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e08b997db96fa4/Thinkful Docs/Thinkful_Docs/Thinkful/Assignment/Excel Foundation/HR excel project versions/"/>
    </mc:Choice>
  </mc:AlternateContent>
  <xr:revisionPtr revIDLastSave="2" documentId="8_{B51D8EFE-2F4B-4BF6-B2AB-543A368787B6}" xr6:coauthVersionLast="46" xr6:coauthVersionMax="46" xr10:uidLastSave="{65C04304-397E-4FC9-A199-2D1B16ED16CE}"/>
  <bookViews>
    <workbookView xWindow="390" yWindow="390" windowWidth="24630" windowHeight="14235" firstSheet="3" activeTab="9" xr2:uid="{D229A666-59DA-4DFC-96BD-2B45B3AB730E}"/>
  </bookViews>
  <sheets>
    <sheet name="Executive level Dashboard" sheetId="9" r:id="rId1"/>
    <sheet name="Employee Dashboard" sheetId="6" r:id="rId2"/>
    <sheet name="Acct.Exec_summary Dashboard (2)" sheetId="7" r:id="rId3"/>
    <sheet name="2018 commission structure" sheetId="4" r:id="rId4"/>
    <sheet name="2018 commission structure 2(v2)" sheetId="14" r:id="rId5"/>
    <sheet name="2018 commission structure (2)" sheetId="11" state="hidden" r:id="rId6"/>
    <sheet name="Calculations" sheetId="1" r:id="rId7"/>
    <sheet name="Sheet3" sheetId="13" state="hidden" r:id="rId8"/>
    <sheet name="Sheet1" sheetId="8" state="hidden" r:id="rId9"/>
    <sheet name="deals_closed " sheetId="2" r:id="rId10"/>
    <sheet name="benchmark_data (2)" sheetId="5" r:id="rId11"/>
  </sheets>
  <externalReferences>
    <externalReference r:id="rId12"/>
    <externalReference r:id="rId13"/>
  </externalReferences>
  <definedNames>
    <definedName name="_xlnm._FilterDatabase" localSheetId="6" hidden="1">Calculations!$A$1:$AC$1001</definedName>
    <definedName name="_xlnm._FilterDatabase" localSheetId="0" hidden="1">'Executive level Dashboard'!$C$10:$D$12</definedName>
    <definedName name="ACCT2" localSheetId="6">[1]!Table10[#Data]</definedName>
    <definedName name="ACCT2">[1]!Table10[#Data]</definedName>
    <definedName name="exec2_top10" localSheetId="6">[1]!Table10[#Data]</definedName>
    <definedName name="exec2_top10">[1]!Table10[#Data]</definedName>
    <definedName name="Find_pos">#REF!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" i="14" l="1"/>
  <c r="H34" i="14"/>
  <c r="G34" i="14"/>
  <c r="F34" i="14"/>
  <c r="E34" i="14"/>
  <c r="D34" i="14"/>
  <c r="C34" i="14"/>
  <c r="B34" i="14"/>
  <c r="I33" i="14"/>
  <c r="H33" i="14"/>
  <c r="G33" i="14"/>
  <c r="F33" i="14"/>
  <c r="E33" i="14"/>
  <c r="D33" i="14"/>
  <c r="C33" i="14"/>
  <c r="B33" i="14"/>
  <c r="I32" i="14"/>
  <c r="H32" i="14"/>
  <c r="G32" i="14"/>
  <c r="F32" i="14"/>
  <c r="E32" i="14"/>
  <c r="D32" i="14"/>
  <c r="C32" i="14"/>
  <c r="B32" i="14"/>
  <c r="M26" i="14"/>
  <c r="O24" i="14"/>
  <c r="M24" i="14"/>
  <c r="M25" i="14" s="1"/>
  <c r="J24" i="14"/>
  <c r="J34" i="14" s="1"/>
  <c r="M23" i="14"/>
  <c r="P23" i="14" s="1"/>
  <c r="J23" i="14"/>
  <c r="J33" i="14" s="1"/>
  <c r="J22" i="14"/>
  <c r="N17" i="14" s="1"/>
  <c r="M19" i="14"/>
  <c r="O19" i="14" s="1"/>
  <c r="Q17" i="14"/>
  <c r="P17" i="14"/>
  <c r="M17" i="14"/>
  <c r="O17" i="14" s="1"/>
  <c r="M16" i="14"/>
  <c r="M18" i="14" s="1"/>
  <c r="Q14" i="14"/>
  <c r="P14" i="14"/>
  <c r="M14" i="14"/>
  <c r="O14" i="14" s="1"/>
  <c r="D27" i="8"/>
  <c r="Q14" i="4"/>
  <c r="L47" i="11"/>
  <c r="L46" i="11"/>
  <c r="L48" i="11" s="1"/>
  <c r="Q25" i="14" l="1"/>
  <c r="P25" i="14"/>
  <c r="N25" i="14"/>
  <c r="O25" i="14"/>
  <c r="Q23" i="14"/>
  <c r="N16" i="14"/>
  <c r="M21" i="14"/>
  <c r="O16" i="14"/>
  <c r="J32" i="14"/>
  <c r="M28" i="14"/>
  <c r="M29" i="14" s="1"/>
  <c r="M20" i="14"/>
  <c r="N23" i="14"/>
  <c r="O23" i="14"/>
  <c r="O26" i="14" s="1"/>
  <c r="F5" i="7"/>
  <c r="P28" i="14" l="1"/>
  <c r="P29" i="14"/>
  <c r="P21" i="14"/>
  <c r="P16" i="14"/>
  <c r="O30" i="14"/>
  <c r="O20" i="14"/>
  <c r="O28" i="14"/>
  <c r="O29" i="14" s="1"/>
  <c r="O21" i="14"/>
  <c r="O18" i="14"/>
  <c r="N18" i="14"/>
  <c r="N19" i="14"/>
  <c r="N20" i="14" s="1"/>
  <c r="N30" i="14"/>
  <c r="N21" i="14"/>
  <c r="Q16" i="14"/>
  <c r="D5" i="9"/>
  <c r="D8" i="9"/>
  <c r="H777" i="1"/>
  <c r="H284" i="1"/>
  <c r="H954" i="1"/>
  <c r="H712" i="1"/>
  <c r="H7" i="1"/>
  <c r="H874" i="1"/>
  <c r="H9" i="1"/>
  <c r="H10" i="1"/>
  <c r="H550" i="1"/>
  <c r="H669" i="1"/>
  <c r="H25" i="1"/>
  <c r="H304" i="1"/>
  <c r="H423" i="1"/>
  <c r="H16" i="1"/>
  <c r="H528" i="1"/>
  <c r="H566" i="1"/>
  <c r="H19" i="1"/>
  <c r="H48" i="1"/>
  <c r="H21" i="1"/>
  <c r="H22" i="1"/>
  <c r="H23" i="1"/>
  <c r="H24" i="1"/>
  <c r="H447" i="1"/>
  <c r="H513" i="1"/>
  <c r="H703" i="1"/>
  <c r="H28" i="1"/>
  <c r="H69" i="1"/>
  <c r="H30" i="1"/>
  <c r="H31" i="1"/>
  <c r="H473" i="1"/>
  <c r="H540" i="1"/>
  <c r="H721" i="1"/>
  <c r="H35" i="1"/>
  <c r="H589" i="1"/>
  <c r="H292" i="1"/>
  <c r="H38" i="1"/>
  <c r="H39" i="1"/>
  <c r="H40" i="1"/>
  <c r="H570" i="1"/>
  <c r="H151" i="1"/>
  <c r="H738" i="1"/>
  <c r="H353" i="1"/>
  <c r="H470" i="1"/>
  <c r="H148" i="1"/>
  <c r="H37" i="1"/>
  <c r="H267" i="1"/>
  <c r="H49" i="1"/>
  <c r="H134" i="1"/>
  <c r="H240" i="1"/>
  <c r="H41" i="1"/>
  <c r="H53" i="1"/>
  <c r="H54" i="1"/>
  <c r="H55" i="1"/>
  <c r="H56" i="1"/>
  <c r="H57" i="1"/>
  <c r="H977" i="1"/>
  <c r="H875" i="1"/>
  <c r="H60" i="1"/>
  <c r="H61" i="1"/>
  <c r="H342" i="1"/>
  <c r="H86" i="1"/>
  <c r="H189" i="1"/>
  <c r="H414" i="1"/>
  <c r="H102" i="1"/>
  <c r="H67" i="1"/>
  <c r="H756" i="1"/>
  <c r="H697" i="1"/>
  <c r="H152" i="1"/>
  <c r="H71" i="1"/>
  <c r="H72" i="1"/>
  <c r="H913" i="1"/>
  <c r="H872" i="1"/>
  <c r="H64" i="1"/>
  <c r="H471" i="1"/>
  <c r="H58" i="1"/>
  <c r="H903" i="1"/>
  <c r="H205" i="1"/>
  <c r="H80" i="1"/>
  <c r="H983" i="1"/>
  <c r="H82" i="1"/>
  <c r="H83" i="1"/>
  <c r="H4" i="1"/>
  <c r="H217" i="1"/>
  <c r="H375" i="1"/>
  <c r="H15" i="1"/>
  <c r="H120" i="1"/>
  <c r="H89" i="1"/>
  <c r="H90" i="1"/>
  <c r="H283" i="1"/>
  <c r="H469" i="1"/>
  <c r="H93" i="1"/>
  <c r="H2" i="1"/>
  <c r="H140" i="1"/>
  <c r="H96" i="1"/>
  <c r="H270" i="1"/>
  <c r="H1000" i="1"/>
  <c r="H460" i="1"/>
  <c r="H178" i="1"/>
  <c r="H101" i="1"/>
  <c r="H183" i="1"/>
  <c r="H103" i="1"/>
  <c r="H496" i="1"/>
  <c r="H105" i="1"/>
  <c r="H508" i="1"/>
  <c r="H107" i="1"/>
  <c r="H335" i="1"/>
  <c r="H109" i="1"/>
  <c r="H110" i="1"/>
  <c r="H68" i="1"/>
  <c r="H119" i="1"/>
  <c r="H113" i="1"/>
  <c r="H380" i="1"/>
  <c r="H115" i="1"/>
  <c r="H116" i="1"/>
  <c r="H318" i="1"/>
  <c r="H619" i="1"/>
  <c r="H662" i="1"/>
  <c r="H11" i="1"/>
  <c r="H641" i="1"/>
  <c r="H655" i="1"/>
  <c r="H788" i="1"/>
  <c r="H124" i="1"/>
  <c r="H125" i="1"/>
  <c r="H126" i="1"/>
  <c r="H127" i="1"/>
  <c r="H128" i="1"/>
  <c r="H129" i="1"/>
  <c r="H62" i="1"/>
  <c r="H644" i="1"/>
  <c r="H503" i="1"/>
  <c r="H133" i="1"/>
  <c r="H729" i="1"/>
  <c r="H207" i="1"/>
  <c r="H136" i="1"/>
  <c r="H319" i="1"/>
  <c r="H138" i="1"/>
  <c r="H262" i="1"/>
  <c r="H992" i="1"/>
  <c r="H854" i="1"/>
  <c r="H142" i="1"/>
  <c r="H85" i="1"/>
  <c r="H144" i="1"/>
  <c r="H449" i="1"/>
  <c r="H530" i="1"/>
  <c r="H147" i="1"/>
  <c r="H980" i="1"/>
  <c r="H149" i="1"/>
  <c r="H150" i="1"/>
  <c r="H293" i="1"/>
  <c r="H936" i="1"/>
  <c r="H153" i="1"/>
  <c r="H417" i="1"/>
  <c r="H652" i="1"/>
  <c r="H250" i="1"/>
  <c r="H157" i="1"/>
  <c r="H452" i="1"/>
  <c r="H290" i="1"/>
  <c r="H160" i="1"/>
  <c r="H161" i="1"/>
  <c r="H162" i="1"/>
  <c r="H163" i="1"/>
  <c r="H279" i="1"/>
  <c r="H275" i="1"/>
  <c r="H700" i="1"/>
  <c r="H167" i="1"/>
  <c r="H419" i="1"/>
  <c r="H907" i="1"/>
  <c r="H661" i="1"/>
  <c r="H171" i="1"/>
  <c r="H172" i="1"/>
  <c r="H774" i="1"/>
  <c r="H541" i="1"/>
  <c r="H121" i="1"/>
  <c r="H400" i="1"/>
  <c r="H348" i="1"/>
  <c r="H928" i="1"/>
  <c r="H114" i="1"/>
  <c r="H180" i="1"/>
  <c r="H181" i="1"/>
  <c r="H182" i="1"/>
  <c r="H188" i="1"/>
  <c r="H184" i="1"/>
  <c r="H576" i="1"/>
  <c r="H186" i="1"/>
  <c r="H187" i="1"/>
  <c r="H660" i="1"/>
  <c r="H667" i="1"/>
  <c r="H190" i="1"/>
  <c r="H771" i="1"/>
  <c r="H493" i="1"/>
  <c r="H538" i="1"/>
  <c r="H580" i="1"/>
  <c r="H819" i="1"/>
  <c r="H196" i="1"/>
  <c r="H801" i="1"/>
  <c r="H704" i="1"/>
  <c r="H199" i="1"/>
  <c r="H608" i="1"/>
  <c r="H592" i="1"/>
  <c r="H202" i="1"/>
  <c r="H91" i="1"/>
  <c r="H365" i="1"/>
  <c r="H643" i="1"/>
  <c r="H197" i="1"/>
  <c r="H600" i="1"/>
  <c r="H13" i="1"/>
  <c r="H209" i="1"/>
  <c r="H826" i="1"/>
  <c r="H891" i="1"/>
  <c r="H212" i="1"/>
  <c r="H213" i="1"/>
  <c r="H214" i="1"/>
  <c r="H215" i="1"/>
  <c r="H216" i="1"/>
  <c r="H200" i="1"/>
  <c r="H373" i="1"/>
  <c r="H219" i="1"/>
  <c r="H795" i="1"/>
  <c r="H915" i="1"/>
  <c r="H146" i="1"/>
  <c r="H223" i="1"/>
  <c r="H361" i="1"/>
  <c r="H411" i="1"/>
  <c r="H392" i="1"/>
  <c r="H299" i="1"/>
  <c r="H228" i="1"/>
  <c r="H638" i="1"/>
  <c r="H230" i="1"/>
  <c r="H117" i="1"/>
  <c r="H611" i="1"/>
  <c r="H832" i="1"/>
  <c r="H555" i="1"/>
  <c r="H828" i="1"/>
  <c r="H665" i="1"/>
  <c r="H421" i="1"/>
  <c r="H238" i="1"/>
  <c r="H973" i="1"/>
  <c r="H960" i="1"/>
  <c r="H241" i="1"/>
  <c r="H242" i="1"/>
  <c r="H300" i="1"/>
  <c r="H244" i="1"/>
  <c r="H123" i="1"/>
  <c r="H246" i="1"/>
  <c r="H131" i="1"/>
  <c r="H825" i="1"/>
  <c r="H14" i="1"/>
  <c r="H848" i="1"/>
  <c r="H251" i="1"/>
  <c r="H252" i="1"/>
  <c r="H253" i="1"/>
  <c r="H372" i="1"/>
  <c r="H52" i="1"/>
  <c r="H792" i="1"/>
  <c r="H257" i="1"/>
  <c r="H533" i="1"/>
  <c r="H609" i="1"/>
  <c r="H776" i="1"/>
  <c r="H261" i="1"/>
  <c r="H74" i="1"/>
  <c r="H263" i="1"/>
  <c r="H264" i="1"/>
  <c r="H18" i="1"/>
  <c r="H266" i="1"/>
  <c r="H427" i="1"/>
  <c r="H395" i="1"/>
  <c r="H204" i="1"/>
  <c r="H726" i="1"/>
  <c r="H441" i="1"/>
  <c r="H905" i="1"/>
  <c r="H546" i="1"/>
  <c r="H274" i="1"/>
  <c r="H137" i="1"/>
  <c r="H752" i="1"/>
  <c r="H731" i="1"/>
  <c r="H557" i="1"/>
  <c r="H564" i="1"/>
  <c r="H271" i="1"/>
  <c r="H950" i="1"/>
  <c r="H406" i="1"/>
  <c r="H568" i="1"/>
  <c r="H135" i="1"/>
  <c r="H627" i="1"/>
  <c r="H20" i="1"/>
  <c r="H287" i="1"/>
  <c r="H525" i="1"/>
  <c r="H289" i="1"/>
  <c r="H247" i="1"/>
  <c r="H606" i="1"/>
  <c r="H466" i="1"/>
  <c r="H878" i="1"/>
  <c r="H352" i="1"/>
  <c r="H295" i="1"/>
  <c r="H164" i="1"/>
  <c r="H682" i="1"/>
  <c r="H855" i="1"/>
  <c r="H812" i="1"/>
  <c r="H211" i="1"/>
  <c r="H280" i="1"/>
  <c r="H739" i="1"/>
  <c r="H937" i="1"/>
  <c r="H45" i="1"/>
  <c r="H305" i="1"/>
  <c r="H979" i="1"/>
  <c r="H394" i="1"/>
  <c r="H288" i="1"/>
  <c r="H309" i="1"/>
  <c r="H177" i="1"/>
  <c r="H311" i="1"/>
  <c r="H312" i="1"/>
  <c r="H989" i="1"/>
  <c r="H314" i="1"/>
  <c r="H79" i="1"/>
  <c r="H351" i="1"/>
  <c r="H236" i="1"/>
  <c r="H428" i="1"/>
  <c r="H87" i="1"/>
  <c r="H773" i="1"/>
  <c r="H873" i="1"/>
  <c r="H614" i="1"/>
  <c r="H173" i="1"/>
  <c r="H407" i="1"/>
  <c r="H770" i="1"/>
  <c r="H326" i="1"/>
  <c r="H327" i="1"/>
  <c r="H159" i="1"/>
  <c r="H329" i="1"/>
  <c r="H43" i="1"/>
  <c r="H558" i="1"/>
  <c r="H882" i="1"/>
  <c r="H480" i="1"/>
  <c r="H334" i="1"/>
  <c r="H798" i="1"/>
  <c r="H523" i="1"/>
  <c r="H596" i="1"/>
  <c r="H904" i="1"/>
  <c r="H339" i="1"/>
  <c r="H823" i="1"/>
  <c r="H639" i="1"/>
  <c r="H837" i="1"/>
  <c r="H916" i="1"/>
  <c r="H203" i="1"/>
  <c r="H946" i="1"/>
  <c r="H346" i="1"/>
  <c r="H554" i="1"/>
  <c r="H736" i="1"/>
  <c r="H231" i="1"/>
  <c r="H333" i="1"/>
  <c r="H429" i="1"/>
  <c r="H764" i="1"/>
  <c r="H349" i="1"/>
  <c r="H354" i="1"/>
  <c r="H939" i="1"/>
  <c r="H573" i="1"/>
  <c r="H991" i="1"/>
  <c r="H226" i="1"/>
  <c r="H359" i="1"/>
  <c r="H364" i="1"/>
  <c r="H804" i="1"/>
  <c r="H338" i="1"/>
  <c r="H489" i="1"/>
  <c r="H675" i="1"/>
  <c r="H970" i="1"/>
  <c r="H366" i="1"/>
  <c r="H829" i="1"/>
  <c r="H514" i="1"/>
  <c r="H70" i="1"/>
  <c r="H355" i="1"/>
  <c r="H371" i="1"/>
  <c r="H625" i="1"/>
  <c r="H84" i="1"/>
  <c r="H475" i="1"/>
  <c r="H388" i="1"/>
  <c r="H276" i="1"/>
  <c r="H377" i="1"/>
  <c r="H585" i="1"/>
  <c r="H379" i="1"/>
  <c r="H552" i="1"/>
  <c r="H511" i="1"/>
  <c r="H463" i="1"/>
  <c r="H714" i="1"/>
  <c r="H343" i="1"/>
  <c r="H239" i="1"/>
  <c r="H386" i="1"/>
  <c r="H735" i="1"/>
  <c r="H313" i="1"/>
  <c r="H389" i="1"/>
  <c r="H673" i="1"/>
  <c r="H518" i="1"/>
  <c r="H760" i="1"/>
  <c r="H27" i="1"/>
  <c r="H621" i="1"/>
  <c r="H996" i="1"/>
  <c r="H396" i="1"/>
  <c r="H278" i="1"/>
  <c r="H512" i="1"/>
  <c r="H258" i="1"/>
  <c r="H590" i="1"/>
  <c r="H401" i="1"/>
  <c r="H850" i="1"/>
  <c r="H817" i="1"/>
  <c r="H404" i="1"/>
  <c r="H814" i="1"/>
  <c r="H387" i="1"/>
  <c r="H501" i="1"/>
  <c r="H408" i="1"/>
  <c r="H405" i="1"/>
  <c r="H410" i="1"/>
  <c r="H255" i="1"/>
  <c r="H235" i="1"/>
  <c r="H413" i="1"/>
  <c r="H571" i="1"/>
  <c r="H415" i="1"/>
  <c r="H416" i="1"/>
  <c r="H658" i="1"/>
  <c r="H286" i="1"/>
  <c r="H706" i="1"/>
  <c r="H439" i="1"/>
  <c r="H740" i="1"/>
  <c r="H886" i="1"/>
  <c r="H698" i="1"/>
  <c r="H424" i="1"/>
  <c r="H425" i="1"/>
  <c r="H426" i="1"/>
  <c r="H857" i="1"/>
  <c r="H949" i="1"/>
  <c r="H742" i="1"/>
  <c r="H869" i="1"/>
  <c r="H347" i="1"/>
  <c r="H432" i="1"/>
  <c r="H923" i="1"/>
  <c r="H383" i="1"/>
  <c r="H78" i="1"/>
  <c r="H893" i="1"/>
  <c r="H437" i="1"/>
  <c r="H536" i="1"/>
  <c r="H376" i="1"/>
  <c r="H440" i="1"/>
  <c r="H402" i="1"/>
  <c r="H602" i="1"/>
  <c r="H524" i="1"/>
  <c r="H139" i="1"/>
  <c r="H445" i="1"/>
  <c r="H545" i="1"/>
  <c r="H799" i="1"/>
  <c r="H448" i="1"/>
  <c r="H8" i="1"/>
  <c r="H455" i="1"/>
  <c r="H482" i="1"/>
  <c r="H959" i="1"/>
  <c r="H225" i="1"/>
  <c r="H454" i="1"/>
  <c r="H248" i="1"/>
  <c r="H174" i="1"/>
  <c r="H464" i="1"/>
  <c r="H888" i="1"/>
  <c r="H370" i="1"/>
  <c r="H166" i="1"/>
  <c r="H46" i="1"/>
  <c r="H462" i="1"/>
  <c r="H990" i="1"/>
  <c r="H733" i="1"/>
  <c r="H465" i="1"/>
  <c r="H562" i="1"/>
  <c r="H467" i="1"/>
  <c r="H468" i="1"/>
  <c r="H957" i="1"/>
  <c r="H561" i="1"/>
  <c r="H613" i="1"/>
  <c r="H472" i="1"/>
  <c r="H195" i="1"/>
  <c r="H381" i="1"/>
  <c r="H443" i="1"/>
  <c r="H33" i="1"/>
  <c r="H630" i="1"/>
  <c r="H436" i="1"/>
  <c r="H479" i="1"/>
  <c r="H947" i="1"/>
  <c r="H753" i="1"/>
  <c r="H603" i="1"/>
  <c r="H483" i="1"/>
  <c r="H484" i="1"/>
  <c r="H485" i="1"/>
  <c r="H486" i="1"/>
  <c r="H155" i="1"/>
  <c r="H488" i="1"/>
  <c r="H719" i="1"/>
  <c r="H490" i="1"/>
  <c r="H491" i="1"/>
  <c r="H492" i="1"/>
  <c r="H243" i="1"/>
  <c r="H683" i="1"/>
  <c r="H220" i="1"/>
  <c r="H324" i="1"/>
  <c r="H743" i="1"/>
  <c r="H92" i="1"/>
  <c r="H446" i="1"/>
  <c r="H500" i="1"/>
  <c r="H108" i="1"/>
  <c r="H385" i="1"/>
  <c r="H95" i="1"/>
  <c r="H504" i="1"/>
  <c r="H362" i="1"/>
  <c r="H111" i="1"/>
  <c r="H507" i="1"/>
  <c r="H515" i="1"/>
  <c r="H509" i="1"/>
  <c r="H168" i="1"/>
  <c r="H100" i="1"/>
  <c r="H206" i="1"/>
  <c r="H599" i="1"/>
  <c r="H876" i="1"/>
  <c r="H911" i="1"/>
  <c r="H885" i="1"/>
  <c r="H624" i="1"/>
  <c r="H363" i="1"/>
  <c r="H519" i="1"/>
  <c r="H520" i="1"/>
  <c r="H521" i="1"/>
  <c r="H374" i="1"/>
  <c r="H495" i="1"/>
  <c r="H967" i="1"/>
  <c r="H595" i="1"/>
  <c r="H526" i="1"/>
  <c r="H841" i="1"/>
  <c r="H843" i="1"/>
  <c r="H529" i="1"/>
  <c r="H88" i="1"/>
  <c r="H442" i="1"/>
  <c r="H687" i="1"/>
  <c r="H76" i="1"/>
  <c r="H534" i="1"/>
  <c r="H444" i="1"/>
  <c r="H222" i="1"/>
  <c r="H537" i="1"/>
  <c r="H420" i="1"/>
  <c r="H6" i="1"/>
  <c r="H336" i="1"/>
  <c r="H481" i="1"/>
  <c r="H772" i="1"/>
  <c r="H543" i="1"/>
  <c r="H544" i="1"/>
  <c r="H744" i="1"/>
  <c r="H145" i="1"/>
  <c r="H547" i="1"/>
  <c r="H631" i="1"/>
  <c r="H789" i="1"/>
  <c r="H391" i="1"/>
  <c r="H870" i="1"/>
  <c r="H450" i="1"/>
  <c r="H553" i="1"/>
  <c r="H265" i="1"/>
  <c r="H277" i="1"/>
  <c r="H556" i="1"/>
  <c r="H522" i="1"/>
  <c r="H141" i="1"/>
  <c r="H559" i="1"/>
  <c r="H227" i="1"/>
  <c r="H871" i="1"/>
  <c r="H982" i="1"/>
  <c r="H532" i="1"/>
  <c r="H749" i="1"/>
  <c r="H931" i="1"/>
  <c r="H494" i="1"/>
  <c r="H567" i="1"/>
  <c r="H818" i="1"/>
  <c r="H233" i="1"/>
  <c r="H254" i="1"/>
  <c r="H840" i="1"/>
  <c r="H99" i="1"/>
  <c r="H681" i="1"/>
  <c r="H130" i="1"/>
  <c r="H487" i="1"/>
  <c r="H790" i="1"/>
  <c r="H435" i="1"/>
  <c r="H578" i="1"/>
  <c r="H981" i="1"/>
  <c r="H670" i="1"/>
  <c r="H581" i="1"/>
  <c r="H582" i="1"/>
  <c r="H315" i="1"/>
  <c r="H584" i="1"/>
  <c r="H73" i="1"/>
  <c r="H224" i="1"/>
  <c r="H587" i="1"/>
  <c r="H256" i="1"/>
  <c r="H965" i="1"/>
  <c r="H883" i="1"/>
  <c r="H32" i="1"/>
  <c r="H158" i="1"/>
  <c r="H635" i="1"/>
  <c r="H594" i="1"/>
  <c r="H296" i="1"/>
  <c r="H132" i="1"/>
  <c r="H331" i="1"/>
  <c r="H767" i="1"/>
  <c r="H17" i="1"/>
  <c r="H350" i="1"/>
  <c r="H81" i="1"/>
  <c r="H921" i="1"/>
  <c r="H285" i="1"/>
  <c r="H604" i="1"/>
  <c r="H605" i="1"/>
  <c r="H34" i="1"/>
  <c r="H607" i="1"/>
  <c r="H833" i="1"/>
  <c r="H741" i="1"/>
  <c r="H610" i="1"/>
  <c r="H218" i="1"/>
  <c r="H273" i="1"/>
  <c r="H191" i="1"/>
  <c r="H680" i="1"/>
  <c r="H964" i="1"/>
  <c r="H306" i="1"/>
  <c r="H301" i="1"/>
  <c r="H618" i="1"/>
  <c r="H192" i="1"/>
  <c r="H620" i="1"/>
  <c r="H864" i="1"/>
  <c r="H622" i="1"/>
  <c r="H623" i="1"/>
  <c r="H505" i="1"/>
  <c r="H259" i="1"/>
  <c r="H626" i="1"/>
  <c r="H170" i="1"/>
  <c r="H628" i="1"/>
  <c r="H59" i="1"/>
  <c r="H316" i="1"/>
  <c r="H852" i="1"/>
  <c r="H632" i="1"/>
  <c r="H633" i="1"/>
  <c r="H634" i="1"/>
  <c r="H593" i="1"/>
  <c r="H636" i="1"/>
  <c r="H616" i="1"/>
  <c r="H409" i="1"/>
  <c r="H984" i="1"/>
  <c r="H750" i="1"/>
  <c r="H390" i="1"/>
  <c r="H642" i="1"/>
  <c r="H710" i="1"/>
  <c r="H323" i="1"/>
  <c r="H332" i="1"/>
  <c r="H645" i="1"/>
  <c r="H647" i="1"/>
  <c r="H112" i="1"/>
  <c r="H986" i="1"/>
  <c r="H650" i="1"/>
  <c r="H94" i="1"/>
  <c r="H827" i="1"/>
  <c r="H175" i="1"/>
  <c r="H654" i="1"/>
  <c r="H268" i="1"/>
  <c r="H579" i="1"/>
  <c r="H657" i="1"/>
  <c r="H569" i="1"/>
  <c r="H12" i="1"/>
  <c r="H695" i="1"/>
  <c r="H783" i="1"/>
  <c r="H806" i="1"/>
  <c r="H663" i="1"/>
  <c r="H737" i="1"/>
  <c r="H802" i="1"/>
  <c r="H666" i="1"/>
  <c r="H310" i="1"/>
  <c r="H668" i="1"/>
  <c r="H517" i="1"/>
  <c r="H176" i="1"/>
  <c r="H77" i="1"/>
  <c r="H672" i="1"/>
  <c r="H549" i="1"/>
  <c r="H542" i="1"/>
  <c r="H367" i="1"/>
  <c r="H676" i="1"/>
  <c r="H451" i="1"/>
  <c r="H360" i="1"/>
  <c r="H612" i="1"/>
  <c r="H476" i="1"/>
  <c r="H344" i="1"/>
  <c r="H987" i="1"/>
  <c r="H232" i="1"/>
  <c r="H684" i="1"/>
  <c r="H922" i="1"/>
  <c r="H298" i="1"/>
  <c r="H461" i="1"/>
  <c r="H688" i="1"/>
  <c r="H830" i="1"/>
  <c r="H690" i="1"/>
  <c r="H691" i="1"/>
  <c r="H98" i="1"/>
  <c r="H210" i="1"/>
  <c r="H927" i="1"/>
  <c r="H894" i="1"/>
  <c r="H320" i="1"/>
  <c r="H694" i="1"/>
  <c r="H890" i="1"/>
  <c r="H382" i="1"/>
  <c r="H565" i="1"/>
  <c r="H574" i="1"/>
  <c r="H702" i="1"/>
  <c r="H591" i="1"/>
  <c r="H397" i="1"/>
  <c r="H705" i="1"/>
  <c r="H865" i="1"/>
  <c r="H707" i="1"/>
  <c r="H708" i="1"/>
  <c r="H686" i="1"/>
  <c r="H433" i="1"/>
  <c r="H185" i="1"/>
  <c r="H156" i="1"/>
  <c r="H63" i="1"/>
  <c r="H193" i="1"/>
  <c r="H715" i="1"/>
  <c r="H716" i="1"/>
  <c r="H717" i="1"/>
  <c r="H860" i="1"/>
  <c r="H97" i="1"/>
  <c r="H976" i="1"/>
  <c r="H835" i="1"/>
  <c r="H722" i="1"/>
  <c r="H674" i="1"/>
  <c r="H321" i="1"/>
  <c r="H725" i="1"/>
  <c r="H322" i="1"/>
  <c r="H727" i="1"/>
  <c r="H399" i="1"/>
  <c r="H44" i="1"/>
  <c r="H730" i="1"/>
  <c r="H861" i="1"/>
  <c r="H3" i="1"/>
  <c r="H477" i="1"/>
  <c r="H899" i="1"/>
  <c r="H234" i="1"/>
  <c r="H651" i="1"/>
  <c r="H369" i="1"/>
  <c r="H796" i="1"/>
  <c r="H838" i="1"/>
  <c r="H303" i="1"/>
  <c r="H640" i="1"/>
  <c r="H962" i="1"/>
  <c r="H510" i="1"/>
  <c r="H653" i="1"/>
  <c r="H745" i="1"/>
  <c r="H746" i="1"/>
  <c r="H747" i="1"/>
  <c r="H748" i="1"/>
  <c r="H701" i="1"/>
  <c r="H617" i="1"/>
  <c r="H751" i="1"/>
  <c r="H143" i="1"/>
  <c r="H868" i="1"/>
  <c r="H754" i="1"/>
  <c r="H755" i="1"/>
  <c r="H539" i="1"/>
  <c r="H378" i="1"/>
  <c r="H5" i="1"/>
  <c r="H759" i="1"/>
  <c r="H169" i="1"/>
  <c r="H761" i="1"/>
  <c r="H762" i="1"/>
  <c r="H763" i="1"/>
  <c r="H696" i="1"/>
  <c r="H498" i="1"/>
  <c r="H249" i="1"/>
  <c r="H769" i="1"/>
  <c r="H577" i="1"/>
  <c r="H118" i="1"/>
  <c r="H807" i="1"/>
  <c r="H307" i="1"/>
  <c r="H575" i="1"/>
  <c r="H718" i="1"/>
  <c r="H906" i="1"/>
  <c r="H775" i="1"/>
  <c r="H502" i="1"/>
  <c r="H677" i="1"/>
  <c r="H925" i="1"/>
  <c r="H779" i="1"/>
  <c r="H780" i="1"/>
  <c r="H781" i="1"/>
  <c r="H782" i="1"/>
  <c r="H308" i="1"/>
  <c r="H328" i="1"/>
  <c r="H785" i="1"/>
  <c r="H831" i="1"/>
  <c r="H787" i="1"/>
  <c r="H659" i="1"/>
  <c r="H560" i="1"/>
  <c r="H678" i="1"/>
  <c r="H154" i="1"/>
  <c r="H50" i="1"/>
  <c r="H732" i="1"/>
  <c r="H330" i="1"/>
  <c r="H971" i="1"/>
  <c r="H862" i="1"/>
  <c r="H797" i="1"/>
  <c r="H282" i="1"/>
  <c r="H858" i="1"/>
  <c r="H800" i="1"/>
  <c r="H548" i="1"/>
  <c r="H757" i="1"/>
  <c r="H803" i="1"/>
  <c r="H431" i="1"/>
  <c r="H805" i="1"/>
  <c r="H768" i="1"/>
  <c r="H866" i="1"/>
  <c r="H808" i="1"/>
  <c r="H403" i="1"/>
  <c r="H784" i="1"/>
  <c r="H811" i="1"/>
  <c r="H778" i="1"/>
  <c r="H813" i="1"/>
  <c r="H453" i="1"/>
  <c r="H815" i="1"/>
  <c r="H816" i="1"/>
  <c r="H693" i="1"/>
  <c r="H648" i="1"/>
  <c r="H535" i="1"/>
  <c r="H820" i="1"/>
  <c r="H821" i="1"/>
  <c r="H822" i="1"/>
  <c r="H194" i="1"/>
  <c r="H302" i="1"/>
  <c r="H583" i="1"/>
  <c r="H791" i="1"/>
  <c r="H896" i="1"/>
  <c r="H398" i="1"/>
  <c r="H956" i="1"/>
  <c r="H393" i="1"/>
  <c r="H337" i="1"/>
  <c r="H728" i="1"/>
  <c r="H208" i="1"/>
  <c r="H42" i="1"/>
  <c r="H794" i="1"/>
  <c r="H836" i="1"/>
  <c r="H572" i="1"/>
  <c r="H122" i="1"/>
  <c r="H839" i="1"/>
  <c r="H685" i="1"/>
  <c r="H430" i="1"/>
  <c r="H842" i="1"/>
  <c r="H846" i="1"/>
  <c r="H844" i="1"/>
  <c r="H845" i="1"/>
  <c r="H709" i="1"/>
  <c r="H847" i="1"/>
  <c r="H317" i="1"/>
  <c r="H912" i="1"/>
  <c r="H598" i="1"/>
  <c r="H422" i="1"/>
  <c r="H356" i="1"/>
  <c r="H853" i="1"/>
  <c r="H281" i="1"/>
  <c r="H51" i="1"/>
  <c r="H106" i="1"/>
  <c r="H65" i="1"/>
  <c r="H856" i="1"/>
  <c r="H859" i="1"/>
  <c r="H221" i="1"/>
  <c r="H269" i="1"/>
  <c r="H179" i="1"/>
  <c r="H863" i="1"/>
  <c r="H671" i="1"/>
  <c r="H723" i="1"/>
  <c r="H765" i="1"/>
  <c r="H867" i="1"/>
  <c r="H689" i="1"/>
  <c r="H646" i="1"/>
  <c r="H877" i="1"/>
  <c r="H434" i="1"/>
  <c r="H699" i="1"/>
  <c r="H934" i="1"/>
  <c r="H104" i="1"/>
  <c r="H506" i="1"/>
  <c r="H914" i="1"/>
  <c r="H198" i="1"/>
  <c r="H438" i="1"/>
  <c r="H879" i="1"/>
  <c r="H880" i="1"/>
  <c r="H881" i="1"/>
  <c r="H474" i="1"/>
  <c r="H720" i="1"/>
  <c r="H884" i="1"/>
  <c r="H908" i="1"/>
  <c r="H692" i="1"/>
  <c r="H887" i="1"/>
  <c r="H499" i="1"/>
  <c r="H418" i="1"/>
  <c r="H345" i="1"/>
  <c r="H943" i="1"/>
  <c r="H892" i="1"/>
  <c r="H963" i="1"/>
  <c r="H941" i="1"/>
  <c r="H895" i="1"/>
  <c r="H649" i="1"/>
  <c r="H456" i="1"/>
  <c r="H898" i="1"/>
  <c r="H36" i="1"/>
  <c r="H357" i="1"/>
  <c r="H901" i="1"/>
  <c r="H297" i="1"/>
  <c r="H724" i="1"/>
  <c r="H478" i="1"/>
  <c r="H47" i="1"/>
  <c r="H793" i="1"/>
  <c r="H294" i="1"/>
  <c r="H531" i="1"/>
  <c r="H889" i="1"/>
  <c r="H910" i="1"/>
  <c r="H412" i="1"/>
  <c r="H615" i="1"/>
  <c r="H809" i="1"/>
  <c r="H516" i="1"/>
  <c r="H924" i="1"/>
  <c r="H66" i="1"/>
  <c r="H917" i="1"/>
  <c r="H918" i="1"/>
  <c r="H919" i="1"/>
  <c r="H920" i="1"/>
  <c r="H952" i="1"/>
  <c r="H713" i="1"/>
  <c r="H459" i="1"/>
  <c r="H810" i="1"/>
  <c r="H563" i="1"/>
  <c r="H926" i="1"/>
  <c r="H29" i="1"/>
  <c r="H824" i="1"/>
  <c r="H897" i="1"/>
  <c r="H930" i="1"/>
  <c r="H457" i="1"/>
  <c r="H629" i="1"/>
  <c r="H933" i="1"/>
  <c r="H165" i="1"/>
  <c r="H935" i="1"/>
  <c r="H358" i="1"/>
  <c r="H734" i="1"/>
  <c r="H938" i="1"/>
  <c r="H766" i="1"/>
  <c r="H940" i="1"/>
  <c r="H597" i="1"/>
  <c r="H942" i="1"/>
  <c r="H291" i="1"/>
  <c r="H944" i="1"/>
  <c r="H945" i="1"/>
  <c r="H551" i="1"/>
  <c r="H834" i="1"/>
  <c r="H948" i="1"/>
  <c r="H758" i="1"/>
  <c r="H786" i="1"/>
  <c r="H951" i="1"/>
  <c r="H909" i="1"/>
  <c r="H953" i="1"/>
  <c r="H237" i="1"/>
  <c r="H955" i="1"/>
  <c r="H368" i="1"/>
  <c r="H497" i="1"/>
  <c r="H958" i="1"/>
  <c r="H75" i="1"/>
  <c r="H26" i="1"/>
  <c r="H961" i="1"/>
  <c r="H384" i="1"/>
  <c r="H588" i="1"/>
  <c r="H988" i="1"/>
  <c r="H325" i="1"/>
  <c r="H966" i="1"/>
  <c r="H201" i="1"/>
  <c r="H968" i="1"/>
  <c r="H969" i="1"/>
  <c r="H586" i="1"/>
  <c r="H229" i="1"/>
  <c r="H972" i="1"/>
  <c r="H272" i="1"/>
  <c r="H974" i="1"/>
  <c r="H664" i="1"/>
  <c r="H851" i="1"/>
  <c r="H527" i="1"/>
  <c r="H978" i="1"/>
  <c r="H656" i="1"/>
  <c r="H929" i="1"/>
  <c r="H637" i="1"/>
  <c r="H341" i="1"/>
  <c r="H260" i="1"/>
  <c r="H458" i="1"/>
  <c r="H985" i="1"/>
  <c r="H932" i="1"/>
  <c r="H340" i="1"/>
  <c r="H711" i="1"/>
  <c r="H975" i="1"/>
  <c r="H995" i="1"/>
  <c r="H900" i="1"/>
  <c r="H601" i="1"/>
  <c r="H993" i="1"/>
  <c r="H994" i="1"/>
  <c r="H679" i="1"/>
  <c r="H245" i="1"/>
  <c r="H997" i="1"/>
  <c r="H998" i="1"/>
  <c r="H999" i="1"/>
  <c r="H902" i="1"/>
  <c r="H1001" i="1"/>
  <c r="H849" i="1"/>
  <c r="I34" i="11"/>
  <c r="H34" i="11"/>
  <c r="G34" i="11"/>
  <c r="F34" i="11"/>
  <c r="E34" i="11"/>
  <c r="D34" i="11"/>
  <c r="C34" i="11"/>
  <c r="B34" i="11"/>
  <c r="I33" i="11"/>
  <c r="H33" i="11"/>
  <c r="G33" i="11"/>
  <c r="F33" i="11"/>
  <c r="E33" i="11"/>
  <c r="D33" i="11"/>
  <c r="C33" i="11"/>
  <c r="B33" i="11"/>
  <c r="I32" i="11"/>
  <c r="H32" i="11"/>
  <c r="G32" i="11"/>
  <c r="F32" i="11"/>
  <c r="E32" i="11"/>
  <c r="D32" i="11"/>
  <c r="C32" i="11"/>
  <c r="B32" i="11"/>
  <c r="J24" i="11"/>
  <c r="J34" i="11" s="1"/>
  <c r="M23" i="11"/>
  <c r="J23" i="11"/>
  <c r="J33" i="11" s="1"/>
  <c r="J22" i="11"/>
  <c r="J32" i="11" s="1"/>
  <c r="M19" i="11"/>
  <c r="O19" i="11" s="1"/>
  <c r="Q17" i="11"/>
  <c r="P17" i="11"/>
  <c r="Q14" i="11"/>
  <c r="P14" i="11"/>
  <c r="M14" i="11"/>
  <c r="O14" i="11" s="1"/>
  <c r="Q30" i="14" l="1"/>
  <c r="Q21" i="14"/>
  <c r="Q18" i="14"/>
  <c r="P19" i="14"/>
  <c r="P24" i="14" s="1"/>
  <c r="P26" i="14" s="1"/>
  <c r="P30" i="14"/>
  <c r="P18" i="14"/>
  <c r="Q19" i="14"/>
  <c r="Q24" i="14" s="1"/>
  <c r="Q26" i="14" s="1"/>
  <c r="Q28" i="14" s="1"/>
  <c r="Q29" i="14" s="1"/>
  <c r="N24" i="14"/>
  <c r="N26" i="14" s="1"/>
  <c r="N28" i="14" s="1"/>
  <c r="N29" i="14" s="1"/>
  <c r="E5" i="7"/>
  <c r="E5" i="9"/>
  <c r="P23" i="11"/>
  <c r="Q23" i="11"/>
  <c r="N17" i="11"/>
  <c r="N23" i="11"/>
  <c r="O23" i="11"/>
  <c r="D3" i="6"/>
  <c r="P20" i="14" l="1"/>
  <c r="Q20" i="14"/>
  <c r="M14" i="4"/>
  <c r="Q17" i="4"/>
  <c r="D13" i="9"/>
  <c r="I17" i="9"/>
  <c r="J3" i="6"/>
  <c r="D5" i="6"/>
  <c r="S3" i="6" s="1"/>
  <c r="O14" i="4" l="1"/>
  <c r="S4" i="6"/>
  <c r="B27" i="4"/>
  <c r="B28" i="4"/>
  <c r="F2" i="6" l="1"/>
  <c r="F1" i="6"/>
  <c r="S5" i="6" l="1"/>
  <c r="P17" i="4"/>
  <c r="P14" i="4"/>
  <c r="M23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C27" i="4"/>
  <c r="D27" i="4"/>
  <c r="E27" i="4"/>
  <c r="F27" i="4"/>
  <c r="G27" i="4"/>
  <c r="H27" i="4"/>
  <c r="I28" i="4"/>
  <c r="I29" i="4"/>
  <c r="I27" i="4"/>
  <c r="J22" i="4"/>
  <c r="J23" i="4"/>
  <c r="J28" i="4" s="1"/>
  <c r="J24" i="4"/>
  <c r="J29" i="4" s="1"/>
  <c r="M19" i="4"/>
  <c r="O19" i="4" l="1"/>
  <c r="O35" i="4" s="1"/>
  <c r="M35" i="4"/>
  <c r="D11" i="9"/>
  <c r="E11" i="9" s="1"/>
  <c r="D10" i="9"/>
  <c r="B10" i="5"/>
  <c r="O23" i="4"/>
  <c r="Q23" i="4"/>
  <c r="N23" i="4"/>
  <c r="N17" i="4"/>
  <c r="P23" i="4"/>
  <c r="J27" i="4"/>
  <c r="D2" i="5"/>
  <c r="D3" i="5"/>
  <c r="D4" i="5"/>
  <c r="E2" i="2"/>
  <c r="F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E2302" i="2"/>
  <c r="F2302" i="2"/>
  <c r="E2303" i="2"/>
  <c r="F2303" i="2"/>
  <c r="E2304" i="2"/>
  <c r="F2304" i="2"/>
  <c r="E2305" i="2"/>
  <c r="F2305" i="2"/>
  <c r="E2306" i="2"/>
  <c r="F2306" i="2"/>
  <c r="E2307" i="2"/>
  <c r="F2307" i="2"/>
  <c r="E2308" i="2"/>
  <c r="F2308" i="2"/>
  <c r="E2309" i="2"/>
  <c r="F2309" i="2"/>
  <c r="E2310" i="2"/>
  <c r="F2310" i="2"/>
  <c r="E2311" i="2"/>
  <c r="F2311" i="2"/>
  <c r="E2312" i="2"/>
  <c r="F2312" i="2"/>
  <c r="E2313" i="2"/>
  <c r="F2313" i="2"/>
  <c r="E2314" i="2"/>
  <c r="F2314" i="2"/>
  <c r="E2315" i="2"/>
  <c r="F2315" i="2"/>
  <c r="E2316" i="2"/>
  <c r="F2316" i="2"/>
  <c r="E2317" i="2"/>
  <c r="F2317" i="2"/>
  <c r="E2318" i="2"/>
  <c r="F2318" i="2"/>
  <c r="E2319" i="2"/>
  <c r="F2319" i="2"/>
  <c r="E2320" i="2"/>
  <c r="F2320" i="2"/>
  <c r="E2321" i="2"/>
  <c r="F2321" i="2"/>
  <c r="E2322" i="2"/>
  <c r="F2322" i="2"/>
  <c r="E2323" i="2"/>
  <c r="F2323" i="2"/>
  <c r="E2324" i="2"/>
  <c r="F2324" i="2"/>
  <c r="E2325" i="2"/>
  <c r="F2325" i="2"/>
  <c r="E2326" i="2"/>
  <c r="F2326" i="2"/>
  <c r="E2327" i="2"/>
  <c r="F2327" i="2"/>
  <c r="E2328" i="2"/>
  <c r="F2328" i="2"/>
  <c r="E2329" i="2"/>
  <c r="F2329" i="2"/>
  <c r="E2330" i="2"/>
  <c r="F2330" i="2"/>
  <c r="E2331" i="2"/>
  <c r="F2331" i="2"/>
  <c r="E2332" i="2"/>
  <c r="F2332" i="2"/>
  <c r="E2333" i="2"/>
  <c r="F2333" i="2"/>
  <c r="E2334" i="2"/>
  <c r="F2334" i="2"/>
  <c r="E2335" i="2"/>
  <c r="F2335" i="2"/>
  <c r="E2336" i="2"/>
  <c r="F2336" i="2"/>
  <c r="E2337" i="2"/>
  <c r="F2337" i="2"/>
  <c r="E2338" i="2"/>
  <c r="F2338" i="2"/>
  <c r="E2339" i="2"/>
  <c r="F2339" i="2"/>
  <c r="E2340" i="2"/>
  <c r="F2340" i="2"/>
  <c r="E2341" i="2"/>
  <c r="F2341" i="2"/>
  <c r="E2342" i="2"/>
  <c r="F2342" i="2"/>
  <c r="E2343" i="2"/>
  <c r="F2343" i="2"/>
  <c r="E2344" i="2"/>
  <c r="F2344" i="2"/>
  <c r="E2345" i="2"/>
  <c r="F2345" i="2"/>
  <c r="E2346" i="2"/>
  <c r="F2346" i="2"/>
  <c r="E2347" i="2"/>
  <c r="F2347" i="2"/>
  <c r="E2348" i="2"/>
  <c r="F2348" i="2"/>
  <c r="E2349" i="2"/>
  <c r="F2349" i="2"/>
  <c r="E2350" i="2"/>
  <c r="F2350" i="2"/>
  <c r="E2351" i="2"/>
  <c r="F2351" i="2"/>
  <c r="E2352" i="2"/>
  <c r="F2352" i="2"/>
  <c r="E2353" i="2"/>
  <c r="F2353" i="2"/>
  <c r="E2354" i="2"/>
  <c r="F2354" i="2"/>
  <c r="E2355" i="2"/>
  <c r="F2355" i="2"/>
  <c r="E2356" i="2"/>
  <c r="F2356" i="2"/>
  <c r="E2357" i="2"/>
  <c r="F2357" i="2"/>
  <c r="E2358" i="2"/>
  <c r="F2358" i="2"/>
  <c r="E2359" i="2"/>
  <c r="F2359" i="2"/>
  <c r="E2360" i="2"/>
  <c r="F2360" i="2"/>
  <c r="E2361" i="2"/>
  <c r="F2361" i="2"/>
  <c r="E2362" i="2"/>
  <c r="F2362" i="2"/>
  <c r="E2363" i="2"/>
  <c r="F2363" i="2"/>
  <c r="E2364" i="2"/>
  <c r="F2364" i="2"/>
  <c r="E2365" i="2"/>
  <c r="F2365" i="2"/>
  <c r="E2366" i="2"/>
  <c r="F2366" i="2"/>
  <c r="E2367" i="2"/>
  <c r="F2367" i="2"/>
  <c r="E2368" i="2"/>
  <c r="F2368" i="2"/>
  <c r="E2369" i="2"/>
  <c r="F2369" i="2"/>
  <c r="E2370" i="2"/>
  <c r="F2370" i="2"/>
  <c r="E2371" i="2"/>
  <c r="F2371" i="2"/>
  <c r="E2372" i="2"/>
  <c r="F2372" i="2"/>
  <c r="E2373" i="2"/>
  <c r="F2373" i="2"/>
  <c r="E2374" i="2"/>
  <c r="F2374" i="2"/>
  <c r="E2375" i="2"/>
  <c r="F2375" i="2"/>
  <c r="E2376" i="2"/>
  <c r="F2376" i="2"/>
  <c r="E2377" i="2"/>
  <c r="F2377" i="2"/>
  <c r="E2378" i="2"/>
  <c r="F2378" i="2"/>
  <c r="E2379" i="2"/>
  <c r="F2379" i="2"/>
  <c r="E2380" i="2"/>
  <c r="F2380" i="2"/>
  <c r="E2381" i="2"/>
  <c r="F2381" i="2"/>
  <c r="E2382" i="2"/>
  <c r="F2382" i="2"/>
  <c r="E2383" i="2"/>
  <c r="F2383" i="2"/>
  <c r="E2384" i="2"/>
  <c r="F2384" i="2"/>
  <c r="E2385" i="2"/>
  <c r="F2385" i="2"/>
  <c r="E2386" i="2"/>
  <c r="F2386" i="2"/>
  <c r="E2387" i="2"/>
  <c r="F2387" i="2"/>
  <c r="E2388" i="2"/>
  <c r="F2388" i="2"/>
  <c r="E2389" i="2"/>
  <c r="F2389" i="2"/>
  <c r="E2390" i="2"/>
  <c r="F2390" i="2"/>
  <c r="E2391" i="2"/>
  <c r="F2391" i="2"/>
  <c r="E2392" i="2"/>
  <c r="F2392" i="2"/>
  <c r="E2393" i="2"/>
  <c r="F2393" i="2"/>
  <c r="E2394" i="2"/>
  <c r="F2394" i="2"/>
  <c r="E2395" i="2"/>
  <c r="F2395" i="2"/>
  <c r="E2396" i="2"/>
  <c r="F2396" i="2"/>
  <c r="E2397" i="2"/>
  <c r="F2397" i="2"/>
  <c r="E2398" i="2"/>
  <c r="F2398" i="2"/>
  <c r="E2399" i="2"/>
  <c r="F2399" i="2"/>
  <c r="E2400" i="2"/>
  <c r="F2400" i="2"/>
  <c r="E2401" i="2"/>
  <c r="F2401" i="2"/>
  <c r="E2402" i="2"/>
  <c r="F2402" i="2"/>
  <c r="E2403" i="2"/>
  <c r="F2403" i="2"/>
  <c r="E2404" i="2"/>
  <c r="F2404" i="2"/>
  <c r="E2405" i="2"/>
  <c r="F2405" i="2"/>
  <c r="E2406" i="2"/>
  <c r="F2406" i="2"/>
  <c r="E2407" i="2"/>
  <c r="F2407" i="2"/>
  <c r="E2408" i="2"/>
  <c r="F2408" i="2"/>
  <c r="E2409" i="2"/>
  <c r="F2409" i="2"/>
  <c r="E2410" i="2"/>
  <c r="F2410" i="2"/>
  <c r="E2411" i="2"/>
  <c r="F2411" i="2"/>
  <c r="E2412" i="2"/>
  <c r="F2412" i="2"/>
  <c r="E2413" i="2"/>
  <c r="F2413" i="2"/>
  <c r="E2414" i="2"/>
  <c r="F2414" i="2"/>
  <c r="E2415" i="2"/>
  <c r="F2415" i="2"/>
  <c r="E2416" i="2"/>
  <c r="F2416" i="2"/>
  <c r="E2417" i="2"/>
  <c r="F2417" i="2"/>
  <c r="E2418" i="2"/>
  <c r="F2418" i="2"/>
  <c r="E2419" i="2"/>
  <c r="F2419" i="2"/>
  <c r="E2420" i="2"/>
  <c r="F2420" i="2"/>
  <c r="E2421" i="2"/>
  <c r="F2421" i="2"/>
  <c r="E2422" i="2"/>
  <c r="F2422" i="2"/>
  <c r="E2423" i="2"/>
  <c r="F2423" i="2"/>
  <c r="E2424" i="2"/>
  <c r="F2424" i="2"/>
  <c r="E2425" i="2"/>
  <c r="F2425" i="2"/>
  <c r="E2426" i="2"/>
  <c r="F2426" i="2"/>
  <c r="E2427" i="2"/>
  <c r="F2427" i="2"/>
  <c r="E2428" i="2"/>
  <c r="F2428" i="2"/>
  <c r="E2429" i="2"/>
  <c r="F2429" i="2"/>
  <c r="E2430" i="2"/>
  <c r="F2430" i="2"/>
  <c r="E2431" i="2"/>
  <c r="F2431" i="2"/>
  <c r="E2432" i="2"/>
  <c r="F2432" i="2"/>
  <c r="E2433" i="2"/>
  <c r="F2433" i="2"/>
  <c r="E2434" i="2"/>
  <c r="F2434" i="2"/>
  <c r="E2435" i="2"/>
  <c r="F2435" i="2"/>
  <c r="E2436" i="2"/>
  <c r="F2436" i="2"/>
  <c r="E2437" i="2"/>
  <c r="F2437" i="2"/>
  <c r="E2438" i="2"/>
  <c r="F2438" i="2"/>
  <c r="E2439" i="2"/>
  <c r="F2439" i="2"/>
  <c r="E2440" i="2"/>
  <c r="F2440" i="2"/>
  <c r="E2441" i="2"/>
  <c r="F2441" i="2"/>
  <c r="E2442" i="2"/>
  <c r="F2442" i="2"/>
  <c r="E2443" i="2"/>
  <c r="F2443" i="2"/>
  <c r="E2444" i="2"/>
  <c r="F2444" i="2"/>
  <c r="E2445" i="2"/>
  <c r="F2445" i="2"/>
  <c r="E2446" i="2"/>
  <c r="F2446" i="2"/>
  <c r="E2447" i="2"/>
  <c r="F2447" i="2"/>
  <c r="E2448" i="2"/>
  <c r="F2448" i="2"/>
  <c r="E2449" i="2"/>
  <c r="F2449" i="2"/>
  <c r="E2450" i="2"/>
  <c r="F2450" i="2"/>
  <c r="E2451" i="2"/>
  <c r="F2451" i="2"/>
  <c r="E2452" i="2"/>
  <c r="F2452" i="2"/>
  <c r="E2453" i="2"/>
  <c r="F2453" i="2"/>
  <c r="E2454" i="2"/>
  <c r="F2454" i="2"/>
  <c r="E2455" i="2"/>
  <c r="F2455" i="2"/>
  <c r="E2456" i="2"/>
  <c r="F2456" i="2"/>
  <c r="E2457" i="2"/>
  <c r="F2457" i="2"/>
  <c r="E2458" i="2"/>
  <c r="F2458" i="2"/>
  <c r="E2459" i="2"/>
  <c r="F2459" i="2"/>
  <c r="E2460" i="2"/>
  <c r="F2460" i="2"/>
  <c r="E2461" i="2"/>
  <c r="F2461" i="2"/>
  <c r="E2462" i="2"/>
  <c r="F2462" i="2"/>
  <c r="E2463" i="2"/>
  <c r="F2463" i="2"/>
  <c r="E2464" i="2"/>
  <c r="F2464" i="2"/>
  <c r="E2465" i="2"/>
  <c r="F2465" i="2"/>
  <c r="E2466" i="2"/>
  <c r="F2466" i="2"/>
  <c r="E2467" i="2"/>
  <c r="F2467" i="2"/>
  <c r="E2468" i="2"/>
  <c r="F2468" i="2"/>
  <c r="E2469" i="2"/>
  <c r="F2469" i="2"/>
  <c r="E2470" i="2"/>
  <c r="F2470" i="2"/>
  <c r="E2471" i="2"/>
  <c r="F2471" i="2"/>
  <c r="E2472" i="2"/>
  <c r="F2472" i="2"/>
  <c r="E2473" i="2"/>
  <c r="F2473" i="2"/>
  <c r="E2474" i="2"/>
  <c r="F2474" i="2"/>
  <c r="E2475" i="2"/>
  <c r="F2475" i="2"/>
  <c r="E2476" i="2"/>
  <c r="F2476" i="2"/>
  <c r="E2477" i="2"/>
  <c r="F2477" i="2"/>
  <c r="E2478" i="2"/>
  <c r="F2478" i="2"/>
  <c r="E2479" i="2"/>
  <c r="F2479" i="2"/>
  <c r="E2480" i="2"/>
  <c r="F2480" i="2"/>
  <c r="E2481" i="2"/>
  <c r="F2481" i="2"/>
  <c r="E2482" i="2"/>
  <c r="F2482" i="2"/>
  <c r="E2483" i="2"/>
  <c r="F2483" i="2"/>
  <c r="E2484" i="2"/>
  <c r="F2484" i="2"/>
  <c r="E2485" i="2"/>
  <c r="F2485" i="2"/>
  <c r="E2486" i="2"/>
  <c r="F2486" i="2"/>
  <c r="E2487" i="2"/>
  <c r="F2487" i="2"/>
  <c r="E2488" i="2"/>
  <c r="F2488" i="2"/>
  <c r="E2489" i="2"/>
  <c r="F2489" i="2"/>
  <c r="E2490" i="2"/>
  <c r="F2490" i="2"/>
  <c r="E2491" i="2"/>
  <c r="F2491" i="2"/>
  <c r="E2492" i="2"/>
  <c r="F2492" i="2"/>
  <c r="E2493" i="2"/>
  <c r="F2493" i="2"/>
  <c r="E2494" i="2"/>
  <c r="F2494" i="2"/>
  <c r="E2495" i="2"/>
  <c r="F2495" i="2"/>
  <c r="E2496" i="2"/>
  <c r="F2496" i="2"/>
  <c r="E2497" i="2"/>
  <c r="F2497" i="2"/>
  <c r="E2498" i="2"/>
  <c r="F2498" i="2"/>
  <c r="E2499" i="2"/>
  <c r="F2499" i="2"/>
  <c r="E2500" i="2"/>
  <c r="F2500" i="2"/>
  <c r="E2501" i="2"/>
  <c r="F2501" i="2"/>
  <c r="E2502" i="2"/>
  <c r="F2502" i="2"/>
  <c r="E2503" i="2"/>
  <c r="F2503" i="2"/>
  <c r="E2504" i="2"/>
  <c r="F2504" i="2"/>
  <c r="E2505" i="2"/>
  <c r="F2505" i="2"/>
  <c r="E2506" i="2"/>
  <c r="F2506" i="2"/>
  <c r="E2507" i="2"/>
  <c r="F2507" i="2"/>
  <c r="E2508" i="2"/>
  <c r="F2508" i="2"/>
  <c r="E2509" i="2"/>
  <c r="F2509" i="2"/>
  <c r="E2510" i="2"/>
  <c r="F2510" i="2"/>
  <c r="E2511" i="2"/>
  <c r="F2511" i="2"/>
  <c r="E2512" i="2"/>
  <c r="F2512" i="2"/>
  <c r="E2513" i="2"/>
  <c r="F2513" i="2"/>
  <c r="E2514" i="2"/>
  <c r="F2514" i="2"/>
  <c r="E2515" i="2"/>
  <c r="F2515" i="2"/>
  <c r="E2516" i="2"/>
  <c r="F2516" i="2"/>
  <c r="E2517" i="2"/>
  <c r="F2517" i="2"/>
  <c r="E2518" i="2"/>
  <c r="F2518" i="2"/>
  <c r="E2519" i="2"/>
  <c r="F2519" i="2"/>
  <c r="E2520" i="2"/>
  <c r="F2520" i="2"/>
  <c r="E2521" i="2"/>
  <c r="F2521" i="2"/>
  <c r="E2522" i="2"/>
  <c r="F2522" i="2"/>
  <c r="E2523" i="2"/>
  <c r="F2523" i="2"/>
  <c r="E2524" i="2"/>
  <c r="F2524" i="2"/>
  <c r="E2525" i="2"/>
  <c r="F2525" i="2"/>
  <c r="E2526" i="2"/>
  <c r="F2526" i="2"/>
  <c r="E2527" i="2"/>
  <c r="F2527" i="2"/>
  <c r="E2528" i="2"/>
  <c r="F2528" i="2"/>
  <c r="E2529" i="2"/>
  <c r="F2529" i="2"/>
  <c r="E2530" i="2"/>
  <c r="F2530" i="2"/>
  <c r="E2531" i="2"/>
  <c r="F2531" i="2"/>
  <c r="E2532" i="2"/>
  <c r="F2532" i="2"/>
  <c r="E2533" i="2"/>
  <c r="F2533" i="2"/>
  <c r="E2534" i="2"/>
  <c r="F2534" i="2"/>
  <c r="E2535" i="2"/>
  <c r="F2535" i="2"/>
  <c r="E2536" i="2"/>
  <c r="F2536" i="2"/>
  <c r="E2537" i="2"/>
  <c r="F2537" i="2"/>
  <c r="E2538" i="2"/>
  <c r="F2538" i="2"/>
  <c r="E2539" i="2"/>
  <c r="F2539" i="2"/>
  <c r="E2540" i="2"/>
  <c r="F2540" i="2"/>
  <c r="E2541" i="2"/>
  <c r="F2541" i="2"/>
  <c r="E2542" i="2"/>
  <c r="F2542" i="2"/>
  <c r="E2543" i="2"/>
  <c r="F2543" i="2"/>
  <c r="E2544" i="2"/>
  <c r="F2544" i="2"/>
  <c r="E2545" i="2"/>
  <c r="F2545" i="2"/>
  <c r="E2546" i="2"/>
  <c r="F2546" i="2"/>
  <c r="E2547" i="2"/>
  <c r="F2547" i="2"/>
  <c r="E2548" i="2"/>
  <c r="F2548" i="2"/>
  <c r="E2549" i="2"/>
  <c r="F2549" i="2"/>
  <c r="E2550" i="2"/>
  <c r="F2550" i="2"/>
  <c r="E2551" i="2"/>
  <c r="F2551" i="2"/>
  <c r="E2552" i="2"/>
  <c r="F2552" i="2"/>
  <c r="E2553" i="2"/>
  <c r="F2553" i="2"/>
  <c r="E2554" i="2"/>
  <c r="F2554" i="2"/>
  <c r="E2555" i="2"/>
  <c r="F2555" i="2"/>
  <c r="E2556" i="2"/>
  <c r="F2556" i="2"/>
  <c r="E2557" i="2"/>
  <c r="F2557" i="2"/>
  <c r="E2558" i="2"/>
  <c r="F2558" i="2"/>
  <c r="E2559" i="2"/>
  <c r="F2559" i="2"/>
  <c r="E2560" i="2"/>
  <c r="F2560" i="2"/>
  <c r="E2561" i="2"/>
  <c r="F2561" i="2"/>
  <c r="E2562" i="2"/>
  <c r="F2562" i="2"/>
  <c r="E2563" i="2"/>
  <c r="F2563" i="2"/>
  <c r="E2564" i="2"/>
  <c r="F2564" i="2"/>
  <c r="E2565" i="2"/>
  <c r="F2565" i="2"/>
  <c r="E2566" i="2"/>
  <c r="F2566" i="2"/>
  <c r="E2567" i="2"/>
  <c r="F2567" i="2"/>
  <c r="E2568" i="2"/>
  <c r="F2568" i="2"/>
  <c r="E2569" i="2"/>
  <c r="F2569" i="2"/>
  <c r="E2570" i="2"/>
  <c r="F2570" i="2"/>
  <c r="E2571" i="2"/>
  <c r="F2571" i="2"/>
  <c r="E2572" i="2"/>
  <c r="F2572" i="2"/>
  <c r="E2573" i="2"/>
  <c r="F2573" i="2"/>
  <c r="E2574" i="2"/>
  <c r="F2574" i="2"/>
  <c r="E2575" i="2"/>
  <c r="F2575" i="2"/>
  <c r="E2576" i="2"/>
  <c r="F2576" i="2"/>
  <c r="E2577" i="2"/>
  <c r="F2577" i="2"/>
  <c r="E2578" i="2"/>
  <c r="F2578" i="2"/>
  <c r="E2579" i="2"/>
  <c r="F2579" i="2"/>
  <c r="E2580" i="2"/>
  <c r="F2580" i="2"/>
  <c r="E2581" i="2"/>
  <c r="F2581" i="2"/>
  <c r="E2582" i="2"/>
  <c r="F2582" i="2"/>
  <c r="E2583" i="2"/>
  <c r="F2583" i="2"/>
  <c r="E2584" i="2"/>
  <c r="F2584" i="2"/>
  <c r="E2585" i="2"/>
  <c r="F2585" i="2"/>
  <c r="E2586" i="2"/>
  <c r="F2586" i="2"/>
  <c r="E2587" i="2"/>
  <c r="F2587" i="2"/>
  <c r="E2588" i="2"/>
  <c r="F2588" i="2"/>
  <c r="E2589" i="2"/>
  <c r="F2589" i="2"/>
  <c r="E2590" i="2"/>
  <c r="F2590" i="2"/>
  <c r="E2591" i="2"/>
  <c r="F2591" i="2"/>
  <c r="E2592" i="2"/>
  <c r="F2592" i="2"/>
  <c r="E2593" i="2"/>
  <c r="F2593" i="2"/>
  <c r="E2594" i="2"/>
  <c r="F2594" i="2"/>
  <c r="E2595" i="2"/>
  <c r="F2595" i="2"/>
  <c r="E2596" i="2"/>
  <c r="F2596" i="2"/>
  <c r="E2597" i="2"/>
  <c r="F2597" i="2"/>
  <c r="E2598" i="2"/>
  <c r="F2598" i="2"/>
  <c r="E2599" i="2"/>
  <c r="F2599" i="2"/>
  <c r="E2600" i="2"/>
  <c r="F2600" i="2"/>
  <c r="E2601" i="2"/>
  <c r="F2601" i="2"/>
  <c r="E2602" i="2"/>
  <c r="F2602" i="2"/>
  <c r="E2603" i="2"/>
  <c r="F2603" i="2"/>
  <c r="E2604" i="2"/>
  <c r="F2604" i="2"/>
  <c r="E2605" i="2"/>
  <c r="F2605" i="2"/>
  <c r="E2606" i="2"/>
  <c r="F2606" i="2"/>
  <c r="E2607" i="2"/>
  <c r="F2607" i="2"/>
  <c r="E2608" i="2"/>
  <c r="F2608" i="2"/>
  <c r="E2609" i="2"/>
  <c r="F2609" i="2"/>
  <c r="E2610" i="2"/>
  <c r="F2610" i="2"/>
  <c r="E2611" i="2"/>
  <c r="F2611" i="2"/>
  <c r="E2612" i="2"/>
  <c r="F2612" i="2"/>
  <c r="E2613" i="2"/>
  <c r="F2613" i="2"/>
  <c r="E2614" i="2"/>
  <c r="F2614" i="2"/>
  <c r="E2615" i="2"/>
  <c r="F2615" i="2"/>
  <c r="E2616" i="2"/>
  <c r="F2616" i="2"/>
  <c r="E2617" i="2"/>
  <c r="F2617" i="2"/>
  <c r="E2618" i="2"/>
  <c r="F2618" i="2"/>
  <c r="E2619" i="2"/>
  <c r="F2619" i="2"/>
  <c r="E2620" i="2"/>
  <c r="F2620" i="2"/>
  <c r="E2621" i="2"/>
  <c r="F2621" i="2"/>
  <c r="E2622" i="2"/>
  <c r="F2622" i="2"/>
  <c r="E2623" i="2"/>
  <c r="F2623" i="2"/>
  <c r="E2624" i="2"/>
  <c r="F2624" i="2"/>
  <c r="E2625" i="2"/>
  <c r="F2625" i="2"/>
  <c r="E2626" i="2"/>
  <c r="F2626" i="2"/>
  <c r="E2627" i="2"/>
  <c r="F2627" i="2"/>
  <c r="E2628" i="2"/>
  <c r="F2628" i="2"/>
  <c r="E2629" i="2"/>
  <c r="F2629" i="2"/>
  <c r="E2630" i="2"/>
  <c r="F2630" i="2"/>
  <c r="E2631" i="2"/>
  <c r="F2631" i="2"/>
  <c r="E2632" i="2"/>
  <c r="F2632" i="2"/>
  <c r="E2633" i="2"/>
  <c r="F2633" i="2"/>
  <c r="E2634" i="2"/>
  <c r="F2634" i="2"/>
  <c r="E2635" i="2"/>
  <c r="F2635" i="2"/>
  <c r="E2636" i="2"/>
  <c r="F2636" i="2"/>
  <c r="E2637" i="2"/>
  <c r="F2637" i="2"/>
  <c r="E2638" i="2"/>
  <c r="F2638" i="2"/>
  <c r="E2639" i="2"/>
  <c r="F2639" i="2"/>
  <c r="E2640" i="2"/>
  <c r="F2640" i="2"/>
  <c r="E2641" i="2"/>
  <c r="F2641" i="2"/>
  <c r="E2642" i="2"/>
  <c r="F2642" i="2"/>
  <c r="E2643" i="2"/>
  <c r="F2643" i="2"/>
  <c r="E2644" i="2"/>
  <c r="F2644" i="2"/>
  <c r="E2645" i="2"/>
  <c r="F2645" i="2"/>
  <c r="E2646" i="2"/>
  <c r="F2646" i="2"/>
  <c r="E2647" i="2"/>
  <c r="F2647" i="2"/>
  <c r="E2648" i="2"/>
  <c r="F2648" i="2"/>
  <c r="E2649" i="2"/>
  <c r="F2649" i="2"/>
  <c r="E2650" i="2"/>
  <c r="F2650" i="2"/>
  <c r="E2651" i="2"/>
  <c r="F2651" i="2"/>
  <c r="E2652" i="2"/>
  <c r="F2652" i="2"/>
  <c r="E2653" i="2"/>
  <c r="F2653" i="2"/>
  <c r="E2654" i="2"/>
  <c r="F2654" i="2"/>
  <c r="E2655" i="2"/>
  <c r="F2655" i="2"/>
  <c r="E2656" i="2"/>
  <c r="F2656" i="2"/>
  <c r="E2657" i="2"/>
  <c r="F2657" i="2"/>
  <c r="E2658" i="2"/>
  <c r="F2658" i="2"/>
  <c r="E2659" i="2"/>
  <c r="F2659" i="2"/>
  <c r="E2660" i="2"/>
  <c r="F2660" i="2"/>
  <c r="E2661" i="2"/>
  <c r="F2661" i="2"/>
  <c r="E2662" i="2"/>
  <c r="F2662" i="2"/>
  <c r="E2663" i="2"/>
  <c r="F2663" i="2"/>
  <c r="E2664" i="2"/>
  <c r="F2664" i="2"/>
  <c r="E2665" i="2"/>
  <c r="F2665" i="2"/>
  <c r="E2666" i="2"/>
  <c r="F2666" i="2"/>
  <c r="E2667" i="2"/>
  <c r="F2667" i="2"/>
  <c r="E2668" i="2"/>
  <c r="F2668" i="2"/>
  <c r="E2669" i="2"/>
  <c r="F2669" i="2"/>
  <c r="E2670" i="2"/>
  <c r="F2670" i="2"/>
  <c r="E2671" i="2"/>
  <c r="F2671" i="2"/>
  <c r="E2672" i="2"/>
  <c r="F2672" i="2"/>
  <c r="E2673" i="2"/>
  <c r="F2673" i="2"/>
  <c r="E2674" i="2"/>
  <c r="F2674" i="2"/>
  <c r="E2675" i="2"/>
  <c r="F2675" i="2"/>
  <c r="E2676" i="2"/>
  <c r="F2676" i="2"/>
  <c r="E2677" i="2"/>
  <c r="F2677" i="2"/>
  <c r="E2678" i="2"/>
  <c r="F2678" i="2"/>
  <c r="E2679" i="2"/>
  <c r="F2679" i="2"/>
  <c r="E2680" i="2"/>
  <c r="F2680" i="2"/>
  <c r="E2681" i="2"/>
  <c r="F2681" i="2"/>
  <c r="E2682" i="2"/>
  <c r="F2682" i="2"/>
  <c r="E2683" i="2"/>
  <c r="F2683" i="2"/>
  <c r="E2684" i="2"/>
  <c r="F2684" i="2"/>
  <c r="E2685" i="2"/>
  <c r="F2685" i="2"/>
  <c r="E2686" i="2"/>
  <c r="F2686" i="2"/>
  <c r="E2687" i="2"/>
  <c r="F2687" i="2"/>
  <c r="E2688" i="2"/>
  <c r="F2688" i="2"/>
  <c r="E2689" i="2"/>
  <c r="F2689" i="2"/>
  <c r="E2690" i="2"/>
  <c r="F2690" i="2"/>
  <c r="E2691" i="2"/>
  <c r="F2691" i="2"/>
  <c r="E2692" i="2"/>
  <c r="F2692" i="2"/>
  <c r="E2693" i="2"/>
  <c r="F2693" i="2"/>
  <c r="E2694" i="2"/>
  <c r="F2694" i="2"/>
  <c r="E2695" i="2"/>
  <c r="F2695" i="2"/>
  <c r="E2696" i="2"/>
  <c r="F2696" i="2"/>
  <c r="E2697" i="2"/>
  <c r="F2697" i="2"/>
  <c r="E2698" i="2"/>
  <c r="F2698" i="2"/>
  <c r="E2699" i="2"/>
  <c r="F2699" i="2"/>
  <c r="E2700" i="2"/>
  <c r="F2700" i="2"/>
  <c r="E2701" i="2"/>
  <c r="F2701" i="2"/>
  <c r="E2702" i="2"/>
  <c r="F2702" i="2"/>
  <c r="E2703" i="2"/>
  <c r="F2703" i="2"/>
  <c r="E2704" i="2"/>
  <c r="F2704" i="2"/>
  <c r="E2705" i="2"/>
  <c r="F2705" i="2"/>
  <c r="E2706" i="2"/>
  <c r="F2706" i="2"/>
  <c r="E2707" i="2"/>
  <c r="F2707" i="2"/>
  <c r="E2708" i="2"/>
  <c r="F2708" i="2"/>
  <c r="E2709" i="2"/>
  <c r="F2709" i="2"/>
  <c r="E2710" i="2"/>
  <c r="F2710" i="2"/>
  <c r="E2711" i="2"/>
  <c r="F2711" i="2"/>
  <c r="E2712" i="2"/>
  <c r="F2712" i="2"/>
  <c r="E2713" i="2"/>
  <c r="F2713" i="2"/>
  <c r="E2714" i="2"/>
  <c r="F2714" i="2"/>
  <c r="E2715" i="2"/>
  <c r="F2715" i="2"/>
  <c r="E2716" i="2"/>
  <c r="F2716" i="2"/>
  <c r="E2717" i="2"/>
  <c r="F2717" i="2"/>
  <c r="E2718" i="2"/>
  <c r="F2718" i="2"/>
  <c r="E2719" i="2"/>
  <c r="F2719" i="2"/>
  <c r="E2720" i="2"/>
  <c r="F2720" i="2"/>
  <c r="E2721" i="2"/>
  <c r="F2721" i="2"/>
  <c r="E2722" i="2"/>
  <c r="F2722" i="2"/>
  <c r="E2723" i="2"/>
  <c r="F2723" i="2"/>
  <c r="E2724" i="2"/>
  <c r="F2724" i="2"/>
  <c r="E2725" i="2"/>
  <c r="F2725" i="2"/>
  <c r="E2726" i="2"/>
  <c r="F2726" i="2"/>
  <c r="E2727" i="2"/>
  <c r="F2727" i="2"/>
  <c r="E2728" i="2"/>
  <c r="F2728" i="2"/>
  <c r="E2729" i="2"/>
  <c r="F2729" i="2"/>
  <c r="E2730" i="2"/>
  <c r="F2730" i="2"/>
  <c r="E2731" i="2"/>
  <c r="F2731" i="2"/>
  <c r="E2732" i="2"/>
  <c r="F2732" i="2"/>
  <c r="E2733" i="2"/>
  <c r="F2733" i="2"/>
  <c r="E2734" i="2"/>
  <c r="F2734" i="2"/>
  <c r="E2735" i="2"/>
  <c r="F2735" i="2"/>
  <c r="E2736" i="2"/>
  <c r="F2736" i="2"/>
  <c r="E2737" i="2"/>
  <c r="F2737" i="2"/>
  <c r="E2738" i="2"/>
  <c r="F2738" i="2"/>
  <c r="E2739" i="2"/>
  <c r="F2739" i="2"/>
  <c r="E2740" i="2"/>
  <c r="F2740" i="2"/>
  <c r="E2741" i="2"/>
  <c r="F2741" i="2"/>
  <c r="E2742" i="2"/>
  <c r="F2742" i="2"/>
  <c r="E2743" i="2"/>
  <c r="F2743" i="2"/>
  <c r="E2744" i="2"/>
  <c r="F2744" i="2"/>
  <c r="E2745" i="2"/>
  <c r="F2745" i="2"/>
  <c r="E2746" i="2"/>
  <c r="F2746" i="2"/>
  <c r="E2747" i="2"/>
  <c r="F2747" i="2"/>
  <c r="E2748" i="2"/>
  <c r="F2748" i="2"/>
  <c r="E2749" i="2"/>
  <c r="F2749" i="2"/>
  <c r="E2750" i="2"/>
  <c r="F2750" i="2"/>
  <c r="E2751" i="2"/>
  <c r="F2751" i="2"/>
  <c r="E2752" i="2"/>
  <c r="F2752" i="2"/>
  <c r="E2753" i="2"/>
  <c r="F2753" i="2"/>
  <c r="E2754" i="2"/>
  <c r="F2754" i="2"/>
  <c r="E2755" i="2"/>
  <c r="F2755" i="2"/>
  <c r="E2756" i="2"/>
  <c r="F2756" i="2"/>
  <c r="E2757" i="2"/>
  <c r="F2757" i="2"/>
  <c r="E2758" i="2"/>
  <c r="F2758" i="2"/>
  <c r="E2759" i="2"/>
  <c r="F2759" i="2"/>
  <c r="E2760" i="2"/>
  <c r="F2760" i="2"/>
  <c r="E2761" i="2"/>
  <c r="F2761" i="2"/>
  <c r="E2762" i="2"/>
  <c r="F2762" i="2"/>
  <c r="E2763" i="2"/>
  <c r="F2763" i="2"/>
  <c r="E2764" i="2"/>
  <c r="F2764" i="2"/>
  <c r="E2765" i="2"/>
  <c r="F2765" i="2"/>
  <c r="E2766" i="2"/>
  <c r="F2766" i="2"/>
  <c r="E2767" i="2"/>
  <c r="F2767" i="2"/>
  <c r="E2768" i="2"/>
  <c r="F2768" i="2"/>
  <c r="E2769" i="2"/>
  <c r="F2769" i="2"/>
  <c r="E2770" i="2"/>
  <c r="F2770" i="2"/>
  <c r="E2771" i="2"/>
  <c r="F2771" i="2"/>
  <c r="E2772" i="2"/>
  <c r="F2772" i="2"/>
  <c r="E2773" i="2"/>
  <c r="F2773" i="2"/>
  <c r="E2774" i="2"/>
  <c r="F2774" i="2"/>
  <c r="E2775" i="2"/>
  <c r="F2775" i="2"/>
  <c r="E2776" i="2"/>
  <c r="F2776" i="2"/>
  <c r="E2777" i="2"/>
  <c r="F2777" i="2"/>
  <c r="E2778" i="2"/>
  <c r="F2778" i="2"/>
  <c r="E2779" i="2"/>
  <c r="F2779" i="2"/>
  <c r="E2780" i="2"/>
  <c r="F2780" i="2"/>
  <c r="E2781" i="2"/>
  <c r="F2781" i="2"/>
  <c r="E2782" i="2"/>
  <c r="F2782" i="2"/>
  <c r="E2783" i="2"/>
  <c r="F2783" i="2"/>
  <c r="E2784" i="2"/>
  <c r="F2784" i="2"/>
  <c r="E2785" i="2"/>
  <c r="F2785" i="2"/>
  <c r="E2786" i="2"/>
  <c r="F2786" i="2"/>
  <c r="E2787" i="2"/>
  <c r="F2787" i="2"/>
  <c r="E2788" i="2"/>
  <c r="F2788" i="2"/>
  <c r="E2789" i="2"/>
  <c r="F2789" i="2"/>
  <c r="E2790" i="2"/>
  <c r="F2790" i="2"/>
  <c r="E2791" i="2"/>
  <c r="F2791" i="2"/>
  <c r="E2792" i="2"/>
  <c r="F2792" i="2"/>
  <c r="E2793" i="2"/>
  <c r="F2793" i="2"/>
  <c r="E2794" i="2"/>
  <c r="F2794" i="2"/>
  <c r="E2795" i="2"/>
  <c r="F2795" i="2"/>
  <c r="E2796" i="2"/>
  <c r="F2796" i="2"/>
  <c r="E2797" i="2"/>
  <c r="F2797" i="2"/>
  <c r="E2798" i="2"/>
  <c r="F2798" i="2"/>
  <c r="E2799" i="2"/>
  <c r="F2799" i="2"/>
  <c r="E2800" i="2"/>
  <c r="F2800" i="2"/>
  <c r="E2801" i="2"/>
  <c r="F2801" i="2"/>
  <c r="E2802" i="2"/>
  <c r="F2802" i="2"/>
  <c r="E2803" i="2"/>
  <c r="F2803" i="2"/>
  <c r="E2804" i="2"/>
  <c r="F2804" i="2"/>
  <c r="E2805" i="2"/>
  <c r="F2805" i="2"/>
  <c r="E2806" i="2"/>
  <c r="F2806" i="2"/>
  <c r="E2807" i="2"/>
  <c r="F2807" i="2"/>
  <c r="E2808" i="2"/>
  <c r="F2808" i="2"/>
  <c r="E2809" i="2"/>
  <c r="F2809" i="2"/>
  <c r="E2810" i="2"/>
  <c r="F2810" i="2"/>
  <c r="E2811" i="2"/>
  <c r="F2811" i="2"/>
  <c r="E2812" i="2"/>
  <c r="F2812" i="2"/>
  <c r="E2813" i="2"/>
  <c r="F2813" i="2"/>
  <c r="E2814" i="2"/>
  <c r="F2814" i="2"/>
  <c r="E2815" i="2"/>
  <c r="F2815" i="2"/>
  <c r="E2816" i="2"/>
  <c r="F2816" i="2"/>
  <c r="E2817" i="2"/>
  <c r="F2817" i="2"/>
  <c r="E2818" i="2"/>
  <c r="F2818" i="2"/>
  <c r="E2819" i="2"/>
  <c r="F2819" i="2"/>
  <c r="E2820" i="2"/>
  <c r="F2820" i="2"/>
  <c r="E2821" i="2"/>
  <c r="F2821" i="2"/>
  <c r="E2822" i="2"/>
  <c r="F2822" i="2"/>
  <c r="E2823" i="2"/>
  <c r="F2823" i="2"/>
  <c r="E2824" i="2"/>
  <c r="F2824" i="2"/>
  <c r="E2825" i="2"/>
  <c r="F2825" i="2"/>
  <c r="E2826" i="2"/>
  <c r="F2826" i="2"/>
  <c r="E2827" i="2"/>
  <c r="F2827" i="2"/>
  <c r="E2828" i="2"/>
  <c r="F2828" i="2"/>
  <c r="E2829" i="2"/>
  <c r="F2829" i="2"/>
  <c r="E2830" i="2"/>
  <c r="F2830" i="2"/>
  <c r="E2831" i="2"/>
  <c r="F2831" i="2"/>
  <c r="E2832" i="2"/>
  <c r="F2832" i="2"/>
  <c r="E2833" i="2"/>
  <c r="F2833" i="2"/>
  <c r="E2834" i="2"/>
  <c r="F2834" i="2"/>
  <c r="E2835" i="2"/>
  <c r="F2835" i="2"/>
  <c r="E2836" i="2"/>
  <c r="F2836" i="2"/>
  <c r="E2837" i="2"/>
  <c r="F2837" i="2"/>
  <c r="E2838" i="2"/>
  <c r="F2838" i="2"/>
  <c r="E2839" i="2"/>
  <c r="F2839" i="2"/>
  <c r="E2840" i="2"/>
  <c r="F2840" i="2"/>
  <c r="E2841" i="2"/>
  <c r="F2841" i="2"/>
  <c r="E2842" i="2"/>
  <c r="F2842" i="2"/>
  <c r="E2843" i="2"/>
  <c r="F2843" i="2"/>
  <c r="E2844" i="2"/>
  <c r="F2844" i="2"/>
  <c r="E2845" i="2"/>
  <c r="F2845" i="2"/>
  <c r="E2846" i="2"/>
  <c r="F2846" i="2"/>
  <c r="E2847" i="2"/>
  <c r="F2847" i="2"/>
  <c r="E2848" i="2"/>
  <c r="F2848" i="2"/>
  <c r="E2849" i="2"/>
  <c r="F2849" i="2"/>
  <c r="E2850" i="2"/>
  <c r="F2850" i="2"/>
  <c r="E2851" i="2"/>
  <c r="F2851" i="2"/>
  <c r="E2852" i="2"/>
  <c r="F2852" i="2"/>
  <c r="E2853" i="2"/>
  <c r="F2853" i="2"/>
  <c r="E2854" i="2"/>
  <c r="F2854" i="2"/>
  <c r="E2855" i="2"/>
  <c r="F2855" i="2"/>
  <c r="E2856" i="2"/>
  <c r="F2856" i="2"/>
  <c r="E2857" i="2"/>
  <c r="F2857" i="2"/>
  <c r="E2858" i="2"/>
  <c r="F2858" i="2"/>
  <c r="E2859" i="2"/>
  <c r="F2859" i="2"/>
  <c r="E2860" i="2"/>
  <c r="F2860" i="2"/>
  <c r="E2861" i="2"/>
  <c r="F2861" i="2"/>
  <c r="E2862" i="2"/>
  <c r="F2862" i="2"/>
  <c r="E2863" i="2"/>
  <c r="F2863" i="2"/>
  <c r="E2864" i="2"/>
  <c r="F2864" i="2"/>
  <c r="E2865" i="2"/>
  <c r="F2865" i="2"/>
  <c r="E2866" i="2"/>
  <c r="F2866" i="2"/>
  <c r="E2867" i="2"/>
  <c r="F2867" i="2"/>
  <c r="E2868" i="2"/>
  <c r="F2868" i="2"/>
  <c r="E2869" i="2"/>
  <c r="F2869" i="2"/>
  <c r="E2870" i="2"/>
  <c r="F2870" i="2"/>
  <c r="E2871" i="2"/>
  <c r="F2871" i="2"/>
  <c r="E2872" i="2"/>
  <c r="F2872" i="2"/>
  <c r="E2873" i="2"/>
  <c r="F2873" i="2"/>
  <c r="E2874" i="2"/>
  <c r="F2874" i="2"/>
  <c r="E2875" i="2"/>
  <c r="F2875" i="2"/>
  <c r="E2876" i="2"/>
  <c r="F2876" i="2"/>
  <c r="E2877" i="2"/>
  <c r="F2877" i="2"/>
  <c r="E2878" i="2"/>
  <c r="F2878" i="2"/>
  <c r="E2879" i="2"/>
  <c r="F2879" i="2"/>
  <c r="E2880" i="2"/>
  <c r="F2880" i="2"/>
  <c r="E2881" i="2"/>
  <c r="F2881" i="2"/>
  <c r="E2882" i="2"/>
  <c r="F2882" i="2"/>
  <c r="E2883" i="2"/>
  <c r="F2883" i="2"/>
  <c r="E2884" i="2"/>
  <c r="F2884" i="2"/>
  <c r="E2885" i="2"/>
  <c r="F2885" i="2"/>
  <c r="E2886" i="2"/>
  <c r="F2886" i="2"/>
  <c r="E2887" i="2"/>
  <c r="F2887" i="2"/>
  <c r="E2888" i="2"/>
  <c r="F2888" i="2"/>
  <c r="E2889" i="2"/>
  <c r="F2889" i="2"/>
  <c r="E2890" i="2"/>
  <c r="F2890" i="2"/>
  <c r="E2891" i="2"/>
  <c r="F2891" i="2"/>
  <c r="E2892" i="2"/>
  <c r="F2892" i="2"/>
  <c r="E2893" i="2"/>
  <c r="F2893" i="2"/>
  <c r="E2894" i="2"/>
  <c r="F2894" i="2"/>
  <c r="E2895" i="2"/>
  <c r="F2895" i="2"/>
  <c r="E2896" i="2"/>
  <c r="F2896" i="2"/>
  <c r="E2897" i="2"/>
  <c r="F2897" i="2"/>
  <c r="E2898" i="2"/>
  <c r="F2898" i="2"/>
  <c r="E2899" i="2"/>
  <c r="F2899" i="2"/>
  <c r="E2900" i="2"/>
  <c r="F2900" i="2"/>
  <c r="E2901" i="2"/>
  <c r="F2901" i="2"/>
  <c r="E2902" i="2"/>
  <c r="F2902" i="2"/>
  <c r="E2903" i="2"/>
  <c r="F2903" i="2"/>
  <c r="E2904" i="2"/>
  <c r="F2904" i="2"/>
  <c r="E2905" i="2"/>
  <c r="F2905" i="2"/>
  <c r="E2906" i="2"/>
  <c r="F2906" i="2"/>
  <c r="E2907" i="2"/>
  <c r="F2907" i="2"/>
  <c r="E2908" i="2"/>
  <c r="F2908" i="2"/>
  <c r="E2909" i="2"/>
  <c r="F2909" i="2"/>
  <c r="E2910" i="2"/>
  <c r="F2910" i="2"/>
  <c r="E2911" i="2"/>
  <c r="F2911" i="2"/>
  <c r="E2912" i="2"/>
  <c r="F2912" i="2"/>
  <c r="E2913" i="2"/>
  <c r="F2913" i="2"/>
  <c r="E2914" i="2"/>
  <c r="F2914" i="2"/>
  <c r="E2915" i="2"/>
  <c r="F2915" i="2"/>
  <c r="E2916" i="2"/>
  <c r="F2916" i="2"/>
  <c r="E2917" i="2"/>
  <c r="F2917" i="2"/>
  <c r="E2918" i="2"/>
  <c r="F2918" i="2"/>
  <c r="E2919" i="2"/>
  <c r="F2919" i="2"/>
  <c r="E2920" i="2"/>
  <c r="F2920" i="2"/>
  <c r="E2921" i="2"/>
  <c r="F2921" i="2"/>
  <c r="E2922" i="2"/>
  <c r="F2922" i="2"/>
  <c r="E2923" i="2"/>
  <c r="F2923" i="2"/>
  <c r="E2924" i="2"/>
  <c r="F2924" i="2"/>
  <c r="E2925" i="2"/>
  <c r="F2925" i="2"/>
  <c r="E2926" i="2"/>
  <c r="F2926" i="2"/>
  <c r="E2927" i="2"/>
  <c r="F2927" i="2"/>
  <c r="E2928" i="2"/>
  <c r="F2928" i="2"/>
  <c r="E2929" i="2"/>
  <c r="F2929" i="2"/>
  <c r="E2930" i="2"/>
  <c r="F2930" i="2"/>
  <c r="E2931" i="2"/>
  <c r="F2931" i="2"/>
  <c r="E2932" i="2"/>
  <c r="F2932" i="2"/>
  <c r="E2933" i="2"/>
  <c r="F2933" i="2"/>
  <c r="E2934" i="2"/>
  <c r="F2934" i="2"/>
  <c r="E2935" i="2"/>
  <c r="F2935" i="2"/>
  <c r="E2936" i="2"/>
  <c r="F2936" i="2"/>
  <c r="E2937" i="2"/>
  <c r="F2937" i="2"/>
  <c r="E2938" i="2"/>
  <c r="F2938" i="2"/>
  <c r="E2939" i="2"/>
  <c r="F2939" i="2"/>
  <c r="E2940" i="2"/>
  <c r="F2940" i="2"/>
  <c r="E2941" i="2"/>
  <c r="F2941" i="2"/>
  <c r="E2942" i="2"/>
  <c r="F2942" i="2"/>
  <c r="E2943" i="2"/>
  <c r="F2943" i="2"/>
  <c r="E2944" i="2"/>
  <c r="F2944" i="2"/>
  <c r="E2945" i="2"/>
  <c r="F2945" i="2"/>
  <c r="E2946" i="2"/>
  <c r="F2946" i="2"/>
  <c r="E2947" i="2"/>
  <c r="F2947" i="2"/>
  <c r="E2948" i="2"/>
  <c r="F2948" i="2"/>
  <c r="E2949" i="2"/>
  <c r="F2949" i="2"/>
  <c r="E2950" i="2"/>
  <c r="F2950" i="2"/>
  <c r="E2951" i="2"/>
  <c r="F2951" i="2"/>
  <c r="E2952" i="2"/>
  <c r="F2952" i="2"/>
  <c r="E2953" i="2"/>
  <c r="F2953" i="2"/>
  <c r="E2954" i="2"/>
  <c r="F2954" i="2"/>
  <c r="E2955" i="2"/>
  <c r="F2955" i="2"/>
  <c r="E2956" i="2"/>
  <c r="F2956" i="2"/>
  <c r="E2957" i="2"/>
  <c r="F2957" i="2"/>
  <c r="E2958" i="2"/>
  <c r="F2958" i="2"/>
  <c r="E2959" i="2"/>
  <c r="F2959" i="2"/>
  <c r="E2960" i="2"/>
  <c r="F2960" i="2"/>
  <c r="E2961" i="2"/>
  <c r="F2961" i="2"/>
  <c r="E2962" i="2"/>
  <c r="F2962" i="2"/>
  <c r="E2963" i="2"/>
  <c r="F2963" i="2"/>
  <c r="E2964" i="2"/>
  <c r="F2964" i="2"/>
  <c r="E2965" i="2"/>
  <c r="F2965" i="2"/>
  <c r="E2966" i="2"/>
  <c r="F2966" i="2"/>
  <c r="E2967" i="2"/>
  <c r="F2967" i="2"/>
  <c r="E2968" i="2"/>
  <c r="F2968" i="2"/>
  <c r="E2969" i="2"/>
  <c r="F2969" i="2"/>
  <c r="E2970" i="2"/>
  <c r="F2970" i="2"/>
  <c r="E2971" i="2"/>
  <c r="F2971" i="2"/>
  <c r="E2972" i="2"/>
  <c r="F2972" i="2"/>
  <c r="E2973" i="2"/>
  <c r="F2973" i="2"/>
  <c r="E2974" i="2"/>
  <c r="F2974" i="2"/>
  <c r="E2975" i="2"/>
  <c r="F2975" i="2"/>
  <c r="E2976" i="2"/>
  <c r="F2976" i="2"/>
  <c r="E2977" i="2"/>
  <c r="F2977" i="2"/>
  <c r="E2978" i="2"/>
  <c r="F2978" i="2"/>
  <c r="E2979" i="2"/>
  <c r="F2979" i="2"/>
  <c r="E2980" i="2"/>
  <c r="F2980" i="2"/>
  <c r="E2981" i="2"/>
  <c r="F2981" i="2"/>
  <c r="E2982" i="2"/>
  <c r="F2982" i="2"/>
  <c r="E2983" i="2"/>
  <c r="F2983" i="2"/>
  <c r="E2984" i="2"/>
  <c r="F2984" i="2"/>
  <c r="E2985" i="2"/>
  <c r="F2985" i="2"/>
  <c r="E2986" i="2"/>
  <c r="F2986" i="2"/>
  <c r="E2987" i="2"/>
  <c r="F2987" i="2"/>
  <c r="E2988" i="2"/>
  <c r="F2988" i="2"/>
  <c r="E2989" i="2"/>
  <c r="F2989" i="2"/>
  <c r="E2990" i="2"/>
  <c r="F2990" i="2"/>
  <c r="E2991" i="2"/>
  <c r="F2991" i="2"/>
  <c r="E2992" i="2"/>
  <c r="F2992" i="2"/>
  <c r="E2993" i="2"/>
  <c r="F2993" i="2"/>
  <c r="E2994" i="2"/>
  <c r="F2994" i="2"/>
  <c r="E2995" i="2"/>
  <c r="F2995" i="2"/>
  <c r="E2996" i="2"/>
  <c r="F2996" i="2"/>
  <c r="E2997" i="2"/>
  <c r="F2997" i="2"/>
  <c r="E2998" i="2"/>
  <c r="F2998" i="2"/>
  <c r="E2999" i="2"/>
  <c r="F2999" i="2"/>
  <c r="E3000" i="2"/>
  <c r="F3000" i="2"/>
  <c r="E3001" i="2"/>
  <c r="F3001" i="2"/>
  <c r="E3002" i="2"/>
  <c r="F3002" i="2"/>
  <c r="E3003" i="2"/>
  <c r="F3003" i="2"/>
  <c r="E3004" i="2"/>
  <c r="F3004" i="2"/>
  <c r="E3005" i="2"/>
  <c r="F3005" i="2"/>
  <c r="E3006" i="2"/>
  <c r="F3006" i="2"/>
  <c r="E3007" i="2"/>
  <c r="F3007" i="2"/>
  <c r="E3008" i="2"/>
  <c r="F3008" i="2"/>
  <c r="E3009" i="2"/>
  <c r="F3009" i="2"/>
  <c r="E3010" i="2"/>
  <c r="F3010" i="2"/>
  <c r="E3011" i="2"/>
  <c r="F3011" i="2"/>
  <c r="E3012" i="2"/>
  <c r="F3012" i="2"/>
  <c r="E3013" i="2"/>
  <c r="F3013" i="2"/>
  <c r="E3014" i="2"/>
  <c r="F3014" i="2"/>
  <c r="E3015" i="2"/>
  <c r="F3015" i="2"/>
  <c r="E3016" i="2"/>
  <c r="F3016" i="2"/>
  <c r="E3017" i="2"/>
  <c r="F3017" i="2"/>
  <c r="E3018" i="2"/>
  <c r="F3018" i="2"/>
  <c r="E3019" i="2"/>
  <c r="F3019" i="2"/>
  <c r="E3020" i="2"/>
  <c r="F3020" i="2"/>
  <c r="E3021" i="2"/>
  <c r="F3021" i="2"/>
  <c r="E3022" i="2"/>
  <c r="F3022" i="2"/>
  <c r="E3023" i="2"/>
  <c r="F3023" i="2"/>
  <c r="E3024" i="2"/>
  <c r="F3024" i="2"/>
  <c r="E3025" i="2"/>
  <c r="F3025" i="2"/>
  <c r="E3026" i="2"/>
  <c r="F3026" i="2"/>
  <c r="E3027" i="2"/>
  <c r="F3027" i="2"/>
  <c r="E3028" i="2"/>
  <c r="F3028" i="2"/>
  <c r="E3029" i="2"/>
  <c r="F3029" i="2"/>
  <c r="E3030" i="2"/>
  <c r="F3030" i="2"/>
  <c r="E3031" i="2"/>
  <c r="F3031" i="2"/>
  <c r="E3032" i="2"/>
  <c r="F3032" i="2"/>
  <c r="E3033" i="2"/>
  <c r="F3033" i="2"/>
  <c r="E3034" i="2"/>
  <c r="F3034" i="2"/>
  <c r="E3035" i="2"/>
  <c r="F3035" i="2"/>
  <c r="E3036" i="2"/>
  <c r="F3036" i="2"/>
  <c r="E3037" i="2"/>
  <c r="F3037" i="2"/>
  <c r="E3038" i="2"/>
  <c r="F3038" i="2"/>
  <c r="E3039" i="2"/>
  <c r="F3039" i="2"/>
  <c r="E3040" i="2"/>
  <c r="F3040" i="2"/>
  <c r="E3041" i="2"/>
  <c r="F3041" i="2"/>
  <c r="E3042" i="2"/>
  <c r="F3042" i="2"/>
  <c r="E3043" i="2"/>
  <c r="F3043" i="2"/>
  <c r="E3044" i="2"/>
  <c r="F3044" i="2"/>
  <c r="E3045" i="2"/>
  <c r="F3045" i="2"/>
  <c r="E3046" i="2"/>
  <c r="F3046" i="2"/>
  <c r="E3047" i="2"/>
  <c r="F3047" i="2"/>
  <c r="E3048" i="2"/>
  <c r="F3048" i="2"/>
  <c r="E3049" i="2"/>
  <c r="F3049" i="2"/>
  <c r="E3050" i="2"/>
  <c r="F3050" i="2"/>
  <c r="E3051" i="2"/>
  <c r="F3051" i="2"/>
  <c r="E3052" i="2"/>
  <c r="F3052" i="2"/>
  <c r="E3053" i="2"/>
  <c r="F3053" i="2"/>
  <c r="E3054" i="2"/>
  <c r="F3054" i="2"/>
  <c r="E3055" i="2"/>
  <c r="F3055" i="2"/>
  <c r="E3056" i="2"/>
  <c r="F3056" i="2"/>
  <c r="E3057" i="2"/>
  <c r="F3057" i="2"/>
  <c r="E3058" i="2"/>
  <c r="F3058" i="2"/>
  <c r="E3059" i="2"/>
  <c r="F3059" i="2"/>
  <c r="E3060" i="2"/>
  <c r="F3060" i="2"/>
  <c r="E3061" i="2"/>
  <c r="F3061" i="2"/>
  <c r="E3062" i="2"/>
  <c r="F3062" i="2"/>
  <c r="E3063" i="2"/>
  <c r="F3063" i="2"/>
  <c r="E3064" i="2"/>
  <c r="F3064" i="2"/>
  <c r="E3065" i="2"/>
  <c r="F3065" i="2"/>
  <c r="E3066" i="2"/>
  <c r="F3066" i="2"/>
  <c r="E3067" i="2"/>
  <c r="F3067" i="2"/>
  <c r="E3068" i="2"/>
  <c r="F3068" i="2"/>
  <c r="E3069" i="2"/>
  <c r="F3069" i="2"/>
  <c r="E3070" i="2"/>
  <c r="F3070" i="2"/>
  <c r="E3071" i="2"/>
  <c r="F3071" i="2"/>
  <c r="E3072" i="2"/>
  <c r="F3072" i="2"/>
  <c r="E3073" i="2"/>
  <c r="F3073" i="2"/>
  <c r="E3074" i="2"/>
  <c r="F3074" i="2"/>
  <c r="E3075" i="2"/>
  <c r="F3075" i="2"/>
  <c r="E3076" i="2"/>
  <c r="F3076" i="2"/>
  <c r="E3077" i="2"/>
  <c r="F3077" i="2"/>
  <c r="E3078" i="2"/>
  <c r="F3078" i="2"/>
  <c r="E3079" i="2"/>
  <c r="F3079" i="2"/>
  <c r="E3080" i="2"/>
  <c r="F3080" i="2"/>
  <c r="E3081" i="2"/>
  <c r="F3081" i="2"/>
  <c r="E3082" i="2"/>
  <c r="F3082" i="2"/>
  <c r="E3083" i="2"/>
  <c r="F3083" i="2"/>
  <c r="E3084" i="2"/>
  <c r="F3084" i="2"/>
  <c r="E3085" i="2"/>
  <c r="F3085" i="2"/>
  <c r="E3086" i="2"/>
  <c r="F3086" i="2"/>
  <c r="E3087" i="2"/>
  <c r="F3087" i="2"/>
  <c r="E3088" i="2"/>
  <c r="F3088" i="2"/>
  <c r="E3089" i="2"/>
  <c r="F3089" i="2"/>
  <c r="E3090" i="2"/>
  <c r="F3090" i="2"/>
  <c r="E3091" i="2"/>
  <c r="F3091" i="2"/>
  <c r="E3092" i="2"/>
  <c r="F3092" i="2"/>
  <c r="E3093" i="2"/>
  <c r="F3093" i="2"/>
  <c r="E3094" i="2"/>
  <c r="F3094" i="2"/>
  <c r="E3095" i="2"/>
  <c r="F3095" i="2"/>
  <c r="E3096" i="2"/>
  <c r="F3096" i="2"/>
  <c r="E3097" i="2"/>
  <c r="F3097" i="2"/>
  <c r="E3098" i="2"/>
  <c r="F3098" i="2"/>
  <c r="E3099" i="2"/>
  <c r="F3099" i="2"/>
  <c r="E3100" i="2"/>
  <c r="F3100" i="2"/>
  <c r="E3101" i="2"/>
  <c r="F3101" i="2"/>
  <c r="E3102" i="2"/>
  <c r="F3102" i="2"/>
  <c r="E3103" i="2"/>
  <c r="F3103" i="2"/>
  <c r="E3104" i="2"/>
  <c r="F3104" i="2"/>
  <c r="E3105" i="2"/>
  <c r="F3105" i="2"/>
  <c r="E3106" i="2"/>
  <c r="F3106" i="2"/>
  <c r="E3107" i="2"/>
  <c r="F3107" i="2"/>
  <c r="E3108" i="2"/>
  <c r="F3108" i="2"/>
  <c r="E3109" i="2"/>
  <c r="F3109" i="2"/>
  <c r="E3110" i="2"/>
  <c r="F3110" i="2"/>
  <c r="E3111" i="2"/>
  <c r="F3111" i="2"/>
  <c r="E3112" i="2"/>
  <c r="F3112" i="2"/>
  <c r="E3113" i="2"/>
  <c r="F3113" i="2"/>
  <c r="E3114" i="2"/>
  <c r="F3114" i="2"/>
  <c r="E3115" i="2"/>
  <c r="F3115" i="2"/>
  <c r="E3116" i="2"/>
  <c r="F3116" i="2"/>
  <c r="E3117" i="2"/>
  <c r="F3117" i="2"/>
  <c r="E3118" i="2"/>
  <c r="F3118" i="2"/>
  <c r="E3119" i="2"/>
  <c r="F3119" i="2"/>
  <c r="E3120" i="2"/>
  <c r="F3120" i="2"/>
  <c r="E3121" i="2"/>
  <c r="F3121" i="2"/>
  <c r="E3122" i="2"/>
  <c r="F3122" i="2"/>
  <c r="E3123" i="2"/>
  <c r="F3123" i="2"/>
  <c r="E3124" i="2"/>
  <c r="F3124" i="2"/>
  <c r="E3125" i="2"/>
  <c r="F3125" i="2"/>
  <c r="E3126" i="2"/>
  <c r="F3126" i="2"/>
  <c r="E3127" i="2"/>
  <c r="F3127" i="2"/>
  <c r="E3128" i="2"/>
  <c r="F3128" i="2"/>
  <c r="E3129" i="2"/>
  <c r="F3129" i="2"/>
  <c r="E3130" i="2"/>
  <c r="F3130" i="2"/>
  <c r="E3131" i="2"/>
  <c r="F3131" i="2"/>
  <c r="E3132" i="2"/>
  <c r="F3132" i="2"/>
  <c r="E3133" i="2"/>
  <c r="F3133" i="2"/>
  <c r="E3134" i="2"/>
  <c r="F3134" i="2"/>
  <c r="E3135" i="2"/>
  <c r="F3135" i="2"/>
  <c r="E3136" i="2"/>
  <c r="F3136" i="2"/>
  <c r="E3137" i="2"/>
  <c r="F3137" i="2"/>
  <c r="E3138" i="2"/>
  <c r="F3138" i="2"/>
  <c r="E3139" i="2"/>
  <c r="F3139" i="2"/>
  <c r="E3140" i="2"/>
  <c r="F3140" i="2"/>
  <c r="E3141" i="2"/>
  <c r="F3141" i="2"/>
  <c r="E3142" i="2"/>
  <c r="F3142" i="2"/>
  <c r="E3143" i="2"/>
  <c r="F3143" i="2"/>
  <c r="E3144" i="2"/>
  <c r="F3144" i="2"/>
  <c r="E3145" i="2"/>
  <c r="F3145" i="2"/>
  <c r="E3146" i="2"/>
  <c r="F3146" i="2"/>
  <c r="E3147" i="2"/>
  <c r="F3147" i="2"/>
  <c r="E3148" i="2"/>
  <c r="F3148" i="2"/>
  <c r="E3149" i="2"/>
  <c r="F3149" i="2"/>
  <c r="E3150" i="2"/>
  <c r="F3150" i="2"/>
  <c r="E3151" i="2"/>
  <c r="F3151" i="2"/>
  <c r="E3152" i="2"/>
  <c r="F3152" i="2"/>
  <c r="E3153" i="2"/>
  <c r="F3153" i="2"/>
  <c r="E3154" i="2"/>
  <c r="F3154" i="2"/>
  <c r="E3155" i="2"/>
  <c r="F3155" i="2"/>
  <c r="E3156" i="2"/>
  <c r="F3156" i="2"/>
  <c r="E3157" i="2"/>
  <c r="F3157" i="2"/>
  <c r="E3158" i="2"/>
  <c r="F3158" i="2"/>
  <c r="E3159" i="2"/>
  <c r="F3159" i="2"/>
  <c r="E3160" i="2"/>
  <c r="F3160" i="2"/>
  <c r="E3161" i="2"/>
  <c r="F3161" i="2"/>
  <c r="E3162" i="2"/>
  <c r="F3162" i="2"/>
  <c r="E3163" i="2"/>
  <c r="F3163" i="2"/>
  <c r="E3164" i="2"/>
  <c r="F3164" i="2"/>
  <c r="E3165" i="2"/>
  <c r="F3165" i="2"/>
  <c r="E3166" i="2"/>
  <c r="F3166" i="2"/>
  <c r="E3167" i="2"/>
  <c r="F3167" i="2"/>
  <c r="E3168" i="2"/>
  <c r="F3168" i="2"/>
  <c r="E3169" i="2"/>
  <c r="F3169" i="2"/>
  <c r="E3170" i="2"/>
  <c r="F3170" i="2"/>
  <c r="E3171" i="2"/>
  <c r="F3171" i="2"/>
  <c r="E3172" i="2"/>
  <c r="F3172" i="2"/>
  <c r="E3173" i="2"/>
  <c r="F3173" i="2"/>
  <c r="E3174" i="2"/>
  <c r="F3174" i="2"/>
  <c r="E3175" i="2"/>
  <c r="F3175" i="2"/>
  <c r="E3176" i="2"/>
  <c r="F3176" i="2"/>
  <c r="E3177" i="2"/>
  <c r="F3177" i="2"/>
  <c r="E3178" i="2"/>
  <c r="F3178" i="2"/>
  <c r="E3179" i="2"/>
  <c r="F3179" i="2"/>
  <c r="E3180" i="2"/>
  <c r="F3180" i="2"/>
  <c r="E3181" i="2"/>
  <c r="F3181" i="2"/>
  <c r="E3182" i="2"/>
  <c r="F3182" i="2"/>
  <c r="E3183" i="2"/>
  <c r="F3183" i="2"/>
  <c r="E3184" i="2"/>
  <c r="F3184" i="2"/>
  <c r="E3185" i="2"/>
  <c r="F3185" i="2"/>
  <c r="E3186" i="2"/>
  <c r="F3186" i="2"/>
  <c r="E3187" i="2"/>
  <c r="F3187" i="2"/>
  <c r="E3188" i="2"/>
  <c r="F3188" i="2"/>
  <c r="E3189" i="2"/>
  <c r="F3189" i="2"/>
  <c r="E3190" i="2"/>
  <c r="F3190" i="2"/>
  <c r="E3191" i="2"/>
  <c r="F3191" i="2"/>
  <c r="E3192" i="2"/>
  <c r="F3192" i="2"/>
  <c r="E3193" i="2"/>
  <c r="F3193" i="2"/>
  <c r="E3194" i="2"/>
  <c r="F3194" i="2"/>
  <c r="E3195" i="2"/>
  <c r="F3195" i="2"/>
  <c r="E3196" i="2"/>
  <c r="F3196" i="2"/>
  <c r="E3197" i="2"/>
  <c r="F3197" i="2"/>
  <c r="E3198" i="2"/>
  <c r="F3198" i="2"/>
  <c r="E3199" i="2"/>
  <c r="F3199" i="2"/>
  <c r="E3200" i="2"/>
  <c r="F3200" i="2"/>
  <c r="E3201" i="2"/>
  <c r="F3201" i="2"/>
  <c r="E3202" i="2"/>
  <c r="F3202" i="2"/>
  <c r="E3203" i="2"/>
  <c r="F3203" i="2"/>
  <c r="E3204" i="2"/>
  <c r="F3204" i="2"/>
  <c r="E3205" i="2"/>
  <c r="F3205" i="2"/>
  <c r="E3206" i="2"/>
  <c r="F3206" i="2"/>
  <c r="E3207" i="2"/>
  <c r="F3207" i="2"/>
  <c r="E3208" i="2"/>
  <c r="F3208" i="2"/>
  <c r="E3209" i="2"/>
  <c r="F3209" i="2"/>
  <c r="E3210" i="2"/>
  <c r="F3210" i="2"/>
  <c r="E3211" i="2"/>
  <c r="F3211" i="2"/>
  <c r="E3212" i="2"/>
  <c r="F3212" i="2"/>
  <c r="E3213" i="2"/>
  <c r="F3213" i="2"/>
  <c r="E3214" i="2"/>
  <c r="F3214" i="2"/>
  <c r="E3215" i="2"/>
  <c r="F3215" i="2"/>
  <c r="E3216" i="2"/>
  <c r="F3216" i="2"/>
  <c r="E3217" i="2"/>
  <c r="F3217" i="2"/>
  <c r="E3218" i="2"/>
  <c r="F3218" i="2"/>
  <c r="E3219" i="2"/>
  <c r="F3219" i="2"/>
  <c r="E3220" i="2"/>
  <c r="F3220" i="2"/>
  <c r="E3221" i="2"/>
  <c r="F3221" i="2"/>
  <c r="E3222" i="2"/>
  <c r="F3222" i="2"/>
  <c r="E3223" i="2"/>
  <c r="F3223" i="2"/>
  <c r="E3224" i="2"/>
  <c r="F3224" i="2"/>
  <c r="E3225" i="2"/>
  <c r="F3225" i="2"/>
  <c r="E3226" i="2"/>
  <c r="F3226" i="2"/>
  <c r="E3227" i="2"/>
  <c r="F3227" i="2"/>
  <c r="E3228" i="2"/>
  <c r="F3228" i="2"/>
  <c r="E3229" i="2"/>
  <c r="F3229" i="2"/>
  <c r="E3230" i="2"/>
  <c r="F3230" i="2"/>
  <c r="E3231" i="2"/>
  <c r="F3231" i="2"/>
  <c r="E3232" i="2"/>
  <c r="F3232" i="2"/>
  <c r="E3233" i="2"/>
  <c r="F3233" i="2"/>
  <c r="E3234" i="2"/>
  <c r="F3234" i="2"/>
  <c r="E3235" i="2"/>
  <c r="F3235" i="2"/>
  <c r="E3236" i="2"/>
  <c r="F3236" i="2"/>
  <c r="E3237" i="2"/>
  <c r="F3237" i="2"/>
  <c r="E3238" i="2"/>
  <c r="F3238" i="2"/>
  <c r="E3239" i="2"/>
  <c r="F3239" i="2"/>
  <c r="E3240" i="2"/>
  <c r="F3240" i="2"/>
  <c r="E3241" i="2"/>
  <c r="F3241" i="2"/>
  <c r="E3242" i="2"/>
  <c r="F3242" i="2"/>
  <c r="E3243" i="2"/>
  <c r="F3243" i="2"/>
  <c r="E3244" i="2"/>
  <c r="F3244" i="2"/>
  <c r="E3245" i="2"/>
  <c r="F3245" i="2"/>
  <c r="E3246" i="2"/>
  <c r="F3246" i="2"/>
  <c r="E3247" i="2"/>
  <c r="F3247" i="2"/>
  <c r="E3248" i="2"/>
  <c r="F3248" i="2"/>
  <c r="E3249" i="2"/>
  <c r="F3249" i="2"/>
  <c r="E3250" i="2"/>
  <c r="F3250" i="2"/>
  <c r="E3251" i="2"/>
  <c r="F3251" i="2"/>
  <c r="E3252" i="2"/>
  <c r="F3252" i="2"/>
  <c r="E3253" i="2"/>
  <c r="F3253" i="2"/>
  <c r="E3254" i="2"/>
  <c r="F3254" i="2"/>
  <c r="E3255" i="2"/>
  <c r="F3255" i="2"/>
  <c r="E3256" i="2"/>
  <c r="F3256" i="2"/>
  <c r="E3257" i="2"/>
  <c r="F3257" i="2"/>
  <c r="E3258" i="2"/>
  <c r="F3258" i="2"/>
  <c r="E3259" i="2"/>
  <c r="F3259" i="2"/>
  <c r="E3260" i="2"/>
  <c r="F3260" i="2"/>
  <c r="E3261" i="2"/>
  <c r="F3261" i="2"/>
  <c r="E3262" i="2"/>
  <c r="F3262" i="2"/>
  <c r="E3263" i="2"/>
  <c r="F3263" i="2"/>
  <c r="E3264" i="2"/>
  <c r="F3264" i="2"/>
  <c r="E3265" i="2"/>
  <c r="F3265" i="2"/>
  <c r="E3266" i="2"/>
  <c r="F3266" i="2"/>
  <c r="E3267" i="2"/>
  <c r="F3267" i="2"/>
  <c r="E3268" i="2"/>
  <c r="F3268" i="2"/>
  <c r="E3269" i="2"/>
  <c r="F3269" i="2"/>
  <c r="E3270" i="2"/>
  <c r="F3270" i="2"/>
  <c r="E3271" i="2"/>
  <c r="F3271" i="2"/>
  <c r="E3272" i="2"/>
  <c r="F3272" i="2"/>
  <c r="E3273" i="2"/>
  <c r="F3273" i="2"/>
  <c r="E3274" i="2"/>
  <c r="F3274" i="2"/>
  <c r="E3275" i="2"/>
  <c r="F3275" i="2"/>
  <c r="E3276" i="2"/>
  <c r="F3276" i="2"/>
  <c r="E3277" i="2"/>
  <c r="F3277" i="2"/>
  <c r="E3278" i="2"/>
  <c r="F3278" i="2"/>
  <c r="E3279" i="2"/>
  <c r="F3279" i="2"/>
  <c r="E3280" i="2"/>
  <c r="F3280" i="2"/>
  <c r="E3281" i="2"/>
  <c r="F3281" i="2"/>
  <c r="E3282" i="2"/>
  <c r="F3282" i="2"/>
  <c r="E3283" i="2"/>
  <c r="F3283" i="2"/>
  <c r="E3284" i="2"/>
  <c r="F3284" i="2"/>
  <c r="E3285" i="2"/>
  <c r="F3285" i="2"/>
  <c r="E3286" i="2"/>
  <c r="F3286" i="2"/>
  <c r="E3287" i="2"/>
  <c r="F3287" i="2"/>
  <c r="E3288" i="2"/>
  <c r="F3288" i="2"/>
  <c r="E3289" i="2"/>
  <c r="F3289" i="2"/>
  <c r="E3290" i="2"/>
  <c r="F3290" i="2"/>
  <c r="E3291" i="2"/>
  <c r="F3291" i="2"/>
  <c r="E3292" i="2"/>
  <c r="F3292" i="2"/>
  <c r="E3293" i="2"/>
  <c r="F3293" i="2"/>
  <c r="E3294" i="2"/>
  <c r="F3294" i="2"/>
  <c r="E3295" i="2"/>
  <c r="F3295" i="2"/>
  <c r="E3296" i="2"/>
  <c r="F3296" i="2"/>
  <c r="E3297" i="2"/>
  <c r="F3297" i="2"/>
  <c r="E3298" i="2"/>
  <c r="F3298" i="2"/>
  <c r="E3299" i="2"/>
  <c r="F3299" i="2"/>
  <c r="E3300" i="2"/>
  <c r="F3300" i="2"/>
  <c r="E3301" i="2"/>
  <c r="F3301" i="2"/>
  <c r="E3302" i="2"/>
  <c r="F3302" i="2"/>
  <c r="E3303" i="2"/>
  <c r="F3303" i="2"/>
  <c r="E3304" i="2"/>
  <c r="F3304" i="2"/>
  <c r="E3305" i="2"/>
  <c r="F3305" i="2"/>
  <c r="E3306" i="2"/>
  <c r="F3306" i="2"/>
  <c r="E3307" i="2"/>
  <c r="F3307" i="2"/>
  <c r="E3308" i="2"/>
  <c r="F3308" i="2"/>
  <c r="E3309" i="2"/>
  <c r="F3309" i="2"/>
  <c r="E3310" i="2"/>
  <c r="F3310" i="2"/>
  <c r="E3311" i="2"/>
  <c r="F3311" i="2"/>
  <c r="E3312" i="2"/>
  <c r="F3312" i="2"/>
  <c r="E3313" i="2"/>
  <c r="F3313" i="2"/>
  <c r="E3314" i="2"/>
  <c r="F3314" i="2"/>
  <c r="E3315" i="2"/>
  <c r="F3315" i="2"/>
  <c r="E3316" i="2"/>
  <c r="F3316" i="2"/>
  <c r="E3317" i="2"/>
  <c r="F3317" i="2"/>
  <c r="E3318" i="2"/>
  <c r="F3318" i="2"/>
  <c r="E3319" i="2"/>
  <c r="F3319" i="2"/>
  <c r="E3320" i="2"/>
  <c r="F3320" i="2"/>
  <c r="E3321" i="2"/>
  <c r="F3321" i="2"/>
  <c r="E3322" i="2"/>
  <c r="F3322" i="2"/>
  <c r="E3323" i="2"/>
  <c r="F3323" i="2"/>
  <c r="E3324" i="2"/>
  <c r="F3324" i="2"/>
  <c r="E3325" i="2"/>
  <c r="F3325" i="2"/>
  <c r="E3326" i="2"/>
  <c r="F3326" i="2"/>
  <c r="E3327" i="2"/>
  <c r="F3327" i="2"/>
  <c r="E3328" i="2"/>
  <c r="F3328" i="2"/>
  <c r="E3329" i="2"/>
  <c r="F3329" i="2"/>
  <c r="E3330" i="2"/>
  <c r="F3330" i="2"/>
  <c r="E3331" i="2"/>
  <c r="F3331" i="2"/>
  <c r="E3332" i="2"/>
  <c r="F3332" i="2"/>
  <c r="E3333" i="2"/>
  <c r="F3333" i="2"/>
  <c r="E3334" i="2"/>
  <c r="F3334" i="2"/>
  <c r="E3335" i="2"/>
  <c r="F3335" i="2"/>
  <c r="E3336" i="2"/>
  <c r="F3336" i="2"/>
  <c r="E3337" i="2"/>
  <c r="F3337" i="2"/>
  <c r="E3338" i="2"/>
  <c r="F3338" i="2"/>
  <c r="E3339" i="2"/>
  <c r="F3339" i="2"/>
  <c r="E3340" i="2"/>
  <c r="F3340" i="2"/>
  <c r="E3341" i="2"/>
  <c r="F3341" i="2"/>
  <c r="E3342" i="2"/>
  <c r="F3342" i="2"/>
  <c r="E3343" i="2"/>
  <c r="F3343" i="2"/>
  <c r="E3344" i="2"/>
  <c r="F3344" i="2"/>
  <c r="E3345" i="2"/>
  <c r="F3345" i="2"/>
  <c r="E3346" i="2"/>
  <c r="F3346" i="2"/>
  <c r="E3347" i="2"/>
  <c r="F3347" i="2"/>
  <c r="E3348" i="2"/>
  <c r="F3348" i="2"/>
  <c r="E3349" i="2"/>
  <c r="F3349" i="2"/>
  <c r="E3350" i="2"/>
  <c r="F3350" i="2"/>
  <c r="E3351" i="2"/>
  <c r="F3351" i="2"/>
  <c r="E3352" i="2"/>
  <c r="F3352" i="2"/>
  <c r="E3353" i="2"/>
  <c r="F3353" i="2"/>
  <c r="E3354" i="2"/>
  <c r="F3354" i="2"/>
  <c r="E3355" i="2"/>
  <c r="F3355" i="2"/>
  <c r="E3356" i="2"/>
  <c r="F3356" i="2"/>
  <c r="E3357" i="2"/>
  <c r="F3357" i="2"/>
  <c r="E3358" i="2"/>
  <c r="F3358" i="2"/>
  <c r="E3359" i="2"/>
  <c r="F3359" i="2"/>
  <c r="E3360" i="2"/>
  <c r="F3360" i="2"/>
  <c r="E3361" i="2"/>
  <c r="F3361" i="2"/>
  <c r="E3362" i="2"/>
  <c r="F3362" i="2"/>
  <c r="E3363" i="2"/>
  <c r="F3363" i="2"/>
  <c r="E3364" i="2"/>
  <c r="F3364" i="2"/>
  <c r="E3365" i="2"/>
  <c r="F3365" i="2"/>
  <c r="E3366" i="2"/>
  <c r="F3366" i="2"/>
  <c r="E3367" i="2"/>
  <c r="F3367" i="2"/>
  <c r="E3368" i="2"/>
  <c r="F3368" i="2"/>
  <c r="E3369" i="2"/>
  <c r="F3369" i="2"/>
  <c r="E3370" i="2"/>
  <c r="F3370" i="2"/>
  <c r="E3371" i="2"/>
  <c r="F3371" i="2"/>
  <c r="E3372" i="2"/>
  <c r="F3372" i="2"/>
  <c r="E3373" i="2"/>
  <c r="F3373" i="2"/>
  <c r="E3374" i="2"/>
  <c r="F3374" i="2"/>
  <c r="E3375" i="2"/>
  <c r="F3375" i="2"/>
  <c r="E3376" i="2"/>
  <c r="F3376" i="2"/>
  <c r="E3377" i="2"/>
  <c r="F3377" i="2"/>
  <c r="E3378" i="2"/>
  <c r="F3378" i="2"/>
  <c r="E3379" i="2"/>
  <c r="F3379" i="2"/>
  <c r="E3380" i="2"/>
  <c r="F3380" i="2"/>
  <c r="E3381" i="2"/>
  <c r="F3381" i="2"/>
  <c r="E3382" i="2"/>
  <c r="F3382" i="2"/>
  <c r="E3383" i="2"/>
  <c r="F3383" i="2"/>
  <c r="E3384" i="2"/>
  <c r="F3384" i="2"/>
  <c r="E3385" i="2"/>
  <c r="F3385" i="2"/>
  <c r="E3386" i="2"/>
  <c r="F3386" i="2"/>
  <c r="E3387" i="2"/>
  <c r="F3387" i="2"/>
  <c r="E3388" i="2"/>
  <c r="F3388" i="2"/>
  <c r="E3389" i="2"/>
  <c r="F3389" i="2"/>
  <c r="E3390" i="2"/>
  <c r="F3390" i="2"/>
  <c r="E3391" i="2"/>
  <c r="F3391" i="2"/>
  <c r="E3392" i="2"/>
  <c r="F3392" i="2"/>
  <c r="E3393" i="2"/>
  <c r="F3393" i="2"/>
  <c r="E3394" i="2"/>
  <c r="F3394" i="2"/>
  <c r="E3395" i="2"/>
  <c r="F3395" i="2"/>
  <c r="E3396" i="2"/>
  <c r="F3396" i="2"/>
  <c r="E3397" i="2"/>
  <c r="F3397" i="2"/>
  <c r="E3398" i="2"/>
  <c r="F3398" i="2"/>
  <c r="E3399" i="2"/>
  <c r="F3399" i="2"/>
  <c r="E3400" i="2"/>
  <c r="F3400" i="2"/>
  <c r="E3401" i="2"/>
  <c r="F3401" i="2"/>
  <c r="E3402" i="2"/>
  <c r="F3402" i="2"/>
  <c r="E3403" i="2"/>
  <c r="F3403" i="2"/>
  <c r="E3404" i="2"/>
  <c r="F3404" i="2"/>
  <c r="E3405" i="2"/>
  <c r="F3405" i="2"/>
  <c r="E3406" i="2"/>
  <c r="F3406" i="2"/>
  <c r="E3407" i="2"/>
  <c r="F3407" i="2"/>
  <c r="E3408" i="2"/>
  <c r="F3408" i="2"/>
  <c r="E3409" i="2"/>
  <c r="F3409" i="2"/>
  <c r="E3410" i="2"/>
  <c r="F3410" i="2"/>
  <c r="E3411" i="2"/>
  <c r="F3411" i="2"/>
  <c r="E3412" i="2"/>
  <c r="F3412" i="2"/>
  <c r="E3413" i="2"/>
  <c r="F3413" i="2"/>
  <c r="E3414" i="2"/>
  <c r="F3414" i="2"/>
  <c r="E3415" i="2"/>
  <c r="F3415" i="2"/>
  <c r="E3416" i="2"/>
  <c r="F3416" i="2"/>
  <c r="E3417" i="2"/>
  <c r="F3417" i="2"/>
  <c r="E3418" i="2"/>
  <c r="F3418" i="2"/>
  <c r="E3419" i="2"/>
  <c r="F3419" i="2"/>
  <c r="E3420" i="2"/>
  <c r="F3420" i="2"/>
  <c r="E3421" i="2"/>
  <c r="F3421" i="2"/>
  <c r="E3422" i="2"/>
  <c r="F3422" i="2"/>
  <c r="E3423" i="2"/>
  <c r="F3423" i="2"/>
  <c r="E3424" i="2"/>
  <c r="F3424" i="2"/>
  <c r="E3425" i="2"/>
  <c r="F3425" i="2"/>
  <c r="E3426" i="2"/>
  <c r="F3426" i="2"/>
  <c r="E3427" i="2"/>
  <c r="F3427" i="2"/>
  <c r="E3428" i="2"/>
  <c r="F3428" i="2"/>
  <c r="E3429" i="2"/>
  <c r="F3429" i="2"/>
  <c r="E3430" i="2"/>
  <c r="F3430" i="2"/>
  <c r="E3431" i="2"/>
  <c r="F3431" i="2"/>
  <c r="E3432" i="2"/>
  <c r="F3432" i="2"/>
  <c r="E3433" i="2"/>
  <c r="F3433" i="2"/>
  <c r="E3434" i="2"/>
  <c r="F3434" i="2"/>
  <c r="E3435" i="2"/>
  <c r="F3435" i="2"/>
  <c r="E3436" i="2"/>
  <c r="F3436" i="2"/>
  <c r="E3437" i="2"/>
  <c r="F3437" i="2"/>
  <c r="E3438" i="2"/>
  <c r="F3438" i="2"/>
  <c r="E3439" i="2"/>
  <c r="F3439" i="2"/>
  <c r="E3440" i="2"/>
  <c r="F3440" i="2"/>
  <c r="E3441" i="2"/>
  <c r="F3441" i="2"/>
  <c r="E3442" i="2"/>
  <c r="F3442" i="2"/>
  <c r="E3443" i="2"/>
  <c r="F3443" i="2"/>
  <c r="E3444" i="2"/>
  <c r="F3444" i="2"/>
  <c r="E3445" i="2"/>
  <c r="F3445" i="2"/>
  <c r="E3446" i="2"/>
  <c r="F3446" i="2"/>
  <c r="E3447" i="2"/>
  <c r="F3447" i="2"/>
  <c r="E3448" i="2"/>
  <c r="F3448" i="2"/>
  <c r="E3449" i="2"/>
  <c r="F3449" i="2"/>
  <c r="E3450" i="2"/>
  <c r="F3450" i="2"/>
  <c r="E3451" i="2"/>
  <c r="F3451" i="2"/>
  <c r="E3452" i="2"/>
  <c r="F3452" i="2"/>
  <c r="E3453" i="2"/>
  <c r="F3453" i="2"/>
  <c r="E3454" i="2"/>
  <c r="F3454" i="2"/>
  <c r="E3455" i="2"/>
  <c r="F3455" i="2"/>
  <c r="E3456" i="2"/>
  <c r="F3456" i="2"/>
  <c r="E3457" i="2"/>
  <c r="F3457" i="2"/>
  <c r="E3458" i="2"/>
  <c r="F3458" i="2"/>
  <c r="E3459" i="2"/>
  <c r="F3459" i="2"/>
  <c r="E3460" i="2"/>
  <c r="F3460" i="2"/>
  <c r="E3461" i="2"/>
  <c r="F3461" i="2"/>
  <c r="E3462" i="2"/>
  <c r="F3462" i="2"/>
  <c r="E3463" i="2"/>
  <c r="F3463" i="2"/>
  <c r="E3464" i="2"/>
  <c r="F3464" i="2"/>
  <c r="E3465" i="2"/>
  <c r="F3465" i="2"/>
  <c r="E3466" i="2"/>
  <c r="F3466" i="2"/>
  <c r="E3467" i="2"/>
  <c r="F3467" i="2"/>
  <c r="E3468" i="2"/>
  <c r="F3468" i="2"/>
  <c r="E3469" i="2"/>
  <c r="F3469" i="2"/>
  <c r="E3470" i="2"/>
  <c r="F3470" i="2"/>
  <c r="E3471" i="2"/>
  <c r="F3471" i="2"/>
  <c r="E3472" i="2"/>
  <c r="F3472" i="2"/>
  <c r="E3473" i="2"/>
  <c r="F3473" i="2"/>
  <c r="E3474" i="2"/>
  <c r="F3474" i="2"/>
  <c r="E3475" i="2"/>
  <c r="F3475" i="2"/>
  <c r="E3476" i="2"/>
  <c r="F3476" i="2"/>
  <c r="E3477" i="2"/>
  <c r="F3477" i="2"/>
  <c r="E3478" i="2"/>
  <c r="F3478" i="2"/>
  <c r="E3479" i="2"/>
  <c r="F3479" i="2"/>
  <c r="E3480" i="2"/>
  <c r="F3480" i="2"/>
  <c r="E3481" i="2"/>
  <c r="F3481" i="2"/>
  <c r="E3482" i="2"/>
  <c r="F3482" i="2"/>
  <c r="E3483" i="2"/>
  <c r="F3483" i="2"/>
  <c r="E3484" i="2"/>
  <c r="F3484" i="2"/>
  <c r="E3485" i="2"/>
  <c r="F3485" i="2"/>
  <c r="E3486" i="2"/>
  <c r="F3486" i="2"/>
  <c r="E3487" i="2"/>
  <c r="F3487" i="2"/>
  <c r="E3488" i="2"/>
  <c r="F3488" i="2"/>
  <c r="E3489" i="2"/>
  <c r="F3489" i="2"/>
  <c r="E3490" i="2"/>
  <c r="F3490" i="2"/>
  <c r="E3491" i="2"/>
  <c r="F3491" i="2"/>
  <c r="E3492" i="2"/>
  <c r="F3492" i="2"/>
  <c r="E3493" i="2"/>
  <c r="F3493" i="2"/>
  <c r="E3494" i="2"/>
  <c r="F3494" i="2"/>
  <c r="E3495" i="2"/>
  <c r="F3495" i="2"/>
  <c r="E3496" i="2"/>
  <c r="F3496" i="2"/>
  <c r="E3497" i="2"/>
  <c r="F3497" i="2"/>
  <c r="E3498" i="2"/>
  <c r="F3498" i="2"/>
  <c r="E3499" i="2"/>
  <c r="F3499" i="2"/>
  <c r="E3500" i="2"/>
  <c r="F3500" i="2"/>
  <c r="E3501" i="2"/>
  <c r="F3501" i="2"/>
  <c r="E3502" i="2"/>
  <c r="F3502" i="2"/>
  <c r="E3503" i="2"/>
  <c r="F3503" i="2"/>
  <c r="E3504" i="2"/>
  <c r="F3504" i="2"/>
  <c r="E3505" i="2"/>
  <c r="F3505" i="2"/>
  <c r="E3506" i="2"/>
  <c r="F3506" i="2"/>
  <c r="E3507" i="2"/>
  <c r="F3507" i="2"/>
  <c r="E3508" i="2"/>
  <c r="F3508" i="2"/>
  <c r="E3509" i="2"/>
  <c r="F3509" i="2"/>
  <c r="E3510" i="2"/>
  <c r="F3510" i="2"/>
  <c r="E3511" i="2"/>
  <c r="F3511" i="2"/>
  <c r="E3512" i="2"/>
  <c r="F3512" i="2"/>
  <c r="E3513" i="2"/>
  <c r="F3513" i="2"/>
  <c r="E3514" i="2"/>
  <c r="F3514" i="2"/>
  <c r="E3515" i="2"/>
  <c r="F3515" i="2"/>
  <c r="E3516" i="2"/>
  <c r="F3516" i="2"/>
  <c r="E3517" i="2"/>
  <c r="F3517" i="2"/>
  <c r="E3518" i="2"/>
  <c r="F3518" i="2"/>
  <c r="E3519" i="2"/>
  <c r="F3519" i="2"/>
  <c r="E3520" i="2"/>
  <c r="F3520" i="2"/>
  <c r="E3521" i="2"/>
  <c r="F3521" i="2"/>
  <c r="E3522" i="2"/>
  <c r="F3522" i="2"/>
  <c r="E3523" i="2"/>
  <c r="F3523" i="2"/>
  <c r="E3524" i="2"/>
  <c r="F3524" i="2"/>
  <c r="E3525" i="2"/>
  <c r="F3525" i="2"/>
  <c r="E3526" i="2"/>
  <c r="F3526" i="2"/>
  <c r="E3527" i="2"/>
  <c r="F3527" i="2"/>
  <c r="E3528" i="2"/>
  <c r="F3528" i="2"/>
  <c r="E3529" i="2"/>
  <c r="F3529" i="2"/>
  <c r="E3530" i="2"/>
  <c r="F3530" i="2"/>
  <c r="E3531" i="2"/>
  <c r="F3531" i="2"/>
  <c r="E3532" i="2"/>
  <c r="F3532" i="2"/>
  <c r="E3533" i="2"/>
  <c r="F3533" i="2"/>
  <c r="E3534" i="2"/>
  <c r="F3534" i="2"/>
  <c r="E3535" i="2"/>
  <c r="F3535" i="2"/>
  <c r="E3536" i="2"/>
  <c r="F3536" i="2"/>
  <c r="E3537" i="2"/>
  <c r="F3537" i="2"/>
  <c r="E3538" i="2"/>
  <c r="F3538" i="2"/>
  <c r="E3539" i="2"/>
  <c r="F3539" i="2"/>
  <c r="E3540" i="2"/>
  <c r="F3540" i="2"/>
  <c r="E3541" i="2"/>
  <c r="F3541" i="2"/>
  <c r="E3542" i="2"/>
  <c r="F3542" i="2"/>
  <c r="E3543" i="2"/>
  <c r="F3543" i="2"/>
  <c r="E3544" i="2"/>
  <c r="F3544" i="2"/>
  <c r="E3545" i="2"/>
  <c r="F3545" i="2"/>
  <c r="E3546" i="2"/>
  <c r="F3546" i="2"/>
  <c r="E3547" i="2"/>
  <c r="F3547" i="2"/>
  <c r="E3548" i="2"/>
  <c r="F3548" i="2"/>
  <c r="E3549" i="2"/>
  <c r="F3549" i="2"/>
  <c r="E3550" i="2"/>
  <c r="F3550" i="2"/>
  <c r="E3551" i="2"/>
  <c r="F3551" i="2"/>
  <c r="E3552" i="2"/>
  <c r="F3552" i="2"/>
  <c r="E3553" i="2"/>
  <c r="F3553" i="2"/>
  <c r="E3554" i="2"/>
  <c r="F3554" i="2"/>
  <c r="E3555" i="2"/>
  <c r="F3555" i="2"/>
  <c r="E3556" i="2"/>
  <c r="F3556" i="2"/>
  <c r="E3557" i="2"/>
  <c r="F3557" i="2"/>
  <c r="E3558" i="2"/>
  <c r="F3558" i="2"/>
  <c r="E3559" i="2"/>
  <c r="F3559" i="2"/>
  <c r="E3560" i="2"/>
  <c r="F3560" i="2"/>
  <c r="E3561" i="2"/>
  <c r="F3561" i="2"/>
  <c r="E3562" i="2"/>
  <c r="F3562" i="2"/>
  <c r="E3563" i="2"/>
  <c r="F3563" i="2"/>
  <c r="E3564" i="2"/>
  <c r="F3564" i="2"/>
  <c r="E3565" i="2"/>
  <c r="F3565" i="2"/>
  <c r="E3566" i="2"/>
  <c r="F3566" i="2"/>
  <c r="E3567" i="2"/>
  <c r="F3567" i="2"/>
  <c r="E3568" i="2"/>
  <c r="F3568" i="2"/>
  <c r="E3569" i="2"/>
  <c r="F3569" i="2"/>
  <c r="E3570" i="2"/>
  <c r="F3570" i="2"/>
  <c r="E3571" i="2"/>
  <c r="F3571" i="2"/>
  <c r="E3572" i="2"/>
  <c r="F3572" i="2"/>
  <c r="E3573" i="2"/>
  <c r="F3573" i="2"/>
  <c r="E3574" i="2"/>
  <c r="F3574" i="2"/>
  <c r="E3575" i="2"/>
  <c r="F3575" i="2"/>
  <c r="E3576" i="2"/>
  <c r="F3576" i="2"/>
  <c r="E3577" i="2"/>
  <c r="F3577" i="2"/>
  <c r="E3578" i="2"/>
  <c r="F3578" i="2"/>
  <c r="E3579" i="2"/>
  <c r="F3579" i="2"/>
  <c r="E3580" i="2"/>
  <c r="F3580" i="2"/>
  <c r="E3581" i="2"/>
  <c r="F3581" i="2"/>
  <c r="E3582" i="2"/>
  <c r="F3582" i="2"/>
  <c r="E3583" i="2"/>
  <c r="F3583" i="2"/>
  <c r="E3584" i="2"/>
  <c r="F3584" i="2"/>
  <c r="E3585" i="2"/>
  <c r="F3585" i="2"/>
  <c r="E3586" i="2"/>
  <c r="F3586" i="2"/>
  <c r="E3587" i="2"/>
  <c r="F3587" i="2"/>
  <c r="E3588" i="2"/>
  <c r="F3588" i="2"/>
  <c r="E3589" i="2"/>
  <c r="F3589" i="2"/>
  <c r="E3590" i="2"/>
  <c r="F3590" i="2"/>
  <c r="E3591" i="2"/>
  <c r="F3591" i="2"/>
  <c r="E3592" i="2"/>
  <c r="F3592" i="2"/>
  <c r="E3593" i="2"/>
  <c r="F3593" i="2"/>
  <c r="E3594" i="2"/>
  <c r="F3594" i="2"/>
  <c r="E3595" i="2"/>
  <c r="F3595" i="2"/>
  <c r="E3596" i="2"/>
  <c r="F3596" i="2"/>
  <c r="E3597" i="2"/>
  <c r="F3597" i="2"/>
  <c r="E3598" i="2"/>
  <c r="F3598" i="2"/>
  <c r="E3599" i="2"/>
  <c r="F3599" i="2"/>
  <c r="E3600" i="2"/>
  <c r="F3600" i="2"/>
  <c r="E3601" i="2"/>
  <c r="F3601" i="2"/>
  <c r="E3602" i="2"/>
  <c r="F3602" i="2"/>
  <c r="E3603" i="2"/>
  <c r="F3603" i="2"/>
  <c r="E3604" i="2"/>
  <c r="F3604" i="2"/>
  <c r="E3605" i="2"/>
  <c r="F3605" i="2"/>
  <c r="E3606" i="2"/>
  <c r="F3606" i="2"/>
  <c r="E3607" i="2"/>
  <c r="F3607" i="2"/>
  <c r="E3608" i="2"/>
  <c r="F3608" i="2"/>
  <c r="E3609" i="2"/>
  <c r="F3609" i="2"/>
  <c r="E3610" i="2"/>
  <c r="F3610" i="2"/>
  <c r="E3611" i="2"/>
  <c r="F3611" i="2"/>
  <c r="E3612" i="2"/>
  <c r="F3612" i="2"/>
  <c r="E3613" i="2"/>
  <c r="F3613" i="2"/>
  <c r="E3614" i="2"/>
  <c r="F3614" i="2"/>
  <c r="E3615" i="2"/>
  <c r="F3615" i="2"/>
  <c r="E3616" i="2"/>
  <c r="F3616" i="2"/>
  <c r="E3617" i="2"/>
  <c r="F3617" i="2"/>
  <c r="E3618" i="2"/>
  <c r="F3618" i="2"/>
  <c r="E3619" i="2"/>
  <c r="F3619" i="2"/>
  <c r="E3620" i="2"/>
  <c r="F3620" i="2"/>
  <c r="E3621" i="2"/>
  <c r="F3621" i="2"/>
  <c r="E3622" i="2"/>
  <c r="F3622" i="2"/>
  <c r="E3623" i="2"/>
  <c r="F3623" i="2"/>
  <c r="E3624" i="2"/>
  <c r="F3624" i="2"/>
  <c r="E3625" i="2"/>
  <c r="F3625" i="2"/>
  <c r="E3626" i="2"/>
  <c r="F3626" i="2"/>
  <c r="E3627" i="2"/>
  <c r="F3627" i="2"/>
  <c r="E3628" i="2"/>
  <c r="F3628" i="2"/>
  <c r="E3629" i="2"/>
  <c r="F3629" i="2"/>
  <c r="E3630" i="2"/>
  <c r="F3630" i="2"/>
  <c r="E3631" i="2"/>
  <c r="F3631" i="2"/>
  <c r="E3632" i="2"/>
  <c r="F3632" i="2"/>
  <c r="E3633" i="2"/>
  <c r="F3633" i="2"/>
  <c r="E3634" i="2"/>
  <c r="F3634" i="2"/>
  <c r="E3635" i="2"/>
  <c r="F3635" i="2"/>
  <c r="E3636" i="2"/>
  <c r="F3636" i="2"/>
  <c r="E3637" i="2"/>
  <c r="F3637" i="2"/>
  <c r="E3638" i="2"/>
  <c r="F3638" i="2"/>
  <c r="E3639" i="2"/>
  <c r="F3639" i="2"/>
  <c r="E3640" i="2"/>
  <c r="F3640" i="2"/>
  <c r="E3641" i="2"/>
  <c r="F3641" i="2"/>
  <c r="E3642" i="2"/>
  <c r="F3642" i="2"/>
  <c r="E3643" i="2"/>
  <c r="F3643" i="2"/>
  <c r="E3644" i="2"/>
  <c r="F3644" i="2"/>
  <c r="E3645" i="2"/>
  <c r="F3645" i="2"/>
  <c r="E3646" i="2"/>
  <c r="F3646" i="2"/>
  <c r="E3647" i="2"/>
  <c r="F3647" i="2"/>
  <c r="E3648" i="2"/>
  <c r="F3648" i="2"/>
  <c r="E3649" i="2"/>
  <c r="F3649" i="2"/>
  <c r="E3650" i="2"/>
  <c r="F3650" i="2"/>
  <c r="E3651" i="2"/>
  <c r="F3651" i="2"/>
  <c r="E3652" i="2"/>
  <c r="F3652" i="2"/>
  <c r="E3653" i="2"/>
  <c r="F3653" i="2"/>
  <c r="E3654" i="2"/>
  <c r="F3654" i="2"/>
  <c r="E3655" i="2"/>
  <c r="F3655" i="2"/>
  <c r="E3656" i="2"/>
  <c r="F3656" i="2"/>
  <c r="E3657" i="2"/>
  <c r="F3657" i="2"/>
  <c r="E3658" i="2"/>
  <c r="F3658" i="2"/>
  <c r="E3659" i="2"/>
  <c r="F3659" i="2"/>
  <c r="E3660" i="2"/>
  <c r="F3660" i="2"/>
  <c r="E3661" i="2"/>
  <c r="F3661" i="2"/>
  <c r="E3662" i="2"/>
  <c r="F3662" i="2"/>
  <c r="E3663" i="2"/>
  <c r="F3663" i="2"/>
  <c r="E3664" i="2"/>
  <c r="F3664" i="2"/>
  <c r="E3665" i="2"/>
  <c r="F3665" i="2"/>
  <c r="E3666" i="2"/>
  <c r="F3666" i="2"/>
  <c r="E3667" i="2"/>
  <c r="F3667" i="2"/>
  <c r="E3668" i="2"/>
  <c r="F3668" i="2"/>
  <c r="E3669" i="2"/>
  <c r="F3669" i="2"/>
  <c r="E3670" i="2"/>
  <c r="F3670" i="2"/>
  <c r="E3671" i="2"/>
  <c r="F3671" i="2"/>
  <c r="E3672" i="2"/>
  <c r="F3672" i="2"/>
  <c r="E3673" i="2"/>
  <c r="F3673" i="2"/>
  <c r="E3674" i="2"/>
  <c r="F3674" i="2"/>
  <c r="E3675" i="2"/>
  <c r="F3675" i="2"/>
  <c r="E3676" i="2"/>
  <c r="F3676" i="2"/>
  <c r="E3677" i="2"/>
  <c r="F3677" i="2"/>
  <c r="E3678" i="2"/>
  <c r="F3678" i="2"/>
  <c r="E3679" i="2"/>
  <c r="F3679" i="2"/>
  <c r="E3680" i="2"/>
  <c r="F3680" i="2"/>
  <c r="E3681" i="2"/>
  <c r="F3681" i="2"/>
  <c r="E3682" i="2"/>
  <c r="F3682" i="2"/>
  <c r="E3683" i="2"/>
  <c r="F3683" i="2"/>
  <c r="E3684" i="2"/>
  <c r="F3684" i="2"/>
  <c r="E3685" i="2"/>
  <c r="F3685" i="2"/>
  <c r="E3686" i="2"/>
  <c r="F3686" i="2"/>
  <c r="E3687" i="2"/>
  <c r="F3687" i="2"/>
  <c r="E3688" i="2"/>
  <c r="F3688" i="2"/>
  <c r="E3689" i="2"/>
  <c r="F3689" i="2"/>
  <c r="E3690" i="2"/>
  <c r="F3690" i="2"/>
  <c r="E3691" i="2"/>
  <c r="F3691" i="2"/>
  <c r="E3692" i="2"/>
  <c r="F3692" i="2"/>
  <c r="E3693" i="2"/>
  <c r="F3693" i="2"/>
  <c r="E3694" i="2"/>
  <c r="F3694" i="2"/>
  <c r="E3695" i="2"/>
  <c r="F3695" i="2"/>
  <c r="E3696" i="2"/>
  <c r="F3696" i="2"/>
  <c r="E3697" i="2"/>
  <c r="F3697" i="2"/>
  <c r="E3698" i="2"/>
  <c r="F3698" i="2"/>
  <c r="E3699" i="2"/>
  <c r="F3699" i="2"/>
  <c r="E3700" i="2"/>
  <c r="F3700" i="2"/>
  <c r="E3701" i="2"/>
  <c r="F3701" i="2"/>
  <c r="E3702" i="2"/>
  <c r="F3702" i="2"/>
  <c r="E3703" i="2"/>
  <c r="F3703" i="2"/>
  <c r="E3704" i="2"/>
  <c r="F3704" i="2"/>
  <c r="E3705" i="2"/>
  <c r="F3705" i="2"/>
  <c r="E3706" i="2"/>
  <c r="F3706" i="2"/>
  <c r="E3707" i="2"/>
  <c r="F3707" i="2"/>
  <c r="E3708" i="2"/>
  <c r="F3708" i="2"/>
  <c r="E3709" i="2"/>
  <c r="F3709" i="2"/>
  <c r="E3710" i="2"/>
  <c r="F3710" i="2"/>
  <c r="E3711" i="2"/>
  <c r="F3711" i="2"/>
  <c r="E3712" i="2"/>
  <c r="F3712" i="2"/>
  <c r="E3713" i="2"/>
  <c r="F3713" i="2"/>
  <c r="E3714" i="2"/>
  <c r="F3714" i="2"/>
  <c r="E3715" i="2"/>
  <c r="F3715" i="2"/>
  <c r="E3716" i="2"/>
  <c r="F3716" i="2"/>
  <c r="E3717" i="2"/>
  <c r="F3717" i="2"/>
  <c r="E3718" i="2"/>
  <c r="F3718" i="2"/>
  <c r="E3719" i="2"/>
  <c r="F3719" i="2"/>
  <c r="E3720" i="2"/>
  <c r="F3720" i="2"/>
  <c r="E3721" i="2"/>
  <c r="F3721" i="2"/>
  <c r="E3722" i="2"/>
  <c r="F3722" i="2"/>
  <c r="E3723" i="2"/>
  <c r="F3723" i="2"/>
  <c r="E3724" i="2"/>
  <c r="F3724" i="2"/>
  <c r="E3725" i="2"/>
  <c r="F3725" i="2"/>
  <c r="E3726" i="2"/>
  <c r="F3726" i="2"/>
  <c r="E3727" i="2"/>
  <c r="F3727" i="2"/>
  <c r="E3728" i="2"/>
  <c r="F3728" i="2"/>
  <c r="E3729" i="2"/>
  <c r="F3729" i="2"/>
  <c r="E3730" i="2"/>
  <c r="F3730" i="2"/>
  <c r="E3731" i="2"/>
  <c r="F3731" i="2"/>
  <c r="E3732" i="2"/>
  <c r="F3732" i="2"/>
  <c r="E3733" i="2"/>
  <c r="F3733" i="2"/>
  <c r="E3734" i="2"/>
  <c r="F3734" i="2"/>
  <c r="E3735" i="2"/>
  <c r="F3735" i="2"/>
  <c r="E3736" i="2"/>
  <c r="F3736" i="2"/>
  <c r="E3737" i="2"/>
  <c r="F3737" i="2"/>
  <c r="E3738" i="2"/>
  <c r="F3738" i="2"/>
  <c r="E3739" i="2"/>
  <c r="F3739" i="2"/>
  <c r="E3740" i="2"/>
  <c r="F3740" i="2"/>
  <c r="E3741" i="2"/>
  <c r="F3741" i="2"/>
  <c r="E3742" i="2"/>
  <c r="F3742" i="2"/>
  <c r="E3743" i="2"/>
  <c r="F3743" i="2"/>
  <c r="E3744" i="2"/>
  <c r="F3744" i="2"/>
  <c r="E3745" i="2"/>
  <c r="F3745" i="2"/>
  <c r="E3746" i="2"/>
  <c r="F3746" i="2"/>
  <c r="E3747" i="2"/>
  <c r="F3747" i="2"/>
  <c r="E3748" i="2"/>
  <c r="F3748" i="2"/>
  <c r="E3749" i="2"/>
  <c r="F3749" i="2"/>
  <c r="E3750" i="2"/>
  <c r="F3750" i="2"/>
  <c r="E3751" i="2"/>
  <c r="F3751" i="2"/>
  <c r="E3752" i="2"/>
  <c r="F3752" i="2"/>
  <c r="E3753" i="2"/>
  <c r="F3753" i="2"/>
  <c r="E3754" i="2"/>
  <c r="F3754" i="2"/>
  <c r="E3755" i="2"/>
  <c r="F3755" i="2"/>
  <c r="E3756" i="2"/>
  <c r="F3756" i="2"/>
  <c r="E3757" i="2"/>
  <c r="F3757" i="2"/>
  <c r="E3758" i="2"/>
  <c r="F3758" i="2"/>
  <c r="E3759" i="2"/>
  <c r="F3759" i="2"/>
  <c r="E3760" i="2"/>
  <c r="F3760" i="2"/>
  <c r="E3761" i="2"/>
  <c r="F3761" i="2"/>
  <c r="E3762" i="2"/>
  <c r="F3762" i="2"/>
  <c r="E3763" i="2"/>
  <c r="F3763" i="2"/>
  <c r="E3764" i="2"/>
  <c r="F3764" i="2"/>
  <c r="E3765" i="2"/>
  <c r="F3765" i="2"/>
  <c r="E3766" i="2"/>
  <c r="F3766" i="2"/>
  <c r="E3767" i="2"/>
  <c r="F3767" i="2"/>
  <c r="E3768" i="2"/>
  <c r="F3768" i="2"/>
  <c r="E3769" i="2"/>
  <c r="F3769" i="2"/>
  <c r="E3770" i="2"/>
  <c r="F3770" i="2"/>
  <c r="E3771" i="2"/>
  <c r="F3771" i="2"/>
  <c r="E3772" i="2"/>
  <c r="F3772" i="2"/>
  <c r="E3773" i="2"/>
  <c r="F3773" i="2"/>
  <c r="E3774" i="2"/>
  <c r="F3774" i="2"/>
  <c r="E3775" i="2"/>
  <c r="F3775" i="2"/>
  <c r="E3776" i="2"/>
  <c r="F3776" i="2"/>
  <c r="E3777" i="2"/>
  <c r="F3777" i="2"/>
  <c r="E3778" i="2"/>
  <c r="F3778" i="2"/>
  <c r="E3779" i="2"/>
  <c r="F3779" i="2"/>
  <c r="E3780" i="2"/>
  <c r="F3780" i="2"/>
  <c r="E3781" i="2"/>
  <c r="F3781" i="2"/>
  <c r="E3782" i="2"/>
  <c r="F3782" i="2"/>
  <c r="E3783" i="2"/>
  <c r="F3783" i="2"/>
  <c r="E3784" i="2"/>
  <c r="F3784" i="2"/>
  <c r="E3785" i="2"/>
  <c r="F3785" i="2"/>
  <c r="E3786" i="2"/>
  <c r="F3786" i="2"/>
  <c r="E3787" i="2"/>
  <c r="F3787" i="2"/>
  <c r="E3788" i="2"/>
  <c r="F3788" i="2"/>
  <c r="E3789" i="2"/>
  <c r="F3789" i="2"/>
  <c r="E3790" i="2"/>
  <c r="F3790" i="2"/>
  <c r="E3791" i="2"/>
  <c r="F3791" i="2"/>
  <c r="E3792" i="2"/>
  <c r="F3792" i="2"/>
  <c r="E3793" i="2"/>
  <c r="F3793" i="2"/>
  <c r="E3794" i="2"/>
  <c r="F3794" i="2"/>
  <c r="E3795" i="2"/>
  <c r="F3795" i="2"/>
  <c r="E3796" i="2"/>
  <c r="F3796" i="2"/>
  <c r="E3797" i="2"/>
  <c r="F3797" i="2"/>
  <c r="E3798" i="2"/>
  <c r="F3798" i="2"/>
  <c r="E3799" i="2"/>
  <c r="F3799" i="2"/>
  <c r="E3800" i="2"/>
  <c r="F3800" i="2"/>
  <c r="E3801" i="2"/>
  <c r="F3801" i="2"/>
  <c r="E3802" i="2"/>
  <c r="F3802" i="2"/>
  <c r="E3803" i="2"/>
  <c r="F3803" i="2"/>
  <c r="E3804" i="2"/>
  <c r="F3804" i="2"/>
  <c r="E3805" i="2"/>
  <c r="F3805" i="2"/>
  <c r="E3806" i="2"/>
  <c r="F3806" i="2"/>
  <c r="E3807" i="2"/>
  <c r="F3807" i="2"/>
  <c r="E3808" i="2"/>
  <c r="F3808" i="2"/>
  <c r="E3809" i="2"/>
  <c r="F3809" i="2"/>
  <c r="E3810" i="2"/>
  <c r="F3810" i="2"/>
  <c r="E3811" i="2"/>
  <c r="F3811" i="2"/>
  <c r="E3812" i="2"/>
  <c r="F3812" i="2"/>
  <c r="E3813" i="2"/>
  <c r="F3813" i="2"/>
  <c r="E3814" i="2"/>
  <c r="F3814" i="2"/>
  <c r="E3815" i="2"/>
  <c r="F3815" i="2"/>
  <c r="E3816" i="2"/>
  <c r="F3816" i="2"/>
  <c r="E3817" i="2"/>
  <c r="F3817" i="2"/>
  <c r="E3818" i="2"/>
  <c r="F3818" i="2"/>
  <c r="E3819" i="2"/>
  <c r="F3819" i="2"/>
  <c r="E3820" i="2"/>
  <c r="F3820" i="2"/>
  <c r="E3821" i="2"/>
  <c r="F3821" i="2"/>
  <c r="E3822" i="2"/>
  <c r="F3822" i="2"/>
  <c r="E3823" i="2"/>
  <c r="F3823" i="2"/>
  <c r="E3824" i="2"/>
  <c r="F3824" i="2"/>
  <c r="E3825" i="2"/>
  <c r="F3825" i="2"/>
  <c r="E3826" i="2"/>
  <c r="F3826" i="2"/>
  <c r="E3827" i="2"/>
  <c r="F3827" i="2"/>
  <c r="E3828" i="2"/>
  <c r="F3828" i="2"/>
  <c r="E3829" i="2"/>
  <c r="F3829" i="2"/>
  <c r="E3830" i="2"/>
  <c r="F3830" i="2"/>
  <c r="E3831" i="2"/>
  <c r="F3831" i="2"/>
  <c r="E3832" i="2"/>
  <c r="F3832" i="2"/>
  <c r="E3833" i="2"/>
  <c r="F3833" i="2"/>
  <c r="E3834" i="2"/>
  <c r="F3834" i="2"/>
  <c r="E3835" i="2"/>
  <c r="F3835" i="2"/>
  <c r="E3836" i="2"/>
  <c r="F3836" i="2"/>
  <c r="E3837" i="2"/>
  <c r="F3837" i="2"/>
  <c r="E3838" i="2"/>
  <c r="F3838" i="2"/>
  <c r="E3839" i="2"/>
  <c r="F3839" i="2"/>
  <c r="E3840" i="2"/>
  <c r="F3840" i="2"/>
  <c r="E3841" i="2"/>
  <c r="F3841" i="2"/>
  <c r="E3842" i="2"/>
  <c r="F3842" i="2"/>
  <c r="E3843" i="2"/>
  <c r="F3843" i="2"/>
  <c r="E3844" i="2"/>
  <c r="F3844" i="2"/>
  <c r="E3845" i="2"/>
  <c r="F3845" i="2"/>
  <c r="E3846" i="2"/>
  <c r="F3846" i="2"/>
  <c r="E3847" i="2"/>
  <c r="F3847" i="2"/>
  <c r="E3848" i="2"/>
  <c r="F3848" i="2"/>
  <c r="E3849" i="2"/>
  <c r="F3849" i="2"/>
  <c r="E3850" i="2"/>
  <c r="F3850" i="2"/>
  <c r="E3851" i="2"/>
  <c r="F3851" i="2"/>
  <c r="E3852" i="2"/>
  <c r="F3852" i="2"/>
  <c r="E3853" i="2"/>
  <c r="F3853" i="2"/>
  <c r="E3854" i="2"/>
  <c r="F3854" i="2"/>
  <c r="E3855" i="2"/>
  <c r="F3855" i="2"/>
  <c r="E3856" i="2"/>
  <c r="F3856" i="2"/>
  <c r="E3857" i="2"/>
  <c r="F3857" i="2"/>
  <c r="E3858" i="2"/>
  <c r="F3858" i="2"/>
  <c r="E3859" i="2"/>
  <c r="F3859" i="2"/>
  <c r="E3860" i="2"/>
  <c r="F3860" i="2"/>
  <c r="E3861" i="2"/>
  <c r="F3861" i="2"/>
  <c r="E3862" i="2"/>
  <c r="F3862" i="2"/>
  <c r="E3863" i="2"/>
  <c r="F3863" i="2"/>
  <c r="E3864" i="2"/>
  <c r="F3864" i="2"/>
  <c r="E3865" i="2"/>
  <c r="F3865" i="2"/>
  <c r="E3866" i="2"/>
  <c r="F3866" i="2"/>
  <c r="E3867" i="2"/>
  <c r="F3867" i="2"/>
  <c r="E3868" i="2"/>
  <c r="F3868" i="2"/>
  <c r="E3869" i="2"/>
  <c r="F3869" i="2"/>
  <c r="E3870" i="2"/>
  <c r="F3870" i="2"/>
  <c r="E3871" i="2"/>
  <c r="F3871" i="2"/>
  <c r="E3872" i="2"/>
  <c r="F3872" i="2"/>
  <c r="E3873" i="2"/>
  <c r="F3873" i="2"/>
  <c r="E3874" i="2"/>
  <c r="F3874" i="2"/>
  <c r="E3875" i="2"/>
  <c r="F3875" i="2"/>
  <c r="E3876" i="2"/>
  <c r="F3876" i="2"/>
  <c r="E3877" i="2"/>
  <c r="F3877" i="2"/>
  <c r="E3878" i="2"/>
  <c r="F3878" i="2"/>
  <c r="E3879" i="2"/>
  <c r="F3879" i="2"/>
  <c r="E3880" i="2"/>
  <c r="F3880" i="2"/>
  <c r="E3881" i="2"/>
  <c r="F3881" i="2"/>
  <c r="E3882" i="2"/>
  <c r="F3882" i="2"/>
  <c r="E3883" i="2"/>
  <c r="F3883" i="2"/>
  <c r="E3884" i="2"/>
  <c r="F3884" i="2"/>
  <c r="E3885" i="2"/>
  <c r="F3885" i="2"/>
  <c r="E3886" i="2"/>
  <c r="F3886" i="2"/>
  <c r="E3887" i="2"/>
  <c r="F3887" i="2"/>
  <c r="E3888" i="2"/>
  <c r="F3888" i="2"/>
  <c r="E3889" i="2"/>
  <c r="F3889" i="2"/>
  <c r="E3890" i="2"/>
  <c r="F3890" i="2"/>
  <c r="E3891" i="2"/>
  <c r="F3891" i="2"/>
  <c r="E3892" i="2"/>
  <c r="F3892" i="2"/>
  <c r="E3893" i="2"/>
  <c r="F3893" i="2"/>
  <c r="E3894" i="2"/>
  <c r="F3894" i="2"/>
  <c r="E3895" i="2"/>
  <c r="F3895" i="2"/>
  <c r="E3896" i="2"/>
  <c r="F3896" i="2"/>
  <c r="E3897" i="2"/>
  <c r="F3897" i="2"/>
  <c r="E3898" i="2"/>
  <c r="F3898" i="2"/>
  <c r="E3899" i="2"/>
  <c r="F3899" i="2"/>
  <c r="E3900" i="2"/>
  <c r="F3900" i="2"/>
  <c r="E3901" i="2"/>
  <c r="F3901" i="2"/>
  <c r="E3902" i="2"/>
  <c r="F3902" i="2"/>
  <c r="E3903" i="2"/>
  <c r="F3903" i="2"/>
  <c r="E3904" i="2"/>
  <c r="F3904" i="2"/>
  <c r="E3905" i="2"/>
  <c r="F3905" i="2"/>
  <c r="E3906" i="2"/>
  <c r="F3906" i="2"/>
  <c r="E3907" i="2"/>
  <c r="F3907" i="2"/>
  <c r="E3908" i="2"/>
  <c r="F3908" i="2"/>
  <c r="E3909" i="2"/>
  <c r="F3909" i="2"/>
  <c r="E3910" i="2"/>
  <c r="F3910" i="2"/>
  <c r="E3911" i="2"/>
  <c r="F3911" i="2"/>
  <c r="E3912" i="2"/>
  <c r="F3912" i="2"/>
  <c r="E3913" i="2"/>
  <c r="F3913" i="2"/>
  <c r="E3914" i="2"/>
  <c r="F3914" i="2"/>
  <c r="E3915" i="2"/>
  <c r="F3915" i="2"/>
  <c r="E3916" i="2"/>
  <c r="F3916" i="2"/>
  <c r="E3917" i="2"/>
  <c r="F3917" i="2"/>
  <c r="E3918" i="2"/>
  <c r="F3918" i="2"/>
  <c r="E3919" i="2"/>
  <c r="F3919" i="2"/>
  <c r="E3920" i="2"/>
  <c r="F3920" i="2"/>
  <c r="E3921" i="2"/>
  <c r="F3921" i="2"/>
  <c r="E3922" i="2"/>
  <c r="F3922" i="2"/>
  <c r="E3923" i="2"/>
  <c r="F3923" i="2"/>
  <c r="E3924" i="2"/>
  <c r="F3924" i="2"/>
  <c r="E3925" i="2"/>
  <c r="F3925" i="2"/>
  <c r="E3926" i="2"/>
  <c r="F3926" i="2"/>
  <c r="E3927" i="2"/>
  <c r="F3927" i="2"/>
  <c r="E3928" i="2"/>
  <c r="F3928" i="2"/>
  <c r="E3929" i="2"/>
  <c r="F3929" i="2"/>
  <c r="E3930" i="2"/>
  <c r="F3930" i="2"/>
  <c r="E3931" i="2"/>
  <c r="F3931" i="2"/>
  <c r="E3932" i="2"/>
  <c r="F3932" i="2"/>
  <c r="E3933" i="2"/>
  <c r="F3933" i="2"/>
  <c r="E3934" i="2"/>
  <c r="F3934" i="2"/>
  <c r="E3935" i="2"/>
  <c r="F3935" i="2"/>
  <c r="E3936" i="2"/>
  <c r="F3936" i="2"/>
  <c r="E3937" i="2"/>
  <c r="F3937" i="2"/>
  <c r="E3938" i="2"/>
  <c r="F3938" i="2"/>
  <c r="E3939" i="2"/>
  <c r="F3939" i="2"/>
  <c r="E3940" i="2"/>
  <c r="F3940" i="2"/>
  <c r="E3941" i="2"/>
  <c r="F3941" i="2"/>
  <c r="E3942" i="2"/>
  <c r="F3942" i="2"/>
  <c r="E3943" i="2"/>
  <c r="F3943" i="2"/>
  <c r="E3944" i="2"/>
  <c r="F3944" i="2"/>
  <c r="E3945" i="2"/>
  <c r="F3945" i="2"/>
  <c r="E3946" i="2"/>
  <c r="F3946" i="2"/>
  <c r="E3947" i="2"/>
  <c r="F3947" i="2"/>
  <c r="E3948" i="2"/>
  <c r="F3948" i="2"/>
  <c r="E3949" i="2"/>
  <c r="F3949" i="2"/>
  <c r="E3950" i="2"/>
  <c r="F3950" i="2"/>
  <c r="E3951" i="2"/>
  <c r="F3951" i="2"/>
  <c r="E3952" i="2"/>
  <c r="F3952" i="2"/>
  <c r="E3953" i="2"/>
  <c r="F3953" i="2"/>
  <c r="E3954" i="2"/>
  <c r="F3954" i="2"/>
  <c r="E3955" i="2"/>
  <c r="F3955" i="2"/>
  <c r="E3956" i="2"/>
  <c r="F3956" i="2"/>
  <c r="E3957" i="2"/>
  <c r="F3957" i="2"/>
  <c r="E3958" i="2"/>
  <c r="F3958" i="2"/>
  <c r="E3959" i="2"/>
  <c r="F3959" i="2"/>
  <c r="E3960" i="2"/>
  <c r="F3960" i="2"/>
  <c r="E3961" i="2"/>
  <c r="F3961" i="2"/>
  <c r="E3962" i="2"/>
  <c r="F3962" i="2"/>
  <c r="E3963" i="2"/>
  <c r="F3963" i="2"/>
  <c r="E3964" i="2"/>
  <c r="F3964" i="2"/>
  <c r="E3965" i="2"/>
  <c r="F3965" i="2"/>
  <c r="E3966" i="2"/>
  <c r="F3966" i="2"/>
  <c r="E3967" i="2"/>
  <c r="F3967" i="2"/>
  <c r="E3968" i="2"/>
  <c r="F3968" i="2"/>
  <c r="E3969" i="2"/>
  <c r="F3969" i="2"/>
  <c r="E3970" i="2"/>
  <c r="F3970" i="2"/>
  <c r="E3971" i="2"/>
  <c r="F3971" i="2"/>
  <c r="E3972" i="2"/>
  <c r="F3972" i="2"/>
  <c r="E3973" i="2"/>
  <c r="F3973" i="2"/>
  <c r="E3974" i="2"/>
  <c r="F3974" i="2"/>
  <c r="E3975" i="2"/>
  <c r="F3975" i="2"/>
  <c r="E3976" i="2"/>
  <c r="F3976" i="2"/>
  <c r="E3977" i="2"/>
  <c r="F3977" i="2"/>
  <c r="E3978" i="2"/>
  <c r="F3978" i="2"/>
  <c r="E3979" i="2"/>
  <c r="F3979" i="2"/>
  <c r="E3980" i="2"/>
  <c r="F3980" i="2"/>
  <c r="E3981" i="2"/>
  <c r="F3981" i="2"/>
  <c r="E3982" i="2"/>
  <c r="F3982" i="2"/>
  <c r="E3983" i="2"/>
  <c r="F3983" i="2"/>
  <c r="E3984" i="2"/>
  <c r="F3984" i="2"/>
  <c r="E3985" i="2"/>
  <c r="F3985" i="2"/>
  <c r="E3986" i="2"/>
  <c r="F3986" i="2"/>
  <c r="E3987" i="2"/>
  <c r="F3987" i="2"/>
  <c r="E3988" i="2"/>
  <c r="F3988" i="2"/>
  <c r="E3989" i="2"/>
  <c r="F3989" i="2"/>
  <c r="E3990" i="2"/>
  <c r="F3990" i="2"/>
  <c r="E3991" i="2"/>
  <c r="F3991" i="2"/>
  <c r="E3992" i="2"/>
  <c r="F3992" i="2"/>
  <c r="E3993" i="2"/>
  <c r="F3993" i="2"/>
  <c r="E3994" i="2"/>
  <c r="F3994" i="2"/>
  <c r="E3995" i="2"/>
  <c r="F3995" i="2"/>
  <c r="E3996" i="2"/>
  <c r="F3996" i="2"/>
  <c r="E3997" i="2"/>
  <c r="F3997" i="2"/>
  <c r="E3998" i="2"/>
  <c r="F3998" i="2"/>
  <c r="E3999" i="2"/>
  <c r="F3999" i="2"/>
  <c r="E4000" i="2"/>
  <c r="F4000" i="2"/>
  <c r="E4001" i="2"/>
  <c r="F4001" i="2"/>
  <c r="E4002" i="2"/>
  <c r="F4002" i="2"/>
  <c r="E4003" i="2"/>
  <c r="F4003" i="2"/>
  <c r="E4004" i="2"/>
  <c r="F4004" i="2"/>
  <c r="E4005" i="2"/>
  <c r="F4005" i="2"/>
  <c r="E4006" i="2"/>
  <c r="F4006" i="2"/>
  <c r="E4007" i="2"/>
  <c r="F4007" i="2"/>
  <c r="E4008" i="2"/>
  <c r="F4008" i="2"/>
  <c r="E4009" i="2"/>
  <c r="F4009" i="2"/>
  <c r="E4010" i="2"/>
  <c r="F4010" i="2"/>
  <c r="E4011" i="2"/>
  <c r="F4011" i="2"/>
  <c r="E4012" i="2"/>
  <c r="F4012" i="2"/>
  <c r="E4013" i="2"/>
  <c r="F4013" i="2"/>
  <c r="E4014" i="2"/>
  <c r="F4014" i="2"/>
  <c r="E4015" i="2"/>
  <c r="F4015" i="2"/>
  <c r="E4016" i="2"/>
  <c r="F4016" i="2"/>
  <c r="E4017" i="2"/>
  <c r="F4017" i="2"/>
  <c r="E4018" i="2"/>
  <c r="F4018" i="2"/>
  <c r="E4019" i="2"/>
  <c r="F4019" i="2"/>
  <c r="E4020" i="2"/>
  <c r="F4020" i="2"/>
  <c r="E4021" i="2"/>
  <c r="F4021" i="2"/>
  <c r="E4022" i="2"/>
  <c r="F4022" i="2"/>
  <c r="E4023" i="2"/>
  <c r="F4023" i="2"/>
  <c r="E4024" i="2"/>
  <c r="F4024" i="2"/>
  <c r="E4025" i="2"/>
  <c r="F4025" i="2"/>
  <c r="E4026" i="2"/>
  <c r="F4026" i="2"/>
  <c r="E4027" i="2"/>
  <c r="F4027" i="2"/>
  <c r="E4028" i="2"/>
  <c r="F4028" i="2"/>
  <c r="E4029" i="2"/>
  <c r="F4029" i="2"/>
  <c r="E4030" i="2"/>
  <c r="F4030" i="2"/>
  <c r="E4031" i="2"/>
  <c r="F4031" i="2"/>
  <c r="E4032" i="2"/>
  <c r="F4032" i="2"/>
  <c r="E4033" i="2"/>
  <c r="F4033" i="2"/>
  <c r="E4034" i="2"/>
  <c r="F4034" i="2"/>
  <c r="E4035" i="2"/>
  <c r="F4035" i="2"/>
  <c r="E4036" i="2"/>
  <c r="F4036" i="2"/>
  <c r="E4037" i="2"/>
  <c r="F4037" i="2"/>
  <c r="E4038" i="2"/>
  <c r="F4038" i="2"/>
  <c r="E4039" i="2"/>
  <c r="F4039" i="2"/>
  <c r="E4040" i="2"/>
  <c r="F4040" i="2"/>
  <c r="E4041" i="2"/>
  <c r="F4041" i="2"/>
  <c r="E4042" i="2"/>
  <c r="F4042" i="2"/>
  <c r="E4043" i="2"/>
  <c r="F4043" i="2"/>
  <c r="E4044" i="2"/>
  <c r="F4044" i="2"/>
  <c r="E4045" i="2"/>
  <c r="F4045" i="2"/>
  <c r="E4046" i="2"/>
  <c r="F4046" i="2"/>
  <c r="E4047" i="2"/>
  <c r="F4047" i="2"/>
  <c r="E4048" i="2"/>
  <c r="F4048" i="2"/>
  <c r="E4049" i="2"/>
  <c r="F4049" i="2"/>
  <c r="E4050" i="2"/>
  <c r="F4050" i="2"/>
  <c r="E4051" i="2"/>
  <c r="F4051" i="2"/>
  <c r="E4052" i="2"/>
  <c r="F4052" i="2"/>
  <c r="E4053" i="2"/>
  <c r="F4053" i="2"/>
  <c r="E4054" i="2"/>
  <c r="F4054" i="2"/>
  <c r="E4055" i="2"/>
  <c r="F4055" i="2"/>
  <c r="E4056" i="2"/>
  <c r="F4056" i="2"/>
  <c r="E4057" i="2"/>
  <c r="F4057" i="2"/>
  <c r="E4058" i="2"/>
  <c r="F4058" i="2"/>
  <c r="E4059" i="2"/>
  <c r="F4059" i="2"/>
  <c r="E4060" i="2"/>
  <c r="F4060" i="2"/>
  <c r="E4061" i="2"/>
  <c r="F4061" i="2"/>
  <c r="E4062" i="2"/>
  <c r="F4062" i="2"/>
  <c r="E4063" i="2"/>
  <c r="F4063" i="2"/>
  <c r="E4064" i="2"/>
  <c r="F4064" i="2"/>
  <c r="E4065" i="2"/>
  <c r="F4065" i="2"/>
  <c r="E4066" i="2"/>
  <c r="F4066" i="2"/>
  <c r="E4067" i="2"/>
  <c r="F4067" i="2"/>
  <c r="E4068" i="2"/>
  <c r="F4068" i="2"/>
  <c r="E4069" i="2"/>
  <c r="F4069" i="2"/>
  <c r="E4070" i="2"/>
  <c r="F4070" i="2"/>
  <c r="E4071" i="2"/>
  <c r="F4071" i="2"/>
  <c r="E4072" i="2"/>
  <c r="F4072" i="2"/>
  <c r="E4073" i="2"/>
  <c r="F4073" i="2"/>
  <c r="E4074" i="2"/>
  <c r="F4074" i="2"/>
  <c r="E4075" i="2"/>
  <c r="F4075" i="2"/>
  <c r="E4076" i="2"/>
  <c r="F4076" i="2"/>
  <c r="E4077" i="2"/>
  <c r="F4077" i="2"/>
  <c r="E4078" i="2"/>
  <c r="F4078" i="2"/>
  <c r="E4079" i="2"/>
  <c r="F4079" i="2"/>
  <c r="E4080" i="2"/>
  <c r="F4080" i="2"/>
  <c r="E4081" i="2"/>
  <c r="F4081" i="2"/>
  <c r="E4082" i="2"/>
  <c r="F4082" i="2"/>
  <c r="E4083" i="2"/>
  <c r="F4083" i="2"/>
  <c r="E4084" i="2"/>
  <c r="F4084" i="2"/>
  <c r="E4085" i="2"/>
  <c r="F4085" i="2"/>
  <c r="E4086" i="2"/>
  <c r="F4086" i="2"/>
  <c r="E4087" i="2"/>
  <c r="F4087" i="2"/>
  <c r="E4088" i="2"/>
  <c r="F4088" i="2"/>
  <c r="E4089" i="2"/>
  <c r="F4089" i="2"/>
  <c r="E4090" i="2"/>
  <c r="F4090" i="2"/>
  <c r="E4091" i="2"/>
  <c r="F4091" i="2"/>
  <c r="E4092" i="2"/>
  <c r="F4092" i="2"/>
  <c r="E4093" i="2"/>
  <c r="F4093" i="2"/>
  <c r="E4094" i="2"/>
  <c r="F4094" i="2"/>
  <c r="E4095" i="2"/>
  <c r="F4095" i="2"/>
  <c r="E4096" i="2"/>
  <c r="F4096" i="2"/>
  <c r="E4097" i="2"/>
  <c r="F4097" i="2"/>
  <c r="E4098" i="2"/>
  <c r="F4098" i="2"/>
  <c r="E4099" i="2"/>
  <c r="F4099" i="2"/>
  <c r="E4100" i="2"/>
  <c r="F4100" i="2"/>
  <c r="E4101" i="2"/>
  <c r="F4101" i="2"/>
  <c r="E4102" i="2"/>
  <c r="F4102" i="2"/>
  <c r="E4103" i="2"/>
  <c r="F4103" i="2"/>
  <c r="E4104" i="2"/>
  <c r="F4104" i="2"/>
  <c r="E4105" i="2"/>
  <c r="F4105" i="2"/>
  <c r="E4106" i="2"/>
  <c r="F4106" i="2"/>
  <c r="E4107" i="2"/>
  <c r="F4107" i="2"/>
  <c r="E4108" i="2"/>
  <c r="F4108" i="2"/>
  <c r="E4109" i="2"/>
  <c r="F4109" i="2"/>
  <c r="E4110" i="2"/>
  <c r="F4110" i="2"/>
  <c r="E4111" i="2"/>
  <c r="F4111" i="2"/>
  <c r="E4112" i="2"/>
  <c r="F4112" i="2"/>
  <c r="E4113" i="2"/>
  <c r="F4113" i="2"/>
  <c r="E4114" i="2"/>
  <c r="F4114" i="2"/>
  <c r="E4115" i="2"/>
  <c r="F4115" i="2"/>
  <c r="E4116" i="2"/>
  <c r="F4116" i="2"/>
  <c r="E4117" i="2"/>
  <c r="F4117" i="2"/>
  <c r="E4118" i="2"/>
  <c r="F4118" i="2"/>
  <c r="E4119" i="2"/>
  <c r="F4119" i="2"/>
  <c r="E4120" i="2"/>
  <c r="F4120" i="2"/>
  <c r="E4121" i="2"/>
  <c r="F4121" i="2"/>
  <c r="E4122" i="2"/>
  <c r="F4122" i="2"/>
  <c r="E4123" i="2"/>
  <c r="F4123" i="2"/>
  <c r="E4124" i="2"/>
  <c r="F4124" i="2"/>
  <c r="E4125" i="2"/>
  <c r="F4125" i="2"/>
  <c r="E4126" i="2"/>
  <c r="F4126" i="2"/>
  <c r="E4127" i="2"/>
  <c r="F4127" i="2"/>
  <c r="E4128" i="2"/>
  <c r="F4128" i="2"/>
  <c r="E4129" i="2"/>
  <c r="F4129" i="2"/>
  <c r="E4130" i="2"/>
  <c r="F4130" i="2"/>
  <c r="E4131" i="2"/>
  <c r="F4131" i="2"/>
  <c r="E4132" i="2"/>
  <c r="F4132" i="2"/>
  <c r="E4133" i="2"/>
  <c r="F4133" i="2"/>
  <c r="E4134" i="2"/>
  <c r="F4134" i="2"/>
  <c r="E4135" i="2"/>
  <c r="F4135" i="2"/>
  <c r="E4136" i="2"/>
  <c r="F4136" i="2"/>
  <c r="E4137" i="2"/>
  <c r="F4137" i="2"/>
  <c r="E4138" i="2"/>
  <c r="F4138" i="2"/>
  <c r="E4139" i="2"/>
  <c r="F4139" i="2"/>
  <c r="E4140" i="2"/>
  <c r="F4140" i="2"/>
  <c r="E4141" i="2"/>
  <c r="F4141" i="2"/>
  <c r="E4142" i="2"/>
  <c r="F4142" i="2"/>
  <c r="E4143" i="2"/>
  <c r="F4143" i="2"/>
  <c r="E4144" i="2"/>
  <c r="F4144" i="2"/>
  <c r="E4145" i="2"/>
  <c r="F4145" i="2"/>
  <c r="E4146" i="2"/>
  <c r="F4146" i="2"/>
  <c r="E4147" i="2"/>
  <c r="F4147" i="2"/>
  <c r="E4148" i="2"/>
  <c r="F4148" i="2"/>
  <c r="E4149" i="2"/>
  <c r="F4149" i="2"/>
  <c r="E4150" i="2"/>
  <c r="F4150" i="2"/>
  <c r="E4151" i="2"/>
  <c r="F4151" i="2"/>
  <c r="E4152" i="2"/>
  <c r="F4152" i="2"/>
  <c r="E4153" i="2"/>
  <c r="F4153" i="2"/>
  <c r="E4154" i="2"/>
  <c r="F4154" i="2"/>
  <c r="E4155" i="2"/>
  <c r="F4155" i="2"/>
  <c r="E4156" i="2"/>
  <c r="F4156" i="2"/>
  <c r="E4157" i="2"/>
  <c r="F4157" i="2"/>
  <c r="E4158" i="2"/>
  <c r="F4158" i="2"/>
  <c r="E4159" i="2"/>
  <c r="F4159" i="2"/>
  <c r="E4160" i="2"/>
  <c r="F4160" i="2"/>
  <c r="E4161" i="2"/>
  <c r="F4161" i="2"/>
  <c r="E4162" i="2"/>
  <c r="F4162" i="2"/>
  <c r="E4163" i="2"/>
  <c r="F4163" i="2"/>
  <c r="E4164" i="2"/>
  <c r="F4164" i="2"/>
  <c r="E4165" i="2"/>
  <c r="F4165" i="2"/>
  <c r="E4166" i="2"/>
  <c r="F4166" i="2"/>
  <c r="E4167" i="2"/>
  <c r="F4167" i="2"/>
  <c r="E4168" i="2"/>
  <c r="F4168" i="2"/>
  <c r="E4169" i="2"/>
  <c r="F4169" i="2"/>
  <c r="E4170" i="2"/>
  <c r="F4170" i="2"/>
  <c r="E4171" i="2"/>
  <c r="F4171" i="2"/>
  <c r="E4172" i="2"/>
  <c r="F4172" i="2"/>
  <c r="E4173" i="2"/>
  <c r="F4173" i="2"/>
  <c r="E4174" i="2"/>
  <c r="F4174" i="2"/>
  <c r="E4175" i="2"/>
  <c r="F4175" i="2"/>
  <c r="E4176" i="2"/>
  <c r="F4176" i="2"/>
  <c r="E4177" i="2"/>
  <c r="F4177" i="2"/>
  <c r="E4178" i="2"/>
  <c r="F4178" i="2"/>
  <c r="E4179" i="2"/>
  <c r="F4179" i="2"/>
  <c r="E4180" i="2"/>
  <c r="F4180" i="2"/>
  <c r="E4181" i="2"/>
  <c r="F4181" i="2"/>
  <c r="E4182" i="2"/>
  <c r="F4182" i="2"/>
  <c r="E4183" i="2"/>
  <c r="F4183" i="2"/>
  <c r="E4184" i="2"/>
  <c r="F4184" i="2"/>
  <c r="E4185" i="2"/>
  <c r="F4185" i="2"/>
  <c r="E4186" i="2"/>
  <c r="F4186" i="2"/>
  <c r="E4187" i="2"/>
  <c r="F4187" i="2"/>
  <c r="E4188" i="2"/>
  <c r="F4188" i="2"/>
  <c r="E4189" i="2"/>
  <c r="F4189" i="2"/>
  <c r="E4190" i="2"/>
  <c r="F4190" i="2"/>
  <c r="E4191" i="2"/>
  <c r="F4191" i="2"/>
  <c r="E4192" i="2"/>
  <c r="F4192" i="2"/>
  <c r="E4193" i="2"/>
  <c r="F4193" i="2"/>
  <c r="E4194" i="2"/>
  <c r="F4194" i="2"/>
  <c r="E4195" i="2"/>
  <c r="F4195" i="2"/>
  <c r="E4196" i="2"/>
  <c r="F4196" i="2"/>
  <c r="E4197" i="2"/>
  <c r="F4197" i="2"/>
  <c r="E4198" i="2"/>
  <c r="F4198" i="2"/>
  <c r="E4199" i="2"/>
  <c r="F4199" i="2"/>
  <c r="E4200" i="2"/>
  <c r="F4200" i="2"/>
  <c r="E4201" i="2"/>
  <c r="F4201" i="2"/>
  <c r="E4202" i="2"/>
  <c r="F4202" i="2"/>
  <c r="E4203" i="2"/>
  <c r="F4203" i="2"/>
  <c r="E4204" i="2"/>
  <c r="F4204" i="2"/>
  <c r="E4205" i="2"/>
  <c r="F4205" i="2"/>
  <c r="E4206" i="2"/>
  <c r="F4206" i="2"/>
  <c r="E4207" i="2"/>
  <c r="F4207" i="2"/>
  <c r="E4208" i="2"/>
  <c r="F4208" i="2"/>
  <c r="E4209" i="2"/>
  <c r="F4209" i="2"/>
  <c r="E4210" i="2"/>
  <c r="F4210" i="2"/>
  <c r="E4211" i="2"/>
  <c r="F4211" i="2"/>
  <c r="E4212" i="2"/>
  <c r="F4212" i="2"/>
  <c r="E4213" i="2"/>
  <c r="F4213" i="2"/>
  <c r="E4214" i="2"/>
  <c r="F4214" i="2"/>
  <c r="E4215" i="2"/>
  <c r="F4215" i="2"/>
  <c r="E4216" i="2"/>
  <c r="F4216" i="2"/>
  <c r="E4217" i="2"/>
  <c r="F4217" i="2"/>
  <c r="E4218" i="2"/>
  <c r="F4218" i="2"/>
  <c r="E4219" i="2"/>
  <c r="F4219" i="2"/>
  <c r="E4220" i="2"/>
  <c r="F4220" i="2"/>
  <c r="E4221" i="2"/>
  <c r="F4221" i="2"/>
  <c r="E4222" i="2"/>
  <c r="F4222" i="2"/>
  <c r="E4223" i="2"/>
  <c r="F4223" i="2"/>
  <c r="E4224" i="2"/>
  <c r="F4224" i="2"/>
  <c r="E4225" i="2"/>
  <c r="F4225" i="2"/>
  <c r="E4226" i="2"/>
  <c r="F4226" i="2"/>
  <c r="E4227" i="2"/>
  <c r="F4227" i="2"/>
  <c r="E4228" i="2"/>
  <c r="F4228" i="2"/>
  <c r="E4229" i="2"/>
  <c r="F4229" i="2"/>
  <c r="E4230" i="2"/>
  <c r="F4230" i="2"/>
  <c r="E4231" i="2"/>
  <c r="F4231" i="2"/>
  <c r="E4232" i="2"/>
  <c r="F4232" i="2"/>
  <c r="E4233" i="2"/>
  <c r="F4233" i="2"/>
  <c r="E4234" i="2"/>
  <c r="F4234" i="2"/>
  <c r="E4235" i="2"/>
  <c r="F4235" i="2"/>
  <c r="E4236" i="2"/>
  <c r="F4236" i="2"/>
  <c r="E4237" i="2"/>
  <c r="F4237" i="2"/>
  <c r="E4238" i="2"/>
  <c r="F4238" i="2"/>
  <c r="E4239" i="2"/>
  <c r="F4239" i="2"/>
  <c r="E4240" i="2"/>
  <c r="F4240" i="2"/>
  <c r="E4241" i="2"/>
  <c r="F4241" i="2"/>
  <c r="E4242" i="2"/>
  <c r="F4242" i="2"/>
  <c r="E4243" i="2"/>
  <c r="F4243" i="2"/>
  <c r="E4244" i="2"/>
  <c r="F4244" i="2"/>
  <c r="E4245" i="2"/>
  <c r="F4245" i="2"/>
  <c r="E4246" i="2"/>
  <c r="F4246" i="2"/>
  <c r="E4247" i="2"/>
  <c r="F4247" i="2"/>
  <c r="E4248" i="2"/>
  <c r="F4248" i="2"/>
  <c r="E4249" i="2"/>
  <c r="F4249" i="2"/>
  <c r="E4250" i="2"/>
  <c r="F4250" i="2"/>
  <c r="E4251" i="2"/>
  <c r="F4251" i="2"/>
  <c r="E4252" i="2"/>
  <c r="F4252" i="2"/>
  <c r="E4253" i="2"/>
  <c r="F4253" i="2"/>
  <c r="E4254" i="2"/>
  <c r="F4254" i="2"/>
  <c r="E4255" i="2"/>
  <c r="F4255" i="2"/>
  <c r="E4256" i="2"/>
  <c r="F4256" i="2"/>
  <c r="E4257" i="2"/>
  <c r="F4257" i="2"/>
  <c r="E4258" i="2"/>
  <c r="F4258" i="2"/>
  <c r="E4259" i="2"/>
  <c r="F4259" i="2"/>
  <c r="E4260" i="2"/>
  <c r="F4260" i="2"/>
  <c r="E4261" i="2"/>
  <c r="F4261" i="2"/>
  <c r="E4262" i="2"/>
  <c r="F4262" i="2"/>
  <c r="E4263" i="2"/>
  <c r="F4263" i="2"/>
  <c r="E4264" i="2"/>
  <c r="F4264" i="2"/>
  <c r="E4265" i="2"/>
  <c r="F4265" i="2"/>
  <c r="E4266" i="2"/>
  <c r="F4266" i="2"/>
  <c r="E4267" i="2"/>
  <c r="F4267" i="2"/>
  <c r="E4268" i="2"/>
  <c r="F4268" i="2"/>
  <c r="E4269" i="2"/>
  <c r="F4269" i="2"/>
  <c r="E4270" i="2"/>
  <c r="F4270" i="2"/>
  <c r="E4271" i="2"/>
  <c r="F4271" i="2"/>
  <c r="E4272" i="2"/>
  <c r="F4272" i="2"/>
  <c r="E4273" i="2"/>
  <c r="F4273" i="2"/>
  <c r="E4274" i="2"/>
  <c r="F4274" i="2"/>
  <c r="E4275" i="2"/>
  <c r="F4275" i="2"/>
  <c r="E4276" i="2"/>
  <c r="F4276" i="2"/>
  <c r="E4277" i="2"/>
  <c r="F4277" i="2"/>
  <c r="E4278" i="2"/>
  <c r="F4278" i="2"/>
  <c r="E4279" i="2"/>
  <c r="F4279" i="2"/>
  <c r="E4280" i="2"/>
  <c r="F4280" i="2"/>
  <c r="E4281" i="2"/>
  <c r="F4281" i="2"/>
  <c r="E4282" i="2"/>
  <c r="F4282" i="2"/>
  <c r="E4283" i="2"/>
  <c r="F4283" i="2"/>
  <c r="E4284" i="2"/>
  <c r="F4284" i="2"/>
  <c r="E4285" i="2"/>
  <c r="F4285" i="2"/>
  <c r="E4286" i="2"/>
  <c r="F4286" i="2"/>
  <c r="E4287" i="2"/>
  <c r="F4287" i="2"/>
  <c r="E4288" i="2"/>
  <c r="F4288" i="2"/>
  <c r="E4289" i="2"/>
  <c r="F4289" i="2"/>
  <c r="E4290" i="2"/>
  <c r="F4290" i="2"/>
  <c r="E4291" i="2"/>
  <c r="F4291" i="2"/>
  <c r="E4292" i="2"/>
  <c r="F4292" i="2"/>
  <c r="E4293" i="2"/>
  <c r="F4293" i="2"/>
  <c r="E4294" i="2"/>
  <c r="F4294" i="2"/>
  <c r="E4295" i="2"/>
  <c r="F4295" i="2"/>
  <c r="E4296" i="2"/>
  <c r="F4296" i="2"/>
  <c r="E4297" i="2"/>
  <c r="F4297" i="2"/>
  <c r="E4298" i="2"/>
  <c r="F4298" i="2"/>
  <c r="E4299" i="2"/>
  <c r="F4299" i="2"/>
  <c r="E4300" i="2"/>
  <c r="F4300" i="2"/>
  <c r="E4301" i="2"/>
  <c r="F4301" i="2"/>
  <c r="E4302" i="2"/>
  <c r="F4302" i="2"/>
  <c r="E4303" i="2"/>
  <c r="F4303" i="2"/>
  <c r="E4304" i="2"/>
  <c r="F4304" i="2"/>
  <c r="E4305" i="2"/>
  <c r="F4305" i="2"/>
  <c r="E4306" i="2"/>
  <c r="F4306" i="2"/>
  <c r="E4307" i="2"/>
  <c r="F4307" i="2"/>
  <c r="E4308" i="2"/>
  <c r="F4308" i="2"/>
  <c r="E4309" i="2"/>
  <c r="F4309" i="2"/>
  <c r="E4310" i="2"/>
  <c r="F4310" i="2"/>
  <c r="E4311" i="2"/>
  <c r="F4311" i="2"/>
  <c r="E4312" i="2"/>
  <c r="F4312" i="2"/>
  <c r="E4313" i="2"/>
  <c r="F4313" i="2"/>
  <c r="E4314" i="2"/>
  <c r="F4314" i="2"/>
  <c r="E4315" i="2"/>
  <c r="F4315" i="2"/>
  <c r="E4316" i="2"/>
  <c r="F4316" i="2"/>
  <c r="E4317" i="2"/>
  <c r="F4317" i="2"/>
  <c r="E4318" i="2"/>
  <c r="F4318" i="2"/>
  <c r="E4319" i="2"/>
  <c r="F4319" i="2"/>
  <c r="E4320" i="2"/>
  <c r="F4320" i="2"/>
  <c r="E4321" i="2"/>
  <c r="F4321" i="2"/>
  <c r="E4322" i="2"/>
  <c r="F4322" i="2"/>
  <c r="E4323" i="2"/>
  <c r="F4323" i="2"/>
  <c r="E4324" i="2"/>
  <c r="F4324" i="2"/>
  <c r="E4325" i="2"/>
  <c r="F4325" i="2"/>
  <c r="E4326" i="2"/>
  <c r="F4326" i="2"/>
  <c r="E4327" i="2"/>
  <c r="F4327" i="2"/>
  <c r="E4328" i="2"/>
  <c r="F4328" i="2"/>
  <c r="E4329" i="2"/>
  <c r="F4329" i="2"/>
  <c r="E4330" i="2"/>
  <c r="F4330" i="2"/>
  <c r="E4331" i="2"/>
  <c r="F4331" i="2"/>
  <c r="E4332" i="2"/>
  <c r="F4332" i="2"/>
  <c r="E4333" i="2"/>
  <c r="F4333" i="2"/>
  <c r="E4334" i="2"/>
  <c r="F4334" i="2"/>
  <c r="E4335" i="2"/>
  <c r="F4335" i="2"/>
  <c r="E4336" i="2"/>
  <c r="F4336" i="2"/>
  <c r="E4337" i="2"/>
  <c r="F4337" i="2"/>
  <c r="E4338" i="2"/>
  <c r="F4338" i="2"/>
  <c r="E4339" i="2"/>
  <c r="F4339" i="2"/>
  <c r="E4340" i="2"/>
  <c r="F4340" i="2"/>
  <c r="E4341" i="2"/>
  <c r="F4341" i="2"/>
  <c r="E4342" i="2"/>
  <c r="F4342" i="2"/>
  <c r="E4343" i="2"/>
  <c r="F4343" i="2"/>
  <c r="E4344" i="2"/>
  <c r="F4344" i="2"/>
  <c r="E4345" i="2"/>
  <c r="F4345" i="2"/>
  <c r="E4346" i="2"/>
  <c r="F4346" i="2"/>
  <c r="E4347" i="2"/>
  <c r="F4347" i="2"/>
  <c r="E4348" i="2"/>
  <c r="F4348" i="2"/>
  <c r="E4349" i="2"/>
  <c r="F4349" i="2"/>
  <c r="E4350" i="2"/>
  <c r="F4350" i="2"/>
  <c r="E4351" i="2"/>
  <c r="F4351" i="2"/>
  <c r="E4352" i="2"/>
  <c r="F4352" i="2"/>
  <c r="E4353" i="2"/>
  <c r="F4353" i="2"/>
  <c r="E4354" i="2"/>
  <c r="F4354" i="2"/>
  <c r="E4355" i="2"/>
  <c r="F4355" i="2"/>
  <c r="E4356" i="2"/>
  <c r="F4356" i="2"/>
  <c r="E4357" i="2"/>
  <c r="F4357" i="2"/>
  <c r="E4358" i="2"/>
  <c r="F4358" i="2"/>
  <c r="E4359" i="2"/>
  <c r="F4359" i="2"/>
  <c r="E4360" i="2"/>
  <c r="F4360" i="2"/>
  <c r="E4361" i="2"/>
  <c r="F4361" i="2"/>
  <c r="E4362" i="2"/>
  <c r="F4362" i="2"/>
  <c r="E4363" i="2"/>
  <c r="F4363" i="2"/>
  <c r="E4364" i="2"/>
  <c r="F4364" i="2"/>
  <c r="E4365" i="2"/>
  <c r="F4365" i="2"/>
  <c r="E4366" i="2"/>
  <c r="F4366" i="2"/>
  <c r="E4367" i="2"/>
  <c r="F4367" i="2"/>
  <c r="E4368" i="2"/>
  <c r="F4368" i="2"/>
  <c r="E4369" i="2"/>
  <c r="F4369" i="2"/>
  <c r="E4370" i="2"/>
  <c r="F4370" i="2"/>
  <c r="E4371" i="2"/>
  <c r="F4371" i="2"/>
  <c r="E4372" i="2"/>
  <c r="F4372" i="2"/>
  <c r="E4373" i="2"/>
  <c r="F4373" i="2"/>
  <c r="E4374" i="2"/>
  <c r="F4374" i="2"/>
  <c r="E4375" i="2"/>
  <c r="F4375" i="2"/>
  <c r="E4376" i="2"/>
  <c r="F4376" i="2"/>
  <c r="E4377" i="2"/>
  <c r="F4377" i="2"/>
  <c r="E4378" i="2"/>
  <c r="F4378" i="2"/>
  <c r="E4379" i="2"/>
  <c r="F4379" i="2"/>
  <c r="E4380" i="2"/>
  <c r="F4380" i="2"/>
  <c r="E4381" i="2"/>
  <c r="F4381" i="2"/>
  <c r="E4382" i="2"/>
  <c r="F4382" i="2"/>
  <c r="E4383" i="2"/>
  <c r="F4383" i="2"/>
  <c r="E4384" i="2"/>
  <c r="F4384" i="2"/>
  <c r="E4385" i="2"/>
  <c r="F4385" i="2"/>
  <c r="E4386" i="2"/>
  <c r="F4386" i="2"/>
  <c r="E4387" i="2"/>
  <c r="F4387" i="2"/>
  <c r="E4388" i="2"/>
  <c r="F4388" i="2"/>
  <c r="E4389" i="2"/>
  <c r="F4389" i="2"/>
  <c r="E4390" i="2"/>
  <c r="F4390" i="2"/>
  <c r="E4391" i="2"/>
  <c r="F4391" i="2"/>
  <c r="E4392" i="2"/>
  <c r="F4392" i="2"/>
  <c r="E4393" i="2"/>
  <c r="F4393" i="2"/>
  <c r="E4394" i="2"/>
  <c r="F4394" i="2"/>
  <c r="E4395" i="2"/>
  <c r="F4395" i="2"/>
  <c r="E4396" i="2"/>
  <c r="F4396" i="2"/>
  <c r="E4397" i="2"/>
  <c r="F4397" i="2"/>
  <c r="E4398" i="2"/>
  <c r="F4398" i="2"/>
  <c r="E4399" i="2"/>
  <c r="F4399" i="2"/>
  <c r="E4400" i="2"/>
  <c r="F4400" i="2"/>
  <c r="E4401" i="2"/>
  <c r="F4401" i="2"/>
  <c r="E4402" i="2"/>
  <c r="F4402" i="2"/>
  <c r="E4403" i="2"/>
  <c r="F4403" i="2"/>
  <c r="E4404" i="2"/>
  <c r="F4404" i="2"/>
  <c r="E4405" i="2"/>
  <c r="F4405" i="2"/>
  <c r="E4406" i="2"/>
  <c r="F4406" i="2"/>
  <c r="E4407" i="2"/>
  <c r="F4407" i="2"/>
  <c r="E4408" i="2"/>
  <c r="F4408" i="2"/>
  <c r="E4409" i="2"/>
  <c r="F4409" i="2"/>
  <c r="E4410" i="2"/>
  <c r="F4410" i="2"/>
  <c r="E4411" i="2"/>
  <c r="F4411" i="2"/>
  <c r="E4412" i="2"/>
  <c r="F4412" i="2"/>
  <c r="E4413" i="2"/>
  <c r="F4413" i="2"/>
  <c r="E4414" i="2"/>
  <c r="F4414" i="2"/>
  <c r="E4415" i="2"/>
  <c r="F4415" i="2"/>
  <c r="E4416" i="2"/>
  <c r="F4416" i="2"/>
  <c r="E4417" i="2"/>
  <c r="F4417" i="2"/>
  <c r="E4418" i="2"/>
  <c r="F4418" i="2"/>
  <c r="E4419" i="2"/>
  <c r="F4419" i="2"/>
  <c r="E4420" i="2"/>
  <c r="F4420" i="2"/>
  <c r="E4421" i="2"/>
  <c r="F4421" i="2"/>
  <c r="E4422" i="2"/>
  <c r="F4422" i="2"/>
  <c r="E4423" i="2"/>
  <c r="F4423" i="2"/>
  <c r="E4424" i="2"/>
  <c r="F4424" i="2"/>
  <c r="E4425" i="2"/>
  <c r="F4425" i="2"/>
  <c r="E4426" i="2"/>
  <c r="F4426" i="2"/>
  <c r="E4427" i="2"/>
  <c r="F4427" i="2"/>
  <c r="E4428" i="2"/>
  <c r="F4428" i="2"/>
  <c r="E4429" i="2"/>
  <c r="F4429" i="2"/>
  <c r="E4430" i="2"/>
  <c r="F4430" i="2"/>
  <c r="E4431" i="2"/>
  <c r="F4431" i="2"/>
  <c r="E4432" i="2"/>
  <c r="F4432" i="2"/>
  <c r="E4433" i="2"/>
  <c r="F4433" i="2"/>
  <c r="E4434" i="2"/>
  <c r="F4434" i="2"/>
  <c r="E4435" i="2"/>
  <c r="F4435" i="2"/>
  <c r="E4436" i="2"/>
  <c r="F4436" i="2"/>
  <c r="E4437" i="2"/>
  <c r="F4437" i="2"/>
  <c r="E4438" i="2"/>
  <c r="F4438" i="2"/>
  <c r="E4439" i="2"/>
  <c r="F4439" i="2"/>
  <c r="E4440" i="2"/>
  <c r="F4440" i="2"/>
  <c r="E4441" i="2"/>
  <c r="F4441" i="2"/>
  <c r="E4442" i="2"/>
  <c r="F4442" i="2"/>
  <c r="E4443" i="2"/>
  <c r="F4443" i="2"/>
  <c r="E4444" i="2"/>
  <c r="F4444" i="2"/>
  <c r="E4445" i="2"/>
  <c r="F4445" i="2"/>
  <c r="E4446" i="2"/>
  <c r="F4446" i="2"/>
  <c r="E4447" i="2"/>
  <c r="F4447" i="2"/>
  <c r="E4448" i="2"/>
  <c r="F4448" i="2"/>
  <c r="E4449" i="2"/>
  <c r="F4449" i="2"/>
  <c r="E4450" i="2"/>
  <c r="F4450" i="2"/>
  <c r="E4451" i="2"/>
  <c r="F4451" i="2"/>
  <c r="E4452" i="2"/>
  <c r="F4452" i="2"/>
  <c r="E4453" i="2"/>
  <c r="F4453" i="2"/>
  <c r="E4454" i="2"/>
  <c r="F4454" i="2"/>
  <c r="E4455" i="2"/>
  <c r="F4455" i="2"/>
  <c r="E4456" i="2"/>
  <c r="F4456" i="2"/>
  <c r="E4457" i="2"/>
  <c r="F4457" i="2"/>
  <c r="E4458" i="2"/>
  <c r="F4458" i="2"/>
  <c r="E4459" i="2"/>
  <c r="F4459" i="2"/>
  <c r="E4460" i="2"/>
  <c r="F4460" i="2"/>
  <c r="E4461" i="2"/>
  <c r="F4461" i="2"/>
  <c r="E4462" i="2"/>
  <c r="F4462" i="2"/>
  <c r="E4463" i="2"/>
  <c r="F4463" i="2"/>
  <c r="E4464" i="2"/>
  <c r="F4464" i="2"/>
  <c r="E4465" i="2"/>
  <c r="F4465" i="2"/>
  <c r="E4466" i="2"/>
  <c r="F4466" i="2"/>
  <c r="E4467" i="2"/>
  <c r="F4467" i="2"/>
  <c r="E4468" i="2"/>
  <c r="F4468" i="2"/>
  <c r="E4469" i="2"/>
  <c r="F4469" i="2"/>
  <c r="E4470" i="2"/>
  <c r="F4470" i="2"/>
  <c r="E4471" i="2"/>
  <c r="F4471" i="2"/>
  <c r="E4472" i="2"/>
  <c r="F4472" i="2"/>
  <c r="E4473" i="2"/>
  <c r="F4473" i="2"/>
  <c r="E4474" i="2"/>
  <c r="F4474" i="2"/>
  <c r="E4475" i="2"/>
  <c r="F4475" i="2"/>
  <c r="E4476" i="2"/>
  <c r="F4476" i="2"/>
  <c r="E4477" i="2"/>
  <c r="F4477" i="2"/>
  <c r="E4478" i="2"/>
  <c r="F4478" i="2"/>
  <c r="E4479" i="2"/>
  <c r="F4479" i="2"/>
  <c r="E4480" i="2"/>
  <c r="F4480" i="2"/>
  <c r="E4481" i="2"/>
  <c r="F4481" i="2"/>
  <c r="E4482" i="2"/>
  <c r="F4482" i="2"/>
  <c r="E4483" i="2"/>
  <c r="F4483" i="2"/>
  <c r="E4484" i="2"/>
  <c r="F4484" i="2"/>
  <c r="E4485" i="2"/>
  <c r="F4485" i="2"/>
  <c r="E4486" i="2"/>
  <c r="F4486" i="2"/>
  <c r="E4487" i="2"/>
  <c r="F4487" i="2"/>
  <c r="E4488" i="2"/>
  <c r="F4488" i="2"/>
  <c r="E4489" i="2"/>
  <c r="F4489" i="2"/>
  <c r="E4490" i="2"/>
  <c r="F4490" i="2"/>
  <c r="E4491" i="2"/>
  <c r="F4491" i="2"/>
  <c r="E4492" i="2"/>
  <c r="F4492" i="2"/>
  <c r="E4493" i="2"/>
  <c r="F4493" i="2"/>
  <c r="E4494" i="2"/>
  <c r="F4494" i="2"/>
  <c r="E4495" i="2"/>
  <c r="F4495" i="2"/>
  <c r="E4496" i="2"/>
  <c r="F4496" i="2"/>
  <c r="E4497" i="2"/>
  <c r="F4497" i="2"/>
  <c r="E4498" i="2"/>
  <c r="F4498" i="2"/>
  <c r="E4499" i="2"/>
  <c r="F4499" i="2"/>
  <c r="E4500" i="2"/>
  <c r="F4500" i="2"/>
  <c r="E4501" i="2"/>
  <c r="F4501" i="2"/>
  <c r="E4502" i="2"/>
  <c r="F4502" i="2"/>
  <c r="E4503" i="2"/>
  <c r="F4503" i="2"/>
  <c r="E4504" i="2"/>
  <c r="F4504" i="2"/>
  <c r="E4505" i="2"/>
  <c r="F4505" i="2"/>
  <c r="E4506" i="2"/>
  <c r="F4506" i="2"/>
  <c r="E4507" i="2"/>
  <c r="F4507" i="2"/>
  <c r="E4508" i="2"/>
  <c r="F4508" i="2"/>
  <c r="E4509" i="2"/>
  <c r="F4509" i="2"/>
  <c r="E4510" i="2"/>
  <c r="F4510" i="2"/>
  <c r="E4511" i="2"/>
  <c r="F4511" i="2"/>
  <c r="E4512" i="2"/>
  <c r="F4512" i="2"/>
  <c r="E4513" i="2"/>
  <c r="F4513" i="2"/>
  <c r="E4514" i="2"/>
  <c r="F4514" i="2"/>
  <c r="E4515" i="2"/>
  <c r="F4515" i="2"/>
  <c r="E4516" i="2"/>
  <c r="F4516" i="2"/>
  <c r="E4517" i="2"/>
  <c r="F4517" i="2"/>
  <c r="E4518" i="2"/>
  <c r="F4518" i="2"/>
  <c r="E4519" i="2"/>
  <c r="F4519" i="2"/>
  <c r="E4520" i="2"/>
  <c r="F4520" i="2"/>
  <c r="E4521" i="2"/>
  <c r="F4521" i="2"/>
  <c r="E4522" i="2"/>
  <c r="F4522" i="2"/>
  <c r="E4523" i="2"/>
  <c r="F4523" i="2"/>
  <c r="E4524" i="2"/>
  <c r="F4524" i="2"/>
  <c r="E4525" i="2"/>
  <c r="F4525" i="2"/>
  <c r="E4526" i="2"/>
  <c r="F4526" i="2"/>
  <c r="E4527" i="2"/>
  <c r="F4527" i="2"/>
  <c r="E4528" i="2"/>
  <c r="F4528" i="2"/>
  <c r="E4529" i="2"/>
  <c r="F4529" i="2"/>
  <c r="E4530" i="2"/>
  <c r="F4530" i="2"/>
  <c r="E4531" i="2"/>
  <c r="F4531" i="2"/>
  <c r="E4532" i="2"/>
  <c r="F4532" i="2"/>
  <c r="E4533" i="2"/>
  <c r="F4533" i="2"/>
  <c r="E4534" i="2"/>
  <c r="F4534" i="2"/>
  <c r="E4535" i="2"/>
  <c r="F4535" i="2"/>
  <c r="E4536" i="2"/>
  <c r="F4536" i="2"/>
  <c r="E4537" i="2"/>
  <c r="F4537" i="2"/>
  <c r="E4538" i="2"/>
  <c r="F4538" i="2"/>
  <c r="E4539" i="2"/>
  <c r="F4539" i="2"/>
  <c r="E4540" i="2"/>
  <c r="F4540" i="2"/>
  <c r="E4541" i="2"/>
  <c r="F4541" i="2"/>
  <c r="E4542" i="2"/>
  <c r="F4542" i="2"/>
  <c r="E4543" i="2"/>
  <c r="F4543" i="2"/>
  <c r="E4544" i="2"/>
  <c r="F4544" i="2"/>
  <c r="E4545" i="2"/>
  <c r="F4545" i="2"/>
  <c r="E4546" i="2"/>
  <c r="F4546" i="2"/>
  <c r="E4547" i="2"/>
  <c r="F4547" i="2"/>
  <c r="E4548" i="2"/>
  <c r="F4548" i="2"/>
  <c r="E4549" i="2"/>
  <c r="F4549" i="2"/>
  <c r="E4550" i="2"/>
  <c r="F4550" i="2"/>
  <c r="E4551" i="2"/>
  <c r="F4551" i="2"/>
  <c r="E4552" i="2"/>
  <c r="F4552" i="2"/>
  <c r="E4553" i="2"/>
  <c r="F4553" i="2"/>
  <c r="E4554" i="2"/>
  <c r="F4554" i="2"/>
  <c r="E4555" i="2"/>
  <c r="F4555" i="2"/>
  <c r="E4556" i="2"/>
  <c r="F4556" i="2"/>
  <c r="E4557" i="2"/>
  <c r="F4557" i="2"/>
  <c r="E4558" i="2"/>
  <c r="F4558" i="2"/>
  <c r="E4559" i="2"/>
  <c r="F4559" i="2"/>
  <c r="E4560" i="2"/>
  <c r="F4560" i="2"/>
  <c r="E4561" i="2"/>
  <c r="F4561" i="2"/>
  <c r="E4562" i="2"/>
  <c r="F4562" i="2"/>
  <c r="E4563" i="2"/>
  <c r="F4563" i="2"/>
  <c r="E4564" i="2"/>
  <c r="F4564" i="2"/>
  <c r="E4565" i="2"/>
  <c r="F4565" i="2"/>
  <c r="E4566" i="2"/>
  <c r="F4566" i="2"/>
  <c r="E4567" i="2"/>
  <c r="F4567" i="2"/>
  <c r="E4568" i="2"/>
  <c r="F4568" i="2"/>
  <c r="E4569" i="2"/>
  <c r="F4569" i="2"/>
  <c r="E4570" i="2"/>
  <c r="F4570" i="2"/>
  <c r="E4571" i="2"/>
  <c r="F4571" i="2"/>
  <c r="E4572" i="2"/>
  <c r="F4572" i="2"/>
  <c r="E4573" i="2"/>
  <c r="F4573" i="2"/>
  <c r="E4574" i="2"/>
  <c r="F4574" i="2"/>
  <c r="E4575" i="2"/>
  <c r="F4575" i="2"/>
  <c r="E4576" i="2"/>
  <c r="F4576" i="2"/>
  <c r="E4577" i="2"/>
  <c r="F4577" i="2"/>
  <c r="E4578" i="2"/>
  <c r="F4578" i="2"/>
  <c r="E4579" i="2"/>
  <c r="F4579" i="2"/>
  <c r="E4580" i="2"/>
  <c r="F4580" i="2"/>
  <c r="E4581" i="2"/>
  <c r="F4581" i="2"/>
  <c r="E4582" i="2"/>
  <c r="F4582" i="2"/>
  <c r="E4583" i="2"/>
  <c r="F4583" i="2"/>
  <c r="E4584" i="2"/>
  <c r="F4584" i="2"/>
  <c r="E4585" i="2"/>
  <c r="F4585" i="2"/>
  <c r="E4586" i="2"/>
  <c r="F4586" i="2"/>
  <c r="E4587" i="2"/>
  <c r="F4587" i="2"/>
  <c r="E4588" i="2"/>
  <c r="F4588" i="2"/>
  <c r="E4589" i="2"/>
  <c r="F4589" i="2"/>
  <c r="E4590" i="2"/>
  <c r="F4590" i="2"/>
  <c r="E4591" i="2"/>
  <c r="F4591" i="2"/>
  <c r="E4592" i="2"/>
  <c r="F4592" i="2"/>
  <c r="E4593" i="2"/>
  <c r="F4593" i="2"/>
  <c r="E4594" i="2"/>
  <c r="F4594" i="2"/>
  <c r="E4595" i="2"/>
  <c r="F4595" i="2"/>
  <c r="E4596" i="2"/>
  <c r="F4596" i="2"/>
  <c r="E4597" i="2"/>
  <c r="F4597" i="2"/>
  <c r="E4598" i="2"/>
  <c r="F4598" i="2"/>
  <c r="E4599" i="2"/>
  <c r="F4599" i="2"/>
  <c r="E4600" i="2"/>
  <c r="F4600" i="2"/>
  <c r="E4601" i="2"/>
  <c r="F4601" i="2"/>
  <c r="E4602" i="2"/>
  <c r="F4602" i="2"/>
  <c r="E4603" i="2"/>
  <c r="F4603" i="2"/>
  <c r="E4604" i="2"/>
  <c r="F4604" i="2"/>
  <c r="E4605" i="2"/>
  <c r="F4605" i="2"/>
  <c r="E4606" i="2"/>
  <c r="F4606" i="2"/>
  <c r="E4607" i="2"/>
  <c r="F4607" i="2"/>
  <c r="E4608" i="2"/>
  <c r="F4608" i="2"/>
  <c r="E4609" i="2"/>
  <c r="F4609" i="2"/>
  <c r="E4610" i="2"/>
  <c r="F4610" i="2"/>
  <c r="E4611" i="2"/>
  <c r="F4611" i="2"/>
  <c r="E4612" i="2"/>
  <c r="F4612" i="2"/>
  <c r="E4613" i="2"/>
  <c r="F4613" i="2"/>
  <c r="E4614" i="2"/>
  <c r="F4614" i="2"/>
  <c r="E4615" i="2"/>
  <c r="F4615" i="2"/>
  <c r="E4616" i="2"/>
  <c r="F4616" i="2"/>
  <c r="E4617" i="2"/>
  <c r="F4617" i="2"/>
  <c r="E4618" i="2"/>
  <c r="F4618" i="2"/>
  <c r="E4619" i="2"/>
  <c r="F4619" i="2"/>
  <c r="E4620" i="2"/>
  <c r="F4620" i="2"/>
  <c r="E4621" i="2"/>
  <c r="F4621" i="2"/>
  <c r="E4622" i="2"/>
  <c r="F4622" i="2"/>
  <c r="E4623" i="2"/>
  <c r="F4623" i="2"/>
  <c r="E4624" i="2"/>
  <c r="F4624" i="2"/>
  <c r="E4625" i="2"/>
  <c r="F4625" i="2"/>
  <c r="E4626" i="2"/>
  <c r="F4626" i="2"/>
  <c r="E4627" i="2"/>
  <c r="F4627" i="2"/>
  <c r="E4628" i="2"/>
  <c r="F4628" i="2"/>
  <c r="E4629" i="2"/>
  <c r="F4629" i="2"/>
  <c r="E4630" i="2"/>
  <c r="F4630" i="2"/>
  <c r="E4631" i="2"/>
  <c r="F4631" i="2"/>
  <c r="E4632" i="2"/>
  <c r="F4632" i="2"/>
  <c r="E4633" i="2"/>
  <c r="F4633" i="2"/>
  <c r="E4634" i="2"/>
  <c r="F4634" i="2"/>
  <c r="E4635" i="2"/>
  <c r="F4635" i="2"/>
  <c r="E4636" i="2"/>
  <c r="F4636" i="2"/>
  <c r="E4637" i="2"/>
  <c r="F4637" i="2"/>
  <c r="E4638" i="2"/>
  <c r="F4638" i="2"/>
  <c r="E4639" i="2"/>
  <c r="F4639" i="2"/>
  <c r="E4640" i="2"/>
  <c r="F4640" i="2"/>
  <c r="E4641" i="2"/>
  <c r="F4641" i="2"/>
  <c r="E4642" i="2"/>
  <c r="F4642" i="2"/>
  <c r="E4643" i="2"/>
  <c r="F4643" i="2"/>
  <c r="E4644" i="2"/>
  <c r="F4644" i="2"/>
  <c r="E4645" i="2"/>
  <c r="F4645" i="2"/>
  <c r="E4646" i="2"/>
  <c r="F4646" i="2"/>
  <c r="E4647" i="2"/>
  <c r="F4647" i="2"/>
  <c r="E4648" i="2"/>
  <c r="F4648" i="2"/>
  <c r="E4649" i="2"/>
  <c r="F4649" i="2"/>
  <c r="E4650" i="2"/>
  <c r="F4650" i="2"/>
  <c r="E4651" i="2"/>
  <c r="F4651" i="2"/>
  <c r="E4652" i="2"/>
  <c r="F4652" i="2"/>
  <c r="E4653" i="2"/>
  <c r="F4653" i="2"/>
  <c r="E4654" i="2"/>
  <c r="F4654" i="2"/>
  <c r="E4655" i="2"/>
  <c r="F4655" i="2"/>
  <c r="E4656" i="2"/>
  <c r="F4656" i="2"/>
  <c r="E4657" i="2"/>
  <c r="F4657" i="2"/>
  <c r="E4658" i="2"/>
  <c r="F4658" i="2"/>
  <c r="E4659" i="2"/>
  <c r="F4659" i="2"/>
  <c r="E4660" i="2"/>
  <c r="F4660" i="2"/>
  <c r="E4661" i="2"/>
  <c r="F4661" i="2"/>
  <c r="E4662" i="2"/>
  <c r="F4662" i="2"/>
  <c r="E4663" i="2"/>
  <c r="F4663" i="2"/>
  <c r="E4664" i="2"/>
  <c r="F4664" i="2"/>
  <c r="E4665" i="2"/>
  <c r="F4665" i="2"/>
  <c r="E4666" i="2"/>
  <c r="F4666" i="2"/>
  <c r="E4667" i="2"/>
  <c r="F4667" i="2"/>
  <c r="E4668" i="2"/>
  <c r="F4668" i="2"/>
  <c r="E4669" i="2"/>
  <c r="F4669" i="2"/>
  <c r="E4670" i="2"/>
  <c r="F4670" i="2"/>
  <c r="E4671" i="2"/>
  <c r="F4671" i="2"/>
  <c r="E4672" i="2"/>
  <c r="F4672" i="2"/>
  <c r="E4673" i="2"/>
  <c r="F4673" i="2"/>
  <c r="E4674" i="2"/>
  <c r="F4674" i="2"/>
  <c r="E4675" i="2"/>
  <c r="F4675" i="2"/>
  <c r="E4676" i="2"/>
  <c r="F4676" i="2"/>
  <c r="E4677" i="2"/>
  <c r="F4677" i="2"/>
  <c r="E4678" i="2"/>
  <c r="F4678" i="2"/>
  <c r="E4679" i="2"/>
  <c r="F4679" i="2"/>
  <c r="E4680" i="2"/>
  <c r="F4680" i="2"/>
  <c r="E4681" i="2"/>
  <c r="F4681" i="2"/>
  <c r="E4682" i="2"/>
  <c r="F4682" i="2"/>
  <c r="E4683" i="2"/>
  <c r="F4683" i="2"/>
  <c r="E4684" i="2"/>
  <c r="F4684" i="2"/>
  <c r="E4685" i="2"/>
  <c r="F4685" i="2"/>
  <c r="E4686" i="2"/>
  <c r="F4686" i="2"/>
  <c r="E4687" i="2"/>
  <c r="F4687" i="2"/>
  <c r="E4688" i="2"/>
  <c r="F4688" i="2"/>
  <c r="E4689" i="2"/>
  <c r="F4689" i="2"/>
  <c r="E4690" i="2"/>
  <c r="F4690" i="2"/>
  <c r="E4691" i="2"/>
  <c r="F4691" i="2"/>
  <c r="E4692" i="2"/>
  <c r="F4692" i="2"/>
  <c r="E4693" i="2"/>
  <c r="F4693" i="2"/>
  <c r="E4694" i="2"/>
  <c r="F4694" i="2"/>
  <c r="E4695" i="2"/>
  <c r="F4695" i="2"/>
  <c r="E4696" i="2"/>
  <c r="F4696" i="2"/>
  <c r="E4697" i="2"/>
  <c r="F4697" i="2"/>
  <c r="E4698" i="2"/>
  <c r="F4698" i="2"/>
  <c r="E4699" i="2"/>
  <c r="F4699" i="2"/>
  <c r="E4700" i="2"/>
  <c r="F4700" i="2"/>
  <c r="E4701" i="2"/>
  <c r="F4701" i="2"/>
  <c r="E4702" i="2"/>
  <c r="F4702" i="2"/>
  <c r="E4703" i="2"/>
  <c r="F4703" i="2"/>
  <c r="E4704" i="2"/>
  <c r="F4704" i="2"/>
  <c r="E4705" i="2"/>
  <c r="F4705" i="2"/>
  <c r="E4706" i="2"/>
  <c r="F4706" i="2"/>
  <c r="E4707" i="2"/>
  <c r="F4707" i="2"/>
  <c r="E4708" i="2"/>
  <c r="F4708" i="2"/>
  <c r="E4709" i="2"/>
  <c r="F4709" i="2"/>
  <c r="E4710" i="2"/>
  <c r="F4710" i="2"/>
  <c r="E4711" i="2"/>
  <c r="F4711" i="2"/>
  <c r="E4712" i="2"/>
  <c r="F4712" i="2"/>
  <c r="E4713" i="2"/>
  <c r="F4713" i="2"/>
  <c r="E4714" i="2"/>
  <c r="F4714" i="2"/>
  <c r="E4715" i="2"/>
  <c r="F4715" i="2"/>
  <c r="E4716" i="2"/>
  <c r="F4716" i="2"/>
  <c r="E4717" i="2"/>
  <c r="F4717" i="2"/>
  <c r="E4718" i="2"/>
  <c r="F4718" i="2"/>
  <c r="E4719" i="2"/>
  <c r="F4719" i="2"/>
  <c r="E4720" i="2"/>
  <c r="F4720" i="2"/>
  <c r="E4721" i="2"/>
  <c r="F4721" i="2"/>
  <c r="E4722" i="2"/>
  <c r="F4722" i="2"/>
  <c r="E4723" i="2"/>
  <c r="F4723" i="2"/>
  <c r="E4724" i="2"/>
  <c r="F4724" i="2"/>
  <c r="E4725" i="2"/>
  <c r="F4725" i="2"/>
  <c r="E4726" i="2"/>
  <c r="F4726" i="2"/>
  <c r="E4727" i="2"/>
  <c r="F4727" i="2"/>
  <c r="E4728" i="2"/>
  <c r="F4728" i="2"/>
  <c r="E4729" i="2"/>
  <c r="F4729" i="2"/>
  <c r="E4730" i="2"/>
  <c r="F4730" i="2"/>
  <c r="E4731" i="2"/>
  <c r="F4731" i="2"/>
  <c r="E4732" i="2"/>
  <c r="F4732" i="2"/>
  <c r="E4733" i="2"/>
  <c r="F4733" i="2"/>
  <c r="E4734" i="2"/>
  <c r="F4734" i="2"/>
  <c r="E4735" i="2"/>
  <c r="F4735" i="2"/>
  <c r="E4736" i="2"/>
  <c r="F4736" i="2"/>
  <c r="E4737" i="2"/>
  <c r="F4737" i="2"/>
  <c r="E4738" i="2"/>
  <c r="F4738" i="2"/>
  <c r="E4739" i="2"/>
  <c r="F4739" i="2"/>
  <c r="E4740" i="2"/>
  <c r="F4740" i="2"/>
  <c r="E4741" i="2"/>
  <c r="F4741" i="2"/>
  <c r="E4742" i="2"/>
  <c r="F4742" i="2"/>
  <c r="E4743" i="2"/>
  <c r="F4743" i="2"/>
  <c r="E4744" i="2"/>
  <c r="F4744" i="2"/>
  <c r="E4745" i="2"/>
  <c r="F4745" i="2"/>
  <c r="E4746" i="2"/>
  <c r="F4746" i="2"/>
  <c r="E4747" i="2"/>
  <c r="F4747" i="2"/>
  <c r="E4748" i="2"/>
  <c r="F4748" i="2"/>
  <c r="E4749" i="2"/>
  <c r="F4749" i="2"/>
  <c r="E4750" i="2"/>
  <c r="F4750" i="2"/>
  <c r="E4751" i="2"/>
  <c r="F4751" i="2"/>
  <c r="E4752" i="2"/>
  <c r="F4752" i="2"/>
  <c r="E4753" i="2"/>
  <c r="F4753" i="2"/>
  <c r="E4754" i="2"/>
  <c r="F4754" i="2"/>
  <c r="E4755" i="2"/>
  <c r="F4755" i="2"/>
  <c r="E4756" i="2"/>
  <c r="F4756" i="2"/>
  <c r="E4757" i="2"/>
  <c r="F4757" i="2"/>
  <c r="E4758" i="2"/>
  <c r="F4758" i="2"/>
  <c r="E4759" i="2"/>
  <c r="F4759" i="2"/>
  <c r="E4760" i="2"/>
  <c r="F4760" i="2"/>
  <c r="E4761" i="2"/>
  <c r="F4761" i="2"/>
  <c r="E4762" i="2"/>
  <c r="F4762" i="2"/>
  <c r="E4763" i="2"/>
  <c r="F4763" i="2"/>
  <c r="E4764" i="2"/>
  <c r="F4764" i="2"/>
  <c r="E4765" i="2"/>
  <c r="F4765" i="2"/>
  <c r="E4766" i="2"/>
  <c r="F4766" i="2"/>
  <c r="E4767" i="2"/>
  <c r="F4767" i="2"/>
  <c r="E4768" i="2"/>
  <c r="F4768" i="2"/>
  <c r="E4769" i="2"/>
  <c r="F4769" i="2"/>
  <c r="E4770" i="2"/>
  <c r="F4770" i="2"/>
  <c r="E4771" i="2"/>
  <c r="F4771" i="2"/>
  <c r="E4772" i="2"/>
  <c r="F4772" i="2"/>
  <c r="E4773" i="2"/>
  <c r="F4773" i="2"/>
  <c r="E4774" i="2"/>
  <c r="F4774" i="2"/>
  <c r="E4775" i="2"/>
  <c r="F4775" i="2"/>
  <c r="E4776" i="2"/>
  <c r="F4776" i="2"/>
  <c r="E4777" i="2"/>
  <c r="F4777" i="2"/>
  <c r="E4778" i="2"/>
  <c r="F4778" i="2"/>
  <c r="E4779" i="2"/>
  <c r="F4779" i="2"/>
  <c r="E4780" i="2"/>
  <c r="F4780" i="2"/>
  <c r="E4781" i="2"/>
  <c r="F4781" i="2"/>
  <c r="E4782" i="2"/>
  <c r="F4782" i="2"/>
  <c r="E4783" i="2"/>
  <c r="F4783" i="2"/>
  <c r="E4784" i="2"/>
  <c r="F4784" i="2"/>
  <c r="E4785" i="2"/>
  <c r="F4785" i="2"/>
  <c r="E4786" i="2"/>
  <c r="F4786" i="2"/>
  <c r="E4787" i="2"/>
  <c r="F4787" i="2"/>
  <c r="E4788" i="2"/>
  <c r="F4788" i="2"/>
  <c r="E4789" i="2"/>
  <c r="F4789" i="2"/>
  <c r="E4790" i="2"/>
  <c r="F4790" i="2"/>
  <c r="E4791" i="2"/>
  <c r="F4791" i="2"/>
  <c r="E4792" i="2"/>
  <c r="F4792" i="2"/>
  <c r="E4793" i="2"/>
  <c r="F4793" i="2"/>
  <c r="E4794" i="2"/>
  <c r="F4794" i="2"/>
  <c r="E4795" i="2"/>
  <c r="F4795" i="2"/>
  <c r="E4796" i="2"/>
  <c r="F4796" i="2"/>
  <c r="E4797" i="2"/>
  <c r="F4797" i="2"/>
  <c r="E4798" i="2"/>
  <c r="F4798" i="2"/>
  <c r="E4799" i="2"/>
  <c r="F4799" i="2"/>
  <c r="E4800" i="2"/>
  <c r="F4800" i="2"/>
  <c r="E4801" i="2"/>
  <c r="F4801" i="2"/>
  <c r="E4802" i="2"/>
  <c r="F4802" i="2"/>
  <c r="E4803" i="2"/>
  <c r="F4803" i="2"/>
  <c r="E4804" i="2"/>
  <c r="F4804" i="2"/>
  <c r="E4805" i="2"/>
  <c r="F4805" i="2"/>
  <c r="E4806" i="2"/>
  <c r="F4806" i="2"/>
  <c r="E4807" i="2"/>
  <c r="F4807" i="2"/>
  <c r="E4808" i="2"/>
  <c r="F4808" i="2"/>
  <c r="E4809" i="2"/>
  <c r="F4809" i="2"/>
  <c r="E4810" i="2"/>
  <c r="F4810" i="2"/>
  <c r="E4811" i="2"/>
  <c r="F4811" i="2"/>
  <c r="E4812" i="2"/>
  <c r="F4812" i="2"/>
  <c r="E4813" i="2"/>
  <c r="F4813" i="2"/>
  <c r="E4814" i="2"/>
  <c r="F4814" i="2"/>
  <c r="E4815" i="2"/>
  <c r="F4815" i="2"/>
  <c r="E4816" i="2"/>
  <c r="F4816" i="2"/>
  <c r="E4817" i="2"/>
  <c r="F4817" i="2"/>
  <c r="E4818" i="2"/>
  <c r="F4818" i="2"/>
  <c r="E4819" i="2"/>
  <c r="F4819" i="2"/>
  <c r="E4820" i="2"/>
  <c r="F4820" i="2"/>
  <c r="E4821" i="2"/>
  <c r="F4821" i="2"/>
  <c r="E4822" i="2"/>
  <c r="F4822" i="2"/>
  <c r="E4823" i="2"/>
  <c r="F4823" i="2"/>
  <c r="E4824" i="2"/>
  <c r="F4824" i="2"/>
  <c r="E4825" i="2"/>
  <c r="F4825" i="2"/>
  <c r="E4826" i="2"/>
  <c r="F4826" i="2"/>
  <c r="E4827" i="2"/>
  <c r="F4827" i="2"/>
  <c r="E4828" i="2"/>
  <c r="F4828" i="2"/>
  <c r="E4829" i="2"/>
  <c r="F4829" i="2"/>
  <c r="E4830" i="2"/>
  <c r="F4830" i="2"/>
  <c r="E4831" i="2"/>
  <c r="F4831" i="2"/>
  <c r="E4832" i="2"/>
  <c r="F4832" i="2"/>
  <c r="E4833" i="2"/>
  <c r="F4833" i="2"/>
  <c r="E4834" i="2"/>
  <c r="F4834" i="2"/>
  <c r="E4835" i="2"/>
  <c r="F4835" i="2"/>
  <c r="E4836" i="2"/>
  <c r="F4836" i="2"/>
  <c r="E4837" i="2"/>
  <c r="F4837" i="2"/>
  <c r="E4838" i="2"/>
  <c r="F4838" i="2"/>
  <c r="E4839" i="2"/>
  <c r="F4839" i="2"/>
  <c r="E4840" i="2"/>
  <c r="F4840" i="2"/>
  <c r="E4841" i="2"/>
  <c r="F4841" i="2"/>
  <c r="E4842" i="2"/>
  <c r="F4842" i="2"/>
  <c r="E4843" i="2"/>
  <c r="F4843" i="2"/>
  <c r="E4844" i="2"/>
  <c r="F4844" i="2"/>
  <c r="E4845" i="2"/>
  <c r="F4845" i="2"/>
  <c r="E4846" i="2"/>
  <c r="F4846" i="2"/>
  <c r="E4847" i="2"/>
  <c r="F4847" i="2"/>
  <c r="E4848" i="2"/>
  <c r="F4848" i="2"/>
  <c r="E4849" i="2"/>
  <c r="F4849" i="2"/>
  <c r="E4850" i="2"/>
  <c r="F4850" i="2"/>
  <c r="E4851" i="2"/>
  <c r="F4851" i="2"/>
  <c r="E4852" i="2"/>
  <c r="F4852" i="2"/>
  <c r="E4853" i="2"/>
  <c r="F4853" i="2"/>
  <c r="E4854" i="2"/>
  <c r="F4854" i="2"/>
  <c r="E4855" i="2"/>
  <c r="F4855" i="2"/>
  <c r="E4856" i="2"/>
  <c r="F4856" i="2"/>
  <c r="E4857" i="2"/>
  <c r="F4857" i="2"/>
  <c r="E4858" i="2"/>
  <c r="F4858" i="2"/>
  <c r="E4859" i="2"/>
  <c r="F4859" i="2"/>
  <c r="E4860" i="2"/>
  <c r="F4860" i="2"/>
  <c r="E4861" i="2"/>
  <c r="F4861" i="2"/>
  <c r="E4862" i="2"/>
  <c r="F4862" i="2"/>
  <c r="E4863" i="2"/>
  <c r="F4863" i="2"/>
  <c r="E4864" i="2"/>
  <c r="F4864" i="2"/>
  <c r="E4865" i="2"/>
  <c r="F4865" i="2"/>
  <c r="E4866" i="2"/>
  <c r="F4866" i="2"/>
  <c r="E4867" i="2"/>
  <c r="F4867" i="2"/>
  <c r="E4868" i="2"/>
  <c r="F4868" i="2"/>
  <c r="E4869" i="2"/>
  <c r="F4869" i="2"/>
  <c r="E4870" i="2"/>
  <c r="F4870" i="2"/>
  <c r="E4871" i="2"/>
  <c r="F4871" i="2"/>
  <c r="E4872" i="2"/>
  <c r="F4872" i="2"/>
  <c r="E4873" i="2"/>
  <c r="F4873" i="2"/>
  <c r="E4874" i="2"/>
  <c r="F4874" i="2"/>
  <c r="E4875" i="2"/>
  <c r="F4875" i="2"/>
  <c r="E4876" i="2"/>
  <c r="F4876" i="2"/>
  <c r="E4877" i="2"/>
  <c r="F4877" i="2"/>
  <c r="E4878" i="2"/>
  <c r="F4878" i="2"/>
  <c r="E4879" i="2"/>
  <c r="F4879" i="2"/>
  <c r="E4880" i="2"/>
  <c r="F4880" i="2"/>
  <c r="E4881" i="2"/>
  <c r="F4881" i="2"/>
  <c r="E4882" i="2"/>
  <c r="F4882" i="2"/>
  <c r="E4883" i="2"/>
  <c r="F4883" i="2"/>
  <c r="E4884" i="2"/>
  <c r="F4884" i="2"/>
  <c r="E4885" i="2"/>
  <c r="F4885" i="2"/>
  <c r="E4886" i="2"/>
  <c r="F4886" i="2"/>
  <c r="E4887" i="2"/>
  <c r="F4887" i="2"/>
  <c r="E4888" i="2"/>
  <c r="F4888" i="2"/>
  <c r="E4889" i="2"/>
  <c r="F4889" i="2"/>
  <c r="E4890" i="2"/>
  <c r="F4890" i="2"/>
  <c r="E4891" i="2"/>
  <c r="F4891" i="2"/>
  <c r="E4892" i="2"/>
  <c r="F4892" i="2"/>
  <c r="E4893" i="2"/>
  <c r="F4893" i="2"/>
  <c r="E4894" i="2"/>
  <c r="F4894" i="2"/>
  <c r="E4895" i="2"/>
  <c r="F4895" i="2"/>
  <c r="E4896" i="2"/>
  <c r="F4896" i="2"/>
  <c r="E4897" i="2"/>
  <c r="F4897" i="2"/>
  <c r="E4898" i="2"/>
  <c r="F4898" i="2"/>
  <c r="E4899" i="2"/>
  <c r="F4899" i="2"/>
  <c r="E4900" i="2"/>
  <c r="F4900" i="2"/>
  <c r="E4901" i="2"/>
  <c r="F4901" i="2"/>
  <c r="E4902" i="2"/>
  <c r="F4902" i="2"/>
  <c r="E4903" i="2"/>
  <c r="F4903" i="2"/>
  <c r="E4904" i="2"/>
  <c r="F4904" i="2"/>
  <c r="E4905" i="2"/>
  <c r="F4905" i="2"/>
  <c r="E4906" i="2"/>
  <c r="F4906" i="2"/>
  <c r="E4907" i="2"/>
  <c r="F4907" i="2"/>
  <c r="E4908" i="2"/>
  <c r="F4908" i="2"/>
  <c r="E4909" i="2"/>
  <c r="F4909" i="2"/>
  <c r="E4910" i="2"/>
  <c r="F4910" i="2"/>
  <c r="E4911" i="2"/>
  <c r="F4911" i="2"/>
  <c r="E4912" i="2"/>
  <c r="F4912" i="2"/>
  <c r="E4913" i="2"/>
  <c r="F4913" i="2"/>
  <c r="E4914" i="2"/>
  <c r="F4914" i="2"/>
  <c r="E4915" i="2"/>
  <c r="F4915" i="2"/>
  <c r="E4916" i="2"/>
  <c r="F4916" i="2"/>
  <c r="E4917" i="2"/>
  <c r="F4917" i="2"/>
  <c r="E4918" i="2"/>
  <c r="F4918" i="2"/>
  <c r="E4919" i="2"/>
  <c r="F4919" i="2"/>
  <c r="E4920" i="2"/>
  <c r="F4920" i="2"/>
  <c r="E4921" i="2"/>
  <c r="F4921" i="2"/>
  <c r="E4922" i="2"/>
  <c r="F4922" i="2"/>
  <c r="E4923" i="2"/>
  <c r="F4923" i="2"/>
  <c r="E4924" i="2"/>
  <c r="F4924" i="2"/>
  <c r="E4925" i="2"/>
  <c r="F4925" i="2"/>
  <c r="E4926" i="2"/>
  <c r="F4926" i="2"/>
  <c r="E4927" i="2"/>
  <c r="F4927" i="2"/>
  <c r="E4928" i="2"/>
  <c r="F4928" i="2"/>
  <c r="E4929" i="2"/>
  <c r="F4929" i="2"/>
  <c r="E4930" i="2"/>
  <c r="F4930" i="2"/>
  <c r="E4931" i="2"/>
  <c r="F4931" i="2"/>
  <c r="E4932" i="2"/>
  <c r="F4932" i="2"/>
  <c r="E4933" i="2"/>
  <c r="F4933" i="2"/>
  <c r="E4934" i="2"/>
  <c r="F4934" i="2"/>
  <c r="E4935" i="2"/>
  <c r="F4935" i="2"/>
  <c r="E4936" i="2"/>
  <c r="F4936" i="2"/>
  <c r="E4937" i="2"/>
  <c r="F4937" i="2"/>
  <c r="E4938" i="2"/>
  <c r="F4938" i="2"/>
  <c r="E4939" i="2"/>
  <c r="F4939" i="2"/>
  <c r="E4940" i="2"/>
  <c r="F4940" i="2"/>
  <c r="E4941" i="2"/>
  <c r="F4941" i="2"/>
  <c r="E4942" i="2"/>
  <c r="F4942" i="2"/>
  <c r="E4943" i="2"/>
  <c r="F4943" i="2"/>
  <c r="E4944" i="2"/>
  <c r="F4944" i="2"/>
  <c r="E4945" i="2"/>
  <c r="F4945" i="2"/>
  <c r="E4946" i="2"/>
  <c r="F4946" i="2"/>
  <c r="E4947" i="2"/>
  <c r="F4947" i="2"/>
  <c r="E4948" i="2"/>
  <c r="F4948" i="2"/>
  <c r="E4949" i="2"/>
  <c r="F4949" i="2"/>
  <c r="E4950" i="2"/>
  <c r="F4950" i="2"/>
  <c r="E4951" i="2"/>
  <c r="F4951" i="2"/>
  <c r="E4952" i="2"/>
  <c r="F4952" i="2"/>
  <c r="E4953" i="2"/>
  <c r="F4953" i="2"/>
  <c r="E4954" i="2"/>
  <c r="F4954" i="2"/>
  <c r="E4955" i="2"/>
  <c r="F4955" i="2"/>
  <c r="E4956" i="2"/>
  <c r="F4956" i="2"/>
  <c r="E4957" i="2"/>
  <c r="F4957" i="2"/>
  <c r="E4958" i="2"/>
  <c r="F4958" i="2"/>
  <c r="E4959" i="2"/>
  <c r="F4959" i="2"/>
  <c r="E4960" i="2"/>
  <c r="F4960" i="2"/>
  <c r="E4961" i="2"/>
  <c r="F4961" i="2"/>
  <c r="E4962" i="2"/>
  <c r="F4962" i="2"/>
  <c r="E4963" i="2"/>
  <c r="F4963" i="2"/>
  <c r="E4964" i="2"/>
  <c r="F4964" i="2"/>
  <c r="E4965" i="2"/>
  <c r="F4965" i="2"/>
  <c r="E4966" i="2"/>
  <c r="F4966" i="2"/>
  <c r="E4967" i="2"/>
  <c r="F4967" i="2"/>
  <c r="E4968" i="2"/>
  <c r="F4968" i="2"/>
  <c r="E4969" i="2"/>
  <c r="F4969" i="2"/>
  <c r="E4970" i="2"/>
  <c r="F4970" i="2"/>
  <c r="E4971" i="2"/>
  <c r="F4971" i="2"/>
  <c r="E4972" i="2"/>
  <c r="F4972" i="2"/>
  <c r="E4973" i="2"/>
  <c r="F4973" i="2"/>
  <c r="E4974" i="2"/>
  <c r="F4974" i="2"/>
  <c r="E4975" i="2"/>
  <c r="F4975" i="2"/>
  <c r="E4976" i="2"/>
  <c r="F4976" i="2"/>
  <c r="E4977" i="2"/>
  <c r="F4977" i="2"/>
  <c r="E4978" i="2"/>
  <c r="F4978" i="2"/>
  <c r="E4979" i="2"/>
  <c r="F4979" i="2"/>
  <c r="E4980" i="2"/>
  <c r="F4980" i="2"/>
  <c r="E4981" i="2"/>
  <c r="F4981" i="2"/>
  <c r="E4982" i="2"/>
  <c r="F4982" i="2"/>
  <c r="E4983" i="2"/>
  <c r="F4983" i="2"/>
  <c r="E4984" i="2"/>
  <c r="F4984" i="2"/>
  <c r="E4985" i="2"/>
  <c r="F4985" i="2"/>
  <c r="E4986" i="2"/>
  <c r="F4986" i="2"/>
  <c r="E4987" i="2"/>
  <c r="F4987" i="2"/>
  <c r="E4988" i="2"/>
  <c r="F4988" i="2"/>
  <c r="E4989" i="2"/>
  <c r="F4989" i="2"/>
  <c r="E4990" i="2"/>
  <c r="F4990" i="2"/>
  <c r="E4991" i="2"/>
  <c r="F4991" i="2"/>
  <c r="E4992" i="2"/>
  <c r="F4992" i="2"/>
  <c r="E4993" i="2"/>
  <c r="F4993" i="2"/>
  <c r="E4994" i="2"/>
  <c r="F4994" i="2"/>
  <c r="E4995" i="2"/>
  <c r="F4995" i="2"/>
  <c r="E4996" i="2"/>
  <c r="F4996" i="2"/>
  <c r="E4997" i="2"/>
  <c r="F4997" i="2"/>
  <c r="E4998" i="2"/>
  <c r="F4998" i="2"/>
  <c r="E4999" i="2"/>
  <c r="F4999" i="2"/>
  <c r="E5000" i="2"/>
  <c r="F5000" i="2"/>
  <c r="E5001" i="2"/>
  <c r="F5001" i="2"/>
  <c r="E5002" i="2"/>
  <c r="F5002" i="2"/>
  <c r="E5003" i="2"/>
  <c r="F5003" i="2"/>
  <c r="E5004" i="2"/>
  <c r="F5004" i="2"/>
  <c r="E5005" i="2"/>
  <c r="F5005" i="2"/>
  <c r="E5006" i="2"/>
  <c r="F5006" i="2"/>
  <c r="E5007" i="2"/>
  <c r="F5007" i="2"/>
  <c r="E5008" i="2"/>
  <c r="F5008" i="2"/>
  <c r="E5009" i="2"/>
  <c r="F5009" i="2"/>
  <c r="E5010" i="2"/>
  <c r="F5010" i="2"/>
  <c r="E5011" i="2"/>
  <c r="F5011" i="2"/>
  <c r="E5012" i="2"/>
  <c r="F5012" i="2"/>
  <c r="E5013" i="2"/>
  <c r="F5013" i="2"/>
  <c r="E5014" i="2"/>
  <c r="F5014" i="2"/>
  <c r="E5015" i="2"/>
  <c r="F5015" i="2"/>
  <c r="E5016" i="2"/>
  <c r="F5016" i="2"/>
  <c r="E5017" i="2"/>
  <c r="F5017" i="2"/>
  <c r="E5018" i="2"/>
  <c r="F5018" i="2"/>
  <c r="E5019" i="2"/>
  <c r="F5019" i="2"/>
  <c r="E5020" i="2"/>
  <c r="F5020" i="2"/>
  <c r="E5021" i="2"/>
  <c r="F5021" i="2"/>
  <c r="E5022" i="2"/>
  <c r="F5022" i="2"/>
  <c r="E5023" i="2"/>
  <c r="F5023" i="2"/>
  <c r="E5024" i="2"/>
  <c r="F5024" i="2"/>
  <c r="E5025" i="2"/>
  <c r="F5025" i="2"/>
  <c r="E5026" i="2"/>
  <c r="F5026" i="2"/>
  <c r="E5027" i="2"/>
  <c r="F5027" i="2"/>
  <c r="E5028" i="2"/>
  <c r="F5028" i="2"/>
  <c r="E5029" i="2"/>
  <c r="F5029" i="2"/>
  <c r="E5030" i="2"/>
  <c r="F5030" i="2"/>
  <c r="E5031" i="2"/>
  <c r="F5031" i="2"/>
  <c r="E5032" i="2"/>
  <c r="F5032" i="2"/>
  <c r="E5033" i="2"/>
  <c r="F5033" i="2"/>
  <c r="E5034" i="2"/>
  <c r="F5034" i="2"/>
  <c r="E5035" i="2"/>
  <c r="F5035" i="2"/>
  <c r="E5036" i="2"/>
  <c r="F5036" i="2"/>
  <c r="E5037" i="2"/>
  <c r="F5037" i="2"/>
  <c r="E5038" i="2"/>
  <c r="F5038" i="2"/>
  <c r="E5039" i="2"/>
  <c r="F5039" i="2"/>
  <c r="E5040" i="2"/>
  <c r="F5040" i="2"/>
  <c r="E5041" i="2"/>
  <c r="F5041" i="2"/>
  <c r="E5042" i="2"/>
  <c r="F5042" i="2"/>
  <c r="E5043" i="2"/>
  <c r="F5043" i="2"/>
  <c r="E5044" i="2"/>
  <c r="F5044" i="2"/>
  <c r="E5045" i="2"/>
  <c r="F5045" i="2"/>
  <c r="E5046" i="2"/>
  <c r="F5046" i="2"/>
  <c r="E5047" i="2"/>
  <c r="F5047" i="2"/>
  <c r="E5048" i="2"/>
  <c r="F5048" i="2"/>
  <c r="E5049" i="2"/>
  <c r="F5049" i="2"/>
  <c r="E5050" i="2"/>
  <c r="F5050" i="2"/>
  <c r="E5051" i="2"/>
  <c r="F5051" i="2"/>
  <c r="E5052" i="2"/>
  <c r="F5052" i="2"/>
  <c r="E5053" i="2"/>
  <c r="F5053" i="2"/>
  <c r="E5054" i="2"/>
  <c r="F5054" i="2"/>
  <c r="E5055" i="2"/>
  <c r="F5055" i="2"/>
  <c r="E5056" i="2"/>
  <c r="F5056" i="2"/>
  <c r="E5057" i="2"/>
  <c r="F5057" i="2"/>
  <c r="E5058" i="2"/>
  <c r="F5058" i="2"/>
  <c r="E5059" i="2"/>
  <c r="F5059" i="2"/>
  <c r="E5060" i="2"/>
  <c r="F5060" i="2"/>
  <c r="E5061" i="2"/>
  <c r="F5061" i="2"/>
  <c r="E5062" i="2"/>
  <c r="F5062" i="2"/>
  <c r="E5063" i="2"/>
  <c r="F5063" i="2"/>
  <c r="E5064" i="2"/>
  <c r="F5064" i="2"/>
  <c r="E5065" i="2"/>
  <c r="F5065" i="2"/>
  <c r="E5066" i="2"/>
  <c r="F5066" i="2"/>
  <c r="E5067" i="2"/>
  <c r="F5067" i="2"/>
  <c r="E5068" i="2"/>
  <c r="F5068" i="2"/>
  <c r="E5069" i="2"/>
  <c r="F5069" i="2"/>
  <c r="E5070" i="2"/>
  <c r="F5070" i="2"/>
  <c r="E5071" i="2"/>
  <c r="F5071" i="2"/>
  <c r="E5072" i="2"/>
  <c r="F5072" i="2"/>
  <c r="E5073" i="2"/>
  <c r="F5073" i="2"/>
  <c r="E5074" i="2"/>
  <c r="F5074" i="2"/>
  <c r="E5075" i="2"/>
  <c r="F5075" i="2"/>
  <c r="E5076" i="2"/>
  <c r="F5076" i="2"/>
  <c r="E5077" i="2"/>
  <c r="F5077" i="2"/>
  <c r="E5078" i="2"/>
  <c r="F5078" i="2"/>
  <c r="E5079" i="2"/>
  <c r="F5079" i="2"/>
  <c r="E5080" i="2"/>
  <c r="F5080" i="2"/>
  <c r="E5081" i="2"/>
  <c r="F5081" i="2"/>
  <c r="E5082" i="2"/>
  <c r="F5082" i="2"/>
  <c r="E5083" i="2"/>
  <c r="F5083" i="2"/>
  <c r="E5084" i="2"/>
  <c r="F5084" i="2"/>
  <c r="E5085" i="2"/>
  <c r="F5085" i="2"/>
  <c r="E5086" i="2"/>
  <c r="F5086" i="2"/>
  <c r="E5087" i="2"/>
  <c r="F5087" i="2"/>
  <c r="E5088" i="2"/>
  <c r="F5088" i="2"/>
  <c r="E5089" i="2"/>
  <c r="F5089" i="2"/>
  <c r="E5090" i="2"/>
  <c r="F5090" i="2"/>
  <c r="E5091" i="2"/>
  <c r="F5091" i="2"/>
  <c r="E5092" i="2"/>
  <c r="F5092" i="2"/>
  <c r="E5093" i="2"/>
  <c r="F5093" i="2"/>
  <c r="E5094" i="2"/>
  <c r="F5094" i="2"/>
  <c r="E5095" i="2"/>
  <c r="F5095" i="2"/>
  <c r="E5096" i="2"/>
  <c r="F5096" i="2"/>
  <c r="E5097" i="2"/>
  <c r="F5097" i="2"/>
  <c r="E5098" i="2"/>
  <c r="F5098" i="2"/>
  <c r="E5099" i="2"/>
  <c r="F5099" i="2"/>
  <c r="E5100" i="2"/>
  <c r="F5100" i="2"/>
  <c r="E5101" i="2"/>
  <c r="F5101" i="2"/>
  <c r="E5102" i="2"/>
  <c r="F5102" i="2"/>
  <c r="E5103" i="2"/>
  <c r="F5103" i="2"/>
  <c r="E5104" i="2"/>
  <c r="F5104" i="2"/>
  <c r="E5105" i="2"/>
  <c r="F5105" i="2"/>
  <c r="E5106" i="2"/>
  <c r="F5106" i="2"/>
  <c r="E5107" i="2"/>
  <c r="F5107" i="2"/>
  <c r="E5108" i="2"/>
  <c r="F5108" i="2"/>
  <c r="E5109" i="2"/>
  <c r="F5109" i="2"/>
  <c r="E5110" i="2"/>
  <c r="F5110" i="2"/>
  <c r="E5111" i="2"/>
  <c r="F5111" i="2"/>
  <c r="E5112" i="2"/>
  <c r="F5112" i="2"/>
  <c r="E5113" i="2"/>
  <c r="F5113" i="2"/>
  <c r="E5114" i="2"/>
  <c r="F5114" i="2"/>
  <c r="E5115" i="2"/>
  <c r="F5115" i="2"/>
  <c r="E5116" i="2"/>
  <c r="F5116" i="2"/>
  <c r="E5117" i="2"/>
  <c r="F5117" i="2"/>
  <c r="E5118" i="2"/>
  <c r="F5118" i="2"/>
  <c r="E5119" i="2"/>
  <c r="F5119" i="2"/>
  <c r="E5120" i="2"/>
  <c r="F5120" i="2"/>
  <c r="E5121" i="2"/>
  <c r="F5121" i="2"/>
  <c r="E5122" i="2"/>
  <c r="F5122" i="2"/>
  <c r="E5123" i="2"/>
  <c r="F5123" i="2"/>
  <c r="E5124" i="2"/>
  <c r="F5124" i="2"/>
  <c r="E5125" i="2"/>
  <c r="F5125" i="2"/>
  <c r="E5126" i="2"/>
  <c r="F5126" i="2"/>
  <c r="E5127" i="2"/>
  <c r="F5127" i="2"/>
  <c r="E5128" i="2"/>
  <c r="F5128" i="2"/>
  <c r="E5129" i="2"/>
  <c r="F5129" i="2"/>
  <c r="E5130" i="2"/>
  <c r="F5130" i="2"/>
  <c r="E5131" i="2"/>
  <c r="F5131" i="2"/>
  <c r="E5132" i="2"/>
  <c r="F5132" i="2"/>
  <c r="E5133" i="2"/>
  <c r="F5133" i="2"/>
  <c r="E5134" i="2"/>
  <c r="F5134" i="2"/>
  <c r="E5135" i="2"/>
  <c r="F5135" i="2"/>
  <c r="E5136" i="2"/>
  <c r="F5136" i="2"/>
  <c r="E5137" i="2"/>
  <c r="F5137" i="2"/>
  <c r="E5138" i="2"/>
  <c r="F5138" i="2"/>
  <c r="E5139" i="2"/>
  <c r="F5139" i="2"/>
  <c r="E5140" i="2"/>
  <c r="F5140" i="2"/>
  <c r="E5141" i="2"/>
  <c r="F5141" i="2"/>
  <c r="E5142" i="2"/>
  <c r="F5142" i="2"/>
  <c r="E5143" i="2"/>
  <c r="F5143" i="2"/>
  <c r="E5144" i="2"/>
  <c r="F5144" i="2"/>
  <c r="E5145" i="2"/>
  <c r="F5145" i="2"/>
  <c r="E5146" i="2"/>
  <c r="F5146" i="2"/>
  <c r="E5147" i="2"/>
  <c r="F5147" i="2"/>
  <c r="E5148" i="2"/>
  <c r="F5148" i="2"/>
  <c r="E5149" i="2"/>
  <c r="F5149" i="2"/>
  <c r="E5150" i="2"/>
  <c r="F5150" i="2"/>
  <c r="E5151" i="2"/>
  <c r="F5151" i="2"/>
  <c r="E5152" i="2"/>
  <c r="F5152" i="2"/>
  <c r="E5153" i="2"/>
  <c r="F5153" i="2"/>
  <c r="E5154" i="2"/>
  <c r="F5154" i="2"/>
  <c r="E5155" i="2"/>
  <c r="F5155" i="2"/>
  <c r="E5156" i="2"/>
  <c r="F5156" i="2"/>
  <c r="E5157" i="2"/>
  <c r="F5157" i="2"/>
  <c r="E5158" i="2"/>
  <c r="F5158" i="2"/>
  <c r="E5159" i="2"/>
  <c r="F5159" i="2"/>
  <c r="E5160" i="2"/>
  <c r="F5160" i="2"/>
  <c r="E5161" i="2"/>
  <c r="F5161" i="2"/>
  <c r="E5162" i="2"/>
  <c r="F5162" i="2"/>
  <c r="E5163" i="2"/>
  <c r="F5163" i="2"/>
  <c r="E5164" i="2"/>
  <c r="F5164" i="2"/>
  <c r="E5165" i="2"/>
  <c r="F5165" i="2"/>
  <c r="E5166" i="2"/>
  <c r="F5166" i="2"/>
  <c r="E5167" i="2"/>
  <c r="F5167" i="2"/>
  <c r="E5168" i="2"/>
  <c r="F5168" i="2"/>
  <c r="E5169" i="2"/>
  <c r="F5169" i="2"/>
  <c r="E5170" i="2"/>
  <c r="F5170" i="2"/>
  <c r="E5171" i="2"/>
  <c r="F5171" i="2"/>
  <c r="E5172" i="2"/>
  <c r="F5172" i="2"/>
  <c r="E5173" i="2"/>
  <c r="F5173" i="2"/>
  <c r="E5174" i="2"/>
  <c r="F5174" i="2"/>
  <c r="E5175" i="2"/>
  <c r="F5175" i="2"/>
  <c r="E5176" i="2"/>
  <c r="F5176" i="2"/>
  <c r="E5177" i="2"/>
  <c r="F5177" i="2"/>
  <c r="E5178" i="2"/>
  <c r="F5178" i="2"/>
  <c r="E5179" i="2"/>
  <c r="F5179" i="2"/>
  <c r="E5180" i="2"/>
  <c r="F5180" i="2"/>
  <c r="E5181" i="2"/>
  <c r="F5181" i="2"/>
  <c r="E5182" i="2"/>
  <c r="F5182" i="2"/>
  <c r="E5183" i="2"/>
  <c r="F5183" i="2"/>
  <c r="E5184" i="2"/>
  <c r="F5184" i="2"/>
  <c r="E5185" i="2"/>
  <c r="F5185" i="2"/>
  <c r="E5186" i="2"/>
  <c r="F5186" i="2"/>
  <c r="E5187" i="2"/>
  <c r="F5187" i="2"/>
  <c r="E5188" i="2"/>
  <c r="F5188" i="2"/>
  <c r="E5189" i="2"/>
  <c r="F5189" i="2"/>
  <c r="E5190" i="2"/>
  <c r="F5190" i="2"/>
  <c r="E5191" i="2"/>
  <c r="F5191" i="2"/>
  <c r="E5192" i="2"/>
  <c r="F5192" i="2"/>
  <c r="E5193" i="2"/>
  <c r="F5193" i="2"/>
  <c r="E5194" i="2"/>
  <c r="F5194" i="2"/>
  <c r="E5195" i="2"/>
  <c r="F5195" i="2"/>
  <c r="E5196" i="2"/>
  <c r="F5196" i="2"/>
  <c r="E5197" i="2"/>
  <c r="F5197" i="2"/>
  <c r="E5198" i="2"/>
  <c r="F5198" i="2"/>
  <c r="E5199" i="2"/>
  <c r="F5199" i="2"/>
  <c r="E5200" i="2"/>
  <c r="F5200" i="2"/>
  <c r="E5201" i="2"/>
  <c r="F5201" i="2"/>
  <c r="E5202" i="2"/>
  <c r="F5202" i="2"/>
  <c r="E5203" i="2"/>
  <c r="F5203" i="2"/>
  <c r="E5204" i="2"/>
  <c r="F5204" i="2"/>
  <c r="E5205" i="2"/>
  <c r="F5205" i="2"/>
  <c r="E5206" i="2"/>
  <c r="F5206" i="2"/>
  <c r="E5207" i="2"/>
  <c r="F5207" i="2"/>
  <c r="E5208" i="2"/>
  <c r="F5208" i="2"/>
  <c r="E5209" i="2"/>
  <c r="F5209" i="2"/>
  <c r="E5210" i="2"/>
  <c r="F5210" i="2"/>
  <c r="E5211" i="2"/>
  <c r="F5211" i="2"/>
  <c r="E5212" i="2"/>
  <c r="F5212" i="2"/>
  <c r="E5213" i="2"/>
  <c r="F5213" i="2"/>
  <c r="E5214" i="2"/>
  <c r="F5214" i="2"/>
  <c r="E5215" i="2"/>
  <c r="F5215" i="2"/>
  <c r="E5216" i="2"/>
  <c r="F5216" i="2"/>
  <c r="E5217" i="2"/>
  <c r="F5217" i="2"/>
  <c r="E5218" i="2"/>
  <c r="F5218" i="2"/>
  <c r="E5219" i="2"/>
  <c r="F5219" i="2"/>
  <c r="E5220" i="2"/>
  <c r="F5220" i="2"/>
  <c r="E5221" i="2"/>
  <c r="F5221" i="2"/>
  <c r="E5222" i="2"/>
  <c r="F5222" i="2"/>
  <c r="E5223" i="2"/>
  <c r="F5223" i="2"/>
  <c r="E5224" i="2"/>
  <c r="F5224" i="2"/>
  <c r="E5225" i="2"/>
  <c r="F5225" i="2"/>
  <c r="E5226" i="2"/>
  <c r="F5226" i="2"/>
  <c r="E5227" i="2"/>
  <c r="F5227" i="2"/>
  <c r="E5228" i="2"/>
  <c r="F5228" i="2"/>
  <c r="E5229" i="2"/>
  <c r="F5229" i="2"/>
  <c r="E5230" i="2"/>
  <c r="F5230" i="2"/>
  <c r="E5231" i="2"/>
  <c r="F5231" i="2"/>
  <c r="E5232" i="2"/>
  <c r="F5232" i="2"/>
  <c r="E5233" i="2"/>
  <c r="F5233" i="2"/>
  <c r="E5234" i="2"/>
  <c r="F5234" i="2"/>
  <c r="E5235" i="2"/>
  <c r="F5235" i="2"/>
  <c r="E5236" i="2"/>
  <c r="F5236" i="2"/>
  <c r="E5237" i="2"/>
  <c r="F5237" i="2"/>
  <c r="E5238" i="2"/>
  <c r="F5238" i="2"/>
  <c r="E5239" i="2"/>
  <c r="F5239" i="2"/>
  <c r="E5240" i="2"/>
  <c r="F5240" i="2"/>
  <c r="E5241" i="2"/>
  <c r="F5241" i="2"/>
  <c r="E5242" i="2"/>
  <c r="F5242" i="2"/>
  <c r="E5243" i="2"/>
  <c r="F5243" i="2"/>
  <c r="E5244" i="2"/>
  <c r="F5244" i="2"/>
  <c r="E5245" i="2"/>
  <c r="F5245" i="2"/>
  <c r="E5246" i="2"/>
  <c r="F5246" i="2"/>
  <c r="E5247" i="2"/>
  <c r="F5247" i="2"/>
  <c r="E5248" i="2"/>
  <c r="F5248" i="2"/>
  <c r="E5249" i="2"/>
  <c r="F5249" i="2"/>
  <c r="E5250" i="2"/>
  <c r="F5250" i="2"/>
  <c r="E5251" i="2"/>
  <c r="F5251" i="2"/>
  <c r="E5252" i="2"/>
  <c r="F5252" i="2"/>
  <c r="E5253" i="2"/>
  <c r="F5253" i="2"/>
  <c r="E5254" i="2"/>
  <c r="F5254" i="2"/>
  <c r="E5255" i="2"/>
  <c r="F5255" i="2"/>
  <c r="E5256" i="2"/>
  <c r="F5256" i="2"/>
  <c r="E5257" i="2"/>
  <c r="F5257" i="2"/>
  <c r="E5258" i="2"/>
  <c r="F5258" i="2"/>
  <c r="E5259" i="2"/>
  <c r="F5259" i="2"/>
  <c r="E5260" i="2"/>
  <c r="F5260" i="2"/>
  <c r="E5261" i="2"/>
  <c r="F5261" i="2"/>
  <c r="E5262" i="2"/>
  <c r="F5262" i="2"/>
  <c r="E5263" i="2"/>
  <c r="F5263" i="2"/>
  <c r="E5264" i="2"/>
  <c r="F5264" i="2"/>
  <c r="E5265" i="2"/>
  <c r="F5265" i="2"/>
  <c r="E5266" i="2"/>
  <c r="F5266" i="2"/>
  <c r="E5267" i="2"/>
  <c r="F5267" i="2"/>
  <c r="E5268" i="2"/>
  <c r="F5268" i="2"/>
  <c r="E5269" i="2"/>
  <c r="F5269" i="2"/>
  <c r="E5270" i="2"/>
  <c r="F5270" i="2"/>
  <c r="E5271" i="2"/>
  <c r="F5271" i="2"/>
  <c r="E5272" i="2"/>
  <c r="F5272" i="2"/>
  <c r="E5273" i="2"/>
  <c r="F5273" i="2"/>
  <c r="E5274" i="2"/>
  <c r="F5274" i="2"/>
  <c r="E5275" i="2"/>
  <c r="F5275" i="2"/>
  <c r="E5276" i="2"/>
  <c r="F5276" i="2"/>
  <c r="E5277" i="2"/>
  <c r="F5277" i="2"/>
  <c r="E5278" i="2"/>
  <c r="F5278" i="2"/>
  <c r="E5279" i="2"/>
  <c r="F5279" i="2"/>
  <c r="E5280" i="2"/>
  <c r="F5280" i="2"/>
  <c r="E5281" i="2"/>
  <c r="F5281" i="2"/>
  <c r="E5282" i="2"/>
  <c r="F5282" i="2"/>
  <c r="E5283" i="2"/>
  <c r="F5283" i="2"/>
  <c r="E5284" i="2"/>
  <c r="F5284" i="2"/>
  <c r="E5285" i="2"/>
  <c r="F5285" i="2"/>
  <c r="E5286" i="2"/>
  <c r="F5286" i="2"/>
  <c r="E5287" i="2"/>
  <c r="F5287" i="2"/>
  <c r="E5288" i="2"/>
  <c r="F5288" i="2"/>
  <c r="E5289" i="2"/>
  <c r="F5289" i="2"/>
  <c r="E5290" i="2"/>
  <c r="F5290" i="2"/>
  <c r="E5291" i="2"/>
  <c r="F5291" i="2"/>
  <c r="E5292" i="2"/>
  <c r="F5292" i="2"/>
  <c r="E5293" i="2"/>
  <c r="F5293" i="2"/>
  <c r="E5294" i="2"/>
  <c r="F5294" i="2"/>
  <c r="E5295" i="2"/>
  <c r="F5295" i="2"/>
  <c r="E5296" i="2"/>
  <c r="F5296" i="2"/>
  <c r="E5297" i="2"/>
  <c r="F5297" i="2"/>
  <c r="E5298" i="2"/>
  <c r="F5298" i="2"/>
  <c r="E5299" i="2"/>
  <c r="F5299" i="2"/>
  <c r="E5300" i="2"/>
  <c r="F5300" i="2"/>
  <c r="E5301" i="2"/>
  <c r="F5301" i="2"/>
  <c r="E5302" i="2"/>
  <c r="F5302" i="2"/>
  <c r="E5303" i="2"/>
  <c r="F5303" i="2"/>
  <c r="E5304" i="2"/>
  <c r="F5304" i="2"/>
  <c r="E5305" i="2"/>
  <c r="F5305" i="2"/>
  <c r="E5306" i="2"/>
  <c r="F5306" i="2"/>
  <c r="E5307" i="2"/>
  <c r="F5307" i="2"/>
  <c r="E5308" i="2"/>
  <c r="F5308" i="2"/>
  <c r="E5309" i="2"/>
  <c r="F5309" i="2"/>
  <c r="E5310" i="2"/>
  <c r="F5310" i="2"/>
  <c r="E5311" i="2"/>
  <c r="F5311" i="2"/>
  <c r="E5312" i="2"/>
  <c r="F5312" i="2"/>
  <c r="E5313" i="2"/>
  <c r="F5313" i="2"/>
  <c r="E5314" i="2"/>
  <c r="F5314" i="2"/>
  <c r="E5315" i="2"/>
  <c r="F5315" i="2"/>
  <c r="E5316" i="2"/>
  <c r="F5316" i="2"/>
  <c r="E5317" i="2"/>
  <c r="F5317" i="2"/>
  <c r="E5318" i="2"/>
  <c r="F5318" i="2"/>
  <c r="E5319" i="2"/>
  <c r="F5319" i="2"/>
  <c r="E5320" i="2"/>
  <c r="F5320" i="2"/>
  <c r="E5321" i="2"/>
  <c r="F5321" i="2"/>
  <c r="E5322" i="2"/>
  <c r="F5322" i="2"/>
  <c r="E5323" i="2"/>
  <c r="F5323" i="2"/>
  <c r="E5324" i="2"/>
  <c r="F5324" i="2"/>
  <c r="E5325" i="2"/>
  <c r="F5325" i="2"/>
  <c r="E5326" i="2"/>
  <c r="F5326" i="2"/>
  <c r="E5327" i="2"/>
  <c r="F5327" i="2"/>
  <c r="E5328" i="2"/>
  <c r="F5328" i="2"/>
  <c r="E5329" i="2"/>
  <c r="F5329" i="2"/>
  <c r="E5330" i="2"/>
  <c r="F5330" i="2"/>
  <c r="E5331" i="2"/>
  <c r="F5331" i="2"/>
  <c r="E5332" i="2"/>
  <c r="F5332" i="2"/>
  <c r="E5333" i="2"/>
  <c r="F5333" i="2"/>
  <c r="E5334" i="2"/>
  <c r="F5334" i="2"/>
  <c r="E5335" i="2"/>
  <c r="F5335" i="2"/>
  <c r="E5336" i="2"/>
  <c r="F5336" i="2"/>
  <c r="E5337" i="2"/>
  <c r="F5337" i="2"/>
  <c r="E5338" i="2"/>
  <c r="F5338" i="2"/>
  <c r="E5339" i="2"/>
  <c r="F5339" i="2"/>
  <c r="E5340" i="2"/>
  <c r="F5340" i="2"/>
  <c r="E5341" i="2"/>
  <c r="F5341" i="2"/>
  <c r="E5342" i="2"/>
  <c r="F5342" i="2"/>
  <c r="E5343" i="2"/>
  <c r="F5343" i="2"/>
  <c r="E5344" i="2"/>
  <c r="F5344" i="2"/>
  <c r="E5345" i="2"/>
  <c r="F5345" i="2"/>
  <c r="E5346" i="2"/>
  <c r="F5346" i="2"/>
  <c r="E5347" i="2"/>
  <c r="F5347" i="2"/>
  <c r="E5348" i="2"/>
  <c r="F5348" i="2"/>
  <c r="E5349" i="2"/>
  <c r="F5349" i="2"/>
  <c r="E5350" i="2"/>
  <c r="F5350" i="2"/>
  <c r="E5351" i="2"/>
  <c r="F5351" i="2"/>
  <c r="E5352" i="2"/>
  <c r="F5352" i="2"/>
  <c r="E5353" i="2"/>
  <c r="F5353" i="2"/>
  <c r="E5354" i="2"/>
  <c r="F5354" i="2"/>
  <c r="E5355" i="2"/>
  <c r="F5355" i="2"/>
  <c r="E5356" i="2"/>
  <c r="F5356" i="2"/>
  <c r="E5357" i="2"/>
  <c r="F5357" i="2"/>
  <c r="E5358" i="2"/>
  <c r="F5358" i="2"/>
  <c r="E5359" i="2"/>
  <c r="F5359" i="2"/>
  <c r="E5360" i="2"/>
  <c r="F5360" i="2"/>
  <c r="E5361" i="2"/>
  <c r="F5361" i="2"/>
  <c r="E5362" i="2"/>
  <c r="F5362" i="2"/>
  <c r="E5363" i="2"/>
  <c r="F5363" i="2"/>
  <c r="E5364" i="2"/>
  <c r="F5364" i="2"/>
  <c r="E5365" i="2"/>
  <c r="F5365" i="2"/>
  <c r="E5366" i="2"/>
  <c r="F5366" i="2"/>
  <c r="E5367" i="2"/>
  <c r="F5367" i="2"/>
  <c r="E5368" i="2"/>
  <c r="F5368" i="2"/>
  <c r="E5369" i="2"/>
  <c r="F5369" i="2"/>
  <c r="E5370" i="2"/>
  <c r="F5370" i="2"/>
  <c r="E5371" i="2"/>
  <c r="F5371" i="2"/>
  <c r="E5372" i="2"/>
  <c r="F5372" i="2"/>
  <c r="E5373" i="2"/>
  <c r="F5373" i="2"/>
  <c r="E5374" i="2"/>
  <c r="F5374" i="2"/>
  <c r="E5375" i="2"/>
  <c r="F5375" i="2"/>
  <c r="E5376" i="2"/>
  <c r="F5376" i="2"/>
  <c r="E5377" i="2"/>
  <c r="F5377" i="2"/>
  <c r="E5378" i="2"/>
  <c r="F5378" i="2"/>
  <c r="E5379" i="2"/>
  <c r="F5379" i="2"/>
  <c r="E5380" i="2"/>
  <c r="F5380" i="2"/>
  <c r="E5381" i="2"/>
  <c r="F5381" i="2"/>
  <c r="E5382" i="2"/>
  <c r="F5382" i="2"/>
  <c r="E5383" i="2"/>
  <c r="F5383" i="2"/>
  <c r="E5384" i="2"/>
  <c r="F5384" i="2"/>
  <c r="E5385" i="2"/>
  <c r="F5385" i="2"/>
  <c r="E5386" i="2"/>
  <c r="F5386" i="2"/>
  <c r="E5387" i="2"/>
  <c r="F5387" i="2"/>
  <c r="E5388" i="2"/>
  <c r="F5388" i="2"/>
  <c r="E5389" i="2"/>
  <c r="F5389" i="2"/>
  <c r="E5390" i="2"/>
  <c r="F5390" i="2"/>
  <c r="E5391" i="2"/>
  <c r="F5391" i="2"/>
  <c r="E5392" i="2"/>
  <c r="F5392" i="2"/>
  <c r="E5393" i="2"/>
  <c r="F5393" i="2"/>
  <c r="E5394" i="2"/>
  <c r="F5394" i="2"/>
  <c r="E5395" i="2"/>
  <c r="F5395" i="2"/>
  <c r="E5396" i="2"/>
  <c r="F5396" i="2"/>
  <c r="E5397" i="2"/>
  <c r="F5397" i="2"/>
  <c r="E5398" i="2"/>
  <c r="F5398" i="2"/>
  <c r="E5399" i="2"/>
  <c r="F5399" i="2"/>
  <c r="E5400" i="2"/>
  <c r="F5400" i="2"/>
  <c r="E5401" i="2"/>
  <c r="F5401" i="2"/>
  <c r="E5402" i="2"/>
  <c r="F5402" i="2"/>
  <c r="E5403" i="2"/>
  <c r="F5403" i="2"/>
  <c r="E5404" i="2"/>
  <c r="F5404" i="2"/>
  <c r="E5405" i="2"/>
  <c r="F5405" i="2"/>
  <c r="E5406" i="2"/>
  <c r="F5406" i="2"/>
  <c r="E5407" i="2"/>
  <c r="F5407" i="2"/>
  <c r="E5408" i="2"/>
  <c r="F5408" i="2"/>
  <c r="E5409" i="2"/>
  <c r="F5409" i="2"/>
  <c r="E5410" i="2"/>
  <c r="F5410" i="2"/>
  <c r="E5411" i="2"/>
  <c r="F5411" i="2"/>
  <c r="E5412" i="2"/>
  <c r="F5412" i="2"/>
  <c r="E5413" i="2"/>
  <c r="F5413" i="2"/>
  <c r="E5414" i="2"/>
  <c r="F5414" i="2"/>
  <c r="E5415" i="2"/>
  <c r="F5415" i="2"/>
  <c r="E5416" i="2"/>
  <c r="F5416" i="2"/>
  <c r="E5417" i="2"/>
  <c r="F5417" i="2"/>
  <c r="E5418" i="2"/>
  <c r="F5418" i="2"/>
  <c r="E5419" i="2"/>
  <c r="F5419" i="2"/>
  <c r="E5420" i="2"/>
  <c r="F5420" i="2"/>
  <c r="E5421" i="2"/>
  <c r="F5421" i="2"/>
  <c r="E5422" i="2"/>
  <c r="F5422" i="2"/>
  <c r="E5423" i="2"/>
  <c r="F5423" i="2"/>
  <c r="E5424" i="2"/>
  <c r="F5424" i="2"/>
  <c r="E5425" i="2"/>
  <c r="F5425" i="2"/>
  <c r="E5426" i="2"/>
  <c r="F5426" i="2"/>
  <c r="E5427" i="2"/>
  <c r="F5427" i="2"/>
  <c r="E5428" i="2"/>
  <c r="F5428" i="2"/>
  <c r="E5429" i="2"/>
  <c r="F5429" i="2"/>
  <c r="E5430" i="2"/>
  <c r="F5430" i="2"/>
  <c r="E5431" i="2"/>
  <c r="F5431" i="2"/>
  <c r="E5432" i="2"/>
  <c r="F5432" i="2"/>
  <c r="E5433" i="2"/>
  <c r="F5433" i="2"/>
  <c r="E5434" i="2"/>
  <c r="F5434" i="2"/>
  <c r="E5435" i="2"/>
  <c r="F5435" i="2"/>
  <c r="E5436" i="2"/>
  <c r="F5436" i="2"/>
  <c r="E5437" i="2"/>
  <c r="F5437" i="2"/>
  <c r="E5438" i="2"/>
  <c r="F5438" i="2"/>
  <c r="E5439" i="2"/>
  <c r="F5439" i="2"/>
  <c r="E5440" i="2"/>
  <c r="F5440" i="2"/>
  <c r="E5441" i="2"/>
  <c r="F5441" i="2"/>
  <c r="E5442" i="2"/>
  <c r="F5442" i="2"/>
  <c r="E5443" i="2"/>
  <c r="F5443" i="2"/>
  <c r="E5444" i="2"/>
  <c r="F5444" i="2"/>
  <c r="E5445" i="2"/>
  <c r="F5445" i="2"/>
  <c r="E5446" i="2"/>
  <c r="F5446" i="2"/>
  <c r="E5447" i="2"/>
  <c r="F5447" i="2"/>
  <c r="E5448" i="2"/>
  <c r="F5448" i="2"/>
  <c r="E5449" i="2"/>
  <c r="F5449" i="2"/>
  <c r="E5450" i="2"/>
  <c r="F5450" i="2"/>
  <c r="E5451" i="2"/>
  <c r="F5451" i="2"/>
  <c r="E5452" i="2"/>
  <c r="F5452" i="2"/>
  <c r="E5453" i="2"/>
  <c r="F5453" i="2"/>
  <c r="E5454" i="2"/>
  <c r="F5454" i="2"/>
  <c r="E5455" i="2"/>
  <c r="F5455" i="2"/>
  <c r="E5456" i="2"/>
  <c r="F5456" i="2"/>
  <c r="E5457" i="2"/>
  <c r="F5457" i="2"/>
  <c r="E5458" i="2"/>
  <c r="F5458" i="2"/>
  <c r="E5459" i="2"/>
  <c r="F5459" i="2"/>
  <c r="E5460" i="2"/>
  <c r="F5460" i="2"/>
  <c r="E5461" i="2"/>
  <c r="F5461" i="2"/>
  <c r="E5462" i="2"/>
  <c r="F5462" i="2"/>
  <c r="E5463" i="2"/>
  <c r="F5463" i="2"/>
  <c r="E5464" i="2"/>
  <c r="F5464" i="2"/>
  <c r="E5465" i="2"/>
  <c r="F5465" i="2"/>
  <c r="E5466" i="2"/>
  <c r="F5466" i="2"/>
  <c r="E5467" i="2"/>
  <c r="F5467" i="2"/>
  <c r="E5468" i="2"/>
  <c r="F5468" i="2"/>
  <c r="E5469" i="2"/>
  <c r="F5469" i="2"/>
  <c r="E5470" i="2"/>
  <c r="F5470" i="2"/>
  <c r="E5471" i="2"/>
  <c r="F5471" i="2"/>
  <c r="E5472" i="2"/>
  <c r="F5472" i="2"/>
  <c r="E5473" i="2"/>
  <c r="F5473" i="2"/>
  <c r="E5474" i="2"/>
  <c r="F5474" i="2"/>
  <c r="E5475" i="2"/>
  <c r="F5475" i="2"/>
  <c r="E5476" i="2"/>
  <c r="F5476" i="2"/>
  <c r="E5477" i="2"/>
  <c r="F5477" i="2"/>
  <c r="E5478" i="2"/>
  <c r="F5478" i="2"/>
  <c r="E5479" i="2"/>
  <c r="F5479" i="2"/>
  <c r="E5480" i="2"/>
  <c r="F5480" i="2"/>
  <c r="E5481" i="2"/>
  <c r="F5481" i="2"/>
  <c r="E5482" i="2"/>
  <c r="F5482" i="2"/>
  <c r="E5483" i="2"/>
  <c r="F5483" i="2"/>
  <c r="E5484" i="2"/>
  <c r="F5484" i="2"/>
  <c r="E5485" i="2"/>
  <c r="F5485" i="2"/>
  <c r="E5486" i="2"/>
  <c r="F5486" i="2"/>
  <c r="E5487" i="2"/>
  <c r="F5487" i="2"/>
  <c r="E5488" i="2"/>
  <c r="F5488" i="2"/>
  <c r="E5489" i="2"/>
  <c r="F5489" i="2"/>
  <c r="E5490" i="2"/>
  <c r="F5490" i="2"/>
  <c r="E5491" i="2"/>
  <c r="F5491" i="2"/>
  <c r="E5492" i="2"/>
  <c r="F5492" i="2"/>
  <c r="E5493" i="2"/>
  <c r="F5493" i="2"/>
  <c r="E5494" i="2"/>
  <c r="F5494" i="2"/>
  <c r="E5495" i="2"/>
  <c r="F5495" i="2"/>
  <c r="E5496" i="2"/>
  <c r="F5496" i="2"/>
  <c r="E5497" i="2"/>
  <c r="F5497" i="2"/>
  <c r="E5498" i="2"/>
  <c r="F5498" i="2"/>
  <c r="E5499" i="2"/>
  <c r="F5499" i="2"/>
  <c r="E5500" i="2"/>
  <c r="F5500" i="2"/>
  <c r="E5501" i="2"/>
  <c r="F5501" i="2"/>
  <c r="E5502" i="2"/>
  <c r="F5502" i="2"/>
  <c r="E5503" i="2"/>
  <c r="F5503" i="2"/>
  <c r="E5504" i="2"/>
  <c r="F5504" i="2"/>
  <c r="E5505" i="2"/>
  <c r="F5505" i="2"/>
  <c r="E5506" i="2"/>
  <c r="F5506" i="2"/>
  <c r="E5507" i="2"/>
  <c r="F5507" i="2"/>
  <c r="E5508" i="2"/>
  <c r="F5508" i="2"/>
  <c r="E5509" i="2"/>
  <c r="F5509" i="2"/>
  <c r="E5510" i="2"/>
  <c r="F5510" i="2"/>
  <c r="E5511" i="2"/>
  <c r="F5511" i="2"/>
  <c r="E5512" i="2"/>
  <c r="F5512" i="2"/>
  <c r="E5513" i="2"/>
  <c r="F5513" i="2"/>
  <c r="E5514" i="2"/>
  <c r="F5514" i="2"/>
  <c r="E5515" i="2"/>
  <c r="F5515" i="2"/>
  <c r="E5516" i="2"/>
  <c r="F5516" i="2"/>
  <c r="E5517" i="2"/>
  <c r="F5517" i="2"/>
  <c r="E5518" i="2"/>
  <c r="F5518" i="2"/>
  <c r="E5519" i="2"/>
  <c r="F5519" i="2"/>
  <c r="E5520" i="2"/>
  <c r="F5520" i="2"/>
  <c r="E5521" i="2"/>
  <c r="F5521" i="2"/>
  <c r="E5522" i="2"/>
  <c r="F5522" i="2"/>
  <c r="E5523" i="2"/>
  <c r="F5523" i="2"/>
  <c r="E5524" i="2"/>
  <c r="F5524" i="2"/>
  <c r="E5525" i="2"/>
  <c r="F5525" i="2"/>
  <c r="E5526" i="2"/>
  <c r="F5526" i="2"/>
  <c r="E5527" i="2"/>
  <c r="F5527" i="2"/>
  <c r="E5528" i="2"/>
  <c r="F5528" i="2"/>
  <c r="E5529" i="2"/>
  <c r="F5529" i="2"/>
  <c r="E5530" i="2"/>
  <c r="F5530" i="2"/>
  <c r="E5531" i="2"/>
  <c r="F5531" i="2"/>
  <c r="E5532" i="2"/>
  <c r="F5532" i="2"/>
  <c r="E5533" i="2"/>
  <c r="F5533" i="2"/>
  <c r="E5534" i="2"/>
  <c r="F5534" i="2"/>
  <c r="E5535" i="2"/>
  <c r="F5535" i="2"/>
  <c r="E5536" i="2"/>
  <c r="F5536" i="2"/>
  <c r="E5537" i="2"/>
  <c r="F5537" i="2"/>
  <c r="E5538" i="2"/>
  <c r="F5538" i="2"/>
  <c r="E5539" i="2"/>
  <c r="F5539" i="2"/>
  <c r="E5540" i="2"/>
  <c r="F5540" i="2"/>
  <c r="E5541" i="2"/>
  <c r="F5541" i="2"/>
  <c r="E5542" i="2"/>
  <c r="F5542" i="2"/>
  <c r="E5543" i="2"/>
  <c r="F5543" i="2"/>
  <c r="E5544" i="2"/>
  <c r="F5544" i="2"/>
  <c r="E5545" i="2"/>
  <c r="F5545" i="2"/>
  <c r="E5546" i="2"/>
  <c r="F5546" i="2"/>
  <c r="E5547" i="2"/>
  <c r="F5547" i="2"/>
  <c r="E5548" i="2"/>
  <c r="F5548" i="2"/>
  <c r="E5549" i="2"/>
  <c r="F5549" i="2"/>
  <c r="E5550" i="2"/>
  <c r="F5550" i="2"/>
  <c r="E5551" i="2"/>
  <c r="F5551" i="2"/>
  <c r="E5552" i="2"/>
  <c r="F5552" i="2"/>
  <c r="E5553" i="2"/>
  <c r="F5553" i="2"/>
  <c r="E5554" i="2"/>
  <c r="F5554" i="2"/>
  <c r="E5555" i="2"/>
  <c r="F5555" i="2"/>
  <c r="E5556" i="2"/>
  <c r="F5556" i="2"/>
  <c r="E5557" i="2"/>
  <c r="F5557" i="2"/>
  <c r="E5558" i="2"/>
  <c r="F5558" i="2"/>
  <c r="E5559" i="2"/>
  <c r="F5559" i="2"/>
  <c r="E5560" i="2"/>
  <c r="F5560" i="2"/>
  <c r="E5561" i="2"/>
  <c r="F5561" i="2"/>
  <c r="E5562" i="2"/>
  <c r="F5562" i="2"/>
  <c r="E5563" i="2"/>
  <c r="F5563" i="2"/>
  <c r="E5564" i="2"/>
  <c r="F5564" i="2"/>
  <c r="E5565" i="2"/>
  <c r="F5565" i="2"/>
  <c r="E5566" i="2"/>
  <c r="F5566" i="2"/>
  <c r="E5567" i="2"/>
  <c r="F5567" i="2"/>
  <c r="E5568" i="2"/>
  <c r="F5568" i="2"/>
  <c r="E5569" i="2"/>
  <c r="F5569" i="2"/>
  <c r="E5570" i="2"/>
  <c r="F5570" i="2"/>
  <c r="E5571" i="2"/>
  <c r="F5571" i="2"/>
  <c r="E5572" i="2"/>
  <c r="F5572" i="2"/>
  <c r="E5573" i="2"/>
  <c r="F5573" i="2"/>
  <c r="E5574" i="2"/>
  <c r="F5574" i="2"/>
  <c r="E5575" i="2"/>
  <c r="F5575" i="2"/>
  <c r="E5576" i="2"/>
  <c r="F5576" i="2"/>
  <c r="E5577" i="2"/>
  <c r="F5577" i="2"/>
  <c r="E5578" i="2"/>
  <c r="F5578" i="2"/>
  <c r="E5579" i="2"/>
  <c r="F5579" i="2"/>
  <c r="E5580" i="2"/>
  <c r="F5580" i="2"/>
  <c r="E5581" i="2"/>
  <c r="F5581" i="2"/>
  <c r="E5582" i="2"/>
  <c r="F5582" i="2"/>
  <c r="E5583" i="2"/>
  <c r="F5583" i="2"/>
  <c r="E5584" i="2"/>
  <c r="F5584" i="2"/>
  <c r="E5585" i="2"/>
  <c r="F5585" i="2"/>
  <c r="E5586" i="2"/>
  <c r="F5586" i="2"/>
  <c r="E5587" i="2"/>
  <c r="F5587" i="2"/>
  <c r="E5588" i="2"/>
  <c r="F5588" i="2"/>
  <c r="E5589" i="2"/>
  <c r="F5589" i="2"/>
  <c r="E5590" i="2"/>
  <c r="F5590" i="2"/>
  <c r="E5591" i="2"/>
  <c r="F5591" i="2"/>
  <c r="E5592" i="2"/>
  <c r="F5592" i="2"/>
  <c r="E5593" i="2"/>
  <c r="F5593" i="2"/>
  <c r="E5594" i="2"/>
  <c r="F5594" i="2"/>
  <c r="E5595" i="2"/>
  <c r="F5595" i="2"/>
  <c r="E5596" i="2"/>
  <c r="F5596" i="2"/>
  <c r="E5597" i="2"/>
  <c r="F5597" i="2"/>
  <c r="E5598" i="2"/>
  <c r="F5598" i="2"/>
  <c r="E5599" i="2"/>
  <c r="F5599" i="2"/>
  <c r="E5600" i="2"/>
  <c r="F5600" i="2"/>
  <c r="E5601" i="2"/>
  <c r="F5601" i="2"/>
  <c r="E5602" i="2"/>
  <c r="F5602" i="2"/>
  <c r="E5603" i="2"/>
  <c r="F5603" i="2"/>
  <c r="E5604" i="2"/>
  <c r="F5604" i="2"/>
  <c r="E5605" i="2"/>
  <c r="F5605" i="2"/>
  <c r="E5606" i="2"/>
  <c r="F5606" i="2"/>
  <c r="E5607" i="2"/>
  <c r="F5607" i="2"/>
  <c r="E5608" i="2"/>
  <c r="F5608" i="2"/>
  <c r="E5609" i="2"/>
  <c r="F5609" i="2"/>
  <c r="E5610" i="2"/>
  <c r="F5610" i="2"/>
  <c r="E5611" i="2"/>
  <c r="F5611" i="2"/>
  <c r="E5612" i="2"/>
  <c r="F5612" i="2"/>
  <c r="E5613" i="2"/>
  <c r="F5613" i="2"/>
  <c r="E5614" i="2"/>
  <c r="F5614" i="2"/>
  <c r="E5615" i="2"/>
  <c r="F5615" i="2"/>
  <c r="E5616" i="2"/>
  <c r="F5616" i="2"/>
  <c r="E5617" i="2"/>
  <c r="F5617" i="2"/>
  <c r="E5618" i="2"/>
  <c r="F5618" i="2"/>
  <c r="E5619" i="2"/>
  <c r="F5619" i="2"/>
  <c r="E5620" i="2"/>
  <c r="F5620" i="2"/>
  <c r="E5621" i="2"/>
  <c r="F5621" i="2"/>
  <c r="E5622" i="2"/>
  <c r="F5622" i="2"/>
  <c r="E5623" i="2"/>
  <c r="F5623" i="2"/>
  <c r="E5624" i="2"/>
  <c r="F5624" i="2"/>
  <c r="E5625" i="2"/>
  <c r="F5625" i="2"/>
  <c r="E5626" i="2"/>
  <c r="F5626" i="2"/>
  <c r="E5627" i="2"/>
  <c r="F5627" i="2"/>
  <c r="E5628" i="2"/>
  <c r="F5628" i="2"/>
  <c r="E5629" i="2"/>
  <c r="F5629" i="2"/>
  <c r="E5630" i="2"/>
  <c r="F5630" i="2"/>
  <c r="E5631" i="2"/>
  <c r="F5631" i="2"/>
  <c r="E5632" i="2"/>
  <c r="F5632" i="2"/>
  <c r="E5633" i="2"/>
  <c r="F5633" i="2"/>
  <c r="E5634" i="2"/>
  <c r="F5634" i="2"/>
  <c r="E5635" i="2"/>
  <c r="F5635" i="2"/>
  <c r="E5636" i="2"/>
  <c r="F5636" i="2"/>
  <c r="E5637" i="2"/>
  <c r="F5637" i="2"/>
  <c r="E5638" i="2"/>
  <c r="F5638" i="2"/>
  <c r="E5639" i="2"/>
  <c r="F5639" i="2"/>
  <c r="E5640" i="2"/>
  <c r="F5640" i="2"/>
  <c r="E5641" i="2"/>
  <c r="F5641" i="2"/>
  <c r="E5642" i="2"/>
  <c r="F5642" i="2"/>
  <c r="E5643" i="2"/>
  <c r="F5643" i="2"/>
  <c r="E5644" i="2"/>
  <c r="F5644" i="2"/>
  <c r="E5645" i="2"/>
  <c r="F5645" i="2"/>
  <c r="E5646" i="2"/>
  <c r="F5646" i="2"/>
  <c r="E5647" i="2"/>
  <c r="F5647" i="2"/>
  <c r="E5648" i="2"/>
  <c r="F5648" i="2"/>
  <c r="E5649" i="2"/>
  <c r="F5649" i="2"/>
  <c r="E5650" i="2"/>
  <c r="F5650" i="2"/>
  <c r="E5651" i="2"/>
  <c r="F5651" i="2"/>
  <c r="E5652" i="2"/>
  <c r="F5652" i="2"/>
  <c r="E5653" i="2"/>
  <c r="F5653" i="2"/>
  <c r="E5654" i="2"/>
  <c r="F5654" i="2"/>
  <c r="E5655" i="2"/>
  <c r="F5655" i="2"/>
  <c r="E5656" i="2"/>
  <c r="F5656" i="2"/>
  <c r="E5657" i="2"/>
  <c r="F5657" i="2"/>
  <c r="E5658" i="2"/>
  <c r="F5658" i="2"/>
  <c r="E5659" i="2"/>
  <c r="F5659" i="2"/>
  <c r="E5660" i="2"/>
  <c r="F5660" i="2"/>
  <c r="E5661" i="2"/>
  <c r="F5661" i="2"/>
  <c r="E5662" i="2"/>
  <c r="F5662" i="2"/>
  <c r="E5663" i="2"/>
  <c r="F5663" i="2"/>
  <c r="E5664" i="2"/>
  <c r="F5664" i="2"/>
  <c r="E5665" i="2"/>
  <c r="F5665" i="2"/>
  <c r="E5666" i="2"/>
  <c r="F5666" i="2"/>
  <c r="E5667" i="2"/>
  <c r="F5667" i="2"/>
  <c r="E5668" i="2"/>
  <c r="F5668" i="2"/>
  <c r="E5669" i="2"/>
  <c r="F5669" i="2"/>
  <c r="E5670" i="2"/>
  <c r="F5670" i="2"/>
  <c r="E5671" i="2"/>
  <c r="F5671" i="2"/>
  <c r="E5672" i="2"/>
  <c r="F5672" i="2"/>
  <c r="E5673" i="2"/>
  <c r="F5673" i="2"/>
  <c r="E5674" i="2"/>
  <c r="F5674" i="2"/>
  <c r="E5675" i="2"/>
  <c r="F5675" i="2"/>
  <c r="E5676" i="2"/>
  <c r="F5676" i="2"/>
  <c r="E5677" i="2"/>
  <c r="F5677" i="2"/>
  <c r="E5678" i="2"/>
  <c r="F5678" i="2"/>
  <c r="E5679" i="2"/>
  <c r="F5679" i="2"/>
  <c r="E5680" i="2"/>
  <c r="F5680" i="2"/>
  <c r="E5681" i="2"/>
  <c r="F5681" i="2"/>
  <c r="E5682" i="2"/>
  <c r="F5682" i="2"/>
  <c r="E5683" i="2"/>
  <c r="F5683" i="2"/>
  <c r="E5684" i="2"/>
  <c r="F5684" i="2"/>
  <c r="E5685" i="2"/>
  <c r="F5685" i="2"/>
  <c r="E5686" i="2"/>
  <c r="F5686" i="2"/>
  <c r="E5687" i="2"/>
  <c r="F5687" i="2"/>
  <c r="E5688" i="2"/>
  <c r="F5688" i="2"/>
  <c r="E5689" i="2"/>
  <c r="F5689" i="2"/>
  <c r="E5690" i="2"/>
  <c r="F5690" i="2"/>
  <c r="E5691" i="2"/>
  <c r="F5691" i="2"/>
  <c r="E5692" i="2"/>
  <c r="F5692" i="2"/>
  <c r="E5693" i="2"/>
  <c r="F5693" i="2"/>
  <c r="E5694" i="2"/>
  <c r="F5694" i="2"/>
  <c r="E5695" i="2"/>
  <c r="F5695" i="2"/>
  <c r="E5696" i="2"/>
  <c r="F5696" i="2"/>
  <c r="E5697" i="2"/>
  <c r="F5697" i="2"/>
  <c r="E5698" i="2"/>
  <c r="F5698" i="2"/>
  <c r="E5699" i="2"/>
  <c r="F5699" i="2"/>
  <c r="E5700" i="2"/>
  <c r="F5700" i="2"/>
  <c r="E5701" i="2"/>
  <c r="F5701" i="2"/>
  <c r="E5702" i="2"/>
  <c r="F5702" i="2"/>
  <c r="E5703" i="2"/>
  <c r="F5703" i="2"/>
  <c r="E5704" i="2"/>
  <c r="F5704" i="2"/>
  <c r="E5705" i="2"/>
  <c r="F5705" i="2"/>
  <c r="E5706" i="2"/>
  <c r="F5706" i="2"/>
  <c r="E5707" i="2"/>
  <c r="F5707" i="2"/>
  <c r="E5708" i="2"/>
  <c r="F5708" i="2"/>
  <c r="E5709" i="2"/>
  <c r="F5709" i="2"/>
  <c r="E5710" i="2"/>
  <c r="F5710" i="2"/>
  <c r="E5711" i="2"/>
  <c r="F5711" i="2"/>
  <c r="E5712" i="2"/>
  <c r="F5712" i="2"/>
  <c r="E5713" i="2"/>
  <c r="F5713" i="2"/>
  <c r="E5714" i="2"/>
  <c r="F5714" i="2"/>
  <c r="E5715" i="2"/>
  <c r="F5715" i="2"/>
  <c r="E5716" i="2"/>
  <c r="F5716" i="2"/>
  <c r="E5717" i="2"/>
  <c r="F5717" i="2"/>
  <c r="E5718" i="2"/>
  <c r="F5718" i="2"/>
  <c r="E5719" i="2"/>
  <c r="F5719" i="2"/>
  <c r="E5720" i="2"/>
  <c r="F5720" i="2"/>
  <c r="E5721" i="2"/>
  <c r="F5721" i="2"/>
  <c r="E5722" i="2"/>
  <c r="F5722" i="2"/>
  <c r="E5723" i="2"/>
  <c r="F5723" i="2"/>
  <c r="E5724" i="2"/>
  <c r="F5724" i="2"/>
  <c r="E5725" i="2"/>
  <c r="F5725" i="2"/>
  <c r="E5726" i="2"/>
  <c r="F5726" i="2"/>
  <c r="E5727" i="2"/>
  <c r="F5727" i="2"/>
  <c r="E5728" i="2"/>
  <c r="F5728" i="2"/>
  <c r="E5729" i="2"/>
  <c r="F5729" i="2"/>
  <c r="E5730" i="2"/>
  <c r="F5730" i="2"/>
  <c r="E5731" i="2"/>
  <c r="F5731" i="2"/>
  <c r="E5732" i="2"/>
  <c r="F5732" i="2"/>
  <c r="E5733" i="2"/>
  <c r="F5733" i="2"/>
  <c r="E5734" i="2"/>
  <c r="F5734" i="2"/>
  <c r="E5735" i="2"/>
  <c r="F5735" i="2"/>
  <c r="E5736" i="2"/>
  <c r="F5736" i="2"/>
  <c r="E5737" i="2"/>
  <c r="F5737" i="2"/>
  <c r="E5738" i="2"/>
  <c r="F5738" i="2"/>
  <c r="E5739" i="2"/>
  <c r="F5739" i="2"/>
  <c r="E5740" i="2"/>
  <c r="F5740" i="2"/>
  <c r="E5741" i="2"/>
  <c r="F5741" i="2"/>
  <c r="E5742" i="2"/>
  <c r="F5742" i="2"/>
  <c r="E5743" i="2"/>
  <c r="F5743" i="2"/>
  <c r="E5744" i="2"/>
  <c r="F5744" i="2"/>
  <c r="E5745" i="2"/>
  <c r="F5745" i="2"/>
  <c r="E5746" i="2"/>
  <c r="F5746" i="2"/>
  <c r="E5747" i="2"/>
  <c r="F5747" i="2"/>
  <c r="E5748" i="2"/>
  <c r="F5748" i="2"/>
  <c r="E5749" i="2"/>
  <c r="F5749" i="2"/>
  <c r="E5750" i="2"/>
  <c r="F5750" i="2"/>
  <c r="E5751" i="2"/>
  <c r="F5751" i="2"/>
  <c r="E5752" i="2"/>
  <c r="F5752" i="2"/>
  <c r="E5753" i="2"/>
  <c r="F5753" i="2"/>
  <c r="E5754" i="2"/>
  <c r="F5754" i="2"/>
  <c r="E5755" i="2"/>
  <c r="F5755" i="2"/>
  <c r="E5756" i="2"/>
  <c r="F5756" i="2"/>
  <c r="E5757" i="2"/>
  <c r="F5757" i="2"/>
  <c r="E5758" i="2"/>
  <c r="F5758" i="2"/>
  <c r="E5759" i="2"/>
  <c r="F5759" i="2"/>
  <c r="E5760" i="2"/>
  <c r="F5760" i="2"/>
  <c r="E5761" i="2"/>
  <c r="F5761" i="2"/>
  <c r="E5762" i="2"/>
  <c r="F5762" i="2"/>
  <c r="E5763" i="2"/>
  <c r="F5763" i="2"/>
  <c r="E5764" i="2"/>
  <c r="F5764" i="2"/>
  <c r="E5765" i="2"/>
  <c r="F5765" i="2"/>
  <c r="E5766" i="2"/>
  <c r="F5766" i="2"/>
  <c r="E5767" i="2"/>
  <c r="F5767" i="2"/>
  <c r="E5768" i="2"/>
  <c r="F5768" i="2"/>
  <c r="E5769" i="2"/>
  <c r="F5769" i="2"/>
  <c r="E5770" i="2"/>
  <c r="F5770" i="2"/>
  <c r="E5771" i="2"/>
  <c r="F5771" i="2"/>
  <c r="E5772" i="2"/>
  <c r="F5772" i="2"/>
  <c r="E5773" i="2"/>
  <c r="F5773" i="2"/>
  <c r="E5774" i="2"/>
  <c r="F5774" i="2"/>
  <c r="E5775" i="2"/>
  <c r="F5775" i="2"/>
  <c r="E5776" i="2"/>
  <c r="F5776" i="2"/>
  <c r="E5777" i="2"/>
  <c r="F5777" i="2"/>
  <c r="E5778" i="2"/>
  <c r="F5778" i="2"/>
  <c r="E5779" i="2"/>
  <c r="F5779" i="2"/>
  <c r="E5780" i="2"/>
  <c r="F5780" i="2"/>
  <c r="E5781" i="2"/>
  <c r="F5781" i="2"/>
  <c r="E5782" i="2"/>
  <c r="F5782" i="2"/>
  <c r="E5783" i="2"/>
  <c r="F5783" i="2"/>
  <c r="E5784" i="2"/>
  <c r="F5784" i="2"/>
  <c r="E5785" i="2"/>
  <c r="F5785" i="2"/>
  <c r="E5786" i="2"/>
  <c r="F5786" i="2"/>
  <c r="E5787" i="2"/>
  <c r="F5787" i="2"/>
  <c r="E5788" i="2"/>
  <c r="F5788" i="2"/>
  <c r="E5789" i="2"/>
  <c r="F5789" i="2"/>
  <c r="E5790" i="2"/>
  <c r="F5790" i="2"/>
  <c r="E5791" i="2"/>
  <c r="F5791" i="2"/>
  <c r="E5792" i="2"/>
  <c r="F5792" i="2"/>
  <c r="E5793" i="2"/>
  <c r="F5793" i="2"/>
  <c r="E5794" i="2"/>
  <c r="F5794" i="2"/>
  <c r="E5795" i="2"/>
  <c r="F5795" i="2"/>
  <c r="E5796" i="2"/>
  <c r="F5796" i="2"/>
  <c r="E5797" i="2"/>
  <c r="F5797" i="2"/>
  <c r="E5798" i="2"/>
  <c r="F5798" i="2"/>
  <c r="E5799" i="2"/>
  <c r="F5799" i="2"/>
  <c r="E5800" i="2"/>
  <c r="F5800" i="2"/>
  <c r="E5801" i="2"/>
  <c r="F5801" i="2"/>
  <c r="E5802" i="2"/>
  <c r="F5802" i="2"/>
  <c r="E5803" i="2"/>
  <c r="F5803" i="2"/>
  <c r="E5804" i="2"/>
  <c r="F5804" i="2"/>
  <c r="E5805" i="2"/>
  <c r="F5805" i="2"/>
  <c r="E5806" i="2"/>
  <c r="F5806" i="2"/>
  <c r="E5807" i="2"/>
  <c r="F5807" i="2"/>
  <c r="E5808" i="2"/>
  <c r="F5808" i="2"/>
  <c r="E5809" i="2"/>
  <c r="F5809" i="2"/>
  <c r="E5810" i="2"/>
  <c r="F5810" i="2"/>
  <c r="E5811" i="2"/>
  <c r="F5811" i="2"/>
  <c r="E5812" i="2"/>
  <c r="F5812" i="2"/>
  <c r="E5813" i="2"/>
  <c r="F5813" i="2"/>
  <c r="E5814" i="2"/>
  <c r="F5814" i="2"/>
  <c r="E5815" i="2"/>
  <c r="F5815" i="2"/>
  <c r="E5816" i="2"/>
  <c r="F5816" i="2"/>
  <c r="E5817" i="2"/>
  <c r="F5817" i="2"/>
  <c r="E5818" i="2"/>
  <c r="F5818" i="2"/>
  <c r="E5819" i="2"/>
  <c r="F5819" i="2"/>
  <c r="E5820" i="2"/>
  <c r="F5820" i="2"/>
  <c r="E5821" i="2"/>
  <c r="F5821" i="2"/>
  <c r="E5822" i="2"/>
  <c r="F5822" i="2"/>
  <c r="E5823" i="2"/>
  <c r="F5823" i="2"/>
  <c r="E5824" i="2"/>
  <c r="F5824" i="2"/>
  <c r="E5825" i="2"/>
  <c r="F5825" i="2"/>
  <c r="E5826" i="2"/>
  <c r="F5826" i="2"/>
  <c r="E5827" i="2"/>
  <c r="F5827" i="2"/>
  <c r="E5828" i="2"/>
  <c r="F5828" i="2"/>
  <c r="E5829" i="2"/>
  <c r="F5829" i="2"/>
  <c r="E5830" i="2"/>
  <c r="F5830" i="2"/>
  <c r="E5831" i="2"/>
  <c r="F5831" i="2"/>
  <c r="E5832" i="2"/>
  <c r="F5832" i="2"/>
  <c r="E5833" i="2"/>
  <c r="F5833" i="2"/>
  <c r="E5834" i="2"/>
  <c r="F5834" i="2"/>
  <c r="E5835" i="2"/>
  <c r="F5835" i="2"/>
  <c r="E5836" i="2"/>
  <c r="F5836" i="2"/>
  <c r="E5837" i="2"/>
  <c r="F5837" i="2"/>
  <c r="E5838" i="2"/>
  <c r="F5838" i="2"/>
  <c r="E5839" i="2"/>
  <c r="F5839" i="2"/>
  <c r="E5840" i="2"/>
  <c r="F5840" i="2"/>
  <c r="E5841" i="2"/>
  <c r="F5841" i="2"/>
  <c r="E5842" i="2"/>
  <c r="F5842" i="2"/>
  <c r="E5843" i="2"/>
  <c r="F5843" i="2"/>
  <c r="E5844" i="2"/>
  <c r="F5844" i="2"/>
  <c r="E5845" i="2"/>
  <c r="F5845" i="2"/>
  <c r="E5846" i="2"/>
  <c r="F5846" i="2"/>
  <c r="E5847" i="2"/>
  <c r="F5847" i="2"/>
  <c r="E5848" i="2"/>
  <c r="F5848" i="2"/>
  <c r="E5849" i="2"/>
  <c r="F5849" i="2"/>
  <c r="E5850" i="2"/>
  <c r="F5850" i="2"/>
  <c r="E5851" i="2"/>
  <c r="F5851" i="2"/>
  <c r="E5852" i="2"/>
  <c r="F5852" i="2"/>
  <c r="E5853" i="2"/>
  <c r="F5853" i="2"/>
  <c r="E5854" i="2"/>
  <c r="F5854" i="2"/>
  <c r="E5855" i="2"/>
  <c r="F5855" i="2"/>
  <c r="E5856" i="2"/>
  <c r="F5856" i="2"/>
  <c r="E5857" i="2"/>
  <c r="F5857" i="2"/>
  <c r="E5858" i="2"/>
  <c r="F5858" i="2"/>
  <c r="E5859" i="2"/>
  <c r="F5859" i="2"/>
  <c r="E5860" i="2"/>
  <c r="F5860" i="2"/>
  <c r="E5861" i="2"/>
  <c r="F5861" i="2"/>
  <c r="E5862" i="2"/>
  <c r="F5862" i="2"/>
  <c r="E5863" i="2"/>
  <c r="F5863" i="2"/>
  <c r="E5864" i="2"/>
  <c r="F5864" i="2"/>
  <c r="E5865" i="2"/>
  <c r="F5865" i="2"/>
  <c r="E5866" i="2"/>
  <c r="F5866" i="2"/>
  <c r="E5867" i="2"/>
  <c r="F5867" i="2"/>
  <c r="E5868" i="2"/>
  <c r="F5868" i="2"/>
  <c r="E5869" i="2"/>
  <c r="F5869" i="2"/>
  <c r="E5870" i="2"/>
  <c r="F5870" i="2"/>
  <c r="E5871" i="2"/>
  <c r="F5871" i="2"/>
  <c r="E5872" i="2"/>
  <c r="F5872" i="2"/>
  <c r="E5873" i="2"/>
  <c r="F5873" i="2"/>
  <c r="E5874" i="2"/>
  <c r="F5874" i="2"/>
  <c r="E5875" i="2"/>
  <c r="F5875" i="2"/>
  <c r="E5876" i="2"/>
  <c r="F5876" i="2"/>
  <c r="E5877" i="2"/>
  <c r="F5877" i="2"/>
  <c r="E5878" i="2"/>
  <c r="F5878" i="2"/>
  <c r="E5879" i="2"/>
  <c r="F5879" i="2"/>
  <c r="E5880" i="2"/>
  <c r="F5880" i="2"/>
  <c r="E5881" i="2"/>
  <c r="F5881" i="2"/>
  <c r="E5882" i="2"/>
  <c r="F5882" i="2"/>
  <c r="E5883" i="2"/>
  <c r="F5883" i="2"/>
  <c r="E5884" i="2"/>
  <c r="F5884" i="2"/>
  <c r="E5885" i="2"/>
  <c r="F5885" i="2"/>
  <c r="E5886" i="2"/>
  <c r="F5886" i="2"/>
  <c r="E5887" i="2"/>
  <c r="F5887" i="2"/>
  <c r="E5888" i="2"/>
  <c r="F5888" i="2"/>
  <c r="E5889" i="2"/>
  <c r="F5889" i="2"/>
  <c r="E5890" i="2"/>
  <c r="F5890" i="2"/>
  <c r="E5891" i="2"/>
  <c r="F5891" i="2"/>
  <c r="E5892" i="2"/>
  <c r="F5892" i="2"/>
  <c r="E5893" i="2"/>
  <c r="F5893" i="2"/>
  <c r="E5894" i="2"/>
  <c r="F5894" i="2"/>
  <c r="E5895" i="2"/>
  <c r="F5895" i="2"/>
  <c r="E5896" i="2"/>
  <c r="F5896" i="2"/>
  <c r="E5897" i="2"/>
  <c r="F5897" i="2"/>
  <c r="E5898" i="2"/>
  <c r="F5898" i="2"/>
  <c r="E5899" i="2"/>
  <c r="F5899" i="2"/>
  <c r="E5900" i="2"/>
  <c r="F5900" i="2"/>
  <c r="E5901" i="2"/>
  <c r="F5901" i="2"/>
  <c r="E5902" i="2"/>
  <c r="F5902" i="2"/>
  <c r="E5903" i="2"/>
  <c r="F5903" i="2"/>
  <c r="E5904" i="2"/>
  <c r="F5904" i="2"/>
  <c r="E5905" i="2"/>
  <c r="F5905" i="2"/>
  <c r="E5906" i="2"/>
  <c r="F5906" i="2"/>
  <c r="E5907" i="2"/>
  <c r="F5907" i="2"/>
  <c r="E5908" i="2"/>
  <c r="F5908" i="2"/>
  <c r="E5909" i="2"/>
  <c r="F5909" i="2"/>
  <c r="E5910" i="2"/>
  <c r="F5910" i="2"/>
  <c r="E5911" i="2"/>
  <c r="F5911" i="2"/>
  <c r="E5912" i="2"/>
  <c r="F5912" i="2"/>
  <c r="E5913" i="2"/>
  <c r="F5913" i="2"/>
  <c r="E5914" i="2"/>
  <c r="F5914" i="2"/>
  <c r="E5915" i="2"/>
  <c r="F5915" i="2"/>
  <c r="E5916" i="2"/>
  <c r="F5916" i="2"/>
  <c r="E5917" i="2"/>
  <c r="F5917" i="2"/>
  <c r="E5918" i="2"/>
  <c r="F5918" i="2"/>
  <c r="E5919" i="2"/>
  <c r="F5919" i="2"/>
  <c r="E5920" i="2"/>
  <c r="F5920" i="2"/>
  <c r="E5921" i="2"/>
  <c r="F5921" i="2"/>
  <c r="E5922" i="2"/>
  <c r="F5922" i="2"/>
  <c r="E5923" i="2"/>
  <c r="F5923" i="2"/>
  <c r="E5924" i="2"/>
  <c r="F5924" i="2"/>
  <c r="E5925" i="2"/>
  <c r="F5925" i="2"/>
  <c r="E5926" i="2"/>
  <c r="F5926" i="2"/>
  <c r="E5927" i="2"/>
  <c r="F5927" i="2"/>
  <c r="E5928" i="2"/>
  <c r="F5928" i="2"/>
  <c r="E5929" i="2"/>
  <c r="F5929" i="2"/>
  <c r="E5930" i="2"/>
  <c r="F5930" i="2"/>
  <c r="E5931" i="2"/>
  <c r="F5931" i="2"/>
  <c r="E5932" i="2"/>
  <c r="F5932" i="2"/>
  <c r="E5933" i="2"/>
  <c r="F5933" i="2"/>
  <c r="E5934" i="2"/>
  <c r="F5934" i="2"/>
  <c r="E5935" i="2"/>
  <c r="F5935" i="2"/>
  <c r="E5936" i="2"/>
  <c r="F5936" i="2"/>
  <c r="E5937" i="2"/>
  <c r="F5937" i="2"/>
  <c r="E5938" i="2"/>
  <c r="F5938" i="2"/>
  <c r="E5939" i="2"/>
  <c r="F5939" i="2"/>
  <c r="E5940" i="2"/>
  <c r="F5940" i="2"/>
  <c r="E5941" i="2"/>
  <c r="F5941" i="2"/>
  <c r="E5942" i="2"/>
  <c r="F5942" i="2"/>
  <c r="E5943" i="2"/>
  <c r="F5943" i="2"/>
  <c r="E5944" i="2"/>
  <c r="F5944" i="2"/>
  <c r="E5945" i="2"/>
  <c r="F5945" i="2"/>
  <c r="E5946" i="2"/>
  <c r="F5946" i="2"/>
  <c r="E5947" i="2"/>
  <c r="F5947" i="2"/>
  <c r="E5948" i="2"/>
  <c r="F5948" i="2"/>
  <c r="E5949" i="2"/>
  <c r="F5949" i="2"/>
  <c r="E5950" i="2"/>
  <c r="F5950" i="2"/>
  <c r="E5951" i="2"/>
  <c r="F5951" i="2"/>
  <c r="E5952" i="2"/>
  <c r="F5952" i="2"/>
  <c r="E5953" i="2"/>
  <c r="F5953" i="2"/>
  <c r="E5954" i="2"/>
  <c r="F5954" i="2"/>
  <c r="E5955" i="2"/>
  <c r="F5955" i="2"/>
  <c r="E5956" i="2"/>
  <c r="F5956" i="2"/>
  <c r="E5957" i="2"/>
  <c r="F5957" i="2"/>
  <c r="E5958" i="2"/>
  <c r="F5958" i="2"/>
  <c r="E5959" i="2"/>
  <c r="F5959" i="2"/>
  <c r="E5960" i="2"/>
  <c r="F5960" i="2"/>
  <c r="E5961" i="2"/>
  <c r="F5961" i="2"/>
  <c r="E5962" i="2"/>
  <c r="F5962" i="2"/>
  <c r="E5963" i="2"/>
  <c r="F5963" i="2"/>
  <c r="E5964" i="2"/>
  <c r="F5964" i="2"/>
  <c r="E5965" i="2"/>
  <c r="F5965" i="2"/>
  <c r="E5966" i="2"/>
  <c r="F5966" i="2"/>
  <c r="E5967" i="2"/>
  <c r="F5967" i="2"/>
  <c r="E5968" i="2"/>
  <c r="F5968" i="2"/>
  <c r="E5969" i="2"/>
  <c r="F5969" i="2"/>
  <c r="E5970" i="2"/>
  <c r="F5970" i="2"/>
  <c r="E5971" i="2"/>
  <c r="F5971" i="2"/>
  <c r="E5972" i="2"/>
  <c r="F5972" i="2"/>
  <c r="E5973" i="2"/>
  <c r="F5973" i="2"/>
  <c r="E5974" i="2"/>
  <c r="F5974" i="2"/>
  <c r="E5975" i="2"/>
  <c r="F5975" i="2"/>
  <c r="E5976" i="2"/>
  <c r="F5976" i="2"/>
  <c r="E5977" i="2"/>
  <c r="F5977" i="2"/>
  <c r="E5978" i="2"/>
  <c r="F5978" i="2"/>
  <c r="E5979" i="2"/>
  <c r="F5979" i="2"/>
  <c r="E5980" i="2"/>
  <c r="F5980" i="2"/>
  <c r="E5981" i="2"/>
  <c r="F5981" i="2"/>
  <c r="E5982" i="2"/>
  <c r="F5982" i="2"/>
  <c r="E5983" i="2"/>
  <c r="F5983" i="2"/>
  <c r="E5984" i="2"/>
  <c r="F5984" i="2"/>
  <c r="E5985" i="2"/>
  <c r="F5985" i="2"/>
  <c r="E5986" i="2"/>
  <c r="F5986" i="2"/>
  <c r="E5987" i="2"/>
  <c r="F5987" i="2"/>
  <c r="E5988" i="2"/>
  <c r="F5988" i="2"/>
  <c r="E5989" i="2"/>
  <c r="F5989" i="2"/>
  <c r="E5990" i="2"/>
  <c r="F5990" i="2"/>
  <c r="E5991" i="2"/>
  <c r="F5991" i="2"/>
  <c r="E5992" i="2"/>
  <c r="F5992" i="2"/>
  <c r="E5993" i="2"/>
  <c r="F5993" i="2"/>
  <c r="E5994" i="2"/>
  <c r="F5994" i="2"/>
  <c r="E5995" i="2"/>
  <c r="F5995" i="2"/>
  <c r="E5996" i="2"/>
  <c r="F5996" i="2"/>
  <c r="E5997" i="2"/>
  <c r="F5997" i="2"/>
  <c r="E5998" i="2"/>
  <c r="F5998" i="2"/>
  <c r="E5999" i="2"/>
  <c r="F5999" i="2"/>
  <c r="E6000" i="2"/>
  <c r="F6000" i="2"/>
  <c r="E6001" i="2"/>
  <c r="F6001" i="2"/>
  <c r="E6002" i="2"/>
  <c r="F6002" i="2"/>
  <c r="E6003" i="2"/>
  <c r="F6003" i="2"/>
  <c r="E6004" i="2"/>
  <c r="F6004" i="2"/>
  <c r="E6005" i="2"/>
  <c r="F6005" i="2"/>
  <c r="E6006" i="2"/>
  <c r="F6006" i="2"/>
  <c r="E6007" i="2"/>
  <c r="F6007" i="2"/>
  <c r="E6008" i="2"/>
  <c r="F6008" i="2"/>
  <c r="E6009" i="2"/>
  <c r="F6009" i="2"/>
  <c r="E6010" i="2"/>
  <c r="F6010" i="2"/>
  <c r="E6011" i="2"/>
  <c r="F6011" i="2"/>
  <c r="E6012" i="2"/>
  <c r="F6012" i="2"/>
  <c r="E6013" i="2"/>
  <c r="F6013" i="2"/>
  <c r="E6014" i="2"/>
  <c r="F6014" i="2"/>
  <c r="E6015" i="2"/>
  <c r="F6015" i="2"/>
  <c r="E6016" i="2"/>
  <c r="F6016" i="2"/>
  <c r="E6017" i="2"/>
  <c r="F6017" i="2"/>
  <c r="E6018" i="2"/>
  <c r="F6018" i="2"/>
  <c r="E6019" i="2"/>
  <c r="F6019" i="2"/>
  <c r="E6020" i="2"/>
  <c r="F6020" i="2"/>
  <c r="E6021" i="2"/>
  <c r="F6021" i="2"/>
  <c r="E6022" i="2"/>
  <c r="F6022" i="2"/>
  <c r="E6023" i="2"/>
  <c r="F6023" i="2"/>
  <c r="E6024" i="2"/>
  <c r="F6024" i="2"/>
  <c r="E6025" i="2"/>
  <c r="F6025" i="2"/>
  <c r="E6026" i="2"/>
  <c r="F6026" i="2"/>
  <c r="E6027" i="2"/>
  <c r="F6027" i="2"/>
  <c r="E6028" i="2"/>
  <c r="F6028" i="2"/>
  <c r="E6029" i="2"/>
  <c r="F6029" i="2"/>
  <c r="E6030" i="2"/>
  <c r="F6030" i="2"/>
  <c r="E6031" i="2"/>
  <c r="F6031" i="2"/>
  <c r="E6032" i="2"/>
  <c r="F6032" i="2"/>
  <c r="E6033" i="2"/>
  <c r="F6033" i="2"/>
  <c r="E6034" i="2"/>
  <c r="F6034" i="2"/>
  <c r="E6035" i="2"/>
  <c r="F6035" i="2"/>
  <c r="E6036" i="2"/>
  <c r="F6036" i="2"/>
  <c r="E6037" i="2"/>
  <c r="F6037" i="2"/>
  <c r="E6038" i="2"/>
  <c r="F6038" i="2"/>
  <c r="E6039" i="2"/>
  <c r="F6039" i="2"/>
  <c r="E6040" i="2"/>
  <c r="F6040" i="2"/>
  <c r="E6041" i="2"/>
  <c r="F6041" i="2"/>
  <c r="E6042" i="2"/>
  <c r="F6042" i="2"/>
  <c r="E6043" i="2"/>
  <c r="F6043" i="2"/>
  <c r="E6044" i="2"/>
  <c r="F6044" i="2"/>
  <c r="E6045" i="2"/>
  <c r="F6045" i="2"/>
  <c r="E6046" i="2"/>
  <c r="F6046" i="2"/>
  <c r="E6047" i="2"/>
  <c r="F6047" i="2"/>
  <c r="E6048" i="2"/>
  <c r="F6048" i="2"/>
  <c r="E6049" i="2"/>
  <c r="F6049" i="2"/>
  <c r="E6050" i="2"/>
  <c r="F6050" i="2"/>
  <c r="E6051" i="2"/>
  <c r="F6051" i="2"/>
  <c r="E6052" i="2"/>
  <c r="F6052" i="2"/>
  <c r="E6053" i="2"/>
  <c r="F6053" i="2"/>
  <c r="E6054" i="2"/>
  <c r="F6054" i="2"/>
  <c r="E6055" i="2"/>
  <c r="F6055" i="2"/>
  <c r="E6056" i="2"/>
  <c r="F6056" i="2"/>
  <c r="E6057" i="2"/>
  <c r="F6057" i="2"/>
  <c r="E6058" i="2"/>
  <c r="F6058" i="2"/>
  <c r="E6059" i="2"/>
  <c r="F6059" i="2"/>
  <c r="E6060" i="2"/>
  <c r="F6060" i="2"/>
  <c r="E6061" i="2"/>
  <c r="F6061" i="2"/>
  <c r="E6062" i="2"/>
  <c r="F6062" i="2"/>
  <c r="E6063" i="2"/>
  <c r="F6063" i="2"/>
  <c r="E6064" i="2"/>
  <c r="F6064" i="2"/>
  <c r="E6065" i="2"/>
  <c r="F6065" i="2"/>
  <c r="E6066" i="2"/>
  <c r="F6066" i="2"/>
  <c r="E6067" i="2"/>
  <c r="F6067" i="2"/>
  <c r="E6068" i="2"/>
  <c r="F6068" i="2"/>
  <c r="E6069" i="2"/>
  <c r="F6069" i="2"/>
  <c r="E6070" i="2"/>
  <c r="F6070" i="2"/>
  <c r="E6071" i="2"/>
  <c r="F6071" i="2"/>
  <c r="E6072" i="2"/>
  <c r="F6072" i="2"/>
  <c r="E6073" i="2"/>
  <c r="F6073" i="2"/>
  <c r="E6074" i="2"/>
  <c r="F6074" i="2"/>
  <c r="E6075" i="2"/>
  <c r="F6075" i="2"/>
  <c r="E6076" i="2"/>
  <c r="F6076" i="2"/>
  <c r="E6077" i="2"/>
  <c r="F6077" i="2"/>
  <c r="E6078" i="2"/>
  <c r="F6078" i="2"/>
  <c r="E6079" i="2"/>
  <c r="F6079" i="2"/>
  <c r="E6080" i="2"/>
  <c r="F6080" i="2"/>
  <c r="E6081" i="2"/>
  <c r="F6081" i="2"/>
  <c r="E6082" i="2"/>
  <c r="F6082" i="2"/>
  <c r="E6083" i="2"/>
  <c r="F6083" i="2"/>
  <c r="E6084" i="2"/>
  <c r="F6084" i="2"/>
  <c r="E6085" i="2"/>
  <c r="F6085" i="2"/>
  <c r="E6086" i="2"/>
  <c r="F6086" i="2"/>
  <c r="E6087" i="2"/>
  <c r="F6087" i="2"/>
  <c r="E6088" i="2"/>
  <c r="F6088" i="2"/>
  <c r="E6089" i="2"/>
  <c r="F6089" i="2"/>
  <c r="E6090" i="2"/>
  <c r="F6090" i="2"/>
  <c r="E6091" i="2"/>
  <c r="F6091" i="2"/>
  <c r="E6092" i="2"/>
  <c r="F6092" i="2"/>
  <c r="E6093" i="2"/>
  <c r="F6093" i="2"/>
  <c r="E6094" i="2"/>
  <c r="F6094" i="2"/>
  <c r="E6095" i="2"/>
  <c r="F6095" i="2"/>
  <c r="E6096" i="2"/>
  <c r="F6096" i="2"/>
  <c r="E6097" i="2"/>
  <c r="F6097" i="2"/>
  <c r="E6098" i="2"/>
  <c r="F6098" i="2"/>
  <c r="E6099" i="2"/>
  <c r="F6099" i="2"/>
  <c r="E6100" i="2"/>
  <c r="F6100" i="2"/>
  <c r="E6101" i="2"/>
  <c r="F6101" i="2"/>
  <c r="E6102" i="2"/>
  <c r="F6102" i="2"/>
  <c r="E6103" i="2"/>
  <c r="F6103" i="2"/>
  <c r="E6104" i="2"/>
  <c r="F6104" i="2"/>
  <c r="E6105" i="2"/>
  <c r="F6105" i="2"/>
  <c r="E6106" i="2"/>
  <c r="F6106" i="2"/>
  <c r="E6107" i="2"/>
  <c r="F6107" i="2"/>
  <c r="E6108" i="2"/>
  <c r="F6108" i="2"/>
  <c r="E6109" i="2"/>
  <c r="F6109" i="2"/>
  <c r="E6110" i="2"/>
  <c r="F6110" i="2"/>
  <c r="E6111" i="2"/>
  <c r="F6111" i="2"/>
  <c r="E6112" i="2"/>
  <c r="F6112" i="2"/>
  <c r="E6113" i="2"/>
  <c r="F6113" i="2"/>
  <c r="E6114" i="2"/>
  <c r="F6114" i="2"/>
  <c r="E6115" i="2"/>
  <c r="F6115" i="2"/>
  <c r="E6116" i="2"/>
  <c r="F6116" i="2"/>
  <c r="E6117" i="2"/>
  <c r="F6117" i="2"/>
  <c r="E6118" i="2"/>
  <c r="F6118" i="2"/>
  <c r="E6119" i="2"/>
  <c r="F6119" i="2"/>
  <c r="E6120" i="2"/>
  <c r="F6120" i="2"/>
  <c r="E6121" i="2"/>
  <c r="F6121" i="2"/>
  <c r="E6122" i="2"/>
  <c r="F6122" i="2"/>
  <c r="E6123" i="2"/>
  <c r="F6123" i="2"/>
  <c r="E6124" i="2"/>
  <c r="F6124" i="2"/>
  <c r="E6125" i="2"/>
  <c r="F6125" i="2"/>
  <c r="E6126" i="2"/>
  <c r="F6126" i="2"/>
  <c r="E6127" i="2"/>
  <c r="F6127" i="2"/>
  <c r="E6128" i="2"/>
  <c r="F6128" i="2"/>
  <c r="E6129" i="2"/>
  <c r="F6129" i="2"/>
  <c r="E6130" i="2"/>
  <c r="F6130" i="2"/>
  <c r="E6131" i="2"/>
  <c r="F6131" i="2"/>
  <c r="E6132" i="2"/>
  <c r="F6132" i="2"/>
  <c r="E6133" i="2"/>
  <c r="F6133" i="2"/>
  <c r="E6134" i="2"/>
  <c r="F6134" i="2"/>
  <c r="E6135" i="2"/>
  <c r="F6135" i="2"/>
  <c r="E6136" i="2"/>
  <c r="F6136" i="2"/>
  <c r="E6137" i="2"/>
  <c r="F6137" i="2"/>
  <c r="E6138" i="2"/>
  <c r="F6138" i="2"/>
  <c r="E6139" i="2"/>
  <c r="F6139" i="2"/>
  <c r="E6140" i="2"/>
  <c r="F6140" i="2"/>
  <c r="E6141" i="2"/>
  <c r="F6141" i="2"/>
  <c r="E6142" i="2"/>
  <c r="F6142" i="2"/>
  <c r="E6143" i="2"/>
  <c r="F6143" i="2"/>
  <c r="E6144" i="2"/>
  <c r="F6144" i="2"/>
  <c r="E6145" i="2"/>
  <c r="F6145" i="2"/>
  <c r="E6146" i="2"/>
  <c r="F6146" i="2"/>
  <c r="E6147" i="2"/>
  <c r="F6147" i="2"/>
  <c r="E6148" i="2"/>
  <c r="F6148" i="2"/>
  <c r="E6149" i="2"/>
  <c r="F6149" i="2"/>
  <c r="E6150" i="2"/>
  <c r="F6150" i="2"/>
  <c r="E6151" i="2"/>
  <c r="F6151" i="2"/>
  <c r="E6152" i="2"/>
  <c r="F6152" i="2"/>
  <c r="E6153" i="2"/>
  <c r="F6153" i="2"/>
  <c r="E6154" i="2"/>
  <c r="F6154" i="2"/>
  <c r="E6155" i="2"/>
  <c r="F6155" i="2"/>
  <c r="E6156" i="2"/>
  <c r="F6156" i="2"/>
  <c r="E6157" i="2"/>
  <c r="F6157" i="2"/>
  <c r="E6158" i="2"/>
  <c r="F6158" i="2"/>
  <c r="E6159" i="2"/>
  <c r="F6159" i="2"/>
  <c r="E6160" i="2"/>
  <c r="F6160" i="2"/>
  <c r="E6161" i="2"/>
  <c r="F6161" i="2"/>
  <c r="E6162" i="2"/>
  <c r="F6162" i="2"/>
  <c r="E6163" i="2"/>
  <c r="F6163" i="2"/>
  <c r="E6164" i="2"/>
  <c r="F6164" i="2"/>
  <c r="E6165" i="2"/>
  <c r="F6165" i="2"/>
  <c r="E6166" i="2"/>
  <c r="F6166" i="2"/>
  <c r="E6167" i="2"/>
  <c r="F6167" i="2"/>
  <c r="E6168" i="2"/>
  <c r="F6168" i="2"/>
  <c r="E6169" i="2"/>
  <c r="F6169" i="2"/>
  <c r="E6170" i="2"/>
  <c r="F6170" i="2"/>
  <c r="E6171" i="2"/>
  <c r="F6171" i="2"/>
  <c r="E6172" i="2"/>
  <c r="F6172" i="2"/>
  <c r="E6173" i="2"/>
  <c r="F6173" i="2"/>
  <c r="E6174" i="2"/>
  <c r="F6174" i="2"/>
  <c r="E6175" i="2"/>
  <c r="F6175" i="2"/>
  <c r="E6176" i="2"/>
  <c r="F6176" i="2"/>
  <c r="E6177" i="2"/>
  <c r="F6177" i="2"/>
  <c r="E6178" i="2"/>
  <c r="F6178" i="2"/>
  <c r="E6179" i="2"/>
  <c r="F6179" i="2"/>
  <c r="E6180" i="2"/>
  <c r="F6180" i="2"/>
  <c r="E6181" i="2"/>
  <c r="F6181" i="2"/>
  <c r="E6182" i="2"/>
  <c r="F6182" i="2"/>
  <c r="E6183" i="2"/>
  <c r="F6183" i="2"/>
  <c r="E6184" i="2"/>
  <c r="F6184" i="2"/>
  <c r="E6185" i="2"/>
  <c r="F6185" i="2"/>
  <c r="E6186" i="2"/>
  <c r="F6186" i="2"/>
  <c r="E6187" i="2"/>
  <c r="F6187" i="2"/>
  <c r="E6188" i="2"/>
  <c r="F6188" i="2"/>
  <c r="E6189" i="2"/>
  <c r="F6189" i="2"/>
  <c r="E6190" i="2"/>
  <c r="F6190" i="2"/>
  <c r="E6191" i="2"/>
  <c r="F6191" i="2"/>
  <c r="E6192" i="2"/>
  <c r="F6192" i="2"/>
  <c r="E6193" i="2"/>
  <c r="F6193" i="2"/>
  <c r="E6194" i="2"/>
  <c r="F6194" i="2"/>
  <c r="E6195" i="2"/>
  <c r="F6195" i="2"/>
  <c r="E6196" i="2"/>
  <c r="F6196" i="2"/>
  <c r="E6197" i="2"/>
  <c r="F6197" i="2"/>
  <c r="E6198" i="2"/>
  <c r="F6198" i="2"/>
  <c r="E6199" i="2"/>
  <c r="F6199" i="2"/>
  <c r="E6200" i="2"/>
  <c r="F6200" i="2"/>
  <c r="E6201" i="2"/>
  <c r="F6201" i="2"/>
  <c r="E6202" i="2"/>
  <c r="F6202" i="2"/>
  <c r="E6203" i="2"/>
  <c r="F6203" i="2"/>
  <c r="E6204" i="2"/>
  <c r="F6204" i="2"/>
  <c r="E6205" i="2"/>
  <c r="F6205" i="2"/>
  <c r="E6206" i="2"/>
  <c r="F6206" i="2"/>
  <c r="E6207" i="2"/>
  <c r="F6207" i="2"/>
  <c r="E6208" i="2"/>
  <c r="F6208" i="2"/>
  <c r="E6209" i="2"/>
  <c r="F6209" i="2"/>
  <c r="E6210" i="2"/>
  <c r="F6210" i="2"/>
  <c r="E6211" i="2"/>
  <c r="F6211" i="2"/>
  <c r="E6212" i="2"/>
  <c r="F6212" i="2"/>
  <c r="E6213" i="2"/>
  <c r="F6213" i="2"/>
  <c r="E6214" i="2"/>
  <c r="F6214" i="2"/>
  <c r="E6215" i="2"/>
  <c r="F6215" i="2"/>
  <c r="E6216" i="2"/>
  <c r="F6216" i="2"/>
  <c r="E6217" i="2"/>
  <c r="F6217" i="2"/>
  <c r="E6218" i="2"/>
  <c r="F6218" i="2"/>
  <c r="E6219" i="2"/>
  <c r="F6219" i="2"/>
  <c r="E6220" i="2"/>
  <c r="F6220" i="2"/>
  <c r="E6221" i="2"/>
  <c r="F6221" i="2"/>
  <c r="E6222" i="2"/>
  <c r="F6222" i="2"/>
  <c r="E6223" i="2"/>
  <c r="F6223" i="2"/>
  <c r="E6224" i="2"/>
  <c r="F6224" i="2"/>
  <c r="E6225" i="2"/>
  <c r="F6225" i="2"/>
  <c r="E6226" i="2"/>
  <c r="F6226" i="2"/>
  <c r="E6227" i="2"/>
  <c r="F6227" i="2"/>
  <c r="E6228" i="2"/>
  <c r="F6228" i="2"/>
  <c r="E6229" i="2"/>
  <c r="F6229" i="2"/>
  <c r="E6230" i="2"/>
  <c r="F6230" i="2"/>
  <c r="E6231" i="2"/>
  <c r="F6231" i="2"/>
  <c r="E6232" i="2"/>
  <c r="F6232" i="2"/>
  <c r="E6233" i="2"/>
  <c r="F6233" i="2"/>
  <c r="E6234" i="2"/>
  <c r="F6234" i="2"/>
  <c r="E6235" i="2"/>
  <c r="F6235" i="2"/>
  <c r="E6236" i="2"/>
  <c r="F6236" i="2"/>
  <c r="E6237" i="2"/>
  <c r="F6237" i="2"/>
  <c r="E6238" i="2"/>
  <c r="F6238" i="2"/>
  <c r="E6239" i="2"/>
  <c r="F6239" i="2"/>
  <c r="E6240" i="2"/>
  <c r="F6240" i="2"/>
  <c r="E6241" i="2"/>
  <c r="F6241" i="2"/>
  <c r="E6242" i="2"/>
  <c r="F6242" i="2"/>
  <c r="E6243" i="2"/>
  <c r="F6243" i="2"/>
  <c r="E6244" i="2"/>
  <c r="F6244" i="2"/>
  <c r="E6245" i="2"/>
  <c r="F6245" i="2"/>
  <c r="E6246" i="2"/>
  <c r="F6246" i="2"/>
  <c r="E6247" i="2"/>
  <c r="F6247" i="2"/>
  <c r="E6248" i="2"/>
  <c r="F6248" i="2"/>
  <c r="E6249" i="2"/>
  <c r="F6249" i="2"/>
  <c r="E6250" i="2"/>
  <c r="F6250" i="2"/>
  <c r="E6251" i="2"/>
  <c r="F6251" i="2"/>
  <c r="E6252" i="2"/>
  <c r="F6252" i="2"/>
  <c r="E6253" i="2"/>
  <c r="F6253" i="2"/>
  <c r="E6254" i="2"/>
  <c r="F6254" i="2"/>
  <c r="E6255" i="2"/>
  <c r="F6255" i="2"/>
  <c r="E6256" i="2"/>
  <c r="F6256" i="2"/>
  <c r="E6257" i="2"/>
  <c r="F6257" i="2"/>
  <c r="E6258" i="2"/>
  <c r="F6258" i="2"/>
  <c r="E6259" i="2"/>
  <c r="F6259" i="2"/>
  <c r="E6260" i="2"/>
  <c r="F6260" i="2"/>
  <c r="E6261" i="2"/>
  <c r="F6261" i="2"/>
  <c r="E6262" i="2"/>
  <c r="F6262" i="2"/>
  <c r="E6263" i="2"/>
  <c r="F6263" i="2"/>
  <c r="E6264" i="2"/>
  <c r="F6264" i="2"/>
  <c r="E6265" i="2"/>
  <c r="F6265" i="2"/>
  <c r="E6266" i="2"/>
  <c r="F6266" i="2"/>
  <c r="E6267" i="2"/>
  <c r="F6267" i="2"/>
  <c r="E6268" i="2"/>
  <c r="F6268" i="2"/>
  <c r="E6269" i="2"/>
  <c r="F6269" i="2"/>
  <c r="E6270" i="2"/>
  <c r="F6270" i="2"/>
  <c r="E6271" i="2"/>
  <c r="F6271" i="2"/>
  <c r="E6272" i="2"/>
  <c r="F6272" i="2"/>
  <c r="E6273" i="2"/>
  <c r="F6273" i="2"/>
  <c r="E6274" i="2"/>
  <c r="F6274" i="2"/>
  <c r="E6275" i="2"/>
  <c r="F6275" i="2"/>
  <c r="E6276" i="2"/>
  <c r="F6276" i="2"/>
  <c r="E6277" i="2"/>
  <c r="F6277" i="2"/>
  <c r="E6278" i="2"/>
  <c r="F6278" i="2"/>
  <c r="E6279" i="2"/>
  <c r="F6279" i="2"/>
  <c r="E6280" i="2"/>
  <c r="F6280" i="2"/>
  <c r="E6281" i="2"/>
  <c r="F6281" i="2"/>
  <c r="E6282" i="2"/>
  <c r="F6282" i="2"/>
  <c r="E6283" i="2"/>
  <c r="F6283" i="2"/>
  <c r="E6284" i="2"/>
  <c r="F6284" i="2"/>
  <c r="E6285" i="2"/>
  <c r="F6285" i="2"/>
  <c r="E6286" i="2"/>
  <c r="F6286" i="2"/>
  <c r="E6287" i="2"/>
  <c r="F6287" i="2"/>
  <c r="E6288" i="2"/>
  <c r="F6288" i="2"/>
  <c r="E6289" i="2"/>
  <c r="F6289" i="2"/>
  <c r="E6290" i="2"/>
  <c r="F6290" i="2"/>
  <c r="E6291" i="2"/>
  <c r="F6291" i="2"/>
  <c r="E6292" i="2"/>
  <c r="F6292" i="2"/>
  <c r="E6293" i="2"/>
  <c r="F6293" i="2"/>
  <c r="E6294" i="2"/>
  <c r="F6294" i="2"/>
  <c r="E6295" i="2"/>
  <c r="F6295" i="2"/>
  <c r="E6296" i="2"/>
  <c r="F6296" i="2"/>
  <c r="E6297" i="2"/>
  <c r="F6297" i="2"/>
  <c r="E6298" i="2"/>
  <c r="F6298" i="2"/>
  <c r="E6299" i="2"/>
  <c r="F6299" i="2"/>
  <c r="E6300" i="2"/>
  <c r="F6300" i="2"/>
  <c r="E6301" i="2"/>
  <c r="F6301" i="2"/>
  <c r="E6302" i="2"/>
  <c r="F6302" i="2"/>
  <c r="E6303" i="2"/>
  <c r="F6303" i="2"/>
  <c r="E6304" i="2"/>
  <c r="F6304" i="2"/>
  <c r="E6305" i="2"/>
  <c r="F6305" i="2"/>
  <c r="E6306" i="2"/>
  <c r="F6306" i="2"/>
  <c r="E6307" i="2"/>
  <c r="F6307" i="2"/>
  <c r="E6308" i="2"/>
  <c r="F6308" i="2"/>
  <c r="E6309" i="2"/>
  <c r="F6309" i="2"/>
  <c r="E6310" i="2"/>
  <c r="F6310" i="2"/>
  <c r="E6311" i="2"/>
  <c r="F6311" i="2"/>
  <c r="E6312" i="2"/>
  <c r="F6312" i="2"/>
  <c r="E6313" i="2"/>
  <c r="F6313" i="2"/>
  <c r="E6314" i="2"/>
  <c r="F6314" i="2"/>
  <c r="E6315" i="2"/>
  <c r="F6315" i="2"/>
  <c r="E6316" i="2"/>
  <c r="F6316" i="2"/>
  <c r="E6317" i="2"/>
  <c r="F6317" i="2"/>
  <c r="E6318" i="2"/>
  <c r="F6318" i="2"/>
  <c r="E6319" i="2"/>
  <c r="F6319" i="2"/>
  <c r="E6320" i="2"/>
  <c r="F6320" i="2"/>
  <c r="E6321" i="2"/>
  <c r="F6321" i="2"/>
  <c r="E6322" i="2"/>
  <c r="F6322" i="2"/>
  <c r="E6323" i="2"/>
  <c r="F6323" i="2"/>
  <c r="E6324" i="2"/>
  <c r="F6324" i="2"/>
  <c r="E6325" i="2"/>
  <c r="F6325" i="2"/>
  <c r="E6326" i="2"/>
  <c r="F6326" i="2"/>
  <c r="E6327" i="2"/>
  <c r="F6327" i="2"/>
  <c r="E6328" i="2"/>
  <c r="F6328" i="2"/>
  <c r="E6329" i="2"/>
  <c r="F6329" i="2"/>
  <c r="E6330" i="2"/>
  <c r="F6330" i="2"/>
  <c r="E6331" i="2"/>
  <c r="F6331" i="2"/>
  <c r="E6332" i="2"/>
  <c r="F6332" i="2"/>
  <c r="E6333" i="2"/>
  <c r="F6333" i="2"/>
  <c r="E6334" i="2"/>
  <c r="F6334" i="2"/>
  <c r="E6335" i="2"/>
  <c r="F6335" i="2"/>
  <c r="E6336" i="2"/>
  <c r="F6336" i="2"/>
  <c r="E6337" i="2"/>
  <c r="F6337" i="2"/>
  <c r="E6338" i="2"/>
  <c r="F6338" i="2"/>
  <c r="E6339" i="2"/>
  <c r="F6339" i="2"/>
  <c r="E6340" i="2"/>
  <c r="F6340" i="2"/>
  <c r="E6341" i="2"/>
  <c r="F6341" i="2"/>
  <c r="E6342" i="2"/>
  <c r="F6342" i="2"/>
  <c r="E6343" i="2"/>
  <c r="F6343" i="2"/>
  <c r="E6344" i="2"/>
  <c r="F6344" i="2"/>
  <c r="E6345" i="2"/>
  <c r="F6345" i="2"/>
  <c r="E6346" i="2"/>
  <c r="F6346" i="2"/>
  <c r="E6347" i="2"/>
  <c r="F6347" i="2"/>
  <c r="E6348" i="2"/>
  <c r="F6348" i="2"/>
  <c r="E6349" i="2"/>
  <c r="F6349" i="2"/>
  <c r="E6350" i="2"/>
  <c r="F6350" i="2"/>
  <c r="E6351" i="2"/>
  <c r="F6351" i="2"/>
  <c r="E6352" i="2"/>
  <c r="F6352" i="2"/>
  <c r="E6353" i="2"/>
  <c r="F6353" i="2"/>
  <c r="E6354" i="2"/>
  <c r="F6354" i="2"/>
  <c r="E6355" i="2"/>
  <c r="F6355" i="2"/>
  <c r="E6356" i="2"/>
  <c r="F6356" i="2"/>
  <c r="E6357" i="2"/>
  <c r="F6357" i="2"/>
  <c r="E6358" i="2"/>
  <c r="F6358" i="2"/>
  <c r="E6359" i="2"/>
  <c r="F6359" i="2"/>
  <c r="E6360" i="2"/>
  <c r="F6360" i="2"/>
  <c r="E6361" i="2"/>
  <c r="F6361" i="2"/>
  <c r="E6362" i="2"/>
  <c r="F6362" i="2"/>
  <c r="E6363" i="2"/>
  <c r="F6363" i="2"/>
  <c r="E6364" i="2"/>
  <c r="F6364" i="2"/>
  <c r="E6365" i="2"/>
  <c r="F6365" i="2"/>
  <c r="E6366" i="2"/>
  <c r="F6366" i="2"/>
  <c r="E6367" i="2"/>
  <c r="F6367" i="2"/>
  <c r="E6368" i="2"/>
  <c r="F6368" i="2"/>
  <c r="E6369" i="2"/>
  <c r="F6369" i="2"/>
  <c r="E6370" i="2"/>
  <c r="F6370" i="2"/>
  <c r="E6371" i="2"/>
  <c r="F6371" i="2"/>
  <c r="E6372" i="2"/>
  <c r="F6372" i="2"/>
  <c r="E6373" i="2"/>
  <c r="F6373" i="2"/>
  <c r="E6374" i="2"/>
  <c r="F6374" i="2"/>
  <c r="E6375" i="2"/>
  <c r="F6375" i="2"/>
  <c r="E6376" i="2"/>
  <c r="F6376" i="2"/>
  <c r="J6376" i="2"/>
  <c r="E6377" i="2"/>
  <c r="F6377" i="2"/>
  <c r="E6378" i="2"/>
  <c r="F6378" i="2"/>
  <c r="E6379" i="2"/>
  <c r="F6379" i="2"/>
  <c r="E6380" i="2"/>
  <c r="F6380" i="2"/>
  <c r="E6381" i="2"/>
  <c r="F6381" i="2"/>
  <c r="E6382" i="2"/>
  <c r="F6382" i="2"/>
  <c r="E6383" i="2"/>
  <c r="F6383" i="2"/>
  <c r="E6384" i="2"/>
  <c r="F6384" i="2"/>
  <c r="E6385" i="2"/>
  <c r="F6385" i="2"/>
  <c r="E6386" i="2"/>
  <c r="F6386" i="2"/>
  <c r="E6387" i="2"/>
  <c r="F6387" i="2"/>
  <c r="E6388" i="2"/>
  <c r="F6388" i="2"/>
  <c r="E6389" i="2"/>
  <c r="F6389" i="2"/>
  <c r="E6390" i="2"/>
  <c r="F6390" i="2"/>
  <c r="E6391" i="2"/>
  <c r="F6391" i="2"/>
  <c r="E6392" i="2"/>
  <c r="F6392" i="2"/>
  <c r="E6393" i="2"/>
  <c r="F6393" i="2"/>
  <c r="E6394" i="2"/>
  <c r="F6394" i="2"/>
  <c r="E6395" i="2"/>
  <c r="F6395" i="2"/>
  <c r="E6396" i="2"/>
  <c r="F6396" i="2"/>
  <c r="E6397" i="2"/>
  <c r="F6397" i="2"/>
  <c r="E6398" i="2"/>
  <c r="F6398" i="2"/>
  <c r="E6399" i="2"/>
  <c r="F6399" i="2"/>
  <c r="E6400" i="2"/>
  <c r="F6400" i="2"/>
  <c r="E6401" i="2"/>
  <c r="F6401" i="2"/>
  <c r="E6402" i="2"/>
  <c r="F6402" i="2"/>
  <c r="E6403" i="2"/>
  <c r="F6403" i="2"/>
  <c r="E6404" i="2"/>
  <c r="F6404" i="2"/>
  <c r="E6405" i="2"/>
  <c r="F6405" i="2"/>
  <c r="E6406" i="2"/>
  <c r="F6406" i="2"/>
  <c r="E6407" i="2"/>
  <c r="F6407" i="2"/>
  <c r="E6408" i="2"/>
  <c r="F6408" i="2"/>
  <c r="E6409" i="2"/>
  <c r="F6409" i="2"/>
  <c r="E6410" i="2"/>
  <c r="F6410" i="2"/>
  <c r="E6411" i="2"/>
  <c r="F6411" i="2"/>
  <c r="E6412" i="2"/>
  <c r="F6412" i="2"/>
  <c r="E6413" i="2"/>
  <c r="F6413" i="2"/>
  <c r="E6414" i="2"/>
  <c r="F6414" i="2"/>
  <c r="E6415" i="2"/>
  <c r="F6415" i="2"/>
  <c r="E6416" i="2"/>
  <c r="F6416" i="2"/>
  <c r="E6417" i="2"/>
  <c r="F6417" i="2"/>
  <c r="E6418" i="2"/>
  <c r="F6418" i="2"/>
  <c r="E6419" i="2"/>
  <c r="F6419" i="2"/>
  <c r="E6420" i="2"/>
  <c r="F6420" i="2"/>
  <c r="E6421" i="2"/>
  <c r="F6421" i="2"/>
  <c r="E6422" i="2"/>
  <c r="F6422" i="2"/>
  <c r="E6423" i="2"/>
  <c r="F6423" i="2"/>
  <c r="E6424" i="2"/>
  <c r="F6424" i="2"/>
  <c r="E6425" i="2"/>
  <c r="F6425" i="2"/>
  <c r="E6426" i="2"/>
  <c r="F6426" i="2"/>
  <c r="E6427" i="2"/>
  <c r="F6427" i="2"/>
  <c r="E6428" i="2"/>
  <c r="F6428" i="2"/>
  <c r="E6429" i="2"/>
  <c r="F6429" i="2"/>
  <c r="E6430" i="2"/>
  <c r="F6430" i="2"/>
  <c r="E6431" i="2"/>
  <c r="F6431" i="2"/>
  <c r="E6432" i="2"/>
  <c r="F6432" i="2"/>
  <c r="E6433" i="2"/>
  <c r="F6433" i="2"/>
  <c r="E6434" i="2"/>
  <c r="F6434" i="2"/>
  <c r="E6435" i="2"/>
  <c r="F6435" i="2"/>
  <c r="E6436" i="2"/>
  <c r="F6436" i="2"/>
  <c r="E6437" i="2"/>
  <c r="F6437" i="2"/>
  <c r="E6438" i="2"/>
  <c r="F6438" i="2"/>
  <c r="E6439" i="2"/>
  <c r="F6439" i="2"/>
  <c r="E6440" i="2"/>
  <c r="F6440" i="2"/>
  <c r="E6441" i="2"/>
  <c r="F6441" i="2"/>
  <c r="E6442" i="2"/>
  <c r="F6442" i="2"/>
  <c r="E6443" i="2"/>
  <c r="F6443" i="2"/>
  <c r="E6444" i="2"/>
  <c r="F6444" i="2"/>
  <c r="E6445" i="2"/>
  <c r="F6445" i="2"/>
  <c r="E6446" i="2"/>
  <c r="F6446" i="2"/>
  <c r="E6447" i="2"/>
  <c r="F6447" i="2"/>
  <c r="E6448" i="2"/>
  <c r="F6448" i="2"/>
  <c r="E6449" i="2"/>
  <c r="F6449" i="2"/>
  <c r="E6450" i="2"/>
  <c r="F6450" i="2"/>
  <c r="E6451" i="2"/>
  <c r="F6451" i="2"/>
  <c r="E6452" i="2"/>
  <c r="F6452" i="2"/>
  <c r="E6453" i="2"/>
  <c r="F6453" i="2"/>
  <c r="E6454" i="2"/>
  <c r="F6454" i="2"/>
  <c r="E6455" i="2"/>
  <c r="F6455" i="2"/>
  <c r="E6456" i="2"/>
  <c r="F6456" i="2"/>
  <c r="E6457" i="2"/>
  <c r="F6457" i="2"/>
  <c r="E6458" i="2"/>
  <c r="F6458" i="2"/>
  <c r="E6459" i="2"/>
  <c r="F6459" i="2"/>
  <c r="E6460" i="2"/>
  <c r="F6460" i="2"/>
  <c r="E6461" i="2"/>
  <c r="F6461" i="2"/>
  <c r="E6462" i="2"/>
  <c r="F6462" i="2"/>
  <c r="E6463" i="2"/>
  <c r="F6463" i="2"/>
  <c r="E6464" i="2"/>
  <c r="F6464" i="2"/>
  <c r="E6465" i="2"/>
  <c r="F6465" i="2"/>
  <c r="E6466" i="2"/>
  <c r="F6466" i="2"/>
  <c r="E6467" i="2"/>
  <c r="F6467" i="2"/>
  <c r="E6468" i="2"/>
  <c r="F6468" i="2"/>
  <c r="E6469" i="2"/>
  <c r="F6469" i="2"/>
  <c r="E6470" i="2"/>
  <c r="F6470" i="2"/>
  <c r="E6471" i="2"/>
  <c r="F6471" i="2"/>
  <c r="E6472" i="2"/>
  <c r="F6472" i="2"/>
  <c r="E6473" i="2"/>
  <c r="F6473" i="2"/>
  <c r="E6474" i="2"/>
  <c r="F6474" i="2"/>
  <c r="E6475" i="2"/>
  <c r="F6475" i="2"/>
  <c r="E6476" i="2"/>
  <c r="F6476" i="2"/>
  <c r="E6477" i="2"/>
  <c r="F6477" i="2"/>
  <c r="E6478" i="2"/>
  <c r="F6478" i="2"/>
  <c r="E6479" i="2"/>
  <c r="F6479" i="2"/>
  <c r="E6480" i="2"/>
  <c r="F6480" i="2"/>
  <c r="E6481" i="2"/>
  <c r="F6481" i="2"/>
  <c r="E6482" i="2"/>
  <c r="F6482" i="2"/>
  <c r="E6483" i="2"/>
  <c r="F6483" i="2"/>
  <c r="E6484" i="2"/>
  <c r="F6484" i="2"/>
  <c r="E6485" i="2"/>
  <c r="F6485" i="2"/>
  <c r="E6486" i="2"/>
  <c r="F6486" i="2"/>
  <c r="E6487" i="2"/>
  <c r="F6487" i="2"/>
  <c r="E6488" i="2"/>
  <c r="F6488" i="2"/>
  <c r="E6489" i="2"/>
  <c r="F6489" i="2"/>
  <c r="E6490" i="2"/>
  <c r="F6490" i="2"/>
  <c r="E6491" i="2"/>
  <c r="F6491" i="2"/>
  <c r="E6492" i="2"/>
  <c r="F6492" i="2"/>
  <c r="E6493" i="2"/>
  <c r="F6493" i="2"/>
  <c r="E6494" i="2"/>
  <c r="F6494" i="2"/>
  <c r="E6495" i="2"/>
  <c r="F6495" i="2"/>
  <c r="E6496" i="2"/>
  <c r="F6496" i="2"/>
  <c r="E6497" i="2"/>
  <c r="F6497" i="2"/>
  <c r="E6498" i="2"/>
  <c r="F6498" i="2"/>
  <c r="E6499" i="2"/>
  <c r="F6499" i="2"/>
  <c r="E6500" i="2"/>
  <c r="F6500" i="2"/>
  <c r="E6501" i="2"/>
  <c r="F6501" i="2"/>
  <c r="E6502" i="2"/>
  <c r="F6502" i="2"/>
  <c r="E6503" i="2"/>
  <c r="F6503" i="2"/>
  <c r="E6504" i="2"/>
  <c r="F6504" i="2"/>
  <c r="E6505" i="2"/>
  <c r="F6505" i="2"/>
  <c r="E6506" i="2"/>
  <c r="F6506" i="2"/>
  <c r="E6507" i="2"/>
  <c r="F6507" i="2"/>
  <c r="E6508" i="2"/>
  <c r="F6508" i="2"/>
  <c r="E6509" i="2"/>
  <c r="F6509" i="2"/>
  <c r="E6510" i="2"/>
  <c r="F6510" i="2"/>
  <c r="E6511" i="2"/>
  <c r="F6511" i="2"/>
  <c r="E6512" i="2"/>
  <c r="F6512" i="2"/>
  <c r="E6513" i="2"/>
  <c r="F6513" i="2"/>
  <c r="E6514" i="2"/>
  <c r="F6514" i="2"/>
  <c r="E6515" i="2"/>
  <c r="F6515" i="2"/>
  <c r="E6516" i="2"/>
  <c r="F6516" i="2"/>
  <c r="E6517" i="2"/>
  <c r="F6517" i="2"/>
  <c r="E6518" i="2"/>
  <c r="F6518" i="2"/>
  <c r="E6519" i="2"/>
  <c r="F6519" i="2"/>
  <c r="E6520" i="2"/>
  <c r="F6520" i="2"/>
  <c r="E6521" i="2"/>
  <c r="F6521" i="2"/>
  <c r="E6522" i="2"/>
  <c r="F6522" i="2"/>
  <c r="E6523" i="2"/>
  <c r="F6523" i="2"/>
  <c r="E6524" i="2"/>
  <c r="F6524" i="2"/>
  <c r="E6525" i="2"/>
  <c r="F6525" i="2"/>
  <c r="E6526" i="2"/>
  <c r="F6526" i="2"/>
  <c r="E6527" i="2"/>
  <c r="F6527" i="2"/>
  <c r="E6528" i="2"/>
  <c r="F6528" i="2"/>
  <c r="E6529" i="2"/>
  <c r="F6529" i="2"/>
  <c r="E6530" i="2"/>
  <c r="F6530" i="2"/>
  <c r="E6531" i="2"/>
  <c r="F6531" i="2"/>
  <c r="E6532" i="2"/>
  <c r="F6532" i="2"/>
  <c r="E6533" i="2"/>
  <c r="F6533" i="2"/>
  <c r="E6534" i="2"/>
  <c r="F6534" i="2"/>
  <c r="E6535" i="2"/>
  <c r="F6535" i="2"/>
  <c r="E6536" i="2"/>
  <c r="F6536" i="2"/>
  <c r="E6537" i="2"/>
  <c r="F6537" i="2"/>
  <c r="E6538" i="2"/>
  <c r="F6538" i="2"/>
  <c r="E6539" i="2"/>
  <c r="F6539" i="2"/>
  <c r="E6540" i="2"/>
  <c r="F6540" i="2"/>
  <c r="E6541" i="2"/>
  <c r="F6541" i="2"/>
  <c r="E6542" i="2"/>
  <c r="F6542" i="2"/>
  <c r="E6543" i="2"/>
  <c r="F6543" i="2"/>
  <c r="E6544" i="2"/>
  <c r="F6544" i="2"/>
  <c r="E6545" i="2"/>
  <c r="F6545" i="2"/>
  <c r="E6546" i="2"/>
  <c r="F6546" i="2"/>
  <c r="E6547" i="2"/>
  <c r="F6547" i="2"/>
  <c r="E6548" i="2"/>
  <c r="F6548" i="2"/>
  <c r="E6549" i="2"/>
  <c r="F6549" i="2"/>
  <c r="E6550" i="2"/>
  <c r="F6550" i="2"/>
  <c r="E6551" i="2"/>
  <c r="F6551" i="2"/>
  <c r="E6552" i="2"/>
  <c r="F6552" i="2"/>
  <c r="E6553" i="2"/>
  <c r="F6553" i="2"/>
  <c r="E6554" i="2"/>
  <c r="F6554" i="2"/>
  <c r="E6555" i="2"/>
  <c r="F6555" i="2"/>
  <c r="E6556" i="2"/>
  <c r="F6556" i="2"/>
  <c r="E6557" i="2"/>
  <c r="F6557" i="2"/>
  <c r="E6558" i="2"/>
  <c r="F6558" i="2"/>
  <c r="E6559" i="2"/>
  <c r="F6559" i="2"/>
  <c r="E6560" i="2"/>
  <c r="F6560" i="2"/>
  <c r="E6561" i="2"/>
  <c r="F6561" i="2"/>
  <c r="E6562" i="2"/>
  <c r="F6562" i="2"/>
  <c r="E6563" i="2"/>
  <c r="F6563" i="2"/>
  <c r="E6564" i="2"/>
  <c r="F6564" i="2"/>
  <c r="E6565" i="2"/>
  <c r="F6565" i="2"/>
  <c r="E6566" i="2"/>
  <c r="F6566" i="2"/>
  <c r="E6567" i="2"/>
  <c r="F6567" i="2"/>
  <c r="E6568" i="2"/>
  <c r="F6568" i="2"/>
  <c r="E6569" i="2"/>
  <c r="F6569" i="2"/>
  <c r="E6570" i="2"/>
  <c r="F6570" i="2"/>
  <c r="E6571" i="2"/>
  <c r="F6571" i="2"/>
  <c r="E6572" i="2"/>
  <c r="F6572" i="2"/>
  <c r="E6573" i="2"/>
  <c r="F6573" i="2"/>
  <c r="E6574" i="2"/>
  <c r="F6574" i="2"/>
  <c r="E6575" i="2"/>
  <c r="F6575" i="2"/>
  <c r="E6576" i="2"/>
  <c r="F6576" i="2"/>
  <c r="E6577" i="2"/>
  <c r="F6577" i="2"/>
  <c r="E6578" i="2"/>
  <c r="F6578" i="2"/>
  <c r="E6579" i="2"/>
  <c r="F6579" i="2"/>
  <c r="E6580" i="2"/>
  <c r="F6580" i="2"/>
  <c r="E6581" i="2"/>
  <c r="F6581" i="2"/>
  <c r="E6582" i="2"/>
  <c r="F6582" i="2"/>
  <c r="E6583" i="2"/>
  <c r="F6583" i="2"/>
  <c r="E6584" i="2"/>
  <c r="F6584" i="2"/>
  <c r="E6585" i="2"/>
  <c r="F6585" i="2"/>
  <c r="E6586" i="2"/>
  <c r="F6586" i="2"/>
  <c r="E6587" i="2"/>
  <c r="F6587" i="2"/>
  <c r="E6588" i="2"/>
  <c r="F6588" i="2"/>
  <c r="E6589" i="2"/>
  <c r="F6589" i="2"/>
  <c r="E6590" i="2"/>
  <c r="F6590" i="2"/>
  <c r="E6591" i="2"/>
  <c r="F6591" i="2"/>
  <c r="E6592" i="2"/>
  <c r="F6592" i="2"/>
  <c r="E6593" i="2"/>
  <c r="F6593" i="2"/>
  <c r="E6594" i="2"/>
  <c r="F6594" i="2"/>
  <c r="E6595" i="2"/>
  <c r="F6595" i="2"/>
  <c r="E6596" i="2"/>
  <c r="F6596" i="2"/>
  <c r="E6597" i="2"/>
  <c r="F6597" i="2"/>
  <c r="E6598" i="2"/>
  <c r="F6598" i="2"/>
  <c r="E6599" i="2"/>
  <c r="F6599" i="2"/>
  <c r="E6600" i="2"/>
  <c r="F6600" i="2"/>
  <c r="E6601" i="2"/>
  <c r="F6601" i="2"/>
  <c r="E6602" i="2"/>
  <c r="F6602" i="2"/>
  <c r="E6603" i="2"/>
  <c r="F6603" i="2"/>
  <c r="E6604" i="2"/>
  <c r="F6604" i="2"/>
  <c r="E6605" i="2"/>
  <c r="F6605" i="2"/>
  <c r="E6606" i="2"/>
  <c r="F6606" i="2"/>
  <c r="E6607" i="2"/>
  <c r="F6607" i="2"/>
  <c r="E6608" i="2"/>
  <c r="F6608" i="2"/>
  <c r="E6609" i="2"/>
  <c r="F6609" i="2"/>
  <c r="E6610" i="2"/>
  <c r="F6610" i="2"/>
  <c r="E6611" i="2"/>
  <c r="F6611" i="2"/>
  <c r="E6612" i="2"/>
  <c r="F6612" i="2"/>
  <c r="E6613" i="2"/>
  <c r="F6613" i="2"/>
  <c r="E6614" i="2"/>
  <c r="F6614" i="2"/>
  <c r="E6615" i="2"/>
  <c r="F6615" i="2"/>
  <c r="E6616" i="2"/>
  <c r="F6616" i="2"/>
  <c r="E6617" i="2"/>
  <c r="F6617" i="2"/>
  <c r="E6618" i="2"/>
  <c r="F6618" i="2"/>
  <c r="E6619" i="2"/>
  <c r="F6619" i="2"/>
  <c r="E6620" i="2"/>
  <c r="F6620" i="2"/>
  <c r="E6621" i="2"/>
  <c r="F6621" i="2"/>
  <c r="E6622" i="2"/>
  <c r="F6622" i="2"/>
  <c r="E6623" i="2"/>
  <c r="F6623" i="2"/>
  <c r="E6624" i="2"/>
  <c r="F6624" i="2"/>
  <c r="E6625" i="2"/>
  <c r="F6625" i="2"/>
  <c r="E6626" i="2"/>
  <c r="F6626" i="2"/>
  <c r="E6627" i="2"/>
  <c r="F6627" i="2"/>
  <c r="E6628" i="2"/>
  <c r="F6628" i="2"/>
  <c r="E6629" i="2"/>
  <c r="F6629" i="2"/>
  <c r="E6630" i="2"/>
  <c r="F6630" i="2"/>
  <c r="E6631" i="2"/>
  <c r="F6631" i="2"/>
  <c r="E6632" i="2"/>
  <c r="F6632" i="2"/>
  <c r="E6633" i="2"/>
  <c r="F6633" i="2"/>
  <c r="E6634" i="2"/>
  <c r="F6634" i="2"/>
  <c r="E6635" i="2"/>
  <c r="F6635" i="2"/>
  <c r="E6636" i="2"/>
  <c r="F6636" i="2"/>
  <c r="E6637" i="2"/>
  <c r="F6637" i="2"/>
  <c r="E6638" i="2"/>
  <c r="F6638" i="2"/>
  <c r="E6639" i="2"/>
  <c r="F6639" i="2"/>
  <c r="E6640" i="2"/>
  <c r="F6640" i="2"/>
  <c r="E6641" i="2"/>
  <c r="F6641" i="2"/>
  <c r="E6642" i="2"/>
  <c r="F6642" i="2"/>
  <c r="E6643" i="2"/>
  <c r="F6643" i="2"/>
  <c r="E6644" i="2"/>
  <c r="F6644" i="2"/>
  <c r="E6645" i="2"/>
  <c r="F6645" i="2"/>
  <c r="E6646" i="2"/>
  <c r="F6646" i="2"/>
  <c r="E6647" i="2"/>
  <c r="F6647" i="2"/>
  <c r="E6648" i="2"/>
  <c r="F6648" i="2"/>
  <c r="E6649" i="2"/>
  <c r="F6649" i="2"/>
  <c r="E6650" i="2"/>
  <c r="F6650" i="2"/>
  <c r="E6651" i="2"/>
  <c r="F6651" i="2"/>
  <c r="E6652" i="2"/>
  <c r="F6652" i="2"/>
  <c r="E6653" i="2"/>
  <c r="F6653" i="2"/>
  <c r="E6654" i="2"/>
  <c r="F6654" i="2"/>
  <c r="E6655" i="2"/>
  <c r="F6655" i="2"/>
  <c r="E6656" i="2"/>
  <c r="F6656" i="2"/>
  <c r="E6657" i="2"/>
  <c r="F6657" i="2"/>
  <c r="E6658" i="2"/>
  <c r="F6658" i="2"/>
  <c r="E6659" i="2"/>
  <c r="F6659" i="2"/>
  <c r="E6660" i="2"/>
  <c r="F6660" i="2"/>
  <c r="E6661" i="2"/>
  <c r="F6661" i="2"/>
  <c r="E6662" i="2"/>
  <c r="F6662" i="2"/>
  <c r="E6663" i="2"/>
  <c r="F6663" i="2"/>
  <c r="E6664" i="2"/>
  <c r="F6664" i="2"/>
  <c r="E6665" i="2"/>
  <c r="F6665" i="2"/>
  <c r="E6666" i="2"/>
  <c r="F6666" i="2"/>
  <c r="E6667" i="2"/>
  <c r="F6667" i="2"/>
  <c r="E6668" i="2"/>
  <c r="F6668" i="2"/>
  <c r="E6669" i="2"/>
  <c r="F6669" i="2"/>
  <c r="E6670" i="2"/>
  <c r="F6670" i="2"/>
  <c r="E6671" i="2"/>
  <c r="F6671" i="2"/>
  <c r="E6672" i="2"/>
  <c r="F6672" i="2"/>
  <c r="E6673" i="2"/>
  <c r="F6673" i="2"/>
  <c r="E6674" i="2"/>
  <c r="F6674" i="2"/>
  <c r="E6675" i="2"/>
  <c r="F6675" i="2"/>
  <c r="E6676" i="2"/>
  <c r="F6676" i="2"/>
  <c r="E6677" i="2"/>
  <c r="F6677" i="2"/>
  <c r="E6678" i="2"/>
  <c r="F6678" i="2"/>
  <c r="E6679" i="2"/>
  <c r="F6679" i="2"/>
  <c r="E6680" i="2"/>
  <c r="F6680" i="2"/>
  <c r="E6681" i="2"/>
  <c r="F6681" i="2"/>
  <c r="E6682" i="2"/>
  <c r="F6682" i="2"/>
  <c r="E6683" i="2"/>
  <c r="F6683" i="2"/>
  <c r="E6684" i="2"/>
  <c r="F6684" i="2"/>
  <c r="E6685" i="2"/>
  <c r="F6685" i="2"/>
  <c r="E6686" i="2"/>
  <c r="F6686" i="2"/>
  <c r="E6687" i="2"/>
  <c r="F6687" i="2"/>
  <c r="E6688" i="2"/>
  <c r="F6688" i="2"/>
  <c r="E6689" i="2"/>
  <c r="F6689" i="2"/>
  <c r="E6690" i="2"/>
  <c r="F6690" i="2"/>
  <c r="E6691" i="2"/>
  <c r="F6691" i="2"/>
  <c r="E6692" i="2"/>
  <c r="F6692" i="2"/>
  <c r="E6693" i="2"/>
  <c r="F6693" i="2"/>
  <c r="E6694" i="2"/>
  <c r="F6694" i="2"/>
  <c r="E6695" i="2"/>
  <c r="F6695" i="2"/>
  <c r="E6696" i="2"/>
  <c r="F6696" i="2"/>
  <c r="E6697" i="2"/>
  <c r="F6697" i="2"/>
  <c r="E6698" i="2"/>
  <c r="F6698" i="2"/>
  <c r="E6699" i="2"/>
  <c r="F6699" i="2"/>
  <c r="E6700" i="2"/>
  <c r="F6700" i="2"/>
  <c r="E6701" i="2"/>
  <c r="F6701" i="2"/>
  <c r="E6702" i="2"/>
  <c r="F6702" i="2"/>
  <c r="E6703" i="2"/>
  <c r="F6703" i="2"/>
  <c r="E6704" i="2"/>
  <c r="F6704" i="2"/>
  <c r="E6705" i="2"/>
  <c r="F6705" i="2"/>
  <c r="E6706" i="2"/>
  <c r="F6706" i="2"/>
  <c r="E6707" i="2"/>
  <c r="F6707" i="2"/>
  <c r="E6708" i="2"/>
  <c r="F6708" i="2"/>
  <c r="E6709" i="2"/>
  <c r="F6709" i="2"/>
  <c r="E6710" i="2"/>
  <c r="F6710" i="2"/>
  <c r="E6711" i="2"/>
  <c r="F6711" i="2"/>
  <c r="E6712" i="2"/>
  <c r="F6712" i="2"/>
  <c r="E6713" i="2"/>
  <c r="F6713" i="2"/>
  <c r="E6714" i="2"/>
  <c r="F6714" i="2"/>
  <c r="E6715" i="2"/>
  <c r="F6715" i="2"/>
  <c r="E6716" i="2"/>
  <c r="F6716" i="2"/>
  <c r="E6717" i="2"/>
  <c r="F6717" i="2"/>
  <c r="E6718" i="2"/>
  <c r="F6718" i="2"/>
  <c r="E6719" i="2"/>
  <c r="F6719" i="2"/>
  <c r="E6720" i="2"/>
  <c r="F6720" i="2"/>
  <c r="E6721" i="2"/>
  <c r="F6721" i="2"/>
  <c r="E6722" i="2"/>
  <c r="F6722" i="2"/>
  <c r="E6723" i="2"/>
  <c r="F6723" i="2"/>
  <c r="E6724" i="2"/>
  <c r="F6724" i="2"/>
  <c r="E6725" i="2"/>
  <c r="F6725" i="2"/>
  <c r="E6726" i="2"/>
  <c r="F6726" i="2"/>
  <c r="E6727" i="2"/>
  <c r="F6727" i="2"/>
  <c r="E6728" i="2"/>
  <c r="F6728" i="2"/>
  <c r="E6729" i="2"/>
  <c r="F6729" i="2"/>
  <c r="E6730" i="2"/>
  <c r="F6730" i="2"/>
  <c r="E6731" i="2"/>
  <c r="F6731" i="2"/>
  <c r="E6732" i="2"/>
  <c r="F6732" i="2"/>
  <c r="E6733" i="2"/>
  <c r="F6733" i="2"/>
  <c r="E6734" i="2"/>
  <c r="F6734" i="2"/>
  <c r="E6735" i="2"/>
  <c r="F6735" i="2"/>
  <c r="E6736" i="2"/>
  <c r="F6736" i="2"/>
  <c r="E6737" i="2"/>
  <c r="F6737" i="2"/>
  <c r="E6738" i="2"/>
  <c r="F6738" i="2"/>
  <c r="E6739" i="2"/>
  <c r="F6739" i="2"/>
  <c r="E6740" i="2"/>
  <c r="F6740" i="2"/>
  <c r="E6741" i="2"/>
  <c r="F6741" i="2"/>
  <c r="E6742" i="2"/>
  <c r="F6742" i="2"/>
  <c r="E6743" i="2"/>
  <c r="F6743" i="2"/>
  <c r="E6744" i="2"/>
  <c r="F6744" i="2"/>
  <c r="E6745" i="2"/>
  <c r="F6745" i="2"/>
  <c r="E6746" i="2"/>
  <c r="F6746" i="2"/>
  <c r="E6747" i="2"/>
  <c r="F6747" i="2"/>
  <c r="E6748" i="2"/>
  <c r="F6748" i="2"/>
  <c r="E6749" i="2"/>
  <c r="F6749" i="2"/>
  <c r="E6750" i="2"/>
  <c r="F6750" i="2"/>
  <c r="E6751" i="2"/>
  <c r="F6751" i="2"/>
  <c r="E6752" i="2"/>
  <c r="F6752" i="2"/>
  <c r="E6753" i="2"/>
  <c r="F6753" i="2"/>
  <c r="E6754" i="2"/>
  <c r="F6754" i="2"/>
  <c r="E6755" i="2"/>
  <c r="F6755" i="2"/>
  <c r="E6756" i="2"/>
  <c r="F6756" i="2"/>
  <c r="E6757" i="2"/>
  <c r="F6757" i="2"/>
  <c r="E6758" i="2"/>
  <c r="F6758" i="2"/>
  <c r="E6759" i="2"/>
  <c r="F6759" i="2"/>
  <c r="E6760" i="2"/>
  <c r="F6760" i="2"/>
  <c r="E6761" i="2"/>
  <c r="F6761" i="2"/>
  <c r="E6762" i="2"/>
  <c r="F6762" i="2"/>
  <c r="E6763" i="2"/>
  <c r="F6763" i="2"/>
  <c r="E6764" i="2"/>
  <c r="F6764" i="2"/>
  <c r="E6765" i="2"/>
  <c r="F6765" i="2"/>
  <c r="E6766" i="2"/>
  <c r="F6766" i="2"/>
  <c r="E6767" i="2"/>
  <c r="F6767" i="2"/>
  <c r="E6768" i="2"/>
  <c r="F6768" i="2"/>
  <c r="E6769" i="2"/>
  <c r="F6769" i="2"/>
  <c r="E6770" i="2"/>
  <c r="F6770" i="2"/>
  <c r="E6771" i="2"/>
  <c r="F6771" i="2"/>
  <c r="E6772" i="2"/>
  <c r="F6772" i="2"/>
  <c r="E6773" i="2"/>
  <c r="F6773" i="2"/>
  <c r="E6774" i="2"/>
  <c r="F6774" i="2"/>
  <c r="E6775" i="2"/>
  <c r="F6775" i="2"/>
  <c r="E6776" i="2"/>
  <c r="F6776" i="2"/>
  <c r="E6777" i="2"/>
  <c r="F6777" i="2"/>
  <c r="E6778" i="2"/>
  <c r="F6778" i="2"/>
  <c r="E6779" i="2"/>
  <c r="F6779" i="2"/>
  <c r="E6780" i="2"/>
  <c r="F6780" i="2"/>
  <c r="E6781" i="2"/>
  <c r="F6781" i="2"/>
  <c r="E6782" i="2"/>
  <c r="F6782" i="2"/>
  <c r="E6783" i="2"/>
  <c r="F6783" i="2"/>
  <c r="E6784" i="2"/>
  <c r="F6784" i="2"/>
  <c r="E6785" i="2"/>
  <c r="F6785" i="2"/>
  <c r="E6786" i="2"/>
  <c r="F6786" i="2"/>
  <c r="E6787" i="2"/>
  <c r="F6787" i="2"/>
  <c r="E6788" i="2"/>
  <c r="F6788" i="2"/>
  <c r="E6789" i="2"/>
  <c r="F6789" i="2"/>
  <c r="E6790" i="2"/>
  <c r="F6790" i="2"/>
  <c r="E6791" i="2"/>
  <c r="F6791" i="2"/>
  <c r="E6792" i="2"/>
  <c r="F6792" i="2"/>
  <c r="E6793" i="2"/>
  <c r="F6793" i="2"/>
  <c r="E6794" i="2"/>
  <c r="F6794" i="2"/>
  <c r="E6795" i="2"/>
  <c r="F6795" i="2"/>
  <c r="E6796" i="2"/>
  <c r="F6796" i="2"/>
  <c r="E6797" i="2"/>
  <c r="F6797" i="2"/>
  <c r="E6798" i="2"/>
  <c r="F6798" i="2"/>
  <c r="E6799" i="2"/>
  <c r="F6799" i="2"/>
  <c r="E6800" i="2"/>
  <c r="F6800" i="2"/>
  <c r="E6801" i="2"/>
  <c r="F6801" i="2"/>
  <c r="E6802" i="2"/>
  <c r="F6802" i="2"/>
  <c r="E6803" i="2"/>
  <c r="F6803" i="2"/>
  <c r="E6804" i="2"/>
  <c r="F6804" i="2"/>
  <c r="E6805" i="2"/>
  <c r="F6805" i="2"/>
  <c r="E6806" i="2"/>
  <c r="F6806" i="2"/>
  <c r="E6807" i="2"/>
  <c r="F6807" i="2"/>
  <c r="E6808" i="2"/>
  <c r="F6808" i="2"/>
  <c r="E6809" i="2"/>
  <c r="F6809" i="2"/>
  <c r="E6810" i="2"/>
  <c r="F6810" i="2"/>
  <c r="E6811" i="2"/>
  <c r="F6811" i="2"/>
  <c r="E6812" i="2"/>
  <c r="F6812" i="2"/>
  <c r="E6813" i="2"/>
  <c r="F6813" i="2"/>
  <c r="E6814" i="2"/>
  <c r="F6814" i="2"/>
  <c r="E6815" i="2"/>
  <c r="F6815" i="2"/>
  <c r="E6816" i="2"/>
  <c r="F6816" i="2"/>
  <c r="E6817" i="2"/>
  <c r="F6817" i="2"/>
  <c r="E6818" i="2"/>
  <c r="F6818" i="2"/>
  <c r="E6819" i="2"/>
  <c r="F6819" i="2"/>
  <c r="E6820" i="2"/>
  <c r="F6820" i="2"/>
  <c r="E6821" i="2"/>
  <c r="F6821" i="2"/>
  <c r="E6822" i="2"/>
  <c r="F6822" i="2"/>
  <c r="E6823" i="2"/>
  <c r="F6823" i="2"/>
  <c r="E6824" i="2"/>
  <c r="F6824" i="2"/>
  <c r="E6825" i="2"/>
  <c r="F6825" i="2"/>
  <c r="E6826" i="2"/>
  <c r="F6826" i="2"/>
  <c r="E6827" i="2"/>
  <c r="F6827" i="2"/>
  <c r="E6828" i="2"/>
  <c r="F6828" i="2"/>
  <c r="E6829" i="2"/>
  <c r="F6829" i="2"/>
  <c r="E6830" i="2"/>
  <c r="F6830" i="2"/>
  <c r="E6831" i="2"/>
  <c r="F6831" i="2"/>
  <c r="E6832" i="2"/>
  <c r="F6832" i="2"/>
  <c r="E6833" i="2"/>
  <c r="F6833" i="2"/>
  <c r="E6834" i="2"/>
  <c r="F6834" i="2"/>
  <c r="E6835" i="2"/>
  <c r="F6835" i="2"/>
  <c r="E6836" i="2"/>
  <c r="F6836" i="2"/>
  <c r="E6837" i="2"/>
  <c r="F6837" i="2"/>
  <c r="E6838" i="2"/>
  <c r="F6838" i="2"/>
  <c r="E6839" i="2"/>
  <c r="F6839" i="2"/>
  <c r="E6840" i="2"/>
  <c r="F6840" i="2"/>
  <c r="E6841" i="2"/>
  <c r="F6841" i="2"/>
  <c r="E6842" i="2"/>
  <c r="F6842" i="2"/>
  <c r="E6843" i="2"/>
  <c r="F6843" i="2"/>
  <c r="E6844" i="2"/>
  <c r="F6844" i="2"/>
  <c r="E6845" i="2"/>
  <c r="F6845" i="2"/>
  <c r="E6846" i="2"/>
  <c r="F6846" i="2"/>
  <c r="E6847" i="2"/>
  <c r="F6847" i="2"/>
  <c r="E6848" i="2"/>
  <c r="F6848" i="2"/>
  <c r="E6849" i="2"/>
  <c r="F6849" i="2"/>
  <c r="E6850" i="2"/>
  <c r="F6850" i="2"/>
  <c r="E6851" i="2"/>
  <c r="F6851" i="2"/>
  <c r="E6852" i="2"/>
  <c r="F6852" i="2"/>
  <c r="E6853" i="2"/>
  <c r="F6853" i="2"/>
  <c r="E6854" i="2"/>
  <c r="F6854" i="2"/>
  <c r="E6855" i="2"/>
  <c r="F6855" i="2"/>
  <c r="E6856" i="2"/>
  <c r="F6856" i="2"/>
  <c r="E6857" i="2"/>
  <c r="F6857" i="2"/>
  <c r="E6858" i="2"/>
  <c r="F6858" i="2"/>
  <c r="E6859" i="2"/>
  <c r="F6859" i="2"/>
  <c r="E6860" i="2"/>
  <c r="F6860" i="2"/>
  <c r="E6861" i="2"/>
  <c r="F6861" i="2"/>
  <c r="E6862" i="2"/>
  <c r="F6862" i="2"/>
  <c r="E6863" i="2"/>
  <c r="F6863" i="2"/>
  <c r="E6864" i="2"/>
  <c r="F6864" i="2"/>
  <c r="E6865" i="2"/>
  <c r="F6865" i="2"/>
  <c r="E6866" i="2"/>
  <c r="F6866" i="2"/>
  <c r="E6867" i="2"/>
  <c r="F6867" i="2"/>
  <c r="E6868" i="2"/>
  <c r="F6868" i="2"/>
  <c r="E6869" i="2"/>
  <c r="F6869" i="2"/>
  <c r="E6870" i="2"/>
  <c r="F6870" i="2"/>
  <c r="E6871" i="2"/>
  <c r="F6871" i="2"/>
  <c r="E6872" i="2"/>
  <c r="F6872" i="2"/>
  <c r="E6873" i="2"/>
  <c r="F6873" i="2"/>
  <c r="E6874" i="2"/>
  <c r="F6874" i="2"/>
  <c r="E6875" i="2"/>
  <c r="F6875" i="2"/>
  <c r="E6876" i="2"/>
  <c r="F6876" i="2"/>
  <c r="E6877" i="2"/>
  <c r="F6877" i="2"/>
  <c r="E6878" i="2"/>
  <c r="F6878" i="2"/>
  <c r="E6879" i="2"/>
  <c r="F6879" i="2"/>
  <c r="E6880" i="2"/>
  <c r="F6880" i="2"/>
  <c r="E6881" i="2"/>
  <c r="F6881" i="2"/>
  <c r="E6882" i="2"/>
  <c r="F6882" i="2"/>
  <c r="E6883" i="2"/>
  <c r="F6883" i="2"/>
  <c r="E6884" i="2"/>
  <c r="F6884" i="2"/>
  <c r="E6885" i="2"/>
  <c r="F6885" i="2"/>
  <c r="E6886" i="2"/>
  <c r="F6886" i="2"/>
  <c r="E6887" i="2"/>
  <c r="F6887" i="2"/>
  <c r="E6888" i="2"/>
  <c r="F6888" i="2"/>
  <c r="E6889" i="2"/>
  <c r="F6889" i="2"/>
  <c r="E6890" i="2"/>
  <c r="F6890" i="2"/>
  <c r="E6891" i="2"/>
  <c r="F6891" i="2"/>
  <c r="E6892" i="2"/>
  <c r="F6892" i="2"/>
  <c r="E6893" i="2"/>
  <c r="F6893" i="2"/>
  <c r="E6894" i="2"/>
  <c r="F6894" i="2"/>
  <c r="E6895" i="2"/>
  <c r="F6895" i="2"/>
  <c r="E6896" i="2"/>
  <c r="F6896" i="2"/>
  <c r="E6897" i="2"/>
  <c r="F6897" i="2"/>
  <c r="E6898" i="2"/>
  <c r="F6898" i="2"/>
  <c r="E6899" i="2"/>
  <c r="F6899" i="2"/>
  <c r="E6900" i="2"/>
  <c r="F6900" i="2"/>
  <c r="E6901" i="2"/>
  <c r="F6901" i="2"/>
  <c r="E6902" i="2"/>
  <c r="F6902" i="2"/>
  <c r="E6903" i="2"/>
  <c r="F6903" i="2"/>
  <c r="E6904" i="2"/>
  <c r="F6904" i="2"/>
  <c r="E6905" i="2"/>
  <c r="F6905" i="2"/>
  <c r="E6906" i="2"/>
  <c r="F6906" i="2"/>
  <c r="E6907" i="2"/>
  <c r="F6907" i="2"/>
  <c r="E6908" i="2"/>
  <c r="F6908" i="2"/>
  <c r="E6909" i="2"/>
  <c r="F6909" i="2"/>
  <c r="E6910" i="2"/>
  <c r="F6910" i="2"/>
  <c r="E6911" i="2"/>
  <c r="F6911" i="2"/>
  <c r="E6912" i="2"/>
  <c r="F6912" i="2"/>
  <c r="E6913" i="2"/>
  <c r="F6913" i="2"/>
  <c r="E6914" i="2"/>
  <c r="F6914" i="2"/>
  <c r="E6915" i="2"/>
  <c r="F6915" i="2"/>
  <c r="E6916" i="2"/>
  <c r="F6916" i="2"/>
  <c r="E6917" i="2"/>
  <c r="F6917" i="2"/>
  <c r="E6918" i="2"/>
  <c r="F6918" i="2"/>
  <c r="E6919" i="2"/>
  <c r="F6919" i="2"/>
  <c r="E6920" i="2"/>
  <c r="F6920" i="2"/>
  <c r="E6921" i="2"/>
  <c r="F6921" i="2"/>
  <c r="E6922" i="2"/>
  <c r="F6922" i="2"/>
  <c r="E6923" i="2"/>
  <c r="F6923" i="2"/>
  <c r="E6924" i="2"/>
  <c r="F6924" i="2"/>
  <c r="E6925" i="2"/>
  <c r="F6925" i="2"/>
  <c r="E6926" i="2"/>
  <c r="F6926" i="2"/>
  <c r="E6927" i="2"/>
  <c r="F6927" i="2"/>
  <c r="E6928" i="2"/>
  <c r="F6928" i="2"/>
  <c r="E6929" i="2"/>
  <c r="F6929" i="2"/>
  <c r="E6930" i="2"/>
  <c r="F6930" i="2"/>
  <c r="E6931" i="2"/>
  <c r="F6931" i="2"/>
  <c r="E6932" i="2"/>
  <c r="F6932" i="2"/>
  <c r="E6933" i="2"/>
  <c r="F6933" i="2"/>
  <c r="E6934" i="2"/>
  <c r="F6934" i="2"/>
  <c r="E6935" i="2"/>
  <c r="F6935" i="2"/>
  <c r="E6936" i="2"/>
  <c r="F6936" i="2"/>
  <c r="E6937" i="2"/>
  <c r="F6937" i="2"/>
  <c r="E6938" i="2"/>
  <c r="F6938" i="2"/>
  <c r="E6939" i="2"/>
  <c r="F6939" i="2"/>
  <c r="E6940" i="2"/>
  <c r="F6940" i="2"/>
  <c r="E6941" i="2"/>
  <c r="F6941" i="2"/>
  <c r="E6942" i="2"/>
  <c r="F6942" i="2"/>
  <c r="E6943" i="2"/>
  <c r="F6943" i="2"/>
  <c r="E6944" i="2"/>
  <c r="F6944" i="2"/>
  <c r="E6945" i="2"/>
  <c r="F6945" i="2"/>
  <c r="E6946" i="2"/>
  <c r="F6946" i="2"/>
  <c r="E6947" i="2"/>
  <c r="F6947" i="2"/>
  <c r="E6948" i="2"/>
  <c r="F6948" i="2"/>
  <c r="E6949" i="2"/>
  <c r="F6949" i="2"/>
  <c r="E6950" i="2"/>
  <c r="F6950" i="2"/>
  <c r="E6951" i="2"/>
  <c r="F6951" i="2"/>
  <c r="E6952" i="2"/>
  <c r="F6952" i="2"/>
  <c r="E6953" i="2"/>
  <c r="F6953" i="2"/>
  <c r="E6954" i="2"/>
  <c r="F6954" i="2"/>
  <c r="E6955" i="2"/>
  <c r="F6955" i="2"/>
  <c r="E6956" i="2"/>
  <c r="F6956" i="2"/>
  <c r="E6957" i="2"/>
  <c r="F6957" i="2"/>
  <c r="E6958" i="2"/>
  <c r="F6958" i="2"/>
  <c r="E6959" i="2"/>
  <c r="F6959" i="2"/>
  <c r="E6960" i="2"/>
  <c r="F6960" i="2"/>
  <c r="E6961" i="2"/>
  <c r="F6961" i="2"/>
  <c r="E6962" i="2"/>
  <c r="F6962" i="2"/>
  <c r="E6963" i="2"/>
  <c r="F6963" i="2"/>
  <c r="E6964" i="2"/>
  <c r="F6964" i="2"/>
  <c r="E6965" i="2"/>
  <c r="F6965" i="2"/>
  <c r="E6966" i="2"/>
  <c r="F6966" i="2"/>
  <c r="E6967" i="2"/>
  <c r="F6967" i="2"/>
  <c r="E6968" i="2"/>
  <c r="F6968" i="2"/>
  <c r="E6969" i="2"/>
  <c r="F6969" i="2"/>
  <c r="E6970" i="2"/>
  <c r="F6970" i="2"/>
  <c r="E6971" i="2"/>
  <c r="F6971" i="2"/>
  <c r="E6972" i="2"/>
  <c r="F6972" i="2"/>
  <c r="E6973" i="2"/>
  <c r="F6973" i="2"/>
  <c r="E6974" i="2"/>
  <c r="F6974" i="2"/>
  <c r="E6975" i="2"/>
  <c r="F6975" i="2"/>
  <c r="E6976" i="2"/>
  <c r="F6976" i="2"/>
  <c r="E6977" i="2"/>
  <c r="F6977" i="2"/>
  <c r="E6978" i="2"/>
  <c r="F6978" i="2"/>
  <c r="E6979" i="2"/>
  <c r="F6979" i="2"/>
  <c r="E6980" i="2"/>
  <c r="F6980" i="2"/>
  <c r="E6981" i="2"/>
  <c r="F6981" i="2"/>
  <c r="E6982" i="2"/>
  <c r="F6982" i="2"/>
  <c r="E6983" i="2"/>
  <c r="F6983" i="2"/>
  <c r="E6984" i="2"/>
  <c r="F6984" i="2"/>
  <c r="E6985" i="2"/>
  <c r="F6985" i="2"/>
  <c r="E6986" i="2"/>
  <c r="F6986" i="2"/>
  <c r="E6987" i="2"/>
  <c r="F6987" i="2"/>
  <c r="E6988" i="2"/>
  <c r="F6988" i="2"/>
  <c r="E6989" i="2"/>
  <c r="F6989" i="2"/>
  <c r="E6990" i="2"/>
  <c r="F6990" i="2"/>
  <c r="E6991" i="2"/>
  <c r="F6991" i="2"/>
  <c r="E6992" i="2"/>
  <c r="F6992" i="2"/>
  <c r="E6993" i="2"/>
  <c r="F6993" i="2"/>
  <c r="E6994" i="2"/>
  <c r="F6994" i="2"/>
  <c r="E6995" i="2"/>
  <c r="F6995" i="2"/>
  <c r="E6996" i="2"/>
  <c r="F6996" i="2"/>
  <c r="E6997" i="2"/>
  <c r="F6997" i="2"/>
  <c r="E6998" i="2"/>
  <c r="F6998" i="2"/>
  <c r="E6999" i="2"/>
  <c r="F6999" i="2"/>
  <c r="E7000" i="2"/>
  <c r="F7000" i="2"/>
  <c r="E7001" i="2"/>
  <c r="F7001" i="2"/>
  <c r="E7002" i="2"/>
  <c r="F7002" i="2"/>
  <c r="E7003" i="2"/>
  <c r="F7003" i="2"/>
  <c r="E7004" i="2"/>
  <c r="F7004" i="2"/>
  <c r="E7005" i="2"/>
  <c r="F7005" i="2"/>
  <c r="E7006" i="2"/>
  <c r="F7006" i="2"/>
  <c r="E7007" i="2"/>
  <c r="F7007" i="2"/>
  <c r="E7008" i="2"/>
  <c r="F7008" i="2"/>
  <c r="E7009" i="2"/>
  <c r="F7009" i="2"/>
  <c r="E7010" i="2"/>
  <c r="F7010" i="2"/>
  <c r="E7011" i="2"/>
  <c r="F7011" i="2"/>
  <c r="E7012" i="2"/>
  <c r="F7012" i="2"/>
  <c r="E7013" i="2"/>
  <c r="F7013" i="2"/>
  <c r="E7014" i="2"/>
  <c r="F7014" i="2"/>
  <c r="E7015" i="2"/>
  <c r="F7015" i="2"/>
  <c r="E7016" i="2"/>
  <c r="F7016" i="2"/>
  <c r="E7017" i="2"/>
  <c r="F7017" i="2"/>
  <c r="E7018" i="2"/>
  <c r="F7018" i="2"/>
  <c r="E7019" i="2"/>
  <c r="F7019" i="2"/>
  <c r="E7020" i="2"/>
  <c r="F7020" i="2"/>
  <c r="E7021" i="2"/>
  <c r="F7021" i="2"/>
  <c r="E7022" i="2"/>
  <c r="F7022" i="2"/>
  <c r="E7023" i="2"/>
  <c r="F7023" i="2"/>
  <c r="E7024" i="2"/>
  <c r="F7024" i="2"/>
  <c r="E7025" i="2"/>
  <c r="F7025" i="2"/>
  <c r="E7026" i="2"/>
  <c r="F7026" i="2"/>
  <c r="E7027" i="2"/>
  <c r="F7027" i="2"/>
  <c r="E7028" i="2"/>
  <c r="F7028" i="2"/>
  <c r="E7029" i="2"/>
  <c r="F7029" i="2"/>
  <c r="E7030" i="2"/>
  <c r="F7030" i="2"/>
  <c r="E7031" i="2"/>
  <c r="F7031" i="2"/>
  <c r="E7032" i="2"/>
  <c r="F7032" i="2"/>
  <c r="E7033" i="2"/>
  <c r="F7033" i="2"/>
  <c r="E7034" i="2"/>
  <c r="F7034" i="2"/>
  <c r="E7035" i="2"/>
  <c r="F7035" i="2"/>
  <c r="E7036" i="2"/>
  <c r="F7036" i="2"/>
  <c r="E7037" i="2"/>
  <c r="F7037" i="2"/>
  <c r="E7038" i="2"/>
  <c r="F7038" i="2"/>
  <c r="E7039" i="2"/>
  <c r="F7039" i="2"/>
  <c r="E7040" i="2"/>
  <c r="F7040" i="2"/>
  <c r="E7041" i="2"/>
  <c r="F7041" i="2"/>
  <c r="E7042" i="2"/>
  <c r="F7042" i="2"/>
  <c r="E7043" i="2"/>
  <c r="F7043" i="2"/>
  <c r="E7044" i="2"/>
  <c r="F7044" i="2"/>
  <c r="E7045" i="2"/>
  <c r="F7045" i="2"/>
  <c r="E7046" i="2"/>
  <c r="F7046" i="2"/>
  <c r="E7047" i="2"/>
  <c r="F7047" i="2"/>
  <c r="E7048" i="2"/>
  <c r="F7048" i="2"/>
  <c r="E7049" i="2"/>
  <c r="F7049" i="2"/>
  <c r="E7050" i="2"/>
  <c r="F7050" i="2"/>
  <c r="E7051" i="2"/>
  <c r="F7051" i="2"/>
  <c r="E7052" i="2"/>
  <c r="F7052" i="2"/>
  <c r="E7053" i="2"/>
  <c r="F7053" i="2"/>
  <c r="E7054" i="2"/>
  <c r="F7054" i="2"/>
  <c r="E7055" i="2"/>
  <c r="F7055" i="2"/>
  <c r="E7056" i="2"/>
  <c r="F7056" i="2"/>
  <c r="E7057" i="2"/>
  <c r="F7057" i="2"/>
  <c r="E7058" i="2"/>
  <c r="F7058" i="2"/>
  <c r="E7059" i="2"/>
  <c r="F7059" i="2"/>
  <c r="E7060" i="2"/>
  <c r="F7060" i="2"/>
  <c r="E7061" i="2"/>
  <c r="F7061" i="2"/>
  <c r="E7062" i="2"/>
  <c r="F7062" i="2"/>
  <c r="E7063" i="2"/>
  <c r="F7063" i="2"/>
  <c r="E7064" i="2"/>
  <c r="F7064" i="2"/>
  <c r="E7065" i="2"/>
  <c r="F7065" i="2"/>
  <c r="E7066" i="2"/>
  <c r="F7066" i="2"/>
  <c r="E7067" i="2"/>
  <c r="F7067" i="2"/>
  <c r="E7068" i="2"/>
  <c r="F7068" i="2"/>
  <c r="E7069" i="2"/>
  <c r="F7069" i="2"/>
  <c r="E7070" i="2"/>
  <c r="F7070" i="2"/>
  <c r="E7071" i="2"/>
  <c r="F7071" i="2"/>
  <c r="E7072" i="2"/>
  <c r="F7072" i="2"/>
  <c r="E7073" i="2"/>
  <c r="F7073" i="2"/>
  <c r="E7074" i="2"/>
  <c r="F7074" i="2"/>
  <c r="E7075" i="2"/>
  <c r="F7075" i="2"/>
  <c r="E7076" i="2"/>
  <c r="F7076" i="2"/>
  <c r="E7077" i="2"/>
  <c r="F7077" i="2"/>
  <c r="E7078" i="2"/>
  <c r="F7078" i="2"/>
  <c r="E7079" i="2"/>
  <c r="F7079" i="2"/>
  <c r="E7080" i="2"/>
  <c r="F7080" i="2"/>
  <c r="E7081" i="2"/>
  <c r="F7081" i="2"/>
  <c r="E7082" i="2"/>
  <c r="F7082" i="2"/>
  <c r="E7083" i="2"/>
  <c r="F7083" i="2"/>
  <c r="E7084" i="2"/>
  <c r="F7084" i="2"/>
  <c r="E7085" i="2"/>
  <c r="F7085" i="2"/>
  <c r="E7086" i="2"/>
  <c r="F7086" i="2"/>
  <c r="E7087" i="2"/>
  <c r="F7087" i="2"/>
  <c r="E7088" i="2"/>
  <c r="F7088" i="2"/>
  <c r="E7089" i="2"/>
  <c r="F7089" i="2"/>
  <c r="E7090" i="2"/>
  <c r="F7090" i="2"/>
  <c r="E7091" i="2"/>
  <c r="F7091" i="2"/>
  <c r="E7092" i="2"/>
  <c r="F7092" i="2"/>
  <c r="E7093" i="2"/>
  <c r="F7093" i="2"/>
  <c r="E7094" i="2"/>
  <c r="F7094" i="2"/>
  <c r="E7095" i="2"/>
  <c r="F7095" i="2"/>
  <c r="E7096" i="2"/>
  <c r="F7096" i="2"/>
  <c r="E7097" i="2"/>
  <c r="F7097" i="2"/>
  <c r="E7098" i="2"/>
  <c r="F7098" i="2"/>
  <c r="E7099" i="2"/>
  <c r="F7099" i="2"/>
  <c r="E7100" i="2"/>
  <c r="F7100" i="2"/>
  <c r="E7101" i="2"/>
  <c r="F7101" i="2"/>
  <c r="E7102" i="2"/>
  <c r="F7102" i="2"/>
  <c r="E7103" i="2"/>
  <c r="F7103" i="2"/>
  <c r="E7104" i="2"/>
  <c r="F7104" i="2"/>
  <c r="E7105" i="2"/>
  <c r="F7105" i="2"/>
  <c r="E7106" i="2"/>
  <c r="F7106" i="2"/>
  <c r="E7107" i="2"/>
  <c r="F7107" i="2"/>
  <c r="E7108" i="2"/>
  <c r="F7108" i="2"/>
  <c r="E7109" i="2"/>
  <c r="F7109" i="2"/>
  <c r="E7110" i="2"/>
  <c r="F7110" i="2"/>
  <c r="E7111" i="2"/>
  <c r="F7111" i="2"/>
  <c r="E7112" i="2"/>
  <c r="F7112" i="2"/>
  <c r="E7113" i="2"/>
  <c r="F7113" i="2"/>
  <c r="E7114" i="2"/>
  <c r="F7114" i="2"/>
  <c r="E7115" i="2"/>
  <c r="F7115" i="2"/>
  <c r="E7116" i="2"/>
  <c r="F7116" i="2"/>
  <c r="E7117" i="2"/>
  <c r="F7117" i="2"/>
  <c r="E7118" i="2"/>
  <c r="F7118" i="2"/>
  <c r="E7119" i="2"/>
  <c r="F7119" i="2"/>
  <c r="E7120" i="2"/>
  <c r="F7120" i="2"/>
  <c r="E7121" i="2"/>
  <c r="F7121" i="2"/>
  <c r="E7122" i="2"/>
  <c r="F7122" i="2"/>
  <c r="E7123" i="2"/>
  <c r="F7123" i="2"/>
  <c r="E7124" i="2"/>
  <c r="F7124" i="2"/>
  <c r="E7125" i="2"/>
  <c r="F7125" i="2"/>
  <c r="E7126" i="2"/>
  <c r="F7126" i="2"/>
  <c r="E7127" i="2"/>
  <c r="F7127" i="2"/>
  <c r="E7128" i="2"/>
  <c r="F7128" i="2"/>
  <c r="E7129" i="2"/>
  <c r="F7129" i="2"/>
  <c r="E7130" i="2"/>
  <c r="F7130" i="2"/>
  <c r="E7131" i="2"/>
  <c r="F7131" i="2"/>
  <c r="E7132" i="2"/>
  <c r="F7132" i="2"/>
  <c r="E7133" i="2"/>
  <c r="F7133" i="2"/>
  <c r="E7134" i="2"/>
  <c r="F7134" i="2"/>
  <c r="E7135" i="2"/>
  <c r="F7135" i="2"/>
  <c r="E7136" i="2"/>
  <c r="F7136" i="2"/>
  <c r="E7137" i="2"/>
  <c r="F7137" i="2"/>
  <c r="E7138" i="2"/>
  <c r="F7138" i="2"/>
  <c r="E7139" i="2"/>
  <c r="F7139" i="2"/>
  <c r="E7140" i="2"/>
  <c r="F7140" i="2"/>
  <c r="E7141" i="2"/>
  <c r="F7141" i="2"/>
  <c r="E7142" i="2"/>
  <c r="F7142" i="2"/>
  <c r="E7143" i="2"/>
  <c r="F7143" i="2"/>
  <c r="E7144" i="2"/>
  <c r="F7144" i="2"/>
  <c r="E7145" i="2"/>
  <c r="F7145" i="2"/>
  <c r="E7146" i="2"/>
  <c r="F7146" i="2"/>
  <c r="E7147" i="2"/>
  <c r="F7147" i="2"/>
  <c r="E7148" i="2"/>
  <c r="F7148" i="2"/>
  <c r="E7149" i="2"/>
  <c r="F7149" i="2"/>
  <c r="E7150" i="2"/>
  <c r="F7150" i="2"/>
  <c r="E7151" i="2"/>
  <c r="F7151" i="2"/>
  <c r="E7152" i="2"/>
  <c r="F7152" i="2"/>
  <c r="E7153" i="2"/>
  <c r="F7153" i="2"/>
  <c r="E7154" i="2"/>
  <c r="F7154" i="2"/>
  <c r="E7155" i="2"/>
  <c r="F7155" i="2"/>
  <c r="E7156" i="2"/>
  <c r="F7156" i="2"/>
  <c r="E7157" i="2"/>
  <c r="F7157" i="2"/>
  <c r="E7158" i="2"/>
  <c r="F7158" i="2"/>
  <c r="E7159" i="2"/>
  <c r="F7159" i="2"/>
  <c r="E7160" i="2"/>
  <c r="F7160" i="2"/>
  <c r="E7161" i="2"/>
  <c r="F7161" i="2"/>
  <c r="E7162" i="2"/>
  <c r="F7162" i="2"/>
  <c r="E7163" i="2"/>
  <c r="F7163" i="2"/>
  <c r="E7164" i="2"/>
  <c r="F7164" i="2"/>
  <c r="E7165" i="2"/>
  <c r="F7165" i="2"/>
  <c r="E7166" i="2"/>
  <c r="F7166" i="2"/>
  <c r="E7167" i="2"/>
  <c r="F7167" i="2"/>
  <c r="E7168" i="2"/>
  <c r="F7168" i="2"/>
  <c r="E7169" i="2"/>
  <c r="F7169" i="2"/>
  <c r="E7170" i="2"/>
  <c r="F7170" i="2"/>
  <c r="E7171" i="2"/>
  <c r="F7171" i="2"/>
  <c r="E7172" i="2"/>
  <c r="F7172" i="2"/>
  <c r="E7173" i="2"/>
  <c r="F7173" i="2"/>
  <c r="E7174" i="2"/>
  <c r="F7174" i="2"/>
  <c r="E7175" i="2"/>
  <c r="F7175" i="2"/>
  <c r="E7176" i="2"/>
  <c r="F7176" i="2"/>
  <c r="E7177" i="2"/>
  <c r="F7177" i="2"/>
  <c r="E7178" i="2"/>
  <c r="F7178" i="2"/>
  <c r="E7179" i="2"/>
  <c r="F7179" i="2"/>
  <c r="E7180" i="2"/>
  <c r="F7180" i="2"/>
  <c r="E7181" i="2"/>
  <c r="F7181" i="2"/>
  <c r="E7182" i="2"/>
  <c r="F7182" i="2"/>
  <c r="E7183" i="2"/>
  <c r="F7183" i="2"/>
  <c r="E7184" i="2"/>
  <c r="F7184" i="2"/>
  <c r="E7185" i="2"/>
  <c r="F7185" i="2"/>
  <c r="E7186" i="2"/>
  <c r="F7186" i="2"/>
  <c r="E7187" i="2"/>
  <c r="F7187" i="2"/>
  <c r="E7188" i="2"/>
  <c r="F7188" i="2"/>
  <c r="E7189" i="2"/>
  <c r="F7189" i="2"/>
  <c r="E7190" i="2"/>
  <c r="F7190" i="2"/>
  <c r="E7191" i="2"/>
  <c r="F7191" i="2"/>
  <c r="E7192" i="2"/>
  <c r="F7192" i="2"/>
  <c r="E7193" i="2"/>
  <c r="F7193" i="2"/>
  <c r="E7194" i="2"/>
  <c r="F7194" i="2"/>
  <c r="E7195" i="2"/>
  <c r="F7195" i="2"/>
  <c r="E7196" i="2"/>
  <c r="F7196" i="2"/>
  <c r="E7197" i="2"/>
  <c r="F7197" i="2"/>
  <c r="E7198" i="2"/>
  <c r="F7198" i="2"/>
  <c r="E7199" i="2"/>
  <c r="F7199" i="2"/>
  <c r="E7200" i="2"/>
  <c r="F7200" i="2"/>
  <c r="E7201" i="2"/>
  <c r="F7201" i="2"/>
  <c r="E7202" i="2"/>
  <c r="F7202" i="2"/>
  <c r="E7203" i="2"/>
  <c r="F7203" i="2"/>
  <c r="E7204" i="2"/>
  <c r="F7204" i="2"/>
  <c r="E7205" i="2"/>
  <c r="F7205" i="2"/>
  <c r="E7206" i="2"/>
  <c r="F7206" i="2"/>
  <c r="E7207" i="2"/>
  <c r="F7207" i="2"/>
  <c r="E7208" i="2"/>
  <c r="F7208" i="2"/>
  <c r="E7209" i="2"/>
  <c r="F7209" i="2"/>
  <c r="E7210" i="2"/>
  <c r="F7210" i="2"/>
  <c r="E7211" i="2"/>
  <c r="F7211" i="2"/>
  <c r="E7212" i="2"/>
  <c r="F7212" i="2"/>
  <c r="E7213" i="2"/>
  <c r="F7213" i="2"/>
  <c r="E7214" i="2"/>
  <c r="F7214" i="2"/>
  <c r="E7215" i="2"/>
  <c r="F7215" i="2"/>
  <c r="E7216" i="2"/>
  <c r="F7216" i="2"/>
  <c r="E7217" i="2"/>
  <c r="F7217" i="2"/>
  <c r="E7218" i="2"/>
  <c r="F7218" i="2"/>
  <c r="E7219" i="2"/>
  <c r="F7219" i="2"/>
  <c r="E7220" i="2"/>
  <c r="F7220" i="2"/>
  <c r="E7221" i="2"/>
  <c r="F7221" i="2"/>
  <c r="E7222" i="2"/>
  <c r="F7222" i="2"/>
  <c r="E7223" i="2"/>
  <c r="F7223" i="2"/>
  <c r="E7224" i="2"/>
  <c r="F7224" i="2"/>
  <c r="E7225" i="2"/>
  <c r="F7225" i="2"/>
  <c r="E7226" i="2"/>
  <c r="F7226" i="2"/>
  <c r="E7227" i="2"/>
  <c r="F7227" i="2"/>
  <c r="E7228" i="2"/>
  <c r="F7228" i="2"/>
  <c r="E7229" i="2"/>
  <c r="F7229" i="2"/>
  <c r="E7230" i="2"/>
  <c r="F7230" i="2"/>
  <c r="E7231" i="2"/>
  <c r="F7231" i="2"/>
  <c r="E7232" i="2"/>
  <c r="F7232" i="2"/>
  <c r="E7233" i="2"/>
  <c r="F7233" i="2"/>
  <c r="E7234" i="2"/>
  <c r="F7234" i="2"/>
  <c r="E7235" i="2"/>
  <c r="F7235" i="2"/>
  <c r="E7236" i="2"/>
  <c r="F7236" i="2"/>
  <c r="E7237" i="2"/>
  <c r="F7237" i="2"/>
  <c r="E7238" i="2"/>
  <c r="F7238" i="2"/>
  <c r="E7239" i="2"/>
  <c r="F7239" i="2"/>
  <c r="E7240" i="2"/>
  <c r="F7240" i="2"/>
  <c r="E7241" i="2"/>
  <c r="F7241" i="2"/>
  <c r="E7242" i="2"/>
  <c r="F7242" i="2"/>
  <c r="E7243" i="2"/>
  <c r="F7243" i="2"/>
  <c r="E7244" i="2"/>
  <c r="F7244" i="2"/>
  <c r="E7245" i="2"/>
  <c r="F7245" i="2"/>
  <c r="E7246" i="2"/>
  <c r="F7246" i="2"/>
  <c r="E7247" i="2"/>
  <c r="F7247" i="2"/>
  <c r="E7248" i="2"/>
  <c r="F7248" i="2"/>
  <c r="E7249" i="2"/>
  <c r="F7249" i="2"/>
  <c r="E7250" i="2"/>
  <c r="F7250" i="2"/>
  <c r="E7251" i="2"/>
  <c r="F7251" i="2"/>
  <c r="E7252" i="2"/>
  <c r="F7252" i="2"/>
  <c r="E7253" i="2"/>
  <c r="F7253" i="2"/>
  <c r="E7254" i="2"/>
  <c r="F7254" i="2"/>
  <c r="E7255" i="2"/>
  <c r="F7255" i="2"/>
  <c r="E7256" i="2"/>
  <c r="F7256" i="2"/>
  <c r="E7257" i="2"/>
  <c r="F7257" i="2"/>
  <c r="E7258" i="2"/>
  <c r="F7258" i="2"/>
  <c r="E7259" i="2"/>
  <c r="F7259" i="2"/>
  <c r="E7260" i="2"/>
  <c r="F7260" i="2"/>
  <c r="E7261" i="2"/>
  <c r="F7261" i="2"/>
  <c r="E7262" i="2"/>
  <c r="F7262" i="2"/>
  <c r="E7263" i="2"/>
  <c r="F7263" i="2"/>
  <c r="E7264" i="2"/>
  <c r="F7264" i="2"/>
  <c r="E7265" i="2"/>
  <c r="F7265" i="2"/>
  <c r="E7266" i="2"/>
  <c r="F7266" i="2"/>
  <c r="E7267" i="2"/>
  <c r="F7267" i="2"/>
  <c r="E7268" i="2"/>
  <c r="F7268" i="2"/>
  <c r="E7269" i="2"/>
  <c r="F7269" i="2"/>
  <c r="E7270" i="2"/>
  <c r="F7270" i="2"/>
  <c r="E7271" i="2"/>
  <c r="F7271" i="2"/>
  <c r="E7272" i="2"/>
  <c r="F7272" i="2"/>
  <c r="E7273" i="2"/>
  <c r="F7273" i="2"/>
  <c r="E7274" i="2"/>
  <c r="F7274" i="2"/>
  <c r="E7275" i="2"/>
  <c r="F7275" i="2"/>
  <c r="E7276" i="2"/>
  <c r="F7276" i="2"/>
  <c r="E7277" i="2"/>
  <c r="F7277" i="2"/>
  <c r="E7278" i="2"/>
  <c r="F7278" i="2"/>
  <c r="E7279" i="2"/>
  <c r="F7279" i="2"/>
  <c r="E7280" i="2"/>
  <c r="F7280" i="2"/>
  <c r="E7281" i="2"/>
  <c r="F7281" i="2"/>
  <c r="E7282" i="2"/>
  <c r="F7282" i="2"/>
  <c r="E7283" i="2"/>
  <c r="F7283" i="2"/>
  <c r="E7284" i="2"/>
  <c r="F7284" i="2"/>
  <c r="E7285" i="2"/>
  <c r="F7285" i="2"/>
  <c r="E7286" i="2"/>
  <c r="F7286" i="2"/>
  <c r="E7287" i="2"/>
  <c r="F7287" i="2"/>
  <c r="E7288" i="2"/>
  <c r="F7288" i="2"/>
  <c r="E7289" i="2"/>
  <c r="F7289" i="2"/>
  <c r="E7290" i="2"/>
  <c r="F7290" i="2"/>
  <c r="E7291" i="2"/>
  <c r="F7291" i="2"/>
  <c r="E7292" i="2"/>
  <c r="F7292" i="2"/>
  <c r="E7293" i="2"/>
  <c r="F7293" i="2"/>
  <c r="E7294" i="2"/>
  <c r="F7294" i="2"/>
  <c r="E7295" i="2"/>
  <c r="F7295" i="2"/>
  <c r="E7296" i="2"/>
  <c r="F7296" i="2"/>
  <c r="E7297" i="2"/>
  <c r="F7297" i="2"/>
  <c r="E7298" i="2"/>
  <c r="F7298" i="2"/>
  <c r="E7299" i="2"/>
  <c r="F7299" i="2"/>
  <c r="E7300" i="2"/>
  <c r="F7300" i="2"/>
  <c r="E7301" i="2"/>
  <c r="F7301" i="2"/>
  <c r="E7302" i="2"/>
  <c r="F7302" i="2"/>
  <c r="E7303" i="2"/>
  <c r="F7303" i="2"/>
  <c r="E7304" i="2"/>
  <c r="F7304" i="2"/>
  <c r="E7305" i="2"/>
  <c r="F7305" i="2"/>
  <c r="E7306" i="2"/>
  <c r="F7306" i="2"/>
  <c r="E7307" i="2"/>
  <c r="F7307" i="2"/>
  <c r="E7308" i="2"/>
  <c r="F7308" i="2"/>
  <c r="E7309" i="2"/>
  <c r="F7309" i="2"/>
  <c r="E7310" i="2"/>
  <c r="F7310" i="2"/>
  <c r="E7311" i="2"/>
  <c r="F7311" i="2"/>
  <c r="E7312" i="2"/>
  <c r="F7312" i="2"/>
  <c r="E7313" i="2"/>
  <c r="F7313" i="2"/>
  <c r="E7314" i="2"/>
  <c r="F7314" i="2"/>
  <c r="E7315" i="2"/>
  <c r="F7315" i="2"/>
  <c r="E7316" i="2"/>
  <c r="F7316" i="2"/>
  <c r="E7317" i="2"/>
  <c r="F7317" i="2"/>
  <c r="E7318" i="2"/>
  <c r="F7318" i="2"/>
  <c r="E7319" i="2"/>
  <c r="F7319" i="2"/>
  <c r="E7320" i="2"/>
  <c r="F7320" i="2"/>
  <c r="E7321" i="2"/>
  <c r="F7321" i="2"/>
  <c r="E7322" i="2"/>
  <c r="F7322" i="2"/>
  <c r="E7323" i="2"/>
  <c r="F7323" i="2"/>
  <c r="E7324" i="2"/>
  <c r="F7324" i="2"/>
  <c r="E7325" i="2"/>
  <c r="F7325" i="2"/>
  <c r="E7326" i="2"/>
  <c r="F7326" i="2"/>
  <c r="E7327" i="2"/>
  <c r="F7327" i="2"/>
  <c r="E7328" i="2"/>
  <c r="F7328" i="2"/>
  <c r="E7329" i="2"/>
  <c r="F7329" i="2"/>
  <c r="E7330" i="2"/>
  <c r="F7330" i="2"/>
  <c r="E7331" i="2"/>
  <c r="F7331" i="2"/>
  <c r="E7332" i="2"/>
  <c r="F7332" i="2"/>
  <c r="E7333" i="2"/>
  <c r="F7333" i="2"/>
  <c r="E7334" i="2"/>
  <c r="F7334" i="2"/>
  <c r="E7335" i="2"/>
  <c r="F7335" i="2"/>
  <c r="E7336" i="2"/>
  <c r="F7336" i="2"/>
  <c r="E7337" i="2"/>
  <c r="F7337" i="2"/>
  <c r="E7338" i="2"/>
  <c r="F7338" i="2"/>
  <c r="E7339" i="2"/>
  <c r="F7339" i="2"/>
  <c r="E7340" i="2"/>
  <c r="F7340" i="2"/>
  <c r="E7341" i="2"/>
  <c r="F7341" i="2"/>
  <c r="E7342" i="2"/>
  <c r="F7342" i="2"/>
  <c r="E7343" i="2"/>
  <c r="F7343" i="2"/>
  <c r="E7344" i="2"/>
  <c r="F7344" i="2"/>
  <c r="E7345" i="2"/>
  <c r="F7345" i="2"/>
  <c r="E7346" i="2"/>
  <c r="F7346" i="2"/>
  <c r="E7347" i="2"/>
  <c r="F7347" i="2"/>
  <c r="E7348" i="2"/>
  <c r="F7348" i="2"/>
  <c r="E7349" i="2"/>
  <c r="F7349" i="2"/>
  <c r="E7350" i="2"/>
  <c r="F7350" i="2"/>
  <c r="E7351" i="2"/>
  <c r="F7351" i="2"/>
  <c r="E7352" i="2"/>
  <c r="F7352" i="2"/>
  <c r="E7353" i="2"/>
  <c r="F7353" i="2"/>
  <c r="E7354" i="2"/>
  <c r="F7354" i="2"/>
  <c r="E7355" i="2"/>
  <c r="F7355" i="2"/>
  <c r="E7356" i="2"/>
  <c r="F7356" i="2"/>
  <c r="E7357" i="2"/>
  <c r="F7357" i="2"/>
  <c r="E7358" i="2"/>
  <c r="F7358" i="2"/>
  <c r="E7359" i="2"/>
  <c r="F7359" i="2"/>
  <c r="E7360" i="2"/>
  <c r="F7360" i="2"/>
  <c r="E7361" i="2"/>
  <c r="F7361" i="2"/>
  <c r="E7362" i="2"/>
  <c r="F7362" i="2"/>
  <c r="E7363" i="2"/>
  <c r="F7363" i="2"/>
  <c r="E7364" i="2"/>
  <c r="F7364" i="2"/>
  <c r="E7365" i="2"/>
  <c r="F7365" i="2"/>
  <c r="E7366" i="2"/>
  <c r="F7366" i="2"/>
  <c r="E7367" i="2"/>
  <c r="F7367" i="2"/>
  <c r="E7368" i="2"/>
  <c r="F7368" i="2"/>
  <c r="E7369" i="2"/>
  <c r="F7369" i="2"/>
  <c r="E7370" i="2"/>
  <c r="F7370" i="2"/>
  <c r="E7371" i="2"/>
  <c r="F7371" i="2"/>
  <c r="E7372" i="2"/>
  <c r="F7372" i="2"/>
  <c r="E7373" i="2"/>
  <c r="F7373" i="2"/>
  <c r="E7374" i="2"/>
  <c r="F7374" i="2"/>
  <c r="E7375" i="2"/>
  <c r="F7375" i="2"/>
  <c r="E7376" i="2"/>
  <c r="F7376" i="2"/>
  <c r="E7377" i="2"/>
  <c r="F7377" i="2"/>
  <c r="E7378" i="2"/>
  <c r="F7378" i="2"/>
  <c r="E7379" i="2"/>
  <c r="F7379" i="2"/>
  <c r="E7380" i="2"/>
  <c r="F7380" i="2"/>
  <c r="E7381" i="2"/>
  <c r="F7381" i="2"/>
  <c r="E7382" i="2"/>
  <c r="F7382" i="2"/>
  <c r="E7383" i="2"/>
  <c r="F7383" i="2"/>
  <c r="E7384" i="2"/>
  <c r="F7384" i="2"/>
  <c r="E7385" i="2"/>
  <c r="F7385" i="2"/>
  <c r="E7386" i="2"/>
  <c r="F7386" i="2"/>
  <c r="E7387" i="2"/>
  <c r="F7387" i="2"/>
  <c r="E7388" i="2"/>
  <c r="F7388" i="2"/>
  <c r="E7389" i="2"/>
  <c r="F7389" i="2"/>
  <c r="E7390" i="2"/>
  <c r="F7390" i="2"/>
  <c r="E7391" i="2"/>
  <c r="F7391" i="2"/>
  <c r="E7392" i="2"/>
  <c r="F7392" i="2"/>
  <c r="E7393" i="2"/>
  <c r="F7393" i="2"/>
  <c r="E7394" i="2"/>
  <c r="F7394" i="2"/>
  <c r="E7395" i="2"/>
  <c r="F7395" i="2"/>
  <c r="E7396" i="2"/>
  <c r="F7396" i="2"/>
  <c r="E7397" i="2"/>
  <c r="F7397" i="2"/>
  <c r="E7398" i="2"/>
  <c r="F7398" i="2"/>
  <c r="E7399" i="2"/>
  <c r="F7399" i="2"/>
  <c r="E7400" i="2"/>
  <c r="F7400" i="2"/>
  <c r="E7401" i="2"/>
  <c r="F7401" i="2"/>
  <c r="E7402" i="2"/>
  <c r="F7402" i="2"/>
  <c r="E7403" i="2"/>
  <c r="F7403" i="2"/>
  <c r="E7404" i="2"/>
  <c r="F7404" i="2"/>
  <c r="E7405" i="2"/>
  <c r="F7405" i="2"/>
  <c r="E7406" i="2"/>
  <c r="F7406" i="2"/>
  <c r="E7407" i="2"/>
  <c r="F7407" i="2"/>
  <c r="E7408" i="2"/>
  <c r="F7408" i="2"/>
  <c r="E7409" i="2"/>
  <c r="F7409" i="2"/>
  <c r="E7410" i="2"/>
  <c r="F7410" i="2"/>
  <c r="E7411" i="2"/>
  <c r="F7411" i="2"/>
  <c r="E7412" i="2"/>
  <c r="F7412" i="2"/>
  <c r="E7413" i="2"/>
  <c r="F7413" i="2"/>
  <c r="E7414" i="2"/>
  <c r="F7414" i="2"/>
  <c r="E7415" i="2"/>
  <c r="F7415" i="2"/>
  <c r="E7416" i="2"/>
  <c r="F7416" i="2"/>
  <c r="E7417" i="2"/>
  <c r="F7417" i="2"/>
  <c r="E7418" i="2"/>
  <c r="F7418" i="2"/>
  <c r="E7419" i="2"/>
  <c r="F7419" i="2"/>
  <c r="E7420" i="2"/>
  <c r="F7420" i="2"/>
  <c r="E7421" i="2"/>
  <c r="F7421" i="2"/>
  <c r="E7422" i="2"/>
  <c r="F7422" i="2"/>
  <c r="E7423" i="2"/>
  <c r="F7423" i="2"/>
  <c r="E7424" i="2"/>
  <c r="F7424" i="2"/>
  <c r="E7425" i="2"/>
  <c r="F7425" i="2"/>
  <c r="E7426" i="2"/>
  <c r="F7426" i="2"/>
  <c r="E7427" i="2"/>
  <c r="F7427" i="2"/>
  <c r="E7428" i="2"/>
  <c r="F7428" i="2"/>
  <c r="E7429" i="2"/>
  <c r="F7429" i="2"/>
  <c r="E7430" i="2"/>
  <c r="F7430" i="2"/>
  <c r="E7431" i="2"/>
  <c r="F7431" i="2"/>
  <c r="E7432" i="2"/>
  <c r="F7432" i="2"/>
  <c r="E7433" i="2"/>
  <c r="F7433" i="2"/>
  <c r="E7434" i="2"/>
  <c r="F7434" i="2"/>
  <c r="E7435" i="2"/>
  <c r="F7435" i="2"/>
  <c r="E7436" i="2"/>
  <c r="F7436" i="2"/>
  <c r="E7437" i="2"/>
  <c r="F7437" i="2"/>
  <c r="E7438" i="2"/>
  <c r="F7438" i="2"/>
  <c r="E7439" i="2"/>
  <c r="F7439" i="2"/>
  <c r="E7440" i="2"/>
  <c r="F7440" i="2"/>
  <c r="E7441" i="2"/>
  <c r="F7441" i="2"/>
  <c r="E7442" i="2"/>
  <c r="F7442" i="2"/>
  <c r="E7443" i="2"/>
  <c r="F7443" i="2"/>
  <c r="E7444" i="2"/>
  <c r="F7444" i="2"/>
  <c r="E7445" i="2"/>
  <c r="F7445" i="2"/>
  <c r="E7446" i="2"/>
  <c r="F7446" i="2"/>
  <c r="E7447" i="2"/>
  <c r="F7447" i="2"/>
  <c r="E7448" i="2"/>
  <c r="F7448" i="2"/>
  <c r="E7449" i="2"/>
  <c r="F7449" i="2"/>
  <c r="E7450" i="2"/>
  <c r="F7450" i="2"/>
  <c r="E7451" i="2"/>
  <c r="F7451" i="2"/>
  <c r="E7452" i="2"/>
  <c r="F7452" i="2"/>
  <c r="E7453" i="2"/>
  <c r="F7453" i="2"/>
  <c r="E7454" i="2"/>
  <c r="F7454" i="2"/>
  <c r="E7455" i="2"/>
  <c r="F7455" i="2"/>
  <c r="E7456" i="2"/>
  <c r="F7456" i="2"/>
  <c r="E7457" i="2"/>
  <c r="F7457" i="2"/>
  <c r="E7458" i="2"/>
  <c r="F7458" i="2"/>
  <c r="E7459" i="2"/>
  <c r="F7459" i="2"/>
  <c r="E7460" i="2"/>
  <c r="F7460" i="2"/>
  <c r="E7461" i="2"/>
  <c r="F7461" i="2"/>
  <c r="E7462" i="2"/>
  <c r="F7462" i="2"/>
  <c r="E7463" i="2"/>
  <c r="F7463" i="2"/>
  <c r="E7464" i="2"/>
  <c r="F7464" i="2"/>
  <c r="E7465" i="2"/>
  <c r="F7465" i="2"/>
  <c r="E7466" i="2"/>
  <c r="F7466" i="2"/>
  <c r="E7467" i="2"/>
  <c r="F7467" i="2"/>
  <c r="E7468" i="2"/>
  <c r="F7468" i="2"/>
  <c r="E7469" i="2"/>
  <c r="F7469" i="2"/>
  <c r="E7470" i="2"/>
  <c r="F7470" i="2"/>
  <c r="E7471" i="2"/>
  <c r="F7471" i="2"/>
  <c r="E7472" i="2"/>
  <c r="F7472" i="2"/>
  <c r="E7473" i="2"/>
  <c r="F7473" i="2"/>
  <c r="E7474" i="2"/>
  <c r="F7474" i="2"/>
  <c r="E7475" i="2"/>
  <c r="F7475" i="2"/>
  <c r="E7476" i="2"/>
  <c r="F7476" i="2"/>
  <c r="E7477" i="2"/>
  <c r="F7477" i="2"/>
  <c r="E7478" i="2"/>
  <c r="F7478" i="2"/>
  <c r="E7479" i="2"/>
  <c r="F7479" i="2"/>
  <c r="E7480" i="2"/>
  <c r="F7480" i="2"/>
  <c r="E7481" i="2"/>
  <c r="F7481" i="2"/>
  <c r="E7482" i="2"/>
  <c r="F7482" i="2"/>
  <c r="E7483" i="2"/>
  <c r="F7483" i="2"/>
  <c r="E7484" i="2"/>
  <c r="F7484" i="2"/>
  <c r="E7485" i="2"/>
  <c r="F7485" i="2"/>
  <c r="E7486" i="2"/>
  <c r="F7486" i="2"/>
  <c r="E7487" i="2"/>
  <c r="F7487" i="2"/>
  <c r="E7488" i="2"/>
  <c r="F7488" i="2"/>
  <c r="E7489" i="2"/>
  <c r="F7489" i="2"/>
  <c r="E7490" i="2"/>
  <c r="F7490" i="2"/>
  <c r="E7491" i="2"/>
  <c r="F7491" i="2"/>
  <c r="E7492" i="2"/>
  <c r="F7492" i="2"/>
  <c r="E7493" i="2"/>
  <c r="F7493" i="2"/>
  <c r="E7494" i="2"/>
  <c r="F7494" i="2"/>
  <c r="E7495" i="2"/>
  <c r="F7495" i="2"/>
  <c r="E7496" i="2"/>
  <c r="F7496" i="2"/>
  <c r="E7497" i="2"/>
  <c r="F7497" i="2"/>
  <c r="E7498" i="2"/>
  <c r="F7498" i="2"/>
  <c r="E7499" i="2"/>
  <c r="F7499" i="2"/>
  <c r="E7500" i="2"/>
  <c r="F7500" i="2"/>
  <c r="E7501" i="2"/>
  <c r="F7501" i="2"/>
  <c r="E7502" i="2"/>
  <c r="F7502" i="2"/>
  <c r="E7503" i="2"/>
  <c r="F7503" i="2"/>
  <c r="E7504" i="2"/>
  <c r="F7504" i="2"/>
  <c r="E7505" i="2"/>
  <c r="F7505" i="2"/>
  <c r="E7506" i="2"/>
  <c r="F7506" i="2"/>
  <c r="E7507" i="2"/>
  <c r="F7507" i="2"/>
  <c r="E7508" i="2"/>
  <c r="F7508" i="2"/>
  <c r="E7509" i="2"/>
  <c r="F7509" i="2"/>
  <c r="E7510" i="2"/>
  <c r="F7510" i="2"/>
  <c r="E7511" i="2"/>
  <c r="F7511" i="2"/>
  <c r="E7512" i="2"/>
  <c r="F7512" i="2"/>
  <c r="E7513" i="2"/>
  <c r="F7513" i="2"/>
  <c r="E7514" i="2"/>
  <c r="F7514" i="2"/>
  <c r="E7515" i="2"/>
  <c r="F7515" i="2"/>
  <c r="E7516" i="2"/>
  <c r="F7516" i="2"/>
  <c r="E7517" i="2"/>
  <c r="F7517" i="2"/>
  <c r="E7518" i="2"/>
  <c r="F7518" i="2"/>
  <c r="E7519" i="2"/>
  <c r="F7519" i="2"/>
  <c r="E7520" i="2"/>
  <c r="F7520" i="2"/>
  <c r="E7521" i="2"/>
  <c r="F7521" i="2"/>
  <c r="E7522" i="2"/>
  <c r="F7522" i="2"/>
  <c r="E7523" i="2"/>
  <c r="F7523" i="2"/>
  <c r="E7524" i="2"/>
  <c r="F7524" i="2"/>
  <c r="E7525" i="2"/>
  <c r="F7525" i="2"/>
  <c r="E7526" i="2"/>
  <c r="F7526" i="2"/>
  <c r="E7527" i="2"/>
  <c r="F7527" i="2"/>
  <c r="E7528" i="2"/>
  <c r="F7528" i="2"/>
  <c r="E7529" i="2"/>
  <c r="F7529" i="2"/>
  <c r="E7530" i="2"/>
  <c r="F7530" i="2"/>
  <c r="E7531" i="2"/>
  <c r="F7531" i="2"/>
  <c r="E7532" i="2"/>
  <c r="F7532" i="2"/>
  <c r="E7533" i="2"/>
  <c r="F7533" i="2"/>
  <c r="E7534" i="2"/>
  <c r="F7534" i="2"/>
  <c r="E7535" i="2"/>
  <c r="F7535" i="2"/>
  <c r="E7536" i="2"/>
  <c r="F7536" i="2"/>
  <c r="E7537" i="2"/>
  <c r="F7537" i="2"/>
  <c r="E7538" i="2"/>
  <c r="F7538" i="2"/>
  <c r="E7539" i="2"/>
  <c r="F7539" i="2"/>
  <c r="E7540" i="2"/>
  <c r="F7540" i="2"/>
  <c r="E7541" i="2"/>
  <c r="F7541" i="2"/>
  <c r="E7542" i="2"/>
  <c r="F7542" i="2"/>
  <c r="E7543" i="2"/>
  <c r="F7543" i="2"/>
  <c r="E7544" i="2"/>
  <c r="F7544" i="2"/>
  <c r="E7545" i="2"/>
  <c r="F7545" i="2"/>
  <c r="E7546" i="2"/>
  <c r="F7546" i="2"/>
  <c r="E7547" i="2"/>
  <c r="F7547" i="2"/>
  <c r="E7548" i="2"/>
  <c r="F7548" i="2"/>
  <c r="E7549" i="2"/>
  <c r="F7549" i="2"/>
  <c r="E7550" i="2"/>
  <c r="F7550" i="2"/>
  <c r="E7551" i="2"/>
  <c r="F7551" i="2"/>
  <c r="E7552" i="2"/>
  <c r="F7552" i="2"/>
  <c r="E7553" i="2"/>
  <c r="F7553" i="2"/>
  <c r="E7554" i="2"/>
  <c r="F7554" i="2"/>
  <c r="E7555" i="2"/>
  <c r="F7555" i="2"/>
  <c r="E7556" i="2"/>
  <c r="F7556" i="2"/>
  <c r="E7557" i="2"/>
  <c r="F7557" i="2"/>
  <c r="E7558" i="2"/>
  <c r="F7558" i="2"/>
  <c r="E7559" i="2"/>
  <c r="F7559" i="2"/>
  <c r="E7560" i="2"/>
  <c r="F7560" i="2"/>
  <c r="E7561" i="2"/>
  <c r="F7561" i="2"/>
  <c r="E7562" i="2"/>
  <c r="F7562" i="2"/>
  <c r="E7563" i="2"/>
  <c r="F7563" i="2"/>
  <c r="E7564" i="2"/>
  <c r="F7564" i="2"/>
  <c r="E7565" i="2"/>
  <c r="F7565" i="2"/>
  <c r="E7566" i="2"/>
  <c r="F7566" i="2"/>
  <c r="E7567" i="2"/>
  <c r="F7567" i="2"/>
  <c r="E7568" i="2"/>
  <c r="F7568" i="2"/>
  <c r="E7569" i="2"/>
  <c r="F7569" i="2"/>
  <c r="E7570" i="2"/>
  <c r="F7570" i="2"/>
  <c r="E7571" i="2"/>
  <c r="F7571" i="2"/>
  <c r="E7572" i="2"/>
  <c r="F7572" i="2"/>
  <c r="E7573" i="2"/>
  <c r="F7573" i="2"/>
  <c r="E7574" i="2"/>
  <c r="F7574" i="2"/>
  <c r="E7575" i="2"/>
  <c r="F7575" i="2"/>
  <c r="E7576" i="2"/>
  <c r="F7576" i="2"/>
  <c r="E7577" i="2"/>
  <c r="F7577" i="2"/>
  <c r="E7578" i="2"/>
  <c r="F7578" i="2"/>
  <c r="E7579" i="2"/>
  <c r="F7579" i="2"/>
  <c r="E7580" i="2"/>
  <c r="F7580" i="2"/>
  <c r="E7581" i="2"/>
  <c r="F7581" i="2"/>
  <c r="E7582" i="2"/>
  <c r="F7582" i="2"/>
  <c r="E7583" i="2"/>
  <c r="F7583" i="2"/>
  <c r="E7584" i="2"/>
  <c r="F7584" i="2"/>
  <c r="E7585" i="2"/>
  <c r="F7585" i="2"/>
  <c r="E7586" i="2"/>
  <c r="F7586" i="2"/>
  <c r="E7587" i="2"/>
  <c r="F7587" i="2"/>
  <c r="E7588" i="2"/>
  <c r="F7588" i="2"/>
  <c r="E7589" i="2"/>
  <c r="F7589" i="2"/>
  <c r="E7590" i="2"/>
  <c r="F7590" i="2"/>
  <c r="E7591" i="2"/>
  <c r="F7591" i="2"/>
  <c r="E7592" i="2"/>
  <c r="F7592" i="2"/>
  <c r="E7593" i="2"/>
  <c r="F7593" i="2"/>
  <c r="E7594" i="2"/>
  <c r="F7594" i="2"/>
  <c r="E7595" i="2"/>
  <c r="F7595" i="2"/>
  <c r="E7596" i="2"/>
  <c r="F7596" i="2"/>
  <c r="E7597" i="2"/>
  <c r="F7597" i="2"/>
  <c r="E7598" i="2"/>
  <c r="F7598" i="2"/>
  <c r="E7599" i="2"/>
  <c r="F7599" i="2"/>
  <c r="E7600" i="2"/>
  <c r="F7600" i="2"/>
  <c r="E7601" i="2"/>
  <c r="F7601" i="2"/>
  <c r="E7602" i="2"/>
  <c r="F7602" i="2"/>
  <c r="E7603" i="2"/>
  <c r="F7603" i="2"/>
  <c r="E7604" i="2"/>
  <c r="F7604" i="2"/>
  <c r="E7605" i="2"/>
  <c r="F7605" i="2"/>
  <c r="E7606" i="2"/>
  <c r="F7606" i="2"/>
  <c r="E7607" i="2"/>
  <c r="F7607" i="2"/>
  <c r="E7608" i="2"/>
  <c r="F7608" i="2"/>
  <c r="E7609" i="2"/>
  <c r="F7609" i="2"/>
  <c r="E7610" i="2"/>
  <c r="F7610" i="2"/>
  <c r="E7611" i="2"/>
  <c r="F7611" i="2"/>
  <c r="E7612" i="2"/>
  <c r="F7612" i="2"/>
  <c r="E7613" i="2"/>
  <c r="F7613" i="2"/>
  <c r="E7614" i="2"/>
  <c r="F7614" i="2"/>
  <c r="E7615" i="2"/>
  <c r="F7615" i="2"/>
  <c r="E7616" i="2"/>
  <c r="F7616" i="2"/>
  <c r="E7617" i="2"/>
  <c r="F7617" i="2"/>
  <c r="E7618" i="2"/>
  <c r="F7618" i="2"/>
  <c r="E7619" i="2"/>
  <c r="F7619" i="2"/>
  <c r="E7620" i="2"/>
  <c r="F7620" i="2"/>
  <c r="E7621" i="2"/>
  <c r="F7621" i="2"/>
  <c r="E7622" i="2"/>
  <c r="F7622" i="2"/>
  <c r="E7623" i="2"/>
  <c r="F7623" i="2"/>
  <c r="E7624" i="2"/>
  <c r="F7624" i="2"/>
  <c r="E7625" i="2"/>
  <c r="F7625" i="2"/>
  <c r="E7626" i="2"/>
  <c r="F7626" i="2"/>
  <c r="E7627" i="2"/>
  <c r="F7627" i="2"/>
  <c r="E7628" i="2"/>
  <c r="F7628" i="2"/>
  <c r="E7629" i="2"/>
  <c r="F7629" i="2"/>
  <c r="E7630" i="2"/>
  <c r="F7630" i="2"/>
  <c r="E7631" i="2"/>
  <c r="F7631" i="2"/>
  <c r="E7632" i="2"/>
  <c r="F7632" i="2"/>
  <c r="E7633" i="2"/>
  <c r="F7633" i="2"/>
  <c r="E7634" i="2"/>
  <c r="F7634" i="2"/>
  <c r="E7635" i="2"/>
  <c r="F7635" i="2"/>
  <c r="E7636" i="2"/>
  <c r="F7636" i="2"/>
  <c r="E7637" i="2"/>
  <c r="F7637" i="2"/>
  <c r="E7638" i="2"/>
  <c r="F7638" i="2"/>
  <c r="E7639" i="2"/>
  <c r="F7639" i="2"/>
  <c r="E7640" i="2"/>
  <c r="F7640" i="2"/>
  <c r="E7641" i="2"/>
  <c r="F7641" i="2"/>
  <c r="E7642" i="2"/>
  <c r="F7642" i="2"/>
  <c r="E7643" i="2"/>
  <c r="F7643" i="2"/>
  <c r="E7644" i="2"/>
  <c r="F7644" i="2"/>
  <c r="E7645" i="2"/>
  <c r="F7645" i="2"/>
  <c r="E7646" i="2"/>
  <c r="F7646" i="2"/>
  <c r="E7647" i="2"/>
  <c r="F7647" i="2"/>
  <c r="E7648" i="2"/>
  <c r="F7648" i="2"/>
  <c r="E7649" i="2"/>
  <c r="F7649" i="2"/>
  <c r="E7650" i="2"/>
  <c r="F7650" i="2"/>
  <c r="E7651" i="2"/>
  <c r="F7651" i="2"/>
  <c r="E7652" i="2"/>
  <c r="F7652" i="2"/>
  <c r="E7653" i="2"/>
  <c r="F7653" i="2"/>
  <c r="E7654" i="2"/>
  <c r="F7654" i="2"/>
  <c r="E7655" i="2"/>
  <c r="F7655" i="2"/>
  <c r="E7656" i="2"/>
  <c r="F7656" i="2"/>
  <c r="E7657" i="2"/>
  <c r="F7657" i="2"/>
  <c r="E7658" i="2"/>
  <c r="F7658" i="2"/>
  <c r="E7659" i="2"/>
  <c r="F7659" i="2"/>
  <c r="E7660" i="2"/>
  <c r="F7660" i="2"/>
  <c r="E7661" i="2"/>
  <c r="F7661" i="2"/>
  <c r="E7662" i="2"/>
  <c r="F7662" i="2"/>
  <c r="E7663" i="2"/>
  <c r="F7663" i="2"/>
  <c r="E7664" i="2"/>
  <c r="F7664" i="2"/>
  <c r="E7665" i="2"/>
  <c r="F7665" i="2"/>
  <c r="E7666" i="2"/>
  <c r="F7666" i="2"/>
  <c r="E7667" i="2"/>
  <c r="F7667" i="2"/>
  <c r="E7668" i="2"/>
  <c r="F7668" i="2"/>
  <c r="E7669" i="2"/>
  <c r="F7669" i="2"/>
  <c r="E7670" i="2"/>
  <c r="F7670" i="2"/>
  <c r="E7671" i="2"/>
  <c r="F7671" i="2"/>
  <c r="E7672" i="2"/>
  <c r="F7672" i="2"/>
  <c r="E7673" i="2"/>
  <c r="F7673" i="2"/>
  <c r="E7674" i="2"/>
  <c r="F7674" i="2"/>
  <c r="E7675" i="2"/>
  <c r="F7675" i="2"/>
  <c r="E7676" i="2"/>
  <c r="F7676" i="2"/>
  <c r="E7677" i="2"/>
  <c r="F7677" i="2"/>
  <c r="E7678" i="2"/>
  <c r="F7678" i="2"/>
  <c r="E7679" i="2"/>
  <c r="F7679" i="2"/>
  <c r="E7680" i="2"/>
  <c r="F7680" i="2"/>
  <c r="E7681" i="2"/>
  <c r="F7681" i="2"/>
  <c r="E7682" i="2"/>
  <c r="F7682" i="2"/>
  <c r="E7683" i="2"/>
  <c r="F7683" i="2"/>
  <c r="E7684" i="2"/>
  <c r="F7684" i="2"/>
  <c r="E7685" i="2"/>
  <c r="F7685" i="2"/>
  <c r="E7686" i="2"/>
  <c r="F7686" i="2"/>
  <c r="E7687" i="2"/>
  <c r="F7687" i="2"/>
  <c r="E7688" i="2"/>
  <c r="F7688" i="2"/>
  <c r="E7689" i="2"/>
  <c r="F7689" i="2"/>
  <c r="E7690" i="2"/>
  <c r="F7690" i="2"/>
  <c r="E7691" i="2"/>
  <c r="F7691" i="2"/>
  <c r="E7692" i="2"/>
  <c r="F7692" i="2"/>
  <c r="E7693" i="2"/>
  <c r="F7693" i="2"/>
  <c r="E7694" i="2"/>
  <c r="F7694" i="2"/>
  <c r="E7695" i="2"/>
  <c r="F7695" i="2"/>
  <c r="E7696" i="2"/>
  <c r="F7696" i="2"/>
  <c r="E7697" i="2"/>
  <c r="F7697" i="2"/>
  <c r="E7698" i="2"/>
  <c r="F7698" i="2"/>
  <c r="E7699" i="2"/>
  <c r="F7699" i="2"/>
  <c r="E7700" i="2"/>
  <c r="F7700" i="2"/>
  <c r="E7701" i="2"/>
  <c r="F7701" i="2"/>
  <c r="E7702" i="2"/>
  <c r="F7702" i="2"/>
  <c r="E7703" i="2"/>
  <c r="F7703" i="2"/>
  <c r="E7704" i="2"/>
  <c r="F7704" i="2"/>
  <c r="E7705" i="2"/>
  <c r="F7705" i="2"/>
  <c r="E7706" i="2"/>
  <c r="F7706" i="2"/>
  <c r="E7707" i="2"/>
  <c r="F7707" i="2"/>
  <c r="E7708" i="2"/>
  <c r="F7708" i="2"/>
  <c r="E7709" i="2"/>
  <c r="F7709" i="2"/>
  <c r="E7710" i="2"/>
  <c r="F7710" i="2"/>
  <c r="E7711" i="2"/>
  <c r="F7711" i="2"/>
  <c r="E7712" i="2"/>
  <c r="F7712" i="2"/>
  <c r="E7713" i="2"/>
  <c r="F7713" i="2"/>
  <c r="E7714" i="2"/>
  <c r="F7714" i="2"/>
  <c r="E7715" i="2"/>
  <c r="F7715" i="2"/>
  <c r="E7716" i="2"/>
  <c r="F7716" i="2"/>
  <c r="E7717" i="2"/>
  <c r="F7717" i="2"/>
  <c r="E7718" i="2"/>
  <c r="F7718" i="2"/>
  <c r="E7719" i="2"/>
  <c r="F7719" i="2"/>
  <c r="E7720" i="2"/>
  <c r="F7720" i="2"/>
  <c r="E7721" i="2"/>
  <c r="F7721" i="2"/>
  <c r="E7722" i="2"/>
  <c r="F7722" i="2"/>
  <c r="E7723" i="2"/>
  <c r="F7723" i="2"/>
  <c r="E7724" i="2"/>
  <c r="F7724" i="2"/>
  <c r="E7725" i="2"/>
  <c r="F7725" i="2"/>
  <c r="E7726" i="2"/>
  <c r="F7726" i="2"/>
  <c r="E7727" i="2"/>
  <c r="F7727" i="2"/>
  <c r="E7728" i="2"/>
  <c r="F7728" i="2"/>
  <c r="E7729" i="2"/>
  <c r="F7729" i="2"/>
  <c r="E7730" i="2"/>
  <c r="F7730" i="2"/>
  <c r="E7731" i="2"/>
  <c r="F7731" i="2"/>
  <c r="E7732" i="2"/>
  <c r="F7732" i="2"/>
  <c r="E7733" i="2"/>
  <c r="F7733" i="2"/>
  <c r="E7734" i="2"/>
  <c r="F7734" i="2"/>
  <c r="E7735" i="2"/>
  <c r="F7735" i="2"/>
  <c r="E7736" i="2"/>
  <c r="F7736" i="2"/>
  <c r="E7737" i="2"/>
  <c r="F7737" i="2"/>
  <c r="E7738" i="2"/>
  <c r="F7738" i="2"/>
  <c r="E7739" i="2"/>
  <c r="F7739" i="2"/>
  <c r="E7740" i="2"/>
  <c r="F7740" i="2"/>
  <c r="E7741" i="2"/>
  <c r="F7741" i="2"/>
  <c r="E7742" i="2"/>
  <c r="F7742" i="2"/>
  <c r="E7743" i="2"/>
  <c r="F7743" i="2"/>
  <c r="E7744" i="2"/>
  <c r="F7744" i="2"/>
  <c r="E7745" i="2"/>
  <c r="F7745" i="2"/>
  <c r="E7746" i="2"/>
  <c r="F7746" i="2"/>
  <c r="E7747" i="2"/>
  <c r="F7747" i="2"/>
  <c r="E7748" i="2"/>
  <c r="F7748" i="2"/>
  <c r="E7749" i="2"/>
  <c r="F7749" i="2"/>
  <c r="E7750" i="2"/>
  <c r="F7750" i="2"/>
  <c r="E7751" i="2"/>
  <c r="F7751" i="2"/>
  <c r="E7752" i="2"/>
  <c r="F7752" i="2"/>
  <c r="E7753" i="2"/>
  <c r="F7753" i="2"/>
  <c r="E7754" i="2"/>
  <c r="F7754" i="2"/>
  <c r="E7755" i="2"/>
  <c r="F7755" i="2"/>
  <c r="E7756" i="2"/>
  <c r="F7756" i="2"/>
  <c r="E7757" i="2"/>
  <c r="F7757" i="2"/>
  <c r="E7758" i="2"/>
  <c r="F7758" i="2"/>
  <c r="E7759" i="2"/>
  <c r="F7759" i="2"/>
  <c r="E7760" i="2"/>
  <c r="F7760" i="2"/>
  <c r="E7761" i="2"/>
  <c r="F7761" i="2"/>
  <c r="E7762" i="2"/>
  <c r="F7762" i="2"/>
  <c r="E7763" i="2"/>
  <c r="F7763" i="2"/>
  <c r="E7764" i="2"/>
  <c r="F7764" i="2"/>
  <c r="E7765" i="2"/>
  <c r="F7765" i="2"/>
  <c r="E7766" i="2"/>
  <c r="F7766" i="2"/>
  <c r="E7767" i="2"/>
  <c r="F7767" i="2"/>
  <c r="E7768" i="2"/>
  <c r="F7768" i="2"/>
  <c r="E7769" i="2"/>
  <c r="F7769" i="2"/>
  <c r="E7770" i="2"/>
  <c r="F7770" i="2"/>
  <c r="E7771" i="2"/>
  <c r="F7771" i="2"/>
  <c r="E7772" i="2"/>
  <c r="F7772" i="2"/>
  <c r="E7773" i="2"/>
  <c r="F7773" i="2"/>
  <c r="E7774" i="2"/>
  <c r="F7774" i="2"/>
  <c r="E7775" i="2"/>
  <c r="F7775" i="2"/>
  <c r="E7776" i="2"/>
  <c r="F7776" i="2"/>
  <c r="E7777" i="2"/>
  <c r="F7777" i="2"/>
  <c r="E7778" i="2"/>
  <c r="F7778" i="2"/>
  <c r="E7779" i="2"/>
  <c r="F7779" i="2"/>
  <c r="E7780" i="2"/>
  <c r="F7780" i="2"/>
  <c r="E7781" i="2"/>
  <c r="F7781" i="2"/>
  <c r="E7782" i="2"/>
  <c r="F7782" i="2"/>
  <c r="E7783" i="2"/>
  <c r="F7783" i="2"/>
  <c r="E7784" i="2"/>
  <c r="F7784" i="2"/>
  <c r="E7785" i="2"/>
  <c r="F7785" i="2"/>
  <c r="E7786" i="2"/>
  <c r="F7786" i="2"/>
  <c r="E7787" i="2"/>
  <c r="F7787" i="2"/>
  <c r="E7788" i="2"/>
  <c r="F7788" i="2"/>
  <c r="E7789" i="2"/>
  <c r="F7789" i="2"/>
  <c r="E7790" i="2"/>
  <c r="F7790" i="2"/>
  <c r="E7791" i="2"/>
  <c r="F7791" i="2"/>
  <c r="E7792" i="2"/>
  <c r="F7792" i="2"/>
  <c r="E7793" i="2"/>
  <c r="F7793" i="2"/>
  <c r="E7794" i="2"/>
  <c r="F7794" i="2"/>
  <c r="E7795" i="2"/>
  <c r="F7795" i="2"/>
  <c r="E7796" i="2"/>
  <c r="F7796" i="2"/>
  <c r="E7797" i="2"/>
  <c r="F7797" i="2"/>
  <c r="E7798" i="2"/>
  <c r="F7798" i="2"/>
  <c r="E7799" i="2"/>
  <c r="F7799" i="2"/>
  <c r="E7800" i="2"/>
  <c r="F7800" i="2"/>
  <c r="E7801" i="2"/>
  <c r="F7801" i="2"/>
  <c r="E7802" i="2"/>
  <c r="F7802" i="2"/>
  <c r="E7803" i="2"/>
  <c r="F7803" i="2"/>
  <c r="E7804" i="2"/>
  <c r="F7804" i="2"/>
  <c r="E7805" i="2"/>
  <c r="F7805" i="2"/>
  <c r="E7806" i="2"/>
  <c r="F7806" i="2"/>
  <c r="E7807" i="2"/>
  <c r="F7807" i="2"/>
  <c r="E7808" i="2"/>
  <c r="F7808" i="2"/>
  <c r="E7809" i="2"/>
  <c r="F7809" i="2"/>
  <c r="E7810" i="2"/>
  <c r="F7810" i="2"/>
  <c r="E7811" i="2"/>
  <c r="F7811" i="2"/>
  <c r="E7812" i="2"/>
  <c r="F7812" i="2"/>
  <c r="E7813" i="2"/>
  <c r="F7813" i="2"/>
  <c r="E7814" i="2"/>
  <c r="F7814" i="2"/>
  <c r="E7815" i="2"/>
  <c r="F7815" i="2"/>
  <c r="E7816" i="2"/>
  <c r="F7816" i="2"/>
  <c r="E7817" i="2"/>
  <c r="F7817" i="2"/>
  <c r="E7818" i="2"/>
  <c r="F7818" i="2"/>
  <c r="E7819" i="2"/>
  <c r="F7819" i="2"/>
  <c r="E7820" i="2"/>
  <c r="F7820" i="2"/>
  <c r="E7821" i="2"/>
  <c r="F7821" i="2"/>
  <c r="E7822" i="2"/>
  <c r="F7822" i="2"/>
  <c r="E7823" i="2"/>
  <c r="F7823" i="2"/>
  <c r="E7824" i="2"/>
  <c r="F7824" i="2"/>
  <c r="E7825" i="2"/>
  <c r="F7825" i="2"/>
  <c r="E7826" i="2"/>
  <c r="F7826" i="2"/>
  <c r="E7827" i="2"/>
  <c r="F7827" i="2"/>
  <c r="E7828" i="2"/>
  <c r="F7828" i="2"/>
  <c r="E7829" i="2"/>
  <c r="F7829" i="2"/>
  <c r="E7830" i="2"/>
  <c r="F7830" i="2"/>
  <c r="E7831" i="2"/>
  <c r="F7831" i="2"/>
  <c r="E7832" i="2"/>
  <c r="F7832" i="2"/>
  <c r="E7833" i="2"/>
  <c r="F7833" i="2"/>
  <c r="E7834" i="2"/>
  <c r="F7834" i="2"/>
  <c r="E7835" i="2"/>
  <c r="F7835" i="2"/>
  <c r="E7836" i="2"/>
  <c r="F7836" i="2"/>
  <c r="E7837" i="2"/>
  <c r="F7837" i="2"/>
  <c r="E7838" i="2"/>
  <c r="F7838" i="2"/>
  <c r="E7839" i="2"/>
  <c r="F7839" i="2"/>
  <c r="E7840" i="2"/>
  <c r="F7840" i="2"/>
  <c r="E7841" i="2"/>
  <c r="F7841" i="2"/>
  <c r="E7842" i="2"/>
  <c r="F7842" i="2"/>
  <c r="E7843" i="2"/>
  <c r="F7843" i="2"/>
  <c r="E7844" i="2"/>
  <c r="F7844" i="2"/>
  <c r="E7845" i="2"/>
  <c r="F7845" i="2"/>
  <c r="E7846" i="2"/>
  <c r="F7846" i="2"/>
  <c r="E7847" i="2"/>
  <c r="F7847" i="2"/>
  <c r="E7848" i="2"/>
  <c r="F7848" i="2"/>
  <c r="E7849" i="2"/>
  <c r="F7849" i="2"/>
  <c r="E7850" i="2"/>
  <c r="F7850" i="2"/>
  <c r="E7851" i="2"/>
  <c r="F7851" i="2"/>
  <c r="E7852" i="2"/>
  <c r="F7852" i="2"/>
  <c r="E7853" i="2"/>
  <c r="F7853" i="2"/>
  <c r="E7854" i="2"/>
  <c r="F7854" i="2"/>
  <c r="E7855" i="2"/>
  <c r="F7855" i="2"/>
  <c r="E7856" i="2"/>
  <c r="F7856" i="2"/>
  <c r="E7857" i="2"/>
  <c r="F7857" i="2"/>
  <c r="E7858" i="2"/>
  <c r="F7858" i="2"/>
  <c r="E7859" i="2"/>
  <c r="F7859" i="2"/>
  <c r="E7860" i="2"/>
  <c r="F7860" i="2"/>
  <c r="E7861" i="2"/>
  <c r="F7861" i="2"/>
  <c r="E7862" i="2"/>
  <c r="F7862" i="2"/>
  <c r="E7863" i="2"/>
  <c r="F7863" i="2"/>
  <c r="E7864" i="2"/>
  <c r="F7864" i="2"/>
  <c r="E7865" i="2"/>
  <c r="F7865" i="2"/>
  <c r="E7866" i="2"/>
  <c r="F7866" i="2"/>
  <c r="E7867" i="2"/>
  <c r="F7867" i="2"/>
  <c r="E7868" i="2"/>
  <c r="F7868" i="2"/>
  <c r="E7869" i="2"/>
  <c r="F7869" i="2"/>
  <c r="E7870" i="2"/>
  <c r="F7870" i="2"/>
  <c r="E7871" i="2"/>
  <c r="F7871" i="2"/>
  <c r="E7872" i="2"/>
  <c r="F7872" i="2"/>
  <c r="E7873" i="2"/>
  <c r="F7873" i="2"/>
  <c r="E7874" i="2"/>
  <c r="F7874" i="2"/>
  <c r="E7875" i="2"/>
  <c r="F7875" i="2"/>
  <c r="E7876" i="2"/>
  <c r="F7876" i="2"/>
  <c r="E7877" i="2"/>
  <c r="F7877" i="2"/>
  <c r="E7878" i="2"/>
  <c r="F7878" i="2"/>
  <c r="E7879" i="2"/>
  <c r="F7879" i="2"/>
  <c r="E7880" i="2"/>
  <c r="F7880" i="2"/>
  <c r="E7881" i="2"/>
  <c r="F7881" i="2"/>
  <c r="E7882" i="2"/>
  <c r="F7882" i="2"/>
  <c r="E7883" i="2"/>
  <c r="F7883" i="2"/>
  <c r="E7884" i="2"/>
  <c r="F7884" i="2"/>
  <c r="E7885" i="2"/>
  <c r="F7885" i="2"/>
  <c r="E7886" i="2"/>
  <c r="F7886" i="2"/>
  <c r="E7887" i="2"/>
  <c r="F7887" i="2"/>
  <c r="E7888" i="2"/>
  <c r="F7888" i="2"/>
  <c r="E7889" i="2"/>
  <c r="F7889" i="2"/>
  <c r="E7890" i="2"/>
  <c r="F7890" i="2"/>
  <c r="E7891" i="2"/>
  <c r="F7891" i="2"/>
  <c r="E7892" i="2"/>
  <c r="F7892" i="2"/>
  <c r="E7893" i="2"/>
  <c r="F7893" i="2"/>
  <c r="E7894" i="2"/>
  <c r="F7894" i="2"/>
  <c r="E7895" i="2"/>
  <c r="F7895" i="2"/>
  <c r="E7896" i="2"/>
  <c r="F7896" i="2"/>
  <c r="E7897" i="2"/>
  <c r="F7897" i="2"/>
  <c r="E7898" i="2"/>
  <c r="F7898" i="2"/>
  <c r="E7899" i="2"/>
  <c r="F7899" i="2"/>
  <c r="E7900" i="2"/>
  <c r="F7900" i="2"/>
  <c r="E7901" i="2"/>
  <c r="F7901" i="2"/>
  <c r="E7902" i="2"/>
  <c r="F7902" i="2"/>
  <c r="E7903" i="2"/>
  <c r="F7903" i="2"/>
  <c r="E7904" i="2"/>
  <c r="F7904" i="2"/>
  <c r="E7905" i="2"/>
  <c r="F7905" i="2"/>
  <c r="E7906" i="2"/>
  <c r="F7906" i="2"/>
  <c r="E7907" i="2"/>
  <c r="F7907" i="2"/>
  <c r="E7908" i="2"/>
  <c r="F7908" i="2"/>
  <c r="E7909" i="2"/>
  <c r="F7909" i="2"/>
  <c r="E7910" i="2"/>
  <c r="F7910" i="2"/>
  <c r="E7911" i="2"/>
  <c r="F7911" i="2"/>
  <c r="E7912" i="2"/>
  <c r="F7912" i="2"/>
  <c r="E7913" i="2"/>
  <c r="F7913" i="2"/>
  <c r="E7914" i="2"/>
  <c r="F7914" i="2"/>
  <c r="E7915" i="2"/>
  <c r="F7915" i="2"/>
  <c r="E7916" i="2"/>
  <c r="F7916" i="2"/>
  <c r="E7917" i="2"/>
  <c r="F7917" i="2"/>
  <c r="E7918" i="2"/>
  <c r="F7918" i="2"/>
  <c r="E7919" i="2"/>
  <c r="F7919" i="2"/>
  <c r="E7920" i="2"/>
  <c r="F7920" i="2"/>
  <c r="E7921" i="2"/>
  <c r="F7921" i="2"/>
  <c r="E7922" i="2"/>
  <c r="F7922" i="2"/>
  <c r="E7923" i="2"/>
  <c r="F7923" i="2"/>
  <c r="E7924" i="2"/>
  <c r="F7924" i="2"/>
  <c r="E7925" i="2"/>
  <c r="F7925" i="2"/>
  <c r="E7926" i="2"/>
  <c r="F7926" i="2"/>
  <c r="E7927" i="2"/>
  <c r="F7927" i="2"/>
  <c r="E7928" i="2"/>
  <c r="F7928" i="2"/>
  <c r="E7929" i="2"/>
  <c r="F7929" i="2"/>
  <c r="E7930" i="2"/>
  <c r="F7930" i="2"/>
  <c r="E7931" i="2"/>
  <c r="F7931" i="2"/>
  <c r="E7932" i="2"/>
  <c r="F7932" i="2"/>
  <c r="E7933" i="2"/>
  <c r="F7933" i="2"/>
  <c r="E7934" i="2"/>
  <c r="F7934" i="2"/>
  <c r="E7935" i="2"/>
  <c r="F7935" i="2"/>
  <c r="E7936" i="2"/>
  <c r="F7936" i="2"/>
  <c r="E7937" i="2"/>
  <c r="F7937" i="2"/>
  <c r="E7938" i="2"/>
  <c r="F7938" i="2"/>
  <c r="E7939" i="2"/>
  <c r="F7939" i="2"/>
  <c r="E7940" i="2"/>
  <c r="F7940" i="2"/>
  <c r="E7941" i="2"/>
  <c r="F7941" i="2"/>
  <c r="E7942" i="2"/>
  <c r="F7942" i="2"/>
  <c r="E7943" i="2"/>
  <c r="F7943" i="2"/>
  <c r="E7944" i="2"/>
  <c r="F7944" i="2"/>
  <c r="E7945" i="2"/>
  <c r="F7945" i="2"/>
  <c r="E7946" i="2"/>
  <c r="F7946" i="2"/>
  <c r="E7947" i="2"/>
  <c r="F7947" i="2"/>
  <c r="E7948" i="2"/>
  <c r="F7948" i="2"/>
  <c r="E7949" i="2"/>
  <c r="F7949" i="2"/>
  <c r="E7950" i="2"/>
  <c r="F7950" i="2"/>
  <c r="E7951" i="2"/>
  <c r="F7951" i="2"/>
  <c r="E7952" i="2"/>
  <c r="F7952" i="2"/>
  <c r="E7953" i="2"/>
  <c r="F7953" i="2"/>
  <c r="E7954" i="2"/>
  <c r="F7954" i="2"/>
  <c r="E7955" i="2"/>
  <c r="F7955" i="2"/>
  <c r="E7956" i="2"/>
  <c r="F7956" i="2"/>
  <c r="E7957" i="2"/>
  <c r="F7957" i="2"/>
  <c r="E7958" i="2"/>
  <c r="F7958" i="2"/>
  <c r="E7959" i="2"/>
  <c r="F7959" i="2"/>
  <c r="E7960" i="2"/>
  <c r="F7960" i="2"/>
  <c r="E7961" i="2"/>
  <c r="F7961" i="2"/>
  <c r="E7962" i="2"/>
  <c r="F7962" i="2"/>
  <c r="E7963" i="2"/>
  <c r="F7963" i="2"/>
  <c r="E7964" i="2"/>
  <c r="F7964" i="2"/>
  <c r="E7965" i="2"/>
  <c r="F7965" i="2"/>
  <c r="E7966" i="2"/>
  <c r="F7966" i="2"/>
  <c r="E7967" i="2"/>
  <c r="F7967" i="2"/>
  <c r="E7968" i="2"/>
  <c r="F7968" i="2"/>
  <c r="E7969" i="2"/>
  <c r="F7969" i="2"/>
  <c r="E7970" i="2"/>
  <c r="F7970" i="2"/>
  <c r="E7971" i="2"/>
  <c r="F7971" i="2"/>
  <c r="E7972" i="2"/>
  <c r="F7972" i="2"/>
  <c r="E7973" i="2"/>
  <c r="F7973" i="2"/>
  <c r="E7974" i="2"/>
  <c r="F7974" i="2"/>
  <c r="E7975" i="2"/>
  <c r="F7975" i="2"/>
  <c r="E7976" i="2"/>
  <c r="F7976" i="2"/>
  <c r="E7977" i="2"/>
  <c r="F7977" i="2"/>
  <c r="E7978" i="2"/>
  <c r="F7978" i="2"/>
  <c r="E7979" i="2"/>
  <c r="F7979" i="2"/>
  <c r="E7980" i="2"/>
  <c r="F7980" i="2"/>
  <c r="E7981" i="2"/>
  <c r="F7981" i="2"/>
  <c r="E7982" i="2"/>
  <c r="F7982" i="2"/>
  <c r="E7983" i="2"/>
  <c r="F7983" i="2"/>
  <c r="E7984" i="2"/>
  <c r="F7984" i="2"/>
  <c r="E7985" i="2"/>
  <c r="F7985" i="2"/>
  <c r="E7986" i="2"/>
  <c r="F7986" i="2"/>
  <c r="E7987" i="2"/>
  <c r="F7987" i="2"/>
  <c r="E7988" i="2"/>
  <c r="F7988" i="2"/>
  <c r="E7989" i="2"/>
  <c r="F7989" i="2"/>
  <c r="E7990" i="2"/>
  <c r="F7990" i="2"/>
  <c r="E7991" i="2"/>
  <c r="F7991" i="2"/>
  <c r="E7992" i="2"/>
  <c r="F7992" i="2"/>
  <c r="E7993" i="2"/>
  <c r="F7993" i="2"/>
  <c r="E7994" i="2"/>
  <c r="F7994" i="2"/>
  <c r="E7995" i="2"/>
  <c r="F7995" i="2"/>
  <c r="E7996" i="2"/>
  <c r="F7996" i="2"/>
  <c r="E7997" i="2"/>
  <c r="F7997" i="2"/>
  <c r="E7998" i="2"/>
  <c r="F7998" i="2"/>
  <c r="E7999" i="2"/>
  <c r="F7999" i="2"/>
  <c r="E8000" i="2"/>
  <c r="F8000" i="2"/>
  <c r="E8001" i="2"/>
  <c r="F8001" i="2"/>
  <c r="E8002" i="2"/>
  <c r="F8002" i="2"/>
  <c r="E8003" i="2"/>
  <c r="F8003" i="2"/>
  <c r="E8004" i="2"/>
  <c r="F8004" i="2"/>
  <c r="E8005" i="2"/>
  <c r="F8005" i="2"/>
  <c r="E8006" i="2"/>
  <c r="F8006" i="2"/>
  <c r="E8007" i="2"/>
  <c r="F8007" i="2"/>
  <c r="E8008" i="2"/>
  <c r="F8008" i="2"/>
  <c r="E8009" i="2"/>
  <c r="F8009" i="2"/>
  <c r="E8010" i="2"/>
  <c r="F8010" i="2"/>
  <c r="E8011" i="2"/>
  <c r="F8011" i="2"/>
  <c r="E8012" i="2"/>
  <c r="F8012" i="2"/>
  <c r="E8013" i="2"/>
  <c r="F8013" i="2"/>
  <c r="E8014" i="2"/>
  <c r="F8014" i="2"/>
  <c r="E8015" i="2"/>
  <c r="F8015" i="2"/>
  <c r="E8016" i="2"/>
  <c r="F8016" i="2"/>
  <c r="E8017" i="2"/>
  <c r="F8017" i="2"/>
  <c r="E8018" i="2"/>
  <c r="F8018" i="2"/>
  <c r="E8019" i="2"/>
  <c r="F8019" i="2"/>
  <c r="E8020" i="2"/>
  <c r="F8020" i="2"/>
  <c r="E8021" i="2"/>
  <c r="F8021" i="2"/>
  <c r="E8022" i="2"/>
  <c r="F8022" i="2"/>
  <c r="E8023" i="2"/>
  <c r="F8023" i="2"/>
  <c r="E8024" i="2"/>
  <c r="F8024" i="2"/>
  <c r="E8025" i="2"/>
  <c r="F8025" i="2"/>
  <c r="E8026" i="2"/>
  <c r="F8026" i="2"/>
  <c r="E8027" i="2"/>
  <c r="F8027" i="2"/>
  <c r="E8028" i="2"/>
  <c r="F8028" i="2"/>
  <c r="E8029" i="2"/>
  <c r="F8029" i="2"/>
  <c r="E8030" i="2"/>
  <c r="F8030" i="2"/>
  <c r="E8031" i="2"/>
  <c r="F8031" i="2"/>
  <c r="E8032" i="2"/>
  <c r="F8032" i="2"/>
  <c r="E8033" i="2"/>
  <c r="F8033" i="2"/>
  <c r="E8034" i="2"/>
  <c r="F8034" i="2"/>
  <c r="E8035" i="2"/>
  <c r="F8035" i="2"/>
  <c r="E8036" i="2"/>
  <c r="F8036" i="2"/>
  <c r="E8037" i="2"/>
  <c r="F8037" i="2"/>
  <c r="E8038" i="2"/>
  <c r="F8038" i="2"/>
  <c r="E8039" i="2"/>
  <c r="F8039" i="2"/>
  <c r="E8040" i="2"/>
  <c r="F8040" i="2"/>
  <c r="E8041" i="2"/>
  <c r="F8041" i="2"/>
  <c r="E8042" i="2"/>
  <c r="F8042" i="2"/>
  <c r="E8043" i="2"/>
  <c r="F8043" i="2"/>
  <c r="E8044" i="2"/>
  <c r="F8044" i="2"/>
  <c r="E8045" i="2"/>
  <c r="F8045" i="2"/>
  <c r="E8046" i="2"/>
  <c r="F8046" i="2"/>
  <c r="E8047" i="2"/>
  <c r="F8047" i="2"/>
  <c r="E8048" i="2"/>
  <c r="F8048" i="2"/>
  <c r="E8049" i="2"/>
  <c r="F8049" i="2"/>
  <c r="E8050" i="2"/>
  <c r="F8050" i="2"/>
  <c r="E8051" i="2"/>
  <c r="F8051" i="2"/>
  <c r="E8052" i="2"/>
  <c r="F8052" i="2"/>
  <c r="E8053" i="2"/>
  <c r="F8053" i="2"/>
  <c r="E8054" i="2"/>
  <c r="F8054" i="2"/>
  <c r="E8055" i="2"/>
  <c r="F8055" i="2"/>
  <c r="E8056" i="2"/>
  <c r="F8056" i="2"/>
  <c r="E8057" i="2"/>
  <c r="F8057" i="2"/>
  <c r="E8058" i="2"/>
  <c r="F8058" i="2"/>
  <c r="E8059" i="2"/>
  <c r="F8059" i="2"/>
  <c r="E8060" i="2"/>
  <c r="F8060" i="2"/>
  <c r="E8061" i="2"/>
  <c r="F8061" i="2"/>
  <c r="E8062" i="2"/>
  <c r="F8062" i="2"/>
  <c r="E8063" i="2"/>
  <c r="F8063" i="2"/>
  <c r="E8064" i="2"/>
  <c r="F8064" i="2"/>
  <c r="E8065" i="2"/>
  <c r="F8065" i="2"/>
  <c r="E8066" i="2"/>
  <c r="F8066" i="2"/>
  <c r="E8067" i="2"/>
  <c r="F8067" i="2"/>
  <c r="E8068" i="2"/>
  <c r="F8068" i="2"/>
  <c r="E8069" i="2"/>
  <c r="F8069" i="2"/>
  <c r="E8070" i="2"/>
  <c r="F8070" i="2"/>
  <c r="E8071" i="2"/>
  <c r="F8071" i="2"/>
  <c r="E8072" i="2"/>
  <c r="F8072" i="2"/>
  <c r="E8073" i="2"/>
  <c r="F8073" i="2"/>
  <c r="E8074" i="2"/>
  <c r="F8074" i="2"/>
  <c r="E8075" i="2"/>
  <c r="F8075" i="2"/>
  <c r="E8076" i="2"/>
  <c r="F8076" i="2"/>
  <c r="E8077" i="2"/>
  <c r="F8077" i="2"/>
  <c r="E8078" i="2"/>
  <c r="F8078" i="2"/>
  <c r="E8079" i="2"/>
  <c r="F8079" i="2"/>
  <c r="E8080" i="2"/>
  <c r="F8080" i="2"/>
  <c r="E8081" i="2"/>
  <c r="F8081" i="2"/>
  <c r="E8082" i="2"/>
  <c r="F8082" i="2"/>
  <c r="E8083" i="2"/>
  <c r="F8083" i="2"/>
  <c r="E8084" i="2"/>
  <c r="F8084" i="2"/>
  <c r="E8085" i="2"/>
  <c r="F8085" i="2"/>
  <c r="E8086" i="2"/>
  <c r="F8086" i="2"/>
  <c r="E8087" i="2"/>
  <c r="F8087" i="2"/>
  <c r="E8088" i="2"/>
  <c r="F8088" i="2"/>
  <c r="E8089" i="2"/>
  <c r="F8089" i="2"/>
  <c r="E8090" i="2"/>
  <c r="F8090" i="2"/>
  <c r="E8091" i="2"/>
  <c r="F8091" i="2"/>
  <c r="E8092" i="2"/>
  <c r="F8092" i="2"/>
  <c r="E8093" i="2"/>
  <c r="F8093" i="2"/>
  <c r="E8094" i="2"/>
  <c r="F8094" i="2"/>
  <c r="E8095" i="2"/>
  <c r="F8095" i="2"/>
  <c r="E8096" i="2"/>
  <c r="F8096" i="2"/>
  <c r="E8097" i="2"/>
  <c r="F8097" i="2"/>
  <c r="E8098" i="2"/>
  <c r="F8098" i="2"/>
  <c r="E8099" i="2"/>
  <c r="F8099" i="2"/>
  <c r="E8100" i="2"/>
  <c r="F8100" i="2"/>
  <c r="E8101" i="2"/>
  <c r="F8101" i="2"/>
  <c r="E8102" i="2"/>
  <c r="F8102" i="2"/>
  <c r="E8103" i="2"/>
  <c r="F8103" i="2"/>
  <c r="E8104" i="2"/>
  <c r="F8104" i="2"/>
  <c r="E8105" i="2"/>
  <c r="F8105" i="2"/>
  <c r="E8106" i="2"/>
  <c r="F8106" i="2"/>
  <c r="E8107" i="2"/>
  <c r="F8107" i="2"/>
  <c r="E8108" i="2"/>
  <c r="F8108" i="2"/>
  <c r="E8109" i="2"/>
  <c r="F8109" i="2"/>
  <c r="E8110" i="2"/>
  <c r="F8110" i="2"/>
  <c r="E8111" i="2"/>
  <c r="F8111" i="2"/>
  <c r="E8112" i="2"/>
  <c r="F8112" i="2"/>
  <c r="E8113" i="2"/>
  <c r="F8113" i="2"/>
  <c r="E8114" i="2"/>
  <c r="F8114" i="2"/>
  <c r="E8115" i="2"/>
  <c r="F8115" i="2"/>
  <c r="E8116" i="2"/>
  <c r="F8116" i="2"/>
  <c r="E8117" i="2"/>
  <c r="F8117" i="2"/>
  <c r="E8118" i="2"/>
  <c r="F8118" i="2"/>
  <c r="E8119" i="2"/>
  <c r="F8119" i="2"/>
  <c r="E8120" i="2"/>
  <c r="F8120" i="2"/>
  <c r="E8121" i="2"/>
  <c r="F8121" i="2"/>
  <c r="E8122" i="2"/>
  <c r="F8122" i="2"/>
  <c r="E8123" i="2"/>
  <c r="F8123" i="2"/>
  <c r="E8124" i="2"/>
  <c r="F8124" i="2"/>
  <c r="E8125" i="2"/>
  <c r="F8125" i="2"/>
  <c r="E8126" i="2"/>
  <c r="F8126" i="2"/>
  <c r="E8127" i="2"/>
  <c r="F8127" i="2"/>
  <c r="E8128" i="2"/>
  <c r="F8128" i="2"/>
  <c r="E8129" i="2"/>
  <c r="F8129" i="2"/>
  <c r="E8130" i="2"/>
  <c r="F8130" i="2"/>
  <c r="E8131" i="2"/>
  <c r="F8131" i="2"/>
  <c r="E8132" i="2"/>
  <c r="F8132" i="2"/>
  <c r="E8133" i="2"/>
  <c r="F8133" i="2"/>
  <c r="E8134" i="2"/>
  <c r="F8134" i="2"/>
  <c r="E8135" i="2"/>
  <c r="F8135" i="2"/>
  <c r="E8136" i="2"/>
  <c r="F8136" i="2"/>
  <c r="E8137" i="2"/>
  <c r="F8137" i="2"/>
  <c r="E8138" i="2"/>
  <c r="F8138" i="2"/>
  <c r="E8139" i="2"/>
  <c r="F8139" i="2"/>
  <c r="E8140" i="2"/>
  <c r="F8140" i="2"/>
  <c r="E8141" i="2"/>
  <c r="F8141" i="2"/>
  <c r="E8142" i="2"/>
  <c r="F8142" i="2"/>
  <c r="E8143" i="2"/>
  <c r="F8143" i="2"/>
  <c r="E8144" i="2"/>
  <c r="F8144" i="2"/>
  <c r="E8145" i="2"/>
  <c r="F8145" i="2"/>
  <c r="E8146" i="2"/>
  <c r="F8146" i="2"/>
  <c r="E8147" i="2"/>
  <c r="F8147" i="2"/>
  <c r="E8148" i="2"/>
  <c r="F8148" i="2"/>
  <c r="E8149" i="2"/>
  <c r="F8149" i="2"/>
  <c r="E8150" i="2"/>
  <c r="F8150" i="2"/>
  <c r="E8151" i="2"/>
  <c r="F8151" i="2"/>
  <c r="E8152" i="2"/>
  <c r="F8152" i="2"/>
  <c r="E8153" i="2"/>
  <c r="F8153" i="2"/>
  <c r="E8154" i="2"/>
  <c r="F8154" i="2"/>
  <c r="E8155" i="2"/>
  <c r="F8155" i="2"/>
  <c r="E8156" i="2"/>
  <c r="F8156" i="2"/>
  <c r="E8157" i="2"/>
  <c r="F8157" i="2"/>
  <c r="E8158" i="2"/>
  <c r="F8158" i="2"/>
  <c r="E8159" i="2"/>
  <c r="F8159" i="2"/>
  <c r="E8160" i="2"/>
  <c r="F8160" i="2"/>
  <c r="E8161" i="2"/>
  <c r="F8161" i="2"/>
  <c r="E8162" i="2"/>
  <c r="F8162" i="2"/>
  <c r="E8163" i="2"/>
  <c r="F8163" i="2"/>
  <c r="E8164" i="2"/>
  <c r="F8164" i="2"/>
  <c r="E8165" i="2"/>
  <c r="F8165" i="2"/>
  <c r="E8166" i="2"/>
  <c r="F8166" i="2"/>
  <c r="E8167" i="2"/>
  <c r="F8167" i="2"/>
  <c r="E8168" i="2"/>
  <c r="F8168" i="2"/>
  <c r="E8169" i="2"/>
  <c r="F8169" i="2"/>
  <c r="E8170" i="2"/>
  <c r="F8170" i="2"/>
  <c r="E8171" i="2"/>
  <c r="F8171" i="2"/>
  <c r="E8172" i="2"/>
  <c r="F8172" i="2"/>
  <c r="E8173" i="2"/>
  <c r="F8173" i="2"/>
  <c r="E8174" i="2"/>
  <c r="F8174" i="2"/>
  <c r="E8175" i="2"/>
  <c r="F8175" i="2"/>
  <c r="E8176" i="2"/>
  <c r="F8176" i="2"/>
  <c r="E8177" i="2"/>
  <c r="F8177" i="2"/>
  <c r="E8178" i="2"/>
  <c r="F8178" i="2"/>
  <c r="E8179" i="2"/>
  <c r="F8179" i="2"/>
  <c r="E8180" i="2"/>
  <c r="F8180" i="2"/>
  <c r="E8181" i="2"/>
  <c r="F8181" i="2"/>
  <c r="E8182" i="2"/>
  <c r="F8182" i="2"/>
  <c r="E8183" i="2"/>
  <c r="F8183" i="2"/>
  <c r="E8184" i="2"/>
  <c r="F8184" i="2"/>
  <c r="E8185" i="2"/>
  <c r="F8185" i="2"/>
  <c r="E8186" i="2"/>
  <c r="F8186" i="2"/>
  <c r="E8187" i="2"/>
  <c r="F8187" i="2"/>
  <c r="E8188" i="2"/>
  <c r="F8188" i="2"/>
  <c r="E8189" i="2"/>
  <c r="F8189" i="2"/>
  <c r="E8190" i="2"/>
  <c r="F8190" i="2"/>
  <c r="E8191" i="2"/>
  <c r="F8191" i="2"/>
  <c r="E8192" i="2"/>
  <c r="F8192" i="2"/>
  <c r="E8193" i="2"/>
  <c r="F8193" i="2"/>
  <c r="E8194" i="2"/>
  <c r="F8194" i="2"/>
  <c r="E8195" i="2"/>
  <c r="F8195" i="2"/>
  <c r="E8196" i="2"/>
  <c r="F8196" i="2"/>
  <c r="E8197" i="2"/>
  <c r="F8197" i="2"/>
  <c r="E8198" i="2"/>
  <c r="F8198" i="2"/>
  <c r="E8199" i="2"/>
  <c r="F8199" i="2"/>
  <c r="E8200" i="2"/>
  <c r="F8200" i="2"/>
  <c r="E8201" i="2"/>
  <c r="F8201" i="2"/>
  <c r="E8202" i="2"/>
  <c r="F8202" i="2"/>
  <c r="E8203" i="2"/>
  <c r="F8203" i="2"/>
  <c r="E8204" i="2"/>
  <c r="F8204" i="2"/>
  <c r="E8205" i="2"/>
  <c r="F8205" i="2"/>
  <c r="E8206" i="2"/>
  <c r="F8206" i="2"/>
  <c r="E8207" i="2"/>
  <c r="F8207" i="2"/>
  <c r="E8208" i="2"/>
  <c r="F8208" i="2"/>
  <c r="E8209" i="2"/>
  <c r="F8209" i="2"/>
  <c r="E8210" i="2"/>
  <c r="F8210" i="2"/>
  <c r="E8211" i="2"/>
  <c r="F8211" i="2"/>
  <c r="E8212" i="2"/>
  <c r="F8212" i="2"/>
  <c r="E8213" i="2"/>
  <c r="F8213" i="2"/>
  <c r="E8214" i="2"/>
  <c r="F8214" i="2"/>
  <c r="E8215" i="2"/>
  <c r="F8215" i="2"/>
  <c r="E8216" i="2"/>
  <c r="F8216" i="2"/>
  <c r="E8217" i="2"/>
  <c r="F8217" i="2"/>
  <c r="E8218" i="2"/>
  <c r="F8218" i="2"/>
  <c r="E8219" i="2"/>
  <c r="F8219" i="2"/>
  <c r="E8220" i="2"/>
  <c r="F8220" i="2"/>
  <c r="E8221" i="2"/>
  <c r="F8221" i="2"/>
  <c r="E8222" i="2"/>
  <c r="F8222" i="2"/>
  <c r="E8223" i="2"/>
  <c r="F8223" i="2"/>
  <c r="E8224" i="2"/>
  <c r="F8224" i="2"/>
  <c r="E8225" i="2"/>
  <c r="F8225" i="2"/>
  <c r="E8226" i="2"/>
  <c r="F8226" i="2"/>
  <c r="E8227" i="2"/>
  <c r="F8227" i="2"/>
  <c r="E8228" i="2"/>
  <c r="F8228" i="2"/>
  <c r="E8229" i="2"/>
  <c r="F8229" i="2"/>
  <c r="E8230" i="2"/>
  <c r="F8230" i="2"/>
  <c r="E8231" i="2"/>
  <c r="F8231" i="2"/>
  <c r="E8232" i="2"/>
  <c r="F8232" i="2"/>
  <c r="E8233" i="2"/>
  <c r="F8233" i="2"/>
  <c r="E8234" i="2"/>
  <c r="F8234" i="2"/>
  <c r="E8235" i="2"/>
  <c r="F8235" i="2"/>
  <c r="E8236" i="2"/>
  <c r="F8236" i="2"/>
  <c r="E8237" i="2"/>
  <c r="F8237" i="2"/>
  <c r="E8238" i="2"/>
  <c r="F8238" i="2"/>
  <c r="E8239" i="2"/>
  <c r="F8239" i="2"/>
  <c r="E8240" i="2"/>
  <c r="F8240" i="2"/>
  <c r="E8241" i="2"/>
  <c r="F8241" i="2"/>
  <c r="E8242" i="2"/>
  <c r="F8242" i="2"/>
  <c r="E8243" i="2"/>
  <c r="F8243" i="2"/>
  <c r="E8244" i="2"/>
  <c r="F8244" i="2"/>
  <c r="E8245" i="2"/>
  <c r="F8245" i="2"/>
  <c r="E8246" i="2"/>
  <c r="F8246" i="2"/>
  <c r="E8247" i="2"/>
  <c r="F8247" i="2"/>
  <c r="E8248" i="2"/>
  <c r="F8248" i="2"/>
  <c r="E8249" i="2"/>
  <c r="F8249" i="2"/>
  <c r="E8250" i="2"/>
  <c r="F8250" i="2"/>
  <c r="E8251" i="2"/>
  <c r="F8251" i="2"/>
  <c r="E8252" i="2"/>
  <c r="F8252" i="2"/>
  <c r="E8253" i="2"/>
  <c r="F8253" i="2"/>
  <c r="E8254" i="2"/>
  <c r="F8254" i="2"/>
  <c r="E8255" i="2"/>
  <c r="F8255" i="2"/>
  <c r="E8256" i="2"/>
  <c r="F8256" i="2"/>
  <c r="E8257" i="2"/>
  <c r="F8257" i="2"/>
  <c r="E8258" i="2"/>
  <c r="F8258" i="2"/>
  <c r="E8259" i="2"/>
  <c r="F8259" i="2"/>
  <c r="E8260" i="2"/>
  <c r="F8260" i="2"/>
  <c r="E8261" i="2"/>
  <c r="F8261" i="2"/>
  <c r="E8262" i="2"/>
  <c r="F8262" i="2"/>
  <c r="E8263" i="2"/>
  <c r="F8263" i="2"/>
  <c r="E8264" i="2"/>
  <c r="F8264" i="2"/>
  <c r="E8265" i="2"/>
  <c r="F8265" i="2"/>
  <c r="E8266" i="2"/>
  <c r="F8266" i="2"/>
  <c r="E8267" i="2"/>
  <c r="F8267" i="2"/>
  <c r="E8268" i="2"/>
  <c r="F8268" i="2"/>
  <c r="E8269" i="2"/>
  <c r="F8269" i="2"/>
  <c r="E8270" i="2"/>
  <c r="F8270" i="2"/>
  <c r="E8271" i="2"/>
  <c r="F8271" i="2"/>
  <c r="E8272" i="2"/>
  <c r="F8272" i="2"/>
  <c r="E8273" i="2"/>
  <c r="F8273" i="2"/>
  <c r="E8274" i="2"/>
  <c r="F8274" i="2"/>
  <c r="E8275" i="2"/>
  <c r="F8275" i="2"/>
  <c r="E8276" i="2"/>
  <c r="F8276" i="2"/>
  <c r="E8277" i="2"/>
  <c r="F8277" i="2"/>
  <c r="E8278" i="2"/>
  <c r="F8278" i="2"/>
  <c r="E8279" i="2"/>
  <c r="F8279" i="2"/>
  <c r="E8280" i="2"/>
  <c r="F8280" i="2"/>
  <c r="E8281" i="2"/>
  <c r="F8281" i="2"/>
  <c r="E8282" i="2"/>
  <c r="F8282" i="2"/>
  <c r="E8283" i="2"/>
  <c r="F8283" i="2"/>
  <c r="E8284" i="2"/>
  <c r="F8284" i="2"/>
  <c r="E8285" i="2"/>
  <c r="F8285" i="2"/>
  <c r="E8286" i="2"/>
  <c r="F8286" i="2"/>
  <c r="E8287" i="2"/>
  <c r="F8287" i="2"/>
  <c r="E8288" i="2"/>
  <c r="F8288" i="2"/>
  <c r="E8289" i="2"/>
  <c r="F8289" i="2"/>
  <c r="E8290" i="2"/>
  <c r="F8290" i="2"/>
  <c r="E8291" i="2"/>
  <c r="F8291" i="2"/>
  <c r="E8292" i="2"/>
  <c r="F8292" i="2"/>
  <c r="E8293" i="2"/>
  <c r="F8293" i="2"/>
  <c r="E8294" i="2"/>
  <c r="F8294" i="2"/>
  <c r="E8295" i="2"/>
  <c r="F8295" i="2"/>
  <c r="E8296" i="2"/>
  <c r="F8296" i="2"/>
  <c r="E8297" i="2"/>
  <c r="F8297" i="2"/>
  <c r="E8298" i="2"/>
  <c r="F8298" i="2"/>
  <c r="E8299" i="2"/>
  <c r="F8299" i="2"/>
  <c r="E8300" i="2"/>
  <c r="F8300" i="2"/>
  <c r="E8301" i="2"/>
  <c r="F8301" i="2"/>
  <c r="E8302" i="2"/>
  <c r="F8302" i="2"/>
  <c r="E8303" i="2"/>
  <c r="F8303" i="2"/>
  <c r="E8304" i="2"/>
  <c r="F8304" i="2"/>
  <c r="E8305" i="2"/>
  <c r="F8305" i="2"/>
  <c r="E8306" i="2"/>
  <c r="F8306" i="2"/>
  <c r="E8307" i="2"/>
  <c r="F8307" i="2"/>
  <c r="E8308" i="2"/>
  <c r="F8308" i="2"/>
  <c r="E8309" i="2"/>
  <c r="F8309" i="2"/>
  <c r="E8310" i="2"/>
  <c r="F8310" i="2"/>
  <c r="E8311" i="2"/>
  <c r="F8311" i="2"/>
  <c r="E8312" i="2"/>
  <c r="F8312" i="2"/>
  <c r="E8313" i="2"/>
  <c r="F8313" i="2"/>
  <c r="E8314" i="2"/>
  <c r="F8314" i="2"/>
  <c r="E8315" i="2"/>
  <c r="F8315" i="2"/>
  <c r="E8316" i="2"/>
  <c r="F8316" i="2"/>
  <c r="E8317" i="2"/>
  <c r="F8317" i="2"/>
  <c r="E8318" i="2"/>
  <c r="F8318" i="2"/>
  <c r="E8319" i="2"/>
  <c r="F8319" i="2"/>
  <c r="E8320" i="2"/>
  <c r="F8320" i="2"/>
  <c r="E8321" i="2"/>
  <c r="F8321" i="2"/>
  <c r="E8322" i="2"/>
  <c r="F8322" i="2"/>
  <c r="E8323" i="2"/>
  <c r="F8323" i="2"/>
  <c r="E8324" i="2"/>
  <c r="F8324" i="2"/>
  <c r="E8325" i="2"/>
  <c r="F8325" i="2"/>
  <c r="E8326" i="2"/>
  <c r="F8326" i="2"/>
  <c r="E8327" i="2"/>
  <c r="F8327" i="2"/>
  <c r="E8328" i="2"/>
  <c r="F8328" i="2"/>
  <c r="E8329" i="2"/>
  <c r="F8329" i="2"/>
  <c r="E8330" i="2"/>
  <c r="F8330" i="2"/>
  <c r="E8331" i="2"/>
  <c r="F8331" i="2"/>
  <c r="E8332" i="2"/>
  <c r="F8332" i="2"/>
  <c r="E8333" i="2"/>
  <c r="F8333" i="2"/>
  <c r="E8334" i="2"/>
  <c r="F8334" i="2"/>
  <c r="E8335" i="2"/>
  <c r="F8335" i="2"/>
  <c r="E8336" i="2"/>
  <c r="F8336" i="2"/>
  <c r="E8337" i="2"/>
  <c r="F8337" i="2"/>
  <c r="E8338" i="2"/>
  <c r="F8338" i="2"/>
  <c r="E8339" i="2"/>
  <c r="F8339" i="2"/>
  <c r="E8340" i="2"/>
  <c r="F8340" i="2"/>
  <c r="E8341" i="2"/>
  <c r="F8341" i="2"/>
  <c r="E8342" i="2"/>
  <c r="F8342" i="2"/>
  <c r="E8343" i="2"/>
  <c r="F8343" i="2"/>
  <c r="E8344" i="2"/>
  <c r="F8344" i="2"/>
  <c r="E8345" i="2"/>
  <c r="F8345" i="2"/>
  <c r="E8346" i="2"/>
  <c r="F8346" i="2"/>
  <c r="E8347" i="2"/>
  <c r="F8347" i="2"/>
  <c r="E8348" i="2"/>
  <c r="F8348" i="2"/>
  <c r="E8349" i="2"/>
  <c r="F8349" i="2"/>
  <c r="E8350" i="2"/>
  <c r="F8350" i="2"/>
  <c r="E8351" i="2"/>
  <c r="F8351" i="2"/>
  <c r="E8352" i="2"/>
  <c r="F8352" i="2"/>
  <c r="E8353" i="2"/>
  <c r="F8353" i="2"/>
  <c r="E8354" i="2"/>
  <c r="F8354" i="2"/>
  <c r="E8355" i="2"/>
  <c r="F8355" i="2"/>
  <c r="E8356" i="2"/>
  <c r="F8356" i="2"/>
  <c r="E8357" i="2"/>
  <c r="F8357" i="2"/>
  <c r="E8358" i="2"/>
  <c r="F8358" i="2"/>
  <c r="E8359" i="2"/>
  <c r="F8359" i="2"/>
  <c r="E8360" i="2"/>
  <c r="F8360" i="2"/>
  <c r="E8361" i="2"/>
  <c r="F8361" i="2"/>
  <c r="E8362" i="2"/>
  <c r="F8362" i="2"/>
  <c r="E8363" i="2"/>
  <c r="F8363" i="2"/>
  <c r="E8364" i="2"/>
  <c r="F8364" i="2"/>
  <c r="E8365" i="2"/>
  <c r="F8365" i="2"/>
  <c r="E8366" i="2"/>
  <c r="F8366" i="2"/>
  <c r="E8367" i="2"/>
  <c r="F8367" i="2"/>
  <c r="E8368" i="2"/>
  <c r="F8368" i="2"/>
  <c r="E8369" i="2"/>
  <c r="F8369" i="2"/>
  <c r="E8370" i="2"/>
  <c r="F8370" i="2"/>
  <c r="E8371" i="2"/>
  <c r="F8371" i="2"/>
  <c r="E8372" i="2"/>
  <c r="F8372" i="2"/>
  <c r="E8373" i="2"/>
  <c r="F8373" i="2"/>
  <c r="E8374" i="2"/>
  <c r="F8374" i="2"/>
  <c r="E8375" i="2"/>
  <c r="F8375" i="2"/>
  <c r="E8376" i="2"/>
  <c r="F8376" i="2"/>
  <c r="E8377" i="2"/>
  <c r="F8377" i="2"/>
  <c r="E8378" i="2"/>
  <c r="F8378" i="2"/>
  <c r="E8379" i="2"/>
  <c r="F8379" i="2"/>
  <c r="E8380" i="2"/>
  <c r="F8380" i="2"/>
  <c r="E8381" i="2"/>
  <c r="F8381" i="2"/>
  <c r="E8382" i="2"/>
  <c r="F8382" i="2"/>
  <c r="E8383" i="2"/>
  <c r="F8383" i="2"/>
  <c r="E8384" i="2"/>
  <c r="F8384" i="2"/>
  <c r="E8385" i="2"/>
  <c r="F8385" i="2"/>
  <c r="E8386" i="2"/>
  <c r="F8386" i="2"/>
  <c r="E8387" i="2"/>
  <c r="F8387" i="2"/>
  <c r="E8388" i="2"/>
  <c r="F8388" i="2"/>
  <c r="E8389" i="2"/>
  <c r="F8389" i="2"/>
  <c r="E8390" i="2"/>
  <c r="F8390" i="2"/>
  <c r="E8391" i="2"/>
  <c r="F8391" i="2"/>
  <c r="E8392" i="2"/>
  <c r="F8392" i="2"/>
  <c r="E8393" i="2"/>
  <c r="F8393" i="2"/>
  <c r="E8394" i="2"/>
  <c r="F8394" i="2"/>
  <c r="E8395" i="2"/>
  <c r="F8395" i="2"/>
  <c r="E8396" i="2"/>
  <c r="F8396" i="2"/>
  <c r="E8397" i="2"/>
  <c r="F8397" i="2"/>
  <c r="E8398" i="2"/>
  <c r="F8398" i="2"/>
  <c r="E8399" i="2"/>
  <c r="F8399" i="2"/>
  <c r="E8400" i="2"/>
  <c r="F8400" i="2"/>
  <c r="E8401" i="2"/>
  <c r="F8401" i="2"/>
  <c r="E8402" i="2"/>
  <c r="F8402" i="2"/>
  <c r="E8403" i="2"/>
  <c r="F8403" i="2"/>
  <c r="E8404" i="2"/>
  <c r="F8404" i="2"/>
  <c r="E8405" i="2"/>
  <c r="F8405" i="2"/>
  <c r="E8406" i="2"/>
  <c r="F8406" i="2"/>
  <c r="E8407" i="2"/>
  <c r="F8407" i="2"/>
  <c r="E8408" i="2"/>
  <c r="F8408" i="2"/>
  <c r="E8409" i="2"/>
  <c r="F8409" i="2"/>
  <c r="E8410" i="2"/>
  <c r="F8410" i="2"/>
  <c r="E8411" i="2"/>
  <c r="F8411" i="2"/>
  <c r="E8412" i="2"/>
  <c r="F8412" i="2"/>
  <c r="E8413" i="2"/>
  <c r="F8413" i="2"/>
  <c r="E8414" i="2"/>
  <c r="F8414" i="2"/>
  <c r="E8415" i="2"/>
  <c r="F8415" i="2"/>
  <c r="E8416" i="2"/>
  <c r="F8416" i="2"/>
  <c r="E8417" i="2"/>
  <c r="F8417" i="2"/>
  <c r="E8418" i="2"/>
  <c r="F8418" i="2"/>
  <c r="E8419" i="2"/>
  <c r="F8419" i="2"/>
  <c r="E8420" i="2"/>
  <c r="F8420" i="2"/>
  <c r="E8421" i="2"/>
  <c r="F8421" i="2"/>
  <c r="E8422" i="2"/>
  <c r="F8422" i="2"/>
  <c r="E8423" i="2"/>
  <c r="F8423" i="2"/>
  <c r="E8424" i="2"/>
  <c r="F8424" i="2"/>
  <c r="E8425" i="2"/>
  <c r="F8425" i="2"/>
  <c r="E8426" i="2"/>
  <c r="F8426" i="2"/>
  <c r="E8427" i="2"/>
  <c r="F8427" i="2"/>
  <c r="E8428" i="2"/>
  <c r="F8428" i="2"/>
  <c r="E8429" i="2"/>
  <c r="F8429" i="2"/>
  <c r="E8430" i="2"/>
  <c r="F8430" i="2"/>
  <c r="E8431" i="2"/>
  <c r="F8431" i="2"/>
  <c r="E8432" i="2"/>
  <c r="F8432" i="2"/>
  <c r="E8433" i="2"/>
  <c r="F8433" i="2"/>
  <c r="E8434" i="2"/>
  <c r="F8434" i="2"/>
  <c r="E8435" i="2"/>
  <c r="F8435" i="2"/>
  <c r="E8436" i="2"/>
  <c r="F8436" i="2"/>
  <c r="E8437" i="2"/>
  <c r="F8437" i="2"/>
  <c r="E8438" i="2"/>
  <c r="F8438" i="2"/>
  <c r="E8439" i="2"/>
  <c r="F8439" i="2"/>
  <c r="E8440" i="2"/>
  <c r="F8440" i="2"/>
  <c r="E8441" i="2"/>
  <c r="F8441" i="2"/>
  <c r="E8442" i="2"/>
  <c r="F8442" i="2"/>
  <c r="E8443" i="2"/>
  <c r="F8443" i="2"/>
  <c r="E8444" i="2"/>
  <c r="F8444" i="2"/>
  <c r="E8445" i="2"/>
  <c r="F8445" i="2"/>
  <c r="E8446" i="2"/>
  <c r="F8446" i="2"/>
  <c r="E8447" i="2"/>
  <c r="F8447" i="2"/>
  <c r="E8448" i="2"/>
  <c r="F8448" i="2"/>
  <c r="E8449" i="2"/>
  <c r="F8449" i="2"/>
  <c r="E8450" i="2"/>
  <c r="F8450" i="2"/>
  <c r="E8451" i="2"/>
  <c r="F8451" i="2"/>
  <c r="E8452" i="2"/>
  <c r="F8452" i="2"/>
  <c r="E8453" i="2"/>
  <c r="F8453" i="2"/>
  <c r="E8454" i="2"/>
  <c r="F8454" i="2"/>
  <c r="E8455" i="2"/>
  <c r="F8455" i="2"/>
  <c r="E8456" i="2"/>
  <c r="F8456" i="2"/>
  <c r="E8457" i="2"/>
  <c r="F8457" i="2"/>
  <c r="E8458" i="2"/>
  <c r="F8458" i="2"/>
  <c r="E8459" i="2"/>
  <c r="F8459" i="2"/>
  <c r="E8460" i="2"/>
  <c r="F8460" i="2"/>
  <c r="E8461" i="2"/>
  <c r="F8461" i="2"/>
  <c r="E8462" i="2"/>
  <c r="F8462" i="2"/>
  <c r="E8463" i="2"/>
  <c r="F8463" i="2"/>
  <c r="E8464" i="2"/>
  <c r="F8464" i="2"/>
  <c r="E8465" i="2"/>
  <c r="F8465" i="2"/>
  <c r="E8466" i="2"/>
  <c r="F8466" i="2"/>
  <c r="E8467" i="2"/>
  <c r="F8467" i="2"/>
  <c r="E8468" i="2"/>
  <c r="F8468" i="2"/>
  <c r="E8469" i="2"/>
  <c r="F8469" i="2"/>
  <c r="E8470" i="2"/>
  <c r="F8470" i="2"/>
  <c r="E8471" i="2"/>
  <c r="F8471" i="2"/>
  <c r="E8472" i="2"/>
  <c r="F8472" i="2"/>
  <c r="E8473" i="2"/>
  <c r="F8473" i="2"/>
  <c r="E8474" i="2"/>
  <c r="F8474" i="2"/>
  <c r="E8475" i="2"/>
  <c r="F8475" i="2"/>
  <c r="E8476" i="2"/>
  <c r="F8476" i="2"/>
  <c r="E8477" i="2"/>
  <c r="F8477" i="2"/>
  <c r="E8478" i="2"/>
  <c r="F8478" i="2"/>
  <c r="E8479" i="2"/>
  <c r="F8479" i="2"/>
  <c r="E8480" i="2"/>
  <c r="F8480" i="2"/>
  <c r="E8481" i="2"/>
  <c r="F8481" i="2"/>
  <c r="E8482" i="2"/>
  <c r="F8482" i="2"/>
  <c r="E8483" i="2"/>
  <c r="F8483" i="2"/>
  <c r="E8484" i="2"/>
  <c r="F8484" i="2"/>
  <c r="E8485" i="2"/>
  <c r="F8485" i="2"/>
  <c r="E8486" i="2"/>
  <c r="F8486" i="2"/>
  <c r="E8487" i="2"/>
  <c r="F8487" i="2"/>
  <c r="E8488" i="2"/>
  <c r="F8488" i="2"/>
  <c r="E8489" i="2"/>
  <c r="F8489" i="2"/>
  <c r="E8490" i="2"/>
  <c r="F8490" i="2"/>
  <c r="E8491" i="2"/>
  <c r="F8491" i="2"/>
  <c r="E8492" i="2"/>
  <c r="F8492" i="2"/>
  <c r="E8493" i="2"/>
  <c r="F8493" i="2"/>
  <c r="E8494" i="2"/>
  <c r="F8494" i="2"/>
  <c r="E8495" i="2"/>
  <c r="F8495" i="2"/>
  <c r="E8496" i="2"/>
  <c r="F8496" i="2"/>
  <c r="E8497" i="2"/>
  <c r="F8497" i="2"/>
  <c r="E8498" i="2"/>
  <c r="F8498" i="2"/>
  <c r="E8499" i="2"/>
  <c r="F8499" i="2"/>
  <c r="E8500" i="2"/>
  <c r="F8500" i="2"/>
  <c r="E8501" i="2"/>
  <c r="F8501" i="2"/>
  <c r="E8502" i="2"/>
  <c r="F8502" i="2"/>
  <c r="E8503" i="2"/>
  <c r="F8503" i="2"/>
  <c r="E8504" i="2"/>
  <c r="F8504" i="2"/>
  <c r="E8505" i="2"/>
  <c r="F8505" i="2"/>
  <c r="E8506" i="2"/>
  <c r="F8506" i="2"/>
  <c r="E8507" i="2"/>
  <c r="F8507" i="2"/>
  <c r="E8508" i="2"/>
  <c r="F8508" i="2"/>
  <c r="E8509" i="2"/>
  <c r="F8509" i="2"/>
  <c r="E8510" i="2"/>
  <c r="F8510" i="2"/>
  <c r="E8511" i="2"/>
  <c r="F8511" i="2"/>
  <c r="E8512" i="2"/>
  <c r="F8512" i="2"/>
  <c r="E8513" i="2"/>
  <c r="F8513" i="2"/>
  <c r="E8514" i="2"/>
  <c r="F8514" i="2"/>
  <c r="E8515" i="2"/>
  <c r="F8515" i="2"/>
  <c r="E8516" i="2"/>
  <c r="F8516" i="2"/>
  <c r="E8517" i="2"/>
  <c r="F8517" i="2"/>
  <c r="E8518" i="2"/>
  <c r="F8518" i="2"/>
  <c r="E8519" i="2"/>
  <c r="F8519" i="2"/>
  <c r="E8520" i="2"/>
  <c r="F8520" i="2"/>
  <c r="E8521" i="2"/>
  <c r="F8521" i="2"/>
  <c r="E8522" i="2"/>
  <c r="F8522" i="2"/>
  <c r="E8523" i="2"/>
  <c r="F8523" i="2"/>
  <c r="E8524" i="2"/>
  <c r="F8524" i="2"/>
  <c r="E8525" i="2"/>
  <c r="F8525" i="2"/>
  <c r="E8526" i="2"/>
  <c r="F8526" i="2"/>
  <c r="E8527" i="2"/>
  <c r="F8527" i="2"/>
  <c r="E8528" i="2"/>
  <c r="F8528" i="2"/>
  <c r="E8529" i="2"/>
  <c r="F8529" i="2"/>
  <c r="E8530" i="2"/>
  <c r="F8530" i="2"/>
  <c r="E8531" i="2"/>
  <c r="F8531" i="2"/>
  <c r="E8532" i="2"/>
  <c r="F8532" i="2"/>
  <c r="E8533" i="2"/>
  <c r="F8533" i="2"/>
  <c r="E8534" i="2"/>
  <c r="F8534" i="2"/>
  <c r="E8535" i="2"/>
  <c r="F8535" i="2"/>
  <c r="E8536" i="2"/>
  <c r="F8536" i="2"/>
  <c r="E8537" i="2"/>
  <c r="F8537" i="2"/>
  <c r="E8538" i="2"/>
  <c r="F8538" i="2"/>
  <c r="E8539" i="2"/>
  <c r="F8539" i="2"/>
  <c r="E8540" i="2"/>
  <c r="F8540" i="2"/>
  <c r="E8541" i="2"/>
  <c r="F8541" i="2"/>
  <c r="E8542" i="2"/>
  <c r="F8542" i="2"/>
  <c r="E8543" i="2"/>
  <c r="F8543" i="2"/>
  <c r="E8544" i="2"/>
  <c r="F8544" i="2"/>
  <c r="E8545" i="2"/>
  <c r="F8545" i="2"/>
  <c r="E8546" i="2"/>
  <c r="F8546" i="2"/>
  <c r="E8547" i="2"/>
  <c r="F8547" i="2"/>
  <c r="E8548" i="2"/>
  <c r="F8548" i="2"/>
  <c r="E8549" i="2"/>
  <c r="F8549" i="2"/>
  <c r="E8550" i="2"/>
  <c r="F8550" i="2"/>
  <c r="E8551" i="2"/>
  <c r="F8551" i="2"/>
  <c r="E8552" i="2"/>
  <c r="F8552" i="2"/>
  <c r="E8553" i="2"/>
  <c r="F8553" i="2"/>
  <c r="E8554" i="2"/>
  <c r="F8554" i="2"/>
  <c r="E8555" i="2"/>
  <c r="F8555" i="2"/>
  <c r="E8556" i="2"/>
  <c r="F8556" i="2"/>
  <c r="E8557" i="2"/>
  <c r="F8557" i="2"/>
  <c r="E8558" i="2"/>
  <c r="F8558" i="2"/>
  <c r="E8559" i="2"/>
  <c r="F8559" i="2"/>
  <c r="E8560" i="2"/>
  <c r="F8560" i="2"/>
  <c r="E8561" i="2"/>
  <c r="F8561" i="2"/>
  <c r="E8562" i="2"/>
  <c r="F8562" i="2"/>
  <c r="E8563" i="2"/>
  <c r="F8563" i="2"/>
  <c r="E8564" i="2"/>
  <c r="F8564" i="2"/>
  <c r="E8565" i="2"/>
  <c r="F8565" i="2"/>
  <c r="E8566" i="2"/>
  <c r="F8566" i="2"/>
  <c r="E8567" i="2"/>
  <c r="F8567" i="2"/>
  <c r="E8568" i="2"/>
  <c r="F8568" i="2"/>
  <c r="E8569" i="2"/>
  <c r="F8569" i="2"/>
  <c r="E8570" i="2"/>
  <c r="F8570" i="2"/>
  <c r="E8571" i="2"/>
  <c r="F8571" i="2"/>
  <c r="E8572" i="2"/>
  <c r="F8572" i="2"/>
  <c r="E8573" i="2"/>
  <c r="F8573" i="2"/>
  <c r="E8574" i="2"/>
  <c r="F8574" i="2"/>
  <c r="E8575" i="2"/>
  <c r="F8575" i="2"/>
  <c r="E8576" i="2"/>
  <c r="F8576" i="2"/>
  <c r="E8577" i="2"/>
  <c r="F8577" i="2"/>
  <c r="E8578" i="2"/>
  <c r="F8578" i="2"/>
  <c r="E8579" i="2"/>
  <c r="F8579" i="2"/>
  <c r="E8580" i="2"/>
  <c r="F8580" i="2"/>
  <c r="E8581" i="2"/>
  <c r="F8581" i="2"/>
  <c r="E8582" i="2"/>
  <c r="F8582" i="2"/>
  <c r="E8583" i="2"/>
  <c r="F8583" i="2"/>
  <c r="E8584" i="2"/>
  <c r="F8584" i="2"/>
  <c r="E8585" i="2"/>
  <c r="F8585" i="2"/>
  <c r="E8586" i="2"/>
  <c r="F8586" i="2"/>
  <c r="E8587" i="2"/>
  <c r="F8587" i="2"/>
  <c r="E8588" i="2"/>
  <c r="F8588" i="2"/>
  <c r="E8589" i="2"/>
  <c r="F8589" i="2"/>
  <c r="E8590" i="2"/>
  <c r="F8590" i="2"/>
  <c r="E8591" i="2"/>
  <c r="F8591" i="2"/>
  <c r="E8592" i="2"/>
  <c r="F8592" i="2"/>
  <c r="E8593" i="2"/>
  <c r="F8593" i="2"/>
  <c r="E8594" i="2"/>
  <c r="F8594" i="2"/>
  <c r="E8595" i="2"/>
  <c r="F8595" i="2"/>
  <c r="E8596" i="2"/>
  <c r="F8596" i="2"/>
  <c r="E8597" i="2"/>
  <c r="F8597" i="2"/>
  <c r="E8598" i="2"/>
  <c r="F8598" i="2"/>
  <c r="E8599" i="2"/>
  <c r="F8599" i="2"/>
  <c r="E8600" i="2"/>
  <c r="F8600" i="2"/>
  <c r="E8601" i="2"/>
  <c r="F8601" i="2"/>
  <c r="E8602" i="2"/>
  <c r="F8602" i="2"/>
  <c r="E8603" i="2"/>
  <c r="F8603" i="2"/>
  <c r="E8604" i="2"/>
  <c r="F8604" i="2"/>
  <c r="E8605" i="2"/>
  <c r="F8605" i="2"/>
  <c r="E8606" i="2"/>
  <c r="F8606" i="2"/>
  <c r="E8607" i="2"/>
  <c r="F8607" i="2"/>
  <c r="E8608" i="2"/>
  <c r="F8608" i="2"/>
  <c r="E8609" i="2"/>
  <c r="F8609" i="2"/>
  <c r="E8610" i="2"/>
  <c r="F8610" i="2"/>
  <c r="E8611" i="2"/>
  <c r="F8611" i="2"/>
  <c r="E8612" i="2"/>
  <c r="F8612" i="2"/>
  <c r="E8613" i="2"/>
  <c r="F8613" i="2"/>
  <c r="E8614" i="2"/>
  <c r="F8614" i="2"/>
  <c r="E8615" i="2"/>
  <c r="F8615" i="2"/>
  <c r="E8616" i="2"/>
  <c r="F8616" i="2"/>
  <c r="E8617" i="2"/>
  <c r="F8617" i="2"/>
  <c r="E8618" i="2"/>
  <c r="F8618" i="2"/>
  <c r="E8619" i="2"/>
  <c r="F8619" i="2"/>
  <c r="E8620" i="2"/>
  <c r="F8620" i="2"/>
  <c r="E8621" i="2"/>
  <c r="F8621" i="2"/>
  <c r="E8622" i="2"/>
  <c r="F8622" i="2"/>
  <c r="E8623" i="2"/>
  <c r="F8623" i="2"/>
  <c r="E8624" i="2"/>
  <c r="F8624" i="2"/>
  <c r="E8625" i="2"/>
  <c r="F8625" i="2"/>
  <c r="E8626" i="2"/>
  <c r="F8626" i="2"/>
  <c r="E8627" i="2"/>
  <c r="F8627" i="2"/>
  <c r="E8628" i="2"/>
  <c r="F8628" i="2"/>
  <c r="E8629" i="2"/>
  <c r="F8629" i="2"/>
  <c r="E8630" i="2"/>
  <c r="F8630" i="2"/>
  <c r="E8631" i="2"/>
  <c r="F8631" i="2"/>
  <c r="E8632" i="2"/>
  <c r="F8632" i="2"/>
  <c r="E8633" i="2"/>
  <c r="F8633" i="2"/>
  <c r="E8634" i="2"/>
  <c r="F8634" i="2"/>
  <c r="E8635" i="2"/>
  <c r="F8635" i="2"/>
  <c r="E8636" i="2"/>
  <c r="F8636" i="2"/>
  <c r="E8637" i="2"/>
  <c r="F8637" i="2"/>
  <c r="E8638" i="2"/>
  <c r="F8638" i="2"/>
  <c r="E8639" i="2"/>
  <c r="F8639" i="2"/>
  <c r="E8640" i="2"/>
  <c r="F8640" i="2"/>
  <c r="E8641" i="2"/>
  <c r="F8641" i="2"/>
  <c r="E8642" i="2"/>
  <c r="F8642" i="2"/>
  <c r="E8643" i="2"/>
  <c r="F8643" i="2"/>
  <c r="E8644" i="2"/>
  <c r="F8644" i="2"/>
  <c r="E8645" i="2"/>
  <c r="F8645" i="2"/>
  <c r="E8646" i="2"/>
  <c r="F8646" i="2"/>
  <c r="E8647" i="2"/>
  <c r="F8647" i="2"/>
  <c r="E8648" i="2"/>
  <c r="F8648" i="2"/>
  <c r="E8649" i="2"/>
  <c r="F8649" i="2"/>
  <c r="E8650" i="2"/>
  <c r="F8650" i="2"/>
  <c r="E8651" i="2"/>
  <c r="F8651" i="2"/>
  <c r="E8652" i="2"/>
  <c r="F8652" i="2"/>
  <c r="E8653" i="2"/>
  <c r="F8653" i="2"/>
  <c r="E8654" i="2"/>
  <c r="F8654" i="2"/>
  <c r="E8655" i="2"/>
  <c r="F8655" i="2"/>
  <c r="E8656" i="2"/>
  <c r="F8656" i="2"/>
  <c r="E8657" i="2"/>
  <c r="F8657" i="2"/>
  <c r="E8658" i="2"/>
  <c r="F8658" i="2"/>
  <c r="E8659" i="2"/>
  <c r="F8659" i="2"/>
  <c r="E8660" i="2"/>
  <c r="F8660" i="2"/>
  <c r="E8661" i="2"/>
  <c r="F8661" i="2"/>
  <c r="E8662" i="2"/>
  <c r="F8662" i="2"/>
  <c r="E8663" i="2"/>
  <c r="F8663" i="2"/>
  <c r="E8664" i="2"/>
  <c r="F8664" i="2"/>
  <c r="E8665" i="2"/>
  <c r="F8665" i="2"/>
  <c r="E8666" i="2"/>
  <c r="F8666" i="2"/>
  <c r="E8667" i="2"/>
  <c r="F8667" i="2"/>
  <c r="E8668" i="2"/>
  <c r="F8668" i="2"/>
  <c r="E8669" i="2"/>
  <c r="F8669" i="2"/>
  <c r="E8670" i="2"/>
  <c r="F8670" i="2"/>
  <c r="E8671" i="2"/>
  <c r="F8671" i="2"/>
  <c r="E8672" i="2"/>
  <c r="F8672" i="2"/>
  <c r="E8673" i="2"/>
  <c r="F8673" i="2"/>
  <c r="E8674" i="2"/>
  <c r="F8674" i="2"/>
  <c r="E8675" i="2"/>
  <c r="F8675" i="2"/>
  <c r="E8676" i="2"/>
  <c r="F8676" i="2"/>
  <c r="E8677" i="2"/>
  <c r="F8677" i="2"/>
  <c r="E8678" i="2"/>
  <c r="F8678" i="2"/>
  <c r="E8679" i="2"/>
  <c r="F8679" i="2"/>
  <c r="E8680" i="2"/>
  <c r="F8680" i="2"/>
  <c r="E8681" i="2"/>
  <c r="F8681" i="2"/>
  <c r="E8682" i="2"/>
  <c r="F8682" i="2"/>
  <c r="E8683" i="2"/>
  <c r="F8683" i="2"/>
  <c r="E8684" i="2"/>
  <c r="F8684" i="2"/>
  <c r="E8685" i="2"/>
  <c r="F8685" i="2"/>
  <c r="E8686" i="2"/>
  <c r="F8686" i="2"/>
  <c r="E8687" i="2"/>
  <c r="F8687" i="2"/>
  <c r="E8688" i="2"/>
  <c r="F8688" i="2"/>
  <c r="E8689" i="2"/>
  <c r="F8689" i="2"/>
  <c r="E8690" i="2"/>
  <c r="F8690" i="2"/>
  <c r="E8691" i="2"/>
  <c r="F8691" i="2"/>
  <c r="E8692" i="2"/>
  <c r="F8692" i="2"/>
  <c r="E8693" i="2"/>
  <c r="F8693" i="2"/>
  <c r="E8694" i="2"/>
  <c r="F8694" i="2"/>
  <c r="E8695" i="2"/>
  <c r="F8695" i="2"/>
  <c r="E8696" i="2"/>
  <c r="F8696" i="2"/>
  <c r="E8697" i="2"/>
  <c r="F8697" i="2"/>
  <c r="E8698" i="2"/>
  <c r="F8698" i="2"/>
  <c r="E8699" i="2"/>
  <c r="F8699" i="2"/>
  <c r="E8700" i="2"/>
  <c r="F8700" i="2"/>
  <c r="E8701" i="2"/>
  <c r="F8701" i="2"/>
  <c r="E8702" i="2"/>
  <c r="F8702" i="2"/>
  <c r="E8703" i="2"/>
  <c r="F8703" i="2"/>
  <c r="E8704" i="2"/>
  <c r="F8704" i="2"/>
  <c r="E8705" i="2"/>
  <c r="F8705" i="2"/>
  <c r="E8706" i="2"/>
  <c r="F8706" i="2"/>
  <c r="E8707" i="2"/>
  <c r="F8707" i="2"/>
  <c r="E8708" i="2"/>
  <c r="F8708" i="2"/>
  <c r="E8709" i="2"/>
  <c r="F8709" i="2"/>
  <c r="E8710" i="2"/>
  <c r="F8710" i="2"/>
  <c r="E8711" i="2"/>
  <c r="F8711" i="2"/>
  <c r="E8712" i="2"/>
  <c r="F8712" i="2"/>
  <c r="E8713" i="2"/>
  <c r="F8713" i="2"/>
  <c r="E8714" i="2"/>
  <c r="F8714" i="2"/>
  <c r="E8715" i="2"/>
  <c r="F8715" i="2"/>
  <c r="E8716" i="2"/>
  <c r="F8716" i="2"/>
  <c r="E8717" i="2"/>
  <c r="F8717" i="2"/>
  <c r="E8718" i="2"/>
  <c r="F8718" i="2"/>
  <c r="E8719" i="2"/>
  <c r="F8719" i="2"/>
  <c r="E8720" i="2"/>
  <c r="F8720" i="2"/>
  <c r="E8721" i="2"/>
  <c r="F8721" i="2"/>
  <c r="E8722" i="2"/>
  <c r="F8722" i="2"/>
  <c r="E8723" i="2"/>
  <c r="F8723" i="2"/>
  <c r="E8724" i="2"/>
  <c r="F8724" i="2"/>
  <c r="E8725" i="2"/>
  <c r="F8725" i="2"/>
  <c r="E8726" i="2"/>
  <c r="F8726" i="2"/>
  <c r="E8727" i="2"/>
  <c r="F8727" i="2"/>
  <c r="E8728" i="2"/>
  <c r="F8728" i="2"/>
  <c r="E8729" i="2"/>
  <c r="F8729" i="2"/>
  <c r="E8730" i="2"/>
  <c r="F8730" i="2"/>
  <c r="E8731" i="2"/>
  <c r="F8731" i="2"/>
  <c r="E8732" i="2"/>
  <c r="F8732" i="2"/>
  <c r="E8733" i="2"/>
  <c r="F8733" i="2"/>
  <c r="E8734" i="2"/>
  <c r="F8734" i="2"/>
  <c r="E8735" i="2"/>
  <c r="F8735" i="2"/>
  <c r="E8736" i="2"/>
  <c r="F8736" i="2"/>
  <c r="E8737" i="2"/>
  <c r="F8737" i="2"/>
  <c r="E8738" i="2"/>
  <c r="F8738" i="2"/>
  <c r="E8739" i="2"/>
  <c r="F8739" i="2"/>
  <c r="E8740" i="2"/>
  <c r="F8740" i="2"/>
  <c r="E8741" i="2"/>
  <c r="F8741" i="2"/>
  <c r="E8742" i="2"/>
  <c r="F8742" i="2"/>
  <c r="E8743" i="2"/>
  <c r="F8743" i="2"/>
  <c r="E8744" i="2"/>
  <c r="F8744" i="2"/>
  <c r="E8745" i="2"/>
  <c r="F8745" i="2"/>
  <c r="E8746" i="2"/>
  <c r="F8746" i="2"/>
  <c r="E8747" i="2"/>
  <c r="F8747" i="2"/>
  <c r="E8748" i="2"/>
  <c r="F8748" i="2"/>
  <c r="E8749" i="2"/>
  <c r="F8749" i="2"/>
  <c r="E8750" i="2"/>
  <c r="F8750" i="2"/>
  <c r="E8751" i="2"/>
  <c r="F8751" i="2"/>
  <c r="E8752" i="2"/>
  <c r="F8752" i="2"/>
  <c r="E8753" i="2"/>
  <c r="F8753" i="2"/>
  <c r="E8754" i="2"/>
  <c r="F8754" i="2"/>
  <c r="E8755" i="2"/>
  <c r="F8755" i="2"/>
  <c r="E8756" i="2"/>
  <c r="F8756" i="2"/>
  <c r="E8757" i="2"/>
  <c r="F8757" i="2"/>
  <c r="E8758" i="2"/>
  <c r="F8758" i="2"/>
  <c r="E8759" i="2"/>
  <c r="F8759" i="2"/>
  <c r="E8760" i="2"/>
  <c r="F8760" i="2"/>
  <c r="E8761" i="2"/>
  <c r="F8761" i="2"/>
  <c r="E8762" i="2"/>
  <c r="F8762" i="2"/>
  <c r="E8763" i="2"/>
  <c r="F8763" i="2"/>
  <c r="E8764" i="2"/>
  <c r="F8764" i="2"/>
  <c r="E8765" i="2"/>
  <c r="F8765" i="2"/>
  <c r="E8766" i="2"/>
  <c r="F8766" i="2"/>
  <c r="E8767" i="2"/>
  <c r="F8767" i="2"/>
  <c r="E8768" i="2"/>
  <c r="F8768" i="2"/>
  <c r="E8769" i="2"/>
  <c r="F8769" i="2"/>
  <c r="E8770" i="2"/>
  <c r="F8770" i="2"/>
  <c r="E8771" i="2"/>
  <c r="F8771" i="2"/>
  <c r="E8772" i="2"/>
  <c r="F8772" i="2"/>
  <c r="E8773" i="2"/>
  <c r="F8773" i="2"/>
  <c r="E8774" i="2"/>
  <c r="F8774" i="2"/>
  <c r="E8775" i="2"/>
  <c r="F8775" i="2"/>
  <c r="E8776" i="2"/>
  <c r="F8776" i="2"/>
  <c r="E8777" i="2"/>
  <c r="F8777" i="2"/>
  <c r="E8778" i="2"/>
  <c r="F8778" i="2"/>
  <c r="E8779" i="2"/>
  <c r="F8779" i="2"/>
  <c r="E8780" i="2"/>
  <c r="F8780" i="2"/>
  <c r="E8781" i="2"/>
  <c r="F8781" i="2"/>
  <c r="E8782" i="2"/>
  <c r="F8782" i="2"/>
  <c r="E8783" i="2"/>
  <c r="F8783" i="2"/>
  <c r="E8784" i="2"/>
  <c r="F8784" i="2"/>
  <c r="E8785" i="2"/>
  <c r="F8785" i="2"/>
  <c r="E8786" i="2"/>
  <c r="F8786" i="2"/>
  <c r="E8787" i="2"/>
  <c r="F8787" i="2"/>
  <c r="E8788" i="2"/>
  <c r="F8788" i="2"/>
  <c r="E8789" i="2"/>
  <c r="F8789" i="2"/>
  <c r="E8790" i="2"/>
  <c r="F8790" i="2"/>
  <c r="E8791" i="2"/>
  <c r="F8791" i="2"/>
  <c r="E8792" i="2"/>
  <c r="F8792" i="2"/>
  <c r="E8793" i="2"/>
  <c r="F8793" i="2"/>
  <c r="E8794" i="2"/>
  <c r="F8794" i="2"/>
  <c r="E8795" i="2"/>
  <c r="F8795" i="2"/>
  <c r="E8796" i="2"/>
  <c r="F8796" i="2"/>
  <c r="E8797" i="2"/>
  <c r="F8797" i="2"/>
  <c r="E8798" i="2"/>
  <c r="F8798" i="2"/>
  <c r="E8799" i="2"/>
  <c r="F8799" i="2"/>
  <c r="E8800" i="2"/>
  <c r="F8800" i="2"/>
  <c r="E8801" i="2"/>
  <c r="F8801" i="2"/>
  <c r="E8802" i="2"/>
  <c r="F8802" i="2"/>
  <c r="E8803" i="2"/>
  <c r="F8803" i="2"/>
  <c r="E8804" i="2"/>
  <c r="F8804" i="2"/>
  <c r="E8805" i="2"/>
  <c r="F8805" i="2"/>
  <c r="E8806" i="2"/>
  <c r="F8806" i="2"/>
  <c r="E8807" i="2"/>
  <c r="F8807" i="2"/>
  <c r="E8808" i="2"/>
  <c r="F8808" i="2"/>
  <c r="E8809" i="2"/>
  <c r="F8809" i="2"/>
  <c r="E8810" i="2"/>
  <c r="F8810" i="2"/>
  <c r="E8811" i="2"/>
  <c r="F8811" i="2"/>
  <c r="E8812" i="2"/>
  <c r="F8812" i="2"/>
  <c r="E8813" i="2"/>
  <c r="F8813" i="2"/>
  <c r="E8814" i="2"/>
  <c r="F8814" i="2"/>
  <c r="E8815" i="2"/>
  <c r="F8815" i="2"/>
  <c r="E8816" i="2"/>
  <c r="F8816" i="2"/>
  <c r="E8817" i="2"/>
  <c r="F8817" i="2"/>
  <c r="E8818" i="2"/>
  <c r="F8818" i="2"/>
  <c r="E8819" i="2"/>
  <c r="F8819" i="2"/>
  <c r="E8820" i="2"/>
  <c r="F8820" i="2"/>
  <c r="E8821" i="2"/>
  <c r="F8821" i="2"/>
  <c r="E8822" i="2"/>
  <c r="F8822" i="2"/>
  <c r="E8823" i="2"/>
  <c r="F8823" i="2"/>
  <c r="E8824" i="2"/>
  <c r="F8824" i="2"/>
  <c r="E8825" i="2"/>
  <c r="F8825" i="2"/>
  <c r="E8826" i="2"/>
  <c r="F8826" i="2"/>
  <c r="E8827" i="2"/>
  <c r="F8827" i="2"/>
  <c r="E8828" i="2"/>
  <c r="F8828" i="2"/>
  <c r="E8829" i="2"/>
  <c r="F8829" i="2"/>
  <c r="E8830" i="2"/>
  <c r="F8830" i="2"/>
  <c r="E8831" i="2"/>
  <c r="F8831" i="2"/>
  <c r="E8832" i="2"/>
  <c r="F8832" i="2"/>
  <c r="E8833" i="2"/>
  <c r="F8833" i="2"/>
  <c r="E8834" i="2"/>
  <c r="F8834" i="2"/>
  <c r="E8835" i="2"/>
  <c r="F8835" i="2"/>
  <c r="E8836" i="2"/>
  <c r="F8836" i="2"/>
  <c r="E8837" i="2"/>
  <c r="F8837" i="2"/>
  <c r="E8838" i="2"/>
  <c r="F8838" i="2"/>
  <c r="E8839" i="2"/>
  <c r="F8839" i="2"/>
  <c r="E8840" i="2"/>
  <c r="F8840" i="2"/>
  <c r="E8841" i="2"/>
  <c r="F8841" i="2"/>
  <c r="E8842" i="2"/>
  <c r="F8842" i="2"/>
  <c r="E8843" i="2"/>
  <c r="F8843" i="2"/>
  <c r="E8844" i="2"/>
  <c r="F8844" i="2"/>
  <c r="E8845" i="2"/>
  <c r="F8845" i="2"/>
  <c r="E8846" i="2"/>
  <c r="F8846" i="2"/>
  <c r="E8847" i="2"/>
  <c r="F8847" i="2"/>
  <c r="E8848" i="2"/>
  <c r="F8848" i="2"/>
  <c r="E8849" i="2"/>
  <c r="F8849" i="2"/>
  <c r="E8850" i="2"/>
  <c r="F8850" i="2"/>
  <c r="E8851" i="2"/>
  <c r="F8851" i="2"/>
  <c r="E8852" i="2"/>
  <c r="F8852" i="2"/>
  <c r="E8853" i="2"/>
  <c r="F8853" i="2"/>
  <c r="E8854" i="2"/>
  <c r="F8854" i="2"/>
  <c r="E8855" i="2"/>
  <c r="F8855" i="2"/>
  <c r="E8856" i="2"/>
  <c r="F8856" i="2"/>
  <c r="E8857" i="2"/>
  <c r="F8857" i="2"/>
  <c r="E8858" i="2"/>
  <c r="F8858" i="2"/>
  <c r="E8859" i="2"/>
  <c r="F8859" i="2"/>
  <c r="E8860" i="2"/>
  <c r="F8860" i="2"/>
  <c r="E8861" i="2"/>
  <c r="F8861" i="2"/>
  <c r="E8862" i="2"/>
  <c r="F8862" i="2"/>
  <c r="E8863" i="2"/>
  <c r="F8863" i="2"/>
  <c r="E8864" i="2"/>
  <c r="F8864" i="2"/>
  <c r="E8865" i="2"/>
  <c r="F8865" i="2"/>
  <c r="E8866" i="2"/>
  <c r="F8866" i="2"/>
  <c r="E8867" i="2"/>
  <c r="F8867" i="2"/>
  <c r="E8868" i="2"/>
  <c r="F8868" i="2"/>
  <c r="E8869" i="2"/>
  <c r="F8869" i="2"/>
  <c r="E8870" i="2"/>
  <c r="F8870" i="2"/>
  <c r="E8871" i="2"/>
  <c r="F8871" i="2"/>
  <c r="E8872" i="2"/>
  <c r="F8872" i="2"/>
  <c r="E8873" i="2"/>
  <c r="F8873" i="2"/>
  <c r="E8874" i="2"/>
  <c r="F8874" i="2"/>
  <c r="E8875" i="2"/>
  <c r="F8875" i="2"/>
  <c r="E8876" i="2"/>
  <c r="F8876" i="2"/>
  <c r="E8877" i="2"/>
  <c r="F8877" i="2"/>
  <c r="E8878" i="2"/>
  <c r="F8878" i="2"/>
  <c r="E8879" i="2"/>
  <c r="F8879" i="2"/>
  <c r="E8880" i="2"/>
  <c r="F8880" i="2"/>
  <c r="E8881" i="2"/>
  <c r="F8881" i="2"/>
  <c r="E8882" i="2"/>
  <c r="F8882" i="2"/>
  <c r="E8883" i="2"/>
  <c r="F8883" i="2"/>
  <c r="E8884" i="2"/>
  <c r="F8884" i="2"/>
  <c r="E8885" i="2"/>
  <c r="F8885" i="2"/>
  <c r="E8886" i="2"/>
  <c r="F8886" i="2"/>
  <c r="E8887" i="2"/>
  <c r="F8887" i="2"/>
  <c r="E8888" i="2"/>
  <c r="F8888" i="2"/>
  <c r="E8889" i="2"/>
  <c r="F8889" i="2"/>
  <c r="E8890" i="2"/>
  <c r="F8890" i="2"/>
  <c r="E8891" i="2"/>
  <c r="F8891" i="2"/>
  <c r="E8892" i="2"/>
  <c r="F8892" i="2"/>
  <c r="E8893" i="2"/>
  <c r="F8893" i="2"/>
  <c r="E8894" i="2"/>
  <c r="F8894" i="2"/>
  <c r="E8895" i="2"/>
  <c r="F8895" i="2"/>
  <c r="E8896" i="2"/>
  <c r="F8896" i="2"/>
  <c r="E8897" i="2"/>
  <c r="F8897" i="2"/>
  <c r="E8898" i="2"/>
  <c r="F8898" i="2"/>
  <c r="E8899" i="2"/>
  <c r="F8899" i="2"/>
  <c r="E8900" i="2"/>
  <c r="F8900" i="2"/>
  <c r="E8901" i="2"/>
  <c r="F8901" i="2"/>
  <c r="E8902" i="2"/>
  <c r="F8902" i="2"/>
  <c r="E8903" i="2"/>
  <c r="F8903" i="2"/>
  <c r="E8904" i="2"/>
  <c r="F8904" i="2"/>
  <c r="E8905" i="2"/>
  <c r="F8905" i="2"/>
  <c r="E8906" i="2"/>
  <c r="F8906" i="2"/>
  <c r="E8907" i="2"/>
  <c r="F8907" i="2"/>
  <c r="E8908" i="2"/>
  <c r="F8908" i="2"/>
  <c r="E8909" i="2"/>
  <c r="F8909" i="2"/>
  <c r="E8910" i="2"/>
  <c r="F8910" i="2"/>
  <c r="E8911" i="2"/>
  <c r="F8911" i="2"/>
  <c r="E8912" i="2"/>
  <c r="F8912" i="2"/>
  <c r="E8913" i="2"/>
  <c r="F8913" i="2"/>
  <c r="E8914" i="2"/>
  <c r="F8914" i="2"/>
  <c r="E8915" i="2"/>
  <c r="F8915" i="2"/>
  <c r="E8916" i="2"/>
  <c r="F8916" i="2"/>
  <c r="E8917" i="2"/>
  <c r="F8917" i="2"/>
  <c r="E8918" i="2"/>
  <c r="F8918" i="2"/>
  <c r="E8919" i="2"/>
  <c r="F8919" i="2"/>
  <c r="E8920" i="2"/>
  <c r="F8920" i="2"/>
  <c r="E8921" i="2"/>
  <c r="F8921" i="2"/>
  <c r="E8922" i="2"/>
  <c r="F8922" i="2"/>
  <c r="E8923" i="2"/>
  <c r="F8923" i="2"/>
  <c r="E8924" i="2"/>
  <c r="F8924" i="2"/>
  <c r="E8925" i="2"/>
  <c r="F8925" i="2"/>
  <c r="E8926" i="2"/>
  <c r="F8926" i="2"/>
  <c r="E8927" i="2"/>
  <c r="F8927" i="2"/>
  <c r="E8928" i="2"/>
  <c r="F8928" i="2"/>
  <c r="E8929" i="2"/>
  <c r="F8929" i="2"/>
  <c r="E8930" i="2"/>
  <c r="F8930" i="2"/>
  <c r="E8931" i="2"/>
  <c r="F8931" i="2"/>
  <c r="E8932" i="2"/>
  <c r="F8932" i="2"/>
  <c r="E8933" i="2"/>
  <c r="F8933" i="2"/>
  <c r="E8934" i="2"/>
  <c r="F8934" i="2"/>
  <c r="E8935" i="2"/>
  <c r="F8935" i="2"/>
  <c r="E8936" i="2"/>
  <c r="F8936" i="2"/>
  <c r="E8937" i="2"/>
  <c r="F8937" i="2"/>
  <c r="E8938" i="2"/>
  <c r="F8938" i="2"/>
  <c r="E8939" i="2"/>
  <c r="F8939" i="2"/>
  <c r="E8940" i="2"/>
  <c r="F8940" i="2"/>
  <c r="E8941" i="2"/>
  <c r="F8941" i="2"/>
  <c r="E8942" i="2"/>
  <c r="F8942" i="2"/>
  <c r="E8943" i="2"/>
  <c r="F8943" i="2"/>
  <c r="E8944" i="2"/>
  <c r="F8944" i="2"/>
  <c r="E8945" i="2"/>
  <c r="F8945" i="2"/>
  <c r="E8946" i="2"/>
  <c r="F8946" i="2"/>
  <c r="E8947" i="2"/>
  <c r="F8947" i="2"/>
  <c r="E8948" i="2"/>
  <c r="F8948" i="2"/>
  <c r="E8949" i="2"/>
  <c r="F8949" i="2"/>
  <c r="E8950" i="2"/>
  <c r="F8950" i="2"/>
  <c r="E8951" i="2"/>
  <c r="F8951" i="2"/>
  <c r="E8952" i="2"/>
  <c r="F8952" i="2"/>
  <c r="E8953" i="2"/>
  <c r="F8953" i="2"/>
  <c r="E8954" i="2"/>
  <c r="F8954" i="2"/>
  <c r="E8955" i="2"/>
  <c r="F8955" i="2"/>
  <c r="E8956" i="2"/>
  <c r="F8956" i="2"/>
  <c r="E8957" i="2"/>
  <c r="F8957" i="2"/>
  <c r="E8958" i="2"/>
  <c r="F8958" i="2"/>
  <c r="E8959" i="2"/>
  <c r="F8959" i="2"/>
  <c r="E8960" i="2"/>
  <c r="F8960" i="2"/>
  <c r="E8961" i="2"/>
  <c r="F8961" i="2"/>
  <c r="E8962" i="2"/>
  <c r="F8962" i="2"/>
  <c r="E8963" i="2"/>
  <c r="F8963" i="2"/>
  <c r="E8964" i="2"/>
  <c r="F8964" i="2"/>
  <c r="E8965" i="2"/>
  <c r="F8965" i="2"/>
  <c r="E8966" i="2"/>
  <c r="F8966" i="2"/>
  <c r="E8967" i="2"/>
  <c r="F8967" i="2"/>
  <c r="E8968" i="2"/>
  <c r="F8968" i="2"/>
  <c r="E8969" i="2"/>
  <c r="F8969" i="2"/>
  <c r="E8970" i="2"/>
  <c r="F8970" i="2"/>
  <c r="E8971" i="2"/>
  <c r="F8971" i="2"/>
  <c r="E8972" i="2"/>
  <c r="F8972" i="2"/>
  <c r="E8973" i="2"/>
  <c r="F8973" i="2"/>
  <c r="E8974" i="2"/>
  <c r="F8974" i="2"/>
  <c r="E8975" i="2"/>
  <c r="F8975" i="2"/>
  <c r="E8976" i="2"/>
  <c r="F8976" i="2"/>
  <c r="E8977" i="2"/>
  <c r="F8977" i="2"/>
  <c r="E8978" i="2"/>
  <c r="F8978" i="2"/>
  <c r="E8979" i="2"/>
  <c r="F8979" i="2"/>
  <c r="E8980" i="2"/>
  <c r="F8980" i="2"/>
  <c r="E8981" i="2"/>
  <c r="F8981" i="2"/>
  <c r="E8982" i="2"/>
  <c r="F8982" i="2"/>
  <c r="E8983" i="2"/>
  <c r="F8983" i="2"/>
  <c r="E8984" i="2"/>
  <c r="F8984" i="2"/>
  <c r="E8985" i="2"/>
  <c r="F8985" i="2"/>
  <c r="E8986" i="2"/>
  <c r="F8986" i="2"/>
  <c r="E8987" i="2"/>
  <c r="F8987" i="2"/>
  <c r="E8988" i="2"/>
  <c r="F8988" i="2"/>
  <c r="E8989" i="2"/>
  <c r="F8989" i="2"/>
  <c r="E8990" i="2"/>
  <c r="F8990" i="2"/>
  <c r="E8991" i="2"/>
  <c r="F8991" i="2"/>
  <c r="E8992" i="2"/>
  <c r="F8992" i="2"/>
  <c r="E8993" i="2"/>
  <c r="F8993" i="2"/>
  <c r="E8994" i="2"/>
  <c r="F8994" i="2"/>
  <c r="E8995" i="2"/>
  <c r="F8995" i="2"/>
  <c r="E8996" i="2"/>
  <c r="F8996" i="2"/>
  <c r="E8997" i="2"/>
  <c r="F8997" i="2"/>
  <c r="E8998" i="2"/>
  <c r="F8998" i="2"/>
  <c r="E8999" i="2"/>
  <c r="F8999" i="2"/>
  <c r="E9000" i="2"/>
  <c r="F9000" i="2"/>
  <c r="E9001" i="2"/>
  <c r="F9001" i="2"/>
  <c r="E9002" i="2"/>
  <c r="F9002" i="2"/>
  <c r="E9003" i="2"/>
  <c r="F9003" i="2"/>
  <c r="E9004" i="2"/>
  <c r="F9004" i="2"/>
  <c r="E9005" i="2"/>
  <c r="F9005" i="2"/>
  <c r="E9006" i="2"/>
  <c r="F9006" i="2"/>
  <c r="E9007" i="2"/>
  <c r="F9007" i="2"/>
  <c r="E9008" i="2"/>
  <c r="F9008" i="2"/>
  <c r="E9009" i="2"/>
  <c r="F9009" i="2"/>
  <c r="E9010" i="2"/>
  <c r="F9010" i="2"/>
  <c r="E9011" i="2"/>
  <c r="F9011" i="2"/>
  <c r="E9012" i="2"/>
  <c r="F9012" i="2"/>
  <c r="E9013" i="2"/>
  <c r="F9013" i="2"/>
  <c r="E9014" i="2"/>
  <c r="F9014" i="2"/>
  <c r="E9015" i="2"/>
  <c r="F9015" i="2"/>
  <c r="E9016" i="2"/>
  <c r="F9016" i="2"/>
  <c r="E9017" i="2"/>
  <c r="F9017" i="2"/>
  <c r="E9018" i="2"/>
  <c r="F9018" i="2"/>
  <c r="E9019" i="2"/>
  <c r="F9019" i="2"/>
  <c r="E9020" i="2"/>
  <c r="F9020" i="2"/>
  <c r="E9021" i="2"/>
  <c r="F9021" i="2"/>
  <c r="E9022" i="2"/>
  <c r="F9022" i="2"/>
  <c r="E9023" i="2"/>
  <c r="F9023" i="2"/>
  <c r="E9024" i="2"/>
  <c r="F9024" i="2"/>
  <c r="E9025" i="2"/>
  <c r="F9025" i="2"/>
  <c r="E9026" i="2"/>
  <c r="F9026" i="2"/>
  <c r="E9027" i="2"/>
  <c r="F9027" i="2"/>
  <c r="E9028" i="2"/>
  <c r="F9028" i="2"/>
  <c r="E9029" i="2"/>
  <c r="F9029" i="2"/>
  <c r="E9030" i="2"/>
  <c r="F9030" i="2"/>
  <c r="E9031" i="2"/>
  <c r="F9031" i="2"/>
  <c r="E9032" i="2"/>
  <c r="F9032" i="2"/>
  <c r="E9033" i="2"/>
  <c r="F9033" i="2"/>
  <c r="E9034" i="2"/>
  <c r="F9034" i="2"/>
  <c r="E9035" i="2"/>
  <c r="F9035" i="2"/>
  <c r="E9036" i="2"/>
  <c r="F9036" i="2"/>
  <c r="E9037" i="2"/>
  <c r="F9037" i="2"/>
  <c r="E9038" i="2"/>
  <c r="F9038" i="2"/>
  <c r="E9039" i="2"/>
  <c r="F9039" i="2"/>
  <c r="E9040" i="2"/>
  <c r="F9040" i="2"/>
  <c r="E9041" i="2"/>
  <c r="F9041" i="2"/>
  <c r="E9042" i="2"/>
  <c r="F9042" i="2"/>
  <c r="E9043" i="2"/>
  <c r="F9043" i="2"/>
  <c r="E9044" i="2"/>
  <c r="F9044" i="2"/>
  <c r="E9045" i="2"/>
  <c r="F9045" i="2"/>
  <c r="E9046" i="2"/>
  <c r="F9046" i="2"/>
  <c r="E9047" i="2"/>
  <c r="F9047" i="2"/>
  <c r="E9048" i="2"/>
  <c r="F9048" i="2"/>
  <c r="E9049" i="2"/>
  <c r="F9049" i="2"/>
  <c r="E9050" i="2"/>
  <c r="F9050" i="2"/>
  <c r="E9051" i="2"/>
  <c r="F9051" i="2"/>
  <c r="E9052" i="2"/>
  <c r="F9052" i="2"/>
  <c r="E9053" i="2"/>
  <c r="F9053" i="2"/>
  <c r="E9054" i="2"/>
  <c r="F9054" i="2"/>
  <c r="E9055" i="2"/>
  <c r="F9055" i="2"/>
  <c r="E9056" i="2"/>
  <c r="F9056" i="2"/>
  <c r="E9057" i="2"/>
  <c r="F9057" i="2"/>
  <c r="E9058" i="2"/>
  <c r="F9058" i="2"/>
  <c r="E9059" i="2"/>
  <c r="F9059" i="2"/>
  <c r="E9060" i="2"/>
  <c r="F9060" i="2"/>
  <c r="E9061" i="2"/>
  <c r="F9061" i="2"/>
  <c r="E9062" i="2"/>
  <c r="F9062" i="2"/>
  <c r="E9063" i="2"/>
  <c r="F9063" i="2"/>
  <c r="E9064" i="2"/>
  <c r="F9064" i="2"/>
  <c r="E9065" i="2"/>
  <c r="F9065" i="2"/>
  <c r="E9066" i="2"/>
  <c r="F9066" i="2"/>
  <c r="E9067" i="2"/>
  <c r="F9067" i="2"/>
  <c r="E9068" i="2"/>
  <c r="F9068" i="2"/>
  <c r="E9069" i="2"/>
  <c r="F9069" i="2"/>
  <c r="E9070" i="2"/>
  <c r="F9070" i="2"/>
  <c r="E9071" i="2"/>
  <c r="F9071" i="2"/>
  <c r="E9072" i="2"/>
  <c r="F9072" i="2"/>
  <c r="E9073" i="2"/>
  <c r="F9073" i="2"/>
  <c r="E9074" i="2"/>
  <c r="F9074" i="2"/>
  <c r="E9075" i="2"/>
  <c r="F9075" i="2"/>
  <c r="E9076" i="2"/>
  <c r="F9076" i="2"/>
  <c r="E9077" i="2"/>
  <c r="F9077" i="2"/>
  <c r="E9078" i="2"/>
  <c r="F9078" i="2"/>
  <c r="E9079" i="2"/>
  <c r="F9079" i="2"/>
  <c r="E9080" i="2"/>
  <c r="F9080" i="2"/>
  <c r="E9081" i="2"/>
  <c r="F9081" i="2"/>
  <c r="E9082" i="2"/>
  <c r="F9082" i="2"/>
  <c r="E9083" i="2"/>
  <c r="F9083" i="2"/>
  <c r="E9084" i="2"/>
  <c r="F9084" i="2"/>
  <c r="E9085" i="2"/>
  <c r="F9085" i="2"/>
  <c r="E9086" i="2"/>
  <c r="F9086" i="2"/>
  <c r="E9087" i="2"/>
  <c r="F9087" i="2"/>
  <c r="E9088" i="2"/>
  <c r="F9088" i="2"/>
  <c r="E9089" i="2"/>
  <c r="F9089" i="2"/>
  <c r="E9090" i="2"/>
  <c r="F9090" i="2"/>
  <c r="E9091" i="2"/>
  <c r="F9091" i="2"/>
  <c r="E9092" i="2"/>
  <c r="F9092" i="2"/>
  <c r="E9093" i="2"/>
  <c r="F9093" i="2"/>
  <c r="E9094" i="2"/>
  <c r="F9094" i="2"/>
  <c r="E9095" i="2"/>
  <c r="F9095" i="2"/>
  <c r="E9096" i="2"/>
  <c r="F9096" i="2"/>
  <c r="E9097" i="2"/>
  <c r="F9097" i="2"/>
  <c r="E9098" i="2"/>
  <c r="F9098" i="2"/>
  <c r="E9099" i="2"/>
  <c r="F9099" i="2"/>
  <c r="E9100" i="2"/>
  <c r="F9100" i="2"/>
  <c r="E9101" i="2"/>
  <c r="F9101" i="2"/>
  <c r="E9102" i="2"/>
  <c r="F9102" i="2"/>
  <c r="E9103" i="2"/>
  <c r="F9103" i="2"/>
  <c r="E9104" i="2"/>
  <c r="F9104" i="2"/>
  <c r="E9105" i="2"/>
  <c r="F9105" i="2"/>
  <c r="E9106" i="2"/>
  <c r="F9106" i="2"/>
  <c r="E9107" i="2"/>
  <c r="F9107" i="2"/>
  <c r="E9108" i="2"/>
  <c r="F9108" i="2"/>
  <c r="E9109" i="2"/>
  <c r="F9109" i="2"/>
  <c r="E9110" i="2"/>
  <c r="F9110" i="2"/>
  <c r="E9111" i="2"/>
  <c r="F9111" i="2"/>
  <c r="E9112" i="2"/>
  <c r="F9112" i="2"/>
  <c r="E9113" i="2"/>
  <c r="F9113" i="2"/>
  <c r="E9114" i="2"/>
  <c r="F9114" i="2"/>
  <c r="E9115" i="2"/>
  <c r="F9115" i="2"/>
  <c r="E9116" i="2"/>
  <c r="F9116" i="2"/>
  <c r="E9117" i="2"/>
  <c r="F9117" i="2"/>
  <c r="E9118" i="2"/>
  <c r="F9118" i="2"/>
  <c r="E9119" i="2"/>
  <c r="F9119" i="2"/>
  <c r="E9120" i="2"/>
  <c r="F9120" i="2"/>
  <c r="E9121" i="2"/>
  <c r="F9121" i="2"/>
  <c r="E9122" i="2"/>
  <c r="F9122" i="2"/>
  <c r="E9123" i="2"/>
  <c r="F9123" i="2"/>
  <c r="E9124" i="2"/>
  <c r="F9124" i="2"/>
  <c r="E9125" i="2"/>
  <c r="F9125" i="2"/>
  <c r="E9126" i="2"/>
  <c r="F9126" i="2"/>
  <c r="E9127" i="2"/>
  <c r="F9127" i="2"/>
  <c r="E9128" i="2"/>
  <c r="F9128" i="2"/>
  <c r="E9129" i="2"/>
  <c r="F9129" i="2"/>
  <c r="E9130" i="2"/>
  <c r="F9130" i="2"/>
  <c r="E9131" i="2"/>
  <c r="F9131" i="2"/>
  <c r="E9132" i="2"/>
  <c r="F9132" i="2"/>
  <c r="E9133" i="2"/>
  <c r="F9133" i="2"/>
  <c r="E9134" i="2"/>
  <c r="F9134" i="2"/>
  <c r="E9135" i="2"/>
  <c r="F9135" i="2"/>
  <c r="E9136" i="2"/>
  <c r="F9136" i="2"/>
  <c r="E9137" i="2"/>
  <c r="F9137" i="2"/>
  <c r="E9138" i="2"/>
  <c r="F9138" i="2"/>
  <c r="E9139" i="2"/>
  <c r="F9139" i="2"/>
  <c r="E9140" i="2"/>
  <c r="F9140" i="2"/>
  <c r="E9141" i="2"/>
  <c r="F9141" i="2"/>
  <c r="E9142" i="2"/>
  <c r="F9142" i="2"/>
  <c r="E9143" i="2"/>
  <c r="F9143" i="2"/>
  <c r="E9144" i="2"/>
  <c r="F9144" i="2"/>
  <c r="E9145" i="2"/>
  <c r="F9145" i="2"/>
  <c r="E9146" i="2"/>
  <c r="F9146" i="2"/>
  <c r="E9147" i="2"/>
  <c r="F9147" i="2"/>
  <c r="E9148" i="2"/>
  <c r="F9148" i="2"/>
  <c r="E9149" i="2"/>
  <c r="F9149" i="2"/>
  <c r="E9150" i="2"/>
  <c r="F9150" i="2"/>
  <c r="E9151" i="2"/>
  <c r="F9151" i="2"/>
  <c r="E9152" i="2"/>
  <c r="F9152" i="2"/>
  <c r="E9153" i="2"/>
  <c r="F9153" i="2"/>
  <c r="E9154" i="2"/>
  <c r="F9154" i="2"/>
  <c r="E9155" i="2"/>
  <c r="F9155" i="2"/>
  <c r="E9156" i="2"/>
  <c r="F9156" i="2"/>
  <c r="E9157" i="2"/>
  <c r="F9157" i="2"/>
  <c r="E9158" i="2"/>
  <c r="F9158" i="2"/>
  <c r="E9159" i="2"/>
  <c r="F9159" i="2"/>
  <c r="E9160" i="2"/>
  <c r="F9160" i="2"/>
  <c r="E9161" i="2"/>
  <c r="F9161" i="2"/>
  <c r="E9162" i="2"/>
  <c r="F9162" i="2"/>
  <c r="E9163" i="2"/>
  <c r="F9163" i="2"/>
  <c r="E9164" i="2"/>
  <c r="F9164" i="2"/>
  <c r="E9165" i="2"/>
  <c r="F9165" i="2"/>
  <c r="E9166" i="2"/>
  <c r="F9166" i="2"/>
  <c r="E9167" i="2"/>
  <c r="F9167" i="2"/>
  <c r="E9168" i="2"/>
  <c r="F9168" i="2"/>
  <c r="E9169" i="2"/>
  <c r="F9169" i="2"/>
  <c r="E9170" i="2"/>
  <c r="F9170" i="2"/>
  <c r="E9171" i="2"/>
  <c r="F9171" i="2"/>
  <c r="E9172" i="2"/>
  <c r="F9172" i="2"/>
  <c r="E9173" i="2"/>
  <c r="F9173" i="2"/>
  <c r="E9174" i="2"/>
  <c r="F9174" i="2"/>
  <c r="E9175" i="2"/>
  <c r="F9175" i="2"/>
  <c r="E9176" i="2"/>
  <c r="F9176" i="2"/>
  <c r="E9177" i="2"/>
  <c r="F9177" i="2"/>
  <c r="E9178" i="2"/>
  <c r="F9178" i="2"/>
  <c r="E9179" i="2"/>
  <c r="F9179" i="2"/>
  <c r="E9180" i="2"/>
  <c r="F9180" i="2"/>
  <c r="E9181" i="2"/>
  <c r="F9181" i="2"/>
  <c r="E9182" i="2"/>
  <c r="F9182" i="2"/>
  <c r="E9183" i="2"/>
  <c r="F9183" i="2"/>
  <c r="E9184" i="2"/>
  <c r="F9184" i="2"/>
  <c r="E9185" i="2"/>
  <c r="F9185" i="2"/>
  <c r="E9186" i="2"/>
  <c r="F9186" i="2"/>
  <c r="E9187" i="2"/>
  <c r="F9187" i="2"/>
  <c r="E9188" i="2"/>
  <c r="F9188" i="2"/>
  <c r="E9189" i="2"/>
  <c r="F9189" i="2"/>
  <c r="E9190" i="2"/>
  <c r="F9190" i="2"/>
  <c r="E9191" i="2"/>
  <c r="F9191" i="2"/>
  <c r="E9192" i="2"/>
  <c r="F9192" i="2"/>
  <c r="E9193" i="2"/>
  <c r="F9193" i="2"/>
  <c r="E9194" i="2"/>
  <c r="F9194" i="2"/>
  <c r="E9195" i="2"/>
  <c r="F9195" i="2"/>
  <c r="E9196" i="2"/>
  <c r="F9196" i="2"/>
  <c r="E9197" i="2"/>
  <c r="F9197" i="2"/>
  <c r="E9198" i="2"/>
  <c r="F9198" i="2"/>
  <c r="E9199" i="2"/>
  <c r="F9199" i="2"/>
  <c r="E9200" i="2"/>
  <c r="F9200" i="2"/>
  <c r="E9201" i="2"/>
  <c r="F9201" i="2"/>
  <c r="E9202" i="2"/>
  <c r="F9202" i="2"/>
  <c r="E9203" i="2"/>
  <c r="F9203" i="2"/>
  <c r="E9204" i="2"/>
  <c r="F9204" i="2"/>
  <c r="E9205" i="2"/>
  <c r="F9205" i="2"/>
  <c r="E9206" i="2"/>
  <c r="F9206" i="2"/>
  <c r="E9207" i="2"/>
  <c r="F9207" i="2"/>
  <c r="E9208" i="2"/>
  <c r="F9208" i="2"/>
  <c r="E9209" i="2"/>
  <c r="F9209" i="2"/>
  <c r="E9210" i="2"/>
  <c r="F9210" i="2"/>
  <c r="E9211" i="2"/>
  <c r="F9211" i="2"/>
  <c r="E9212" i="2"/>
  <c r="F9212" i="2"/>
  <c r="E9213" i="2"/>
  <c r="F9213" i="2"/>
  <c r="E9214" i="2"/>
  <c r="F9214" i="2"/>
  <c r="E9215" i="2"/>
  <c r="F9215" i="2"/>
  <c r="E9216" i="2"/>
  <c r="F9216" i="2"/>
  <c r="E9217" i="2"/>
  <c r="F9217" i="2"/>
  <c r="E9218" i="2"/>
  <c r="F9218" i="2"/>
  <c r="E9219" i="2"/>
  <c r="F9219" i="2"/>
  <c r="E9220" i="2"/>
  <c r="F9220" i="2"/>
  <c r="E9221" i="2"/>
  <c r="F9221" i="2"/>
  <c r="E9222" i="2"/>
  <c r="F9222" i="2"/>
  <c r="E9223" i="2"/>
  <c r="F9223" i="2"/>
  <c r="E9224" i="2"/>
  <c r="F9224" i="2"/>
  <c r="E9225" i="2"/>
  <c r="F9225" i="2"/>
  <c r="E9226" i="2"/>
  <c r="F9226" i="2"/>
  <c r="E9227" i="2"/>
  <c r="F9227" i="2"/>
  <c r="E9228" i="2"/>
  <c r="F9228" i="2"/>
  <c r="E9229" i="2"/>
  <c r="F9229" i="2"/>
  <c r="E9230" i="2"/>
  <c r="F9230" i="2"/>
  <c r="E9231" i="2"/>
  <c r="F9231" i="2"/>
  <c r="E9232" i="2"/>
  <c r="F9232" i="2"/>
  <c r="E9233" i="2"/>
  <c r="F9233" i="2"/>
  <c r="E9234" i="2"/>
  <c r="F9234" i="2"/>
  <c r="E9235" i="2"/>
  <c r="F9235" i="2"/>
  <c r="E9236" i="2"/>
  <c r="F9236" i="2"/>
  <c r="E9237" i="2"/>
  <c r="F9237" i="2"/>
  <c r="E9238" i="2"/>
  <c r="F9238" i="2"/>
  <c r="E9239" i="2"/>
  <c r="F9239" i="2"/>
  <c r="E9240" i="2"/>
  <c r="F9240" i="2"/>
  <c r="E9241" i="2"/>
  <c r="F9241" i="2"/>
  <c r="E9242" i="2"/>
  <c r="F9242" i="2"/>
  <c r="E9243" i="2"/>
  <c r="F9243" i="2"/>
  <c r="E9244" i="2"/>
  <c r="F9244" i="2"/>
  <c r="E9245" i="2"/>
  <c r="F9245" i="2"/>
  <c r="E9246" i="2"/>
  <c r="F9246" i="2"/>
  <c r="E9247" i="2"/>
  <c r="F9247" i="2"/>
  <c r="E9248" i="2"/>
  <c r="F9248" i="2"/>
  <c r="E9249" i="2"/>
  <c r="F9249" i="2"/>
  <c r="E9250" i="2"/>
  <c r="F9250" i="2"/>
  <c r="E9251" i="2"/>
  <c r="F9251" i="2"/>
  <c r="E9252" i="2"/>
  <c r="F9252" i="2"/>
  <c r="E9253" i="2"/>
  <c r="F9253" i="2"/>
  <c r="E9254" i="2"/>
  <c r="F9254" i="2"/>
  <c r="E9255" i="2"/>
  <c r="F9255" i="2"/>
  <c r="E9256" i="2"/>
  <c r="F9256" i="2"/>
  <c r="E9257" i="2"/>
  <c r="F9257" i="2"/>
  <c r="E9258" i="2"/>
  <c r="F9258" i="2"/>
  <c r="E9259" i="2"/>
  <c r="F9259" i="2"/>
  <c r="E9260" i="2"/>
  <c r="F9260" i="2"/>
  <c r="E9261" i="2"/>
  <c r="F9261" i="2"/>
  <c r="E9262" i="2"/>
  <c r="F9262" i="2"/>
  <c r="E9263" i="2"/>
  <c r="F9263" i="2"/>
  <c r="E9264" i="2"/>
  <c r="F9264" i="2"/>
  <c r="E9265" i="2"/>
  <c r="F9265" i="2"/>
  <c r="E9266" i="2"/>
  <c r="F9266" i="2"/>
  <c r="E9267" i="2"/>
  <c r="F9267" i="2"/>
  <c r="E9268" i="2"/>
  <c r="F9268" i="2"/>
  <c r="E9269" i="2"/>
  <c r="F9269" i="2"/>
  <c r="E9270" i="2"/>
  <c r="F9270" i="2"/>
  <c r="E9271" i="2"/>
  <c r="F9271" i="2"/>
  <c r="E9272" i="2"/>
  <c r="F9272" i="2"/>
  <c r="E9273" i="2"/>
  <c r="F9273" i="2"/>
  <c r="E9274" i="2"/>
  <c r="F9274" i="2"/>
  <c r="E9275" i="2"/>
  <c r="F9275" i="2"/>
  <c r="E9276" i="2"/>
  <c r="F9276" i="2"/>
  <c r="E9277" i="2"/>
  <c r="F9277" i="2"/>
  <c r="E9278" i="2"/>
  <c r="F9278" i="2"/>
  <c r="E9279" i="2"/>
  <c r="F9279" i="2"/>
  <c r="E9280" i="2"/>
  <c r="F9280" i="2"/>
  <c r="E9281" i="2"/>
  <c r="F9281" i="2"/>
  <c r="E9282" i="2"/>
  <c r="F9282" i="2"/>
  <c r="E9283" i="2"/>
  <c r="F9283" i="2"/>
  <c r="E9284" i="2"/>
  <c r="F9284" i="2"/>
  <c r="E9285" i="2"/>
  <c r="F9285" i="2"/>
  <c r="E9286" i="2"/>
  <c r="F9286" i="2"/>
  <c r="E9287" i="2"/>
  <c r="F9287" i="2"/>
  <c r="E9288" i="2"/>
  <c r="F9288" i="2"/>
  <c r="E9289" i="2"/>
  <c r="F9289" i="2"/>
  <c r="E9290" i="2"/>
  <c r="F9290" i="2"/>
  <c r="E9291" i="2"/>
  <c r="F9291" i="2"/>
  <c r="E9292" i="2"/>
  <c r="F9292" i="2"/>
  <c r="E9293" i="2"/>
  <c r="F9293" i="2"/>
  <c r="E9294" i="2"/>
  <c r="F9294" i="2"/>
  <c r="E9295" i="2"/>
  <c r="F9295" i="2"/>
  <c r="E9296" i="2"/>
  <c r="F9296" i="2"/>
  <c r="E9297" i="2"/>
  <c r="F9297" i="2"/>
  <c r="E9298" i="2"/>
  <c r="F9298" i="2"/>
  <c r="E9299" i="2"/>
  <c r="F9299" i="2"/>
  <c r="E9300" i="2"/>
  <c r="F9300" i="2"/>
  <c r="E9301" i="2"/>
  <c r="F9301" i="2"/>
  <c r="E9302" i="2"/>
  <c r="F9302" i="2"/>
  <c r="E9303" i="2"/>
  <c r="F9303" i="2"/>
  <c r="E9304" i="2"/>
  <c r="F9304" i="2"/>
  <c r="E9305" i="2"/>
  <c r="F9305" i="2"/>
  <c r="E9306" i="2"/>
  <c r="F9306" i="2"/>
  <c r="E9307" i="2"/>
  <c r="F9307" i="2"/>
  <c r="E9308" i="2"/>
  <c r="F9308" i="2"/>
  <c r="E9309" i="2"/>
  <c r="F9309" i="2"/>
  <c r="E9310" i="2"/>
  <c r="F9310" i="2"/>
  <c r="E9311" i="2"/>
  <c r="F9311" i="2"/>
  <c r="E9312" i="2"/>
  <c r="F9312" i="2"/>
  <c r="E9313" i="2"/>
  <c r="F9313" i="2"/>
  <c r="E9314" i="2"/>
  <c r="F9314" i="2"/>
  <c r="E9315" i="2"/>
  <c r="F9315" i="2"/>
  <c r="E9316" i="2"/>
  <c r="F9316" i="2"/>
  <c r="E9317" i="2"/>
  <c r="F9317" i="2"/>
  <c r="E9318" i="2"/>
  <c r="F9318" i="2"/>
  <c r="E9319" i="2"/>
  <c r="F9319" i="2"/>
  <c r="E9320" i="2"/>
  <c r="F9320" i="2"/>
  <c r="E9321" i="2"/>
  <c r="F9321" i="2"/>
  <c r="E9322" i="2"/>
  <c r="F9322" i="2"/>
  <c r="E9323" i="2"/>
  <c r="F9323" i="2"/>
  <c r="E9324" i="2"/>
  <c r="F9324" i="2"/>
  <c r="E9325" i="2"/>
  <c r="F9325" i="2"/>
  <c r="E9326" i="2"/>
  <c r="F9326" i="2"/>
  <c r="E9327" i="2"/>
  <c r="F9327" i="2"/>
  <c r="E9328" i="2"/>
  <c r="F9328" i="2"/>
  <c r="E9329" i="2"/>
  <c r="F9329" i="2"/>
  <c r="E9330" i="2"/>
  <c r="F9330" i="2"/>
  <c r="E9331" i="2"/>
  <c r="F9331" i="2"/>
  <c r="E9332" i="2"/>
  <c r="F9332" i="2"/>
  <c r="E9333" i="2"/>
  <c r="F9333" i="2"/>
  <c r="E9334" i="2"/>
  <c r="F9334" i="2"/>
  <c r="E9335" i="2"/>
  <c r="F9335" i="2"/>
  <c r="E9336" i="2"/>
  <c r="F9336" i="2"/>
  <c r="E9337" i="2"/>
  <c r="F9337" i="2"/>
  <c r="E9338" i="2"/>
  <c r="F9338" i="2"/>
  <c r="E9339" i="2"/>
  <c r="F9339" i="2"/>
  <c r="E9340" i="2"/>
  <c r="F9340" i="2"/>
  <c r="E9341" i="2"/>
  <c r="F9341" i="2"/>
  <c r="E9342" i="2"/>
  <c r="F9342" i="2"/>
  <c r="E9343" i="2"/>
  <c r="F9343" i="2"/>
  <c r="E9344" i="2"/>
  <c r="F9344" i="2"/>
  <c r="E9345" i="2"/>
  <c r="F9345" i="2"/>
  <c r="E9346" i="2"/>
  <c r="F9346" i="2"/>
  <c r="E9347" i="2"/>
  <c r="F9347" i="2"/>
  <c r="E9348" i="2"/>
  <c r="F9348" i="2"/>
  <c r="E9349" i="2"/>
  <c r="F9349" i="2"/>
  <c r="E9350" i="2"/>
  <c r="F9350" i="2"/>
  <c r="E9351" i="2"/>
  <c r="F9351" i="2"/>
  <c r="E9352" i="2"/>
  <c r="F9352" i="2"/>
  <c r="E9353" i="2"/>
  <c r="F9353" i="2"/>
  <c r="E9354" i="2"/>
  <c r="F9354" i="2"/>
  <c r="E9355" i="2"/>
  <c r="F9355" i="2"/>
  <c r="E9356" i="2"/>
  <c r="F9356" i="2"/>
  <c r="E9357" i="2"/>
  <c r="F9357" i="2"/>
  <c r="E9358" i="2"/>
  <c r="F9358" i="2"/>
  <c r="E9359" i="2"/>
  <c r="F9359" i="2"/>
  <c r="E9360" i="2"/>
  <c r="F9360" i="2"/>
  <c r="E9361" i="2"/>
  <c r="F9361" i="2"/>
  <c r="E9362" i="2"/>
  <c r="F9362" i="2"/>
  <c r="E9363" i="2"/>
  <c r="F9363" i="2"/>
  <c r="E9364" i="2"/>
  <c r="F9364" i="2"/>
  <c r="E9365" i="2"/>
  <c r="F9365" i="2"/>
  <c r="E9366" i="2"/>
  <c r="F9366" i="2"/>
  <c r="E9367" i="2"/>
  <c r="F9367" i="2"/>
  <c r="E9368" i="2"/>
  <c r="F9368" i="2"/>
  <c r="E9369" i="2"/>
  <c r="F9369" i="2"/>
  <c r="E9370" i="2"/>
  <c r="F9370" i="2"/>
  <c r="E9371" i="2"/>
  <c r="F9371" i="2"/>
  <c r="E9372" i="2"/>
  <c r="F9372" i="2"/>
  <c r="E9373" i="2"/>
  <c r="F9373" i="2"/>
  <c r="E9374" i="2"/>
  <c r="F9374" i="2"/>
  <c r="E9375" i="2"/>
  <c r="F9375" i="2"/>
  <c r="E9376" i="2"/>
  <c r="F9376" i="2"/>
  <c r="E9377" i="2"/>
  <c r="F9377" i="2"/>
  <c r="E9378" i="2"/>
  <c r="F9378" i="2"/>
  <c r="E9379" i="2"/>
  <c r="F9379" i="2"/>
  <c r="E9380" i="2"/>
  <c r="F9380" i="2"/>
  <c r="E9381" i="2"/>
  <c r="F9381" i="2"/>
  <c r="E9382" i="2"/>
  <c r="F9382" i="2"/>
  <c r="E9383" i="2"/>
  <c r="F9383" i="2"/>
  <c r="E9384" i="2"/>
  <c r="F9384" i="2"/>
  <c r="E9385" i="2"/>
  <c r="F9385" i="2"/>
  <c r="E9386" i="2"/>
  <c r="F9386" i="2"/>
  <c r="E9387" i="2"/>
  <c r="F9387" i="2"/>
  <c r="E9388" i="2"/>
  <c r="F9388" i="2"/>
  <c r="E9389" i="2"/>
  <c r="F9389" i="2"/>
  <c r="E9390" i="2"/>
  <c r="F9390" i="2"/>
  <c r="E9391" i="2"/>
  <c r="F9391" i="2"/>
  <c r="E9392" i="2"/>
  <c r="F9392" i="2"/>
  <c r="E9393" i="2"/>
  <c r="F9393" i="2"/>
  <c r="E9394" i="2"/>
  <c r="F9394" i="2"/>
  <c r="E9395" i="2"/>
  <c r="F9395" i="2"/>
  <c r="E9396" i="2"/>
  <c r="F9396" i="2"/>
  <c r="E9397" i="2"/>
  <c r="F9397" i="2"/>
  <c r="E9398" i="2"/>
  <c r="F9398" i="2"/>
  <c r="E9399" i="2"/>
  <c r="F9399" i="2"/>
  <c r="E9400" i="2"/>
  <c r="F9400" i="2"/>
  <c r="E9401" i="2"/>
  <c r="F9401" i="2"/>
  <c r="E9402" i="2"/>
  <c r="F9402" i="2"/>
  <c r="E9403" i="2"/>
  <c r="F9403" i="2"/>
  <c r="E9404" i="2"/>
  <c r="F9404" i="2"/>
  <c r="E9405" i="2"/>
  <c r="F9405" i="2"/>
  <c r="E9406" i="2"/>
  <c r="F9406" i="2"/>
  <c r="E9407" i="2"/>
  <c r="F9407" i="2"/>
  <c r="E9408" i="2"/>
  <c r="F9408" i="2"/>
  <c r="E9409" i="2"/>
  <c r="F9409" i="2"/>
  <c r="E9410" i="2"/>
  <c r="F9410" i="2"/>
  <c r="E9411" i="2"/>
  <c r="F9411" i="2"/>
  <c r="E9412" i="2"/>
  <c r="F9412" i="2"/>
  <c r="E9413" i="2"/>
  <c r="F9413" i="2"/>
  <c r="E9414" i="2"/>
  <c r="F9414" i="2"/>
  <c r="E9415" i="2"/>
  <c r="F9415" i="2"/>
  <c r="E9416" i="2"/>
  <c r="F9416" i="2"/>
  <c r="E9417" i="2"/>
  <c r="F9417" i="2"/>
  <c r="E9418" i="2"/>
  <c r="F9418" i="2"/>
  <c r="E9419" i="2"/>
  <c r="F9419" i="2"/>
  <c r="E9420" i="2"/>
  <c r="F9420" i="2"/>
  <c r="E9421" i="2"/>
  <c r="F9421" i="2"/>
  <c r="E9422" i="2"/>
  <c r="F9422" i="2"/>
  <c r="E9423" i="2"/>
  <c r="F9423" i="2"/>
  <c r="E9424" i="2"/>
  <c r="F9424" i="2"/>
  <c r="E9425" i="2"/>
  <c r="F9425" i="2"/>
  <c r="E9426" i="2"/>
  <c r="F9426" i="2"/>
  <c r="E9427" i="2"/>
  <c r="F9427" i="2"/>
  <c r="E9428" i="2"/>
  <c r="F9428" i="2"/>
  <c r="E9429" i="2"/>
  <c r="F9429" i="2"/>
  <c r="E9430" i="2"/>
  <c r="F9430" i="2"/>
  <c r="E9431" i="2"/>
  <c r="F9431" i="2"/>
  <c r="E9432" i="2"/>
  <c r="F9432" i="2"/>
  <c r="E9433" i="2"/>
  <c r="F9433" i="2"/>
  <c r="E9434" i="2"/>
  <c r="F9434" i="2"/>
  <c r="E9435" i="2"/>
  <c r="F9435" i="2"/>
  <c r="E9436" i="2"/>
  <c r="F9436" i="2"/>
  <c r="E9437" i="2"/>
  <c r="F9437" i="2"/>
  <c r="E9438" i="2"/>
  <c r="F9438" i="2"/>
  <c r="E9439" i="2"/>
  <c r="F9439" i="2"/>
  <c r="E9440" i="2"/>
  <c r="F9440" i="2"/>
  <c r="E9441" i="2"/>
  <c r="F9441" i="2"/>
  <c r="E9442" i="2"/>
  <c r="F9442" i="2"/>
  <c r="E9443" i="2"/>
  <c r="F9443" i="2"/>
  <c r="E9444" i="2"/>
  <c r="F9444" i="2"/>
  <c r="E9445" i="2"/>
  <c r="F9445" i="2"/>
  <c r="E9446" i="2"/>
  <c r="F9446" i="2"/>
  <c r="E9447" i="2"/>
  <c r="F9447" i="2"/>
  <c r="E9448" i="2"/>
  <c r="F9448" i="2"/>
  <c r="E9449" i="2"/>
  <c r="F9449" i="2"/>
  <c r="E9450" i="2"/>
  <c r="F9450" i="2"/>
  <c r="E9451" i="2"/>
  <c r="F9451" i="2"/>
  <c r="E9452" i="2"/>
  <c r="F9452" i="2"/>
  <c r="E9453" i="2"/>
  <c r="F9453" i="2"/>
  <c r="E9454" i="2"/>
  <c r="F9454" i="2"/>
  <c r="E9455" i="2"/>
  <c r="F9455" i="2"/>
  <c r="E9456" i="2"/>
  <c r="F9456" i="2"/>
  <c r="E9457" i="2"/>
  <c r="F9457" i="2"/>
  <c r="E9458" i="2"/>
  <c r="F9458" i="2"/>
  <c r="E9459" i="2"/>
  <c r="F9459" i="2"/>
  <c r="E9460" i="2"/>
  <c r="F9460" i="2"/>
  <c r="E9461" i="2"/>
  <c r="F9461" i="2"/>
  <c r="E9462" i="2"/>
  <c r="F9462" i="2"/>
  <c r="E9463" i="2"/>
  <c r="F9463" i="2"/>
  <c r="E9464" i="2"/>
  <c r="F9464" i="2"/>
  <c r="E9465" i="2"/>
  <c r="F9465" i="2"/>
  <c r="E9466" i="2"/>
  <c r="F9466" i="2"/>
  <c r="E9467" i="2"/>
  <c r="F9467" i="2"/>
  <c r="E9468" i="2"/>
  <c r="F9468" i="2"/>
  <c r="E9469" i="2"/>
  <c r="F9469" i="2"/>
  <c r="E9470" i="2"/>
  <c r="F9470" i="2"/>
  <c r="E9471" i="2"/>
  <c r="F9471" i="2"/>
  <c r="E9472" i="2"/>
  <c r="F9472" i="2"/>
  <c r="E9473" i="2"/>
  <c r="F9473" i="2"/>
  <c r="E9474" i="2"/>
  <c r="F9474" i="2"/>
  <c r="E9475" i="2"/>
  <c r="F9475" i="2"/>
  <c r="E9476" i="2"/>
  <c r="F9476" i="2"/>
  <c r="E9477" i="2"/>
  <c r="F9477" i="2"/>
  <c r="E9478" i="2"/>
  <c r="F9478" i="2"/>
  <c r="E9479" i="2"/>
  <c r="F9479" i="2"/>
  <c r="E9480" i="2"/>
  <c r="F9480" i="2"/>
  <c r="E9481" i="2"/>
  <c r="F9481" i="2"/>
  <c r="E9482" i="2"/>
  <c r="F9482" i="2"/>
  <c r="E9483" i="2"/>
  <c r="F9483" i="2"/>
  <c r="E9484" i="2"/>
  <c r="F9484" i="2"/>
  <c r="E9485" i="2"/>
  <c r="F9485" i="2"/>
  <c r="E9486" i="2"/>
  <c r="F9486" i="2"/>
  <c r="E9487" i="2"/>
  <c r="F9487" i="2"/>
  <c r="E9488" i="2"/>
  <c r="F9488" i="2"/>
  <c r="E9489" i="2"/>
  <c r="F9489" i="2"/>
  <c r="E9490" i="2"/>
  <c r="F9490" i="2"/>
  <c r="E9491" i="2"/>
  <c r="F9491" i="2"/>
  <c r="E9492" i="2"/>
  <c r="F9492" i="2"/>
  <c r="E9493" i="2"/>
  <c r="F9493" i="2"/>
  <c r="E9494" i="2"/>
  <c r="F9494" i="2"/>
  <c r="E9495" i="2"/>
  <c r="F9495" i="2"/>
  <c r="E9496" i="2"/>
  <c r="F9496" i="2"/>
  <c r="E9497" i="2"/>
  <c r="F9497" i="2"/>
  <c r="E9498" i="2"/>
  <c r="F9498" i="2"/>
  <c r="E9499" i="2"/>
  <c r="F9499" i="2"/>
  <c r="E9500" i="2"/>
  <c r="F9500" i="2"/>
  <c r="E9501" i="2"/>
  <c r="F9501" i="2"/>
  <c r="E9502" i="2"/>
  <c r="F9502" i="2"/>
  <c r="E9503" i="2"/>
  <c r="F9503" i="2"/>
  <c r="E9504" i="2"/>
  <c r="F9504" i="2"/>
  <c r="E9505" i="2"/>
  <c r="F9505" i="2"/>
  <c r="E9506" i="2"/>
  <c r="F9506" i="2"/>
  <c r="E9507" i="2"/>
  <c r="F9507" i="2"/>
  <c r="E9508" i="2"/>
  <c r="F9508" i="2"/>
  <c r="E9509" i="2"/>
  <c r="F9509" i="2"/>
  <c r="E9510" i="2"/>
  <c r="F9510" i="2"/>
  <c r="E9511" i="2"/>
  <c r="F9511" i="2"/>
  <c r="E9512" i="2"/>
  <c r="F9512" i="2"/>
  <c r="E9513" i="2"/>
  <c r="F9513" i="2"/>
  <c r="E9514" i="2"/>
  <c r="F9514" i="2"/>
  <c r="E9515" i="2"/>
  <c r="F9515" i="2"/>
  <c r="E9516" i="2"/>
  <c r="F9516" i="2"/>
  <c r="E9517" i="2"/>
  <c r="F9517" i="2"/>
  <c r="E9518" i="2"/>
  <c r="F9518" i="2"/>
  <c r="E9519" i="2"/>
  <c r="F9519" i="2"/>
  <c r="E9520" i="2"/>
  <c r="F9520" i="2"/>
  <c r="E9521" i="2"/>
  <c r="F9521" i="2"/>
  <c r="E9522" i="2"/>
  <c r="F9522" i="2"/>
  <c r="E9523" i="2"/>
  <c r="F9523" i="2"/>
  <c r="E9524" i="2"/>
  <c r="F9524" i="2"/>
  <c r="E9525" i="2"/>
  <c r="F9525" i="2"/>
  <c r="E9526" i="2"/>
  <c r="F9526" i="2"/>
  <c r="E9527" i="2"/>
  <c r="F9527" i="2"/>
  <c r="E9528" i="2"/>
  <c r="F9528" i="2"/>
  <c r="E9529" i="2"/>
  <c r="F9529" i="2"/>
  <c r="E9530" i="2"/>
  <c r="F9530" i="2"/>
  <c r="E9531" i="2"/>
  <c r="F9531" i="2"/>
  <c r="E9532" i="2"/>
  <c r="F9532" i="2"/>
  <c r="E9533" i="2"/>
  <c r="F9533" i="2"/>
  <c r="E9534" i="2"/>
  <c r="F9534" i="2"/>
  <c r="E9535" i="2"/>
  <c r="F9535" i="2"/>
  <c r="E9536" i="2"/>
  <c r="F9536" i="2"/>
  <c r="E9537" i="2"/>
  <c r="F9537" i="2"/>
  <c r="E9538" i="2"/>
  <c r="F9538" i="2"/>
  <c r="E9539" i="2"/>
  <c r="F9539" i="2"/>
  <c r="E9540" i="2"/>
  <c r="F9540" i="2"/>
  <c r="E9541" i="2"/>
  <c r="F9541" i="2"/>
  <c r="E9542" i="2"/>
  <c r="F9542" i="2"/>
  <c r="E9543" i="2"/>
  <c r="F9543" i="2"/>
  <c r="E9544" i="2"/>
  <c r="F9544" i="2"/>
  <c r="E9545" i="2"/>
  <c r="F9545" i="2"/>
  <c r="E9546" i="2"/>
  <c r="F9546" i="2"/>
  <c r="E9547" i="2"/>
  <c r="F9547" i="2"/>
  <c r="E9548" i="2"/>
  <c r="F9548" i="2"/>
  <c r="E9549" i="2"/>
  <c r="F9549" i="2"/>
  <c r="E9550" i="2"/>
  <c r="F9550" i="2"/>
  <c r="E9551" i="2"/>
  <c r="F9551" i="2"/>
  <c r="E9552" i="2"/>
  <c r="F9552" i="2"/>
  <c r="E9553" i="2"/>
  <c r="F9553" i="2"/>
  <c r="E9554" i="2"/>
  <c r="F9554" i="2"/>
  <c r="E9555" i="2"/>
  <c r="F9555" i="2"/>
  <c r="E9556" i="2"/>
  <c r="F9556" i="2"/>
  <c r="E9557" i="2"/>
  <c r="F9557" i="2"/>
  <c r="E9558" i="2"/>
  <c r="F9558" i="2"/>
  <c r="E9559" i="2"/>
  <c r="F9559" i="2"/>
  <c r="E9560" i="2"/>
  <c r="F9560" i="2"/>
  <c r="E9561" i="2"/>
  <c r="F9561" i="2"/>
  <c r="E9562" i="2"/>
  <c r="F9562" i="2"/>
  <c r="E9563" i="2"/>
  <c r="F9563" i="2"/>
  <c r="E9564" i="2"/>
  <c r="F9564" i="2"/>
  <c r="E9565" i="2"/>
  <c r="F9565" i="2"/>
  <c r="E9566" i="2"/>
  <c r="F9566" i="2"/>
  <c r="E9567" i="2"/>
  <c r="F9567" i="2"/>
  <c r="E9568" i="2"/>
  <c r="F9568" i="2"/>
  <c r="E9569" i="2"/>
  <c r="F9569" i="2"/>
  <c r="E9570" i="2"/>
  <c r="F9570" i="2"/>
  <c r="E9571" i="2"/>
  <c r="F9571" i="2"/>
  <c r="E9572" i="2"/>
  <c r="F9572" i="2"/>
  <c r="E9573" i="2"/>
  <c r="F9573" i="2"/>
  <c r="E9574" i="2"/>
  <c r="F9574" i="2"/>
  <c r="E9575" i="2"/>
  <c r="F9575" i="2"/>
  <c r="E9576" i="2"/>
  <c r="F9576" i="2"/>
  <c r="E9577" i="2"/>
  <c r="F9577" i="2"/>
  <c r="E9578" i="2"/>
  <c r="F9578" i="2"/>
  <c r="E9579" i="2"/>
  <c r="F9579" i="2"/>
  <c r="E9580" i="2"/>
  <c r="F9580" i="2"/>
  <c r="E9581" i="2"/>
  <c r="F9581" i="2"/>
  <c r="E9582" i="2"/>
  <c r="F9582" i="2"/>
  <c r="E9583" i="2"/>
  <c r="F9583" i="2"/>
  <c r="E9584" i="2"/>
  <c r="F9584" i="2"/>
  <c r="E9585" i="2"/>
  <c r="F9585" i="2"/>
  <c r="E9586" i="2"/>
  <c r="F9586" i="2"/>
  <c r="E9587" i="2"/>
  <c r="F9587" i="2"/>
  <c r="E9588" i="2"/>
  <c r="F9588" i="2"/>
  <c r="E9589" i="2"/>
  <c r="F9589" i="2"/>
  <c r="E9590" i="2"/>
  <c r="F9590" i="2"/>
  <c r="E9591" i="2"/>
  <c r="F9591" i="2"/>
  <c r="E9592" i="2"/>
  <c r="F9592" i="2"/>
  <c r="E9593" i="2"/>
  <c r="F9593" i="2"/>
  <c r="E9594" i="2"/>
  <c r="F9594" i="2"/>
  <c r="E9595" i="2"/>
  <c r="F9595" i="2"/>
  <c r="E9596" i="2"/>
  <c r="F9596" i="2"/>
  <c r="E9597" i="2"/>
  <c r="F9597" i="2"/>
  <c r="E9598" i="2"/>
  <c r="F9598" i="2"/>
  <c r="E9599" i="2"/>
  <c r="F9599" i="2"/>
  <c r="E9600" i="2"/>
  <c r="F9600" i="2"/>
  <c r="E9601" i="2"/>
  <c r="F9601" i="2"/>
  <c r="E9602" i="2"/>
  <c r="F9602" i="2"/>
  <c r="E9603" i="2"/>
  <c r="F9603" i="2"/>
  <c r="E9604" i="2"/>
  <c r="F9604" i="2"/>
  <c r="E9605" i="2"/>
  <c r="F9605" i="2"/>
  <c r="E9606" i="2"/>
  <c r="F9606" i="2"/>
  <c r="E9607" i="2"/>
  <c r="F9607" i="2"/>
  <c r="E9608" i="2"/>
  <c r="F9608" i="2"/>
  <c r="E9609" i="2"/>
  <c r="F9609" i="2"/>
  <c r="E9610" i="2"/>
  <c r="F9610" i="2"/>
  <c r="E9611" i="2"/>
  <c r="F9611" i="2"/>
  <c r="E9612" i="2"/>
  <c r="F9612" i="2"/>
  <c r="E9613" i="2"/>
  <c r="F9613" i="2"/>
  <c r="E9614" i="2"/>
  <c r="F9614" i="2"/>
  <c r="E9615" i="2"/>
  <c r="F9615" i="2"/>
  <c r="E9616" i="2"/>
  <c r="F9616" i="2"/>
  <c r="E9617" i="2"/>
  <c r="F9617" i="2"/>
  <c r="E9618" i="2"/>
  <c r="F9618" i="2"/>
  <c r="E9619" i="2"/>
  <c r="F9619" i="2"/>
  <c r="E9620" i="2"/>
  <c r="F9620" i="2"/>
  <c r="E9621" i="2"/>
  <c r="F9621" i="2"/>
  <c r="E9622" i="2"/>
  <c r="F9622" i="2"/>
  <c r="E9623" i="2"/>
  <c r="F9623" i="2"/>
  <c r="E9624" i="2"/>
  <c r="F9624" i="2"/>
  <c r="E9625" i="2"/>
  <c r="F9625" i="2"/>
  <c r="E9626" i="2"/>
  <c r="F9626" i="2"/>
  <c r="E9627" i="2"/>
  <c r="F9627" i="2"/>
  <c r="E9628" i="2"/>
  <c r="F9628" i="2"/>
  <c r="E9629" i="2"/>
  <c r="F9629" i="2"/>
  <c r="E9630" i="2"/>
  <c r="F9630" i="2"/>
  <c r="E9631" i="2"/>
  <c r="F9631" i="2"/>
  <c r="E9632" i="2"/>
  <c r="F9632" i="2"/>
  <c r="E9633" i="2"/>
  <c r="F9633" i="2"/>
  <c r="E9634" i="2"/>
  <c r="F9634" i="2"/>
  <c r="E9635" i="2"/>
  <c r="F9635" i="2"/>
  <c r="E9636" i="2"/>
  <c r="F9636" i="2"/>
  <c r="E9637" i="2"/>
  <c r="F9637" i="2"/>
  <c r="E9638" i="2"/>
  <c r="F9638" i="2"/>
  <c r="E9639" i="2"/>
  <c r="F9639" i="2"/>
  <c r="E9640" i="2"/>
  <c r="F9640" i="2"/>
  <c r="E9641" i="2"/>
  <c r="F9641" i="2"/>
  <c r="E9642" i="2"/>
  <c r="F9642" i="2"/>
  <c r="E9643" i="2"/>
  <c r="F9643" i="2"/>
  <c r="E9644" i="2"/>
  <c r="F9644" i="2"/>
  <c r="E9645" i="2"/>
  <c r="F9645" i="2"/>
  <c r="E9646" i="2"/>
  <c r="F9646" i="2"/>
  <c r="E9647" i="2"/>
  <c r="F9647" i="2"/>
  <c r="E9648" i="2"/>
  <c r="F9648" i="2"/>
  <c r="E9649" i="2"/>
  <c r="F9649" i="2"/>
  <c r="E9650" i="2"/>
  <c r="F9650" i="2"/>
  <c r="E9651" i="2"/>
  <c r="F9651" i="2"/>
  <c r="E9652" i="2"/>
  <c r="F9652" i="2"/>
  <c r="E9653" i="2"/>
  <c r="F9653" i="2"/>
  <c r="E9654" i="2"/>
  <c r="F9654" i="2"/>
  <c r="E9655" i="2"/>
  <c r="F9655" i="2"/>
  <c r="E9656" i="2"/>
  <c r="F9656" i="2"/>
  <c r="E9657" i="2"/>
  <c r="F9657" i="2"/>
  <c r="E9658" i="2"/>
  <c r="F9658" i="2"/>
  <c r="E9659" i="2"/>
  <c r="F9659" i="2"/>
  <c r="E9660" i="2"/>
  <c r="F9660" i="2"/>
  <c r="E9661" i="2"/>
  <c r="F9661" i="2"/>
  <c r="E9662" i="2"/>
  <c r="F9662" i="2"/>
  <c r="E9663" i="2"/>
  <c r="F9663" i="2"/>
  <c r="E9664" i="2"/>
  <c r="F9664" i="2"/>
  <c r="E9665" i="2"/>
  <c r="F9665" i="2"/>
  <c r="E9666" i="2"/>
  <c r="F9666" i="2"/>
  <c r="E9667" i="2"/>
  <c r="F9667" i="2"/>
  <c r="E9668" i="2"/>
  <c r="F9668" i="2"/>
  <c r="E9669" i="2"/>
  <c r="F9669" i="2"/>
  <c r="E9670" i="2"/>
  <c r="F9670" i="2"/>
  <c r="E9671" i="2"/>
  <c r="F9671" i="2"/>
  <c r="E9672" i="2"/>
  <c r="F9672" i="2"/>
  <c r="E9673" i="2"/>
  <c r="F9673" i="2"/>
  <c r="E9674" i="2"/>
  <c r="F9674" i="2"/>
  <c r="E9675" i="2"/>
  <c r="F9675" i="2"/>
  <c r="E9676" i="2"/>
  <c r="F9676" i="2"/>
  <c r="E9677" i="2"/>
  <c r="F9677" i="2"/>
  <c r="E9678" i="2"/>
  <c r="F9678" i="2"/>
  <c r="E9679" i="2"/>
  <c r="F9679" i="2"/>
  <c r="E9680" i="2"/>
  <c r="F9680" i="2"/>
  <c r="E9681" i="2"/>
  <c r="F9681" i="2"/>
  <c r="E9682" i="2"/>
  <c r="F9682" i="2"/>
  <c r="E9683" i="2"/>
  <c r="F9683" i="2"/>
  <c r="E9684" i="2"/>
  <c r="F9684" i="2"/>
  <c r="E9685" i="2"/>
  <c r="F9685" i="2"/>
  <c r="E9686" i="2"/>
  <c r="F9686" i="2"/>
  <c r="E9687" i="2"/>
  <c r="F9687" i="2"/>
  <c r="E9688" i="2"/>
  <c r="F9688" i="2"/>
  <c r="E9689" i="2"/>
  <c r="F9689" i="2"/>
  <c r="E9690" i="2"/>
  <c r="F9690" i="2"/>
  <c r="E9691" i="2"/>
  <c r="F9691" i="2"/>
  <c r="E9692" i="2"/>
  <c r="F9692" i="2"/>
  <c r="E9693" i="2"/>
  <c r="F9693" i="2"/>
  <c r="E9694" i="2"/>
  <c r="F9694" i="2"/>
  <c r="E9695" i="2"/>
  <c r="F9695" i="2"/>
  <c r="E9696" i="2"/>
  <c r="F9696" i="2"/>
  <c r="E9697" i="2"/>
  <c r="F9697" i="2"/>
  <c r="E9698" i="2"/>
  <c r="F9698" i="2"/>
  <c r="E9699" i="2"/>
  <c r="F9699" i="2"/>
  <c r="E9700" i="2"/>
  <c r="F9700" i="2"/>
  <c r="E9701" i="2"/>
  <c r="F9701" i="2"/>
  <c r="E9702" i="2"/>
  <c r="F9702" i="2"/>
  <c r="E9703" i="2"/>
  <c r="F9703" i="2"/>
  <c r="E9704" i="2"/>
  <c r="F9704" i="2"/>
  <c r="E9705" i="2"/>
  <c r="F9705" i="2"/>
  <c r="E9706" i="2"/>
  <c r="F9706" i="2"/>
  <c r="E9707" i="2"/>
  <c r="F9707" i="2"/>
  <c r="E9708" i="2"/>
  <c r="F9708" i="2"/>
  <c r="E9709" i="2"/>
  <c r="F9709" i="2"/>
  <c r="E9710" i="2"/>
  <c r="F9710" i="2"/>
  <c r="E9711" i="2"/>
  <c r="F9711" i="2"/>
  <c r="E9712" i="2"/>
  <c r="F9712" i="2"/>
  <c r="E9713" i="2"/>
  <c r="F9713" i="2"/>
  <c r="E9714" i="2"/>
  <c r="F9714" i="2"/>
  <c r="E9715" i="2"/>
  <c r="F9715" i="2"/>
  <c r="E9716" i="2"/>
  <c r="F9716" i="2"/>
  <c r="E9717" i="2"/>
  <c r="F9717" i="2"/>
  <c r="E9718" i="2"/>
  <c r="F9718" i="2"/>
  <c r="E9719" i="2"/>
  <c r="F9719" i="2"/>
  <c r="E9720" i="2"/>
  <c r="F9720" i="2"/>
  <c r="E9721" i="2"/>
  <c r="F9721" i="2"/>
  <c r="E9722" i="2"/>
  <c r="F9722" i="2"/>
  <c r="E9723" i="2"/>
  <c r="F9723" i="2"/>
  <c r="E9724" i="2"/>
  <c r="F9724" i="2"/>
  <c r="E9725" i="2"/>
  <c r="F9725" i="2"/>
  <c r="E9726" i="2"/>
  <c r="F9726" i="2"/>
  <c r="E9727" i="2"/>
  <c r="F9727" i="2"/>
  <c r="E9728" i="2"/>
  <c r="F9728" i="2"/>
  <c r="E9729" i="2"/>
  <c r="F9729" i="2"/>
  <c r="E9730" i="2"/>
  <c r="F9730" i="2"/>
  <c r="E9731" i="2"/>
  <c r="F9731" i="2"/>
  <c r="E9732" i="2"/>
  <c r="F9732" i="2"/>
  <c r="E9733" i="2"/>
  <c r="F9733" i="2"/>
  <c r="E9734" i="2"/>
  <c r="F9734" i="2"/>
  <c r="E9735" i="2"/>
  <c r="F9735" i="2"/>
  <c r="E9736" i="2"/>
  <c r="F9736" i="2"/>
  <c r="E9737" i="2"/>
  <c r="F9737" i="2"/>
  <c r="E9738" i="2"/>
  <c r="F9738" i="2"/>
  <c r="E9739" i="2"/>
  <c r="F9739" i="2"/>
  <c r="E9740" i="2"/>
  <c r="F9740" i="2"/>
  <c r="E9741" i="2"/>
  <c r="F9741" i="2"/>
  <c r="E9742" i="2"/>
  <c r="F9742" i="2"/>
  <c r="E9743" i="2"/>
  <c r="F9743" i="2"/>
  <c r="E9744" i="2"/>
  <c r="F9744" i="2"/>
  <c r="E9745" i="2"/>
  <c r="F9745" i="2"/>
  <c r="E9746" i="2"/>
  <c r="F9746" i="2"/>
  <c r="E9747" i="2"/>
  <c r="F9747" i="2"/>
  <c r="E9748" i="2"/>
  <c r="F9748" i="2"/>
  <c r="E9749" i="2"/>
  <c r="F9749" i="2"/>
  <c r="E9750" i="2"/>
  <c r="F9750" i="2"/>
  <c r="E9751" i="2"/>
  <c r="F9751" i="2"/>
  <c r="E9752" i="2"/>
  <c r="F9752" i="2"/>
  <c r="E9753" i="2"/>
  <c r="F9753" i="2"/>
  <c r="E9754" i="2"/>
  <c r="F9754" i="2"/>
  <c r="E9755" i="2"/>
  <c r="F9755" i="2"/>
  <c r="E9756" i="2"/>
  <c r="F9756" i="2"/>
  <c r="E9757" i="2"/>
  <c r="F9757" i="2"/>
  <c r="E9758" i="2"/>
  <c r="F9758" i="2"/>
  <c r="E9759" i="2"/>
  <c r="F9759" i="2"/>
  <c r="E9760" i="2"/>
  <c r="F9760" i="2"/>
  <c r="E9761" i="2"/>
  <c r="F9761" i="2"/>
  <c r="E9762" i="2"/>
  <c r="F9762" i="2"/>
  <c r="E9763" i="2"/>
  <c r="F9763" i="2"/>
  <c r="E9764" i="2"/>
  <c r="F9764" i="2"/>
  <c r="E9765" i="2"/>
  <c r="F9765" i="2"/>
  <c r="E9766" i="2"/>
  <c r="F9766" i="2"/>
  <c r="E9767" i="2"/>
  <c r="F9767" i="2"/>
  <c r="E9768" i="2"/>
  <c r="F9768" i="2"/>
  <c r="E9769" i="2"/>
  <c r="F9769" i="2"/>
  <c r="E9770" i="2"/>
  <c r="F9770" i="2"/>
  <c r="E9771" i="2"/>
  <c r="F9771" i="2"/>
  <c r="E9772" i="2"/>
  <c r="F9772" i="2"/>
  <c r="E9773" i="2"/>
  <c r="F9773" i="2"/>
  <c r="E9774" i="2"/>
  <c r="F9774" i="2"/>
  <c r="E9775" i="2"/>
  <c r="F9775" i="2"/>
  <c r="E9776" i="2"/>
  <c r="F9776" i="2"/>
  <c r="E9777" i="2"/>
  <c r="F9777" i="2"/>
  <c r="E9778" i="2"/>
  <c r="F9778" i="2"/>
  <c r="E9779" i="2"/>
  <c r="F9779" i="2"/>
  <c r="E9780" i="2"/>
  <c r="F9780" i="2"/>
  <c r="E9781" i="2"/>
  <c r="F9781" i="2"/>
  <c r="E9782" i="2"/>
  <c r="F9782" i="2"/>
  <c r="E9783" i="2"/>
  <c r="F9783" i="2"/>
  <c r="E9784" i="2"/>
  <c r="F9784" i="2"/>
  <c r="E9785" i="2"/>
  <c r="F9785" i="2"/>
  <c r="E9786" i="2"/>
  <c r="F9786" i="2"/>
  <c r="E9787" i="2"/>
  <c r="F9787" i="2"/>
  <c r="E9788" i="2"/>
  <c r="F9788" i="2"/>
  <c r="E9789" i="2"/>
  <c r="F9789" i="2"/>
  <c r="E9790" i="2"/>
  <c r="F9790" i="2"/>
  <c r="E9791" i="2"/>
  <c r="F9791" i="2"/>
  <c r="E9792" i="2"/>
  <c r="F9792" i="2"/>
  <c r="E9793" i="2"/>
  <c r="F9793" i="2"/>
  <c r="E9794" i="2"/>
  <c r="F9794" i="2"/>
  <c r="E9795" i="2"/>
  <c r="F9795" i="2"/>
  <c r="E9796" i="2"/>
  <c r="F9796" i="2"/>
  <c r="E9797" i="2"/>
  <c r="F9797" i="2"/>
  <c r="E9798" i="2"/>
  <c r="F9798" i="2"/>
  <c r="E9799" i="2"/>
  <c r="F9799" i="2"/>
  <c r="E9800" i="2"/>
  <c r="F9800" i="2"/>
  <c r="E9801" i="2"/>
  <c r="F9801" i="2"/>
  <c r="E9802" i="2"/>
  <c r="F9802" i="2"/>
  <c r="E9803" i="2"/>
  <c r="F9803" i="2"/>
  <c r="E9804" i="2"/>
  <c r="F9804" i="2"/>
  <c r="E9805" i="2"/>
  <c r="F9805" i="2"/>
  <c r="E9806" i="2"/>
  <c r="F9806" i="2"/>
  <c r="E9807" i="2"/>
  <c r="F9807" i="2"/>
  <c r="E9808" i="2"/>
  <c r="F9808" i="2"/>
  <c r="E9809" i="2"/>
  <c r="F9809" i="2"/>
  <c r="E9810" i="2"/>
  <c r="F9810" i="2"/>
  <c r="E9811" i="2"/>
  <c r="F9811" i="2"/>
  <c r="E9812" i="2"/>
  <c r="F9812" i="2"/>
  <c r="E9813" i="2"/>
  <c r="F9813" i="2"/>
  <c r="E9814" i="2"/>
  <c r="F9814" i="2"/>
  <c r="E9815" i="2"/>
  <c r="F9815" i="2"/>
  <c r="E9816" i="2"/>
  <c r="F9816" i="2"/>
  <c r="E9817" i="2"/>
  <c r="F9817" i="2"/>
  <c r="E9818" i="2"/>
  <c r="F9818" i="2"/>
  <c r="E9819" i="2"/>
  <c r="F9819" i="2"/>
  <c r="E9820" i="2"/>
  <c r="F9820" i="2"/>
  <c r="E9821" i="2"/>
  <c r="F9821" i="2"/>
  <c r="E9822" i="2"/>
  <c r="F9822" i="2"/>
  <c r="E9823" i="2"/>
  <c r="F9823" i="2"/>
  <c r="E9824" i="2"/>
  <c r="F9824" i="2"/>
  <c r="E9825" i="2"/>
  <c r="F9825" i="2"/>
  <c r="E9826" i="2"/>
  <c r="F9826" i="2"/>
  <c r="E9827" i="2"/>
  <c r="F9827" i="2"/>
  <c r="E9828" i="2"/>
  <c r="F9828" i="2"/>
  <c r="E9829" i="2"/>
  <c r="F9829" i="2"/>
  <c r="E9830" i="2"/>
  <c r="F9830" i="2"/>
  <c r="E9831" i="2"/>
  <c r="F9831" i="2"/>
  <c r="E9832" i="2"/>
  <c r="F9832" i="2"/>
  <c r="E9833" i="2"/>
  <c r="F9833" i="2"/>
  <c r="E9834" i="2"/>
  <c r="F9834" i="2"/>
  <c r="E9835" i="2"/>
  <c r="F9835" i="2"/>
  <c r="E9836" i="2"/>
  <c r="F9836" i="2"/>
  <c r="E9837" i="2"/>
  <c r="F9837" i="2"/>
  <c r="E9838" i="2"/>
  <c r="F9838" i="2"/>
  <c r="E9839" i="2"/>
  <c r="F9839" i="2"/>
  <c r="E9840" i="2"/>
  <c r="F9840" i="2"/>
  <c r="E9841" i="2"/>
  <c r="F9841" i="2"/>
  <c r="E9842" i="2"/>
  <c r="F9842" i="2"/>
  <c r="E9843" i="2"/>
  <c r="F9843" i="2"/>
  <c r="E9844" i="2"/>
  <c r="F9844" i="2"/>
  <c r="E9845" i="2"/>
  <c r="F9845" i="2"/>
  <c r="E9846" i="2"/>
  <c r="F9846" i="2"/>
  <c r="E9847" i="2"/>
  <c r="F9847" i="2"/>
  <c r="E9848" i="2"/>
  <c r="F9848" i="2"/>
  <c r="E9849" i="2"/>
  <c r="F9849" i="2"/>
  <c r="E9850" i="2"/>
  <c r="F9850" i="2"/>
  <c r="E9851" i="2"/>
  <c r="F9851" i="2"/>
  <c r="E9852" i="2"/>
  <c r="F9852" i="2"/>
  <c r="E9853" i="2"/>
  <c r="F9853" i="2"/>
  <c r="E9854" i="2"/>
  <c r="F9854" i="2"/>
  <c r="E9855" i="2"/>
  <c r="F9855" i="2"/>
  <c r="E9856" i="2"/>
  <c r="F9856" i="2"/>
  <c r="E9857" i="2"/>
  <c r="F9857" i="2"/>
  <c r="E9858" i="2"/>
  <c r="F9858" i="2"/>
  <c r="E9859" i="2"/>
  <c r="F9859" i="2"/>
  <c r="E9860" i="2"/>
  <c r="F9860" i="2"/>
  <c r="E9861" i="2"/>
  <c r="F9861" i="2"/>
  <c r="E9862" i="2"/>
  <c r="F9862" i="2"/>
  <c r="E9863" i="2"/>
  <c r="F9863" i="2"/>
  <c r="E9864" i="2"/>
  <c r="F9864" i="2"/>
  <c r="E9865" i="2"/>
  <c r="F9865" i="2"/>
  <c r="E9866" i="2"/>
  <c r="F9866" i="2"/>
  <c r="E9867" i="2"/>
  <c r="F9867" i="2"/>
  <c r="E9868" i="2"/>
  <c r="F9868" i="2"/>
  <c r="E9869" i="2"/>
  <c r="F9869" i="2"/>
  <c r="E9870" i="2"/>
  <c r="F9870" i="2"/>
  <c r="E9871" i="2"/>
  <c r="F9871" i="2"/>
  <c r="E9872" i="2"/>
  <c r="F9872" i="2"/>
  <c r="E9873" i="2"/>
  <c r="F9873" i="2"/>
  <c r="E9874" i="2"/>
  <c r="F9874" i="2"/>
  <c r="E9875" i="2"/>
  <c r="F9875" i="2"/>
  <c r="E9876" i="2"/>
  <c r="F9876" i="2"/>
  <c r="E9877" i="2"/>
  <c r="F9877" i="2"/>
  <c r="E9878" i="2"/>
  <c r="F9878" i="2"/>
  <c r="E9879" i="2"/>
  <c r="F9879" i="2"/>
  <c r="E9880" i="2"/>
  <c r="F9880" i="2"/>
  <c r="E9881" i="2"/>
  <c r="F9881" i="2"/>
  <c r="E9882" i="2"/>
  <c r="F9882" i="2"/>
  <c r="E9883" i="2"/>
  <c r="F9883" i="2"/>
  <c r="E9884" i="2"/>
  <c r="F9884" i="2"/>
  <c r="E9885" i="2"/>
  <c r="F9885" i="2"/>
  <c r="E9886" i="2"/>
  <c r="F9886" i="2"/>
  <c r="E9887" i="2"/>
  <c r="F9887" i="2"/>
  <c r="E9888" i="2"/>
  <c r="F9888" i="2"/>
  <c r="E9889" i="2"/>
  <c r="F9889" i="2"/>
  <c r="E9890" i="2"/>
  <c r="F9890" i="2"/>
  <c r="E9891" i="2"/>
  <c r="F9891" i="2"/>
  <c r="E9892" i="2"/>
  <c r="F9892" i="2"/>
  <c r="E9893" i="2"/>
  <c r="F9893" i="2"/>
  <c r="E9894" i="2"/>
  <c r="F9894" i="2"/>
  <c r="E9895" i="2"/>
  <c r="F9895" i="2"/>
  <c r="E9896" i="2"/>
  <c r="F9896" i="2"/>
  <c r="E9897" i="2"/>
  <c r="F9897" i="2"/>
  <c r="E9898" i="2"/>
  <c r="F9898" i="2"/>
  <c r="E9899" i="2"/>
  <c r="F9899" i="2"/>
  <c r="E9900" i="2"/>
  <c r="F9900" i="2"/>
  <c r="E9901" i="2"/>
  <c r="F9901" i="2"/>
  <c r="E9902" i="2"/>
  <c r="F9902" i="2"/>
  <c r="E9903" i="2"/>
  <c r="F9903" i="2"/>
  <c r="E9904" i="2"/>
  <c r="F9904" i="2"/>
  <c r="E9905" i="2"/>
  <c r="F9905" i="2"/>
  <c r="E9906" i="2"/>
  <c r="F9906" i="2"/>
  <c r="E9907" i="2"/>
  <c r="F9907" i="2"/>
  <c r="E9908" i="2"/>
  <c r="F9908" i="2"/>
  <c r="E9909" i="2"/>
  <c r="F9909" i="2"/>
  <c r="E9910" i="2"/>
  <c r="F9910" i="2"/>
  <c r="E9911" i="2"/>
  <c r="F9911" i="2"/>
  <c r="E9912" i="2"/>
  <c r="F9912" i="2"/>
  <c r="E9913" i="2"/>
  <c r="F9913" i="2"/>
  <c r="E9914" i="2"/>
  <c r="F9914" i="2"/>
  <c r="E9915" i="2"/>
  <c r="F9915" i="2"/>
  <c r="E9916" i="2"/>
  <c r="F9916" i="2"/>
  <c r="E9917" i="2"/>
  <c r="F9917" i="2"/>
  <c r="E9918" i="2"/>
  <c r="F9918" i="2"/>
  <c r="E9919" i="2"/>
  <c r="F9919" i="2"/>
  <c r="E9920" i="2"/>
  <c r="F9920" i="2"/>
  <c r="E9921" i="2"/>
  <c r="F9921" i="2"/>
  <c r="E9922" i="2"/>
  <c r="F9922" i="2"/>
  <c r="E9923" i="2"/>
  <c r="F9923" i="2"/>
  <c r="E9924" i="2"/>
  <c r="F9924" i="2"/>
  <c r="E9925" i="2"/>
  <c r="F9925" i="2"/>
  <c r="E9926" i="2"/>
  <c r="F9926" i="2"/>
  <c r="E9927" i="2"/>
  <c r="F9927" i="2"/>
  <c r="E9928" i="2"/>
  <c r="F9928" i="2"/>
  <c r="E9929" i="2"/>
  <c r="F9929" i="2"/>
  <c r="E9930" i="2"/>
  <c r="F9930" i="2"/>
  <c r="E9931" i="2"/>
  <c r="F9931" i="2"/>
  <c r="E9932" i="2"/>
  <c r="F9932" i="2"/>
  <c r="E9933" i="2"/>
  <c r="F9933" i="2"/>
  <c r="E9934" i="2"/>
  <c r="F9934" i="2"/>
  <c r="E9935" i="2"/>
  <c r="F9935" i="2"/>
  <c r="E9936" i="2"/>
  <c r="F9936" i="2"/>
  <c r="E9937" i="2"/>
  <c r="F9937" i="2"/>
  <c r="E9938" i="2"/>
  <c r="F9938" i="2"/>
  <c r="E9939" i="2"/>
  <c r="F9939" i="2"/>
  <c r="E9940" i="2"/>
  <c r="F9940" i="2"/>
  <c r="E9941" i="2"/>
  <c r="F9941" i="2"/>
  <c r="E9942" i="2"/>
  <c r="F9942" i="2"/>
  <c r="E9943" i="2"/>
  <c r="F9943" i="2"/>
  <c r="E9944" i="2"/>
  <c r="F9944" i="2"/>
  <c r="E9945" i="2"/>
  <c r="F9945" i="2"/>
  <c r="E9946" i="2"/>
  <c r="F9946" i="2"/>
  <c r="E9947" i="2"/>
  <c r="F9947" i="2"/>
  <c r="E9948" i="2"/>
  <c r="F9948" i="2"/>
  <c r="E9949" i="2"/>
  <c r="F9949" i="2"/>
  <c r="E9950" i="2"/>
  <c r="F9950" i="2"/>
  <c r="E9951" i="2"/>
  <c r="F9951" i="2"/>
  <c r="E9952" i="2"/>
  <c r="F9952" i="2"/>
  <c r="E9953" i="2"/>
  <c r="F9953" i="2"/>
  <c r="E9954" i="2"/>
  <c r="F9954" i="2"/>
  <c r="E9955" i="2"/>
  <c r="F9955" i="2"/>
  <c r="E9956" i="2"/>
  <c r="F9956" i="2"/>
  <c r="E9957" i="2"/>
  <c r="F9957" i="2"/>
  <c r="E9958" i="2"/>
  <c r="F9958" i="2"/>
  <c r="E9959" i="2"/>
  <c r="F9959" i="2"/>
  <c r="E9960" i="2"/>
  <c r="F9960" i="2"/>
  <c r="E9961" i="2"/>
  <c r="F9961" i="2"/>
  <c r="E9962" i="2"/>
  <c r="F9962" i="2"/>
  <c r="E9963" i="2"/>
  <c r="F9963" i="2"/>
  <c r="E9964" i="2"/>
  <c r="F9964" i="2"/>
  <c r="E9965" i="2"/>
  <c r="F9965" i="2"/>
  <c r="E9966" i="2"/>
  <c r="F9966" i="2"/>
  <c r="E9967" i="2"/>
  <c r="F9967" i="2"/>
  <c r="E9968" i="2"/>
  <c r="F9968" i="2"/>
  <c r="E9969" i="2"/>
  <c r="F9969" i="2"/>
  <c r="E9970" i="2"/>
  <c r="F9970" i="2"/>
  <c r="E9971" i="2"/>
  <c r="F9971" i="2"/>
  <c r="E9972" i="2"/>
  <c r="F9972" i="2"/>
  <c r="E9973" i="2"/>
  <c r="F9973" i="2"/>
  <c r="E9974" i="2"/>
  <c r="F9974" i="2"/>
  <c r="E9975" i="2"/>
  <c r="F9975" i="2"/>
  <c r="E9976" i="2"/>
  <c r="F9976" i="2"/>
  <c r="E9977" i="2"/>
  <c r="F9977" i="2"/>
  <c r="E9978" i="2"/>
  <c r="F9978" i="2"/>
  <c r="E9979" i="2"/>
  <c r="F9979" i="2"/>
  <c r="E9980" i="2"/>
  <c r="F9980" i="2"/>
  <c r="E9981" i="2"/>
  <c r="F9981" i="2"/>
  <c r="E9982" i="2"/>
  <c r="F9982" i="2"/>
  <c r="E9983" i="2"/>
  <c r="F9983" i="2"/>
  <c r="E9984" i="2"/>
  <c r="F9984" i="2"/>
  <c r="E9985" i="2"/>
  <c r="F9985" i="2"/>
  <c r="E9986" i="2"/>
  <c r="F9986" i="2"/>
  <c r="E9987" i="2"/>
  <c r="F9987" i="2"/>
  <c r="E9988" i="2"/>
  <c r="F9988" i="2"/>
  <c r="E9989" i="2"/>
  <c r="F9989" i="2"/>
  <c r="E9990" i="2"/>
  <c r="F9990" i="2"/>
  <c r="E9991" i="2"/>
  <c r="F9991" i="2"/>
  <c r="E9992" i="2"/>
  <c r="F9992" i="2"/>
  <c r="E9993" i="2"/>
  <c r="F9993" i="2"/>
  <c r="E9994" i="2"/>
  <c r="F9994" i="2"/>
  <c r="E9995" i="2"/>
  <c r="F9995" i="2"/>
  <c r="E9996" i="2"/>
  <c r="F9996" i="2"/>
  <c r="E9997" i="2"/>
  <c r="F9997" i="2"/>
  <c r="E9998" i="2"/>
  <c r="F9998" i="2"/>
  <c r="E9999" i="2"/>
  <c r="F9999" i="2"/>
  <c r="E10000" i="2"/>
  <c r="F10000" i="2"/>
  <c r="E10001" i="2"/>
  <c r="F10001" i="2"/>
  <c r="E10002" i="2"/>
  <c r="F10002" i="2"/>
  <c r="E10003" i="2"/>
  <c r="F10003" i="2"/>
  <c r="E10004" i="2"/>
  <c r="F10004" i="2"/>
  <c r="E10005" i="2"/>
  <c r="F10005" i="2"/>
  <c r="E10006" i="2"/>
  <c r="F10006" i="2"/>
  <c r="E10007" i="2"/>
  <c r="F10007" i="2"/>
  <c r="E10008" i="2"/>
  <c r="F10008" i="2"/>
  <c r="E10009" i="2"/>
  <c r="F10009" i="2"/>
  <c r="E10010" i="2"/>
  <c r="F10010" i="2"/>
  <c r="E10011" i="2"/>
  <c r="F10011" i="2"/>
  <c r="E10012" i="2"/>
  <c r="F10012" i="2"/>
  <c r="E10013" i="2"/>
  <c r="F10013" i="2"/>
  <c r="E10014" i="2"/>
  <c r="F10014" i="2"/>
  <c r="E10015" i="2"/>
  <c r="F10015" i="2"/>
  <c r="E10016" i="2"/>
  <c r="F10016" i="2"/>
  <c r="E10017" i="2"/>
  <c r="F10017" i="2"/>
  <c r="E10018" i="2"/>
  <c r="F10018" i="2"/>
  <c r="E10019" i="2"/>
  <c r="F10019" i="2"/>
  <c r="E10020" i="2"/>
  <c r="F10020" i="2"/>
  <c r="E10021" i="2"/>
  <c r="F10021" i="2"/>
  <c r="E10022" i="2"/>
  <c r="F10022" i="2"/>
  <c r="E10023" i="2"/>
  <c r="F10023" i="2"/>
  <c r="E10024" i="2"/>
  <c r="F10024" i="2"/>
  <c r="E10025" i="2"/>
  <c r="F10025" i="2"/>
  <c r="E10026" i="2"/>
  <c r="F10026" i="2"/>
  <c r="E10027" i="2"/>
  <c r="F10027" i="2"/>
  <c r="E10028" i="2"/>
  <c r="F10028" i="2"/>
  <c r="E10029" i="2"/>
  <c r="F10029" i="2"/>
  <c r="E10030" i="2"/>
  <c r="F10030" i="2"/>
  <c r="E10031" i="2"/>
  <c r="F10031" i="2"/>
  <c r="E10032" i="2"/>
  <c r="F10032" i="2"/>
  <c r="E10033" i="2"/>
  <c r="F10033" i="2"/>
  <c r="E10034" i="2"/>
  <c r="F10034" i="2"/>
  <c r="E10035" i="2"/>
  <c r="F10035" i="2"/>
  <c r="E10036" i="2"/>
  <c r="F10036" i="2"/>
  <c r="E10037" i="2"/>
  <c r="F10037" i="2"/>
  <c r="E10038" i="2"/>
  <c r="F10038" i="2"/>
  <c r="E10039" i="2"/>
  <c r="F10039" i="2"/>
  <c r="E10040" i="2"/>
  <c r="F10040" i="2"/>
  <c r="E10041" i="2"/>
  <c r="F10041" i="2"/>
  <c r="E10042" i="2"/>
  <c r="F10042" i="2"/>
  <c r="E10043" i="2"/>
  <c r="F10043" i="2"/>
  <c r="E10044" i="2"/>
  <c r="F10044" i="2"/>
  <c r="E10045" i="2"/>
  <c r="F10045" i="2"/>
  <c r="E10046" i="2"/>
  <c r="F10046" i="2"/>
  <c r="E10047" i="2"/>
  <c r="F10047" i="2"/>
  <c r="E10048" i="2"/>
  <c r="F10048" i="2"/>
  <c r="E10049" i="2"/>
  <c r="F10049" i="2"/>
  <c r="E10050" i="2"/>
  <c r="F10050" i="2"/>
  <c r="E10051" i="2"/>
  <c r="F10051" i="2"/>
  <c r="E10052" i="2"/>
  <c r="F10052" i="2"/>
  <c r="E10053" i="2"/>
  <c r="F10053" i="2"/>
  <c r="E10054" i="2"/>
  <c r="F10054" i="2"/>
  <c r="E10055" i="2"/>
  <c r="F10055" i="2"/>
  <c r="E10056" i="2"/>
  <c r="F10056" i="2"/>
  <c r="E10057" i="2"/>
  <c r="F10057" i="2"/>
  <c r="E10058" i="2"/>
  <c r="F10058" i="2"/>
  <c r="E10059" i="2"/>
  <c r="F10059" i="2"/>
  <c r="E10060" i="2"/>
  <c r="F10060" i="2"/>
  <c r="E10061" i="2"/>
  <c r="F10061" i="2"/>
  <c r="E10062" i="2"/>
  <c r="F10062" i="2"/>
  <c r="E10063" i="2"/>
  <c r="F10063" i="2"/>
  <c r="E10064" i="2"/>
  <c r="F10064" i="2"/>
  <c r="E10065" i="2"/>
  <c r="F10065" i="2"/>
  <c r="E10066" i="2"/>
  <c r="F10066" i="2"/>
  <c r="E10067" i="2"/>
  <c r="F10067" i="2"/>
  <c r="E10068" i="2"/>
  <c r="F10068" i="2"/>
  <c r="E10069" i="2"/>
  <c r="F10069" i="2"/>
  <c r="E10070" i="2"/>
  <c r="F10070" i="2"/>
  <c r="E10071" i="2"/>
  <c r="F10071" i="2"/>
  <c r="E10072" i="2"/>
  <c r="F10072" i="2"/>
  <c r="E10073" i="2"/>
  <c r="F10073" i="2"/>
  <c r="E10074" i="2"/>
  <c r="F10074" i="2"/>
  <c r="E10075" i="2"/>
  <c r="F10075" i="2"/>
  <c r="E10076" i="2"/>
  <c r="F10076" i="2"/>
  <c r="E10077" i="2"/>
  <c r="F10077" i="2"/>
  <c r="E10078" i="2"/>
  <c r="F10078" i="2"/>
  <c r="E10079" i="2"/>
  <c r="F10079" i="2"/>
  <c r="E10080" i="2"/>
  <c r="F10080" i="2"/>
  <c r="E10081" i="2"/>
  <c r="F10081" i="2"/>
  <c r="E10082" i="2"/>
  <c r="F10082" i="2"/>
  <c r="E10083" i="2"/>
  <c r="F10083" i="2"/>
  <c r="E10084" i="2"/>
  <c r="F10084" i="2"/>
  <c r="E10085" i="2"/>
  <c r="F10085" i="2"/>
  <c r="E10086" i="2"/>
  <c r="F10086" i="2"/>
  <c r="E10087" i="2"/>
  <c r="F10087" i="2"/>
  <c r="E10088" i="2"/>
  <c r="F10088" i="2"/>
  <c r="E10089" i="2"/>
  <c r="F10089" i="2"/>
  <c r="E10090" i="2"/>
  <c r="F10090" i="2"/>
  <c r="E10091" i="2"/>
  <c r="F10091" i="2"/>
  <c r="E10092" i="2"/>
  <c r="F10092" i="2"/>
  <c r="E10093" i="2"/>
  <c r="F10093" i="2"/>
  <c r="E10094" i="2"/>
  <c r="F10094" i="2"/>
  <c r="E10095" i="2"/>
  <c r="F10095" i="2"/>
  <c r="E10096" i="2"/>
  <c r="F10096" i="2"/>
  <c r="E10097" i="2"/>
  <c r="F10097" i="2"/>
  <c r="E10098" i="2"/>
  <c r="F10098" i="2"/>
  <c r="E10099" i="2"/>
  <c r="F10099" i="2"/>
  <c r="E10100" i="2"/>
  <c r="F10100" i="2"/>
  <c r="E10101" i="2"/>
  <c r="F10101" i="2"/>
  <c r="E10102" i="2"/>
  <c r="F10102" i="2"/>
  <c r="E10103" i="2"/>
  <c r="F10103" i="2"/>
  <c r="E10104" i="2"/>
  <c r="F10104" i="2"/>
  <c r="E10105" i="2"/>
  <c r="F10105" i="2"/>
  <c r="E10106" i="2"/>
  <c r="F10106" i="2"/>
  <c r="E10107" i="2"/>
  <c r="F10107" i="2"/>
  <c r="E10108" i="2"/>
  <c r="F10108" i="2"/>
  <c r="E10109" i="2"/>
  <c r="F10109" i="2"/>
  <c r="E10110" i="2"/>
  <c r="F10110" i="2"/>
  <c r="E10111" i="2"/>
  <c r="F10111" i="2"/>
  <c r="E10112" i="2"/>
  <c r="F10112" i="2"/>
  <c r="E10113" i="2"/>
  <c r="F10113" i="2"/>
  <c r="E10114" i="2"/>
  <c r="F10114" i="2"/>
  <c r="E10115" i="2"/>
  <c r="F10115" i="2"/>
  <c r="E10116" i="2"/>
  <c r="F10116" i="2"/>
  <c r="E10117" i="2"/>
  <c r="F10117" i="2"/>
  <c r="E10118" i="2"/>
  <c r="F10118" i="2"/>
  <c r="E10119" i="2"/>
  <c r="F10119" i="2"/>
  <c r="E10120" i="2"/>
  <c r="F10120" i="2"/>
  <c r="E10121" i="2"/>
  <c r="F10121" i="2"/>
  <c r="E10122" i="2"/>
  <c r="F10122" i="2"/>
  <c r="E10123" i="2"/>
  <c r="F10123" i="2"/>
  <c r="E10124" i="2"/>
  <c r="F10124" i="2"/>
  <c r="E10125" i="2"/>
  <c r="F10125" i="2"/>
  <c r="E10126" i="2"/>
  <c r="F10126" i="2"/>
  <c r="E10127" i="2"/>
  <c r="F10127" i="2"/>
  <c r="E10128" i="2"/>
  <c r="F10128" i="2"/>
  <c r="E10129" i="2"/>
  <c r="F10129" i="2"/>
  <c r="E10130" i="2"/>
  <c r="F10130" i="2"/>
  <c r="E10131" i="2"/>
  <c r="F10131" i="2"/>
  <c r="E10132" i="2"/>
  <c r="F10132" i="2"/>
  <c r="E10133" i="2"/>
  <c r="F10133" i="2"/>
  <c r="E10134" i="2"/>
  <c r="F10134" i="2"/>
  <c r="E10135" i="2"/>
  <c r="F10135" i="2"/>
  <c r="E10136" i="2"/>
  <c r="F10136" i="2"/>
  <c r="E10137" i="2"/>
  <c r="F10137" i="2"/>
  <c r="E10138" i="2"/>
  <c r="F10138" i="2"/>
  <c r="E10139" i="2"/>
  <c r="F10139" i="2"/>
  <c r="E10140" i="2"/>
  <c r="F10140" i="2"/>
  <c r="E10141" i="2"/>
  <c r="F10141" i="2"/>
  <c r="E10142" i="2"/>
  <c r="F10142" i="2"/>
  <c r="E10143" i="2"/>
  <c r="F10143" i="2"/>
  <c r="E10144" i="2"/>
  <c r="F10144" i="2"/>
  <c r="E10145" i="2"/>
  <c r="F10145" i="2"/>
  <c r="E10146" i="2"/>
  <c r="F10146" i="2"/>
  <c r="E10147" i="2"/>
  <c r="F10147" i="2"/>
  <c r="E10148" i="2"/>
  <c r="F10148" i="2"/>
  <c r="E10149" i="2"/>
  <c r="F10149" i="2"/>
  <c r="E10150" i="2"/>
  <c r="F10150" i="2"/>
  <c r="E10151" i="2"/>
  <c r="F10151" i="2"/>
  <c r="E10152" i="2"/>
  <c r="F10152" i="2"/>
  <c r="E10153" i="2"/>
  <c r="F10153" i="2"/>
  <c r="E10154" i="2"/>
  <c r="F10154" i="2"/>
  <c r="E10155" i="2"/>
  <c r="F10155" i="2"/>
  <c r="E10156" i="2"/>
  <c r="F10156" i="2"/>
  <c r="E10157" i="2"/>
  <c r="F10157" i="2"/>
  <c r="E10158" i="2"/>
  <c r="F10158" i="2"/>
  <c r="E10159" i="2"/>
  <c r="F10159" i="2"/>
  <c r="E10160" i="2"/>
  <c r="F10160" i="2"/>
  <c r="E10161" i="2"/>
  <c r="F10161" i="2"/>
  <c r="E10162" i="2"/>
  <c r="F10162" i="2"/>
  <c r="E10163" i="2"/>
  <c r="F10163" i="2"/>
  <c r="E10164" i="2"/>
  <c r="F10164" i="2"/>
  <c r="E10165" i="2"/>
  <c r="F10165" i="2"/>
  <c r="E10166" i="2"/>
  <c r="F10166" i="2"/>
  <c r="E10167" i="2"/>
  <c r="F10167" i="2"/>
  <c r="E10168" i="2"/>
  <c r="F10168" i="2"/>
  <c r="E10169" i="2"/>
  <c r="F10169" i="2"/>
  <c r="E10170" i="2"/>
  <c r="F10170" i="2"/>
  <c r="E10171" i="2"/>
  <c r="F10171" i="2"/>
  <c r="E10172" i="2"/>
  <c r="F10172" i="2"/>
  <c r="E10173" i="2"/>
  <c r="F10173" i="2"/>
  <c r="E10174" i="2"/>
  <c r="F10174" i="2"/>
  <c r="E10175" i="2"/>
  <c r="F10175" i="2"/>
  <c r="E10176" i="2"/>
  <c r="F10176" i="2"/>
  <c r="E10177" i="2"/>
  <c r="F10177" i="2"/>
  <c r="E10178" i="2"/>
  <c r="F10178" i="2"/>
  <c r="E10179" i="2"/>
  <c r="F10179" i="2"/>
  <c r="E10180" i="2"/>
  <c r="F10180" i="2"/>
  <c r="E10181" i="2"/>
  <c r="F10181" i="2"/>
  <c r="E10182" i="2"/>
  <c r="F10182" i="2"/>
  <c r="E10183" i="2"/>
  <c r="F10183" i="2"/>
  <c r="E10184" i="2"/>
  <c r="F10184" i="2"/>
  <c r="E10185" i="2"/>
  <c r="F10185" i="2"/>
  <c r="E10186" i="2"/>
  <c r="F10186" i="2"/>
  <c r="E10187" i="2"/>
  <c r="F10187" i="2"/>
  <c r="E10188" i="2"/>
  <c r="F10188" i="2"/>
  <c r="E10189" i="2"/>
  <c r="F10189" i="2"/>
  <c r="E10190" i="2"/>
  <c r="F10190" i="2"/>
  <c r="E10191" i="2"/>
  <c r="F10191" i="2"/>
  <c r="E10192" i="2"/>
  <c r="F10192" i="2"/>
  <c r="E10193" i="2"/>
  <c r="F10193" i="2"/>
  <c r="E10194" i="2"/>
  <c r="F10194" i="2"/>
  <c r="E10195" i="2"/>
  <c r="F10195" i="2"/>
  <c r="E10196" i="2"/>
  <c r="F10196" i="2"/>
  <c r="E10197" i="2"/>
  <c r="F10197" i="2"/>
  <c r="E10198" i="2"/>
  <c r="F10198" i="2"/>
  <c r="E10199" i="2"/>
  <c r="F10199" i="2"/>
  <c r="E10200" i="2"/>
  <c r="F10200" i="2"/>
  <c r="E10201" i="2"/>
  <c r="F10201" i="2"/>
  <c r="E10202" i="2"/>
  <c r="F10202" i="2"/>
  <c r="E10203" i="2"/>
  <c r="F10203" i="2"/>
  <c r="E10204" i="2"/>
  <c r="F10204" i="2"/>
  <c r="E10205" i="2"/>
  <c r="F10205" i="2"/>
  <c r="E10206" i="2"/>
  <c r="F10206" i="2"/>
  <c r="E10207" i="2"/>
  <c r="F10207" i="2"/>
  <c r="E10208" i="2"/>
  <c r="F10208" i="2"/>
  <c r="E10209" i="2"/>
  <c r="F10209" i="2"/>
  <c r="E10210" i="2"/>
  <c r="F10210" i="2"/>
  <c r="E10211" i="2"/>
  <c r="F10211" i="2"/>
  <c r="E10212" i="2"/>
  <c r="F10212" i="2"/>
  <c r="E10213" i="2"/>
  <c r="F10213" i="2"/>
  <c r="E10214" i="2"/>
  <c r="F10214" i="2"/>
  <c r="E10215" i="2"/>
  <c r="F10215" i="2"/>
  <c r="E10216" i="2"/>
  <c r="F10216" i="2"/>
  <c r="E10217" i="2"/>
  <c r="F10217" i="2"/>
  <c r="E10218" i="2"/>
  <c r="F10218" i="2"/>
  <c r="E10219" i="2"/>
  <c r="F10219" i="2"/>
  <c r="E10220" i="2"/>
  <c r="F10220" i="2"/>
  <c r="E10221" i="2"/>
  <c r="F10221" i="2"/>
  <c r="E10222" i="2"/>
  <c r="F10222" i="2"/>
  <c r="E10223" i="2"/>
  <c r="F10223" i="2"/>
  <c r="E10224" i="2"/>
  <c r="F10224" i="2"/>
  <c r="E10225" i="2"/>
  <c r="F10225" i="2"/>
  <c r="E10226" i="2"/>
  <c r="F10226" i="2"/>
  <c r="E10227" i="2"/>
  <c r="F10227" i="2"/>
  <c r="E10228" i="2"/>
  <c r="F10228" i="2"/>
  <c r="E10229" i="2"/>
  <c r="F10229" i="2"/>
  <c r="E10230" i="2"/>
  <c r="F10230" i="2"/>
  <c r="E10231" i="2"/>
  <c r="F10231" i="2"/>
  <c r="E10232" i="2"/>
  <c r="F10232" i="2"/>
  <c r="E10233" i="2"/>
  <c r="F10233" i="2"/>
  <c r="E10234" i="2"/>
  <c r="F10234" i="2"/>
  <c r="E10235" i="2"/>
  <c r="F10235" i="2"/>
  <c r="E10236" i="2"/>
  <c r="F10236" i="2"/>
  <c r="E10237" i="2"/>
  <c r="F10237" i="2"/>
  <c r="E10238" i="2"/>
  <c r="F10238" i="2"/>
  <c r="E10239" i="2"/>
  <c r="F10239" i="2"/>
  <c r="E10240" i="2"/>
  <c r="F10240" i="2"/>
  <c r="E10241" i="2"/>
  <c r="F10241" i="2"/>
  <c r="E10242" i="2"/>
  <c r="F10242" i="2"/>
  <c r="E10243" i="2"/>
  <c r="F10243" i="2"/>
  <c r="E10244" i="2"/>
  <c r="F10244" i="2"/>
  <c r="E10245" i="2"/>
  <c r="F10245" i="2"/>
  <c r="E10246" i="2"/>
  <c r="F10246" i="2"/>
  <c r="E10247" i="2"/>
  <c r="F10247" i="2"/>
  <c r="E10248" i="2"/>
  <c r="F10248" i="2"/>
  <c r="E10249" i="2"/>
  <c r="F10249" i="2"/>
  <c r="E10250" i="2"/>
  <c r="F10250" i="2"/>
  <c r="E10251" i="2"/>
  <c r="F10251" i="2"/>
  <c r="E10252" i="2"/>
  <c r="F10252" i="2"/>
  <c r="E10253" i="2"/>
  <c r="F10253" i="2"/>
  <c r="E10254" i="2"/>
  <c r="F10254" i="2"/>
  <c r="E10255" i="2"/>
  <c r="F10255" i="2"/>
  <c r="E10256" i="2"/>
  <c r="F10256" i="2"/>
  <c r="E10257" i="2"/>
  <c r="F10257" i="2"/>
  <c r="E10258" i="2"/>
  <c r="F10258" i="2"/>
  <c r="E10259" i="2"/>
  <c r="F10259" i="2"/>
  <c r="E10260" i="2"/>
  <c r="F10260" i="2"/>
  <c r="E10261" i="2"/>
  <c r="F10261" i="2"/>
  <c r="E10262" i="2"/>
  <c r="F10262" i="2"/>
  <c r="E10263" i="2"/>
  <c r="F10263" i="2"/>
  <c r="E10264" i="2"/>
  <c r="F10264" i="2"/>
  <c r="E10265" i="2"/>
  <c r="F10265" i="2"/>
  <c r="E10266" i="2"/>
  <c r="F10266" i="2"/>
  <c r="E10267" i="2"/>
  <c r="F10267" i="2"/>
  <c r="E10268" i="2"/>
  <c r="F10268" i="2"/>
  <c r="E10269" i="2"/>
  <c r="F10269" i="2"/>
  <c r="E10270" i="2"/>
  <c r="F10270" i="2"/>
  <c r="E10271" i="2"/>
  <c r="F10271" i="2"/>
  <c r="E10272" i="2"/>
  <c r="F10272" i="2"/>
  <c r="E10273" i="2"/>
  <c r="F10273" i="2"/>
  <c r="E10274" i="2"/>
  <c r="F10274" i="2"/>
  <c r="E10275" i="2"/>
  <c r="F10275" i="2"/>
  <c r="E10276" i="2"/>
  <c r="F10276" i="2"/>
  <c r="E10277" i="2"/>
  <c r="F10277" i="2"/>
  <c r="E10278" i="2"/>
  <c r="F10278" i="2"/>
  <c r="E10279" i="2"/>
  <c r="F10279" i="2"/>
  <c r="E10280" i="2"/>
  <c r="F10280" i="2"/>
  <c r="E10281" i="2"/>
  <c r="F10281" i="2"/>
  <c r="E10282" i="2"/>
  <c r="F10282" i="2"/>
  <c r="E10283" i="2"/>
  <c r="F10283" i="2"/>
  <c r="E10284" i="2"/>
  <c r="F10284" i="2"/>
  <c r="E10285" i="2"/>
  <c r="F10285" i="2"/>
  <c r="E10286" i="2"/>
  <c r="F10286" i="2"/>
  <c r="E10287" i="2"/>
  <c r="F10287" i="2"/>
  <c r="E10288" i="2"/>
  <c r="F10288" i="2"/>
  <c r="E10289" i="2"/>
  <c r="F10289" i="2"/>
  <c r="E10290" i="2"/>
  <c r="F10290" i="2"/>
  <c r="E10291" i="2"/>
  <c r="F10291" i="2"/>
  <c r="E10292" i="2"/>
  <c r="F10292" i="2"/>
  <c r="E10293" i="2"/>
  <c r="F10293" i="2"/>
  <c r="E10294" i="2"/>
  <c r="F10294" i="2"/>
  <c r="E10295" i="2"/>
  <c r="F10295" i="2"/>
  <c r="E10296" i="2"/>
  <c r="F10296" i="2"/>
  <c r="E10297" i="2"/>
  <c r="F10297" i="2"/>
  <c r="E10298" i="2"/>
  <c r="F10298" i="2"/>
  <c r="E10299" i="2"/>
  <c r="F10299" i="2"/>
  <c r="E10300" i="2"/>
  <c r="F10300" i="2"/>
  <c r="E10301" i="2"/>
  <c r="F10301" i="2"/>
  <c r="E10302" i="2"/>
  <c r="F10302" i="2"/>
  <c r="E10303" i="2"/>
  <c r="F10303" i="2"/>
  <c r="E10304" i="2"/>
  <c r="F10304" i="2"/>
  <c r="E10305" i="2"/>
  <c r="F10305" i="2"/>
  <c r="E10306" i="2"/>
  <c r="F10306" i="2"/>
  <c r="E10307" i="2"/>
  <c r="F10307" i="2"/>
  <c r="E10308" i="2"/>
  <c r="F10308" i="2"/>
  <c r="E10309" i="2"/>
  <c r="F10309" i="2"/>
  <c r="E10310" i="2"/>
  <c r="F10310" i="2"/>
  <c r="E10311" i="2"/>
  <c r="F10311" i="2"/>
  <c r="E10312" i="2"/>
  <c r="F10312" i="2"/>
  <c r="E10313" i="2"/>
  <c r="F10313" i="2"/>
  <c r="E10314" i="2"/>
  <c r="F10314" i="2"/>
  <c r="E10315" i="2"/>
  <c r="F10315" i="2"/>
  <c r="E10316" i="2"/>
  <c r="F10316" i="2"/>
  <c r="E10317" i="2"/>
  <c r="F10317" i="2"/>
  <c r="E10318" i="2"/>
  <c r="F10318" i="2"/>
  <c r="E10319" i="2"/>
  <c r="F10319" i="2"/>
  <c r="E10320" i="2"/>
  <c r="F10320" i="2"/>
  <c r="E10321" i="2"/>
  <c r="F10321" i="2"/>
  <c r="E10322" i="2"/>
  <c r="F10322" i="2"/>
  <c r="E10323" i="2"/>
  <c r="F10323" i="2"/>
  <c r="E10324" i="2"/>
  <c r="F10324" i="2"/>
  <c r="E10325" i="2"/>
  <c r="F10325" i="2"/>
  <c r="E10326" i="2"/>
  <c r="F10326" i="2"/>
  <c r="E10327" i="2"/>
  <c r="F10327" i="2"/>
  <c r="E10328" i="2"/>
  <c r="F10328" i="2"/>
  <c r="E10329" i="2"/>
  <c r="F10329" i="2"/>
  <c r="E10330" i="2"/>
  <c r="F10330" i="2"/>
  <c r="E10331" i="2"/>
  <c r="F10331" i="2"/>
  <c r="E10332" i="2"/>
  <c r="F10332" i="2"/>
  <c r="E10333" i="2"/>
  <c r="F10333" i="2"/>
  <c r="E10334" i="2"/>
  <c r="F10334" i="2"/>
  <c r="E10335" i="2"/>
  <c r="F10335" i="2"/>
  <c r="E10336" i="2"/>
  <c r="F10336" i="2"/>
  <c r="E10337" i="2"/>
  <c r="F10337" i="2"/>
  <c r="E10338" i="2"/>
  <c r="F10338" i="2"/>
  <c r="E10339" i="2"/>
  <c r="F10339" i="2"/>
  <c r="E10340" i="2"/>
  <c r="F10340" i="2"/>
  <c r="E10341" i="2"/>
  <c r="F10341" i="2"/>
  <c r="E10342" i="2"/>
  <c r="F10342" i="2"/>
  <c r="E10343" i="2"/>
  <c r="F10343" i="2"/>
  <c r="E10344" i="2"/>
  <c r="F10344" i="2"/>
  <c r="E10345" i="2"/>
  <c r="F10345" i="2"/>
  <c r="E10346" i="2"/>
  <c r="F10346" i="2"/>
  <c r="E10347" i="2"/>
  <c r="F10347" i="2"/>
  <c r="E10348" i="2"/>
  <c r="F10348" i="2"/>
  <c r="E10349" i="2"/>
  <c r="F10349" i="2"/>
  <c r="E10350" i="2"/>
  <c r="F10350" i="2"/>
  <c r="E10351" i="2"/>
  <c r="F10351" i="2"/>
  <c r="E10352" i="2"/>
  <c r="F10352" i="2"/>
  <c r="E10353" i="2"/>
  <c r="F10353" i="2"/>
  <c r="E10354" i="2"/>
  <c r="F10354" i="2"/>
  <c r="E10355" i="2"/>
  <c r="F10355" i="2"/>
  <c r="E10356" i="2"/>
  <c r="F10356" i="2"/>
  <c r="E10357" i="2"/>
  <c r="F10357" i="2"/>
  <c r="E10358" i="2"/>
  <c r="F10358" i="2"/>
  <c r="E10359" i="2"/>
  <c r="F10359" i="2"/>
  <c r="E10360" i="2"/>
  <c r="F10360" i="2"/>
  <c r="E10361" i="2"/>
  <c r="F10361" i="2"/>
  <c r="E10362" i="2"/>
  <c r="F10362" i="2"/>
  <c r="E10363" i="2"/>
  <c r="F10363" i="2"/>
  <c r="E10364" i="2"/>
  <c r="F10364" i="2"/>
  <c r="E10365" i="2"/>
  <c r="F10365" i="2"/>
  <c r="E10366" i="2"/>
  <c r="F10366" i="2"/>
  <c r="E10367" i="2"/>
  <c r="F10367" i="2"/>
  <c r="E10368" i="2"/>
  <c r="F10368" i="2"/>
  <c r="E10369" i="2"/>
  <c r="F10369" i="2"/>
  <c r="E10370" i="2"/>
  <c r="F10370" i="2"/>
  <c r="E10371" i="2"/>
  <c r="F10371" i="2"/>
  <c r="E10372" i="2"/>
  <c r="F10372" i="2"/>
  <c r="E10373" i="2"/>
  <c r="F10373" i="2"/>
  <c r="E10374" i="2"/>
  <c r="F10374" i="2"/>
  <c r="E10375" i="2"/>
  <c r="F10375" i="2"/>
  <c r="E10376" i="2"/>
  <c r="F10376" i="2"/>
  <c r="E10377" i="2"/>
  <c r="F10377" i="2"/>
  <c r="E10378" i="2"/>
  <c r="F10378" i="2"/>
  <c r="E10379" i="2"/>
  <c r="F10379" i="2"/>
  <c r="E10380" i="2"/>
  <c r="F10380" i="2"/>
  <c r="E10381" i="2"/>
  <c r="F10381" i="2"/>
  <c r="E10382" i="2"/>
  <c r="F10382" i="2"/>
  <c r="E10383" i="2"/>
  <c r="F10383" i="2"/>
  <c r="E10384" i="2"/>
  <c r="F10384" i="2"/>
  <c r="E10385" i="2"/>
  <c r="F10385" i="2"/>
  <c r="E10386" i="2"/>
  <c r="F10386" i="2"/>
  <c r="E10387" i="2"/>
  <c r="F10387" i="2"/>
  <c r="E10388" i="2"/>
  <c r="F10388" i="2"/>
  <c r="E10389" i="2"/>
  <c r="F10389" i="2"/>
  <c r="E10390" i="2"/>
  <c r="F10390" i="2"/>
  <c r="E10391" i="2"/>
  <c r="F10391" i="2"/>
  <c r="E10392" i="2"/>
  <c r="F10392" i="2"/>
  <c r="E10393" i="2"/>
  <c r="F10393" i="2"/>
  <c r="E10394" i="2"/>
  <c r="F10394" i="2"/>
  <c r="E10395" i="2"/>
  <c r="F10395" i="2"/>
  <c r="E10396" i="2"/>
  <c r="F10396" i="2"/>
  <c r="E10397" i="2"/>
  <c r="F10397" i="2"/>
  <c r="E10398" i="2"/>
  <c r="F10398" i="2"/>
  <c r="E10399" i="2"/>
  <c r="F10399" i="2"/>
  <c r="E10400" i="2"/>
  <c r="F10400" i="2"/>
  <c r="E10401" i="2"/>
  <c r="F10401" i="2"/>
  <c r="E10402" i="2"/>
  <c r="F10402" i="2"/>
  <c r="E10403" i="2"/>
  <c r="F10403" i="2"/>
  <c r="E10404" i="2"/>
  <c r="F10404" i="2"/>
  <c r="E10405" i="2"/>
  <c r="F10405" i="2"/>
  <c r="E10406" i="2"/>
  <c r="F10406" i="2"/>
  <c r="E10407" i="2"/>
  <c r="F10407" i="2"/>
  <c r="E10408" i="2"/>
  <c r="F10408" i="2"/>
  <c r="E10409" i="2"/>
  <c r="F10409" i="2"/>
  <c r="E10410" i="2"/>
  <c r="F10410" i="2"/>
  <c r="E10411" i="2"/>
  <c r="F10411" i="2"/>
  <c r="E10412" i="2"/>
  <c r="F10412" i="2"/>
  <c r="E10413" i="2"/>
  <c r="F10413" i="2"/>
  <c r="E10414" i="2"/>
  <c r="F10414" i="2"/>
  <c r="E10415" i="2"/>
  <c r="F10415" i="2"/>
  <c r="E10416" i="2"/>
  <c r="F10416" i="2"/>
  <c r="E10417" i="2"/>
  <c r="F10417" i="2"/>
  <c r="E10418" i="2"/>
  <c r="F10418" i="2"/>
  <c r="E10419" i="2"/>
  <c r="F10419" i="2"/>
  <c r="E10420" i="2"/>
  <c r="F10420" i="2"/>
  <c r="E10421" i="2"/>
  <c r="F10421" i="2"/>
  <c r="E10422" i="2"/>
  <c r="F10422" i="2"/>
  <c r="E10423" i="2"/>
  <c r="F10423" i="2"/>
  <c r="E10424" i="2"/>
  <c r="F10424" i="2"/>
  <c r="E10425" i="2"/>
  <c r="F10425" i="2"/>
  <c r="E10426" i="2"/>
  <c r="F10426" i="2"/>
  <c r="E10427" i="2"/>
  <c r="F10427" i="2"/>
  <c r="E10428" i="2"/>
  <c r="F10428" i="2"/>
  <c r="E10429" i="2"/>
  <c r="F10429" i="2"/>
  <c r="E10430" i="2"/>
  <c r="F10430" i="2"/>
  <c r="E10431" i="2"/>
  <c r="F10431" i="2"/>
  <c r="E10432" i="2"/>
  <c r="F10432" i="2"/>
  <c r="E10433" i="2"/>
  <c r="F10433" i="2"/>
  <c r="E10434" i="2"/>
  <c r="F10434" i="2"/>
  <c r="E10435" i="2"/>
  <c r="F10435" i="2"/>
  <c r="E10436" i="2"/>
  <c r="F10436" i="2"/>
  <c r="E10437" i="2"/>
  <c r="F10437" i="2"/>
  <c r="E10438" i="2"/>
  <c r="F10438" i="2"/>
  <c r="E10439" i="2"/>
  <c r="F10439" i="2"/>
  <c r="E10440" i="2"/>
  <c r="F10440" i="2"/>
  <c r="E10441" i="2"/>
  <c r="F10441" i="2"/>
  <c r="E10442" i="2"/>
  <c r="F10442" i="2"/>
  <c r="E10443" i="2"/>
  <c r="F10443" i="2"/>
  <c r="E10444" i="2"/>
  <c r="F10444" i="2"/>
  <c r="E10445" i="2"/>
  <c r="F10445" i="2"/>
  <c r="E10446" i="2"/>
  <c r="F10446" i="2"/>
  <c r="E10447" i="2"/>
  <c r="F10447" i="2"/>
  <c r="E10448" i="2"/>
  <c r="F10448" i="2"/>
  <c r="E10449" i="2"/>
  <c r="F10449" i="2"/>
  <c r="E10450" i="2"/>
  <c r="F10450" i="2"/>
  <c r="E10451" i="2"/>
  <c r="F10451" i="2"/>
  <c r="E10452" i="2"/>
  <c r="F10452" i="2"/>
  <c r="E10453" i="2"/>
  <c r="F10453" i="2"/>
  <c r="E10454" i="2"/>
  <c r="F10454" i="2"/>
  <c r="E10455" i="2"/>
  <c r="F10455" i="2"/>
  <c r="E10456" i="2"/>
  <c r="F10456" i="2"/>
  <c r="E10457" i="2"/>
  <c r="F10457" i="2"/>
  <c r="E10458" i="2"/>
  <c r="F10458" i="2"/>
  <c r="E10459" i="2"/>
  <c r="F10459" i="2"/>
  <c r="E10460" i="2"/>
  <c r="F10460" i="2"/>
  <c r="E10461" i="2"/>
  <c r="F10461" i="2"/>
  <c r="E10462" i="2"/>
  <c r="F10462" i="2"/>
  <c r="E10463" i="2"/>
  <c r="F10463" i="2"/>
  <c r="E10464" i="2"/>
  <c r="F10464" i="2"/>
  <c r="E10465" i="2"/>
  <c r="F10465" i="2"/>
  <c r="E10466" i="2"/>
  <c r="F10466" i="2"/>
  <c r="E10467" i="2"/>
  <c r="F10467" i="2"/>
  <c r="E10468" i="2"/>
  <c r="F10468" i="2"/>
  <c r="E10469" i="2"/>
  <c r="F10469" i="2"/>
  <c r="E10470" i="2"/>
  <c r="F10470" i="2"/>
  <c r="E10471" i="2"/>
  <c r="F10471" i="2"/>
  <c r="E10472" i="2"/>
  <c r="F10472" i="2"/>
  <c r="E10473" i="2"/>
  <c r="F10473" i="2"/>
  <c r="E10474" i="2"/>
  <c r="F10474" i="2"/>
  <c r="E10475" i="2"/>
  <c r="F10475" i="2"/>
  <c r="E10476" i="2"/>
  <c r="F10476" i="2"/>
  <c r="E10477" i="2"/>
  <c r="F10477" i="2"/>
  <c r="E10478" i="2"/>
  <c r="F10478" i="2"/>
  <c r="E10479" i="2"/>
  <c r="F10479" i="2"/>
  <c r="E10480" i="2"/>
  <c r="F10480" i="2"/>
  <c r="E10481" i="2"/>
  <c r="F10481" i="2"/>
  <c r="E10482" i="2"/>
  <c r="F10482" i="2"/>
  <c r="E10483" i="2"/>
  <c r="F10483" i="2"/>
  <c r="E10484" i="2"/>
  <c r="F10484" i="2"/>
  <c r="E10485" i="2"/>
  <c r="F10485" i="2"/>
  <c r="E10486" i="2"/>
  <c r="F10486" i="2"/>
  <c r="E10487" i="2"/>
  <c r="F10487" i="2"/>
  <c r="E10488" i="2"/>
  <c r="F10488" i="2"/>
  <c r="E10489" i="2"/>
  <c r="F10489" i="2"/>
  <c r="E10490" i="2"/>
  <c r="F10490" i="2"/>
  <c r="E10491" i="2"/>
  <c r="F10491" i="2"/>
  <c r="E10492" i="2"/>
  <c r="F10492" i="2"/>
  <c r="E10493" i="2"/>
  <c r="F10493" i="2"/>
  <c r="E10494" i="2"/>
  <c r="F10494" i="2"/>
  <c r="E10495" i="2"/>
  <c r="F10495" i="2"/>
  <c r="E10496" i="2"/>
  <c r="F10496" i="2"/>
  <c r="E10497" i="2"/>
  <c r="F10497" i="2"/>
  <c r="E10498" i="2"/>
  <c r="F10498" i="2"/>
  <c r="E10499" i="2"/>
  <c r="F10499" i="2"/>
  <c r="E10500" i="2"/>
  <c r="F10500" i="2"/>
  <c r="E10501" i="2"/>
  <c r="F10501" i="2"/>
  <c r="E10502" i="2"/>
  <c r="F10502" i="2"/>
  <c r="E10503" i="2"/>
  <c r="F10503" i="2"/>
  <c r="E10504" i="2"/>
  <c r="F10504" i="2"/>
  <c r="E10505" i="2"/>
  <c r="F10505" i="2"/>
  <c r="E10506" i="2"/>
  <c r="F10506" i="2"/>
  <c r="E10507" i="2"/>
  <c r="F10507" i="2"/>
  <c r="E10508" i="2"/>
  <c r="F10508" i="2"/>
  <c r="E10509" i="2"/>
  <c r="F10509" i="2"/>
  <c r="E10510" i="2"/>
  <c r="F10510" i="2"/>
  <c r="E10511" i="2"/>
  <c r="F10511" i="2"/>
  <c r="E10512" i="2"/>
  <c r="F10512" i="2"/>
  <c r="E10513" i="2"/>
  <c r="F10513" i="2"/>
  <c r="E10514" i="2"/>
  <c r="F10514" i="2"/>
  <c r="E10515" i="2"/>
  <c r="F10515" i="2"/>
  <c r="E10516" i="2"/>
  <c r="F10516" i="2"/>
  <c r="E10517" i="2"/>
  <c r="F10517" i="2"/>
  <c r="E10518" i="2"/>
  <c r="F10518" i="2"/>
  <c r="E10519" i="2"/>
  <c r="F10519" i="2"/>
  <c r="E10520" i="2"/>
  <c r="F10520" i="2"/>
  <c r="E10521" i="2"/>
  <c r="F10521" i="2"/>
  <c r="E10522" i="2"/>
  <c r="F10522" i="2"/>
  <c r="E10523" i="2"/>
  <c r="F10523" i="2"/>
  <c r="E10524" i="2"/>
  <c r="F10524" i="2"/>
  <c r="E10525" i="2"/>
  <c r="F10525" i="2"/>
  <c r="E10526" i="2"/>
  <c r="F10526" i="2"/>
  <c r="E10527" i="2"/>
  <c r="F10527" i="2"/>
  <c r="E10528" i="2"/>
  <c r="F10528" i="2"/>
  <c r="E10529" i="2"/>
  <c r="F10529" i="2"/>
  <c r="E10530" i="2"/>
  <c r="F10530" i="2"/>
  <c r="E10531" i="2"/>
  <c r="F10531" i="2"/>
  <c r="E10532" i="2"/>
  <c r="F10532" i="2"/>
  <c r="E10533" i="2"/>
  <c r="F10533" i="2"/>
  <c r="E10534" i="2"/>
  <c r="F10534" i="2"/>
  <c r="E10535" i="2"/>
  <c r="F10535" i="2"/>
  <c r="E10536" i="2"/>
  <c r="F10536" i="2"/>
  <c r="E10537" i="2"/>
  <c r="F10537" i="2"/>
  <c r="E10538" i="2"/>
  <c r="F10538" i="2"/>
  <c r="E10539" i="2"/>
  <c r="F10539" i="2"/>
  <c r="E10540" i="2"/>
  <c r="F10540" i="2"/>
  <c r="E10541" i="2"/>
  <c r="F10541" i="2"/>
  <c r="E10542" i="2"/>
  <c r="F10542" i="2"/>
  <c r="E10543" i="2"/>
  <c r="F10543" i="2"/>
  <c r="E10544" i="2"/>
  <c r="F10544" i="2"/>
  <c r="E10545" i="2"/>
  <c r="F10545" i="2"/>
  <c r="E10546" i="2"/>
  <c r="F10546" i="2"/>
  <c r="E10547" i="2"/>
  <c r="F10547" i="2"/>
  <c r="E10548" i="2"/>
  <c r="F10548" i="2"/>
  <c r="E10549" i="2"/>
  <c r="F10549" i="2"/>
  <c r="E10550" i="2"/>
  <c r="F10550" i="2"/>
  <c r="E10551" i="2"/>
  <c r="F10551" i="2"/>
  <c r="E10552" i="2"/>
  <c r="F10552" i="2"/>
  <c r="E10553" i="2"/>
  <c r="F10553" i="2"/>
  <c r="E10554" i="2"/>
  <c r="F10554" i="2"/>
  <c r="E10555" i="2"/>
  <c r="F10555" i="2"/>
  <c r="E10556" i="2"/>
  <c r="F10556" i="2"/>
  <c r="E10557" i="2"/>
  <c r="F10557" i="2"/>
  <c r="E10558" i="2"/>
  <c r="F10558" i="2"/>
  <c r="E10559" i="2"/>
  <c r="F10559" i="2"/>
  <c r="E10560" i="2"/>
  <c r="F10560" i="2"/>
  <c r="E10561" i="2"/>
  <c r="F10561" i="2"/>
  <c r="E10562" i="2"/>
  <c r="F10562" i="2"/>
  <c r="E10563" i="2"/>
  <c r="F10563" i="2"/>
  <c r="E10564" i="2"/>
  <c r="F10564" i="2"/>
  <c r="E10565" i="2"/>
  <c r="F10565" i="2"/>
  <c r="E10566" i="2"/>
  <c r="F10566" i="2"/>
  <c r="E10567" i="2"/>
  <c r="F10567" i="2"/>
  <c r="E10568" i="2"/>
  <c r="F10568" i="2"/>
  <c r="E10569" i="2"/>
  <c r="F10569" i="2"/>
  <c r="E10570" i="2"/>
  <c r="F10570" i="2"/>
  <c r="E10571" i="2"/>
  <c r="F10571" i="2"/>
  <c r="E10572" i="2"/>
  <c r="F10572" i="2"/>
  <c r="E10573" i="2"/>
  <c r="F10573" i="2"/>
  <c r="E10574" i="2"/>
  <c r="F10574" i="2"/>
  <c r="E10575" i="2"/>
  <c r="F10575" i="2"/>
  <c r="E10576" i="2"/>
  <c r="F10576" i="2"/>
  <c r="E10577" i="2"/>
  <c r="F10577" i="2"/>
  <c r="E10578" i="2"/>
  <c r="F10578" i="2"/>
  <c r="E10579" i="2"/>
  <c r="F10579" i="2"/>
  <c r="E10580" i="2"/>
  <c r="F10580" i="2"/>
  <c r="E10581" i="2"/>
  <c r="F10581" i="2"/>
  <c r="E10582" i="2"/>
  <c r="F10582" i="2"/>
  <c r="E10583" i="2"/>
  <c r="F10583" i="2"/>
  <c r="E10584" i="2"/>
  <c r="F10584" i="2"/>
  <c r="E10585" i="2"/>
  <c r="F10585" i="2"/>
  <c r="E10586" i="2"/>
  <c r="F10586" i="2"/>
  <c r="E10587" i="2"/>
  <c r="F10587" i="2"/>
  <c r="E10588" i="2"/>
  <c r="F10588" i="2"/>
  <c r="E10589" i="2"/>
  <c r="F10589" i="2"/>
  <c r="E10590" i="2"/>
  <c r="F10590" i="2"/>
  <c r="E10591" i="2"/>
  <c r="F10591" i="2"/>
  <c r="E10592" i="2"/>
  <c r="F10592" i="2"/>
  <c r="E10593" i="2"/>
  <c r="F10593" i="2"/>
  <c r="E10594" i="2"/>
  <c r="F10594" i="2"/>
  <c r="E10595" i="2"/>
  <c r="F10595" i="2"/>
  <c r="E10596" i="2"/>
  <c r="F10596" i="2"/>
  <c r="E10597" i="2"/>
  <c r="F10597" i="2"/>
  <c r="E10598" i="2"/>
  <c r="F10598" i="2"/>
  <c r="E10599" i="2"/>
  <c r="F10599" i="2"/>
  <c r="E10600" i="2"/>
  <c r="F10600" i="2"/>
  <c r="E10601" i="2"/>
  <c r="F10601" i="2"/>
  <c r="E10602" i="2"/>
  <c r="F10602" i="2"/>
  <c r="E10603" i="2"/>
  <c r="F10603" i="2"/>
  <c r="E10604" i="2"/>
  <c r="F10604" i="2"/>
  <c r="E10605" i="2"/>
  <c r="F10605" i="2"/>
  <c r="E10606" i="2"/>
  <c r="F10606" i="2"/>
  <c r="E10607" i="2"/>
  <c r="F10607" i="2"/>
  <c r="E10608" i="2"/>
  <c r="F10608" i="2"/>
  <c r="E10609" i="2"/>
  <c r="F10609" i="2"/>
  <c r="E10610" i="2"/>
  <c r="F10610" i="2"/>
  <c r="E10611" i="2"/>
  <c r="F10611" i="2"/>
  <c r="E10612" i="2"/>
  <c r="F10612" i="2"/>
  <c r="E10613" i="2"/>
  <c r="F10613" i="2"/>
  <c r="E10614" i="2"/>
  <c r="F10614" i="2"/>
  <c r="E10615" i="2"/>
  <c r="F10615" i="2"/>
  <c r="E10616" i="2"/>
  <c r="F10616" i="2"/>
  <c r="E10617" i="2"/>
  <c r="F10617" i="2"/>
  <c r="E10618" i="2"/>
  <c r="F10618" i="2"/>
  <c r="E10619" i="2"/>
  <c r="F10619" i="2"/>
  <c r="E10620" i="2"/>
  <c r="F10620" i="2"/>
  <c r="E10621" i="2"/>
  <c r="F10621" i="2"/>
  <c r="E10622" i="2"/>
  <c r="F10622" i="2"/>
  <c r="E10623" i="2"/>
  <c r="F10623" i="2"/>
  <c r="E10624" i="2"/>
  <c r="F10624" i="2"/>
  <c r="E10625" i="2"/>
  <c r="F10625" i="2"/>
  <c r="E10626" i="2"/>
  <c r="F10626" i="2"/>
  <c r="E10627" i="2"/>
  <c r="F10627" i="2"/>
  <c r="E10628" i="2"/>
  <c r="F10628" i="2"/>
  <c r="E10629" i="2"/>
  <c r="F10629" i="2"/>
  <c r="E10630" i="2"/>
  <c r="F10630" i="2"/>
  <c r="E10631" i="2"/>
  <c r="F10631" i="2"/>
  <c r="E10632" i="2"/>
  <c r="F10632" i="2"/>
  <c r="E10633" i="2"/>
  <c r="F10633" i="2"/>
  <c r="E10634" i="2"/>
  <c r="F10634" i="2"/>
  <c r="E10635" i="2"/>
  <c r="F10635" i="2"/>
  <c r="E10636" i="2"/>
  <c r="F10636" i="2"/>
  <c r="E10637" i="2"/>
  <c r="F10637" i="2"/>
  <c r="E10638" i="2"/>
  <c r="F10638" i="2"/>
  <c r="E10639" i="2"/>
  <c r="F10639" i="2"/>
  <c r="E10640" i="2"/>
  <c r="F10640" i="2"/>
  <c r="E10641" i="2"/>
  <c r="F10641" i="2"/>
  <c r="E10642" i="2"/>
  <c r="F10642" i="2"/>
  <c r="E10643" i="2"/>
  <c r="F10643" i="2"/>
  <c r="E10644" i="2"/>
  <c r="F10644" i="2"/>
  <c r="E10645" i="2"/>
  <c r="F10645" i="2"/>
  <c r="E10646" i="2"/>
  <c r="F10646" i="2"/>
  <c r="E10647" i="2"/>
  <c r="F10647" i="2"/>
  <c r="E10648" i="2"/>
  <c r="F10648" i="2"/>
  <c r="E10649" i="2"/>
  <c r="F10649" i="2"/>
  <c r="E10650" i="2"/>
  <c r="F10650" i="2"/>
  <c r="E10651" i="2"/>
  <c r="F10651" i="2"/>
  <c r="E10652" i="2"/>
  <c r="F10652" i="2"/>
  <c r="E10653" i="2"/>
  <c r="F10653" i="2"/>
  <c r="E10654" i="2"/>
  <c r="F10654" i="2"/>
  <c r="E10655" i="2"/>
  <c r="F10655" i="2"/>
  <c r="E10656" i="2"/>
  <c r="F10656" i="2"/>
  <c r="E10657" i="2"/>
  <c r="F10657" i="2"/>
  <c r="E10658" i="2"/>
  <c r="F10658" i="2"/>
  <c r="E10659" i="2"/>
  <c r="F10659" i="2"/>
  <c r="E10660" i="2"/>
  <c r="F10660" i="2"/>
  <c r="E10661" i="2"/>
  <c r="F10661" i="2"/>
  <c r="E10662" i="2"/>
  <c r="F10662" i="2"/>
  <c r="E10663" i="2"/>
  <c r="F10663" i="2"/>
  <c r="E10664" i="2"/>
  <c r="F10664" i="2"/>
  <c r="E10665" i="2"/>
  <c r="F10665" i="2"/>
  <c r="E10666" i="2"/>
  <c r="F10666" i="2"/>
  <c r="E10667" i="2"/>
  <c r="F10667" i="2"/>
  <c r="E10668" i="2"/>
  <c r="F10668" i="2"/>
  <c r="E10669" i="2"/>
  <c r="F10669" i="2"/>
  <c r="E10670" i="2"/>
  <c r="F10670" i="2"/>
  <c r="E10671" i="2"/>
  <c r="F10671" i="2"/>
  <c r="E10672" i="2"/>
  <c r="F10672" i="2"/>
  <c r="E10673" i="2"/>
  <c r="F10673" i="2"/>
  <c r="E10674" i="2"/>
  <c r="F10674" i="2"/>
  <c r="E10675" i="2"/>
  <c r="F10675" i="2"/>
  <c r="E10676" i="2"/>
  <c r="F10676" i="2"/>
  <c r="E10677" i="2"/>
  <c r="F10677" i="2"/>
  <c r="E10678" i="2"/>
  <c r="F10678" i="2"/>
  <c r="E10679" i="2"/>
  <c r="F10679" i="2"/>
  <c r="E10680" i="2"/>
  <c r="F10680" i="2"/>
  <c r="E10681" i="2"/>
  <c r="F10681" i="2"/>
  <c r="E10682" i="2"/>
  <c r="F10682" i="2"/>
  <c r="E10683" i="2"/>
  <c r="F10683" i="2"/>
  <c r="E10684" i="2"/>
  <c r="F10684" i="2"/>
  <c r="E10685" i="2"/>
  <c r="F10685" i="2"/>
  <c r="E10686" i="2"/>
  <c r="F10686" i="2"/>
  <c r="E10687" i="2"/>
  <c r="F10687" i="2"/>
  <c r="E10688" i="2"/>
  <c r="F10688" i="2"/>
  <c r="E10689" i="2"/>
  <c r="F10689" i="2"/>
  <c r="E10690" i="2"/>
  <c r="F10690" i="2"/>
  <c r="E10691" i="2"/>
  <c r="F10691" i="2"/>
  <c r="E10692" i="2"/>
  <c r="F10692" i="2"/>
  <c r="E10693" i="2"/>
  <c r="F10693" i="2"/>
  <c r="E10694" i="2"/>
  <c r="F10694" i="2"/>
  <c r="E10695" i="2"/>
  <c r="F10695" i="2"/>
  <c r="E10696" i="2"/>
  <c r="F10696" i="2"/>
  <c r="E10697" i="2"/>
  <c r="F10697" i="2"/>
  <c r="E10698" i="2"/>
  <c r="F10698" i="2"/>
  <c r="E10699" i="2"/>
  <c r="F10699" i="2"/>
  <c r="E10700" i="2"/>
  <c r="F10700" i="2"/>
  <c r="E10701" i="2"/>
  <c r="F10701" i="2"/>
  <c r="E10702" i="2"/>
  <c r="F10702" i="2"/>
  <c r="E10703" i="2"/>
  <c r="F10703" i="2"/>
  <c r="E10704" i="2"/>
  <c r="F10704" i="2"/>
  <c r="E10705" i="2"/>
  <c r="F10705" i="2"/>
  <c r="E10706" i="2"/>
  <c r="F10706" i="2"/>
  <c r="E10707" i="2"/>
  <c r="F10707" i="2"/>
  <c r="E10708" i="2"/>
  <c r="F10708" i="2"/>
  <c r="E10709" i="2"/>
  <c r="F10709" i="2"/>
  <c r="E10710" i="2"/>
  <c r="F10710" i="2"/>
  <c r="E10711" i="2"/>
  <c r="F10711" i="2"/>
  <c r="E10712" i="2"/>
  <c r="F10712" i="2"/>
  <c r="E10713" i="2"/>
  <c r="F10713" i="2"/>
  <c r="E10714" i="2"/>
  <c r="F10714" i="2"/>
  <c r="E10715" i="2"/>
  <c r="F10715" i="2"/>
  <c r="E10716" i="2"/>
  <c r="F10716" i="2"/>
  <c r="E10717" i="2"/>
  <c r="F10717" i="2"/>
  <c r="E10718" i="2"/>
  <c r="F10718" i="2"/>
  <c r="E10719" i="2"/>
  <c r="F10719" i="2"/>
  <c r="E10720" i="2"/>
  <c r="F10720" i="2"/>
  <c r="E10721" i="2"/>
  <c r="F10721" i="2"/>
  <c r="E10722" i="2"/>
  <c r="F10722" i="2"/>
  <c r="E10723" i="2"/>
  <c r="F10723" i="2"/>
  <c r="E10724" i="2"/>
  <c r="F10724" i="2"/>
  <c r="E10725" i="2"/>
  <c r="F10725" i="2"/>
  <c r="E10726" i="2"/>
  <c r="F10726" i="2"/>
  <c r="E10727" i="2"/>
  <c r="F10727" i="2"/>
  <c r="E10728" i="2"/>
  <c r="F10728" i="2"/>
  <c r="E10729" i="2"/>
  <c r="F10729" i="2"/>
  <c r="E10730" i="2"/>
  <c r="F10730" i="2"/>
  <c r="E10731" i="2"/>
  <c r="F10731" i="2"/>
  <c r="E10732" i="2"/>
  <c r="F10732" i="2"/>
  <c r="E10733" i="2"/>
  <c r="F10733" i="2"/>
  <c r="E10734" i="2"/>
  <c r="F10734" i="2"/>
  <c r="E10735" i="2"/>
  <c r="F10735" i="2"/>
  <c r="E10736" i="2"/>
  <c r="F10736" i="2"/>
  <c r="E10737" i="2"/>
  <c r="F10737" i="2"/>
  <c r="E10738" i="2"/>
  <c r="F10738" i="2"/>
  <c r="E10739" i="2"/>
  <c r="F10739" i="2"/>
  <c r="E10740" i="2"/>
  <c r="F10740" i="2"/>
  <c r="E10741" i="2"/>
  <c r="F10741" i="2"/>
  <c r="E10742" i="2"/>
  <c r="F10742" i="2"/>
  <c r="E10743" i="2"/>
  <c r="F10743" i="2"/>
  <c r="E10744" i="2"/>
  <c r="F10744" i="2"/>
  <c r="E10745" i="2"/>
  <c r="F10745" i="2"/>
  <c r="E10746" i="2"/>
  <c r="F10746" i="2"/>
  <c r="E10747" i="2"/>
  <c r="F10747" i="2"/>
  <c r="E10748" i="2"/>
  <c r="F10748" i="2"/>
  <c r="E10749" i="2"/>
  <c r="F10749" i="2"/>
  <c r="E10750" i="2"/>
  <c r="F10750" i="2"/>
  <c r="E10751" i="2"/>
  <c r="F10751" i="2"/>
  <c r="E10752" i="2"/>
  <c r="F10752" i="2"/>
  <c r="E10753" i="2"/>
  <c r="F10753" i="2"/>
  <c r="E10754" i="2"/>
  <c r="F10754" i="2"/>
  <c r="E10755" i="2"/>
  <c r="F10755" i="2"/>
  <c r="E10756" i="2"/>
  <c r="F10756" i="2"/>
  <c r="E10757" i="2"/>
  <c r="F10757" i="2"/>
  <c r="E10758" i="2"/>
  <c r="F10758" i="2"/>
  <c r="E10759" i="2"/>
  <c r="F10759" i="2"/>
  <c r="E10760" i="2"/>
  <c r="F10760" i="2"/>
  <c r="E10761" i="2"/>
  <c r="F10761" i="2"/>
  <c r="E10762" i="2"/>
  <c r="F10762" i="2"/>
  <c r="E10763" i="2"/>
  <c r="F10763" i="2"/>
  <c r="E10764" i="2"/>
  <c r="F10764" i="2"/>
  <c r="E10765" i="2"/>
  <c r="F10765" i="2"/>
  <c r="E10766" i="2"/>
  <c r="F10766" i="2"/>
  <c r="E10767" i="2"/>
  <c r="F10767" i="2"/>
  <c r="E10768" i="2"/>
  <c r="F10768" i="2"/>
  <c r="E10769" i="2"/>
  <c r="F10769" i="2"/>
  <c r="E10770" i="2"/>
  <c r="F10770" i="2"/>
  <c r="E10771" i="2"/>
  <c r="F10771" i="2"/>
  <c r="E10772" i="2"/>
  <c r="F10772" i="2"/>
  <c r="E10773" i="2"/>
  <c r="F10773" i="2"/>
  <c r="E10774" i="2"/>
  <c r="F10774" i="2"/>
  <c r="E10775" i="2"/>
  <c r="F10775" i="2"/>
  <c r="E10776" i="2"/>
  <c r="F10776" i="2"/>
  <c r="E10777" i="2"/>
  <c r="F10777" i="2"/>
  <c r="E10778" i="2"/>
  <c r="F10778" i="2"/>
  <c r="E10779" i="2"/>
  <c r="F10779" i="2"/>
  <c r="E10780" i="2"/>
  <c r="F10780" i="2"/>
  <c r="E10781" i="2"/>
  <c r="F10781" i="2"/>
  <c r="E10782" i="2"/>
  <c r="F10782" i="2"/>
  <c r="E10783" i="2"/>
  <c r="F10783" i="2"/>
  <c r="E10784" i="2"/>
  <c r="F10784" i="2"/>
  <c r="E10785" i="2"/>
  <c r="F10785" i="2"/>
  <c r="E10786" i="2"/>
  <c r="F10786" i="2"/>
  <c r="E10787" i="2"/>
  <c r="F10787" i="2"/>
  <c r="E10788" i="2"/>
  <c r="F10788" i="2"/>
  <c r="E10789" i="2"/>
  <c r="F10789" i="2"/>
  <c r="E10790" i="2"/>
  <c r="F10790" i="2"/>
  <c r="E10791" i="2"/>
  <c r="F10791" i="2"/>
  <c r="E10792" i="2"/>
  <c r="F10792" i="2"/>
  <c r="E10793" i="2"/>
  <c r="F10793" i="2"/>
  <c r="E10794" i="2"/>
  <c r="F10794" i="2"/>
  <c r="E10795" i="2"/>
  <c r="F10795" i="2"/>
  <c r="E10796" i="2"/>
  <c r="F10796" i="2"/>
  <c r="E10797" i="2"/>
  <c r="F10797" i="2"/>
  <c r="E10798" i="2"/>
  <c r="F10798" i="2"/>
  <c r="E10799" i="2"/>
  <c r="F10799" i="2"/>
  <c r="E10800" i="2"/>
  <c r="F10800" i="2"/>
  <c r="E10801" i="2"/>
  <c r="F10801" i="2"/>
  <c r="E10802" i="2"/>
  <c r="F10802" i="2"/>
  <c r="E10803" i="2"/>
  <c r="F10803" i="2"/>
  <c r="E10804" i="2"/>
  <c r="F10804" i="2"/>
  <c r="E10805" i="2"/>
  <c r="F10805" i="2"/>
  <c r="E10806" i="2"/>
  <c r="F10806" i="2"/>
  <c r="E10807" i="2"/>
  <c r="F10807" i="2"/>
  <c r="E10808" i="2"/>
  <c r="F10808" i="2"/>
  <c r="E10809" i="2"/>
  <c r="F10809" i="2"/>
  <c r="E10810" i="2"/>
  <c r="F10810" i="2"/>
  <c r="E10811" i="2"/>
  <c r="F10811" i="2"/>
  <c r="E10812" i="2"/>
  <c r="F10812" i="2"/>
  <c r="E10813" i="2"/>
  <c r="F10813" i="2"/>
  <c r="E10814" i="2"/>
  <c r="F10814" i="2"/>
  <c r="E10815" i="2"/>
  <c r="F10815" i="2"/>
  <c r="E10816" i="2"/>
  <c r="F10816" i="2"/>
  <c r="E10817" i="2"/>
  <c r="F10817" i="2"/>
  <c r="E10818" i="2"/>
  <c r="F10818" i="2"/>
  <c r="E10819" i="2"/>
  <c r="F10819" i="2"/>
  <c r="E10820" i="2"/>
  <c r="F10820" i="2"/>
  <c r="E10821" i="2"/>
  <c r="F10821" i="2"/>
  <c r="E10822" i="2"/>
  <c r="F10822" i="2"/>
  <c r="E10823" i="2"/>
  <c r="F10823" i="2"/>
  <c r="E10824" i="2"/>
  <c r="F10824" i="2"/>
  <c r="E10825" i="2"/>
  <c r="F10825" i="2"/>
  <c r="E10826" i="2"/>
  <c r="F10826" i="2"/>
  <c r="E10827" i="2"/>
  <c r="F10827" i="2"/>
  <c r="E10828" i="2"/>
  <c r="F10828" i="2"/>
  <c r="E10829" i="2"/>
  <c r="F10829" i="2"/>
  <c r="E10830" i="2"/>
  <c r="F10830" i="2"/>
  <c r="E10831" i="2"/>
  <c r="F10831" i="2"/>
  <c r="E10832" i="2"/>
  <c r="F10832" i="2"/>
  <c r="E10833" i="2"/>
  <c r="F10833" i="2"/>
  <c r="E10834" i="2"/>
  <c r="F10834" i="2"/>
  <c r="E10835" i="2"/>
  <c r="F10835" i="2"/>
  <c r="E10836" i="2"/>
  <c r="F10836" i="2"/>
  <c r="E10837" i="2"/>
  <c r="F10837" i="2"/>
  <c r="E10838" i="2"/>
  <c r="F10838" i="2"/>
  <c r="E10839" i="2"/>
  <c r="F10839" i="2"/>
  <c r="E10840" i="2"/>
  <c r="F10840" i="2"/>
  <c r="E10841" i="2"/>
  <c r="F10841" i="2"/>
  <c r="E10842" i="2"/>
  <c r="F10842" i="2"/>
  <c r="E10843" i="2"/>
  <c r="F10843" i="2"/>
  <c r="E10844" i="2"/>
  <c r="F10844" i="2"/>
  <c r="E10845" i="2"/>
  <c r="F10845" i="2"/>
  <c r="E10846" i="2"/>
  <c r="F10846" i="2"/>
  <c r="E10847" i="2"/>
  <c r="F10847" i="2"/>
  <c r="E10848" i="2"/>
  <c r="F10848" i="2"/>
  <c r="E10849" i="2"/>
  <c r="F10849" i="2"/>
  <c r="E10850" i="2"/>
  <c r="F10850" i="2"/>
  <c r="E10851" i="2"/>
  <c r="F10851" i="2"/>
  <c r="E10852" i="2"/>
  <c r="F10852" i="2"/>
  <c r="E10853" i="2"/>
  <c r="F10853" i="2"/>
  <c r="E10854" i="2"/>
  <c r="F10854" i="2"/>
  <c r="E10855" i="2"/>
  <c r="F10855" i="2"/>
  <c r="E10856" i="2"/>
  <c r="F10856" i="2"/>
  <c r="E10857" i="2"/>
  <c r="F10857" i="2"/>
  <c r="E10858" i="2"/>
  <c r="F10858" i="2"/>
  <c r="E10859" i="2"/>
  <c r="F10859" i="2"/>
  <c r="E10860" i="2"/>
  <c r="F10860" i="2"/>
  <c r="E10861" i="2"/>
  <c r="F10861" i="2"/>
  <c r="E10862" i="2"/>
  <c r="F10862" i="2"/>
  <c r="E10863" i="2"/>
  <c r="F10863" i="2"/>
  <c r="E10864" i="2"/>
  <c r="F10864" i="2"/>
  <c r="E10865" i="2"/>
  <c r="F10865" i="2"/>
  <c r="E10866" i="2"/>
  <c r="F10866" i="2"/>
  <c r="E10867" i="2"/>
  <c r="F10867" i="2"/>
  <c r="E10868" i="2"/>
  <c r="F10868" i="2"/>
  <c r="E10869" i="2"/>
  <c r="F10869" i="2"/>
  <c r="E10870" i="2"/>
  <c r="F10870" i="2"/>
  <c r="E10871" i="2"/>
  <c r="F10871" i="2"/>
  <c r="E10872" i="2"/>
  <c r="F10872" i="2"/>
  <c r="E10873" i="2"/>
  <c r="F10873" i="2"/>
  <c r="E10874" i="2"/>
  <c r="F10874" i="2"/>
  <c r="E10875" i="2"/>
  <c r="F10875" i="2"/>
  <c r="E10876" i="2"/>
  <c r="F10876" i="2"/>
  <c r="E10877" i="2"/>
  <c r="F10877" i="2"/>
  <c r="E10878" i="2"/>
  <c r="F10878" i="2"/>
  <c r="E10879" i="2"/>
  <c r="F10879" i="2"/>
  <c r="E10880" i="2"/>
  <c r="F10880" i="2"/>
  <c r="E10881" i="2"/>
  <c r="F10881" i="2"/>
  <c r="E10882" i="2"/>
  <c r="F10882" i="2"/>
  <c r="E10883" i="2"/>
  <c r="F10883" i="2"/>
  <c r="E10884" i="2"/>
  <c r="F10884" i="2"/>
  <c r="E10885" i="2"/>
  <c r="F10885" i="2"/>
  <c r="E10886" i="2"/>
  <c r="F10886" i="2"/>
  <c r="E10887" i="2"/>
  <c r="F10887" i="2"/>
  <c r="E10888" i="2"/>
  <c r="F10888" i="2"/>
  <c r="E10889" i="2"/>
  <c r="F10889" i="2"/>
  <c r="E10890" i="2"/>
  <c r="F10890" i="2"/>
  <c r="E10891" i="2"/>
  <c r="F10891" i="2"/>
  <c r="E10892" i="2"/>
  <c r="F10892" i="2"/>
  <c r="E10893" i="2"/>
  <c r="F10893" i="2"/>
  <c r="E10894" i="2"/>
  <c r="F10894" i="2"/>
  <c r="E10895" i="2"/>
  <c r="F10895" i="2"/>
  <c r="E10896" i="2"/>
  <c r="F10896" i="2"/>
  <c r="E10897" i="2"/>
  <c r="F10897" i="2"/>
  <c r="E10898" i="2"/>
  <c r="F10898" i="2"/>
  <c r="E10899" i="2"/>
  <c r="F10899" i="2"/>
  <c r="E10900" i="2"/>
  <c r="F10900" i="2"/>
  <c r="E10901" i="2"/>
  <c r="F10901" i="2"/>
  <c r="E10902" i="2"/>
  <c r="F10902" i="2"/>
  <c r="E10903" i="2"/>
  <c r="F10903" i="2"/>
  <c r="E10904" i="2"/>
  <c r="F10904" i="2"/>
  <c r="E10905" i="2"/>
  <c r="F10905" i="2"/>
  <c r="E10906" i="2"/>
  <c r="F10906" i="2"/>
  <c r="E10907" i="2"/>
  <c r="F10907" i="2"/>
  <c r="E10908" i="2"/>
  <c r="F10908" i="2"/>
  <c r="E10909" i="2"/>
  <c r="F10909" i="2"/>
  <c r="E10910" i="2"/>
  <c r="F10910" i="2"/>
  <c r="E10911" i="2"/>
  <c r="F10911" i="2"/>
  <c r="E10912" i="2"/>
  <c r="F10912" i="2"/>
  <c r="E10913" i="2"/>
  <c r="F10913" i="2"/>
  <c r="E10914" i="2"/>
  <c r="F10914" i="2"/>
  <c r="E10915" i="2"/>
  <c r="F10915" i="2"/>
  <c r="E10916" i="2"/>
  <c r="F10916" i="2"/>
  <c r="E10917" i="2"/>
  <c r="F10917" i="2"/>
  <c r="E10918" i="2"/>
  <c r="F10918" i="2"/>
  <c r="E10919" i="2"/>
  <c r="F10919" i="2"/>
  <c r="E10920" i="2"/>
  <c r="F10920" i="2"/>
  <c r="E10921" i="2"/>
  <c r="F10921" i="2"/>
  <c r="E10922" i="2"/>
  <c r="F10922" i="2"/>
  <c r="E10923" i="2"/>
  <c r="F10923" i="2"/>
  <c r="E10924" i="2"/>
  <c r="F10924" i="2"/>
  <c r="E10925" i="2"/>
  <c r="F10925" i="2"/>
  <c r="E10926" i="2"/>
  <c r="F10926" i="2"/>
  <c r="E10927" i="2"/>
  <c r="F10927" i="2"/>
  <c r="E10928" i="2"/>
  <c r="F10928" i="2"/>
  <c r="E10929" i="2"/>
  <c r="F10929" i="2"/>
  <c r="E10930" i="2"/>
  <c r="F10930" i="2"/>
  <c r="E10931" i="2"/>
  <c r="F10931" i="2"/>
  <c r="E10932" i="2"/>
  <c r="F10932" i="2"/>
  <c r="E10933" i="2"/>
  <c r="F10933" i="2"/>
  <c r="E10934" i="2"/>
  <c r="F10934" i="2"/>
  <c r="E10935" i="2"/>
  <c r="F10935" i="2"/>
  <c r="E10936" i="2"/>
  <c r="F10936" i="2"/>
  <c r="E10937" i="2"/>
  <c r="F10937" i="2"/>
  <c r="E10938" i="2"/>
  <c r="F10938" i="2"/>
  <c r="E10939" i="2"/>
  <c r="F10939" i="2"/>
  <c r="E10940" i="2"/>
  <c r="F10940" i="2"/>
  <c r="E10941" i="2"/>
  <c r="F10941" i="2"/>
  <c r="E10942" i="2"/>
  <c r="F10942" i="2"/>
  <c r="E10943" i="2"/>
  <c r="F10943" i="2"/>
  <c r="E10944" i="2"/>
  <c r="F10944" i="2"/>
  <c r="E10945" i="2"/>
  <c r="F10945" i="2"/>
  <c r="E10946" i="2"/>
  <c r="F10946" i="2"/>
  <c r="E10947" i="2"/>
  <c r="F10947" i="2"/>
  <c r="E10948" i="2"/>
  <c r="F10948" i="2"/>
  <c r="E10949" i="2"/>
  <c r="F10949" i="2"/>
  <c r="E10950" i="2"/>
  <c r="F10950" i="2"/>
  <c r="E10951" i="2"/>
  <c r="F10951" i="2"/>
  <c r="E10952" i="2"/>
  <c r="F10952" i="2"/>
  <c r="E10953" i="2"/>
  <c r="F10953" i="2"/>
  <c r="E10954" i="2"/>
  <c r="F10954" i="2"/>
  <c r="E10955" i="2"/>
  <c r="F10955" i="2"/>
  <c r="E10956" i="2"/>
  <c r="F10956" i="2"/>
  <c r="E10957" i="2"/>
  <c r="F10957" i="2"/>
  <c r="E10958" i="2"/>
  <c r="F10958" i="2"/>
  <c r="E10959" i="2"/>
  <c r="F10959" i="2"/>
  <c r="E10960" i="2"/>
  <c r="F10960" i="2"/>
  <c r="E10961" i="2"/>
  <c r="F10961" i="2"/>
  <c r="E10962" i="2"/>
  <c r="F10962" i="2"/>
  <c r="E10963" i="2"/>
  <c r="F10963" i="2"/>
  <c r="E10964" i="2"/>
  <c r="F10964" i="2"/>
  <c r="E10965" i="2"/>
  <c r="F10965" i="2"/>
  <c r="E10966" i="2"/>
  <c r="F10966" i="2"/>
  <c r="E10967" i="2"/>
  <c r="F10967" i="2"/>
  <c r="E10968" i="2"/>
  <c r="F10968" i="2"/>
  <c r="E10969" i="2"/>
  <c r="F10969" i="2"/>
  <c r="E10970" i="2"/>
  <c r="F10970" i="2"/>
  <c r="E10971" i="2"/>
  <c r="F10971" i="2"/>
  <c r="E10972" i="2"/>
  <c r="F10972" i="2"/>
  <c r="E10973" i="2"/>
  <c r="F10973" i="2"/>
  <c r="E10974" i="2"/>
  <c r="F10974" i="2"/>
  <c r="E10975" i="2"/>
  <c r="F10975" i="2"/>
  <c r="E10976" i="2"/>
  <c r="F10976" i="2"/>
  <c r="E10977" i="2"/>
  <c r="F10977" i="2"/>
  <c r="E10978" i="2"/>
  <c r="F10978" i="2"/>
  <c r="E10979" i="2"/>
  <c r="F10979" i="2"/>
  <c r="E10980" i="2"/>
  <c r="F10980" i="2"/>
  <c r="E10981" i="2"/>
  <c r="F10981" i="2"/>
  <c r="E10982" i="2"/>
  <c r="F10982" i="2"/>
  <c r="E10983" i="2"/>
  <c r="F10983" i="2"/>
  <c r="E10984" i="2"/>
  <c r="F10984" i="2"/>
  <c r="E10985" i="2"/>
  <c r="F10985" i="2"/>
  <c r="E10986" i="2"/>
  <c r="F10986" i="2"/>
  <c r="E10987" i="2"/>
  <c r="F10987" i="2"/>
  <c r="E10988" i="2"/>
  <c r="F10988" i="2"/>
  <c r="E10989" i="2"/>
  <c r="F10989" i="2"/>
  <c r="E10990" i="2"/>
  <c r="F10990" i="2"/>
  <c r="E10991" i="2"/>
  <c r="F10991" i="2"/>
  <c r="E10992" i="2"/>
  <c r="F10992" i="2"/>
  <c r="E10993" i="2"/>
  <c r="F10993" i="2"/>
  <c r="E10994" i="2"/>
  <c r="F10994" i="2"/>
  <c r="E10995" i="2"/>
  <c r="F10995" i="2"/>
  <c r="E10996" i="2"/>
  <c r="F10996" i="2"/>
  <c r="E10997" i="2"/>
  <c r="F10997" i="2"/>
  <c r="E10998" i="2"/>
  <c r="F10998" i="2"/>
  <c r="E10999" i="2"/>
  <c r="F10999" i="2"/>
  <c r="E11000" i="2"/>
  <c r="F11000" i="2"/>
  <c r="E11001" i="2"/>
  <c r="F11001" i="2"/>
  <c r="E11002" i="2"/>
  <c r="F11002" i="2"/>
  <c r="E11003" i="2"/>
  <c r="F11003" i="2"/>
  <c r="E11004" i="2"/>
  <c r="F11004" i="2"/>
  <c r="E11005" i="2"/>
  <c r="F11005" i="2"/>
  <c r="E11006" i="2"/>
  <c r="F11006" i="2"/>
  <c r="E11007" i="2"/>
  <c r="F11007" i="2"/>
  <c r="E11008" i="2"/>
  <c r="F11008" i="2"/>
  <c r="E11009" i="2"/>
  <c r="F11009" i="2"/>
  <c r="E11010" i="2"/>
  <c r="F11010" i="2"/>
  <c r="E11011" i="2"/>
  <c r="F11011" i="2"/>
  <c r="E11012" i="2"/>
  <c r="F11012" i="2"/>
  <c r="E11013" i="2"/>
  <c r="F11013" i="2"/>
  <c r="E11014" i="2"/>
  <c r="F11014" i="2"/>
  <c r="E11015" i="2"/>
  <c r="F11015" i="2"/>
  <c r="E11016" i="2"/>
  <c r="F11016" i="2"/>
  <c r="E11017" i="2"/>
  <c r="F11017" i="2"/>
  <c r="E11018" i="2"/>
  <c r="F11018" i="2"/>
  <c r="E11019" i="2"/>
  <c r="F11019" i="2"/>
  <c r="E11020" i="2"/>
  <c r="F11020" i="2"/>
  <c r="E11021" i="2"/>
  <c r="F11021" i="2"/>
  <c r="E11022" i="2"/>
  <c r="F11022" i="2"/>
  <c r="E11023" i="2"/>
  <c r="F11023" i="2"/>
  <c r="E11024" i="2"/>
  <c r="F11024" i="2"/>
  <c r="E11025" i="2"/>
  <c r="F11025" i="2"/>
  <c r="E11026" i="2"/>
  <c r="F11026" i="2"/>
  <c r="E11027" i="2"/>
  <c r="F11027" i="2"/>
  <c r="E11028" i="2"/>
  <c r="F11028" i="2"/>
  <c r="E11029" i="2"/>
  <c r="F11029" i="2"/>
  <c r="E11030" i="2"/>
  <c r="F11030" i="2"/>
  <c r="E11031" i="2"/>
  <c r="F11031" i="2"/>
  <c r="E11032" i="2"/>
  <c r="F11032" i="2"/>
  <c r="E11033" i="2"/>
  <c r="F11033" i="2"/>
  <c r="E11034" i="2"/>
  <c r="F11034" i="2"/>
  <c r="E11035" i="2"/>
  <c r="F11035" i="2"/>
  <c r="E11036" i="2"/>
  <c r="F11036" i="2"/>
  <c r="E11037" i="2"/>
  <c r="F11037" i="2"/>
  <c r="E11038" i="2"/>
  <c r="F11038" i="2"/>
  <c r="E11039" i="2"/>
  <c r="F11039" i="2"/>
  <c r="E11040" i="2"/>
  <c r="F11040" i="2"/>
  <c r="E11041" i="2"/>
  <c r="F11041" i="2"/>
  <c r="E11042" i="2"/>
  <c r="F11042" i="2"/>
  <c r="E11043" i="2"/>
  <c r="F11043" i="2"/>
  <c r="E11044" i="2"/>
  <c r="F11044" i="2"/>
  <c r="E11045" i="2"/>
  <c r="F11045" i="2"/>
  <c r="E11046" i="2"/>
  <c r="F11046" i="2"/>
  <c r="E11047" i="2"/>
  <c r="F11047" i="2"/>
  <c r="E11048" i="2"/>
  <c r="F11048" i="2"/>
  <c r="E11049" i="2"/>
  <c r="F11049" i="2"/>
  <c r="E11050" i="2"/>
  <c r="F11050" i="2"/>
  <c r="E11051" i="2"/>
  <c r="F11051" i="2"/>
  <c r="E11052" i="2"/>
  <c r="F11052" i="2"/>
  <c r="E11053" i="2"/>
  <c r="F11053" i="2"/>
  <c r="E11054" i="2"/>
  <c r="F11054" i="2"/>
  <c r="E11055" i="2"/>
  <c r="F11055" i="2"/>
  <c r="E11056" i="2"/>
  <c r="F11056" i="2"/>
  <c r="E11057" i="2"/>
  <c r="F11057" i="2"/>
  <c r="E11058" i="2"/>
  <c r="F11058" i="2"/>
  <c r="E11059" i="2"/>
  <c r="F11059" i="2"/>
  <c r="E11060" i="2"/>
  <c r="F11060" i="2"/>
  <c r="E11061" i="2"/>
  <c r="F11061" i="2"/>
  <c r="E11062" i="2"/>
  <c r="F11062" i="2"/>
  <c r="E11063" i="2"/>
  <c r="F11063" i="2"/>
  <c r="E11064" i="2"/>
  <c r="F11064" i="2"/>
  <c r="E11065" i="2"/>
  <c r="F11065" i="2"/>
  <c r="E11066" i="2"/>
  <c r="F11066" i="2"/>
  <c r="E11067" i="2"/>
  <c r="F11067" i="2"/>
  <c r="E11068" i="2"/>
  <c r="F11068" i="2"/>
  <c r="E11069" i="2"/>
  <c r="F11069" i="2"/>
  <c r="E11070" i="2"/>
  <c r="F11070" i="2"/>
  <c r="E11071" i="2"/>
  <c r="F11071" i="2"/>
  <c r="E11072" i="2"/>
  <c r="F11072" i="2"/>
  <c r="E11073" i="2"/>
  <c r="F11073" i="2"/>
  <c r="E11074" i="2"/>
  <c r="F11074" i="2"/>
  <c r="E11075" i="2"/>
  <c r="F11075" i="2"/>
  <c r="E11076" i="2"/>
  <c r="F11076" i="2"/>
  <c r="E11077" i="2"/>
  <c r="F11077" i="2"/>
  <c r="E11078" i="2"/>
  <c r="F11078" i="2"/>
  <c r="E11079" i="2"/>
  <c r="F11079" i="2"/>
  <c r="E11080" i="2"/>
  <c r="F11080" i="2"/>
  <c r="E11081" i="2"/>
  <c r="F11081" i="2"/>
  <c r="E11082" i="2"/>
  <c r="F11082" i="2"/>
  <c r="E11083" i="2"/>
  <c r="F11083" i="2"/>
  <c r="E11084" i="2"/>
  <c r="F11084" i="2"/>
  <c r="E11085" i="2"/>
  <c r="F11085" i="2"/>
  <c r="E11086" i="2"/>
  <c r="F11086" i="2"/>
  <c r="E11087" i="2"/>
  <c r="F11087" i="2"/>
  <c r="E11088" i="2"/>
  <c r="F11088" i="2"/>
  <c r="E11089" i="2"/>
  <c r="F11089" i="2"/>
  <c r="E11090" i="2"/>
  <c r="F11090" i="2"/>
  <c r="E11091" i="2"/>
  <c r="F11091" i="2"/>
  <c r="E11092" i="2"/>
  <c r="F11092" i="2"/>
  <c r="E11093" i="2"/>
  <c r="F11093" i="2"/>
  <c r="E11094" i="2"/>
  <c r="F11094" i="2"/>
  <c r="E11095" i="2"/>
  <c r="F11095" i="2"/>
  <c r="E11096" i="2"/>
  <c r="F11096" i="2"/>
  <c r="E11097" i="2"/>
  <c r="F11097" i="2"/>
  <c r="E11098" i="2"/>
  <c r="F11098" i="2"/>
  <c r="E11099" i="2"/>
  <c r="F11099" i="2"/>
  <c r="E11100" i="2"/>
  <c r="F11100" i="2"/>
  <c r="E11101" i="2"/>
  <c r="F11101" i="2"/>
  <c r="E11102" i="2"/>
  <c r="F11102" i="2"/>
  <c r="E11103" i="2"/>
  <c r="F11103" i="2"/>
  <c r="E11104" i="2"/>
  <c r="F11104" i="2"/>
  <c r="E11105" i="2"/>
  <c r="F11105" i="2"/>
  <c r="E11106" i="2"/>
  <c r="F11106" i="2"/>
  <c r="E11107" i="2"/>
  <c r="F11107" i="2"/>
  <c r="E11108" i="2"/>
  <c r="F11108" i="2"/>
  <c r="E11109" i="2"/>
  <c r="F11109" i="2"/>
  <c r="E11110" i="2"/>
  <c r="F11110" i="2"/>
  <c r="E11111" i="2"/>
  <c r="F11111" i="2"/>
  <c r="E11112" i="2"/>
  <c r="F11112" i="2"/>
  <c r="E11113" i="2"/>
  <c r="F11113" i="2"/>
  <c r="E11114" i="2"/>
  <c r="F11114" i="2"/>
  <c r="E11115" i="2"/>
  <c r="F11115" i="2"/>
  <c r="E11116" i="2"/>
  <c r="F11116" i="2"/>
  <c r="E11117" i="2"/>
  <c r="F11117" i="2"/>
  <c r="E11118" i="2"/>
  <c r="F11118" i="2"/>
  <c r="E11119" i="2"/>
  <c r="F11119" i="2"/>
  <c r="E11120" i="2"/>
  <c r="F11120" i="2"/>
  <c r="E11121" i="2"/>
  <c r="F11121" i="2"/>
  <c r="E11122" i="2"/>
  <c r="F11122" i="2"/>
  <c r="E11123" i="2"/>
  <c r="F11123" i="2"/>
  <c r="E11124" i="2"/>
  <c r="F11124" i="2"/>
  <c r="E11125" i="2"/>
  <c r="F11125" i="2"/>
  <c r="E11126" i="2"/>
  <c r="F11126" i="2"/>
  <c r="E11127" i="2"/>
  <c r="F11127" i="2"/>
  <c r="E11128" i="2"/>
  <c r="F11128" i="2"/>
  <c r="E11129" i="2"/>
  <c r="F11129" i="2"/>
  <c r="E11130" i="2"/>
  <c r="F11130" i="2"/>
  <c r="E11131" i="2"/>
  <c r="F11131" i="2"/>
  <c r="E11132" i="2"/>
  <c r="F11132" i="2"/>
  <c r="E11133" i="2"/>
  <c r="F11133" i="2"/>
  <c r="E11134" i="2"/>
  <c r="F11134" i="2"/>
  <c r="E11135" i="2"/>
  <c r="F11135" i="2"/>
  <c r="E11136" i="2"/>
  <c r="F11136" i="2"/>
  <c r="E11137" i="2"/>
  <c r="F11137" i="2"/>
  <c r="E11138" i="2"/>
  <c r="F11138" i="2"/>
  <c r="E11139" i="2"/>
  <c r="F11139" i="2"/>
  <c r="E11140" i="2"/>
  <c r="F11140" i="2"/>
  <c r="E11141" i="2"/>
  <c r="F11141" i="2"/>
  <c r="E11142" i="2"/>
  <c r="F11142" i="2"/>
  <c r="E11143" i="2"/>
  <c r="F11143" i="2"/>
  <c r="E11144" i="2"/>
  <c r="F11144" i="2"/>
  <c r="E11145" i="2"/>
  <c r="F11145" i="2"/>
  <c r="E11146" i="2"/>
  <c r="F11146" i="2"/>
  <c r="E11147" i="2"/>
  <c r="F11147" i="2"/>
  <c r="E11148" i="2"/>
  <c r="F11148" i="2"/>
  <c r="E11149" i="2"/>
  <c r="F11149" i="2"/>
  <c r="E11150" i="2"/>
  <c r="F11150" i="2"/>
  <c r="E11151" i="2"/>
  <c r="F11151" i="2"/>
  <c r="E11152" i="2"/>
  <c r="F11152" i="2"/>
  <c r="E11153" i="2"/>
  <c r="F11153" i="2"/>
  <c r="E11154" i="2"/>
  <c r="F11154" i="2"/>
  <c r="E11155" i="2"/>
  <c r="F11155" i="2"/>
  <c r="E11156" i="2"/>
  <c r="F11156" i="2"/>
  <c r="E11157" i="2"/>
  <c r="F11157" i="2"/>
  <c r="E11158" i="2"/>
  <c r="F11158" i="2"/>
  <c r="E11159" i="2"/>
  <c r="F11159" i="2"/>
  <c r="E11160" i="2"/>
  <c r="F11160" i="2"/>
  <c r="E11161" i="2"/>
  <c r="F11161" i="2"/>
  <c r="E11162" i="2"/>
  <c r="F11162" i="2"/>
  <c r="E11163" i="2"/>
  <c r="F11163" i="2"/>
  <c r="E11164" i="2"/>
  <c r="F11164" i="2"/>
  <c r="E11165" i="2"/>
  <c r="F11165" i="2"/>
  <c r="E11166" i="2"/>
  <c r="F11166" i="2"/>
  <c r="E11167" i="2"/>
  <c r="F11167" i="2"/>
  <c r="E11168" i="2"/>
  <c r="F11168" i="2"/>
  <c r="E11169" i="2"/>
  <c r="F11169" i="2"/>
  <c r="E11170" i="2"/>
  <c r="F11170" i="2"/>
  <c r="E11171" i="2"/>
  <c r="F11171" i="2"/>
  <c r="E11172" i="2"/>
  <c r="F11172" i="2"/>
  <c r="E11173" i="2"/>
  <c r="F11173" i="2"/>
  <c r="E11174" i="2"/>
  <c r="F11174" i="2"/>
  <c r="E11175" i="2"/>
  <c r="F11175" i="2"/>
  <c r="E11176" i="2"/>
  <c r="F11176" i="2"/>
  <c r="E11177" i="2"/>
  <c r="F11177" i="2"/>
  <c r="E11178" i="2"/>
  <c r="F11178" i="2"/>
  <c r="E11179" i="2"/>
  <c r="F11179" i="2"/>
  <c r="E11180" i="2"/>
  <c r="F11180" i="2"/>
  <c r="E11181" i="2"/>
  <c r="F11181" i="2"/>
  <c r="E11182" i="2"/>
  <c r="F11182" i="2"/>
  <c r="E11183" i="2"/>
  <c r="F11183" i="2"/>
  <c r="E11184" i="2"/>
  <c r="F11184" i="2"/>
  <c r="E11185" i="2"/>
  <c r="F11185" i="2"/>
  <c r="E11186" i="2"/>
  <c r="F11186" i="2"/>
  <c r="E11187" i="2"/>
  <c r="F11187" i="2"/>
  <c r="E11188" i="2"/>
  <c r="F11188" i="2"/>
  <c r="E11189" i="2"/>
  <c r="F11189" i="2"/>
  <c r="E11190" i="2"/>
  <c r="F11190" i="2"/>
  <c r="E11191" i="2"/>
  <c r="F11191" i="2"/>
  <c r="E11192" i="2"/>
  <c r="F11192" i="2"/>
  <c r="E11193" i="2"/>
  <c r="F11193" i="2"/>
  <c r="E11194" i="2"/>
  <c r="F11194" i="2"/>
  <c r="E11195" i="2"/>
  <c r="F11195" i="2"/>
  <c r="E11196" i="2"/>
  <c r="F11196" i="2"/>
  <c r="E11197" i="2"/>
  <c r="F11197" i="2"/>
  <c r="E11198" i="2"/>
  <c r="F11198" i="2"/>
  <c r="E11199" i="2"/>
  <c r="F11199" i="2"/>
  <c r="E11200" i="2"/>
  <c r="F11200" i="2"/>
  <c r="E11201" i="2"/>
  <c r="F11201" i="2"/>
  <c r="E11202" i="2"/>
  <c r="F11202" i="2"/>
  <c r="E11203" i="2"/>
  <c r="F11203" i="2"/>
  <c r="E11204" i="2"/>
  <c r="F11204" i="2"/>
  <c r="E11205" i="2"/>
  <c r="F11205" i="2"/>
  <c r="E11206" i="2"/>
  <c r="F11206" i="2"/>
  <c r="E11207" i="2"/>
  <c r="F11207" i="2"/>
  <c r="E11208" i="2"/>
  <c r="F11208" i="2"/>
  <c r="E11209" i="2"/>
  <c r="F11209" i="2"/>
  <c r="E11210" i="2"/>
  <c r="F11210" i="2"/>
  <c r="E11211" i="2"/>
  <c r="F11211" i="2"/>
  <c r="E11212" i="2"/>
  <c r="F11212" i="2"/>
  <c r="E11213" i="2"/>
  <c r="F11213" i="2"/>
  <c r="E11214" i="2"/>
  <c r="F11214" i="2"/>
  <c r="E11215" i="2"/>
  <c r="F11215" i="2"/>
  <c r="E11216" i="2"/>
  <c r="F11216" i="2"/>
  <c r="E11217" i="2"/>
  <c r="F11217" i="2"/>
  <c r="E11218" i="2"/>
  <c r="F11218" i="2"/>
  <c r="E11219" i="2"/>
  <c r="F11219" i="2"/>
  <c r="E11220" i="2"/>
  <c r="F11220" i="2"/>
  <c r="E11221" i="2"/>
  <c r="F11221" i="2"/>
  <c r="E11222" i="2"/>
  <c r="F11222" i="2"/>
  <c r="E11223" i="2"/>
  <c r="F11223" i="2"/>
  <c r="E11224" i="2"/>
  <c r="F11224" i="2"/>
  <c r="E11225" i="2"/>
  <c r="F11225" i="2"/>
  <c r="E11226" i="2"/>
  <c r="F11226" i="2"/>
  <c r="E11227" i="2"/>
  <c r="F11227" i="2"/>
  <c r="E11228" i="2"/>
  <c r="F11228" i="2"/>
  <c r="E11229" i="2"/>
  <c r="F11229" i="2"/>
  <c r="E11230" i="2"/>
  <c r="F11230" i="2"/>
  <c r="E11231" i="2"/>
  <c r="F11231" i="2"/>
  <c r="E11232" i="2"/>
  <c r="F11232" i="2"/>
  <c r="E11233" i="2"/>
  <c r="F11233" i="2"/>
  <c r="E11234" i="2"/>
  <c r="F11234" i="2"/>
  <c r="E11235" i="2"/>
  <c r="F11235" i="2"/>
  <c r="E11236" i="2"/>
  <c r="F11236" i="2"/>
  <c r="E11237" i="2"/>
  <c r="F11237" i="2"/>
  <c r="E11238" i="2"/>
  <c r="F11238" i="2"/>
  <c r="E11239" i="2"/>
  <c r="F11239" i="2"/>
  <c r="E11240" i="2"/>
  <c r="F11240" i="2"/>
  <c r="E11241" i="2"/>
  <c r="F11241" i="2"/>
  <c r="E11242" i="2"/>
  <c r="F11242" i="2"/>
  <c r="E11243" i="2"/>
  <c r="F11243" i="2"/>
  <c r="E11244" i="2"/>
  <c r="F11244" i="2"/>
  <c r="E11245" i="2"/>
  <c r="F11245" i="2"/>
  <c r="E11246" i="2"/>
  <c r="F11246" i="2"/>
  <c r="E11247" i="2"/>
  <c r="F11247" i="2"/>
  <c r="E11248" i="2"/>
  <c r="F11248" i="2"/>
  <c r="E11249" i="2"/>
  <c r="F11249" i="2"/>
  <c r="E11250" i="2"/>
  <c r="F11250" i="2"/>
  <c r="E11251" i="2"/>
  <c r="F11251" i="2"/>
  <c r="E11252" i="2"/>
  <c r="F11252" i="2"/>
  <c r="E11253" i="2"/>
  <c r="F11253" i="2"/>
  <c r="E11254" i="2"/>
  <c r="F11254" i="2"/>
  <c r="E11255" i="2"/>
  <c r="F11255" i="2"/>
  <c r="E11256" i="2"/>
  <c r="F11256" i="2"/>
  <c r="E11257" i="2"/>
  <c r="F11257" i="2"/>
  <c r="E11258" i="2"/>
  <c r="F11258" i="2"/>
  <c r="E11259" i="2"/>
  <c r="F11259" i="2"/>
  <c r="E11260" i="2"/>
  <c r="F11260" i="2"/>
  <c r="E11261" i="2"/>
  <c r="F11261" i="2"/>
  <c r="E11262" i="2"/>
  <c r="F11262" i="2"/>
  <c r="E11263" i="2"/>
  <c r="F11263" i="2"/>
  <c r="E11264" i="2"/>
  <c r="F11264" i="2"/>
  <c r="E11265" i="2"/>
  <c r="F11265" i="2"/>
  <c r="E11266" i="2"/>
  <c r="F11266" i="2"/>
  <c r="E11267" i="2"/>
  <c r="F11267" i="2"/>
  <c r="E11268" i="2"/>
  <c r="F11268" i="2"/>
  <c r="E11269" i="2"/>
  <c r="F11269" i="2"/>
  <c r="E11270" i="2"/>
  <c r="F11270" i="2"/>
  <c r="E11271" i="2"/>
  <c r="F11271" i="2"/>
  <c r="E11272" i="2"/>
  <c r="F11272" i="2"/>
  <c r="E11273" i="2"/>
  <c r="F11273" i="2"/>
  <c r="E11274" i="2"/>
  <c r="F11274" i="2"/>
  <c r="E11275" i="2"/>
  <c r="F11275" i="2"/>
  <c r="E11276" i="2"/>
  <c r="F11276" i="2"/>
  <c r="E11277" i="2"/>
  <c r="F11277" i="2"/>
  <c r="E11278" i="2"/>
  <c r="F11278" i="2"/>
  <c r="E11279" i="2"/>
  <c r="F11279" i="2"/>
  <c r="E11280" i="2"/>
  <c r="F11280" i="2"/>
  <c r="E11281" i="2"/>
  <c r="F11281" i="2"/>
  <c r="E11282" i="2"/>
  <c r="F11282" i="2"/>
  <c r="E11283" i="2"/>
  <c r="F11283" i="2"/>
  <c r="E11284" i="2"/>
  <c r="F11284" i="2"/>
  <c r="E11285" i="2"/>
  <c r="F11285" i="2"/>
  <c r="E11286" i="2"/>
  <c r="F11286" i="2"/>
  <c r="E11287" i="2"/>
  <c r="F11287" i="2"/>
  <c r="E11288" i="2"/>
  <c r="F11288" i="2"/>
  <c r="E11289" i="2"/>
  <c r="F11289" i="2"/>
  <c r="E11290" i="2"/>
  <c r="F11290" i="2"/>
  <c r="E11291" i="2"/>
  <c r="F11291" i="2"/>
  <c r="E11292" i="2"/>
  <c r="F11292" i="2"/>
  <c r="E11293" i="2"/>
  <c r="F11293" i="2"/>
  <c r="E11294" i="2"/>
  <c r="F11294" i="2"/>
  <c r="E11295" i="2"/>
  <c r="F11295" i="2"/>
  <c r="E11296" i="2"/>
  <c r="F11296" i="2"/>
  <c r="E11297" i="2"/>
  <c r="F11297" i="2"/>
  <c r="E11298" i="2"/>
  <c r="F11298" i="2"/>
  <c r="E11299" i="2"/>
  <c r="F11299" i="2"/>
  <c r="E11300" i="2"/>
  <c r="F11300" i="2"/>
  <c r="E11301" i="2"/>
  <c r="F11301" i="2"/>
  <c r="E11302" i="2"/>
  <c r="F11302" i="2"/>
  <c r="E11303" i="2"/>
  <c r="F11303" i="2"/>
  <c r="E11304" i="2"/>
  <c r="F11304" i="2"/>
  <c r="E11305" i="2"/>
  <c r="F11305" i="2"/>
  <c r="E11306" i="2"/>
  <c r="F11306" i="2"/>
  <c r="E11307" i="2"/>
  <c r="F11307" i="2"/>
  <c r="E11308" i="2"/>
  <c r="F11308" i="2"/>
  <c r="E11309" i="2"/>
  <c r="F11309" i="2"/>
  <c r="E11310" i="2"/>
  <c r="F11310" i="2"/>
  <c r="E11311" i="2"/>
  <c r="F11311" i="2"/>
  <c r="E11312" i="2"/>
  <c r="F11312" i="2"/>
  <c r="E11313" i="2"/>
  <c r="F11313" i="2"/>
  <c r="E11314" i="2"/>
  <c r="F11314" i="2"/>
  <c r="E11315" i="2"/>
  <c r="F11315" i="2"/>
  <c r="E11316" i="2"/>
  <c r="F11316" i="2"/>
  <c r="E11317" i="2"/>
  <c r="F11317" i="2"/>
  <c r="E11318" i="2"/>
  <c r="F11318" i="2"/>
  <c r="E11319" i="2"/>
  <c r="F11319" i="2"/>
  <c r="E11320" i="2"/>
  <c r="F11320" i="2"/>
  <c r="E11321" i="2"/>
  <c r="F11321" i="2"/>
  <c r="E11322" i="2"/>
  <c r="F11322" i="2"/>
  <c r="E11323" i="2"/>
  <c r="F11323" i="2"/>
  <c r="E11324" i="2"/>
  <c r="F11324" i="2"/>
  <c r="E11325" i="2"/>
  <c r="F11325" i="2"/>
  <c r="E11326" i="2"/>
  <c r="F11326" i="2"/>
  <c r="E11327" i="2"/>
  <c r="F11327" i="2"/>
  <c r="E11328" i="2"/>
  <c r="F11328" i="2"/>
  <c r="E11329" i="2"/>
  <c r="F11329" i="2"/>
  <c r="E11330" i="2"/>
  <c r="F11330" i="2"/>
  <c r="E11331" i="2"/>
  <c r="F11331" i="2"/>
  <c r="E11332" i="2"/>
  <c r="F11332" i="2"/>
  <c r="E11333" i="2"/>
  <c r="F11333" i="2"/>
  <c r="E11334" i="2"/>
  <c r="F11334" i="2"/>
  <c r="E11335" i="2"/>
  <c r="F11335" i="2"/>
  <c r="E11336" i="2"/>
  <c r="F11336" i="2"/>
  <c r="E11337" i="2"/>
  <c r="F11337" i="2"/>
  <c r="E11338" i="2"/>
  <c r="F11338" i="2"/>
  <c r="E11339" i="2"/>
  <c r="F11339" i="2"/>
  <c r="E11340" i="2"/>
  <c r="F11340" i="2"/>
  <c r="E11341" i="2"/>
  <c r="F11341" i="2"/>
  <c r="E11342" i="2"/>
  <c r="F11342" i="2"/>
  <c r="E11343" i="2"/>
  <c r="F11343" i="2"/>
  <c r="E11344" i="2"/>
  <c r="F11344" i="2"/>
  <c r="E11345" i="2"/>
  <c r="F11345" i="2"/>
  <c r="E11346" i="2"/>
  <c r="F11346" i="2"/>
  <c r="E11347" i="2"/>
  <c r="F11347" i="2"/>
  <c r="E11348" i="2"/>
  <c r="F11348" i="2"/>
  <c r="E11349" i="2"/>
  <c r="F11349" i="2"/>
  <c r="E11350" i="2"/>
  <c r="F11350" i="2"/>
  <c r="E11351" i="2"/>
  <c r="F11351" i="2"/>
  <c r="E11352" i="2"/>
  <c r="F11352" i="2"/>
  <c r="E11353" i="2"/>
  <c r="F11353" i="2"/>
  <c r="E11354" i="2"/>
  <c r="F11354" i="2"/>
  <c r="E11355" i="2"/>
  <c r="F11355" i="2"/>
  <c r="E11356" i="2"/>
  <c r="F11356" i="2"/>
  <c r="E11357" i="2"/>
  <c r="F11357" i="2"/>
  <c r="E11358" i="2"/>
  <c r="F11358" i="2"/>
  <c r="E11359" i="2"/>
  <c r="F11359" i="2"/>
  <c r="E11360" i="2"/>
  <c r="F11360" i="2"/>
  <c r="E11361" i="2"/>
  <c r="F11361" i="2"/>
  <c r="E11362" i="2"/>
  <c r="F11362" i="2"/>
  <c r="E11363" i="2"/>
  <c r="F11363" i="2"/>
  <c r="E11364" i="2"/>
  <c r="F11364" i="2"/>
  <c r="E11365" i="2"/>
  <c r="F11365" i="2"/>
  <c r="E11366" i="2"/>
  <c r="F11366" i="2"/>
  <c r="E11367" i="2"/>
  <c r="F11367" i="2"/>
  <c r="E11368" i="2"/>
  <c r="F11368" i="2"/>
  <c r="E11369" i="2"/>
  <c r="F11369" i="2"/>
  <c r="E11370" i="2"/>
  <c r="F11370" i="2"/>
  <c r="E11371" i="2"/>
  <c r="F11371" i="2"/>
  <c r="E11372" i="2"/>
  <c r="F11372" i="2"/>
  <c r="E11373" i="2"/>
  <c r="F11373" i="2"/>
  <c r="E11374" i="2"/>
  <c r="F11374" i="2"/>
  <c r="E11375" i="2"/>
  <c r="F11375" i="2"/>
  <c r="E11376" i="2"/>
  <c r="F11376" i="2"/>
  <c r="E11377" i="2"/>
  <c r="F11377" i="2"/>
  <c r="E11378" i="2"/>
  <c r="F11378" i="2"/>
  <c r="E11379" i="2"/>
  <c r="F11379" i="2"/>
  <c r="E11380" i="2"/>
  <c r="F11380" i="2"/>
  <c r="E11381" i="2"/>
  <c r="F11381" i="2"/>
  <c r="E11382" i="2"/>
  <c r="F11382" i="2"/>
  <c r="E11383" i="2"/>
  <c r="F11383" i="2"/>
  <c r="E11384" i="2"/>
  <c r="F11384" i="2"/>
  <c r="E11385" i="2"/>
  <c r="F11385" i="2"/>
  <c r="E11386" i="2"/>
  <c r="F11386" i="2"/>
  <c r="E11387" i="2"/>
  <c r="F11387" i="2"/>
  <c r="E11388" i="2"/>
  <c r="F11388" i="2"/>
  <c r="E11389" i="2"/>
  <c r="F11389" i="2"/>
  <c r="E11390" i="2"/>
  <c r="F11390" i="2"/>
  <c r="E11391" i="2"/>
  <c r="F11391" i="2"/>
  <c r="E11392" i="2"/>
  <c r="F11392" i="2"/>
  <c r="E11393" i="2"/>
  <c r="F11393" i="2"/>
  <c r="E11394" i="2"/>
  <c r="F11394" i="2"/>
  <c r="E11395" i="2"/>
  <c r="F11395" i="2"/>
  <c r="E11396" i="2"/>
  <c r="F11396" i="2"/>
  <c r="E11397" i="2"/>
  <c r="F11397" i="2"/>
  <c r="E11398" i="2"/>
  <c r="F11398" i="2"/>
  <c r="E11399" i="2"/>
  <c r="F11399" i="2"/>
  <c r="E11400" i="2"/>
  <c r="F11400" i="2"/>
  <c r="E11401" i="2"/>
  <c r="F11401" i="2"/>
  <c r="E11402" i="2"/>
  <c r="F11402" i="2"/>
  <c r="E11403" i="2"/>
  <c r="F11403" i="2"/>
  <c r="E11404" i="2"/>
  <c r="F11404" i="2"/>
  <c r="E11405" i="2"/>
  <c r="F11405" i="2"/>
  <c r="E11406" i="2"/>
  <c r="F11406" i="2"/>
  <c r="E11407" i="2"/>
  <c r="F11407" i="2"/>
  <c r="E11408" i="2"/>
  <c r="F11408" i="2"/>
  <c r="E11409" i="2"/>
  <c r="F11409" i="2"/>
  <c r="E11410" i="2"/>
  <c r="F11410" i="2"/>
  <c r="E11411" i="2"/>
  <c r="F11411" i="2"/>
  <c r="E11412" i="2"/>
  <c r="F11412" i="2"/>
  <c r="E11413" i="2"/>
  <c r="F11413" i="2"/>
  <c r="E11414" i="2"/>
  <c r="F11414" i="2"/>
  <c r="E11415" i="2"/>
  <c r="F11415" i="2"/>
  <c r="E11416" i="2"/>
  <c r="F11416" i="2"/>
  <c r="E11417" i="2"/>
  <c r="F11417" i="2"/>
  <c r="E11418" i="2"/>
  <c r="F11418" i="2"/>
  <c r="E11419" i="2"/>
  <c r="F11419" i="2"/>
  <c r="E11420" i="2"/>
  <c r="F11420" i="2"/>
  <c r="E11421" i="2"/>
  <c r="F11421" i="2"/>
  <c r="E11422" i="2"/>
  <c r="F11422" i="2"/>
  <c r="E11423" i="2"/>
  <c r="F11423" i="2"/>
  <c r="E11424" i="2"/>
  <c r="F11424" i="2"/>
  <c r="E11425" i="2"/>
  <c r="F11425" i="2"/>
  <c r="E11426" i="2"/>
  <c r="F11426" i="2"/>
  <c r="E11427" i="2"/>
  <c r="F11427" i="2"/>
  <c r="E11428" i="2"/>
  <c r="F11428" i="2"/>
  <c r="E11429" i="2"/>
  <c r="F11429" i="2"/>
  <c r="E11430" i="2"/>
  <c r="F11430" i="2"/>
  <c r="E11431" i="2"/>
  <c r="F11431" i="2"/>
  <c r="E11432" i="2"/>
  <c r="F11432" i="2"/>
  <c r="E11433" i="2"/>
  <c r="F11433" i="2"/>
  <c r="E11434" i="2"/>
  <c r="F11434" i="2"/>
  <c r="E11435" i="2"/>
  <c r="F11435" i="2"/>
  <c r="E11436" i="2"/>
  <c r="F11436" i="2"/>
  <c r="E11437" i="2"/>
  <c r="F11437" i="2"/>
  <c r="E11438" i="2"/>
  <c r="F11438" i="2"/>
  <c r="E11439" i="2"/>
  <c r="F11439" i="2"/>
  <c r="E11440" i="2"/>
  <c r="F11440" i="2"/>
  <c r="E11441" i="2"/>
  <c r="F11441" i="2"/>
  <c r="E11442" i="2"/>
  <c r="F11442" i="2"/>
  <c r="E11443" i="2"/>
  <c r="F11443" i="2"/>
  <c r="E11444" i="2"/>
  <c r="F11444" i="2"/>
  <c r="E11445" i="2"/>
  <c r="F11445" i="2"/>
  <c r="E11446" i="2"/>
  <c r="F11446" i="2"/>
  <c r="E11447" i="2"/>
  <c r="F11447" i="2"/>
  <c r="E11448" i="2"/>
  <c r="F11448" i="2"/>
  <c r="E11449" i="2"/>
  <c r="F11449" i="2"/>
  <c r="E11450" i="2"/>
  <c r="F11450" i="2"/>
  <c r="E11451" i="2"/>
  <c r="F11451" i="2"/>
  <c r="E11452" i="2"/>
  <c r="F11452" i="2"/>
  <c r="E11453" i="2"/>
  <c r="F11453" i="2"/>
  <c r="E11454" i="2"/>
  <c r="F11454" i="2"/>
  <c r="E11455" i="2"/>
  <c r="F11455" i="2"/>
  <c r="E11456" i="2"/>
  <c r="F11456" i="2"/>
  <c r="E11457" i="2"/>
  <c r="F11457" i="2"/>
  <c r="E11458" i="2"/>
  <c r="F11458" i="2"/>
  <c r="E11459" i="2"/>
  <c r="F11459" i="2"/>
  <c r="E11460" i="2"/>
  <c r="F11460" i="2"/>
  <c r="E11461" i="2"/>
  <c r="F11461" i="2"/>
  <c r="E11462" i="2"/>
  <c r="F11462" i="2"/>
  <c r="E11463" i="2"/>
  <c r="F11463" i="2"/>
  <c r="E11464" i="2"/>
  <c r="F11464" i="2"/>
  <c r="E11465" i="2"/>
  <c r="F11465" i="2"/>
  <c r="E11466" i="2"/>
  <c r="F11466" i="2"/>
  <c r="E11467" i="2"/>
  <c r="F11467" i="2"/>
  <c r="E11468" i="2"/>
  <c r="F11468" i="2"/>
  <c r="E11469" i="2"/>
  <c r="F11469" i="2"/>
  <c r="E11470" i="2"/>
  <c r="F11470" i="2"/>
  <c r="E11471" i="2"/>
  <c r="F11471" i="2"/>
  <c r="E11472" i="2"/>
  <c r="F11472" i="2"/>
  <c r="E11473" i="2"/>
  <c r="F11473" i="2"/>
  <c r="E11474" i="2"/>
  <c r="F11474" i="2"/>
  <c r="E11475" i="2"/>
  <c r="F11475" i="2"/>
  <c r="E11476" i="2"/>
  <c r="F11476" i="2"/>
  <c r="E11477" i="2"/>
  <c r="F11477" i="2"/>
  <c r="E11478" i="2"/>
  <c r="F11478" i="2"/>
  <c r="E11479" i="2"/>
  <c r="F11479" i="2"/>
  <c r="E11480" i="2"/>
  <c r="F11480" i="2"/>
  <c r="E11481" i="2"/>
  <c r="F11481" i="2"/>
  <c r="E11482" i="2"/>
  <c r="F11482" i="2"/>
  <c r="E11483" i="2"/>
  <c r="F11483" i="2"/>
  <c r="E11484" i="2"/>
  <c r="F11484" i="2"/>
  <c r="E11485" i="2"/>
  <c r="F11485" i="2"/>
  <c r="E11486" i="2"/>
  <c r="F11486" i="2"/>
  <c r="E11487" i="2"/>
  <c r="F11487" i="2"/>
  <c r="E11488" i="2"/>
  <c r="F11488" i="2"/>
  <c r="E11489" i="2"/>
  <c r="F11489" i="2"/>
  <c r="E11490" i="2"/>
  <c r="F11490" i="2"/>
  <c r="E11491" i="2"/>
  <c r="F11491" i="2"/>
  <c r="E11492" i="2"/>
  <c r="F11492" i="2"/>
  <c r="E11493" i="2"/>
  <c r="F11493" i="2"/>
  <c r="E11494" i="2"/>
  <c r="F11494" i="2"/>
  <c r="E11495" i="2"/>
  <c r="F11495" i="2"/>
  <c r="E11496" i="2"/>
  <c r="F11496" i="2"/>
  <c r="E11497" i="2"/>
  <c r="F11497" i="2"/>
  <c r="E11498" i="2"/>
  <c r="F11498" i="2"/>
  <c r="E11499" i="2"/>
  <c r="F11499" i="2"/>
  <c r="E11500" i="2"/>
  <c r="F11500" i="2"/>
  <c r="E11501" i="2"/>
  <c r="F11501" i="2"/>
  <c r="E11502" i="2"/>
  <c r="F11502" i="2"/>
  <c r="E11503" i="2"/>
  <c r="F11503" i="2"/>
  <c r="E11504" i="2"/>
  <c r="F11504" i="2"/>
  <c r="E11505" i="2"/>
  <c r="F11505" i="2"/>
  <c r="E11506" i="2"/>
  <c r="F11506" i="2"/>
  <c r="E11507" i="2"/>
  <c r="F11507" i="2"/>
  <c r="E11508" i="2"/>
  <c r="F11508" i="2"/>
  <c r="E11509" i="2"/>
  <c r="F11509" i="2"/>
  <c r="E11510" i="2"/>
  <c r="F11510" i="2"/>
  <c r="E11511" i="2"/>
  <c r="F11511" i="2"/>
  <c r="E11512" i="2"/>
  <c r="F11512" i="2"/>
  <c r="E11513" i="2"/>
  <c r="F11513" i="2"/>
  <c r="E11514" i="2"/>
  <c r="F11514" i="2"/>
  <c r="E11515" i="2"/>
  <c r="F11515" i="2"/>
  <c r="E11516" i="2"/>
  <c r="F11516" i="2"/>
  <c r="E11517" i="2"/>
  <c r="F11517" i="2"/>
  <c r="E11518" i="2"/>
  <c r="F11518" i="2"/>
  <c r="E11519" i="2"/>
  <c r="F11519" i="2"/>
  <c r="E11520" i="2"/>
  <c r="F11520" i="2"/>
  <c r="E11521" i="2"/>
  <c r="F11521" i="2"/>
  <c r="E11522" i="2"/>
  <c r="F11522" i="2"/>
  <c r="E11523" i="2"/>
  <c r="F11523" i="2"/>
  <c r="E11524" i="2"/>
  <c r="F11524" i="2"/>
  <c r="E11525" i="2"/>
  <c r="F11525" i="2"/>
  <c r="E11526" i="2"/>
  <c r="F11526" i="2"/>
  <c r="E11527" i="2"/>
  <c r="F11527" i="2"/>
  <c r="E11528" i="2"/>
  <c r="F11528" i="2"/>
  <c r="E11529" i="2"/>
  <c r="F11529" i="2"/>
  <c r="E11530" i="2"/>
  <c r="F11530" i="2"/>
  <c r="E11531" i="2"/>
  <c r="F11531" i="2"/>
  <c r="E11532" i="2"/>
  <c r="F11532" i="2"/>
  <c r="E11533" i="2"/>
  <c r="F11533" i="2"/>
  <c r="E11534" i="2"/>
  <c r="F11534" i="2"/>
  <c r="E11535" i="2"/>
  <c r="F11535" i="2"/>
  <c r="E11536" i="2"/>
  <c r="F11536" i="2"/>
  <c r="E11537" i="2"/>
  <c r="F11537" i="2"/>
  <c r="E11538" i="2"/>
  <c r="F11538" i="2"/>
  <c r="E11539" i="2"/>
  <c r="F11539" i="2"/>
  <c r="E11540" i="2"/>
  <c r="F11540" i="2"/>
  <c r="E11541" i="2"/>
  <c r="F11541" i="2"/>
  <c r="E11542" i="2"/>
  <c r="F11542" i="2"/>
  <c r="E11543" i="2"/>
  <c r="F11543" i="2"/>
  <c r="E11544" i="2"/>
  <c r="F11544" i="2"/>
  <c r="E11545" i="2"/>
  <c r="F11545" i="2"/>
  <c r="E11546" i="2"/>
  <c r="F11546" i="2"/>
  <c r="E11547" i="2"/>
  <c r="F11547" i="2"/>
  <c r="E11548" i="2"/>
  <c r="F11548" i="2"/>
  <c r="E11549" i="2"/>
  <c r="F11549" i="2"/>
  <c r="E11550" i="2"/>
  <c r="F11550" i="2"/>
  <c r="E11551" i="2"/>
  <c r="F11551" i="2"/>
  <c r="E11552" i="2"/>
  <c r="F11552" i="2"/>
  <c r="E11553" i="2"/>
  <c r="F11553" i="2"/>
  <c r="E11554" i="2"/>
  <c r="F11554" i="2"/>
  <c r="E11555" i="2"/>
  <c r="F11555" i="2"/>
  <c r="E11556" i="2"/>
  <c r="F11556" i="2"/>
  <c r="E11557" i="2"/>
  <c r="F11557" i="2"/>
  <c r="E11558" i="2"/>
  <c r="F11558" i="2"/>
  <c r="E11559" i="2"/>
  <c r="F11559" i="2"/>
  <c r="E11560" i="2"/>
  <c r="F11560" i="2"/>
  <c r="E11561" i="2"/>
  <c r="F11561" i="2"/>
  <c r="E11562" i="2"/>
  <c r="F11562" i="2"/>
  <c r="E11563" i="2"/>
  <c r="F11563" i="2"/>
  <c r="E11564" i="2"/>
  <c r="F11564" i="2"/>
  <c r="E11565" i="2"/>
  <c r="F11565" i="2"/>
  <c r="E11566" i="2"/>
  <c r="F11566" i="2"/>
  <c r="E11567" i="2"/>
  <c r="F11567" i="2"/>
  <c r="E11568" i="2"/>
  <c r="F11568" i="2"/>
  <c r="E11569" i="2"/>
  <c r="F11569" i="2"/>
  <c r="E11570" i="2"/>
  <c r="F11570" i="2"/>
  <c r="E11571" i="2"/>
  <c r="F11571" i="2"/>
  <c r="E11572" i="2"/>
  <c r="F11572" i="2"/>
  <c r="E11573" i="2"/>
  <c r="F11573" i="2"/>
  <c r="E11574" i="2"/>
  <c r="F11574" i="2"/>
  <c r="E11575" i="2"/>
  <c r="F11575" i="2"/>
  <c r="E11576" i="2"/>
  <c r="F11576" i="2"/>
  <c r="E11577" i="2"/>
  <c r="F11577" i="2"/>
  <c r="E11578" i="2"/>
  <c r="F11578" i="2"/>
  <c r="E11579" i="2"/>
  <c r="F11579" i="2"/>
  <c r="E11580" i="2"/>
  <c r="F11580" i="2"/>
  <c r="E11581" i="2"/>
  <c r="F11581" i="2"/>
  <c r="E11582" i="2"/>
  <c r="F11582" i="2"/>
  <c r="E11583" i="2"/>
  <c r="F11583" i="2"/>
  <c r="E11584" i="2"/>
  <c r="F11584" i="2"/>
  <c r="E11585" i="2"/>
  <c r="F11585" i="2"/>
  <c r="E11586" i="2"/>
  <c r="F11586" i="2"/>
  <c r="E11587" i="2"/>
  <c r="F11587" i="2"/>
  <c r="E11588" i="2"/>
  <c r="F11588" i="2"/>
  <c r="E11589" i="2"/>
  <c r="F11589" i="2"/>
  <c r="E11590" i="2"/>
  <c r="F11590" i="2"/>
  <c r="E11591" i="2"/>
  <c r="F11591" i="2"/>
  <c r="E11592" i="2"/>
  <c r="F11592" i="2"/>
  <c r="E11593" i="2"/>
  <c r="F11593" i="2"/>
  <c r="E11594" i="2"/>
  <c r="F11594" i="2"/>
  <c r="E11595" i="2"/>
  <c r="F11595" i="2"/>
  <c r="E11596" i="2"/>
  <c r="F11596" i="2"/>
  <c r="E11597" i="2"/>
  <c r="F11597" i="2"/>
  <c r="E11598" i="2"/>
  <c r="F11598" i="2"/>
  <c r="E11599" i="2"/>
  <c r="F11599" i="2"/>
  <c r="E11600" i="2"/>
  <c r="F11600" i="2"/>
  <c r="E11601" i="2"/>
  <c r="F11601" i="2"/>
  <c r="E11602" i="2"/>
  <c r="F11602" i="2"/>
  <c r="E11603" i="2"/>
  <c r="F11603" i="2"/>
  <c r="E11604" i="2"/>
  <c r="F11604" i="2"/>
  <c r="E11605" i="2"/>
  <c r="F11605" i="2"/>
  <c r="E11606" i="2"/>
  <c r="F11606" i="2"/>
  <c r="E11607" i="2"/>
  <c r="F11607" i="2"/>
  <c r="E11608" i="2"/>
  <c r="F11608" i="2"/>
  <c r="E11609" i="2"/>
  <c r="F11609" i="2"/>
  <c r="E11610" i="2"/>
  <c r="F11610" i="2"/>
  <c r="E11611" i="2"/>
  <c r="F11611" i="2"/>
  <c r="E11612" i="2"/>
  <c r="F11612" i="2"/>
  <c r="E11613" i="2"/>
  <c r="F11613" i="2"/>
  <c r="E11614" i="2"/>
  <c r="F11614" i="2"/>
  <c r="E11615" i="2"/>
  <c r="F11615" i="2"/>
  <c r="E11616" i="2"/>
  <c r="F11616" i="2"/>
  <c r="E11617" i="2"/>
  <c r="F11617" i="2"/>
  <c r="E11618" i="2"/>
  <c r="F11618" i="2"/>
  <c r="E11619" i="2"/>
  <c r="F11619" i="2"/>
  <c r="E11620" i="2"/>
  <c r="F11620" i="2"/>
  <c r="E11621" i="2"/>
  <c r="F11621" i="2"/>
  <c r="E11622" i="2"/>
  <c r="F11622" i="2"/>
  <c r="E11623" i="2"/>
  <c r="F11623" i="2"/>
  <c r="E11624" i="2"/>
  <c r="F11624" i="2"/>
  <c r="E11625" i="2"/>
  <c r="F11625" i="2"/>
  <c r="E11626" i="2"/>
  <c r="F11626" i="2"/>
  <c r="E11627" i="2"/>
  <c r="F11627" i="2"/>
  <c r="E11628" i="2"/>
  <c r="F11628" i="2"/>
  <c r="E11629" i="2"/>
  <c r="F11629" i="2"/>
  <c r="E11630" i="2"/>
  <c r="F11630" i="2"/>
  <c r="E11631" i="2"/>
  <c r="F11631" i="2"/>
  <c r="E11632" i="2"/>
  <c r="F11632" i="2"/>
  <c r="E11633" i="2"/>
  <c r="F11633" i="2"/>
  <c r="E11634" i="2"/>
  <c r="F11634" i="2"/>
  <c r="E11635" i="2"/>
  <c r="F11635" i="2"/>
  <c r="E11636" i="2"/>
  <c r="F11636" i="2"/>
  <c r="E11637" i="2"/>
  <c r="F11637" i="2"/>
  <c r="E11638" i="2"/>
  <c r="F11638" i="2"/>
  <c r="E11639" i="2"/>
  <c r="F11639" i="2"/>
  <c r="E11640" i="2"/>
  <c r="F11640" i="2"/>
  <c r="E11641" i="2"/>
  <c r="F11641" i="2"/>
  <c r="E11642" i="2"/>
  <c r="F11642" i="2"/>
  <c r="E11643" i="2"/>
  <c r="F11643" i="2"/>
  <c r="E11644" i="2"/>
  <c r="F11644" i="2"/>
  <c r="E11645" i="2"/>
  <c r="F11645" i="2"/>
  <c r="E11646" i="2"/>
  <c r="F11646" i="2"/>
  <c r="E11647" i="2"/>
  <c r="F11647" i="2"/>
  <c r="E11648" i="2"/>
  <c r="F11648" i="2"/>
  <c r="E11649" i="2"/>
  <c r="F11649" i="2"/>
  <c r="E11650" i="2"/>
  <c r="F11650" i="2"/>
  <c r="E11651" i="2"/>
  <c r="F11651" i="2"/>
  <c r="E11652" i="2"/>
  <c r="F11652" i="2"/>
  <c r="E11653" i="2"/>
  <c r="F11653" i="2"/>
  <c r="E11654" i="2"/>
  <c r="F11654" i="2"/>
  <c r="E11655" i="2"/>
  <c r="F11655" i="2"/>
  <c r="E11656" i="2"/>
  <c r="F11656" i="2"/>
  <c r="E11657" i="2"/>
  <c r="F11657" i="2"/>
  <c r="E11658" i="2"/>
  <c r="F11658" i="2"/>
  <c r="E11659" i="2"/>
  <c r="F11659" i="2"/>
  <c r="E11660" i="2"/>
  <c r="F11660" i="2"/>
  <c r="E11661" i="2"/>
  <c r="F11661" i="2"/>
  <c r="E11662" i="2"/>
  <c r="F11662" i="2"/>
  <c r="E11663" i="2"/>
  <c r="F11663" i="2"/>
  <c r="E11664" i="2"/>
  <c r="F11664" i="2"/>
  <c r="E11665" i="2"/>
  <c r="F11665" i="2"/>
  <c r="E11666" i="2"/>
  <c r="F11666" i="2"/>
  <c r="E11667" i="2"/>
  <c r="F11667" i="2"/>
  <c r="E11668" i="2"/>
  <c r="F11668" i="2"/>
  <c r="E11669" i="2"/>
  <c r="F11669" i="2"/>
  <c r="E11670" i="2"/>
  <c r="F11670" i="2"/>
  <c r="E11671" i="2"/>
  <c r="F11671" i="2"/>
  <c r="E11672" i="2"/>
  <c r="F11672" i="2"/>
  <c r="E11673" i="2"/>
  <c r="F11673" i="2"/>
  <c r="E11674" i="2"/>
  <c r="F11674" i="2"/>
  <c r="E11675" i="2"/>
  <c r="F11675" i="2"/>
  <c r="E11676" i="2"/>
  <c r="F11676" i="2"/>
  <c r="E11677" i="2"/>
  <c r="F11677" i="2"/>
  <c r="E11678" i="2"/>
  <c r="F11678" i="2"/>
  <c r="E11679" i="2"/>
  <c r="F11679" i="2"/>
  <c r="E11680" i="2"/>
  <c r="F11680" i="2"/>
  <c r="E11681" i="2"/>
  <c r="F11681" i="2"/>
  <c r="E11682" i="2"/>
  <c r="F11682" i="2"/>
  <c r="E11683" i="2"/>
  <c r="F11683" i="2"/>
  <c r="E11684" i="2"/>
  <c r="F11684" i="2"/>
  <c r="E11685" i="2"/>
  <c r="F11685" i="2"/>
  <c r="E11686" i="2"/>
  <c r="F11686" i="2"/>
  <c r="E11687" i="2"/>
  <c r="F11687" i="2"/>
  <c r="E11688" i="2"/>
  <c r="F11688" i="2"/>
  <c r="E11689" i="2"/>
  <c r="F11689" i="2"/>
  <c r="E11690" i="2"/>
  <c r="F11690" i="2"/>
  <c r="E11691" i="2"/>
  <c r="F11691" i="2"/>
  <c r="E11692" i="2"/>
  <c r="F11692" i="2"/>
  <c r="E11693" i="2"/>
  <c r="F11693" i="2"/>
  <c r="E11694" i="2"/>
  <c r="F11694" i="2"/>
  <c r="E11695" i="2"/>
  <c r="F11695" i="2"/>
  <c r="E11696" i="2"/>
  <c r="F11696" i="2"/>
  <c r="E11697" i="2"/>
  <c r="F11697" i="2"/>
  <c r="E11698" i="2"/>
  <c r="F11698" i="2"/>
  <c r="E11699" i="2"/>
  <c r="F11699" i="2"/>
  <c r="E11700" i="2"/>
  <c r="F11700" i="2"/>
  <c r="E11701" i="2"/>
  <c r="F11701" i="2"/>
  <c r="E11702" i="2"/>
  <c r="F11702" i="2"/>
  <c r="E11703" i="2"/>
  <c r="F11703" i="2"/>
  <c r="E11704" i="2"/>
  <c r="F11704" i="2"/>
  <c r="E11705" i="2"/>
  <c r="F11705" i="2"/>
  <c r="E11706" i="2"/>
  <c r="F11706" i="2"/>
  <c r="E11707" i="2"/>
  <c r="F11707" i="2"/>
  <c r="E11708" i="2"/>
  <c r="F11708" i="2"/>
  <c r="E11709" i="2"/>
  <c r="F11709" i="2"/>
  <c r="E11710" i="2"/>
  <c r="F11710" i="2"/>
  <c r="E11711" i="2"/>
  <c r="F11711" i="2"/>
  <c r="E11712" i="2"/>
  <c r="F11712" i="2"/>
  <c r="E11713" i="2"/>
  <c r="F11713" i="2"/>
  <c r="E11714" i="2"/>
  <c r="F11714" i="2"/>
  <c r="E11715" i="2"/>
  <c r="F11715" i="2"/>
  <c r="E11716" i="2"/>
  <c r="F11716" i="2"/>
  <c r="E11717" i="2"/>
  <c r="F11717" i="2"/>
  <c r="E11718" i="2"/>
  <c r="F11718" i="2"/>
  <c r="E11719" i="2"/>
  <c r="F11719" i="2"/>
  <c r="E11720" i="2"/>
  <c r="F11720" i="2"/>
  <c r="E11721" i="2"/>
  <c r="F11721" i="2"/>
  <c r="E11722" i="2"/>
  <c r="F11722" i="2"/>
  <c r="E11723" i="2"/>
  <c r="F11723" i="2"/>
  <c r="E11724" i="2"/>
  <c r="F11724" i="2"/>
  <c r="E11725" i="2"/>
  <c r="F11725" i="2"/>
  <c r="E11726" i="2"/>
  <c r="F11726" i="2"/>
  <c r="E11727" i="2"/>
  <c r="F11727" i="2"/>
  <c r="E11728" i="2"/>
  <c r="F11728" i="2"/>
  <c r="E11729" i="2"/>
  <c r="F11729" i="2"/>
  <c r="E11730" i="2"/>
  <c r="F11730" i="2"/>
  <c r="E11731" i="2"/>
  <c r="F11731" i="2"/>
  <c r="E11732" i="2"/>
  <c r="F11732" i="2"/>
  <c r="E11733" i="2"/>
  <c r="F11733" i="2"/>
  <c r="E11734" i="2"/>
  <c r="F11734" i="2"/>
  <c r="E11735" i="2"/>
  <c r="F11735" i="2"/>
  <c r="E11736" i="2"/>
  <c r="F11736" i="2"/>
  <c r="E11737" i="2"/>
  <c r="F11737" i="2"/>
  <c r="E11738" i="2"/>
  <c r="F11738" i="2"/>
  <c r="E11739" i="2"/>
  <c r="F11739" i="2"/>
  <c r="E11740" i="2"/>
  <c r="F11740" i="2"/>
  <c r="E11741" i="2"/>
  <c r="F11741" i="2"/>
  <c r="E11742" i="2"/>
  <c r="F11742" i="2"/>
  <c r="E11743" i="2"/>
  <c r="F11743" i="2"/>
  <c r="E11744" i="2"/>
  <c r="F11744" i="2"/>
  <c r="E11745" i="2"/>
  <c r="F11745" i="2"/>
  <c r="E11746" i="2"/>
  <c r="F11746" i="2"/>
  <c r="E11747" i="2"/>
  <c r="F11747" i="2"/>
  <c r="E11748" i="2"/>
  <c r="F11748" i="2"/>
  <c r="E11749" i="2"/>
  <c r="F11749" i="2"/>
  <c r="E11750" i="2"/>
  <c r="F11750" i="2"/>
  <c r="E11751" i="2"/>
  <c r="F11751" i="2"/>
  <c r="E11752" i="2"/>
  <c r="F11752" i="2"/>
  <c r="E11753" i="2"/>
  <c r="F11753" i="2"/>
  <c r="E11754" i="2"/>
  <c r="F11754" i="2"/>
  <c r="E11755" i="2"/>
  <c r="F11755" i="2"/>
  <c r="E11756" i="2"/>
  <c r="F11756" i="2"/>
  <c r="E11757" i="2"/>
  <c r="F11757" i="2"/>
  <c r="E11758" i="2"/>
  <c r="F11758" i="2"/>
  <c r="E11759" i="2"/>
  <c r="F11759" i="2"/>
  <c r="E11760" i="2"/>
  <c r="F11760" i="2"/>
  <c r="E11761" i="2"/>
  <c r="F11761" i="2"/>
  <c r="E11762" i="2"/>
  <c r="F11762" i="2"/>
  <c r="E11763" i="2"/>
  <c r="F11763" i="2"/>
  <c r="E11764" i="2"/>
  <c r="F11764" i="2"/>
  <c r="E11765" i="2"/>
  <c r="F11765" i="2"/>
  <c r="E11766" i="2"/>
  <c r="F11766" i="2"/>
  <c r="E11767" i="2"/>
  <c r="F11767" i="2"/>
  <c r="E11768" i="2"/>
  <c r="F11768" i="2"/>
  <c r="E11769" i="2"/>
  <c r="F11769" i="2"/>
  <c r="E11770" i="2"/>
  <c r="F11770" i="2"/>
  <c r="E11771" i="2"/>
  <c r="F11771" i="2"/>
  <c r="E11772" i="2"/>
  <c r="F11772" i="2"/>
  <c r="E11773" i="2"/>
  <c r="F11773" i="2"/>
  <c r="E11774" i="2"/>
  <c r="F11774" i="2"/>
  <c r="E11775" i="2"/>
  <c r="F11775" i="2"/>
  <c r="E11776" i="2"/>
  <c r="F11776" i="2"/>
  <c r="E11777" i="2"/>
  <c r="F11777" i="2"/>
  <c r="E11778" i="2"/>
  <c r="F11778" i="2"/>
  <c r="E11779" i="2"/>
  <c r="F11779" i="2"/>
  <c r="E11780" i="2"/>
  <c r="F11780" i="2"/>
  <c r="E11781" i="2"/>
  <c r="F11781" i="2"/>
  <c r="E11782" i="2"/>
  <c r="F11782" i="2"/>
  <c r="E11783" i="2"/>
  <c r="F11783" i="2"/>
  <c r="E11784" i="2"/>
  <c r="F11784" i="2"/>
  <c r="E11785" i="2"/>
  <c r="F11785" i="2"/>
  <c r="E11786" i="2"/>
  <c r="F11786" i="2"/>
  <c r="E11787" i="2"/>
  <c r="F11787" i="2"/>
  <c r="E11788" i="2"/>
  <c r="F11788" i="2"/>
  <c r="E11789" i="2"/>
  <c r="F11789" i="2"/>
  <c r="E11790" i="2"/>
  <c r="F11790" i="2"/>
  <c r="E11791" i="2"/>
  <c r="F11791" i="2"/>
  <c r="E11792" i="2"/>
  <c r="F11792" i="2"/>
  <c r="E11793" i="2"/>
  <c r="F11793" i="2"/>
  <c r="E11794" i="2"/>
  <c r="F11794" i="2"/>
  <c r="E11795" i="2"/>
  <c r="F11795" i="2"/>
  <c r="E11796" i="2"/>
  <c r="F11796" i="2"/>
  <c r="E11797" i="2"/>
  <c r="F11797" i="2"/>
  <c r="E11798" i="2"/>
  <c r="F11798" i="2"/>
  <c r="E11799" i="2"/>
  <c r="F11799" i="2"/>
  <c r="E11800" i="2"/>
  <c r="F11800" i="2"/>
  <c r="E11801" i="2"/>
  <c r="F11801" i="2"/>
  <c r="E11802" i="2"/>
  <c r="F11802" i="2"/>
  <c r="E11803" i="2"/>
  <c r="F11803" i="2"/>
  <c r="E11804" i="2"/>
  <c r="F11804" i="2"/>
  <c r="E11805" i="2"/>
  <c r="F11805" i="2"/>
  <c r="E11806" i="2"/>
  <c r="F11806" i="2"/>
  <c r="E11807" i="2"/>
  <c r="F11807" i="2"/>
  <c r="E11808" i="2"/>
  <c r="F11808" i="2"/>
  <c r="E11809" i="2"/>
  <c r="F11809" i="2"/>
  <c r="E11810" i="2"/>
  <c r="F11810" i="2"/>
  <c r="E11811" i="2"/>
  <c r="F11811" i="2"/>
  <c r="E11812" i="2"/>
  <c r="F11812" i="2"/>
  <c r="E11813" i="2"/>
  <c r="F11813" i="2"/>
  <c r="E11814" i="2"/>
  <c r="F11814" i="2"/>
  <c r="E11815" i="2"/>
  <c r="F11815" i="2"/>
  <c r="E11816" i="2"/>
  <c r="F11816" i="2"/>
  <c r="E11817" i="2"/>
  <c r="F11817" i="2"/>
  <c r="E11818" i="2"/>
  <c r="F11818" i="2"/>
  <c r="E11819" i="2"/>
  <c r="F11819" i="2"/>
  <c r="E11820" i="2"/>
  <c r="F11820" i="2"/>
  <c r="E11821" i="2"/>
  <c r="F11821" i="2"/>
  <c r="E11822" i="2"/>
  <c r="F11822" i="2"/>
  <c r="E11823" i="2"/>
  <c r="F11823" i="2"/>
  <c r="E11824" i="2"/>
  <c r="F11824" i="2"/>
  <c r="E11825" i="2"/>
  <c r="F11825" i="2"/>
  <c r="E11826" i="2"/>
  <c r="F11826" i="2"/>
  <c r="E11827" i="2"/>
  <c r="F11827" i="2"/>
  <c r="E11828" i="2"/>
  <c r="F11828" i="2"/>
  <c r="E11829" i="2"/>
  <c r="F11829" i="2"/>
  <c r="E11830" i="2"/>
  <c r="F11830" i="2"/>
  <c r="E11831" i="2"/>
  <c r="F11831" i="2"/>
  <c r="E11832" i="2"/>
  <c r="F11832" i="2"/>
  <c r="E11833" i="2"/>
  <c r="F11833" i="2"/>
  <c r="E11834" i="2"/>
  <c r="F11834" i="2"/>
  <c r="E11835" i="2"/>
  <c r="F11835" i="2"/>
  <c r="E11836" i="2"/>
  <c r="F11836" i="2"/>
  <c r="E11837" i="2"/>
  <c r="F11837" i="2"/>
  <c r="E11838" i="2"/>
  <c r="F11838" i="2"/>
  <c r="E11839" i="2"/>
  <c r="F11839" i="2"/>
  <c r="E11840" i="2"/>
  <c r="F11840" i="2"/>
  <c r="E11841" i="2"/>
  <c r="F11841" i="2"/>
  <c r="E11842" i="2"/>
  <c r="F11842" i="2"/>
  <c r="E11843" i="2"/>
  <c r="F11843" i="2"/>
  <c r="E11844" i="2"/>
  <c r="F11844" i="2"/>
  <c r="E11845" i="2"/>
  <c r="F11845" i="2"/>
  <c r="E11846" i="2"/>
  <c r="F11846" i="2"/>
  <c r="E11847" i="2"/>
  <c r="F11847" i="2"/>
  <c r="E11848" i="2"/>
  <c r="F11848" i="2"/>
  <c r="E11849" i="2"/>
  <c r="F11849" i="2"/>
  <c r="E11850" i="2"/>
  <c r="F11850" i="2"/>
  <c r="E11851" i="2"/>
  <c r="F11851" i="2"/>
  <c r="E11852" i="2"/>
  <c r="F11852" i="2"/>
  <c r="E11853" i="2"/>
  <c r="F11853" i="2"/>
  <c r="E11854" i="2"/>
  <c r="F11854" i="2"/>
  <c r="E11855" i="2"/>
  <c r="F11855" i="2"/>
  <c r="E11856" i="2"/>
  <c r="F11856" i="2"/>
  <c r="E11857" i="2"/>
  <c r="F11857" i="2"/>
  <c r="E11858" i="2"/>
  <c r="F11858" i="2"/>
  <c r="E11859" i="2"/>
  <c r="F11859" i="2"/>
  <c r="E11860" i="2"/>
  <c r="F11860" i="2"/>
  <c r="E11861" i="2"/>
  <c r="F11861" i="2"/>
  <c r="E11862" i="2"/>
  <c r="F11862" i="2"/>
  <c r="E11863" i="2"/>
  <c r="F11863" i="2"/>
  <c r="E11864" i="2"/>
  <c r="F11864" i="2"/>
  <c r="E11865" i="2"/>
  <c r="F11865" i="2"/>
  <c r="E11866" i="2"/>
  <c r="F11866" i="2"/>
  <c r="E11867" i="2"/>
  <c r="F11867" i="2"/>
  <c r="E11868" i="2"/>
  <c r="F11868" i="2"/>
  <c r="E11869" i="2"/>
  <c r="F11869" i="2"/>
  <c r="E11870" i="2"/>
  <c r="F11870" i="2"/>
  <c r="E11871" i="2"/>
  <c r="F11871" i="2"/>
  <c r="E11872" i="2"/>
  <c r="F11872" i="2"/>
  <c r="E11873" i="2"/>
  <c r="F11873" i="2"/>
  <c r="E11874" i="2"/>
  <c r="F11874" i="2"/>
  <c r="E11875" i="2"/>
  <c r="F11875" i="2"/>
  <c r="E11876" i="2"/>
  <c r="F11876" i="2"/>
  <c r="E11877" i="2"/>
  <c r="F11877" i="2"/>
  <c r="E11878" i="2"/>
  <c r="F11878" i="2"/>
  <c r="E11879" i="2"/>
  <c r="F11879" i="2"/>
  <c r="E11880" i="2"/>
  <c r="F11880" i="2"/>
  <c r="E11881" i="2"/>
  <c r="F11881" i="2"/>
  <c r="E11882" i="2"/>
  <c r="F11882" i="2"/>
  <c r="E11883" i="2"/>
  <c r="F11883" i="2"/>
  <c r="E11884" i="2"/>
  <c r="F11884" i="2"/>
  <c r="E11885" i="2"/>
  <c r="F11885" i="2"/>
  <c r="E11886" i="2"/>
  <c r="F11886" i="2"/>
  <c r="E11887" i="2"/>
  <c r="F11887" i="2"/>
  <c r="E11888" i="2"/>
  <c r="F11888" i="2"/>
  <c r="E11889" i="2"/>
  <c r="F11889" i="2"/>
  <c r="E11890" i="2"/>
  <c r="F11890" i="2"/>
  <c r="E11891" i="2"/>
  <c r="F11891" i="2"/>
  <c r="E11892" i="2"/>
  <c r="F11892" i="2"/>
  <c r="E11893" i="2"/>
  <c r="F11893" i="2"/>
  <c r="E11894" i="2"/>
  <c r="F11894" i="2"/>
  <c r="E11895" i="2"/>
  <c r="F11895" i="2"/>
  <c r="E11896" i="2"/>
  <c r="F11896" i="2"/>
  <c r="E11897" i="2"/>
  <c r="F11897" i="2"/>
  <c r="E11898" i="2"/>
  <c r="F11898" i="2"/>
  <c r="E11899" i="2"/>
  <c r="F11899" i="2"/>
  <c r="E11900" i="2"/>
  <c r="F11900" i="2"/>
  <c r="E11901" i="2"/>
  <c r="F11901" i="2"/>
  <c r="E11902" i="2"/>
  <c r="F11902" i="2"/>
  <c r="E11903" i="2"/>
  <c r="F11903" i="2"/>
  <c r="E11904" i="2"/>
  <c r="F11904" i="2"/>
  <c r="E11905" i="2"/>
  <c r="F11905" i="2"/>
  <c r="E11906" i="2"/>
  <c r="F11906" i="2"/>
  <c r="E11907" i="2"/>
  <c r="F11907" i="2"/>
  <c r="E11908" i="2"/>
  <c r="F11908" i="2"/>
  <c r="E11909" i="2"/>
  <c r="F11909" i="2"/>
  <c r="E11910" i="2"/>
  <c r="F11910" i="2"/>
  <c r="E11911" i="2"/>
  <c r="F11911" i="2"/>
  <c r="E11912" i="2"/>
  <c r="F11912" i="2"/>
  <c r="E11913" i="2"/>
  <c r="F11913" i="2"/>
  <c r="E11914" i="2"/>
  <c r="F11914" i="2"/>
  <c r="E11915" i="2"/>
  <c r="F11915" i="2"/>
  <c r="E11916" i="2"/>
  <c r="F11916" i="2"/>
  <c r="E11917" i="2"/>
  <c r="F11917" i="2"/>
  <c r="E11918" i="2"/>
  <c r="F11918" i="2"/>
  <c r="E11919" i="2"/>
  <c r="F11919" i="2"/>
  <c r="E11920" i="2"/>
  <c r="F11920" i="2"/>
  <c r="E11921" i="2"/>
  <c r="F11921" i="2"/>
  <c r="E11922" i="2"/>
  <c r="F11922" i="2"/>
  <c r="E11923" i="2"/>
  <c r="F11923" i="2"/>
  <c r="E11924" i="2"/>
  <c r="F11924" i="2"/>
  <c r="E11925" i="2"/>
  <c r="F11925" i="2"/>
  <c r="E11926" i="2"/>
  <c r="F11926" i="2"/>
  <c r="E11927" i="2"/>
  <c r="F11927" i="2"/>
  <c r="E11928" i="2"/>
  <c r="F11928" i="2"/>
  <c r="E11929" i="2"/>
  <c r="F11929" i="2"/>
  <c r="E11930" i="2"/>
  <c r="F11930" i="2"/>
  <c r="E11931" i="2"/>
  <c r="F11931" i="2"/>
  <c r="E11932" i="2"/>
  <c r="F11932" i="2"/>
  <c r="E11933" i="2"/>
  <c r="F11933" i="2"/>
  <c r="E11934" i="2"/>
  <c r="F11934" i="2"/>
  <c r="E11935" i="2"/>
  <c r="F11935" i="2"/>
  <c r="E11936" i="2"/>
  <c r="F11936" i="2"/>
  <c r="E11937" i="2"/>
  <c r="F11937" i="2"/>
  <c r="E11938" i="2"/>
  <c r="F11938" i="2"/>
  <c r="E11939" i="2"/>
  <c r="F11939" i="2"/>
  <c r="E11940" i="2"/>
  <c r="F11940" i="2"/>
  <c r="E11941" i="2"/>
  <c r="F11941" i="2"/>
  <c r="E11942" i="2"/>
  <c r="F11942" i="2"/>
  <c r="E11943" i="2"/>
  <c r="F11943" i="2"/>
  <c r="E11944" i="2"/>
  <c r="F11944" i="2"/>
  <c r="E11945" i="2"/>
  <c r="F11945" i="2"/>
  <c r="E11946" i="2"/>
  <c r="F11946" i="2"/>
  <c r="E11947" i="2"/>
  <c r="F11947" i="2"/>
  <c r="E11948" i="2"/>
  <c r="F11948" i="2"/>
  <c r="E11949" i="2"/>
  <c r="F11949" i="2"/>
  <c r="E11950" i="2"/>
  <c r="F11950" i="2"/>
  <c r="E11951" i="2"/>
  <c r="F11951" i="2"/>
  <c r="E11952" i="2"/>
  <c r="F11952" i="2"/>
  <c r="E11953" i="2"/>
  <c r="F11953" i="2"/>
  <c r="E11954" i="2"/>
  <c r="F11954" i="2"/>
  <c r="E11955" i="2"/>
  <c r="F11955" i="2"/>
  <c r="E11956" i="2"/>
  <c r="F11956" i="2"/>
  <c r="E11957" i="2"/>
  <c r="F11957" i="2"/>
  <c r="E11958" i="2"/>
  <c r="F11958" i="2"/>
  <c r="E11959" i="2"/>
  <c r="F11959" i="2"/>
  <c r="E11960" i="2"/>
  <c r="F11960" i="2"/>
  <c r="E11961" i="2"/>
  <c r="F11961" i="2"/>
  <c r="E11962" i="2"/>
  <c r="F11962" i="2"/>
  <c r="E11963" i="2"/>
  <c r="F11963" i="2"/>
  <c r="E11964" i="2"/>
  <c r="F11964" i="2"/>
  <c r="E11965" i="2"/>
  <c r="F11965" i="2"/>
  <c r="E11966" i="2"/>
  <c r="F11966" i="2"/>
  <c r="E11967" i="2"/>
  <c r="F11967" i="2"/>
  <c r="E11968" i="2"/>
  <c r="F11968" i="2"/>
  <c r="E11969" i="2"/>
  <c r="F11969" i="2"/>
  <c r="E11970" i="2"/>
  <c r="F11970" i="2"/>
  <c r="E11971" i="2"/>
  <c r="F11971" i="2"/>
  <c r="E11972" i="2"/>
  <c r="F11972" i="2"/>
  <c r="E11973" i="2"/>
  <c r="F11973" i="2"/>
  <c r="E11974" i="2"/>
  <c r="F11974" i="2"/>
  <c r="E11975" i="2"/>
  <c r="F11975" i="2"/>
  <c r="E11976" i="2"/>
  <c r="F11976" i="2"/>
  <c r="E11977" i="2"/>
  <c r="F11977" i="2"/>
  <c r="E11978" i="2"/>
  <c r="F11978" i="2"/>
  <c r="E11979" i="2"/>
  <c r="F11979" i="2"/>
  <c r="E11980" i="2"/>
  <c r="F11980" i="2"/>
  <c r="E11981" i="2"/>
  <c r="F11981" i="2"/>
  <c r="E11982" i="2"/>
  <c r="F11982" i="2"/>
  <c r="E11983" i="2"/>
  <c r="F11983" i="2"/>
  <c r="E11984" i="2"/>
  <c r="F11984" i="2"/>
  <c r="E11985" i="2"/>
  <c r="F11985" i="2"/>
  <c r="E11986" i="2"/>
  <c r="F11986" i="2"/>
  <c r="E11987" i="2"/>
  <c r="F11987" i="2"/>
  <c r="E11988" i="2"/>
  <c r="F11988" i="2"/>
  <c r="E11989" i="2"/>
  <c r="F11989" i="2"/>
  <c r="E11990" i="2"/>
  <c r="F11990" i="2"/>
  <c r="E11991" i="2"/>
  <c r="F11991" i="2"/>
  <c r="E11992" i="2"/>
  <c r="F11992" i="2"/>
  <c r="E11993" i="2"/>
  <c r="F11993" i="2"/>
  <c r="E11994" i="2"/>
  <c r="F11994" i="2"/>
  <c r="E11995" i="2"/>
  <c r="F11995" i="2"/>
  <c r="E11996" i="2"/>
  <c r="F11996" i="2"/>
  <c r="E11997" i="2"/>
  <c r="F11997" i="2"/>
  <c r="E11998" i="2"/>
  <c r="F11998" i="2"/>
  <c r="E11999" i="2"/>
  <c r="F11999" i="2"/>
  <c r="E12000" i="2"/>
  <c r="F12000" i="2"/>
  <c r="E12001" i="2"/>
  <c r="F12001" i="2"/>
  <c r="E12002" i="2"/>
  <c r="F12002" i="2"/>
  <c r="E12003" i="2"/>
  <c r="F12003" i="2"/>
  <c r="E12004" i="2"/>
  <c r="F12004" i="2"/>
  <c r="E12005" i="2"/>
  <c r="F12005" i="2"/>
  <c r="E12006" i="2"/>
  <c r="F12006" i="2"/>
  <c r="E12007" i="2"/>
  <c r="F12007" i="2"/>
  <c r="E12008" i="2"/>
  <c r="F12008" i="2"/>
  <c r="E12009" i="2"/>
  <c r="F12009" i="2"/>
  <c r="E12010" i="2"/>
  <c r="F12010" i="2"/>
  <c r="E12011" i="2"/>
  <c r="F12011" i="2"/>
  <c r="E12012" i="2"/>
  <c r="F12012" i="2"/>
  <c r="E12013" i="2"/>
  <c r="F12013" i="2"/>
  <c r="E12014" i="2"/>
  <c r="F12014" i="2"/>
  <c r="E12015" i="2"/>
  <c r="F12015" i="2"/>
  <c r="E12016" i="2"/>
  <c r="F12016" i="2"/>
  <c r="E12017" i="2"/>
  <c r="F12017" i="2"/>
  <c r="E12018" i="2"/>
  <c r="F12018" i="2"/>
  <c r="E12019" i="2"/>
  <c r="F12019" i="2"/>
  <c r="E12020" i="2"/>
  <c r="F12020" i="2"/>
  <c r="E12021" i="2"/>
  <c r="F12021" i="2"/>
  <c r="E12022" i="2"/>
  <c r="F12022" i="2"/>
  <c r="E12023" i="2"/>
  <c r="F12023" i="2"/>
  <c r="E12024" i="2"/>
  <c r="F12024" i="2"/>
  <c r="E12025" i="2"/>
  <c r="F12025" i="2"/>
  <c r="E12026" i="2"/>
  <c r="F12026" i="2"/>
  <c r="E12027" i="2"/>
  <c r="F12027" i="2"/>
  <c r="E12028" i="2"/>
  <c r="F12028" i="2"/>
  <c r="E12029" i="2"/>
  <c r="F12029" i="2"/>
  <c r="E12030" i="2"/>
  <c r="F12030" i="2"/>
  <c r="E12031" i="2"/>
  <c r="F12031" i="2"/>
  <c r="E12032" i="2"/>
  <c r="F12032" i="2"/>
  <c r="E12033" i="2"/>
  <c r="F12033" i="2"/>
  <c r="E12034" i="2"/>
  <c r="F12034" i="2"/>
  <c r="E12035" i="2"/>
  <c r="F12035" i="2"/>
  <c r="E12036" i="2"/>
  <c r="F12036" i="2"/>
  <c r="E12037" i="2"/>
  <c r="F12037" i="2"/>
  <c r="E12038" i="2"/>
  <c r="F12038" i="2"/>
  <c r="E12039" i="2"/>
  <c r="F12039" i="2"/>
  <c r="E12040" i="2"/>
  <c r="F12040" i="2"/>
  <c r="E12041" i="2"/>
  <c r="F12041" i="2"/>
  <c r="E12042" i="2"/>
  <c r="F12042" i="2"/>
  <c r="E12043" i="2"/>
  <c r="F12043" i="2"/>
  <c r="E12044" i="2"/>
  <c r="F12044" i="2"/>
  <c r="E12045" i="2"/>
  <c r="F12045" i="2"/>
  <c r="E12046" i="2"/>
  <c r="F12046" i="2"/>
  <c r="E12047" i="2"/>
  <c r="F12047" i="2"/>
  <c r="E12048" i="2"/>
  <c r="F12048" i="2"/>
  <c r="E12049" i="2"/>
  <c r="F12049" i="2"/>
  <c r="E12050" i="2"/>
  <c r="F12050" i="2"/>
  <c r="E12051" i="2"/>
  <c r="F12051" i="2"/>
  <c r="E12052" i="2"/>
  <c r="F12052" i="2"/>
  <c r="E12053" i="2"/>
  <c r="F12053" i="2"/>
  <c r="E12054" i="2"/>
  <c r="F12054" i="2"/>
  <c r="E12055" i="2"/>
  <c r="F12055" i="2"/>
  <c r="E12056" i="2"/>
  <c r="F12056" i="2"/>
  <c r="E12057" i="2"/>
  <c r="F12057" i="2"/>
  <c r="E12058" i="2"/>
  <c r="F12058" i="2"/>
  <c r="E12059" i="2"/>
  <c r="F12059" i="2"/>
  <c r="E12060" i="2"/>
  <c r="F12060" i="2"/>
  <c r="E12061" i="2"/>
  <c r="F12061" i="2"/>
  <c r="E12062" i="2"/>
  <c r="F12062" i="2"/>
  <c r="E12063" i="2"/>
  <c r="F12063" i="2"/>
  <c r="E12064" i="2"/>
  <c r="F12064" i="2"/>
  <c r="E12065" i="2"/>
  <c r="F12065" i="2"/>
  <c r="E12066" i="2"/>
  <c r="F12066" i="2"/>
  <c r="E12067" i="2"/>
  <c r="F12067" i="2"/>
  <c r="E12068" i="2"/>
  <c r="F12068" i="2"/>
  <c r="E12069" i="2"/>
  <c r="F12069" i="2"/>
  <c r="E12070" i="2"/>
  <c r="F12070" i="2"/>
  <c r="E12071" i="2"/>
  <c r="F12071" i="2"/>
  <c r="E12072" i="2"/>
  <c r="F12072" i="2"/>
  <c r="E12073" i="2"/>
  <c r="F12073" i="2"/>
  <c r="E12074" i="2"/>
  <c r="F12074" i="2"/>
  <c r="E12075" i="2"/>
  <c r="F12075" i="2"/>
  <c r="E12076" i="2"/>
  <c r="F12076" i="2"/>
  <c r="E12077" i="2"/>
  <c r="F12077" i="2"/>
  <c r="E12078" i="2"/>
  <c r="F12078" i="2"/>
  <c r="E12079" i="2"/>
  <c r="F12079" i="2"/>
  <c r="E12080" i="2"/>
  <c r="F12080" i="2"/>
  <c r="E12081" i="2"/>
  <c r="F12081" i="2"/>
  <c r="E12082" i="2"/>
  <c r="F12082" i="2"/>
  <c r="E12083" i="2"/>
  <c r="F12083" i="2"/>
  <c r="E12084" i="2"/>
  <c r="F12084" i="2"/>
  <c r="E12085" i="2"/>
  <c r="F12085" i="2"/>
  <c r="E12086" i="2"/>
  <c r="F12086" i="2"/>
  <c r="E12087" i="2"/>
  <c r="F12087" i="2"/>
  <c r="E12088" i="2"/>
  <c r="F12088" i="2"/>
  <c r="E12089" i="2"/>
  <c r="F12089" i="2"/>
  <c r="E12090" i="2"/>
  <c r="F12090" i="2"/>
  <c r="E12091" i="2"/>
  <c r="F12091" i="2"/>
  <c r="E12092" i="2"/>
  <c r="F12092" i="2"/>
  <c r="E12093" i="2"/>
  <c r="F12093" i="2"/>
  <c r="E12094" i="2"/>
  <c r="F12094" i="2"/>
  <c r="E12095" i="2"/>
  <c r="F12095" i="2"/>
  <c r="E12096" i="2"/>
  <c r="F12096" i="2"/>
  <c r="E12097" i="2"/>
  <c r="F12097" i="2"/>
  <c r="E12098" i="2"/>
  <c r="F12098" i="2"/>
  <c r="E12099" i="2"/>
  <c r="F12099" i="2"/>
  <c r="E12100" i="2"/>
  <c r="F12100" i="2"/>
  <c r="E12101" i="2"/>
  <c r="F12101" i="2"/>
  <c r="E12102" i="2"/>
  <c r="F12102" i="2"/>
  <c r="E12103" i="2"/>
  <c r="F12103" i="2"/>
  <c r="E12104" i="2"/>
  <c r="F12104" i="2"/>
  <c r="E12105" i="2"/>
  <c r="F12105" i="2"/>
  <c r="E12106" i="2"/>
  <c r="F12106" i="2"/>
  <c r="E12107" i="2"/>
  <c r="F12107" i="2"/>
  <c r="E12108" i="2"/>
  <c r="F12108" i="2"/>
  <c r="E12109" i="2"/>
  <c r="F12109" i="2"/>
  <c r="E12110" i="2"/>
  <c r="F12110" i="2"/>
  <c r="E12111" i="2"/>
  <c r="F12111" i="2"/>
  <c r="E12112" i="2"/>
  <c r="F12112" i="2"/>
  <c r="E12113" i="2"/>
  <c r="F12113" i="2"/>
  <c r="E12114" i="2"/>
  <c r="F12114" i="2"/>
  <c r="E12115" i="2"/>
  <c r="F12115" i="2"/>
  <c r="E12116" i="2"/>
  <c r="F12116" i="2"/>
  <c r="E12117" i="2"/>
  <c r="F12117" i="2"/>
  <c r="E12118" i="2"/>
  <c r="F12118" i="2"/>
  <c r="E12119" i="2"/>
  <c r="F12119" i="2"/>
  <c r="E12120" i="2"/>
  <c r="F12120" i="2"/>
  <c r="E12121" i="2"/>
  <c r="F12121" i="2"/>
  <c r="E12122" i="2"/>
  <c r="F12122" i="2"/>
  <c r="E12123" i="2"/>
  <c r="F12123" i="2"/>
  <c r="E12124" i="2"/>
  <c r="F12124" i="2"/>
  <c r="E12125" i="2"/>
  <c r="F12125" i="2"/>
  <c r="E12126" i="2"/>
  <c r="F12126" i="2"/>
  <c r="E12127" i="2"/>
  <c r="F12127" i="2"/>
  <c r="E12128" i="2"/>
  <c r="F12128" i="2"/>
  <c r="E12129" i="2"/>
  <c r="F12129" i="2"/>
  <c r="E12130" i="2"/>
  <c r="F12130" i="2"/>
  <c r="E12131" i="2"/>
  <c r="F12131" i="2"/>
  <c r="E12132" i="2"/>
  <c r="F12132" i="2"/>
  <c r="E12133" i="2"/>
  <c r="F12133" i="2"/>
  <c r="E12134" i="2"/>
  <c r="F12134" i="2"/>
  <c r="E12135" i="2"/>
  <c r="F12135" i="2"/>
  <c r="E12136" i="2"/>
  <c r="F12136" i="2"/>
  <c r="E12137" i="2"/>
  <c r="F12137" i="2"/>
  <c r="E12138" i="2"/>
  <c r="F12138" i="2"/>
  <c r="E12139" i="2"/>
  <c r="F12139" i="2"/>
  <c r="E12140" i="2"/>
  <c r="F12140" i="2"/>
  <c r="E12141" i="2"/>
  <c r="F12141" i="2"/>
  <c r="E12142" i="2"/>
  <c r="F12142" i="2"/>
  <c r="E12143" i="2"/>
  <c r="F12143" i="2"/>
  <c r="E12144" i="2"/>
  <c r="F12144" i="2"/>
  <c r="E12145" i="2"/>
  <c r="F12145" i="2"/>
  <c r="E12146" i="2"/>
  <c r="F12146" i="2"/>
  <c r="E12147" i="2"/>
  <c r="F12147" i="2"/>
  <c r="E12148" i="2"/>
  <c r="F12148" i="2"/>
  <c r="E12149" i="2"/>
  <c r="F12149" i="2"/>
  <c r="E12150" i="2"/>
  <c r="F12150" i="2"/>
  <c r="E12151" i="2"/>
  <c r="F12151" i="2"/>
  <c r="E12152" i="2"/>
  <c r="F12152" i="2"/>
  <c r="E12153" i="2"/>
  <c r="F12153" i="2"/>
  <c r="E12154" i="2"/>
  <c r="F12154" i="2"/>
  <c r="E12155" i="2"/>
  <c r="F12155" i="2"/>
  <c r="E12156" i="2"/>
  <c r="F12156" i="2"/>
  <c r="E12157" i="2"/>
  <c r="F12157" i="2"/>
  <c r="E12158" i="2"/>
  <c r="F12158" i="2"/>
  <c r="E12159" i="2"/>
  <c r="F12159" i="2"/>
  <c r="E12160" i="2"/>
  <c r="F12160" i="2"/>
  <c r="E12161" i="2"/>
  <c r="F12161" i="2"/>
  <c r="E12162" i="2"/>
  <c r="F12162" i="2"/>
  <c r="E12163" i="2"/>
  <c r="F12163" i="2"/>
  <c r="E12164" i="2"/>
  <c r="F12164" i="2"/>
  <c r="E12165" i="2"/>
  <c r="F12165" i="2"/>
  <c r="E12166" i="2"/>
  <c r="F12166" i="2"/>
  <c r="E12167" i="2"/>
  <c r="F12167" i="2"/>
  <c r="E12168" i="2"/>
  <c r="F12168" i="2"/>
  <c r="E12169" i="2"/>
  <c r="F12169" i="2"/>
  <c r="E12170" i="2"/>
  <c r="F12170" i="2"/>
  <c r="E12171" i="2"/>
  <c r="F12171" i="2"/>
  <c r="E12172" i="2"/>
  <c r="F12172" i="2"/>
  <c r="E12173" i="2"/>
  <c r="F12173" i="2"/>
  <c r="E12174" i="2"/>
  <c r="F12174" i="2"/>
  <c r="E12175" i="2"/>
  <c r="F12175" i="2"/>
  <c r="E12176" i="2"/>
  <c r="F12176" i="2"/>
  <c r="E12177" i="2"/>
  <c r="F12177" i="2"/>
  <c r="E12178" i="2"/>
  <c r="F12178" i="2"/>
  <c r="E12179" i="2"/>
  <c r="F12179" i="2"/>
  <c r="E12180" i="2"/>
  <c r="F12180" i="2"/>
  <c r="E12181" i="2"/>
  <c r="F12181" i="2"/>
  <c r="E12182" i="2"/>
  <c r="F12182" i="2"/>
  <c r="E12183" i="2"/>
  <c r="F12183" i="2"/>
  <c r="E12184" i="2"/>
  <c r="F12184" i="2"/>
  <c r="E12185" i="2"/>
  <c r="F12185" i="2"/>
  <c r="E12186" i="2"/>
  <c r="F12186" i="2"/>
  <c r="E12187" i="2"/>
  <c r="F12187" i="2"/>
  <c r="E12188" i="2"/>
  <c r="F12188" i="2"/>
  <c r="E12189" i="2"/>
  <c r="F12189" i="2"/>
  <c r="E12190" i="2"/>
  <c r="F12190" i="2"/>
  <c r="E12191" i="2"/>
  <c r="F12191" i="2"/>
  <c r="E12192" i="2"/>
  <c r="F12192" i="2"/>
  <c r="E12193" i="2"/>
  <c r="F12193" i="2"/>
  <c r="E12194" i="2"/>
  <c r="F12194" i="2"/>
  <c r="E12195" i="2"/>
  <c r="F12195" i="2"/>
  <c r="E12196" i="2"/>
  <c r="F12196" i="2"/>
  <c r="E12197" i="2"/>
  <c r="F12197" i="2"/>
  <c r="E12198" i="2"/>
  <c r="F12198" i="2"/>
  <c r="E12199" i="2"/>
  <c r="F12199" i="2"/>
  <c r="E12200" i="2"/>
  <c r="F12200" i="2"/>
  <c r="E12201" i="2"/>
  <c r="F12201" i="2"/>
  <c r="E12202" i="2"/>
  <c r="F12202" i="2"/>
  <c r="E12203" i="2"/>
  <c r="F12203" i="2"/>
  <c r="E12204" i="2"/>
  <c r="F12204" i="2"/>
  <c r="E12205" i="2"/>
  <c r="F12205" i="2"/>
  <c r="E12206" i="2"/>
  <c r="F12206" i="2"/>
  <c r="E12207" i="2"/>
  <c r="F12207" i="2"/>
  <c r="E12208" i="2"/>
  <c r="F12208" i="2"/>
  <c r="E12209" i="2"/>
  <c r="F12209" i="2"/>
  <c r="E12210" i="2"/>
  <c r="F12210" i="2"/>
  <c r="E12211" i="2"/>
  <c r="F12211" i="2"/>
  <c r="E12212" i="2"/>
  <c r="F12212" i="2"/>
  <c r="E12213" i="2"/>
  <c r="F12213" i="2"/>
  <c r="E12214" i="2"/>
  <c r="F12214" i="2"/>
  <c r="E12215" i="2"/>
  <c r="F12215" i="2"/>
  <c r="E12216" i="2"/>
  <c r="F12216" i="2"/>
  <c r="E12217" i="2"/>
  <c r="F12217" i="2"/>
  <c r="E12218" i="2"/>
  <c r="F12218" i="2"/>
  <c r="E12219" i="2"/>
  <c r="F12219" i="2"/>
  <c r="E12220" i="2"/>
  <c r="F12220" i="2"/>
  <c r="E12221" i="2"/>
  <c r="F12221" i="2"/>
  <c r="E12222" i="2"/>
  <c r="F12222" i="2"/>
  <c r="E12223" i="2"/>
  <c r="F12223" i="2"/>
  <c r="E12224" i="2"/>
  <c r="F12224" i="2"/>
  <c r="E12225" i="2"/>
  <c r="F12225" i="2"/>
  <c r="E12226" i="2"/>
  <c r="F12226" i="2"/>
  <c r="E12227" i="2"/>
  <c r="F12227" i="2"/>
  <c r="E12228" i="2"/>
  <c r="F12228" i="2"/>
  <c r="E12229" i="2"/>
  <c r="F12229" i="2"/>
  <c r="E12230" i="2"/>
  <c r="F12230" i="2"/>
  <c r="E12231" i="2"/>
  <c r="F12231" i="2"/>
  <c r="E12232" i="2"/>
  <c r="F12232" i="2"/>
  <c r="E12233" i="2"/>
  <c r="F12233" i="2"/>
  <c r="E12234" i="2"/>
  <c r="F12234" i="2"/>
  <c r="E12235" i="2"/>
  <c r="F12235" i="2"/>
  <c r="E12236" i="2"/>
  <c r="F12236" i="2"/>
  <c r="E12237" i="2"/>
  <c r="F12237" i="2"/>
  <c r="E12238" i="2"/>
  <c r="F12238" i="2"/>
  <c r="E12239" i="2"/>
  <c r="F12239" i="2"/>
  <c r="E12240" i="2"/>
  <c r="F12240" i="2"/>
  <c r="E12241" i="2"/>
  <c r="F12241" i="2"/>
  <c r="E12242" i="2"/>
  <c r="F12242" i="2"/>
  <c r="E12243" i="2"/>
  <c r="F12243" i="2"/>
  <c r="E12244" i="2"/>
  <c r="F12244" i="2"/>
  <c r="E12245" i="2"/>
  <c r="F12245" i="2"/>
  <c r="E12246" i="2"/>
  <c r="F12246" i="2"/>
  <c r="E12247" i="2"/>
  <c r="F12247" i="2"/>
  <c r="E12248" i="2"/>
  <c r="F12248" i="2"/>
  <c r="E12249" i="2"/>
  <c r="F12249" i="2"/>
  <c r="E12250" i="2"/>
  <c r="F12250" i="2"/>
  <c r="E12251" i="2"/>
  <c r="F12251" i="2"/>
  <c r="E12252" i="2"/>
  <c r="F12252" i="2"/>
  <c r="E12253" i="2"/>
  <c r="F12253" i="2"/>
  <c r="E12254" i="2"/>
  <c r="F12254" i="2"/>
  <c r="E12255" i="2"/>
  <c r="F12255" i="2"/>
  <c r="E12256" i="2"/>
  <c r="F12256" i="2"/>
  <c r="E12257" i="2"/>
  <c r="F12257" i="2"/>
  <c r="E12258" i="2"/>
  <c r="F12258" i="2"/>
  <c r="E12259" i="2"/>
  <c r="F12259" i="2"/>
  <c r="E12260" i="2"/>
  <c r="F12260" i="2"/>
  <c r="E12261" i="2"/>
  <c r="F12261" i="2"/>
  <c r="E12262" i="2"/>
  <c r="F12262" i="2"/>
  <c r="E12263" i="2"/>
  <c r="F12263" i="2"/>
  <c r="E12264" i="2"/>
  <c r="F12264" i="2"/>
  <c r="E12265" i="2"/>
  <c r="F12265" i="2"/>
  <c r="E12266" i="2"/>
  <c r="F12266" i="2"/>
  <c r="E12267" i="2"/>
  <c r="F12267" i="2"/>
  <c r="E12268" i="2"/>
  <c r="F12268" i="2"/>
  <c r="E12269" i="2"/>
  <c r="F12269" i="2"/>
  <c r="E12270" i="2"/>
  <c r="F12270" i="2"/>
  <c r="E12271" i="2"/>
  <c r="F12271" i="2"/>
  <c r="E12272" i="2"/>
  <c r="F12272" i="2"/>
  <c r="E12273" i="2"/>
  <c r="F12273" i="2"/>
  <c r="E12274" i="2"/>
  <c r="F12274" i="2"/>
  <c r="E12275" i="2"/>
  <c r="F12275" i="2"/>
  <c r="E12276" i="2"/>
  <c r="F12276" i="2"/>
  <c r="E12277" i="2"/>
  <c r="F12277" i="2"/>
  <c r="E12278" i="2"/>
  <c r="F12278" i="2"/>
  <c r="E12279" i="2"/>
  <c r="F12279" i="2"/>
  <c r="E12280" i="2"/>
  <c r="F12280" i="2"/>
  <c r="E12281" i="2"/>
  <c r="F12281" i="2"/>
  <c r="E12282" i="2"/>
  <c r="F12282" i="2"/>
  <c r="E12283" i="2"/>
  <c r="F12283" i="2"/>
  <c r="E12284" i="2"/>
  <c r="F12284" i="2"/>
  <c r="E12285" i="2"/>
  <c r="F12285" i="2"/>
  <c r="E12286" i="2"/>
  <c r="F12286" i="2"/>
  <c r="E12287" i="2"/>
  <c r="F12287" i="2"/>
  <c r="E12288" i="2"/>
  <c r="F12288" i="2"/>
  <c r="E12289" i="2"/>
  <c r="F12289" i="2"/>
  <c r="E12290" i="2"/>
  <c r="F12290" i="2"/>
  <c r="E12291" i="2"/>
  <c r="F12291" i="2"/>
  <c r="E12292" i="2"/>
  <c r="F12292" i="2"/>
  <c r="E12293" i="2"/>
  <c r="F12293" i="2"/>
  <c r="E12294" i="2"/>
  <c r="F12294" i="2"/>
  <c r="E12295" i="2"/>
  <c r="F12295" i="2"/>
  <c r="E12296" i="2"/>
  <c r="F12296" i="2"/>
  <c r="E12297" i="2"/>
  <c r="F12297" i="2"/>
  <c r="E12298" i="2"/>
  <c r="F12298" i="2"/>
  <c r="E12299" i="2"/>
  <c r="F12299" i="2"/>
  <c r="E12300" i="2"/>
  <c r="F12300" i="2"/>
  <c r="E12301" i="2"/>
  <c r="F12301" i="2"/>
  <c r="E12302" i="2"/>
  <c r="F12302" i="2"/>
  <c r="E12303" i="2"/>
  <c r="F12303" i="2"/>
  <c r="E12304" i="2"/>
  <c r="F12304" i="2"/>
  <c r="E12305" i="2"/>
  <c r="F12305" i="2"/>
  <c r="E12306" i="2"/>
  <c r="F12306" i="2"/>
  <c r="E12307" i="2"/>
  <c r="F12307" i="2"/>
  <c r="E12308" i="2"/>
  <c r="F12308" i="2"/>
  <c r="E12309" i="2"/>
  <c r="F12309" i="2"/>
  <c r="E12310" i="2"/>
  <c r="F12310" i="2"/>
  <c r="E12311" i="2"/>
  <c r="F12311" i="2"/>
  <c r="E12312" i="2"/>
  <c r="F12312" i="2"/>
  <c r="E12313" i="2"/>
  <c r="F12313" i="2"/>
  <c r="E12314" i="2"/>
  <c r="F12314" i="2"/>
  <c r="E12315" i="2"/>
  <c r="F12315" i="2"/>
  <c r="E12316" i="2"/>
  <c r="F12316" i="2"/>
  <c r="E12317" i="2"/>
  <c r="F12317" i="2"/>
  <c r="E12318" i="2"/>
  <c r="F12318" i="2"/>
  <c r="E12319" i="2"/>
  <c r="F12319" i="2"/>
  <c r="E12320" i="2"/>
  <c r="F12320" i="2"/>
  <c r="E12321" i="2"/>
  <c r="F12321" i="2"/>
  <c r="E12322" i="2"/>
  <c r="F12322" i="2"/>
  <c r="E12323" i="2"/>
  <c r="F12323" i="2"/>
  <c r="E12324" i="2"/>
  <c r="F12324" i="2"/>
  <c r="E12325" i="2"/>
  <c r="F12325" i="2"/>
  <c r="E12326" i="2"/>
  <c r="F12326" i="2"/>
  <c r="E12327" i="2"/>
  <c r="F12327" i="2"/>
  <c r="E12328" i="2"/>
  <c r="F12328" i="2"/>
  <c r="E12329" i="2"/>
  <c r="F12329" i="2"/>
  <c r="E12330" i="2"/>
  <c r="F12330" i="2"/>
  <c r="E12331" i="2"/>
  <c r="F12331" i="2"/>
  <c r="E12332" i="2"/>
  <c r="F12332" i="2"/>
  <c r="E12333" i="2"/>
  <c r="F12333" i="2"/>
  <c r="E12334" i="2"/>
  <c r="F12334" i="2"/>
  <c r="E12335" i="2"/>
  <c r="F12335" i="2"/>
  <c r="E12336" i="2"/>
  <c r="F12336" i="2"/>
  <c r="E12337" i="2"/>
  <c r="F12337" i="2"/>
  <c r="E12338" i="2"/>
  <c r="F12338" i="2"/>
  <c r="E12339" i="2"/>
  <c r="F12339" i="2"/>
  <c r="E12340" i="2"/>
  <c r="F12340" i="2"/>
  <c r="E12341" i="2"/>
  <c r="F12341" i="2"/>
  <c r="E12342" i="2"/>
  <c r="F12342" i="2"/>
  <c r="E12343" i="2"/>
  <c r="F12343" i="2"/>
  <c r="E12344" i="2"/>
  <c r="F12344" i="2"/>
  <c r="E12345" i="2"/>
  <c r="F12345" i="2"/>
  <c r="E12346" i="2"/>
  <c r="F12346" i="2"/>
  <c r="E12347" i="2"/>
  <c r="F12347" i="2"/>
  <c r="E12348" i="2"/>
  <c r="F12348" i="2"/>
  <c r="E12349" i="2"/>
  <c r="F12349" i="2"/>
  <c r="E12350" i="2"/>
  <c r="F12350" i="2"/>
  <c r="E12351" i="2"/>
  <c r="F12351" i="2"/>
  <c r="E12352" i="2"/>
  <c r="F12352" i="2"/>
  <c r="E12353" i="2"/>
  <c r="F12353" i="2"/>
  <c r="E12354" i="2"/>
  <c r="F12354" i="2"/>
  <c r="E12355" i="2"/>
  <c r="F12355" i="2"/>
  <c r="E12356" i="2"/>
  <c r="F12356" i="2"/>
  <c r="E12357" i="2"/>
  <c r="F12357" i="2"/>
  <c r="E12358" i="2"/>
  <c r="F12358" i="2"/>
  <c r="E12359" i="2"/>
  <c r="F12359" i="2"/>
  <c r="E12360" i="2"/>
  <c r="F12360" i="2"/>
  <c r="E12361" i="2"/>
  <c r="F12361" i="2"/>
  <c r="E12362" i="2"/>
  <c r="F12362" i="2"/>
  <c r="E12363" i="2"/>
  <c r="F12363" i="2"/>
  <c r="E12364" i="2"/>
  <c r="F12364" i="2"/>
  <c r="E12365" i="2"/>
  <c r="F12365" i="2"/>
  <c r="E12366" i="2"/>
  <c r="F12366" i="2"/>
  <c r="E12367" i="2"/>
  <c r="F12367" i="2"/>
  <c r="E12368" i="2"/>
  <c r="F12368" i="2"/>
  <c r="E12369" i="2"/>
  <c r="F12369" i="2"/>
  <c r="E12370" i="2"/>
  <c r="F12370" i="2"/>
  <c r="E12371" i="2"/>
  <c r="F12371" i="2"/>
  <c r="E12372" i="2"/>
  <c r="F12372" i="2"/>
  <c r="E12373" i="2"/>
  <c r="F12373" i="2"/>
  <c r="E12374" i="2"/>
  <c r="F12374" i="2"/>
  <c r="E12375" i="2"/>
  <c r="F12375" i="2"/>
  <c r="E12376" i="2"/>
  <c r="F12376" i="2"/>
  <c r="E12377" i="2"/>
  <c r="F12377" i="2"/>
  <c r="E12378" i="2"/>
  <c r="F12378" i="2"/>
  <c r="E12379" i="2"/>
  <c r="F12379" i="2"/>
  <c r="E12380" i="2"/>
  <c r="F12380" i="2"/>
  <c r="E12381" i="2"/>
  <c r="F12381" i="2"/>
  <c r="E12382" i="2"/>
  <c r="F12382" i="2"/>
  <c r="E12383" i="2"/>
  <c r="F12383" i="2"/>
  <c r="E12384" i="2"/>
  <c r="F12384" i="2"/>
  <c r="E12385" i="2"/>
  <c r="F12385" i="2"/>
  <c r="E12386" i="2"/>
  <c r="F12386" i="2"/>
  <c r="E12387" i="2"/>
  <c r="F12387" i="2"/>
  <c r="E12388" i="2"/>
  <c r="F12388" i="2"/>
  <c r="E12389" i="2"/>
  <c r="F12389" i="2"/>
  <c r="E12390" i="2"/>
  <c r="F12390" i="2"/>
  <c r="E12391" i="2"/>
  <c r="F12391" i="2"/>
  <c r="E12392" i="2"/>
  <c r="F12392" i="2"/>
  <c r="E12393" i="2"/>
  <c r="F12393" i="2"/>
  <c r="E12394" i="2"/>
  <c r="F12394" i="2"/>
  <c r="E12395" i="2"/>
  <c r="F12395" i="2"/>
  <c r="E12396" i="2"/>
  <c r="F12396" i="2"/>
  <c r="E12397" i="2"/>
  <c r="F12397" i="2"/>
  <c r="E12398" i="2"/>
  <c r="F12398" i="2"/>
  <c r="E12399" i="2"/>
  <c r="F12399" i="2"/>
  <c r="E12400" i="2"/>
  <c r="F12400" i="2"/>
  <c r="E12401" i="2"/>
  <c r="F12401" i="2"/>
  <c r="E12402" i="2"/>
  <c r="F12402" i="2"/>
  <c r="E12403" i="2"/>
  <c r="F12403" i="2"/>
  <c r="E12404" i="2"/>
  <c r="F12404" i="2"/>
  <c r="E12405" i="2"/>
  <c r="F12405" i="2"/>
  <c r="E12406" i="2"/>
  <c r="F12406" i="2"/>
  <c r="E12407" i="2"/>
  <c r="F12407" i="2"/>
  <c r="E12408" i="2"/>
  <c r="F12408" i="2"/>
  <c r="E12409" i="2"/>
  <c r="F12409" i="2"/>
  <c r="E12410" i="2"/>
  <c r="F12410" i="2"/>
  <c r="E12411" i="2"/>
  <c r="F12411" i="2"/>
  <c r="E12412" i="2"/>
  <c r="F12412" i="2"/>
  <c r="E12413" i="2"/>
  <c r="F12413" i="2"/>
  <c r="E12414" i="2"/>
  <c r="F12414" i="2"/>
  <c r="E12415" i="2"/>
  <c r="F12415" i="2"/>
  <c r="E12416" i="2"/>
  <c r="F12416" i="2"/>
  <c r="E12417" i="2"/>
  <c r="F12417" i="2"/>
  <c r="E12418" i="2"/>
  <c r="F12418" i="2"/>
  <c r="E12419" i="2"/>
  <c r="F12419" i="2"/>
  <c r="E12420" i="2"/>
  <c r="F12420" i="2"/>
  <c r="E12421" i="2"/>
  <c r="F12421" i="2"/>
  <c r="E12422" i="2"/>
  <c r="F12422" i="2"/>
  <c r="E12423" i="2"/>
  <c r="F12423" i="2"/>
  <c r="E12424" i="2"/>
  <c r="F12424" i="2"/>
  <c r="E12425" i="2"/>
  <c r="F12425" i="2"/>
  <c r="E12426" i="2"/>
  <c r="F12426" i="2"/>
  <c r="E12427" i="2"/>
  <c r="F12427" i="2"/>
  <c r="E12428" i="2"/>
  <c r="F12428" i="2"/>
  <c r="E12429" i="2"/>
  <c r="F12429" i="2"/>
  <c r="E12430" i="2"/>
  <c r="F12430" i="2"/>
  <c r="E12431" i="2"/>
  <c r="F12431" i="2"/>
  <c r="E12432" i="2"/>
  <c r="F12432" i="2"/>
  <c r="E12433" i="2"/>
  <c r="F12433" i="2"/>
  <c r="E12434" i="2"/>
  <c r="F12434" i="2"/>
  <c r="E12435" i="2"/>
  <c r="F12435" i="2"/>
  <c r="E12436" i="2"/>
  <c r="F12436" i="2"/>
  <c r="E12437" i="2"/>
  <c r="F12437" i="2"/>
  <c r="E12438" i="2"/>
  <c r="F12438" i="2"/>
  <c r="E12439" i="2"/>
  <c r="F12439" i="2"/>
  <c r="E12440" i="2"/>
  <c r="F12440" i="2"/>
  <c r="E12441" i="2"/>
  <c r="F12441" i="2"/>
  <c r="E12442" i="2"/>
  <c r="F12442" i="2"/>
  <c r="E12443" i="2"/>
  <c r="F12443" i="2"/>
  <c r="E12444" i="2"/>
  <c r="F12444" i="2"/>
  <c r="E12445" i="2"/>
  <c r="F12445" i="2"/>
  <c r="E12446" i="2"/>
  <c r="F12446" i="2"/>
  <c r="E12447" i="2"/>
  <c r="F12447" i="2"/>
  <c r="E12448" i="2"/>
  <c r="F12448" i="2"/>
  <c r="E12449" i="2"/>
  <c r="F12449" i="2"/>
  <c r="E12450" i="2"/>
  <c r="F12450" i="2"/>
  <c r="E12451" i="2"/>
  <c r="F12451" i="2"/>
  <c r="E12452" i="2"/>
  <c r="F12452" i="2"/>
  <c r="E12453" i="2"/>
  <c r="F12453" i="2"/>
  <c r="E12454" i="2"/>
  <c r="F12454" i="2"/>
  <c r="E12455" i="2"/>
  <c r="F12455" i="2"/>
  <c r="E12456" i="2"/>
  <c r="F12456" i="2"/>
  <c r="E12457" i="2"/>
  <c r="F12457" i="2"/>
  <c r="E12458" i="2"/>
  <c r="F12458" i="2"/>
  <c r="E12459" i="2"/>
  <c r="F12459" i="2"/>
  <c r="E12460" i="2"/>
  <c r="F12460" i="2"/>
  <c r="E12461" i="2"/>
  <c r="F12461" i="2"/>
  <c r="E12462" i="2"/>
  <c r="F12462" i="2"/>
  <c r="E12463" i="2"/>
  <c r="F12463" i="2"/>
  <c r="E12464" i="2"/>
  <c r="F12464" i="2"/>
  <c r="E12465" i="2"/>
  <c r="F12465" i="2"/>
  <c r="E12466" i="2"/>
  <c r="F12466" i="2"/>
  <c r="E12467" i="2"/>
  <c r="F12467" i="2"/>
  <c r="E12468" i="2"/>
  <c r="F12468" i="2"/>
  <c r="E12469" i="2"/>
  <c r="F12469" i="2"/>
  <c r="E12470" i="2"/>
  <c r="F12470" i="2"/>
  <c r="E12471" i="2"/>
  <c r="F12471" i="2"/>
  <c r="E12472" i="2"/>
  <c r="F12472" i="2"/>
  <c r="E12473" i="2"/>
  <c r="F12473" i="2"/>
  <c r="E12474" i="2"/>
  <c r="F12474" i="2"/>
  <c r="E12475" i="2"/>
  <c r="F12475" i="2"/>
  <c r="E12476" i="2"/>
  <c r="F12476" i="2"/>
  <c r="E12477" i="2"/>
  <c r="F12477" i="2"/>
  <c r="E12478" i="2"/>
  <c r="F12478" i="2"/>
  <c r="E12479" i="2"/>
  <c r="F12479" i="2"/>
  <c r="E12480" i="2"/>
  <c r="F12480" i="2"/>
  <c r="E12481" i="2"/>
  <c r="F12481" i="2"/>
  <c r="E12482" i="2"/>
  <c r="F12482" i="2"/>
  <c r="E12483" i="2"/>
  <c r="F12483" i="2"/>
  <c r="E12484" i="2"/>
  <c r="F12484" i="2"/>
  <c r="E12485" i="2"/>
  <c r="F12485" i="2"/>
  <c r="E12486" i="2"/>
  <c r="F12486" i="2"/>
  <c r="E12487" i="2"/>
  <c r="F12487" i="2"/>
  <c r="E12488" i="2"/>
  <c r="F12488" i="2"/>
  <c r="E12489" i="2"/>
  <c r="F12489" i="2"/>
  <c r="E12490" i="2"/>
  <c r="F12490" i="2"/>
  <c r="E12491" i="2"/>
  <c r="F12491" i="2"/>
  <c r="E12492" i="2"/>
  <c r="F12492" i="2"/>
  <c r="E12493" i="2"/>
  <c r="F12493" i="2"/>
  <c r="E12494" i="2"/>
  <c r="F12494" i="2"/>
  <c r="E12495" i="2"/>
  <c r="F12495" i="2"/>
  <c r="E12496" i="2"/>
  <c r="F12496" i="2"/>
  <c r="E12497" i="2"/>
  <c r="F12497" i="2"/>
  <c r="E12498" i="2"/>
  <c r="F12498" i="2"/>
  <c r="E12499" i="2"/>
  <c r="F12499" i="2"/>
  <c r="E12500" i="2"/>
  <c r="F12500" i="2"/>
  <c r="E12501" i="2"/>
  <c r="F12501" i="2"/>
  <c r="E12502" i="2"/>
  <c r="F12502" i="2"/>
  <c r="E12503" i="2"/>
  <c r="F12503" i="2"/>
  <c r="E12504" i="2"/>
  <c r="F12504" i="2"/>
  <c r="E12505" i="2"/>
  <c r="F12505" i="2"/>
  <c r="E12506" i="2"/>
  <c r="F12506" i="2"/>
  <c r="E12507" i="2"/>
  <c r="F12507" i="2"/>
  <c r="E12508" i="2"/>
  <c r="F12508" i="2"/>
  <c r="E12509" i="2"/>
  <c r="F12509" i="2"/>
  <c r="E12510" i="2"/>
  <c r="F12510" i="2"/>
  <c r="E12511" i="2"/>
  <c r="F12511" i="2"/>
  <c r="E12512" i="2"/>
  <c r="F12512" i="2"/>
  <c r="E12513" i="2"/>
  <c r="F12513" i="2"/>
  <c r="E12514" i="2"/>
  <c r="F12514" i="2"/>
  <c r="E12515" i="2"/>
  <c r="F12515" i="2"/>
  <c r="E12516" i="2"/>
  <c r="F12516" i="2"/>
  <c r="E12517" i="2"/>
  <c r="F12517" i="2"/>
  <c r="E12518" i="2"/>
  <c r="F12518" i="2"/>
  <c r="E12519" i="2"/>
  <c r="F12519" i="2"/>
  <c r="E12520" i="2"/>
  <c r="F12520" i="2"/>
  <c r="E12521" i="2"/>
  <c r="F12521" i="2"/>
  <c r="E12522" i="2"/>
  <c r="F12522" i="2"/>
  <c r="E12523" i="2"/>
  <c r="F12523" i="2"/>
  <c r="E12524" i="2"/>
  <c r="F12524" i="2"/>
  <c r="E12525" i="2"/>
  <c r="F12525" i="2"/>
  <c r="E12526" i="2"/>
  <c r="F12526" i="2"/>
  <c r="E12527" i="2"/>
  <c r="F12527" i="2"/>
  <c r="E12528" i="2"/>
  <c r="F12528" i="2"/>
  <c r="E12529" i="2"/>
  <c r="F12529" i="2"/>
  <c r="E12530" i="2"/>
  <c r="F12530" i="2"/>
  <c r="E12531" i="2"/>
  <c r="F12531" i="2"/>
  <c r="E12532" i="2"/>
  <c r="F12532" i="2"/>
  <c r="E12533" i="2"/>
  <c r="F12533" i="2"/>
  <c r="E12534" i="2"/>
  <c r="F12534" i="2"/>
  <c r="E12535" i="2"/>
  <c r="F12535" i="2"/>
  <c r="E12536" i="2"/>
  <c r="F12536" i="2"/>
  <c r="E12537" i="2"/>
  <c r="F12537" i="2"/>
  <c r="E12538" i="2"/>
  <c r="F12538" i="2"/>
  <c r="E12539" i="2"/>
  <c r="F12539" i="2"/>
  <c r="E12540" i="2"/>
  <c r="F12540" i="2"/>
  <c r="E12541" i="2"/>
  <c r="F12541" i="2"/>
  <c r="E12542" i="2"/>
  <c r="F12542" i="2"/>
  <c r="E12543" i="2"/>
  <c r="F12543" i="2"/>
  <c r="E12544" i="2"/>
  <c r="F12544" i="2"/>
  <c r="E12545" i="2"/>
  <c r="F12545" i="2"/>
  <c r="E12546" i="2"/>
  <c r="F12546" i="2"/>
  <c r="E12547" i="2"/>
  <c r="F12547" i="2"/>
  <c r="E12548" i="2"/>
  <c r="F12548" i="2"/>
  <c r="E12549" i="2"/>
  <c r="F12549" i="2"/>
  <c r="E12550" i="2"/>
  <c r="F12550" i="2"/>
  <c r="E12551" i="2"/>
  <c r="F12551" i="2"/>
  <c r="E12552" i="2"/>
  <c r="F12552" i="2"/>
  <c r="E12553" i="2"/>
  <c r="F12553" i="2"/>
  <c r="E12554" i="2"/>
  <c r="F12554" i="2"/>
  <c r="E12555" i="2"/>
  <c r="F12555" i="2"/>
  <c r="E12556" i="2"/>
  <c r="F12556" i="2"/>
  <c r="E12557" i="2"/>
  <c r="F12557" i="2"/>
  <c r="E12558" i="2"/>
  <c r="F12558" i="2"/>
  <c r="E12559" i="2"/>
  <c r="F12559" i="2"/>
  <c r="E12560" i="2"/>
  <c r="F12560" i="2"/>
  <c r="E12561" i="2"/>
  <c r="F12561" i="2"/>
  <c r="E12562" i="2"/>
  <c r="F12562" i="2"/>
  <c r="E12563" i="2"/>
  <c r="F12563" i="2"/>
  <c r="E12564" i="2"/>
  <c r="F12564" i="2"/>
  <c r="E12565" i="2"/>
  <c r="F12565" i="2"/>
  <c r="E12566" i="2"/>
  <c r="F12566" i="2"/>
  <c r="E12567" i="2"/>
  <c r="F12567" i="2"/>
  <c r="E12568" i="2"/>
  <c r="F12568" i="2"/>
  <c r="E12569" i="2"/>
  <c r="F12569" i="2"/>
  <c r="E12570" i="2"/>
  <c r="F12570" i="2"/>
  <c r="E12571" i="2"/>
  <c r="F12571" i="2"/>
  <c r="E12572" i="2"/>
  <c r="F12572" i="2"/>
  <c r="E12573" i="2"/>
  <c r="F12573" i="2"/>
  <c r="E12574" i="2"/>
  <c r="F12574" i="2"/>
  <c r="E12575" i="2"/>
  <c r="F12575" i="2"/>
  <c r="E12576" i="2"/>
  <c r="F12576" i="2"/>
  <c r="E12577" i="2"/>
  <c r="F12577" i="2"/>
  <c r="E12578" i="2"/>
  <c r="F12578" i="2"/>
  <c r="E12579" i="2"/>
  <c r="F12579" i="2"/>
  <c r="E12580" i="2"/>
  <c r="F12580" i="2"/>
  <c r="E12581" i="2"/>
  <c r="F12581" i="2"/>
  <c r="E12582" i="2"/>
  <c r="F12582" i="2"/>
  <c r="E12583" i="2"/>
  <c r="F12583" i="2"/>
  <c r="E12584" i="2"/>
  <c r="F12584" i="2"/>
  <c r="E12585" i="2"/>
  <c r="F12585" i="2"/>
  <c r="E12586" i="2"/>
  <c r="F12586" i="2"/>
  <c r="E12587" i="2"/>
  <c r="F12587" i="2"/>
  <c r="E12588" i="2"/>
  <c r="F12588" i="2"/>
  <c r="E12589" i="2"/>
  <c r="F12589" i="2"/>
  <c r="E12590" i="2"/>
  <c r="F12590" i="2"/>
  <c r="E12591" i="2"/>
  <c r="F12591" i="2"/>
  <c r="E12592" i="2"/>
  <c r="F12592" i="2"/>
  <c r="E12593" i="2"/>
  <c r="F12593" i="2"/>
  <c r="E12594" i="2"/>
  <c r="F12594" i="2"/>
  <c r="E12595" i="2"/>
  <c r="F12595" i="2"/>
  <c r="E12596" i="2"/>
  <c r="F12596" i="2"/>
  <c r="E12597" i="2"/>
  <c r="F12597" i="2"/>
  <c r="E12598" i="2"/>
  <c r="F12598" i="2"/>
  <c r="E12599" i="2"/>
  <c r="F12599" i="2"/>
  <c r="E12600" i="2"/>
  <c r="F12600" i="2"/>
  <c r="E12601" i="2"/>
  <c r="F12601" i="2"/>
  <c r="E12602" i="2"/>
  <c r="F12602" i="2"/>
  <c r="E12603" i="2"/>
  <c r="F12603" i="2"/>
  <c r="E12604" i="2"/>
  <c r="F12604" i="2"/>
  <c r="E12605" i="2"/>
  <c r="F12605" i="2"/>
  <c r="E12606" i="2"/>
  <c r="F12606" i="2"/>
  <c r="E12607" i="2"/>
  <c r="F12607" i="2"/>
  <c r="E12608" i="2"/>
  <c r="F12608" i="2"/>
  <c r="E12609" i="2"/>
  <c r="F12609" i="2"/>
  <c r="E12610" i="2"/>
  <c r="F12610" i="2"/>
  <c r="E12611" i="2"/>
  <c r="F12611" i="2"/>
  <c r="E12612" i="2"/>
  <c r="F12612" i="2"/>
  <c r="E12613" i="2"/>
  <c r="F12613" i="2"/>
  <c r="E12614" i="2"/>
  <c r="F12614" i="2"/>
  <c r="E12615" i="2"/>
  <c r="F12615" i="2"/>
  <c r="E12616" i="2"/>
  <c r="F12616" i="2"/>
  <c r="E12617" i="2"/>
  <c r="F12617" i="2"/>
  <c r="E12618" i="2"/>
  <c r="F12618" i="2"/>
  <c r="E12619" i="2"/>
  <c r="F12619" i="2"/>
  <c r="E12620" i="2"/>
  <c r="F12620" i="2"/>
  <c r="E12621" i="2"/>
  <c r="F12621" i="2"/>
  <c r="E12622" i="2"/>
  <c r="F12622" i="2"/>
  <c r="E12623" i="2"/>
  <c r="F12623" i="2"/>
  <c r="E12624" i="2"/>
  <c r="F12624" i="2"/>
  <c r="E12625" i="2"/>
  <c r="F12625" i="2"/>
  <c r="E12626" i="2"/>
  <c r="F12626" i="2"/>
  <c r="E12627" i="2"/>
  <c r="F12627" i="2"/>
  <c r="E12628" i="2"/>
  <c r="F12628" i="2"/>
  <c r="E12629" i="2"/>
  <c r="F12629" i="2"/>
  <c r="E12630" i="2"/>
  <c r="F12630" i="2"/>
  <c r="E12631" i="2"/>
  <c r="F12631" i="2"/>
  <c r="E12632" i="2"/>
  <c r="F12632" i="2"/>
  <c r="E12633" i="2"/>
  <c r="F12633" i="2"/>
  <c r="E12634" i="2"/>
  <c r="F12634" i="2"/>
  <c r="E12635" i="2"/>
  <c r="F12635" i="2"/>
  <c r="E12636" i="2"/>
  <c r="F12636" i="2"/>
  <c r="E12637" i="2"/>
  <c r="F12637" i="2"/>
  <c r="E12638" i="2"/>
  <c r="F12638" i="2"/>
  <c r="E12639" i="2"/>
  <c r="F12639" i="2"/>
  <c r="E12640" i="2"/>
  <c r="F12640" i="2"/>
  <c r="E12641" i="2"/>
  <c r="F12641" i="2"/>
  <c r="E12642" i="2"/>
  <c r="F12642" i="2"/>
  <c r="E12643" i="2"/>
  <c r="F12643" i="2"/>
  <c r="E12644" i="2"/>
  <c r="F12644" i="2"/>
  <c r="E12645" i="2"/>
  <c r="F12645" i="2"/>
  <c r="E12646" i="2"/>
  <c r="F12646" i="2"/>
  <c r="E12647" i="2"/>
  <c r="F12647" i="2"/>
  <c r="E12648" i="2"/>
  <c r="F12648" i="2"/>
  <c r="E12649" i="2"/>
  <c r="F12649" i="2"/>
  <c r="E12650" i="2"/>
  <c r="F12650" i="2"/>
  <c r="E12651" i="2"/>
  <c r="F12651" i="2"/>
  <c r="E12652" i="2"/>
  <c r="F12652" i="2"/>
  <c r="E12653" i="2"/>
  <c r="F12653" i="2"/>
  <c r="E12654" i="2"/>
  <c r="F12654" i="2"/>
  <c r="E12655" i="2"/>
  <c r="F12655" i="2"/>
  <c r="E12656" i="2"/>
  <c r="F12656" i="2"/>
  <c r="E12657" i="2"/>
  <c r="F12657" i="2"/>
  <c r="E12658" i="2"/>
  <c r="F12658" i="2"/>
  <c r="E12659" i="2"/>
  <c r="F12659" i="2"/>
  <c r="E12660" i="2"/>
  <c r="F12660" i="2"/>
  <c r="E12661" i="2"/>
  <c r="F12661" i="2"/>
  <c r="E12662" i="2"/>
  <c r="F12662" i="2"/>
  <c r="E12663" i="2"/>
  <c r="F12663" i="2"/>
  <c r="E12664" i="2"/>
  <c r="F12664" i="2"/>
  <c r="E12665" i="2"/>
  <c r="F12665" i="2"/>
  <c r="E12666" i="2"/>
  <c r="F12666" i="2"/>
  <c r="E12667" i="2"/>
  <c r="F12667" i="2"/>
  <c r="E12668" i="2"/>
  <c r="F12668" i="2"/>
  <c r="E12669" i="2"/>
  <c r="F12669" i="2"/>
  <c r="E12670" i="2"/>
  <c r="F12670" i="2"/>
  <c r="E12671" i="2"/>
  <c r="F12671" i="2"/>
  <c r="E12672" i="2"/>
  <c r="F12672" i="2"/>
  <c r="E12673" i="2"/>
  <c r="F12673" i="2"/>
  <c r="E12674" i="2"/>
  <c r="F12674" i="2"/>
  <c r="E12675" i="2"/>
  <c r="F12675" i="2"/>
  <c r="E12676" i="2"/>
  <c r="F12676" i="2"/>
  <c r="E12677" i="2"/>
  <c r="F12677" i="2"/>
  <c r="E12678" i="2"/>
  <c r="F12678" i="2"/>
  <c r="E12679" i="2"/>
  <c r="F12679" i="2"/>
  <c r="E12680" i="2"/>
  <c r="F12680" i="2"/>
  <c r="E12681" i="2"/>
  <c r="F12681" i="2"/>
  <c r="E12682" i="2"/>
  <c r="F12682" i="2"/>
  <c r="E12683" i="2"/>
  <c r="F12683" i="2"/>
  <c r="E12684" i="2"/>
  <c r="F12684" i="2"/>
  <c r="E12685" i="2"/>
  <c r="F12685" i="2"/>
  <c r="E12686" i="2"/>
  <c r="F12686" i="2"/>
  <c r="E12687" i="2"/>
  <c r="F12687" i="2"/>
  <c r="E12688" i="2"/>
  <c r="F12688" i="2"/>
  <c r="E12689" i="2"/>
  <c r="F12689" i="2"/>
  <c r="E12690" i="2"/>
  <c r="F12690" i="2"/>
  <c r="E12691" i="2"/>
  <c r="F12691" i="2"/>
  <c r="E12692" i="2"/>
  <c r="F12692" i="2"/>
  <c r="E12693" i="2"/>
  <c r="F12693" i="2"/>
  <c r="E12694" i="2"/>
  <c r="F12694" i="2"/>
  <c r="E12695" i="2"/>
  <c r="F12695" i="2"/>
  <c r="E12696" i="2"/>
  <c r="F12696" i="2"/>
  <c r="E12697" i="2"/>
  <c r="F12697" i="2"/>
  <c r="E12698" i="2"/>
  <c r="F12698" i="2"/>
  <c r="E12699" i="2"/>
  <c r="F12699" i="2"/>
  <c r="E12700" i="2"/>
  <c r="F12700" i="2"/>
  <c r="E12701" i="2"/>
  <c r="F12701" i="2"/>
  <c r="E12702" i="2"/>
  <c r="F12702" i="2"/>
  <c r="E12703" i="2"/>
  <c r="F12703" i="2"/>
  <c r="E12704" i="2"/>
  <c r="F12704" i="2"/>
  <c r="E12705" i="2"/>
  <c r="F12705" i="2"/>
  <c r="E12706" i="2"/>
  <c r="F12706" i="2"/>
  <c r="E12707" i="2"/>
  <c r="F12707" i="2"/>
  <c r="E12708" i="2"/>
  <c r="F12708" i="2"/>
  <c r="E12709" i="2"/>
  <c r="F12709" i="2"/>
  <c r="E12710" i="2"/>
  <c r="F12710" i="2"/>
  <c r="E12711" i="2"/>
  <c r="F12711" i="2"/>
  <c r="E12712" i="2"/>
  <c r="F12712" i="2"/>
  <c r="E12713" i="2"/>
  <c r="F12713" i="2"/>
  <c r="E12714" i="2"/>
  <c r="F12714" i="2"/>
  <c r="E12715" i="2"/>
  <c r="F12715" i="2"/>
  <c r="E12716" i="2"/>
  <c r="F12716" i="2"/>
  <c r="E12717" i="2"/>
  <c r="F12717" i="2"/>
  <c r="E12718" i="2"/>
  <c r="F12718" i="2"/>
  <c r="E12719" i="2"/>
  <c r="F12719" i="2"/>
  <c r="E12720" i="2"/>
  <c r="F12720" i="2"/>
  <c r="E12721" i="2"/>
  <c r="F12721" i="2"/>
  <c r="E12722" i="2"/>
  <c r="F12722" i="2"/>
  <c r="E12723" i="2"/>
  <c r="F12723" i="2"/>
  <c r="E12724" i="2"/>
  <c r="F12724" i="2"/>
  <c r="E12725" i="2"/>
  <c r="F12725" i="2"/>
  <c r="E12726" i="2"/>
  <c r="F12726" i="2"/>
  <c r="E12727" i="2"/>
  <c r="F12727" i="2"/>
  <c r="E12728" i="2"/>
  <c r="F12728" i="2"/>
  <c r="E12729" i="2"/>
  <c r="F12729" i="2"/>
  <c r="E12730" i="2"/>
  <c r="F12730" i="2"/>
  <c r="E12731" i="2"/>
  <c r="F12731" i="2"/>
  <c r="E12732" i="2"/>
  <c r="F12732" i="2"/>
  <c r="E12733" i="2"/>
  <c r="F12733" i="2"/>
  <c r="E12734" i="2"/>
  <c r="F12734" i="2"/>
  <c r="E12735" i="2"/>
  <c r="F12735" i="2"/>
  <c r="E12736" i="2"/>
  <c r="F12736" i="2"/>
  <c r="E12737" i="2"/>
  <c r="F12737" i="2"/>
  <c r="E12738" i="2"/>
  <c r="F12738" i="2"/>
  <c r="E12739" i="2"/>
  <c r="F12739" i="2"/>
  <c r="E12740" i="2"/>
  <c r="F12740" i="2"/>
  <c r="E12741" i="2"/>
  <c r="F12741" i="2"/>
  <c r="E12742" i="2"/>
  <c r="F12742" i="2"/>
  <c r="E12743" i="2"/>
  <c r="F12743" i="2"/>
  <c r="E12744" i="2"/>
  <c r="F12744" i="2"/>
  <c r="E12745" i="2"/>
  <c r="F12745" i="2"/>
  <c r="E12746" i="2"/>
  <c r="F12746" i="2"/>
  <c r="E12747" i="2"/>
  <c r="F12747" i="2"/>
  <c r="E12748" i="2"/>
  <c r="F12748" i="2"/>
  <c r="E12749" i="2"/>
  <c r="F12749" i="2"/>
  <c r="E12750" i="2"/>
  <c r="F12750" i="2"/>
  <c r="E12751" i="2"/>
  <c r="F12751" i="2"/>
  <c r="E12752" i="2"/>
  <c r="F12752" i="2"/>
  <c r="E12753" i="2"/>
  <c r="F12753" i="2"/>
  <c r="E12754" i="2"/>
  <c r="F12754" i="2"/>
  <c r="E12755" i="2"/>
  <c r="F12755" i="2"/>
  <c r="E12756" i="2"/>
  <c r="F12756" i="2"/>
  <c r="E12757" i="2"/>
  <c r="F12757" i="2"/>
  <c r="E12758" i="2"/>
  <c r="F12758" i="2"/>
  <c r="E12759" i="2"/>
  <c r="F12759" i="2"/>
  <c r="E12760" i="2"/>
  <c r="F12760" i="2"/>
  <c r="E12761" i="2"/>
  <c r="F12761" i="2"/>
  <c r="E12762" i="2"/>
  <c r="F12762" i="2"/>
  <c r="E12763" i="2"/>
  <c r="F12763" i="2"/>
  <c r="E12764" i="2"/>
  <c r="F12764" i="2"/>
  <c r="E12765" i="2"/>
  <c r="F12765" i="2"/>
  <c r="E12766" i="2"/>
  <c r="F12766" i="2"/>
  <c r="E12767" i="2"/>
  <c r="F12767" i="2"/>
  <c r="E12768" i="2"/>
  <c r="F12768" i="2"/>
  <c r="E12769" i="2"/>
  <c r="F12769" i="2"/>
  <c r="E12770" i="2"/>
  <c r="F12770" i="2"/>
  <c r="E12771" i="2"/>
  <c r="F12771" i="2"/>
  <c r="E12772" i="2"/>
  <c r="F12772" i="2"/>
  <c r="E12773" i="2"/>
  <c r="F12773" i="2"/>
  <c r="E12774" i="2"/>
  <c r="F12774" i="2"/>
  <c r="E12775" i="2"/>
  <c r="F12775" i="2"/>
  <c r="E12776" i="2"/>
  <c r="F12776" i="2"/>
  <c r="E12777" i="2"/>
  <c r="F12777" i="2"/>
  <c r="E12778" i="2"/>
  <c r="F12778" i="2"/>
  <c r="E12779" i="2"/>
  <c r="F12779" i="2"/>
  <c r="E12780" i="2"/>
  <c r="F12780" i="2"/>
  <c r="E12781" i="2"/>
  <c r="F12781" i="2"/>
  <c r="E12782" i="2"/>
  <c r="F12782" i="2"/>
  <c r="E12783" i="2"/>
  <c r="F12783" i="2"/>
  <c r="E12784" i="2"/>
  <c r="F12784" i="2"/>
  <c r="E12785" i="2"/>
  <c r="F12785" i="2"/>
  <c r="E12786" i="2"/>
  <c r="F12786" i="2"/>
  <c r="E12787" i="2"/>
  <c r="F12787" i="2"/>
  <c r="E12788" i="2"/>
  <c r="F12788" i="2"/>
  <c r="E12789" i="2"/>
  <c r="F12789" i="2"/>
  <c r="E12790" i="2"/>
  <c r="F12790" i="2"/>
  <c r="E12791" i="2"/>
  <c r="F12791" i="2"/>
  <c r="E12792" i="2"/>
  <c r="F12792" i="2"/>
  <c r="E12793" i="2"/>
  <c r="F12793" i="2"/>
  <c r="E12794" i="2"/>
  <c r="F12794" i="2"/>
  <c r="E12795" i="2"/>
  <c r="F12795" i="2"/>
  <c r="E12796" i="2"/>
  <c r="F12796" i="2"/>
  <c r="E12797" i="2"/>
  <c r="F12797" i="2"/>
  <c r="E12798" i="2"/>
  <c r="F12798" i="2"/>
  <c r="E12799" i="2"/>
  <c r="F12799" i="2"/>
  <c r="E12800" i="2"/>
  <c r="F12800" i="2"/>
  <c r="E12801" i="2"/>
  <c r="F12801" i="2"/>
  <c r="E12802" i="2"/>
  <c r="F12802" i="2"/>
  <c r="E12803" i="2"/>
  <c r="F12803" i="2"/>
  <c r="E12804" i="2"/>
  <c r="F12804" i="2"/>
  <c r="E12805" i="2"/>
  <c r="F12805" i="2"/>
  <c r="E12806" i="2"/>
  <c r="F12806" i="2"/>
  <c r="E12807" i="2"/>
  <c r="F12807" i="2"/>
  <c r="E12808" i="2"/>
  <c r="F12808" i="2"/>
  <c r="E12809" i="2"/>
  <c r="F12809" i="2"/>
  <c r="E12810" i="2"/>
  <c r="F12810" i="2"/>
  <c r="E12811" i="2"/>
  <c r="F12811" i="2"/>
  <c r="E12812" i="2"/>
  <c r="F12812" i="2"/>
  <c r="E12813" i="2"/>
  <c r="F12813" i="2"/>
  <c r="E12814" i="2"/>
  <c r="F12814" i="2"/>
  <c r="E12815" i="2"/>
  <c r="F12815" i="2"/>
  <c r="E12816" i="2"/>
  <c r="F12816" i="2"/>
  <c r="E12817" i="2"/>
  <c r="F12817" i="2"/>
  <c r="E12818" i="2"/>
  <c r="F12818" i="2"/>
  <c r="E12819" i="2"/>
  <c r="F12819" i="2"/>
  <c r="E12820" i="2"/>
  <c r="F12820" i="2"/>
  <c r="E12821" i="2"/>
  <c r="F12821" i="2"/>
  <c r="E12822" i="2"/>
  <c r="F12822" i="2"/>
  <c r="E12823" i="2"/>
  <c r="F12823" i="2"/>
  <c r="E12824" i="2"/>
  <c r="F12824" i="2"/>
  <c r="E12825" i="2"/>
  <c r="F12825" i="2"/>
  <c r="E12826" i="2"/>
  <c r="F12826" i="2"/>
  <c r="E12827" i="2"/>
  <c r="F12827" i="2"/>
  <c r="E12828" i="2"/>
  <c r="F12828" i="2"/>
  <c r="E12829" i="2"/>
  <c r="F12829" i="2"/>
  <c r="E12830" i="2"/>
  <c r="F12830" i="2"/>
  <c r="E12831" i="2"/>
  <c r="F12831" i="2"/>
  <c r="E12832" i="2"/>
  <c r="F12832" i="2"/>
  <c r="E12833" i="2"/>
  <c r="F12833" i="2"/>
  <c r="E12834" i="2"/>
  <c r="F12834" i="2"/>
  <c r="E12835" i="2"/>
  <c r="F12835" i="2"/>
  <c r="E12836" i="2"/>
  <c r="F12836" i="2"/>
  <c r="E12837" i="2"/>
  <c r="F12837" i="2"/>
  <c r="E12838" i="2"/>
  <c r="F12838" i="2"/>
  <c r="E12839" i="2"/>
  <c r="F12839" i="2"/>
  <c r="E12840" i="2"/>
  <c r="F12840" i="2"/>
  <c r="E12841" i="2"/>
  <c r="F12841" i="2"/>
  <c r="E12842" i="2"/>
  <c r="F12842" i="2"/>
  <c r="E12843" i="2"/>
  <c r="F12843" i="2"/>
  <c r="E12844" i="2"/>
  <c r="F12844" i="2"/>
  <c r="E12845" i="2"/>
  <c r="F12845" i="2"/>
  <c r="E12846" i="2"/>
  <c r="F12846" i="2"/>
  <c r="E12847" i="2"/>
  <c r="F12847" i="2"/>
  <c r="E12848" i="2"/>
  <c r="F12848" i="2"/>
  <c r="E12849" i="2"/>
  <c r="F12849" i="2"/>
  <c r="E12850" i="2"/>
  <c r="F12850" i="2"/>
  <c r="E12851" i="2"/>
  <c r="F12851" i="2"/>
  <c r="E12852" i="2"/>
  <c r="F12852" i="2"/>
  <c r="E12853" i="2"/>
  <c r="F12853" i="2"/>
  <c r="E12854" i="2"/>
  <c r="F12854" i="2"/>
  <c r="E12855" i="2"/>
  <c r="F12855" i="2"/>
  <c r="E12856" i="2"/>
  <c r="F12856" i="2"/>
  <c r="E12857" i="2"/>
  <c r="F12857" i="2"/>
  <c r="E12858" i="2"/>
  <c r="F12858" i="2"/>
  <c r="E12859" i="2"/>
  <c r="F12859" i="2"/>
  <c r="E12860" i="2"/>
  <c r="F12860" i="2"/>
  <c r="E12861" i="2"/>
  <c r="F12861" i="2"/>
  <c r="E12862" i="2"/>
  <c r="F12862" i="2"/>
  <c r="E12863" i="2"/>
  <c r="F12863" i="2"/>
  <c r="E12864" i="2"/>
  <c r="F12864" i="2"/>
  <c r="E12865" i="2"/>
  <c r="F12865" i="2"/>
  <c r="E12866" i="2"/>
  <c r="F12866" i="2"/>
  <c r="E12867" i="2"/>
  <c r="F12867" i="2"/>
  <c r="E12868" i="2"/>
  <c r="F12868" i="2"/>
  <c r="E12869" i="2"/>
  <c r="F12869" i="2"/>
  <c r="E12870" i="2"/>
  <c r="F12870" i="2"/>
  <c r="E12871" i="2"/>
  <c r="F12871" i="2"/>
  <c r="E12872" i="2"/>
  <c r="F12872" i="2"/>
  <c r="E12873" i="2"/>
  <c r="F12873" i="2"/>
  <c r="E12874" i="2"/>
  <c r="F12874" i="2"/>
  <c r="E12875" i="2"/>
  <c r="F12875" i="2"/>
  <c r="E12876" i="2"/>
  <c r="F12876" i="2"/>
  <c r="E12877" i="2"/>
  <c r="F12877" i="2"/>
  <c r="E12878" i="2"/>
  <c r="F12878" i="2"/>
  <c r="E12879" i="2"/>
  <c r="F12879" i="2"/>
  <c r="E12880" i="2"/>
  <c r="F12880" i="2"/>
  <c r="E12881" i="2"/>
  <c r="F12881" i="2"/>
  <c r="E12882" i="2"/>
  <c r="F12882" i="2"/>
  <c r="E12883" i="2"/>
  <c r="F12883" i="2"/>
  <c r="E12884" i="2"/>
  <c r="F12884" i="2"/>
  <c r="E12885" i="2"/>
  <c r="F12885" i="2"/>
  <c r="E12886" i="2"/>
  <c r="F12886" i="2"/>
  <c r="E12887" i="2"/>
  <c r="F12887" i="2"/>
  <c r="E12888" i="2"/>
  <c r="F12888" i="2"/>
  <c r="E12889" i="2"/>
  <c r="F12889" i="2"/>
  <c r="E12890" i="2"/>
  <c r="F12890" i="2"/>
  <c r="E12891" i="2"/>
  <c r="F12891" i="2"/>
  <c r="E12892" i="2"/>
  <c r="F12892" i="2"/>
  <c r="E12893" i="2"/>
  <c r="F12893" i="2"/>
  <c r="E12894" i="2"/>
  <c r="F12894" i="2"/>
  <c r="E12895" i="2"/>
  <c r="F12895" i="2"/>
  <c r="E12896" i="2"/>
  <c r="F12896" i="2"/>
  <c r="E12897" i="2"/>
  <c r="F12897" i="2"/>
  <c r="E12898" i="2"/>
  <c r="F12898" i="2"/>
  <c r="E12899" i="2"/>
  <c r="F12899" i="2"/>
  <c r="E12900" i="2"/>
  <c r="F12900" i="2"/>
  <c r="E12901" i="2"/>
  <c r="F12901" i="2"/>
  <c r="E12902" i="2"/>
  <c r="F12902" i="2"/>
  <c r="E12903" i="2"/>
  <c r="F12903" i="2"/>
  <c r="E12904" i="2"/>
  <c r="F12904" i="2"/>
  <c r="E12905" i="2"/>
  <c r="F12905" i="2"/>
  <c r="E12906" i="2"/>
  <c r="F12906" i="2"/>
  <c r="E12907" i="2"/>
  <c r="F12907" i="2"/>
  <c r="E12908" i="2"/>
  <c r="F12908" i="2"/>
  <c r="E12909" i="2"/>
  <c r="F12909" i="2"/>
  <c r="E12910" i="2"/>
  <c r="F12910" i="2"/>
  <c r="E12911" i="2"/>
  <c r="F12911" i="2"/>
  <c r="E12912" i="2"/>
  <c r="F12912" i="2"/>
  <c r="E12913" i="2"/>
  <c r="F12913" i="2"/>
  <c r="E12914" i="2"/>
  <c r="F12914" i="2"/>
  <c r="E12915" i="2"/>
  <c r="F12915" i="2"/>
  <c r="E12916" i="2"/>
  <c r="F12916" i="2"/>
  <c r="E12917" i="2"/>
  <c r="F12917" i="2"/>
  <c r="E12918" i="2"/>
  <c r="F12918" i="2"/>
  <c r="E12919" i="2"/>
  <c r="F12919" i="2"/>
  <c r="E12920" i="2"/>
  <c r="F12920" i="2"/>
  <c r="E12921" i="2"/>
  <c r="F12921" i="2"/>
  <c r="E12922" i="2"/>
  <c r="F12922" i="2"/>
  <c r="E12923" i="2"/>
  <c r="F12923" i="2"/>
  <c r="E12924" i="2"/>
  <c r="F12924" i="2"/>
  <c r="E12925" i="2"/>
  <c r="F12925" i="2"/>
  <c r="E12926" i="2"/>
  <c r="F12926" i="2"/>
  <c r="E12927" i="2"/>
  <c r="F12927" i="2"/>
  <c r="E12928" i="2"/>
  <c r="F12928" i="2"/>
  <c r="E12929" i="2"/>
  <c r="F12929" i="2"/>
  <c r="E12930" i="2"/>
  <c r="F12930" i="2"/>
  <c r="E12931" i="2"/>
  <c r="F12931" i="2"/>
  <c r="E12932" i="2"/>
  <c r="F12932" i="2"/>
  <c r="E12933" i="2"/>
  <c r="F12933" i="2"/>
  <c r="E12934" i="2"/>
  <c r="F12934" i="2"/>
  <c r="E12935" i="2"/>
  <c r="F12935" i="2"/>
  <c r="E12936" i="2"/>
  <c r="F12936" i="2"/>
  <c r="E12937" i="2"/>
  <c r="F12937" i="2"/>
  <c r="E12938" i="2"/>
  <c r="F12938" i="2"/>
  <c r="E12939" i="2"/>
  <c r="F12939" i="2"/>
  <c r="E12940" i="2"/>
  <c r="F12940" i="2"/>
  <c r="E12941" i="2"/>
  <c r="F12941" i="2"/>
  <c r="E12942" i="2"/>
  <c r="F12942" i="2"/>
  <c r="E12943" i="2"/>
  <c r="F12943" i="2"/>
  <c r="E12944" i="2"/>
  <c r="F12944" i="2"/>
  <c r="E12945" i="2"/>
  <c r="F12945" i="2"/>
  <c r="E12946" i="2"/>
  <c r="F12946" i="2"/>
  <c r="E12947" i="2"/>
  <c r="F12947" i="2"/>
  <c r="E12948" i="2"/>
  <c r="F12948" i="2"/>
  <c r="E12949" i="2"/>
  <c r="F12949" i="2"/>
  <c r="E12950" i="2"/>
  <c r="F12950" i="2"/>
  <c r="E12951" i="2"/>
  <c r="F12951" i="2"/>
  <c r="E12952" i="2"/>
  <c r="F12952" i="2"/>
  <c r="E12953" i="2"/>
  <c r="F12953" i="2"/>
  <c r="E12954" i="2"/>
  <c r="F12954" i="2"/>
  <c r="E12955" i="2"/>
  <c r="F12955" i="2"/>
  <c r="E12956" i="2"/>
  <c r="F12956" i="2"/>
  <c r="E12957" i="2"/>
  <c r="F12957" i="2"/>
  <c r="E12958" i="2"/>
  <c r="F12958" i="2"/>
  <c r="E12959" i="2"/>
  <c r="F12959" i="2"/>
  <c r="E12960" i="2"/>
  <c r="F12960" i="2"/>
  <c r="E12961" i="2"/>
  <c r="F12961" i="2"/>
  <c r="E12962" i="2"/>
  <c r="F12962" i="2"/>
  <c r="E12963" i="2"/>
  <c r="F12963" i="2"/>
  <c r="E12964" i="2"/>
  <c r="F12964" i="2"/>
  <c r="E12965" i="2"/>
  <c r="F12965" i="2"/>
  <c r="E12966" i="2"/>
  <c r="F12966" i="2"/>
  <c r="E12967" i="2"/>
  <c r="F12967" i="2"/>
  <c r="E12968" i="2"/>
  <c r="F12968" i="2"/>
  <c r="E12969" i="2"/>
  <c r="F12969" i="2"/>
  <c r="E12970" i="2"/>
  <c r="F12970" i="2"/>
  <c r="E12971" i="2"/>
  <c r="F12971" i="2"/>
  <c r="E12972" i="2"/>
  <c r="F12972" i="2"/>
  <c r="E12973" i="2"/>
  <c r="F12973" i="2"/>
  <c r="E12974" i="2"/>
  <c r="F12974" i="2"/>
  <c r="E12975" i="2"/>
  <c r="F12975" i="2"/>
  <c r="E12976" i="2"/>
  <c r="F12976" i="2"/>
  <c r="E12977" i="2"/>
  <c r="F12977" i="2"/>
  <c r="E12978" i="2"/>
  <c r="F12978" i="2"/>
  <c r="E12979" i="2"/>
  <c r="F12979" i="2"/>
  <c r="E12980" i="2"/>
  <c r="F12980" i="2"/>
  <c r="E12981" i="2"/>
  <c r="F12981" i="2"/>
  <c r="E12982" i="2"/>
  <c r="F12982" i="2"/>
  <c r="E12983" i="2"/>
  <c r="F12983" i="2"/>
  <c r="E12984" i="2"/>
  <c r="F12984" i="2"/>
  <c r="E12985" i="2"/>
  <c r="F12985" i="2"/>
  <c r="E12986" i="2"/>
  <c r="F12986" i="2"/>
  <c r="E12987" i="2"/>
  <c r="F12987" i="2"/>
  <c r="E12988" i="2"/>
  <c r="F12988" i="2"/>
  <c r="E12989" i="2"/>
  <c r="F12989" i="2"/>
  <c r="E12990" i="2"/>
  <c r="F12990" i="2"/>
  <c r="E12991" i="2"/>
  <c r="F12991" i="2"/>
  <c r="E12992" i="2"/>
  <c r="F12992" i="2"/>
  <c r="E12993" i="2"/>
  <c r="F12993" i="2"/>
  <c r="E12994" i="2"/>
  <c r="F12994" i="2"/>
  <c r="E12995" i="2"/>
  <c r="F12995" i="2"/>
  <c r="E12996" i="2"/>
  <c r="F12996" i="2"/>
  <c r="E12997" i="2"/>
  <c r="F12997" i="2"/>
  <c r="E12998" i="2"/>
  <c r="F12998" i="2"/>
  <c r="E12999" i="2"/>
  <c r="F12999" i="2"/>
  <c r="E13000" i="2"/>
  <c r="F13000" i="2"/>
  <c r="E13001" i="2"/>
  <c r="F13001" i="2"/>
  <c r="E13002" i="2"/>
  <c r="F13002" i="2"/>
  <c r="E13003" i="2"/>
  <c r="F13003" i="2"/>
  <c r="E13004" i="2"/>
  <c r="F13004" i="2"/>
  <c r="E13005" i="2"/>
  <c r="F13005" i="2"/>
  <c r="E13006" i="2"/>
  <c r="F13006" i="2"/>
  <c r="E13007" i="2"/>
  <c r="F13007" i="2"/>
  <c r="E13008" i="2"/>
  <c r="F13008" i="2"/>
  <c r="E13009" i="2"/>
  <c r="F13009" i="2"/>
  <c r="E13010" i="2"/>
  <c r="F13010" i="2"/>
  <c r="E13011" i="2"/>
  <c r="F13011" i="2"/>
  <c r="E13012" i="2"/>
  <c r="F13012" i="2"/>
  <c r="E13013" i="2"/>
  <c r="F13013" i="2"/>
  <c r="E13014" i="2"/>
  <c r="F13014" i="2"/>
  <c r="E13015" i="2"/>
  <c r="F13015" i="2"/>
  <c r="E13016" i="2"/>
  <c r="F13016" i="2"/>
  <c r="E13017" i="2"/>
  <c r="F13017" i="2"/>
  <c r="E13018" i="2"/>
  <c r="F13018" i="2"/>
  <c r="E13019" i="2"/>
  <c r="F13019" i="2"/>
  <c r="E13020" i="2"/>
  <c r="F13020" i="2"/>
  <c r="E13021" i="2"/>
  <c r="F13021" i="2"/>
  <c r="E13022" i="2"/>
  <c r="F13022" i="2"/>
  <c r="E13023" i="2"/>
  <c r="F13023" i="2"/>
  <c r="E13024" i="2"/>
  <c r="F13024" i="2"/>
  <c r="E13025" i="2"/>
  <c r="F13025" i="2"/>
  <c r="E13026" i="2"/>
  <c r="F13026" i="2"/>
  <c r="E13027" i="2"/>
  <c r="F13027" i="2"/>
  <c r="E13028" i="2"/>
  <c r="F13028" i="2"/>
  <c r="E13029" i="2"/>
  <c r="F13029" i="2"/>
  <c r="E13030" i="2"/>
  <c r="F13030" i="2"/>
  <c r="E13031" i="2"/>
  <c r="F13031" i="2"/>
  <c r="E13032" i="2"/>
  <c r="F13032" i="2"/>
  <c r="E13033" i="2"/>
  <c r="F13033" i="2"/>
  <c r="E13034" i="2"/>
  <c r="F13034" i="2"/>
  <c r="E13035" i="2"/>
  <c r="F13035" i="2"/>
  <c r="E13036" i="2"/>
  <c r="F13036" i="2"/>
  <c r="E13037" i="2"/>
  <c r="F13037" i="2"/>
  <c r="E13038" i="2"/>
  <c r="F13038" i="2"/>
  <c r="E13039" i="2"/>
  <c r="F13039" i="2"/>
  <c r="E13040" i="2"/>
  <c r="F13040" i="2"/>
  <c r="E13041" i="2"/>
  <c r="F13041" i="2"/>
  <c r="E13042" i="2"/>
  <c r="F13042" i="2"/>
  <c r="E13043" i="2"/>
  <c r="F13043" i="2"/>
  <c r="E13044" i="2"/>
  <c r="F13044" i="2"/>
  <c r="E13045" i="2"/>
  <c r="F13045" i="2"/>
  <c r="E13046" i="2"/>
  <c r="F13046" i="2"/>
  <c r="E13047" i="2"/>
  <c r="F13047" i="2"/>
  <c r="E13048" i="2"/>
  <c r="F13048" i="2"/>
  <c r="E13049" i="2"/>
  <c r="F13049" i="2"/>
  <c r="E13050" i="2"/>
  <c r="F13050" i="2"/>
  <c r="E13051" i="2"/>
  <c r="F13051" i="2"/>
  <c r="E13052" i="2"/>
  <c r="F13052" i="2"/>
  <c r="E13053" i="2"/>
  <c r="F13053" i="2"/>
  <c r="E13054" i="2"/>
  <c r="F13054" i="2"/>
  <c r="E13055" i="2"/>
  <c r="F13055" i="2"/>
  <c r="E13056" i="2"/>
  <c r="F13056" i="2"/>
  <c r="E13057" i="2"/>
  <c r="F13057" i="2"/>
  <c r="E13058" i="2"/>
  <c r="F13058" i="2"/>
  <c r="E13059" i="2"/>
  <c r="F13059" i="2"/>
  <c r="E13060" i="2"/>
  <c r="F13060" i="2"/>
  <c r="E13061" i="2"/>
  <c r="F13061" i="2"/>
  <c r="E13062" i="2"/>
  <c r="F13062" i="2"/>
  <c r="E13063" i="2"/>
  <c r="F13063" i="2"/>
  <c r="E13064" i="2"/>
  <c r="F13064" i="2"/>
  <c r="E13065" i="2"/>
  <c r="F13065" i="2"/>
  <c r="E13066" i="2"/>
  <c r="F13066" i="2"/>
  <c r="E13067" i="2"/>
  <c r="F13067" i="2"/>
  <c r="E13068" i="2"/>
  <c r="F13068" i="2"/>
  <c r="E13069" i="2"/>
  <c r="F13069" i="2"/>
  <c r="E13070" i="2"/>
  <c r="F13070" i="2"/>
  <c r="E13071" i="2"/>
  <c r="F13071" i="2"/>
  <c r="E13072" i="2"/>
  <c r="F13072" i="2"/>
  <c r="E13073" i="2"/>
  <c r="F13073" i="2"/>
  <c r="E13074" i="2"/>
  <c r="F13074" i="2"/>
  <c r="E13075" i="2"/>
  <c r="F13075" i="2"/>
  <c r="E13076" i="2"/>
  <c r="F13076" i="2"/>
  <c r="E13077" i="2"/>
  <c r="F13077" i="2"/>
  <c r="E13078" i="2"/>
  <c r="F13078" i="2"/>
  <c r="E13079" i="2"/>
  <c r="F13079" i="2"/>
  <c r="E13080" i="2"/>
  <c r="F13080" i="2"/>
  <c r="E13081" i="2"/>
  <c r="F13081" i="2"/>
  <c r="E13082" i="2"/>
  <c r="F13082" i="2"/>
  <c r="E13083" i="2"/>
  <c r="F13083" i="2"/>
  <c r="E13084" i="2"/>
  <c r="F13084" i="2"/>
  <c r="E13085" i="2"/>
  <c r="F13085" i="2"/>
  <c r="E13086" i="2"/>
  <c r="F13086" i="2"/>
  <c r="E13087" i="2"/>
  <c r="F13087" i="2"/>
  <c r="E13088" i="2"/>
  <c r="F13088" i="2"/>
  <c r="E13089" i="2"/>
  <c r="F13089" i="2"/>
  <c r="E13090" i="2"/>
  <c r="F13090" i="2"/>
  <c r="E13091" i="2"/>
  <c r="F13091" i="2"/>
  <c r="E13092" i="2"/>
  <c r="F13092" i="2"/>
  <c r="E13093" i="2"/>
  <c r="F13093" i="2"/>
  <c r="E13094" i="2"/>
  <c r="F13094" i="2"/>
  <c r="E13095" i="2"/>
  <c r="F13095" i="2"/>
  <c r="E13096" i="2"/>
  <c r="F13096" i="2"/>
  <c r="E13097" i="2"/>
  <c r="F13097" i="2"/>
  <c r="E13098" i="2"/>
  <c r="F13098" i="2"/>
  <c r="E13099" i="2"/>
  <c r="F13099" i="2"/>
  <c r="E13100" i="2"/>
  <c r="F13100" i="2"/>
  <c r="E13101" i="2"/>
  <c r="F13101" i="2"/>
  <c r="E13102" i="2"/>
  <c r="F13102" i="2"/>
  <c r="E13103" i="2"/>
  <c r="F13103" i="2"/>
  <c r="E13104" i="2"/>
  <c r="F13104" i="2"/>
  <c r="E13105" i="2"/>
  <c r="F13105" i="2"/>
  <c r="E13106" i="2"/>
  <c r="F13106" i="2"/>
  <c r="E13107" i="2"/>
  <c r="F13107" i="2"/>
  <c r="E13108" i="2"/>
  <c r="F13108" i="2"/>
  <c r="E13109" i="2"/>
  <c r="F13109" i="2"/>
  <c r="E13110" i="2"/>
  <c r="F13110" i="2"/>
  <c r="E13111" i="2"/>
  <c r="F13111" i="2"/>
  <c r="E13112" i="2"/>
  <c r="F13112" i="2"/>
  <c r="E13113" i="2"/>
  <c r="F13113" i="2"/>
  <c r="E13114" i="2"/>
  <c r="F13114" i="2"/>
  <c r="E13115" i="2"/>
  <c r="F13115" i="2"/>
  <c r="E13116" i="2"/>
  <c r="F13116" i="2"/>
  <c r="E13117" i="2"/>
  <c r="F13117" i="2"/>
  <c r="E13118" i="2"/>
  <c r="F13118" i="2"/>
  <c r="E13119" i="2"/>
  <c r="F13119" i="2"/>
  <c r="E13120" i="2"/>
  <c r="F13120" i="2"/>
  <c r="E13121" i="2"/>
  <c r="F13121" i="2"/>
  <c r="E13122" i="2"/>
  <c r="F13122" i="2"/>
  <c r="E13123" i="2"/>
  <c r="F13123" i="2"/>
  <c r="E13124" i="2"/>
  <c r="F13124" i="2"/>
  <c r="E13125" i="2"/>
  <c r="F13125" i="2"/>
  <c r="E13126" i="2"/>
  <c r="F13126" i="2"/>
  <c r="E13127" i="2"/>
  <c r="F13127" i="2"/>
  <c r="E13128" i="2"/>
  <c r="F13128" i="2"/>
  <c r="E13129" i="2"/>
  <c r="F13129" i="2"/>
  <c r="E13130" i="2"/>
  <c r="F13130" i="2"/>
  <c r="E13131" i="2"/>
  <c r="F13131" i="2"/>
  <c r="E13132" i="2"/>
  <c r="F13132" i="2"/>
  <c r="E13133" i="2"/>
  <c r="F13133" i="2"/>
  <c r="E13134" i="2"/>
  <c r="F13134" i="2"/>
  <c r="E13135" i="2"/>
  <c r="F13135" i="2"/>
  <c r="E13136" i="2"/>
  <c r="F13136" i="2"/>
  <c r="E13137" i="2"/>
  <c r="F13137" i="2"/>
  <c r="E13138" i="2"/>
  <c r="F13138" i="2"/>
  <c r="E13139" i="2"/>
  <c r="F13139" i="2"/>
  <c r="E13140" i="2"/>
  <c r="F13140" i="2"/>
  <c r="E13141" i="2"/>
  <c r="F13141" i="2"/>
  <c r="E13142" i="2"/>
  <c r="F13142" i="2"/>
  <c r="E13143" i="2"/>
  <c r="F13143" i="2"/>
  <c r="E13144" i="2"/>
  <c r="F13144" i="2"/>
  <c r="E13145" i="2"/>
  <c r="F13145" i="2"/>
  <c r="E13146" i="2"/>
  <c r="F13146" i="2"/>
  <c r="E13147" i="2"/>
  <c r="F13147" i="2"/>
  <c r="E13148" i="2"/>
  <c r="F13148" i="2"/>
  <c r="E13149" i="2"/>
  <c r="F13149" i="2"/>
  <c r="E13150" i="2"/>
  <c r="F13150" i="2"/>
  <c r="E13151" i="2"/>
  <c r="F13151" i="2"/>
  <c r="E13152" i="2"/>
  <c r="F13152" i="2"/>
  <c r="E13153" i="2"/>
  <c r="F13153" i="2"/>
  <c r="E13154" i="2"/>
  <c r="F13154" i="2"/>
  <c r="E13155" i="2"/>
  <c r="F13155" i="2"/>
  <c r="E13156" i="2"/>
  <c r="F13156" i="2"/>
  <c r="E13157" i="2"/>
  <c r="F13157" i="2"/>
  <c r="E13158" i="2"/>
  <c r="F13158" i="2"/>
  <c r="E13159" i="2"/>
  <c r="F13159" i="2"/>
  <c r="E13160" i="2"/>
  <c r="F13160" i="2"/>
  <c r="E13161" i="2"/>
  <c r="F13161" i="2"/>
  <c r="E13162" i="2"/>
  <c r="F13162" i="2"/>
  <c r="E13163" i="2"/>
  <c r="F13163" i="2"/>
  <c r="E13164" i="2"/>
  <c r="F13164" i="2"/>
  <c r="E13165" i="2"/>
  <c r="F13165" i="2"/>
  <c r="E13166" i="2"/>
  <c r="F13166" i="2"/>
  <c r="E13167" i="2"/>
  <c r="F13167" i="2"/>
  <c r="E13168" i="2"/>
  <c r="F13168" i="2"/>
  <c r="E13169" i="2"/>
  <c r="F13169" i="2"/>
  <c r="E13170" i="2"/>
  <c r="F13170" i="2"/>
  <c r="E13171" i="2"/>
  <c r="F13171" i="2"/>
  <c r="E13172" i="2"/>
  <c r="F13172" i="2"/>
  <c r="E13173" i="2"/>
  <c r="F13173" i="2"/>
  <c r="E13174" i="2"/>
  <c r="F13174" i="2"/>
  <c r="E13175" i="2"/>
  <c r="F13175" i="2"/>
  <c r="E13176" i="2"/>
  <c r="F13176" i="2"/>
  <c r="E13177" i="2"/>
  <c r="F13177" i="2"/>
  <c r="E13178" i="2"/>
  <c r="F13178" i="2"/>
  <c r="E13179" i="2"/>
  <c r="F13179" i="2"/>
  <c r="E13180" i="2"/>
  <c r="F13180" i="2"/>
  <c r="E13181" i="2"/>
  <c r="F13181" i="2"/>
  <c r="E13182" i="2"/>
  <c r="F13182" i="2"/>
  <c r="E13183" i="2"/>
  <c r="F13183" i="2"/>
  <c r="E13184" i="2"/>
  <c r="F13184" i="2"/>
  <c r="E13185" i="2"/>
  <c r="F13185" i="2"/>
  <c r="E13186" i="2"/>
  <c r="F13186" i="2"/>
  <c r="E13187" i="2"/>
  <c r="F13187" i="2"/>
  <c r="E13188" i="2"/>
  <c r="F13188" i="2"/>
  <c r="E13189" i="2"/>
  <c r="F13189" i="2"/>
  <c r="E13190" i="2"/>
  <c r="F13190" i="2"/>
  <c r="E13191" i="2"/>
  <c r="F13191" i="2"/>
  <c r="E13192" i="2"/>
  <c r="F13192" i="2"/>
  <c r="E13193" i="2"/>
  <c r="F13193" i="2"/>
  <c r="E13194" i="2"/>
  <c r="F13194" i="2"/>
  <c r="E13195" i="2"/>
  <c r="F13195" i="2"/>
  <c r="E13196" i="2"/>
  <c r="F13196" i="2"/>
  <c r="E13197" i="2"/>
  <c r="F13197" i="2"/>
  <c r="E13198" i="2"/>
  <c r="F13198" i="2"/>
  <c r="E13199" i="2"/>
  <c r="F13199" i="2"/>
  <c r="E13200" i="2"/>
  <c r="F13200" i="2"/>
  <c r="E13201" i="2"/>
  <c r="F13201" i="2"/>
  <c r="E13202" i="2"/>
  <c r="F13202" i="2"/>
  <c r="E13203" i="2"/>
  <c r="F13203" i="2"/>
  <c r="E13204" i="2"/>
  <c r="F13204" i="2"/>
  <c r="E13205" i="2"/>
  <c r="F13205" i="2"/>
  <c r="E13206" i="2"/>
  <c r="F13206" i="2"/>
  <c r="E13207" i="2"/>
  <c r="F13207" i="2"/>
  <c r="E13208" i="2"/>
  <c r="F13208" i="2"/>
  <c r="E13209" i="2"/>
  <c r="F13209" i="2"/>
  <c r="E13210" i="2"/>
  <c r="F13210" i="2"/>
  <c r="E13211" i="2"/>
  <c r="F13211" i="2"/>
  <c r="E13212" i="2"/>
  <c r="F13212" i="2"/>
  <c r="E13213" i="2"/>
  <c r="F13213" i="2"/>
  <c r="E13214" i="2"/>
  <c r="F13214" i="2"/>
  <c r="E13215" i="2"/>
  <c r="F13215" i="2"/>
  <c r="E13216" i="2"/>
  <c r="F13216" i="2"/>
  <c r="E13217" i="2"/>
  <c r="F13217" i="2"/>
  <c r="E13218" i="2"/>
  <c r="F13218" i="2"/>
  <c r="E13219" i="2"/>
  <c r="F13219" i="2"/>
  <c r="E13220" i="2"/>
  <c r="F13220" i="2"/>
  <c r="E13221" i="2"/>
  <c r="F13221" i="2"/>
  <c r="E13222" i="2"/>
  <c r="F13222" i="2"/>
  <c r="E13223" i="2"/>
  <c r="F13223" i="2"/>
  <c r="E13224" i="2"/>
  <c r="F13224" i="2"/>
  <c r="E13225" i="2"/>
  <c r="F13225" i="2"/>
  <c r="E13226" i="2"/>
  <c r="F13226" i="2"/>
  <c r="E13227" i="2"/>
  <c r="F13227" i="2"/>
  <c r="E13228" i="2"/>
  <c r="F13228" i="2"/>
  <c r="E13229" i="2"/>
  <c r="F13229" i="2"/>
  <c r="E13230" i="2"/>
  <c r="F13230" i="2"/>
  <c r="E13231" i="2"/>
  <c r="F13231" i="2"/>
  <c r="E13232" i="2"/>
  <c r="F13232" i="2"/>
  <c r="E13233" i="2"/>
  <c r="F13233" i="2"/>
  <c r="E13234" i="2"/>
  <c r="F13234" i="2"/>
  <c r="E13235" i="2"/>
  <c r="F13235" i="2"/>
  <c r="E13236" i="2"/>
  <c r="F13236" i="2"/>
  <c r="E13237" i="2"/>
  <c r="F13237" i="2"/>
  <c r="E13238" i="2"/>
  <c r="F13238" i="2"/>
  <c r="E13239" i="2"/>
  <c r="F13239" i="2"/>
  <c r="E13240" i="2"/>
  <c r="F13240" i="2"/>
  <c r="E13241" i="2"/>
  <c r="F13241" i="2"/>
  <c r="E13242" i="2"/>
  <c r="F13242" i="2"/>
  <c r="E13243" i="2"/>
  <c r="F13243" i="2"/>
  <c r="E13244" i="2"/>
  <c r="F13244" i="2"/>
  <c r="E13245" i="2"/>
  <c r="F13245" i="2"/>
  <c r="E13246" i="2"/>
  <c r="F13246" i="2"/>
  <c r="E13247" i="2"/>
  <c r="F13247" i="2"/>
  <c r="E13248" i="2"/>
  <c r="F13248" i="2"/>
  <c r="E13249" i="2"/>
  <c r="F13249" i="2"/>
  <c r="E13250" i="2"/>
  <c r="F13250" i="2"/>
  <c r="E13251" i="2"/>
  <c r="F13251" i="2"/>
  <c r="E13252" i="2"/>
  <c r="F13252" i="2"/>
  <c r="E13253" i="2"/>
  <c r="F13253" i="2"/>
  <c r="E13254" i="2"/>
  <c r="F13254" i="2"/>
  <c r="E13255" i="2"/>
  <c r="F13255" i="2"/>
  <c r="E13256" i="2"/>
  <c r="F13256" i="2"/>
  <c r="E13257" i="2"/>
  <c r="F13257" i="2"/>
  <c r="E13258" i="2"/>
  <c r="F13258" i="2"/>
  <c r="E13259" i="2"/>
  <c r="F13259" i="2"/>
  <c r="E13260" i="2"/>
  <c r="F13260" i="2"/>
  <c r="E13261" i="2"/>
  <c r="F13261" i="2"/>
  <c r="E13262" i="2"/>
  <c r="F13262" i="2"/>
  <c r="E13263" i="2"/>
  <c r="F13263" i="2"/>
  <c r="E13264" i="2"/>
  <c r="F13264" i="2"/>
  <c r="E13265" i="2"/>
  <c r="F13265" i="2"/>
  <c r="E13266" i="2"/>
  <c r="F13266" i="2"/>
  <c r="E13267" i="2"/>
  <c r="F13267" i="2"/>
  <c r="E13268" i="2"/>
  <c r="F13268" i="2"/>
  <c r="E13269" i="2"/>
  <c r="F13269" i="2"/>
  <c r="E13270" i="2"/>
  <c r="F13270" i="2"/>
  <c r="E13271" i="2"/>
  <c r="F13271" i="2"/>
  <c r="E13272" i="2"/>
  <c r="F13272" i="2"/>
  <c r="E13273" i="2"/>
  <c r="F13273" i="2"/>
  <c r="E13274" i="2"/>
  <c r="F13274" i="2"/>
  <c r="E13275" i="2"/>
  <c r="F13275" i="2"/>
  <c r="E13276" i="2"/>
  <c r="F13276" i="2"/>
  <c r="E13277" i="2"/>
  <c r="F13277" i="2"/>
  <c r="E13278" i="2"/>
  <c r="F13278" i="2"/>
  <c r="E13279" i="2"/>
  <c r="F13279" i="2"/>
  <c r="E13280" i="2"/>
  <c r="F13280" i="2"/>
  <c r="E13281" i="2"/>
  <c r="F13281" i="2"/>
  <c r="E13282" i="2"/>
  <c r="F13282" i="2"/>
  <c r="E13283" i="2"/>
  <c r="F13283" i="2"/>
  <c r="E13284" i="2"/>
  <c r="F13284" i="2"/>
  <c r="E13285" i="2"/>
  <c r="F13285" i="2"/>
  <c r="E13286" i="2"/>
  <c r="F13286" i="2"/>
  <c r="E13287" i="2"/>
  <c r="F13287" i="2"/>
  <c r="E13288" i="2"/>
  <c r="F13288" i="2"/>
  <c r="E13289" i="2"/>
  <c r="F13289" i="2"/>
  <c r="E13290" i="2"/>
  <c r="F13290" i="2"/>
  <c r="E13291" i="2"/>
  <c r="F13291" i="2"/>
  <c r="E13292" i="2"/>
  <c r="F13292" i="2"/>
  <c r="E13293" i="2"/>
  <c r="F13293" i="2"/>
  <c r="E13294" i="2"/>
  <c r="F13294" i="2"/>
  <c r="E13295" i="2"/>
  <c r="F13295" i="2"/>
  <c r="E13296" i="2"/>
  <c r="F13296" i="2"/>
  <c r="E13297" i="2"/>
  <c r="F13297" i="2"/>
  <c r="E13298" i="2"/>
  <c r="F13298" i="2"/>
  <c r="E13299" i="2"/>
  <c r="F13299" i="2"/>
  <c r="E13300" i="2"/>
  <c r="F13300" i="2"/>
  <c r="E13301" i="2"/>
  <c r="F13301" i="2"/>
  <c r="E13302" i="2"/>
  <c r="F13302" i="2"/>
  <c r="E13303" i="2"/>
  <c r="F13303" i="2"/>
  <c r="E13304" i="2"/>
  <c r="F13304" i="2"/>
  <c r="E13305" i="2"/>
  <c r="F13305" i="2"/>
  <c r="E13306" i="2"/>
  <c r="F13306" i="2"/>
  <c r="E13307" i="2"/>
  <c r="F13307" i="2"/>
  <c r="E13308" i="2"/>
  <c r="F13308" i="2"/>
  <c r="E13309" i="2"/>
  <c r="F13309" i="2"/>
  <c r="E13310" i="2"/>
  <c r="F13310" i="2"/>
  <c r="E13311" i="2"/>
  <c r="F13311" i="2"/>
  <c r="E13312" i="2"/>
  <c r="F13312" i="2"/>
  <c r="E13313" i="2"/>
  <c r="F13313" i="2"/>
  <c r="E13314" i="2"/>
  <c r="F13314" i="2"/>
  <c r="E13315" i="2"/>
  <c r="F13315" i="2"/>
  <c r="E13316" i="2"/>
  <c r="F13316" i="2"/>
  <c r="E13317" i="2"/>
  <c r="F13317" i="2"/>
  <c r="E13318" i="2"/>
  <c r="F13318" i="2"/>
  <c r="E13319" i="2"/>
  <c r="F13319" i="2"/>
  <c r="E13320" i="2"/>
  <c r="F13320" i="2"/>
  <c r="E13321" i="2"/>
  <c r="F13321" i="2"/>
  <c r="E13322" i="2"/>
  <c r="F13322" i="2"/>
  <c r="E13323" i="2"/>
  <c r="F13323" i="2"/>
  <c r="E13324" i="2"/>
  <c r="F13324" i="2"/>
  <c r="E13325" i="2"/>
  <c r="F13325" i="2"/>
  <c r="E13326" i="2"/>
  <c r="F13326" i="2"/>
  <c r="E13327" i="2"/>
  <c r="F13327" i="2"/>
  <c r="E13328" i="2"/>
  <c r="F13328" i="2"/>
  <c r="E13329" i="2"/>
  <c r="F13329" i="2"/>
  <c r="E13330" i="2"/>
  <c r="F13330" i="2"/>
  <c r="E13331" i="2"/>
  <c r="F13331" i="2"/>
  <c r="E13332" i="2"/>
  <c r="F13332" i="2"/>
  <c r="E13333" i="2"/>
  <c r="F13333" i="2"/>
  <c r="E13334" i="2"/>
  <c r="F13334" i="2"/>
  <c r="E13335" i="2"/>
  <c r="F13335" i="2"/>
  <c r="E13336" i="2"/>
  <c r="F13336" i="2"/>
  <c r="E13337" i="2"/>
  <c r="F13337" i="2"/>
  <c r="E13338" i="2"/>
  <c r="F13338" i="2"/>
  <c r="E13339" i="2"/>
  <c r="F13339" i="2"/>
  <c r="E13340" i="2"/>
  <c r="F13340" i="2"/>
  <c r="E13341" i="2"/>
  <c r="F13341" i="2"/>
  <c r="E13342" i="2"/>
  <c r="F13342" i="2"/>
  <c r="E13343" i="2"/>
  <c r="F13343" i="2"/>
  <c r="E13344" i="2"/>
  <c r="F13344" i="2"/>
  <c r="E13345" i="2"/>
  <c r="F13345" i="2"/>
  <c r="E13346" i="2"/>
  <c r="F13346" i="2"/>
  <c r="E13347" i="2"/>
  <c r="F13347" i="2"/>
  <c r="E13348" i="2"/>
  <c r="F13348" i="2"/>
  <c r="E13349" i="2"/>
  <c r="F13349" i="2"/>
  <c r="E13350" i="2"/>
  <c r="F13350" i="2"/>
  <c r="E13351" i="2"/>
  <c r="F13351" i="2"/>
  <c r="E13352" i="2"/>
  <c r="F13352" i="2"/>
  <c r="E13353" i="2"/>
  <c r="F13353" i="2"/>
  <c r="E13354" i="2"/>
  <c r="F13354" i="2"/>
  <c r="E13355" i="2"/>
  <c r="F13355" i="2"/>
  <c r="E13356" i="2"/>
  <c r="F13356" i="2"/>
  <c r="E13357" i="2"/>
  <c r="F13357" i="2"/>
  <c r="E13358" i="2"/>
  <c r="F13358" i="2"/>
  <c r="E13359" i="2"/>
  <c r="F13359" i="2"/>
  <c r="E13360" i="2"/>
  <c r="F13360" i="2"/>
  <c r="E13361" i="2"/>
  <c r="F13361" i="2"/>
  <c r="E13362" i="2"/>
  <c r="F13362" i="2"/>
  <c r="E13363" i="2"/>
  <c r="F13363" i="2"/>
  <c r="E13364" i="2"/>
  <c r="F13364" i="2"/>
  <c r="E13365" i="2"/>
  <c r="F13365" i="2"/>
  <c r="E13366" i="2"/>
  <c r="F13366" i="2"/>
  <c r="E13367" i="2"/>
  <c r="F13367" i="2"/>
  <c r="E13368" i="2"/>
  <c r="F13368" i="2"/>
  <c r="E13369" i="2"/>
  <c r="F13369" i="2"/>
  <c r="E13370" i="2"/>
  <c r="F13370" i="2"/>
  <c r="E13371" i="2"/>
  <c r="F13371" i="2"/>
  <c r="E13372" i="2"/>
  <c r="F13372" i="2"/>
  <c r="E13373" i="2"/>
  <c r="F13373" i="2"/>
  <c r="E13374" i="2"/>
  <c r="F13374" i="2"/>
  <c r="E13375" i="2"/>
  <c r="F13375" i="2"/>
  <c r="E13376" i="2"/>
  <c r="F13376" i="2"/>
  <c r="E13377" i="2"/>
  <c r="F13377" i="2"/>
  <c r="E13378" i="2"/>
  <c r="F13378" i="2"/>
  <c r="E13379" i="2"/>
  <c r="F13379" i="2"/>
  <c r="E13380" i="2"/>
  <c r="F13380" i="2"/>
  <c r="E13381" i="2"/>
  <c r="F13381" i="2"/>
  <c r="E13382" i="2"/>
  <c r="F13382" i="2"/>
  <c r="E13383" i="2"/>
  <c r="F13383" i="2"/>
  <c r="E13384" i="2"/>
  <c r="F13384" i="2"/>
  <c r="E13385" i="2"/>
  <c r="F13385" i="2"/>
  <c r="E13386" i="2"/>
  <c r="F13386" i="2"/>
  <c r="E13387" i="2"/>
  <c r="F13387" i="2"/>
  <c r="E13388" i="2"/>
  <c r="F13388" i="2"/>
  <c r="E13389" i="2"/>
  <c r="F13389" i="2"/>
  <c r="E13390" i="2"/>
  <c r="F13390" i="2"/>
  <c r="E13391" i="2"/>
  <c r="F13391" i="2"/>
  <c r="E13392" i="2"/>
  <c r="F13392" i="2"/>
  <c r="E13393" i="2"/>
  <c r="F13393" i="2"/>
  <c r="E13394" i="2"/>
  <c r="F13394" i="2"/>
  <c r="E13395" i="2"/>
  <c r="F13395" i="2"/>
  <c r="E13396" i="2"/>
  <c r="F13396" i="2"/>
  <c r="E13397" i="2"/>
  <c r="F13397" i="2"/>
  <c r="E13398" i="2"/>
  <c r="F13398" i="2"/>
  <c r="E13399" i="2"/>
  <c r="F13399" i="2"/>
  <c r="E13400" i="2"/>
  <c r="F13400" i="2"/>
  <c r="E13401" i="2"/>
  <c r="F13401" i="2"/>
  <c r="E13402" i="2"/>
  <c r="F13402" i="2"/>
  <c r="E13403" i="2"/>
  <c r="F13403" i="2"/>
  <c r="E13404" i="2"/>
  <c r="F13404" i="2"/>
  <c r="E13405" i="2"/>
  <c r="F13405" i="2"/>
  <c r="E13406" i="2"/>
  <c r="F13406" i="2"/>
  <c r="E13407" i="2"/>
  <c r="F13407" i="2"/>
  <c r="E13408" i="2"/>
  <c r="F13408" i="2"/>
  <c r="E13409" i="2"/>
  <c r="F13409" i="2"/>
  <c r="E13410" i="2"/>
  <c r="F13410" i="2"/>
  <c r="E13411" i="2"/>
  <c r="F13411" i="2"/>
  <c r="E13412" i="2"/>
  <c r="F13412" i="2"/>
  <c r="E13413" i="2"/>
  <c r="F13413" i="2"/>
  <c r="E13414" i="2"/>
  <c r="F13414" i="2"/>
  <c r="E13415" i="2"/>
  <c r="F13415" i="2"/>
  <c r="E13416" i="2"/>
  <c r="F13416" i="2"/>
  <c r="E13417" i="2"/>
  <c r="F13417" i="2"/>
  <c r="E13418" i="2"/>
  <c r="F13418" i="2"/>
  <c r="E13419" i="2"/>
  <c r="F13419" i="2"/>
  <c r="E13420" i="2"/>
  <c r="F13420" i="2"/>
  <c r="E13421" i="2"/>
  <c r="F13421" i="2"/>
  <c r="E13422" i="2"/>
  <c r="F13422" i="2"/>
  <c r="E13423" i="2"/>
  <c r="F13423" i="2"/>
  <c r="E13424" i="2"/>
  <c r="F13424" i="2"/>
  <c r="E13425" i="2"/>
  <c r="F13425" i="2"/>
  <c r="E13426" i="2"/>
  <c r="F13426" i="2"/>
  <c r="E13427" i="2"/>
  <c r="F13427" i="2"/>
  <c r="E13428" i="2"/>
  <c r="F13428" i="2"/>
  <c r="E13429" i="2"/>
  <c r="F13429" i="2"/>
  <c r="E13430" i="2"/>
  <c r="F13430" i="2"/>
  <c r="E13431" i="2"/>
  <c r="F13431" i="2"/>
  <c r="E13432" i="2"/>
  <c r="F13432" i="2"/>
  <c r="E13433" i="2"/>
  <c r="F13433" i="2"/>
  <c r="E13434" i="2"/>
  <c r="F13434" i="2"/>
  <c r="E13435" i="2"/>
  <c r="F13435" i="2"/>
  <c r="E13436" i="2"/>
  <c r="F13436" i="2"/>
  <c r="E13437" i="2"/>
  <c r="F13437" i="2"/>
  <c r="E13438" i="2"/>
  <c r="F13438" i="2"/>
  <c r="E13439" i="2"/>
  <c r="F13439" i="2"/>
  <c r="E13440" i="2"/>
  <c r="F13440" i="2"/>
  <c r="E13441" i="2"/>
  <c r="F13441" i="2"/>
  <c r="E13442" i="2"/>
  <c r="F13442" i="2"/>
  <c r="E13443" i="2"/>
  <c r="F13443" i="2"/>
  <c r="E13444" i="2"/>
  <c r="F13444" i="2"/>
  <c r="E13445" i="2"/>
  <c r="F13445" i="2"/>
  <c r="E13446" i="2"/>
  <c r="F13446" i="2"/>
  <c r="E13447" i="2"/>
  <c r="F13447" i="2"/>
  <c r="E13448" i="2"/>
  <c r="F13448" i="2"/>
  <c r="E13449" i="2"/>
  <c r="F13449" i="2"/>
  <c r="E13450" i="2"/>
  <c r="F13450" i="2"/>
  <c r="E13451" i="2"/>
  <c r="F13451" i="2"/>
  <c r="E13452" i="2"/>
  <c r="F13452" i="2"/>
  <c r="E13453" i="2"/>
  <c r="F13453" i="2"/>
  <c r="E13454" i="2"/>
  <c r="F13454" i="2"/>
  <c r="E13455" i="2"/>
  <c r="F13455" i="2"/>
  <c r="E13456" i="2"/>
  <c r="F13456" i="2"/>
  <c r="E13457" i="2"/>
  <c r="F13457" i="2"/>
  <c r="E13458" i="2"/>
  <c r="F13458" i="2"/>
  <c r="E13459" i="2"/>
  <c r="F13459" i="2"/>
  <c r="E13460" i="2"/>
  <c r="F13460" i="2"/>
  <c r="E13461" i="2"/>
  <c r="F13461" i="2"/>
  <c r="E13462" i="2"/>
  <c r="F13462" i="2"/>
  <c r="E13463" i="2"/>
  <c r="F13463" i="2"/>
  <c r="E13464" i="2"/>
  <c r="F13464" i="2"/>
  <c r="E13465" i="2"/>
  <c r="F13465" i="2"/>
  <c r="E13466" i="2"/>
  <c r="F13466" i="2"/>
  <c r="E13467" i="2"/>
  <c r="F13467" i="2"/>
  <c r="E13468" i="2"/>
  <c r="F13468" i="2"/>
  <c r="E13469" i="2"/>
  <c r="F13469" i="2"/>
  <c r="E13470" i="2"/>
  <c r="F13470" i="2"/>
  <c r="E13471" i="2"/>
  <c r="F13471" i="2"/>
  <c r="E13472" i="2"/>
  <c r="F13472" i="2"/>
  <c r="E13473" i="2"/>
  <c r="F13473" i="2"/>
  <c r="E13474" i="2"/>
  <c r="F13474" i="2"/>
  <c r="E13475" i="2"/>
  <c r="F13475" i="2"/>
  <c r="E13476" i="2"/>
  <c r="F13476" i="2"/>
  <c r="E13477" i="2"/>
  <c r="F13477" i="2"/>
  <c r="E13478" i="2"/>
  <c r="F13478" i="2"/>
  <c r="E13479" i="2"/>
  <c r="F13479" i="2"/>
  <c r="E13480" i="2"/>
  <c r="F13480" i="2"/>
  <c r="E13481" i="2"/>
  <c r="F13481" i="2"/>
  <c r="E13482" i="2"/>
  <c r="F13482" i="2"/>
  <c r="E13483" i="2"/>
  <c r="F13483" i="2"/>
  <c r="E13484" i="2"/>
  <c r="F13484" i="2"/>
  <c r="E13485" i="2"/>
  <c r="F13485" i="2"/>
  <c r="E13486" i="2"/>
  <c r="F13486" i="2"/>
  <c r="E13487" i="2"/>
  <c r="F13487" i="2"/>
  <c r="E13488" i="2"/>
  <c r="F13488" i="2"/>
  <c r="E13489" i="2"/>
  <c r="F13489" i="2"/>
  <c r="E13490" i="2"/>
  <c r="F13490" i="2"/>
  <c r="E13491" i="2"/>
  <c r="F13491" i="2"/>
  <c r="E13492" i="2"/>
  <c r="F13492" i="2"/>
  <c r="E13493" i="2"/>
  <c r="F13493" i="2"/>
  <c r="E13494" i="2"/>
  <c r="F13494" i="2"/>
  <c r="E13495" i="2"/>
  <c r="F13495" i="2"/>
  <c r="E13496" i="2"/>
  <c r="F13496" i="2"/>
  <c r="E13497" i="2"/>
  <c r="F13497" i="2"/>
  <c r="E13498" i="2"/>
  <c r="F13498" i="2"/>
  <c r="E13499" i="2"/>
  <c r="F13499" i="2"/>
  <c r="E13500" i="2"/>
  <c r="F13500" i="2"/>
  <c r="E13501" i="2"/>
  <c r="F13501" i="2"/>
  <c r="E13502" i="2"/>
  <c r="F13502" i="2"/>
  <c r="E13503" i="2"/>
  <c r="F13503" i="2"/>
  <c r="E13504" i="2"/>
  <c r="F13504" i="2"/>
  <c r="E13505" i="2"/>
  <c r="F13505" i="2"/>
  <c r="E13506" i="2"/>
  <c r="F13506" i="2"/>
  <c r="E13507" i="2"/>
  <c r="F13507" i="2"/>
  <c r="E13508" i="2"/>
  <c r="F13508" i="2"/>
  <c r="E13509" i="2"/>
  <c r="F13509" i="2"/>
  <c r="E13510" i="2"/>
  <c r="F13510" i="2"/>
  <c r="E13511" i="2"/>
  <c r="F13511" i="2"/>
  <c r="E13512" i="2"/>
  <c r="F13512" i="2"/>
  <c r="E13513" i="2"/>
  <c r="F13513" i="2"/>
  <c r="E13514" i="2"/>
  <c r="F13514" i="2"/>
  <c r="E13515" i="2"/>
  <c r="F13515" i="2"/>
  <c r="E13516" i="2"/>
  <c r="F13516" i="2"/>
  <c r="E13517" i="2"/>
  <c r="F13517" i="2"/>
  <c r="E13518" i="2"/>
  <c r="F13518" i="2"/>
  <c r="E13519" i="2"/>
  <c r="F13519" i="2"/>
  <c r="E13520" i="2"/>
  <c r="F13520" i="2"/>
  <c r="E13521" i="2"/>
  <c r="F13521" i="2"/>
  <c r="E13522" i="2"/>
  <c r="F13522" i="2"/>
  <c r="E13523" i="2"/>
  <c r="F13523" i="2"/>
  <c r="E13524" i="2"/>
  <c r="F13524" i="2"/>
  <c r="E13525" i="2"/>
  <c r="F13525" i="2"/>
  <c r="E13526" i="2"/>
  <c r="F13526" i="2"/>
  <c r="E13527" i="2"/>
  <c r="F13527" i="2"/>
  <c r="E13528" i="2"/>
  <c r="F13528" i="2"/>
  <c r="E13529" i="2"/>
  <c r="F13529" i="2"/>
  <c r="E13530" i="2"/>
  <c r="F13530" i="2"/>
  <c r="E13531" i="2"/>
  <c r="F13531" i="2"/>
  <c r="E13532" i="2"/>
  <c r="F13532" i="2"/>
  <c r="E13533" i="2"/>
  <c r="F13533" i="2"/>
  <c r="E13534" i="2"/>
  <c r="F13534" i="2"/>
  <c r="E13535" i="2"/>
  <c r="F13535" i="2"/>
  <c r="E13536" i="2"/>
  <c r="F13536" i="2"/>
  <c r="E13537" i="2"/>
  <c r="F13537" i="2"/>
  <c r="E13538" i="2"/>
  <c r="F13538" i="2"/>
  <c r="E13539" i="2"/>
  <c r="F13539" i="2"/>
  <c r="E13540" i="2"/>
  <c r="F13540" i="2"/>
  <c r="E13541" i="2"/>
  <c r="F13541" i="2"/>
  <c r="E13542" i="2"/>
  <c r="F13542" i="2"/>
  <c r="E13543" i="2"/>
  <c r="F13543" i="2"/>
  <c r="E13544" i="2"/>
  <c r="F13544" i="2"/>
  <c r="E13545" i="2"/>
  <c r="F13545" i="2"/>
  <c r="E13546" i="2"/>
  <c r="F13546" i="2"/>
  <c r="E13547" i="2"/>
  <c r="F13547" i="2"/>
  <c r="E13548" i="2"/>
  <c r="F13548" i="2"/>
  <c r="E13549" i="2"/>
  <c r="F13549" i="2"/>
  <c r="E13550" i="2"/>
  <c r="F13550" i="2"/>
  <c r="E13551" i="2"/>
  <c r="F13551" i="2"/>
  <c r="E13552" i="2"/>
  <c r="F13552" i="2"/>
  <c r="E13553" i="2"/>
  <c r="F13553" i="2"/>
  <c r="E13554" i="2"/>
  <c r="F13554" i="2"/>
  <c r="E13555" i="2"/>
  <c r="F13555" i="2"/>
  <c r="E13556" i="2"/>
  <c r="F13556" i="2"/>
  <c r="E13557" i="2"/>
  <c r="F13557" i="2"/>
  <c r="E13558" i="2"/>
  <c r="F13558" i="2"/>
  <c r="E13559" i="2"/>
  <c r="F13559" i="2"/>
  <c r="E13560" i="2"/>
  <c r="F13560" i="2"/>
  <c r="E13561" i="2"/>
  <c r="F13561" i="2"/>
  <c r="E13562" i="2"/>
  <c r="F13562" i="2"/>
  <c r="E13563" i="2"/>
  <c r="F13563" i="2"/>
  <c r="E13564" i="2"/>
  <c r="F13564" i="2"/>
  <c r="E13565" i="2"/>
  <c r="F13565" i="2"/>
  <c r="E13566" i="2"/>
  <c r="F13566" i="2"/>
  <c r="E13567" i="2"/>
  <c r="F13567" i="2"/>
  <c r="E13568" i="2"/>
  <c r="F13568" i="2"/>
  <c r="E13569" i="2"/>
  <c r="F13569" i="2"/>
  <c r="E13570" i="2"/>
  <c r="F13570" i="2"/>
  <c r="E13571" i="2"/>
  <c r="F13571" i="2"/>
  <c r="E13572" i="2"/>
  <c r="F13572" i="2"/>
  <c r="E13573" i="2"/>
  <c r="F13573" i="2"/>
  <c r="E13574" i="2"/>
  <c r="F13574" i="2"/>
  <c r="E13575" i="2"/>
  <c r="F13575" i="2"/>
  <c r="E13576" i="2"/>
  <c r="F13576" i="2"/>
  <c r="E13577" i="2"/>
  <c r="F13577" i="2"/>
  <c r="E13578" i="2"/>
  <c r="F13578" i="2"/>
  <c r="E13579" i="2"/>
  <c r="F13579" i="2"/>
  <c r="E13580" i="2"/>
  <c r="F13580" i="2"/>
  <c r="E13581" i="2"/>
  <c r="F13581" i="2"/>
  <c r="E13582" i="2"/>
  <c r="F13582" i="2"/>
  <c r="E13583" i="2"/>
  <c r="F13583" i="2"/>
  <c r="E13584" i="2"/>
  <c r="F13584" i="2"/>
  <c r="E13585" i="2"/>
  <c r="F13585" i="2"/>
  <c r="E13586" i="2"/>
  <c r="F13586" i="2"/>
  <c r="E13587" i="2"/>
  <c r="F13587" i="2"/>
  <c r="E13588" i="2"/>
  <c r="F13588" i="2"/>
  <c r="E13589" i="2"/>
  <c r="F13589" i="2"/>
  <c r="E13590" i="2"/>
  <c r="F13590" i="2"/>
  <c r="E13591" i="2"/>
  <c r="F13591" i="2"/>
  <c r="E13592" i="2"/>
  <c r="F13592" i="2"/>
  <c r="E13593" i="2"/>
  <c r="F13593" i="2"/>
  <c r="E13594" i="2"/>
  <c r="F13594" i="2"/>
  <c r="E13595" i="2"/>
  <c r="F13595" i="2"/>
  <c r="E13596" i="2"/>
  <c r="F13596" i="2"/>
  <c r="E13597" i="2"/>
  <c r="F13597" i="2"/>
  <c r="E13598" i="2"/>
  <c r="F13598" i="2"/>
  <c r="E13599" i="2"/>
  <c r="F13599" i="2"/>
  <c r="E13600" i="2"/>
  <c r="F13600" i="2"/>
  <c r="E13601" i="2"/>
  <c r="F13601" i="2"/>
  <c r="E13602" i="2"/>
  <c r="F13602" i="2"/>
  <c r="E13603" i="2"/>
  <c r="F13603" i="2"/>
  <c r="E13604" i="2"/>
  <c r="F13604" i="2"/>
  <c r="E13605" i="2"/>
  <c r="F13605" i="2"/>
  <c r="E13606" i="2"/>
  <c r="F13606" i="2"/>
  <c r="E13607" i="2"/>
  <c r="F13607" i="2"/>
  <c r="E13608" i="2"/>
  <c r="F13608" i="2"/>
  <c r="E13609" i="2"/>
  <c r="F13609" i="2"/>
  <c r="E13610" i="2"/>
  <c r="F13610" i="2"/>
  <c r="E13611" i="2"/>
  <c r="F13611" i="2"/>
  <c r="E13612" i="2"/>
  <c r="F13612" i="2"/>
  <c r="E13613" i="2"/>
  <c r="F13613" i="2"/>
  <c r="E13614" i="2"/>
  <c r="F13614" i="2"/>
  <c r="E13615" i="2"/>
  <c r="F13615" i="2"/>
  <c r="E13616" i="2"/>
  <c r="F13616" i="2"/>
  <c r="E13617" i="2"/>
  <c r="F13617" i="2"/>
  <c r="E13618" i="2"/>
  <c r="F13618" i="2"/>
  <c r="E13619" i="2"/>
  <c r="F13619" i="2"/>
  <c r="E13620" i="2"/>
  <c r="F13620" i="2"/>
  <c r="E13621" i="2"/>
  <c r="F13621" i="2"/>
  <c r="E13622" i="2"/>
  <c r="F13622" i="2"/>
  <c r="E13623" i="2"/>
  <c r="F13623" i="2"/>
  <c r="E13624" i="2"/>
  <c r="F13624" i="2"/>
  <c r="E13625" i="2"/>
  <c r="F13625" i="2"/>
  <c r="E13626" i="2"/>
  <c r="F13626" i="2"/>
  <c r="E13627" i="2"/>
  <c r="F13627" i="2"/>
  <c r="E13628" i="2"/>
  <c r="F13628" i="2"/>
  <c r="E13629" i="2"/>
  <c r="F13629" i="2"/>
  <c r="E13630" i="2"/>
  <c r="F13630" i="2"/>
  <c r="E13631" i="2"/>
  <c r="F13631" i="2"/>
  <c r="E13632" i="2"/>
  <c r="F13632" i="2"/>
  <c r="E13633" i="2"/>
  <c r="F13633" i="2"/>
  <c r="E13634" i="2"/>
  <c r="F13634" i="2"/>
  <c r="E13635" i="2"/>
  <c r="F13635" i="2"/>
  <c r="E13636" i="2"/>
  <c r="F13636" i="2"/>
  <c r="E13637" i="2"/>
  <c r="F13637" i="2"/>
  <c r="E13638" i="2"/>
  <c r="F13638" i="2"/>
  <c r="E13639" i="2"/>
  <c r="F13639" i="2"/>
  <c r="E13640" i="2"/>
  <c r="F13640" i="2"/>
  <c r="E13641" i="2"/>
  <c r="F13641" i="2"/>
  <c r="E13642" i="2"/>
  <c r="F13642" i="2"/>
  <c r="E13643" i="2"/>
  <c r="F13643" i="2"/>
  <c r="E13644" i="2"/>
  <c r="F13644" i="2"/>
  <c r="E13645" i="2"/>
  <c r="F13645" i="2"/>
  <c r="E13646" i="2"/>
  <c r="F13646" i="2"/>
  <c r="E13647" i="2"/>
  <c r="F13647" i="2"/>
  <c r="E13648" i="2"/>
  <c r="F13648" i="2"/>
  <c r="E13649" i="2"/>
  <c r="F13649" i="2"/>
  <c r="E13650" i="2"/>
  <c r="F13650" i="2"/>
  <c r="E13651" i="2"/>
  <c r="F13651" i="2"/>
  <c r="E13652" i="2"/>
  <c r="F13652" i="2"/>
  <c r="E13653" i="2"/>
  <c r="F13653" i="2"/>
  <c r="E13654" i="2"/>
  <c r="F13654" i="2"/>
  <c r="E13655" i="2"/>
  <c r="F13655" i="2"/>
  <c r="E13656" i="2"/>
  <c r="F13656" i="2"/>
  <c r="E13657" i="2"/>
  <c r="F13657" i="2"/>
  <c r="E13658" i="2"/>
  <c r="F13658" i="2"/>
  <c r="E13659" i="2"/>
  <c r="F13659" i="2"/>
  <c r="E13660" i="2"/>
  <c r="F13660" i="2"/>
  <c r="E13661" i="2"/>
  <c r="F13661" i="2"/>
  <c r="E13662" i="2"/>
  <c r="F13662" i="2"/>
  <c r="E13663" i="2"/>
  <c r="F13663" i="2"/>
  <c r="E13664" i="2"/>
  <c r="F13664" i="2"/>
  <c r="E13665" i="2"/>
  <c r="F13665" i="2"/>
  <c r="E13666" i="2"/>
  <c r="F13666" i="2"/>
  <c r="E13667" i="2"/>
  <c r="F13667" i="2"/>
  <c r="E13668" i="2"/>
  <c r="F13668" i="2"/>
  <c r="E13669" i="2"/>
  <c r="F13669" i="2"/>
  <c r="E13670" i="2"/>
  <c r="F13670" i="2"/>
  <c r="E13671" i="2"/>
  <c r="F13671" i="2"/>
  <c r="E13672" i="2"/>
  <c r="F13672" i="2"/>
  <c r="E13673" i="2"/>
  <c r="F13673" i="2"/>
  <c r="E13674" i="2"/>
  <c r="F13674" i="2"/>
  <c r="E13675" i="2"/>
  <c r="F13675" i="2"/>
  <c r="E13676" i="2"/>
  <c r="F13676" i="2"/>
  <c r="E13677" i="2"/>
  <c r="F13677" i="2"/>
  <c r="E13678" i="2"/>
  <c r="F13678" i="2"/>
  <c r="E13679" i="2"/>
  <c r="F13679" i="2"/>
  <c r="E13680" i="2"/>
  <c r="F13680" i="2"/>
  <c r="E13681" i="2"/>
  <c r="F13681" i="2"/>
  <c r="E13682" i="2"/>
  <c r="F13682" i="2"/>
  <c r="E13683" i="2"/>
  <c r="F13683" i="2"/>
  <c r="E13684" i="2"/>
  <c r="F13684" i="2"/>
  <c r="E13685" i="2"/>
  <c r="F13685" i="2"/>
  <c r="E13686" i="2"/>
  <c r="F13686" i="2"/>
  <c r="E13687" i="2"/>
  <c r="F13687" i="2"/>
  <c r="E13688" i="2"/>
  <c r="F13688" i="2"/>
  <c r="E13689" i="2"/>
  <c r="F13689" i="2"/>
  <c r="E13690" i="2"/>
  <c r="F13690" i="2"/>
  <c r="E13691" i="2"/>
  <c r="F13691" i="2"/>
  <c r="E13692" i="2"/>
  <c r="F13692" i="2"/>
  <c r="E13693" i="2"/>
  <c r="F13693" i="2"/>
  <c r="E13694" i="2"/>
  <c r="F13694" i="2"/>
  <c r="E13695" i="2"/>
  <c r="F13695" i="2"/>
  <c r="E13696" i="2"/>
  <c r="F13696" i="2"/>
  <c r="E13697" i="2"/>
  <c r="F13697" i="2"/>
  <c r="E13698" i="2"/>
  <c r="F13698" i="2"/>
  <c r="E13699" i="2"/>
  <c r="F13699" i="2"/>
  <c r="E13700" i="2"/>
  <c r="F13700" i="2"/>
  <c r="E13701" i="2"/>
  <c r="F13701" i="2"/>
  <c r="E13702" i="2"/>
  <c r="F13702" i="2"/>
  <c r="E13703" i="2"/>
  <c r="F13703" i="2"/>
  <c r="E13704" i="2"/>
  <c r="F13704" i="2"/>
  <c r="E13705" i="2"/>
  <c r="F13705" i="2"/>
  <c r="E13706" i="2"/>
  <c r="F13706" i="2"/>
  <c r="E13707" i="2"/>
  <c r="F13707" i="2"/>
  <c r="E13708" i="2"/>
  <c r="F13708" i="2"/>
  <c r="E13709" i="2"/>
  <c r="F13709" i="2"/>
  <c r="E13710" i="2"/>
  <c r="F13710" i="2"/>
  <c r="E13711" i="2"/>
  <c r="F13711" i="2"/>
  <c r="E13712" i="2"/>
  <c r="F13712" i="2"/>
  <c r="E13713" i="2"/>
  <c r="F13713" i="2"/>
  <c r="E13714" i="2"/>
  <c r="F13714" i="2"/>
  <c r="E13715" i="2"/>
  <c r="F13715" i="2"/>
  <c r="E13716" i="2"/>
  <c r="F13716" i="2"/>
  <c r="E13717" i="2"/>
  <c r="F13717" i="2"/>
  <c r="E13718" i="2"/>
  <c r="F13718" i="2"/>
  <c r="E13719" i="2"/>
  <c r="F13719" i="2"/>
  <c r="E13720" i="2"/>
  <c r="F13720" i="2"/>
  <c r="E13721" i="2"/>
  <c r="F13721" i="2"/>
  <c r="E13722" i="2"/>
  <c r="F13722" i="2"/>
  <c r="E13723" i="2"/>
  <c r="F13723" i="2"/>
  <c r="E13724" i="2"/>
  <c r="F13724" i="2"/>
  <c r="E13725" i="2"/>
  <c r="F13725" i="2"/>
  <c r="E13726" i="2"/>
  <c r="F13726" i="2"/>
  <c r="E13727" i="2"/>
  <c r="F13727" i="2"/>
  <c r="E13728" i="2"/>
  <c r="F13728" i="2"/>
  <c r="E13729" i="2"/>
  <c r="F13729" i="2"/>
  <c r="E13730" i="2"/>
  <c r="F13730" i="2"/>
  <c r="E13731" i="2"/>
  <c r="F13731" i="2"/>
  <c r="E13732" i="2"/>
  <c r="F13732" i="2"/>
  <c r="E13733" i="2"/>
  <c r="F13733" i="2"/>
  <c r="E13734" i="2"/>
  <c r="F13734" i="2"/>
  <c r="E13735" i="2"/>
  <c r="F13735" i="2"/>
  <c r="E13736" i="2"/>
  <c r="F13736" i="2"/>
  <c r="E13737" i="2"/>
  <c r="F13737" i="2"/>
  <c r="E13738" i="2"/>
  <c r="F13738" i="2"/>
  <c r="E13739" i="2"/>
  <c r="F13739" i="2"/>
  <c r="E13740" i="2"/>
  <c r="F13740" i="2"/>
  <c r="E13741" i="2"/>
  <c r="F13741" i="2"/>
  <c r="E13742" i="2"/>
  <c r="F13742" i="2"/>
  <c r="E13743" i="2"/>
  <c r="F13743" i="2"/>
  <c r="E13744" i="2"/>
  <c r="F13744" i="2"/>
  <c r="E13745" i="2"/>
  <c r="F13745" i="2"/>
  <c r="E13746" i="2"/>
  <c r="F13746" i="2"/>
  <c r="E13747" i="2"/>
  <c r="F13747" i="2"/>
  <c r="E13748" i="2"/>
  <c r="F13748" i="2"/>
  <c r="E13749" i="2"/>
  <c r="F13749" i="2"/>
  <c r="E13750" i="2"/>
  <c r="F13750" i="2"/>
  <c r="E13751" i="2"/>
  <c r="F13751" i="2"/>
  <c r="E13752" i="2"/>
  <c r="F13752" i="2"/>
  <c r="E13753" i="2"/>
  <c r="F13753" i="2"/>
  <c r="E13754" i="2"/>
  <c r="F13754" i="2"/>
  <c r="E13755" i="2"/>
  <c r="F13755" i="2"/>
  <c r="E13756" i="2"/>
  <c r="F13756" i="2"/>
  <c r="E13757" i="2"/>
  <c r="F13757" i="2"/>
  <c r="E13758" i="2"/>
  <c r="F13758" i="2"/>
  <c r="E13759" i="2"/>
  <c r="F13759" i="2"/>
  <c r="E13760" i="2"/>
  <c r="F13760" i="2"/>
  <c r="E13761" i="2"/>
  <c r="F13761" i="2"/>
  <c r="E13762" i="2"/>
  <c r="F13762" i="2"/>
  <c r="E13763" i="2"/>
  <c r="F13763" i="2"/>
  <c r="E13764" i="2"/>
  <c r="F13764" i="2"/>
  <c r="E13765" i="2"/>
  <c r="F13765" i="2"/>
  <c r="E13766" i="2"/>
  <c r="F13766" i="2"/>
  <c r="E13767" i="2"/>
  <c r="F13767" i="2"/>
  <c r="E13768" i="2"/>
  <c r="F13768" i="2"/>
  <c r="E13769" i="2"/>
  <c r="F13769" i="2"/>
  <c r="E13770" i="2"/>
  <c r="F13770" i="2"/>
  <c r="E13771" i="2"/>
  <c r="F13771" i="2"/>
  <c r="E13772" i="2"/>
  <c r="F13772" i="2"/>
  <c r="E13773" i="2"/>
  <c r="F13773" i="2"/>
  <c r="E13774" i="2"/>
  <c r="F13774" i="2"/>
  <c r="E13775" i="2"/>
  <c r="F13775" i="2"/>
  <c r="E13776" i="2"/>
  <c r="F13776" i="2"/>
  <c r="E13777" i="2"/>
  <c r="F13777" i="2"/>
  <c r="E13778" i="2"/>
  <c r="F13778" i="2"/>
  <c r="E13779" i="2"/>
  <c r="F13779" i="2"/>
  <c r="E13780" i="2"/>
  <c r="F13780" i="2"/>
  <c r="E13781" i="2"/>
  <c r="F13781" i="2"/>
  <c r="E13782" i="2"/>
  <c r="F13782" i="2"/>
  <c r="E13783" i="2"/>
  <c r="F13783" i="2"/>
  <c r="E13784" i="2"/>
  <c r="F13784" i="2"/>
  <c r="E13785" i="2"/>
  <c r="F13785" i="2"/>
  <c r="E13786" i="2"/>
  <c r="F13786" i="2"/>
  <c r="E13787" i="2"/>
  <c r="F13787" i="2"/>
  <c r="E13788" i="2"/>
  <c r="F13788" i="2"/>
  <c r="E13789" i="2"/>
  <c r="F13789" i="2"/>
  <c r="E13790" i="2"/>
  <c r="F13790" i="2"/>
  <c r="E13791" i="2"/>
  <c r="F13791" i="2"/>
  <c r="E13792" i="2"/>
  <c r="F13792" i="2"/>
  <c r="E13793" i="2"/>
  <c r="F13793" i="2"/>
  <c r="E13794" i="2"/>
  <c r="F13794" i="2"/>
  <c r="E13795" i="2"/>
  <c r="F13795" i="2"/>
  <c r="E13796" i="2"/>
  <c r="F13796" i="2"/>
  <c r="E13797" i="2"/>
  <c r="F13797" i="2"/>
  <c r="E13798" i="2"/>
  <c r="F13798" i="2"/>
  <c r="E13799" i="2"/>
  <c r="F13799" i="2"/>
  <c r="E13800" i="2"/>
  <c r="F13800" i="2"/>
  <c r="E13801" i="2"/>
  <c r="F13801" i="2"/>
  <c r="E13802" i="2"/>
  <c r="F13802" i="2"/>
  <c r="E13803" i="2"/>
  <c r="F13803" i="2"/>
  <c r="E13804" i="2"/>
  <c r="F13804" i="2"/>
  <c r="E13805" i="2"/>
  <c r="F13805" i="2"/>
  <c r="E13806" i="2"/>
  <c r="F13806" i="2"/>
  <c r="E13807" i="2"/>
  <c r="F13807" i="2"/>
  <c r="E13808" i="2"/>
  <c r="F13808" i="2"/>
  <c r="E13809" i="2"/>
  <c r="F13809" i="2"/>
  <c r="E13810" i="2"/>
  <c r="F13810" i="2"/>
  <c r="E13811" i="2"/>
  <c r="F13811" i="2"/>
  <c r="E13812" i="2"/>
  <c r="F13812" i="2"/>
  <c r="E13813" i="2"/>
  <c r="F13813" i="2"/>
  <c r="E13814" i="2"/>
  <c r="F13814" i="2"/>
  <c r="E13815" i="2"/>
  <c r="F13815" i="2"/>
  <c r="E13816" i="2"/>
  <c r="F13816" i="2"/>
  <c r="E13817" i="2"/>
  <c r="F13817" i="2"/>
  <c r="E13818" i="2"/>
  <c r="F13818" i="2"/>
  <c r="E13819" i="2"/>
  <c r="F13819" i="2"/>
  <c r="E13820" i="2"/>
  <c r="F13820" i="2"/>
  <c r="E13821" i="2"/>
  <c r="F13821" i="2"/>
  <c r="E13822" i="2"/>
  <c r="F13822" i="2"/>
  <c r="E13823" i="2"/>
  <c r="F13823" i="2"/>
  <c r="E13824" i="2"/>
  <c r="F13824" i="2"/>
  <c r="E13825" i="2"/>
  <c r="F13825" i="2"/>
  <c r="E13826" i="2"/>
  <c r="F13826" i="2"/>
  <c r="E13827" i="2"/>
  <c r="F13827" i="2"/>
  <c r="E13828" i="2"/>
  <c r="F13828" i="2"/>
  <c r="E13829" i="2"/>
  <c r="F13829" i="2"/>
  <c r="E13830" i="2"/>
  <c r="F13830" i="2"/>
  <c r="E13831" i="2"/>
  <c r="F13831" i="2"/>
  <c r="E13832" i="2"/>
  <c r="F13832" i="2"/>
  <c r="E13833" i="2"/>
  <c r="F13833" i="2"/>
  <c r="E13834" i="2"/>
  <c r="F13834" i="2"/>
  <c r="E13835" i="2"/>
  <c r="F13835" i="2"/>
  <c r="E13836" i="2"/>
  <c r="F13836" i="2"/>
  <c r="E13837" i="2"/>
  <c r="F13837" i="2"/>
  <c r="E13838" i="2"/>
  <c r="F13838" i="2"/>
  <c r="E13839" i="2"/>
  <c r="F13839" i="2"/>
  <c r="E13840" i="2"/>
  <c r="F13840" i="2"/>
  <c r="E13841" i="2"/>
  <c r="F13841" i="2"/>
  <c r="E13842" i="2"/>
  <c r="F13842" i="2"/>
  <c r="E13843" i="2"/>
  <c r="F13843" i="2"/>
  <c r="E13844" i="2"/>
  <c r="F13844" i="2"/>
  <c r="E13845" i="2"/>
  <c r="F13845" i="2"/>
  <c r="E13846" i="2"/>
  <c r="F13846" i="2"/>
  <c r="E13847" i="2"/>
  <c r="F13847" i="2"/>
  <c r="E13848" i="2"/>
  <c r="F13848" i="2"/>
  <c r="E13849" i="2"/>
  <c r="F13849" i="2"/>
  <c r="E13850" i="2"/>
  <c r="F13850" i="2"/>
  <c r="E13851" i="2"/>
  <c r="F13851" i="2"/>
  <c r="E13852" i="2"/>
  <c r="F13852" i="2"/>
  <c r="E13853" i="2"/>
  <c r="F13853" i="2"/>
  <c r="E13854" i="2"/>
  <c r="F13854" i="2"/>
  <c r="E13855" i="2"/>
  <c r="F13855" i="2"/>
  <c r="E13856" i="2"/>
  <c r="F13856" i="2"/>
  <c r="E13857" i="2"/>
  <c r="F13857" i="2"/>
  <c r="E13858" i="2"/>
  <c r="F13858" i="2"/>
  <c r="E13859" i="2"/>
  <c r="F13859" i="2"/>
  <c r="E13860" i="2"/>
  <c r="F13860" i="2"/>
  <c r="E13861" i="2"/>
  <c r="F13861" i="2"/>
  <c r="E13862" i="2"/>
  <c r="F13862" i="2"/>
  <c r="E13863" i="2"/>
  <c r="F13863" i="2"/>
  <c r="E13864" i="2"/>
  <c r="F13864" i="2"/>
  <c r="E13865" i="2"/>
  <c r="F13865" i="2"/>
  <c r="E13866" i="2"/>
  <c r="F13866" i="2"/>
  <c r="E13867" i="2"/>
  <c r="F13867" i="2"/>
  <c r="E13868" i="2"/>
  <c r="F13868" i="2"/>
  <c r="E13869" i="2"/>
  <c r="F13869" i="2"/>
  <c r="E13870" i="2"/>
  <c r="F13870" i="2"/>
  <c r="E13871" i="2"/>
  <c r="F13871" i="2"/>
  <c r="E13872" i="2"/>
  <c r="F13872" i="2"/>
  <c r="E13873" i="2"/>
  <c r="F13873" i="2"/>
  <c r="E13874" i="2"/>
  <c r="F13874" i="2"/>
  <c r="E13875" i="2"/>
  <c r="F13875" i="2"/>
  <c r="E13876" i="2"/>
  <c r="F13876" i="2"/>
  <c r="E13877" i="2"/>
  <c r="F13877" i="2"/>
  <c r="E13878" i="2"/>
  <c r="F13878" i="2"/>
  <c r="E13879" i="2"/>
  <c r="F13879" i="2"/>
  <c r="E13880" i="2"/>
  <c r="F13880" i="2"/>
  <c r="E13881" i="2"/>
  <c r="F13881" i="2"/>
  <c r="E13882" i="2"/>
  <c r="F13882" i="2"/>
  <c r="E13883" i="2"/>
  <c r="F13883" i="2"/>
  <c r="E13884" i="2"/>
  <c r="F13884" i="2"/>
  <c r="E13885" i="2"/>
  <c r="F13885" i="2"/>
  <c r="E13886" i="2"/>
  <c r="F13886" i="2"/>
  <c r="E13887" i="2"/>
  <c r="F13887" i="2"/>
  <c r="E13888" i="2"/>
  <c r="F13888" i="2"/>
  <c r="E13889" i="2"/>
  <c r="F13889" i="2"/>
  <c r="E13890" i="2"/>
  <c r="F13890" i="2"/>
  <c r="E13891" i="2"/>
  <c r="F13891" i="2"/>
  <c r="E13892" i="2"/>
  <c r="F13892" i="2"/>
  <c r="E13893" i="2"/>
  <c r="F13893" i="2"/>
  <c r="E13894" i="2"/>
  <c r="F13894" i="2"/>
  <c r="E13895" i="2"/>
  <c r="F13895" i="2"/>
  <c r="E13896" i="2"/>
  <c r="F13896" i="2"/>
  <c r="E13897" i="2"/>
  <c r="F13897" i="2"/>
  <c r="E13898" i="2"/>
  <c r="F13898" i="2"/>
  <c r="E13899" i="2"/>
  <c r="F13899" i="2"/>
  <c r="E13900" i="2"/>
  <c r="F13900" i="2"/>
  <c r="E13901" i="2"/>
  <c r="F13901" i="2"/>
  <c r="E13902" i="2"/>
  <c r="F13902" i="2"/>
  <c r="E13903" i="2"/>
  <c r="F13903" i="2"/>
  <c r="E13904" i="2"/>
  <c r="F13904" i="2"/>
  <c r="E13905" i="2"/>
  <c r="F13905" i="2"/>
  <c r="E13906" i="2"/>
  <c r="F13906" i="2"/>
  <c r="E13907" i="2"/>
  <c r="F13907" i="2"/>
  <c r="E13908" i="2"/>
  <c r="F13908" i="2"/>
  <c r="E13909" i="2"/>
  <c r="F13909" i="2"/>
  <c r="E13910" i="2"/>
  <c r="F13910" i="2"/>
  <c r="E13911" i="2"/>
  <c r="F13911" i="2"/>
  <c r="E13912" i="2"/>
  <c r="F13912" i="2"/>
  <c r="E13913" i="2"/>
  <c r="F13913" i="2"/>
  <c r="E13914" i="2"/>
  <c r="F13914" i="2"/>
  <c r="E13915" i="2"/>
  <c r="F13915" i="2"/>
  <c r="E13916" i="2"/>
  <c r="F13916" i="2"/>
  <c r="E13917" i="2"/>
  <c r="F13917" i="2"/>
  <c r="E13918" i="2"/>
  <c r="F13918" i="2"/>
  <c r="E13919" i="2"/>
  <c r="F13919" i="2"/>
  <c r="E13920" i="2"/>
  <c r="F13920" i="2"/>
  <c r="E13921" i="2"/>
  <c r="F13921" i="2"/>
  <c r="E13922" i="2"/>
  <c r="F13922" i="2"/>
  <c r="E13923" i="2"/>
  <c r="F13923" i="2"/>
  <c r="E13924" i="2"/>
  <c r="F13924" i="2"/>
  <c r="E13925" i="2"/>
  <c r="F13925" i="2"/>
  <c r="E13926" i="2"/>
  <c r="F13926" i="2"/>
  <c r="E13927" i="2"/>
  <c r="F13927" i="2"/>
  <c r="E13928" i="2"/>
  <c r="F13928" i="2"/>
  <c r="E13929" i="2"/>
  <c r="F13929" i="2"/>
  <c r="E13930" i="2"/>
  <c r="F13930" i="2"/>
  <c r="E13931" i="2"/>
  <c r="F13931" i="2"/>
  <c r="E13932" i="2"/>
  <c r="F13932" i="2"/>
  <c r="E13933" i="2"/>
  <c r="F13933" i="2"/>
  <c r="E13934" i="2"/>
  <c r="F13934" i="2"/>
  <c r="E13935" i="2"/>
  <c r="F13935" i="2"/>
  <c r="E13936" i="2"/>
  <c r="F13936" i="2"/>
  <c r="E13937" i="2"/>
  <c r="F13937" i="2"/>
  <c r="E13938" i="2"/>
  <c r="F13938" i="2"/>
  <c r="E13939" i="2"/>
  <c r="F13939" i="2"/>
  <c r="E13940" i="2"/>
  <c r="F13940" i="2"/>
  <c r="E13941" i="2"/>
  <c r="F13941" i="2"/>
  <c r="E13942" i="2"/>
  <c r="F13942" i="2"/>
  <c r="E13943" i="2"/>
  <c r="F13943" i="2"/>
  <c r="E13944" i="2"/>
  <c r="F13944" i="2"/>
  <c r="E13945" i="2"/>
  <c r="F13945" i="2"/>
  <c r="E13946" i="2"/>
  <c r="F13946" i="2"/>
  <c r="E13947" i="2"/>
  <c r="F13947" i="2"/>
  <c r="E13948" i="2"/>
  <c r="F13948" i="2"/>
  <c r="E13949" i="2"/>
  <c r="F13949" i="2"/>
  <c r="E13950" i="2"/>
  <c r="F13950" i="2"/>
  <c r="E13951" i="2"/>
  <c r="F13951" i="2"/>
  <c r="E13952" i="2"/>
  <c r="F13952" i="2"/>
  <c r="E13953" i="2"/>
  <c r="F13953" i="2"/>
  <c r="E13954" i="2"/>
  <c r="F13954" i="2"/>
  <c r="E13955" i="2"/>
  <c r="F13955" i="2"/>
  <c r="E13956" i="2"/>
  <c r="F13956" i="2"/>
  <c r="E13957" i="2"/>
  <c r="F13957" i="2"/>
  <c r="E13958" i="2"/>
  <c r="F13958" i="2"/>
  <c r="E13959" i="2"/>
  <c r="F13959" i="2"/>
  <c r="E13960" i="2"/>
  <c r="F13960" i="2"/>
  <c r="E13961" i="2"/>
  <c r="F13961" i="2"/>
  <c r="E13962" i="2"/>
  <c r="F13962" i="2"/>
  <c r="E13963" i="2"/>
  <c r="F13963" i="2"/>
  <c r="E13964" i="2"/>
  <c r="F13964" i="2"/>
  <c r="E13965" i="2"/>
  <c r="F13965" i="2"/>
  <c r="E13966" i="2"/>
  <c r="F13966" i="2"/>
  <c r="E13967" i="2"/>
  <c r="F13967" i="2"/>
  <c r="E13968" i="2"/>
  <c r="F13968" i="2"/>
  <c r="E13969" i="2"/>
  <c r="F13969" i="2"/>
  <c r="E13970" i="2"/>
  <c r="F13970" i="2"/>
  <c r="E13971" i="2"/>
  <c r="F13971" i="2"/>
  <c r="E13972" i="2"/>
  <c r="F13972" i="2"/>
  <c r="E13973" i="2"/>
  <c r="F13973" i="2"/>
  <c r="E13974" i="2"/>
  <c r="F13974" i="2"/>
  <c r="E13975" i="2"/>
  <c r="F13975" i="2"/>
  <c r="E13976" i="2"/>
  <c r="F13976" i="2"/>
  <c r="E13977" i="2"/>
  <c r="F13977" i="2"/>
  <c r="E13978" i="2"/>
  <c r="F13978" i="2"/>
  <c r="E13979" i="2"/>
  <c r="F13979" i="2"/>
  <c r="E13980" i="2"/>
  <c r="F13980" i="2"/>
  <c r="E13981" i="2"/>
  <c r="F13981" i="2"/>
  <c r="E13982" i="2"/>
  <c r="F13982" i="2"/>
  <c r="E13983" i="2"/>
  <c r="F13983" i="2"/>
  <c r="E13984" i="2"/>
  <c r="F13984" i="2"/>
  <c r="E13985" i="2"/>
  <c r="F13985" i="2"/>
  <c r="E13986" i="2"/>
  <c r="F13986" i="2"/>
  <c r="E13987" i="2"/>
  <c r="F13987" i="2"/>
  <c r="E13988" i="2"/>
  <c r="F13988" i="2"/>
  <c r="E13989" i="2"/>
  <c r="F13989" i="2"/>
  <c r="E13990" i="2"/>
  <c r="F13990" i="2"/>
  <c r="E13991" i="2"/>
  <c r="F13991" i="2"/>
  <c r="E13992" i="2"/>
  <c r="F13992" i="2"/>
  <c r="E13993" i="2"/>
  <c r="F13993" i="2"/>
  <c r="E13994" i="2"/>
  <c r="F13994" i="2"/>
  <c r="E13995" i="2"/>
  <c r="F13995" i="2"/>
  <c r="E13996" i="2"/>
  <c r="F13996" i="2"/>
  <c r="E13997" i="2"/>
  <c r="F13997" i="2"/>
  <c r="E13998" i="2"/>
  <c r="F13998" i="2"/>
  <c r="E13999" i="2"/>
  <c r="F13999" i="2"/>
  <c r="E14000" i="2"/>
  <c r="F14000" i="2"/>
  <c r="E14001" i="2"/>
  <c r="F14001" i="2"/>
  <c r="E14002" i="2"/>
  <c r="F14002" i="2"/>
  <c r="E14003" i="2"/>
  <c r="F14003" i="2"/>
  <c r="E14004" i="2"/>
  <c r="F14004" i="2"/>
  <c r="E14005" i="2"/>
  <c r="F14005" i="2"/>
  <c r="E14006" i="2"/>
  <c r="F14006" i="2"/>
  <c r="E14007" i="2"/>
  <c r="F14007" i="2"/>
  <c r="E14008" i="2"/>
  <c r="F14008" i="2"/>
  <c r="E14009" i="2"/>
  <c r="F14009" i="2"/>
  <c r="E14010" i="2"/>
  <c r="F14010" i="2"/>
  <c r="E14011" i="2"/>
  <c r="F14011" i="2"/>
  <c r="E14012" i="2"/>
  <c r="F14012" i="2"/>
  <c r="E14013" i="2"/>
  <c r="F14013" i="2"/>
  <c r="E14014" i="2"/>
  <c r="F14014" i="2"/>
  <c r="E14015" i="2"/>
  <c r="F14015" i="2"/>
  <c r="E14016" i="2"/>
  <c r="F14016" i="2"/>
  <c r="E14017" i="2"/>
  <c r="F14017" i="2"/>
  <c r="E14018" i="2"/>
  <c r="F14018" i="2"/>
  <c r="E14019" i="2"/>
  <c r="F14019" i="2"/>
  <c r="E14020" i="2"/>
  <c r="F14020" i="2"/>
  <c r="E14021" i="2"/>
  <c r="F14021" i="2"/>
  <c r="E14022" i="2"/>
  <c r="F14022" i="2"/>
  <c r="E14023" i="2"/>
  <c r="F14023" i="2"/>
  <c r="E14024" i="2"/>
  <c r="F14024" i="2"/>
  <c r="E14025" i="2"/>
  <c r="F14025" i="2"/>
  <c r="E14026" i="2"/>
  <c r="F14026" i="2"/>
  <c r="E14027" i="2"/>
  <c r="F14027" i="2"/>
  <c r="E14028" i="2"/>
  <c r="F14028" i="2"/>
  <c r="E14029" i="2"/>
  <c r="F14029" i="2"/>
  <c r="E14030" i="2"/>
  <c r="F14030" i="2"/>
  <c r="E14031" i="2"/>
  <c r="F14031" i="2"/>
  <c r="E14032" i="2"/>
  <c r="F14032" i="2"/>
  <c r="E14033" i="2"/>
  <c r="F14033" i="2"/>
  <c r="E14034" i="2"/>
  <c r="F14034" i="2"/>
  <c r="E14035" i="2"/>
  <c r="F14035" i="2"/>
  <c r="E14036" i="2"/>
  <c r="F14036" i="2"/>
  <c r="E14037" i="2"/>
  <c r="F14037" i="2"/>
  <c r="E14038" i="2"/>
  <c r="F14038" i="2"/>
  <c r="E14039" i="2"/>
  <c r="F14039" i="2"/>
  <c r="E14040" i="2"/>
  <c r="F14040" i="2"/>
  <c r="E14041" i="2"/>
  <c r="F14041" i="2"/>
  <c r="E14042" i="2"/>
  <c r="F14042" i="2"/>
  <c r="E14043" i="2"/>
  <c r="F14043" i="2"/>
  <c r="E14044" i="2"/>
  <c r="F14044" i="2"/>
  <c r="E14045" i="2"/>
  <c r="F14045" i="2"/>
  <c r="E14046" i="2"/>
  <c r="F14046" i="2"/>
  <c r="E14047" i="2"/>
  <c r="F14047" i="2"/>
  <c r="E14048" i="2"/>
  <c r="F14048" i="2"/>
  <c r="E14049" i="2"/>
  <c r="F14049" i="2"/>
  <c r="E14050" i="2"/>
  <c r="F14050" i="2"/>
  <c r="E14051" i="2"/>
  <c r="F14051" i="2"/>
  <c r="E14052" i="2"/>
  <c r="F14052" i="2"/>
  <c r="E14053" i="2"/>
  <c r="F14053" i="2"/>
  <c r="E14054" i="2"/>
  <c r="F14054" i="2"/>
  <c r="E14055" i="2"/>
  <c r="F14055" i="2"/>
  <c r="E14056" i="2"/>
  <c r="F14056" i="2"/>
  <c r="E14057" i="2"/>
  <c r="F14057" i="2"/>
  <c r="E14058" i="2"/>
  <c r="F14058" i="2"/>
  <c r="E14059" i="2"/>
  <c r="F14059" i="2"/>
  <c r="E14060" i="2"/>
  <c r="F14060" i="2"/>
  <c r="E14061" i="2"/>
  <c r="F14061" i="2"/>
  <c r="E14062" i="2"/>
  <c r="F14062" i="2"/>
  <c r="E14063" i="2"/>
  <c r="F14063" i="2"/>
  <c r="E14064" i="2"/>
  <c r="F14064" i="2"/>
  <c r="E14065" i="2"/>
  <c r="F14065" i="2"/>
  <c r="E14066" i="2"/>
  <c r="F14066" i="2"/>
  <c r="E14067" i="2"/>
  <c r="F14067" i="2"/>
  <c r="E14068" i="2"/>
  <c r="F14068" i="2"/>
  <c r="E14069" i="2"/>
  <c r="F14069" i="2"/>
  <c r="E14070" i="2"/>
  <c r="F14070" i="2"/>
  <c r="E14071" i="2"/>
  <c r="F14071" i="2"/>
  <c r="E14072" i="2"/>
  <c r="F14072" i="2"/>
  <c r="E14073" i="2"/>
  <c r="F14073" i="2"/>
  <c r="E14074" i="2"/>
  <c r="F14074" i="2"/>
  <c r="E14075" i="2"/>
  <c r="F14075" i="2"/>
  <c r="E14076" i="2"/>
  <c r="F14076" i="2"/>
  <c r="E14077" i="2"/>
  <c r="F14077" i="2"/>
  <c r="E14078" i="2"/>
  <c r="F14078" i="2"/>
  <c r="E14079" i="2"/>
  <c r="F14079" i="2"/>
  <c r="E14080" i="2"/>
  <c r="F14080" i="2"/>
  <c r="E14081" i="2"/>
  <c r="F14081" i="2"/>
  <c r="E14082" i="2"/>
  <c r="F14082" i="2"/>
  <c r="E14083" i="2"/>
  <c r="F14083" i="2"/>
  <c r="E14084" i="2"/>
  <c r="F14084" i="2"/>
  <c r="E14085" i="2"/>
  <c r="F14085" i="2"/>
  <c r="E14086" i="2"/>
  <c r="F14086" i="2"/>
  <c r="E14087" i="2"/>
  <c r="F14087" i="2"/>
  <c r="E14088" i="2"/>
  <c r="F14088" i="2"/>
  <c r="E14089" i="2"/>
  <c r="F14089" i="2"/>
  <c r="E14090" i="2"/>
  <c r="F14090" i="2"/>
  <c r="E14091" i="2"/>
  <c r="F14091" i="2"/>
  <c r="E14092" i="2"/>
  <c r="F14092" i="2"/>
  <c r="E14093" i="2"/>
  <c r="F14093" i="2"/>
  <c r="E14094" i="2"/>
  <c r="F14094" i="2"/>
  <c r="E14095" i="2"/>
  <c r="F14095" i="2"/>
  <c r="E14096" i="2"/>
  <c r="F14096" i="2"/>
  <c r="E14097" i="2"/>
  <c r="F14097" i="2"/>
  <c r="E14098" i="2"/>
  <c r="F14098" i="2"/>
  <c r="E14099" i="2"/>
  <c r="F14099" i="2"/>
  <c r="E14100" i="2"/>
  <c r="F14100" i="2"/>
  <c r="E14101" i="2"/>
  <c r="F14101" i="2"/>
  <c r="E14102" i="2"/>
  <c r="F14102" i="2"/>
  <c r="E14103" i="2"/>
  <c r="F14103" i="2"/>
  <c r="E14104" i="2"/>
  <c r="F14104" i="2"/>
  <c r="E14105" i="2"/>
  <c r="F14105" i="2"/>
  <c r="E14106" i="2"/>
  <c r="F14106" i="2"/>
  <c r="E14107" i="2"/>
  <c r="F14107" i="2"/>
  <c r="E14108" i="2"/>
  <c r="F14108" i="2"/>
  <c r="E14109" i="2"/>
  <c r="F14109" i="2"/>
  <c r="E14110" i="2"/>
  <c r="F14110" i="2"/>
  <c r="E14111" i="2"/>
  <c r="F14111" i="2"/>
  <c r="E14112" i="2"/>
  <c r="F14112" i="2"/>
  <c r="E14113" i="2"/>
  <c r="F14113" i="2"/>
  <c r="E14114" i="2"/>
  <c r="F14114" i="2"/>
  <c r="E14115" i="2"/>
  <c r="F14115" i="2"/>
  <c r="E14116" i="2"/>
  <c r="F14116" i="2"/>
  <c r="E14117" i="2"/>
  <c r="F14117" i="2"/>
  <c r="E14118" i="2"/>
  <c r="F14118" i="2"/>
  <c r="E14119" i="2"/>
  <c r="F14119" i="2"/>
  <c r="E14120" i="2"/>
  <c r="F14120" i="2"/>
  <c r="E14121" i="2"/>
  <c r="F14121" i="2"/>
  <c r="E14122" i="2"/>
  <c r="F14122" i="2"/>
  <c r="E14123" i="2"/>
  <c r="F14123" i="2"/>
  <c r="E14124" i="2"/>
  <c r="F14124" i="2"/>
  <c r="E14125" i="2"/>
  <c r="F14125" i="2"/>
  <c r="E14126" i="2"/>
  <c r="F14126" i="2"/>
  <c r="E14127" i="2"/>
  <c r="F14127" i="2"/>
  <c r="E14128" i="2"/>
  <c r="F14128" i="2"/>
  <c r="E14129" i="2"/>
  <c r="F14129" i="2"/>
  <c r="E14130" i="2"/>
  <c r="F14130" i="2"/>
  <c r="E14131" i="2"/>
  <c r="F14131" i="2"/>
  <c r="E14132" i="2"/>
  <c r="F14132" i="2"/>
  <c r="E14133" i="2"/>
  <c r="F14133" i="2"/>
  <c r="E14134" i="2"/>
  <c r="F14134" i="2"/>
  <c r="E14135" i="2"/>
  <c r="F14135" i="2"/>
  <c r="E14136" i="2"/>
  <c r="F14136" i="2"/>
  <c r="E14137" i="2"/>
  <c r="F14137" i="2"/>
  <c r="E14138" i="2"/>
  <c r="F14138" i="2"/>
  <c r="E14139" i="2"/>
  <c r="F14139" i="2"/>
  <c r="E14140" i="2"/>
  <c r="F14140" i="2"/>
  <c r="E14141" i="2"/>
  <c r="F14141" i="2"/>
  <c r="E14142" i="2"/>
  <c r="F14142" i="2"/>
  <c r="E14143" i="2"/>
  <c r="F14143" i="2"/>
  <c r="E14144" i="2"/>
  <c r="F14144" i="2"/>
  <c r="E14145" i="2"/>
  <c r="F14145" i="2"/>
  <c r="E14146" i="2"/>
  <c r="F14146" i="2"/>
  <c r="E14147" i="2"/>
  <c r="F14147" i="2"/>
  <c r="E14148" i="2"/>
  <c r="F14148" i="2"/>
  <c r="E14149" i="2"/>
  <c r="F14149" i="2"/>
  <c r="E14150" i="2"/>
  <c r="F14150" i="2"/>
  <c r="E14151" i="2"/>
  <c r="F14151" i="2"/>
  <c r="E14152" i="2"/>
  <c r="F14152" i="2"/>
  <c r="E14153" i="2"/>
  <c r="F14153" i="2"/>
  <c r="E14154" i="2"/>
  <c r="F14154" i="2"/>
  <c r="E14155" i="2"/>
  <c r="F14155" i="2"/>
  <c r="E14156" i="2"/>
  <c r="F14156" i="2"/>
  <c r="E14157" i="2"/>
  <c r="F14157" i="2"/>
  <c r="E14158" i="2"/>
  <c r="F14158" i="2"/>
  <c r="E14159" i="2"/>
  <c r="F14159" i="2"/>
  <c r="E14160" i="2"/>
  <c r="F14160" i="2"/>
  <c r="E14161" i="2"/>
  <c r="F14161" i="2"/>
  <c r="E14162" i="2"/>
  <c r="F14162" i="2"/>
  <c r="E14163" i="2"/>
  <c r="F14163" i="2"/>
  <c r="E14164" i="2"/>
  <c r="F14164" i="2"/>
  <c r="E14165" i="2"/>
  <c r="F14165" i="2"/>
  <c r="E14166" i="2"/>
  <c r="F14166" i="2"/>
  <c r="E14167" i="2"/>
  <c r="F14167" i="2"/>
  <c r="E14168" i="2"/>
  <c r="F14168" i="2"/>
  <c r="E14169" i="2"/>
  <c r="F14169" i="2"/>
  <c r="E14170" i="2"/>
  <c r="F14170" i="2"/>
  <c r="E14171" i="2"/>
  <c r="F14171" i="2"/>
  <c r="E14172" i="2"/>
  <c r="F14172" i="2"/>
  <c r="E14173" i="2"/>
  <c r="F14173" i="2"/>
  <c r="E14174" i="2"/>
  <c r="F14174" i="2"/>
  <c r="E14175" i="2"/>
  <c r="F14175" i="2"/>
  <c r="E14176" i="2"/>
  <c r="F14176" i="2"/>
  <c r="E14177" i="2"/>
  <c r="F14177" i="2"/>
  <c r="E14178" i="2"/>
  <c r="F14178" i="2"/>
  <c r="E14179" i="2"/>
  <c r="F14179" i="2"/>
  <c r="E14180" i="2"/>
  <c r="F14180" i="2"/>
  <c r="E14181" i="2"/>
  <c r="F14181" i="2"/>
  <c r="E14182" i="2"/>
  <c r="F14182" i="2"/>
  <c r="E14183" i="2"/>
  <c r="F14183" i="2"/>
  <c r="E14184" i="2"/>
  <c r="F14184" i="2"/>
  <c r="E14185" i="2"/>
  <c r="F14185" i="2"/>
  <c r="E14186" i="2"/>
  <c r="F14186" i="2"/>
  <c r="E14187" i="2"/>
  <c r="F14187" i="2"/>
  <c r="E14188" i="2"/>
  <c r="F14188" i="2"/>
  <c r="E14189" i="2"/>
  <c r="F14189" i="2"/>
  <c r="E14190" i="2"/>
  <c r="F14190" i="2"/>
  <c r="E14191" i="2"/>
  <c r="F14191" i="2"/>
  <c r="E14192" i="2"/>
  <c r="F14192" i="2"/>
  <c r="E14193" i="2"/>
  <c r="F14193" i="2"/>
  <c r="E14194" i="2"/>
  <c r="F14194" i="2"/>
  <c r="E14195" i="2"/>
  <c r="F14195" i="2"/>
  <c r="E14196" i="2"/>
  <c r="F14196" i="2"/>
  <c r="E14197" i="2"/>
  <c r="F14197" i="2"/>
  <c r="E14198" i="2"/>
  <c r="F14198" i="2"/>
  <c r="E14199" i="2"/>
  <c r="F14199" i="2"/>
  <c r="E14200" i="2"/>
  <c r="F14200" i="2"/>
  <c r="E14201" i="2"/>
  <c r="F14201" i="2"/>
  <c r="E14202" i="2"/>
  <c r="F14202" i="2"/>
  <c r="E14203" i="2"/>
  <c r="F14203" i="2"/>
  <c r="E14204" i="2"/>
  <c r="F14204" i="2"/>
  <c r="E14205" i="2"/>
  <c r="F14205" i="2"/>
  <c r="E14206" i="2"/>
  <c r="F14206" i="2"/>
  <c r="E14207" i="2"/>
  <c r="F14207" i="2"/>
  <c r="E14208" i="2"/>
  <c r="F14208" i="2"/>
  <c r="E14209" i="2"/>
  <c r="F14209" i="2"/>
  <c r="E14210" i="2"/>
  <c r="F14210" i="2"/>
  <c r="E14211" i="2"/>
  <c r="F14211" i="2"/>
  <c r="E14212" i="2"/>
  <c r="F14212" i="2"/>
  <c r="E14213" i="2"/>
  <c r="F14213" i="2"/>
  <c r="E14214" i="2"/>
  <c r="F14214" i="2"/>
  <c r="E14215" i="2"/>
  <c r="F14215" i="2"/>
  <c r="E14216" i="2"/>
  <c r="F14216" i="2"/>
  <c r="E14217" i="2"/>
  <c r="F14217" i="2"/>
  <c r="E14218" i="2"/>
  <c r="F14218" i="2"/>
  <c r="E14219" i="2"/>
  <c r="F14219" i="2"/>
  <c r="E14220" i="2"/>
  <c r="F14220" i="2"/>
  <c r="E14221" i="2"/>
  <c r="F14221" i="2"/>
  <c r="E14222" i="2"/>
  <c r="F14222" i="2"/>
  <c r="E14223" i="2"/>
  <c r="F14223" i="2"/>
  <c r="E14224" i="2"/>
  <c r="F14224" i="2"/>
  <c r="E14225" i="2"/>
  <c r="F14225" i="2"/>
  <c r="E14226" i="2"/>
  <c r="F14226" i="2"/>
  <c r="E14227" i="2"/>
  <c r="F14227" i="2"/>
  <c r="E14228" i="2"/>
  <c r="F14228" i="2"/>
  <c r="E14229" i="2"/>
  <c r="F14229" i="2"/>
  <c r="E14230" i="2"/>
  <c r="F14230" i="2"/>
  <c r="E14231" i="2"/>
  <c r="F14231" i="2"/>
  <c r="E14232" i="2"/>
  <c r="F14232" i="2"/>
  <c r="E14233" i="2"/>
  <c r="F14233" i="2"/>
  <c r="E14234" i="2"/>
  <c r="F14234" i="2"/>
  <c r="E14235" i="2"/>
  <c r="F14235" i="2"/>
  <c r="E14236" i="2"/>
  <c r="F14236" i="2"/>
  <c r="E14237" i="2"/>
  <c r="F14237" i="2"/>
  <c r="E14238" i="2"/>
  <c r="F14238" i="2"/>
  <c r="E14239" i="2"/>
  <c r="F14239" i="2"/>
  <c r="E14240" i="2"/>
  <c r="F14240" i="2"/>
  <c r="E14241" i="2"/>
  <c r="F14241" i="2"/>
  <c r="E14242" i="2"/>
  <c r="F14242" i="2"/>
  <c r="E14243" i="2"/>
  <c r="F14243" i="2"/>
  <c r="E14244" i="2"/>
  <c r="F14244" i="2"/>
  <c r="E14245" i="2"/>
  <c r="F14245" i="2"/>
  <c r="E14246" i="2"/>
  <c r="F14246" i="2"/>
  <c r="E14247" i="2"/>
  <c r="F14247" i="2"/>
  <c r="E14248" i="2"/>
  <c r="F14248" i="2"/>
  <c r="E14249" i="2"/>
  <c r="F14249" i="2"/>
  <c r="E14250" i="2"/>
  <c r="F14250" i="2"/>
  <c r="E14251" i="2"/>
  <c r="F14251" i="2"/>
  <c r="E14252" i="2"/>
  <c r="F14252" i="2"/>
  <c r="E14253" i="2"/>
  <c r="F14253" i="2"/>
  <c r="E14254" i="2"/>
  <c r="F14254" i="2"/>
  <c r="E14255" i="2"/>
  <c r="F14255" i="2"/>
  <c r="E14256" i="2"/>
  <c r="F14256" i="2"/>
  <c r="E14257" i="2"/>
  <c r="F14257" i="2"/>
  <c r="E14258" i="2"/>
  <c r="F14258" i="2"/>
  <c r="E14259" i="2"/>
  <c r="F14259" i="2"/>
  <c r="E14260" i="2"/>
  <c r="F14260" i="2"/>
  <c r="E14261" i="2"/>
  <c r="F14261" i="2"/>
  <c r="E14262" i="2"/>
  <c r="F14262" i="2"/>
  <c r="E14263" i="2"/>
  <c r="F14263" i="2"/>
  <c r="E14264" i="2"/>
  <c r="F14264" i="2"/>
  <c r="E14265" i="2"/>
  <c r="F14265" i="2"/>
  <c r="E14266" i="2"/>
  <c r="F14266" i="2"/>
  <c r="E14267" i="2"/>
  <c r="F14267" i="2"/>
  <c r="E14268" i="2"/>
  <c r="F14268" i="2"/>
  <c r="E14269" i="2"/>
  <c r="F14269" i="2"/>
  <c r="E14270" i="2"/>
  <c r="F14270" i="2"/>
  <c r="E14271" i="2"/>
  <c r="F14271" i="2"/>
  <c r="E14272" i="2"/>
  <c r="F14272" i="2"/>
  <c r="E14273" i="2"/>
  <c r="F14273" i="2"/>
  <c r="E14274" i="2"/>
  <c r="F14274" i="2"/>
  <c r="E14275" i="2"/>
  <c r="F14275" i="2"/>
  <c r="E14276" i="2"/>
  <c r="F14276" i="2"/>
  <c r="E14277" i="2"/>
  <c r="F14277" i="2"/>
  <c r="E14278" i="2"/>
  <c r="F14278" i="2"/>
  <c r="E14279" i="2"/>
  <c r="F14279" i="2"/>
  <c r="E14280" i="2"/>
  <c r="F14280" i="2"/>
  <c r="E14281" i="2"/>
  <c r="F14281" i="2"/>
  <c r="E14282" i="2"/>
  <c r="F14282" i="2"/>
  <c r="E14283" i="2"/>
  <c r="F14283" i="2"/>
  <c r="E14284" i="2"/>
  <c r="F14284" i="2"/>
  <c r="E14285" i="2"/>
  <c r="F14285" i="2"/>
  <c r="E14286" i="2"/>
  <c r="F14286" i="2"/>
  <c r="E14287" i="2"/>
  <c r="F14287" i="2"/>
  <c r="E14288" i="2"/>
  <c r="F14288" i="2"/>
  <c r="E14289" i="2"/>
  <c r="F14289" i="2"/>
  <c r="E14290" i="2"/>
  <c r="F14290" i="2"/>
  <c r="E14291" i="2"/>
  <c r="F14291" i="2"/>
  <c r="E14292" i="2"/>
  <c r="F14292" i="2"/>
  <c r="E14293" i="2"/>
  <c r="F14293" i="2"/>
  <c r="E14294" i="2"/>
  <c r="F14294" i="2"/>
  <c r="E14295" i="2"/>
  <c r="F14295" i="2"/>
  <c r="E14296" i="2"/>
  <c r="F14296" i="2"/>
  <c r="E14297" i="2"/>
  <c r="F14297" i="2"/>
  <c r="E14298" i="2"/>
  <c r="F14298" i="2"/>
  <c r="E14299" i="2"/>
  <c r="F14299" i="2"/>
  <c r="E14300" i="2"/>
  <c r="F14300" i="2"/>
  <c r="E14301" i="2"/>
  <c r="F14301" i="2"/>
  <c r="E14302" i="2"/>
  <c r="F14302" i="2"/>
  <c r="E14303" i="2"/>
  <c r="F14303" i="2"/>
  <c r="E14304" i="2"/>
  <c r="F14304" i="2"/>
  <c r="E14305" i="2"/>
  <c r="F14305" i="2"/>
  <c r="E14306" i="2"/>
  <c r="F14306" i="2"/>
  <c r="E14307" i="2"/>
  <c r="F14307" i="2"/>
  <c r="E14308" i="2"/>
  <c r="F14308" i="2"/>
  <c r="E14309" i="2"/>
  <c r="F14309" i="2"/>
  <c r="E14310" i="2"/>
  <c r="F14310" i="2"/>
  <c r="E14311" i="2"/>
  <c r="F14311" i="2"/>
  <c r="E14312" i="2"/>
  <c r="F14312" i="2"/>
  <c r="E14313" i="2"/>
  <c r="F14313" i="2"/>
  <c r="E14314" i="2"/>
  <c r="F14314" i="2"/>
  <c r="E14315" i="2"/>
  <c r="F14315" i="2"/>
  <c r="E14316" i="2"/>
  <c r="F14316" i="2"/>
  <c r="E14317" i="2"/>
  <c r="F14317" i="2"/>
  <c r="E14318" i="2"/>
  <c r="F14318" i="2"/>
  <c r="E14319" i="2"/>
  <c r="F14319" i="2"/>
  <c r="E14320" i="2"/>
  <c r="F14320" i="2"/>
  <c r="E14321" i="2"/>
  <c r="F14321" i="2"/>
  <c r="E14322" i="2"/>
  <c r="F14322" i="2"/>
  <c r="E14323" i="2"/>
  <c r="F14323" i="2"/>
  <c r="E14324" i="2"/>
  <c r="F14324" i="2"/>
  <c r="E14325" i="2"/>
  <c r="F14325" i="2"/>
  <c r="E14326" i="2"/>
  <c r="F14326" i="2"/>
  <c r="E14327" i="2"/>
  <c r="F14327" i="2"/>
  <c r="E14328" i="2"/>
  <c r="F14328" i="2"/>
  <c r="E14329" i="2"/>
  <c r="F14329" i="2"/>
  <c r="E14330" i="2"/>
  <c r="F14330" i="2"/>
  <c r="E14331" i="2"/>
  <c r="F14331" i="2"/>
  <c r="E14332" i="2"/>
  <c r="F14332" i="2"/>
  <c r="E14333" i="2"/>
  <c r="F14333" i="2"/>
  <c r="E14334" i="2"/>
  <c r="F14334" i="2"/>
  <c r="E14335" i="2"/>
  <c r="F14335" i="2"/>
  <c r="E14336" i="2"/>
  <c r="F14336" i="2"/>
  <c r="E14337" i="2"/>
  <c r="F14337" i="2"/>
  <c r="E14338" i="2"/>
  <c r="F14338" i="2"/>
  <c r="E14339" i="2"/>
  <c r="F14339" i="2"/>
  <c r="E14340" i="2"/>
  <c r="F14340" i="2"/>
  <c r="E14341" i="2"/>
  <c r="F14341" i="2"/>
  <c r="E14342" i="2"/>
  <c r="F14342" i="2"/>
  <c r="E14343" i="2"/>
  <c r="F14343" i="2"/>
  <c r="E14344" i="2"/>
  <c r="F14344" i="2"/>
  <c r="E14345" i="2"/>
  <c r="F14345" i="2"/>
  <c r="E14346" i="2"/>
  <c r="F14346" i="2"/>
  <c r="E14347" i="2"/>
  <c r="F14347" i="2"/>
  <c r="E14348" i="2"/>
  <c r="F14348" i="2"/>
  <c r="E14349" i="2"/>
  <c r="F14349" i="2"/>
  <c r="E14350" i="2"/>
  <c r="F14350" i="2"/>
  <c r="E14351" i="2"/>
  <c r="F14351" i="2"/>
  <c r="E14352" i="2"/>
  <c r="F14352" i="2"/>
  <c r="E14353" i="2"/>
  <c r="F14353" i="2"/>
  <c r="E14354" i="2"/>
  <c r="F14354" i="2"/>
  <c r="E14355" i="2"/>
  <c r="F14355" i="2"/>
  <c r="E14356" i="2"/>
  <c r="F14356" i="2"/>
  <c r="E14357" i="2"/>
  <c r="F14357" i="2"/>
  <c r="E14358" i="2"/>
  <c r="F14358" i="2"/>
  <c r="E14359" i="2"/>
  <c r="F14359" i="2"/>
  <c r="E14360" i="2"/>
  <c r="F14360" i="2"/>
  <c r="E14361" i="2"/>
  <c r="F14361" i="2"/>
  <c r="E14362" i="2"/>
  <c r="F14362" i="2"/>
  <c r="E14363" i="2"/>
  <c r="F14363" i="2"/>
  <c r="E14364" i="2"/>
  <c r="F14364" i="2"/>
  <c r="E14365" i="2"/>
  <c r="F14365" i="2"/>
  <c r="E14366" i="2"/>
  <c r="F14366" i="2"/>
  <c r="E14367" i="2"/>
  <c r="F14367" i="2"/>
  <c r="E14368" i="2"/>
  <c r="F14368" i="2"/>
  <c r="E14369" i="2"/>
  <c r="F14369" i="2"/>
  <c r="E14370" i="2"/>
  <c r="F14370" i="2"/>
  <c r="E14371" i="2"/>
  <c r="F14371" i="2"/>
  <c r="E14372" i="2"/>
  <c r="F14372" i="2"/>
  <c r="E14373" i="2"/>
  <c r="F14373" i="2"/>
  <c r="E14374" i="2"/>
  <c r="F14374" i="2"/>
  <c r="E14375" i="2"/>
  <c r="F14375" i="2"/>
  <c r="E14376" i="2"/>
  <c r="F14376" i="2"/>
  <c r="E14377" i="2"/>
  <c r="F14377" i="2"/>
  <c r="E14378" i="2"/>
  <c r="F14378" i="2"/>
  <c r="E14379" i="2"/>
  <c r="F14379" i="2"/>
  <c r="E14380" i="2"/>
  <c r="F14380" i="2"/>
  <c r="E14381" i="2"/>
  <c r="F14381" i="2"/>
  <c r="E14382" i="2"/>
  <c r="F14382" i="2"/>
  <c r="E14383" i="2"/>
  <c r="F14383" i="2"/>
  <c r="E14384" i="2"/>
  <c r="F14384" i="2"/>
  <c r="E14385" i="2"/>
  <c r="F14385" i="2"/>
  <c r="E14386" i="2"/>
  <c r="F14386" i="2"/>
  <c r="E14387" i="2"/>
  <c r="F14387" i="2"/>
  <c r="E14388" i="2"/>
  <c r="F14388" i="2"/>
  <c r="E14389" i="2"/>
  <c r="F14389" i="2"/>
  <c r="E14390" i="2"/>
  <c r="F14390" i="2"/>
  <c r="E14391" i="2"/>
  <c r="F14391" i="2"/>
  <c r="E14392" i="2"/>
  <c r="F14392" i="2"/>
  <c r="E14393" i="2"/>
  <c r="F14393" i="2"/>
  <c r="E14394" i="2"/>
  <c r="F14394" i="2"/>
  <c r="E14395" i="2"/>
  <c r="F14395" i="2"/>
  <c r="E14396" i="2"/>
  <c r="F14396" i="2"/>
  <c r="E14397" i="2"/>
  <c r="F14397" i="2"/>
  <c r="E14398" i="2"/>
  <c r="F14398" i="2"/>
  <c r="E14399" i="2"/>
  <c r="F14399" i="2"/>
  <c r="E14400" i="2"/>
  <c r="F14400" i="2"/>
  <c r="E14401" i="2"/>
  <c r="F14401" i="2"/>
  <c r="E14402" i="2"/>
  <c r="F14402" i="2"/>
  <c r="E14403" i="2"/>
  <c r="F14403" i="2"/>
  <c r="E14404" i="2"/>
  <c r="F14404" i="2"/>
  <c r="E14405" i="2"/>
  <c r="F14405" i="2"/>
  <c r="E14406" i="2"/>
  <c r="F14406" i="2"/>
  <c r="E14407" i="2"/>
  <c r="F14407" i="2"/>
  <c r="E14408" i="2"/>
  <c r="F14408" i="2"/>
  <c r="E14409" i="2"/>
  <c r="F14409" i="2"/>
  <c r="E14410" i="2"/>
  <c r="F14410" i="2"/>
  <c r="E14411" i="2"/>
  <c r="F14411" i="2"/>
  <c r="E14412" i="2"/>
  <c r="F14412" i="2"/>
  <c r="E14413" i="2"/>
  <c r="F14413" i="2"/>
  <c r="E14414" i="2"/>
  <c r="F14414" i="2"/>
  <c r="E14415" i="2"/>
  <c r="F14415" i="2"/>
  <c r="E14416" i="2"/>
  <c r="F14416" i="2"/>
  <c r="E14417" i="2"/>
  <c r="F14417" i="2"/>
  <c r="E14418" i="2"/>
  <c r="F14418" i="2"/>
  <c r="E14419" i="2"/>
  <c r="F14419" i="2"/>
  <c r="E14420" i="2"/>
  <c r="F14420" i="2"/>
  <c r="E14421" i="2"/>
  <c r="F14421" i="2"/>
  <c r="E14422" i="2"/>
  <c r="F14422" i="2"/>
  <c r="E14423" i="2"/>
  <c r="F14423" i="2"/>
  <c r="E14424" i="2"/>
  <c r="F14424" i="2"/>
  <c r="E14425" i="2"/>
  <c r="F14425" i="2"/>
  <c r="E14426" i="2"/>
  <c r="F14426" i="2"/>
  <c r="E14427" i="2"/>
  <c r="F14427" i="2"/>
  <c r="E14428" i="2"/>
  <c r="F14428" i="2"/>
  <c r="E14429" i="2"/>
  <c r="F14429" i="2"/>
  <c r="E14430" i="2"/>
  <c r="F14430" i="2"/>
  <c r="E14431" i="2"/>
  <c r="F14431" i="2"/>
  <c r="E14432" i="2"/>
  <c r="F14432" i="2"/>
  <c r="E14433" i="2"/>
  <c r="F14433" i="2"/>
  <c r="E14434" i="2"/>
  <c r="F14434" i="2"/>
  <c r="E14435" i="2"/>
  <c r="F14435" i="2"/>
  <c r="E14436" i="2"/>
  <c r="F14436" i="2"/>
  <c r="E14437" i="2"/>
  <c r="F14437" i="2"/>
  <c r="E14438" i="2"/>
  <c r="F14438" i="2"/>
  <c r="E14439" i="2"/>
  <c r="F14439" i="2"/>
  <c r="E14440" i="2"/>
  <c r="F14440" i="2"/>
  <c r="E14441" i="2"/>
  <c r="F14441" i="2"/>
  <c r="E14442" i="2"/>
  <c r="F14442" i="2"/>
  <c r="E14443" i="2"/>
  <c r="F14443" i="2"/>
  <c r="E14444" i="2"/>
  <c r="F14444" i="2"/>
  <c r="E14445" i="2"/>
  <c r="F14445" i="2"/>
  <c r="E14446" i="2"/>
  <c r="F14446" i="2"/>
  <c r="E14447" i="2"/>
  <c r="F14447" i="2"/>
  <c r="E14448" i="2"/>
  <c r="F14448" i="2"/>
  <c r="E14449" i="2"/>
  <c r="F14449" i="2"/>
  <c r="E14450" i="2"/>
  <c r="F14450" i="2"/>
  <c r="E14451" i="2"/>
  <c r="F14451" i="2"/>
  <c r="E14452" i="2"/>
  <c r="F14452" i="2"/>
  <c r="E14453" i="2"/>
  <c r="F14453" i="2"/>
  <c r="E14454" i="2"/>
  <c r="F14454" i="2"/>
  <c r="E14455" i="2"/>
  <c r="F14455" i="2"/>
  <c r="E14456" i="2"/>
  <c r="F14456" i="2"/>
  <c r="E14457" i="2"/>
  <c r="F14457" i="2"/>
  <c r="E14458" i="2"/>
  <c r="F14458" i="2"/>
  <c r="E14459" i="2"/>
  <c r="F14459" i="2"/>
  <c r="E14460" i="2"/>
  <c r="F14460" i="2"/>
  <c r="E14461" i="2"/>
  <c r="F14461" i="2"/>
  <c r="E14462" i="2"/>
  <c r="F14462" i="2"/>
  <c r="E14463" i="2"/>
  <c r="F14463" i="2"/>
  <c r="E14464" i="2"/>
  <c r="F14464" i="2"/>
  <c r="E14465" i="2"/>
  <c r="F14465" i="2"/>
  <c r="E14466" i="2"/>
  <c r="F14466" i="2"/>
  <c r="E14467" i="2"/>
  <c r="F14467" i="2"/>
  <c r="E14468" i="2"/>
  <c r="F14468" i="2"/>
  <c r="E14469" i="2"/>
  <c r="F14469" i="2"/>
  <c r="E14470" i="2"/>
  <c r="F14470" i="2"/>
  <c r="E14471" i="2"/>
  <c r="F14471" i="2"/>
  <c r="E14472" i="2"/>
  <c r="F14472" i="2"/>
  <c r="E14473" i="2"/>
  <c r="F14473" i="2"/>
  <c r="E14474" i="2"/>
  <c r="F14474" i="2"/>
  <c r="E14475" i="2"/>
  <c r="F14475" i="2"/>
  <c r="E14476" i="2"/>
  <c r="F14476" i="2"/>
  <c r="E14477" i="2"/>
  <c r="F14477" i="2"/>
  <c r="E14478" i="2"/>
  <c r="F14478" i="2"/>
  <c r="E14479" i="2"/>
  <c r="F14479" i="2"/>
  <c r="E14480" i="2"/>
  <c r="F14480" i="2"/>
  <c r="E14481" i="2"/>
  <c r="F14481" i="2"/>
  <c r="E14482" i="2"/>
  <c r="F14482" i="2"/>
  <c r="E14483" i="2"/>
  <c r="F14483" i="2"/>
  <c r="E14484" i="2"/>
  <c r="F14484" i="2"/>
  <c r="E14485" i="2"/>
  <c r="F14485" i="2"/>
  <c r="E14486" i="2"/>
  <c r="F14486" i="2"/>
  <c r="E14487" i="2"/>
  <c r="F14487" i="2"/>
  <c r="E14488" i="2"/>
  <c r="F14488" i="2"/>
  <c r="E14489" i="2"/>
  <c r="F14489" i="2"/>
  <c r="E14490" i="2"/>
  <c r="F14490" i="2"/>
  <c r="E14491" i="2"/>
  <c r="F14491" i="2"/>
  <c r="E14492" i="2"/>
  <c r="F14492" i="2"/>
  <c r="E14493" i="2"/>
  <c r="F14493" i="2"/>
  <c r="E14494" i="2"/>
  <c r="F14494" i="2"/>
  <c r="E14495" i="2"/>
  <c r="F14495" i="2"/>
  <c r="E14496" i="2"/>
  <c r="F14496" i="2"/>
  <c r="E14497" i="2"/>
  <c r="F14497" i="2"/>
  <c r="E14498" i="2"/>
  <c r="F14498" i="2"/>
  <c r="E14499" i="2"/>
  <c r="F14499" i="2"/>
  <c r="E14500" i="2"/>
  <c r="F14500" i="2"/>
  <c r="E14501" i="2"/>
  <c r="F14501" i="2"/>
  <c r="E14502" i="2"/>
  <c r="F14502" i="2"/>
  <c r="E14503" i="2"/>
  <c r="F14503" i="2"/>
  <c r="E14504" i="2"/>
  <c r="F14504" i="2"/>
  <c r="E14505" i="2"/>
  <c r="F14505" i="2"/>
  <c r="E14506" i="2"/>
  <c r="F14506" i="2"/>
  <c r="E14507" i="2"/>
  <c r="F14507" i="2"/>
  <c r="E14508" i="2"/>
  <c r="F14508" i="2"/>
  <c r="E14509" i="2"/>
  <c r="F14509" i="2"/>
  <c r="E14510" i="2"/>
  <c r="F14510" i="2"/>
  <c r="E14511" i="2"/>
  <c r="F14511" i="2"/>
  <c r="E14512" i="2"/>
  <c r="F14512" i="2"/>
  <c r="E14513" i="2"/>
  <c r="F14513" i="2"/>
  <c r="E14514" i="2"/>
  <c r="F14514" i="2"/>
  <c r="E14515" i="2"/>
  <c r="F14515" i="2"/>
  <c r="E14516" i="2"/>
  <c r="F14516" i="2"/>
  <c r="E14517" i="2"/>
  <c r="F14517" i="2"/>
  <c r="E14518" i="2"/>
  <c r="F14518" i="2"/>
  <c r="E14519" i="2"/>
  <c r="F14519" i="2"/>
  <c r="E14520" i="2"/>
  <c r="F14520" i="2"/>
  <c r="E14521" i="2"/>
  <c r="F14521" i="2"/>
  <c r="E14522" i="2"/>
  <c r="F14522" i="2"/>
  <c r="E14523" i="2"/>
  <c r="F14523" i="2"/>
  <c r="E14524" i="2"/>
  <c r="F14524" i="2"/>
  <c r="E14525" i="2"/>
  <c r="F14525" i="2"/>
  <c r="E14526" i="2"/>
  <c r="F14526" i="2"/>
  <c r="E14527" i="2"/>
  <c r="F14527" i="2"/>
  <c r="E14528" i="2"/>
  <c r="F14528" i="2"/>
  <c r="E14529" i="2"/>
  <c r="F14529" i="2"/>
  <c r="E14530" i="2"/>
  <c r="F14530" i="2"/>
  <c r="E14531" i="2"/>
  <c r="F14531" i="2"/>
  <c r="E14532" i="2"/>
  <c r="F14532" i="2"/>
  <c r="E14533" i="2"/>
  <c r="F14533" i="2"/>
  <c r="E14534" i="2"/>
  <c r="F14534" i="2"/>
  <c r="E14535" i="2"/>
  <c r="F14535" i="2"/>
  <c r="E14536" i="2"/>
  <c r="F14536" i="2"/>
  <c r="E14537" i="2"/>
  <c r="F14537" i="2"/>
  <c r="E14538" i="2"/>
  <c r="F14538" i="2"/>
  <c r="E14539" i="2"/>
  <c r="F14539" i="2"/>
  <c r="E14540" i="2"/>
  <c r="F14540" i="2"/>
  <c r="E14541" i="2"/>
  <c r="F14541" i="2"/>
  <c r="E14542" i="2"/>
  <c r="F14542" i="2"/>
  <c r="E14543" i="2"/>
  <c r="F14543" i="2"/>
  <c r="E14544" i="2"/>
  <c r="F14544" i="2"/>
  <c r="E14545" i="2"/>
  <c r="F14545" i="2"/>
  <c r="E14546" i="2"/>
  <c r="F14546" i="2"/>
  <c r="E14547" i="2"/>
  <c r="F14547" i="2"/>
  <c r="E14548" i="2"/>
  <c r="F14548" i="2"/>
  <c r="E14549" i="2"/>
  <c r="F14549" i="2"/>
  <c r="E14550" i="2"/>
  <c r="F14550" i="2"/>
  <c r="E14551" i="2"/>
  <c r="F14551" i="2"/>
  <c r="E14552" i="2"/>
  <c r="F14552" i="2"/>
  <c r="E14553" i="2"/>
  <c r="F14553" i="2"/>
  <c r="E14554" i="2"/>
  <c r="F14554" i="2"/>
  <c r="E14555" i="2"/>
  <c r="F14555" i="2"/>
  <c r="E14556" i="2"/>
  <c r="F14556" i="2"/>
  <c r="E14557" i="2"/>
  <c r="F14557" i="2"/>
  <c r="E14558" i="2"/>
  <c r="F14558" i="2"/>
  <c r="E14559" i="2"/>
  <c r="F14559" i="2"/>
  <c r="E14560" i="2"/>
  <c r="F14560" i="2"/>
  <c r="E14561" i="2"/>
  <c r="F14561" i="2"/>
  <c r="E14562" i="2"/>
  <c r="F14562" i="2"/>
  <c r="E14563" i="2"/>
  <c r="F14563" i="2"/>
  <c r="E14564" i="2"/>
  <c r="F14564" i="2"/>
  <c r="E14565" i="2"/>
  <c r="F14565" i="2"/>
  <c r="E14566" i="2"/>
  <c r="F14566" i="2"/>
  <c r="E14567" i="2"/>
  <c r="F14567" i="2"/>
  <c r="E14568" i="2"/>
  <c r="F14568" i="2"/>
  <c r="E14569" i="2"/>
  <c r="F14569" i="2"/>
  <c r="E14570" i="2"/>
  <c r="F14570" i="2"/>
  <c r="E14571" i="2"/>
  <c r="F14571" i="2"/>
  <c r="E14572" i="2"/>
  <c r="F14572" i="2"/>
  <c r="E14573" i="2"/>
  <c r="F14573" i="2"/>
  <c r="E14574" i="2"/>
  <c r="F14574" i="2"/>
  <c r="E14575" i="2"/>
  <c r="F14575" i="2"/>
  <c r="E14576" i="2"/>
  <c r="F14576" i="2"/>
  <c r="E14577" i="2"/>
  <c r="F14577" i="2"/>
  <c r="E14578" i="2"/>
  <c r="F14578" i="2"/>
  <c r="E14579" i="2"/>
  <c r="F14579" i="2"/>
  <c r="E14580" i="2"/>
  <c r="F14580" i="2"/>
  <c r="E14581" i="2"/>
  <c r="F14581" i="2"/>
  <c r="E14582" i="2"/>
  <c r="F14582" i="2"/>
  <c r="E14583" i="2"/>
  <c r="F14583" i="2"/>
  <c r="E14584" i="2"/>
  <c r="F14584" i="2"/>
  <c r="E14585" i="2"/>
  <c r="F14585" i="2"/>
  <c r="E14586" i="2"/>
  <c r="F14586" i="2"/>
  <c r="E14587" i="2"/>
  <c r="F14587" i="2"/>
  <c r="E14588" i="2"/>
  <c r="F14588" i="2"/>
  <c r="E14589" i="2"/>
  <c r="F14589" i="2"/>
  <c r="E14590" i="2"/>
  <c r="F14590" i="2"/>
  <c r="E14591" i="2"/>
  <c r="F14591" i="2"/>
  <c r="E14592" i="2"/>
  <c r="F14592" i="2"/>
  <c r="E14593" i="2"/>
  <c r="F14593" i="2"/>
  <c r="E14594" i="2"/>
  <c r="F14594" i="2"/>
  <c r="E14595" i="2"/>
  <c r="F14595" i="2"/>
  <c r="E14596" i="2"/>
  <c r="F14596" i="2"/>
  <c r="E14597" i="2"/>
  <c r="F14597" i="2"/>
  <c r="E14598" i="2"/>
  <c r="F14598" i="2"/>
  <c r="E14599" i="2"/>
  <c r="F14599" i="2"/>
  <c r="E14600" i="2"/>
  <c r="F14600" i="2"/>
  <c r="E14601" i="2"/>
  <c r="F14601" i="2"/>
  <c r="E14602" i="2"/>
  <c r="F14602" i="2"/>
  <c r="E14603" i="2"/>
  <c r="F14603" i="2"/>
  <c r="E14604" i="2"/>
  <c r="F14604" i="2"/>
  <c r="E14605" i="2"/>
  <c r="F14605" i="2"/>
  <c r="E14606" i="2"/>
  <c r="F14606" i="2"/>
  <c r="E14607" i="2"/>
  <c r="F14607" i="2"/>
  <c r="E14608" i="2"/>
  <c r="F14608" i="2"/>
  <c r="E14609" i="2"/>
  <c r="F14609" i="2"/>
  <c r="E14610" i="2"/>
  <c r="F14610" i="2"/>
  <c r="E14611" i="2"/>
  <c r="F14611" i="2"/>
  <c r="E14612" i="2"/>
  <c r="F14612" i="2"/>
  <c r="E14613" i="2"/>
  <c r="F14613" i="2"/>
  <c r="E14614" i="2"/>
  <c r="F14614" i="2"/>
  <c r="E14615" i="2"/>
  <c r="F14615" i="2"/>
  <c r="E14616" i="2"/>
  <c r="F14616" i="2"/>
  <c r="E14617" i="2"/>
  <c r="F14617" i="2"/>
  <c r="E14618" i="2"/>
  <c r="F14618" i="2"/>
  <c r="E14619" i="2"/>
  <c r="F14619" i="2"/>
  <c r="E14620" i="2"/>
  <c r="F14620" i="2"/>
  <c r="E14621" i="2"/>
  <c r="F14621" i="2"/>
  <c r="E14622" i="2"/>
  <c r="F14622" i="2"/>
  <c r="E14623" i="2"/>
  <c r="F14623" i="2"/>
  <c r="E14624" i="2"/>
  <c r="F14624" i="2"/>
  <c r="E14625" i="2"/>
  <c r="F14625" i="2"/>
  <c r="E14626" i="2"/>
  <c r="F14626" i="2"/>
  <c r="E14627" i="2"/>
  <c r="F14627" i="2"/>
  <c r="E14628" i="2"/>
  <c r="F14628" i="2"/>
  <c r="E14629" i="2"/>
  <c r="F14629" i="2"/>
  <c r="E14630" i="2"/>
  <c r="F14630" i="2"/>
  <c r="E14631" i="2"/>
  <c r="F14631" i="2"/>
  <c r="E14632" i="2"/>
  <c r="F14632" i="2"/>
  <c r="E14633" i="2"/>
  <c r="F14633" i="2"/>
  <c r="E14634" i="2"/>
  <c r="F14634" i="2"/>
  <c r="E14635" i="2"/>
  <c r="F14635" i="2"/>
  <c r="E14636" i="2"/>
  <c r="F14636" i="2"/>
  <c r="E14637" i="2"/>
  <c r="F14637" i="2"/>
  <c r="E14638" i="2"/>
  <c r="F14638" i="2"/>
  <c r="E14639" i="2"/>
  <c r="F14639" i="2"/>
  <c r="E14640" i="2"/>
  <c r="F14640" i="2"/>
  <c r="E14641" i="2"/>
  <c r="F14641" i="2"/>
  <c r="E14642" i="2"/>
  <c r="F14642" i="2"/>
  <c r="E14643" i="2"/>
  <c r="F14643" i="2"/>
  <c r="E14644" i="2"/>
  <c r="F14644" i="2"/>
  <c r="E14645" i="2"/>
  <c r="F14645" i="2"/>
  <c r="E14646" i="2"/>
  <c r="F14646" i="2"/>
  <c r="E14647" i="2"/>
  <c r="F14647" i="2"/>
  <c r="E14648" i="2"/>
  <c r="F14648" i="2"/>
  <c r="E14649" i="2"/>
  <c r="F14649" i="2"/>
  <c r="E14650" i="2"/>
  <c r="F14650" i="2"/>
  <c r="E14651" i="2"/>
  <c r="F14651" i="2"/>
  <c r="E14652" i="2"/>
  <c r="F14652" i="2"/>
  <c r="E14653" i="2"/>
  <c r="F14653" i="2"/>
  <c r="E14654" i="2"/>
  <c r="F14654" i="2"/>
  <c r="E14655" i="2"/>
  <c r="F14655" i="2"/>
  <c r="E14656" i="2"/>
  <c r="F14656" i="2"/>
  <c r="E14657" i="2"/>
  <c r="F14657" i="2"/>
  <c r="E14658" i="2"/>
  <c r="F14658" i="2"/>
  <c r="E14659" i="2"/>
  <c r="F14659" i="2"/>
  <c r="E14660" i="2"/>
  <c r="F14660" i="2"/>
  <c r="E14661" i="2"/>
  <c r="F14661" i="2"/>
  <c r="E14662" i="2"/>
  <c r="F14662" i="2"/>
  <c r="E14663" i="2"/>
  <c r="F14663" i="2"/>
  <c r="E14664" i="2"/>
  <c r="F14664" i="2"/>
  <c r="E14665" i="2"/>
  <c r="F14665" i="2"/>
  <c r="E14666" i="2"/>
  <c r="F14666" i="2"/>
  <c r="E14667" i="2"/>
  <c r="F14667" i="2"/>
  <c r="E14668" i="2"/>
  <c r="F14668" i="2"/>
  <c r="E14669" i="2"/>
  <c r="F14669" i="2"/>
  <c r="E14670" i="2"/>
  <c r="F14670" i="2"/>
  <c r="E14671" i="2"/>
  <c r="F14671" i="2"/>
  <c r="E14672" i="2"/>
  <c r="F14672" i="2"/>
  <c r="E14673" i="2"/>
  <c r="F14673" i="2"/>
  <c r="E14674" i="2"/>
  <c r="F14674" i="2"/>
  <c r="E14675" i="2"/>
  <c r="F14675" i="2"/>
  <c r="E14676" i="2"/>
  <c r="F14676" i="2"/>
  <c r="E14677" i="2"/>
  <c r="F14677" i="2"/>
  <c r="E14678" i="2"/>
  <c r="F14678" i="2"/>
  <c r="E14679" i="2"/>
  <c r="F14679" i="2"/>
  <c r="E14680" i="2"/>
  <c r="F14680" i="2"/>
  <c r="E14681" i="2"/>
  <c r="F14681" i="2"/>
  <c r="E14682" i="2"/>
  <c r="F14682" i="2"/>
  <c r="E14683" i="2"/>
  <c r="F14683" i="2"/>
  <c r="E14684" i="2"/>
  <c r="F14684" i="2"/>
  <c r="E14685" i="2"/>
  <c r="F14685" i="2"/>
  <c r="E14686" i="2"/>
  <c r="F14686" i="2"/>
  <c r="E14687" i="2"/>
  <c r="F14687" i="2"/>
  <c r="E14688" i="2"/>
  <c r="F14688" i="2"/>
  <c r="E14689" i="2"/>
  <c r="F14689" i="2"/>
  <c r="E14690" i="2"/>
  <c r="F14690" i="2"/>
  <c r="E14691" i="2"/>
  <c r="F14691" i="2"/>
  <c r="E14692" i="2"/>
  <c r="F14692" i="2"/>
  <c r="E14693" i="2"/>
  <c r="F14693" i="2"/>
  <c r="E14694" i="2"/>
  <c r="F14694" i="2"/>
  <c r="E14695" i="2"/>
  <c r="F14695" i="2"/>
  <c r="E14696" i="2"/>
  <c r="F14696" i="2"/>
  <c r="E14697" i="2"/>
  <c r="F14697" i="2"/>
  <c r="E14698" i="2"/>
  <c r="F14698" i="2"/>
  <c r="E14699" i="2"/>
  <c r="F14699" i="2"/>
  <c r="E14700" i="2"/>
  <c r="F14700" i="2"/>
  <c r="E14701" i="2"/>
  <c r="F14701" i="2"/>
  <c r="E14702" i="2"/>
  <c r="F14702" i="2"/>
  <c r="E14703" i="2"/>
  <c r="F14703" i="2"/>
  <c r="E14704" i="2"/>
  <c r="F14704" i="2"/>
  <c r="E14705" i="2"/>
  <c r="F14705" i="2"/>
  <c r="E14706" i="2"/>
  <c r="F14706" i="2"/>
  <c r="E14707" i="2"/>
  <c r="F14707" i="2"/>
  <c r="E14708" i="2"/>
  <c r="F14708" i="2"/>
  <c r="E14709" i="2"/>
  <c r="F14709" i="2"/>
  <c r="E14710" i="2"/>
  <c r="F14710" i="2"/>
  <c r="E14711" i="2"/>
  <c r="F14711" i="2"/>
  <c r="E14712" i="2"/>
  <c r="F14712" i="2"/>
  <c r="E14713" i="2"/>
  <c r="F14713" i="2"/>
  <c r="E14714" i="2"/>
  <c r="F14714" i="2"/>
  <c r="E14715" i="2"/>
  <c r="F14715" i="2"/>
  <c r="E14716" i="2"/>
  <c r="F14716" i="2"/>
  <c r="E14717" i="2"/>
  <c r="F14717" i="2"/>
  <c r="E14718" i="2"/>
  <c r="F14718" i="2"/>
  <c r="E14719" i="2"/>
  <c r="F14719" i="2"/>
  <c r="E14720" i="2"/>
  <c r="F14720" i="2"/>
  <c r="E14721" i="2"/>
  <c r="F14721" i="2"/>
  <c r="E14722" i="2"/>
  <c r="F14722" i="2"/>
  <c r="E14723" i="2"/>
  <c r="F14723" i="2"/>
  <c r="E14724" i="2"/>
  <c r="F14724" i="2"/>
  <c r="E14725" i="2"/>
  <c r="F14725" i="2"/>
  <c r="E14726" i="2"/>
  <c r="F14726" i="2"/>
  <c r="E14727" i="2"/>
  <c r="F14727" i="2"/>
  <c r="E14728" i="2"/>
  <c r="F14728" i="2"/>
  <c r="E14729" i="2"/>
  <c r="F14729" i="2"/>
  <c r="E14730" i="2"/>
  <c r="F14730" i="2"/>
  <c r="E14731" i="2"/>
  <c r="F14731" i="2"/>
  <c r="E14732" i="2"/>
  <c r="F14732" i="2"/>
  <c r="E14733" i="2"/>
  <c r="F14733" i="2"/>
  <c r="E14734" i="2"/>
  <c r="F14734" i="2"/>
  <c r="E14735" i="2"/>
  <c r="F14735" i="2"/>
  <c r="E14736" i="2"/>
  <c r="F14736" i="2"/>
  <c r="E14737" i="2"/>
  <c r="F14737" i="2"/>
  <c r="E14738" i="2"/>
  <c r="F14738" i="2"/>
  <c r="E14739" i="2"/>
  <c r="F14739" i="2"/>
  <c r="E14740" i="2"/>
  <c r="F14740" i="2"/>
  <c r="E14741" i="2"/>
  <c r="F14741" i="2"/>
  <c r="E14742" i="2"/>
  <c r="F14742" i="2"/>
  <c r="E14743" i="2"/>
  <c r="F14743" i="2"/>
  <c r="E14744" i="2"/>
  <c r="F14744" i="2"/>
  <c r="E14745" i="2"/>
  <c r="F14745" i="2"/>
  <c r="E14746" i="2"/>
  <c r="F14746" i="2"/>
  <c r="E14747" i="2"/>
  <c r="F14747" i="2"/>
  <c r="E14748" i="2"/>
  <c r="F14748" i="2"/>
  <c r="E14749" i="2"/>
  <c r="F14749" i="2"/>
  <c r="E14750" i="2"/>
  <c r="F14750" i="2"/>
  <c r="E14751" i="2"/>
  <c r="F14751" i="2"/>
  <c r="E14752" i="2"/>
  <c r="F14752" i="2"/>
  <c r="E14753" i="2"/>
  <c r="F14753" i="2"/>
  <c r="E14754" i="2"/>
  <c r="F14754" i="2"/>
  <c r="E14755" i="2"/>
  <c r="F14755" i="2"/>
  <c r="E14756" i="2"/>
  <c r="F14756" i="2"/>
  <c r="E14757" i="2"/>
  <c r="F14757" i="2"/>
  <c r="E14758" i="2"/>
  <c r="F14758" i="2"/>
  <c r="E14759" i="2"/>
  <c r="F14759" i="2"/>
  <c r="E14760" i="2"/>
  <c r="F14760" i="2"/>
  <c r="E14761" i="2"/>
  <c r="F14761" i="2"/>
  <c r="E14762" i="2"/>
  <c r="F14762" i="2"/>
  <c r="E14763" i="2"/>
  <c r="F14763" i="2"/>
  <c r="E14764" i="2"/>
  <c r="F14764" i="2"/>
  <c r="E14765" i="2"/>
  <c r="F14765" i="2"/>
  <c r="E14766" i="2"/>
  <c r="F14766" i="2"/>
  <c r="E14767" i="2"/>
  <c r="F14767" i="2"/>
  <c r="E14768" i="2"/>
  <c r="F14768" i="2"/>
  <c r="E14769" i="2"/>
  <c r="F14769" i="2"/>
  <c r="E14770" i="2"/>
  <c r="F14770" i="2"/>
  <c r="E14771" i="2"/>
  <c r="F14771" i="2"/>
  <c r="E14772" i="2"/>
  <c r="F14772" i="2"/>
  <c r="E14773" i="2"/>
  <c r="F14773" i="2"/>
  <c r="E14774" i="2"/>
  <c r="F14774" i="2"/>
  <c r="E14775" i="2"/>
  <c r="F14775" i="2"/>
  <c r="E14776" i="2"/>
  <c r="F14776" i="2"/>
  <c r="E14777" i="2"/>
  <c r="F14777" i="2"/>
  <c r="E14778" i="2"/>
  <c r="F14778" i="2"/>
  <c r="E14779" i="2"/>
  <c r="F14779" i="2"/>
  <c r="E14780" i="2"/>
  <c r="F14780" i="2"/>
  <c r="E14781" i="2"/>
  <c r="F14781" i="2"/>
  <c r="E14782" i="2"/>
  <c r="F14782" i="2"/>
  <c r="E14783" i="2"/>
  <c r="F14783" i="2"/>
  <c r="E14784" i="2"/>
  <c r="F14784" i="2"/>
  <c r="E14785" i="2"/>
  <c r="F14785" i="2"/>
  <c r="E14786" i="2"/>
  <c r="F14786" i="2"/>
  <c r="E14787" i="2"/>
  <c r="F14787" i="2"/>
  <c r="E14788" i="2"/>
  <c r="F14788" i="2"/>
  <c r="E14789" i="2"/>
  <c r="F14789" i="2"/>
  <c r="E14790" i="2"/>
  <c r="F14790" i="2"/>
  <c r="E14791" i="2"/>
  <c r="F14791" i="2"/>
  <c r="E14792" i="2"/>
  <c r="F14792" i="2"/>
  <c r="E14793" i="2"/>
  <c r="F14793" i="2"/>
  <c r="E14794" i="2"/>
  <c r="F14794" i="2"/>
  <c r="E14795" i="2"/>
  <c r="F14795" i="2"/>
  <c r="E14796" i="2"/>
  <c r="F14796" i="2"/>
  <c r="E14797" i="2"/>
  <c r="F14797" i="2"/>
  <c r="E14798" i="2"/>
  <c r="F14798" i="2"/>
  <c r="E14799" i="2"/>
  <c r="F14799" i="2"/>
  <c r="E14800" i="2"/>
  <c r="F14800" i="2"/>
  <c r="E14801" i="2"/>
  <c r="F14801" i="2"/>
  <c r="E14802" i="2"/>
  <c r="F14802" i="2"/>
  <c r="E14803" i="2"/>
  <c r="F14803" i="2"/>
  <c r="E14804" i="2"/>
  <c r="F14804" i="2"/>
  <c r="E14805" i="2"/>
  <c r="F14805" i="2"/>
  <c r="E14806" i="2"/>
  <c r="F14806" i="2"/>
  <c r="E14807" i="2"/>
  <c r="F14807" i="2"/>
  <c r="E14808" i="2"/>
  <c r="F14808" i="2"/>
  <c r="E14809" i="2"/>
  <c r="F14809" i="2"/>
  <c r="E14810" i="2"/>
  <c r="F14810" i="2"/>
  <c r="E14811" i="2"/>
  <c r="F14811" i="2"/>
  <c r="E14812" i="2"/>
  <c r="F14812" i="2"/>
  <c r="E14813" i="2"/>
  <c r="F14813" i="2"/>
  <c r="E14814" i="2"/>
  <c r="F14814" i="2"/>
  <c r="E14815" i="2"/>
  <c r="F14815" i="2"/>
  <c r="E14816" i="2"/>
  <c r="F14816" i="2"/>
  <c r="E14817" i="2"/>
  <c r="F14817" i="2"/>
  <c r="E14818" i="2"/>
  <c r="F14818" i="2"/>
  <c r="E14819" i="2"/>
  <c r="F14819" i="2"/>
  <c r="E14820" i="2"/>
  <c r="F14820" i="2"/>
  <c r="E14821" i="2"/>
  <c r="F14821" i="2"/>
  <c r="E14822" i="2"/>
  <c r="F14822" i="2"/>
  <c r="E14823" i="2"/>
  <c r="F14823" i="2"/>
  <c r="E14824" i="2"/>
  <c r="F14824" i="2"/>
  <c r="E14825" i="2"/>
  <c r="F14825" i="2"/>
  <c r="E14826" i="2"/>
  <c r="F14826" i="2"/>
  <c r="E14827" i="2"/>
  <c r="F14827" i="2"/>
  <c r="E14828" i="2"/>
  <c r="F14828" i="2"/>
  <c r="E14829" i="2"/>
  <c r="F14829" i="2"/>
  <c r="E14830" i="2"/>
  <c r="F14830" i="2"/>
  <c r="E14831" i="2"/>
  <c r="F14831" i="2"/>
  <c r="E14832" i="2"/>
  <c r="F14832" i="2"/>
  <c r="E14833" i="2"/>
  <c r="F14833" i="2"/>
  <c r="E14834" i="2"/>
  <c r="F14834" i="2"/>
  <c r="E14835" i="2"/>
  <c r="F14835" i="2"/>
  <c r="E14836" i="2"/>
  <c r="F14836" i="2"/>
  <c r="E14837" i="2"/>
  <c r="F14837" i="2"/>
  <c r="E14838" i="2"/>
  <c r="F14838" i="2"/>
  <c r="E14839" i="2"/>
  <c r="F14839" i="2"/>
  <c r="E14840" i="2"/>
  <c r="F14840" i="2"/>
  <c r="E14841" i="2"/>
  <c r="F14841" i="2"/>
  <c r="E14842" i="2"/>
  <c r="F14842" i="2"/>
  <c r="E14843" i="2"/>
  <c r="F14843" i="2"/>
  <c r="E14844" i="2"/>
  <c r="F14844" i="2"/>
  <c r="E14845" i="2"/>
  <c r="F14845" i="2"/>
  <c r="E14846" i="2"/>
  <c r="F14846" i="2"/>
  <c r="E14847" i="2"/>
  <c r="F14847" i="2"/>
  <c r="E14848" i="2"/>
  <c r="F14848" i="2"/>
  <c r="E14849" i="2"/>
  <c r="F14849" i="2"/>
  <c r="E14850" i="2"/>
  <c r="F14850" i="2"/>
  <c r="E14851" i="2"/>
  <c r="F14851" i="2"/>
  <c r="E14852" i="2"/>
  <c r="F14852" i="2"/>
  <c r="E14853" i="2"/>
  <c r="F14853" i="2"/>
  <c r="E14854" i="2"/>
  <c r="F14854" i="2"/>
  <c r="E14855" i="2"/>
  <c r="F14855" i="2"/>
  <c r="E14856" i="2"/>
  <c r="F14856" i="2"/>
  <c r="E14857" i="2"/>
  <c r="F14857" i="2"/>
  <c r="E14858" i="2"/>
  <c r="F14858" i="2"/>
  <c r="E14859" i="2"/>
  <c r="F14859" i="2"/>
  <c r="E14860" i="2"/>
  <c r="F14860" i="2"/>
  <c r="E14861" i="2"/>
  <c r="F14861" i="2"/>
  <c r="E14862" i="2"/>
  <c r="F14862" i="2"/>
  <c r="E14863" i="2"/>
  <c r="F14863" i="2"/>
  <c r="E14864" i="2"/>
  <c r="F14864" i="2"/>
  <c r="E14865" i="2"/>
  <c r="F14865" i="2"/>
  <c r="E14866" i="2"/>
  <c r="F14866" i="2"/>
  <c r="E14867" i="2"/>
  <c r="F14867" i="2"/>
  <c r="E14868" i="2"/>
  <c r="F14868" i="2"/>
  <c r="E14869" i="2"/>
  <c r="F14869" i="2"/>
  <c r="E14870" i="2"/>
  <c r="F14870" i="2"/>
  <c r="E14871" i="2"/>
  <c r="F14871" i="2"/>
  <c r="E14872" i="2"/>
  <c r="F14872" i="2"/>
  <c r="E14873" i="2"/>
  <c r="F14873" i="2"/>
  <c r="E14874" i="2"/>
  <c r="F14874" i="2"/>
  <c r="E14875" i="2"/>
  <c r="F14875" i="2"/>
  <c r="E14876" i="2"/>
  <c r="F14876" i="2"/>
  <c r="E14877" i="2"/>
  <c r="F14877" i="2"/>
  <c r="E14878" i="2"/>
  <c r="F14878" i="2"/>
  <c r="E14879" i="2"/>
  <c r="F14879" i="2"/>
  <c r="E14880" i="2"/>
  <c r="F14880" i="2"/>
  <c r="E14881" i="2"/>
  <c r="F14881" i="2"/>
  <c r="E14882" i="2"/>
  <c r="F14882" i="2"/>
  <c r="E14883" i="2"/>
  <c r="F14883" i="2"/>
  <c r="E14884" i="2"/>
  <c r="F14884" i="2"/>
  <c r="E14885" i="2"/>
  <c r="F14885" i="2"/>
  <c r="E14886" i="2"/>
  <c r="F14886" i="2"/>
  <c r="E14887" i="2"/>
  <c r="F14887" i="2"/>
  <c r="E14888" i="2"/>
  <c r="F14888" i="2"/>
  <c r="E14889" i="2"/>
  <c r="F14889" i="2"/>
  <c r="E14890" i="2"/>
  <c r="F14890" i="2"/>
  <c r="E14891" i="2"/>
  <c r="F14891" i="2"/>
  <c r="E14892" i="2"/>
  <c r="F14892" i="2"/>
  <c r="E14893" i="2"/>
  <c r="F14893" i="2"/>
  <c r="E14894" i="2"/>
  <c r="F14894" i="2"/>
  <c r="E14895" i="2"/>
  <c r="F14895" i="2"/>
  <c r="E14896" i="2"/>
  <c r="F14896" i="2"/>
  <c r="E14897" i="2"/>
  <c r="F14897" i="2"/>
  <c r="E14898" i="2"/>
  <c r="F14898" i="2"/>
  <c r="E14899" i="2"/>
  <c r="F14899" i="2"/>
  <c r="E14900" i="2"/>
  <c r="F14900" i="2"/>
  <c r="E14901" i="2"/>
  <c r="F14901" i="2"/>
  <c r="E14902" i="2"/>
  <c r="F14902" i="2"/>
  <c r="E14903" i="2"/>
  <c r="F14903" i="2"/>
  <c r="E14904" i="2"/>
  <c r="F14904" i="2"/>
  <c r="E14905" i="2"/>
  <c r="F14905" i="2"/>
  <c r="E14906" i="2"/>
  <c r="F14906" i="2"/>
  <c r="E14907" i="2"/>
  <c r="F14907" i="2"/>
  <c r="E14908" i="2"/>
  <c r="F14908" i="2"/>
  <c r="E14909" i="2"/>
  <c r="F14909" i="2"/>
  <c r="E14910" i="2"/>
  <c r="F14910" i="2"/>
  <c r="E14911" i="2"/>
  <c r="F14911" i="2"/>
  <c r="E14912" i="2"/>
  <c r="F14912" i="2"/>
  <c r="E14913" i="2"/>
  <c r="F14913" i="2"/>
  <c r="E14914" i="2"/>
  <c r="F14914" i="2"/>
  <c r="E14915" i="2"/>
  <c r="F14915" i="2"/>
  <c r="E14916" i="2"/>
  <c r="F14916" i="2"/>
  <c r="E14917" i="2"/>
  <c r="F14917" i="2"/>
  <c r="E14918" i="2"/>
  <c r="F14918" i="2"/>
  <c r="E14919" i="2"/>
  <c r="F14919" i="2"/>
  <c r="E14920" i="2"/>
  <c r="F14920" i="2"/>
  <c r="E14921" i="2"/>
  <c r="F14921" i="2"/>
  <c r="E14922" i="2"/>
  <c r="F14922" i="2"/>
  <c r="E14923" i="2"/>
  <c r="F14923" i="2"/>
  <c r="E14924" i="2"/>
  <c r="F14924" i="2"/>
  <c r="E14925" i="2"/>
  <c r="F14925" i="2"/>
  <c r="E14926" i="2"/>
  <c r="F14926" i="2"/>
  <c r="E14927" i="2"/>
  <c r="F14927" i="2"/>
  <c r="E14928" i="2"/>
  <c r="F14928" i="2"/>
  <c r="E14929" i="2"/>
  <c r="F14929" i="2"/>
  <c r="E14930" i="2"/>
  <c r="F14930" i="2"/>
  <c r="E14931" i="2"/>
  <c r="F14931" i="2"/>
  <c r="E14932" i="2"/>
  <c r="F14932" i="2"/>
  <c r="E14933" i="2"/>
  <c r="F14933" i="2"/>
  <c r="E14934" i="2"/>
  <c r="F14934" i="2"/>
  <c r="E14935" i="2"/>
  <c r="F14935" i="2"/>
  <c r="E14936" i="2"/>
  <c r="F14936" i="2"/>
  <c r="E14937" i="2"/>
  <c r="F14937" i="2"/>
  <c r="E14938" i="2"/>
  <c r="F14938" i="2"/>
  <c r="E14939" i="2"/>
  <c r="F14939" i="2"/>
  <c r="E14940" i="2"/>
  <c r="F14940" i="2"/>
  <c r="E14941" i="2"/>
  <c r="F14941" i="2"/>
  <c r="E14942" i="2"/>
  <c r="F14942" i="2"/>
  <c r="E14943" i="2"/>
  <c r="F14943" i="2"/>
  <c r="E14944" i="2"/>
  <c r="F14944" i="2"/>
  <c r="E14945" i="2"/>
  <c r="F14945" i="2"/>
  <c r="E14946" i="2"/>
  <c r="F14946" i="2"/>
  <c r="E14947" i="2"/>
  <c r="F14947" i="2"/>
  <c r="E14948" i="2"/>
  <c r="F14948" i="2"/>
  <c r="E14949" i="2"/>
  <c r="F14949" i="2"/>
  <c r="E14950" i="2"/>
  <c r="F14950" i="2"/>
  <c r="E14951" i="2"/>
  <c r="F14951" i="2"/>
  <c r="E14952" i="2"/>
  <c r="F14952" i="2"/>
  <c r="E14953" i="2"/>
  <c r="F14953" i="2"/>
  <c r="E14954" i="2"/>
  <c r="F14954" i="2"/>
  <c r="E14955" i="2"/>
  <c r="F14955" i="2"/>
  <c r="E14956" i="2"/>
  <c r="F14956" i="2"/>
  <c r="E14957" i="2"/>
  <c r="F14957" i="2"/>
  <c r="E14958" i="2"/>
  <c r="F14958" i="2"/>
  <c r="E14959" i="2"/>
  <c r="F14959" i="2"/>
  <c r="E14960" i="2"/>
  <c r="F14960" i="2"/>
  <c r="E14961" i="2"/>
  <c r="F14961" i="2"/>
  <c r="E14962" i="2"/>
  <c r="F14962" i="2"/>
  <c r="E14963" i="2"/>
  <c r="F14963" i="2"/>
  <c r="E14964" i="2"/>
  <c r="F14964" i="2"/>
  <c r="E14965" i="2"/>
  <c r="F14965" i="2"/>
  <c r="E14966" i="2"/>
  <c r="F14966" i="2"/>
  <c r="E14967" i="2"/>
  <c r="F14967" i="2"/>
  <c r="E14968" i="2"/>
  <c r="F14968" i="2"/>
  <c r="E14969" i="2"/>
  <c r="F14969" i="2"/>
  <c r="E14970" i="2"/>
  <c r="F14970" i="2"/>
  <c r="E14971" i="2"/>
  <c r="F14971" i="2"/>
  <c r="E14972" i="2"/>
  <c r="F14972" i="2"/>
  <c r="E14973" i="2"/>
  <c r="F14973" i="2"/>
  <c r="E14974" i="2"/>
  <c r="F14974" i="2"/>
  <c r="E14975" i="2"/>
  <c r="F14975" i="2"/>
  <c r="E14976" i="2"/>
  <c r="F14976" i="2"/>
  <c r="E14977" i="2"/>
  <c r="F14977" i="2"/>
  <c r="E14978" i="2"/>
  <c r="F14978" i="2"/>
  <c r="E14979" i="2"/>
  <c r="F14979" i="2"/>
  <c r="E14980" i="2"/>
  <c r="F14980" i="2"/>
  <c r="E14981" i="2"/>
  <c r="F14981" i="2"/>
  <c r="E14982" i="2"/>
  <c r="F14982" i="2"/>
  <c r="E14983" i="2"/>
  <c r="F14983" i="2"/>
  <c r="E14984" i="2"/>
  <c r="F14984" i="2"/>
  <c r="E14985" i="2"/>
  <c r="F14985" i="2"/>
  <c r="E14986" i="2"/>
  <c r="F14986" i="2"/>
  <c r="E14987" i="2"/>
  <c r="F14987" i="2"/>
  <c r="E14988" i="2"/>
  <c r="F14988" i="2"/>
  <c r="E14989" i="2"/>
  <c r="F14989" i="2"/>
  <c r="E14990" i="2"/>
  <c r="F14990" i="2"/>
  <c r="E14991" i="2"/>
  <c r="F14991" i="2"/>
  <c r="E14992" i="2"/>
  <c r="F14992" i="2"/>
  <c r="E14993" i="2"/>
  <c r="F14993" i="2"/>
  <c r="E14994" i="2"/>
  <c r="F14994" i="2"/>
  <c r="E14995" i="2"/>
  <c r="F14995" i="2"/>
  <c r="E14996" i="2"/>
  <c r="F14996" i="2"/>
  <c r="E14997" i="2"/>
  <c r="F14997" i="2"/>
  <c r="E14998" i="2"/>
  <c r="F14998" i="2"/>
  <c r="E14999" i="2"/>
  <c r="F14999" i="2"/>
  <c r="E15000" i="2"/>
  <c r="F15000" i="2"/>
  <c r="E15001" i="2"/>
  <c r="F15001" i="2"/>
  <c r="E15002" i="2"/>
  <c r="F15002" i="2"/>
  <c r="E15003" i="2"/>
  <c r="F15003" i="2"/>
  <c r="E15004" i="2"/>
  <c r="F15004" i="2"/>
  <c r="E15005" i="2"/>
  <c r="F15005" i="2"/>
  <c r="E15006" i="2"/>
  <c r="F15006" i="2"/>
  <c r="E15007" i="2"/>
  <c r="F15007" i="2"/>
  <c r="E15008" i="2"/>
  <c r="F15008" i="2"/>
  <c r="E15009" i="2"/>
  <c r="F15009" i="2"/>
  <c r="E15010" i="2"/>
  <c r="F15010" i="2"/>
  <c r="E15011" i="2"/>
  <c r="F15011" i="2"/>
  <c r="E15012" i="2"/>
  <c r="F15012" i="2"/>
  <c r="E15013" i="2"/>
  <c r="F15013" i="2"/>
  <c r="E15014" i="2"/>
  <c r="F15014" i="2"/>
  <c r="E15015" i="2"/>
  <c r="F15015" i="2"/>
  <c r="E15016" i="2"/>
  <c r="F15016" i="2"/>
  <c r="E15017" i="2"/>
  <c r="F15017" i="2"/>
  <c r="E15018" i="2"/>
  <c r="F15018" i="2"/>
  <c r="E15019" i="2"/>
  <c r="F15019" i="2"/>
  <c r="E15020" i="2"/>
  <c r="F15020" i="2"/>
  <c r="E15021" i="2"/>
  <c r="F15021" i="2"/>
  <c r="E15022" i="2"/>
  <c r="F15022" i="2"/>
  <c r="E15023" i="2"/>
  <c r="F15023" i="2"/>
  <c r="E15024" i="2"/>
  <c r="F15024" i="2"/>
  <c r="E15025" i="2"/>
  <c r="F15025" i="2"/>
  <c r="E15026" i="2"/>
  <c r="F15026" i="2"/>
  <c r="E15027" i="2"/>
  <c r="F15027" i="2"/>
  <c r="E15028" i="2"/>
  <c r="F15028" i="2"/>
  <c r="E15029" i="2"/>
  <c r="F15029" i="2"/>
  <c r="E15030" i="2"/>
  <c r="F15030" i="2"/>
  <c r="E15031" i="2"/>
  <c r="F15031" i="2"/>
  <c r="E15032" i="2"/>
  <c r="F15032" i="2"/>
  <c r="E15033" i="2"/>
  <c r="F15033" i="2"/>
  <c r="E15034" i="2"/>
  <c r="F15034" i="2"/>
  <c r="E15035" i="2"/>
  <c r="F15035" i="2"/>
  <c r="E15036" i="2"/>
  <c r="F15036" i="2"/>
  <c r="E15037" i="2"/>
  <c r="F15037" i="2"/>
  <c r="E15038" i="2"/>
  <c r="F15038" i="2"/>
  <c r="E15039" i="2"/>
  <c r="F15039" i="2"/>
  <c r="E15040" i="2"/>
  <c r="F15040" i="2"/>
  <c r="E15041" i="2"/>
  <c r="F15041" i="2"/>
  <c r="E15042" i="2"/>
  <c r="F15042" i="2"/>
  <c r="E15043" i="2"/>
  <c r="F15043" i="2"/>
  <c r="E15044" i="2"/>
  <c r="F15044" i="2"/>
  <c r="E15045" i="2"/>
  <c r="F15045" i="2"/>
  <c r="E15046" i="2"/>
  <c r="F15046" i="2"/>
  <c r="E15047" i="2"/>
  <c r="F15047" i="2"/>
  <c r="E15048" i="2"/>
  <c r="F15048" i="2"/>
  <c r="E15049" i="2"/>
  <c r="F15049" i="2"/>
  <c r="E15050" i="2"/>
  <c r="F15050" i="2"/>
  <c r="E15051" i="2"/>
  <c r="F15051" i="2"/>
  <c r="E15052" i="2"/>
  <c r="F15052" i="2"/>
  <c r="E15053" i="2"/>
  <c r="F15053" i="2"/>
  <c r="E15054" i="2"/>
  <c r="F15054" i="2"/>
  <c r="E15055" i="2"/>
  <c r="F15055" i="2"/>
  <c r="E15056" i="2"/>
  <c r="F15056" i="2"/>
  <c r="E15057" i="2"/>
  <c r="F15057" i="2"/>
  <c r="E15058" i="2"/>
  <c r="F15058" i="2"/>
  <c r="E15059" i="2"/>
  <c r="F15059" i="2"/>
  <c r="E15060" i="2"/>
  <c r="F15060" i="2"/>
  <c r="E15061" i="2"/>
  <c r="F15061" i="2"/>
  <c r="E15062" i="2"/>
  <c r="F15062" i="2"/>
  <c r="E15063" i="2"/>
  <c r="F15063" i="2"/>
  <c r="E15064" i="2"/>
  <c r="F15064" i="2"/>
  <c r="E15065" i="2"/>
  <c r="F15065" i="2"/>
  <c r="E15066" i="2"/>
  <c r="F15066" i="2"/>
  <c r="E15067" i="2"/>
  <c r="F15067" i="2"/>
  <c r="E15068" i="2"/>
  <c r="F15068" i="2"/>
  <c r="E15069" i="2"/>
  <c r="F15069" i="2"/>
  <c r="E15070" i="2"/>
  <c r="F15070" i="2"/>
  <c r="E15071" i="2"/>
  <c r="F15071" i="2"/>
  <c r="E15072" i="2"/>
  <c r="F15072" i="2"/>
  <c r="E15073" i="2"/>
  <c r="F15073" i="2"/>
  <c r="E15074" i="2"/>
  <c r="F15074" i="2"/>
  <c r="E15075" i="2"/>
  <c r="F15075" i="2"/>
  <c r="E15076" i="2"/>
  <c r="F15076" i="2"/>
  <c r="E15077" i="2"/>
  <c r="F15077" i="2"/>
  <c r="E15078" i="2"/>
  <c r="F15078" i="2"/>
  <c r="E15079" i="2"/>
  <c r="F15079" i="2"/>
  <c r="E15080" i="2"/>
  <c r="F15080" i="2"/>
  <c r="E15081" i="2"/>
  <c r="F15081" i="2"/>
  <c r="E15082" i="2"/>
  <c r="F15082" i="2"/>
  <c r="E15083" i="2"/>
  <c r="F15083" i="2"/>
  <c r="E15084" i="2"/>
  <c r="F15084" i="2"/>
  <c r="E15085" i="2"/>
  <c r="F15085" i="2"/>
  <c r="E15086" i="2"/>
  <c r="F15086" i="2"/>
  <c r="E15087" i="2"/>
  <c r="F15087" i="2"/>
  <c r="E15088" i="2"/>
  <c r="F15088" i="2"/>
  <c r="E15089" i="2"/>
  <c r="F15089" i="2"/>
  <c r="E15090" i="2"/>
  <c r="F15090" i="2"/>
  <c r="E15091" i="2"/>
  <c r="F15091" i="2"/>
  <c r="E15092" i="2"/>
  <c r="F15092" i="2"/>
  <c r="E15093" i="2"/>
  <c r="F15093" i="2"/>
  <c r="E15094" i="2"/>
  <c r="F15094" i="2"/>
  <c r="E15095" i="2"/>
  <c r="F15095" i="2"/>
  <c r="E15096" i="2"/>
  <c r="F15096" i="2"/>
  <c r="E15097" i="2"/>
  <c r="F15097" i="2"/>
  <c r="E15098" i="2"/>
  <c r="F15098" i="2"/>
  <c r="E15099" i="2"/>
  <c r="F15099" i="2"/>
  <c r="E15100" i="2"/>
  <c r="F15100" i="2"/>
  <c r="E15101" i="2"/>
  <c r="F15101" i="2"/>
  <c r="E15102" i="2"/>
  <c r="F15102" i="2"/>
  <c r="E15103" i="2"/>
  <c r="F15103" i="2"/>
  <c r="E15104" i="2"/>
  <c r="F15104" i="2"/>
  <c r="E15105" i="2"/>
  <c r="F15105" i="2"/>
  <c r="E15106" i="2"/>
  <c r="F15106" i="2"/>
  <c r="E15107" i="2"/>
  <c r="F15107" i="2"/>
  <c r="E15108" i="2"/>
  <c r="F15108" i="2"/>
  <c r="E15109" i="2"/>
  <c r="F15109" i="2"/>
  <c r="E15110" i="2"/>
  <c r="F15110" i="2"/>
  <c r="E15111" i="2"/>
  <c r="F15111" i="2"/>
  <c r="E15112" i="2"/>
  <c r="F15112" i="2"/>
  <c r="E15113" i="2"/>
  <c r="F15113" i="2"/>
  <c r="E15114" i="2"/>
  <c r="F15114" i="2"/>
  <c r="E15115" i="2"/>
  <c r="F15115" i="2"/>
  <c r="E15116" i="2"/>
  <c r="F15116" i="2"/>
  <c r="E15117" i="2"/>
  <c r="F15117" i="2"/>
  <c r="E15118" i="2"/>
  <c r="F15118" i="2"/>
  <c r="E15119" i="2"/>
  <c r="F15119" i="2"/>
  <c r="E15120" i="2"/>
  <c r="F15120" i="2"/>
  <c r="E15121" i="2"/>
  <c r="F15121" i="2"/>
  <c r="E15122" i="2"/>
  <c r="F15122" i="2"/>
  <c r="E15123" i="2"/>
  <c r="F15123" i="2"/>
  <c r="E15124" i="2"/>
  <c r="F15124" i="2"/>
  <c r="E15125" i="2"/>
  <c r="F15125" i="2"/>
  <c r="E15126" i="2"/>
  <c r="F15126" i="2"/>
  <c r="E15127" i="2"/>
  <c r="F15127" i="2"/>
  <c r="E15128" i="2"/>
  <c r="F15128" i="2"/>
  <c r="E15129" i="2"/>
  <c r="F15129" i="2"/>
  <c r="E15130" i="2"/>
  <c r="F15130" i="2"/>
  <c r="E15131" i="2"/>
  <c r="F15131" i="2"/>
  <c r="E15132" i="2"/>
  <c r="F15132" i="2"/>
  <c r="E15133" i="2"/>
  <c r="F15133" i="2"/>
  <c r="E15134" i="2"/>
  <c r="F15134" i="2"/>
  <c r="E15135" i="2"/>
  <c r="F15135" i="2"/>
  <c r="E15136" i="2"/>
  <c r="F15136" i="2"/>
  <c r="E15137" i="2"/>
  <c r="F15137" i="2"/>
  <c r="E15138" i="2"/>
  <c r="F15138" i="2"/>
  <c r="E15139" i="2"/>
  <c r="F15139" i="2"/>
  <c r="E15140" i="2"/>
  <c r="F15140" i="2"/>
  <c r="E15141" i="2"/>
  <c r="F15141" i="2"/>
  <c r="E15142" i="2"/>
  <c r="F15142" i="2"/>
  <c r="E15143" i="2"/>
  <c r="F15143" i="2"/>
  <c r="E15144" i="2"/>
  <c r="F15144" i="2"/>
  <c r="E15145" i="2"/>
  <c r="F15145" i="2"/>
  <c r="E15146" i="2"/>
  <c r="F15146" i="2"/>
  <c r="E15147" i="2"/>
  <c r="F15147" i="2"/>
  <c r="E15148" i="2"/>
  <c r="F15148" i="2"/>
  <c r="E15149" i="2"/>
  <c r="F15149" i="2"/>
  <c r="E15150" i="2"/>
  <c r="F15150" i="2"/>
  <c r="E15151" i="2"/>
  <c r="F15151" i="2"/>
  <c r="E15152" i="2"/>
  <c r="F15152" i="2"/>
  <c r="E15153" i="2"/>
  <c r="F15153" i="2"/>
  <c r="E15154" i="2"/>
  <c r="F15154" i="2"/>
  <c r="E15155" i="2"/>
  <c r="F15155" i="2"/>
  <c r="E15156" i="2"/>
  <c r="F15156" i="2"/>
  <c r="E15157" i="2"/>
  <c r="F15157" i="2"/>
  <c r="E15158" i="2"/>
  <c r="F15158" i="2"/>
  <c r="E15159" i="2"/>
  <c r="F15159" i="2"/>
  <c r="E15160" i="2"/>
  <c r="F15160" i="2"/>
  <c r="E15161" i="2"/>
  <c r="F15161" i="2"/>
  <c r="E15162" i="2"/>
  <c r="F15162" i="2"/>
  <c r="E15163" i="2"/>
  <c r="F15163" i="2"/>
  <c r="E15164" i="2"/>
  <c r="F15164" i="2"/>
  <c r="E15165" i="2"/>
  <c r="F15165" i="2"/>
  <c r="E15166" i="2"/>
  <c r="F15166" i="2"/>
  <c r="E15167" i="2"/>
  <c r="F15167" i="2"/>
  <c r="E15168" i="2"/>
  <c r="F15168" i="2"/>
  <c r="E15169" i="2"/>
  <c r="F15169" i="2"/>
  <c r="E15170" i="2"/>
  <c r="F15170" i="2"/>
  <c r="E15171" i="2"/>
  <c r="F15171" i="2"/>
  <c r="E15172" i="2"/>
  <c r="F15172" i="2"/>
  <c r="E15173" i="2"/>
  <c r="F15173" i="2"/>
  <c r="E15174" i="2"/>
  <c r="F15174" i="2"/>
  <c r="E15175" i="2"/>
  <c r="F15175" i="2"/>
  <c r="E15176" i="2"/>
  <c r="F15176" i="2"/>
  <c r="E15177" i="2"/>
  <c r="F15177" i="2"/>
  <c r="E15178" i="2"/>
  <c r="F15178" i="2"/>
  <c r="E15179" i="2"/>
  <c r="F15179" i="2"/>
  <c r="E15180" i="2"/>
  <c r="F15180" i="2"/>
  <c r="E15181" i="2"/>
  <c r="F15181" i="2"/>
  <c r="E15182" i="2"/>
  <c r="F15182" i="2"/>
  <c r="E15183" i="2"/>
  <c r="F15183" i="2"/>
  <c r="E15184" i="2"/>
  <c r="F15184" i="2"/>
  <c r="E15185" i="2"/>
  <c r="F15185" i="2"/>
  <c r="E15186" i="2"/>
  <c r="F15186" i="2"/>
  <c r="E15187" i="2"/>
  <c r="F15187" i="2"/>
  <c r="E15188" i="2"/>
  <c r="F15188" i="2"/>
  <c r="E15189" i="2"/>
  <c r="F15189" i="2"/>
  <c r="E15190" i="2"/>
  <c r="F15190" i="2"/>
  <c r="E15191" i="2"/>
  <c r="F15191" i="2"/>
  <c r="E15192" i="2"/>
  <c r="F15192" i="2"/>
  <c r="E15193" i="2"/>
  <c r="F15193" i="2"/>
  <c r="E15194" i="2"/>
  <c r="F15194" i="2"/>
  <c r="E15195" i="2"/>
  <c r="F15195" i="2"/>
  <c r="E15196" i="2"/>
  <c r="F15196" i="2"/>
  <c r="E15197" i="2"/>
  <c r="F15197" i="2"/>
  <c r="E15198" i="2"/>
  <c r="F15198" i="2"/>
  <c r="E15199" i="2"/>
  <c r="F15199" i="2"/>
  <c r="E15200" i="2"/>
  <c r="F15200" i="2"/>
  <c r="E15201" i="2"/>
  <c r="F15201" i="2"/>
  <c r="E15202" i="2"/>
  <c r="F15202" i="2"/>
  <c r="E15203" i="2"/>
  <c r="F15203" i="2"/>
  <c r="E15204" i="2"/>
  <c r="F15204" i="2"/>
  <c r="E15205" i="2"/>
  <c r="F15205" i="2"/>
  <c r="E15206" i="2"/>
  <c r="F15206" i="2"/>
  <c r="E15207" i="2"/>
  <c r="F15207" i="2"/>
  <c r="E15208" i="2"/>
  <c r="F15208" i="2"/>
  <c r="E15209" i="2"/>
  <c r="F15209" i="2"/>
  <c r="E15210" i="2"/>
  <c r="F15210" i="2"/>
  <c r="E15211" i="2"/>
  <c r="F15211" i="2"/>
  <c r="E15212" i="2"/>
  <c r="F15212" i="2"/>
  <c r="E15213" i="2"/>
  <c r="F15213" i="2"/>
  <c r="E15214" i="2"/>
  <c r="F15214" i="2"/>
  <c r="E15215" i="2"/>
  <c r="F15215" i="2"/>
  <c r="E15216" i="2"/>
  <c r="F15216" i="2"/>
  <c r="E15217" i="2"/>
  <c r="F15217" i="2"/>
  <c r="E15218" i="2"/>
  <c r="F15218" i="2"/>
  <c r="E15219" i="2"/>
  <c r="F15219" i="2"/>
  <c r="E15220" i="2"/>
  <c r="F15220" i="2"/>
  <c r="E15221" i="2"/>
  <c r="F15221" i="2"/>
  <c r="E15222" i="2"/>
  <c r="F15222" i="2"/>
  <c r="E15223" i="2"/>
  <c r="F15223" i="2"/>
  <c r="E15224" i="2"/>
  <c r="F15224" i="2"/>
  <c r="E15225" i="2"/>
  <c r="F15225" i="2"/>
  <c r="E15226" i="2"/>
  <c r="F15226" i="2"/>
  <c r="E15227" i="2"/>
  <c r="F15227" i="2"/>
  <c r="E15228" i="2"/>
  <c r="F15228" i="2"/>
  <c r="E15229" i="2"/>
  <c r="F15229" i="2"/>
  <c r="E15230" i="2"/>
  <c r="F15230" i="2"/>
  <c r="E15231" i="2"/>
  <c r="F15231" i="2"/>
  <c r="E15232" i="2"/>
  <c r="F15232" i="2"/>
  <c r="E15233" i="2"/>
  <c r="F15233" i="2"/>
  <c r="E15234" i="2"/>
  <c r="F15234" i="2"/>
  <c r="E15235" i="2"/>
  <c r="F15235" i="2"/>
  <c r="E15236" i="2"/>
  <c r="F15236" i="2"/>
  <c r="E15237" i="2"/>
  <c r="F15237" i="2"/>
  <c r="E15238" i="2"/>
  <c r="F15238" i="2"/>
  <c r="E15239" i="2"/>
  <c r="F15239" i="2"/>
  <c r="E15240" i="2"/>
  <c r="F15240" i="2"/>
  <c r="E15241" i="2"/>
  <c r="F15241" i="2"/>
  <c r="E15242" i="2"/>
  <c r="F15242" i="2"/>
  <c r="E15243" i="2"/>
  <c r="F15243" i="2"/>
  <c r="E15244" i="2"/>
  <c r="F15244" i="2"/>
  <c r="E15245" i="2"/>
  <c r="F15245" i="2"/>
  <c r="E15246" i="2"/>
  <c r="F15246" i="2"/>
  <c r="E15247" i="2"/>
  <c r="F15247" i="2"/>
  <c r="E15248" i="2"/>
  <c r="F15248" i="2"/>
  <c r="E15249" i="2"/>
  <c r="F15249" i="2"/>
  <c r="E15250" i="2"/>
  <c r="F15250" i="2"/>
  <c r="E15251" i="2"/>
  <c r="F15251" i="2"/>
  <c r="E15252" i="2"/>
  <c r="F15252" i="2"/>
  <c r="E15253" i="2"/>
  <c r="F15253" i="2"/>
  <c r="E15254" i="2"/>
  <c r="F15254" i="2"/>
  <c r="E15255" i="2"/>
  <c r="F15255" i="2"/>
  <c r="E15256" i="2"/>
  <c r="F15256" i="2"/>
  <c r="E15257" i="2"/>
  <c r="F15257" i="2"/>
  <c r="E15258" i="2"/>
  <c r="F15258" i="2"/>
  <c r="E15259" i="2"/>
  <c r="F15259" i="2"/>
  <c r="E15260" i="2"/>
  <c r="F15260" i="2"/>
  <c r="E15261" i="2"/>
  <c r="F15261" i="2"/>
  <c r="E15262" i="2"/>
  <c r="F15262" i="2"/>
  <c r="E15263" i="2"/>
  <c r="F15263" i="2"/>
  <c r="E15264" i="2"/>
  <c r="F15264" i="2"/>
  <c r="E15265" i="2"/>
  <c r="F15265" i="2"/>
  <c r="E15266" i="2"/>
  <c r="F15266" i="2"/>
  <c r="E15267" i="2"/>
  <c r="F15267" i="2"/>
  <c r="E15268" i="2"/>
  <c r="F15268" i="2"/>
  <c r="E15269" i="2"/>
  <c r="F15269" i="2"/>
  <c r="E15270" i="2"/>
  <c r="F15270" i="2"/>
  <c r="E15271" i="2"/>
  <c r="F15271" i="2"/>
  <c r="E15272" i="2"/>
  <c r="F15272" i="2"/>
  <c r="E15273" i="2"/>
  <c r="F15273" i="2"/>
  <c r="E15274" i="2"/>
  <c r="F15274" i="2"/>
  <c r="E15275" i="2"/>
  <c r="F15275" i="2"/>
  <c r="E15276" i="2"/>
  <c r="F15276" i="2"/>
  <c r="E15277" i="2"/>
  <c r="F15277" i="2"/>
  <c r="E15278" i="2"/>
  <c r="F15278" i="2"/>
  <c r="E15279" i="2"/>
  <c r="F15279" i="2"/>
  <c r="E15280" i="2"/>
  <c r="F15280" i="2"/>
  <c r="E15281" i="2"/>
  <c r="F15281" i="2"/>
  <c r="E15282" i="2"/>
  <c r="F15282" i="2"/>
  <c r="E15283" i="2"/>
  <c r="F15283" i="2"/>
  <c r="E15284" i="2"/>
  <c r="F15284" i="2"/>
  <c r="E15285" i="2"/>
  <c r="F15285" i="2"/>
  <c r="E15286" i="2"/>
  <c r="F15286" i="2"/>
  <c r="E15287" i="2"/>
  <c r="F15287" i="2"/>
  <c r="E15288" i="2"/>
  <c r="F15288" i="2"/>
  <c r="E15289" i="2"/>
  <c r="F15289" i="2"/>
  <c r="E15290" i="2"/>
  <c r="F15290" i="2"/>
  <c r="E15291" i="2"/>
  <c r="F15291" i="2"/>
  <c r="E15292" i="2"/>
  <c r="F15292" i="2"/>
  <c r="E15293" i="2"/>
  <c r="F15293" i="2"/>
  <c r="E15294" i="2"/>
  <c r="F15294" i="2"/>
  <c r="E15295" i="2"/>
  <c r="F15295" i="2"/>
  <c r="E15296" i="2"/>
  <c r="F15296" i="2"/>
  <c r="E15297" i="2"/>
  <c r="F15297" i="2"/>
  <c r="E15298" i="2"/>
  <c r="F15298" i="2"/>
  <c r="E15299" i="2"/>
  <c r="F15299" i="2"/>
  <c r="E15300" i="2"/>
  <c r="F15300" i="2"/>
  <c r="E15301" i="2"/>
  <c r="F15301" i="2"/>
  <c r="E15302" i="2"/>
  <c r="F15302" i="2"/>
  <c r="E15303" i="2"/>
  <c r="F15303" i="2"/>
  <c r="E15304" i="2"/>
  <c r="F15304" i="2"/>
  <c r="E15305" i="2"/>
  <c r="F15305" i="2"/>
  <c r="E15306" i="2"/>
  <c r="F15306" i="2"/>
  <c r="E15307" i="2"/>
  <c r="F15307" i="2"/>
  <c r="E15308" i="2"/>
  <c r="F15308" i="2"/>
  <c r="E15309" i="2"/>
  <c r="F15309" i="2"/>
  <c r="E15310" i="2"/>
  <c r="F15310" i="2"/>
  <c r="E15311" i="2"/>
  <c r="F15311" i="2"/>
  <c r="E15312" i="2"/>
  <c r="F15312" i="2"/>
  <c r="E15313" i="2"/>
  <c r="F15313" i="2"/>
  <c r="E15314" i="2"/>
  <c r="F15314" i="2"/>
  <c r="E15315" i="2"/>
  <c r="F15315" i="2"/>
  <c r="E15316" i="2"/>
  <c r="F15316" i="2"/>
  <c r="E15317" i="2"/>
  <c r="F15317" i="2"/>
  <c r="E15318" i="2"/>
  <c r="F15318" i="2"/>
  <c r="E15319" i="2"/>
  <c r="F15319" i="2"/>
  <c r="E15320" i="2"/>
  <c r="F15320" i="2"/>
  <c r="E15321" i="2"/>
  <c r="F15321" i="2"/>
  <c r="E15322" i="2"/>
  <c r="F15322" i="2"/>
  <c r="E15323" i="2"/>
  <c r="F15323" i="2"/>
  <c r="E15324" i="2"/>
  <c r="F15324" i="2"/>
  <c r="E15325" i="2"/>
  <c r="F15325" i="2"/>
  <c r="E15326" i="2"/>
  <c r="F15326" i="2"/>
  <c r="E15327" i="2"/>
  <c r="F15327" i="2"/>
  <c r="E15328" i="2"/>
  <c r="F15328" i="2"/>
  <c r="E15329" i="2"/>
  <c r="F15329" i="2"/>
  <c r="E15330" i="2"/>
  <c r="F15330" i="2"/>
  <c r="E15331" i="2"/>
  <c r="F15331" i="2"/>
  <c r="E15332" i="2"/>
  <c r="F15332" i="2"/>
  <c r="E15333" i="2"/>
  <c r="F15333" i="2"/>
  <c r="E15334" i="2"/>
  <c r="F15334" i="2"/>
  <c r="E15335" i="2"/>
  <c r="F15335" i="2"/>
  <c r="E15336" i="2"/>
  <c r="F15336" i="2"/>
  <c r="E15337" i="2"/>
  <c r="F15337" i="2"/>
  <c r="E15338" i="2"/>
  <c r="F15338" i="2"/>
  <c r="E15339" i="2"/>
  <c r="F15339" i="2"/>
  <c r="E15340" i="2"/>
  <c r="F15340" i="2"/>
  <c r="E15341" i="2"/>
  <c r="F15341" i="2"/>
  <c r="E15342" i="2"/>
  <c r="F15342" i="2"/>
  <c r="E15343" i="2"/>
  <c r="F15343" i="2"/>
  <c r="E15344" i="2"/>
  <c r="F15344" i="2"/>
  <c r="E15345" i="2"/>
  <c r="F15345" i="2"/>
  <c r="E15346" i="2"/>
  <c r="F15346" i="2"/>
  <c r="E15347" i="2"/>
  <c r="F15347" i="2"/>
  <c r="E15348" i="2"/>
  <c r="F15348" i="2"/>
  <c r="E15349" i="2"/>
  <c r="F15349" i="2"/>
  <c r="E15350" i="2"/>
  <c r="F15350" i="2"/>
  <c r="E15351" i="2"/>
  <c r="F15351" i="2"/>
  <c r="E15352" i="2"/>
  <c r="F15352" i="2"/>
  <c r="E15353" i="2"/>
  <c r="F15353" i="2"/>
  <c r="E15354" i="2"/>
  <c r="F15354" i="2"/>
  <c r="E15355" i="2"/>
  <c r="F15355" i="2"/>
  <c r="E15356" i="2"/>
  <c r="F15356" i="2"/>
  <c r="E15357" i="2"/>
  <c r="F15357" i="2"/>
  <c r="E15358" i="2"/>
  <c r="F15358" i="2"/>
  <c r="E15359" i="2"/>
  <c r="F15359" i="2"/>
  <c r="E15360" i="2"/>
  <c r="F15360" i="2"/>
  <c r="E15361" i="2"/>
  <c r="F15361" i="2"/>
  <c r="E15362" i="2"/>
  <c r="F15362" i="2"/>
  <c r="E15363" i="2"/>
  <c r="F15363" i="2"/>
  <c r="E15364" i="2"/>
  <c r="F15364" i="2"/>
  <c r="E15365" i="2"/>
  <c r="F15365" i="2"/>
  <c r="E15366" i="2"/>
  <c r="F15366" i="2"/>
  <c r="E15367" i="2"/>
  <c r="F15367" i="2"/>
  <c r="E15368" i="2"/>
  <c r="F15368" i="2"/>
  <c r="E15369" i="2"/>
  <c r="F15369" i="2"/>
  <c r="E15370" i="2"/>
  <c r="F15370" i="2"/>
  <c r="E15371" i="2"/>
  <c r="F15371" i="2"/>
  <c r="E15372" i="2"/>
  <c r="F15372" i="2"/>
  <c r="E15373" i="2"/>
  <c r="F15373" i="2"/>
  <c r="E15374" i="2"/>
  <c r="F15374" i="2"/>
  <c r="E15375" i="2"/>
  <c r="F15375" i="2"/>
  <c r="E15376" i="2"/>
  <c r="F15376" i="2"/>
  <c r="E15377" i="2"/>
  <c r="F15377" i="2"/>
  <c r="E15378" i="2"/>
  <c r="F15378" i="2"/>
  <c r="E15379" i="2"/>
  <c r="F15379" i="2"/>
  <c r="E15380" i="2"/>
  <c r="F15380" i="2"/>
  <c r="E15381" i="2"/>
  <c r="F15381" i="2"/>
  <c r="E15382" i="2"/>
  <c r="F15382" i="2"/>
  <c r="E15383" i="2"/>
  <c r="F15383" i="2"/>
  <c r="E15384" i="2"/>
  <c r="F15384" i="2"/>
  <c r="E15385" i="2"/>
  <c r="F15385" i="2"/>
  <c r="E15386" i="2"/>
  <c r="F15386" i="2"/>
  <c r="E15387" i="2"/>
  <c r="F15387" i="2"/>
  <c r="E15388" i="2"/>
  <c r="F15388" i="2"/>
  <c r="E15389" i="2"/>
  <c r="F15389" i="2"/>
  <c r="E15390" i="2"/>
  <c r="F15390" i="2"/>
  <c r="E15391" i="2"/>
  <c r="F15391" i="2"/>
  <c r="E15392" i="2"/>
  <c r="F15392" i="2"/>
  <c r="E15393" i="2"/>
  <c r="F15393" i="2"/>
  <c r="E15394" i="2"/>
  <c r="F15394" i="2"/>
  <c r="E15395" i="2"/>
  <c r="F15395" i="2"/>
  <c r="E15396" i="2"/>
  <c r="F15396" i="2"/>
  <c r="E15397" i="2"/>
  <c r="F15397" i="2"/>
  <c r="E15398" i="2"/>
  <c r="F15398" i="2"/>
  <c r="E15399" i="2"/>
  <c r="F15399" i="2"/>
  <c r="E15400" i="2"/>
  <c r="F15400" i="2"/>
  <c r="E15401" i="2"/>
  <c r="F15401" i="2"/>
  <c r="E15402" i="2"/>
  <c r="F15402" i="2"/>
  <c r="E15403" i="2"/>
  <c r="F15403" i="2"/>
  <c r="E15404" i="2"/>
  <c r="F15404" i="2"/>
  <c r="E15405" i="2"/>
  <c r="F15405" i="2"/>
  <c r="E15406" i="2"/>
  <c r="F15406" i="2"/>
  <c r="E15407" i="2"/>
  <c r="F15407" i="2"/>
  <c r="E15408" i="2"/>
  <c r="F15408" i="2"/>
  <c r="E15409" i="2"/>
  <c r="F15409" i="2"/>
  <c r="E15410" i="2"/>
  <c r="F15410" i="2"/>
  <c r="E15411" i="2"/>
  <c r="F15411" i="2"/>
  <c r="E15412" i="2"/>
  <c r="F15412" i="2"/>
  <c r="E15413" i="2"/>
  <c r="F15413" i="2"/>
  <c r="E15414" i="2"/>
  <c r="F15414" i="2"/>
  <c r="E15415" i="2"/>
  <c r="F15415" i="2"/>
  <c r="E15416" i="2"/>
  <c r="F15416" i="2"/>
  <c r="E15417" i="2"/>
  <c r="F15417" i="2"/>
  <c r="E15418" i="2"/>
  <c r="F15418" i="2"/>
  <c r="E15419" i="2"/>
  <c r="F15419" i="2"/>
  <c r="E15420" i="2"/>
  <c r="F15420" i="2"/>
  <c r="E15421" i="2"/>
  <c r="F15421" i="2"/>
  <c r="E15422" i="2"/>
  <c r="F15422" i="2"/>
  <c r="E15423" i="2"/>
  <c r="F15423" i="2"/>
  <c r="E15424" i="2"/>
  <c r="F15424" i="2"/>
  <c r="E15425" i="2"/>
  <c r="F15425" i="2"/>
  <c r="E15426" i="2"/>
  <c r="F15426" i="2"/>
  <c r="E15427" i="2"/>
  <c r="F15427" i="2"/>
  <c r="E15428" i="2"/>
  <c r="F15428" i="2"/>
  <c r="E15429" i="2"/>
  <c r="F15429" i="2"/>
  <c r="E15430" i="2"/>
  <c r="F15430" i="2"/>
  <c r="E15431" i="2"/>
  <c r="F15431" i="2"/>
  <c r="E15432" i="2"/>
  <c r="F15432" i="2"/>
  <c r="E15433" i="2"/>
  <c r="F15433" i="2"/>
  <c r="E15434" i="2"/>
  <c r="F15434" i="2"/>
  <c r="E15435" i="2"/>
  <c r="F15435" i="2"/>
  <c r="E15436" i="2"/>
  <c r="F15436" i="2"/>
  <c r="E15437" i="2"/>
  <c r="F15437" i="2"/>
  <c r="E15438" i="2"/>
  <c r="F15438" i="2"/>
  <c r="E15439" i="2"/>
  <c r="F15439" i="2"/>
  <c r="E15440" i="2"/>
  <c r="F15440" i="2"/>
  <c r="E15441" i="2"/>
  <c r="F15441" i="2"/>
  <c r="E15442" i="2"/>
  <c r="F15442" i="2"/>
  <c r="E15443" i="2"/>
  <c r="F15443" i="2"/>
  <c r="E15444" i="2"/>
  <c r="F15444" i="2"/>
  <c r="E15445" i="2"/>
  <c r="F15445" i="2"/>
  <c r="E15446" i="2"/>
  <c r="F15446" i="2"/>
  <c r="E15447" i="2"/>
  <c r="F15447" i="2"/>
  <c r="E15448" i="2"/>
  <c r="F15448" i="2"/>
  <c r="E15449" i="2"/>
  <c r="F15449" i="2"/>
  <c r="E15450" i="2"/>
  <c r="F15450" i="2"/>
  <c r="E15451" i="2"/>
  <c r="F15451" i="2"/>
  <c r="E15452" i="2"/>
  <c r="F15452" i="2"/>
  <c r="E15453" i="2"/>
  <c r="F15453" i="2"/>
  <c r="E15454" i="2"/>
  <c r="F15454" i="2"/>
  <c r="E15455" i="2"/>
  <c r="F15455" i="2"/>
  <c r="E15456" i="2"/>
  <c r="F15456" i="2"/>
  <c r="E15457" i="2"/>
  <c r="F15457" i="2"/>
  <c r="E15458" i="2"/>
  <c r="F15458" i="2"/>
  <c r="E15459" i="2"/>
  <c r="F15459" i="2"/>
  <c r="E15460" i="2"/>
  <c r="F15460" i="2"/>
  <c r="E15461" i="2"/>
  <c r="F15461" i="2"/>
  <c r="E15462" i="2"/>
  <c r="F15462" i="2"/>
  <c r="E15463" i="2"/>
  <c r="F15463" i="2"/>
  <c r="E15464" i="2"/>
  <c r="F15464" i="2"/>
  <c r="E15465" i="2"/>
  <c r="F15465" i="2"/>
  <c r="E15466" i="2"/>
  <c r="F15466" i="2"/>
  <c r="E15467" i="2"/>
  <c r="F15467" i="2"/>
  <c r="E15468" i="2"/>
  <c r="F15468" i="2"/>
  <c r="E15469" i="2"/>
  <c r="F15469" i="2"/>
  <c r="E15470" i="2"/>
  <c r="F15470" i="2"/>
  <c r="E15471" i="2"/>
  <c r="F15471" i="2"/>
  <c r="E15472" i="2"/>
  <c r="F15472" i="2"/>
  <c r="E15473" i="2"/>
  <c r="F15473" i="2"/>
  <c r="E15474" i="2"/>
  <c r="F15474" i="2"/>
  <c r="E15475" i="2"/>
  <c r="F15475" i="2"/>
  <c r="E15476" i="2"/>
  <c r="F15476" i="2"/>
  <c r="E15477" i="2"/>
  <c r="F15477" i="2"/>
  <c r="E15478" i="2"/>
  <c r="F15478" i="2"/>
  <c r="E15479" i="2"/>
  <c r="F15479" i="2"/>
  <c r="E15480" i="2"/>
  <c r="F15480" i="2"/>
  <c r="E15481" i="2"/>
  <c r="F15481" i="2"/>
  <c r="E15482" i="2"/>
  <c r="F15482" i="2"/>
  <c r="E15483" i="2"/>
  <c r="F15483" i="2"/>
  <c r="E15484" i="2"/>
  <c r="F15484" i="2"/>
  <c r="E15485" i="2"/>
  <c r="F15485" i="2"/>
  <c r="E15486" i="2"/>
  <c r="F15486" i="2"/>
  <c r="E15487" i="2"/>
  <c r="F15487" i="2"/>
  <c r="E15488" i="2"/>
  <c r="F15488" i="2"/>
  <c r="E15489" i="2"/>
  <c r="F15489" i="2"/>
  <c r="E15490" i="2"/>
  <c r="F15490" i="2"/>
  <c r="E15491" i="2"/>
  <c r="F15491" i="2"/>
  <c r="E15492" i="2"/>
  <c r="F15492" i="2"/>
  <c r="E15493" i="2"/>
  <c r="F15493" i="2"/>
  <c r="E15494" i="2"/>
  <c r="F15494" i="2"/>
  <c r="E15495" i="2"/>
  <c r="F15495" i="2"/>
  <c r="E15496" i="2"/>
  <c r="F15496" i="2"/>
  <c r="E15497" i="2"/>
  <c r="F15497" i="2"/>
  <c r="E15498" i="2"/>
  <c r="F15498" i="2"/>
  <c r="E15499" i="2"/>
  <c r="F15499" i="2"/>
  <c r="E15500" i="2"/>
  <c r="F15500" i="2"/>
  <c r="E15501" i="2"/>
  <c r="F15501" i="2"/>
  <c r="E15502" i="2"/>
  <c r="F15502" i="2"/>
  <c r="E15503" i="2"/>
  <c r="F15503" i="2"/>
  <c r="E15504" i="2"/>
  <c r="F15504" i="2"/>
  <c r="E15505" i="2"/>
  <c r="F15505" i="2"/>
  <c r="E15506" i="2"/>
  <c r="F15506" i="2"/>
  <c r="E15507" i="2"/>
  <c r="F15507" i="2"/>
  <c r="E15508" i="2"/>
  <c r="F15508" i="2"/>
  <c r="E15509" i="2"/>
  <c r="F15509" i="2"/>
  <c r="E15510" i="2"/>
  <c r="F15510" i="2"/>
  <c r="E15511" i="2"/>
  <c r="F15511" i="2"/>
  <c r="E15512" i="2"/>
  <c r="F15512" i="2"/>
  <c r="E15513" i="2"/>
  <c r="F15513" i="2"/>
  <c r="E15514" i="2"/>
  <c r="F15514" i="2"/>
  <c r="E15515" i="2"/>
  <c r="F15515" i="2"/>
  <c r="E15516" i="2"/>
  <c r="F15516" i="2"/>
  <c r="E15517" i="2"/>
  <c r="F15517" i="2"/>
  <c r="E15518" i="2"/>
  <c r="F15518" i="2"/>
  <c r="E15519" i="2"/>
  <c r="F15519" i="2"/>
  <c r="E15520" i="2"/>
  <c r="F15520" i="2"/>
  <c r="E15521" i="2"/>
  <c r="F15521" i="2"/>
  <c r="E15522" i="2"/>
  <c r="F15522" i="2"/>
  <c r="E15523" i="2"/>
  <c r="F15523" i="2"/>
  <c r="E15524" i="2"/>
  <c r="F15524" i="2"/>
  <c r="E15525" i="2"/>
  <c r="F15525" i="2"/>
  <c r="E15526" i="2"/>
  <c r="F15526" i="2"/>
  <c r="E15527" i="2"/>
  <c r="F15527" i="2"/>
  <c r="E15528" i="2"/>
  <c r="F15528" i="2"/>
  <c r="E15529" i="2"/>
  <c r="F15529" i="2"/>
  <c r="E15530" i="2"/>
  <c r="F15530" i="2"/>
  <c r="E15531" i="2"/>
  <c r="F15531" i="2"/>
  <c r="E15532" i="2"/>
  <c r="F15532" i="2"/>
  <c r="E15533" i="2"/>
  <c r="F15533" i="2"/>
  <c r="E15534" i="2"/>
  <c r="F15534" i="2"/>
  <c r="E15535" i="2"/>
  <c r="F15535" i="2"/>
  <c r="E15536" i="2"/>
  <c r="F15536" i="2"/>
  <c r="E15537" i="2"/>
  <c r="F15537" i="2"/>
  <c r="E15538" i="2"/>
  <c r="F15538" i="2"/>
  <c r="E15539" i="2"/>
  <c r="F15539" i="2"/>
  <c r="E15540" i="2"/>
  <c r="F15540" i="2"/>
  <c r="E15541" i="2"/>
  <c r="F15541" i="2"/>
  <c r="E15542" i="2"/>
  <c r="F15542" i="2"/>
  <c r="E15543" i="2"/>
  <c r="F15543" i="2"/>
  <c r="E15544" i="2"/>
  <c r="F15544" i="2"/>
  <c r="E15545" i="2"/>
  <c r="F15545" i="2"/>
  <c r="E15546" i="2"/>
  <c r="F15546" i="2"/>
  <c r="E15547" i="2"/>
  <c r="F15547" i="2"/>
  <c r="E15548" i="2"/>
  <c r="F15548" i="2"/>
  <c r="E15549" i="2"/>
  <c r="F15549" i="2"/>
  <c r="E15550" i="2"/>
  <c r="F15550" i="2"/>
  <c r="E15551" i="2"/>
  <c r="F15551" i="2"/>
  <c r="E15552" i="2"/>
  <c r="F15552" i="2"/>
  <c r="E15553" i="2"/>
  <c r="F15553" i="2"/>
  <c r="E15554" i="2"/>
  <c r="F15554" i="2"/>
  <c r="E15555" i="2"/>
  <c r="F15555" i="2"/>
  <c r="E15556" i="2"/>
  <c r="F15556" i="2"/>
  <c r="E15557" i="2"/>
  <c r="F15557" i="2"/>
  <c r="E15558" i="2"/>
  <c r="F15558" i="2"/>
  <c r="E15559" i="2"/>
  <c r="F15559" i="2"/>
  <c r="E15560" i="2"/>
  <c r="F15560" i="2"/>
  <c r="E15561" i="2"/>
  <c r="F15561" i="2"/>
  <c r="E15562" i="2"/>
  <c r="F15562" i="2"/>
  <c r="E15563" i="2"/>
  <c r="F15563" i="2"/>
  <c r="E15564" i="2"/>
  <c r="F15564" i="2"/>
  <c r="E15565" i="2"/>
  <c r="F15565" i="2"/>
  <c r="E15566" i="2"/>
  <c r="F15566" i="2"/>
  <c r="E15567" i="2"/>
  <c r="F15567" i="2"/>
  <c r="E15568" i="2"/>
  <c r="F15568" i="2"/>
  <c r="E15569" i="2"/>
  <c r="F15569" i="2"/>
  <c r="E15570" i="2"/>
  <c r="F15570" i="2"/>
  <c r="E15571" i="2"/>
  <c r="F15571" i="2"/>
  <c r="E15572" i="2"/>
  <c r="F15572" i="2"/>
  <c r="E15573" i="2"/>
  <c r="F15573" i="2"/>
  <c r="E15574" i="2"/>
  <c r="F15574" i="2"/>
  <c r="E15575" i="2"/>
  <c r="F15575" i="2"/>
  <c r="E15576" i="2"/>
  <c r="F15576" i="2"/>
  <c r="E15577" i="2"/>
  <c r="F15577" i="2"/>
  <c r="E15578" i="2"/>
  <c r="F15578" i="2"/>
  <c r="E15579" i="2"/>
  <c r="F15579" i="2"/>
  <c r="E15580" i="2"/>
  <c r="F15580" i="2"/>
  <c r="E15581" i="2"/>
  <c r="F15581" i="2"/>
  <c r="E15582" i="2"/>
  <c r="F15582" i="2"/>
  <c r="E15583" i="2"/>
  <c r="F15583" i="2"/>
  <c r="E15584" i="2"/>
  <c r="F15584" i="2"/>
  <c r="E15585" i="2"/>
  <c r="F15585" i="2"/>
  <c r="E15586" i="2"/>
  <c r="F15586" i="2"/>
  <c r="E15587" i="2"/>
  <c r="F15587" i="2"/>
  <c r="E15588" i="2"/>
  <c r="F15588" i="2"/>
  <c r="E15589" i="2"/>
  <c r="F15589" i="2"/>
  <c r="E15590" i="2"/>
  <c r="F15590" i="2"/>
  <c r="E15591" i="2"/>
  <c r="F15591" i="2"/>
  <c r="E15592" i="2"/>
  <c r="F15592" i="2"/>
  <c r="E15593" i="2"/>
  <c r="F15593" i="2"/>
  <c r="E15594" i="2"/>
  <c r="F15594" i="2"/>
  <c r="E15595" i="2"/>
  <c r="F15595" i="2"/>
  <c r="E15596" i="2"/>
  <c r="F15596" i="2"/>
  <c r="E15597" i="2"/>
  <c r="F15597" i="2"/>
  <c r="E15598" i="2"/>
  <c r="F15598" i="2"/>
  <c r="E15599" i="2"/>
  <c r="F15599" i="2"/>
  <c r="E15600" i="2"/>
  <c r="F15600" i="2"/>
  <c r="E15601" i="2"/>
  <c r="F15601" i="2"/>
  <c r="E15602" i="2"/>
  <c r="F15602" i="2"/>
  <c r="E15603" i="2"/>
  <c r="F15603" i="2"/>
  <c r="E15604" i="2"/>
  <c r="F15604" i="2"/>
  <c r="E15605" i="2"/>
  <c r="F15605" i="2"/>
  <c r="E15606" i="2"/>
  <c r="F15606" i="2"/>
  <c r="E15607" i="2"/>
  <c r="F15607" i="2"/>
  <c r="E15608" i="2"/>
  <c r="F15608" i="2"/>
  <c r="E15609" i="2"/>
  <c r="F15609" i="2"/>
  <c r="E15610" i="2"/>
  <c r="F15610" i="2"/>
  <c r="E15611" i="2"/>
  <c r="F15611" i="2"/>
  <c r="E15612" i="2"/>
  <c r="F15612" i="2"/>
  <c r="E15613" i="2"/>
  <c r="F15613" i="2"/>
  <c r="E15614" i="2"/>
  <c r="F15614" i="2"/>
  <c r="E15615" i="2"/>
  <c r="F15615" i="2"/>
  <c r="E15616" i="2"/>
  <c r="F15616" i="2"/>
  <c r="E15617" i="2"/>
  <c r="F15617" i="2"/>
  <c r="E15618" i="2"/>
  <c r="F15618" i="2"/>
  <c r="E15619" i="2"/>
  <c r="F15619" i="2"/>
  <c r="E15620" i="2"/>
  <c r="F15620" i="2"/>
  <c r="E15621" i="2"/>
  <c r="F15621" i="2"/>
  <c r="E15622" i="2"/>
  <c r="F15622" i="2"/>
  <c r="E15623" i="2"/>
  <c r="F15623" i="2"/>
  <c r="E15624" i="2"/>
  <c r="F15624" i="2"/>
  <c r="E15625" i="2"/>
  <c r="F15625" i="2"/>
  <c r="E15626" i="2"/>
  <c r="F15626" i="2"/>
  <c r="E15627" i="2"/>
  <c r="F15627" i="2"/>
  <c r="E15628" i="2"/>
  <c r="F15628" i="2"/>
  <c r="E15629" i="2"/>
  <c r="F15629" i="2"/>
  <c r="E15630" i="2"/>
  <c r="F15630" i="2"/>
  <c r="E15631" i="2"/>
  <c r="F15631" i="2"/>
  <c r="E15632" i="2"/>
  <c r="F15632" i="2"/>
  <c r="E15633" i="2"/>
  <c r="F15633" i="2"/>
  <c r="E15634" i="2"/>
  <c r="F15634" i="2"/>
  <c r="E15635" i="2"/>
  <c r="F15635" i="2"/>
  <c r="E15636" i="2"/>
  <c r="F15636" i="2"/>
  <c r="E15637" i="2"/>
  <c r="F15637" i="2"/>
  <c r="E15638" i="2"/>
  <c r="F15638" i="2"/>
  <c r="E15639" i="2"/>
  <c r="F15639" i="2"/>
  <c r="E15640" i="2"/>
  <c r="F15640" i="2"/>
  <c r="E15641" i="2"/>
  <c r="F15641" i="2"/>
  <c r="E15642" i="2"/>
  <c r="F15642" i="2"/>
  <c r="E15643" i="2"/>
  <c r="F15643" i="2"/>
  <c r="E15644" i="2"/>
  <c r="F15644" i="2"/>
  <c r="E15645" i="2"/>
  <c r="F15645" i="2"/>
  <c r="E15646" i="2"/>
  <c r="F15646" i="2"/>
  <c r="E15647" i="2"/>
  <c r="F15647" i="2"/>
  <c r="E15648" i="2"/>
  <c r="F15648" i="2"/>
  <c r="E15649" i="2"/>
  <c r="F15649" i="2"/>
  <c r="E15650" i="2"/>
  <c r="F15650" i="2"/>
  <c r="E15651" i="2"/>
  <c r="F15651" i="2"/>
  <c r="E15652" i="2"/>
  <c r="F15652" i="2"/>
  <c r="E15653" i="2"/>
  <c r="F15653" i="2"/>
  <c r="E15654" i="2"/>
  <c r="F15654" i="2"/>
  <c r="E15655" i="2"/>
  <c r="F15655" i="2"/>
  <c r="E15656" i="2"/>
  <c r="F15656" i="2"/>
  <c r="E15657" i="2"/>
  <c r="F15657" i="2"/>
  <c r="E15658" i="2"/>
  <c r="F15658" i="2"/>
  <c r="E15659" i="2"/>
  <c r="F15659" i="2"/>
  <c r="E15660" i="2"/>
  <c r="F15660" i="2"/>
  <c r="E15661" i="2"/>
  <c r="F15661" i="2"/>
  <c r="E15662" i="2"/>
  <c r="F15662" i="2"/>
  <c r="E15663" i="2"/>
  <c r="F15663" i="2"/>
  <c r="E15664" i="2"/>
  <c r="F15664" i="2"/>
  <c r="E15665" i="2"/>
  <c r="F15665" i="2"/>
  <c r="E15666" i="2"/>
  <c r="F15666" i="2"/>
  <c r="E15667" i="2"/>
  <c r="F15667" i="2"/>
  <c r="E15668" i="2"/>
  <c r="F15668" i="2"/>
  <c r="E15669" i="2"/>
  <c r="F15669" i="2"/>
  <c r="E15670" i="2"/>
  <c r="F15670" i="2"/>
  <c r="E15671" i="2"/>
  <c r="F15671" i="2"/>
  <c r="E15672" i="2"/>
  <c r="F15672" i="2"/>
  <c r="E15673" i="2"/>
  <c r="F15673" i="2"/>
  <c r="E15674" i="2"/>
  <c r="F15674" i="2"/>
  <c r="E15675" i="2"/>
  <c r="F15675" i="2"/>
  <c r="E15676" i="2"/>
  <c r="F15676" i="2"/>
  <c r="E15677" i="2"/>
  <c r="F15677" i="2"/>
  <c r="E15678" i="2"/>
  <c r="F15678" i="2"/>
  <c r="E15679" i="2"/>
  <c r="F15679" i="2"/>
  <c r="E15680" i="2"/>
  <c r="F15680" i="2"/>
  <c r="E15681" i="2"/>
  <c r="F15681" i="2"/>
  <c r="E15682" i="2"/>
  <c r="F15682" i="2"/>
  <c r="E15683" i="2"/>
  <c r="F15683" i="2"/>
  <c r="E15684" i="2"/>
  <c r="F15684" i="2"/>
  <c r="E15685" i="2"/>
  <c r="F15685" i="2"/>
  <c r="E15686" i="2"/>
  <c r="F15686" i="2"/>
  <c r="E15687" i="2"/>
  <c r="F15687" i="2"/>
  <c r="E15688" i="2"/>
  <c r="F15688" i="2"/>
  <c r="E15689" i="2"/>
  <c r="F15689" i="2"/>
  <c r="E15690" i="2"/>
  <c r="F15690" i="2"/>
  <c r="E15691" i="2"/>
  <c r="F15691" i="2"/>
  <c r="E15692" i="2"/>
  <c r="F15692" i="2"/>
  <c r="E15693" i="2"/>
  <c r="F15693" i="2"/>
  <c r="E15694" i="2"/>
  <c r="F15694" i="2"/>
  <c r="E15695" i="2"/>
  <c r="F15695" i="2"/>
  <c r="E15696" i="2"/>
  <c r="F15696" i="2"/>
  <c r="E15697" i="2"/>
  <c r="F15697" i="2"/>
  <c r="E15698" i="2"/>
  <c r="F15698" i="2"/>
  <c r="E15699" i="2"/>
  <c r="F15699" i="2"/>
  <c r="E15700" i="2"/>
  <c r="F15700" i="2"/>
  <c r="E15701" i="2"/>
  <c r="F15701" i="2"/>
  <c r="E15702" i="2"/>
  <c r="F15702" i="2"/>
  <c r="E15703" i="2"/>
  <c r="F15703" i="2"/>
  <c r="E15704" i="2"/>
  <c r="F15704" i="2"/>
  <c r="E15705" i="2"/>
  <c r="F15705" i="2"/>
  <c r="E15706" i="2"/>
  <c r="F15706" i="2"/>
  <c r="E15707" i="2"/>
  <c r="F15707" i="2"/>
  <c r="E15708" i="2"/>
  <c r="F15708" i="2"/>
  <c r="E15709" i="2"/>
  <c r="F15709" i="2"/>
  <c r="E15710" i="2"/>
  <c r="F15710" i="2"/>
  <c r="E15711" i="2"/>
  <c r="F15711" i="2"/>
  <c r="E15712" i="2"/>
  <c r="F15712" i="2"/>
  <c r="E15713" i="2"/>
  <c r="F15713" i="2"/>
  <c r="E15714" i="2"/>
  <c r="F15714" i="2"/>
  <c r="E15715" i="2"/>
  <c r="F15715" i="2"/>
  <c r="E15716" i="2"/>
  <c r="F15716" i="2"/>
  <c r="E15717" i="2"/>
  <c r="F15717" i="2"/>
  <c r="E15718" i="2"/>
  <c r="F15718" i="2"/>
  <c r="E15719" i="2"/>
  <c r="F15719" i="2"/>
  <c r="E15720" i="2"/>
  <c r="F15720" i="2"/>
  <c r="E15721" i="2"/>
  <c r="F15721" i="2"/>
  <c r="E15722" i="2"/>
  <c r="F15722" i="2"/>
  <c r="E15723" i="2"/>
  <c r="F15723" i="2"/>
  <c r="E15724" i="2"/>
  <c r="F15724" i="2"/>
  <c r="E15725" i="2"/>
  <c r="F15725" i="2"/>
  <c r="E15726" i="2"/>
  <c r="F15726" i="2"/>
  <c r="E15727" i="2"/>
  <c r="F15727" i="2"/>
  <c r="E15728" i="2"/>
  <c r="F15728" i="2"/>
  <c r="E15729" i="2"/>
  <c r="F15729" i="2"/>
  <c r="E15730" i="2"/>
  <c r="F15730" i="2"/>
  <c r="E15731" i="2"/>
  <c r="F15731" i="2"/>
  <c r="E15732" i="2"/>
  <c r="F15732" i="2"/>
  <c r="E15733" i="2"/>
  <c r="F15733" i="2"/>
  <c r="E15734" i="2"/>
  <c r="F15734" i="2"/>
  <c r="E15735" i="2"/>
  <c r="F15735" i="2"/>
  <c r="E15736" i="2"/>
  <c r="F15736" i="2"/>
  <c r="E15737" i="2"/>
  <c r="F15737" i="2"/>
  <c r="E15738" i="2"/>
  <c r="F15738" i="2"/>
  <c r="E15739" i="2"/>
  <c r="F15739" i="2"/>
  <c r="E15740" i="2"/>
  <c r="F15740" i="2"/>
  <c r="E15741" i="2"/>
  <c r="F15741" i="2"/>
  <c r="E15742" i="2"/>
  <c r="F15742" i="2"/>
  <c r="E15743" i="2"/>
  <c r="F15743" i="2"/>
  <c r="E15744" i="2"/>
  <c r="F15744" i="2"/>
  <c r="E15745" i="2"/>
  <c r="F15745" i="2"/>
  <c r="E15746" i="2"/>
  <c r="F15746" i="2"/>
  <c r="E15747" i="2"/>
  <c r="F15747" i="2"/>
  <c r="E15748" i="2"/>
  <c r="F15748" i="2"/>
  <c r="E15749" i="2"/>
  <c r="F15749" i="2"/>
  <c r="E15750" i="2"/>
  <c r="F15750" i="2"/>
  <c r="E15751" i="2"/>
  <c r="F15751" i="2"/>
  <c r="E15752" i="2"/>
  <c r="F15752" i="2"/>
  <c r="E15753" i="2"/>
  <c r="F15753" i="2"/>
  <c r="E15754" i="2"/>
  <c r="F15754" i="2"/>
  <c r="E15755" i="2"/>
  <c r="F15755" i="2"/>
  <c r="E15756" i="2"/>
  <c r="F15756" i="2"/>
  <c r="E15757" i="2"/>
  <c r="F15757" i="2"/>
  <c r="E15758" i="2"/>
  <c r="F15758" i="2"/>
  <c r="E15759" i="2"/>
  <c r="F15759" i="2"/>
  <c r="E15760" i="2"/>
  <c r="F15760" i="2"/>
  <c r="E15761" i="2"/>
  <c r="F15761" i="2"/>
  <c r="E15762" i="2"/>
  <c r="F15762" i="2"/>
  <c r="E15763" i="2"/>
  <c r="F15763" i="2"/>
  <c r="E15764" i="2"/>
  <c r="F15764" i="2"/>
  <c r="E15765" i="2"/>
  <c r="F15765" i="2"/>
  <c r="E15766" i="2"/>
  <c r="F15766" i="2"/>
  <c r="E15767" i="2"/>
  <c r="F15767" i="2"/>
  <c r="E15768" i="2"/>
  <c r="F15768" i="2"/>
  <c r="E15769" i="2"/>
  <c r="F15769" i="2"/>
  <c r="E15770" i="2"/>
  <c r="F15770" i="2"/>
  <c r="E15771" i="2"/>
  <c r="F15771" i="2"/>
  <c r="E15772" i="2"/>
  <c r="F15772" i="2"/>
  <c r="E15773" i="2"/>
  <c r="F15773" i="2"/>
  <c r="E15774" i="2"/>
  <c r="F15774" i="2"/>
  <c r="E15775" i="2"/>
  <c r="F15775" i="2"/>
  <c r="E15776" i="2"/>
  <c r="F15776" i="2"/>
  <c r="E15777" i="2"/>
  <c r="F15777" i="2"/>
  <c r="E15778" i="2"/>
  <c r="F15778" i="2"/>
  <c r="E15779" i="2"/>
  <c r="F15779" i="2"/>
  <c r="E15780" i="2"/>
  <c r="F15780" i="2"/>
  <c r="E15781" i="2"/>
  <c r="F15781" i="2"/>
  <c r="E15782" i="2"/>
  <c r="F15782" i="2"/>
  <c r="E15783" i="2"/>
  <c r="F15783" i="2"/>
  <c r="E15784" i="2"/>
  <c r="F15784" i="2"/>
  <c r="E15785" i="2"/>
  <c r="F15785" i="2"/>
  <c r="E15786" i="2"/>
  <c r="F15786" i="2"/>
  <c r="E15787" i="2"/>
  <c r="F15787" i="2"/>
  <c r="E15788" i="2"/>
  <c r="F15788" i="2"/>
  <c r="E15789" i="2"/>
  <c r="F15789" i="2"/>
  <c r="E15790" i="2"/>
  <c r="F15790" i="2"/>
  <c r="E15791" i="2"/>
  <c r="F15791" i="2"/>
  <c r="E15792" i="2"/>
  <c r="F15792" i="2"/>
  <c r="E15793" i="2"/>
  <c r="F15793" i="2"/>
  <c r="E15794" i="2"/>
  <c r="F15794" i="2"/>
  <c r="E15795" i="2"/>
  <c r="F15795" i="2"/>
  <c r="E15796" i="2"/>
  <c r="F15796" i="2"/>
  <c r="E15797" i="2"/>
  <c r="F15797" i="2"/>
  <c r="E15798" i="2"/>
  <c r="F15798" i="2"/>
  <c r="E15799" i="2"/>
  <c r="F15799" i="2"/>
  <c r="E15800" i="2"/>
  <c r="F15800" i="2"/>
  <c r="E15801" i="2"/>
  <c r="F15801" i="2"/>
  <c r="E15802" i="2"/>
  <c r="F15802" i="2"/>
  <c r="E15803" i="2"/>
  <c r="F15803" i="2"/>
  <c r="E15804" i="2"/>
  <c r="F15804" i="2"/>
  <c r="E15805" i="2"/>
  <c r="F15805" i="2"/>
  <c r="E15806" i="2"/>
  <c r="F15806" i="2"/>
  <c r="E15807" i="2"/>
  <c r="F15807" i="2"/>
  <c r="E15808" i="2"/>
  <c r="F15808" i="2"/>
  <c r="E15809" i="2"/>
  <c r="F15809" i="2"/>
  <c r="E15810" i="2"/>
  <c r="F15810" i="2"/>
  <c r="E15811" i="2"/>
  <c r="F15811" i="2"/>
  <c r="E15812" i="2"/>
  <c r="F15812" i="2"/>
  <c r="E15813" i="2"/>
  <c r="F15813" i="2"/>
  <c r="E15814" i="2"/>
  <c r="F15814" i="2"/>
  <c r="E15815" i="2"/>
  <c r="F15815" i="2"/>
  <c r="E15816" i="2"/>
  <c r="F15816" i="2"/>
  <c r="E15817" i="2"/>
  <c r="F15817" i="2"/>
  <c r="E15818" i="2"/>
  <c r="F15818" i="2"/>
  <c r="E15819" i="2"/>
  <c r="F15819" i="2"/>
  <c r="E15820" i="2"/>
  <c r="F15820" i="2"/>
  <c r="E15821" i="2"/>
  <c r="F15821" i="2"/>
  <c r="E15822" i="2"/>
  <c r="F15822" i="2"/>
  <c r="E15823" i="2"/>
  <c r="F15823" i="2"/>
  <c r="E15824" i="2"/>
  <c r="F15824" i="2"/>
  <c r="E15825" i="2"/>
  <c r="F15825" i="2"/>
  <c r="E15826" i="2"/>
  <c r="F15826" i="2"/>
  <c r="E15827" i="2"/>
  <c r="F15827" i="2"/>
  <c r="E15828" i="2"/>
  <c r="F15828" i="2"/>
  <c r="E15829" i="2"/>
  <c r="F15829" i="2"/>
  <c r="E15830" i="2"/>
  <c r="F15830" i="2"/>
  <c r="E15831" i="2"/>
  <c r="F15831" i="2"/>
  <c r="E15832" i="2"/>
  <c r="F15832" i="2"/>
  <c r="E15833" i="2"/>
  <c r="F15833" i="2"/>
  <c r="E15834" i="2"/>
  <c r="F15834" i="2"/>
  <c r="E15835" i="2"/>
  <c r="F15835" i="2"/>
  <c r="E15836" i="2"/>
  <c r="F15836" i="2"/>
  <c r="E15837" i="2"/>
  <c r="F15837" i="2"/>
  <c r="E15838" i="2"/>
  <c r="F15838" i="2"/>
  <c r="E15839" i="2"/>
  <c r="F15839" i="2"/>
  <c r="E15840" i="2"/>
  <c r="F15840" i="2"/>
  <c r="E15841" i="2"/>
  <c r="F15841" i="2"/>
  <c r="E15842" i="2"/>
  <c r="F15842" i="2"/>
  <c r="E15843" i="2"/>
  <c r="F15843" i="2"/>
  <c r="E15844" i="2"/>
  <c r="F15844" i="2"/>
  <c r="E15845" i="2"/>
  <c r="F15845" i="2"/>
  <c r="E15846" i="2"/>
  <c r="F15846" i="2"/>
  <c r="E15847" i="2"/>
  <c r="F15847" i="2"/>
  <c r="E15848" i="2"/>
  <c r="F15848" i="2"/>
  <c r="E15849" i="2"/>
  <c r="F15849" i="2"/>
  <c r="E15850" i="2"/>
  <c r="F15850" i="2"/>
  <c r="E15851" i="2"/>
  <c r="F15851" i="2"/>
  <c r="E15852" i="2"/>
  <c r="F15852" i="2"/>
  <c r="E15853" i="2"/>
  <c r="F15853" i="2"/>
  <c r="E15854" i="2"/>
  <c r="F15854" i="2"/>
  <c r="E15855" i="2"/>
  <c r="F15855" i="2"/>
  <c r="E15856" i="2"/>
  <c r="F15856" i="2"/>
  <c r="E15857" i="2"/>
  <c r="F15857" i="2"/>
  <c r="E15858" i="2"/>
  <c r="F15858" i="2"/>
  <c r="E15859" i="2"/>
  <c r="F15859" i="2"/>
  <c r="E15860" i="2"/>
  <c r="F15860" i="2"/>
  <c r="E15861" i="2"/>
  <c r="F15861" i="2"/>
  <c r="E15862" i="2"/>
  <c r="F15862" i="2"/>
  <c r="E15863" i="2"/>
  <c r="F15863" i="2"/>
  <c r="E15864" i="2"/>
  <c r="F15864" i="2"/>
  <c r="E15865" i="2"/>
  <c r="F15865" i="2"/>
  <c r="E15866" i="2"/>
  <c r="F15866" i="2"/>
  <c r="E15867" i="2"/>
  <c r="F15867" i="2"/>
  <c r="E15868" i="2"/>
  <c r="F15868" i="2"/>
  <c r="E15869" i="2"/>
  <c r="F15869" i="2"/>
  <c r="E15870" i="2"/>
  <c r="F15870" i="2"/>
  <c r="E15871" i="2"/>
  <c r="F15871" i="2"/>
  <c r="E15872" i="2"/>
  <c r="F15872" i="2"/>
  <c r="E15873" i="2"/>
  <c r="F15873" i="2"/>
  <c r="E15874" i="2"/>
  <c r="F15874" i="2"/>
  <c r="E15875" i="2"/>
  <c r="F15875" i="2"/>
  <c r="E15876" i="2"/>
  <c r="F15876" i="2"/>
  <c r="E15877" i="2"/>
  <c r="F15877" i="2"/>
  <c r="E15878" i="2"/>
  <c r="F15878" i="2"/>
  <c r="E15879" i="2"/>
  <c r="F15879" i="2"/>
  <c r="E15880" i="2"/>
  <c r="F15880" i="2"/>
  <c r="E15881" i="2"/>
  <c r="F15881" i="2"/>
  <c r="E15882" i="2"/>
  <c r="F15882" i="2"/>
  <c r="E15883" i="2"/>
  <c r="F15883" i="2"/>
  <c r="E15884" i="2"/>
  <c r="F15884" i="2"/>
  <c r="E15885" i="2"/>
  <c r="F15885" i="2"/>
  <c r="E15886" i="2"/>
  <c r="F15886" i="2"/>
  <c r="E15887" i="2"/>
  <c r="F15887" i="2"/>
  <c r="E15888" i="2"/>
  <c r="F15888" i="2"/>
  <c r="E15889" i="2"/>
  <c r="F15889" i="2"/>
  <c r="E15890" i="2"/>
  <c r="F15890" i="2"/>
  <c r="E15891" i="2"/>
  <c r="F15891" i="2"/>
  <c r="E15892" i="2"/>
  <c r="F15892" i="2"/>
  <c r="E15893" i="2"/>
  <c r="F15893" i="2"/>
  <c r="E15894" i="2"/>
  <c r="F15894" i="2"/>
  <c r="E15895" i="2"/>
  <c r="F15895" i="2"/>
  <c r="E15896" i="2"/>
  <c r="F15896" i="2"/>
  <c r="E15897" i="2"/>
  <c r="F15897" i="2"/>
  <c r="E15898" i="2"/>
  <c r="F15898" i="2"/>
  <c r="E15899" i="2"/>
  <c r="F15899" i="2"/>
  <c r="E15900" i="2"/>
  <c r="F15900" i="2"/>
  <c r="E15901" i="2"/>
  <c r="F15901" i="2"/>
  <c r="E15902" i="2"/>
  <c r="F15902" i="2"/>
  <c r="E15903" i="2"/>
  <c r="F15903" i="2"/>
  <c r="E15904" i="2"/>
  <c r="F15904" i="2"/>
  <c r="E15905" i="2"/>
  <c r="F15905" i="2"/>
  <c r="E15906" i="2"/>
  <c r="F15906" i="2"/>
  <c r="E15907" i="2"/>
  <c r="F15907" i="2"/>
  <c r="E15908" i="2"/>
  <c r="F15908" i="2"/>
  <c r="E15909" i="2"/>
  <c r="F15909" i="2"/>
  <c r="E15910" i="2"/>
  <c r="F15910" i="2"/>
  <c r="E15911" i="2"/>
  <c r="F15911" i="2"/>
  <c r="E15912" i="2"/>
  <c r="F15912" i="2"/>
  <c r="E15913" i="2"/>
  <c r="F15913" i="2"/>
  <c r="E15914" i="2"/>
  <c r="F15914" i="2"/>
  <c r="E15915" i="2"/>
  <c r="F15915" i="2"/>
  <c r="E15916" i="2"/>
  <c r="F15916" i="2"/>
  <c r="E15917" i="2"/>
  <c r="F15917" i="2"/>
  <c r="E15918" i="2"/>
  <c r="F15918" i="2"/>
  <c r="E15919" i="2"/>
  <c r="F15919" i="2"/>
  <c r="E15920" i="2"/>
  <c r="F15920" i="2"/>
  <c r="E15921" i="2"/>
  <c r="F15921" i="2"/>
  <c r="E15922" i="2"/>
  <c r="F15922" i="2"/>
  <c r="E15923" i="2"/>
  <c r="F15923" i="2"/>
  <c r="E15924" i="2"/>
  <c r="F15924" i="2"/>
  <c r="E15925" i="2"/>
  <c r="F15925" i="2"/>
  <c r="E15926" i="2"/>
  <c r="F15926" i="2"/>
  <c r="E15927" i="2"/>
  <c r="F15927" i="2"/>
  <c r="E15928" i="2"/>
  <c r="F15928" i="2"/>
  <c r="E15929" i="2"/>
  <c r="F15929" i="2"/>
  <c r="E15930" i="2"/>
  <c r="F15930" i="2"/>
  <c r="E15931" i="2"/>
  <c r="F15931" i="2"/>
  <c r="E15932" i="2"/>
  <c r="F15932" i="2"/>
  <c r="E15933" i="2"/>
  <c r="F15933" i="2"/>
  <c r="E15934" i="2"/>
  <c r="F15934" i="2"/>
  <c r="E15935" i="2"/>
  <c r="F15935" i="2"/>
  <c r="E15936" i="2"/>
  <c r="F15936" i="2"/>
  <c r="E15937" i="2"/>
  <c r="F15937" i="2"/>
  <c r="E15938" i="2"/>
  <c r="F15938" i="2"/>
  <c r="E15939" i="2"/>
  <c r="F15939" i="2"/>
  <c r="E15940" i="2"/>
  <c r="F15940" i="2"/>
  <c r="E15941" i="2"/>
  <c r="F15941" i="2"/>
  <c r="E15942" i="2"/>
  <c r="F15942" i="2"/>
  <c r="E15943" i="2"/>
  <c r="F15943" i="2"/>
  <c r="E15944" i="2"/>
  <c r="F15944" i="2"/>
  <c r="E15945" i="2"/>
  <c r="F15945" i="2"/>
  <c r="E15946" i="2"/>
  <c r="F15946" i="2"/>
  <c r="E15947" i="2"/>
  <c r="F15947" i="2"/>
  <c r="E15948" i="2"/>
  <c r="F15948" i="2"/>
  <c r="E15949" i="2"/>
  <c r="F15949" i="2"/>
  <c r="E15950" i="2"/>
  <c r="F15950" i="2"/>
  <c r="E15951" i="2"/>
  <c r="F15951" i="2"/>
  <c r="E15952" i="2"/>
  <c r="F15952" i="2"/>
  <c r="E15953" i="2"/>
  <c r="F15953" i="2"/>
  <c r="E15954" i="2"/>
  <c r="F15954" i="2"/>
  <c r="E15955" i="2"/>
  <c r="F15955" i="2"/>
  <c r="E15956" i="2"/>
  <c r="F15956" i="2"/>
  <c r="E15957" i="2"/>
  <c r="F15957" i="2"/>
  <c r="E15958" i="2"/>
  <c r="F15958" i="2"/>
  <c r="E15959" i="2"/>
  <c r="F15959" i="2"/>
  <c r="E15960" i="2"/>
  <c r="F15960" i="2"/>
  <c r="E15961" i="2"/>
  <c r="F15961" i="2"/>
  <c r="E15962" i="2"/>
  <c r="F15962" i="2"/>
  <c r="E15963" i="2"/>
  <c r="F15963" i="2"/>
  <c r="E15964" i="2"/>
  <c r="F15964" i="2"/>
  <c r="E15965" i="2"/>
  <c r="F15965" i="2"/>
  <c r="E15966" i="2"/>
  <c r="F15966" i="2"/>
  <c r="E15967" i="2"/>
  <c r="F15967" i="2"/>
  <c r="E15968" i="2"/>
  <c r="F15968" i="2"/>
  <c r="E15969" i="2"/>
  <c r="F15969" i="2"/>
  <c r="E15970" i="2"/>
  <c r="F15970" i="2"/>
  <c r="E15971" i="2"/>
  <c r="F15971" i="2"/>
  <c r="E15972" i="2"/>
  <c r="F15972" i="2"/>
  <c r="E15973" i="2"/>
  <c r="F15973" i="2"/>
  <c r="E15974" i="2"/>
  <c r="F15974" i="2"/>
  <c r="E15975" i="2"/>
  <c r="F15975" i="2"/>
  <c r="E15976" i="2"/>
  <c r="F15976" i="2"/>
  <c r="E15977" i="2"/>
  <c r="F15977" i="2"/>
  <c r="E15978" i="2"/>
  <c r="F15978" i="2"/>
  <c r="E15979" i="2"/>
  <c r="F15979" i="2"/>
  <c r="E15980" i="2"/>
  <c r="F15980" i="2"/>
  <c r="E15981" i="2"/>
  <c r="F15981" i="2"/>
  <c r="E15982" i="2"/>
  <c r="F15982" i="2"/>
  <c r="E15983" i="2"/>
  <c r="F15983" i="2"/>
  <c r="E15984" i="2"/>
  <c r="F15984" i="2"/>
  <c r="E15985" i="2"/>
  <c r="F15985" i="2"/>
  <c r="E15986" i="2"/>
  <c r="F15986" i="2"/>
  <c r="E15987" i="2"/>
  <c r="F15987" i="2"/>
  <c r="E15988" i="2"/>
  <c r="F15988" i="2"/>
  <c r="E15989" i="2"/>
  <c r="F15989" i="2"/>
  <c r="E15990" i="2"/>
  <c r="F15990" i="2"/>
  <c r="E15991" i="2"/>
  <c r="F15991" i="2"/>
  <c r="E15992" i="2"/>
  <c r="F15992" i="2"/>
  <c r="E15993" i="2"/>
  <c r="F15993" i="2"/>
  <c r="E15994" i="2"/>
  <c r="F15994" i="2"/>
  <c r="E15995" i="2"/>
  <c r="F15995" i="2"/>
  <c r="E15996" i="2"/>
  <c r="F15996" i="2"/>
  <c r="E15997" i="2"/>
  <c r="F15997" i="2"/>
  <c r="E15998" i="2"/>
  <c r="F15998" i="2"/>
  <c r="E15999" i="2"/>
  <c r="F15999" i="2"/>
  <c r="E16000" i="2"/>
  <c r="F16000" i="2"/>
  <c r="E16001" i="2"/>
  <c r="F16001" i="2"/>
  <c r="E16002" i="2"/>
  <c r="F16002" i="2"/>
  <c r="E16003" i="2"/>
  <c r="F16003" i="2"/>
  <c r="E16004" i="2"/>
  <c r="F16004" i="2"/>
  <c r="E16005" i="2"/>
  <c r="F16005" i="2"/>
  <c r="E16006" i="2"/>
  <c r="F16006" i="2"/>
  <c r="E16007" i="2"/>
  <c r="F16007" i="2"/>
  <c r="E16008" i="2"/>
  <c r="F16008" i="2"/>
  <c r="E16009" i="2"/>
  <c r="F16009" i="2"/>
  <c r="E16010" i="2"/>
  <c r="F16010" i="2"/>
  <c r="E16011" i="2"/>
  <c r="F16011" i="2"/>
  <c r="E16012" i="2"/>
  <c r="F16012" i="2"/>
  <c r="E16013" i="2"/>
  <c r="F16013" i="2"/>
  <c r="E16014" i="2"/>
  <c r="F16014" i="2"/>
  <c r="E16015" i="2"/>
  <c r="F16015" i="2"/>
  <c r="E16016" i="2"/>
  <c r="F16016" i="2"/>
  <c r="E16017" i="2"/>
  <c r="F16017" i="2"/>
  <c r="E16018" i="2"/>
  <c r="F16018" i="2"/>
  <c r="E16019" i="2"/>
  <c r="F16019" i="2"/>
  <c r="E16020" i="2"/>
  <c r="F16020" i="2"/>
  <c r="E16021" i="2"/>
  <c r="F16021" i="2"/>
  <c r="E16022" i="2"/>
  <c r="F16022" i="2"/>
  <c r="E16023" i="2"/>
  <c r="F16023" i="2"/>
  <c r="E16024" i="2"/>
  <c r="F16024" i="2"/>
  <c r="E16025" i="2"/>
  <c r="F16025" i="2"/>
  <c r="E16026" i="2"/>
  <c r="F16026" i="2"/>
  <c r="E16027" i="2"/>
  <c r="F16027" i="2"/>
  <c r="E16028" i="2"/>
  <c r="F16028" i="2"/>
  <c r="E16029" i="2"/>
  <c r="F16029" i="2"/>
  <c r="E16030" i="2"/>
  <c r="F16030" i="2"/>
  <c r="E16031" i="2"/>
  <c r="F16031" i="2"/>
  <c r="E16032" i="2"/>
  <c r="F16032" i="2"/>
  <c r="E16033" i="2"/>
  <c r="F16033" i="2"/>
  <c r="E16034" i="2"/>
  <c r="F16034" i="2"/>
  <c r="E16035" i="2"/>
  <c r="F16035" i="2"/>
  <c r="E16036" i="2"/>
  <c r="F16036" i="2"/>
  <c r="E16037" i="2"/>
  <c r="F16037" i="2"/>
  <c r="E16038" i="2"/>
  <c r="F16038" i="2"/>
  <c r="E16039" i="2"/>
  <c r="F16039" i="2"/>
  <c r="E16040" i="2"/>
  <c r="F16040" i="2"/>
  <c r="E16041" i="2"/>
  <c r="F16041" i="2"/>
  <c r="E16042" i="2"/>
  <c r="F16042" i="2"/>
  <c r="E16043" i="2"/>
  <c r="F16043" i="2"/>
  <c r="E16044" i="2"/>
  <c r="F16044" i="2"/>
  <c r="E16045" i="2"/>
  <c r="F16045" i="2"/>
  <c r="E16046" i="2"/>
  <c r="F16046" i="2"/>
  <c r="E16047" i="2"/>
  <c r="F16047" i="2"/>
  <c r="E16048" i="2"/>
  <c r="F16048" i="2"/>
  <c r="E16049" i="2"/>
  <c r="F16049" i="2"/>
  <c r="E16050" i="2"/>
  <c r="F16050" i="2"/>
  <c r="E16051" i="2"/>
  <c r="F16051" i="2"/>
  <c r="E16052" i="2"/>
  <c r="F16052" i="2"/>
  <c r="E16053" i="2"/>
  <c r="F16053" i="2"/>
  <c r="E16054" i="2"/>
  <c r="F16054" i="2"/>
  <c r="E16055" i="2"/>
  <c r="F16055" i="2"/>
  <c r="E16056" i="2"/>
  <c r="F16056" i="2"/>
  <c r="E16057" i="2"/>
  <c r="F16057" i="2"/>
  <c r="E16058" i="2"/>
  <c r="F16058" i="2"/>
  <c r="E16059" i="2"/>
  <c r="F16059" i="2"/>
  <c r="E16060" i="2"/>
  <c r="F16060" i="2"/>
  <c r="E16061" i="2"/>
  <c r="F16061" i="2"/>
  <c r="E16062" i="2"/>
  <c r="F16062" i="2"/>
  <c r="E16063" i="2"/>
  <c r="F16063" i="2"/>
  <c r="E16064" i="2"/>
  <c r="F16064" i="2"/>
  <c r="E16065" i="2"/>
  <c r="F16065" i="2"/>
  <c r="E16066" i="2"/>
  <c r="F16066" i="2"/>
  <c r="E16067" i="2"/>
  <c r="F16067" i="2"/>
  <c r="E16068" i="2"/>
  <c r="F16068" i="2"/>
  <c r="E16069" i="2"/>
  <c r="F16069" i="2"/>
  <c r="E16070" i="2"/>
  <c r="F16070" i="2"/>
  <c r="E16071" i="2"/>
  <c r="F16071" i="2"/>
  <c r="E16072" i="2"/>
  <c r="F16072" i="2"/>
  <c r="E16073" i="2"/>
  <c r="F16073" i="2"/>
  <c r="E16074" i="2"/>
  <c r="F16074" i="2"/>
  <c r="E16075" i="2"/>
  <c r="F16075" i="2"/>
  <c r="E16076" i="2"/>
  <c r="F16076" i="2"/>
  <c r="E16077" i="2"/>
  <c r="F16077" i="2"/>
  <c r="E16078" i="2"/>
  <c r="F16078" i="2"/>
  <c r="E16079" i="2"/>
  <c r="F16079" i="2"/>
  <c r="E16080" i="2"/>
  <c r="F16080" i="2"/>
  <c r="E16081" i="2"/>
  <c r="F16081" i="2"/>
  <c r="E16082" i="2"/>
  <c r="F16082" i="2"/>
  <c r="E16083" i="2"/>
  <c r="F16083" i="2"/>
  <c r="E16084" i="2"/>
  <c r="F16084" i="2"/>
  <c r="E16085" i="2"/>
  <c r="F16085" i="2"/>
  <c r="E16086" i="2"/>
  <c r="F16086" i="2"/>
  <c r="E16087" i="2"/>
  <c r="F16087" i="2"/>
  <c r="E16088" i="2"/>
  <c r="F16088" i="2"/>
  <c r="E16089" i="2"/>
  <c r="F16089" i="2"/>
  <c r="E16090" i="2"/>
  <c r="F16090" i="2"/>
  <c r="E16091" i="2"/>
  <c r="F16091" i="2"/>
  <c r="E16092" i="2"/>
  <c r="F16092" i="2"/>
  <c r="E16093" i="2"/>
  <c r="F16093" i="2"/>
  <c r="E16094" i="2"/>
  <c r="F16094" i="2"/>
  <c r="E16095" i="2"/>
  <c r="F16095" i="2"/>
  <c r="E16096" i="2"/>
  <c r="F16096" i="2"/>
  <c r="E16097" i="2"/>
  <c r="F16097" i="2"/>
  <c r="E16098" i="2"/>
  <c r="F16098" i="2"/>
  <c r="E16099" i="2"/>
  <c r="F16099" i="2"/>
  <c r="E16100" i="2"/>
  <c r="F16100" i="2"/>
  <c r="E16101" i="2"/>
  <c r="F16101" i="2"/>
  <c r="E16102" i="2"/>
  <c r="F16102" i="2"/>
  <c r="E16103" i="2"/>
  <c r="F16103" i="2"/>
  <c r="E16104" i="2"/>
  <c r="F16104" i="2"/>
  <c r="E16105" i="2"/>
  <c r="F16105" i="2"/>
  <c r="E16106" i="2"/>
  <c r="F16106" i="2"/>
  <c r="E16107" i="2"/>
  <c r="F16107" i="2"/>
  <c r="E16108" i="2"/>
  <c r="F16108" i="2"/>
  <c r="E16109" i="2"/>
  <c r="F16109" i="2"/>
  <c r="E16110" i="2"/>
  <c r="F16110" i="2"/>
  <c r="E16111" i="2"/>
  <c r="F16111" i="2"/>
  <c r="E16112" i="2"/>
  <c r="F16112" i="2"/>
  <c r="E16113" i="2"/>
  <c r="F16113" i="2"/>
  <c r="E16114" i="2"/>
  <c r="F16114" i="2"/>
  <c r="E16115" i="2"/>
  <c r="F16115" i="2"/>
  <c r="E16116" i="2"/>
  <c r="F16116" i="2"/>
  <c r="E16117" i="2"/>
  <c r="F16117" i="2"/>
  <c r="E16118" i="2"/>
  <c r="F16118" i="2"/>
  <c r="E16119" i="2"/>
  <c r="F16119" i="2"/>
  <c r="E16120" i="2"/>
  <c r="F16120" i="2"/>
  <c r="E16121" i="2"/>
  <c r="F16121" i="2"/>
  <c r="E16122" i="2"/>
  <c r="F16122" i="2"/>
  <c r="E16123" i="2"/>
  <c r="F16123" i="2"/>
  <c r="E16124" i="2"/>
  <c r="F16124" i="2"/>
  <c r="E16125" i="2"/>
  <c r="F16125" i="2"/>
  <c r="E16126" i="2"/>
  <c r="F16126" i="2"/>
  <c r="E16127" i="2"/>
  <c r="F16127" i="2"/>
  <c r="E16128" i="2"/>
  <c r="F16128" i="2"/>
  <c r="E16129" i="2"/>
  <c r="F16129" i="2"/>
  <c r="E16130" i="2"/>
  <c r="F16130" i="2"/>
  <c r="E16131" i="2"/>
  <c r="F16131" i="2"/>
  <c r="E16132" i="2"/>
  <c r="F16132" i="2"/>
  <c r="E16133" i="2"/>
  <c r="F16133" i="2"/>
  <c r="E16134" i="2"/>
  <c r="F16134" i="2"/>
  <c r="E16135" i="2"/>
  <c r="F16135" i="2"/>
  <c r="E16136" i="2"/>
  <c r="F16136" i="2"/>
  <c r="E16137" i="2"/>
  <c r="F16137" i="2"/>
  <c r="E16138" i="2"/>
  <c r="F16138" i="2"/>
  <c r="E16139" i="2"/>
  <c r="F16139" i="2"/>
  <c r="E16140" i="2"/>
  <c r="F16140" i="2"/>
  <c r="E16141" i="2"/>
  <c r="F16141" i="2"/>
  <c r="E16142" i="2"/>
  <c r="F16142" i="2"/>
  <c r="E16143" i="2"/>
  <c r="F16143" i="2"/>
  <c r="E16144" i="2"/>
  <c r="F16144" i="2"/>
  <c r="E16145" i="2"/>
  <c r="F16145" i="2"/>
  <c r="E16146" i="2"/>
  <c r="F16146" i="2"/>
  <c r="E16147" i="2"/>
  <c r="F16147" i="2"/>
  <c r="E16148" i="2"/>
  <c r="F16148" i="2"/>
  <c r="E16149" i="2"/>
  <c r="F16149" i="2"/>
  <c r="E16150" i="2"/>
  <c r="F16150" i="2"/>
  <c r="E16151" i="2"/>
  <c r="F16151" i="2"/>
  <c r="E16152" i="2"/>
  <c r="F16152" i="2"/>
  <c r="E16153" i="2"/>
  <c r="F16153" i="2"/>
  <c r="E16154" i="2"/>
  <c r="F16154" i="2"/>
  <c r="E16155" i="2"/>
  <c r="F16155" i="2"/>
  <c r="E16156" i="2"/>
  <c r="F16156" i="2"/>
  <c r="E16157" i="2"/>
  <c r="F16157" i="2"/>
  <c r="E16158" i="2"/>
  <c r="F16158" i="2"/>
  <c r="E16159" i="2"/>
  <c r="F16159" i="2"/>
  <c r="E16160" i="2"/>
  <c r="F16160" i="2"/>
  <c r="E16161" i="2"/>
  <c r="F16161" i="2"/>
  <c r="E16162" i="2"/>
  <c r="F16162" i="2"/>
  <c r="E16163" i="2"/>
  <c r="F16163" i="2"/>
  <c r="E16164" i="2"/>
  <c r="F16164" i="2"/>
  <c r="E16165" i="2"/>
  <c r="F16165" i="2"/>
  <c r="E16166" i="2"/>
  <c r="F16166" i="2"/>
  <c r="E16167" i="2"/>
  <c r="F16167" i="2"/>
  <c r="E16168" i="2"/>
  <c r="F16168" i="2"/>
  <c r="E16169" i="2"/>
  <c r="F16169" i="2"/>
  <c r="E16170" i="2"/>
  <c r="F16170" i="2"/>
  <c r="E16171" i="2"/>
  <c r="F16171" i="2"/>
  <c r="E16172" i="2"/>
  <c r="F16172" i="2"/>
  <c r="E16173" i="2"/>
  <c r="F16173" i="2"/>
  <c r="E16174" i="2"/>
  <c r="F16174" i="2"/>
  <c r="E16175" i="2"/>
  <c r="F16175" i="2"/>
  <c r="E16176" i="2"/>
  <c r="F16176" i="2"/>
  <c r="E16177" i="2"/>
  <c r="F16177" i="2"/>
  <c r="E16178" i="2"/>
  <c r="F16178" i="2"/>
  <c r="E16179" i="2"/>
  <c r="F16179" i="2"/>
  <c r="E16180" i="2"/>
  <c r="F16180" i="2"/>
  <c r="E16181" i="2"/>
  <c r="F16181" i="2"/>
  <c r="E16182" i="2"/>
  <c r="F16182" i="2"/>
  <c r="E16183" i="2"/>
  <c r="F16183" i="2"/>
  <c r="E16184" i="2"/>
  <c r="F16184" i="2"/>
  <c r="E16185" i="2"/>
  <c r="F16185" i="2"/>
  <c r="E16186" i="2"/>
  <c r="F16186" i="2"/>
  <c r="E16187" i="2"/>
  <c r="F16187" i="2"/>
  <c r="E16188" i="2"/>
  <c r="F16188" i="2"/>
  <c r="E16189" i="2"/>
  <c r="F16189" i="2"/>
  <c r="E16190" i="2"/>
  <c r="F16190" i="2"/>
  <c r="E16191" i="2"/>
  <c r="F16191" i="2"/>
  <c r="E16192" i="2"/>
  <c r="F16192" i="2"/>
  <c r="E16193" i="2"/>
  <c r="F16193" i="2"/>
  <c r="E16194" i="2"/>
  <c r="F16194" i="2"/>
  <c r="E16195" i="2"/>
  <c r="F16195" i="2"/>
  <c r="E16196" i="2"/>
  <c r="F16196" i="2"/>
  <c r="E16197" i="2"/>
  <c r="F16197" i="2"/>
  <c r="E16198" i="2"/>
  <c r="F16198" i="2"/>
  <c r="E16199" i="2"/>
  <c r="F16199" i="2"/>
  <c r="E16200" i="2"/>
  <c r="F16200" i="2"/>
  <c r="E16201" i="2"/>
  <c r="F16201" i="2"/>
  <c r="E16202" i="2"/>
  <c r="F16202" i="2"/>
  <c r="E16203" i="2"/>
  <c r="F16203" i="2"/>
  <c r="E16204" i="2"/>
  <c r="F16204" i="2"/>
  <c r="E16205" i="2"/>
  <c r="F16205" i="2"/>
  <c r="E16206" i="2"/>
  <c r="F16206" i="2"/>
  <c r="E16207" i="2"/>
  <c r="F16207" i="2"/>
  <c r="E16208" i="2"/>
  <c r="F16208" i="2"/>
  <c r="E16209" i="2"/>
  <c r="F16209" i="2"/>
  <c r="E16210" i="2"/>
  <c r="F16210" i="2"/>
  <c r="E16211" i="2"/>
  <c r="F16211" i="2"/>
  <c r="E16212" i="2"/>
  <c r="F16212" i="2"/>
  <c r="E16213" i="2"/>
  <c r="F16213" i="2"/>
  <c r="E16214" i="2"/>
  <c r="F16214" i="2"/>
  <c r="E16215" i="2"/>
  <c r="F16215" i="2"/>
  <c r="E16216" i="2"/>
  <c r="F16216" i="2"/>
  <c r="E16217" i="2"/>
  <c r="F16217" i="2"/>
  <c r="E16218" i="2"/>
  <c r="F16218" i="2"/>
  <c r="E16219" i="2"/>
  <c r="F16219" i="2"/>
  <c r="E16220" i="2"/>
  <c r="F16220" i="2"/>
  <c r="E16221" i="2"/>
  <c r="F16221" i="2"/>
  <c r="E16222" i="2"/>
  <c r="F16222" i="2"/>
  <c r="E16223" i="2"/>
  <c r="F16223" i="2"/>
  <c r="E16224" i="2"/>
  <c r="F16224" i="2"/>
  <c r="E16225" i="2"/>
  <c r="F16225" i="2"/>
  <c r="E16226" i="2"/>
  <c r="F16226" i="2"/>
  <c r="E16227" i="2"/>
  <c r="F16227" i="2"/>
  <c r="E16228" i="2"/>
  <c r="F16228" i="2"/>
  <c r="E16229" i="2"/>
  <c r="F16229" i="2"/>
  <c r="E16230" i="2"/>
  <c r="F16230" i="2"/>
  <c r="E16231" i="2"/>
  <c r="F16231" i="2"/>
  <c r="E16232" i="2"/>
  <c r="F16232" i="2"/>
  <c r="E16233" i="2"/>
  <c r="F16233" i="2"/>
  <c r="E16234" i="2"/>
  <c r="F16234" i="2"/>
  <c r="E16235" i="2"/>
  <c r="F16235" i="2"/>
  <c r="E16236" i="2"/>
  <c r="F16236" i="2"/>
  <c r="E16237" i="2"/>
  <c r="F16237" i="2"/>
  <c r="E16238" i="2"/>
  <c r="F16238" i="2"/>
  <c r="E16239" i="2"/>
  <c r="F16239" i="2"/>
  <c r="E16240" i="2"/>
  <c r="F16240" i="2"/>
  <c r="E16241" i="2"/>
  <c r="F16241" i="2"/>
  <c r="E16242" i="2"/>
  <c r="F16242" i="2"/>
  <c r="E16243" i="2"/>
  <c r="F16243" i="2"/>
  <c r="E16244" i="2"/>
  <c r="F16244" i="2"/>
  <c r="E16245" i="2"/>
  <c r="F16245" i="2"/>
  <c r="E16246" i="2"/>
  <c r="F16246" i="2"/>
  <c r="E16247" i="2"/>
  <c r="F16247" i="2"/>
  <c r="E16248" i="2"/>
  <c r="F16248" i="2"/>
  <c r="E16249" i="2"/>
  <c r="F16249" i="2"/>
  <c r="E16250" i="2"/>
  <c r="F16250" i="2"/>
  <c r="E16251" i="2"/>
  <c r="F16251" i="2"/>
  <c r="E16252" i="2"/>
  <c r="F16252" i="2"/>
  <c r="E16253" i="2"/>
  <c r="F16253" i="2"/>
  <c r="E16254" i="2"/>
  <c r="F16254" i="2"/>
  <c r="E16255" i="2"/>
  <c r="F16255" i="2"/>
  <c r="E16256" i="2"/>
  <c r="F16256" i="2"/>
  <c r="E16257" i="2"/>
  <c r="F16257" i="2"/>
  <c r="E16258" i="2"/>
  <c r="F16258" i="2"/>
  <c r="E16259" i="2"/>
  <c r="F16259" i="2"/>
  <c r="E16260" i="2"/>
  <c r="F16260" i="2"/>
  <c r="E16261" i="2"/>
  <c r="F16261" i="2"/>
  <c r="E16262" i="2"/>
  <c r="F16262" i="2"/>
  <c r="E16263" i="2"/>
  <c r="F16263" i="2"/>
  <c r="E16264" i="2"/>
  <c r="F16264" i="2"/>
  <c r="E16265" i="2"/>
  <c r="F16265" i="2"/>
  <c r="E16266" i="2"/>
  <c r="F16266" i="2"/>
  <c r="E16267" i="2"/>
  <c r="F16267" i="2"/>
  <c r="E16268" i="2"/>
  <c r="F16268" i="2"/>
  <c r="E16269" i="2"/>
  <c r="F16269" i="2"/>
  <c r="E16270" i="2"/>
  <c r="F16270" i="2"/>
  <c r="E16271" i="2"/>
  <c r="F16271" i="2"/>
  <c r="E16272" i="2"/>
  <c r="F16272" i="2"/>
  <c r="E16273" i="2"/>
  <c r="F16273" i="2"/>
  <c r="E16274" i="2"/>
  <c r="F16274" i="2"/>
  <c r="E16275" i="2"/>
  <c r="F16275" i="2"/>
  <c r="E16276" i="2"/>
  <c r="F16276" i="2"/>
  <c r="E16277" i="2"/>
  <c r="F16277" i="2"/>
  <c r="E16278" i="2"/>
  <c r="F16278" i="2"/>
  <c r="E16279" i="2"/>
  <c r="F16279" i="2"/>
  <c r="E16280" i="2"/>
  <c r="F16280" i="2"/>
  <c r="E16281" i="2"/>
  <c r="F16281" i="2"/>
  <c r="E16282" i="2"/>
  <c r="F16282" i="2"/>
  <c r="E16283" i="2"/>
  <c r="F16283" i="2"/>
  <c r="E16284" i="2"/>
  <c r="F16284" i="2"/>
  <c r="E16285" i="2"/>
  <c r="F16285" i="2"/>
  <c r="E16286" i="2"/>
  <c r="F16286" i="2"/>
  <c r="E16287" i="2"/>
  <c r="F16287" i="2"/>
  <c r="E16288" i="2"/>
  <c r="F16288" i="2"/>
  <c r="E16289" i="2"/>
  <c r="F16289" i="2"/>
  <c r="E16290" i="2"/>
  <c r="F16290" i="2"/>
  <c r="E16291" i="2"/>
  <c r="F16291" i="2"/>
  <c r="E16292" i="2"/>
  <c r="F16292" i="2"/>
  <c r="E16293" i="2"/>
  <c r="F16293" i="2"/>
  <c r="E16294" i="2"/>
  <c r="F16294" i="2"/>
  <c r="E16295" i="2"/>
  <c r="F16295" i="2"/>
  <c r="E16296" i="2"/>
  <c r="F16296" i="2"/>
  <c r="E16297" i="2"/>
  <c r="F16297" i="2"/>
  <c r="E16298" i="2"/>
  <c r="F16298" i="2"/>
  <c r="E16299" i="2"/>
  <c r="F16299" i="2"/>
  <c r="E16300" i="2"/>
  <c r="F16300" i="2"/>
  <c r="E16301" i="2"/>
  <c r="F16301" i="2"/>
  <c r="E16302" i="2"/>
  <c r="F16302" i="2"/>
  <c r="E16303" i="2"/>
  <c r="F16303" i="2"/>
  <c r="E16304" i="2"/>
  <c r="F16304" i="2"/>
  <c r="E16305" i="2"/>
  <c r="F16305" i="2"/>
  <c r="E16306" i="2"/>
  <c r="F16306" i="2"/>
  <c r="E16307" i="2"/>
  <c r="F16307" i="2"/>
  <c r="E16308" i="2"/>
  <c r="F16308" i="2"/>
  <c r="E16309" i="2"/>
  <c r="F16309" i="2"/>
  <c r="E16310" i="2"/>
  <c r="F16310" i="2"/>
  <c r="E16311" i="2"/>
  <c r="F16311" i="2"/>
  <c r="E16312" i="2"/>
  <c r="F16312" i="2"/>
  <c r="E16313" i="2"/>
  <c r="F16313" i="2"/>
  <c r="E16314" i="2"/>
  <c r="F16314" i="2"/>
  <c r="E16315" i="2"/>
  <c r="F16315" i="2"/>
  <c r="E16316" i="2"/>
  <c r="F16316" i="2"/>
  <c r="E16317" i="2"/>
  <c r="F16317" i="2"/>
  <c r="E16318" i="2"/>
  <c r="F16318" i="2"/>
  <c r="E16319" i="2"/>
  <c r="F16319" i="2"/>
  <c r="E16320" i="2"/>
  <c r="F16320" i="2"/>
  <c r="E16321" i="2"/>
  <c r="F16321" i="2"/>
  <c r="E16322" i="2"/>
  <c r="F16322" i="2"/>
  <c r="E16323" i="2"/>
  <c r="F16323" i="2"/>
  <c r="E16324" i="2"/>
  <c r="F16324" i="2"/>
  <c r="E16325" i="2"/>
  <c r="F16325" i="2"/>
  <c r="E16326" i="2"/>
  <c r="F16326" i="2"/>
  <c r="E16327" i="2"/>
  <c r="F16327" i="2"/>
  <c r="E16328" i="2"/>
  <c r="F16328" i="2"/>
  <c r="E16329" i="2"/>
  <c r="F16329" i="2"/>
  <c r="E16330" i="2"/>
  <c r="F16330" i="2"/>
  <c r="E16331" i="2"/>
  <c r="F16331" i="2"/>
  <c r="E16332" i="2"/>
  <c r="F16332" i="2"/>
  <c r="E16333" i="2"/>
  <c r="F16333" i="2"/>
  <c r="E16334" i="2"/>
  <c r="F16334" i="2"/>
  <c r="E16335" i="2"/>
  <c r="F16335" i="2"/>
  <c r="E16336" i="2"/>
  <c r="F16336" i="2"/>
  <c r="E16337" i="2"/>
  <c r="F16337" i="2"/>
  <c r="E16338" i="2"/>
  <c r="F16338" i="2"/>
  <c r="E16339" i="2"/>
  <c r="F16339" i="2"/>
  <c r="E16340" i="2"/>
  <c r="F16340" i="2"/>
  <c r="E16341" i="2"/>
  <c r="F16341" i="2"/>
  <c r="E16342" i="2"/>
  <c r="F16342" i="2"/>
  <c r="E16343" i="2"/>
  <c r="F16343" i="2"/>
  <c r="E16344" i="2"/>
  <c r="F16344" i="2"/>
  <c r="E16345" i="2"/>
  <c r="F16345" i="2"/>
  <c r="E16346" i="2"/>
  <c r="F16346" i="2"/>
  <c r="E16347" i="2"/>
  <c r="F16347" i="2"/>
  <c r="E16348" i="2"/>
  <c r="F16348" i="2"/>
  <c r="E16349" i="2"/>
  <c r="F16349" i="2"/>
  <c r="E16350" i="2"/>
  <c r="F16350" i="2"/>
  <c r="E16351" i="2"/>
  <c r="F16351" i="2"/>
  <c r="E16352" i="2"/>
  <c r="F16352" i="2"/>
  <c r="E16353" i="2"/>
  <c r="F16353" i="2"/>
  <c r="E16354" i="2"/>
  <c r="F16354" i="2"/>
  <c r="E16355" i="2"/>
  <c r="F16355" i="2"/>
  <c r="E16356" i="2"/>
  <c r="F16356" i="2"/>
  <c r="E16357" i="2"/>
  <c r="F16357" i="2"/>
  <c r="E16358" i="2"/>
  <c r="F16358" i="2"/>
  <c r="E16359" i="2"/>
  <c r="F16359" i="2"/>
  <c r="E16360" i="2"/>
  <c r="F16360" i="2"/>
  <c r="E16361" i="2"/>
  <c r="F16361" i="2"/>
  <c r="E16362" i="2"/>
  <c r="F16362" i="2"/>
  <c r="E16363" i="2"/>
  <c r="F16363" i="2"/>
  <c r="E16364" i="2"/>
  <c r="F16364" i="2"/>
  <c r="E16365" i="2"/>
  <c r="F16365" i="2"/>
  <c r="E16366" i="2"/>
  <c r="F16366" i="2"/>
  <c r="E16367" i="2"/>
  <c r="F16367" i="2"/>
  <c r="E16368" i="2"/>
  <c r="F16368" i="2"/>
  <c r="E16369" i="2"/>
  <c r="F16369" i="2"/>
  <c r="E16370" i="2"/>
  <c r="F16370" i="2"/>
  <c r="E16371" i="2"/>
  <c r="F16371" i="2"/>
  <c r="E16372" i="2"/>
  <c r="F16372" i="2"/>
  <c r="E16373" i="2"/>
  <c r="F16373" i="2"/>
  <c r="E16374" i="2"/>
  <c r="F16374" i="2"/>
  <c r="E16375" i="2"/>
  <c r="F16375" i="2"/>
  <c r="E16376" i="2"/>
  <c r="F16376" i="2"/>
  <c r="E16377" i="2"/>
  <c r="F16377" i="2"/>
  <c r="E16378" i="2"/>
  <c r="F16378" i="2"/>
  <c r="E16379" i="2"/>
  <c r="F16379" i="2"/>
  <c r="E16380" i="2"/>
  <c r="F16380" i="2"/>
  <c r="E16381" i="2"/>
  <c r="F16381" i="2"/>
  <c r="E16382" i="2"/>
  <c r="F16382" i="2"/>
  <c r="E16383" i="2"/>
  <c r="F16383" i="2"/>
  <c r="E16384" i="2"/>
  <c r="F16384" i="2"/>
  <c r="E16385" i="2"/>
  <c r="F16385" i="2"/>
  <c r="E16386" i="2"/>
  <c r="F16386" i="2"/>
  <c r="E16387" i="2"/>
  <c r="F16387" i="2"/>
  <c r="E16388" i="2"/>
  <c r="F16388" i="2"/>
  <c r="E16389" i="2"/>
  <c r="F16389" i="2"/>
  <c r="E16390" i="2"/>
  <c r="F16390" i="2"/>
  <c r="E16391" i="2"/>
  <c r="F16391" i="2"/>
  <c r="E16392" i="2"/>
  <c r="F16392" i="2"/>
  <c r="E16393" i="2"/>
  <c r="F16393" i="2"/>
  <c r="E16394" i="2"/>
  <c r="F16394" i="2"/>
  <c r="E16395" i="2"/>
  <c r="F16395" i="2"/>
  <c r="E16396" i="2"/>
  <c r="F16396" i="2"/>
  <c r="E16397" i="2"/>
  <c r="F16397" i="2"/>
  <c r="E16398" i="2"/>
  <c r="F16398" i="2"/>
  <c r="E16399" i="2"/>
  <c r="F16399" i="2"/>
  <c r="E16400" i="2"/>
  <c r="F16400" i="2"/>
  <c r="E16401" i="2"/>
  <c r="F16401" i="2"/>
  <c r="E16402" i="2"/>
  <c r="F16402" i="2"/>
  <c r="E16403" i="2"/>
  <c r="F16403" i="2"/>
  <c r="E16404" i="2"/>
  <c r="F16404" i="2"/>
  <c r="E16405" i="2"/>
  <c r="F16405" i="2"/>
  <c r="E16406" i="2"/>
  <c r="F16406" i="2"/>
  <c r="E16407" i="2"/>
  <c r="F16407" i="2"/>
  <c r="E16408" i="2"/>
  <c r="F16408" i="2"/>
  <c r="E16409" i="2"/>
  <c r="F16409" i="2"/>
  <c r="E16410" i="2"/>
  <c r="F16410" i="2"/>
  <c r="E16411" i="2"/>
  <c r="F16411" i="2"/>
  <c r="E16412" i="2"/>
  <c r="F16412" i="2"/>
  <c r="E16413" i="2"/>
  <c r="F16413" i="2"/>
  <c r="E16414" i="2"/>
  <c r="F16414" i="2"/>
  <c r="E16415" i="2"/>
  <c r="F16415" i="2"/>
  <c r="E16416" i="2"/>
  <c r="F16416" i="2"/>
  <c r="E16417" i="2"/>
  <c r="F16417" i="2"/>
  <c r="E16418" i="2"/>
  <c r="F16418" i="2"/>
  <c r="E16419" i="2"/>
  <c r="F16419" i="2"/>
  <c r="E16420" i="2"/>
  <c r="F16420" i="2"/>
  <c r="E16421" i="2"/>
  <c r="F16421" i="2"/>
  <c r="E16422" i="2"/>
  <c r="F16422" i="2"/>
  <c r="E16423" i="2"/>
  <c r="F16423" i="2"/>
  <c r="E16424" i="2"/>
  <c r="F16424" i="2"/>
  <c r="E16425" i="2"/>
  <c r="F16425" i="2"/>
  <c r="E16426" i="2"/>
  <c r="F16426" i="2"/>
  <c r="E16427" i="2"/>
  <c r="F16427" i="2"/>
  <c r="E16428" i="2"/>
  <c r="F16428" i="2"/>
  <c r="E16429" i="2"/>
  <c r="F16429" i="2"/>
  <c r="E16430" i="2"/>
  <c r="F16430" i="2"/>
  <c r="E16431" i="2"/>
  <c r="F16431" i="2"/>
  <c r="E16432" i="2"/>
  <c r="F16432" i="2"/>
  <c r="E16433" i="2"/>
  <c r="F16433" i="2"/>
  <c r="E16434" i="2"/>
  <c r="F16434" i="2"/>
  <c r="E16435" i="2"/>
  <c r="F16435" i="2"/>
  <c r="E16436" i="2"/>
  <c r="F16436" i="2"/>
  <c r="E16437" i="2"/>
  <c r="F16437" i="2"/>
  <c r="E16438" i="2"/>
  <c r="F16438" i="2"/>
  <c r="E16439" i="2"/>
  <c r="F16439" i="2"/>
  <c r="E16440" i="2"/>
  <c r="F16440" i="2"/>
  <c r="E16441" i="2"/>
  <c r="F16441" i="2"/>
  <c r="E16442" i="2"/>
  <c r="F16442" i="2"/>
  <c r="E16443" i="2"/>
  <c r="F16443" i="2"/>
  <c r="E16444" i="2"/>
  <c r="F16444" i="2"/>
  <c r="E16445" i="2"/>
  <c r="F16445" i="2"/>
  <c r="E16446" i="2"/>
  <c r="F16446" i="2"/>
  <c r="E16447" i="2"/>
  <c r="F16447" i="2"/>
  <c r="E16448" i="2"/>
  <c r="F16448" i="2"/>
  <c r="E16449" i="2"/>
  <c r="F16449" i="2"/>
  <c r="E16450" i="2"/>
  <c r="F16450" i="2"/>
  <c r="E16451" i="2"/>
  <c r="F16451" i="2"/>
  <c r="E16452" i="2"/>
  <c r="F16452" i="2"/>
  <c r="E16453" i="2"/>
  <c r="F16453" i="2"/>
  <c r="E16454" i="2"/>
  <c r="F16454" i="2"/>
  <c r="E16455" i="2"/>
  <c r="F16455" i="2"/>
  <c r="E16456" i="2"/>
  <c r="F16456" i="2"/>
  <c r="E16457" i="2"/>
  <c r="F16457" i="2"/>
  <c r="E16458" i="2"/>
  <c r="F16458" i="2"/>
  <c r="E16459" i="2"/>
  <c r="F16459" i="2"/>
  <c r="E16460" i="2"/>
  <c r="F16460" i="2"/>
  <c r="E16461" i="2"/>
  <c r="F16461" i="2"/>
  <c r="E16462" i="2"/>
  <c r="F16462" i="2"/>
  <c r="E16463" i="2"/>
  <c r="F16463" i="2"/>
  <c r="E16464" i="2"/>
  <c r="F16464" i="2"/>
  <c r="E16465" i="2"/>
  <c r="F16465" i="2"/>
  <c r="E16466" i="2"/>
  <c r="F16466" i="2"/>
  <c r="E16467" i="2"/>
  <c r="F16467" i="2"/>
  <c r="E16468" i="2"/>
  <c r="F16468" i="2"/>
  <c r="E16469" i="2"/>
  <c r="F16469" i="2"/>
  <c r="E16470" i="2"/>
  <c r="F16470" i="2"/>
  <c r="E16471" i="2"/>
  <c r="F16471" i="2"/>
  <c r="E16472" i="2"/>
  <c r="F16472" i="2"/>
  <c r="E16473" i="2"/>
  <c r="F16473" i="2"/>
  <c r="E16474" i="2"/>
  <c r="F16474" i="2"/>
  <c r="E16475" i="2"/>
  <c r="F16475" i="2"/>
  <c r="E16476" i="2"/>
  <c r="F16476" i="2"/>
  <c r="E16477" i="2"/>
  <c r="F16477" i="2"/>
  <c r="E16478" i="2"/>
  <c r="F16478" i="2"/>
  <c r="E16479" i="2"/>
  <c r="F16479" i="2"/>
  <c r="E16480" i="2"/>
  <c r="F16480" i="2"/>
  <c r="E16481" i="2"/>
  <c r="F16481" i="2"/>
  <c r="E16482" i="2"/>
  <c r="F16482" i="2"/>
  <c r="E16483" i="2"/>
  <c r="F16483" i="2"/>
  <c r="E16484" i="2"/>
  <c r="F16484" i="2"/>
  <c r="E16485" i="2"/>
  <c r="F16485" i="2"/>
  <c r="E16486" i="2"/>
  <c r="F16486" i="2"/>
  <c r="E16487" i="2"/>
  <c r="F16487" i="2"/>
  <c r="E16488" i="2"/>
  <c r="F16488" i="2"/>
  <c r="E16489" i="2"/>
  <c r="F16489" i="2"/>
  <c r="E16490" i="2"/>
  <c r="F16490" i="2"/>
  <c r="E16491" i="2"/>
  <c r="F16491" i="2"/>
  <c r="E16492" i="2"/>
  <c r="F16492" i="2"/>
  <c r="E16493" i="2"/>
  <c r="F16493" i="2"/>
  <c r="E16494" i="2"/>
  <c r="F16494" i="2"/>
  <c r="E16495" i="2"/>
  <c r="F16495" i="2"/>
  <c r="E16496" i="2"/>
  <c r="F16496" i="2"/>
  <c r="E16497" i="2"/>
  <c r="F16497" i="2"/>
  <c r="E16498" i="2"/>
  <c r="F16498" i="2"/>
  <c r="E16499" i="2"/>
  <c r="F16499" i="2"/>
  <c r="E16500" i="2"/>
  <c r="F16500" i="2"/>
  <c r="E16501" i="2"/>
  <c r="F16501" i="2"/>
  <c r="E16502" i="2"/>
  <c r="F16502" i="2"/>
  <c r="E16503" i="2"/>
  <c r="F16503" i="2"/>
  <c r="E16504" i="2"/>
  <c r="F16504" i="2"/>
  <c r="E16505" i="2"/>
  <c r="F16505" i="2"/>
  <c r="E16506" i="2"/>
  <c r="F16506" i="2"/>
  <c r="E16507" i="2"/>
  <c r="F16507" i="2"/>
  <c r="E16508" i="2"/>
  <c r="F16508" i="2"/>
  <c r="E16509" i="2"/>
  <c r="F16509" i="2"/>
  <c r="E16510" i="2"/>
  <c r="F16510" i="2"/>
  <c r="E16511" i="2"/>
  <c r="F16511" i="2"/>
  <c r="E16512" i="2"/>
  <c r="F16512" i="2"/>
  <c r="E16513" i="2"/>
  <c r="F16513" i="2"/>
  <c r="E16514" i="2"/>
  <c r="F16514" i="2"/>
  <c r="E16515" i="2"/>
  <c r="F16515" i="2"/>
  <c r="E16516" i="2"/>
  <c r="F16516" i="2"/>
  <c r="E16517" i="2"/>
  <c r="F16517" i="2"/>
  <c r="E16518" i="2"/>
  <c r="F16518" i="2"/>
  <c r="E16519" i="2"/>
  <c r="F16519" i="2"/>
  <c r="E16520" i="2"/>
  <c r="F16520" i="2"/>
  <c r="E16521" i="2"/>
  <c r="F16521" i="2"/>
  <c r="E16522" i="2"/>
  <c r="F16522" i="2"/>
  <c r="E16523" i="2"/>
  <c r="F16523" i="2"/>
  <c r="E16524" i="2"/>
  <c r="F16524" i="2"/>
  <c r="E16525" i="2"/>
  <c r="F16525" i="2"/>
  <c r="E16526" i="2"/>
  <c r="F16526" i="2"/>
  <c r="E16527" i="2"/>
  <c r="F16527" i="2"/>
  <c r="E16528" i="2"/>
  <c r="F16528" i="2"/>
  <c r="E16529" i="2"/>
  <c r="F16529" i="2"/>
  <c r="E16530" i="2"/>
  <c r="F16530" i="2"/>
  <c r="E16531" i="2"/>
  <c r="F16531" i="2"/>
  <c r="E16532" i="2"/>
  <c r="F16532" i="2"/>
  <c r="E16533" i="2"/>
  <c r="F16533" i="2"/>
  <c r="E16534" i="2"/>
  <c r="F16534" i="2"/>
  <c r="E16535" i="2"/>
  <c r="F16535" i="2"/>
  <c r="E16536" i="2"/>
  <c r="F16536" i="2"/>
  <c r="E16537" i="2"/>
  <c r="F16537" i="2"/>
  <c r="E16538" i="2"/>
  <c r="F16538" i="2"/>
  <c r="E16539" i="2"/>
  <c r="F16539" i="2"/>
  <c r="E16540" i="2"/>
  <c r="F16540" i="2"/>
  <c r="E16541" i="2"/>
  <c r="F16541" i="2"/>
  <c r="E16542" i="2"/>
  <c r="F16542" i="2"/>
  <c r="E16543" i="2"/>
  <c r="F16543" i="2"/>
  <c r="E16544" i="2"/>
  <c r="F16544" i="2"/>
  <c r="E16545" i="2"/>
  <c r="F16545" i="2"/>
  <c r="E16546" i="2"/>
  <c r="F16546" i="2"/>
  <c r="E16547" i="2"/>
  <c r="F16547" i="2"/>
  <c r="E16548" i="2"/>
  <c r="F16548" i="2"/>
  <c r="E16549" i="2"/>
  <c r="F16549" i="2"/>
  <c r="E16550" i="2"/>
  <c r="F16550" i="2"/>
  <c r="E16551" i="2"/>
  <c r="F16551" i="2"/>
  <c r="E16552" i="2"/>
  <c r="F16552" i="2"/>
  <c r="E16553" i="2"/>
  <c r="F16553" i="2"/>
  <c r="E16554" i="2"/>
  <c r="F16554" i="2"/>
  <c r="E16555" i="2"/>
  <c r="F16555" i="2"/>
  <c r="E16556" i="2"/>
  <c r="F16556" i="2"/>
  <c r="E16557" i="2"/>
  <c r="F16557" i="2"/>
  <c r="E16558" i="2"/>
  <c r="F16558" i="2"/>
  <c r="E16559" i="2"/>
  <c r="F16559" i="2"/>
  <c r="E16560" i="2"/>
  <c r="F16560" i="2"/>
  <c r="E16561" i="2"/>
  <c r="F16561" i="2"/>
  <c r="E16562" i="2"/>
  <c r="F16562" i="2"/>
  <c r="E16563" i="2"/>
  <c r="F16563" i="2"/>
  <c r="E16564" i="2"/>
  <c r="F16564" i="2"/>
  <c r="E16565" i="2"/>
  <c r="F16565" i="2"/>
  <c r="E16566" i="2"/>
  <c r="F16566" i="2"/>
  <c r="E16567" i="2"/>
  <c r="F16567" i="2"/>
  <c r="E16568" i="2"/>
  <c r="F16568" i="2"/>
  <c r="E16569" i="2"/>
  <c r="F16569" i="2"/>
  <c r="E16570" i="2"/>
  <c r="F16570" i="2"/>
  <c r="E16571" i="2"/>
  <c r="F16571" i="2"/>
  <c r="E16572" i="2"/>
  <c r="F16572" i="2"/>
  <c r="E16573" i="2"/>
  <c r="F16573" i="2"/>
  <c r="E16574" i="2"/>
  <c r="F16574" i="2"/>
  <c r="E16575" i="2"/>
  <c r="F16575" i="2"/>
  <c r="E16576" i="2"/>
  <c r="F16576" i="2"/>
  <c r="E16577" i="2"/>
  <c r="F16577" i="2"/>
  <c r="E16578" i="2"/>
  <c r="F16578" i="2"/>
  <c r="E16579" i="2"/>
  <c r="F16579" i="2"/>
  <c r="E16580" i="2"/>
  <c r="F16580" i="2"/>
  <c r="E16581" i="2"/>
  <c r="F16581" i="2"/>
  <c r="E16582" i="2"/>
  <c r="F16582" i="2"/>
  <c r="E16583" i="2"/>
  <c r="F16583" i="2"/>
  <c r="E16584" i="2"/>
  <c r="F16584" i="2"/>
  <c r="E16585" i="2"/>
  <c r="F16585" i="2"/>
  <c r="E16586" i="2"/>
  <c r="F16586" i="2"/>
  <c r="E16587" i="2"/>
  <c r="F16587" i="2"/>
  <c r="E16588" i="2"/>
  <c r="F16588" i="2"/>
  <c r="E16589" i="2"/>
  <c r="F16589" i="2"/>
  <c r="E16590" i="2"/>
  <c r="F16590" i="2"/>
  <c r="E16591" i="2"/>
  <c r="F16591" i="2"/>
  <c r="E16592" i="2"/>
  <c r="F16592" i="2"/>
  <c r="E16593" i="2"/>
  <c r="F16593" i="2"/>
  <c r="E16594" i="2"/>
  <c r="F16594" i="2"/>
  <c r="E16595" i="2"/>
  <c r="F16595" i="2"/>
  <c r="E16596" i="2"/>
  <c r="F16596" i="2"/>
  <c r="E16597" i="2"/>
  <c r="F16597" i="2"/>
  <c r="E16598" i="2"/>
  <c r="F16598" i="2"/>
  <c r="E16599" i="2"/>
  <c r="F16599" i="2"/>
  <c r="E16600" i="2"/>
  <c r="F16600" i="2"/>
  <c r="E16601" i="2"/>
  <c r="F16601" i="2"/>
  <c r="E16602" i="2"/>
  <c r="F16602" i="2"/>
  <c r="E16603" i="2"/>
  <c r="F16603" i="2"/>
  <c r="E16604" i="2"/>
  <c r="F16604" i="2"/>
  <c r="E16605" i="2"/>
  <c r="F16605" i="2"/>
  <c r="E16606" i="2"/>
  <c r="F16606" i="2"/>
  <c r="E16607" i="2"/>
  <c r="F16607" i="2"/>
  <c r="E16608" i="2"/>
  <c r="F16608" i="2"/>
  <c r="E16609" i="2"/>
  <c r="F16609" i="2"/>
  <c r="E16610" i="2"/>
  <c r="F16610" i="2"/>
  <c r="E16611" i="2"/>
  <c r="F16611" i="2"/>
  <c r="E16612" i="2"/>
  <c r="F16612" i="2"/>
  <c r="E16613" i="2"/>
  <c r="F16613" i="2"/>
  <c r="E16614" i="2"/>
  <c r="F16614" i="2"/>
  <c r="E16615" i="2"/>
  <c r="F16615" i="2"/>
  <c r="E16616" i="2"/>
  <c r="F16616" i="2"/>
  <c r="E16617" i="2"/>
  <c r="F16617" i="2"/>
  <c r="E16618" i="2"/>
  <c r="F16618" i="2"/>
  <c r="E16619" i="2"/>
  <c r="F16619" i="2"/>
  <c r="E16620" i="2"/>
  <c r="F16620" i="2"/>
  <c r="E16621" i="2"/>
  <c r="F16621" i="2"/>
  <c r="E16622" i="2"/>
  <c r="F16622" i="2"/>
  <c r="E16623" i="2"/>
  <c r="F16623" i="2"/>
  <c r="E16624" i="2"/>
  <c r="F16624" i="2"/>
  <c r="E16625" i="2"/>
  <c r="F16625" i="2"/>
  <c r="E16626" i="2"/>
  <c r="F16626" i="2"/>
  <c r="E16627" i="2"/>
  <c r="F16627" i="2"/>
  <c r="E16628" i="2"/>
  <c r="F16628" i="2"/>
  <c r="E16629" i="2"/>
  <c r="F16629" i="2"/>
  <c r="E16630" i="2"/>
  <c r="F16630" i="2"/>
  <c r="E16631" i="2"/>
  <c r="F16631" i="2"/>
  <c r="E16632" i="2"/>
  <c r="F16632" i="2"/>
  <c r="E16633" i="2"/>
  <c r="F16633" i="2"/>
  <c r="E16634" i="2"/>
  <c r="F16634" i="2"/>
  <c r="E16635" i="2"/>
  <c r="F16635" i="2"/>
  <c r="E16636" i="2"/>
  <c r="F16636" i="2"/>
  <c r="E16637" i="2"/>
  <c r="F16637" i="2"/>
  <c r="E16638" i="2"/>
  <c r="F16638" i="2"/>
  <c r="E16639" i="2"/>
  <c r="F16639" i="2"/>
  <c r="E16640" i="2"/>
  <c r="F16640" i="2"/>
  <c r="E16641" i="2"/>
  <c r="F16641" i="2"/>
  <c r="E16642" i="2"/>
  <c r="F16642" i="2"/>
  <c r="E16643" i="2"/>
  <c r="F16643" i="2"/>
  <c r="E16644" i="2"/>
  <c r="F16644" i="2"/>
  <c r="E16645" i="2"/>
  <c r="F16645" i="2"/>
  <c r="E16646" i="2"/>
  <c r="F16646" i="2"/>
  <c r="E16647" i="2"/>
  <c r="F16647" i="2"/>
  <c r="E16648" i="2"/>
  <c r="F16648" i="2"/>
  <c r="E16649" i="2"/>
  <c r="F16649" i="2"/>
  <c r="E16650" i="2"/>
  <c r="F16650" i="2"/>
  <c r="E16651" i="2"/>
  <c r="F16651" i="2"/>
  <c r="E16652" i="2"/>
  <c r="F16652" i="2"/>
  <c r="E16653" i="2"/>
  <c r="F16653" i="2"/>
  <c r="E16654" i="2"/>
  <c r="F16654" i="2"/>
  <c r="E16655" i="2"/>
  <c r="F16655" i="2"/>
  <c r="E16656" i="2"/>
  <c r="F16656" i="2"/>
  <c r="E16657" i="2"/>
  <c r="F16657" i="2"/>
  <c r="E16658" i="2"/>
  <c r="F16658" i="2"/>
  <c r="E16659" i="2"/>
  <c r="F16659" i="2"/>
  <c r="E16660" i="2"/>
  <c r="F16660" i="2"/>
  <c r="E16661" i="2"/>
  <c r="F16661" i="2"/>
  <c r="E16662" i="2"/>
  <c r="F16662" i="2"/>
  <c r="E16663" i="2"/>
  <c r="F16663" i="2"/>
  <c r="E16664" i="2"/>
  <c r="F16664" i="2"/>
  <c r="E16665" i="2"/>
  <c r="F16665" i="2"/>
  <c r="E16666" i="2"/>
  <c r="F16666" i="2"/>
  <c r="E16667" i="2"/>
  <c r="F16667" i="2"/>
  <c r="E16668" i="2"/>
  <c r="F16668" i="2"/>
  <c r="E16669" i="2"/>
  <c r="F16669" i="2"/>
  <c r="E16670" i="2"/>
  <c r="F16670" i="2"/>
  <c r="E16671" i="2"/>
  <c r="F16671" i="2"/>
  <c r="E16672" i="2"/>
  <c r="F16672" i="2"/>
  <c r="E16673" i="2"/>
  <c r="F16673" i="2"/>
  <c r="E16674" i="2"/>
  <c r="F16674" i="2"/>
  <c r="E16675" i="2"/>
  <c r="F16675" i="2"/>
  <c r="E16676" i="2"/>
  <c r="F16676" i="2"/>
  <c r="E16677" i="2"/>
  <c r="F16677" i="2"/>
  <c r="E16678" i="2"/>
  <c r="F16678" i="2"/>
  <c r="E16679" i="2"/>
  <c r="F16679" i="2"/>
  <c r="E16680" i="2"/>
  <c r="F16680" i="2"/>
  <c r="E16681" i="2"/>
  <c r="F16681" i="2"/>
  <c r="E16682" i="2"/>
  <c r="F16682" i="2"/>
  <c r="E16683" i="2"/>
  <c r="F16683" i="2"/>
  <c r="E16684" i="2"/>
  <c r="F16684" i="2"/>
  <c r="E16685" i="2"/>
  <c r="F16685" i="2"/>
  <c r="E16686" i="2"/>
  <c r="F16686" i="2"/>
  <c r="E16687" i="2"/>
  <c r="F16687" i="2"/>
  <c r="E16688" i="2"/>
  <c r="F16688" i="2"/>
  <c r="E16689" i="2"/>
  <c r="F16689" i="2"/>
  <c r="E16690" i="2"/>
  <c r="F16690" i="2"/>
  <c r="E16691" i="2"/>
  <c r="F16691" i="2"/>
  <c r="E16692" i="2"/>
  <c r="F16692" i="2"/>
  <c r="E16693" i="2"/>
  <c r="F16693" i="2"/>
  <c r="E16694" i="2"/>
  <c r="F16694" i="2"/>
  <c r="E16695" i="2"/>
  <c r="F16695" i="2"/>
  <c r="E16696" i="2"/>
  <c r="F16696" i="2"/>
  <c r="E16697" i="2"/>
  <c r="F16697" i="2"/>
  <c r="E16698" i="2"/>
  <c r="F16698" i="2"/>
  <c r="E16699" i="2"/>
  <c r="F16699" i="2"/>
  <c r="E16700" i="2"/>
  <c r="F16700" i="2"/>
  <c r="E16701" i="2"/>
  <c r="F16701" i="2"/>
  <c r="E16702" i="2"/>
  <c r="F16702" i="2"/>
  <c r="E16703" i="2"/>
  <c r="F16703" i="2"/>
  <c r="E16704" i="2"/>
  <c r="F16704" i="2"/>
  <c r="E16705" i="2"/>
  <c r="F16705" i="2"/>
  <c r="E16706" i="2"/>
  <c r="F16706" i="2"/>
  <c r="E16707" i="2"/>
  <c r="F16707" i="2"/>
  <c r="E16708" i="2"/>
  <c r="F16708" i="2"/>
  <c r="E16709" i="2"/>
  <c r="F16709" i="2"/>
  <c r="E16710" i="2"/>
  <c r="F16710" i="2"/>
  <c r="E16711" i="2"/>
  <c r="F16711" i="2"/>
  <c r="E16712" i="2"/>
  <c r="F16712" i="2"/>
  <c r="E16713" i="2"/>
  <c r="F16713" i="2"/>
  <c r="E16714" i="2"/>
  <c r="F16714" i="2"/>
  <c r="E16715" i="2"/>
  <c r="F16715" i="2"/>
  <c r="E16716" i="2"/>
  <c r="F16716" i="2"/>
  <c r="E16717" i="2"/>
  <c r="F16717" i="2"/>
  <c r="E16718" i="2"/>
  <c r="F16718" i="2"/>
  <c r="E16719" i="2"/>
  <c r="F16719" i="2"/>
  <c r="E16720" i="2"/>
  <c r="F16720" i="2"/>
  <c r="E16721" i="2"/>
  <c r="F16721" i="2"/>
  <c r="E16722" i="2"/>
  <c r="F16722" i="2"/>
  <c r="E16723" i="2"/>
  <c r="F16723" i="2"/>
  <c r="E16724" i="2"/>
  <c r="F16724" i="2"/>
  <c r="E16725" i="2"/>
  <c r="F16725" i="2"/>
  <c r="E16726" i="2"/>
  <c r="F16726" i="2"/>
  <c r="E16727" i="2"/>
  <c r="F16727" i="2"/>
  <c r="E16728" i="2"/>
  <c r="F16728" i="2"/>
  <c r="E16729" i="2"/>
  <c r="F16729" i="2"/>
  <c r="E16730" i="2"/>
  <c r="F16730" i="2"/>
  <c r="E16731" i="2"/>
  <c r="F16731" i="2"/>
  <c r="E16732" i="2"/>
  <c r="F16732" i="2"/>
  <c r="E16733" i="2"/>
  <c r="F16733" i="2"/>
  <c r="E16734" i="2"/>
  <c r="F16734" i="2"/>
  <c r="E16735" i="2"/>
  <c r="F16735" i="2"/>
  <c r="E16736" i="2"/>
  <c r="F16736" i="2"/>
  <c r="E16737" i="2"/>
  <c r="F16737" i="2"/>
  <c r="E16738" i="2"/>
  <c r="F16738" i="2"/>
  <c r="E16739" i="2"/>
  <c r="F16739" i="2"/>
  <c r="E16740" i="2"/>
  <c r="F16740" i="2"/>
  <c r="E16741" i="2"/>
  <c r="F16741" i="2"/>
  <c r="E16742" i="2"/>
  <c r="F16742" i="2"/>
  <c r="E16743" i="2"/>
  <c r="F16743" i="2"/>
  <c r="E16744" i="2"/>
  <c r="F16744" i="2"/>
  <c r="E16745" i="2"/>
  <c r="F16745" i="2"/>
  <c r="E16746" i="2"/>
  <c r="F16746" i="2"/>
  <c r="E16747" i="2"/>
  <c r="F16747" i="2"/>
  <c r="E16748" i="2"/>
  <c r="F16748" i="2"/>
  <c r="E16749" i="2"/>
  <c r="F16749" i="2"/>
  <c r="E16750" i="2"/>
  <c r="F16750" i="2"/>
  <c r="E16751" i="2"/>
  <c r="F16751" i="2"/>
  <c r="E16752" i="2"/>
  <c r="F16752" i="2"/>
  <c r="E16753" i="2"/>
  <c r="F16753" i="2"/>
  <c r="E16754" i="2"/>
  <c r="F16754" i="2"/>
  <c r="E16755" i="2"/>
  <c r="F16755" i="2"/>
  <c r="E16756" i="2"/>
  <c r="F16756" i="2"/>
  <c r="E16757" i="2"/>
  <c r="F16757" i="2"/>
  <c r="E16758" i="2"/>
  <c r="F16758" i="2"/>
  <c r="E16759" i="2"/>
  <c r="F16759" i="2"/>
  <c r="E16760" i="2"/>
  <c r="F16760" i="2"/>
  <c r="E16761" i="2"/>
  <c r="F16761" i="2"/>
  <c r="E16762" i="2"/>
  <c r="F16762" i="2"/>
  <c r="E16763" i="2"/>
  <c r="F16763" i="2"/>
  <c r="E16764" i="2"/>
  <c r="F16764" i="2"/>
  <c r="E16765" i="2"/>
  <c r="F16765" i="2"/>
  <c r="E16766" i="2"/>
  <c r="F16766" i="2"/>
  <c r="E16767" i="2"/>
  <c r="F16767" i="2"/>
  <c r="E16768" i="2"/>
  <c r="F16768" i="2"/>
  <c r="E16769" i="2"/>
  <c r="F16769" i="2"/>
  <c r="E16770" i="2"/>
  <c r="F16770" i="2"/>
  <c r="E16771" i="2"/>
  <c r="F16771" i="2"/>
  <c r="E16772" i="2"/>
  <c r="F16772" i="2"/>
  <c r="E16773" i="2"/>
  <c r="F16773" i="2"/>
  <c r="E16774" i="2"/>
  <c r="F16774" i="2"/>
  <c r="E16775" i="2"/>
  <c r="F16775" i="2"/>
  <c r="E16776" i="2"/>
  <c r="F16776" i="2"/>
  <c r="E16777" i="2"/>
  <c r="F16777" i="2"/>
  <c r="E16778" i="2"/>
  <c r="F16778" i="2"/>
  <c r="E16779" i="2"/>
  <c r="F16779" i="2"/>
  <c r="E16780" i="2"/>
  <c r="F16780" i="2"/>
  <c r="E16781" i="2"/>
  <c r="F16781" i="2"/>
  <c r="E16782" i="2"/>
  <c r="F16782" i="2"/>
  <c r="E16783" i="2"/>
  <c r="F16783" i="2"/>
  <c r="E16784" i="2"/>
  <c r="F16784" i="2"/>
  <c r="E16785" i="2"/>
  <c r="F16785" i="2"/>
  <c r="E16786" i="2"/>
  <c r="F16786" i="2"/>
  <c r="E16787" i="2"/>
  <c r="F16787" i="2"/>
  <c r="E16788" i="2"/>
  <c r="F16788" i="2"/>
  <c r="E16789" i="2"/>
  <c r="F16789" i="2"/>
  <c r="E16790" i="2"/>
  <c r="F16790" i="2"/>
  <c r="E16791" i="2"/>
  <c r="F16791" i="2"/>
  <c r="E16792" i="2"/>
  <c r="F16792" i="2"/>
  <c r="E16793" i="2"/>
  <c r="F16793" i="2"/>
  <c r="E16794" i="2"/>
  <c r="F16794" i="2"/>
  <c r="E16795" i="2"/>
  <c r="F16795" i="2"/>
  <c r="E16796" i="2"/>
  <c r="F16796" i="2"/>
  <c r="E16797" i="2"/>
  <c r="F16797" i="2"/>
  <c r="E16798" i="2"/>
  <c r="F16798" i="2"/>
  <c r="E16799" i="2"/>
  <c r="F16799" i="2"/>
  <c r="E16800" i="2"/>
  <c r="F16800" i="2"/>
  <c r="E16801" i="2"/>
  <c r="F16801" i="2"/>
  <c r="E16802" i="2"/>
  <c r="F16802" i="2"/>
  <c r="E16803" i="2"/>
  <c r="F16803" i="2"/>
  <c r="E16804" i="2"/>
  <c r="F16804" i="2"/>
  <c r="E16805" i="2"/>
  <c r="F16805" i="2"/>
  <c r="E16806" i="2"/>
  <c r="F16806" i="2"/>
  <c r="E16807" i="2"/>
  <c r="F16807" i="2"/>
  <c r="E16808" i="2"/>
  <c r="F16808" i="2"/>
  <c r="E16809" i="2"/>
  <c r="F16809" i="2"/>
  <c r="E16810" i="2"/>
  <c r="F16810" i="2"/>
  <c r="E16811" i="2"/>
  <c r="F16811" i="2"/>
  <c r="E16812" i="2"/>
  <c r="F16812" i="2"/>
  <c r="E16813" i="2"/>
  <c r="F16813" i="2"/>
  <c r="E16814" i="2"/>
  <c r="F16814" i="2"/>
  <c r="E16815" i="2"/>
  <c r="F16815" i="2"/>
  <c r="E16816" i="2"/>
  <c r="F16816" i="2"/>
  <c r="E16817" i="2"/>
  <c r="F16817" i="2"/>
  <c r="E16818" i="2"/>
  <c r="F16818" i="2"/>
  <c r="E16819" i="2"/>
  <c r="F16819" i="2"/>
  <c r="E16820" i="2"/>
  <c r="F16820" i="2"/>
  <c r="E16821" i="2"/>
  <c r="F16821" i="2"/>
  <c r="E16822" i="2"/>
  <c r="F16822" i="2"/>
  <c r="E16823" i="2"/>
  <c r="F16823" i="2"/>
  <c r="E16824" i="2"/>
  <c r="F16824" i="2"/>
  <c r="E16825" i="2"/>
  <c r="F16825" i="2"/>
  <c r="E16826" i="2"/>
  <c r="F16826" i="2"/>
  <c r="E16827" i="2"/>
  <c r="F16827" i="2"/>
  <c r="E16828" i="2"/>
  <c r="F16828" i="2"/>
  <c r="E16829" i="2"/>
  <c r="F16829" i="2"/>
  <c r="E16830" i="2"/>
  <c r="F16830" i="2"/>
  <c r="E16831" i="2"/>
  <c r="F16831" i="2"/>
  <c r="E16832" i="2"/>
  <c r="F16832" i="2"/>
  <c r="E16833" i="2"/>
  <c r="F16833" i="2"/>
  <c r="E16834" i="2"/>
  <c r="F16834" i="2"/>
  <c r="E16835" i="2"/>
  <c r="F16835" i="2"/>
  <c r="E16836" i="2"/>
  <c r="F16836" i="2"/>
  <c r="E16837" i="2"/>
  <c r="F16837" i="2"/>
  <c r="E16838" i="2"/>
  <c r="F16838" i="2"/>
  <c r="E16839" i="2"/>
  <c r="F16839" i="2"/>
  <c r="E16840" i="2"/>
  <c r="F16840" i="2"/>
  <c r="E16841" i="2"/>
  <c r="F16841" i="2"/>
  <c r="E16842" i="2"/>
  <c r="F16842" i="2"/>
  <c r="E16843" i="2"/>
  <c r="F16843" i="2"/>
  <c r="E16844" i="2"/>
  <c r="F16844" i="2"/>
  <c r="E16845" i="2"/>
  <c r="F16845" i="2"/>
  <c r="E16846" i="2"/>
  <c r="F16846" i="2"/>
  <c r="E16847" i="2"/>
  <c r="F16847" i="2"/>
  <c r="E16848" i="2"/>
  <c r="F16848" i="2"/>
  <c r="E16849" i="2"/>
  <c r="F16849" i="2"/>
  <c r="E16850" i="2"/>
  <c r="F16850" i="2"/>
  <c r="E16851" i="2"/>
  <c r="F16851" i="2"/>
  <c r="E16852" i="2"/>
  <c r="F16852" i="2"/>
  <c r="E16853" i="2"/>
  <c r="F16853" i="2"/>
  <c r="E16854" i="2"/>
  <c r="F16854" i="2"/>
  <c r="E16855" i="2"/>
  <c r="F16855" i="2"/>
  <c r="E16856" i="2"/>
  <c r="F16856" i="2"/>
  <c r="E16857" i="2"/>
  <c r="F16857" i="2"/>
  <c r="E16858" i="2"/>
  <c r="F16858" i="2"/>
  <c r="E16859" i="2"/>
  <c r="F16859" i="2"/>
  <c r="E16860" i="2"/>
  <c r="F16860" i="2"/>
  <c r="E16861" i="2"/>
  <c r="F16861" i="2"/>
  <c r="E16862" i="2"/>
  <c r="F16862" i="2"/>
  <c r="E16863" i="2"/>
  <c r="F16863" i="2"/>
  <c r="E16864" i="2"/>
  <c r="F16864" i="2"/>
  <c r="E16865" i="2"/>
  <c r="F16865" i="2"/>
  <c r="E16866" i="2"/>
  <c r="F16866" i="2"/>
  <c r="E16867" i="2"/>
  <c r="F16867" i="2"/>
  <c r="E16868" i="2"/>
  <c r="F16868" i="2"/>
  <c r="E16869" i="2"/>
  <c r="F16869" i="2"/>
  <c r="E16870" i="2"/>
  <c r="F16870" i="2"/>
  <c r="E16871" i="2"/>
  <c r="F16871" i="2"/>
  <c r="E16872" i="2"/>
  <c r="F16872" i="2"/>
  <c r="E16873" i="2"/>
  <c r="F16873" i="2"/>
  <c r="E16874" i="2"/>
  <c r="F16874" i="2"/>
  <c r="E16875" i="2"/>
  <c r="F16875" i="2"/>
  <c r="E16876" i="2"/>
  <c r="F16876" i="2"/>
  <c r="E16877" i="2"/>
  <c r="F16877" i="2"/>
  <c r="E16878" i="2"/>
  <c r="F16878" i="2"/>
  <c r="E16879" i="2"/>
  <c r="F16879" i="2"/>
  <c r="E16880" i="2"/>
  <c r="F16880" i="2"/>
  <c r="E16881" i="2"/>
  <c r="F16881" i="2"/>
  <c r="E16882" i="2"/>
  <c r="F16882" i="2"/>
  <c r="E16883" i="2"/>
  <c r="F16883" i="2"/>
  <c r="E16884" i="2"/>
  <c r="F16884" i="2"/>
  <c r="E16885" i="2"/>
  <c r="F16885" i="2"/>
  <c r="E16886" i="2"/>
  <c r="F16886" i="2"/>
  <c r="E16887" i="2"/>
  <c r="F16887" i="2"/>
  <c r="E16888" i="2"/>
  <c r="F16888" i="2"/>
  <c r="E16889" i="2"/>
  <c r="F16889" i="2"/>
  <c r="E16890" i="2"/>
  <c r="F16890" i="2"/>
  <c r="E16891" i="2"/>
  <c r="F16891" i="2"/>
  <c r="E16892" i="2"/>
  <c r="F16892" i="2"/>
  <c r="E16893" i="2"/>
  <c r="F16893" i="2"/>
  <c r="E16894" i="2"/>
  <c r="F16894" i="2"/>
  <c r="E16895" i="2"/>
  <c r="F16895" i="2"/>
  <c r="E16896" i="2"/>
  <c r="F16896" i="2"/>
  <c r="E16897" i="2"/>
  <c r="F16897" i="2"/>
  <c r="E16898" i="2"/>
  <c r="F16898" i="2"/>
  <c r="E16899" i="2"/>
  <c r="F16899" i="2"/>
  <c r="E16900" i="2"/>
  <c r="F16900" i="2"/>
  <c r="E16901" i="2"/>
  <c r="F16901" i="2"/>
  <c r="E16902" i="2"/>
  <c r="F16902" i="2"/>
  <c r="E16903" i="2"/>
  <c r="F16903" i="2"/>
  <c r="E16904" i="2"/>
  <c r="F16904" i="2"/>
  <c r="E16905" i="2"/>
  <c r="F16905" i="2"/>
  <c r="E16906" i="2"/>
  <c r="F16906" i="2"/>
  <c r="E16907" i="2"/>
  <c r="F16907" i="2"/>
  <c r="E16908" i="2"/>
  <c r="F16908" i="2"/>
  <c r="E16909" i="2"/>
  <c r="F16909" i="2"/>
  <c r="E16910" i="2"/>
  <c r="F16910" i="2"/>
  <c r="E16911" i="2"/>
  <c r="F16911" i="2"/>
  <c r="E16912" i="2"/>
  <c r="F16912" i="2"/>
  <c r="E16913" i="2"/>
  <c r="F16913" i="2"/>
  <c r="E16914" i="2"/>
  <c r="F16914" i="2"/>
  <c r="E16915" i="2"/>
  <c r="F16915" i="2"/>
  <c r="E16916" i="2"/>
  <c r="F16916" i="2"/>
  <c r="E16917" i="2"/>
  <c r="F16917" i="2"/>
  <c r="E16918" i="2"/>
  <c r="F16918" i="2"/>
  <c r="E16919" i="2"/>
  <c r="F16919" i="2"/>
  <c r="E16920" i="2"/>
  <c r="F16920" i="2"/>
  <c r="E16921" i="2"/>
  <c r="F16921" i="2"/>
  <c r="E16922" i="2"/>
  <c r="F16922" i="2"/>
  <c r="E16923" i="2"/>
  <c r="F16923" i="2"/>
  <c r="E16924" i="2"/>
  <c r="F16924" i="2"/>
  <c r="E16925" i="2"/>
  <c r="F16925" i="2"/>
  <c r="E16926" i="2"/>
  <c r="F16926" i="2"/>
  <c r="E16927" i="2"/>
  <c r="F16927" i="2"/>
  <c r="E16928" i="2"/>
  <c r="F16928" i="2"/>
  <c r="E16929" i="2"/>
  <c r="F16929" i="2"/>
  <c r="E16930" i="2"/>
  <c r="F16930" i="2"/>
  <c r="E16931" i="2"/>
  <c r="F16931" i="2"/>
  <c r="E16932" i="2"/>
  <c r="F16932" i="2"/>
  <c r="E16933" i="2"/>
  <c r="F16933" i="2"/>
  <c r="E16934" i="2"/>
  <c r="F16934" i="2"/>
  <c r="E16935" i="2"/>
  <c r="F16935" i="2"/>
  <c r="E16936" i="2"/>
  <c r="F16936" i="2"/>
  <c r="E16937" i="2"/>
  <c r="F16937" i="2"/>
  <c r="E16938" i="2"/>
  <c r="F16938" i="2"/>
  <c r="E16939" i="2"/>
  <c r="F16939" i="2"/>
  <c r="E16940" i="2"/>
  <c r="F16940" i="2"/>
  <c r="E16941" i="2"/>
  <c r="F16941" i="2"/>
  <c r="E16942" i="2"/>
  <c r="F16942" i="2"/>
  <c r="E16943" i="2"/>
  <c r="F16943" i="2"/>
  <c r="E16944" i="2"/>
  <c r="F16944" i="2"/>
  <c r="E16945" i="2"/>
  <c r="F16945" i="2"/>
  <c r="E16946" i="2"/>
  <c r="F16946" i="2"/>
  <c r="E16947" i="2"/>
  <c r="F16947" i="2"/>
  <c r="E16948" i="2"/>
  <c r="F16948" i="2"/>
  <c r="E16949" i="2"/>
  <c r="F16949" i="2"/>
  <c r="E16950" i="2"/>
  <c r="F16950" i="2"/>
  <c r="E16951" i="2"/>
  <c r="F16951" i="2"/>
  <c r="E16952" i="2"/>
  <c r="F16952" i="2"/>
  <c r="E16953" i="2"/>
  <c r="F16953" i="2"/>
  <c r="E16954" i="2"/>
  <c r="F16954" i="2"/>
  <c r="E16955" i="2"/>
  <c r="F16955" i="2"/>
  <c r="E16956" i="2"/>
  <c r="F16956" i="2"/>
  <c r="E16957" i="2"/>
  <c r="F16957" i="2"/>
  <c r="E16958" i="2"/>
  <c r="F16958" i="2"/>
  <c r="E16959" i="2"/>
  <c r="F16959" i="2"/>
  <c r="E16960" i="2"/>
  <c r="F16960" i="2"/>
  <c r="E16961" i="2"/>
  <c r="F16961" i="2"/>
  <c r="E16962" i="2"/>
  <c r="F16962" i="2"/>
  <c r="E16963" i="2"/>
  <c r="F16963" i="2"/>
  <c r="E16964" i="2"/>
  <c r="F16964" i="2"/>
  <c r="E16965" i="2"/>
  <c r="F16965" i="2"/>
  <c r="E16966" i="2"/>
  <c r="F16966" i="2"/>
  <c r="E16967" i="2"/>
  <c r="F16967" i="2"/>
  <c r="E16968" i="2"/>
  <c r="F16968" i="2"/>
  <c r="E16969" i="2"/>
  <c r="F16969" i="2"/>
  <c r="E16970" i="2"/>
  <c r="F16970" i="2"/>
  <c r="E16971" i="2"/>
  <c r="F16971" i="2"/>
  <c r="E16972" i="2"/>
  <c r="F16972" i="2"/>
  <c r="E16973" i="2"/>
  <c r="F16973" i="2"/>
  <c r="E16974" i="2"/>
  <c r="F16974" i="2"/>
  <c r="E16975" i="2"/>
  <c r="F16975" i="2"/>
  <c r="E16976" i="2"/>
  <c r="F16976" i="2"/>
  <c r="E16977" i="2"/>
  <c r="F16977" i="2"/>
  <c r="E16978" i="2"/>
  <c r="F16978" i="2"/>
  <c r="E16979" i="2"/>
  <c r="F16979" i="2"/>
  <c r="E16980" i="2"/>
  <c r="F16980" i="2"/>
  <c r="E16981" i="2"/>
  <c r="F16981" i="2"/>
  <c r="E16982" i="2"/>
  <c r="F16982" i="2"/>
  <c r="E16983" i="2"/>
  <c r="F16983" i="2"/>
  <c r="E16984" i="2"/>
  <c r="F16984" i="2"/>
  <c r="E16985" i="2"/>
  <c r="F16985" i="2"/>
  <c r="E16986" i="2"/>
  <c r="F16986" i="2"/>
  <c r="E16987" i="2"/>
  <c r="F16987" i="2"/>
  <c r="E16988" i="2"/>
  <c r="F16988" i="2"/>
  <c r="E16989" i="2"/>
  <c r="F16989" i="2"/>
  <c r="E16990" i="2"/>
  <c r="F16990" i="2"/>
  <c r="E16991" i="2"/>
  <c r="F16991" i="2"/>
  <c r="E16992" i="2"/>
  <c r="F16992" i="2"/>
  <c r="E16993" i="2"/>
  <c r="F16993" i="2"/>
  <c r="E16994" i="2"/>
  <c r="F16994" i="2"/>
  <c r="E16995" i="2"/>
  <c r="F16995" i="2"/>
  <c r="E16996" i="2"/>
  <c r="F16996" i="2"/>
  <c r="E16997" i="2"/>
  <c r="F16997" i="2"/>
  <c r="E16998" i="2"/>
  <c r="F16998" i="2"/>
  <c r="E16999" i="2"/>
  <c r="F16999" i="2"/>
  <c r="E17000" i="2"/>
  <c r="F17000" i="2"/>
  <c r="E17001" i="2"/>
  <c r="F17001" i="2"/>
  <c r="E17002" i="2"/>
  <c r="F17002" i="2"/>
  <c r="E17003" i="2"/>
  <c r="F17003" i="2"/>
  <c r="E17004" i="2"/>
  <c r="F17004" i="2"/>
  <c r="E17005" i="2"/>
  <c r="F17005" i="2"/>
  <c r="E17006" i="2"/>
  <c r="F17006" i="2"/>
  <c r="E17007" i="2"/>
  <c r="F17007" i="2"/>
  <c r="E17008" i="2"/>
  <c r="F17008" i="2"/>
  <c r="E17009" i="2"/>
  <c r="F17009" i="2"/>
  <c r="E17010" i="2"/>
  <c r="F17010" i="2"/>
  <c r="E17011" i="2"/>
  <c r="F17011" i="2"/>
  <c r="E17012" i="2"/>
  <c r="F17012" i="2"/>
  <c r="E17013" i="2"/>
  <c r="F17013" i="2"/>
  <c r="E17014" i="2"/>
  <c r="F17014" i="2"/>
  <c r="E17015" i="2"/>
  <c r="F17015" i="2"/>
  <c r="E17016" i="2"/>
  <c r="F17016" i="2"/>
  <c r="E17017" i="2"/>
  <c r="F17017" i="2"/>
  <c r="E17018" i="2"/>
  <c r="F17018" i="2"/>
  <c r="E17019" i="2"/>
  <c r="F17019" i="2"/>
  <c r="E17020" i="2"/>
  <c r="F17020" i="2"/>
  <c r="E17021" i="2"/>
  <c r="F17021" i="2"/>
  <c r="E17022" i="2"/>
  <c r="F17022" i="2"/>
  <c r="E17023" i="2"/>
  <c r="F17023" i="2"/>
  <c r="E17024" i="2"/>
  <c r="F17024" i="2"/>
  <c r="E17025" i="2"/>
  <c r="F17025" i="2"/>
  <c r="E17026" i="2"/>
  <c r="F17026" i="2"/>
  <c r="E17027" i="2"/>
  <c r="F17027" i="2"/>
  <c r="E17028" i="2"/>
  <c r="F17028" i="2"/>
  <c r="E17029" i="2"/>
  <c r="F17029" i="2"/>
  <c r="E17030" i="2"/>
  <c r="F17030" i="2"/>
  <c r="E17031" i="2"/>
  <c r="F17031" i="2"/>
  <c r="E17032" i="2"/>
  <c r="F17032" i="2"/>
  <c r="E17033" i="2"/>
  <c r="F17033" i="2"/>
  <c r="E17034" i="2"/>
  <c r="F17034" i="2"/>
  <c r="E17035" i="2"/>
  <c r="F17035" i="2"/>
  <c r="E17036" i="2"/>
  <c r="F17036" i="2"/>
  <c r="E17037" i="2"/>
  <c r="F17037" i="2"/>
  <c r="E17038" i="2"/>
  <c r="F17038" i="2"/>
  <c r="E17039" i="2"/>
  <c r="F17039" i="2"/>
  <c r="E17040" i="2"/>
  <c r="F17040" i="2"/>
  <c r="E17041" i="2"/>
  <c r="F17041" i="2"/>
  <c r="E17042" i="2"/>
  <c r="F17042" i="2"/>
  <c r="E17043" i="2"/>
  <c r="F17043" i="2"/>
  <c r="E17044" i="2"/>
  <c r="F17044" i="2"/>
  <c r="E17045" i="2"/>
  <c r="F17045" i="2"/>
  <c r="E17046" i="2"/>
  <c r="F17046" i="2"/>
  <c r="E17047" i="2"/>
  <c r="F17047" i="2"/>
  <c r="E17048" i="2"/>
  <c r="F17048" i="2"/>
  <c r="E17049" i="2"/>
  <c r="F17049" i="2"/>
  <c r="E17050" i="2"/>
  <c r="F17050" i="2"/>
  <c r="E17051" i="2"/>
  <c r="F17051" i="2"/>
  <c r="E17052" i="2"/>
  <c r="F17052" i="2"/>
  <c r="E17053" i="2"/>
  <c r="F17053" i="2"/>
  <c r="E17054" i="2"/>
  <c r="F17054" i="2"/>
  <c r="E17055" i="2"/>
  <c r="F17055" i="2"/>
  <c r="E17056" i="2"/>
  <c r="F17056" i="2"/>
  <c r="E17057" i="2"/>
  <c r="F17057" i="2"/>
  <c r="E17058" i="2"/>
  <c r="F17058" i="2"/>
  <c r="E17059" i="2"/>
  <c r="F17059" i="2"/>
  <c r="E17060" i="2"/>
  <c r="F17060" i="2"/>
  <c r="E17061" i="2"/>
  <c r="F17061" i="2"/>
  <c r="E17062" i="2"/>
  <c r="F17062" i="2"/>
  <c r="E17063" i="2"/>
  <c r="F17063" i="2"/>
  <c r="E17064" i="2"/>
  <c r="F17064" i="2"/>
  <c r="E17065" i="2"/>
  <c r="F17065" i="2"/>
  <c r="E17066" i="2"/>
  <c r="F17066" i="2"/>
  <c r="E17067" i="2"/>
  <c r="F17067" i="2"/>
  <c r="E17068" i="2"/>
  <c r="F17068" i="2"/>
  <c r="E17069" i="2"/>
  <c r="F17069" i="2"/>
  <c r="E17070" i="2"/>
  <c r="F17070" i="2"/>
  <c r="E17071" i="2"/>
  <c r="F17071" i="2"/>
  <c r="E17072" i="2"/>
  <c r="F17072" i="2"/>
  <c r="E17073" i="2"/>
  <c r="F17073" i="2"/>
  <c r="E17074" i="2"/>
  <c r="F17074" i="2"/>
  <c r="E17075" i="2"/>
  <c r="F17075" i="2"/>
  <c r="E17076" i="2"/>
  <c r="F17076" i="2"/>
  <c r="E17077" i="2"/>
  <c r="F17077" i="2"/>
  <c r="E17078" i="2"/>
  <c r="F17078" i="2"/>
  <c r="E17079" i="2"/>
  <c r="F17079" i="2"/>
  <c r="E17080" i="2"/>
  <c r="F17080" i="2"/>
  <c r="E17081" i="2"/>
  <c r="F17081" i="2"/>
  <c r="E17082" i="2"/>
  <c r="F17082" i="2"/>
  <c r="E17083" i="2"/>
  <c r="F17083" i="2"/>
  <c r="E17084" i="2"/>
  <c r="F17084" i="2"/>
  <c r="E17085" i="2"/>
  <c r="F17085" i="2"/>
  <c r="E17086" i="2"/>
  <c r="F17086" i="2"/>
  <c r="E17087" i="2"/>
  <c r="F17087" i="2"/>
  <c r="E17088" i="2"/>
  <c r="F17088" i="2"/>
  <c r="E17089" i="2"/>
  <c r="F17089" i="2"/>
  <c r="E17090" i="2"/>
  <c r="F17090" i="2"/>
  <c r="E17091" i="2"/>
  <c r="F17091" i="2"/>
  <c r="E17092" i="2"/>
  <c r="F17092" i="2"/>
  <c r="E17093" i="2"/>
  <c r="F17093" i="2"/>
  <c r="E17094" i="2"/>
  <c r="F17094" i="2"/>
  <c r="E17095" i="2"/>
  <c r="F17095" i="2"/>
  <c r="E17096" i="2"/>
  <c r="F17096" i="2"/>
  <c r="E17097" i="2"/>
  <c r="F17097" i="2"/>
  <c r="E17098" i="2"/>
  <c r="F17098" i="2"/>
  <c r="E17099" i="2"/>
  <c r="F17099" i="2"/>
  <c r="E17100" i="2"/>
  <c r="F17100" i="2"/>
  <c r="E17101" i="2"/>
  <c r="F17101" i="2"/>
  <c r="E17102" i="2"/>
  <c r="F17102" i="2"/>
  <c r="E17103" i="2"/>
  <c r="F17103" i="2"/>
  <c r="E17104" i="2"/>
  <c r="F17104" i="2"/>
  <c r="E17105" i="2"/>
  <c r="F17105" i="2"/>
  <c r="E17106" i="2"/>
  <c r="F17106" i="2"/>
  <c r="E17107" i="2"/>
  <c r="F17107" i="2"/>
  <c r="E17108" i="2"/>
  <c r="F17108" i="2"/>
  <c r="E17109" i="2"/>
  <c r="F17109" i="2"/>
  <c r="E17110" i="2"/>
  <c r="F17110" i="2"/>
  <c r="E17111" i="2"/>
  <c r="F17111" i="2"/>
  <c r="E17112" i="2"/>
  <c r="F17112" i="2"/>
  <c r="E17113" i="2"/>
  <c r="F17113" i="2"/>
  <c r="E17114" i="2"/>
  <c r="F17114" i="2"/>
  <c r="E17115" i="2"/>
  <c r="F17115" i="2"/>
  <c r="E17116" i="2"/>
  <c r="F17116" i="2"/>
  <c r="E17117" i="2"/>
  <c r="F17117" i="2"/>
  <c r="E17118" i="2"/>
  <c r="F17118" i="2"/>
  <c r="E17119" i="2"/>
  <c r="F17119" i="2"/>
  <c r="E17120" i="2"/>
  <c r="F17120" i="2"/>
  <c r="E17121" i="2"/>
  <c r="F17121" i="2"/>
  <c r="E17122" i="2"/>
  <c r="F17122" i="2"/>
  <c r="E17123" i="2"/>
  <c r="F17123" i="2"/>
  <c r="E17124" i="2"/>
  <c r="F17124" i="2"/>
  <c r="E17125" i="2"/>
  <c r="F17125" i="2"/>
  <c r="E17126" i="2"/>
  <c r="F17126" i="2"/>
  <c r="E17127" i="2"/>
  <c r="F17127" i="2"/>
  <c r="E17128" i="2"/>
  <c r="F17128" i="2"/>
  <c r="E17129" i="2"/>
  <c r="F17129" i="2"/>
  <c r="E17130" i="2"/>
  <c r="F17130" i="2"/>
  <c r="E17131" i="2"/>
  <c r="F17131" i="2"/>
  <c r="E17132" i="2"/>
  <c r="F17132" i="2"/>
  <c r="E17133" i="2"/>
  <c r="F17133" i="2"/>
  <c r="E17134" i="2"/>
  <c r="F17134" i="2"/>
  <c r="E17135" i="2"/>
  <c r="F17135" i="2"/>
  <c r="E17136" i="2"/>
  <c r="F17136" i="2"/>
  <c r="E17137" i="2"/>
  <c r="F17137" i="2"/>
  <c r="E17138" i="2"/>
  <c r="F17138" i="2"/>
  <c r="E17139" i="2"/>
  <c r="F17139" i="2"/>
  <c r="E17140" i="2"/>
  <c r="F17140" i="2"/>
  <c r="E17141" i="2"/>
  <c r="F17141" i="2"/>
  <c r="E17142" i="2"/>
  <c r="F17142" i="2"/>
  <c r="E17143" i="2"/>
  <c r="F17143" i="2"/>
  <c r="E17144" i="2"/>
  <c r="F17144" i="2"/>
  <c r="E17145" i="2"/>
  <c r="F17145" i="2"/>
  <c r="E17146" i="2"/>
  <c r="F17146" i="2"/>
  <c r="E17147" i="2"/>
  <c r="F17147" i="2"/>
  <c r="E17148" i="2"/>
  <c r="F17148" i="2"/>
  <c r="E17149" i="2"/>
  <c r="F17149" i="2"/>
  <c r="E17150" i="2"/>
  <c r="F17150" i="2"/>
  <c r="E17151" i="2"/>
  <c r="F17151" i="2"/>
  <c r="E17152" i="2"/>
  <c r="F17152" i="2"/>
  <c r="E17153" i="2"/>
  <c r="F17153" i="2"/>
  <c r="E17154" i="2"/>
  <c r="F17154" i="2"/>
  <c r="E17155" i="2"/>
  <c r="F17155" i="2"/>
  <c r="E17156" i="2"/>
  <c r="F17156" i="2"/>
  <c r="E17157" i="2"/>
  <c r="F17157" i="2"/>
  <c r="E17158" i="2"/>
  <c r="F17158" i="2"/>
  <c r="E17159" i="2"/>
  <c r="F17159" i="2"/>
  <c r="E17160" i="2"/>
  <c r="F17160" i="2"/>
  <c r="E17161" i="2"/>
  <c r="F17161" i="2"/>
  <c r="E17162" i="2"/>
  <c r="F17162" i="2"/>
  <c r="E17163" i="2"/>
  <c r="F17163" i="2"/>
  <c r="E17164" i="2"/>
  <c r="F17164" i="2"/>
  <c r="E17165" i="2"/>
  <c r="F17165" i="2"/>
  <c r="E17166" i="2"/>
  <c r="F17166" i="2"/>
  <c r="E17167" i="2"/>
  <c r="F17167" i="2"/>
  <c r="E17168" i="2"/>
  <c r="F17168" i="2"/>
  <c r="E17169" i="2"/>
  <c r="F17169" i="2"/>
  <c r="E17170" i="2"/>
  <c r="F17170" i="2"/>
  <c r="E17171" i="2"/>
  <c r="F17171" i="2"/>
  <c r="E17172" i="2"/>
  <c r="F17172" i="2"/>
  <c r="E17173" i="2"/>
  <c r="F17173" i="2"/>
  <c r="E17174" i="2"/>
  <c r="F17174" i="2"/>
  <c r="E17175" i="2"/>
  <c r="F17175" i="2"/>
  <c r="E17176" i="2"/>
  <c r="F17176" i="2"/>
  <c r="E17177" i="2"/>
  <c r="F17177" i="2"/>
  <c r="E17178" i="2"/>
  <c r="F17178" i="2"/>
  <c r="E17179" i="2"/>
  <c r="F17179" i="2"/>
  <c r="E17180" i="2"/>
  <c r="F17180" i="2"/>
  <c r="E17181" i="2"/>
  <c r="F17181" i="2"/>
  <c r="E17182" i="2"/>
  <c r="F17182" i="2"/>
  <c r="E17183" i="2"/>
  <c r="F17183" i="2"/>
  <c r="E17184" i="2"/>
  <c r="F17184" i="2"/>
  <c r="E17185" i="2"/>
  <c r="F17185" i="2"/>
  <c r="E17186" i="2"/>
  <c r="F17186" i="2"/>
  <c r="E17187" i="2"/>
  <c r="F17187" i="2"/>
  <c r="E17188" i="2"/>
  <c r="F17188" i="2"/>
  <c r="E17189" i="2"/>
  <c r="F17189" i="2"/>
  <c r="E17190" i="2"/>
  <c r="F17190" i="2"/>
  <c r="E17191" i="2"/>
  <c r="F17191" i="2"/>
  <c r="E17192" i="2"/>
  <c r="F17192" i="2"/>
  <c r="E17193" i="2"/>
  <c r="F17193" i="2"/>
  <c r="E17194" i="2"/>
  <c r="F17194" i="2"/>
  <c r="E17195" i="2"/>
  <c r="F17195" i="2"/>
  <c r="E17196" i="2"/>
  <c r="F17196" i="2"/>
  <c r="E17197" i="2"/>
  <c r="F17197" i="2"/>
  <c r="E17198" i="2"/>
  <c r="F17198" i="2"/>
  <c r="E17199" i="2"/>
  <c r="F17199" i="2"/>
  <c r="E17200" i="2"/>
  <c r="F17200" i="2"/>
  <c r="E17201" i="2"/>
  <c r="F17201" i="2"/>
  <c r="E17202" i="2"/>
  <c r="F17202" i="2"/>
  <c r="E17203" i="2"/>
  <c r="F17203" i="2"/>
  <c r="E17204" i="2"/>
  <c r="F17204" i="2"/>
  <c r="E17205" i="2"/>
  <c r="F17205" i="2"/>
  <c r="E17206" i="2"/>
  <c r="F17206" i="2"/>
  <c r="E17207" i="2"/>
  <c r="F17207" i="2"/>
  <c r="E17208" i="2"/>
  <c r="F17208" i="2"/>
  <c r="E17209" i="2"/>
  <c r="F17209" i="2"/>
  <c r="E17210" i="2"/>
  <c r="F17210" i="2"/>
  <c r="E17211" i="2"/>
  <c r="F17211" i="2"/>
  <c r="E17212" i="2"/>
  <c r="F17212" i="2"/>
  <c r="E17213" i="2"/>
  <c r="F17213" i="2"/>
  <c r="E17214" i="2"/>
  <c r="F17214" i="2"/>
  <c r="E17215" i="2"/>
  <c r="F17215" i="2"/>
  <c r="E17216" i="2"/>
  <c r="F17216" i="2"/>
  <c r="E17217" i="2"/>
  <c r="F17217" i="2"/>
  <c r="E17218" i="2"/>
  <c r="F17218" i="2"/>
  <c r="E17219" i="2"/>
  <c r="F17219" i="2"/>
  <c r="E17220" i="2"/>
  <c r="F17220" i="2"/>
  <c r="E17221" i="2"/>
  <c r="F17221" i="2"/>
  <c r="E17222" i="2"/>
  <c r="F17222" i="2"/>
  <c r="E17223" i="2"/>
  <c r="F17223" i="2"/>
  <c r="E17224" i="2"/>
  <c r="F17224" i="2"/>
  <c r="E17225" i="2"/>
  <c r="F17225" i="2"/>
  <c r="E17226" i="2"/>
  <c r="F17226" i="2"/>
  <c r="E17227" i="2"/>
  <c r="F17227" i="2"/>
  <c r="E17228" i="2"/>
  <c r="F17228" i="2"/>
  <c r="E17229" i="2"/>
  <c r="F17229" i="2"/>
  <c r="E17230" i="2"/>
  <c r="F17230" i="2"/>
  <c r="E17231" i="2"/>
  <c r="F17231" i="2"/>
  <c r="E17232" i="2"/>
  <c r="F17232" i="2"/>
  <c r="E17233" i="2"/>
  <c r="F17233" i="2"/>
  <c r="E17234" i="2"/>
  <c r="F17234" i="2"/>
  <c r="E17235" i="2"/>
  <c r="F17235" i="2"/>
  <c r="E17236" i="2"/>
  <c r="F17236" i="2"/>
  <c r="E17237" i="2"/>
  <c r="F17237" i="2"/>
  <c r="E17238" i="2"/>
  <c r="F17238" i="2"/>
  <c r="E17239" i="2"/>
  <c r="F17239" i="2"/>
  <c r="E17240" i="2"/>
  <c r="F17240" i="2"/>
  <c r="E17241" i="2"/>
  <c r="F17241" i="2"/>
  <c r="E17242" i="2"/>
  <c r="F17242" i="2"/>
  <c r="E17243" i="2"/>
  <c r="F17243" i="2"/>
  <c r="E17244" i="2"/>
  <c r="F17244" i="2"/>
  <c r="E17245" i="2"/>
  <c r="F17245" i="2"/>
  <c r="E17246" i="2"/>
  <c r="F17246" i="2"/>
  <c r="E17247" i="2"/>
  <c r="F17247" i="2"/>
  <c r="E17248" i="2"/>
  <c r="F17248" i="2"/>
  <c r="E17249" i="2"/>
  <c r="F17249" i="2"/>
  <c r="E17250" i="2"/>
  <c r="F17250" i="2"/>
  <c r="E17251" i="2"/>
  <c r="F17251" i="2"/>
  <c r="E17252" i="2"/>
  <c r="F17252" i="2"/>
  <c r="E17253" i="2"/>
  <c r="F17253" i="2"/>
  <c r="E17254" i="2"/>
  <c r="F17254" i="2"/>
  <c r="E17255" i="2"/>
  <c r="F17255" i="2"/>
  <c r="E17256" i="2"/>
  <c r="F17256" i="2"/>
  <c r="E17257" i="2"/>
  <c r="F17257" i="2"/>
  <c r="E17258" i="2"/>
  <c r="F17258" i="2"/>
  <c r="E17259" i="2"/>
  <c r="F17259" i="2"/>
  <c r="E17260" i="2"/>
  <c r="F17260" i="2"/>
  <c r="E17261" i="2"/>
  <c r="F17261" i="2"/>
  <c r="E17262" i="2"/>
  <c r="F17262" i="2"/>
  <c r="E17263" i="2"/>
  <c r="F17263" i="2"/>
  <c r="E17264" i="2"/>
  <c r="F17264" i="2"/>
  <c r="E17265" i="2"/>
  <c r="F17265" i="2"/>
  <c r="E17266" i="2"/>
  <c r="F17266" i="2"/>
  <c r="E17267" i="2"/>
  <c r="F17267" i="2"/>
  <c r="E17268" i="2"/>
  <c r="F17268" i="2"/>
  <c r="E17269" i="2"/>
  <c r="F17269" i="2"/>
  <c r="E17270" i="2"/>
  <c r="F17270" i="2"/>
  <c r="E17271" i="2"/>
  <c r="F17271" i="2"/>
  <c r="E17272" i="2"/>
  <c r="F17272" i="2"/>
  <c r="E17273" i="2"/>
  <c r="F17273" i="2"/>
  <c r="E17274" i="2"/>
  <c r="F17274" i="2"/>
  <c r="E17275" i="2"/>
  <c r="F17275" i="2"/>
  <c r="E17276" i="2"/>
  <c r="F17276" i="2"/>
  <c r="E17277" i="2"/>
  <c r="F17277" i="2"/>
  <c r="E17278" i="2"/>
  <c r="F17278" i="2"/>
  <c r="E17279" i="2"/>
  <c r="F17279" i="2"/>
  <c r="E17280" i="2"/>
  <c r="F17280" i="2"/>
  <c r="E17281" i="2"/>
  <c r="F17281" i="2"/>
  <c r="E17282" i="2"/>
  <c r="F17282" i="2"/>
  <c r="E17283" i="2"/>
  <c r="F17283" i="2"/>
  <c r="E17284" i="2"/>
  <c r="F17284" i="2"/>
  <c r="E17285" i="2"/>
  <c r="F17285" i="2"/>
  <c r="E17286" i="2"/>
  <c r="F17286" i="2"/>
  <c r="E17287" i="2"/>
  <c r="F17287" i="2"/>
  <c r="E17288" i="2"/>
  <c r="F17288" i="2"/>
  <c r="E17289" i="2"/>
  <c r="F17289" i="2"/>
  <c r="E17290" i="2"/>
  <c r="F17290" i="2"/>
  <c r="E17291" i="2"/>
  <c r="F17291" i="2"/>
  <c r="E17292" i="2"/>
  <c r="F17292" i="2"/>
  <c r="E17293" i="2"/>
  <c r="F17293" i="2"/>
  <c r="E17294" i="2"/>
  <c r="F17294" i="2"/>
  <c r="E17295" i="2"/>
  <c r="F17295" i="2"/>
  <c r="E17296" i="2"/>
  <c r="F17296" i="2"/>
  <c r="E17297" i="2"/>
  <c r="F17297" i="2"/>
  <c r="E17298" i="2"/>
  <c r="F17298" i="2"/>
  <c r="E17299" i="2"/>
  <c r="F17299" i="2"/>
  <c r="E17300" i="2"/>
  <c r="F17300" i="2"/>
  <c r="E17301" i="2"/>
  <c r="F17301" i="2"/>
  <c r="E17302" i="2"/>
  <c r="F17302" i="2"/>
  <c r="E17303" i="2"/>
  <c r="F17303" i="2"/>
  <c r="E17304" i="2"/>
  <c r="F17304" i="2"/>
  <c r="E17305" i="2"/>
  <c r="F17305" i="2"/>
  <c r="E17306" i="2"/>
  <c r="F17306" i="2"/>
  <c r="E17307" i="2"/>
  <c r="F17307" i="2"/>
  <c r="E17308" i="2"/>
  <c r="F17308" i="2"/>
  <c r="E17309" i="2"/>
  <c r="F17309" i="2"/>
  <c r="E17310" i="2"/>
  <c r="F17310" i="2"/>
  <c r="E17311" i="2"/>
  <c r="F17311" i="2"/>
  <c r="E17312" i="2"/>
  <c r="F17312" i="2"/>
  <c r="E17313" i="2"/>
  <c r="F17313" i="2"/>
  <c r="E17314" i="2"/>
  <c r="F17314" i="2"/>
  <c r="E17315" i="2"/>
  <c r="F17315" i="2"/>
  <c r="E17316" i="2"/>
  <c r="F17316" i="2"/>
  <c r="E17317" i="2"/>
  <c r="F17317" i="2"/>
  <c r="E17318" i="2"/>
  <c r="F17318" i="2"/>
  <c r="E17319" i="2"/>
  <c r="F17319" i="2"/>
  <c r="E17320" i="2"/>
  <c r="F17320" i="2"/>
  <c r="E17321" i="2"/>
  <c r="F17321" i="2"/>
  <c r="E17322" i="2"/>
  <c r="F17322" i="2"/>
  <c r="E17323" i="2"/>
  <c r="F17323" i="2"/>
  <c r="E17324" i="2"/>
  <c r="F17324" i="2"/>
  <c r="E17325" i="2"/>
  <c r="F17325" i="2"/>
  <c r="E17326" i="2"/>
  <c r="F17326" i="2"/>
  <c r="E17327" i="2"/>
  <c r="F17327" i="2"/>
  <c r="E17328" i="2"/>
  <c r="F17328" i="2"/>
  <c r="E17329" i="2"/>
  <c r="F17329" i="2"/>
  <c r="E17330" i="2"/>
  <c r="F17330" i="2"/>
  <c r="E17331" i="2"/>
  <c r="F17331" i="2"/>
  <c r="E17332" i="2"/>
  <c r="F17332" i="2"/>
  <c r="E17333" i="2"/>
  <c r="F17333" i="2"/>
  <c r="E17334" i="2"/>
  <c r="F17334" i="2"/>
  <c r="E17335" i="2"/>
  <c r="F17335" i="2"/>
  <c r="E17336" i="2"/>
  <c r="F17336" i="2"/>
  <c r="E17337" i="2"/>
  <c r="F17337" i="2"/>
  <c r="E17338" i="2"/>
  <c r="F17338" i="2"/>
  <c r="E17339" i="2"/>
  <c r="F17339" i="2"/>
  <c r="E17340" i="2"/>
  <c r="F17340" i="2"/>
  <c r="E17341" i="2"/>
  <c r="F17341" i="2"/>
  <c r="E17342" i="2"/>
  <c r="F17342" i="2"/>
  <c r="E17343" i="2"/>
  <c r="F17343" i="2"/>
  <c r="E17344" i="2"/>
  <c r="F17344" i="2"/>
  <c r="E17345" i="2"/>
  <c r="F17345" i="2"/>
  <c r="E17346" i="2"/>
  <c r="F17346" i="2"/>
  <c r="E17347" i="2"/>
  <c r="F17347" i="2"/>
  <c r="E17348" i="2"/>
  <c r="F17348" i="2"/>
  <c r="E17349" i="2"/>
  <c r="F17349" i="2"/>
  <c r="E17350" i="2"/>
  <c r="F17350" i="2"/>
  <c r="E17351" i="2"/>
  <c r="F17351" i="2"/>
  <c r="E17352" i="2"/>
  <c r="F17352" i="2"/>
  <c r="E17353" i="2"/>
  <c r="F17353" i="2"/>
  <c r="E17354" i="2"/>
  <c r="F17354" i="2"/>
  <c r="E17355" i="2"/>
  <c r="F17355" i="2"/>
  <c r="E17356" i="2"/>
  <c r="F17356" i="2"/>
  <c r="E17357" i="2"/>
  <c r="F17357" i="2"/>
  <c r="E17358" i="2"/>
  <c r="F17358" i="2"/>
  <c r="E17359" i="2"/>
  <c r="F17359" i="2"/>
  <c r="E17360" i="2"/>
  <c r="F17360" i="2"/>
  <c r="E17361" i="2"/>
  <c r="F17361" i="2"/>
  <c r="E17362" i="2"/>
  <c r="F17362" i="2"/>
  <c r="E17363" i="2"/>
  <c r="F17363" i="2"/>
  <c r="E17364" i="2"/>
  <c r="F17364" i="2"/>
  <c r="E17365" i="2"/>
  <c r="F17365" i="2"/>
  <c r="E17366" i="2"/>
  <c r="F17366" i="2"/>
  <c r="E17367" i="2"/>
  <c r="F17367" i="2"/>
  <c r="E17368" i="2"/>
  <c r="F17368" i="2"/>
  <c r="E17369" i="2"/>
  <c r="F17369" i="2"/>
  <c r="E17370" i="2"/>
  <c r="F17370" i="2"/>
  <c r="E17371" i="2"/>
  <c r="F17371" i="2"/>
  <c r="E17372" i="2"/>
  <c r="F17372" i="2"/>
  <c r="E17373" i="2"/>
  <c r="F17373" i="2"/>
  <c r="E17374" i="2"/>
  <c r="F17374" i="2"/>
  <c r="E17375" i="2"/>
  <c r="F17375" i="2"/>
  <c r="E17376" i="2"/>
  <c r="F17376" i="2"/>
  <c r="E17377" i="2"/>
  <c r="F17377" i="2"/>
  <c r="E17378" i="2"/>
  <c r="F17378" i="2"/>
  <c r="E17379" i="2"/>
  <c r="F17379" i="2"/>
  <c r="E17380" i="2"/>
  <c r="F17380" i="2"/>
  <c r="E17381" i="2"/>
  <c r="F17381" i="2"/>
  <c r="E17382" i="2"/>
  <c r="F17382" i="2"/>
  <c r="E17383" i="2"/>
  <c r="F17383" i="2"/>
  <c r="E17384" i="2"/>
  <c r="F17384" i="2"/>
  <c r="E17385" i="2"/>
  <c r="F17385" i="2"/>
  <c r="E17386" i="2"/>
  <c r="F17386" i="2"/>
  <c r="E17387" i="2"/>
  <c r="F17387" i="2"/>
  <c r="E17388" i="2"/>
  <c r="F17388" i="2"/>
  <c r="E17389" i="2"/>
  <c r="F17389" i="2"/>
  <c r="E17390" i="2"/>
  <c r="F17390" i="2"/>
  <c r="E17391" i="2"/>
  <c r="F17391" i="2"/>
  <c r="E17392" i="2"/>
  <c r="F17392" i="2"/>
  <c r="E17393" i="2"/>
  <c r="F17393" i="2"/>
  <c r="E17394" i="2"/>
  <c r="F17394" i="2"/>
  <c r="E17395" i="2"/>
  <c r="F17395" i="2"/>
  <c r="E17396" i="2"/>
  <c r="F17396" i="2"/>
  <c r="E17397" i="2"/>
  <c r="F17397" i="2"/>
  <c r="E17398" i="2"/>
  <c r="F17398" i="2"/>
  <c r="E17399" i="2"/>
  <c r="F17399" i="2"/>
  <c r="E17400" i="2"/>
  <c r="F17400" i="2"/>
  <c r="E17401" i="2"/>
  <c r="F17401" i="2"/>
  <c r="E17402" i="2"/>
  <c r="F17402" i="2"/>
  <c r="E17403" i="2"/>
  <c r="F17403" i="2"/>
  <c r="E17404" i="2"/>
  <c r="F17404" i="2"/>
  <c r="E17405" i="2"/>
  <c r="F17405" i="2"/>
  <c r="E17406" i="2"/>
  <c r="F17406" i="2"/>
  <c r="E17407" i="2"/>
  <c r="F17407" i="2"/>
  <c r="E17408" i="2"/>
  <c r="F17408" i="2"/>
  <c r="E17409" i="2"/>
  <c r="F17409" i="2"/>
  <c r="E17410" i="2"/>
  <c r="F17410" i="2"/>
  <c r="E17411" i="2"/>
  <c r="F17411" i="2"/>
  <c r="E17412" i="2"/>
  <c r="F17412" i="2"/>
  <c r="E17413" i="2"/>
  <c r="F17413" i="2"/>
  <c r="E17414" i="2"/>
  <c r="F17414" i="2"/>
  <c r="E17415" i="2"/>
  <c r="F17415" i="2"/>
  <c r="E17416" i="2"/>
  <c r="F17416" i="2"/>
  <c r="E17417" i="2"/>
  <c r="F17417" i="2"/>
  <c r="E17418" i="2"/>
  <c r="F17418" i="2"/>
  <c r="E17419" i="2"/>
  <c r="F17419" i="2"/>
  <c r="E17420" i="2"/>
  <c r="F17420" i="2"/>
  <c r="E17421" i="2"/>
  <c r="F17421" i="2"/>
  <c r="E17422" i="2"/>
  <c r="F17422" i="2"/>
  <c r="E17423" i="2"/>
  <c r="F17423" i="2"/>
  <c r="E17424" i="2"/>
  <c r="F17424" i="2"/>
  <c r="E17425" i="2"/>
  <c r="F17425" i="2"/>
  <c r="E17426" i="2"/>
  <c r="F17426" i="2"/>
  <c r="E17427" i="2"/>
  <c r="F17427" i="2"/>
  <c r="E17428" i="2"/>
  <c r="F17428" i="2"/>
  <c r="E17429" i="2"/>
  <c r="F17429" i="2"/>
  <c r="E17430" i="2"/>
  <c r="F17430" i="2"/>
  <c r="E17431" i="2"/>
  <c r="F17431" i="2"/>
  <c r="E17432" i="2"/>
  <c r="F17432" i="2"/>
  <c r="E17433" i="2"/>
  <c r="F17433" i="2"/>
  <c r="E17434" i="2"/>
  <c r="F17434" i="2"/>
  <c r="E17435" i="2"/>
  <c r="F17435" i="2"/>
  <c r="E17436" i="2"/>
  <c r="F17436" i="2"/>
  <c r="E17437" i="2"/>
  <c r="F17437" i="2"/>
  <c r="E17438" i="2"/>
  <c r="F17438" i="2"/>
  <c r="E17439" i="2"/>
  <c r="F17439" i="2"/>
  <c r="E17440" i="2"/>
  <c r="F17440" i="2"/>
  <c r="E17441" i="2"/>
  <c r="F17441" i="2"/>
  <c r="E17442" i="2"/>
  <c r="F17442" i="2"/>
  <c r="E17443" i="2"/>
  <c r="F17443" i="2"/>
  <c r="E17444" i="2"/>
  <c r="F17444" i="2"/>
  <c r="E17445" i="2"/>
  <c r="F17445" i="2"/>
  <c r="E17446" i="2"/>
  <c r="F17446" i="2"/>
  <c r="E17447" i="2"/>
  <c r="F17447" i="2"/>
  <c r="E17448" i="2"/>
  <c r="F17448" i="2"/>
  <c r="E17449" i="2"/>
  <c r="F17449" i="2"/>
  <c r="E17450" i="2"/>
  <c r="F17450" i="2"/>
  <c r="E17451" i="2"/>
  <c r="F17451" i="2"/>
  <c r="E17452" i="2"/>
  <c r="F17452" i="2"/>
  <c r="E17453" i="2"/>
  <c r="F17453" i="2"/>
  <c r="E17454" i="2"/>
  <c r="F17454" i="2"/>
  <c r="E17455" i="2"/>
  <c r="F17455" i="2"/>
  <c r="E17456" i="2"/>
  <c r="F17456" i="2"/>
  <c r="E17457" i="2"/>
  <c r="F17457" i="2"/>
  <c r="E17458" i="2"/>
  <c r="F17458" i="2"/>
  <c r="E17459" i="2"/>
  <c r="F17459" i="2"/>
  <c r="E17460" i="2"/>
  <c r="F17460" i="2"/>
  <c r="E17461" i="2"/>
  <c r="F17461" i="2"/>
  <c r="E17462" i="2"/>
  <c r="F17462" i="2"/>
  <c r="E17463" i="2"/>
  <c r="F17463" i="2"/>
  <c r="E17464" i="2"/>
  <c r="F17464" i="2"/>
  <c r="E17465" i="2"/>
  <c r="F17465" i="2"/>
  <c r="E17466" i="2"/>
  <c r="F17466" i="2"/>
  <c r="E17467" i="2"/>
  <c r="F17467" i="2"/>
  <c r="E17468" i="2"/>
  <c r="F17468" i="2"/>
  <c r="E17469" i="2"/>
  <c r="F17469" i="2"/>
  <c r="E17470" i="2"/>
  <c r="F17470" i="2"/>
  <c r="E17471" i="2"/>
  <c r="F17471" i="2"/>
  <c r="E17472" i="2"/>
  <c r="F17472" i="2"/>
  <c r="E17473" i="2"/>
  <c r="F17473" i="2"/>
  <c r="E17474" i="2"/>
  <c r="F17474" i="2"/>
  <c r="E17475" i="2"/>
  <c r="F17475" i="2"/>
  <c r="E17476" i="2"/>
  <c r="F17476" i="2"/>
  <c r="E17477" i="2"/>
  <c r="F17477" i="2"/>
  <c r="E17478" i="2"/>
  <c r="F17478" i="2"/>
  <c r="E17479" i="2"/>
  <c r="F17479" i="2"/>
  <c r="E17480" i="2"/>
  <c r="F17480" i="2"/>
  <c r="E17481" i="2"/>
  <c r="F17481" i="2"/>
  <c r="E17482" i="2"/>
  <c r="F17482" i="2"/>
  <c r="E17483" i="2"/>
  <c r="F17483" i="2"/>
  <c r="E17484" i="2"/>
  <c r="F17484" i="2"/>
  <c r="E17485" i="2"/>
  <c r="F17485" i="2"/>
  <c r="E17486" i="2"/>
  <c r="F17486" i="2"/>
  <c r="E17487" i="2"/>
  <c r="F17487" i="2"/>
  <c r="E17488" i="2"/>
  <c r="F17488" i="2"/>
  <c r="E17489" i="2"/>
  <c r="F17489" i="2"/>
  <c r="E17490" i="2"/>
  <c r="F17490" i="2"/>
  <c r="E17491" i="2"/>
  <c r="F17491" i="2"/>
  <c r="E17492" i="2"/>
  <c r="F17492" i="2"/>
  <c r="E17493" i="2"/>
  <c r="F17493" i="2"/>
  <c r="E17494" i="2"/>
  <c r="F17494" i="2"/>
  <c r="E17495" i="2"/>
  <c r="F17495" i="2"/>
  <c r="E17496" i="2"/>
  <c r="F17496" i="2"/>
  <c r="E17497" i="2"/>
  <c r="F17497" i="2"/>
  <c r="E17498" i="2"/>
  <c r="F17498" i="2"/>
  <c r="E17499" i="2"/>
  <c r="F17499" i="2"/>
  <c r="E17500" i="2"/>
  <c r="F17500" i="2"/>
  <c r="E17501" i="2"/>
  <c r="F17501" i="2"/>
  <c r="E17502" i="2"/>
  <c r="F17502" i="2"/>
  <c r="E17503" i="2"/>
  <c r="F17503" i="2"/>
  <c r="E17504" i="2"/>
  <c r="F17504" i="2"/>
  <c r="E17505" i="2"/>
  <c r="F17505" i="2"/>
  <c r="E17506" i="2"/>
  <c r="F17506" i="2"/>
  <c r="E17507" i="2"/>
  <c r="F17507" i="2"/>
  <c r="E17508" i="2"/>
  <c r="F17508" i="2"/>
  <c r="E17509" i="2"/>
  <c r="F17509" i="2"/>
  <c r="E17510" i="2"/>
  <c r="F17510" i="2"/>
  <c r="E17511" i="2"/>
  <c r="F17511" i="2"/>
  <c r="E17512" i="2"/>
  <c r="F17512" i="2"/>
  <c r="E17513" i="2"/>
  <c r="F17513" i="2"/>
  <c r="E17514" i="2"/>
  <c r="F17514" i="2"/>
  <c r="E17515" i="2"/>
  <c r="F17515" i="2"/>
  <c r="E17516" i="2"/>
  <c r="F17516" i="2"/>
  <c r="E17517" i="2"/>
  <c r="F17517" i="2"/>
  <c r="E17518" i="2"/>
  <c r="F17518" i="2"/>
  <c r="E17519" i="2"/>
  <c r="F17519" i="2"/>
  <c r="E17520" i="2"/>
  <c r="F17520" i="2"/>
  <c r="E17521" i="2"/>
  <c r="F17521" i="2"/>
  <c r="E17522" i="2"/>
  <c r="F17522" i="2"/>
  <c r="E17523" i="2"/>
  <c r="F17523" i="2"/>
  <c r="E17524" i="2"/>
  <c r="F17524" i="2"/>
  <c r="E17525" i="2"/>
  <c r="F17525" i="2"/>
  <c r="E17526" i="2"/>
  <c r="F17526" i="2"/>
  <c r="E17527" i="2"/>
  <c r="F17527" i="2"/>
  <c r="E17528" i="2"/>
  <c r="F17528" i="2"/>
  <c r="E17529" i="2"/>
  <c r="F17529" i="2"/>
  <c r="E17530" i="2"/>
  <c r="F17530" i="2"/>
  <c r="E17531" i="2"/>
  <c r="F17531" i="2"/>
  <c r="E17532" i="2"/>
  <c r="F17532" i="2"/>
  <c r="E17533" i="2"/>
  <c r="F17533" i="2"/>
  <c r="E17534" i="2"/>
  <c r="F17534" i="2"/>
  <c r="E17535" i="2"/>
  <c r="F17535" i="2"/>
  <c r="E17536" i="2"/>
  <c r="F17536" i="2"/>
  <c r="E17537" i="2"/>
  <c r="F17537" i="2"/>
  <c r="E17538" i="2"/>
  <c r="F17538" i="2"/>
  <c r="E17539" i="2"/>
  <c r="F17539" i="2"/>
  <c r="E17540" i="2"/>
  <c r="F17540" i="2"/>
  <c r="E17541" i="2"/>
  <c r="F17541" i="2"/>
  <c r="E17542" i="2"/>
  <c r="F17542" i="2"/>
  <c r="E17543" i="2"/>
  <c r="F17543" i="2"/>
  <c r="E17544" i="2"/>
  <c r="F17544" i="2"/>
  <c r="E17545" i="2"/>
  <c r="F17545" i="2"/>
  <c r="E17546" i="2"/>
  <c r="F17546" i="2"/>
  <c r="E17547" i="2"/>
  <c r="F17547" i="2"/>
  <c r="E17548" i="2"/>
  <c r="F17548" i="2"/>
  <c r="E17549" i="2"/>
  <c r="F17549" i="2"/>
  <c r="E17550" i="2"/>
  <c r="F17550" i="2"/>
  <c r="E17551" i="2"/>
  <c r="F17551" i="2"/>
  <c r="E17552" i="2"/>
  <c r="F17552" i="2"/>
  <c r="E17553" i="2"/>
  <c r="F17553" i="2"/>
  <c r="E17554" i="2"/>
  <c r="F17554" i="2"/>
  <c r="E17555" i="2"/>
  <c r="F17555" i="2"/>
  <c r="E17556" i="2"/>
  <c r="F17556" i="2"/>
  <c r="E17557" i="2"/>
  <c r="F17557" i="2"/>
  <c r="E17558" i="2"/>
  <c r="F17558" i="2"/>
  <c r="E17559" i="2"/>
  <c r="F17559" i="2"/>
  <c r="E17560" i="2"/>
  <c r="F17560" i="2"/>
  <c r="E17561" i="2"/>
  <c r="F17561" i="2"/>
  <c r="E17562" i="2"/>
  <c r="F17562" i="2"/>
  <c r="E17563" i="2"/>
  <c r="F17563" i="2"/>
  <c r="E17564" i="2"/>
  <c r="F17564" i="2"/>
  <c r="E17565" i="2"/>
  <c r="F17565" i="2"/>
  <c r="E17566" i="2"/>
  <c r="F17566" i="2"/>
  <c r="E17567" i="2"/>
  <c r="F17567" i="2"/>
  <c r="E17568" i="2"/>
  <c r="F17568" i="2"/>
  <c r="E17569" i="2"/>
  <c r="F17569" i="2"/>
  <c r="E17570" i="2"/>
  <c r="F17570" i="2"/>
  <c r="E17571" i="2"/>
  <c r="F17571" i="2"/>
  <c r="E17572" i="2"/>
  <c r="F17572" i="2"/>
  <c r="E17573" i="2"/>
  <c r="F17573" i="2"/>
  <c r="E17574" i="2"/>
  <c r="F17574" i="2"/>
  <c r="E17575" i="2"/>
  <c r="F17575" i="2"/>
  <c r="E17576" i="2"/>
  <c r="F17576" i="2"/>
  <c r="E17577" i="2"/>
  <c r="F17577" i="2"/>
  <c r="E17578" i="2"/>
  <c r="F17578" i="2"/>
  <c r="E17579" i="2"/>
  <c r="F17579" i="2"/>
  <c r="E17580" i="2"/>
  <c r="F17580" i="2"/>
  <c r="E17581" i="2"/>
  <c r="F17581" i="2"/>
  <c r="E17582" i="2"/>
  <c r="F17582" i="2"/>
  <c r="E17583" i="2"/>
  <c r="F17583" i="2"/>
  <c r="E17584" i="2"/>
  <c r="F17584" i="2"/>
  <c r="E17585" i="2"/>
  <c r="F17585" i="2"/>
  <c r="E17586" i="2"/>
  <c r="F17586" i="2"/>
  <c r="E17587" i="2"/>
  <c r="F17587" i="2"/>
  <c r="E17588" i="2"/>
  <c r="F17588" i="2"/>
  <c r="E17589" i="2"/>
  <c r="F17589" i="2"/>
  <c r="E17590" i="2"/>
  <c r="F17590" i="2"/>
  <c r="E17591" i="2"/>
  <c r="F17591" i="2"/>
  <c r="E17592" i="2"/>
  <c r="F17592" i="2"/>
  <c r="E17593" i="2"/>
  <c r="F17593" i="2"/>
  <c r="E17594" i="2"/>
  <c r="F17594" i="2"/>
  <c r="E17595" i="2"/>
  <c r="F17595" i="2"/>
  <c r="E17596" i="2"/>
  <c r="F17596" i="2"/>
  <c r="E17597" i="2"/>
  <c r="F17597" i="2"/>
  <c r="E17598" i="2"/>
  <c r="F17598" i="2"/>
  <c r="E17599" i="2"/>
  <c r="F17599" i="2"/>
  <c r="E17600" i="2"/>
  <c r="F17600" i="2"/>
  <c r="E17601" i="2"/>
  <c r="F17601" i="2"/>
  <c r="E17602" i="2"/>
  <c r="F17602" i="2"/>
  <c r="E17603" i="2"/>
  <c r="F17603" i="2"/>
  <c r="E17604" i="2"/>
  <c r="F17604" i="2"/>
  <c r="E17605" i="2"/>
  <c r="F17605" i="2"/>
  <c r="E17606" i="2"/>
  <c r="F17606" i="2"/>
  <c r="E17607" i="2"/>
  <c r="F17607" i="2"/>
  <c r="E17608" i="2"/>
  <c r="F17608" i="2"/>
  <c r="E17609" i="2"/>
  <c r="F17609" i="2"/>
  <c r="E17610" i="2"/>
  <c r="F17610" i="2"/>
  <c r="E17611" i="2"/>
  <c r="F17611" i="2"/>
  <c r="E17612" i="2"/>
  <c r="F17612" i="2"/>
  <c r="E17613" i="2"/>
  <c r="F17613" i="2"/>
  <c r="E17614" i="2"/>
  <c r="F17614" i="2"/>
  <c r="E17615" i="2"/>
  <c r="F17615" i="2"/>
  <c r="E17616" i="2"/>
  <c r="F17616" i="2"/>
  <c r="E17617" i="2"/>
  <c r="F17617" i="2"/>
  <c r="E17618" i="2"/>
  <c r="F17618" i="2"/>
  <c r="E17619" i="2"/>
  <c r="F17619" i="2"/>
  <c r="E17620" i="2"/>
  <c r="F17620" i="2"/>
  <c r="E17621" i="2"/>
  <c r="F17621" i="2"/>
  <c r="E17622" i="2"/>
  <c r="F17622" i="2"/>
  <c r="E17623" i="2"/>
  <c r="F17623" i="2"/>
  <c r="E17624" i="2"/>
  <c r="F17624" i="2"/>
  <c r="E17625" i="2"/>
  <c r="F17625" i="2"/>
  <c r="E17626" i="2"/>
  <c r="F17626" i="2"/>
  <c r="E17627" i="2"/>
  <c r="F17627" i="2"/>
  <c r="E17628" i="2"/>
  <c r="F17628" i="2"/>
  <c r="E17629" i="2"/>
  <c r="F17629" i="2"/>
  <c r="E17630" i="2"/>
  <c r="F17630" i="2"/>
  <c r="E17631" i="2"/>
  <c r="F17631" i="2"/>
  <c r="E17632" i="2"/>
  <c r="F17632" i="2"/>
  <c r="E17633" i="2"/>
  <c r="F17633" i="2"/>
  <c r="E17634" i="2"/>
  <c r="F17634" i="2"/>
  <c r="E17635" i="2"/>
  <c r="F17635" i="2"/>
  <c r="E17636" i="2"/>
  <c r="F17636" i="2"/>
  <c r="E17637" i="2"/>
  <c r="F17637" i="2"/>
  <c r="E17638" i="2"/>
  <c r="F17638" i="2"/>
  <c r="E17639" i="2"/>
  <c r="F17639" i="2"/>
  <c r="E17640" i="2"/>
  <c r="F17640" i="2"/>
  <c r="E17641" i="2"/>
  <c r="F17641" i="2"/>
  <c r="E17642" i="2"/>
  <c r="F17642" i="2"/>
  <c r="E17643" i="2"/>
  <c r="F17643" i="2"/>
  <c r="E17644" i="2"/>
  <c r="F17644" i="2"/>
  <c r="E17645" i="2"/>
  <c r="F17645" i="2"/>
  <c r="E17646" i="2"/>
  <c r="F17646" i="2"/>
  <c r="E17647" i="2"/>
  <c r="F17647" i="2"/>
  <c r="E17648" i="2"/>
  <c r="F17648" i="2"/>
  <c r="E17649" i="2"/>
  <c r="F17649" i="2"/>
  <c r="E17650" i="2"/>
  <c r="F17650" i="2"/>
  <c r="E17651" i="2"/>
  <c r="F17651" i="2"/>
  <c r="E17652" i="2"/>
  <c r="F17652" i="2"/>
  <c r="E17653" i="2"/>
  <c r="F17653" i="2"/>
  <c r="E17654" i="2"/>
  <c r="F17654" i="2"/>
  <c r="E17655" i="2"/>
  <c r="F17655" i="2"/>
  <c r="E17656" i="2"/>
  <c r="F17656" i="2"/>
  <c r="E17657" i="2"/>
  <c r="F17657" i="2"/>
  <c r="E17658" i="2"/>
  <c r="F17658" i="2"/>
  <c r="E17659" i="2"/>
  <c r="F17659" i="2"/>
  <c r="E17660" i="2"/>
  <c r="F17660" i="2"/>
  <c r="E17661" i="2"/>
  <c r="F17661" i="2"/>
  <c r="E17662" i="2"/>
  <c r="F17662" i="2"/>
  <c r="E17663" i="2"/>
  <c r="F17663" i="2"/>
  <c r="E17664" i="2"/>
  <c r="F17664" i="2"/>
  <c r="E17665" i="2"/>
  <c r="F17665" i="2"/>
  <c r="E17666" i="2"/>
  <c r="F17666" i="2"/>
  <c r="E17667" i="2"/>
  <c r="F17667" i="2"/>
  <c r="E17668" i="2"/>
  <c r="F17668" i="2"/>
  <c r="E17669" i="2"/>
  <c r="F17669" i="2"/>
  <c r="E17670" i="2"/>
  <c r="F17670" i="2"/>
  <c r="E17671" i="2"/>
  <c r="F17671" i="2"/>
  <c r="E17672" i="2"/>
  <c r="F17672" i="2"/>
  <c r="E17673" i="2"/>
  <c r="F17673" i="2"/>
  <c r="E17674" i="2"/>
  <c r="F17674" i="2"/>
  <c r="E17675" i="2"/>
  <c r="F17675" i="2"/>
  <c r="E17676" i="2"/>
  <c r="F17676" i="2"/>
  <c r="E17677" i="2"/>
  <c r="F17677" i="2"/>
  <c r="E17678" i="2"/>
  <c r="F17678" i="2"/>
  <c r="E17679" i="2"/>
  <c r="F17679" i="2"/>
  <c r="E17680" i="2"/>
  <c r="F17680" i="2"/>
  <c r="E17681" i="2"/>
  <c r="F17681" i="2"/>
  <c r="E17682" i="2"/>
  <c r="F17682" i="2"/>
  <c r="E17683" i="2"/>
  <c r="F17683" i="2"/>
  <c r="E17684" i="2"/>
  <c r="F17684" i="2"/>
  <c r="E17685" i="2"/>
  <c r="F17685" i="2"/>
  <c r="E17686" i="2"/>
  <c r="F17686" i="2"/>
  <c r="E17687" i="2"/>
  <c r="F17687" i="2"/>
  <c r="E17688" i="2"/>
  <c r="F17688" i="2"/>
  <c r="E17689" i="2"/>
  <c r="F17689" i="2"/>
  <c r="E17690" i="2"/>
  <c r="F17690" i="2"/>
  <c r="E17691" i="2"/>
  <c r="F17691" i="2"/>
  <c r="E17692" i="2"/>
  <c r="F17692" i="2"/>
  <c r="E17693" i="2"/>
  <c r="F17693" i="2"/>
  <c r="E17694" i="2"/>
  <c r="F17694" i="2"/>
  <c r="E17695" i="2"/>
  <c r="F17695" i="2"/>
  <c r="E17696" i="2"/>
  <c r="F17696" i="2"/>
  <c r="E17697" i="2"/>
  <c r="F17697" i="2"/>
  <c r="E17698" i="2"/>
  <c r="F17698" i="2"/>
  <c r="E17699" i="2"/>
  <c r="F17699" i="2"/>
  <c r="E17700" i="2"/>
  <c r="F17700" i="2"/>
  <c r="E17701" i="2"/>
  <c r="F17701" i="2"/>
  <c r="E17702" i="2"/>
  <c r="F17702" i="2"/>
  <c r="E17703" i="2"/>
  <c r="F17703" i="2"/>
  <c r="E17704" i="2"/>
  <c r="F17704" i="2"/>
  <c r="E17705" i="2"/>
  <c r="F17705" i="2"/>
  <c r="E17706" i="2"/>
  <c r="F17706" i="2"/>
  <c r="E17707" i="2"/>
  <c r="F17707" i="2"/>
  <c r="E17708" i="2"/>
  <c r="F17708" i="2"/>
  <c r="E17709" i="2"/>
  <c r="F17709" i="2"/>
  <c r="E17710" i="2"/>
  <c r="F17710" i="2"/>
  <c r="E17711" i="2"/>
  <c r="F17711" i="2"/>
  <c r="E17712" i="2"/>
  <c r="F17712" i="2"/>
  <c r="E17713" i="2"/>
  <c r="F17713" i="2"/>
  <c r="E17714" i="2"/>
  <c r="F17714" i="2"/>
  <c r="E17715" i="2"/>
  <c r="F17715" i="2"/>
  <c r="E17716" i="2"/>
  <c r="F17716" i="2"/>
  <c r="E17717" i="2"/>
  <c r="F17717" i="2"/>
  <c r="E17718" i="2"/>
  <c r="F17718" i="2"/>
  <c r="E17719" i="2"/>
  <c r="F17719" i="2"/>
  <c r="E17720" i="2"/>
  <c r="F17720" i="2"/>
  <c r="E17721" i="2"/>
  <c r="F17721" i="2"/>
  <c r="E17722" i="2"/>
  <c r="F17722" i="2"/>
  <c r="E17723" i="2"/>
  <c r="F17723" i="2"/>
  <c r="E17724" i="2"/>
  <c r="F17724" i="2"/>
  <c r="E17725" i="2"/>
  <c r="F17725" i="2"/>
  <c r="E17726" i="2"/>
  <c r="F17726" i="2"/>
  <c r="E17727" i="2"/>
  <c r="F17727" i="2"/>
  <c r="E17728" i="2"/>
  <c r="F17728" i="2"/>
  <c r="E17729" i="2"/>
  <c r="F17729" i="2"/>
  <c r="E17730" i="2"/>
  <c r="F17730" i="2"/>
  <c r="E17731" i="2"/>
  <c r="F17731" i="2"/>
  <c r="E17732" i="2"/>
  <c r="F17732" i="2"/>
  <c r="E17733" i="2"/>
  <c r="F17733" i="2"/>
  <c r="E17734" i="2"/>
  <c r="F17734" i="2"/>
  <c r="E17735" i="2"/>
  <c r="F17735" i="2"/>
  <c r="E17736" i="2"/>
  <c r="F17736" i="2"/>
  <c r="E17737" i="2"/>
  <c r="F17737" i="2"/>
  <c r="E17738" i="2"/>
  <c r="F17738" i="2"/>
  <c r="E17739" i="2"/>
  <c r="F17739" i="2"/>
  <c r="E17740" i="2"/>
  <c r="F17740" i="2"/>
  <c r="E17741" i="2"/>
  <c r="F17741" i="2"/>
  <c r="E17742" i="2"/>
  <c r="F17742" i="2"/>
  <c r="E17743" i="2"/>
  <c r="F17743" i="2"/>
  <c r="E17744" i="2"/>
  <c r="F17744" i="2"/>
  <c r="E17745" i="2"/>
  <c r="F17745" i="2"/>
  <c r="E17746" i="2"/>
  <c r="F17746" i="2"/>
  <c r="E17747" i="2"/>
  <c r="F17747" i="2"/>
  <c r="E17748" i="2"/>
  <c r="F17748" i="2"/>
  <c r="E17749" i="2"/>
  <c r="F17749" i="2"/>
  <c r="E17750" i="2"/>
  <c r="F17750" i="2"/>
  <c r="E17751" i="2"/>
  <c r="F17751" i="2"/>
  <c r="E17752" i="2"/>
  <c r="F17752" i="2"/>
  <c r="E17753" i="2"/>
  <c r="F17753" i="2"/>
  <c r="E17754" i="2"/>
  <c r="F17754" i="2"/>
  <c r="E17755" i="2"/>
  <c r="F17755" i="2"/>
  <c r="E17756" i="2"/>
  <c r="F17756" i="2"/>
  <c r="E17757" i="2"/>
  <c r="F17757" i="2"/>
  <c r="E17758" i="2"/>
  <c r="F17758" i="2"/>
  <c r="E17759" i="2"/>
  <c r="F17759" i="2"/>
  <c r="E17760" i="2"/>
  <c r="F17760" i="2"/>
  <c r="E17761" i="2"/>
  <c r="F17761" i="2"/>
  <c r="E17762" i="2"/>
  <c r="F17762" i="2"/>
  <c r="E17763" i="2"/>
  <c r="F17763" i="2"/>
  <c r="E17764" i="2"/>
  <c r="F17764" i="2"/>
  <c r="E17765" i="2"/>
  <c r="F17765" i="2"/>
  <c r="E17766" i="2"/>
  <c r="F17766" i="2"/>
  <c r="E17767" i="2"/>
  <c r="F17767" i="2"/>
  <c r="E17768" i="2"/>
  <c r="F17768" i="2"/>
  <c r="E17769" i="2"/>
  <c r="F17769" i="2"/>
  <c r="E17770" i="2"/>
  <c r="F17770" i="2"/>
  <c r="E17771" i="2"/>
  <c r="F17771" i="2"/>
  <c r="E17772" i="2"/>
  <c r="F17772" i="2"/>
  <c r="E17773" i="2"/>
  <c r="F17773" i="2"/>
  <c r="E17774" i="2"/>
  <c r="F17774" i="2"/>
  <c r="E17775" i="2"/>
  <c r="F17775" i="2"/>
  <c r="E17776" i="2"/>
  <c r="F17776" i="2"/>
  <c r="E17777" i="2"/>
  <c r="F17777" i="2"/>
  <c r="E17778" i="2"/>
  <c r="F17778" i="2"/>
  <c r="E17779" i="2"/>
  <c r="F17779" i="2"/>
  <c r="E17780" i="2"/>
  <c r="F17780" i="2"/>
  <c r="E17781" i="2"/>
  <c r="F17781" i="2"/>
  <c r="E17782" i="2"/>
  <c r="F17782" i="2"/>
  <c r="E17783" i="2"/>
  <c r="F17783" i="2"/>
  <c r="E17784" i="2"/>
  <c r="F17784" i="2"/>
  <c r="E17785" i="2"/>
  <c r="F17785" i="2"/>
  <c r="E17786" i="2"/>
  <c r="F17786" i="2"/>
  <c r="E17787" i="2"/>
  <c r="F17787" i="2"/>
  <c r="E17788" i="2"/>
  <c r="F17788" i="2"/>
  <c r="E17789" i="2"/>
  <c r="F17789" i="2"/>
  <c r="E17790" i="2"/>
  <c r="F17790" i="2"/>
  <c r="E17791" i="2"/>
  <c r="F17791" i="2"/>
  <c r="E17792" i="2"/>
  <c r="F17792" i="2"/>
  <c r="E17793" i="2"/>
  <c r="F17793" i="2"/>
  <c r="E17794" i="2"/>
  <c r="F17794" i="2"/>
  <c r="E17795" i="2"/>
  <c r="F17795" i="2"/>
  <c r="E17796" i="2"/>
  <c r="F17796" i="2"/>
  <c r="E17797" i="2"/>
  <c r="F17797" i="2"/>
  <c r="E17798" i="2"/>
  <c r="F17798" i="2"/>
  <c r="E17799" i="2"/>
  <c r="F17799" i="2"/>
  <c r="E17800" i="2"/>
  <c r="F17800" i="2"/>
  <c r="E17801" i="2"/>
  <c r="F17801" i="2"/>
  <c r="E17802" i="2"/>
  <c r="F17802" i="2"/>
  <c r="E17803" i="2"/>
  <c r="F17803" i="2"/>
  <c r="E17804" i="2"/>
  <c r="F17804" i="2"/>
  <c r="E17805" i="2"/>
  <c r="F17805" i="2"/>
  <c r="E17806" i="2"/>
  <c r="F17806" i="2"/>
  <c r="E17807" i="2"/>
  <c r="F17807" i="2"/>
  <c r="E17808" i="2"/>
  <c r="F17808" i="2"/>
  <c r="E17809" i="2"/>
  <c r="F17809" i="2"/>
  <c r="E17810" i="2"/>
  <c r="F17810" i="2"/>
  <c r="E17811" i="2"/>
  <c r="F17811" i="2"/>
  <c r="E17812" i="2"/>
  <c r="F17812" i="2"/>
  <c r="E17813" i="2"/>
  <c r="F17813" i="2"/>
  <c r="E17814" i="2"/>
  <c r="F17814" i="2"/>
  <c r="E17815" i="2"/>
  <c r="F17815" i="2"/>
  <c r="E17816" i="2"/>
  <c r="F17816" i="2"/>
  <c r="E17817" i="2"/>
  <c r="F17817" i="2"/>
  <c r="E17818" i="2"/>
  <c r="F17818" i="2"/>
  <c r="E17819" i="2"/>
  <c r="F17819" i="2"/>
  <c r="E17820" i="2"/>
  <c r="F17820" i="2"/>
  <c r="E17821" i="2"/>
  <c r="F17821" i="2"/>
  <c r="E17822" i="2"/>
  <c r="F17822" i="2"/>
  <c r="E17823" i="2"/>
  <c r="F17823" i="2"/>
  <c r="E17824" i="2"/>
  <c r="F17824" i="2"/>
  <c r="E17825" i="2"/>
  <c r="F17825" i="2"/>
  <c r="E17826" i="2"/>
  <c r="F17826" i="2"/>
  <c r="E17827" i="2"/>
  <c r="F17827" i="2"/>
  <c r="E17828" i="2"/>
  <c r="F17828" i="2"/>
  <c r="E17829" i="2"/>
  <c r="F17829" i="2"/>
  <c r="E17830" i="2"/>
  <c r="F17830" i="2"/>
  <c r="E17831" i="2"/>
  <c r="F17831" i="2"/>
  <c r="E17832" i="2"/>
  <c r="F17832" i="2"/>
  <c r="E17833" i="2"/>
  <c r="F17833" i="2"/>
  <c r="E17834" i="2"/>
  <c r="F17834" i="2"/>
  <c r="E17835" i="2"/>
  <c r="F17835" i="2"/>
  <c r="E17836" i="2"/>
  <c r="F17836" i="2"/>
  <c r="E17837" i="2"/>
  <c r="F17837" i="2"/>
  <c r="E17838" i="2"/>
  <c r="F17838" i="2"/>
  <c r="E17839" i="2"/>
  <c r="F17839" i="2"/>
  <c r="E17840" i="2"/>
  <c r="F17840" i="2"/>
  <c r="E17841" i="2"/>
  <c r="F17841" i="2"/>
  <c r="E17842" i="2"/>
  <c r="F17842" i="2"/>
  <c r="E17843" i="2"/>
  <c r="F17843" i="2"/>
  <c r="E17844" i="2"/>
  <c r="F17844" i="2"/>
  <c r="E17845" i="2"/>
  <c r="F17845" i="2"/>
  <c r="E17846" i="2"/>
  <c r="F17846" i="2"/>
  <c r="E17847" i="2"/>
  <c r="F17847" i="2"/>
  <c r="E17848" i="2"/>
  <c r="F17848" i="2"/>
  <c r="E17849" i="2"/>
  <c r="F17849" i="2"/>
  <c r="E17850" i="2"/>
  <c r="F17850" i="2"/>
  <c r="E17851" i="2"/>
  <c r="F17851" i="2"/>
  <c r="E17852" i="2"/>
  <c r="F17852" i="2"/>
  <c r="E17853" i="2"/>
  <c r="F17853" i="2"/>
  <c r="E17854" i="2"/>
  <c r="F17854" i="2"/>
  <c r="E17855" i="2"/>
  <c r="F17855" i="2"/>
  <c r="E17856" i="2"/>
  <c r="F17856" i="2"/>
  <c r="E17857" i="2"/>
  <c r="F17857" i="2"/>
  <c r="E17858" i="2"/>
  <c r="F17858" i="2"/>
  <c r="E17859" i="2"/>
  <c r="F17859" i="2"/>
  <c r="E17860" i="2"/>
  <c r="F17860" i="2"/>
  <c r="E17861" i="2"/>
  <c r="F17861" i="2"/>
  <c r="E17862" i="2"/>
  <c r="F17862" i="2"/>
  <c r="E17863" i="2"/>
  <c r="F17863" i="2"/>
  <c r="E17864" i="2"/>
  <c r="F17864" i="2"/>
  <c r="E17865" i="2"/>
  <c r="F17865" i="2"/>
  <c r="E17866" i="2"/>
  <c r="F17866" i="2"/>
  <c r="E17867" i="2"/>
  <c r="F17867" i="2"/>
  <c r="E17868" i="2"/>
  <c r="F17868" i="2"/>
  <c r="E17869" i="2"/>
  <c r="F17869" i="2"/>
  <c r="E17870" i="2"/>
  <c r="F17870" i="2"/>
  <c r="E17871" i="2"/>
  <c r="F17871" i="2"/>
  <c r="E17872" i="2"/>
  <c r="F17872" i="2"/>
  <c r="E17873" i="2"/>
  <c r="F17873" i="2"/>
  <c r="E17874" i="2"/>
  <c r="F17874" i="2"/>
  <c r="E17875" i="2"/>
  <c r="F17875" i="2"/>
  <c r="E17876" i="2"/>
  <c r="F17876" i="2"/>
  <c r="E17877" i="2"/>
  <c r="F17877" i="2"/>
  <c r="E17878" i="2"/>
  <c r="F17878" i="2"/>
  <c r="E17879" i="2"/>
  <c r="F17879" i="2"/>
  <c r="E17880" i="2"/>
  <c r="F17880" i="2"/>
  <c r="E17881" i="2"/>
  <c r="F17881" i="2"/>
  <c r="E17882" i="2"/>
  <c r="F17882" i="2"/>
  <c r="E17883" i="2"/>
  <c r="F17883" i="2"/>
  <c r="E17884" i="2"/>
  <c r="F17884" i="2"/>
  <c r="E17885" i="2"/>
  <c r="F17885" i="2"/>
  <c r="E17886" i="2"/>
  <c r="F17886" i="2"/>
  <c r="E17887" i="2"/>
  <c r="F17887" i="2"/>
  <c r="E17888" i="2"/>
  <c r="F17888" i="2"/>
  <c r="E17889" i="2"/>
  <c r="F17889" i="2"/>
  <c r="E17890" i="2"/>
  <c r="F17890" i="2"/>
  <c r="E17891" i="2"/>
  <c r="F17891" i="2"/>
  <c r="E17892" i="2"/>
  <c r="F17892" i="2"/>
  <c r="E17893" i="2"/>
  <c r="F17893" i="2"/>
  <c r="E17894" i="2"/>
  <c r="F17894" i="2"/>
  <c r="E17895" i="2"/>
  <c r="F17895" i="2"/>
  <c r="E17896" i="2"/>
  <c r="F17896" i="2"/>
  <c r="E17897" i="2"/>
  <c r="F17897" i="2"/>
  <c r="E17898" i="2"/>
  <c r="F17898" i="2"/>
  <c r="E17899" i="2"/>
  <c r="F17899" i="2"/>
  <c r="E17900" i="2"/>
  <c r="F17900" i="2"/>
  <c r="E17901" i="2"/>
  <c r="F17901" i="2"/>
  <c r="E17902" i="2"/>
  <c r="F17902" i="2"/>
  <c r="E17903" i="2"/>
  <c r="F17903" i="2"/>
  <c r="E17904" i="2"/>
  <c r="F17904" i="2"/>
  <c r="E17905" i="2"/>
  <c r="F17905" i="2"/>
  <c r="E17906" i="2"/>
  <c r="F17906" i="2"/>
  <c r="E17907" i="2"/>
  <c r="F17907" i="2"/>
  <c r="E17908" i="2"/>
  <c r="F17908" i="2"/>
  <c r="E17909" i="2"/>
  <c r="F17909" i="2"/>
  <c r="E17910" i="2"/>
  <c r="F17910" i="2"/>
  <c r="E17911" i="2"/>
  <c r="F17911" i="2"/>
  <c r="E17912" i="2"/>
  <c r="F17912" i="2"/>
  <c r="E17913" i="2"/>
  <c r="F17913" i="2"/>
  <c r="E17914" i="2"/>
  <c r="F17914" i="2"/>
  <c r="E17915" i="2"/>
  <c r="F17915" i="2"/>
  <c r="E17916" i="2"/>
  <c r="F17916" i="2"/>
  <c r="E17917" i="2"/>
  <c r="F17917" i="2"/>
  <c r="E17918" i="2"/>
  <c r="F17918" i="2"/>
  <c r="E17919" i="2"/>
  <c r="F17919" i="2"/>
  <c r="E17920" i="2"/>
  <c r="F17920" i="2"/>
  <c r="E17921" i="2"/>
  <c r="F17921" i="2"/>
  <c r="E17922" i="2"/>
  <c r="F17922" i="2"/>
  <c r="E17923" i="2"/>
  <c r="F17923" i="2"/>
  <c r="E17924" i="2"/>
  <c r="F17924" i="2"/>
  <c r="E17925" i="2"/>
  <c r="F17925" i="2"/>
  <c r="E17926" i="2"/>
  <c r="F17926" i="2"/>
  <c r="E17927" i="2"/>
  <c r="F17927" i="2"/>
  <c r="E17928" i="2"/>
  <c r="F17928" i="2"/>
  <c r="E17929" i="2"/>
  <c r="F17929" i="2"/>
  <c r="E17930" i="2"/>
  <c r="F17930" i="2"/>
  <c r="E17931" i="2"/>
  <c r="F17931" i="2"/>
  <c r="E17932" i="2"/>
  <c r="F17932" i="2"/>
  <c r="E17933" i="2"/>
  <c r="F17933" i="2"/>
  <c r="E17934" i="2"/>
  <c r="F17934" i="2"/>
  <c r="E17935" i="2"/>
  <c r="F17935" i="2"/>
  <c r="E17936" i="2"/>
  <c r="F17936" i="2"/>
  <c r="E17937" i="2"/>
  <c r="F17937" i="2"/>
  <c r="E17938" i="2"/>
  <c r="F17938" i="2"/>
  <c r="E17939" i="2"/>
  <c r="F17939" i="2"/>
  <c r="E17940" i="2"/>
  <c r="F17940" i="2"/>
  <c r="E17941" i="2"/>
  <c r="F17941" i="2"/>
  <c r="E17942" i="2"/>
  <c r="F17942" i="2"/>
  <c r="E17943" i="2"/>
  <c r="F17943" i="2"/>
  <c r="E17944" i="2"/>
  <c r="F17944" i="2"/>
  <c r="E17945" i="2"/>
  <c r="F17945" i="2"/>
  <c r="E17946" i="2"/>
  <c r="F17946" i="2"/>
  <c r="E17947" i="2"/>
  <c r="F17947" i="2"/>
  <c r="E17948" i="2"/>
  <c r="F17948" i="2"/>
  <c r="E17949" i="2"/>
  <c r="F17949" i="2"/>
  <c r="E17950" i="2"/>
  <c r="F17950" i="2"/>
  <c r="E17951" i="2"/>
  <c r="F17951" i="2"/>
  <c r="E17952" i="2"/>
  <c r="F17952" i="2"/>
  <c r="E17953" i="2"/>
  <c r="F17953" i="2"/>
  <c r="E17954" i="2"/>
  <c r="F17954" i="2"/>
  <c r="E17955" i="2"/>
  <c r="F17955" i="2"/>
  <c r="E17956" i="2"/>
  <c r="F17956" i="2"/>
  <c r="E17957" i="2"/>
  <c r="F17957" i="2"/>
  <c r="E17958" i="2"/>
  <c r="F17958" i="2"/>
  <c r="E17959" i="2"/>
  <c r="F17959" i="2"/>
  <c r="E17960" i="2"/>
  <c r="F17960" i="2"/>
  <c r="E17961" i="2"/>
  <c r="F17961" i="2"/>
  <c r="E17962" i="2"/>
  <c r="F17962" i="2"/>
  <c r="E17963" i="2"/>
  <c r="F17963" i="2"/>
  <c r="E17964" i="2"/>
  <c r="F17964" i="2"/>
  <c r="E17965" i="2"/>
  <c r="F17965" i="2"/>
  <c r="E17966" i="2"/>
  <c r="F17966" i="2"/>
  <c r="E17967" i="2"/>
  <c r="F17967" i="2"/>
  <c r="E17968" i="2"/>
  <c r="F17968" i="2"/>
  <c r="E17969" i="2"/>
  <c r="F17969" i="2"/>
  <c r="E17970" i="2"/>
  <c r="F17970" i="2"/>
  <c r="E17971" i="2"/>
  <c r="F17971" i="2"/>
  <c r="E17972" i="2"/>
  <c r="F17972" i="2"/>
  <c r="E17973" i="2"/>
  <c r="F17973" i="2"/>
  <c r="E17974" i="2"/>
  <c r="F17974" i="2"/>
  <c r="E17975" i="2"/>
  <c r="F17975" i="2"/>
  <c r="E17976" i="2"/>
  <c r="F17976" i="2"/>
  <c r="E17977" i="2"/>
  <c r="F17977" i="2"/>
  <c r="E17978" i="2"/>
  <c r="F17978" i="2"/>
  <c r="E17979" i="2"/>
  <c r="F17979" i="2"/>
  <c r="E17980" i="2"/>
  <c r="F17980" i="2"/>
  <c r="E17981" i="2"/>
  <c r="F17981" i="2"/>
  <c r="E17982" i="2"/>
  <c r="F17982" i="2"/>
  <c r="E17983" i="2"/>
  <c r="F17983" i="2"/>
  <c r="E17984" i="2"/>
  <c r="F17984" i="2"/>
  <c r="E17985" i="2"/>
  <c r="F17985" i="2"/>
  <c r="E17986" i="2"/>
  <c r="F17986" i="2"/>
  <c r="E17987" i="2"/>
  <c r="F17987" i="2"/>
  <c r="E17988" i="2"/>
  <c r="F17988" i="2"/>
  <c r="E17989" i="2"/>
  <c r="F17989" i="2"/>
  <c r="E17990" i="2"/>
  <c r="F17990" i="2"/>
  <c r="E17991" i="2"/>
  <c r="F17991" i="2"/>
  <c r="E17992" i="2"/>
  <c r="F17992" i="2"/>
  <c r="E17993" i="2"/>
  <c r="F17993" i="2"/>
  <c r="E17994" i="2"/>
  <c r="F17994" i="2"/>
  <c r="E17995" i="2"/>
  <c r="F17995" i="2"/>
  <c r="E17996" i="2"/>
  <c r="F17996" i="2"/>
  <c r="E17997" i="2"/>
  <c r="F17997" i="2"/>
  <c r="E17998" i="2"/>
  <c r="F17998" i="2"/>
  <c r="E17999" i="2"/>
  <c r="F17999" i="2"/>
  <c r="E18000" i="2"/>
  <c r="F18000" i="2"/>
  <c r="E18001" i="2"/>
  <c r="F18001" i="2"/>
  <c r="E18002" i="2"/>
  <c r="F18002" i="2"/>
  <c r="E18003" i="2"/>
  <c r="F18003" i="2"/>
  <c r="E18004" i="2"/>
  <c r="F18004" i="2"/>
  <c r="E18005" i="2"/>
  <c r="F18005" i="2"/>
  <c r="E18006" i="2"/>
  <c r="F18006" i="2"/>
  <c r="E18007" i="2"/>
  <c r="F18007" i="2"/>
  <c r="E18008" i="2"/>
  <c r="F18008" i="2"/>
  <c r="E18009" i="2"/>
  <c r="F18009" i="2"/>
  <c r="E18010" i="2"/>
  <c r="F18010" i="2"/>
  <c r="E18011" i="2"/>
  <c r="F18011" i="2"/>
  <c r="E18012" i="2"/>
  <c r="F18012" i="2"/>
  <c r="E18013" i="2"/>
  <c r="F18013" i="2"/>
  <c r="E18014" i="2"/>
  <c r="F18014" i="2"/>
  <c r="E18015" i="2"/>
  <c r="F18015" i="2"/>
  <c r="E18016" i="2"/>
  <c r="F18016" i="2"/>
  <c r="E18017" i="2"/>
  <c r="F18017" i="2"/>
  <c r="E18018" i="2"/>
  <c r="F18018" i="2"/>
  <c r="E18019" i="2"/>
  <c r="F18019" i="2"/>
  <c r="E18020" i="2"/>
  <c r="F18020" i="2"/>
  <c r="E18021" i="2"/>
  <c r="F18021" i="2"/>
  <c r="E18022" i="2"/>
  <c r="F18022" i="2"/>
  <c r="E18023" i="2"/>
  <c r="F18023" i="2"/>
  <c r="E18024" i="2"/>
  <c r="F18024" i="2"/>
  <c r="E18025" i="2"/>
  <c r="F18025" i="2"/>
  <c r="E18026" i="2"/>
  <c r="F18026" i="2"/>
  <c r="E18027" i="2"/>
  <c r="F18027" i="2"/>
  <c r="E18028" i="2"/>
  <c r="F18028" i="2"/>
  <c r="E18029" i="2"/>
  <c r="F18029" i="2"/>
  <c r="E18030" i="2"/>
  <c r="F18030" i="2"/>
  <c r="E18031" i="2"/>
  <c r="F18031" i="2"/>
  <c r="E18032" i="2"/>
  <c r="F18032" i="2"/>
  <c r="E18033" i="2"/>
  <c r="F18033" i="2"/>
  <c r="E18034" i="2"/>
  <c r="F18034" i="2"/>
  <c r="E18035" i="2"/>
  <c r="F18035" i="2"/>
  <c r="E18036" i="2"/>
  <c r="F18036" i="2"/>
  <c r="E18037" i="2"/>
  <c r="F18037" i="2"/>
  <c r="E18038" i="2"/>
  <c r="F18038" i="2"/>
  <c r="E18039" i="2"/>
  <c r="F18039" i="2"/>
  <c r="E18040" i="2"/>
  <c r="F18040" i="2"/>
  <c r="E18041" i="2"/>
  <c r="F18041" i="2"/>
  <c r="E18042" i="2"/>
  <c r="F18042" i="2"/>
  <c r="E18043" i="2"/>
  <c r="F18043" i="2"/>
  <c r="E18044" i="2"/>
  <c r="F18044" i="2"/>
  <c r="E18045" i="2"/>
  <c r="F18045" i="2"/>
  <c r="E18046" i="2"/>
  <c r="F18046" i="2"/>
  <c r="E18047" i="2"/>
  <c r="F18047" i="2"/>
  <c r="E18048" i="2"/>
  <c r="F18048" i="2"/>
  <c r="E18049" i="2"/>
  <c r="F18049" i="2"/>
  <c r="E18050" i="2"/>
  <c r="F18050" i="2"/>
  <c r="E18051" i="2"/>
  <c r="F18051" i="2"/>
  <c r="E18052" i="2"/>
  <c r="F18052" i="2"/>
  <c r="E18053" i="2"/>
  <c r="F18053" i="2"/>
  <c r="E18054" i="2"/>
  <c r="F18054" i="2"/>
  <c r="E18055" i="2"/>
  <c r="F18055" i="2"/>
  <c r="E18056" i="2"/>
  <c r="F18056" i="2"/>
  <c r="E18057" i="2"/>
  <c r="F18057" i="2"/>
  <c r="E18058" i="2"/>
  <c r="F18058" i="2"/>
  <c r="E18059" i="2"/>
  <c r="F18059" i="2"/>
  <c r="E18060" i="2"/>
  <c r="F18060" i="2"/>
  <c r="E18061" i="2"/>
  <c r="F18061" i="2"/>
  <c r="E18062" i="2"/>
  <c r="F18062" i="2"/>
  <c r="E18063" i="2"/>
  <c r="F18063" i="2"/>
  <c r="E18064" i="2"/>
  <c r="F18064" i="2"/>
  <c r="E18065" i="2"/>
  <c r="F18065" i="2"/>
  <c r="E18066" i="2"/>
  <c r="F18066" i="2"/>
  <c r="E18067" i="2"/>
  <c r="F18067" i="2"/>
  <c r="E18068" i="2"/>
  <c r="F18068" i="2"/>
  <c r="E18069" i="2"/>
  <c r="F18069" i="2"/>
  <c r="E18070" i="2"/>
  <c r="F18070" i="2"/>
  <c r="E18071" i="2"/>
  <c r="F18071" i="2"/>
  <c r="E18072" i="2"/>
  <c r="F18072" i="2"/>
  <c r="E18073" i="2"/>
  <c r="F18073" i="2"/>
  <c r="E18074" i="2"/>
  <c r="F18074" i="2"/>
  <c r="E18075" i="2"/>
  <c r="F18075" i="2"/>
  <c r="E18076" i="2"/>
  <c r="F18076" i="2"/>
  <c r="E18077" i="2"/>
  <c r="F18077" i="2"/>
  <c r="E18078" i="2"/>
  <c r="F18078" i="2"/>
  <c r="E18079" i="2"/>
  <c r="F18079" i="2"/>
  <c r="E18080" i="2"/>
  <c r="F18080" i="2"/>
  <c r="E18081" i="2"/>
  <c r="F18081" i="2"/>
  <c r="E18082" i="2"/>
  <c r="F18082" i="2"/>
  <c r="E18083" i="2"/>
  <c r="F18083" i="2"/>
  <c r="E18084" i="2"/>
  <c r="F18084" i="2"/>
  <c r="E18085" i="2"/>
  <c r="F18085" i="2"/>
  <c r="E18086" i="2"/>
  <c r="F18086" i="2"/>
  <c r="E18087" i="2"/>
  <c r="F18087" i="2"/>
  <c r="E18088" i="2"/>
  <c r="F18088" i="2"/>
  <c r="E18089" i="2"/>
  <c r="F18089" i="2"/>
  <c r="E18090" i="2"/>
  <c r="F18090" i="2"/>
  <c r="E18091" i="2"/>
  <c r="F18091" i="2"/>
  <c r="E18092" i="2"/>
  <c r="F18092" i="2"/>
  <c r="E18093" i="2"/>
  <c r="F18093" i="2"/>
  <c r="E18094" i="2"/>
  <c r="F18094" i="2"/>
  <c r="E18095" i="2"/>
  <c r="F18095" i="2"/>
  <c r="E18096" i="2"/>
  <c r="F18096" i="2"/>
  <c r="E18097" i="2"/>
  <c r="F18097" i="2"/>
  <c r="E18098" i="2"/>
  <c r="F18098" i="2"/>
  <c r="E18099" i="2"/>
  <c r="F18099" i="2"/>
  <c r="E18100" i="2"/>
  <c r="F18100" i="2"/>
  <c r="E18101" i="2"/>
  <c r="F18101" i="2"/>
  <c r="E18102" i="2"/>
  <c r="F18102" i="2"/>
  <c r="E18103" i="2"/>
  <c r="F18103" i="2"/>
  <c r="E18104" i="2"/>
  <c r="F18104" i="2"/>
  <c r="E18105" i="2"/>
  <c r="F18105" i="2"/>
  <c r="E18106" i="2"/>
  <c r="F18106" i="2"/>
  <c r="E18107" i="2"/>
  <c r="F18107" i="2"/>
  <c r="E18108" i="2"/>
  <c r="F18108" i="2"/>
  <c r="E18109" i="2"/>
  <c r="F18109" i="2"/>
  <c r="E18110" i="2"/>
  <c r="F18110" i="2"/>
  <c r="E18111" i="2"/>
  <c r="F18111" i="2"/>
  <c r="E18112" i="2"/>
  <c r="F18112" i="2"/>
  <c r="E18113" i="2"/>
  <c r="F18113" i="2"/>
  <c r="E18114" i="2"/>
  <c r="F18114" i="2"/>
  <c r="E18115" i="2"/>
  <c r="F18115" i="2"/>
  <c r="E18116" i="2"/>
  <c r="F18116" i="2"/>
  <c r="E18117" i="2"/>
  <c r="F18117" i="2"/>
  <c r="E18118" i="2"/>
  <c r="F18118" i="2"/>
  <c r="E18119" i="2"/>
  <c r="F18119" i="2"/>
  <c r="E18120" i="2"/>
  <c r="F18120" i="2"/>
  <c r="E18121" i="2"/>
  <c r="F18121" i="2"/>
  <c r="E18122" i="2"/>
  <c r="F18122" i="2"/>
  <c r="E18123" i="2"/>
  <c r="F18123" i="2"/>
  <c r="E18124" i="2"/>
  <c r="F18124" i="2"/>
  <c r="E18125" i="2"/>
  <c r="F18125" i="2"/>
  <c r="E18126" i="2"/>
  <c r="F18126" i="2"/>
  <c r="E18127" i="2"/>
  <c r="F18127" i="2"/>
  <c r="E18128" i="2"/>
  <c r="F18128" i="2"/>
  <c r="E18129" i="2"/>
  <c r="F18129" i="2"/>
  <c r="E18130" i="2"/>
  <c r="F18130" i="2"/>
  <c r="E18131" i="2"/>
  <c r="F18131" i="2"/>
  <c r="E18132" i="2"/>
  <c r="F18132" i="2"/>
  <c r="E18133" i="2"/>
  <c r="F18133" i="2"/>
  <c r="E18134" i="2"/>
  <c r="F18134" i="2"/>
  <c r="E18135" i="2"/>
  <c r="F18135" i="2"/>
  <c r="E18136" i="2"/>
  <c r="F18136" i="2"/>
  <c r="E18137" i="2"/>
  <c r="F18137" i="2"/>
  <c r="E18138" i="2"/>
  <c r="F18138" i="2"/>
  <c r="E18139" i="2"/>
  <c r="F18139" i="2"/>
  <c r="E18140" i="2"/>
  <c r="F18140" i="2"/>
  <c r="E18141" i="2"/>
  <c r="F18141" i="2"/>
  <c r="E18142" i="2"/>
  <c r="F18142" i="2"/>
  <c r="E18143" i="2"/>
  <c r="F18143" i="2"/>
  <c r="E18144" i="2"/>
  <c r="F18144" i="2"/>
  <c r="E18145" i="2"/>
  <c r="F18145" i="2"/>
  <c r="E18146" i="2"/>
  <c r="F18146" i="2"/>
  <c r="E18147" i="2"/>
  <c r="F18147" i="2"/>
  <c r="E18148" i="2"/>
  <c r="F18148" i="2"/>
  <c r="E18149" i="2"/>
  <c r="F18149" i="2"/>
  <c r="E18150" i="2"/>
  <c r="F18150" i="2"/>
  <c r="E18151" i="2"/>
  <c r="F18151" i="2"/>
  <c r="E18152" i="2"/>
  <c r="F18152" i="2"/>
  <c r="E18153" i="2"/>
  <c r="F18153" i="2"/>
  <c r="E18154" i="2"/>
  <c r="F18154" i="2"/>
  <c r="E18155" i="2"/>
  <c r="F18155" i="2"/>
  <c r="E18156" i="2"/>
  <c r="F18156" i="2"/>
  <c r="E18157" i="2"/>
  <c r="F18157" i="2"/>
  <c r="E18158" i="2"/>
  <c r="F18158" i="2"/>
  <c r="E18159" i="2"/>
  <c r="F18159" i="2"/>
  <c r="E18160" i="2"/>
  <c r="F18160" i="2"/>
  <c r="E18161" i="2"/>
  <c r="F18161" i="2"/>
  <c r="E18162" i="2"/>
  <c r="F18162" i="2"/>
  <c r="E18163" i="2"/>
  <c r="F18163" i="2"/>
  <c r="E18164" i="2"/>
  <c r="F18164" i="2"/>
  <c r="E18165" i="2"/>
  <c r="F18165" i="2"/>
  <c r="E18166" i="2"/>
  <c r="F18166" i="2"/>
  <c r="E18167" i="2"/>
  <c r="F18167" i="2"/>
  <c r="E18168" i="2"/>
  <c r="F18168" i="2"/>
  <c r="E18169" i="2"/>
  <c r="F18169" i="2"/>
  <c r="E18170" i="2"/>
  <c r="F18170" i="2"/>
  <c r="E18171" i="2"/>
  <c r="F18171" i="2"/>
  <c r="E18172" i="2"/>
  <c r="F18172" i="2"/>
  <c r="E18173" i="2"/>
  <c r="F18173" i="2"/>
  <c r="E18174" i="2"/>
  <c r="F18174" i="2"/>
  <c r="E18175" i="2"/>
  <c r="F18175" i="2"/>
  <c r="E18176" i="2"/>
  <c r="F18176" i="2"/>
  <c r="E18177" i="2"/>
  <c r="F18177" i="2"/>
  <c r="E18178" i="2"/>
  <c r="F18178" i="2"/>
  <c r="E18179" i="2"/>
  <c r="F18179" i="2"/>
  <c r="E18180" i="2"/>
  <c r="F18180" i="2"/>
  <c r="E18181" i="2"/>
  <c r="F18181" i="2"/>
  <c r="E18182" i="2"/>
  <c r="F18182" i="2"/>
  <c r="E18183" i="2"/>
  <c r="F18183" i="2"/>
  <c r="E18184" i="2"/>
  <c r="F18184" i="2"/>
  <c r="E18185" i="2"/>
  <c r="F18185" i="2"/>
  <c r="E18186" i="2"/>
  <c r="F18186" i="2"/>
  <c r="E18187" i="2"/>
  <c r="F18187" i="2"/>
  <c r="E18188" i="2"/>
  <c r="F18188" i="2"/>
  <c r="E18189" i="2"/>
  <c r="F18189" i="2"/>
  <c r="E18190" i="2"/>
  <c r="F18190" i="2"/>
  <c r="E18191" i="2"/>
  <c r="F18191" i="2"/>
  <c r="E18192" i="2"/>
  <c r="F18192" i="2"/>
  <c r="E18193" i="2"/>
  <c r="F18193" i="2"/>
  <c r="E18194" i="2"/>
  <c r="F18194" i="2"/>
  <c r="E18195" i="2"/>
  <c r="F18195" i="2"/>
  <c r="E18196" i="2"/>
  <c r="F18196" i="2"/>
  <c r="E18197" i="2"/>
  <c r="F18197" i="2"/>
  <c r="E18198" i="2"/>
  <c r="F18198" i="2"/>
  <c r="E18199" i="2"/>
  <c r="F18199" i="2"/>
  <c r="E18200" i="2"/>
  <c r="F18200" i="2"/>
  <c r="E18201" i="2"/>
  <c r="F18201" i="2"/>
  <c r="E18202" i="2"/>
  <c r="F18202" i="2"/>
  <c r="E18203" i="2"/>
  <c r="F18203" i="2"/>
  <c r="E18204" i="2"/>
  <c r="F18204" i="2"/>
  <c r="E18205" i="2"/>
  <c r="F18205" i="2"/>
  <c r="E18206" i="2"/>
  <c r="F18206" i="2"/>
  <c r="E18207" i="2"/>
  <c r="F18207" i="2"/>
  <c r="E18208" i="2"/>
  <c r="F18208" i="2"/>
  <c r="E18209" i="2"/>
  <c r="F18209" i="2"/>
  <c r="E18210" i="2"/>
  <c r="F18210" i="2"/>
  <c r="E18211" i="2"/>
  <c r="F18211" i="2"/>
  <c r="E18212" i="2"/>
  <c r="F18212" i="2"/>
  <c r="E18213" i="2"/>
  <c r="F18213" i="2"/>
  <c r="E18214" i="2"/>
  <c r="F18214" i="2"/>
  <c r="E18215" i="2"/>
  <c r="F18215" i="2"/>
  <c r="E18216" i="2"/>
  <c r="F18216" i="2"/>
  <c r="E18217" i="2"/>
  <c r="F18217" i="2"/>
  <c r="E18218" i="2"/>
  <c r="F18218" i="2"/>
  <c r="E18219" i="2"/>
  <c r="F18219" i="2"/>
  <c r="E18220" i="2"/>
  <c r="F18220" i="2"/>
  <c r="E18221" i="2"/>
  <c r="F18221" i="2"/>
  <c r="E18222" i="2"/>
  <c r="F18222" i="2"/>
  <c r="E18223" i="2"/>
  <c r="F18223" i="2"/>
  <c r="E18224" i="2"/>
  <c r="F18224" i="2"/>
  <c r="E18225" i="2"/>
  <c r="F18225" i="2"/>
  <c r="E18226" i="2"/>
  <c r="F18226" i="2"/>
  <c r="E18227" i="2"/>
  <c r="F18227" i="2"/>
  <c r="E18228" i="2"/>
  <c r="F18228" i="2"/>
  <c r="E18229" i="2"/>
  <c r="F18229" i="2"/>
  <c r="E18230" i="2"/>
  <c r="F18230" i="2"/>
  <c r="E18231" i="2"/>
  <c r="F18231" i="2"/>
  <c r="E18232" i="2"/>
  <c r="F18232" i="2"/>
  <c r="E18233" i="2"/>
  <c r="F18233" i="2"/>
  <c r="E18234" i="2"/>
  <c r="F18234" i="2"/>
  <c r="E18235" i="2"/>
  <c r="F18235" i="2"/>
  <c r="E18236" i="2"/>
  <c r="F18236" i="2"/>
  <c r="E18237" i="2"/>
  <c r="F18237" i="2"/>
  <c r="E18238" i="2"/>
  <c r="F18238" i="2"/>
  <c r="E18239" i="2"/>
  <c r="F18239" i="2"/>
  <c r="E18240" i="2"/>
  <c r="F18240" i="2"/>
  <c r="E18241" i="2"/>
  <c r="F18241" i="2"/>
  <c r="E18242" i="2"/>
  <c r="F18242" i="2"/>
  <c r="E18243" i="2"/>
  <c r="F18243" i="2"/>
  <c r="E18244" i="2"/>
  <c r="F18244" i="2"/>
  <c r="E18245" i="2"/>
  <c r="F18245" i="2"/>
  <c r="E18246" i="2"/>
  <c r="F18246" i="2"/>
  <c r="E18247" i="2"/>
  <c r="F18247" i="2"/>
  <c r="E18248" i="2"/>
  <c r="F18248" i="2"/>
  <c r="E18249" i="2"/>
  <c r="F18249" i="2"/>
  <c r="E18250" i="2"/>
  <c r="F18250" i="2"/>
  <c r="E18251" i="2"/>
  <c r="F18251" i="2"/>
  <c r="E18252" i="2"/>
  <c r="F18252" i="2"/>
  <c r="E18253" i="2"/>
  <c r="F18253" i="2"/>
  <c r="E18254" i="2"/>
  <c r="F18254" i="2"/>
  <c r="E18255" i="2"/>
  <c r="F18255" i="2"/>
  <c r="E18256" i="2"/>
  <c r="F18256" i="2"/>
  <c r="E18257" i="2"/>
  <c r="F18257" i="2"/>
  <c r="E18258" i="2"/>
  <c r="F18258" i="2"/>
  <c r="E18259" i="2"/>
  <c r="F18259" i="2"/>
  <c r="E18260" i="2"/>
  <c r="F18260" i="2"/>
  <c r="E18261" i="2"/>
  <c r="F18261" i="2"/>
  <c r="E18262" i="2"/>
  <c r="F18262" i="2"/>
  <c r="E18263" i="2"/>
  <c r="F18263" i="2"/>
  <c r="E18264" i="2"/>
  <c r="F18264" i="2"/>
  <c r="E18265" i="2"/>
  <c r="F18265" i="2"/>
  <c r="E18266" i="2"/>
  <c r="F18266" i="2"/>
  <c r="E18267" i="2"/>
  <c r="F18267" i="2"/>
  <c r="E18268" i="2"/>
  <c r="F18268" i="2"/>
  <c r="E18269" i="2"/>
  <c r="F18269" i="2"/>
  <c r="E18270" i="2"/>
  <c r="F18270" i="2"/>
  <c r="E18271" i="2"/>
  <c r="F18271" i="2"/>
  <c r="E18272" i="2"/>
  <c r="F18272" i="2"/>
  <c r="E18273" i="2"/>
  <c r="F18273" i="2"/>
  <c r="E18274" i="2"/>
  <c r="F18274" i="2"/>
  <c r="E18275" i="2"/>
  <c r="F18275" i="2"/>
  <c r="E18276" i="2"/>
  <c r="F18276" i="2"/>
  <c r="E18277" i="2"/>
  <c r="F18277" i="2"/>
  <c r="E18278" i="2"/>
  <c r="F18278" i="2"/>
  <c r="E18279" i="2"/>
  <c r="F18279" i="2"/>
  <c r="E18280" i="2"/>
  <c r="F18280" i="2"/>
  <c r="E18281" i="2"/>
  <c r="F18281" i="2"/>
  <c r="E18282" i="2"/>
  <c r="F18282" i="2"/>
  <c r="E18283" i="2"/>
  <c r="F18283" i="2"/>
  <c r="E18284" i="2"/>
  <c r="F18284" i="2"/>
  <c r="E18285" i="2"/>
  <c r="F18285" i="2"/>
  <c r="E18286" i="2"/>
  <c r="F18286" i="2"/>
  <c r="E18287" i="2"/>
  <c r="F18287" i="2"/>
  <c r="E18288" i="2"/>
  <c r="F18288" i="2"/>
  <c r="E18289" i="2"/>
  <c r="F18289" i="2"/>
  <c r="E18290" i="2"/>
  <c r="F18290" i="2"/>
  <c r="E18291" i="2"/>
  <c r="F18291" i="2"/>
  <c r="E18292" i="2"/>
  <c r="F18292" i="2"/>
  <c r="E18293" i="2"/>
  <c r="F18293" i="2"/>
  <c r="E18294" i="2"/>
  <c r="F18294" i="2"/>
  <c r="E18295" i="2"/>
  <c r="F18295" i="2"/>
  <c r="E18296" i="2"/>
  <c r="F18296" i="2"/>
  <c r="E18297" i="2"/>
  <c r="F18297" i="2"/>
  <c r="E18298" i="2"/>
  <c r="F18298" i="2"/>
  <c r="E18299" i="2"/>
  <c r="F18299" i="2"/>
  <c r="E18300" i="2"/>
  <c r="F18300" i="2"/>
  <c r="E18301" i="2"/>
  <c r="F18301" i="2"/>
  <c r="E18302" i="2"/>
  <c r="F18302" i="2"/>
  <c r="E18303" i="2"/>
  <c r="F18303" i="2"/>
  <c r="E18304" i="2"/>
  <c r="F18304" i="2"/>
  <c r="E18305" i="2"/>
  <c r="F18305" i="2"/>
  <c r="E18306" i="2"/>
  <c r="F18306" i="2"/>
  <c r="E18307" i="2"/>
  <c r="F18307" i="2"/>
  <c r="E18308" i="2"/>
  <c r="F18308" i="2"/>
  <c r="E18309" i="2"/>
  <c r="F18309" i="2"/>
  <c r="E18310" i="2"/>
  <c r="F18310" i="2"/>
  <c r="E18311" i="2"/>
  <c r="F18311" i="2"/>
  <c r="E18312" i="2"/>
  <c r="F18312" i="2"/>
  <c r="E18313" i="2"/>
  <c r="F18313" i="2"/>
  <c r="E18314" i="2"/>
  <c r="F18314" i="2"/>
  <c r="E18315" i="2"/>
  <c r="F18315" i="2"/>
  <c r="E18316" i="2"/>
  <c r="F18316" i="2"/>
  <c r="E18317" i="2"/>
  <c r="F18317" i="2"/>
  <c r="E18318" i="2"/>
  <c r="F18318" i="2"/>
  <c r="E18319" i="2"/>
  <c r="F18319" i="2"/>
  <c r="E18320" i="2"/>
  <c r="F18320" i="2"/>
  <c r="E18321" i="2"/>
  <c r="F18321" i="2"/>
  <c r="E18322" i="2"/>
  <c r="F18322" i="2"/>
  <c r="E18323" i="2"/>
  <c r="F18323" i="2"/>
  <c r="E18324" i="2"/>
  <c r="F18324" i="2"/>
  <c r="E18325" i="2"/>
  <c r="F18325" i="2"/>
  <c r="E18326" i="2"/>
  <c r="F18326" i="2"/>
  <c r="E18327" i="2"/>
  <c r="F18327" i="2"/>
  <c r="E18328" i="2"/>
  <c r="F18328" i="2"/>
  <c r="E18329" i="2"/>
  <c r="F18329" i="2"/>
  <c r="E18330" i="2"/>
  <c r="F18330" i="2"/>
  <c r="E18331" i="2"/>
  <c r="F18331" i="2"/>
  <c r="E18332" i="2"/>
  <c r="F18332" i="2"/>
  <c r="E18333" i="2"/>
  <c r="F18333" i="2"/>
  <c r="E18334" i="2"/>
  <c r="F18334" i="2"/>
  <c r="E18335" i="2"/>
  <c r="F18335" i="2"/>
  <c r="E18336" i="2"/>
  <c r="F18336" i="2"/>
  <c r="E18337" i="2"/>
  <c r="F18337" i="2"/>
  <c r="E18338" i="2"/>
  <c r="F18338" i="2"/>
  <c r="E18339" i="2"/>
  <c r="F18339" i="2"/>
  <c r="E18340" i="2"/>
  <c r="F18340" i="2"/>
  <c r="E18341" i="2"/>
  <c r="F18341" i="2"/>
  <c r="E18342" i="2"/>
  <c r="F18342" i="2"/>
  <c r="E18343" i="2"/>
  <c r="F18343" i="2"/>
  <c r="E18344" i="2"/>
  <c r="F18344" i="2"/>
  <c r="E18345" i="2"/>
  <c r="F18345" i="2"/>
  <c r="E18346" i="2"/>
  <c r="F18346" i="2"/>
  <c r="E18347" i="2"/>
  <c r="F18347" i="2"/>
  <c r="E18348" i="2"/>
  <c r="F18348" i="2"/>
  <c r="E18349" i="2"/>
  <c r="F18349" i="2"/>
  <c r="E18350" i="2"/>
  <c r="F18350" i="2"/>
  <c r="E18351" i="2"/>
  <c r="F18351" i="2"/>
  <c r="E18352" i="2"/>
  <c r="F18352" i="2"/>
  <c r="E18353" i="2"/>
  <c r="F18353" i="2"/>
  <c r="E18354" i="2"/>
  <c r="F18354" i="2"/>
  <c r="E18355" i="2"/>
  <c r="F18355" i="2"/>
  <c r="E18356" i="2"/>
  <c r="F18356" i="2"/>
  <c r="E18357" i="2"/>
  <c r="F18357" i="2"/>
  <c r="E18358" i="2"/>
  <c r="F18358" i="2"/>
  <c r="E18359" i="2"/>
  <c r="F18359" i="2"/>
  <c r="E18360" i="2"/>
  <c r="F18360" i="2"/>
  <c r="E18361" i="2"/>
  <c r="F18361" i="2"/>
  <c r="E18362" i="2"/>
  <c r="F18362" i="2"/>
  <c r="E18363" i="2"/>
  <c r="F18363" i="2"/>
  <c r="E18364" i="2"/>
  <c r="F18364" i="2"/>
  <c r="E18365" i="2"/>
  <c r="F18365" i="2"/>
  <c r="E18366" i="2"/>
  <c r="F18366" i="2"/>
  <c r="E18367" i="2"/>
  <c r="F18367" i="2"/>
  <c r="E18368" i="2"/>
  <c r="F18368" i="2"/>
  <c r="E18369" i="2"/>
  <c r="F18369" i="2"/>
  <c r="E18370" i="2"/>
  <c r="F18370" i="2"/>
  <c r="E18371" i="2"/>
  <c r="F18371" i="2"/>
  <c r="E18372" i="2"/>
  <c r="F18372" i="2"/>
  <c r="E18373" i="2"/>
  <c r="F18373" i="2"/>
  <c r="E18374" i="2"/>
  <c r="F18374" i="2"/>
  <c r="E18375" i="2"/>
  <c r="F18375" i="2"/>
  <c r="E18376" i="2"/>
  <c r="F18376" i="2"/>
  <c r="E18377" i="2"/>
  <c r="F18377" i="2"/>
  <c r="E18378" i="2"/>
  <c r="F18378" i="2"/>
  <c r="E18379" i="2"/>
  <c r="F18379" i="2"/>
  <c r="E18380" i="2"/>
  <c r="F18380" i="2"/>
  <c r="E18381" i="2"/>
  <c r="F18381" i="2"/>
  <c r="E18382" i="2"/>
  <c r="F18382" i="2"/>
  <c r="E18383" i="2"/>
  <c r="F18383" i="2"/>
  <c r="E18384" i="2"/>
  <c r="F18384" i="2"/>
  <c r="E18385" i="2"/>
  <c r="F18385" i="2"/>
  <c r="E18386" i="2"/>
  <c r="F18386" i="2"/>
  <c r="E18387" i="2"/>
  <c r="F18387" i="2"/>
  <c r="E18388" i="2"/>
  <c r="F18388" i="2"/>
  <c r="E18389" i="2"/>
  <c r="F18389" i="2"/>
  <c r="E18390" i="2"/>
  <c r="F18390" i="2"/>
  <c r="E18391" i="2"/>
  <c r="F18391" i="2"/>
  <c r="E18392" i="2"/>
  <c r="F18392" i="2"/>
  <c r="E18393" i="2"/>
  <c r="F18393" i="2"/>
  <c r="E18394" i="2"/>
  <c r="F18394" i="2"/>
  <c r="E18395" i="2"/>
  <c r="F18395" i="2"/>
  <c r="E18396" i="2"/>
  <c r="F18396" i="2"/>
  <c r="E18397" i="2"/>
  <c r="F18397" i="2"/>
  <c r="E18398" i="2"/>
  <c r="F18398" i="2"/>
  <c r="E18399" i="2"/>
  <c r="F18399" i="2"/>
  <c r="E18400" i="2"/>
  <c r="F18400" i="2"/>
  <c r="E18401" i="2"/>
  <c r="F18401" i="2"/>
  <c r="E18402" i="2"/>
  <c r="F18402" i="2"/>
  <c r="E18403" i="2"/>
  <c r="F18403" i="2"/>
  <c r="E18404" i="2"/>
  <c r="F18404" i="2"/>
  <c r="E18405" i="2"/>
  <c r="F18405" i="2"/>
  <c r="E18406" i="2"/>
  <c r="F18406" i="2"/>
  <c r="E18407" i="2"/>
  <c r="F18407" i="2"/>
  <c r="E18408" i="2"/>
  <c r="F18408" i="2"/>
  <c r="E18409" i="2"/>
  <c r="F18409" i="2"/>
  <c r="E18410" i="2"/>
  <c r="F18410" i="2"/>
  <c r="E18411" i="2"/>
  <c r="F18411" i="2"/>
  <c r="E18412" i="2"/>
  <c r="F18412" i="2"/>
  <c r="E18413" i="2"/>
  <c r="F18413" i="2"/>
  <c r="E18414" i="2"/>
  <c r="F18414" i="2"/>
  <c r="E18415" i="2"/>
  <c r="F18415" i="2"/>
  <c r="E18416" i="2"/>
  <c r="F18416" i="2"/>
  <c r="E18417" i="2"/>
  <c r="F18417" i="2"/>
  <c r="E18418" i="2"/>
  <c r="F18418" i="2"/>
  <c r="E18419" i="2"/>
  <c r="F18419" i="2"/>
  <c r="E18420" i="2"/>
  <c r="F18420" i="2"/>
  <c r="E18421" i="2"/>
  <c r="F18421" i="2"/>
  <c r="E18422" i="2"/>
  <c r="F18422" i="2"/>
  <c r="E18423" i="2"/>
  <c r="F18423" i="2"/>
  <c r="E18424" i="2"/>
  <c r="F18424" i="2"/>
  <c r="E18425" i="2"/>
  <c r="F18425" i="2"/>
  <c r="E18426" i="2"/>
  <c r="F18426" i="2"/>
  <c r="E18427" i="2"/>
  <c r="F18427" i="2"/>
  <c r="E18428" i="2"/>
  <c r="F18428" i="2"/>
  <c r="E18429" i="2"/>
  <c r="F18429" i="2"/>
  <c r="E18430" i="2"/>
  <c r="F18430" i="2"/>
  <c r="E18431" i="2"/>
  <c r="F18431" i="2"/>
  <c r="E18432" i="2"/>
  <c r="F18432" i="2"/>
  <c r="E18433" i="2"/>
  <c r="F18433" i="2"/>
  <c r="E18434" i="2"/>
  <c r="F18434" i="2"/>
  <c r="E18435" i="2"/>
  <c r="F18435" i="2"/>
  <c r="E18436" i="2"/>
  <c r="F18436" i="2"/>
  <c r="E18437" i="2"/>
  <c r="F18437" i="2"/>
  <c r="E18438" i="2"/>
  <c r="F18438" i="2"/>
  <c r="E18439" i="2"/>
  <c r="F18439" i="2"/>
  <c r="E18440" i="2"/>
  <c r="F18440" i="2"/>
  <c r="E18441" i="2"/>
  <c r="F18441" i="2"/>
  <c r="E18442" i="2"/>
  <c r="F18442" i="2"/>
  <c r="E18443" i="2"/>
  <c r="F18443" i="2"/>
  <c r="E18444" i="2"/>
  <c r="F18444" i="2"/>
  <c r="E18445" i="2"/>
  <c r="F18445" i="2"/>
  <c r="E18446" i="2"/>
  <c r="F18446" i="2"/>
  <c r="E18447" i="2"/>
  <c r="F18447" i="2"/>
  <c r="E18448" i="2"/>
  <c r="F18448" i="2"/>
  <c r="E18449" i="2"/>
  <c r="F18449" i="2"/>
  <c r="E18450" i="2"/>
  <c r="F18450" i="2"/>
  <c r="E18451" i="2"/>
  <c r="F18451" i="2"/>
  <c r="E18452" i="2"/>
  <c r="F18452" i="2"/>
  <c r="E18453" i="2"/>
  <c r="F18453" i="2"/>
  <c r="E18454" i="2"/>
  <c r="F18454" i="2"/>
  <c r="E18455" i="2"/>
  <c r="F18455" i="2"/>
  <c r="E18456" i="2"/>
  <c r="F18456" i="2"/>
  <c r="E18457" i="2"/>
  <c r="F18457" i="2"/>
  <c r="E18458" i="2"/>
  <c r="F18458" i="2"/>
  <c r="E18459" i="2"/>
  <c r="F18459" i="2"/>
  <c r="E18460" i="2"/>
  <c r="F18460" i="2"/>
  <c r="E18461" i="2"/>
  <c r="F18461" i="2"/>
  <c r="E18462" i="2"/>
  <c r="F18462" i="2"/>
  <c r="E18463" i="2"/>
  <c r="F18463" i="2"/>
  <c r="E18464" i="2"/>
  <c r="F18464" i="2"/>
  <c r="E18465" i="2"/>
  <c r="F18465" i="2"/>
  <c r="E18466" i="2"/>
  <c r="F18466" i="2"/>
  <c r="E18467" i="2"/>
  <c r="F18467" i="2"/>
  <c r="E18468" i="2"/>
  <c r="F18468" i="2"/>
  <c r="E18469" i="2"/>
  <c r="F18469" i="2"/>
  <c r="E18470" i="2"/>
  <c r="F18470" i="2"/>
  <c r="E18471" i="2"/>
  <c r="F18471" i="2"/>
  <c r="E18472" i="2"/>
  <c r="F18472" i="2"/>
  <c r="E18473" i="2"/>
  <c r="F18473" i="2"/>
  <c r="E18474" i="2"/>
  <c r="F18474" i="2"/>
  <c r="E18475" i="2"/>
  <c r="F18475" i="2"/>
  <c r="E18476" i="2"/>
  <c r="F18476" i="2"/>
  <c r="E18477" i="2"/>
  <c r="F18477" i="2"/>
  <c r="E18478" i="2"/>
  <c r="F18478" i="2"/>
  <c r="E18479" i="2"/>
  <c r="F18479" i="2"/>
  <c r="E18480" i="2"/>
  <c r="F18480" i="2"/>
  <c r="E18481" i="2"/>
  <c r="F18481" i="2"/>
  <c r="E18482" i="2"/>
  <c r="F18482" i="2"/>
  <c r="E18483" i="2"/>
  <c r="F18483" i="2"/>
  <c r="E18484" i="2"/>
  <c r="F18484" i="2"/>
  <c r="E18485" i="2"/>
  <c r="F18485" i="2"/>
  <c r="E18486" i="2"/>
  <c r="F18486" i="2"/>
  <c r="E18487" i="2"/>
  <c r="F18487" i="2"/>
  <c r="E18488" i="2"/>
  <c r="F18488" i="2"/>
  <c r="E18489" i="2"/>
  <c r="F18489" i="2"/>
  <c r="E18490" i="2"/>
  <c r="F18490" i="2"/>
  <c r="E18491" i="2"/>
  <c r="F18491" i="2"/>
  <c r="E18492" i="2"/>
  <c r="F18492" i="2"/>
  <c r="E18493" i="2"/>
  <c r="F18493" i="2"/>
  <c r="E18494" i="2"/>
  <c r="F18494" i="2"/>
  <c r="E18495" i="2"/>
  <c r="F18495" i="2"/>
  <c r="E18496" i="2"/>
  <c r="F18496" i="2"/>
  <c r="E18497" i="2"/>
  <c r="F18497" i="2"/>
  <c r="E18498" i="2"/>
  <c r="F18498" i="2"/>
  <c r="E18499" i="2"/>
  <c r="F18499" i="2"/>
  <c r="E18500" i="2"/>
  <c r="F18500" i="2"/>
  <c r="E18501" i="2"/>
  <c r="F18501" i="2"/>
  <c r="E18502" i="2"/>
  <c r="F18502" i="2"/>
  <c r="E18503" i="2"/>
  <c r="F18503" i="2"/>
  <c r="E18504" i="2"/>
  <c r="F18504" i="2"/>
  <c r="E18505" i="2"/>
  <c r="F18505" i="2"/>
  <c r="E18506" i="2"/>
  <c r="F18506" i="2"/>
  <c r="E18507" i="2"/>
  <c r="F18507" i="2"/>
  <c r="E18508" i="2"/>
  <c r="F18508" i="2"/>
  <c r="E18509" i="2"/>
  <c r="F18509" i="2"/>
  <c r="E18510" i="2"/>
  <c r="F18510" i="2"/>
  <c r="E18511" i="2"/>
  <c r="F18511" i="2"/>
  <c r="E18512" i="2"/>
  <c r="F18512" i="2"/>
  <c r="E18513" i="2"/>
  <c r="F18513" i="2"/>
  <c r="E18514" i="2"/>
  <c r="F18514" i="2"/>
  <c r="E18515" i="2"/>
  <c r="F18515" i="2"/>
  <c r="E18516" i="2"/>
  <c r="F18516" i="2"/>
  <c r="E18517" i="2"/>
  <c r="F18517" i="2"/>
  <c r="E18518" i="2"/>
  <c r="F18518" i="2"/>
  <c r="E18519" i="2"/>
  <c r="F18519" i="2"/>
  <c r="E18520" i="2"/>
  <c r="F18520" i="2"/>
  <c r="E18521" i="2"/>
  <c r="F18521" i="2"/>
  <c r="E18522" i="2"/>
  <c r="F18522" i="2"/>
  <c r="E18523" i="2"/>
  <c r="F18523" i="2"/>
  <c r="E18524" i="2"/>
  <c r="F18524" i="2"/>
  <c r="E18525" i="2"/>
  <c r="F18525" i="2"/>
  <c r="E18526" i="2"/>
  <c r="F18526" i="2"/>
  <c r="E18527" i="2"/>
  <c r="F18527" i="2"/>
  <c r="E18528" i="2"/>
  <c r="F18528" i="2"/>
  <c r="E18529" i="2"/>
  <c r="F18529" i="2"/>
  <c r="E18530" i="2"/>
  <c r="F18530" i="2"/>
  <c r="E18531" i="2"/>
  <c r="F18531" i="2"/>
  <c r="E18532" i="2"/>
  <c r="F18532" i="2"/>
  <c r="E18533" i="2"/>
  <c r="F18533" i="2"/>
  <c r="E18534" i="2"/>
  <c r="F18534" i="2"/>
  <c r="E18535" i="2"/>
  <c r="F18535" i="2"/>
  <c r="E18536" i="2"/>
  <c r="F18536" i="2"/>
  <c r="E18537" i="2"/>
  <c r="F18537" i="2"/>
  <c r="E18538" i="2"/>
  <c r="F18538" i="2"/>
  <c r="E18539" i="2"/>
  <c r="F18539" i="2"/>
  <c r="E18540" i="2"/>
  <c r="F18540" i="2"/>
  <c r="E18541" i="2"/>
  <c r="F18541" i="2"/>
  <c r="E18542" i="2"/>
  <c r="F18542" i="2"/>
  <c r="E18543" i="2"/>
  <c r="F18543" i="2"/>
  <c r="E18544" i="2"/>
  <c r="F18544" i="2"/>
  <c r="E18545" i="2"/>
  <c r="F18545" i="2"/>
  <c r="E18546" i="2"/>
  <c r="F18546" i="2"/>
  <c r="E18547" i="2"/>
  <c r="F18547" i="2"/>
  <c r="E18548" i="2"/>
  <c r="F18548" i="2"/>
  <c r="E18549" i="2"/>
  <c r="F18549" i="2"/>
  <c r="E18550" i="2"/>
  <c r="F18550" i="2"/>
  <c r="E18551" i="2"/>
  <c r="F18551" i="2"/>
  <c r="E18552" i="2"/>
  <c r="F18552" i="2"/>
  <c r="E18553" i="2"/>
  <c r="F18553" i="2"/>
  <c r="E18554" i="2"/>
  <c r="F18554" i="2"/>
  <c r="E18555" i="2"/>
  <c r="F18555" i="2"/>
  <c r="E18556" i="2"/>
  <c r="F18556" i="2"/>
  <c r="E18557" i="2"/>
  <c r="F18557" i="2"/>
  <c r="E18558" i="2"/>
  <c r="F18558" i="2"/>
  <c r="E18559" i="2"/>
  <c r="F18559" i="2"/>
  <c r="E18560" i="2"/>
  <c r="F18560" i="2"/>
  <c r="E18561" i="2"/>
  <c r="F18561" i="2"/>
  <c r="E18562" i="2"/>
  <c r="F18562" i="2"/>
  <c r="E18563" i="2"/>
  <c r="F18563" i="2"/>
  <c r="E18564" i="2"/>
  <c r="F18564" i="2"/>
  <c r="E18565" i="2"/>
  <c r="F18565" i="2"/>
  <c r="E18566" i="2"/>
  <c r="F18566" i="2"/>
  <c r="E18567" i="2"/>
  <c r="F18567" i="2"/>
  <c r="E18568" i="2"/>
  <c r="F18568" i="2"/>
  <c r="E18569" i="2"/>
  <c r="F18569" i="2"/>
  <c r="E18570" i="2"/>
  <c r="F18570" i="2"/>
  <c r="E18571" i="2"/>
  <c r="F18571" i="2"/>
  <c r="E18572" i="2"/>
  <c r="F18572" i="2"/>
  <c r="E18573" i="2"/>
  <c r="F18573" i="2"/>
  <c r="E18574" i="2"/>
  <c r="F18574" i="2"/>
  <c r="E18575" i="2"/>
  <c r="F18575" i="2"/>
  <c r="E18576" i="2"/>
  <c r="F18576" i="2"/>
  <c r="E18577" i="2"/>
  <c r="F18577" i="2"/>
  <c r="E18578" i="2"/>
  <c r="F18578" i="2"/>
  <c r="E18579" i="2"/>
  <c r="F18579" i="2"/>
  <c r="E18580" i="2"/>
  <c r="F18580" i="2"/>
  <c r="E18581" i="2"/>
  <c r="F18581" i="2"/>
  <c r="E18582" i="2"/>
  <c r="F18582" i="2"/>
  <c r="E18583" i="2"/>
  <c r="F18583" i="2"/>
  <c r="E18584" i="2"/>
  <c r="F18584" i="2"/>
  <c r="E18585" i="2"/>
  <c r="F18585" i="2"/>
  <c r="E18586" i="2"/>
  <c r="F18586" i="2"/>
  <c r="E18587" i="2"/>
  <c r="F18587" i="2"/>
  <c r="E18588" i="2"/>
  <c r="F18588" i="2"/>
  <c r="E18589" i="2"/>
  <c r="F18589" i="2"/>
  <c r="E18590" i="2"/>
  <c r="F18590" i="2"/>
  <c r="E18591" i="2"/>
  <c r="F18591" i="2"/>
  <c r="E18592" i="2"/>
  <c r="F18592" i="2"/>
  <c r="E18593" i="2"/>
  <c r="F18593" i="2"/>
  <c r="E18594" i="2"/>
  <c r="F18594" i="2"/>
  <c r="E18595" i="2"/>
  <c r="F18595" i="2"/>
  <c r="E18596" i="2"/>
  <c r="F18596" i="2"/>
  <c r="E18597" i="2"/>
  <c r="F18597" i="2"/>
  <c r="E18598" i="2"/>
  <c r="F18598" i="2"/>
  <c r="E18599" i="2"/>
  <c r="F18599" i="2"/>
  <c r="E18600" i="2"/>
  <c r="F18600" i="2"/>
  <c r="E18601" i="2"/>
  <c r="F18601" i="2"/>
  <c r="E18602" i="2"/>
  <c r="F18602" i="2"/>
  <c r="E18603" i="2"/>
  <c r="F18603" i="2"/>
  <c r="E18604" i="2"/>
  <c r="F18604" i="2"/>
  <c r="E18605" i="2"/>
  <c r="F18605" i="2"/>
  <c r="E18606" i="2"/>
  <c r="F18606" i="2"/>
  <c r="E18607" i="2"/>
  <c r="F18607" i="2"/>
  <c r="E18608" i="2"/>
  <c r="F18608" i="2"/>
  <c r="E18609" i="2"/>
  <c r="F18609" i="2"/>
  <c r="E18610" i="2"/>
  <c r="F18610" i="2"/>
  <c r="E18611" i="2"/>
  <c r="F18611" i="2"/>
  <c r="E18612" i="2"/>
  <c r="F18612" i="2"/>
  <c r="E18613" i="2"/>
  <c r="F18613" i="2"/>
  <c r="E18614" i="2"/>
  <c r="F18614" i="2"/>
  <c r="E18615" i="2"/>
  <c r="F18615" i="2"/>
  <c r="E18616" i="2"/>
  <c r="F18616" i="2"/>
  <c r="E18617" i="2"/>
  <c r="F18617" i="2"/>
  <c r="E18618" i="2"/>
  <c r="F18618" i="2"/>
  <c r="E18619" i="2"/>
  <c r="F18619" i="2"/>
  <c r="E18620" i="2"/>
  <c r="F18620" i="2"/>
  <c r="E18621" i="2"/>
  <c r="F18621" i="2"/>
  <c r="E18622" i="2"/>
  <c r="F18622" i="2"/>
  <c r="E18623" i="2"/>
  <c r="F18623" i="2"/>
  <c r="E18624" i="2"/>
  <c r="F18624" i="2"/>
  <c r="E18625" i="2"/>
  <c r="F18625" i="2"/>
  <c r="E18626" i="2"/>
  <c r="F18626" i="2"/>
  <c r="E18627" i="2"/>
  <c r="F18627" i="2"/>
  <c r="E18628" i="2"/>
  <c r="F18628" i="2"/>
  <c r="E18629" i="2"/>
  <c r="F18629" i="2"/>
  <c r="E18630" i="2"/>
  <c r="F18630" i="2"/>
  <c r="E18631" i="2"/>
  <c r="F18631" i="2"/>
  <c r="E18632" i="2"/>
  <c r="F18632" i="2"/>
  <c r="E18633" i="2"/>
  <c r="F18633" i="2"/>
  <c r="E18634" i="2"/>
  <c r="F18634" i="2"/>
  <c r="E18635" i="2"/>
  <c r="F18635" i="2"/>
  <c r="E18636" i="2"/>
  <c r="F18636" i="2"/>
  <c r="E18637" i="2"/>
  <c r="F18637" i="2"/>
  <c r="E18638" i="2"/>
  <c r="F18638" i="2"/>
  <c r="E18639" i="2"/>
  <c r="F18639" i="2"/>
  <c r="E18640" i="2"/>
  <c r="F18640" i="2"/>
  <c r="E18641" i="2"/>
  <c r="F18641" i="2"/>
  <c r="E18642" i="2"/>
  <c r="F18642" i="2"/>
  <c r="E18643" i="2"/>
  <c r="F18643" i="2"/>
  <c r="E18644" i="2"/>
  <c r="F18644" i="2"/>
  <c r="E18645" i="2"/>
  <c r="F18645" i="2"/>
  <c r="E18646" i="2"/>
  <c r="F18646" i="2"/>
  <c r="E18647" i="2"/>
  <c r="F18647" i="2"/>
  <c r="E18648" i="2"/>
  <c r="F18648" i="2"/>
  <c r="E18649" i="2"/>
  <c r="F18649" i="2"/>
  <c r="E18650" i="2"/>
  <c r="F18650" i="2"/>
  <c r="E18651" i="2"/>
  <c r="F18651" i="2"/>
  <c r="E18652" i="2"/>
  <c r="F18652" i="2"/>
  <c r="E18653" i="2"/>
  <c r="F18653" i="2"/>
  <c r="E18654" i="2"/>
  <c r="F18654" i="2"/>
  <c r="E18655" i="2"/>
  <c r="F18655" i="2"/>
  <c r="E18656" i="2"/>
  <c r="F18656" i="2"/>
  <c r="E18657" i="2"/>
  <c r="F18657" i="2"/>
  <c r="E18658" i="2"/>
  <c r="F18658" i="2"/>
  <c r="E18659" i="2"/>
  <c r="F18659" i="2"/>
  <c r="E18660" i="2"/>
  <c r="F18660" i="2"/>
  <c r="E18661" i="2"/>
  <c r="F18661" i="2"/>
  <c r="E18662" i="2"/>
  <c r="F18662" i="2"/>
  <c r="E18663" i="2"/>
  <c r="F18663" i="2"/>
  <c r="E18664" i="2"/>
  <c r="F18664" i="2"/>
  <c r="E18665" i="2"/>
  <c r="F18665" i="2"/>
  <c r="E18666" i="2"/>
  <c r="F18666" i="2"/>
  <c r="E18667" i="2"/>
  <c r="F18667" i="2"/>
  <c r="E18668" i="2"/>
  <c r="F18668" i="2"/>
  <c r="E18669" i="2"/>
  <c r="F18669" i="2"/>
  <c r="E18670" i="2"/>
  <c r="F18670" i="2"/>
  <c r="E18671" i="2"/>
  <c r="F18671" i="2"/>
  <c r="E18672" i="2"/>
  <c r="F18672" i="2"/>
  <c r="E18673" i="2"/>
  <c r="F18673" i="2"/>
  <c r="E18674" i="2"/>
  <c r="F18674" i="2"/>
  <c r="E18675" i="2"/>
  <c r="F18675" i="2"/>
  <c r="E18676" i="2"/>
  <c r="F18676" i="2"/>
  <c r="E18677" i="2"/>
  <c r="F18677" i="2"/>
  <c r="E18678" i="2"/>
  <c r="F18678" i="2"/>
  <c r="E18679" i="2"/>
  <c r="F18679" i="2"/>
  <c r="E18680" i="2"/>
  <c r="F18680" i="2"/>
  <c r="E18681" i="2"/>
  <c r="F18681" i="2"/>
  <c r="E18682" i="2"/>
  <c r="F18682" i="2"/>
  <c r="E18683" i="2"/>
  <c r="F18683" i="2"/>
  <c r="E18684" i="2"/>
  <c r="F18684" i="2"/>
  <c r="E18685" i="2"/>
  <c r="F18685" i="2"/>
  <c r="E18686" i="2"/>
  <c r="F18686" i="2"/>
  <c r="E18687" i="2"/>
  <c r="F18687" i="2"/>
  <c r="E18688" i="2"/>
  <c r="F18688" i="2"/>
  <c r="E18689" i="2"/>
  <c r="F18689" i="2"/>
  <c r="E18690" i="2"/>
  <c r="F18690" i="2"/>
  <c r="E18691" i="2"/>
  <c r="F18691" i="2"/>
  <c r="E18692" i="2"/>
  <c r="F18692" i="2"/>
  <c r="E18693" i="2"/>
  <c r="F18693" i="2"/>
  <c r="E18694" i="2"/>
  <c r="F18694" i="2"/>
  <c r="E18695" i="2"/>
  <c r="F18695" i="2"/>
  <c r="E18696" i="2"/>
  <c r="F18696" i="2"/>
  <c r="E18697" i="2"/>
  <c r="F18697" i="2"/>
  <c r="E18698" i="2"/>
  <c r="F18698" i="2"/>
  <c r="E18699" i="2"/>
  <c r="F18699" i="2"/>
  <c r="E18700" i="2"/>
  <c r="F18700" i="2"/>
  <c r="E18701" i="2"/>
  <c r="F18701" i="2"/>
  <c r="E18702" i="2"/>
  <c r="F18702" i="2"/>
  <c r="E18703" i="2"/>
  <c r="F18703" i="2"/>
  <c r="E18704" i="2"/>
  <c r="F18704" i="2"/>
  <c r="E18705" i="2"/>
  <c r="F18705" i="2"/>
  <c r="E18706" i="2"/>
  <c r="F18706" i="2"/>
  <c r="E18707" i="2"/>
  <c r="F18707" i="2"/>
  <c r="E18708" i="2"/>
  <c r="F18708" i="2"/>
  <c r="E18709" i="2"/>
  <c r="F18709" i="2"/>
  <c r="E18710" i="2"/>
  <c r="F18710" i="2"/>
  <c r="E18711" i="2"/>
  <c r="F18711" i="2"/>
  <c r="E18712" i="2"/>
  <c r="F18712" i="2"/>
  <c r="E18713" i="2"/>
  <c r="F18713" i="2"/>
  <c r="E18714" i="2"/>
  <c r="F18714" i="2"/>
  <c r="E18715" i="2"/>
  <c r="F18715" i="2"/>
  <c r="E18716" i="2"/>
  <c r="F18716" i="2"/>
  <c r="E18717" i="2"/>
  <c r="F18717" i="2"/>
  <c r="E18718" i="2"/>
  <c r="F18718" i="2"/>
  <c r="E18719" i="2"/>
  <c r="F18719" i="2"/>
  <c r="E18720" i="2"/>
  <c r="F18720" i="2"/>
  <c r="E18721" i="2"/>
  <c r="F18721" i="2"/>
  <c r="E18722" i="2"/>
  <c r="F18722" i="2"/>
  <c r="E18723" i="2"/>
  <c r="F18723" i="2"/>
  <c r="E18724" i="2"/>
  <c r="F18724" i="2"/>
  <c r="E18725" i="2"/>
  <c r="F18725" i="2"/>
  <c r="E18726" i="2"/>
  <c r="F18726" i="2"/>
  <c r="E18727" i="2"/>
  <c r="F18727" i="2"/>
  <c r="E18728" i="2"/>
  <c r="F18728" i="2"/>
  <c r="E18729" i="2"/>
  <c r="F18729" i="2"/>
  <c r="E18730" i="2"/>
  <c r="F18730" i="2"/>
  <c r="E18731" i="2"/>
  <c r="F18731" i="2"/>
  <c r="E18732" i="2"/>
  <c r="F18732" i="2"/>
  <c r="E18733" i="2"/>
  <c r="F18733" i="2"/>
  <c r="E18734" i="2"/>
  <c r="F18734" i="2"/>
  <c r="E18735" i="2"/>
  <c r="F18735" i="2"/>
  <c r="E18736" i="2"/>
  <c r="F18736" i="2"/>
  <c r="E18737" i="2"/>
  <c r="F18737" i="2"/>
  <c r="E18738" i="2"/>
  <c r="F18738" i="2"/>
  <c r="E18739" i="2"/>
  <c r="F18739" i="2"/>
  <c r="E18740" i="2"/>
  <c r="F18740" i="2"/>
  <c r="E18741" i="2"/>
  <c r="F18741" i="2"/>
  <c r="E18742" i="2"/>
  <c r="F18742" i="2"/>
  <c r="E18743" i="2"/>
  <c r="F18743" i="2"/>
  <c r="E18744" i="2"/>
  <c r="F18744" i="2"/>
  <c r="E18745" i="2"/>
  <c r="F18745" i="2"/>
  <c r="E18746" i="2"/>
  <c r="F18746" i="2"/>
  <c r="E18747" i="2"/>
  <c r="F18747" i="2"/>
  <c r="E18748" i="2"/>
  <c r="F18748" i="2"/>
  <c r="E18749" i="2"/>
  <c r="F18749" i="2"/>
  <c r="E18750" i="2"/>
  <c r="F18750" i="2"/>
  <c r="E18751" i="2"/>
  <c r="F18751" i="2"/>
  <c r="E18752" i="2"/>
  <c r="F18752" i="2"/>
  <c r="E18753" i="2"/>
  <c r="F18753" i="2"/>
  <c r="E18754" i="2"/>
  <c r="F18754" i="2"/>
  <c r="E18755" i="2"/>
  <c r="F18755" i="2"/>
  <c r="E18756" i="2"/>
  <c r="F18756" i="2"/>
  <c r="E18757" i="2"/>
  <c r="F18757" i="2"/>
  <c r="E18758" i="2"/>
  <c r="F18758" i="2"/>
  <c r="E18759" i="2"/>
  <c r="F18759" i="2"/>
  <c r="E18760" i="2"/>
  <c r="F18760" i="2"/>
  <c r="E18761" i="2"/>
  <c r="F18761" i="2"/>
  <c r="E18762" i="2"/>
  <c r="F18762" i="2"/>
  <c r="E18763" i="2"/>
  <c r="F18763" i="2"/>
  <c r="E18764" i="2"/>
  <c r="F18764" i="2"/>
  <c r="E18765" i="2"/>
  <c r="F18765" i="2"/>
  <c r="E18766" i="2"/>
  <c r="F18766" i="2"/>
  <c r="E18767" i="2"/>
  <c r="F18767" i="2"/>
  <c r="E18768" i="2"/>
  <c r="F18768" i="2"/>
  <c r="E18769" i="2"/>
  <c r="F18769" i="2"/>
  <c r="E18770" i="2"/>
  <c r="F18770" i="2"/>
  <c r="E18771" i="2"/>
  <c r="F18771" i="2"/>
  <c r="E18772" i="2"/>
  <c r="F18772" i="2"/>
  <c r="E18773" i="2"/>
  <c r="F18773" i="2"/>
  <c r="E18774" i="2"/>
  <c r="F18774" i="2"/>
  <c r="E18775" i="2"/>
  <c r="F18775" i="2"/>
  <c r="E18776" i="2"/>
  <c r="F18776" i="2"/>
  <c r="E18777" i="2"/>
  <c r="F18777" i="2"/>
  <c r="E18778" i="2"/>
  <c r="F18778" i="2"/>
  <c r="E18779" i="2"/>
  <c r="F18779" i="2"/>
  <c r="E18780" i="2"/>
  <c r="F18780" i="2"/>
  <c r="E18781" i="2"/>
  <c r="F18781" i="2"/>
  <c r="E18782" i="2"/>
  <c r="F18782" i="2"/>
  <c r="E18783" i="2"/>
  <c r="F18783" i="2"/>
  <c r="E18784" i="2"/>
  <c r="F18784" i="2"/>
  <c r="E18785" i="2"/>
  <c r="F18785" i="2"/>
  <c r="E18786" i="2"/>
  <c r="F18786" i="2"/>
  <c r="E18787" i="2"/>
  <c r="F18787" i="2"/>
  <c r="E18788" i="2"/>
  <c r="F18788" i="2"/>
  <c r="E18789" i="2"/>
  <c r="F18789" i="2"/>
  <c r="E18790" i="2"/>
  <c r="F18790" i="2"/>
  <c r="E18791" i="2"/>
  <c r="F18791" i="2"/>
  <c r="E18792" i="2"/>
  <c r="F18792" i="2"/>
  <c r="E18793" i="2"/>
  <c r="F18793" i="2"/>
  <c r="E18794" i="2"/>
  <c r="F18794" i="2"/>
  <c r="E18795" i="2"/>
  <c r="F18795" i="2"/>
  <c r="E18796" i="2"/>
  <c r="F18796" i="2"/>
  <c r="E18797" i="2"/>
  <c r="F18797" i="2"/>
  <c r="E18798" i="2"/>
  <c r="F18798" i="2"/>
  <c r="E18799" i="2"/>
  <c r="F18799" i="2"/>
  <c r="E18800" i="2"/>
  <c r="F18800" i="2"/>
  <c r="E18801" i="2"/>
  <c r="F18801" i="2"/>
  <c r="E18802" i="2"/>
  <c r="F18802" i="2"/>
  <c r="E18803" i="2"/>
  <c r="F18803" i="2"/>
  <c r="E18804" i="2"/>
  <c r="F18804" i="2"/>
  <c r="E18805" i="2"/>
  <c r="F18805" i="2"/>
  <c r="E18806" i="2"/>
  <c r="F18806" i="2"/>
  <c r="E18807" i="2"/>
  <c r="F18807" i="2"/>
  <c r="E18808" i="2"/>
  <c r="F18808" i="2"/>
  <c r="E18809" i="2"/>
  <c r="F18809" i="2"/>
  <c r="E18810" i="2"/>
  <c r="F18810" i="2"/>
  <c r="E18811" i="2"/>
  <c r="F18811" i="2"/>
  <c r="E18812" i="2"/>
  <c r="F18812" i="2"/>
  <c r="E18813" i="2"/>
  <c r="F18813" i="2"/>
  <c r="E18814" i="2"/>
  <c r="F18814" i="2"/>
  <c r="E18815" i="2"/>
  <c r="F18815" i="2"/>
  <c r="E18816" i="2"/>
  <c r="F18816" i="2"/>
  <c r="E18817" i="2"/>
  <c r="F18817" i="2"/>
  <c r="E18818" i="2"/>
  <c r="F18818" i="2"/>
  <c r="E18819" i="2"/>
  <c r="F18819" i="2"/>
  <c r="E18820" i="2"/>
  <c r="F18820" i="2"/>
  <c r="E18821" i="2"/>
  <c r="F18821" i="2"/>
  <c r="E18822" i="2"/>
  <c r="F18822" i="2"/>
  <c r="E18823" i="2"/>
  <c r="F18823" i="2"/>
  <c r="E18824" i="2"/>
  <c r="F18824" i="2"/>
  <c r="E18825" i="2"/>
  <c r="F18825" i="2"/>
  <c r="E18826" i="2"/>
  <c r="F18826" i="2"/>
  <c r="E18827" i="2"/>
  <c r="F18827" i="2"/>
  <c r="E18828" i="2"/>
  <c r="F18828" i="2"/>
  <c r="E18829" i="2"/>
  <c r="F18829" i="2"/>
  <c r="E18830" i="2"/>
  <c r="F18830" i="2"/>
  <c r="E18831" i="2"/>
  <c r="F18831" i="2"/>
  <c r="E18832" i="2"/>
  <c r="F18832" i="2"/>
  <c r="E18833" i="2"/>
  <c r="F18833" i="2"/>
  <c r="E18834" i="2"/>
  <c r="F18834" i="2"/>
  <c r="E18835" i="2"/>
  <c r="F18835" i="2"/>
  <c r="E18836" i="2"/>
  <c r="F18836" i="2"/>
  <c r="E18837" i="2"/>
  <c r="F18837" i="2"/>
  <c r="E18838" i="2"/>
  <c r="F18838" i="2"/>
  <c r="E18839" i="2"/>
  <c r="F18839" i="2"/>
  <c r="E18840" i="2"/>
  <c r="F18840" i="2"/>
  <c r="E18841" i="2"/>
  <c r="F18841" i="2"/>
  <c r="E18842" i="2"/>
  <c r="F18842" i="2"/>
  <c r="E18843" i="2"/>
  <c r="F18843" i="2"/>
  <c r="E18844" i="2"/>
  <c r="F18844" i="2"/>
  <c r="E18845" i="2"/>
  <c r="F18845" i="2"/>
  <c r="E18846" i="2"/>
  <c r="F18846" i="2"/>
  <c r="E18847" i="2"/>
  <c r="F18847" i="2"/>
  <c r="E18848" i="2"/>
  <c r="F18848" i="2"/>
  <c r="E18849" i="2"/>
  <c r="F18849" i="2"/>
  <c r="E18850" i="2"/>
  <c r="F18850" i="2"/>
  <c r="E18851" i="2"/>
  <c r="F18851" i="2"/>
  <c r="E18852" i="2"/>
  <c r="F18852" i="2"/>
  <c r="E18853" i="2"/>
  <c r="F18853" i="2"/>
  <c r="E18854" i="2"/>
  <c r="F18854" i="2"/>
  <c r="E18855" i="2"/>
  <c r="F18855" i="2"/>
  <c r="E18856" i="2"/>
  <c r="F18856" i="2"/>
  <c r="E18857" i="2"/>
  <c r="F18857" i="2"/>
  <c r="E18858" i="2"/>
  <c r="F18858" i="2"/>
  <c r="E18859" i="2"/>
  <c r="F18859" i="2"/>
  <c r="E18860" i="2"/>
  <c r="F18860" i="2"/>
  <c r="E18861" i="2"/>
  <c r="F18861" i="2"/>
  <c r="E18862" i="2"/>
  <c r="F18862" i="2"/>
  <c r="E18863" i="2"/>
  <c r="F18863" i="2"/>
  <c r="E18864" i="2"/>
  <c r="F18864" i="2"/>
  <c r="E18865" i="2"/>
  <c r="F18865" i="2"/>
  <c r="E18866" i="2"/>
  <c r="F18866" i="2"/>
  <c r="E18867" i="2"/>
  <c r="F18867" i="2"/>
  <c r="E18868" i="2"/>
  <c r="F18868" i="2"/>
  <c r="E18869" i="2"/>
  <c r="F18869" i="2"/>
  <c r="E18870" i="2"/>
  <c r="F18870" i="2"/>
  <c r="E18871" i="2"/>
  <c r="F18871" i="2"/>
  <c r="E18872" i="2"/>
  <c r="F18872" i="2"/>
  <c r="E18873" i="2"/>
  <c r="F18873" i="2"/>
  <c r="E18874" i="2"/>
  <c r="F18874" i="2"/>
  <c r="E18875" i="2"/>
  <c r="F18875" i="2"/>
  <c r="E18876" i="2"/>
  <c r="F18876" i="2"/>
  <c r="E18877" i="2"/>
  <c r="F18877" i="2"/>
  <c r="E18878" i="2"/>
  <c r="F18878" i="2"/>
  <c r="E18879" i="2"/>
  <c r="F18879" i="2"/>
  <c r="E18880" i="2"/>
  <c r="F18880" i="2"/>
  <c r="E18881" i="2"/>
  <c r="F18881" i="2"/>
  <c r="E18882" i="2"/>
  <c r="F18882" i="2"/>
  <c r="E18883" i="2"/>
  <c r="F18883" i="2"/>
  <c r="E18884" i="2"/>
  <c r="F18884" i="2"/>
  <c r="E18885" i="2"/>
  <c r="F18885" i="2"/>
  <c r="E18886" i="2"/>
  <c r="F18886" i="2"/>
  <c r="E18887" i="2"/>
  <c r="F18887" i="2"/>
  <c r="E18888" i="2"/>
  <c r="F18888" i="2"/>
  <c r="E18889" i="2"/>
  <c r="F18889" i="2"/>
  <c r="E18890" i="2"/>
  <c r="F18890" i="2"/>
  <c r="E18891" i="2"/>
  <c r="F18891" i="2"/>
  <c r="E18892" i="2"/>
  <c r="F18892" i="2"/>
  <c r="E18893" i="2"/>
  <c r="F18893" i="2"/>
  <c r="E18894" i="2"/>
  <c r="F18894" i="2"/>
  <c r="E18895" i="2"/>
  <c r="F18895" i="2"/>
  <c r="E18896" i="2"/>
  <c r="F18896" i="2"/>
  <c r="E18897" i="2"/>
  <c r="F18897" i="2"/>
  <c r="E18898" i="2"/>
  <c r="F18898" i="2"/>
  <c r="E18899" i="2"/>
  <c r="F18899" i="2"/>
  <c r="E18900" i="2"/>
  <c r="F18900" i="2"/>
  <c r="E18901" i="2"/>
  <c r="F18901" i="2"/>
  <c r="E18902" i="2"/>
  <c r="F18902" i="2"/>
  <c r="E18903" i="2"/>
  <c r="F18903" i="2"/>
  <c r="E18904" i="2"/>
  <c r="F18904" i="2"/>
  <c r="E18905" i="2"/>
  <c r="F18905" i="2"/>
  <c r="E18906" i="2"/>
  <c r="F18906" i="2"/>
  <c r="E18907" i="2"/>
  <c r="F18907" i="2"/>
  <c r="E18908" i="2"/>
  <c r="F18908" i="2"/>
  <c r="E18909" i="2"/>
  <c r="F18909" i="2"/>
  <c r="E18910" i="2"/>
  <c r="F18910" i="2"/>
  <c r="E18911" i="2"/>
  <c r="F18911" i="2"/>
  <c r="E18912" i="2"/>
  <c r="F18912" i="2"/>
  <c r="E18913" i="2"/>
  <c r="F18913" i="2"/>
  <c r="E18914" i="2"/>
  <c r="F18914" i="2"/>
  <c r="E18915" i="2"/>
  <c r="F18915" i="2"/>
  <c r="E18916" i="2"/>
  <c r="F18916" i="2"/>
  <c r="E18917" i="2"/>
  <c r="F18917" i="2"/>
  <c r="E18918" i="2"/>
  <c r="F18918" i="2"/>
  <c r="E18919" i="2"/>
  <c r="F18919" i="2"/>
  <c r="E18920" i="2"/>
  <c r="F18920" i="2"/>
  <c r="E18921" i="2"/>
  <c r="F18921" i="2"/>
  <c r="E18922" i="2"/>
  <c r="F18922" i="2"/>
  <c r="E18923" i="2"/>
  <c r="F18923" i="2"/>
  <c r="E18924" i="2"/>
  <c r="F18924" i="2"/>
  <c r="E18925" i="2"/>
  <c r="F18925" i="2"/>
  <c r="E18926" i="2"/>
  <c r="F18926" i="2"/>
  <c r="E18927" i="2"/>
  <c r="F18927" i="2"/>
  <c r="E18928" i="2"/>
  <c r="F18928" i="2"/>
  <c r="E18929" i="2"/>
  <c r="F18929" i="2"/>
  <c r="E18930" i="2"/>
  <c r="F18930" i="2"/>
  <c r="E18931" i="2"/>
  <c r="F18931" i="2"/>
  <c r="E18932" i="2"/>
  <c r="F18932" i="2"/>
  <c r="E18933" i="2"/>
  <c r="F18933" i="2"/>
  <c r="E18934" i="2"/>
  <c r="F18934" i="2"/>
  <c r="E18935" i="2"/>
  <c r="F18935" i="2"/>
  <c r="E18936" i="2"/>
  <c r="F18936" i="2"/>
  <c r="E18937" i="2"/>
  <c r="F18937" i="2"/>
  <c r="E18938" i="2"/>
  <c r="F18938" i="2"/>
  <c r="E18939" i="2"/>
  <c r="F18939" i="2"/>
  <c r="E18940" i="2"/>
  <c r="F18940" i="2"/>
  <c r="E18941" i="2"/>
  <c r="F18941" i="2"/>
  <c r="E18942" i="2"/>
  <c r="F18942" i="2"/>
  <c r="E18943" i="2"/>
  <c r="F18943" i="2"/>
  <c r="E18944" i="2"/>
  <c r="F18944" i="2"/>
  <c r="E18945" i="2"/>
  <c r="F18945" i="2"/>
  <c r="E18946" i="2"/>
  <c r="F18946" i="2"/>
  <c r="E18947" i="2"/>
  <c r="F18947" i="2"/>
  <c r="E18948" i="2"/>
  <c r="F18948" i="2"/>
  <c r="E18949" i="2"/>
  <c r="F18949" i="2"/>
  <c r="E18950" i="2"/>
  <c r="F18950" i="2"/>
  <c r="E18951" i="2"/>
  <c r="F18951" i="2"/>
  <c r="E18952" i="2"/>
  <c r="F18952" i="2"/>
  <c r="E18953" i="2"/>
  <c r="F18953" i="2"/>
  <c r="E18954" i="2"/>
  <c r="F18954" i="2"/>
  <c r="E18955" i="2"/>
  <c r="F18955" i="2"/>
  <c r="E18956" i="2"/>
  <c r="F18956" i="2"/>
  <c r="E18957" i="2"/>
  <c r="F18957" i="2"/>
  <c r="E18958" i="2"/>
  <c r="F18958" i="2"/>
  <c r="E18959" i="2"/>
  <c r="F18959" i="2"/>
  <c r="E18960" i="2"/>
  <c r="F18960" i="2"/>
  <c r="E18961" i="2"/>
  <c r="F18961" i="2"/>
  <c r="E18962" i="2"/>
  <c r="F18962" i="2"/>
  <c r="E18963" i="2"/>
  <c r="F18963" i="2"/>
  <c r="E18964" i="2"/>
  <c r="F18964" i="2"/>
  <c r="E18965" i="2"/>
  <c r="F18965" i="2"/>
  <c r="E18966" i="2"/>
  <c r="F18966" i="2"/>
  <c r="E18967" i="2"/>
  <c r="F18967" i="2"/>
  <c r="E18968" i="2"/>
  <c r="F18968" i="2"/>
  <c r="E18969" i="2"/>
  <c r="F18969" i="2"/>
  <c r="E18970" i="2"/>
  <c r="F18970" i="2"/>
  <c r="E18971" i="2"/>
  <c r="F18971" i="2"/>
  <c r="E18972" i="2"/>
  <c r="F18972" i="2"/>
  <c r="E18973" i="2"/>
  <c r="F18973" i="2"/>
  <c r="E18974" i="2"/>
  <c r="F18974" i="2"/>
  <c r="E18975" i="2"/>
  <c r="F18975" i="2"/>
  <c r="E18976" i="2"/>
  <c r="F18976" i="2"/>
  <c r="E18977" i="2"/>
  <c r="F18977" i="2"/>
  <c r="E18978" i="2"/>
  <c r="F18978" i="2"/>
  <c r="E18979" i="2"/>
  <c r="F18979" i="2"/>
  <c r="E18980" i="2"/>
  <c r="F18980" i="2"/>
  <c r="E18981" i="2"/>
  <c r="F18981" i="2"/>
  <c r="E18982" i="2"/>
  <c r="F18982" i="2"/>
  <c r="E18983" i="2"/>
  <c r="F18983" i="2"/>
  <c r="E18984" i="2"/>
  <c r="F18984" i="2"/>
  <c r="E18985" i="2"/>
  <c r="F18985" i="2"/>
  <c r="E18986" i="2"/>
  <c r="F18986" i="2"/>
  <c r="E18987" i="2"/>
  <c r="F18987" i="2"/>
  <c r="E18988" i="2"/>
  <c r="F18988" i="2"/>
  <c r="E18989" i="2"/>
  <c r="F18989" i="2"/>
  <c r="E18990" i="2"/>
  <c r="F18990" i="2"/>
  <c r="E18991" i="2"/>
  <c r="F18991" i="2"/>
  <c r="E18992" i="2"/>
  <c r="F18992" i="2"/>
  <c r="E18993" i="2"/>
  <c r="F18993" i="2"/>
  <c r="E18994" i="2"/>
  <c r="F18994" i="2"/>
  <c r="E18995" i="2"/>
  <c r="F18995" i="2"/>
  <c r="E18996" i="2"/>
  <c r="F18996" i="2"/>
  <c r="E18997" i="2"/>
  <c r="F18997" i="2"/>
  <c r="E18998" i="2"/>
  <c r="F18998" i="2"/>
  <c r="E18999" i="2"/>
  <c r="F18999" i="2"/>
  <c r="E19000" i="2"/>
  <c r="F19000" i="2"/>
  <c r="E19001" i="2"/>
  <c r="F19001" i="2"/>
  <c r="E19002" i="2"/>
  <c r="F19002" i="2"/>
  <c r="E19003" i="2"/>
  <c r="F19003" i="2"/>
  <c r="E19004" i="2"/>
  <c r="F19004" i="2"/>
  <c r="E19005" i="2"/>
  <c r="F19005" i="2"/>
  <c r="E19006" i="2"/>
  <c r="F19006" i="2"/>
  <c r="E19007" i="2"/>
  <c r="F19007" i="2"/>
  <c r="E19008" i="2"/>
  <c r="F19008" i="2"/>
  <c r="E19009" i="2"/>
  <c r="F19009" i="2"/>
  <c r="E19010" i="2"/>
  <c r="F19010" i="2"/>
  <c r="E19011" i="2"/>
  <c r="F19011" i="2"/>
  <c r="E19012" i="2"/>
  <c r="F19012" i="2"/>
  <c r="E19013" i="2"/>
  <c r="F19013" i="2"/>
  <c r="E19014" i="2"/>
  <c r="F19014" i="2"/>
  <c r="E19015" i="2"/>
  <c r="F19015" i="2"/>
  <c r="E19016" i="2"/>
  <c r="F19016" i="2"/>
  <c r="E19017" i="2"/>
  <c r="F19017" i="2"/>
  <c r="E19018" i="2"/>
  <c r="F19018" i="2"/>
  <c r="E19019" i="2"/>
  <c r="F19019" i="2"/>
  <c r="E19020" i="2"/>
  <c r="F19020" i="2"/>
  <c r="E19021" i="2"/>
  <c r="F19021" i="2"/>
  <c r="E19022" i="2"/>
  <c r="F19022" i="2"/>
  <c r="E19023" i="2"/>
  <c r="F19023" i="2"/>
  <c r="E19024" i="2"/>
  <c r="F19024" i="2"/>
  <c r="E19025" i="2"/>
  <c r="F19025" i="2"/>
  <c r="E19026" i="2"/>
  <c r="F19026" i="2"/>
  <c r="E19027" i="2"/>
  <c r="F19027" i="2"/>
  <c r="E19028" i="2"/>
  <c r="F19028" i="2"/>
  <c r="E19029" i="2"/>
  <c r="F19029" i="2"/>
  <c r="E19030" i="2"/>
  <c r="F19030" i="2"/>
  <c r="E19031" i="2"/>
  <c r="F19031" i="2"/>
  <c r="E19032" i="2"/>
  <c r="F19032" i="2"/>
  <c r="E19033" i="2"/>
  <c r="F19033" i="2"/>
  <c r="E19034" i="2"/>
  <c r="F19034" i="2"/>
  <c r="E19035" i="2"/>
  <c r="F19035" i="2"/>
  <c r="E19036" i="2"/>
  <c r="F19036" i="2"/>
  <c r="E19037" i="2"/>
  <c r="F19037" i="2"/>
  <c r="E19038" i="2"/>
  <c r="F19038" i="2"/>
  <c r="E19039" i="2"/>
  <c r="F19039" i="2"/>
  <c r="E19040" i="2"/>
  <c r="F19040" i="2"/>
  <c r="E19041" i="2"/>
  <c r="F19041" i="2"/>
  <c r="E19042" i="2"/>
  <c r="F19042" i="2"/>
  <c r="E19043" i="2"/>
  <c r="F19043" i="2"/>
  <c r="E19044" i="2"/>
  <c r="F19044" i="2"/>
  <c r="E19045" i="2"/>
  <c r="F19045" i="2"/>
  <c r="E19046" i="2"/>
  <c r="F19046" i="2"/>
  <c r="E19047" i="2"/>
  <c r="F19047" i="2"/>
  <c r="E19048" i="2"/>
  <c r="F19048" i="2"/>
  <c r="E19049" i="2"/>
  <c r="F19049" i="2"/>
  <c r="E19050" i="2"/>
  <c r="F19050" i="2"/>
  <c r="E19051" i="2"/>
  <c r="F19051" i="2"/>
  <c r="E19052" i="2"/>
  <c r="F19052" i="2"/>
  <c r="E19053" i="2"/>
  <c r="F19053" i="2"/>
  <c r="E19054" i="2"/>
  <c r="F19054" i="2"/>
  <c r="E19055" i="2"/>
  <c r="F19055" i="2"/>
  <c r="E19056" i="2"/>
  <c r="F19056" i="2"/>
  <c r="E19057" i="2"/>
  <c r="F19057" i="2"/>
  <c r="E19058" i="2"/>
  <c r="F19058" i="2"/>
  <c r="E19059" i="2"/>
  <c r="F19059" i="2"/>
  <c r="E19060" i="2"/>
  <c r="F19060" i="2"/>
  <c r="E19061" i="2"/>
  <c r="F19061" i="2"/>
  <c r="E19062" i="2"/>
  <c r="F19062" i="2"/>
  <c r="E19063" i="2"/>
  <c r="F19063" i="2"/>
  <c r="E19064" i="2"/>
  <c r="F19064" i="2"/>
  <c r="E19065" i="2"/>
  <c r="F19065" i="2"/>
  <c r="E19066" i="2"/>
  <c r="F19066" i="2"/>
  <c r="E19067" i="2"/>
  <c r="F19067" i="2"/>
  <c r="E19068" i="2"/>
  <c r="F19068" i="2"/>
  <c r="E19069" i="2"/>
  <c r="F19069" i="2"/>
  <c r="E19070" i="2"/>
  <c r="F19070" i="2"/>
  <c r="E19071" i="2"/>
  <c r="F19071" i="2"/>
  <c r="E19072" i="2"/>
  <c r="F19072" i="2"/>
  <c r="E19073" i="2"/>
  <c r="F19073" i="2"/>
  <c r="E19074" i="2"/>
  <c r="F19074" i="2"/>
  <c r="E19075" i="2"/>
  <c r="F19075" i="2"/>
  <c r="E19076" i="2"/>
  <c r="F19076" i="2"/>
  <c r="E19077" i="2"/>
  <c r="F19077" i="2"/>
  <c r="E19078" i="2"/>
  <c r="F19078" i="2"/>
  <c r="E19079" i="2"/>
  <c r="F19079" i="2"/>
  <c r="E19080" i="2"/>
  <c r="F19080" i="2"/>
  <c r="E19081" i="2"/>
  <c r="F19081" i="2"/>
  <c r="E19082" i="2"/>
  <c r="F19082" i="2"/>
  <c r="E19083" i="2"/>
  <c r="F19083" i="2"/>
  <c r="E19084" i="2"/>
  <c r="F19084" i="2"/>
  <c r="E19085" i="2"/>
  <c r="F19085" i="2"/>
  <c r="E19086" i="2"/>
  <c r="F19086" i="2"/>
  <c r="E19087" i="2"/>
  <c r="F19087" i="2"/>
  <c r="E19088" i="2"/>
  <c r="F19088" i="2"/>
  <c r="E19089" i="2"/>
  <c r="F19089" i="2"/>
  <c r="E19090" i="2"/>
  <c r="F19090" i="2"/>
  <c r="E19091" i="2"/>
  <c r="F19091" i="2"/>
  <c r="E19092" i="2"/>
  <c r="F19092" i="2"/>
  <c r="E19093" i="2"/>
  <c r="F19093" i="2"/>
  <c r="E19094" i="2"/>
  <c r="F19094" i="2"/>
  <c r="E19095" i="2"/>
  <c r="F19095" i="2"/>
  <c r="E19096" i="2"/>
  <c r="F19096" i="2"/>
  <c r="E19097" i="2"/>
  <c r="F19097" i="2"/>
  <c r="E19098" i="2"/>
  <c r="F19098" i="2"/>
  <c r="E19099" i="2"/>
  <c r="F19099" i="2"/>
  <c r="E19100" i="2"/>
  <c r="F19100" i="2"/>
  <c r="E19101" i="2"/>
  <c r="F19101" i="2"/>
  <c r="E19102" i="2"/>
  <c r="F19102" i="2"/>
  <c r="E19103" i="2"/>
  <c r="F19103" i="2"/>
  <c r="E19104" i="2"/>
  <c r="F19104" i="2"/>
  <c r="E19105" i="2"/>
  <c r="F19105" i="2"/>
  <c r="E19106" i="2"/>
  <c r="F19106" i="2"/>
  <c r="E19107" i="2"/>
  <c r="F19107" i="2"/>
  <c r="E19108" i="2"/>
  <c r="F19108" i="2"/>
  <c r="E19109" i="2"/>
  <c r="F19109" i="2"/>
  <c r="E19110" i="2"/>
  <c r="F19110" i="2"/>
  <c r="E19111" i="2"/>
  <c r="F19111" i="2"/>
  <c r="E19112" i="2"/>
  <c r="F19112" i="2"/>
  <c r="E19113" i="2"/>
  <c r="F19113" i="2"/>
  <c r="E19114" i="2"/>
  <c r="F19114" i="2"/>
  <c r="E19115" i="2"/>
  <c r="F19115" i="2"/>
  <c r="E19116" i="2"/>
  <c r="F19116" i="2"/>
  <c r="E19117" i="2"/>
  <c r="F19117" i="2"/>
  <c r="E19118" i="2"/>
  <c r="F19118" i="2"/>
  <c r="E19119" i="2"/>
  <c r="F19119" i="2"/>
  <c r="E19120" i="2"/>
  <c r="F19120" i="2"/>
  <c r="E19121" i="2"/>
  <c r="F19121" i="2"/>
  <c r="E19122" i="2"/>
  <c r="F19122" i="2"/>
  <c r="E19123" i="2"/>
  <c r="F19123" i="2"/>
  <c r="E19124" i="2"/>
  <c r="F19124" i="2"/>
  <c r="E19125" i="2"/>
  <c r="F19125" i="2"/>
  <c r="E19126" i="2"/>
  <c r="F19126" i="2"/>
  <c r="E19127" i="2"/>
  <c r="F19127" i="2"/>
  <c r="E19128" i="2"/>
  <c r="F19128" i="2"/>
  <c r="E19129" i="2"/>
  <c r="F19129" i="2"/>
  <c r="E19130" i="2"/>
  <c r="F19130" i="2"/>
  <c r="E19131" i="2"/>
  <c r="F19131" i="2"/>
  <c r="E19132" i="2"/>
  <c r="F19132" i="2"/>
  <c r="E19133" i="2"/>
  <c r="F19133" i="2"/>
  <c r="E19134" i="2"/>
  <c r="F19134" i="2"/>
  <c r="E19135" i="2"/>
  <c r="F19135" i="2"/>
  <c r="E19136" i="2"/>
  <c r="F19136" i="2"/>
  <c r="E19137" i="2"/>
  <c r="F19137" i="2"/>
  <c r="E19138" i="2"/>
  <c r="F19138" i="2"/>
  <c r="E19139" i="2"/>
  <c r="F19139" i="2"/>
  <c r="E19140" i="2"/>
  <c r="F19140" i="2"/>
  <c r="E19141" i="2"/>
  <c r="F19141" i="2"/>
  <c r="E19142" i="2"/>
  <c r="F19142" i="2"/>
  <c r="E19143" i="2"/>
  <c r="F19143" i="2"/>
  <c r="E19144" i="2"/>
  <c r="F19144" i="2"/>
  <c r="E19145" i="2"/>
  <c r="F19145" i="2"/>
  <c r="E19146" i="2"/>
  <c r="F19146" i="2"/>
  <c r="E19147" i="2"/>
  <c r="F19147" i="2"/>
  <c r="E19148" i="2"/>
  <c r="F19148" i="2"/>
  <c r="E19149" i="2"/>
  <c r="F19149" i="2"/>
  <c r="E19150" i="2"/>
  <c r="F19150" i="2"/>
  <c r="E19151" i="2"/>
  <c r="F19151" i="2"/>
  <c r="E19152" i="2"/>
  <c r="F19152" i="2"/>
  <c r="E19153" i="2"/>
  <c r="F19153" i="2"/>
  <c r="E19154" i="2"/>
  <c r="F19154" i="2"/>
  <c r="E19155" i="2"/>
  <c r="F19155" i="2"/>
  <c r="E19156" i="2"/>
  <c r="F19156" i="2"/>
  <c r="E19157" i="2"/>
  <c r="F19157" i="2"/>
  <c r="E19158" i="2"/>
  <c r="F19158" i="2"/>
  <c r="E19159" i="2"/>
  <c r="F19159" i="2"/>
  <c r="E19160" i="2"/>
  <c r="F19160" i="2"/>
  <c r="E19161" i="2"/>
  <c r="F19161" i="2"/>
  <c r="E19162" i="2"/>
  <c r="F19162" i="2"/>
  <c r="E19163" i="2"/>
  <c r="F19163" i="2"/>
  <c r="E19164" i="2"/>
  <c r="F19164" i="2"/>
  <c r="E19165" i="2"/>
  <c r="F19165" i="2"/>
  <c r="E19166" i="2"/>
  <c r="F19166" i="2"/>
  <c r="E19167" i="2"/>
  <c r="F19167" i="2"/>
  <c r="E19168" i="2"/>
  <c r="F19168" i="2"/>
  <c r="E19169" i="2"/>
  <c r="F19169" i="2"/>
  <c r="E19170" i="2"/>
  <c r="F19170" i="2"/>
  <c r="E19171" i="2"/>
  <c r="F19171" i="2"/>
  <c r="E19172" i="2"/>
  <c r="F19172" i="2"/>
  <c r="E19173" i="2"/>
  <c r="F19173" i="2"/>
  <c r="E19174" i="2"/>
  <c r="F19174" i="2"/>
  <c r="E19175" i="2"/>
  <c r="F19175" i="2"/>
  <c r="E19176" i="2"/>
  <c r="F19176" i="2"/>
  <c r="E19177" i="2"/>
  <c r="F19177" i="2"/>
  <c r="E19178" i="2"/>
  <c r="F19178" i="2"/>
  <c r="E19179" i="2"/>
  <c r="F19179" i="2"/>
  <c r="E19180" i="2"/>
  <c r="F19180" i="2"/>
  <c r="E19181" i="2"/>
  <c r="F19181" i="2"/>
  <c r="E19182" i="2"/>
  <c r="F19182" i="2"/>
  <c r="E19183" i="2"/>
  <c r="F19183" i="2"/>
  <c r="E19184" i="2"/>
  <c r="F19184" i="2"/>
  <c r="E19185" i="2"/>
  <c r="F19185" i="2"/>
  <c r="E19186" i="2"/>
  <c r="F19186" i="2"/>
  <c r="E19187" i="2"/>
  <c r="F19187" i="2"/>
  <c r="E19188" i="2"/>
  <c r="F19188" i="2"/>
  <c r="E19189" i="2"/>
  <c r="F19189" i="2"/>
  <c r="E19190" i="2"/>
  <c r="F19190" i="2"/>
  <c r="E19191" i="2"/>
  <c r="F19191" i="2"/>
  <c r="E19192" i="2"/>
  <c r="F19192" i="2"/>
  <c r="E19193" i="2"/>
  <c r="F19193" i="2"/>
  <c r="E19194" i="2"/>
  <c r="F19194" i="2"/>
  <c r="E19195" i="2"/>
  <c r="F19195" i="2"/>
  <c r="E19196" i="2"/>
  <c r="F19196" i="2"/>
  <c r="E19197" i="2"/>
  <c r="F19197" i="2"/>
  <c r="E19198" i="2"/>
  <c r="F19198" i="2"/>
  <c r="E19199" i="2"/>
  <c r="F19199" i="2"/>
  <c r="E19200" i="2"/>
  <c r="F19200" i="2"/>
  <c r="E19201" i="2"/>
  <c r="F19201" i="2"/>
  <c r="E19202" i="2"/>
  <c r="F19202" i="2"/>
  <c r="E19203" i="2"/>
  <c r="F19203" i="2"/>
  <c r="E19204" i="2"/>
  <c r="F19204" i="2"/>
  <c r="E19205" i="2"/>
  <c r="F19205" i="2"/>
  <c r="E19206" i="2"/>
  <c r="F19206" i="2"/>
  <c r="E19207" i="2"/>
  <c r="F19207" i="2"/>
  <c r="E19208" i="2"/>
  <c r="F19208" i="2"/>
  <c r="E19209" i="2"/>
  <c r="F19209" i="2"/>
  <c r="E19210" i="2"/>
  <c r="F19210" i="2"/>
  <c r="E19211" i="2"/>
  <c r="F19211" i="2"/>
  <c r="E19212" i="2"/>
  <c r="F19212" i="2"/>
  <c r="E19213" i="2"/>
  <c r="F19213" i="2"/>
  <c r="E19214" i="2"/>
  <c r="F19214" i="2"/>
  <c r="E19215" i="2"/>
  <c r="F19215" i="2"/>
  <c r="E19216" i="2"/>
  <c r="F19216" i="2"/>
  <c r="E19217" i="2"/>
  <c r="F19217" i="2"/>
  <c r="E19218" i="2"/>
  <c r="F19218" i="2"/>
  <c r="E19219" i="2"/>
  <c r="F19219" i="2"/>
  <c r="E19220" i="2"/>
  <c r="F19220" i="2"/>
  <c r="E19221" i="2"/>
  <c r="F19221" i="2"/>
  <c r="E19222" i="2"/>
  <c r="F19222" i="2"/>
  <c r="E19223" i="2"/>
  <c r="F19223" i="2"/>
  <c r="E19224" i="2"/>
  <c r="F19224" i="2"/>
  <c r="E19225" i="2"/>
  <c r="F19225" i="2"/>
  <c r="E19226" i="2"/>
  <c r="F19226" i="2"/>
  <c r="E19227" i="2"/>
  <c r="F19227" i="2"/>
  <c r="E19228" i="2"/>
  <c r="F19228" i="2"/>
  <c r="E19229" i="2"/>
  <c r="F19229" i="2"/>
  <c r="E19230" i="2"/>
  <c r="F19230" i="2"/>
  <c r="E19231" i="2"/>
  <c r="F19231" i="2"/>
  <c r="E19232" i="2"/>
  <c r="F19232" i="2"/>
  <c r="E19233" i="2"/>
  <c r="F19233" i="2"/>
  <c r="E19234" i="2"/>
  <c r="F19234" i="2"/>
  <c r="E19235" i="2"/>
  <c r="F19235" i="2"/>
  <c r="E19236" i="2"/>
  <c r="F19236" i="2"/>
  <c r="E19237" i="2"/>
  <c r="F19237" i="2"/>
  <c r="E19238" i="2"/>
  <c r="F19238" i="2"/>
  <c r="E19239" i="2"/>
  <c r="F19239" i="2"/>
  <c r="E19240" i="2"/>
  <c r="F19240" i="2"/>
  <c r="E19241" i="2"/>
  <c r="F19241" i="2"/>
  <c r="E19242" i="2"/>
  <c r="F19242" i="2"/>
  <c r="E19243" i="2"/>
  <c r="F19243" i="2"/>
  <c r="E19244" i="2"/>
  <c r="F19244" i="2"/>
  <c r="E19245" i="2"/>
  <c r="F19245" i="2"/>
  <c r="E19246" i="2"/>
  <c r="F19246" i="2"/>
  <c r="E19247" i="2"/>
  <c r="F19247" i="2"/>
  <c r="E19248" i="2"/>
  <c r="F19248" i="2"/>
  <c r="E19249" i="2"/>
  <c r="F19249" i="2"/>
  <c r="E19250" i="2"/>
  <c r="F19250" i="2"/>
  <c r="E19251" i="2"/>
  <c r="F19251" i="2"/>
  <c r="E19252" i="2"/>
  <c r="F19252" i="2"/>
  <c r="E19253" i="2"/>
  <c r="F19253" i="2"/>
  <c r="E19254" i="2"/>
  <c r="F19254" i="2"/>
  <c r="E19255" i="2"/>
  <c r="F19255" i="2"/>
  <c r="E19256" i="2"/>
  <c r="F19256" i="2"/>
  <c r="E19257" i="2"/>
  <c r="F19257" i="2"/>
  <c r="E19258" i="2"/>
  <c r="F19258" i="2"/>
  <c r="E19259" i="2"/>
  <c r="F19259" i="2"/>
  <c r="E19260" i="2"/>
  <c r="F19260" i="2"/>
  <c r="E19261" i="2"/>
  <c r="F19261" i="2"/>
  <c r="E19262" i="2"/>
  <c r="F19262" i="2"/>
  <c r="E19263" i="2"/>
  <c r="F19263" i="2"/>
  <c r="E19264" i="2"/>
  <c r="F19264" i="2"/>
  <c r="E19265" i="2"/>
  <c r="F19265" i="2"/>
  <c r="E19266" i="2"/>
  <c r="F19266" i="2"/>
  <c r="E19267" i="2"/>
  <c r="F19267" i="2"/>
  <c r="E19268" i="2"/>
  <c r="F19268" i="2"/>
  <c r="E19269" i="2"/>
  <c r="F19269" i="2"/>
  <c r="E19270" i="2"/>
  <c r="F19270" i="2"/>
  <c r="E19271" i="2"/>
  <c r="F19271" i="2"/>
  <c r="E19272" i="2"/>
  <c r="F19272" i="2"/>
  <c r="E19273" i="2"/>
  <c r="F19273" i="2"/>
  <c r="E19274" i="2"/>
  <c r="F19274" i="2"/>
  <c r="E19275" i="2"/>
  <c r="F19275" i="2"/>
  <c r="E19276" i="2"/>
  <c r="F19276" i="2"/>
  <c r="E19277" i="2"/>
  <c r="F19277" i="2"/>
  <c r="E19278" i="2"/>
  <c r="F19278" i="2"/>
  <c r="E19279" i="2"/>
  <c r="F19279" i="2"/>
  <c r="E19280" i="2"/>
  <c r="F19280" i="2"/>
  <c r="E19281" i="2"/>
  <c r="F19281" i="2"/>
  <c r="E19282" i="2"/>
  <c r="F19282" i="2"/>
  <c r="E19283" i="2"/>
  <c r="F19283" i="2"/>
  <c r="E19284" i="2"/>
  <c r="F19284" i="2"/>
  <c r="E19285" i="2"/>
  <c r="F19285" i="2"/>
  <c r="E19286" i="2"/>
  <c r="F19286" i="2"/>
  <c r="E19287" i="2"/>
  <c r="F19287" i="2"/>
  <c r="E19288" i="2"/>
  <c r="F19288" i="2"/>
  <c r="E19289" i="2"/>
  <c r="F19289" i="2"/>
  <c r="E19290" i="2"/>
  <c r="F19290" i="2"/>
  <c r="E19291" i="2"/>
  <c r="F19291" i="2"/>
  <c r="E19292" i="2"/>
  <c r="F19292" i="2"/>
  <c r="E19293" i="2"/>
  <c r="F19293" i="2"/>
  <c r="E19294" i="2"/>
  <c r="F19294" i="2"/>
  <c r="E19295" i="2"/>
  <c r="F19295" i="2"/>
  <c r="E19296" i="2"/>
  <c r="F19296" i="2"/>
  <c r="E19297" i="2"/>
  <c r="F19297" i="2"/>
  <c r="E19298" i="2"/>
  <c r="F19298" i="2"/>
  <c r="E19299" i="2"/>
  <c r="F19299" i="2"/>
  <c r="E19300" i="2"/>
  <c r="F19300" i="2"/>
  <c r="E19301" i="2"/>
  <c r="F19301" i="2"/>
  <c r="E19302" i="2"/>
  <c r="F19302" i="2"/>
  <c r="E19303" i="2"/>
  <c r="F19303" i="2"/>
  <c r="E19304" i="2"/>
  <c r="F19304" i="2"/>
  <c r="E19305" i="2"/>
  <c r="F19305" i="2"/>
  <c r="E19306" i="2"/>
  <c r="F19306" i="2"/>
  <c r="E19307" i="2"/>
  <c r="F19307" i="2"/>
  <c r="E19308" i="2"/>
  <c r="F19308" i="2"/>
  <c r="E19309" i="2"/>
  <c r="F19309" i="2"/>
  <c r="E19310" i="2"/>
  <c r="F19310" i="2"/>
  <c r="E19311" i="2"/>
  <c r="F19311" i="2"/>
  <c r="E19312" i="2"/>
  <c r="F19312" i="2"/>
  <c r="E19313" i="2"/>
  <c r="F19313" i="2"/>
  <c r="E19314" i="2"/>
  <c r="F19314" i="2"/>
  <c r="E19315" i="2"/>
  <c r="F19315" i="2"/>
  <c r="E19316" i="2"/>
  <c r="F19316" i="2"/>
  <c r="E19317" i="2"/>
  <c r="F19317" i="2"/>
  <c r="E19318" i="2"/>
  <c r="F19318" i="2"/>
  <c r="E19319" i="2"/>
  <c r="F19319" i="2"/>
  <c r="E19320" i="2"/>
  <c r="F19320" i="2"/>
  <c r="E19321" i="2"/>
  <c r="F19321" i="2"/>
  <c r="E19322" i="2"/>
  <c r="F19322" i="2"/>
  <c r="E19323" i="2"/>
  <c r="F19323" i="2"/>
  <c r="E19324" i="2"/>
  <c r="F19324" i="2"/>
  <c r="E19325" i="2"/>
  <c r="F19325" i="2"/>
  <c r="E19326" i="2"/>
  <c r="F19326" i="2"/>
  <c r="E19327" i="2"/>
  <c r="F19327" i="2"/>
  <c r="E19328" i="2"/>
  <c r="F19328" i="2"/>
  <c r="E19329" i="2"/>
  <c r="F19329" i="2"/>
  <c r="E19330" i="2"/>
  <c r="F19330" i="2"/>
  <c r="E19331" i="2"/>
  <c r="F19331" i="2"/>
  <c r="E19332" i="2"/>
  <c r="F19332" i="2"/>
  <c r="E19333" i="2"/>
  <c r="F19333" i="2"/>
  <c r="E19334" i="2"/>
  <c r="F19334" i="2"/>
  <c r="E19335" i="2"/>
  <c r="F19335" i="2"/>
  <c r="E19336" i="2"/>
  <c r="F19336" i="2"/>
  <c r="E19337" i="2"/>
  <c r="F19337" i="2"/>
  <c r="E19338" i="2"/>
  <c r="F19338" i="2"/>
  <c r="E19339" i="2"/>
  <c r="F19339" i="2"/>
  <c r="E19340" i="2"/>
  <c r="F19340" i="2"/>
  <c r="E19341" i="2"/>
  <c r="F19341" i="2"/>
  <c r="E19342" i="2"/>
  <c r="F19342" i="2"/>
  <c r="E19343" i="2"/>
  <c r="F19343" i="2"/>
  <c r="E19344" i="2"/>
  <c r="F19344" i="2"/>
  <c r="E19345" i="2"/>
  <c r="F19345" i="2"/>
  <c r="E19346" i="2"/>
  <c r="F19346" i="2"/>
  <c r="E19347" i="2"/>
  <c r="F19347" i="2"/>
  <c r="E19348" i="2"/>
  <c r="F19348" i="2"/>
  <c r="E19349" i="2"/>
  <c r="F19349" i="2"/>
  <c r="E19350" i="2"/>
  <c r="F19350" i="2"/>
  <c r="E19351" i="2"/>
  <c r="F19351" i="2"/>
  <c r="E19352" i="2"/>
  <c r="F19352" i="2"/>
  <c r="E19353" i="2"/>
  <c r="F19353" i="2"/>
  <c r="E19354" i="2"/>
  <c r="F19354" i="2"/>
  <c r="E19355" i="2"/>
  <c r="F19355" i="2"/>
  <c r="E19356" i="2"/>
  <c r="F19356" i="2"/>
  <c r="E19357" i="2"/>
  <c r="F19357" i="2"/>
  <c r="E19358" i="2"/>
  <c r="F19358" i="2"/>
  <c r="E19359" i="2"/>
  <c r="F19359" i="2"/>
  <c r="E19360" i="2"/>
  <c r="F19360" i="2"/>
  <c r="E19361" i="2"/>
  <c r="F19361" i="2"/>
  <c r="E19362" i="2"/>
  <c r="F19362" i="2"/>
  <c r="E19363" i="2"/>
  <c r="F19363" i="2"/>
  <c r="E19364" i="2"/>
  <c r="F19364" i="2"/>
  <c r="E19365" i="2"/>
  <c r="F19365" i="2"/>
  <c r="E19366" i="2"/>
  <c r="F19366" i="2"/>
  <c r="E19367" i="2"/>
  <c r="F19367" i="2"/>
  <c r="E19368" i="2"/>
  <c r="F19368" i="2"/>
  <c r="E19369" i="2"/>
  <c r="F19369" i="2"/>
  <c r="E19370" i="2"/>
  <c r="F19370" i="2"/>
  <c r="E19371" i="2"/>
  <c r="F19371" i="2"/>
  <c r="E19372" i="2"/>
  <c r="F19372" i="2"/>
  <c r="E19373" i="2"/>
  <c r="F19373" i="2"/>
  <c r="E19374" i="2"/>
  <c r="F19374" i="2"/>
  <c r="E19375" i="2"/>
  <c r="F19375" i="2"/>
  <c r="E19376" i="2"/>
  <c r="F19376" i="2"/>
  <c r="E19377" i="2"/>
  <c r="F19377" i="2"/>
  <c r="E19378" i="2"/>
  <c r="F19378" i="2"/>
  <c r="E19379" i="2"/>
  <c r="F19379" i="2"/>
  <c r="E19380" i="2"/>
  <c r="F19380" i="2"/>
  <c r="E19381" i="2"/>
  <c r="F19381" i="2"/>
  <c r="E19382" i="2"/>
  <c r="F19382" i="2"/>
  <c r="E19383" i="2"/>
  <c r="F19383" i="2"/>
  <c r="E19384" i="2"/>
  <c r="F19384" i="2"/>
  <c r="E19385" i="2"/>
  <c r="F19385" i="2"/>
  <c r="E19386" i="2"/>
  <c r="F19386" i="2"/>
  <c r="E19387" i="2"/>
  <c r="F19387" i="2"/>
  <c r="E19388" i="2"/>
  <c r="F19388" i="2"/>
  <c r="E19389" i="2"/>
  <c r="F19389" i="2"/>
  <c r="E19390" i="2"/>
  <c r="F19390" i="2"/>
  <c r="E19391" i="2"/>
  <c r="F19391" i="2"/>
  <c r="E19392" i="2"/>
  <c r="F19392" i="2"/>
  <c r="E19393" i="2"/>
  <c r="F19393" i="2"/>
  <c r="E19394" i="2"/>
  <c r="F19394" i="2"/>
  <c r="E19395" i="2"/>
  <c r="F19395" i="2"/>
  <c r="E19396" i="2"/>
  <c r="F19396" i="2"/>
  <c r="E19397" i="2"/>
  <c r="F19397" i="2"/>
  <c r="E19398" i="2"/>
  <c r="F19398" i="2"/>
  <c r="E19399" i="2"/>
  <c r="F19399" i="2"/>
  <c r="E19400" i="2"/>
  <c r="F19400" i="2"/>
  <c r="E19401" i="2"/>
  <c r="F19401" i="2"/>
  <c r="E19402" i="2"/>
  <c r="F19402" i="2"/>
  <c r="E19403" i="2"/>
  <c r="F19403" i="2"/>
  <c r="E19404" i="2"/>
  <c r="F19404" i="2"/>
  <c r="E19405" i="2"/>
  <c r="F19405" i="2"/>
  <c r="E19406" i="2"/>
  <c r="F19406" i="2"/>
  <c r="E19407" i="2"/>
  <c r="F19407" i="2"/>
  <c r="E19408" i="2"/>
  <c r="F19408" i="2"/>
  <c r="E19409" i="2"/>
  <c r="F19409" i="2"/>
  <c r="E19410" i="2"/>
  <c r="F19410" i="2"/>
  <c r="E19411" i="2"/>
  <c r="F19411" i="2"/>
  <c r="E19412" i="2"/>
  <c r="F19412" i="2"/>
  <c r="E19413" i="2"/>
  <c r="F19413" i="2"/>
  <c r="E19414" i="2"/>
  <c r="F19414" i="2"/>
  <c r="E19415" i="2"/>
  <c r="F19415" i="2"/>
  <c r="E19416" i="2"/>
  <c r="F19416" i="2"/>
  <c r="E19417" i="2"/>
  <c r="F19417" i="2"/>
  <c r="E19418" i="2"/>
  <c r="F19418" i="2"/>
  <c r="E19419" i="2"/>
  <c r="F19419" i="2"/>
  <c r="E19420" i="2"/>
  <c r="F19420" i="2"/>
  <c r="E19421" i="2"/>
  <c r="F19421" i="2"/>
  <c r="E19422" i="2"/>
  <c r="F19422" i="2"/>
  <c r="E19423" i="2"/>
  <c r="F19423" i="2"/>
  <c r="E19424" i="2"/>
  <c r="F19424" i="2"/>
  <c r="E19425" i="2"/>
  <c r="F19425" i="2"/>
  <c r="E19426" i="2"/>
  <c r="F19426" i="2"/>
  <c r="E19427" i="2"/>
  <c r="F19427" i="2"/>
  <c r="E19428" i="2"/>
  <c r="F19428" i="2"/>
  <c r="E19429" i="2"/>
  <c r="F19429" i="2"/>
  <c r="E19430" i="2"/>
  <c r="F19430" i="2"/>
  <c r="E19431" i="2"/>
  <c r="F19431" i="2"/>
  <c r="E19432" i="2"/>
  <c r="F19432" i="2"/>
  <c r="E19433" i="2"/>
  <c r="F19433" i="2"/>
  <c r="E19434" i="2"/>
  <c r="F19434" i="2"/>
  <c r="E19435" i="2"/>
  <c r="F19435" i="2"/>
  <c r="E19436" i="2"/>
  <c r="F19436" i="2"/>
  <c r="E19437" i="2"/>
  <c r="F19437" i="2"/>
  <c r="E19438" i="2"/>
  <c r="F19438" i="2"/>
  <c r="E19439" i="2"/>
  <c r="F19439" i="2"/>
  <c r="E19440" i="2"/>
  <c r="F19440" i="2"/>
  <c r="E19441" i="2"/>
  <c r="F19441" i="2"/>
  <c r="E19442" i="2"/>
  <c r="F19442" i="2"/>
  <c r="E19443" i="2"/>
  <c r="F19443" i="2"/>
  <c r="E19444" i="2"/>
  <c r="F19444" i="2"/>
  <c r="E19445" i="2"/>
  <c r="F19445" i="2"/>
  <c r="E19446" i="2"/>
  <c r="F19446" i="2"/>
  <c r="E19447" i="2"/>
  <c r="F19447" i="2"/>
  <c r="E19448" i="2"/>
  <c r="F19448" i="2"/>
  <c r="E19449" i="2"/>
  <c r="F19449" i="2"/>
  <c r="E19450" i="2"/>
  <c r="F19450" i="2"/>
  <c r="E19451" i="2"/>
  <c r="F19451" i="2"/>
  <c r="E19452" i="2"/>
  <c r="F19452" i="2"/>
  <c r="E19453" i="2"/>
  <c r="F19453" i="2"/>
  <c r="E19454" i="2"/>
  <c r="F19454" i="2"/>
  <c r="E19455" i="2"/>
  <c r="F19455" i="2"/>
  <c r="E19456" i="2"/>
  <c r="F19456" i="2"/>
  <c r="E19457" i="2"/>
  <c r="F19457" i="2"/>
  <c r="E19458" i="2"/>
  <c r="F19458" i="2"/>
  <c r="E19459" i="2"/>
  <c r="F19459" i="2"/>
  <c r="E19460" i="2"/>
  <c r="F19460" i="2"/>
  <c r="E19461" i="2"/>
  <c r="F19461" i="2"/>
  <c r="E19462" i="2"/>
  <c r="F19462" i="2"/>
  <c r="E19463" i="2"/>
  <c r="F19463" i="2"/>
  <c r="E19464" i="2"/>
  <c r="F19464" i="2"/>
  <c r="E19465" i="2"/>
  <c r="F19465" i="2"/>
  <c r="E19466" i="2"/>
  <c r="F19466" i="2"/>
  <c r="E19467" i="2"/>
  <c r="F19467" i="2"/>
  <c r="E19468" i="2"/>
  <c r="F19468" i="2"/>
  <c r="E19469" i="2"/>
  <c r="F19469" i="2"/>
  <c r="E19470" i="2"/>
  <c r="F19470" i="2"/>
  <c r="E19471" i="2"/>
  <c r="F19471" i="2"/>
  <c r="E19472" i="2"/>
  <c r="F19472" i="2"/>
  <c r="E19473" i="2"/>
  <c r="F19473" i="2"/>
  <c r="E19474" i="2"/>
  <c r="F19474" i="2"/>
  <c r="E19475" i="2"/>
  <c r="F19475" i="2"/>
  <c r="E19476" i="2"/>
  <c r="F19476" i="2"/>
  <c r="E19477" i="2"/>
  <c r="F19477" i="2"/>
  <c r="E19478" i="2"/>
  <c r="F19478" i="2"/>
  <c r="E19479" i="2"/>
  <c r="F19479" i="2"/>
  <c r="E19480" i="2"/>
  <c r="F19480" i="2"/>
  <c r="E19481" i="2"/>
  <c r="F19481" i="2"/>
  <c r="E19482" i="2"/>
  <c r="F19482" i="2"/>
  <c r="E19483" i="2"/>
  <c r="F19483" i="2"/>
  <c r="E19484" i="2"/>
  <c r="F19484" i="2"/>
  <c r="E19485" i="2"/>
  <c r="F19485" i="2"/>
  <c r="E19486" i="2"/>
  <c r="F19486" i="2"/>
  <c r="E19487" i="2"/>
  <c r="F19487" i="2"/>
  <c r="E19488" i="2"/>
  <c r="F19488" i="2"/>
  <c r="E19489" i="2"/>
  <c r="F19489" i="2"/>
  <c r="E19490" i="2"/>
  <c r="F19490" i="2"/>
  <c r="E19491" i="2"/>
  <c r="F19491" i="2"/>
  <c r="E19492" i="2"/>
  <c r="F19492" i="2"/>
  <c r="E19493" i="2"/>
  <c r="F19493" i="2"/>
  <c r="E19494" i="2"/>
  <c r="F19494" i="2"/>
  <c r="E19495" i="2"/>
  <c r="F19495" i="2"/>
  <c r="E19496" i="2"/>
  <c r="F19496" i="2"/>
  <c r="E19497" i="2"/>
  <c r="F19497" i="2"/>
  <c r="E19498" i="2"/>
  <c r="F19498" i="2"/>
  <c r="E19499" i="2"/>
  <c r="F19499" i="2"/>
  <c r="E19500" i="2"/>
  <c r="F19500" i="2"/>
  <c r="E19501" i="2"/>
  <c r="F19501" i="2"/>
  <c r="E19502" i="2"/>
  <c r="F19502" i="2"/>
  <c r="E19503" i="2"/>
  <c r="F19503" i="2"/>
  <c r="E19504" i="2"/>
  <c r="F19504" i="2"/>
  <c r="E19505" i="2"/>
  <c r="F19505" i="2"/>
  <c r="E19506" i="2"/>
  <c r="F19506" i="2"/>
  <c r="E19507" i="2"/>
  <c r="F19507" i="2"/>
  <c r="E19508" i="2"/>
  <c r="F19508" i="2"/>
  <c r="E19509" i="2"/>
  <c r="F19509" i="2"/>
  <c r="E19510" i="2"/>
  <c r="F19510" i="2"/>
  <c r="E19511" i="2"/>
  <c r="F19511" i="2"/>
  <c r="E19512" i="2"/>
  <c r="F19512" i="2"/>
  <c r="E19513" i="2"/>
  <c r="F19513" i="2"/>
  <c r="E19514" i="2"/>
  <c r="F19514" i="2"/>
  <c r="E19515" i="2"/>
  <c r="F19515" i="2"/>
  <c r="E19516" i="2"/>
  <c r="F19516" i="2"/>
  <c r="E19517" i="2"/>
  <c r="F19517" i="2"/>
  <c r="E19518" i="2"/>
  <c r="F19518" i="2"/>
  <c r="E19519" i="2"/>
  <c r="F19519" i="2"/>
  <c r="E19520" i="2"/>
  <c r="F19520" i="2"/>
  <c r="E19521" i="2"/>
  <c r="F19521" i="2"/>
  <c r="E19522" i="2"/>
  <c r="F19522" i="2"/>
  <c r="E19523" i="2"/>
  <c r="F19523" i="2"/>
  <c r="E19524" i="2"/>
  <c r="F19524" i="2"/>
  <c r="E19525" i="2"/>
  <c r="F19525" i="2"/>
  <c r="E19526" i="2"/>
  <c r="F19526" i="2"/>
  <c r="E19527" i="2"/>
  <c r="F19527" i="2"/>
  <c r="E19528" i="2"/>
  <c r="F19528" i="2"/>
  <c r="E19529" i="2"/>
  <c r="F19529" i="2"/>
  <c r="E19530" i="2"/>
  <c r="F19530" i="2"/>
  <c r="E19531" i="2"/>
  <c r="F19531" i="2"/>
  <c r="E19532" i="2"/>
  <c r="F19532" i="2"/>
  <c r="E19533" i="2"/>
  <c r="F19533" i="2"/>
  <c r="E19534" i="2"/>
  <c r="F19534" i="2"/>
  <c r="E19535" i="2"/>
  <c r="F19535" i="2"/>
  <c r="E19536" i="2"/>
  <c r="F19536" i="2"/>
  <c r="E19537" i="2"/>
  <c r="F19537" i="2"/>
  <c r="E19538" i="2"/>
  <c r="F19538" i="2"/>
  <c r="E19539" i="2"/>
  <c r="F19539" i="2"/>
  <c r="E19540" i="2"/>
  <c r="F19540" i="2"/>
  <c r="E19541" i="2"/>
  <c r="F19541" i="2"/>
  <c r="E19542" i="2"/>
  <c r="F19542" i="2"/>
  <c r="E19543" i="2"/>
  <c r="F19543" i="2"/>
  <c r="E19544" i="2"/>
  <c r="F19544" i="2"/>
  <c r="E19545" i="2"/>
  <c r="F19545" i="2"/>
  <c r="E19546" i="2"/>
  <c r="F19546" i="2"/>
  <c r="E19547" i="2"/>
  <c r="F19547" i="2"/>
  <c r="E19548" i="2"/>
  <c r="F19548" i="2"/>
  <c r="E19549" i="2"/>
  <c r="F19549" i="2"/>
  <c r="E19550" i="2"/>
  <c r="F19550" i="2"/>
  <c r="E19551" i="2"/>
  <c r="F19551" i="2"/>
  <c r="E19552" i="2"/>
  <c r="F19552" i="2"/>
  <c r="E19553" i="2"/>
  <c r="F19553" i="2"/>
  <c r="E19554" i="2"/>
  <c r="F19554" i="2"/>
  <c r="E19555" i="2"/>
  <c r="F19555" i="2"/>
  <c r="E19556" i="2"/>
  <c r="F19556" i="2"/>
  <c r="E19557" i="2"/>
  <c r="F19557" i="2"/>
  <c r="E19558" i="2"/>
  <c r="F19558" i="2"/>
  <c r="E19559" i="2"/>
  <c r="F19559" i="2"/>
  <c r="E19560" i="2"/>
  <c r="F19560" i="2"/>
  <c r="E19561" i="2"/>
  <c r="F19561" i="2"/>
  <c r="E19562" i="2"/>
  <c r="F19562" i="2"/>
  <c r="E19563" i="2"/>
  <c r="F19563" i="2"/>
  <c r="E19564" i="2"/>
  <c r="F19564" i="2"/>
  <c r="E19565" i="2"/>
  <c r="F19565" i="2"/>
  <c r="E19566" i="2"/>
  <c r="F19566" i="2"/>
  <c r="E19567" i="2"/>
  <c r="F19567" i="2"/>
  <c r="E19568" i="2"/>
  <c r="F19568" i="2"/>
  <c r="E19569" i="2"/>
  <c r="F19569" i="2"/>
  <c r="E19570" i="2"/>
  <c r="F19570" i="2"/>
  <c r="E19571" i="2"/>
  <c r="F19571" i="2"/>
  <c r="E19572" i="2"/>
  <c r="F19572" i="2"/>
  <c r="E19573" i="2"/>
  <c r="F19573" i="2"/>
  <c r="E19574" i="2"/>
  <c r="F19574" i="2"/>
  <c r="E19575" i="2"/>
  <c r="F19575" i="2"/>
  <c r="E19576" i="2"/>
  <c r="F19576" i="2"/>
  <c r="E19577" i="2"/>
  <c r="F19577" i="2"/>
  <c r="E19578" i="2"/>
  <c r="F19578" i="2"/>
  <c r="E19579" i="2"/>
  <c r="F19579" i="2"/>
  <c r="E19580" i="2"/>
  <c r="F19580" i="2"/>
  <c r="E19581" i="2"/>
  <c r="F19581" i="2"/>
  <c r="E19582" i="2"/>
  <c r="F19582" i="2"/>
  <c r="E19583" i="2"/>
  <c r="F19583" i="2"/>
  <c r="E19584" i="2"/>
  <c r="F19584" i="2"/>
  <c r="E19585" i="2"/>
  <c r="F19585" i="2"/>
  <c r="E19586" i="2"/>
  <c r="F19586" i="2"/>
  <c r="E19587" i="2"/>
  <c r="F19587" i="2"/>
  <c r="E19588" i="2"/>
  <c r="F19588" i="2"/>
  <c r="E19589" i="2"/>
  <c r="F19589" i="2"/>
  <c r="E19590" i="2"/>
  <c r="F19590" i="2"/>
  <c r="E19591" i="2"/>
  <c r="F19591" i="2"/>
  <c r="E19592" i="2"/>
  <c r="F19592" i="2"/>
  <c r="E19593" i="2"/>
  <c r="F19593" i="2"/>
  <c r="E19594" i="2"/>
  <c r="F19594" i="2"/>
  <c r="E19595" i="2"/>
  <c r="F19595" i="2"/>
  <c r="E19596" i="2"/>
  <c r="F19596" i="2"/>
  <c r="E19597" i="2"/>
  <c r="F19597" i="2"/>
  <c r="E19598" i="2"/>
  <c r="F19598" i="2"/>
  <c r="E19599" i="2"/>
  <c r="F19599" i="2"/>
  <c r="E19600" i="2"/>
  <c r="F19600" i="2"/>
  <c r="E19601" i="2"/>
  <c r="F19601" i="2"/>
  <c r="E19602" i="2"/>
  <c r="F19602" i="2"/>
  <c r="E19603" i="2"/>
  <c r="F19603" i="2"/>
  <c r="E19604" i="2"/>
  <c r="F19604" i="2"/>
  <c r="E19605" i="2"/>
  <c r="F19605" i="2"/>
  <c r="E19606" i="2"/>
  <c r="F19606" i="2"/>
  <c r="E19607" i="2"/>
  <c r="F19607" i="2"/>
  <c r="E19608" i="2"/>
  <c r="F19608" i="2"/>
  <c r="E19609" i="2"/>
  <c r="F19609" i="2"/>
  <c r="E19610" i="2"/>
  <c r="F19610" i="2"/>
  <c r="E19611" i="2"/>
  <c r="F19611" i="2"/>
  <c r="E19612" i="2"/>
  <c r="F19612" i="2"/>
  <c r="E19613" i="2"/>
  <c r="F19613" i="2"/>
  <c r="E19614" i="2"/>
  <c r="F19614" i="2"/>
  <c r="E19615" i="2"/>
  <c r="F19615" i="2"/>
  <c r="E19616" i="2"/>
  <c r="F19616" i="2"/>
  <c r="E19617" i="2"/>
  <c r="F19617" i="2"/>
  <c r="E19618" i="2"/>
  <c r="F19618" i="2"/>
  <c r="E19619" i="2"/>
  <c r="F19619" i="2"/>
  <c r="E19620" i="2"/>
  <c r="F19620" i="2"/>
  <c r="E19621" i="2"/>
  <c r="F19621" i="2"/>
  <c r="E19622" i="2"/>
  <c r="F19622" i="2"/>
  <c r="E19623" i="2"/>
  <c r="F19623" i="2"/>
  <c r="E19624" i="2"/>
  <c r="F19624" i="2"/>
  <c r="E19625" i="2"/>
  <c r="F19625" i="2"/>
  <c r="E19626" i="2"/>
  <c r="F19626" i="2"/>
  <c r="E19627" i="2"/>
  <c r="F19627" i="2"/>
  <c r="E19628" i="2"/>
  <c r="F19628" i="2"/>
  <c r="E19629" i="2"/>
  <c r="F19629" i="2"/>
  <c r="E19630" i="2"/>
  <c r="F19630" i="2"/>
  <c r="E19631" i="2"/>
  <c r="F19631" i="2"/>
  <c r="E19632" i="2"/>
  <c r="F19632" i="2"/>
  <c r="E19633" i="2"/>
  <c r="F19633" i="2"/>
  <c r="E19634" i="2"/>
  <c r="F19634" i="2"/>
  <c r="E19635" i="2"/>
  <c r="F19635" i="2"/>
  <c r="E19636" i="2"/>
  <c r="F19636" i="2"/>
  <c r="E19637" i="2"/>
  <c r="F19637" i="2"/>
  <c r="E19638" i="2"/>
  <c r="F19638" i="2"/>
  <c r="E19639" i="2"/>
  <c r="F19639" i="2"/>
  <c r="E19640" i="2"/>
  <c r="F19640" i="2"/>
  <c r="E19641" i="2"/>
  <c r="F19641" i="2"/>
  <c r="E19642" i="2"/>
  <c r="F19642" i="2"/>
  <c r="E19643" i="2"/>
  <c r="F19643" i="2"/>
  <c r="E19644" i="2"/>
  <c r="F19644" i="2"/>
  <c r="E19645" i="2"/>
  <c r="F19645" i="2"/>
  <c r="E19646" i="2"/>
  <c r="F19646" i="2"/>
  <c r="E19647" i="2"/>
  <c r="F19647" i="2"/>
  <c r="E19648" i="2"/>
  <c r="F19648" i="2"/>
  <c r="E19649" i="2"/>
  <c r="F19649" i="2"/>
  <c r="E19650" i="2"/>
  <c r="F19650" i="2"/>
  <c r="E19651" i="2"/>
  <c r="F19651" i="2"/>
  <c r="E19652" i="2"/>
  <c r="F19652" i="2"/>
  <c r="E19653" i="2"/>
  <c r="F19653" i="2"/>
  <c r="E19654" i="2"/>
  <c r="F19654" i="2"/>
  <c r="E19655" i="2"/>
  <c r="F19655" i="2"/>
  <c r="E19656" i="2"/>
  <c r="F19656" i="2"/>
  <c r="E19657" i="2"/>
  <c r="F19657" i="2"/>
  <c r="E19658" i="2"/>
  <c r="F19658" i="2"/>
  <c r="E19659" i="2"/>
  <c r="F19659" i="2"/>
  <c r="E19660" i="2"/>
  <c r="F19660" i="2"/>
  <c r="E19661" i="2"/>
  <c r="F19661" i="2"/>
  <c r="E19662" i="2"/>
  <c r="F19662" i="2"/>
  <c r="E19663" i="2"/>
  <c r="F19663" i="2"/>
  <c r="E19664" i="2"/>
  <c r="F19664" i="2"/>
  <c r="E19665" i="2"/>
  <c r="F19665" i="2"/>
  <c r="E19666" i="2"/>
  <c r="F19666" i="2"/>
  <c r="E19667" i="2"/>
  <c r="F19667" i="2"/>
  <c r="E19668" i="2"/>
  <c r="F19668" i="2"/>
  <c r="E19669" i="2"/>
  <c r="F19669" i="2"/>
  <c r="E19670" i="2"/>
  <c r="F19670" i="2"/>
  <c r="E19671" i="2"/>
  <c r="F19671" i="2"/>
  <c r="E19672" i="2"/>
  <c r="F19672" i="2"/>
  <c r="E19673" i="2"/>
  <c r="F19673" i="2"/>
  <c r="E19674" i="2"/>
  <c r="F19674" i="2"/>
  <c r="E19675" i="2"/>
  <c r="F19675" i="2"/>
  <c r="E19676" i="2"/>
  <c r="F19676" i="2"/>
  <c r="E19677" i="2"/>
  <c r="F19677" i="2"/>
  <c r="E19678" i="2"/>
  <c r="F19678" i="2"/>
  <c r="E19679" i="2"/>
  <c r="F19679" i="2"/>
  <c r="E19680" i="2"/>
  <c r="F19680" i="2"/>
  <c r="E19681" i="2"/>
  <c r="F19681" i="2"/>
  <c r="E19682" i="2"/>
  <c r="F19682" i="2"/>
  <c r="E19683" i="2"/>
  <c r="F19683" i="2"/>
  <c r="E19684" i="2"/>
  <c r="F19684" i="2"/>
  <c r="E19685" i="2"/>
  <c r="F19685" i="2"/>
  <c r="E19686" i="2"/>
  <c r="F19686" i="2"/>
  <c r="E19687" i="2"/>
  <c r="F19687" i="2"/>
  <c r="E19688" i="2"/>
  <c r="F19688" i="2"/>
  <c r="E19689" i="2"/>
  <c r="F19689" i="2"/>
  <c r="E19690" i="2"/>
  <c r="F19690" i="2"/>
  <c r="E19691" i="2"/>
  <c r="F19691" i="2"/>
  <c r="E19692" i="2"/>
  <c r="F19692" i="2"/>
  <c r="E19693" i="2"/>
  <c r="F19693" i="2"/>
  <c r="E19694" i="2"/>
  <c r="F19694" i="2"/>
  <c r="E19695" i="2"/>
  <c r="F19695" i="2"/>
  <c r="E19696" i="2"/>
  <c r="F19696" i="2"/>
  <c r="E19697" i="2"/>
  <c r="F19697" i="2"/>
  <c r="E19698" i="2"/>
  <c r="F19698" i="2"/>
  <c r="E19699" i="2"/>
  <c r="F19699" i="2"/>
  <c r="E19700" i="2"/>
  <c r="F19700" i="2"/>
  <c r="E19701" i="2"/>
  <c r="F19701" i="2"/>
  <c r="E19702" i="2"/>
  <c r="F19702" i="2"/>
  <c r="E19703" i="2"/>
  <c r="F19703" i="2"/>
  <c r="E19704" i="2"/>
  <c r="F19704" i="2"/>
  <c r="E19705" i="2"/>
  <c r="F19705" i="2"/>
  <c r="E19706" i="2"/>
  <c r="F19706" i="2"/>
  <c r="E19707" i="2"/>
  <c r="F19707" i="2"/>
  <c r="E19708" i="2"/>
  <c r="F19708" i="2"/>
  <c r="E19709" i="2"/>
  <c r="F19709" i="2"/>
  <c r="E19710" i="2"/>
  <c r="F19710" i="2"/>
  <c r="E19711" i="2"/>
  <c r="F19711" i="2"/>
  <c r="E19712" i="2"/>
  <c r="F19712" i="2"/>
  <c r="E19713" i="2"/>
  <c r="F19713" i="2"/>
  <c r="E19714" i="2"/>
  <c r="F19714" i="2"/>
  <c r="E19715" i="2"/>
  <c r="F19715" i="2"/>
  <c r="E19716" i="2"/>
  <c r="F19716" i="2"/>
  <c r="E19717" i="2"/>
  <c r="F19717" i="2"/>
  <c r="E19718" i="2"/>
  <c r="F19718" i="2"/>
  <c r="E19719" i="2"/>
  <c r="F19719" i="2"/>
  <c r="E19720" i="2"/>
  <c r="F19720" i="2"/>
  <c r="E19721" i="2"/>
  <c r="F19721" i="2"/>
  <c r="E19722" i="2"/>
  <c r="F19722" i="2"/>
  <c r="E19723" i="2"/>
  <c r="F19723" i="2"/>
  <c r="E19724" i="2"/>
  <c r="F19724" i="2"/>
  <c r="E19725" i="2"/>
  <c r="F19725" i="2"/>
  <c r="E19726" i="2"/>
  <c r="F19726" i="2"/>
  <c r="E19727" i="2"/>
  <c r="F19727" i="2"/>
  <c r="E19728" i="2"/>
  <c r="F19728" i="2"/>
  <c r="E19729" i="2"/>
  <c r="F19729" i="2"/>
  <c r="E19730" i="2"/>
  <c r="F19730" i="2"/>
  <c r="E19731" i="2"/>
  <c r="F19731" i="2"/>
  <c r="E19732" i="2"/>
  <c r="F19732" i="2"/>
  <c r="E19733" i="2"/>
  <c r="F19733" i="2"/>
  <c r="E19734" i="2"/>
  <c r="F19734" i="2"/>
  <c r="E19735" i="2"/>
  <c r="F19735" i="2"/>
  <c r="E19736" i="2"/>
  <c r="F19736" i="2"/>
  <c r="E19737" i="2"/>
  <c r="F19737" i="2"/>
  <c r="E19738" i="2"/>
  <c r="F19738" i="2"/>
  <c r="E19739" i="2"/>
  <c r="F19739" i="2"/>
  <c r="E19740" i="2"/>
  <c r="F19740" i="2"/>
  <c r="E19741" i="2"/>
  <c r="F19741" i="2"/>
  <c r="E19742" i="2"/>
  <c r="F19742" i="2"/>
  <c r="E19743" i="2"/>
  <c r="F19743" i="2"/>
  <c r="E19744" i="2"/>
  <c r="F19744" i="2"/>
  <c r="E19745" i="2"/>
  <c r="F19745" i="2"/>
  <c r="E19746" i="2"/>
  <c r="F19746" i="2"/>
  <c r="E19747" i="2"/>
  <c r="F19747" i="2"/>
  <c r="E19748" i="2"/>
  <c r="F19748" i="2"/>
  <c r="E19749" i="2"/>
  <c r="F19749" i="2"/>
  <c r="E19750" i="2"/>
  <c r="F19750" i="2"/>
  <c r="E19751" i="2"/>
  <c r="F19751" i="2"/>
  <c r="E19752" i="2"/>
  <c r="F19752" i="2"/>
  <c r="E19753" i="2"/>
  <c r="F19753" i="2"/>
  <c r="E19754" i="2"/>
  <c r="F19754" i="2"/>
  <c r="E19755" i="2"/>
  <c r="F19755" i="2"/>
  <c r="E19756" i="2"/>
  <c r="F19756" i="2"/>
  <c r="E19757" i="2"/>
  <c r="F19757" i="2"/>
  <c r="E19758" i="2"/>
  <c r="F19758" i="2"/>
  <c r="E19759" i="2"/>
  <c r="F19759" i="2"/>
  <c r="E19760" i="2"/>
  <c r="F19760" i="2"/>
  <c r="E19761" i="2"/>
  <c r="F19761" i="2"/>
  <c r="E19762" i="2"/>
  <c r="F19762" i="2"/>
  <c r="E19763" i="2"/>
  <c r="F19763" i="2"/>
  <c r="E19764" i="2"/>
  <c r="F19764" i="2"/>
  <c r="E19765" i="2"/>
  <c r="F19765" i="2"/>
  <c r="E19766" i="2"/>
  <c r="F19766" i="2"/>
  <c r="E19767" i="2"/>
  <c r="F19767" i="2"/>
  <c r="E19768" i="2"/>
  <c r="F19768" i="2"/>
  <c r="E19769" i="2"/>
  <c r="F19769" i="2"/>
  <c r="E19770" i="2"/>
  <c r="F19770" i="2"/>
  <c r="E19771" i="2"/>
  <c r="F19771" i="2"/>
  <c r="E19772" i="2"/>
  <c r="F19772" i="2"/>
  <c r="E19773" i="2"/>
  <c r="F19773" i="2"/>
  <c r="E19774" i="2"/>
  <c r="F19774" i="2"/>
  <c r="E19775" i="2"/>
  <c r="F19775" i="2"/>
  <c r="E19776" i="2"/>
  <c r="F19776" i="2"/>
  <c r="E19777" i="2"/>
  <c r="F19777" i="2"/>
  <c r="E19778" i="2"/>
  <c r="F19778" i="2"/>
  <c r="E19779" i="2"/>
  <c r="F19779" i="2"/>
  <c r="E19780" i="2"/>
  <c r="F19780" i="2"/>
  <c r="E19781" i="2"/>
  <c r="F19781" i="2"/>
  <c r="E19782" i="2"/>
  <c r="F19782" i="2"/>
  <c r="E19783" i="2"/>
  <c r="F19783" i="2"/>
  <c r="E19784" i="2"/>
  <c r="F19784" i="2"/>
  <c r="E19785" i="2"/>
  <c r="F19785" i="2"/>
  <c r="E19786" i="2"/>
  <c r="F19786" i="2"/>
  <c r="E19787" i="2"/>
  <c r="F19787" i="2"/>
  <c r="E19788" i="2"/>
  <c r="F19788" i="2"/>
  <c r="E19789" i="2"/>
  <c r="F19789" i="2"/>
  <c r="E19790" i="2"/>
  <c r="F19790" i="2"/>
  <c r="E19791" i="2"/>
  <c r="F19791" i="2"/>
  <c r="E19792" i="2"/>
  <c r="F19792" i="2"/>
  <c r="E19793" i="2"/>
  <c r="F19793" i="2"/>
  <c r="E19794" i="2"/>
  <c r="F19794" i="2"/>
  <c r="E19795" i="2"/>
  <c r="F19795" i="2"/>
  <c r="E19796" i="2"/>
  <c r="F19796" i="2"/>
  <c r="E19797" i="2"/>
  <c r="F19797" i="2"/>
  <c r="E19798" i="2"/>
  <c r="F19798" i="2"/>
  <c r="E19799" i="2"/>
  <c r="F19799" i="2"/>
  <c r="E19800" i="2"/>
  <c r="F19800" i="2"/>
  <c r="E19801" i="2"/>
  <c r="F19801" i="2"/>
  <c r="E19802" i="2"/>
  <c r="F19802" i="2"/>
  <c r="E19803" i="2"/>
  <c r="F19803" i="2"/>
  <c r="E19804" i="2"/>
  <c r="F19804" i="2"/>
  <c r="E19805" i="2"/>
  <c r="F19805" i="2"/>
  <c r="E19806" i="2"/>
  <c r="F19806" i="2"/>
  <c r="E19807" i="2"/>
  <c r="F19807" i="2"/>
  <c r="E19808" i="2"/>
  <c r="F19808" i="2"/>
  <c r="E19809" i="2"/>
  <c r="F19809" i="2"/>
  <c r="E19810" i="2"/>
  <c r="F19810" i="2"/>
  <c r="E19811" i="2"/>
  <c r="F19811" i="2"/>
  <c r="E19812" i="2"/>
  <c r="F19812" i="2"/>
  <c r="E19813" i="2"/>
  <c r="F19813" i="2"/>
  <c r="E19814" i="2"/>
  <c r="F19814" i="2"/>
  <c r="E19815" i="2"/>
  <c r="F19815" i="2"/>
  <c r="E19816" i="2"/>
  <c r="F19816" i="2"/>
  <c r="E19817" i="2"/>
  <c r="F19817" i="2"/>
  <c r="E19818" i="2"/>
  <c r="F19818" i="2"/>
  <c r="E19819" i="2"/>
  <c r="F19819" i="2"/>
  <c r="E19820" i="2"/>
  <c r="F19820" i="2"/>
  <c r="E19821" i="2"/>
  <c r="F19821" i="2"/>
  <c r="E19822" i="2"/>
  <c r="F19822" i="2"/>
  <c r="E19823" i="2"/>
  <c r="F19823" i="2"/>
  <c r="E19824" i="2"/>
  <c r="F19824" i="2"/>
  <c r="E19825" i="2"/>
  <c r="F19825" i="2"/>
  <c r="E19826" i="2"/>
  <c r="F19826" i="2"/>
  <c r="E19827" i="2"/>
  <c r="F19827" i="2"/>
  <c r="E19828" i="2"/>
  <c r="F19828" i="2"/>
  <c r="E19829" i="2"/>
  <c r="F19829" i="2"/>
  <c r="E19830" i="2"/>
  <c r="F19830" i="2"/>
  <c r="E19831" i="2"/>
  <c r="F19831" i="2"/>
  <c r="E19832" i="2"/>
  <c r="F19832" i="2"/>
  <c r="E19833" i="2"/>
  <c r="F19833" i="2"/>
  <c r="E19834" i="2"/>
  <c r="F19834" i="2"/>
  <c r="E19835" i="2"/>
  <c r="F19835" i="2"/>
  <c r="E19836" i="2"/>
  <c r="F19836" i="2"/>
  <c r="E19837" i="2"/>
  <c r="F19837" i="2"/>
  <c r="E19838" i="2"/>
  <c r="F19838" i="2"/>
  <c r="E19839" i="2"/>
  <c r="F19839" i="2"/>
  <c r="E19840" i="2"/>
  <c r="F19840" i="2"/>
  <c r="E19841" i="2"/>
  <c r="F19841" i="2"/>
  <c r="E19842" i="2"/>
  <c r="F19842" i="2"/>
  <c r="E19843" i="2"/>
  <c r="F19843" i="2"/>
  <c r="E19844" i="2"/>
  <c r="F19844" i="2"/>
  <c r="E19845" i="2"/>
  <c r="F19845" i="2"/>
  <c r="E19846" i="2"/>
  <c r="F19846" i="2"/>
  <c r="E19847" i="2"/>
  <c r="F19847" i="2"/>
  <c r="E19848" i="2"/>
  <c r="F19848" i="2"/>
  <c r="E19849" i="2"/>
  <c r="F19849" i="2"/>
  <c r="E19850" i="2"/>
  <c r="F19850" i="2"/>
  <c r="E19851" i="2"/>
  <c r="F19851" i="2"/>
  <c r="E19852" i="2"/>
  <c r="F19852" i="2"/>
  <c r="E19853" i="2"/>
  <c r="F19853" i="2"/>
  <c r="E19854" i="2"/>
  <c r="F19854" i="2"/>
  <c r="E19855" i="2"/>
  <c r="F19855" i="2"/>
  <c r="E19856" i="2"/>
  <c r="F19856" i="2"/>
  <c r="E19857" i="2"/>
  <c r="F19857" i="2"/>
  <c r="E19858" i="2"/>
  <c r="F19858" i="2"/>
  <c r="E19859" i="2"/>
  <c r="F19859" i="2"/>
  <c r="E19860" i="2"/>
  <c r="F19860" i="2"/>
  <c r="E19861" i="2"/>
  <c r="F19861" i="2"/>
  <c r="E19862" i="2"/>
  <c r="F19862" i="2"/>
  <c r="E19863" i="2"/>
  <c r="F19863" i="2"/>
  <c r="E19864" i="2"/>
  <c r="F19864" i="2"/>
  <c r="E19865" i="2"/>
  <c r="F19865" i="2"/>
  <c r="E19866" i="2"/>
  <c r="F19866" i="2"/>
  <c r="E19867" i="2"/>
  <c r="F19867" i="2"/>
  <c r="E19868" i="2"/>
  <c r="F19868" i="2"/>
  <c r="E19869" i="2"/>
  <c r="F19869" i="2"/>
  <c r="E19870" i="2"/>
  <c r="F19870" i="2"/>
  <c r="E19871" i="2"/>
  <c r="F19871" i="2"/>
  <c r="E19872" i="2"/>
  <c r="F19872" i="2"/>
  <c r="E19873" i="2"/>
  <c r="F19873" i="2"/>
  <c r="E19874" i="2"/>
  <c r="F19874" i="2"/>
  <c r="E19875" i="2"/>
  <c r="F19875" i="2"/>
  <c r="E19876" i="2"/>
  <c r="F19876" i="2"/>
  <c r="E19877" i="2"/>
  <c r="F19877" i="2"/>
  <c r="E19878" i="2"/>
  <c r="F19878" i="2"/>
  <c r="E19879" i="2"/>
  <c r="F19879" i="2"/>
  <c r="E19880" i="2"/>
  <c r="F19880" i="2"/>
  <c r="E19881" i="2"/>
  <c r="F19881" i="2"/>
  <c r="E19882" i="2"/>
  <c r="F19882" i="2"/>
  <c r="E19883" i="2"/>
  <c r="F19883" i="2"/>
  <c r="E19884" i="2"/>
  <c r="F19884" i="2"/>
  <c r="E19885" i="2"/>
  <c r="F19885" i="2"/>
  <c r="E19886" i="2"/>
  <c r="F19886" i="2"/>
  <c r="E19887" i="2"/>
  <c r="F19887" i="2"/>
  <c r="E19888" i="2"/>
  <c r="F19888" i="2"/>
  <c r="E19889" i="2"/>
  <c r="F19889" i="2"/>
  <c r="E19890" i="2"/>
  <c r="F19890" i="2"/>
  <c r="E19891" i="2"/>
  <c r="F19891" i="2"/>
  <c r="E19892" i="2"/>
  <c r="F19892" i="2"/>
  <c r="E19893" i="2"/>
  <c r="F19893" i="2"/>
  <c r="E19894" i="2"/>
  <c r="F19894" i="2"/>
  <c r="E19895" i="2"/>
  <c r="F19895" i="2"/>
  <c r="E19896" i="2"/>
  <c r="F19896" i="2"/>
  <c r="E19897" i="2"/>
  <c r="F19897" i="2"/>
  <c r="E19898" i="2"/>
  <c r="F19898" i="2"/>
  <c r="E19899" i="2"/>
  <c r="F19899" i="2"/>
  <c r="E19900" i="2"/>
  <c r="F19900" i="2"/>
  <c r="E19901" i="2"/>
  <c r="F19901" i="2"/>
  <c r="E19902" i="2"/>
  <c r="F19902" i="2"/>
  <c r="E19903" i="2"/>
  <c r="F19903" i="2"/>
  <c r="E19904" i="2"/>
  <c r="F19904" i="2"/>
  <c r="E19905" i="2"/>
  <c r="F19905" i="2"/>
  <c r="E19906" i="2"/>
  <c r="F19906" i="2"/>
  <c r="E19907" i="2"/>
  <c r="F19907" i="2"/>
  <c r="E19908" i="2"/>
  <c r="F19908" i="2"/>
  <c r="E19909" i="2"/>
  <c r="F19909" i="2"/>
  <c r="E19910" i="2"/>
  <c r="F19910" i="2"/>
  <c r="E19911" i="2"/>
  <c r="F19911" i="2"/>
  <c r="E19912" i="2"/>
  <c r="F19912" i="2"/>
  <c r="E19913" i="2"/>
  <c r="F19913" i="2"/>
  <c r="E19914" i="2"/>
  <c r="F19914" i="2"/>
  <c r="E19915" i="2"/>
  <c r="F19915" i="2"/>
  <c r="E19916" i="2"/>
  <c r="F19916" i="2"/>
  <c r="E19917" i="2"/>
  <c r="F19917" i="2"/>
  <c r="E19918" i="2"/>
  <c r="F19918" i="2"/>
  <c r="E19919" i="2"/>
  <c r="F19919" i="2"/>
  <c r="E19920" i="2"/>
  <c r="F19920" i="2"/>
  <c r="E19921" i="2"/>
  <c r="F19921" i="2"/>
  <c r="E19922" i="2"/>
  <c r="F19922" i="2"/>
  <c r="E19923" i="2"/>
  <c r="F19923" i="2"/>
  <c r="E19924" i="2"/>
  <c r="F19924" i="2"/>
  <c r="E19925" i="2"/>
  <c r="F19925" i="2"/>
  <c r="E19926" i="2"/>
  <c r="F19926" i="2"/>
  <c r="E19927" i="2"/>
  <c r="F19927" i="2"/>
  <c r="E19928" i="2"/>
  <c r="F19928" i="2"/>
  <c r="E19929" i="2"/>
  <c r="F19929" i="2"/>
  <c r="E19930" i="2"/>
  <c r="F19930" i="2"/>
  <c r="E19931" i="2"/>
  <c r="F19931" i="2"/>
  <c r="E19932" i="2"/>
  <c r="F19932" i="2"/>
  <c r="E19933" i="2"/>
  <c r="F19933" i="2"/>
  <c r="E19934" i="2"/>
  <c r="F19934" i="2"/>
  <c r="E19935" i="2"/>
  <c r="F19935" i="2"/>
  <c r="E19936" i="2"/>
  <c r="F19936" i="2"/>
  <c r="E19937" i="2"/>
  <c r="F19937" i="2"/>
  <c r="E19938" i="2"/>
  <c r="F19938" i="2"/>
  <c r="E19939" i="2"/>
  <c r="F19939" i="2"/>
  <c r="E19940" i="2"/>
  <c r="F19940" i="2"/>
  <c r="E19941" i="2"/>
  <c r="F19941" i="2"/>
  <c r="E19942" i="2"/>
  <c r="F19942" i="2"/>
  <c r="E19943" i="2"/>
  <c r="F19943" i="2"/>
  <c r="E19944" i="2"/>
  <c r="F19944" i="2"/>
  <c r="E19945" i="2"/>
  <c r="F19945" i="2"/>
  <c r="E19946" i="2"/>
  <c r="F19946" i="2"/>
  <c r="E19947" i="2"/>
  <c r="F19947" i="2"/>
  <c r="E19948" i="2"/>
  <c r="F19948" i="2"/>
  <c r="E19949" i="2"/>
  <c r="F19949" i="2"/>
  <c r="E19950" i="2"/>
  <c r="F19950" i="2"/>
  <c r="E19951" i="2"/>
  <c r="F19951" i="2"/>
  <c r="E19952" i="2"/>
  <c r="F19952" i="2"/>
  <c r="E19953" i="2"/>
  <c r="F19953" i="2"/>
  <c r="E19954" i="2"/>
  <c r="F19954" i="2"/>
  <c r="E19955" i="2"/>
  <c r="F19955" i="2"/>
  <c r="E19956" i="2"/>
  <c r="F19956" i="2"/>
  <c r="E19957" i="2"/>
  <c r="F19957" i="2"/>
  <c r="E19958" i="2"/>
  <c r="F19958" i="2"/>
  <c r="E19959" i="2"/>
  <c r="F19959" i="2"/>
  <c r="E19960" i="2"/>
  <c r="F19960" i="2"/>
  <c r="E19961" i="2"/>
  <c r="F19961" i="2"/>
  <c r="E19962" i="2"/>
  <c r="F19962" i="2"/>
  <c r="E19963" i="2"/>
  <c r="F19963" i="2"/>
  <c r="E19964" i="2"/>
  <c r="F19964" i="2"/>
  <c r="E19965" i="2"/>
  <c r="F19965" i="2"/>
  <c r="E19966" i="2"/>
  <c r="F19966" i="2"/>
  <c r="E19967" i="2"/>
  <c r="F19967" i="2"/>
  <c r="E19968" i="2"/>
  <c r="F19968" i="2"/>
  <c r="E19969" i="2"/>
  <c r="F19969" i="2"/>
  <c r="E19970" i="2"/>
  <c r="F19970" i="2"/>
  <c r="E19971" i="2"/>
  <c r="F19971" i="2"/>
  <c r="E19972" i="2"/>
  <c r="F19972" i="2"/>
  <c r="E19973" i="2"/>
  <c r="F19973" i="2"/>
  <c r="E19974" i="2"/>
  <c r="F19974" i="2"/>
  <c r="E19975" i="2"/>
  <c r="F19975" i="2"/>
  <c r="E19976" i="2"/>
  <c r="F19976" i="2"/>
  <c r="E19977" i="2"/>
  <c r="F19977" i="2"/>
  <c r="E19978" i="2"/>
  <c r="F19978" i="2"/>
  <c r="E19979" i="2"/>
  <c r="F19979" i="2"/>
  <c r="E19980" i="2"/>
  <c r="F19980" i="2"/>
  <c r="E19981" i="2"/>
  <c r="F19981" i="2"/>
  <c r="E19982" i="2"/>
  <c r="F19982" i="2"/>
  <c r="E19983" i="2"/>
  <c r="F19983" i="2"/>
  <c r="E19984" i="2"/>
  <c r="F19984" i="2"/>
  <c r="E19985" i="2"/>
  <c r="F19985" i="2"/>
  <c r="E19986" i="2"/>
  <c r="F19986" i="2"/>
  <c r="E19987" i="2"/>
  <c r="F19987" i="2"/>
  <c r="E19988" i="2"/>
  <c r="F19988" i="2"/>
  <c r="E19989" i="2"/>
  <c r="F19989" i="2"/>
  <c r="E19990" i="2"/>
  <c r="F19990" i="2"/>
  <c r="E19991" i="2"/>
  <c r="F19991" i="2"/>
  <c r="E19992" i="2"/>
  <c r="F19992" i="2"/>
  <c r="E19993" i="2"/>
  <c r="F19993" i="2"/>
  <c r="E19994" i="2"/>
  <c r="F19994" i="2"/>
  <c r="E19995" i="2"/>
  <c r="F19995" i="2"/>
  <c r="E19996" i="2"/>
  <c r="F19996" i="2"/>
  <c r="E19997" i="2"/>
  <c r="F19997" i="2"/>
  <c r="E19998" i="2"/>
  <c r="F19998" i="2"/>
  <c r="E19999" i="2"/>
  <c r="F19999" i="2"/>
  <c r="E20000" i="2"/>
  <c r="F20000" i="2"/>
  <c r="E20001" i="2"/>
  <c r="F20001" i="2"/>
  <c r="I658" i="1"/>
  <c r="I457" i="1"/>
  <c r="I507" i="1"/>
  <c r="I48" i="1"/>
  <c r="I70" i="1"/>
  <c r="I884" i="1"/>
  <c r="K884" i="1" s="1"/>
  <c r="I689" i="1"/>
  <c r="I154" i="1"/>
  <c r="J154" i="1" s="1"/>
  <c r="I1001" i="1"/>
  <c r="I30" i="1"/>
  <c r="I742" i="1"/>
  <c r="I176" i="1"/>
  <c r="I556" i="1"/>
  <c r="L556" i="1" s="1"/>
  <c r="I614" i="1"/>
  <c r="I103" i="1"/>
  <c r="K103" i="1" s="1"/>
  <c r="I801" i="1"/>
  <c r="I657" i="1"/>
  <c r="I114" i="1"/>
  <c r="I971" i="1"/>
  <c r="I812" i="1"/>
  <c r="I715" i="1"/>
  <c r="I102" i="1"/>
  <c r="L102" i="1" s="1"/>
  <c r="I847" i="1"/>
  <c r="L847" i="1" s="1"/>
  <c r="I294" i="1"/>
  <c r="J294" i="1" s="1"/>
  <c r="I235" i="1"/>
  <c r="I628" i="1"/>
  <c r="J628" i="1" s="1"/>
  <c r="I716" i="1"/>
  <c r="J716" i="1" s="1"/>
  <c r="I33" i="1"/>
  <c r="I809" i="1"/>
  <c r="J809" i="1" s="1"/>
  <c r="I852" i="1"/>
  <c r="I912" i="1"/>
  <c r="I169" i="1"/>
  <c r="I605" i="1"/>
  <c r="I89" i="1"/>
  <c r="I333" i="1"/>
  <c r="I998" i="1"/>
  <c r="I212" i="1"/>
  <c r="I597" i="1"/>
  <c r="I438" i="1"/>
  <c r="I122" i="1"/>
  <c r="I96" i="1"/>
  <c r="I434" i="1"/>
  <c r="K434" i="1" s="1"/>
  <c r="I543" i="1"/>
  <c r="I885" i="1"/>
  <c r="I947" i="1"/>
  <c r="I893" i="1"/>
  <c r="I962" i="1"/>
  <c r="I517" i="1"/>
  <c r="I474" i="1"/>
  <c r="I417" i="1"/>
  <c r="I979" i="1"/>
  <c r="I908" i="1"/>
  <c r="I298" i="1"/>
  <c r="I952" i="1"/>
  <c r="I338" i="1"/>
  <c r="I621" i="1"/>
  <c r="I223" i="1"/>
  <c r="I459" i="1"/>
  <c r="I549" i="1"/>
  <c r="I275" i="1"/>
  <c r="J275" i="1" s="1"/>
  <c r="I681" i="1"/>
  <c r="I798" i="1"/>
  <c r="I799" i="1"/>
  <c r="I733" i="1"/>
  <c r="I958" i="1"/>
  <c r="I377" i="1"/>
  <c r="I268" i="1"/>
  <c r="I166" i="1"/>
  <c r="I903" i="1"/>
  <c r="I942" i="1"/>
  <c r="I836" i="1"/>
  <c r="I817" i="1"/>
  <c r="K817" i="1" s="1"/>
  <c r="I5" i="1"/>
  <c r="I201" i="1"/>
  <c r="I595" i="1"/>
  <c r="I611" i="1"/>
  <c r="J611" i="1" s="1"/>
  <c r="I810" i="1"/>
  <c r="J810" i="1" s="1"/>
  <c r="I36" i="1"/>
  <c r="I687" i="1"/>
  <c r="L687" i="1" s="1"/>
  <c r="I691" i="1"/>
  <c r="I842" i="1"/>
  <c r="I779" i="1"/>
  <c r="L779" i="1" s="1"/>
  <c r="I865" i="1"/>
  <c r="I503" i="1"/>
  <c r="L503" i="1" s="1"/>
  <c r="I983" i="1"/>
  <c r="I485" i="1"/>
  <c r="I862" i="1"/>
  <c r="I402" i="1"/>
  <c r="I1000" i="1"/>
  <c r="I953" i="1"/>
  <c r="I554" i="1"/>
  <c r="I64" i="1"/>
  <c r="I163" i="1"/>
  <c r="I976" i="1"/>
  <c r="I582" i="1"/>
  <c r="I975" i="1"/>
  <c r="I280" i="1"/>
  <c r="K280" i="1" s="1"/>
  <c r="I161" i="1"/>
  <c r="I763" i="1"/>
  <c r="I365" i="1"/>
  <c r="I728" i="1"/>
  <c r="I749" i="1"/>
  <c r="I429" i="1"/>
  <c r="I148" i="1"/>
  <c r="I762" i="1"/>
  <c r="I898" i="1"/>
  <c r="I768" i="1"/>
  <c r="I679" i="1"/>
  <c r="I823" i="1"/>
  <c r="I364" i="1"/>
  <c r="I357" i="1"/>
  <c r="I638" i="1"/>
  <c r="I426" i="1"/>
  <c r="I950" i="1"/>
  <c r="I322" i="1"/>
  <c r="I751" i="1"/>
  <c r="I295" i="1"/>
  <c r="I729" i="1"/>
  <c r="I758" i="1"/>
  <c r="I563" i="1"/>
  <c r="I538" i="1"/>
  <c r="I756" i="1"/>
  <c r="I233" i="1"/>
  <c r="I954" i="1"/>
  <c r="I327" i="1"/>
  <c r="I200" i="1"/>
  <c r="I752" i="1"/>
  <c r="I837" i="1"/>
  <c r="I213" i="1"/>
  <c r="I970" i="1"/>
  <c r="I444" i="1"/>
  <c r="I273" i="1"/>
  <c r="I731" i="1"/>
  <c r="L731" i="1" s="1"/>
  <c r="I585" i="1"/>
  <c r="I901" i="1"/>
  <c r="I642" i="1"/>
  <c r="I286" i="1"/>
  <c r="I160" i="1"/>
  <c r="I415" i="1"/>
  <c r="I183" i="1"/>
  <c r="I981" i="1"/>
  <c r="I723" i="1"/>
  <c r="I489" i="1"/>
  <c r="I684" i="1"/>
  <c r="I548" i="1"/>
  <c r="I182" i="1"/>
  <c r="I877" i="1"/>
  <c r="I171" i="1"/>
  <c r="I359" i="1"/>
  <c r="I447" i="1"/>
  <c r="I803" i="1"/>
  <c r="I917" i="1"/>
  <c r="I686" i="1"/>
  <c r="I725" i="1"/>
  <c r="I181" i="1"/>
  <c r="I915" i="1"/>
  <c r="I456" i="1"/>
  <c r="I418" i="1"/>
  <c r="I712" i="1"/>
  <c r="K712" i="1" s="1"/>
  <c r="I414" i="1"/>
  <c r="L414" i="1" s="1"/>
  <c r="I946" i="1"/>
  <c r="I694" i="1"/>
  <c r="I266" i="1"/>
  <c r="I757" i="1"/>
  <c r="I796" i="1"/>
  <c r="I175" i="1"/>
  <c r="J175" i="1" s="1"/>
  <c r="I916" i="1"/>
  <c r="I442" i="1"/>
  <c r="I654" i="1"/>
  <c r="I138" i="1"/>
  <c r="I510" i="1"/>
  <c r="I610" i="1"/>
  <c r="I740" i="1"/>
  <c r="K740" i="1" s="1"/>
  <c r="I453" i="1"/>
  <c r="I271" i="1"/>
  <c r="I613" i="1"/>
  <c r="I92" i="1"/>
  <c r="I319" i="1"/>
  <c r="I93" i="1"/>
  <c r="I795" i="1"/>
  <c r="I800" i="1"/>
  <c r="I307" i="1"/>
  <c r="I992" i="1"/>
  <c r="I606" i="1"/>
  <c r="I786" i="1"/>
  <c r="I234" i="1"/>
  <c r="I477" i="1"/>
  <c r="I854" i="1"/>
  <c r="I620" i="1"/>
  <c r="I919" i="1"/>
  <c r="J919" i="1" s="1"/>
  <c r="I152" i="1"/>
  <c r="I790" i="1"/>
  <c r="J790" i="1" s="1"/>
  <c r="I853" i="1"/>
  <c r="I143" i="1"/>
  <c r="I631" i="1"/>
  <c r="I372" i="1"/>
  <c r="I939" i="1"/>
  <c r="I392" i="1"/>
  <c r="J392" i="1" s="1"/>
  <c r="I737" i="1"/>
  <c r="I866" i="1"/>
  <c r="I783" i="1"/>
  <c r="I437" i="1"/>
  <c r="I344" i="1"/>
  <c r="I905" i="1"/>
  <c r="I478" i="1"/>
  <c r="I943" i="1"/>
  <c r="I86" i="1"/>
  <c r="I765" i="1"/>
  <c r="I576" i="1"/>
  <c r="K576" i="1" s="1"/>
  <c r="I821" i="1"/>
  <c r="I361" i="1"/>
  <c r="I918" i="1"/>
  <c r="I727" i="1"/>
  <c r="I891" i="1"/>
  <c r="L891" i="1" s="1"/>
  <c r="I111" i="1"/>
  <c r="I150" i="1"/>
  <c r="I345" i="1"/>
  <c r="I304" i="1"/>
  <c r="I82" i="1"/>
  <c r="L82" i="1" s="1"/>
  <c r="I530" i="1"/>
  <c r="I407" i="1"/>
  <c r="I815" i="1"/>
  <c r="I297" i="1"/>
  <c r="I526" i="1"/>
  <c r="I441" i="1"/>
  <c r="I174" i="1"/>
  <c r="I124" i="1"/>
  <c r="I788" i="1"/>
  <c r="I495" i="1"/>
  <c r="L495" i="1" s="1"/>
  <c r="I887" i="1"/>
  <c r="I31" i="1"/>
  <c r="I368" i="1"/>
  <c r="I29" i="1"/>
  <c r="I926" i="1"/>
  <c r="I309" i="1"/>
  <c r="I7" i="1"/>
  <c r="I700" i="1"/>
  <c r="I305" i="1"/>
  <c r="I673" i="1"/>
  <c r="I71" i="1"/>
  <c r="I793" i="1"/>
  <c r="I314" i="1"/>
  <c r="I451" i="1"/>
  <c r="I558" i="1"/>
  <c r="I258" i="1"/>
  <c r="I463" i="1"/>
  <c r="I230" i="1"/>
  <c r="I348" i="1"/>
  <c r="I125" i="1"/>
  <c r="I380" i="1"/>
  <c r="I362" i="1"/>
  <c r="I632" i="1"/>
  <c r="K632" i="1" s="1"/>
  <c r="I276" i="1"/>
  <c r="I591" i="1"/>
  <c r="I555" i="1"/>
  <c r="I185" i="1"/>
  <c r="I722" i="1"/>
  <c r="L722" i="1" s="1"/>
  <c r="I978" i="1"/>
  <c r="I849" i="1"/>
  <c r="I77" i="1"/>
  <c r="I346" i="1"/>
  <c r="I655" i="1"/>
  <c r="I486" i="1"/>
  <c r="L486" i="1" s="1"/>
  <c r="I296" i="1"/>
  <c r="I797" i="1"/>
  <c r="I508" i="1"/>
  <c r="I652" i="1"/>
  <c r="J652" i="1" s="1"/>
  <c r="I995" i="1"/>
  <c r="I58" i="1"/>
  <c r="I546" i="1"/>
  <c r="I656" i="1"/>
  <c r="I778" i="1"/>
  <c r="L778" i="1" s="1"/>
  <c r="I13" i="1"/>
  <c r="I989" i="1"/>
  <c r="I930" i="1"/>
  <c r="I97" i="1"/>
  <c r="I921" i="1"/>
  <c r="K921" i="1" s="1"/>
  <c r="I101" i="1"/>
  <c r="L101" i="1" s="1"/>
  <c r="I480" i="1"/>
  <c r="I525" i="1"/>
  <c r="I699" i="1"/>
  <c r="I400" i="1"/>
  <c r="I91" i="1"/>
  <c r="K91" i="1" s="1"/>
  <c r="I636" i="1"/>
  <c r="I909" i="1"/>
  <c r="I993" i="1"/>
  <c r="I420" i="1"/>
  <c r="I72" i="1"/>
  <c r="I539" i="1"/>
  <c r="K539" i="1" s="1"/>
  <c r="I961" i="1"/>
  <c r="I387" i="1"/>
  <c r="I35" i="1"/>
  <c r="I955" i="1"/>
  <c r="I802" i="1"/>
  <c r="I137" i="1"/>
  <c r="I130" i="1"/>
  <c r="I748" i="1"/>
  <c r="I239" i="1"/>
  <c r="I225" i="1"/>
  <c r="I395" i="1"/>
  <c r="I835" i="1"/>
  <c r="I254" i="1"/>
  <c r="K254" i="1" s="1"/>
  <c r="I381" i="1"/>
  <c r="K381" i="1" s="1"/>
  <c r="I232" i="1"/>
  <c r="I394" i="1"/>
  <c r="L394" i="1" s="1"/>
  <c r="I502" i="1"/>
  <c r="I630" i="1"/>
  <c r="I990" i="1"/>
  <c r="I714" i="1"/>
  <c r="I838" i="1"/>
  <c r="I734" i="1"/>
  <c r="L734" i="1" s="1"/>
  <c r="I704" i="1"/>
  <c r="I108" i="1"/>
  <c r="J108" i="1" s="1"/>
  <c r="I948" i="1"/>
  <c r="I325" i="1"/>
  <c r="J325" i="1" s="1"/>
  <c r="I690" i="1"/>
  <c r="K690" i="1" s="1"/>
  <c r="I664" i="1"/>
  <c r="I491" i="1"/>
  <c r="I542" i="1"/>
  <c r="I458" i="1"/>
  <c r="I339" i="1"/>
  <c r="I984" i="1"/>
  <c r="I705" i="1"/>
  <c r="I144" i="1"/>
  <c r="I929" i="1"/>
  <c r="I736" i="1"/>
  <c r="J736" i="1" s="1"/>
  <c r="I552" i="1"/>
  <c r="I945" i="1"/>
  <c r="L945" i="1" s="1"/>
  <c r="I814" i="1"/>
  <c r="I215" i="1"/>
  <c r="L215" i="1" s="1"/>
  <c r="I38" i="1"/>
  <c r="I358" i="1"/>
  <c r="I334" i="1"/>
  <c r="L334" i="1" s="1"/>
  <c r="I79" i="1"/>
  <c r="L79" i="1" s="1"/>
  <c r="I701" i="1"/>
  <c r="L701" i="1" s="1"/>
  <c r="I914" i="1"/>
  <c r="I472" i="1"/>
  <c r="J472" i="1" s="1"/>
  <c r="I257" i="1"/>
  <c r="I592" i="1"/>
  <c r="I832" i="1"/>
  <c r="I547" i="1"/>
  <c r="I270" i="1"/>
  <c r="I191" i="1"/>
  <c r="I186" i="1"/>
  <c r="I439" i="1"/>
  <c r="I134" i="1"/>
  <c r="I609" i="1"/>
  <c r="I578" i="1"/>
  <c r="I167" i="1"/>
  <c r="I521" i="1"/>
  <c r="I568" i="1"/>
  <c r="I399" i="1"/>
  <c r="I173" i="1"/>
  <c r="I560" i="1"/>
  <c r="I828" i="1"/>
  <c r="K828" i="1" s="1"/>
  <c r="I207" i="1"/>
  <c r="I443" i="1"/>
  <c r="K443" i="1" s="1"/>
  <c r="I997" i="1"/>
  <c r="I386" i="1"/>
  <c r="I888" i="1"/>
  <c r="I120" i="1"/>
  <c r="I626" i="1"/>
  <c r="I629" i="1"/>
  <c r="L629" i="1" s="1"/>
  <c r="I745" i="1"/>
  <c r="I949" i="1"/>
  <c r="I536" i="1"/>
  <c r="I589" i="1"/>
  <c r="I584" i="1"/>
  <c r="I895" i="1"/>
  <c r="I567" i="1"/>
  <c r="I84" i="1"/>
  <c r="I627" i="1"/>
  <c r="I421" i="1"/>
  <c r="I754" i="1"/>
  <c r="I780" i="1"/>
  <c r="I861" i="1"/>
  <c r="I204" i="1"/>
  <c r="I193" i="1"/>
  <c r="I504" i="1"/>
  <c r="L504" i="1" s="1"/>
  <c r="I28" i="1"/>
  <c r="L28" i="1" s="1"/>
  <c r="I534" i="1"/>
  <c r="I413" i="1"/>
  <c r="I590" i="1"/>
  <c r="I500" i="1"/>
  <c r="L500" i="1" s="1"/>
  <c r="I969" i="1"/>
  <c r="I792" i="1"/>
  <c r="I787" i="1"/>
  <c r="I483" i="1"/>
  <c r="I214" i="1"/>
  <c r="I177" i="1"/>
  <c r="I678" i="1"/>
  <c r="L678" i="1" s="1"/>
  <c r="I772" i="1"/>
  <c r="K772" i="1" s="1"/>
  <c r="I497" i="1"/>
  <c r="I553" i="1"/>
  <c r="I32" i="1"/>
  <c r="I925" i="1"/>
  <c r="I519" i="1"/>
  <c r="I65" i="1"/>
  <c r="I544" i="1"/>
  <c r="I671" i="1"/>
  <c r="I241" i="1"/>
  <c r="I515" i="1"/>
  <c r="I240" i="1"/>
  <c r="I777" i="1"/>
  <c r="I424" i="1"/>
  <c r="I60" i="1"/>
  <c r="I692" i="1"/>
  <c r="I8" i="1"/>
  <c r="I881" i="1"/>
  <c r="I839" i="1"/>
  <c r="I493" i="1"/>
  <c r="I158" i="1"/>
  <c r="I9" i="1"/>
  <c r="K9" i="1" s="1"/>
  <c r="I805" i="1"/>
  <c r="J805" i="1" s="1"/>
  <c r="I190" i="1"/>
  <c r="I598" i="1"/>
  <c r="I16" i="1"/>
  <c r="I764" i="1"/>
  <c r="I238" i="1"/>
  <c r="I886" i="1"/>
  <c r="I713" i="1"/>
  <c r="I473" i="1"/>
  <c r="I708" i="1"/>
  <c r="I80" i="1"/>
  <c r="I41" i="1"/>
  <c r="I965" i="1"/>
  <c r="I659" i="1"/>
  <c r="I385" i="1"/>
  <c r="I766" i="1"/>
  <c r="L766" i="1" s="1"/>
  <c r="I208" i="1"/>
  <c r="I501" i="1"/>
  <c r="I135" i="1"/>
  <c r="I378" i="1"/>
  <c r="I343" i="1"/>
  <c r="I23" i="1"/>
  <c r="I537" i="1"/>
  <c r="I51" i="1"/>
  <c r="K51" i="1" s="1"/>
  <c r="I217" i="1"/>
  <c r="I15" i="1"/>
  <c r="I146" i="1"/>
  <c r="I47" i="1"/>
  <c r="I661" i="1"/>
  <c r="J661" i="1" s="1"/>
  <c r="I484" i="1"/>
  <c r="J484" i="1" s="1"/>
  <c r="I770" i="1"/>
  <c r="I292" i="1"/>
  <c r="I34" i="1"/>
  <c r="I562" i="1"/>
  <c r="I127" i="1"/>
  <c r="I59" i="1"/>
  <c r="L59" i="1" s="1"/>
  <c r="I820" i="1"/>
  <c r="I874" i="1"/>
  <c r="K874" i="1" s="1"/>
  <c r="I269" i="1"/>
  <c r="I822" i="1"/>
  <c r="I464" i="1"/>
  <c r="I890" i="1"/>
  <c r="I741" i="1"/>
  <c r="I475" i="1"/>
  <c r="I872" i="1"/>
  <c r="I202" i="1"/>
  <c r="I782" i="1"/>
  <c r="I45" i="1"/>
  <c r="I743" i="1"/>
  <c r="I180" i="1"/>
  <c r="I602" i="1"/>
  <c r="I342" i="1"/>
  <c r="L342" i="1" s="1"/>
  <c r="I906" i="1"/>
  <c r="I667" i="1"/>
  <c r="I78" i="1"/>
  <c r="I63" i="1"/>
  <c r="L63" i="1" s="1"/>
  <c r="I351" i="1"/>
  <c r="I37" i="1"/>
  <c r="K37" i="1" s="1"/>
  <c r="I2" i="1"/>
  <c r="I40" i="1"/>
  <c r="I669" i="1"/>
  <c r="I284" i="1"/>
  <c r="K284" i="1" s="1"/>
  <c r="I313" i="1"/>
  <c r="I446" i="1"/>
  <c r="I875" i="1"/>
  <c r="I994" i="1"/>
  <c r="I514" i="1"/>
  <c r="I188" i="1"/>
  <c r="I81" i="1"/>
  <c r="I299" i="1"/>
  <c r="I825" i="1"/>
  <c r="J825" i="1" s="1"/>
  <c r="I672" i="1"/>
  <c r="I608" i="1"/>
  <c r="I22" i="1"/>
  <c r="I966" i="1"/>
  <c r="I53" i="1"/>
  <c r="J53" i="1" s="1"/>
  <c r="I227" i="1"/>
  <c r="I739" i="1"/>
  <c r="I696" i="1"/>
  <c r="I676" i="1"/>
  <c r="I977" i="1"/>
  <c r="I499" i="1"/>
  <c r="I982" i="1"/>
  <c r="I366" i="1"/>
  <c r="I545" i="1"/>
  <c r="I291" i="1"/>
  <c r="I26" i="1"/>
  <c r="I603" i="1"/>
  <c r="I599" i="1"/>
  <c r="I264" i="1"/>
  <c r="I242" i="1"/>
  <c r="I211" i="1"/>
  <c r="I248" i="1"/>
  <c r="I379" i="1"/>
  <c r="I145" i="1"/>
  <c r="J145" i="1" s="1"/>
  <c r="I406" i="1"/>
  <c r="I398" i="1"/>
  <c r="I300" i="1"/>
  <c r="I509" i="1"/>
  <c r="I996" i="1"/>
  <c r="L996" i="1" s="1"/>
  <c r="I808" i="1"/>
  <c r="I277" i="1"/>
  <c r="I382" i="1"/>
  <c r="J382" i="1" s="1"/>
  <c r="I843" i="1"/>
  <c r="I39" i="1"/>
  <c r="I147" i="1"/>
  <c r="I612" i="1"/>
  <c r="K612" i="1" s="1"/>
  <c r="I703" i="1"/>
  <c r="I121" i="1"/>
  <c r="I933" i="1"/>
  <c r="I263" i="1"/>
  <c r="I487" i="1"/>
  <c r="I841" i="1"/>
  <c r="I601" i="1"/>
  <c r="I196" i="1"/>
  <c r="I52" i="1"/>
  <c r="J52" i="1" s="1"/>
  <c r="I902" i="1"/>
  <c r="I74" i="1"/>
  <c r="I42" i="1"/>
  <c r="I454" i="1"/>
  <c r="I665" i="1"/>
  <c r="I116" i="1"/>
  <c r="I95" i="1"/>
  <c r="I488" i="1"/>
  <c r="L488" i="1" s="1"/>
  <c r="I465" i="1"/>
  <c r="J465" i="1" s="1"/>
  <c r="I639" i="1"/>
  <c r="I24" i="1"/>
  <c r="I600" i="1"/>
  <c r="I574" i="1"/>
  <c r="I112" i="1"/>
  <c r="I844" i="1"/>
  <c r="I920" i="1"/>
  <c r="I425" i="1"/>
  <c r="I390" i="1"/>
  <c r="I867" i="1"/>
  <c r="I68" i="1"/>
  <c r="I516" i="1"/>
  <c r="J516" i="1" s="1"/>
  <c r="I49" i="1"/>
  <c r="I490" i="1"/>
  <c r="I616" i="1"/>
  <c r="L616" i="1" s="1"/>
  <c r="I674" i="1"/>
  <c r="I963" i="1"/>
  <c r="I710" i="1"/>
  <c r="I371" i="1"/>
  <c r="K371" i="1" s="1"/>
  <c r="I94" i="1"/>
  <c r="J94" i="1" s="1"/>
  <c r="I663" i="1"/>
  <c r="J663" i="1" s="1"/>
  <c r="I646" i="1"/>
  <c r="I744" i="1"/>
  <c r="I318" i="1"/>
  <c r="I827" i="1"/>
  <c r="I466" i="1"/>
  <c r="I624" i="1"/>
  <c r="I428" i="1"/>
  <c r="I625" i="1"/>
  <c r="I579" i="1"/>
  <c r="I267" i="1"/>
  <c r="I355" i="1"/>
  <c r="I860" i="1"/>
  <c r="I330" i="1"/>
  <c r="I17" i="1"/>
  <c r="I376" i="1"/>
  <c r="I471" i="1"/>
  <c r="I586" i="1"/>
  <c r="I66" i="1"/>
  <c r="I126" i="1"/>
  <c r="J126" i="1" s="1"/>
  <c r="I289" i="1"/>
  <c r="I685" i="1"/>
  <c r="I941" i="1"/>
  <c r="I512" i="1"/>
  <c r="I396" i="1"/>
  <c r="I303" i="1"/>
  <c r="I226" i="1"/>
  <c r="I14" i="1"/>
  <c r="I6" i="1"/>
  <c r="I409" i="1"/>
  <c r="I198" i="1"/>
  <c r="K198" i="1" s="1"/>
  <c r="I370" i="1"/>
  <c r="I967" i="1"/>
  <c r="I761" i="1"/>
  <c r="I935" i="1"/>
  <c r="I350" i="1"/>
  <c r="L350" i="1" s="1"/>
  <c r="I506" i="1"/>
  <c r="I229" i="1"/>
  <c r="K229" i="1" s="1"/>
  <c r="I533" i="1"/>
  <c r="I335" i="1"/>
  <c r="I375" i="1"/>
  <c r="I290" i="1"/>
  <c r="I899" i="1"/>
  <c r="I432" i="1"/>
  <c r="I61" i="1"/>
  <c r="I69" i="1"/>
  <c r="I237" i="1"/>
  <c r="I879" i="1"/>
  <c r="I479" i="1"/>
  <c r="I157" i="1"/>
  <c r="I938" i="1"/>
  <c r="I405" i="1"/>
  <c r="I132" i="1"/>
  <c r="I633" i="1"/>
  <c r="I44" i="1"/>
  <c r="I811" i="1"/>
  <c r="I25" i="1"/>
  <c r="I583" i="1"/>
  <c r="I711" i="1"/>
  <c r="I511" i="1"/>
  <c r="I316" i="1"/>
  <c r="I470" i="1"/>
  <c r="I250" i="1"/>
  <c r="I243" i="1"/>
  <c r="I452" i="1"/>
  <c r="K452" i="1" s="1"/>
  <c r="I369" i="1"/>
  <c r="I794" i="1"/>
  <c r="I706" i="1"/>
  <c r="L706" i="1" s="1"/>
  <c r="I524" i="1"/>
  <c r="I541" i="1"/>
  <c r="I87" i="1"/>
  <c r="I856" i="1"/>
  <c r="I337" i="1"/>
  <c r="I566" i="1"/>
  <c r="I649" i="1"/>
  <c r="I285" i="1"/>
  <c r="I873" i="1"/>
  <c r="I846" i="1"/>
  <c r="I287" i="1"/>
  <c r="I46" i="1"/>
  <c r="I403" i="1"/>
  <c r="I353" i="1"/>
  <c r="J353" i="1" s="1"/>
  <c r="I54" i="1"/>
  <c r="I505" i="1"/>
  <c r="I813" i="1"/>
  <c r="I834" i="1"/>
  <c r="I332" i="1"/>
  <c r="I513" i="1"/>
  <c r="K513" i="1" s="1"/>
  <c r="I178" i="1"/>
  <c r="I707" i="1"/>
  <c r="I680" i="1"/>
  <c r="I518" i="1"/>
  <c r="I430" i="1"/>
  <c r="I323" i="1"/>
  <c r="I374" i="1"/>
  <c r="I871" i="1"/>
  <c r="I894" i="1"/>
  <c r="I735" i="1"/>
  <c r="I302" i="1"/>
  <c r="I791" i="1"/>
  <c r="I133" i="1"/>
  <c r="I199" i="1"/>
  <c r="L199" i="1" s="1"/>
  <c r="I356" i="1"/>
  <c r="K356" i="1" s="1"/>
  <c r="I858" i="1"/>
  <c r="I617" i="1"/>
  <c r="L617" i="1" s="1"/>
  <c r="I336" i="1"/>
  <c r="J336" i="1" s="1"/>
  <c r="I448" i="1"/>
  <c r="I789" i="1"/>
  <c r="I535" i="1"/>
  <c r="I897" i="1"/>
  <c r="I347" i="1"/>
  <c r="I142" i="1"/>
  <c r="I468" i="1"/>
  <c r="J468" i="1" s="1"/>
  <c r="I423" i="1"/>
  <c r="I352" i="1"/>
  <c r="I830" i="1"/>
  <c r="I224" i="1"/>
  <c r="I913" i="1"/>
  <c r="I12" i="1"/>
  <c r="I972" i="1"/>
  <c r="J972" i="1" s="1"/>
  <c r="I767" i="1"/>
  <c r="I153" i="1"/>
  <c r="I774" i="1"/>
  <c r="I467" i="1"/>
  <c r="I262" i="1"/>
  <c r="I718" i="1"/>
  <c r="I753" i="1"/>
  <c r="I110" i="1"/>
  <c r="J110" i="1" s="1"/>
  <c r="I408" i="1"/>
  <c r="I769" i="1"/>
  <c r="J769" i="1" s="1"/>
  <c r="I668" i="1"/>
  <c r="I113" i="1"/>
  <c r="J113" i="1" s="1"/>
  <c r="I640" i="1"/>
  <c r="I203" i="1"/>
  <c r="I623" i="1"/>
  <c r="I724" i="1"/>
  <c r="I194" i="1"/>
  <c r="I100" i="1"/>
  <c r="I164" i="1"/>
  <c r="I771" i="1"/>
  <c r="I776" i="1"/>
  <c r="I660" i="1"/>
  <c r="I931" i="1"/>
  <c r="K931" i="1" s="1"/>
  <c r="I904" i="1"/>
  <c r="I550" i="1"/>
  <c r="K550" i="1" s="1"/>
  <c r="I123" i="1"/>
  <c r="I619" i="1"/>
  <c r="I773" i="1"/>
  <c r="K773" i="1" s="1"/>
  <c r="I481" i="1"/>
  <c r="I115" i="1"/>
  <c r="I249" i="1"/>
  <c r="I331" i="1"/>
  <c r="I732" i="1"/>
  <c r="I804" i="1"/>
  <c r="I422" i="1"/>
  <c r="K422" i="1" s="1"/>
  <c r="I721" i="1"/>
  <c r="I677" i="1"/>
  <c r="I172" i="1"/>
  <c r="I301" i="1"/>
  <c r="I3" i="1"/>
  <c r="I498" i="1"/>
  <c r="I755" i="1"/>
  <c r="I496" i="1"/>
  <c r="I494" i="1"/>
  <c r="I848" i="1"/>
  <c r="I389" i="1"/>
  <c r="I128" i="1"/>
  <c r="I670" i="1"/>
  <c r="I328" i="1"/>
  <c r="I427" i="1"/>
  <c r="I404" i="1"/>
  <c r="I340" i="1"/>
  <c r="I882" i="1"/>
  <c r="I56" i="1"/>
  <c r="I321" i="1"/>
  <c r="I75" i="1"/>
  <c r="I197" i="1"/>
  <c r="I231" i="1"/>
  <c r="I449" i="1"/>
  <c r="I985" i="1"/>
  <c r="I20" i="1"/>
  <c r="I119" i="1"/>
  <c r="L119" i="1" s="1"/>
  <c r="I564" i="1"/>
  <c r="I922" i="1"/>
  <c r="I682" i="1"/>
  <c r="I192" i="1"/>
  <c r="I588" i="1"/>
  <c r="I819" i="1"/>
  <c r="I349" i="1"/>
  <c r="I184" i="1"/>
  <c r="I141" i="1"/>
  <c r="I324" i="1"/>
  <c r="I341" i="1"/>
  <c r="L341" i="1" s="1"/>
  <c r="I55" i="1"/>
  <c r="I688" i="1"/>
  <c r="I934" i="1"/>
  <c r="I216" i="1"/>
  <c r="I650" i="1"/>
  <c r="L650" i="1" s="1"/>
  <c r="I634" i="1"/>
  <c r="K634" i="1" s="1"/>
  <c r="I308" i="1"/>
  <c r="I653" i="1"/>
  <c r="J653" i="1" s="1"/>
  <c r="I695" i="1"/>
  <c r="I645" i="1"/>
  <c r="I644" i="1"/>
  <c r="L644" i="1" s="1"/>
  <c r="I927" i="1"/>
  <c r="I306" i="1"/>
  <c r="I571" i="1"/>
  <c r="I326" i="1"/>
  <c r="J326" i="1" s="1"/>
  <c r="I651" i="1"/>
  <c r="J651" i="1" s="1"/>
  <c r="I98" i="1"/>
  <c r="L98" i="1" s="1"/>
  <c r="I604" i="1"/>
  <c r="I845" i="1"/>
  <c r="J845" i="1" s="1"/>
  <c r="I272" i="1"/>
  <c r="I759" i="1"/>
  <c r="L759" i="1" s="1"/>
  <c r="I283" i="1"/>
  <c r="I67" i="1"/>
  <c r="I354" i="1"/>
  <c r="I320" i="1"/>
  <c r="I784" i="1"/>
  <c r="I565" i="1"/>
  <c r="K565" i="1" s="1"/>
  <c r="I709" i="1"/>
  <c r="J709" i="1" s="1"/>
  <c r="I956" i="1"/>
  <c r="I221" i="1"/>
  <c r="I683" i="1"/>
  <c r="I781" i="1"/>
  <c r="I702" i="1"/>
  <c r="I529" i="1"/>
  <c r="I785" i="1"/>
  <c r="K785" i="1" s="1"/>
  <c r="I807" i="1"/>
  <c r="K807" i="1" s="1"/>
  <c r="I445" i="1"/>
  <c r="I523" i="1"/>
  <c r="I973" i="1"/>
  <c r="J973" i="1" s="1"/>
  <c r="I818" i="1"/>
  <c r="I876" i="1"/>
  <c r="I698" i="1"/>
  <c r="K698" i="1" s="1"/>
  <c r="I278" i="1"/>
  <c r="L278" i="1" s="1"/>
  <c r="I311" i="1"/>
  <c r="I253" i="1"/>
  <c r="I410" i="1"/>
  <c r="I831" i="1"/>
  <c r="K831" i="1" s="1"/>
  <c r="I593" i="1"/>
  <c r="I643" i="1"/>
  <c r="I419" i="1"/>
  <c r="I462" i="1"/>
  <c r="I312" i="1"/>
  <c r="I261" i="1"/>
  <c r="J261" i="1" s="1"/>
  <c r="I641" i="1"/>
  <c r="I149" i="1"/>
  <c r="I851" i="1"/>
  <c r="I666" i="1"/>
  <c r="K666" i="1" s="1"/>
  <c r="I587" i="1"/>
  <c r="I520" i="1"/>
  <c r="I878" i="1"/>
  <c r="I288" i="1"/>
  <c r="I260" i="1"/>
  <c r="I863" i="1"/>
  <c r="I826" i="1"/>
  <c r="I391" i="1"/>
  <c r="I245" i="1"/>
  <c r="I259" i="1"/>
  <c r="I165" i="1"/>
  <c r="I279" i="1"/>
  <c r="I85" i="1"/>
  <c r="I246" i="1"/>
  <c r="I50" i="1"/>
  <c r="I281" i="1"/>
  <c r="I455" i="1"/>
  <c r="I594" i="1"/>
  <c r="I868" i="1"/>
  <c r="K868" i="1" s="1"/>
  <c r="I179" i="1"/>
  <c r="I615" i="1"/>
  <c r="I411" i="1"/>
  <c r="I968" i="1"/>
  <c r="I4" i="1"/>
  <c r="I522" i="1"/>
  <c r="I775" i="1"/>
  <c r="I944" i="1"/>
  <c r="L944" i="1" s="1"/>
  <c r="I527" i="1"/>
  <c r="I999" i="1"/>
  <c r="I236" i="1"/>
  <c r="I747" i="1"/>
  <c r="J747" i="1" s="1"/>
  <c r="I980" i="1"/>
  <c r="I580" i="1"/>
  <c r="I117" i="1"/>
  <c r="I857" i="1"/>
  <c r="I156" i="1"/>
  <c r="I816" i="1"/>
  <c r="I43" i="1"/>
  <c r="K43" i="1" s="1"/>
  <c r="I932" i="1"/>
  <c r="J932" i="1" s="1"/>
  <c r="I532" i="1"/>
  <c r="I210" i="1"/>
  <c r="I528" i="1"/>
  <c r="I889" i="1"/>
  <c r="I575" i="1"/>
  <c r="I139" i="1"/>
  <c r="I206" i="1"/>
  <c r="I964" i="1"/>
  <c r="L964" i="1" s="1"/>
  <c r="I436" i="1"/>
  <c r="K436" i="1" s="1"/>
  <c r="I573" i="1"/>
  <c r="I572" i="1"/>
  <c r="I450" i="1"/>
  <c r="I738" i="1"/>
  <c r="I388" i="1"/>
  <c r="I460" i="1"/>
  <c r="I21" i="1"/>
  <c r="K21" i="1" s="1"/>
  <c r="I607" i="1"/>
  <c r="I869" i="1"/>
  <c r="I252" i="1"/>
  <c r="I317" i="1"/>
  <c r="I896" i="1"/>
  <c r="I647" i="1"/>
  <c r="L647" i="1" s="1"/>
  <c r="I168" i="1"/>
  <c r="I806" i="1"/>
  <c r="I255" i="1"/>
  <c r="I907" i="1"/>
  <c r="I222" i="1"/>
  <c r="I850" i="1"/>
  <c r="J850" i="1" s="1"/>
  <c r="I274" i="1"/>
  <c r="I57" i="1"/>
  <c r="I883" i="1"/>
  <c r="I189" i="1"/>
  <c r="I717" i="1"/>
  <c r="I581" i="1"/>
  <c r="I482" i="1"/>
  <c r="I367" i="1"/>
  <c r="I393" i="1"/>
  <c r="I109" i="1"/>
  <c r="I719" i="1"/>
  <c r="I924" i="1"/>
  <c r="I244" i="1"/>
  <c r="I363" i="1"/>
  <c r="I618" i="1"/>
  <c r="I557" i="1"/>
  <c r="I431" i="1"/>
  <c r="I974" i="1"/>
  <c r="I928" i="1"/>
  <c r="I384" i="1"/>
  <c r="J384" i="1" s="1"/>
  <c r="I88" i="1"/>
  <c r="I435" i="1"/>
  <c r="J435" i="1" s="1"/>
  <c r="I492" i="1"/>
  <c r="I27" i="1"/>
  <c r="I746" i="1"/>
  <c r="I675" i="1"/>
  <c r="L675" i="1" s="1"/>
  <c r="I911" i="1"/>
  <c r="I329" i="1"/>
  <c r="K329" i="1" s="1"/>
  <c r="I62" i="1"/>
  <c r="I187" i="1"/>
  <c r="I476" i="1"/>
  <c r="I218" i="1"/>
  <c r="I105" i="1"/>
  <c r="I559" i="1"/>
  <c r="I540" i="1"/>
  <c r="I940" i="1"/>
  <c r="I662" i="1"/>
  <c r="I880" i="1"/>
  <c r="J880" i="1" s="1"/>
  <c r="I469" i="1"/>
  <c r="I960" i="1"/>
  <c r="K960" i="1" s="1"/>
  <c r="I155" i="1"/>
  <c r="I19" i="1"/>
  <c r="J19" i="1" s="1"/>
  <c r="I551" i="1"/>
  <c r="I531" i="1"/>
  <c r="J531" i="1" s="1"/>
  <c r="I824" i="1"/>
  <c r="I107" i="1"/>
  <c r="I256" i="1"/>
  <c r="I923" i="1"/>
  <c r="I219" i="1"/>
  <c r="I648" i="1"/>
  <c r="L648" i="1" s="1"/>
  <c r="I73" i="1"/>
  <c r="I247" i="1"/>
  <c r="I596" i="1"/>
  <c r="I461" i="1"/>
  <c r="I750" i="1"/>
  <c r="I360" i="1"/>
  <c r="I412" i="1"/>
  <c r="I129" i="1"/>
  <c r="I637" i="1"/>
  <c r="I397" i="1"/>
  <c r="L397" i="1" s="1"/>
  <c r="I986" i="1"/>
  <c r="I864" i="1"/>
  <c r="I265" i="1"/>
  <c r="I936" i="1"/>
  <c r="I170" i="1"/>
  <c r="K170" i="1" s="1"/>
  <c r="I401" i="1"/>
  <c r="I383" i="1"/>
  <c r="I951" i="1"/>
  <c r="I840" i="1"/>
  <c r="I693" i="1"/>
  <c r="I569" i="1"/>
  <c r="I205" i="1"/>
  <c r="I10" i="1"/>
  <c r="I577" i="1"/>
  <c r="I83" i="1"/>
  <c r="I315" i="1"/>
  <c r="I18" i="1"/>
  <c r="I937" i="1"/>
  <c r="I220" i="1"/>
  <c r="J220" i="1" s="1"/>
  <c r="I859" i="1"/>
  <c r="I635" i="1"/>
  <c r="I104" i="1"/>
  <c r="I131" i="1"/>
  <c r="I11" i="1"/>
  <c r="L11" i="1" s="1"/>
  <c r="I957" i="1"/>
  <c r="I151" i="1"/>
  <c r="I99" i="1"/>
  <c r="I195" i="1"/>
  <c r="I892" i="1"/>
  <c r="J892" i="1" s="1"/>
  <c r="I833" i="1"/>
  <c r="I440" i="1"/>
  <c r="I829" i="1"/>
  <c r="I106" i="1"/>
  <c r="I433" i="1"/>
  <c r="I118" i="1"/>
  <c r="I720" i="1"/>
  <c r="L720" i="1" s="1"/>
  <c r="I622" i="1"/>
  <c r="I90" i="1"/>
  <c r="I251" i="1"/>
  <c r="I293" i="1"/>
  <c r="I561" i="1"/>
  <c r="I76" i="1"/>
  <c r="I209" i="1"/>
  <c r="I855" i="1"/>
  <c r="L855" i="1" s="1"/>
  <c r="I730" i="1"/>
  <c r="I900" i="1"/>
  <c r="I991" i="1"/>
  <c r="I726" i="1"/>
  <c r="I959" i="1"/>
  <c r="J959" i="1" s="1"/>
  <c r="I140" i="1"/>
  <c r="K140" i="1" s="1"/>
  <c r="I282" i="1"/>
  <c r="I987" i="1"/>
  <c r="I373" i="1"/>
  <c r="K373" i="1" s="1"/>
  <c r="I697" i="1"/>
  <c r="I910" i="1"/>
  <c r="I988" i="1"/>
  <c r="I870" i="1"/>
  <c r="I416" i="1"/>
  <c r="I228" i="1"/>
  <c r="I159" i="1"/>
  <c r="I760" i="1"/>
  <c r="I136" i="1"/>
  <c r="I570" i="1"/>
  <c r="I162" i="1"/>
  <c r="I310" i="1"/>
  <c r="F5" i="9" l="1"/>
  <c r="G5" i="9" s="1"/>
  <c r="L6" i="9"/>
  <c r="E10" i="9"/>
  <c r="D12" i="9"/>
  <c r="E12" i="9" s="1"/>
  <c r="M17" i="11"/>
  <c r="O17" i="11" s="1"/>
  <c r="M17" i="4"/>
  <c r="M16" i="11"/>
  <c r="W849" i="1"/>
  <c r="M16" i="4"/>
  <c r="S278" i="1"/>
  <c r="Q845" i="1"/>
  <c r="S119" i="1"/>
  <c r="Q110" i="1"/>
  <c r="S706" i="1"/>
  <c r="R772" i="1"/>
  <c r="S28" i="1"/>
  <c r="R254" i="1"/>
  <c r="S101" i="1"/>
  <c r="S778" i="1"/>
  <c r="Q628" i="1"/>
  <c r="Q154" i="1"/>
  <c r="S855" i="1"/>
  <c r="S648" i="1"/>
  <c r="Q880" i="1"/>
  <c r="S675" i="1"/>
  <c r="Q384" i="1"/>
  <c r="S944" i="1"/>
  <c r="R698" i="1"/>
  <c r="R634" i="1"/>
  <c r="S341" i="1"/>
  <c r="R356" i="1"/>
  <c r="R198" i="1"/>
  <c r="Q663" i="1"/>
  <c r="S616" i="1"/>
  <c r="R284" i="1"/>
  <c r="S63" i="1"/>
  <c r="S678" i="1"/>
  <c r="S504" i="1"/>
  <c r="Q108" i="1"/>
  <c r="R539" i="1"/>
  <c r="S495" i="1"/>
  <c r="S731" i="1"/>
  <c r="S687" i="1"/>
  <c r="S556" i="1"/>
  <c r="Q220" i="1"/>
  <c r="Q261" i="1"/>
  <c r="R785" i="1"/>
  <c r="S98" i="1"/>
  <c r="S644" i="1"/>
  <c r="S650" i="1"/>
  <c r="Q113" i="1"/>
  <c r="Q972" i="1"/>
  <c r="S199" i="1"/>
  <c r="S350" i="1"/>
  <c r="Q382" i="1"/>
  <c r="Q805" i="1"/>
  <c r="S500" i="1"/>
  <c r="S215" i="1"/>
  <c r="R632" i="1"/>
  <c r="Q392" i="1"/>
  <c r="S503" i="1"/>
  <c r="Q275" i="1"/>
  <c r="R434" i="1"/>
  <c r="Q294" i="1"/>
  <c r="R884" i="1"/>
  <c r="S720" i="1"/>
  <c r="S11" i="1"/>
  <c r="S397" i="1"/>
  <c r="Q19" i="1"/>
  <c r="S647" i="1"/>
  <c r="R21" i="1"/>
  <c r="Q747" i="1"/>
  <c r="R422" i="1"/>
  <c r="Q468" i="1"/>
  <c r="R452" i="1"/>
  <c r="R371" i="1"/>
  <c r="S59" i="1"/>
  <c r="Q484" i="1"/>
  <c r="R51" i="1"/>
  <c r="R9" i="1"/>
  <c r="S701" i="1"/>
  <c r="S734" i="1"/>
  <c r="S394" i="1"/>
  <c r="S486" i="1"/>
  <c r="S722" i="1"/>
  <c r="S847" i="1"/>
  <c r="R170" i="1"/>
  <c r="R436" i="1"/>
  <c r="R666" i="1"/>
  <c r="R565" i="1"/>
  <c r="S759" i="1"/>
  <c r="Q326" i="1"/>
  <c r="R773" i="1"/>
  <c r="R513" i="1"/>
  <c r="Q353" i="1"/>
  <c r="R612" i="1"/>
  <c r="Q145" i="1"/>
  <c r="S79" i="1"/>
  <c r="S945" i="1"/>
  <c r="R690" i="1"/>
  <c r="S891" i="1"/>
  <c r="Q919" i="1"/>
  <c r="Q175" i="1"/>
  <c r="S414" i="1"/>
  <c r="S779" i="1"/>
  <c r="S102" i="1"/>
  <c r="R329" i="1"/>
  <c r="Q435" i="1"/>
  <c r="S964" i="1"/>
  <c r="S617" i="1"/>
  <c r="S488" i="1"/>
  <c r="S996" i="1"/>
  <c r="Q53" i="1"/>
  <c r="R37" i="1"/>
  <c r="S342" i="1"/>
  <c r="S766" i="1"/>
  <c r="S629" i="1"/>
  <c r="R443" i="1"/>
  <c r="S334" i="1"/>
  <c r="Q325" i="1"/>
  <c r="R381" i="1"/>
  <c r="S82" i="1"/>
  <c r="R712" i="1"/>
  <c r="R103" i="1"/>
  <c r="W334" i="1"/>
  <c r="K644" i="1"/>
  <c r="R644" i="1" s="1"/>
  <c r="L661" i="1"/>
  <c r="S661" i="1" s="1"/>
  <c r="K79" i="1"/>
  <c r="R79" i="1" s="1"/>
  <c r="L329" i="1"/>
  <c r="S329" i="1" s="1"/>
  <c r="J504" i="1"/>
  <c r="W584" i="1"/>
  <c r="J198" i="1"/>
  <c r="Q198" i="1" s="1"/>
  <c r="W82" i="1"/>
  <c r="W600" i="1"/>
  <c r="M396" i="1"/>
  <c r="N396" i="1" s="1"/>
  <c r="J831" i="1"/>
  <c r="Q831" i="1" s="1"/>
  <c r="W301" i="1"/>
  <c r="M676" i="1"/>
  <c r="N676" i="1" s="1"/>
  <c r="M284" i="1"/>
  <c r="N284" i="1" s="1"/>
  <c r="M895" i="1"/>
  <c r="N895" i="1" s="1"/>
  <c r="M465" i="1"/>
  <c r="N465" i="1" s="1"/>
  <c r="K59" i="1"/>
  <c r="R59" i="1" s="1"/>
  <c r="K472" i="1"/>
  <c r="Q472" i="1" s="1"/>
  <c r="W164" i="1"/>
  <c r="W472" i="1"/>
  <c r="W458" i="1"/>
  <c r="J891" i="1"/>
  <c r="X891" i="1" s="1"/>
  <c r="L53" i="1"/>
  <c r="S53" i="1" s="1"/>
  <c r="J82" i="1"/>
  <c r="J828" i="1"/>
  <c r="P828" i="1" s="1"/>
  <c r="J170" i="1"/>
  <c r="Q170" i="1" s="1"/>
  <c r="M680" i="1"/>
  <c r="N680" i="1" s="1"/>
  <c r="K275" i="1"/>
  <c r="R275" i="1" s="1"/>
  <c r="M293" i="1"/>
  <c r="N293" i="1" s="1"/>
  <c r="M155" i="1"/>
  <c r="N155" i="1" s="1"/>
  <c r="K215" i="1"/>
  <c r="R215" i="1" s="1"/>
  <c r="W171" i="1"/>
  <c r="M924" i="1"/>
  <c r="N924" i="1" s="1"/>
  <c r="L831" i="1"/>
  <c r="S831" i="1" s="1"/>
  <c r="J513" i="1"/>
  <c r="Q513" i="1" s="1"/>
  <c r="L884" i="1"/>
  <c r="S884" i="1" s="1"/>
  <c r="L373" i="1"/>
  <c r="S373" i="1" s="1"/>
  <c r="K353" i="1"/>
  <c r="R353" i="1" s="1"/>
  <c r="W28" i="1"/>
  <c r="M492" i="1"/>
  <c r="N492" i="1" s="1"/>
  <c r="L113" i="1"/>
  <c r="S113" i="1" s="1"/>
  <c r="W873" i="1"/>
  <c r="J350" i="1"/>
  <c r="Q350" i="1" s="1"/>
  <c r="K790" i="1"/>
  <c r="Q790" i="1" s="1"/>
  <c r="W207" i="1"/>
  <c r="W125" i="1"/>
  <c r="M653" i="1"/>
  <c r="N653" i="1" s="1"/>
  <c r="M350" i="1"/>
  <c r="N350" i="1" s="1"/>
  <c r="M663" i="1"/>
  <c r="N663" i="1" s="1"/>
  <c r="K136" i="1"/>
  <c r="R136" i="1" s="1"/>
  <c r="O136" i="1"/>
  <c r="P136" i="1"/>
  <c r="L746" i="1"/>
  <c r="S746" i="1" s="1"/>
  <c r="O746" i="1"/>
  <c r="K411" i="1"/>
  <c r="R411" i="1" s="1"/>
  <c r="O411" i="1"/>
  <c r="J707" i="1"/>
  <c r="P707" i="1" s="1"/>
  <c r="O707" i="1"/>
  <c r="K935" i="1"/>
  <c r="R935" i="1" s="1"/>
  <c r="O935" i="1"/>
  <c r="J603" i="1"/>
  <c r="P603" i="1" s="1"/>
  <c r="O603" i="1"/>
  <c r="J881" i="1"/>
  <c r="Q881" i="1" s="1"/>
  <c r="O881" i="1"/>
  <c r="P881" i="1"/>
  <c r="O144" i="1"/>
  <c r="J35" i="1"/>
  <c r="O35" i="1"/>
  <c r="L441" i="1"/>
  <c r="S441" i="1" s="1"/>
  <c r="O441" i="1"/>
  <c r="J365" i="1"/>
  <c r="O365" i="1"/>
  <c r="K570" i="1"/>
  <c r="O570" i="1"/>
  <c r="K957" i="1"/>
  <c r="O957" i="1"/>
  <c r="O247" i="1"/>
  <c r="O189" i="1"/>
  <c r="J573" i="1"/>
  <c r="P573" i="1" s="1"/>
  <c r="O573" i="1"/>
  <c r="K117" i="1"/>
  <c r="R117" i="1" s="1"/>
  <c r="O117" i="1"/>
  <c r="J987" i="1"/>
  <c r="P987" i="1" s="1"/>
  <c r="O987" i="1"/>
  <c r="J136" i="1"/>
  <c r="Q136" i="1" s="1"/>
  <c r="J561" i="1"/>
  <c r="P561" i="1" s="1"/>
  <c r="O561" i="1"/>
  <c r="J412" i="1"/>
  <c r="Q412" i="1" s="1"/>
  <c r="O412" i="1"/>
  <c r="O73" i="1"/>
  <c r="K187" i="1"/>
  <c r="R187" i="1" s="1"/>
  <c r="O187" i="1"/>
  <c r="K883" i="1"/>
  <c r="O883" i="1"/>
  <c r="O907" i="1"/>
  <c r="J460" i="1"/>
  <c r="O460" i="1"/>
  <c r="O889" i="1"/>
  <c r="K580" i="1"/>
  <c r="R580" i="1" s="1"/>
  <c r="O580" i="1"/>
  <c r="O527" i="1"/>
  <c r="O455" i="1"/>
  <c r="K165" i="1"/>
  <c r="O165" i="1"/>
  <c r="O260" i="1"/>
  <c r="J462" i="1"/>
  <c r="Q462" i="1" s="1"/>
  <c r="O462" i="1"/>
  <c r="P462" i="1"/>
  <c r="O683" i="1"/>
  <c r="O784" i="1"/>
  <c r="K759" i="1"/>
  <c r="O759" i="1"/>
  <c r="P759" i="1"/>
  <c r="L349" i="1"/>
  <c r="S349" i="1" s="1"/>
  <c r="O349" i="1"/>
  <c r="L564" i="1"/>
  <c r="S564" i="1" s="1"/>
  <c r="O564" i="1"/>
  <c r="L3" i="1"/>
  <c r="S3" i="1" s="1"/>
  <c r="O3" i="1"/>
  <c r="L904" i="1"/>
  <c r="O904" i="1"/>
  <c r="K774" i="1"/>
  <c r="O774" i="1"/>
  <c r="L913" i="1"/>
  <c r="S913" i="1" s="1"/>
  <c r="O913" i="1"/>
  <c r="O243" i="1"/>
  <c r="O583" i="1"/>
  <c r="O405" i="1"/>
  <c r="O69" i="1"/>
  <c r="O335" i="1"/>
  <c r="O396" i="1"/>
  <c r="P396" i="1"/>
  <c r="K428" i="1"/>
  <c r="R428" i="1" s="1"/>
  <c r="O428" i="1"/>
  <c r="O646" i="1"/>
  <c r="O665" i="1"/>
  <c r="O843" i="1"/>
  <c r="J379" i="1"/>
  <c r="P379" i="1" s="1"/>
  <c r="O379" i="1"/>
  <c r="K603" i="1"/>
  <c r="R603" i="1" s="1"/>
  <c r="J672" i="1"/>
  <c r="Q672" i="1" s="1"/>
  <c r="O672" i="1"/>
  <c r="K514" i="1"/>
  <c r="R514" i="1" s="1"/>
  <c r="O514" i="1"/>
  <c r="L602" i="1"/>
  <c r="S602" i="1" s="1"/>
  <c r="O602" i="1"/>
  <c r="K872" i="1"/>
  <c r="O872" i="1"/>
  <c r="O269" i="1"/>
  <c r="L965" i="1"/>
  <c r="O965" i="1"/>
  <c r="O886" i="1"/>
  <c r="L881" i="1"/>
  <c r="S881" i="1" s="1"/>
  <c r="W777" i="1"/>
  <c r="L772" i="1"/>
  <c r="S772" i="1" s="1"/>
  <c r="O772" i="1"/>
  <c r="K534" i="1"/>
  <c r="R534" i="1" s="1"/>
  <c r="P534" i="1"/>
  <c r="O534" i="1"/>
  <c r="L386" i="1"/>
  <c r="S386" i="1" s="1"/>
  <c r="P386" i="1"/>
  <c r="O386" i="1"/>
  <c r="O828" i="1"/>
  <c r="J167" i="1"/>
  <c r="Q167" i="1" s="1"/>
  <c r="O167" i="1"/>
  <c r="J191" i="1"/>
  <c r="Q191" i="1" s="1"/>
  <c r="O191" i="1"/>
  <c r="L472" i="1"/>
  <c r="S472" i="1" s="1"/>
  <c r="O79" i="1"/>
  <c r="O239" i="1"/>
  <c r="K35" i="1"/>
  <c r="R35" i="1" s="1"/>
  <c r="O420" i="1"/>
  <c r="M921" i="1"/>
  <c r="N921" i="1" s="1"/>
  <c r="L656" i="1"/>
  <c r="S656" i="1" s="1"/>
  <c r="O656" i="1"/>
  <c r="K77" i="1"/>
  <c r="O77" i="1"/>
  <c r="J125" i="1"/>
  <c r="Q125" i="1" s="1"/>
  <c r="O125" i="1"/>
  <c r="O451" i="1"/>
  <c r="O700" i="1"/>
  <c r="K31" i="1"/>
  <c r="R31" i="1" s="1"/>
  <c r="O31" i="1"/>
  <c r="W530" i="1"/>
  <c r="L905" i="1"/>
  <c r="S905" i="1" s="1"/>
  <c r="O905" i="1"/>
  <c r="O854" i="1"/>
  <c r="J307" i="1"/>
  <c r="Q307" i="1" s="1"/>
  <c r="O307" i="1"/>
  <c r="J613" i="1"/>
  <c r="P613" i="1" s="1"/>
  <c r="O613" i="1"/>
  <c r="J796" i="1"/>
  <c r="P796" i="1" s="1"/>
  <c r="O796" i="1"/>
  <c r="L725" i="1"/>
  <c r="S725" i="1" s="1"/>
  <c r="O725" i="1"/>
  <c r="O171" i="1"/>
  <c r="L723" i="1"/>
  <c r="S723" i="1" s="1"/>
  <c r="O723" i="1"/>
  <c r="K642" i="1"/>
  <c r="O642" i="1"/>
  <c r="K582" i="1"/>
  <c r="R582" i="1" s="1"/>
  <c r="O582" i="1"/>
  <c r="K1000" i="1"/>
  <c r="O1000" i="1"/>
  <c r="W687" i="1"/>
  <c r="J166" i="1"/>
  <c r="Q166" i="1" s="1"/>
  <c r="O166" i="1"/>
  <c r="J798" i="1"/>
  <c r="P798" i="1" s="1"/>
  <c r="O798" i="1"/>
  <c r="J122" i="1"/>
  <c r="O122" i="1"/>
  <c r="J89" i="1"/>
  <c r="Q89" i="1" s="1"/>
  <c r="O89" i="1"/>
  <c r="P89" i="1"/>
  <c r="L294" i="1"/>
  <c r="S294" i="1" s="1"/>
  <c r="O294" i="1"/>
  <c r="P294" i="1"/>
  <c r="K971" i="1"/>
  <c r="O971" i="1"/>
  <c r="J11" i="1"/>
  <c r="O11" i="1"/>
  <c r="P11" i="1"/>
  <c r="L197" i="1"/>
  <c r="S197" i="1" s="1"/>
  <c r="O197" i="1"/>
  <c r="O63" i="1"/>
  <c r="J240" i="1"/>
  <c r="O240" i="1"/>
  <c r="L814" i="1"/>
  <c r="S814" i="1" s="1"/>
  <c r="O814" i="1"/>
  <c r="O97" i="1"/>
  <c r="J223" i="1"/>
  <c r="P223" i="1" s="1"/>
  <c r="O223" i="1"/>
  <c r="J293" i="1"/>
  <c r="X293" i="1" s="1"/>
  <c r="O293" i="1"/>
  <c r="O892" i="1"/>
  <c r="P892" i="1"/>
  <c r="L360" i="1"/>
  <c r="S360" i="1" s="1"/>
  <c r="O360" i="1"/>
  <c r="J960" i="1"/>
  <c r="Q960" i="1" s="1"/>
  <c r="O960" i="1"/>
  <c r="M62" i="1"/>
  <c r="N62" i="1" s="1"/>
  <c r="O62" i="1"/>
  <c r="J57" i="1"/>
  <c r="Q57" i="1" s="1"/>
  <c r="P57" i="1"/>
  <c r="O57" i="1"/>
  <c r="O255" i="1"/>
  <c r="O388" i="1"/>
  <c r="K528" i="1"/>
  <c r="Z528" i="1" s="1"/>
  <c r="O528" i="1"/>
  <c r="K980" i="1"/>
  <c r="O980" i="1"/>
  <c r="O281" i="1"/>
  <c r="O259" i="1"/>
  <c r="L288" i="1"/>
  <c r="S288" i="1" s="1"/>
  <c r="O288" i="1"/>
  <c r="O419" i="1"/>
  <c r="J221" i="1"/>
  <c r="X221" i="1" s="1"/>
  <c r="O221" i="1"/>
  <c r="J320" i="1"/>
  <c r="X320" i="1" s="1"/>
  <c r="O320" i="1"/>
  <c r="O272" i="1"/>
  <c r="J644" i="1"/>
  <c r="O644" i="1"/>
  <c r="J634" i="1"/>
  <c r="Q634" i="1" s="1"/>
  <c r="P634" i="1"/>
  <c r="O634" i="1"/>
  <c r="O819" i="1"/>
  <c r="O301" i="1"/>
  <c r="J773" i="1"/>
  <c r="Q773" i="1" s="1"/>
  <c r="O773" i="1"/>
  <c r="K113" i="1"/>
  <c r="R113" i="1" s="1"/>
  <c r="P110" i="1"/>
  <c r="O110" i="1"/>
  <c r="O153" i="1"/>
  <c r="O224" i="1"/>
  <c r="L336" i="1"/>
  <c r="S336" i="1" s="1"/>
  <c r="O336" i="1"/>
  <c r="P336" i="1"/>
  <c r="J706" i="1"/>
  <c r="P706" i="1" s="1"/>
  <c r="O706" i="1"/>
  <c r="J250" i="1"/>
  <c r="Q250" i="1" s="1"/>
  <c r="O250" i="1"/>
  <c r="O25" i="1"/>
  <c r="O938" i="1"/>
  <c r="J61" i="1"/>
  <c r="Q61" i="1" s="1"/>
  <c r="O61" i="1"/>
  <c r="P61" i="1"/>
  <c r="J533" i="1"/>
  <c r="P533" i="1" s="1"/>
  <c r="O533" i="1"/>
  <c r="J512" i="1"/>
  <c r="P512" i="1" s="1"/>
  <c r="O512" i="1"/>
  <c r="K624" i="1"/>
  <c r="R624" i="1" s="1"/>
  <c r="O624" i="1"/>
  <c r="O454" i="1"/>
  <c r="L382" i="1"/>
  <c r="S382" i="1" s="1"/>
  <c r="J248" i="1"/>
  <c r="O248" i="1"/>
  <c r="W603" i="1"/>
  <c r="K53" i="1"/>
  <c r="R53" i="1" s="1"/>
  <c r="L825" i="1"/>
  <c r="AA825" i="1" s="1"/>
  <c r="K994" i="1"/>
  <c r="R994" i="1" s="1"/>
  <c r="O994" i="1"/>
  <c r="J180" i="1"/>
  <c r="Q180" i="1" s="1"/>
  <c r="O180" i="1"/>
  <c r="J475" i="1"/>
  <c r="P475" i="1" s="1"/>
  <c r="O475" i="1"/>
  <c r="K661" i="1"/>
  <c r="R661" i="1" s="1"/>
  <c r="O661" i="1"/>
  <c r="P661" i="1"/>
  <c r="O41" i="1"/>
  <c r="O238" i="1"/>
  <c r="W881" i="1"/>
  <c r="M519" i="1"/>
  <c r="N519" i="1" s="1"/>
  <c r="O997" i="1"/>
  <c r="K560" i="1"/>
  <c r="O560" i="1"/>
  <c r="K578" i="1"/>
  <c r="O578" i="1"/>
  <c r="K270" i="1"/>
  <c r="O270" i="1"/>
  <c r="K108" i="1"/>
  <c r="R108" i="1" s="1"/>
  <c r="O108" i="1"/>
  <c r="P108" i="1"/>
  <c r="O748" i="1"/>
  <c r="J993" i="1"/>
  <c r="Q993" i="1" s="1"/>
  <c r="O993" i="1"/>
  <c r="O546" i="1"/>
  <c r="J849" i="1"/>
  <c r="P849" i="1" s="1"/>
  <c r="O849" i="1"/>
  <c r="J348" i="1"/>
  <c r="Q348" i="1" s="1"/>
  <c r="O348" i="1"/>
  <c r="K314" i="1"/>
  <c r="O314" i="1"/>
  <c r="L7" i="1"/>
  <c r="S7" i="1" s="1"/>
  <c r="O7" i="1"/>
  <c r="O887" i="1"/>
  <c r="J576" i="1"/>
  <c r="Q576" i="1" s="1"/>
  <c r="O576" i="1"/>
  <c r="L344" i="1"/>
  <c r="S344" i="1" s="1"/>
  <c r="O344" i="1"/>
  <c r="J477" i="1"/>
  <c r="P477" i="1" s="1"/>
  <c r="O477" i="1"/>
  <c r="J800" i="1"/>
  <c r="Q800" i="1" s="1"/>
  <c r="O800" i="1"/>
  <c r="O271" i="1"/>
  <c r="K757" i="1"/>
  <c r="O757" i="1"/>
  <c r="J712" i="1"/>
  <c r="Q712" i="1" s="1"/>
  <c r="O712" i="1"/>
  <c r="L686" i="1"/>
  <c r="S686" i="1" s="1"/>
  <c r="O686" i="1"/>
  <c r="J877" i="1"/>
  <c r="P877" i="1" s="1"/>
  <c r="O877" i="1"/>
  <c r="O981" i="1"/>
  <c r="O901" i="1"/>
  <c r="P901" i="1"/>
  <c r="K976" i="1"/>
  <c r="O976" i="1"/>
  <c r="L402" i="1"/>
  <c r="S402" i="1" s="1"/>
  <c r="O402" i="1"/>
  <c r="J268" i="1"/>
  <c r="Q268" i="1" s="1"/>
  <c r="O268" i="1"/>
  <c r="J681" i="1"/>
  <c r="P681" i="1" s="1"/>
  <c r="O681" i="1"/>
  <c r="L438" i="1"/>
  <c r="S438" i="1" s="1"/>
  <c r="O438" i="1"/>
  <c r="J605" i="1"/>
  <c r="P605" i="1" s="1"/>
  <c r="O605" i="1"/>
  <c r="K114" i="1"/>
  <c r="R114" i="1" s="1"/>
  <c r="O114" i="1"/>
  <c r="K556" i="1"/>
  <c r="R556" i="1" s="1"/>
  <c r="O556" i="1"/>
  <c r="J282" i="1"/>
  <c r="Y282" i="1" s="1"/>
  <c r="O282" i="1"/>
  <c r="J824" i="1"/>
  <c r="P824" i="1" s="1"/>
  <c r="O824" i="1"/>
  <c r="L807" i="1"/>
  <c r="S807" i="1" s="1"/>
  <c r="O807" i="1"/>
  <c r="L404" i="1"/>
  <c r="S404" i="1" s="1"/>
  <c r="O404" i="1"/>
  <c r="K844" i="1"/>
  <c r="R844" i="1" s="1"/>
  <c r="P844" i="1"/>
  <c r="O844" i="1"/>
  <c r="L51" i="1"/>
  <c r="S51" i="1" s="1"/>
  <c r="O51" i="1"/>
  <c r="O990" i="1"/>
  <c r="K729" i="1"/>
  <c r="O729" i="1"/>
  <c r="O33" i="1"/>
  <c r="J730" i="1"/>
  <c r="Q730" i="1" s="1"/>
  <c r="O730" i="1"/>
  <c r="P730" i="1"/>
  <c r="K433" i="1"/>
  <c r="R433" i="1" s="1"/>
  <c r="O433" i="1"/>
  <c r="J131" i="1"/>
  <c r="Q131" i="1" s="1"/>
  <c r="O131" i="1"/>
  <c r="J937" i="1"/>
  <c r="O937" i="1"/>
  <c r="J205" i="1"/>
  <c r="Q205" i="1" s="1"/>
  <c r="O205" i="1"/>
  <c r="J401" i="1"/>
  <c r="Q401" i="1" s="1"/>
  <c r="P401" i="1"/>
  <c r="O401" i="1"/>
  <c r="K986" i="1"/>
  <c r="O986" i="1"/>
  <c r="J648" i="1"/>
  <c r="O648" i="1"/>
  <c r="P559" i="1"/>
  <c r="O559" i="1"/>
  <c r="J27" i="1"/>
  <c r="O27" i="1"/>
  <c r="P27" i="1"/>
  <c r="L928" i="1"/>
  <c r="S928" i="1" s="1"/>
  <c r="O928" i="1"/>
  <c r="O244" i="1"/>
  <c r="P244" i="1"/>
  <c r="L482" i="1"/>
  <c r="S482" i="1" s="1"/>
  <c r="O482" i="1"/>
  <c r="L252" i="1"/>
  <c r="S252" i="1" s="1"/>
  <c r="P252" i="1"/>
  <c r="O252" i="1"/>
  <c r="O816" i="1"/>
  <c r="J944" i="1"/>
  <c r="Q944" i="1" s="1"/>
  <c r="O944" i="1"/>
  <c r="K615" i="1"/>
  <c r="O615" i="1"/>
  <c r="O149" i="1"/>
  <c r="J253" i="1"/>
  <c r="Q253" i="1" s="1"/>
  <c r="O253" i="1"/>
  <c r="K818" i="1"/>
  <c r="O818" i="1"/>
  <c r="O119" i="1"/>
  <c r="O75" i="1"/>
  <c r="O427" i="1"/>
  <c r="K494" i="1"/>
  <c r="R494" i="1" s="1"/>
  <c r="O494" i="1"/>
  <c r="O732" i="1"/>
  <c r="J931" i="1"/>
  <c r="Q931" i="1" s="1"/>
  <c r="O931" i="1"/>
  <c r="O194" i="1"/>
  <c r="K347" i="1"/>
  <c r="O347" i="1"/>
  <c r="O133" i="1"/>
  <c r="K374" i="1"/>
  <c r="O374" i="1"/>
  <c r="J178" i="1"/>
  <c r="O178" i="1"/>
  <c r="O505" i="1"/>
  <c r="P287" i="1"/>
  <c r="O287" i="1"/>
  <c r="O337" i="1"/>
  <c r="O761" i="1"/>
  <c r="O6" i="1"/>
  <c r="O586" i="1"/>
  <c r="O355" i="1"/>
  <c r="O663" i="1"/>
  <c r="P663" i="1"/>
  <c r="O674" i="1"/>
  <c r="O68" i="1"/>
  <c r="K112" i="1"/>
  <c r="R112" i="1" s="1"/>
  <c r="O112" i="1"/>
  <c r="L465" i="1"/>
  <c r="S465" i="1" s="1"/>
  <c r="O465" i="1"/>
  <c r="P465" i="1"/>
  <c r="K601" i="1"/>
  <c r="R601" i="1" s="1"/>
  <c r="O601" i="1"/>
  <c r="K703" i="1"/>
  <c r="O703" i="1"/>
  <c r="O300" i="1"/>
  <c r="O26" i="1"/>
  <c r="O977" i="1"/>
  <c r="J40" i="1"/>
  <c r="Q40" i="1" s="1"/>
  <c r="O40" i="1"/>
  <c r="J78" i="1"/>
  <c r="X78" i="1" s="1"/>
  <c r="O78" i="1"/>
  <c r="O874" i="1"/>
  <c r="J34" i="1"/>
  <c r="O34" i="1"/>
  <c r="P537" i="1"/>
  <c r="O537" i="1"/>
  <c r="K208" i="1"/>
  <c r="R208" i="1" s="1"/>
  <c r="O208" i="1"/>
  <c r="K8" i="1"/>
  <c r="R8" i="1" s="1"/>
  <c r="O8" i="1"/>
  <c r="K515" i="1"/>
  <c r="R515" i="1" s="1"/>
  <c r="O515" i="1"/>
  <c r="L925" i="1"/>
  <c r="S925" i="1" s="1"/>
  <c r="O925" i="1"/>
  <c r="J678" i="1"/>
  <c r="P678" i="1" s="1"/>
  <c r="O678" i="1"/>
  <c r="K969" i="1"/>
  <c r="R969" i="1" s="1"/>
  <c r="O969" i="1"/>
  <c r="J28" i="1"/>
  <c r="Q28" i="1" s="1"/>
  <c r="O28" i="1"/>
  <c r="K780" i="1"/>
  <c r="R780" i="1" s="1"/>
  <c r="O780" i="1"/>
  <c r="P780" i="1"/>
  <c r="J895" i="1"/>
  <c r="P895" i="1" s="1"/>
  <c r="O895" i="1"/>
  <c r="O472" i="1"/>
  <c r="P472" i="1"/>
  <c r="J334" i="1"/>
  <c r="Q334" i="1" s="1"/>
  <c r="P334" i="1"/>
  <c r="O334" i="1"/>
  <c r="J705" i="1"/>
  <c r="Q705" i="1" s="1"/>
  <c r="O705" i="1"/>
  <c r="P705" i="1"/>
  <c r="O664" i="1"/>
  <c r="W108" i="1"/>
  <c r="O630" i="1"/>
  <c r="K387" i="1"/>
  <c r="R387" i="1" s="1"/>
  <c r="O387" i="1"/>
  <c r="L525" i="1"/>
  <c r="S525" i="1" s="1"/>
  <c r="O525" i="1"/>
  <c r="K930" i="1"/>
  <c r="R930" i="1" s="1"/>
  <c r="O930" i="1"/>
  <c r="K296" i="1"/>
  <c r="R296" i="1" s="1"/>
  <c r="O296" i="1"/>
  <c r="K276" i="1"/>
  <c r="R276" i="1" s="1"/>
  <c r="O276" i="1"/>
  <c r="L526" i="1"/>
  <c r="P526" i="1"/>
  <c r="O526" i="1"/>
  <c r="K82" i="1"/>
  <c r="R82" i="1" s="1"/>
  <c r="O82" i="1"/>
  <c r="P82" i="1"/>
  <c r="K891" i="1"/>
  <c r="R891" i="1" s="1"/>
  <c r="O891" i="1"/>
  <c r="J939" i="1"/>
  <c r="P939" i="1" s="1"/>
  <c r="O939" i="1"/>
  <c r="L790" i="1"/>
  <c r="AA790" i="1" s="1"/>
  <c r="O790" i="1"/>
  <c r="P790" i="1"/>
  <c r="J654" i="1"/>
  <c r="P654" i="1" s="1"/>
  <c r="O654" i="1"/>
  <c r="L213" i="1"/>
  <c r="S213" i="1" s="1"/>
  <c r="O213" i="1"/>
  <c r="P213" i="1"/>
  <c r="K233" i="1"/>
  <c r="O233" i="1"/>
  <c r="J295" i="1"/>
  <c r="P295" i="1"/>
  <c r="O295" i="1"/>
  <c r="O357" i="1"/>
  <c r="O762" i="1"/>
  <c r="P762" i="1"/>
  <c r="L763" i="1"/>
  <c r="S763" i="1" s="1"/>
  <c r="O763" i="1"/>
  <c r="P763" i="1"/>
  <c r="J621" i="1"/>
  <c r="P621" i="1" s="1"/>
  <c r="O621" i="1"/>
  <c r="J417" i="1"/>
  <c r="O417" i="1"/>
  <c r="J885" i="1"/>
  <c r="P885" i="1" s="1"/>
  <c r="O885" i="1"/>
  <c r="K847" i="1"/>
  <c r="R847" i="1" s="1"/>
  <c r="O847" i="1"/>
  <c r="K689" i="1"/>
  <c r="O689" i="1"/>
  <c r="J457" i="1"/>
  <c r="Q457" i="1" s="1"/>
  <c r="O457" i="1"/>
  <c r="J118" i="1"/>
  <c r="P118" i="1" s="1"/>
  <c r="O118" i="1"/>
  <c r="O367" i="1"/>
  <c r="O851" i="1"/>
  <c r="O848" i="1"/>
  <c r="O199" i="1"/>
  <c r="L860" i="1"/>
  <c r="S860" i="1" s="1"/>
  <c r="O860" i="1"/>
  <c r="L509" i="1"/>
  <c r="S509" i="1" s="1"/>
  <c r="O509" i="1"/>
  <c r="J861" i="1"/>
  <c r="P861" i="1" s="1"/>
  <c r="O861" i="1"/>
  <c r="L865" i="1"/>
  <c r="S865" i="1" s="1"/>
  <c r="O865" i="1"/>
  <c r="M910" i="1"/>
  <c r="N910" i="1" s="1"/>
  <c r="K750" i="1"/>
  <c r="O750" i="1"/>
  <c r="O469" i="1"/>
  <c r="K274" i="1"/>
  <c r="R274" i="1" s="1"/>
  <c r="O274" i="1"/>
  <c r="J806" i="1"/>
  <c r="O806" i="1"/>
  <c r="J738" i="1"/>
  <c r="P738" i="1" s="1"/>
  <c r="O738" i="1"/>
  <c r="K964" i="1"/>
  <c r="R964" i="1" s="1"/>
  <c r="O964" i="1"/>
  <c r="O210" i="1"/>
  <c r="K50" i="1"/>
  <c r="O50" i="1"/>
  <c r="O245" i="1"/>
  <c r="L878" i="1"/>
  <c r="S878" i="1" s="1"/>
  <c r="O878" i="1"/>
  <c r="O643" i="1"/>
  <c r="L785" i="1"/>
  <c r="S785" i="1" s="1"/>
  <c r="P785" i="1"/>
  <c r="O785" i="1"/>
  <c r="J956" i="1"/>
  <c r="O956" i="1"/>
  <c r="O354" i="1"/>
  <c r="K326" i="1"/>
  <c r="R326" i="1" s="1"/>
  <c r="O326" i="1"/>
  <c r="P326" i="1"/>
  <c r="L645" i="1"/>
  <c r="S645" i="1" s="1"/>
  <c r="O645" i="1"/>
  <c r="K341" i="1"/>
  <c r="R341" i="1" s="1"/>
  <c r="O341" i="1"/>
  <c r="K588" i="1"/>
  <c r="O588" i="1"/>
  <c r="L172" i="1"/>
  <c r="S172" i="1" s="1"/>
  <c r="O172" i="1"/>
  <c r="P172" i="1"/>
  <c r="J619" i="1"/>
  <c r="P619" i="1" s="1"/>
  <c r="O619" i="1"/>
  <c r="O113" i="1"/>
  <c r="P113" i="1"/>
  <c r="K753" i="1"/>
  <c r="R753" i="1" s="1"/>
  <c r="O753" i="1"/>
  <c r="L767" i="1"/>
  <c r="S767" i="1" s="1"/>
  <c r="O767" i="1"/>
  <c r="O830" i="1"/>
  <c r="J794" i="1"/>
  <c r="P794" i="1" s="1"/>
  <c r="O794" i="1"/>
  <c r="O470" i="1"/>
  <c r="O811" i="1"/>
  <c r="O157" i="1"/>
  <c r="J432" i="1"/>
  <c r="Q432" i="1" s="1"/>
  <c r="O432" i="1"/>
  <c r="P432" i="1"/>
  <c r="L941" i="1"/>
  <c r="S941" i="1" s="1"/>
  <c r="O941" i="1"/>
  <c r="K466" i="1"/>
  <c r="O466" i="1"/>
  <c r="K42" i="1"/>
  <c r="R42" i="1" s="1"/>
  <c r="O42" i="1"/>
  <c r="K382" i="1"/>
  <c r="R382" i="1" s="1"/>
  <c r="P382" i="1"/>
  <c r="O382" i="1"/>
  <c r="J211" i="1"/>
  <c r="Q211" i="1" s="1"/>
  <c r="O211" i="1"/>
  <c r="P53" i="1"/>
  <c r="O53" i="1"/>
  <c r="K825" i="1"/>
  <c r="Q825" i="1" s="1"/>
  <c r="P825" i="1"/>
  <c r="O825" i="1"/>
  <c r="O875" i="1"/>
  <c r="K743" i="1"/>
  <c r="O743" i="1"/>
  <c r="O741" i="1"/>
  <c r="J47" i="1"/>
  <c r="P47" i="1" s="1"/>
  <c r="O47" i="1"/>
  <c r="L80" i="1"/>
  <c r="S80" i="1" s="1"/>
  <c r="P80" i="1"/>
  <c r="O80" i="1"/>
  <c r="K764" i="1"/>
  <c r="O764" i="1"/>
  <c r="O9" i="1"/>
  <c r="J629" i="1"/>
  <c r="P629" i="1" s="1"/>
  <c r="O629" i="1"/>
  <c r="K173" i="1"/>
  <c r="O173" i="1"/>
  <c r="K609" i="1"/>
  <c r="O609" i="1"/>
  <c r="K547" i="1"/>
  <c r="O547" i="1"/>
  <c r="O945" i="1"/>
  <c r="P945" i="1"/>
  <c r="K704" i="1"/>
  <c r="O704" i="1"/>
  <c r="O254" i="1"/>
  <c r="K130" i="1"/>
  <c r="O130" i="1"/>
  <c r="K909" i="1"/>
  <c r="O909" i="1"/>
  <c r="K58" i="1"/>
  <c r="O58" i="1"/>
  <c r="K978" i="1"/>
  <c r="R978" i="1" s="1"/>
  <c r="O978" i="1"/>
  <c r="P978" i="1"/>
  <c r="K230" i="1"/>
  <c r="R230" i="1" s="1"/>
  <c r="O230" i="1"/>
  <c r="K793" i="1"/>
  <c r="O793" i="1"/>
  <c r="J309" i="1"/>
  <c r="X309" i="1" s="1"/>
  <c r="O309" i="1"/>
  <c r="K765" i="1"/>
  <c r="O765" i="1"/>
  <c r="J437" i="1"/>
  <c r="Q437" i="1" s="1"/>
  <c r="O437" i="1"/>
  <c r="P437" i="1"/>
  <c r="L234" i="1"/>
  <c r="S234" i="1" s="1"/>
  <c r="O234" i="1"/>
  <c r="J795" i="1"/>
  <c r="X795" i="1" s="1"/>
  <c r="O795" i="1"/>
  <c r="L453" i="1"/>
  <c r="S453" i="1" s="1"/>
  <c r="O453" i="1"/>
  <c r="K266" i="1"/>
  <c r="R266" i="1" s="1"/>
  <c r="O266" i="1"/>
  <c r="O418" i="1"/>
  <c r="K917" i="1"/>
  <c r="R917" i="1" s="1"/>
  <c r="O917" i="1"/>
  <c r="P917" i="1"/>
  <c r="K182" i="1"/>
  <c r="R182" i="1" s="1"/>
  <c r="O182" i="1"/>
  <c r="O183" i="1"/>
  <c r="K585" i="1"/>
  <c r="R585" i="1" s="1"/>
  <c r="O585" i="1"/>
  <c r="J163" i="1"/>
  <c r="P163" i="1" s="1"/>
  <c r="O163" i="1"/>
  <c r="J862" i="1"/>
  <c r="P862" i="1" s="1"/>
  <c r="O862" i="1"/>
  <c r="K779" i="1"/>
  <c r="R779" i="1" s="1"/>
  <c r="P779" i="1"/>
  <c r="O779" i="1"/>
  <c r="K810" i="1"/>
  <c r="Y810" i="1" s="1"/>
  <c r="O810" i="1"/>
  <c r="P810" i="1"/>
  <c r="L817" i="1"/>
  <c r="S817" i="1" s="1"/>
  <c r="O817" i="1"/>
  <c r="K377" i="1"/>
  <c r="R377" i="1" s="1"/>
  <c r="O377" i="1"/>
  <c r="L275" i="1"/>
  <c r="S275" i="1" s="1"/>
  <c r="J597" i="1"/>
  <c r="P597" i="1" s="1"/>
  <c r="O597" i="1"/>
  <c r="J169" i="1"/>
  <c r="O169" i="1"/>
  <c r="K716" i="1"/>
  <c r="R716" i="1" s="1"/>
  <c r="O716" i="1"/>
  <c r="P716" i="1"/>
  <c r="J657" i="1"/>
  <c r="P657" i="1" s="1"/>
  <c r="O657" i="1"/>
  <c r="O176" i="1"/>
  <c r="K10" i="1"/>
  <c r="R10" i="1" s="1"/>
  <c r="O10" i="1"/>
  <c r="K363" i="1"/>
  <c r="R363" i="1" s="1"/>
  <c r="O363" i="1"/>
  <c r="O410" i="1"/>
  <c r="L100" i="1"/>
  <c r="S100" i="1" s="1"/>
  <c r="O100" i="1"/>
  <c r="L805" i="1"/>
  <c r="S805" i="1" s="1"/>
  <c r="O805" i="1"/>
  <c r="P805" i="1"/>
  <c r="O5" i="1"/>
  <c r="K531" i="1"/>
  <c r="R531" i="1" s="1"/>
  <c r="O531" i="1"/>
  <c r="P531" i="1"/>
  <c r="J310" i="1"/>
  <c r="Q310" i="1" s="1"/>
  <c r="O310" i="1"/>
  <c r="J159" i="1"/>
  <c r="O159" i="1"/>
  <c r="J697" i="1"/>
  <c r="P697" i="1" s="1"/>
  <c r="O697" i="1"/>
  <c r="J106" i="1"/>
  <c r="Q106" i="1" s="1"/>
  <c r="O106" i="1"/>
  <c r="O104" i="1"/>
  <c r="L18" i="1"/>
  <c r="S18" i="1" s="1"/>
  <c r="O18" i="1"/>
  <c r="J569" i="1"/>
  <c r="P569" i="1" s="1"/>
  <c r="O569" i="1"/>
  <c r="J219" i="1"/>
  <c r="P219" i="1" s="1"/>
  <c r="O219" i="1"/>
  <c r="J105" i="1"/>
  <c r="O105" i="1"/>
  <c r="J492" i="1"/>
  <c r="Q492" i="1" s="1"/>
  <c r="O492" i="1"/>
  <c r="P492" i="1"/>
  <c r="L974" i="1"/>
  <c r="S974" i="1" s="1"/>
  <c r="O974" i="1"/>
  <c r="K924" i="1"/>
  <c r="O924" i="1"/>
  <c r="O581" i="1"/>
  <c r="J869" i="1"/>
  <c r="P869" i="1" s="1"/>
  <c r="O869" i="1"/>
  <c r="K156" i="1"/>
  <c r="R156" i="1" s="1"/>
  <c r="O156" i="1"/>
  <c r="O747" i="1"/>
  <c r="P747" i="1"/>
  <c r="L775" i="1"/>
  <c r="S775" i="1" s="1"/>
  <c r="O775" i="1"/>
  <c r="O179" i="1"/>
  <c r="J641" i="1"/>
  <c r="P641" i="1" s="1"/>
  <c r="O641" i="1"/>
  <c r="O311" i="1"/>
  <c r="P845" i="1"/>
  <c r="O845" i="1"/>
  <c r="J650" i="1"/>
  <c r="Q650" i="1" s="1"/>
  <c r="O650" i="1"/>
  <c r="K20" i="1"/>
  <c r="R20" i="1" s="1"/>
  <c r="O20" i="1"/>
  <c r="J321" i="1"/>
  <c r="X321" i="1" s="1"/>
  <c r="O321" i="1"/>
  <c r="O328" i="1"/>
  <c r="K496" i="1"/>
  <c r="R496" i="1" s="1"/>
  <c r="O496" i="1"/>
  <c r="J331" i="1"/>
  <c r="Q331" i="1" s="1"/>
  <c r="O331" i="1"/>
  <c r="O660" i="1"/>
  <c r="L724" i="1"/>
  <c r="S724" i="1" s="1"/>
  <c r="O724" i="1"/>
  <c r="O897" i="1"/>
  <c r="K617" i="1"/>
  <c r="R617" i="1" s="1"/>
  <c r="O617" i="1"/>
  <c r="O791" i="1"/>
  <c r="K323" i="1"/>
  <c r="R323" i="1" s="1"/>
  <c r="O323" i="1"/>
  <c r="P54" i="1"/>
  <c r="O54" i="1"/>
  <c r="O846" i="1"/>
  <c r="J856" i="1"/>
  <c r="P856" i="1" s="1"/>
  <c r="O856" i="1"/>
  <c r="J229" i="1"/>
  <c r="Q229" i="1" s="1"/>
  <c r="O229" i="1"/>
  <c r="O967" i="1"/>
  <c r="K14" i="1"/>
  <c r="R14" i="1" s="1"/>
  <c r="O14" i="1"/>
  <c r="O471" i="1"/>
  <c r="K267" i="1"/>
  <c r="O267" i="1"/>
  <c r="J867" i="1"/>
  <c r="Q867" i="1" s="1"/>
  <c r="O867" i="1"/>
  <c r="P867" i="1"/>
  <c r="O574" i="1"/>
  <c r="O841" i="1"/>
  <c r="K398" i="1"/>
  <c r="R398" i="1" s="1"/>
  <c r="O398" i="1"/>
  <c r="L291" i="1"/>
  <c r="S291" i="1" s="1"/>
  <c r="O291" i="1"/>
  <c r="J676" i="1"/>
  <c r="Q676" i="1" s="1"/>
  <c r="O676" i="1"/>
  <c r="P676" i="1"/>
  <c r="J2" i="1"/>
  <c r="P2" i="1" s="1"/>
  <c r="O2" i="1"/>
  <c r="K667" i="1"/>
  <c r="R667" i="1" s="1"/>
  <c r="O667" i="1"/>
  <c r="K820" i="1"/>
  <c r="R820" i="1" s="1"/>
  <c r="O820" i="1"/>
  <c r="K292" i="1"/>
  <c r="O292" i="1"/>
  <c r="O23" i="1"/>
  <c r="J692" i="1"/>
  <c r="P692" i="1" s="1"/>
  <c r="O692" i="1"/>
  <c r="J241" i="1"/>
  <c r="X241" i="1" s="1"/>
  <c r="O241" i="1"/>
  <c r="O32" i="1"/>
  <c r="O177" i="1"/>
  <c r="L754" i="1"/>
  <c r="S754" i="1" s="1"/>
  <c r="O754" i="1"/>
  <c r="L584" i="1"/>
  <c r="S584" i="1" s="1"/>
  <c r="O584" i="1"/>
  <c r="J443" i="1"/>
  <c r="Q443" i="1" s="1"/>
  <c r="O443" i="1"/>
  <c r="K914" i="1"/>
  <c r="O914" i="1"/>
  <c r="K358" i="1"/>
  <c r="O358" i="1"/>
  <c r="O984" i="1"/>
  <c r="K502" i="1"/>
  <c r="R502" i="1" s="1"/>
  <c r="O502" i="1"/>
  <c r="K961" i="1"/>
  <c r="O961" i="1"/>
  <c r="K480" i="1"/>
  <c r="R480" i="1" s="1"/>
  <c r="O480" i="1"/>
  <c r="K989" i="1"/>
  <c r="O989" i="1"/>
  <c r="K495" i="1"/>
  <c r="O495" i="1"/>
  <c r="J297" i="1"/>
  <c r="Q297" i="1" s="1"/>
  <c r="O297" i="1"/>
  <c r="O304" i="1"/>
  <c r="L727" i="1"/>
  <c r="S727" i="1" s="1"/>
  <c r="O727" i="1"/>
  <c r="M765" i="1"/>
  <c r="N765" i="1" s="1"/>
  <c r="K372" i="1"/>
  <c r="O372" i="1"/>
  <c r="K152" i="1"/>
  <c r="R152" i="1" s="1"/>
  <c r="O152" i="1"/>
  <c r="O442" i="1"/>
  <c r="K837" i="1"/>
  <c r="O837" i="1"/>
  <c r="O756" i="1"/>
  <c r="O751" i="1"/>
  <c r="O364" i="1"/>
  <c r="M148" i="1"/>
  <c r="N148" i="1" s="1"/>
  <c r="O148" i="1"/>
  <c r="O161" i="1"/>
  <c r="M810" i="1"/>
  <c r="N810" i="1" s="1"/>
  <c r="J338" i="1"/>
  <c r="O338" i="1"/>
  <c r="J474" i="1"/>
  <c r="P474" i="1" s="1"/>
  <c r="O474" i="1"/>
  <c r="J543" i="1"/>
  <c r="P543" i="1" s="1"/>
  <c r="O543" i="1"/>
  <c r="J658" i="1"/>
  <c r="P658" i="1" s="1"/>
  <c r="O17" i="4"/>
  <c r="O658" i="1"/>
  <c r="J540" i="1"/>
  <c r="O540" i="1"/>
  <c r="O651" i="1"/>
  <c r="P651" i="1"/>
  <c r="O46" i="1"/>
  <c r="K516" i="1"/>
  <c r="Y516" i="1" s="1"/>
  <c r="P516" i="1"/>
  <c r="O516" i="1"/>
  <c r="O669" i="1"/>
  <c r="K797" i="1"/>
  <c r="O797" i="1"/>
  <c r="J979" i="1"/>
  <c r="P979" i="1" s="1"/>
  <c r="O979" i="1"/>
  <c r="J910" i="1"/>
  <c r="P910" i="1" s="1"/>
  <c r="O910" i="1"/>
  <c r="K195" i="1"/>
  <c r="O195" i="1"/>
  <c r="J99" i="1"/>
  <c r="Q99" i="1" s="1"/>
  <c r="O99" i="1"/>
  <c r="L461" i="1"/>
  <c r="S461" i="1" s="1"/>
  <c r="O461" i="1"/>
  <c r="K551" i="1"/>
  <c r="O551" i="1"/>
  <c r="J329" i="1"/>
  <c r="Q329" i="1" s="1"/>
  <c r="O329" i="1"/>
  <c r="K850" i="1"/>
  <c r="Y850" i="1" s="1"/>
  <c r="J168" i="1"/>
  <c r="X168" i="1" s="1"/>
  <c r="O168" i="1"/>
  <c r="O450" i="1"/>
  <c r="L206" i="1"/>
  <c r="S206" i="1" s="1"/>
  <c r="O206" i="1"/>
  <c r="J532" i="1"/>
  <c r="P532" i="1" s="1"/>
  <c r="O532" i="1"/>
  <c r="J246" i="1"/>
  <c r="P246" i="1" s="1"/>
  <c r="O246" i="1"/>
  <c r="K391" i="1"/>
  <c r="O391" i="1"/>
  <c r="J520" i="1"/>
  <c r="P520" i="1" s="1"/>
  <c r="O520" i="1"/>
  <c r="J593" i="1"/>
  <c r="P593" i="1" s="1"/>
  <c r="O593" i="1"/>
  <c r="O973" i="1"/>
  <c r="P973" i="1"/>
  <c r="O529" i="1"/>
  <c r="J67" i="1"/>
  <c r="Q67" i="1" s="1"/>
  <c r="P67" i="1"/>
  <c r="O67" i="1"/>
  <c r="L571" i="1"/>
  <c r="S571" i="1" s="1"/>
  <c r="O571" i="1"/>
  <c r="K695" i="1"/>
  <c r="O695" i="1"/>
  <c r="J324" i="1"/>
  <c r="Q324" i="1" s="1"/>
  <c r="O324" i="1"/>
  <c r="J192" i="1"/>
  <c r="Q192" i="1" s="1"/>
  <c r="O192" i="1"/>
  <c r="L677" i="1"/>
  <c r="S677" i="1" s="1"/>
  <c r="O677" i="1"/>
  <c r="L123" i="1"/>
  <c r="O123" i="1"/>
  <c r="J668" i="1"/>
  <c r="Y668" i="1" s="1"/>
  <c r="P668" i="1"/>
  <c r="O668" i="1"/>
  <c r="L718" i="1"/>
  <c r="S718" i="1" s="1"/>
  <c r="O718" i="1"/>
  <c r="L972" i="1"/>
  <c r="S972" i="1" s="1"/>
  <c r="J352" i="1"/>
  <c r="O352" i="1"/>
  <c r="J369" i="1"/>
  <c r="O369" i="1"/>
  <c r="O316" i="1"/>
  <c r="L44" i="1"/>
  <c r="S44" i="1" s="1"/>
  <c r="O44" i="1"/>
  <c r="O479" i="1"/>
  <c r="L899" i="1"/>
  <c r="O899" i="1"/>
  <c r="J685" i="1"/>
  <c r="P685" i="1" s="1"/>
  <c r="O685" i="1"/>
  <c r="O827" i="1"/>
  <c r="L94" i="1"/>
  <c r="S94" i="1" s="1"/>
  <c r="O94" i="1"/>
  <c r="P94" i="1"/>
  <c r="J616" i="1"/>
  <c r="P616" i="1" s="1"/>
  <c r="O616" i="1"/>
  <c r="J488" i="1"/>
  <c r="Q488" i="1" s="1"/>
  <c r="O488" i="1"/>
  <c r="P488" i="1"/>
  <c r="L74" i="1"/>
  <c r="S74" i="1" s="1"/>
  <c r="O74" i="1"/>
  <c r="O612" i="1"/>
  <c r="K277" i="1"/>
  <c r="O277" i="1"/>
  <c r="O242" i="1"/>
  <c r="L966" i="1"/>
  <c r="S966" i="1" s="1"/>
  <c r="O966" i="1"/>
  <c r="P966" i="1"/>
  <c r="O299" i="1"/>
  <c r="K446" i="1"/>
  <c r="O446" i="1"/>
  <c r="K45" i="1"/>
  <c r="R45" i="1" s="1"/>
  <c r="O45" i="1"/>
  <c r="O890" i="1"/>
  <c r="O146" i="1"/>
  <c r="J766" i="1"/>
  <c r="P766" i="1" s="1"/>
  <c r="O766" i="1"/>
  <c r="O708" i="1"/>
  <c r="P708" i="1"/>
  <c r="J16" i="1"/>
  <c r="Q16" i="1" s="1"/>
  <c r="P16" i="1"/>
  <c r="O16" i="1"/>
  <c r="K158" i="1"/>
  <c r="R158" i="1" s="1"/>
  <c r="O158" i="1"/>
  <c r="K500" i="1"/>
  <c r="R500" i="1" s="1"/>
  <c r="O500" i="1"/>
  <c r="P500" i="1"/>
  <c r="J626" i="1"/>
  <c r="P626" i="1" s="1"/>
  <c r="O626" i="1"/>
  <c r="L399" i="1"/>
  <c r="S399" i="1" s="1"/>
  <c r="O399" i="1"/>
  <c r="O134" i="1"/>
  <c r="O832" i="1"/>
  <c r="L552" i="1"/>
  <c r="S552" i="1" s="1"/>
  <c r="O552" i="1"/>
  <c r="J690" i="1"/>
  <c r="Q690" i="1" s="1"/>
  <c r="O690" i="1"/>
  <c r="O835" i="1"/>
  <c r="L137" i="1"/>
  <c r="S137" i="1" s="1"/>
  <c r="O137" i="1"/>
  <c r="L636" i="1"/>
  <c r="S636" i="1" s="1"/>
  <c r="O636" i="1"/>
  <c r="L995" i="1"/>
  <c r="S995" i="1" s="1"/>
  <c r="O995" i="1"/>
  <c r="J486" i="1"/>
  <c r="Q486" i="1" s="1"/>
  <c r="O486" i="1"/>
  <c r="P486" i="1"/>
  <c r="O632" i="1"/>
  <c r="L463" i="1"/>
  <c r="S463" i="1" s="1"/>
  <c r="O463" i="1"/>
  <c r="O71" i="1"/>
  <c r="P71" i="1"/>
  <c r="O926" i="1"/>
  <c r="O86" i="1"/>
  <c r="J783" i="1"/>
  <c r="X783" i="1" s="1"/>
  <c r="O783" i="1"/>
  <c r="L786" i="1"/>
  <c r="S786" i="1" s="1"/>
  <c r="O786" i="1"/>
  <c r="K93" i="1"/>
  <c r="R93" i="1" s="1"/>
  <c r="O93" i="1"/>
  <c r="L694" i="1"/>
  <c r="S694" i="1" s="1"/>
  <c r="O694" i="1"/>
  <c r="K456" i="1"/>
  <c r="R456" i="1" s="1"/>
  <c r="O456" i="1"/>
  <c r="K803" i="1"/>
  <c r="R803" i="1" s="1"/>
  <c r="O803" i="1"/>
  <c r="L548" i="1"/>
  <c r="S548" i="1" s="1"/>
  <c r="O548" i="1"/>
  <c r="J415" i="1"/>
  <c r="X415" i="1" s="1"/>
  <c r="O415" i="1"/>
  <c r="K64" i="1"/>
  <c r="R64" i="1" s="1"/>
  <c r="O64" i="1"/>
  <c r="O485" i="1"/>
  <c r="K842" i="1"/>
  <c r="R842" i="1" s="1"/>
  <c r="O842" i="1"/>
  <c r="P842" i="1"/>
  <c r="O836" i="1"/>
  <c r="J958" i="1"/>
  <c r="P958" i="1" s="1"/>
  <c r="O958" i="1"/>
  <c r="J212" i="1"/>
  <c r="Q212" i="1" s="1"/>
  <c r="O212" i="1"/>
  <c r="J912" i="1"/>
  <c r="P912" i="1" s="1"/>
  <c r="O912" i="1"/>
  <c r="J102" i="1"/>
  <c r="Q102" i="1" s="1"/>
  <c r="O102" i="1"/>
  <c r="L801" i="1"/>
  <c r="O801" i="1"/>
  <c r="L742" i="1"/>
  <c r="S742" i="1" s="1"/>
  <c r="O742" i="1"/>
  <c r="O900" i="1"/>
  <c r="P43" i="1"/>
  <c r="O43" i="1"/>
  <c r="J55" i="1"/>
  <c r="P55" i="1" s="1"/>
  <c r="O55" i="1"/>
  <c r="J566" i="1"/>
  <c r="P566" i="1" s="1"/>
  <c r="O566" i="1"/>
  <c r="O121" i="1"/>
  <c r="L567" i="1"/>
  <c r="S567" i="1" s="1"/>
  <c r="O567" i="1"/>
  <c r="K491" i="1"/>
  <c r="R491" i="1" s="1"/>
  <c r="P491" i="1"/>
  <c r="O491" i="1"/>
  <c r="K392" i="1"/>
  <c r="R392" i="1" s="1"/>
  <c r="O392" i="1"/>
  <c r="P392" i="1"/>
  <c r="O638" i="1"/>
  <c r="K154" i="1"/>
  <c r="R154" i="1" s="1"/>
  <c r="O154" i="1"/>
  <c r="P154" i="1"/>
  <c r="K760" i="1"/>
  <c r="R760" i="1" s="1"/>
  <c r="O760" i="1"/>
  <c r="O140" i="1"/>
  <c r="J228" i="1"/>
  <c r="Q228" i="1" s="1"/>
  <c r="O228" i="1"/>
  <c r="P228" i="1"/>
  <c r="K959" i="1"/>
  <c r="Q959" i="1" s="1"/>
  <c r="O959" i="1"/>
  <c r="P959" i="1"/>
  <c r="J829" i="1"/>
  <c r="P829" i="1" s="1"/>
  <c r="O829" i="1"/>
  <c r="J635" i="1"/>
  <c r="X635" i="1" s="1"/>
  <c r="O635" i="1"/>
  <c r="J315" i="1"/>
  <c r="O315" i="1"/>
  <c r="O693" i="1"/>
  <c r="L170" i="1"/>
  <c r="S170" i="1" s="1"/>
  <c r="O170" i="1"/>
  <c r="J923" i="1"/>
  <c r="O923" i="1"/>
  <c r="P880" i="1"/>
  <c r="O880" i="1"/>
  <c r="K218" i="1"/>
  <c r="O218" i="1"/>
  <c r="O431" i="1"/>
  <c r="L719" i="1"/>
  <c r="S719" i="1" s="1"/>
  <c r="O719" i="1"/>
  <c r="K717" i="1"/>
  <c r="R717" i="1" s="1"/>
  <c r="O717" i="1"/>
  <c r="L607" i="1"/>
  <c r="S607" i="1" s="1"/>
  <c r="O607" i="1"/>
  <c r="P607" i="1"/>
  <c r="L857" i="1"/>
  <c r="S857" i="1" s="1"/>
  <c r="O857" i="1"/>
  <c r="K236" i="1"/>
  <c r="R236" i="1" s="1"/>
  <c r="O236" i="1"/>
  <c r="L522" i="1"/>
  <c r="S522" i="1" s="1"/>
  <c r="O522" i="1"/>
  <c r="O709" i="1"/>
  <c r="P709" i="1"/>
  <c r="J604" i="1"/>
  <c r="O604" i="1"/>
  <c r="K216" i="1"/>
  <c r="R216" i="1" s="1"/>
  <c r="O216" i="1"/>
  <c r="K985" i="1"/>
  <c r="O985" i="1"/>
  <c r="O56" i="1"/>
  <c r="K670" i="1"/>
  <c r="R670" i="1" s="1"/>
  <c r="O670" i="1"/>
  <c r="O755" i="1"/>
  <c r="J249" i="1"/>
  <c r="Q249" i="1" s="1"/>
  <c r="O249" i="1"/>
  <c r="K776" i="1"/>
  <c r="O776" i="1"/>
  <c r="O623" i="1"/>
  <c r="O535" i="1"/>
  <c r="K858" i="1"/>
  <c r="O858" i="1"/>
  <c r="K302" i="1"/>
  <c r="R302" i="1" s="1"/>
  <c r="O302" i="1"/>
  <c r="O430" i="1"/>
  <c r="L513" i="1"/>
  <c r="S513" i="1" s="1"/>
  <c r="O513" i="1"/>
  <c r="J873" i="1"/>
  <c r="P873" i="1" s="1"/>
  <c r="O873" i="1"/>
  <c r="O87" i="1"/>
  <c r="J506" i="1"/>
  <c r="X506" i="1" s="1"/>
  <c r="O506" i="1"/>
  <c r="O370" i="1"/>
  <c r="L226" i="1"/>
  <c r="S226" i="1" s="1"/>
  <c r="O226" i="1"/>
  <c r="W685" i="1"/>
  <c r="O376" i="1"/>
  <c r="J579" i="1"/>
  <c r="P579" i="1" s="1"/>
  <c r="O579" i="1"/>
  <c r="J390" i="1"/>
  <c r="Q390" i="1" s="1"/>
  <c r="O390" i="1"/>
  <c r="O600" i="1"/>
  <c r="L487" i="1"/>
  <c r="S487" i="1" s="1"/>
  <c r="O487" i="1"/>
  <c r="O406" i="1"/>
  <c r="K545" i="1"/>
  <c r="O545" i="1"/>
  <c r="L696" i="1"/>
  <c r="S696" i="1" s="1"/>
  <c r="O696" i="1"/>
  <c r="W446" i="1"/>
  <c r="O906" i="1"/>
  <c r="L770" i="1"/>
  <c r="S770" i="1" s="1"/>
  <c r="O770" i="1"/>
  <c r="J343" i="1"/>
  <c r="O343" i="1"/>
  <c r="J60" i="1"/>
  <c r="P60" i="1" s="1"/>
  <c r="O60" i="1"/>
  <c r="J671" i="1"/>
  <c r="P671" i="1" s="1"/>
  <c r="O671" i="1"/>
  <c r="J553" i="1"/>
  <c r="O553" i="1"/>
  <c r="P553" i="1"/>
  <c r="J214" i="1"/>
  <c r="P214" i="1" s="1"/>
  <c r="O214" i="1"/>
  <c r="K504" i="1"/>
  <c r="R504" i="1" s="1"/>
  <c r="O504" i="1"/>
  <c r="K421" i="1"/>
  <c r="O421" i="1"/>
  <c r="L589" i="1"/>
  <c r="S589" i="1" s="1"/>
  <c r="O589" i="1"/>
  <c r="K207" i="1"/>
  <c r="O207" i="1"/>
  <c r="K38" i="1"/>
  <c r="R38" i="1" s="1"/>
  <c r="O38" i="1"/>
  <c r="J339" i="1"/>
  <c r="Q339" i="1" s="1"/>
  <c r="O339" i="1"/>
  <c r="J734" i="1"/>
  <c r="P734" i="1" s="1"/>
  <c r="O734" i="1"/>
  <c r="O13" i="1"/>
  <c r="K722" i="1"/>
  <c r="R722" i="1" s="1"/>
  <c r="O722" i="1"/>
  <c r="M463" i="1"/>
  <c r="N463" i="1" s="1"/>
  <c r="L788" i="1"/>
  <c r="S788" i="1" s="1"/>
  <c r="O788" i="1"/>
  <c r="L815" i="1"/>
  <c r="S815" i="1" s="1"/>
  <c r="O815" i="1"/>
  <c r="K345" i="1"/>
  <c r="O345" i="1"/>
  <c r="K918" i="1"/>
  <c r="R918" i="1" s="1"/>
  <c r="O918" i="1"/>
  <c r="P918" i="1"/>
  <c r="K631" i="1"/>
  <c r="R631" i="1" s="1"/>
  <c r="O631" i="1"/>
  <c r="J740" i="1"/>
  <c r="Q740" i="1" s="1"/>
  <c r="O740" i="1"/>
  <c r="J916" i="1"/>
  <c r="O916" i="1"/>
  <c r="J731" i="1"/>
  <c r="P731" i="1" s="1"/>
  <c r="O731" i="1"/>
  <c r="K752" i="1"/>
  <c r="R752" i="1" s="1"/>
  <c r="O752" i="1"/>
  <c r="K538" i="1"/>
  <c r="R538" i="1" s="1"/>
  <c r="O538" i="1"/>
  <c r="K322" i="1"/>
  <c r="O322" i="1"/>
  <c r="K823" i="1"/>
  <c r="O823" i="1"/>
  <c r="K429" i="1"/>
  <c r="R429" i="1" s="1"/>
  <c r="O429" i="1"/>
  <c r="L611" i="1"/>
  <c r="S611" i="1" s="1"/>
  <c r="O611" i="1"/>
  <c r="P611" i="1"/>
  <c r="P275" i="1"/>
  <c r="O275" i="1"/>
  <c r="L952" i="1"/>
  <c r="S952" i="1" s="1"/>
  <c r="O952" i="1"/>
  <c r="O517" i="1"/>
  <c r="L628" i="1"/>
  <c r="S628" i="1" s="1"/>
  <c r="P628" i="1"/>
  <c r="O628" i="1"/>
  <c r="J884" i="1"/>
  <c r="Q884" i="1" s="1"/>
  <c r="O884" i="1"/>
  <c r="K220" i="1"/>
  <c r="R220" i="1" s="1"/>
  <c r="P220" i="1"/>
  <c r="O220" i="1"/>
  <c r="J436" i="1"/>
  <c r="Q436" i="1" s="1"/>
  <c r="O436" i="1"/>
  <c r="K813" i="1"/>
  <c r="R813" i="1" s="1"/>
  <c r="O813" i="1"/>
  <c r="L409" i="1"/>
  <c r="S409" i="1" s="1"/>
  <c r="O409" i="1"/>
  <c r="O196" i="1"/>
  <c r="L562" i="1"/>
  <c r="S562" i="1" s="1"/>
  <c r="O562" i="1"/>
  <c r="J792" i="1"/>
  <c r="P792" i="1" s="1"/>
  <c r="O792" i="1"/>
  <c r="J381" i="1"/>
  <c r="Q381" i="1" s="1"/>
  <c r="O381" i="1"/>
  <c r="K898" i="1"/>
  <c r="R898" i="1" s="1"/>
  <c r="O898" i="1"/>
  <c r="L507" i="1"/>
  <c r="S507" i="1" s="1"/>
  <c r="O507" i="1"/>
  <c r="J90" i="1"/>
  <c r="Q90" i="1" s="1"/>
  <c r="O90" i="1"/>
  <c r="J397" i="1"/>
  <c r="Q397" i="1" s="1"/>
  <c r="O397" i="1"/>
  <c r="J622" i="1"/>
  <c r="P622" i="1" s="1"/>
  <c r="O622" i="1"/>
  <c r="J637" i="1"/>
  <c r="P637" i="1" s="1"/>
  <c r="O637" i="1"/>
  <c r="O911" i="1"/>
  <c r="L850" i="1"/>
  <c r="S850" i="1" s="1"/>
  <c r="O850" i="1"/>
  <c r="P850" i="1"/>
  <c r="J572" i="1"/>
  <c r="P572" i="1" s="1"/>
  <c r="O572" i="1"/>
  <c r="K139" i="1"/>
  <c r="R139" i="1" s="1"/>
  <c r="O139" i="1"/>
  <c r="K932" i="1"/>
  <c r="Y932" i="1" s="1"/>
  <c r="L868" i="1"/>
  <c r="S868" i="1" s="1"/>
  <c r="O868" i="1"/>
  <c r="O85" i="1"/>
  <c r="O826" i="1"/>
  <c r="O587" i="1"/>
  <c r="K261" i="1"/>
  <c r="R261" i="1" s="1"/>
  <c r="P261" i="1"/>
  <c r="O261" i="1"/>
  <c r="O278" i="1"/>
  <c r="O523" i="1"/>
  <c r="L702" i="1"/>
  <c r="S702" i="1" s="1"/>
  <c r="O702" i="1"/>
  <c r="P702" i="1"/>
  <c r="O283" i="1"/>
  <c r="K306" i="1"/>
  <c r="O306" i="1"/>
  <c r="J141" i="1"/>
  <c r="P141" i="1" s="1"/>
  <c r="O141" i="1"/>
  <c r="J682" i="1"/>
  <c r="P682" i="1" s="1"/>
  <c r="O682" i="1"/>
  <c r="L721" i="1"/>
  <c r="S721" i="1" s="1"/>
  <c r="O721" i="1"/>
  <c r="O262" i="1"/>
  <c r="K972" i="1"/>
  <c r="R972" i="1" s="1"/>
  <c r="O972" i="1"/>
  <c r="P972" i="1"/>
  <c r="L423" i="1"/>
  <c r="S423" i="1" s="1"/>
  <c r="O423" i="1"/>
  <c r="O511" i="1"/>
  <c r="O633" i="1"/>
  <c r="J879" i="1"/>
  <c r="O879" i="1"/>
  <c r="P879" i="1"/>
  <c r="L290" i="1"/>
  <c r="S290" i="1" s="1"/>
  <c r="O290" i="1"/>
  <c r="O289" i="1"/>
  <c r="K318" i="1"/>
  <c r="R318" i="1" s="1"/>
  <c r="O318" i="1"/>
  <c r="K490" i="1"/>
  <c r="R490" i="1" s="1"/>
  <c r="P490" i="1"/>
  <c r="O490" i="1"/>
  <c r="J95" i="1"/>
  <c r="P95" i="1" s="1"/>
  <c r="O95" i="1"/>
  <c r="L902" i="1"/>
  <c r="S902" i="1" s="1"/>
  <c r="O902" i="1"/>
  <c r="P147" i="1"/>
  <c r="O147" i="1"/>
  <c r="O808" i="1"/>
  <c r="K264" i="1"/>
  <c r="R264" i="1" s="1"/>
  <c r="O264" i="1"/>
  <c r="O22" i="1"/>
  <c r="P22" i="1"/>
  <c r="O81" i="1"/>
  <c r="L313" i="1"/>
  <c r="O313" i="1"/>
  <c r="O37" i="1"/>
  <c r="K782" i="1"/>
  <c r="R782" i="1" s="1"/>
  <c r="O782" i="1"/>
  <c r="P782" i="1"/>
  <c r="J464" i="1"/>
  <c r="O464" i="1"/>
  <c r="K15" i="1"/>
  <c r="R15" i="1" s="1"/>
  <c r="O15" i="1"/>
  <c r="L385" i="1"/>
  <c r="S385" i="1" s="1"/>
  <c r="O385" i="1"/>
  <c r="J473" i="1"/>
  <c r="O473" i="1"/>
  <c r="O598" i="1"/>
  <c r="O493" i="1"/>
  <c r="K590" i="1"/>
  <c r="O590" i="1"/>
  <c r="J120" i="1"/>
  <c r="P120" i="1" s="1"/>
  <c r="O120" i="1"/>
  <c r="O568" i="1"/>
  <c r="O439" i="1"/>
  <c r="J592" i="1"/>
  <c r="P592" i="1" s="1"/>
  <c r="O592" i="1"/>
  <c r="K701" i="1"/>
  <c r="R701" i="1" s="1"/>
  <c r="O701" i="1"/>
  <c r="K394" i="1"/>
  <c r="R394" i="1" s="1"/>
  <c r="O394" i="1"/>
  <c r="J395" i="1"/>
  <c r="Q395" i="1" s="1"/>
  <c r="O395" i="1"/>
  <c r="O802" i="1"/>
  <c r="O539" i="1"/>
  <c r="K101" i="1"/>
  <c r="R101" i="1" s="1"/>
  <c r="O101" i="1"/>
  <c r="P101" i="1"/>
  <c r="K655" i="1"/>
  <c r="O655" i="1"/>
  <c r="O362" i="1"/>
  <c r="K258" i="1"/>
  <c r="O258" i="1"/>
  <c r="K673" i="1"/>
  <c r="O673" i="1"/>
  <c r="J29" i="1"/>
  <c r="P29" i="1" s="1"/>
  <c r="O29" i="1"/>
  <c r="O943" i="1"/>
  <c r="O866" i="1"/>
  <c r="K919" i="1"/>
  <c r="R919" i="1" s="1"/>
  <c r="P919" i="1"/>
  <c r="O919" i="1"/>
  <c r="O606" i="1"/>
  <c r="K319" i="1"/>
  <c r="R319" i="1" s="1"/>
  <c r="O319" i="1"/>
  <c r="L946" i="1"/>
  <c r="S946" i="1" s="1"/>
  <c r="O946" i="1"/>
  <c r="J915" i="1"/>
  <c r="O915" i="1"/>
  <c r="O447" i="1"/>
  <c r="O684" i="1"/>
  <c r="J160" i="1"/>
  <c r="P160" i="1" s="1"/>
  <c r="O160" i="1"/>
  <c r="O280" i="1"/>
  <c r="K554" i="1"/>
  <c r="O554" i="1"/>
  <c r="O983" i="1"/>
  <c r="J691" i="1"/>
  <c r="P691" i="1" s="1"/>
  <c r="O691" i="1"/>
  <c r="L942" i="1"/>
  <c r="S942" i="1" s="1"/>
  <c r="O942" i="1"/>
  <c r="J733" i="1"/>
  <c r="P733" i="1" s="1"/>
  <c r="O733" i="1"/>
  <c r="J434" i="1"/>
  <c r="Q434" i="1" s="1"/>
  <c r="O434" i="1"/>
  <c r="L998" i="1"/>
  <c r="S998" i="1" s="1"/>
  <c r="O998" i="1"/>
  <c r="J852" i="1"/>
  <c r="P852" i="1" s="1"/>
  <c r="O852" i="1"/>
  <c r="J715" i="1"/>
  <c r="Q715" i="1" s="1"/>
  <c r="O715" i="1"/>
  <c r="P715" i="1"/>
  <c r="K30" i="1"/>
  <c r="R30" i="1" s="1"/>
  <c r="O30" i="1"/>
  <c r="P30" i="1"/>
  <c r="K988" i="1"/>
  <c r="O988" i="1"/>
  <c r="J864" i="1"/>
  <c r="P864" i="1" s="1"/>
  <c r="O864" i="1"/>
  <c r="K317" i="1"/>
  <c r="R317" i="1" s="1"/>
  <c r="O317" i="1"/>
  <c r="K876" i="1"/>
  <c r="O876" i="1"/>
  <c r="J142" i="1"/>
  <c r="Q142" i="1" s="1"/>
  <c r="O142" i="1"/>
  <c r="P142" i="1"/>
  <c r="J963" i="1"/>
  <c r="P963" i="1" s="1"/>
  <c r="O963" i="1"/>
  <c r="O501" i="1"/>
  <c r="O745" i="1"/>
  <c r="J699" i="1"/>
  <c r="P699" i="1" s="1"/>
  <c r="O699" i="1"/>
  <c r="L138" i="1"/>
  <c r="S138" i="1" s="1"/>
  <c r="O138" i="1"/>
  <c r="L36" i="1"/>
  <c r="S36" i="1" s="1"/>
  <c r="O36" i="1"/>
  <c r="J251" i="1"/>
  <c r="P251" i="1" s="1"/>
  <c r="O251" i="1"/>
  <c r="K855" i="1"/>
  <c r="R855" i="1" s="1"/>
  <c r="O855" i="1"/>
  <c r="J162" i="1"/>
  <c r="Q162" i="1" s="1"/>
  <c r="O162" i="1"/>
  <c r="K209" i="1"/>
  <c r="R209" i="1" s="1"/>
  <c r="O209" i="1"/>
  <c r="J151" i="1"/>
  <c r="Y151" i="1" s="1"/>
  <c r="O151" i="1"/>
  <c r="J596" i="1"/>
  <c r="P596" i="1" s="1"/>
  <c r="O596" i="1"/>
  <c r="K435" i="1"/>
  <c r="R435" i="1" s="1"/>
  <c r="P435" i="1"/>
  <c r="O435" i="1"/>
  <c r="J570" i="1"/>
  <c r="X570" i="1" s="1"/>
  <c r="O416" i="1"/>
  <c r="J373" i="1"/>
  <c r="O373" i="1"/>
  <c r="J726" i="1"/>
  <c r="P726" i="1" s="1"/>
  <c r="O726" i="1"/>
  <c r="K440" i="1"/>
  <c r="R440" i="1" s="1"/>
  <c r="P440" i="1"/>
  <c r="O440" i="1"/>
  <c r="K859" i="1"/>
  <c r="R859" i="1" s="1"/>
  <c r="O859" i="1"/>
  <c r="O83" i="1"/>
  <c r="J840" i="1"/>
  <c r="P840" i="1" s="1"/>
  <c r="O840" i="1"/>
  <c r="K936" i="1"/>
  <c r="O936" i="1"/>
  <c r="J256" i="1"/>
  <c r="Q256" i="1" s="1"/>
  <c r="O256" i="1"/>
  <c r="K19" i="1"/>
  <c r="R19" i="1" s="1"/>
  <c r="P19" i="1"/>
  <c r="O19" i="1"/>
  <c r="J662" i="1"/>
  <c r="P662" i="1" s="1"/>
  <c r="O662" i="1"/>
  <c r="K476" i="1"/>
  <c r="R476" i="1" s="1"/>
  <c r="O476" i="1"/>
  <c r="K557" i="1"/>
  <c r="R557" i="1" s="1"/>
  <c r="O557" i="1"/>
  <c r="O109" i="1"/>
  <c r="J189" i="1"/>
  <c r="Q189" i="1" s="1"/>
  <c r="J647" i="1"/>
  <c r="Q647" i="1" s="1"/>
  <c r="O647" i="1"/>
  <c r="J117" i="1"/>
  <c r="Q117" i="1" s="1"/>
  <c r="O999" i="1"/>
  <c r="J4" i="1"/>
  <c r="Q4" i="1" s="1"/>
  <c r="O4" i="1"/>
  <c r="P653" i="1"/>
  <c r="O653" i="1"/>
  <c r="J934" i="1"/>
  <c r="P934" i="1" s="1"/>
  <c r="O934" i="1"/>
  <c r="L449" i="1"/>
  <c r="S449" i="1" s="1"/>
  <c r="O449" i="1"/>
  <c r="O882" i="1"/>
  <c r="K128" i="1"/>
  <c r="R128" i="1" s="1"/>
  <c r="O128" i="1"/>
  <c r="J498" i="1"/>
  <c r="O498" i="1"/>
  <c r="L115" i="1"/>
  <c r="S115" i="1" s="1"/>
  <c r="O115" i="1"/>
  <c r="L550" i="1"/>
  <c r="S550" i="1" s="1"/>
  <c r="O550" i="1"/>
  <c r="K771" i="1"/>
  <c r="R771" i="1" s="1"/>
  <c r="O771" i="1"/>
  <c r="K203" i="1"/>
  <c r="O203" i="1"/>
  <c r="O769" i="1"/>
  <c r="P769" i="1"/>
  <c r="L789" i="1"/>
  <c r="S789" i="1" s="1"/>
  <c r="O789" i="1"/>
  <c r="J735" i="1"/>
  <c r="P735" i="1" s="1"/>
  <c r="O735" i="1"/>
  <c r="J518" i="1"/>
  <c r="P518" i="1" s="1"/>
  <c r="O518" i="1"/>
  <c r="K332" i="1"/>
  <c r="R332" i="1" s="1"/>
  <c r="O332" i="1"/>
  <c r="L353" i="1"/>
  <c r="S353" i="1" s="1"/>
  <c r="O353" i="1"/>
  <c r="P353" i="1"/>
  <c r="L285" i="1"/>
  <c r="S285" i="1" s="1"/>
  <c r="O285" i="1"/>
  <c r="J541" i="1"/>
  <c r="P541" i="1" s="1"/>
  <c r="O541" i="1"/>
  <c r="O452" i="1"/>
  <c r="O303" i="1"/>
  <c r="M289" i="1"/>
  <c r="N289" i="1" s="1"/>
  <c r="J17" i="1"/>
  <c r="Q17" i="1" s="1"/>
  <c r="O17" i="1"/>
  <c r="J625" i="1"/>
  <c r="P625" i="1" s="1"/>
  <c r="O625" i="1"/>
  <c r="O371" i="1"/>
  <c r="K425" i="1"/>
  <c r="R425" i="1" s="1"/>
  <c r="O425" i="1"/>
  <c r="P425" i="1"/>
  <c r="L24" i="1"/>
  <c r="S24" i="1" s="1"/>
  <c r="O24" i="1"/>
  <c r="O263" i="1"/>
  <c r="P263" i="1"/>
  <c r="J366" i="1"/>
  <c r="Q366" i="1" s="1"/>
  <c r="O366" i="1"/>
  <c r="K739" i="1"/>
  <c r="R739" i="1" s="1"/>
  <c r="O739" i="1"/>
  <c r="J59" i="1"/>
  <c r="Q59" i="1" s="1"/>
  <c r="O59" i="1"/>
  <c r="K378" i="1"/>
  <c r="O378" i="1"/>
  <c r="W598" i="1"/>
  <c r="L424" i="1"/>
  <c r="O424" i="1"/>
  <c r="P424" i="1"/>
  <c r="J544" i="1"/>
  <c r="P544" i="1" s="1"/>
  <c r="O544" i="1"/>
  <c r="J497" i="1"/>
  <c r="P497" i="1" s="1"/>
  <c r="O497" i="1"/>
  <c r="L483" i="1"/>
  <c r="S483" i="1" s="1"/>
  <c r="P483" i="1"/>
  <c r="O483" i="1"/>
  <c r="O193" i="1"/>
  <c r="K627" i="1"/>
  <c r="O627" i="1"/>
  <c r="K536" i="1"/>
  <c r="O536" i="1"/>
  <c r="W120" i="1"/>
  <c r="L828" i="1"/>
  <c r="S828" i="1" s="1"/>
  <c r="P736" i="1"/>
  <c r="O736" i="1"/>
  <c r="L458" i="1"/>
  <c r="S458" i="1" s="1"/>
  <c r="O458" i="1"/>
  <c r="K325" i="1"/>
  <c r="R325" i="1" s="1"/>
  <c r="O325" i="1"/>
  <c r="P325" i="1"/>
  <c r="O838" i="1"/>
  <c r="J91" i="1"/>
  <c r="Q91" i="1" s="1"/>
  <c r="O91" i="1"/>
  <c r="K652" i="1"/>
  <c r="R652" i="1" s="1"/>
  <c r="O652" i="1"/>
  <c r="P652" i="1"/>
  <c r="O185" i="1"/>
  <c r="K124" i="1"/>
  <c r="R124" i="1" s="1"/>
  <c r="O124" i="1"/>
  <c r="P124" i="1"/>
  <c r="J407" i="1"/>
  <c r="O407" i="1"/>
  <c r="O150" i="1"/>
  <c r="J361" i="1"/>
  <c r="O361" i="1"/>
  <c r="O143" i="1"/>
  <c r="K610" i="1"/>
  <c r="R610" i="1" s="1"/>
  <c r="P610" i="1"/>
  <c r="O610" i="1"/>
  <c r="K273" i="1"/>
  <c r="O273" i="1"/>
  <c r="K200" i="1"/>
  <c r="R200" i="1" s="1"/>
  <c r="O200" i="1"/>
  <c r="K563" i="1"/>
  <c r="O563" i="1"/>
  <c r="K950" i="1"/>
  <c r="O950" i="1"/>
  <c r="K679" i="1"/>
  <c r="R679" i="1" s="1"/>
  <c r="O679" i="1"/>
  <c r="O749" i="1"/>
  <c r="J595" i="1"/>
  <c r="P595" i="1" s="1"/>
  <c r="O595" i="1"/>
  <c r="J549" i="1"/>
  <c r="P549" i="1" s="1"/>
  <c r="O549" i="1"/>
  <c r="J298" i="1"/>
  <c r="O298" i="1"/>
  <c r="J962" i="1"/>
  <c r="P962" i="1" s="1"/>
  <c r="O962" i="1"/>
  <c r="O235" i="1"/>
  <c r="J103" i="1"/>
  <c r="Q103" i="1" s="1"/>
  <c r="O103" i="1"/>
  <c r="P103" i="1"/>
  <c r="K70" i="1"/>
  <c r="R70" i="1" s="1"/>
  <c r="O70" i="1"/>
  <c r="K970" i="1"/>
  <c r="O970" i="1"/>
  <c r="J88" i="1"/>
  <c r="P88" i="1" s="1"/>
  <c r="O88" i="1"/>
  <c r="J21" i="1"/>
  <c r="Q21" i="1" s="1"/>
  <c r="O21" i="1"/>
  <c r="L932" i="1"/>
  <c r="S932" i="1" s="1"/>
  <c r="O932" i="1"/>
  <c r="P932" i="1"/>
  <c r="K594" i="1"/>
  <c r="R594" i="1" s="1"/>
  <c r="O594" i="1"/>
  <c r="J863" i="1"/>
  <c r="O863" i="1"/>
  <c r="P863" i="1"/>
  <c r="O312" i="1"/>
  <c r="O445" i="1"/>
  <c r="K781" i="1"/>
  <c r="O781" i="1"/>
  <c r="L565" i="1"/>
  <c r="S565" i="1" s="1"/>
  <c r="O565" i="1"/>
  <c r="K98" i="1"/>
  <c r="R98" i="1" s="1"/>
  <c r="O98" i="1"/>
  <c r="O927" i="1"/>
  <c r="L184" i="1"/>
  <c r="S184" i="1" s="1"/>
  <c r="O184" i="1"/>
  <c r="O922" i="1"/>
  <c r="K467" i="1"/>
  <c r="O467" i="1"/>
  <c r="K12" i="1"/>
  <c r="O12" i="1"/>
  <c r="J356" i="1"/>
  <c r="Q356" i="1" s="1"/>
  <c r="O356" i="1"/>
  <c r="O711" i="1"/>
  <c r="O132" i="1"/>
  <c r="O237" i="1"/>
  <c r="J375" i="1"/>
  <c r="O375" i="1"/>
  <c r="J744" i="1"/>
  <c r="P744" i="1" s="1"/>
  <c r="O744" i="1"/>
  <c r="O49" i="1"/>
  <c r="L116" i="1"/>
  <c r="S116" i="1" s="1"/>
  <c r="O116" i="1"/>
  <c r="P116" i="1"/>
  <c r="O39" i="1"/>
  <c r="L145" i="1"/>
  <c r="S145" i="1" s="1"/>
  <c r="O145" i="1"/>
  <c r="P145" i="1"/>
  <c r="O599" i="1"/>
  <c r="O608" i="1"/>
  <c r="O188" i="1"/>
  <c r="O351" i="1"/>
  <c r="K342" i="1"/>
  <c r="R342" i="1" s="1"/>
  <c r="O342" i="1"/>
  <c r="O202" i="1"/>
  <c r="L822" i="1"/>
  <c r="S822" i="1" s="1"/>
  <c r="P822" i="1"/>
  <c r="O822" i="1"/>
  <c r="L484" i="1"/>
  <c r="S484" i="1" s="1"/>
  <c r="P484" i="1"/>
  <c r="O484" i="1"/>
  <c r="K217" i="1"/>
  <c r="R217" i="1" s="1"/>
  <c r="O217" i="1"/>
  <c r="K659" i="1"/>
  <c r="O659" i="1"/>
  <c r="O713" i="1"/>
  <c r="K190" i="1"/>
  <c r="R190" i="1" s="1"/>
  <c r="O190" i="1"/>
  <c r="O839" i="1"/>
  <c r="L413" i="1"/>
  <c r="S413" i="1" s="1"/>
  <c r="O413" i="1"/>
  <c r="K888" i="1"/>
  <c r="O888" i="1"/>
  <c r="J521" i="1"/>
  <c r="Q521" i="1" s="1"/>
  <c r="P521" i="1"/>
  <c r="O521" i="1"/>
  <c r="J186" i="1"/>
  <c r="O186" i="1"/>
  <c r="J257" i="1"/>
  <c r="Q257" i="1" s="1"/>
  <c r="P257" i="1"/>
  <c r="O257" i="1"/>
  <c r="K232" i="1"/>
  <c r="R232" i="1" s="1"/>
  <c r="O232" i="1"/>
  <c r="O225" i="1"/>
  <c r="L955" i="1"/>
  <c r="O955" i="1"/>
  <c r="P72" i="1"/>
  <c r="O72" i="1"/>
  <c r="K778" i="1"/>
  <c r="R778" i="1" s="1"/>
  <c r="O778" i="1"/>
  <c r="J346" i="1"/>
  <c r="Q346" i="1" s="1"/>
  <c r="O346" i="1"/>
  <c r="K380" i="1"/>
  <c r="O380" i="1"/>
  <c r="O558" i="1"/>
  <c r="K305" i="1"/>
  <c r="R305" i="1" s="1"/>
  <c r="O305" i="1"/>
  <c r="K368" i="1"/>
  <c r="O368" i="1"/>
  <c r="K478" i="1"/>
  <c r="R478" i="1" s="1"/>
  <c r="O478" i="1"/>
  <c r="O737" i="1"/>
  <c r="J620" i="1"/>
  <c r="O620" i="1"/>
  <c r="P620" i="1"/>
  <c r="K992" i="1"/>
  <c r="O992" i="1"/>
  <c r="K92" i="1"/>
  <c r="R92" i="1" s="1"/>
  <c r="O92" i="1"/>
  <c r="K175" i="1"/>
  <c r="R175" i="1" s="1"/>
  <c r="O175" i="1"/>
  <c r="P175" i="1"/>
  <c r="L181" i="1"/>
  <c r="S181" i="1" s="1"/>
  <c r="O181" i="1"/>
  <c r="L359" i="1"/>
  <c r="S359" i="1" s="1"/>
  <c r="P359" i="1"/>
  <c r="O359" i="1"/>
  <c r="O489" i="1"/>
  <c r="K286" i="1"/>
  <c r="O286" i="1"/>
  <c r="O975" i="1"/>
  <c r="O953" i="1"/>
  <c r="P953" i="1"/>
  <c r="J903" i="1"/>
  <c r="P903" i="1" s="1"/>
  <c r="O903" i="1"/>
  <c r="K799" i="1"/>
  <c r="O799" i="1"/>
  <c r="J96" i="1"/>
  <c r="Q96" i="1" s="1"/>
  <c r="O96" i="1"/>
  <c r="P96" i="1"/>
  <c r="J333" i="1"/>
  <c r="Q333" i="1" s="1"/>
  <c r="O333" i="1"/>
  <c r="O812" i="1"/>
  <c r="L1001" i="1"/>
  <c r="S1001" i="1" s="1"/>
  <c r="O1001" i="1"/>
  <c r="P1001" i="1"/>
  <c r="O383" i="1"/>
  <c r="L384" i="1"/>
  <c r="S384" i="1" s="1"/>
  <c r="O384" i="1"/>
  <c r="P384" i="1"/>
  <c r="O804" i="1"/>
  <c r="K871" i="1"/>
  <c r="O871" i="1"/>
  <c r="J66" i="1"/>
  <c r="Q66" i="1" s="1"/>
  <c r="O66" i="1"/>
  <c r="J499" i="1"/>
  <c r="X499" i="1" s="1"/>
  <c r="O499" i="1"/>
  <c r="L519" i="1"/>
  <c r="S519" i="1" s="1"/>
  <c r="O519" i="1"/>
  <c r="O591" i="1"/>
  <c r="K954" i="1"/>
  <c r="O954" i="1"/>
  <c r="J947" i="1"/>
  <c r="X947" i="1" s="1"/>
  <c r="O947" i="1"/>
  <c r="J76" i="1"/>
  <c r="Q76" i="1" s="1"/>
  <c r="O76" i="1"/>
  <c r="P76" i="1"/>
  <c r="K129" i="1"/>
  <c r="R129" i="1" s="1"/>
  <c r="O129" i="1"/>
  <c r="J222" i="1"/>
  <c r="O222" i="1"/>
  <c r="O575" i="1"/>
  <c r="K279" i="1"/>
  <c r="R279" i="1" s="1"/>
  <c r="O279" i="1"/>
  <c r="J870" i="1"/>
  <c r="P870" i="1" s="1"/>
  <c r="O870" i="1"/>
  <c r="J991" i="1"/>
  <c r="P991" i="1" s="1"/>
  <c r="O991" i="1"/>
  <c r="J720" i="1"/>
  <c r="P720" i="1" s="1"/>
  <c r="O720" i="1"/>
  <c r="O833" i="1"/>
  <c r="L220" i="1"/>
  <c r="S220" i="1" s="1"/>
  <c r="K577" i="1"/>
  <c r="R577" i="1" s="1"/>
  <c r="O577" i="1"/>
  <c r="J951" i="1"/>
  <c r="Q951" i="1" s="1"/>
  <c r="O951" i="1"/>
  <c r="P951" i="1"/>
  <c r="O265" i="1"/>
  <c r="O107" i="1"/>
  <c r="J155" i="1"/>
  <c r="Q155" i="1" s="1"/>
  <c r="O155" i="1"/>
  <c r="J940" i="1"/>
  <c r="P940" i="1" s="1"/>
  <c r="O940" i="1"/>
  <c r="J187" i="1"/>
  <c r="Q187" i="1" s="1"/>
  <c r="O675" i="1"/>
  <c r="J618" i="1"/>
  <c r="P618" i="1" s="1"/>
  <c r="O618" i="1"/>
  <c r="J393" i="1"/>
  <c r="O393" i="1"/>
  <c r="M189" i="1"/>
  <c r="N189" i="1" s="1"/>
  <c r="K896" i="1"/>
  <c r="O896" i="1"/>
  <c r="K527" i="1"/>
  <c r="R527" i="1" s="1"/>
  <c r="L968" i="1"/>
  <c r="S968" i="1" s="1"/>
  <c r="O968" i="1"/>
  <c r="L666" i="1"/>
  <c r="S666" i="1" s="1"/>
  <c r="O666" i="1"/>
  <c r="O831" i="1"/>
  <c r="J698" i="1"/>
  <c r="Q698" i="1" s="1"/>
  <c r="O698" i="1"/>
  <c r="J759" i="1"/>
  <c r="Q759" i="1" s="1"/>
  <c r="O308" i="1"/>
  <c r="K688" i="1"/>
  <c r="R688" i="1" s="1"/>
  <c r="P688" i="1"/>
  <c r="O688" i="1"/>
  <c r="K231" i="1"/>
  <c r="R231" i="1" s="1"/>
  <c r="O231" i="1"/>
  <c r="L340" i="1"/>
  <c r="S340" i="1" s="1"/>
  <c r="O340" i="1"/>
  <c r="K389" i="1"/>
  <c r="R389" i="1" s="1"/>
  <c r="O389" i="1"/>
  <c r="K3" i="1"/>
  <c r="R3" i="1" s="1"/>
  <c r="O422" i="1"/>
  <c r="J481" i="1"/>
  <c r="P481" i="1" s="1"/>
  <c r="O481" i="1"/>
  <c r="K904" i="1"/>
  <c r="O164" i="1"/>
  <c r="K640" i="1"/>
  <c r="R640" i="1" s="1"/>
  <c r="O640" i="1"/>
  <c r="K408" i="1"/>
  <c r="R408" i="1" s="1"/>
  <c r="O408" i="1"/>
  <c r="P408" i="1"/>
  <c r="K468" i="1"/>
  <c r="R468" i="1" s="1"/>
  <c r="P468" i="1"/>
  <c r="O468" i="1"/>
  <c r="K448" i="1"/>
  <c r="R448" i="1" s="1"/>
  <c r="P448" i="1"/>
  <c r="O448" i="1"/>
  <c r="K894" i="1"/>
  <c r="O894" i="1"/>
  <c r="J680" i="1"/>
  <c r="X680" i="1" s="1"/>
  <c r="O680" i="1"/>
  <c r="J834" i="1"/>
  <c r="P834" i="1" s="1"/>
  <c r="O834" i="1"/>
  <c r="O403" i="1"/>
  <c r="K649" i="1"/>
  <c r="R649" i="1" s="1"/>
  <c r="O649" i="1"/>
  <c r="O524" i="1"/>
  <c r="K243" i="1"/>
  <c r="R243" i="1" s="1"/>
  <c r="K350" i="1"/>
  <c r="R350" i="1" s="1"/>
  <c r="O350" i="1"/>
  <c r="L198" i="1"/>
  <c r="S198" i="1" s="1"/>
  <c r="O198" i="1"/>
  <c r="J396" i="1"/>
  <c r="Q396" i="1" s="1"/>
  <c r="K126" i="1"/>
  <c r="R126" i="1" s="1"/>
  <c r="O126" i="1"/>
  <c r="P126" i="1"/>
  <c r="O330" i="1"/>
  <c r="J428" i="1"/>
  <c r="O710" i="1"/>
  <c r="O920" i="1"/>
  <c r="P920" i="1"/>
  <c r="K639" i="1"/>
  <c r="R639" i="1" s="1"/>
  <c r="O639" i="1"/>
  <c r="L52" i="1"/>
  <c r="S52" i="1" s="1"/>
  <c r="P52" i="1"/>
  <c r="O52" i="1"/>
  <c r="J933" i="1"/>
  <c r="P933" i="1" s="1"/>
  <c r="O933" i="1"/>
  <c r="J996" i="1"/>
  <c r="P996" i="1" s="1"/>
  <c r="O996" i="1"/>
  <c r="K982" i="1"/>
  <c r="O982" i="1"/>
  <c r="O227" i="1"/>
  <c r="O284" i="1"/>
  <c r="K127" i="1"/>
  <c r="R127" i="1" s="1"/>
  <c r="P127" i="1"/>
  <c r="O127" i="1"/>
  <c r="K135" i="1"/>
  <c r="R135" i="1" s="1"/>
  <c r="O135" i="1"/>
  <c r="M659" i="1"/>
  <c r="N659" i="1" s="1"/>
  <c r="J777" i="1"/>
  <c r="P777" i="1" s="1"/>
  <c r="O777" i="1"/>
  <c r="J65" i="1"/>
  <c r="Q65" i="1" s="1"/>
  <c r="O65" i="1"/>
  <c r="J787" i="1"/>
  <c r="Q787" i="1" s="1"/>
  <c r="O787" i="1"/>
  <c r="P787" i="1"/>
  <c r="O204" i="1"/>
  <c r="O84" i="1"/>
  <c r="K949" i="1"/>
  <c r="O949" i="1"/>
  <c r="Q828" i="1"/>
  <c r="O215" i="1"/>
  <c r="P215" i="1"/>
  <c r="K929" i="1"/>
  <c r="O929" i="1"/>
  <c r="K542" i="1"/>
  <c r="R542" i="1" s="1"/>
  <c r="O542" i="1"/>
  <c r="K948" i="1"/>
  <c r="R948" i="1" s="1"/>
  <c r="O948" i="1"/>
  <c r="J714" i="1"/>
  <c r="P714" i="1" s="1"/>
  <c r="O714" i="1"/>
  <c r="M232" i="1"/>
  <c r="N232" i="1" s="1"/>
  <c r="L400" i="1"/>
  <c r="S400" i="1" s="1"/>
  <c r="O400" i="1"/>
  <c r="O921" i="1"/>
  <c r="W778" i="1"/>
  <c r="O508" i="1"/>
  <c r="W346" i="1"/>
  <c r="L555" i="1"/>
  <c r="S555" i="1" s="1"/>
  <c r="O555" i="1"/>
  <c r="K174" i="1"/>
  <c r="R174" i="1" s="1"/>
  <c r="O174" i="1"/>
  <c r="O530" i="1"/>
  <c r="K111" i="1"/>
  <c r="R111" i="1" s="1"/>
  <c r="O111" i="1"/>
  <c r="K821" i="1"/>
  <c r="R821" i="1" s="1"/>
  <c r="O821" i="1"/>
  <c r="W478" i="1"/>
  <c r="M737" i="1"/>
  <c r="N737" i="1" s="1"/>
  <c r="L853" i="1"/>
  <c r="S853" i="1" s="1"/>
  <c r="O853" i="1"/>
  <c r="J510" i="1"/>
  <c r="P510" i="1" s="1"/>
  <c r="O510" i="1"/>
  <c r="J414" i="1"/>
  <c r="Q414" i="1" s="1"/>
  <c r="O414" i="1"/>
  <c r="K444" i="1"/>
  <c r="R444" i="1" s="1"/>
  <c r="O444" i="1"/>
  <c r="K327" i="1"/>
  <c r="R327" i="1" s="1"/>
  <c r="O327" i="1"/>
  <c r="P327" i="1"/>
  <c r="K758" i="1"/>
  <c r="R758" i="1" s="1"/>
  <c r="O758" i="1"/>
  <c r="K426" i="1"/>
  <c r="R426" i="1" s="1"/>
  <c r="O426" i="1"/>
  <c r="P426" i="1"/>
  <c r="K768" i="1"/>
  <c r="R768" i="1" s="1"/>
  <c r="O768" i="1"/>
  <c r="K728" i="1"/>
  <c r="O728" i="1"/>
  <c r="O503" i="1"/>
  <c r="J687" i="1"/>
  <c r="O687" i="1"/>
  <c r="O201" i="1"/>
  <c r="J459" i="1"/>
  <c r="O459" i="1"/>
  <c r="J908" i="1"/>
  <c r="P908" i="1" s="1"/>
  <c r="O908" i="1"/>
  <c r="J893" i="1"/>
  <c r="P893" i="1" s="1"/>
  <c r="O893" i="1"/>
  <c r="O809" i="1"/>
  <c r="P809" i="1"/>
  <c r="L614" i="1"/>
  <c r="S614" i="1" s="1"/>
  <c r="O614" i="1"/>
  <c r="J48" i="1"/>
  <c r="Q48" i="1" s="1"/>
  <c r="O48" i="1"/>
  <c r="J896" i="1"/>
  <c r="J666" i="1"/>
  <c r="Q666" i="1" s="1"/>
  <c r="J807" i="1"/>
  <c r="J98" i="1"/>
  <c r="Q98" i="1" s="1"/>
  <c r="J341" i="1"/>
  <c r="Q341" i="1" s="1"/>
  <c r="L231" i="1"/>
  <c r="S231" i="1" s="1"/>
  <c r="L408" i="1"/>
  <c r="S408" i="1" s="1"/>
  <c r="W211" i="1"/>
  <c r="J514" i="1"/>
  <c r="Q514" i="1" s="1"/>
  <c r="J342" i="1"/>
  <c r="L782" i="1"/>
  <c r="S782" i="1" s="1"/>
  <c r="J51" i="1"/>
  <c r="Q51" i="1" s="1"/>
  <c r="L190" i="1"/>
  <c r="S190" i="1" s="1"/>
  <c r="J772" i="1"/>
  <c r="Q772" i="1" s="1"/>
  <c r="L992" i="1"/>
  <c r="K725" i="1"/>
  <c r="R725" i="1" s="1"/>
  <c r="K359" i="1"/>
  <c r="R359" i="1" s="1"/>
  <c r="K1001" i="1"/>
  <c r="R1001" i="1" s="1"/>
  <c r="K57" i="1"/>
  <c r="R57" i="1" s="1"/>
  <c r="M857" i="1"/>
  <c r="N857" i="1" s="1"/>
  <c r="K470" i="1"/>
  <c r="R470" i="1" s="1"/>
  <c r="K616" i="1"/>
  <c r="R616" i="1" s="1"/>
  <c r="W797" i="1"/>
  <c r="J1001" i="1"/>
  <c r="Q1001" i="1" s="1"/>
  <c r="K461" i="1"/>
  <c r="R461" i="1" s="1"/>
  <c r="J717" i="1"/>
  <c r="Q717" i="1" s="1"/>
  <c r="L934" i="1"/>
  <c r="AA934" i="1" s="1"/>
  <c r="L249" i="1"/>
  <c r="S249" i="1" s="1"/>
  <c r="K913" i="1"/>
  <c r="L369" i="1"/>
  <c r="S369" i="1" s="1"/>
  <c r="J470" i="1"/>
  <c r="K996" i="1"/>
  <c r="R996" i="1" s="1"/>
  <c r="W342" i="1"/>
  <c r="K464" i="1"/>
  <c r="R464" i="1" s="1"/>
  <c r="W772" i="1"/>
  <c r="M736" i="1"/>
  <c r="N736" i="1" s="1"/>
  <c r="M690" i="1"/>
  <c r="N690" i="1" s="1"/>
  <c r="W372" i="1"/>
  <c r="L152" i="1"/>
  <c r="M725" i="1"/>
  <c r="N725" i="1" s="1"/>
  <c r="W273" i="1"/>
  <c r="W322" i="1"/>
  <c r="M485" i="1"/>
  <c r="N485" i="1" s="1"/>
  <c r="J842" i="1"/>
  <c r="Q842" i="1" s="1"/>
  <c r="J817" i="1"/>
  <c r="Q817" i="1" s="1"/>
  <c r="K90" i="1"/>
  <c r="R90" i="1" s="1"/>
  <c r="L317" i="1"/>
  <c r="S317" i="1" s="1"/>
  <c r="K934" i="1"/>
  <c r="W339" i="1"/>
  <c r="W77" i="1"/>
  <c r="L673" i="1"/>
  <c r="J495" i="1"/>
  <c r="X495" i="1" s="1"/>
  <c r="J905" i="1"/>
  <c r="P905" i="1" s="1"/>
  <c r="J152" i="1"/>
  <c r="Q152" i="1" s="1"/>
  <c r="L916" i="1"/>
  <c r="S916" i="1" s="1"/>
  <c r="M327" i="1"/>
  <c r="N327" i="1" s="1"/>
  <c r="J62" i="1"/>
  <c r="Q62" i="1" s="1"/>
  <c r="J317" i="1"/>
  <c r="L436" i="1"/>
  <c r="S436" i="1" s="1"/>
  <c r="L246" i="1"/>
  <c r="S246" i="1" s="1"/>
  <c r="J20" i="1"/>
  <c r="Q20" i="1" s="1"/>
  <c r="L776" i="1"/>
  <c r="K541" i="1"/>
  <c r="R541" i="1" s="1"/>
  <c r="K488" i="1"/>
  <c r="R488" i="1" s="1"/>
  <c r="W996" i="1"/>
  <c r="L379" i="1"/>
  <c r="S379" i="1" s="1"/>
  <c r="L676" i="1"/>
  <c r="S676" i="1" s="1"/>
  <c r="K678" i="1"/>
  <c r="R678" i="1" s="1"/>
  <c r="J534" i="1"/>
  <c r="Q534" i="1" s="1"/>
  <c r="L627" i="1"/>
  <c r="S627" i="1" s="1"/>
  <c r="K629" i="1"/>
  <c r="R629" i="1" s="1"/>
  <c r="M439" i="1"/>
  <c r="N439" i="1" s="1"/>
  <c r="J547" i="1"/>
  <c r="Q547" i="1" s="1"/>
  <c r="K334" i="1"/>
  <c r="J929" i="1"/>
  <c r="X929" i="1" s="1"/>
  <c r="L456" i="1"/>
  <c r="S456" i="1" s="1"/>
  <c r="L852" i="1"/>
  <c r="S852" i="1" s="1"/>
  <c r="L42" i="1"/>
  <c r="S42" i="1" s="1"/>
  <c r="K379" i="1"/>
  <c r="R379" i="1" s="1"/>
  <c r="J627" i="1"/>
  <c r="L186" i="1"/>
  <c r="S186" i="1" s="1"/>
  <c r="L699" i="1"/>
  <c r="S699" i="1" s="1"/>
  <c r="W13" i="1"/>
  <c r="K348" i="1"/>
  <c r="R348" i="1" s="1"/>
  <c r="L392" i="1"/>
  <c r="S392" i="1" s="1"/>
  <c r="W152" i="1"/>
  <c r="W686" i="1"/>
  <c r="K691" i="1"/>
  <c r="R691" i="1" s="1"/>
  <c r="J377" i="1"/>
  <c r="Q377" i="1" s="1"/>
  <c r="K852" i="1"/>
  <c r="L561" i="1"/>
  <c r="S561" i="1" s="1"/>
  <c r="M317" i="1"/>
  <c r="N317" i="1" s="1"/>
  <c r="L67" i="1"/>
  <c r="S67" i="1" s="1"/>
  <c r="L326" i="1"/>
  <c r="S326" i="1" s="1"/>
  <c r="K668" i="1"/>
  <c r="K899" i="1"/>
  <c r="L624" i="1"/>
  <c r="S624" i="1" s="1"/>
  <c r="L217" i="1"/>
  <c r="S217" i="1" s="1"/>
  <c r="X80" i="1"/>
  <c r="L8" i="1"/>
  <c r="S8" i="1" s="1"/>
  <c r="L240" i="1"/>
  <c r="S240" i="1" s="1"/>
  <c r="K186" i="1"/>
  <c r="K699" i="1"/>
  <c r="R699" i="1" s="1"/>
  <c r="K786" i="1"/>
  <c r="R786" i="1" s="1"/>
  <c r="K18" i="1"/>
  <c r="R18" i="1" s="1"/>
  <c r="K561" i="1"/>
  <c r="R561" i="1" s="1"/>
  <c r="L440" i="1"/>
  <c r="J18" i="1"/>
  <c r="L864" i="1"/>
  <c r="S864" i="1" s="1"/>
  <c r="J218" i="1"/>
  <c r="L27" i="1"/>
  <c r="S27" i="1" s="1"/>
  <c r="J363" i="1"/>
  <c r="Q363" i="1" s="1"/>
  <c r="K67" i="1"/>
  <c r="R67" i="1" s="1"/>
  <c r="J494" i="1"/>
  <c r="L707" i="1"/>
  <c r="S707" i="1" s="1"/>
  <c r="W403" i="1"/>
  <c r="J899" i="1"/>
  <c r="P899" i="1" s="1"/>
  <c r="J624" i="1"/>
  <c r="J743" i="1"/>
  <c r="L475" i="1"/>
  <c r="S475" i="1" s="1"/>
  <c r="J217" i="1"/>
  <c r="Q217" i="1" s="1"/>
  <c r="W766" i="1"/>
  <c r="K16" i="1"/>
  <c r="R16" i="1" s="1"/>
  <c r="J8" i="1"/>
  <c r="Q8" i="1" s="1"/>
  <c r="K240" i="1"/>
  <c r="R240" i="1" s="1"/>
  <c r="J358" i="1"/>
  <c r="Q358" i="1" s="1"/>
  <c r="W714" i="1"/>
  <c r="J961" i="1"/>
  <c r="J655" i="1"/>
  <c r="X655" i="1" s="1"/>
  <c r="W276" i="1"/>
  <c r="M348" i="1"/>
  <c r="N348" i="1" s="1"/>
  <c r="J786" i="1"/>
  <c r="X786" i="1" s="1"/>
  <c r="M981" i="1"/>
  <c r="N981" i="1" s="1"/>
  <c r="K438" i="1"/>
  <c r="L593" i="1"/>
  <c r="S593" i="1" s="1"/>
  <c r="L253" i="1"/>
  <c r="S253" i="1" s="1"/>
  <c r="J184" i="1"/>
  <c r="Q184" i="1" s="1"/>
  <c r="M603" i="1"/>
  <c r="N603" i="1" s="1"/>
  <c r="L883" i="1"/>
  <c r="S883" i="1" s="1"/>
  <c r="L863" i="1"/>
  <c r="S863" i="1" s="1"/>
  <c r="K593" i="1"/>
  <c r="R593" i="1" s="1"/>
  <c r="K253" i="1"/>
  <c r="R253" i="1" s="1"/>
  <c r="L876" i="1"/>
  <c r="S876" i="1" s="1"/>
  <c r="L670" i="1"/>
  <c r="S670" i="1" s="1"/>
  <c r="W963" i="1"/>
  <c r="W16" i="1"/>
  <c r="J500" i="1"/>
  <c r="Q500" i="1" s="1"/>
  <c r="K28" i="1"/>
  <c r="R28" i="1" s="1"/>
  <c r="W186" i="1"/>
  <c r="K552" i="1"/>
  <c r="R552" i="1" s="1"/>
  <c r="L705" i="1"/>
  <c r="S705" i="1" s="1"/>
  <c r="L990" i="1"/>
  <c r="S990" i="1" s="1"/>
  <c r="J656" i="1"/>
  <c r="P656" i="1" s="1"/>
  <c r="J722" i="1"/>
  <c r="Q722" i="1" s="1"/>
  <c r="J31" i="1"/>
  <c r="Q31" i="1" s="1"/>
  <c r="J124" i="1"/>
  <c r="Q124" i="1" s="1"/>
  <c r="L939" i="1"/>
  <c r="K453" i="1"/>
  <c r="R453" i="1" s="1"/>
  <c r="K796" i="1"/>
  <c r="Y796" i="1" s="1"/>
  <c r="K903" i="1"/>
  <c r="K952" i="1"/>
  <c r="K605" i="1"/>
  <c r="K294" i="1"/>
  <c r="R294" i="1" s="1"/>
  <c r="M140" i="1"/>
  <c r="N140" i="1" s="1"/>
  <c r="L986" i="1"/>
  <c r="S986" i="1" s="1"/>
  <c r="M73" i="1"/>
  <c r="N73" i="1" s="1"/>
  <c r="L940" i="1"/>
  <c r="S940" i="1" s="1"/>
  <c r="J476" i="1"/>
  <c r="M244" i="1"/>
  <c r="N244" i="1" s="1"/>
  <c r="J411" i="1"/>
  <c r="K863" i="1"/>
  <c r="R863" i="1" s="1"/>
  <c r="J876" i="1"/>
  <c r="K172" i="1"/>
  <c r="R172" i="1" s="1"/>
  <c r="W352" i="1"/>
  <c r="J14" i="1"/>
  <c r="Q14" i="1" s="1"/>
  <c r="K17" i="1"/>
  <c r="R17" i="1" s="1"/>
  <c r="L579" i="1"/>
  <c r="S579" i="1" s="1"/>
  <c r="L211" i="1"/>
  <c r="S211" i="1" s="1"/>
  <c r="K499" i="1"/>
  <c r="R499" i="1" s="1"/>
  <c r="M37" i="1"/>
  <c r="N37" i="1" s="1"/>
  <c r="K519" i="1"/>
  <c r="J207" i="1"/>
  <c r="Q207" i="1" s="1"/>
  <c r="K399" i="1"/>
  <c r="R399" i="1" s="1"/>
  <c r="L609" i="1"/>
  <c r="S609" i="1" s="1"/>
  <c r="L191" i="1"/>
  <c r="S191" i="1" s="1"/>
  <c r="J552" i="1"/>
  <c r="P552" i="1" s="1"/>
  <c r="K990" i="1"/>
  <c r="J232" i="1"/>
  <c r="Q232" i="1" s="1"/>
  <c r="J793" i="1"/>
  <c r="X793" i="1" s="1"/>
  <c r="J7" i="1"/>
  <c r="Q7" i="1" s="1"/>
  <c r="K783" i="1"/>
  <c r="R783" i="1" s="1"/>
  <c r="K939" i="1"/>
  <c r="J453" i="1"/>
  <c r="K654" i="1"/>
  <c r="J952" i="1"/>
  <c r="X952" i="1" s="1"/>
  <c r="J399" i="1"/>
  <c r="Q399" i="1" s="1"/>
  <c r="K191" i="1"/>
  <c r="R191" i="1" s="1"/>
  <c r="J990" i="1"/>
  <c r="P990" i="1" s="1"/>
  <c r="J797" i="1"/>
  <c r="Q797" i="1" s="1"/>
  <c r="L971" i="1"/>
  <c r="S971" i="1" s="1"/>
  <c r="W957" i="1"/>
  <c r="W760" i="1"/>
  <c r="M228" i="1"/>
  <c r="N228" i="1" s="1"/>
  <c r="X228" i="1"/>
  <c r="W228" i="1"/>
  <c r="X440" i="1"/>
  <c r="W440" i="1"/>
  <c r="W461" i="1"/>
  <c r="M367" i="1"/>
  <c r="N367" i="1" s="1"/>
  <c r="W367" i="1"/>
  <c r="X730" i="1"/>
  <c r="W730" i="1"/>
  <c r="M90" i="1"/>
  <c r="N90" i="1" s="1"/>
  <c r="W864" i="1"/>
  <c r="AA648" i="1"/>
  <c r="W648" i="1"/>
  <c r="W274" i="1"/>
  <c r="W416" i="1"/>
  <c r="K833" i="1"/>
  <c r="W693" i="1"/>
  <c r="W596" i="1"/>
  <c r="L531" i="1"/>
  <c r="S531" i="1" s="1"/>
  <c r="M880" i="1"/>
  <c r="N880" i="1" s="1"/>
  <c r="X880" i="1"/>
  <c r="Y880" i="1"/>
  <c r="W880" i="1"/>
  <c r="L218" i="1"/>
  <c r="S218" i="1" s="1"/>
  <c r="W557" i="1"/>
  <c r="K719" i="1"/>
  <c r="R719" i="1" s="1"/>
  <c r="K482" i="1"/>
  <c r="R482" i="1" s="1"/>
  <c r="M255" i="1"/>
  <c r="N255" i="1" s="1"/>
  <c r="W255" i="1"/>
  <c r="W896" i="1"/>
  <c r="W388" i="1"/>
  <c r="W575" i="1"/>
  <c r="K944" i="1"/>
  <c r="R944" i="1" s="1"/>
  <c r="W4" i="1"/>
  <c r="K246" i="1"/>
  <c r="R246" i="1" s="1"/>
  <c r="K288" i="1"/>
  <c r="R288" i="1" s="1"/>
  <c r="M261" i="1"/>
  <c r="N261" i="1" s="1"/>
  <c r="Y261" i="1"/>
  <c r="X261" i="1"/>
  <c r="W261" i="1"/>
  <c r="W445" i="1"/>
  <c r="W529" i="1"/>
  <c r="W571" i="1"/>
  <c r="Z634" i="1"/>
  <c r="W634" i="1"/>
  <c r="X634" i="1"/>
  <c r="X688" i="1"/>
  <c r="W688" i="1"/>
  <c r="W324" i="1"/>
  <c r="W564" i="1"/>
  <c r="W449" i="1"/>
  <c r="W321" i="1"/>
  <c r="W328" i="1"/>
  <c r="L494" i="1"/>
  <c r="J3" i="1"/>
  <c r="P3" i="1" s="1"/>
  <c r="W721" i="1"/>
  <c r="K249" i="1"/>
  <c r="R249" i="1" s="1"/>
  <c r="J904" i="1"/>
  <c r="X904" i="1" s="1"/>
  <c r="L771" i="1"/>
  <c r="S771" i="1" s="1"/>
  <c r="W724" i="1"/>
  <c r="W12" i="1"/>
  <c r="W535" i="1"/>
  <c r="L858" i="1"/>
  <c r="S858" i="1" s="1"/>
  <c r="K680" i="1"/>
  <c r="R680" i="1" s="1"/>
  <c r="AA706" i="1"/>
  <c r="W706" i="1"/>
  <c r="X706" i="1"/>
  <c r="J226" i="1"/>
  <c r="K226" i="1"/>
  <c r="R226" i="1" s="1"/>
  <c r="J941" i="1"/>
  <c r="P941" i="1" s="1"/>
  <c r="W49" i="1"/>
  <c r="L933" i="1"/>
  <c r="S933" i="1" s="1"/>
  <c r="W406" i="1"/>
  <c r="W363" i="1"/>
  <c r="W209" i="1"/>
  <c r="W900" i="1"/>
  <c r="W129" i="1"/>
  <c r="X187" i="1"/>
  <c r="W187" i="1"/>
  <c r="M570" i="1"/>
  <c r="N570" i="1" s="1"/>
  <c r="W570" i="1"/>
  <c r="W140" i="1"/>
  <c r="M99" i="1"/>
  <c r="N99" i="1" s="1"/>
  <c r="W99" i="1"/>
  <c r="L937" i="1"/>
  <c r="S937" i="1" s="1"/>
  <c r="X824" i="1"/>
  <c r="W824" i="1"/>
  <c r="X105" i="1"/>
  <c r="W105" i="1"/>
  <c r="W869" i="1"/>
  <c r="L136" i="1"/>
  <c r="W104" i="1"/>
  <c r="K937" i="1"/>
  <c r="W412" i="1"/>
  <c r="W155" i="1"/>
  <c r="X88" i="1"/>
  <c r="W88" i="1"/>
  <c r="W106" i="1"/>
  <c r="J833" i="1"/>
  <c r="M151" i="1"/>
  <c r="N151" i="1" s="1"/>
  <c r="W83" i="1"/>
  <c r="M170" i="1"/>
  <c r="N170" i="1" s="1"/>
  <c r="L960" i="1"/>
  <c r="S960" i="1" s="1"/>
  <c r="W62" i="1"/>
  <c r="W746" i="1"/>
  <c r="K384" i="1"/>
  <c r="R384" i="1" s="1"/>
  <c r="J719" i="1"/>
  <c r="P719" i="1" s="1"/>
  <c r="J482" i="1"/>
  <c r="X482" i="1" s="1"/>
  <c r="W189" i="1"/>
  <c r="X607" i="1"/>
  <c r="W607" i="1"/>
  <c r="W245" i="1"/>
  <c r="J288" i="1"/>
  <c r="Q288" i="1" s="1"/>
  <c r="J695" i="1"/>
  <c r="L695" i="1"/>
  <c r="S695" i="1" s="1"/>
  <c r="W774" i="1"/>
  <c r="W423" i="1"/>
  <c r="W374" i="1"/>
  <c r="W332" i="1"/>
  <c r="M353" i="1"/>
  <c r="N353" i="1" s="1"/>
  <c r="Y353" i="1"/>
  <c r="X353" i="1"/>
  <c r="W353" i="1"/>
  <c r="W856" i="1"/>
  <c r="K250" i="1"/>
  <c r="R250" i="1" s="1"/>
  <c r="L250" i="1"/>
  <c r="S250" i="1" s="1"/>
  <c r="W711" i="1"/>
  <c r="X879" i="1"/>
  <c r="W879" i="1"/>
  <c r="W579" i="1"/>
  <c r="M579" i="1"/>
  <c r="N579" i="1" s="1"/>
  <c r="W466" i="1"/>
  <c r="K24" i="1"/>
  <c r="R24" i="1" s="1"/>
  <c r="J24" i="1"/>
  <c r="Q24" i="1" s="1"/>
  <c r="AA488" i="1"/>
  <c r="X488" i="1"/>
  <c r="W488" i="1"/>
  <c r="M488" i="1"/>
  <c r="N488" i="1" s="1"/>
  <c r="W196" i="1"/>
  <c r="W39" i="1"/>
  <c r="M499" i="1"/>
  <c r="N499" i="1" s="1"/>
  <c r="W499" i="1"/>
  <c r="W351" i="1"/>
  <c r="W870" i="1"/>
  <c r="M855" i="1"/>
  <c r="N855" i="1" s="1"/>
  <c r="AA855" i="1"/>
  <c r="W855" i="1"/>
  <c r="X90" i="1"/>
  <c r="W90" i="1"/>
  <c r="L829" i="1"/>
  <c r="S829" i="1" s="1"/>
  <c r="W635" i="1"/>
  <c r="W840" i="1"/>
  <c r="M986" i="1"/>
  <c r="N986" i="1" s="1"/>
  <c r="W986" i="1"/>
  <c r="M219" i="1"/>
  <c r="N219" i="1" s="1"/>
  <c r="X219" i="1"/>
  <c r="W219" i="1"/>
  <c r="W662" i="1"/>
  <c r="X618" i="1"/>
  <c r="W618" i="1"/>
  <c r="W806" i="1"/>
  <c r="W738" i="1"/>
  <c r="Z436" i="1"/>
  <c r="W436" i="1"/>
  <c r="W889" i="1"/>
  <c r="M932" i="1"/>
  <c r="N932" i="1" s="1"/>
  <c r="X932" i="1"/>
  <c r="W932" i="1"/>
  <c r="W857" i="1"/>
  <c r="Y747" i="1"/>
  <c r="X747" i="1"/>
  <c r="W747" i="1"/>
  <c r="M944" i="1"/>
  <c r="N944" i="1" s="1"/>
  <c r="W868" i="1"/>
  <c r="Z666" i="1"/>
  <c r="X666" i="1"/>
  <c r="W666" i="1"/>
  <c r="W593" i="1"/>
  <c r="X253" i="1"/>
  <c r="W253" i="1"/>
  <c r="W876" i="1"/>
  <c r="W956" i="1"/>
  <c r="AA98" i="1"/>
  <c r="X98" i="1"/>
  <c r="W98" i="1"/>
  <c r="W306" i="1"/>
  <c r="W695" i="1"/>
  <c r="L55" i="1"/>
  <c r="S55" i="1" s="1"/>
  <c r="W588" i="1"/>
  <c r="W56" i="1"/>
  <c r="W3" i="1"/>
  <c r="W249" i="1"/>
  <c r="W619" i="1"/>
  <c r="W904" i="1"/>
  <c r="J913" i="1"/>
  <c r="W680" i="1"/>
  <c r="M87" i="1"/>
  <c r="N87" i="1" s="1"/>
  <c r="K87" i="1"/>
  <c r="R87" i="1" s="1"/>
  <c r="W794" i="1"/>
  <c r="W250" i="1"/>
  <c r="W533" i="1"/>
  <c r="AA350" i="1"/>
  <c r="W350" i="1"/>
  <c r="Z198" i="1"/>
  <c r="W198" i="1"/>
  <c r="W66" i="1"/>
  <c r="L663" i="1"/>
  <c r="S663" i="1" s="1"/>
  <c r="K663" i="1"/>
  <c r="R663" i="1" s="1"/>
  <c r="M920" i="1"/>
  <c r="N920" i="1" s="1"/>
  <c r="X920" i="1"/>
  <c r="W920" i="1"/>
  <c r="L95" i="1"/>
  <c r="S95" i="1" s="1"/>
  <c r="W26" i="1"/>
  <c r="M859" i="1"/>
  <c r="N859" i="1" s="1"/>
  <c r="W859" i="1"/>
  <c r="L310" i="1"/>
  <c r="S310" i="1" s="1"/>
  <c r="M959" i="1"/>
  <c r="N959" i="1" s="1"/>
  <c r="X959" i="1"/>
  <c r="W959" i="1"/>
  <c r="W561" i="1"/>
  <c r="W151" i="1"/>
  <c r="Z170" i="1"/>
  <c r="Y170" i="1"/>
  <c r="W170" i="1"/>
  <c r="W247" i="1"/>
  <c r="K310" i="1"/>
  <c r="R310" i="1" s="1"/>
  <c r="L726" i="1"/>
  <c r="S726" i="1" s="1"/>
  <c r="L209" i="1"/>
  <c r="K829" i="1"/>
  <c r="W833" i="1"/>
  <c r="J957" i="1"/>
  <c r="Q957" i="1" s="1"/>
  <c r="L859" i="1"/>
  <c r="S859" i="1" s="1"/>
  <c r="W937" i="1"/>
  <c r="W360" i="1"/>
  <c r="L923" i="1"/>
  <c r="S923" i="1" s="1"/>
  <c r="W719" i="1"/>
  <c r="W482" i="1"/>
  <c r="M21" i="1"/>
  <c r="N21" i="1" s="1"/>
  <c r="L528" i="1"/>
  <c r="AA944" i="1"/>
  <c r="X944" i="1"/>
  <c r="Y944" i="1"/>
  <c r="W944" i="1"/>
  <c r="M968" i="1"/>
  <c r="N968" i="1" s="1"/>
  <c r="X968" i="1"/>
  <c r="W968" i="1"/>
  <c r="W246" i="1"/>
  <c r="W391" i="1"/>
  <c r="W288" i="1"/>
  <c r="W312" i="1"/>
  <c r="X702" i="1"/>
  <c r="W702" i="1"/>
  <c r="AA759" i="1"/>
  <c r="X759" i="1"/>
  <c r="W759" i="1"/>
  <c r="AA650" i="1"/>
  <c r="X650" i="1"/>
  <c r="W650" i="1"/>
  <c r="K55" i="1"/>
  <c r="X141" i="1"/>
  <c r="W141" i="1"/>
  <c r="L192" i="1"/>
  <c r="S192" i="1" s="1"/>
  <c r="AA119" i="1"/>
  <c r="W119" i="1"/>
  <c r="W231" i="1"/>
  <c r="W494" i="1"/>
  <c r="Z422" i="1"/>
  <c r="W422" i="1"/>
  <c r="L203" i="1"/>
  <c r="S203" i="1" s="1"/>
  <c r="L753" i="1"/>
  <c r="S753" i="1" s="1"/>
  <c r="J753" i="1"/>
  <c r="W153" i="1"/>
  <c r="W302" i="1"/>
  <c r="W834" i="1"/>
  <c r="K403" i="1"/>
  <c r="R403" i="1" s="1"/>
  <c r="L403" i="1"/>
  <c r="S403" i="1" s="1"/>
  <c r="J285" i="1"/>
  <c r="K285" i="1"/>
  <c r="W87" i="1"/>
  <c r="L470" i="1"/>
  <c r="S470" i="1" s="1"/>
  <c r="W583" i="1"/>
  <c r="W405" i="1"/>
  <c r="W237" i="1"/>
  <c r="W303" i="1"/>
  <c r="W625" i="1"/>
  <c r="W827" i="1"/>
  <c r="Y663" i="1"/>
  <c r="X663" i="1"/>
  <c r="W663" i="1"/>
  <c r="M516" i="1"/>
  <c r="N516" i="1" s="1"/>
  <c r="X516" i="1"/>
  <c r="W516" i="1"/>
  <c r="W601" i="1"/>
  <c r="K669" i="1"/>
  <c r="J669" i="1"/>
  <c r="P669" i="1" s="1"/>
  <c r="Z373" i="1"/>
  <c r="W373" i="1"/>
  <c r="X136" i="1"/>
  <c r="W136" i="1"/>
  <c r="W988" i="1"/>
  <c r="X987" i="1"/>
  <c r="W987" i="1"/>
  <c r="J209" i="1"/>
  <c r="P209" i="1" s="1"/>
  <c r="L293" i="1"/>
  <c r="S293" i="1" s="1"/>
  <c r="X622" i="1"/>
  <c r="W622" i="1"/>
  <c r="L892" i="1"/>
  <c r="S892" i="1" s="1"/>
  <c r="W577" i="1"/>
  <c r="X951" i="1"/>
  <c r="W951" i="1"/>
  <c r="W936" i="1"/>
  <c r="J750" i="1"/>
  <c r="M531" i="1"/>
  <c r="N531" i="1" s="1"/>
  <c r="Z531" i="1"/>
  <c r="Y531" i="1"/>
  <c r="X531" i="1"/>
  <c r="W531" i="1"/>
  <c r="M960" i="1"/>
  <c r="N960" i="1" s="1"/>
  <c r="W960" i="1"/>
  <c r="M218" i="1"/>
  <c r="N218" i="1" s="1"/>
  <c r="W218" i="1"/>
  <c r="X27" i="1"/>
  <c r="W27" i="1"/>
  <c r="Y384" i="1"/>
  <c r="X384" i="1"/>
  <c r="W384" i="1"/>
  <c r="W168" i="1"/>
  <c r="L21" i="1"/>
  <c r="S21" i="1" s="1"/>
  <c r="W450" i="1"/>
  <c r="J528" i="1"/>
  <c r="L117" i="1"/>
  <c r="S117" i="1" s="1"/>
  <c r="W236" i="1"/>
  <c r="L411" i="1"/>
  <c r="S411" i="1" s="1"/>
  <c r="W594" i="1"/>
  <c r="J878" i="1"/>
  <c r="W851" i="1"/>
  <c r="W311" i="1"/>
  <c r="W818" i="1"/>
  <c r="L781" i="1"/>
  <c r="S781" i="1" s="1"/>
  <c r="L709" i="1"/>
  <c r="K709" i="1"/>
  <c r="Q709" i="1" s="1"/>
  <c r="W354" i="1"/>
  <c r="K272" i="1"/>
  <c r="R272" i="1" s="1"/>
  <c r="L272" i="1"/>
  <c r="S272" i="1" s="1"/>
  <c r="L651" i="1"/>
  <c r="K651" i="1"/>
  <c r="R651" i="1" s="1"/>
  <c r="M927" i="1"/>
  <c r="N927" i="1" s="1"/>
  <c r="W927" i="1"/>
  <c r="K184" i="1"/>
  <c r="K192" i="1"/>
  <c r="R192" i="1" s="1"/>
  <c r="L20" i="1"/>
  <c r="S20" i="1" s="1"/>
  <c r="W882" i="1"/>
  <c r="X668" i="1"/>
  <c r="W668" i="1"/>
  <c r="W753" i="1"/>
  <c r="Y468" i="1"/>
  <c r="X468" i="1"/>
  <c r="W468" i="1"/>
  <c r="M323" i="1"/>
  <c r="N323" i="1" s="1"/>
  <c r="W323" i="1"/>
  <c r="W285" i="1"/>
  <c r="M899" i="1"/>
  <c r="N899" i="1" s="1"/>
  <c r="W899" i="1"/>
  <c r="Z935" i="1"/>
  <c r="W935" i="1"/>
  <c r="W409" i="1"/>
  <c r="W586" i="1"/>
  <c r="M860" i="1"/>
  <c r="N860" i="1" s="1"/>
  <c r="J318" i="1"/>
  <c r="Q318" i="1" s="1"/>
  <c r="J844" i="1"/>
  <c r="Q844" i="1" s="1"/>
  <c r="L844" i="1"/>
  <c r="S844" i="1" s="1"/>
  <c r="W639" i="1"/>
  <c r="J74" i="1"/>
  <c r="X74" i="1" s="1"/>
  <c r="K74" i="1"/>
  <c r="R74" i="1" s="1"/>
  <c r="W121" i="1"/>
  <c r="W883" i="1"/>
  <c r="M964" i="1"/>
  <c r="N964" i="1" s="1"/>
  <c r="AA964" i="1"/>
  <c r="W964" i="1"/>
  <c r="X43" i="1"/>
  <c r="W43" i="1"/>
  <c r="W775" i="1"/>
  <c r="W85" i="1"/>
  <c r="M826" i="1"/>
  <c r="N826" i="1" s="1"/>
  <c r="W826" i="1"/>
  <c r="X462" i="1"/>
  <c r="W462" i="1"/>
  <c r="M807" i="1"/>
  <c r="N807" i="1" s="1"/>
  <c r="W807" i="1"/>
  <c r="M709" i="1"/>
  <c r="N709" i="1" s="1"/>
  <c r="X709" i="1"/>
  <c r="W709" i="1"/>
  <c r="W272" i="1"/>
  <c r="M651" i="1"/>
  <c r="N651" i="1" s="1"/>
  <c r="X651" i="1"/>
  <c r="W651" i="1"/>
  <c r="W216" i="1"/>
  <c r="W197" i="1"/>
  <c r="Z670" i="1"/>
  <c r="W670" i="1"/>
  <c r="W496" i="1"/>
  <c r="W804" i="1"/>
  <c r="W123" i="1"/>
  <c r="M931" i="1"/>
  <c r="N931" i="1" s="1"/>
  <c r="W931" i="1"/>
  <c r="W203" i="1"/>
  <c r="W767" i="1"/>
  <c r="X448" i="1"/>
  <c r="W448" i="1"/>
  <c r="Z356" i="1"/>
  <c r="W356" i="1"/>
  <c r="X707" i="1"/>
  <c r="W707" i="1"/>
  <c r="W813" i="1"/>
  <c r="W369" i="1"/>
  <c r="W25" i="1"/>
  <c r="W938" i="1"/>
  <c r="W69" i="1"/>
  <c r="W229" i="1"/>
  <c r="W860" i="1"/>
  <c r="W68" i="1"/>
  <c r="W841" i="1"/>
  <c r="M264" i="1"/>
  <c r="N264" i="1" s="1"/>
  <c r="W264" i="1"/>
  <c r="W994" i="1"/>
  <c r="W602" i="1"/>
  <c r="M923" i="1"/>
  <c r="N923" i="1" s="1"/>
  <c r="W923" i="1"/>
  <c r="W293" i="1"/>
  <c r="W265" i="1"/>
  <c r="M750" i="1"/>
  <c r="N750" i="1" s="1"/>
  <c r="W750" i="1"/>
  <c r="W73" i="1"/>
  <c r="W551" i="1"/>
  <c r="M469" i="1"/>
  <c r="N469" i="1" s="1"/>
  <c r="W469" i="1"/>
  <c r="W928" i="1"/>
  <c r="M109" i="1"/>
  <c r="N109" i="1" s="1"/>
  <c r="W109" i="1"/>
  <c r="W581" i="1"/>
  <c r="K222" i="1"/>
  <c r="K252" i="1"/>
  <c r="R252" i="1" s="1"/>
  <c r="W572" i="1"/>
  <c r="W528" i="1"/>
  <c r="M816" i="1"/>
  <c r="N816" i="1" s="1"/>
  <c r="W999" i="1"/>
  <c r="W455" i="1"/>
  <c r="M878" i="1"/>
  <c r="N878" i="1" s="1"/>
  <c r="W878" i="1"/>
  <c r="K278" i="1"/>
  <c r="J278" i="1"/>
  <c r="L973" i="1"/>
  <c r="AA973" i="1" s="1"/>
  <c r="K973" i="1"/>
  <c r="W781" i="1"/>
  <c r="X55" i="1"/>
  <c r="W55" i="1"/>
  <c r="W192" i="1"/>
  <c r="W481" i="1"/>
  <c r="W100" i="1"/>
  <c r="M224" i="1"/>
  <c r="N224" i="1" s="1"/>
  <c r="W224" i="1"/>
  <c r="X142" i="1"/>
  <c r="W142" i="1"/>
  <c r="M735" i="1"/>
  <c r="N735" i="1" s="1"/>
  <c r="W735" i="1"/>
  <c r="W430" i="1"/>
  <c r="J505" i="1"/>
  <c r="X505" i="1" s="1"/>
  <c r="K505" i="1"/>
  <c r="W46" i="1"/>
  <c r="W541" i="1"/>
  <c r="W761" i="1"/>
  <c r="W6" i="1"/>
  <c r="W471" i="1"/>
  <c r="M428" i="1"/>
  <c r="N428" i="1" s="1"/>
  <c r="W428" i="1"/>
  <c r="M318" i="1"/>
  <c r="N318" i="1" s="1"/>
  <c r="W318" i="1"/>
  <c r="M94" i="1"/>
  <c r="N94" i="1" s="1"/>
  <c r="X94" i="1"/>
  <c r="W94" i="1"/>
  <c r="J116" i="1"/>
  <c r="Q116" i="1" s="1"/>
  <c r="K116" i="1"/>
  <c r="R116" i="1" s="1"/>
  <c r="K487" i="1"/>
  <c r="R487" i="1" s="1"/>
  <c r="W509" i="1"/>
  <c r="W545" i="1"/>
  <c r="M329" i="1"/>
  <c r="N329" i="1" s="1"/>
  <c r="AA329" i="1"/>
  <c r="Z329" i="1"/>
  <c r="X329" i="1"/>
  <c r="W329" i="1"/>
  <c r="M850" i="1"/>
  <c r="N850" i="1" s="1"/>
  <c r="X850" i="1"/>
  <c r="W850" i="1"/>
  <c r="X910" i="1"/>
  <c r="W910" i="1"/>
  <c r="X892" i="1"/>
  <c r="W892" i="1"/>
  <c r="W256" i="1"/>
  <c r="M540" i="1"/>
  <c r="N540" i="1" s="1"/>
  <c r="W540" i="1"/>
  <c r="W476" i="1"/>
  <c r="M911" i="1"/>
  <c r="N911" i="1" s="1"/>
  <c r="W911" i="1"/>
  <c r="X492" i="1"/>
  <c r="W492" i="1"/>
  <c r="X244" i="1"/>
  <c r="W244" i="1"/>
  <c r="M647" i="1"/>
  <c r="N647" i="1" s="1"/>
  <c r="AA647" i="1"/>
  <c r="W647" i="1"/>
  <c r="W206" i="1"/>
  <c r="W816" i="1"/>
  <c r="M117" i="1"/>
  <c r="N117" i="1" s="1"/>
  <c r="W117" i="1"/>
  <c r="W522" i="1"/>
  <c r="W411" i="1"/>
  <c r="W279" i="1"/>
  <c r="W419" i="1"/>
  <c r="W831" i="1"/>
  <c r="M278" i="1"/>
  <c r="N278" i="1" s="1"/>
  <c r="AA278" i="1"/>
  <c r="W278" i="1"/>
  <c r="X973" i="1"/>
  <c r="W973" i="1"/>
  <c r="J785" i="1"/>
  <c r="Q785" i="1" s="1"/>
  <c r="J565" i="1"/>
  <c r="Q565" i="1" s="1"/>
  <c r="X653" i="1"/>
  <c r="W653" i="1"/>
  <c r="W184" i="1"/>
  <c r="W20" i="1"/>
  <c r="W75" i="1"/>
  <c r="W128" i="1"/>
  <c r="W755" i="1"/>
  <c r="X172" i="1"/>
  <c r="W172" i="1"/>
  <c r="W732" i="1"/>
  <c r="L773" i="1"/>
  <c r="S773" i="1" s="1"/>
  <c r="W660" i="1"/>
  <c r="X769" i="1"/>
  <c r="W769" i="1"/>
  <c r="L518" i="1"/>
  <c r="S518" i="1" s="1"/>
  <c r="W178" i="1"/>
  <c r="W505" i="1"/>
  <c r="J524" i="1"/>
  <c r="X524" i="1" s="1"/>
  <c r="M452" i="1"/>
  <c r="N452" i="1" s="1"/>
  <c r="W470" i="1"/>
  <c r="M470" i="1"/>
  <c r="N470" i="1" s="1"/>
  <c r="W811" i="1"/>
  <c r="L396" i="1"/>
  <c r="S396" i="1" s="1"/>
  <c r="K396" i="1"/>
  <c r="R396" i="1" s="1"/>
  <c r="W289" i="1"/>
  <c r="K376" i="1"/>
  <c r="R376" i="1" s="1"/>
  <c r="J376" i="1"/>
  <c r="Q376" i="1" s="1"/>
  <c r="M355" i="1"/>
  <c r="N355" i="1" s="1"/>
  <c r="X867" i="1"/>
  <c r="W867" i="1"/>
  <c r="W112" i="1"/>
  <c r="K902" i="1"/>
  <c r="J902" i="1"/>
  <c r="J487" i="1"/>
  <c r="J300" i="1"/>
  <c r="Q300" i="1" s="1"/>
  <c r="K300" i="1"/>
  <c r="R300" i="1" s="1"/>
  <c r="L300" i="1"/>
  <c r="S300" i="1" s="1"/>
  <c r="M300" i="1"/>
  <c r="N300" i="1" s="1"/>
  <c r="X379" i="1"/>
  <c r="W379" i="1"/>
  <c r="M397" i="1"/>
  <c r="N397" i="1" s="1"/>
  <c r="AA397" i="1"/>
  <c r="W397" i="1"/>
  <c r="M829" i="1"/>
  <c r="N829" i="1" s="1"/>
  <c r="W829" i="1"/>
  <c r="M720" i="1"/>
  <c r="N720" i="1" s="1"/>
  <c r="AA720" i="1"/>
  <c r="W720" i="1"/>
  <c r="W637" i="1"/>
  <c r="M162" i="1"/>
  <c r="N162" i="1" s="1"/>
  <c r="X162" i="1"/>
  <c r="W162" i="1"/>
  <c r="M159" i="1"/>
  <c r="N159" i="1" s="1"/>
  <c r="W159" i="1"/>
  <c r="J440" i="1"/>
  <c r="AA11" i="1"/>
  <c r="X11" i="1"/>
  <c r="W11" i="1"/>
  <c r="W18" i="1"/>
  <c r="X205" i="1"/>
  <c r="Y205" i="1"/>
  <c r="W205" i="1"/>
  <c r="K864" i="1"/>
  <c r="J129" i="1"/>
  <c r="Q129" i="1" s="1"/>
  <c r="J461" i="1"/>
  <c r="Q461" i="1" s="1"/>
  <c r="K648" i="1"/>
  <c r="L880" i="1"/>
  <c r="S880" i="1" s="1"/>
  <c r="W974" i="1"/>
  <c r="W393" i="1"/>
  <c r="W222" i="1"/>
  <c r="L896" i="1"/>
  <c r="M252" i="1"/>
  <c r="N252" i="1" s="1"/>
  <c r="AA252" i="1"/>
  <c r="X252" i="1"/>
  <c r="W252" i="1"/>
  <c r="Z21" i="1"/>
  <c r="W21" i="1"/>
  <c r="W573" i="1"/>
  <c r="W210" i="1"/>
  <c r="L4" i="1"/>
  <c r="W520" i="1"/>
  <c r="X520" i="1"/>
  <c r="W641" i="1"/>
  <c r="X641" i="1"/>
  <c r="W683" i="1"/>
  <c r="M845" i="1"/>
  <c r="N845" i="1" s="1"/>
  <c r="Y845" i="1"/>
  <c r="W845" i="1"/>
  <c r="X845" i="1"/>
  <c r="AA644" i="1"/>
  <c r="W644" i="1"/>
  <c r="L321" i="1"/>
  <c r="S321" i="1" s="1"/>
  <c r="W404" i="1"/>
  <c r="Z550" i="1"/>
  <c r="W550" i="1"/>
  <c r="W194" i="1"/>
  <c r="W640" i="1"/>
  <c r="W262" i="1"/>
  <c r="W830" i="1"/>
  <c r="W347" i="1"/>
  <c r="X336" i="1"/>
  <c r="W336" i="1"/>
  <c r="W894" i="1"/>
  <c r="Z452" i="1"/>
  <c r="W452" i="1"/>
  <c r="W967" i="1"/>
  <c r="X396" i="1"/>
  <c r="W396" i="1"/>
  <c r="AA616" i="1"/>
  <c r="W616" i="1"/>
  <c r="X465" i="1"/>
  <c r="W465" i="1"/>
  <c r="W902" i="1"/>
  <c r="W299" i="1"/>
  <c r="X2" i="1"/>
  <c r="W2" i="1"/>
  <c r="M940" i="1"/>
  <c r="N940" i="1" s="1"/>
  <c r="X940" i="1"/>
  <c r="W940" i="1"/>
  <c r="W10" i="1"/>
  <c r="M282" i="1"/>
  <c r="N282" i="1" s="1"/>
  <c r="W282" i="1"/>
  <c r="X76" i="1"/>
  <c r="W76" i="1"/>
  <c r="M251" i="1"/>
  <c r="N251" i="1" s="1"/>
  <c r="W251" i="1"/>
  <c r="X251" i="1"/>
  <c r="X118" i="1"/>
  <c r="W118" i="1"/>
  <c r="W195" i="1"/>
  <c r="M220" i="1"/>
  <c r="N220" i="1" s="1"/>
  <c r="Y220" i="1"/>
  <c r="X220" i="1"/>
  <c r="W220" i="1"/>
  <c r="K315" i="1"/>
  <c r="R315" i="1" s="1"/>
  <c r="X401" i="1"/>
  <c r="W401" i="1"/>
  <c r="W107" i="1"/>
  <c r="Y19" i="1"/>
  <c r="X19" i="1"/>
  <c r="W19" i="1"/>
  <c r="K880" i="1"/>
  <c r="R880" i="1" s="1"/>
  <c r="X559" i="1"/>
  <c r="W559" i="1"/>
  <c r="J924" i="1"/>
  <c r="Q924" i="1" s="1"/>
  <c r="X717" i="1"/>
  <c r="W717" i="1"/>
  <c r="X57" i="1"/>
  <c r="W57" i="1"/>
  <c r="M156" i="1"/>
  <c r="N156" i="1" s="1"/>
  <c r="W580" i="1"/>
  <c r="M527" i="1"/>
  <c r="N527" i="1" s="1"/>
  <c r="W527" i="1"/>
  <c r="K4" i="1"/>
  <c r="W615" i="1"/>
  <c r="W165" i="1"/>
  <c r="X863" i="1"/>
  <c r="W863" i="1"/>
  <c r="L261" i="1"/>
  <c r="S261" i="1" s="1"/>
  <c r="W643" i="1"/>
  <c r="M410" i="1"/>
  <c r="N410" i="1" s="1"/>
  <c r="W410" i="1"/>
  <c r="W523" i="1"/>
  <c r="Z785" i="1"/>
  <c r="X785" i="1"/>
  <c r="W785" i="1"/>
  <c r="K221" i="1"/>
  <c r="Z565" i="1"/>
  <c r="W565" i="1"/>
  <c r="X67" i="1"/>
  <c r="W67" i="1"/>
  <c r="W308" i="1"/>
  <c r="W349" i="1"/>
  <c r="J985" i="1"/>
  <c r="Q985" i="1" s="1"/>
  <c r="L985" i="1"/>
  <c r="K321" i="1"/>
  <c r="W389" i="1"/>
  <c r="AA677" i="1"/>
  <c r="W677" i="1"/>
  <c r="M904" i="1"/>
  <c r="N904" i="1" s="1"/>
  <c r="K724" i="1"/>
  <c r="J467" i="1"/>
  <c r="X467" i="1" s="1"/>
  <c r="K352" i="1"/>
  <c r="AA199" i="1"/>
  <c r="W199" i="1"/>
  <c r="K518" i="1"/>
  <c r="R518" i="1" s="1"/>
  <c r="X287" i="1"/>
  <c r="W287" i="1"/>
  <c r="M287" i="1"/>
  <c r="N287" i="1" s="1"/>
  <c r="W566" i="1"/>
  <c r="W524" i="1"/>
  <c r="W316" i="1"/>
  <c r="W44" i="1"/>
  <c r="W375" i="1"/>
  <c r="M506" i="1"/>
  <c r="N506" i="1" s="1"/>
  <c r="W506" i="1"/>
  <c r="W14" i="1"/>
  <c r="L17" i="1"/>
  <c r="S17" i="1" s="1"/>
  <c r="Z371" i="1"/>
  <c r="W371" i="1"/>
  <c r="L390" i="1"/>
  <c r="K390" i="1"/>
  <c r="R390" i="1" s="1"/>
  <c r="W317" i="1"/>
  <c r="W383" i="1"/>
  <c r="W697" i="1"/>
  <c r="Y131" i="1"/>
  <c r="X131" i="1"/>
  <c r="W131" i="1"/>
  <c r="Y435" i="1"/>
  <c r="X435" i="1"/>
  <c r="W435" i="1"/>
  <c r="W907" i="1"/>
  <c r="W460" i="1"/>
  <c r="W139" i="1"/>
  <c r="W532" i="1"/>
  <c r="W156" i="1"/>
  <c r="M50" i="1"/>
  <c r="N50" i="1" s="1"/>
  <c r="W50" i="1"/>
  <c r="M587" i="1"/>
  <c r="N587" i="1" s="1"/>
  <c r="W587" i="1"/>
  <c r="M698" i="1"/>
  <c r="N698" i="1" s="1"/>
  <c r="Z698" i="1"/>
  <c r="W698" i="1"/>
  <c r="K445" i="1"/>
  <c r="M529" i="1"/>
  <c r="N529" i="1" s="1"/>
  <c r="X604" i="1"/>
  <c r="W604" i="1"/>
  <c r="M326" i="1"/>
  <c r="N326" i="1" s="1"/>
  <c r="Y326" i="1"/>
  <c r="X326" i="1"/>
  <c r="W326" i="1"/>
  <c r="W934" i="1"/>
  <c r="AA341" i="1"/>
  <c r="W341" i="1"/>
  <c r="W985" i="1"/>
  <c r="W427" i="1"/>
  <c r="W498" i="1"/>
  <c r="Y331" i="1"/>
  <c r="W331" i="1"/>
  <c r="X331" i="1"/>
  <c r="M776" i="1"/>
  <c r="N776" i="1" s="1"/>
  <c r="W776" i="1"/>
  <c r="J724" i="1"/>
  <c r="X408" i="1"/>
  <c r="W408" i="1"/>
  <c r="Y972" i="1"/>
  <c r="X972" i="1"/>
  <c r="W972" i="1"/>
  <c r="M972" i="1"/>
  <c r="N972" i="1" s="1"/>
  <c r="W897" i="1"/>
  <c r="J133" i="1"/>
  <c r="P133" i="1" s="1"/>
  <c r="J871" i="1"/>
  <c r="L871" i="1"/>
  <c r="W479" i="1"/>
  <c r="M479" i="1"/>
  <c r="N479" i="1" s="1"/>
  <c r="K335" i="1"/>
  <c r="R335" i="1" s="1"/>
  <c r="J335" i="1"/>
  <c r="Q335" i="1" s="1"/>
  <c r="W370" i="1"/>
  <c r="X512" i="1"/>
  <c r="W512" i="1"/>
  <c r="Y126" i="1"/>
  <c r="X126" i="1"/>
  <c r="W126" i="1"/>
  <c r="W267" i="1"/>
  <c r="W646" i="1"/>
  <c r="J710" i="1"/>
  <c r="X710" i="1" s="1"/>
  <c r="L710" i="1"/>
  <c r="S710" i="1" s="1"/>
  <c r="W490" i="1"/>
  <c r="X490" i="1"/>
  <c r="W390" i="1"/>
  <c r="J600" i="1"/>
  <c r="X600" i="1" s="1"/>
  <c r="K600" i="1"/>
  <c r="R600" i="1" s="1"/>
  <c r="L600" i="1"/>
  <c r="S600" i="1" s="1"/>
  <c r="J263" i="1"/>
  <c r="Q263" i="1" s="1"/>
  <c r="K263" i="1"/>
  <c r="R263" i="1" s="1"/>
  <c r="L263" i="1"/>
  <c r="S263" i="1" s="1"/>
  <c r="W81" i="1"/>
  <c r="W475" i="1"/>
  <c r="W726" i="1"/>
  <c r="W310" i="1"/>
  <c r="W991" i="1"/>
  <c r="M569" i="1"/>
  <c r="N569" i="1" s="1"/>
  <c r="W569" i="1"/>
  <c r="AA675" i="1"/>
  <c r="W675" i="1"/>
  <c r="W431" i="1"/>
  <c r="W433" i="1"/>
  <c r="L833" i="1"/>
  <c r="W315" i="1"/>
  <c r="W924" i="1"/>
  <c r="W980" i="1"/>
  <c r="W179" i="1"/>
  <c r="W259" i="1"/>
  <c r="W260" i="1"/>
  <c r="M221" i="1"/>
  <c r="N221" i="1" s="1"/>
  <c r="W221" i="1"/>
  <c r="W784" i="1"/>
  <c r="W283" i="1"/>
  <c r="W645" i="1"/>
  <c r="W819" i="1"/>
  <c r="W848" i="1"/>
  <c r="Z773" i="1"/>
  <c r="W773" i="1"/>
  <c r="W467" i="1"/>
  <c r="M617" i="1"/>
  <c r="N617" i="1" s="1"/>
  <c r="AA617" i="1"/>
  <c r="W617" i="1"/>
  <c r="W133" i="1"/>
  <c r="W871" i="1"/>
  <c r="Z513" i="1"/>
  <c r="W513" i="1"/>
  <c r="W846" i="1"/>
  <c r="W337" i="1"/>
  <c r="W243" i="1"/>
  <c r="W511" i="1"/>
  <c r="W633" i="1"/>
  <c r="K941" i="1"/>
  <c r="M624" i="1"/>
  <c r="N624" i="1" s="1"/>
  <c r="W624" i="1"/>
  <c r="W710" i="1"/>
  <c r="W454" i="1"/>
  <c r="X147" i="1"/>
  <c r="W147" i="1"/>
  <c r="W808" i="1"/>
  <c r="M188" i="1"/>
  <c r="N188" i="1" s="1"/>
  <c r="K188" i="1"/>
  <c r="R188" i="1" s="1"/>
  <c r="L188" i="1"/>
  <c r="S188" i="1" s="1"/>
  <c r="J188" i="1"/>
  <c r="W313" i="1"/>
  <c r="M248" i="1"/>
  <c r="N248" i="1" s="1"/>
  <c r="W248" i="1"/>
  <c r="W672" i="1"/>
  <c r="X672" i="1"/>
  <c r="W45" i="1"/>
  <c r="W190" i="1"/>
  <c r="X839" i="1"/>
  <c r="W839" i="1"/>
  <c r="W536" i="1"/>
  <c r="Z443" i="1"/>
  <c r="W609" i="1"/>
  <c r="W914" i="1"/>
  <c r="M814" i="1"/>
  <c r="N814" i="1" s="1"/>
  <c r="AA814" i="1"/>
  <c r="W814" i="1"/>
  <c r="M704" i="1"/>
  <c r="N704" i="1" s="1"/>
  <c r="W704" i="1"/>
  <c r="AA394" i="1"/>
  <c r="W394" i="1"/>
  <c r="Z381" i="1"/>
  <c r="W381" i="1"/>
  <c r="W239" i="1"/>
  <c r="M955" i="1"/>
  <c r="N955" i="1" s="1"/>
  <c r="W955" i="1"/>
  <c r="M101" i="1"/>
  <c r="N101" i="1" s="1"/>
  <c r="AA101" i="1"/>
  <c r="X101" i="1"/>
  <c r="W101" i="1"/>
  <c r="AA486" i="1"/>
  <c r="X486" i="1"/>
  <c r="W486" i="1"/>
  <c r="K849" i="1"/>
  <c r="X526" i="1"/>
  <c r="W526" i="1"/>
  <c r="W407" i="1"/>
  <c r="W150" i="1"/>
  <c r="W576" i="1"/>
  <c r="W234" i="1"/>
  <c r="M992" i="1"/>
  <c r="N992" i="1" s="1"/>
  <c r="W992" i="1"/>
  <c r="W271" i="1"/>
  <c r="W442" i="1"/>
  <c r="W757" i="1"/>
  <c r="AA414" i="1"/>
  <c r="W414" i="1"/>
  <c r="W915" i="1"/>
  <c r="X359" i="1"/>
  <c r="W359" i="1"/>
  <c r="W415" i="1"/>
  <c r="W585" i="1"/>
  <c r="W161" i="1"/>
  <c r="X842" i="1"/>
  <c r="W842" i="1"/>
  <c r="W595" i="1"/>
  <c r="W952" i="1"/>
  <c r="W474" i="1"/>
  <c r="W122" i="1"/>
  <c r="Y294" i="1"/>
  <c r="X294" i="1"/>
  <c r="W812" i="1"/>
  <c r="W801" i="1"/>
  <c r="Y154" i="1"/>
  <c r="X154" i="1"/>
  <c r="W154" i="1"/>
  <c r="W48" i="1"/>
  <c r="W895" i="1"/>
  <c r="X822" i="1"/>
  <c r="X47" i="1"/>
  <c r="X708" i="1"/>
  <c r="W708" i="1"/>
  <c r="M764" i="1"/>
  <c r="N764" i="1" s="1"/>
  <c r="W764" i="1"/>
  <c r="X60" i="1"/>
  <c r="W60" i="1"/>
  <c r="W241" i="1"/>
  <c r="M553" i="1"/>
  <c r="N553" i="1" s="1"/>
  <c r="X553" i="1"/>
  <c r="W553" i="1"/>
  <c r="X787" i="1"/>
  <c r="W787" i="1"/>
  <c r="W590" i="1"/>
  <c r="Z780" i="1"/>
  <c r="X780" i="1"/>
  <c r="W780" i="1"/>
  <c r="W567" i="1"/>
  <c r="M888" i="1"/>
  <c r="N888" i="1" s="1"/>
  <c r="W888" i="1"/>
  <c r="W560" i="1"/>
  <c r="X521" i="1"/>
  <c r="W521" i="1"/>
  <c r="W592" i="1"/>
  <c r="W984" i="1"/>
  <c r="W542" i="1"/>
  <c r="W989" i="1"/>
  <c r="W546" i="1"/>
  <c r="W508" i="1"/>
  <c r="W362" i="1"/>
  <c r="W451" i="1"/>
  <c r="W309" i="1"/>
  <c r="W887" i="1"/>
  <c r="X918" i="1"/>
  <c r="W918" i="1"/>
  <c r="W866" i="1"/>
  <c r="W93" i="1"/>
  <c r="W510" i="1"/>
  <c r="M686" i="1"/>
  <c r="N686" i="1" s="1"/>
  <c r="W489" i="1"/>
  <c r="X213" i="1"/>
  <c r="W213" i="1"/>
  <c r="W954" i="1"/>
  <c r="W758" i="1"/>
  <c r="W950" i="1"/>
  <c r="W823" i="1"/>
  <c r="W429" i="1"/>
  <c r="L163" i="1"/>
  <c r="S163" i="1" s="1"/>
  <c r="X953" i="1"/>
  <c r="W953" i="1"/>
  <c r="W983" i="1"/>
  <c r="W36" i="1"/>
  <c r="W942" i="1"/>
  <c r="W681" i="1"/>
  <c r="X681" i="1"/>
  <c r="X223" i="1"/>
  <c r="W223" i="1"/>
  <c r="W885" i="1"/>
  <c r="W333" i="1"/>
  <c r="W742" i="1"/>
  <c r="L689" i="1"/>
  <c r="S689" i="1" s="1"/>
  <c r="W61" i="1"/>
  <c r="M913" i="1"/>
  <c r="N913" i="1" s="1"/>
  <c r="W789" i="1"/>
  <c r="W858" i="1"/>
  <c r="W791" i="1"/>
  <c r="M518" i="1"/>
  <c r="N518" i="1" s="1"/>
  <c r="W518" i="1"/>
  <c r="X54" i="1"/>
  <c r="W54" i="1"/>
  <c r="Y432" i="1"/>
  <c r="W432" i="1"/>
  <c r="X432" i="1"/>
  <c r="M941" i="1"/>
  <c r="N941" i="1" s="1"/>
  <c r="W941" i="1"/>
  <c r="W574" i="1"/>
  <c r="X95" i="1"/>
  <c r="J42" i="1"/>
  <c r="W703" i="1"/>
  <c r="K145" i="1"/>
  <c r="R145" i="1" s="1"/>
  <c r="K211" i="1"/>
  <c r="R211" i="1" s="1"/>
  <c r="L603" i="1"/>
  <c r="S603" i="1" s="1"/>
  <c r="W78" i="1"/>
  <c r="L180" i="1"/>
  <c r="S180" i="1" s="1"/>
  <c r="L269" i="1"/>
  <c r="S269" i="1" s="1"/>
  <c r="W770" i="1"/>
  <c r="W135" i="1"/>
  <c r="L16" i="1"/>
  <c r="S16" i="1" s="1"/>
  <c r="K881" i="1"/>
  <c r="R881" i="1" s="1"/>
  <c r="K671" i="1"/>
  <c r="J519" i="1"/>
  <c r="Q519" i="1" s="1"/>
  <c r="J949" i="1"/>
  <c r="X626" i="1"/>
  <c r="W626" i="1"/>
  <c r="K386" i="1"/>
  <c r="R386" i="1" s="1"/>
  <c r="L207" i="1"/>
  <c r="S207" i="1" s="1"/>
  <c r="W134" i="1"/>
  <c r="X736" i="1"/>
  <c r="W736" i="1"/>
  <c r="X325" i="1"/>
  <c r="Y325" i="1"/>
  <c r="W325" i="1"/>
  <c r="L58" i="1"/>
  <c r="S58" i="1" s="1"/>
  <c r="M849" i="1"/>
  <c r="N849" i="1" s="1"/>
  <c r="W555" i="1"/>
  <c r="L380" i="1"/>
  <c r="S380" i="1" s="1"/>
  <c r="L305" i="1"/>
  <c r="S305" i="1" s="1"/>
  <c r="M124" i="1"/>
  <c r="N124" i="1" s="1"/>
  <c r="X124" i="1"/>
  <c r="W124" i="1"/>
  <c r="W111" i="1"/>
  <c r="W853" i="1"/>
  <c r="Y919" i="1"/>
  <c r="X919" i="1"/>
  <c r="M307" i="1"/>
  <c r="N307" i="1" s="1"/>
  <c r="W307" i="1"/>
  <c r="L319" i="1"/>
  <c r="S319" i="1" s="1"/>
  <c r="W266" i="1"/>
  <c r="W181" i="1"/>
  <c r="J917" i="1"/>
  <c r="K723" i="1"/>
  <c r="X160" i="1"/>
  <c r="K163" i="1"/>
  <c r="R163" i="1" s="1"/>
  <c r="W201" i="1"/>
  <c r="M377" i="1"/>
  <c r="N377" i="1" s="1"/>
  <c r="Z377" i="1"/>
  <c r="W377" i="1"/>
  <c r="W298" i="1"/>
  <c r="W517" i="1"/>
  <c r="J438" i="1"/>
  <c r="Q438" i="1" s="1"/>
  <c r="M716" i="1"/>
  <c r="N716" i="1" s="1"/>
  <c r="X716" i="1"/>
  <c r="W716" i="1"/>
  <c r="J971" i="1"/>
  <c r="J30" i="1"/>
  <c r="W821" i="1"/>
  <c r="W160" i="1"/>
  <c r="X425" i="1"/>
  <c r="W425" i="1"/>
  <c r="M382" i="1"/>
  <c r="N382" i="1" s="1"/>
  <c r="Z382" i="1"/>
  <c r="Y382" i="1"/>
  <c r="X382" i="1"/>
  <c r="W382" i="1"/>
  <c r="W366" i="1"/>
  <c r="X366" i="1"/>
  <c r="X676" i="1"/>
  <c r="M53" i="1"/>
  <c r="N53" i="1" s="1"/>
  <c r="Y53" i="1"/>
  <c r="X53" i="1"/>
  <c r="K180" i="1"/>
  <c r="W741" i="1"/>
  <c r="M59" i="1"/>
  <c r="N59" i="1" s="1"/>
  <c r="AA59" i="1"/>
  <c r="W59" i="1"/>
  <c r="M146" i="1"/>
  <c r="N146" i="1" s="1"/>
  <c r="M51" i="1"/>
  <c r="N51" i="1" s="1"/>
  <c r="AA51" i="1"/>
  <c r="Z51" i="1"/>
  <c r="W51" i="1"/>
  <c r="W473" i="1"/>
  <c r="Y805" i="1"/>
  <c r="X805" i="1"/>
  <c r="W805" i="1"/>
  <c r="X424" i="1"/>
  <c r="AA678" i="1"/>
  <c r="W678" i="1"/>
  <c r="W792" i="1"/>
  <c r="W413" i="1"/>
  <c r="AA504" i="1"/>
  <c r="X504" i="1"/>
  <c r="W504" i="1"/>
  <c r="M754" i="1"/>
  <c r="N754" i="1" s="1"/>
  <c r="W754" i="1"/>
  <c r="M120" i="1"/>
  <c r="N120" i="1" s="1"/>
  <c r="J173" i="1"/>
  <c r="Q173" i="1" s="1"/>
  <c r="W257" i="1"/>
  <c r="X257" i="1"/>
  <c r="AA701" i="1"/>
  <c r="W701" i="1"/>
  <c r="L38" i="1"/>
  <c r="S38" i="1" s="1"/>
  <c r="AA945" i="1"/>
  <c r="X945" i="1"/>
  <c r="W945" i="1"/>
  <c r="X491" i="1"/>
  <c r="W491" i="1"/>
  <c r="AA734" i="1"/>
  <c r="W734" i="1"/>
  <c r="M990" i="1"/>
  <c r="N990" i="1" s="1"/>
  <c r="Z254" i="1"/>
  <c r="W254" i="1"/>
  <c r="X35" i="1"/>
  <c r="W35" i="1"/>
  <c r="Z539" i="1"/>
  <c r="L91" i="1"/>
  <c r="S91" i="1" s="1"/>
  <c r="M699" i="1"/>
  <c r="N699" i="1" s="1"/>
  <c r="W699" i="1"/>
  <c r="J58" i="1"/>
  <c r="P58" i="1" s="1"/>
  <c r="M655" i="1"/>
  <c r="N655" i="1" s="1"/>
  <c r="W655" i="1"/>
  <c r="L978" i="1"/>
  <c r="S978" i="1" s="1"/>
  <c r="J380" i="1"/>
  <c r="P380" i="1" s="1"/>
  <c r="W314" i="1"/>
  <c r="J305" i="1"/>
  <c r="Q305" i="1" s="1"/>
  <c r="J174" i="1"/>
  <c r="Q174" i="1" s="1"/>
  <c r="M297" i="1"/>
  <c r="N297" i="1" s="1"/>
  <c r="W297" i="1"/>
  <c r="W361" i="1"/>
  <c r="K620" i="1"/>
  <c r="R620" i="1" s="1"/>
  <c r="J319" i="1"/>
  <c r="Q319" i="1" s="1"/>
  <c r="M916" i="1"/>
  <c r="N916" i="1" s="1"/>
  <c r="M712" i="1"/>
  <c r="N712" i="1" s="1"/>
  <c r="W712" i="1"/>
  <c r="M731" i="1"/>
  <c r="N731" i="1" s="1"/>
  <c r="AA731" i="1"/>
  <c r="X731" i="1"/>
  <c r="W731" i="1"/>
  <c r="W837" i="1"/>
  <c r="W729" i="1"/>
  <c r="W679" i="1"/>
  <c r="W749" i="1"/>
  <c r="W280" i="1"/>
  <c r="W1000" i="1"/>
  <c r="W691" i="1"/>
  <c r="X543" i="1"/>
  <c r="AA847" i="1"/>
  <c r="W847" i="1"/>
  <c r="Z103" i="1"/>
  <c r="X103" i="1"/>
  <c r="W103" i="1"/>
  <c r="W689" i="1"/>
  <c r="W507" i="1"/>
  <c r="W290" i="1"/>
  <c r="W822" i="1"/>
  <c r="W424" i="1"/>
  <c r="W443" i="1"/>
  <c r="W335" i="1"/>
  <c r="M14" i="1"/>
  <c r="N14" i="1" s="1"/>
  <c r="M685" i="1"/>
  <c r="N685" i="1" s="1"/>
  <c r="M586" i="1"/>
  <c r="N586" i="1" s="1"/>
  <c r="W674" i="1"/>
  <c r="M42" i="1"/>
  <c r="N42" i="1" s="1"/>
  <c r="W42" i="1"/>
  <c r="Y211" i="1"/>
  <c r="X211" i="1"/>
  <c r="M667" i="1"/>
  <c r="N667" i="1" s="1"/>
  <c r="W667" i="1"/>
  <c r="W782" i="1"/>
  <c r="W501" i="1"/>
  <c r="W659" i="1"/>
  <c r="W671" i="1"/>
  <c r="L969" i="1"/>
  <c r="S969" i="1" s="1"/>
  <c r="X895" i="1"/>
  <c r="W949" i="1"/>
  <c r="L120" i="1"/>
  <c r="S120" i="1" s="1"/>
  <c r="AA386" i="1"/>
  <c r="X386" i="1"/>
  <c r="W386" i="1"/>
  <c r="X167" i="1"/>
  <c r="W191" i="1"/>
  <c r="W948" i="1"/>
  <c r="X797" i="1"/>
  <c r="W591" i="1"/>
  <c r="W765" i="1"/>
  <c r="W737" i="1"/>
  <c r="W939" i="1"/>
  <c r="W138" i="1"/>
  <c r="X917" i="1"/>
  <c r="W917" i="1"/>
  <c r="X877" i="1"/>
  <c r="W877" i="1"/>
  <c r="W723" i="1"/>
  <c r="W286" i="1"/>
  <c r="W233" i="1"/>
  <c r="X426" i="1"/>
  <c r="W426" i="1"/>
  <c r="AA503" i="1"/>
  <c r="W503" i="1"/>
  <c r="W5" i="1"/>
  <c r="W903" i="1"/>
  <c r="W621" i="1"/>
  <c r="W908" i="1"/>
  <c r="W962" i="1"/>
  <c r="W438" i="1"/>
  <c r="X89" i="1"/>
  <c r="W89" i="1"/>
  <c r="M852" i="1"/>
  <c r="N852" i="1" s="1"/>
  <c r="W852" i="1"/>
  <c r="W971" i="1"/>
  <c r="Z30" i="1"/>
  <c r="X30" i="1"/>
  <c r="W30" i="1"/>
  <c r="W269" i="1"/>
  <c r="W990" i="1"/>
  <c r="W905" i="1"/>
  <c r="M612" i="1"/>
  <c r="N612" i="1" s="1"/>
  <c r="Z612" i="1"/>
  <c r="W612" i="1"/>
  <c r="W277" i="1"/>
  <c r="Y145" i="1"/>
  <c r="X145" i="1"/>
  <c r="W145" i="1"/>
  <c r="M825" i="1"/>
  <c r="N825" i="1" s="1"/>
  <c r="X825" i="1"/>
  <c r="W825" i="1"/>
  <c r="M514" i="1"/>
  <c r="N514" i="1" s="1"/>
  <c r="W514" i="1"/>
  <c r="Z284" i="1"/>
  <c r="W284" i="1"/>
  <c r="Z37" i="1"/>
  <c r="W37" i="1"/>
  <c r="W890" i="1"/>
  <c r="W127" i="1"/>
  <c r="X127" i="1"/>
  <c r="Y484" i="1"/>
  <c r="X484" i="1"/>
  <c r="W484" i="1"/>
  <c r="W15" i="1"/>
  <c r="X537" i="1"/>
  <c r="W537" i="1"/>
  <c r="Z16" i="1"/>
  <c r="X16" i="1"/>
  <c r="Y881" i="1"/>
  <c r="X881" i="1"/>
  <c r="W177" i="1"/>
  <c r="J969" i="1"/>
  <c r="Q969" i="1" s="1"/>
  <c r="M193" i="1"/>
  <c r="N193" i="1" s="1"/>
  <c r="W193" i="1"/>
  <c r="K120" i="1"/>
  <c r="W173" i="1"/>
  <c r="L578" i="1"/>
  <c r="S578" i="1" s="1"/>
  <c r="W38" i="1"/>
  <c r="W664" i="1"/>
  <c r="M838" i="1"/>
  <c r="N838" i="1" s="1"/>
  <c r="W838" i="1"/>
  <c r="W630" i="1"/>
  <c r="M130" i="1"/>
  <c r="N130" i="1" s="1"/>
  <c r="W387" i="1"/>
  <c r="X72" i="1"/>
  <c r="W72" i="1"/>
  <c r="AA525" i="1"/>
  <c r="W525" i="1"/>
  <c r="J778" i="1"/>
  <c r="W58" i="1"/>
  <c r="J296" i="1"/>
  <c r="Q296" i="1" s="1"/>
  <c r="Z978" i="1"/>
  <c r="X978" i="1"/>
  <c r="W978" i="1"/>
  <c r="L276" i="1"/>
  <c r="W380" i="1"/>
  <c r="W305" i="1"/>
  <c r="X29" i="1"/>
  <c r="W174" i="1"/>
  <c r="K815" i="1"/>
  <c r="R815" i="1" s="1"/>
  <c r="W344" i="1"/>
  <c r="M372" i="1"/>
  <c r="N372" i="1" s="1"/>
  <c r="M620" i="1"/>
  <c r="N620" i="1" s="1"/>
  <c r="X620" i="1"/>
  <c r="W620" i="1"/>
  <c r="K800" i="1"/>
  <c r="R800" i="1" s="1"/>
  <c r="W319" i="1"/>
  <c r="W418" i="1"/>
  <c r="J725" i="1"/>
  <c r="Q725" i="1" s="1"/>
  <c r="W752" i="1"/>
  <c r="K295" i="1"/>
  <c r="R295" i="1" s="1"/>
  <c r="W768" i="1"/>
  <c r="W728" i="1"/>
  <c r="X163" i="1"/>
  <c r="W163" i="1"/>
  <c r="K687" i="1"/>
  <c r="R687" i="1" s="1"/>
  <c r="X958" i="1"/>
  <c r="W958" i="1"/>
  <c r="Y628" i="1"/>
  <c r="W628" i="1"/>
  <c r="X628" i="1"/>
  <c r="J114" i="1"/>
  <c r="Q114" i="1" s="1"/>
  <c r="W457" i="1"/>
  <c r="W718" i="1"/>
  <c r="W649" i="1"/>
  <c r="W17" i="1"/>
  <c r="W676" i="1"/>
  <c r="W292" i="1"/>
  <c r="W519" i="1"/>
  <c r="W167" i="1"/>
  <c r="W835" i="1"/>
  <c r="W975" i="1"/>
  <c r="X52" i="1"/>
  <c r="X263" i="1"/>
  <c r="W242" i="1"/>
  <c r="W982" i="1"/>
  <c r="AA696" i="1"/>
  <c r="W696" i="1"/>
  <c r="X966" i="1"/>
  <c r="W906" i="1"/>
  <c r="Y180" i="1"/>
  <c r="X180" i="1"/>
  <c r="W180" i="1"/>
  <c r="W202" i="1"/>
  <c r="L464" i="1"/>
  <c r="W208" i="1"/>
  <c r="Z9" i="1"/>
  <c r="W9" i="1"/>
  <c r="X534" i="1"/>
  <c r="J204" i="1"/>
  <c r="W745" i="1"/>
  <c r="W997" i="1"/>
  <c r="M207" i="1"/>
  <c r="N207" i="1" s="1"/>
  <c r="J578" i="1"/>
  <c r="Q578" i="1" s="1"/>
  <c r="M186" i="1"/>
  <c r="N186" i="1" s="1"/>
  <c r="W270" i="1"/>
  <c r="M929" i="1"/>
  <c r="N929" i="1" s="1"/>
  <c r="J458" i="1"/>
  <c r="W232" i="1"/>
  <c r="W97" i="1"/>
  <c r="W463" i="1"/>
  <c r="W793" i="1"/>
  <c r="AA495" i="1"/>
  <c r="W495" i="1"/>
  <c r="J815" i="1"/>
  <c r="Q815" i="1" s="1"/>
  <c r="M82" i="1"/>
  <c r="N82" i="1" s="1"/>
  <c r="AA82" i="1"/>
  <c r="Y82" i="1"/>
  <c r="X82" i="1"/>
  <c r="AA891" i="1"/>
  <c r="Z891" i="1"/>
  <c r="W891" i="1"/>
  <c r="W86" i="1"/>
  <c r="X790" i="1"/>
  <c r="W790" i="1"/>
  <c r="W786" i="1"/>
  <c r="M453" i="1"/>
  <c r="N453" i="1" s="1"/>
  <c r="X453" i="1"/>
  <c r="W453" i="1"/>
  <c r="L654" i="1"/>
  <c r="S654" i="1" s="1"/>
  <c r="Y175" i="1"/>
  <c r="W175" i="1"/>
  <c r="X175" i="1"/>
  <c r="K946" i="1"/>
  <c r="W803" i="1"/>
  <c r="W182" i="1"/>
  <c r="W756" i="1"/>
  <c r="W638" i="1"/>
  <c r="K365" i="1"/>
  <c r="J64" i="1"/>
  <c r="Q64" i="1" s="1"/>
  <c r="W402" i="1"/>
  <c r="W865" i="1"/>
  <c r="W810" i="1"/>
  <c r="X810" i="1"/>
  <c r="X166" i="1"/>
  <c r="W166" i="1"/>
  <c r="M275" i="1"/>
  <c r="N275" i="1" s="1"/>
  <c r="AA275" i="1"/>
  <c r="Y275" i="1"/>
  <c r="X275" i="1"/>
  <c r="M434" i="1"/>
  <c r="N434" i="1" s="1"/>
  <c r="Z434" i="1"/>
  <c r="W434" i="1"/>
  <c r="W597" i="1"/>
  <c r="X597" i="1"/>
  <c r="W614" i="1"/>
  <c r="W330" i="1"/>
  <c r="W53" i="1"/>
  <c r="W47" i="1"/>
  <c r="W497" i="1"/>
  <c r="W439" i="1"/>
  <c r="W748" i="1"/>
  <c r="W874" i="1"/>
  <c r="M562" i="1"/>
  <c r="N562" i="1" s="1"/>
  <c r="W562" i="1"/>
  <c r="W23" i="1"/>
  <c r="W965" i="1"/>
  <c r="W886" i="1"/>
  <c r="X544" i="1"/>
  <c r="W544" i="1"/>
  <c r="W925" i="1"/>
  <c r="W214" i="1"/>
  <c r="M969" i="1"/>
  <c r="N969" i="1" s="1"/>
  <c r="X969" i="1"/>
  <c r="Z79" i="1"/>
  <c r="AA79" i="1"/>
  <c r="W79" i="1"/>
  <c r="W552" i="1"/>
  <c r="Y108" i="1"/>
  <c r="X108" i="1"/>
  <c r="W502" i="1"/>
  <c r="W420" i="1"/>
  <c r="Z91" i="1"/>
  <c r="W91" i="1"/>
  <c r="X91" i="1"/>
  <c r="AA778" i="1"/>
  <c r="W296" i="1"/>
  <c r="X125" i="1"/>
  <c r="W700" i="1"/>
  <c r="W368" i="1"/>
  <c r="Y437" i="1"/>
  <c r="X437" i="1"/>
  <c r="W437" i="1"/>
  <c r="W854" i="1"/>
  <c r="X800" i="1"/>
  <c r="AA725" i="1"/>
  <c r="W725" i="1"/>
  <c r="W981" i="1"/>
  <c r="M642" i="1"/>
  <c r="N642" i="1" s="1"/>
  <c r="W642" i="1"/>
  <c r="M444" i="1"/>
  <c r="N444" i="1" s="1"/>
  <c r="W444" i="1"/>
  <c r="W200" i="1"/>
  <c r="M295" i="1"/>
  <c r="N295" i="1" s="1"/>
  <c r="X295" i="1"/>
  <c r="W295" i="1"/>
  <c r="W898" i="1"/>
  <c r="W582" i="1"/>
  <c r="W733" i="1"/>
  <c r="X338" i="1"/>
  <c r="W338" i="1"/>
  <c r="W979" i="1"/>
  <c r="W893" i="1"/>
  <c r="X605" i="1"/>
  <c r="W605" i="1"/>
  <c r="W809" i="1"/>
  <c r="X809" i="1"/>
  <c r="W235" i="1"/>
  <c r="AA102" i="1"/>
  <c r="W102" i="1"/>
  <c r="W114" i="1"/>
  <c r="AA884" i="1"/>
  <c r="Z884" i="1"/>
  <c r="M658" i="1"/>
  <c r="N658" i="1" s="1"/>
  <c r="W658" i="1"/>
  <c r="W95" i="1"/>
  <c r="W966" i="1"/>
  <c r="W146" i="1"/>
  <c r="W130" i="1"/>
  <c r="W230" i="1"/>
  <c r="W919" i="1"/>
  <c r="W275" i="1"/>
  <c r="X782" i="1"/>
  <c r="W149" i="1"/>
  <c r="M320" i="1"/>
  <c r="N320" i="1" s="1"/>
  <c r="L634" i="1"/>
  <c r="M670" i="1"/>
  <c r="N670" i="1" s="1"/>
  <c r="W771" i="1"/>
  <c r="Y113" i="1"/>
  <c r="X113" i="1"/>
  <c r="W113" i="1"/>
  <c r="Y110" i="1"/>
  <c r="X110" i="1"/>
  <c r="W110" i="1"/>
  <c r="L229" i="1"/>
  <c r="R229" i="1" s="1"/>
  <c r="X116" i="1"/>
  <c r="W116" i="1"/>
  <c r="M74" i="1"/>
  <c r="N74" i="1" s="1"/>
  <c r="W74" i="1"/>
  <c r="W300" i="1"/>
  <c r="W739" i="1"/>
  <c r="X22" i="1"/>
  <c r="W22" i="1"/>
  <c r="W669" i="1"/>
  <c r="W872" i="1"/>
  <c r="K766" i="1"/>
  <c r="Y766" i="1" s="1"/>
  <c r="W158" i="1"/>
  <c r="J483" i="1"/>
  <c r="Q483" i="1" s="1"/>
  <c r="W204" i="1"/>
  <c r="J589" i="1"/>
  <c r="X589" i="1" s="1"/>
  <c r="X120" i="1"/>
  <c r="M443" i="1"/>
  <c r="N443" i="1" s="1"/>
  <c r="M578" i="1"/>
  <c r="N578" i="1" s="1"/>
  <c r="W578" i="1"/>
  <c r="W144" i="1"/>
  <c r="M458" i="1"/>
  <c r="N458" i="1" s="1"/>
  <c r="X714" i="1"/>
  <c r="M394" i="1"/>
  <c r="N394" i="1" s="1"/>
  <c r="L381" i="1"/>
  <c r="M395" i="1"/>
  <c r="N395" i="1" s="1"/>
  <c r="W395" i="1"/>
  <c r="W137" i="1"/>
  <c r="W480" i="1"/>
  <c r="W995" i="1"/>
  <c r="W71" i="1"/>
  <c r="X71" i="1"/>
  <c r="K7" i="1"/>
  <c r="R7" i="1" s="1"/>
  <c r="L31" i="1"/>
  <c r="S31" i="1" s="1"/>
  <c r="W788" i="1"/>
  <c r="M441" i="1"/>
  <c r="N441" i="1" s="1"/>
  <c r="X815" i="1"/>
  <c r="W815" i="1"/>
  <c r="M304" i="1"/>
  <c r="N304" i="1" s="1"/>
  <c r="W304" i="1"/>
  <c r="L576" i="1"/>
  <c r="S576" i="1" s="1"/>
  <c r="M943" i="1"/>
  <c r="N943" i="1" s="1"/>
  <c r="W943" i="1"/>
  <c r="L783" i="1"/>
  <c r="S783" i="1" s="1"/>
  <c r="W606" i="1"/>
  <c r="L613" i="1"/>
  <c r="S613" i="1" s="1"/>
  <c r="M946" i="1"/>
  <c r="N946" i="1" s="1"/>
  <c r="W946" i="1"/>
  <c r="M447" i="1"/>
  <c r="N447" i="1" s="1"/>
  <c r="W447" i="1"/>
  <c r="W357" i="1"/>
  <c r="Y365" i="1"/>
  <c r="X365" i="1"/>
  <c r="W365" i="1"/>
  <c r="J976" i="1"/>
  <c r="W64" i="1"/>
  <c r="AA687" i="1"/>
  <c r="W549" i="1"/>
  <c r="L947" i="1"/>
  <c r="S947" i="1" s="1"/>
  <c r="W212" i="1"/>
  <c r="L715" i="1"/>
  <c r="S715" i="1" s="1"/>
  <c r="L70" i="1"/>
  <c r="S70" i="1" s="1"/>
  <c r="W281" i="1"/>
  <c r="W320" i="1"/>
  <c r="W132" i="1"/>
  <c r="W52" i="1"/>
  <c r="W188" i="1"/>
  <c r="W378" i="1"/>
  <c r="W969" i="1"/>
  <c r="W539" i="1"/>
  <c r="W673" i="1"/>
  <c r="W800" i="1"/>
  <c r="W543" i="1"/>
  <c r="W875" i="1"/>
  <c r="W743" i="1"/>
  <c r="W820" i="1"/>
  <c r="M34" i="1"/>
  <c r="N34" i="1" s="1"/>
  <c r="W34" i="1"/>
  <c r="M661" i="1"/>
  <c r="N661" i="1" s="1"/>
  <c r="AA661" i="1"/>
  <c r="X661" i="1"/>
  <c r="W661" i="1"/>
  <c r="M217" i="1"/>
  <c r="N217" i="1" s="1"/>
  <c r="Y217" i="1"/>
  <c r="X217" i="1"/>
  <c r="W217" i="1"/>
  <c r="M343" i="1"/>
  <c r="N343" i="1" s="1"/>
  <c r="W343" i="1"/>
  <c r="W41" i="1"/>
  <c r="W238" i="1"/>
  <c r="Z8" i="1"/>
  <c r="W8" i="1"/>
  <c r="W240" i="1"/>
  <c r="M65" i="1"/>
  <c r="N65" i="1" s="1"/>
  <c r="W65" i="1"/>
  <c r="W32" i="1"/>
  <c r="M772" i="1"/>
  <c r="N772" i="1" s="1"/>
  <c r="Z772" i="1"/>
  <c r="W627" i="1"/>
  <c r="W399" i="1"/>
  <c r="Y547" i="1"/>
  <c r="X547" i="1"/>
  <c r="W547" i="1"/>
  <c r="Y472" i="1"/>
  <c r="X472" i="1"/>
  <c r="AA215" i="1"/>
  <c r="X215" i="1"/>
  <c r="W215" i="1"/>
  <c r="Z690" i="1"/>
  <c r="W690" i="1"/>
  <c r="X690" i="1"/>
  <c r="Y993" i="1"/>
  <c r="X993" i="1"/>
  <c r="W993" i="1"/>
  <c r="W400" i="1"/>
  <c r="AA722" i="1"/>
  <c r="W722" i="1"/>
  <c r="M258" i="1"/>
  <c r="N258" i="1" s="1"/>
  <c r="W258" i="1"/>
  <c r="W727" i="1"/>
  <c r="M392" i="1"/>
  <c r="N392" i="1" s="1"/>
  <c r="AA392" i="1"/>
  <c r="Y392" i="1"/>
  <c r="W392" i="1"/>
  <c r="X392" i="1"/>
  <c r="M631" i="1"/>
  <c r="N631" i="1" s="1"/>
  <c r="W631" i="1"/>
  <c r="M477" i="1"/>
  <c r="N477" i="1" s="1"/>
  <c r="W477" i="1"/>
  <c r="W795" i="1"/>
  <c r="W740" i="1"/>
  <c r="M796" i="1"/>
  <c r="N796" i="1" s="1"/>
  <c r="W796" i="1"/>
  <c r="W456" i="1"/>
  <c r="W548" i="1"/>
  <c r="W183" i="1"/>
  <c r="X901" i="1"/>
  <c r="W901" i="1"/>
  <c r="W538" i="1"/>
  <c r="W751" i="1"/>
  <c r="X762" i="1"/>
  <c r="W762" i="1"/>
  <c r="M862" i="1"/>
  <c r="N862" i="1" s="1"/>
  <c r="W862" i="1"/>
  <c r="AA779" i="1"/>
  <c r="Z779" i="1"/>
  <c r="X779" i="1"/>
  <c r="W779" i="1"/>
  <c r="M611" i="1"/>
  <c r="N611" i="1" s="1"/>
  <c r="X611" i="1"/>
  <c r="W611" i="1"/>
  <c r="M817" i="1"/>
  <c r="N817" i="1" s="1"/>
  <c r="W817" i="1"/>
  <c r="W268" i="1"/>
  <c r="W799" i="1"/>
  <c r="X96" i="1"/>
  <c r="W96" i="1"/>
  <c r="W169" i="1"/>
  <c r="W33" i="1"/>
  <c r="AA556" i="1"/>
  <c r="W556" i="1"/>
  <c r="X1001" i="1"/>
  <c r="W1001" i="1"/>
  <c r="W682" i="1"/>
  <c r="W487" i="1"/>
  <c r="W534" i="1"/>
  <c r="W909" i="1"/>
  <c r="W926" i="1"/>
  <c r="W92" i="1"/>
  <c r="W294" i="1"/>
  <c r="M354" i="1"/>
  <c r="N354" i="1" s="1"/>
  <c r="W922" i="1"/>
  <c r="W340" i="1"/>
  <c r="M352" i="1"/>
  <c r="N352" i="1" s="1"/>
  <c r="M403" i="1"/>
  <c r="N403" i="1" s="1"/>
  <c r="X61" i="1"/>
  <c r="W376" i="1"/>
  <c r="W355" i="1"/>
  <c r="M844" i="1"/>
  <c r="N844" i="1" s="1"/>
  <c r="X844" i="1"/>
  <c r="W844" i="1"/>
  <c r="X24" i="1"/>
  <c r="W24" i="1"/>
  <c r="W665" i="1"/>
  <c r="X933" i="1"/>
  <c r="W933" i="1"/>
  <c r="W398" i="1"/>
  <c r="L248" i="1"/>
  <c r="W291" i="1"/>
  <c r="W227" i="1"/>
  <c r="W608" i="1"/>
  <c r="W40" i="1"/>
  <c r="L45" i="1"/>
  <c r="K475" i="1"/>
  <c r="R475" i="1" s="1"/>
  <c r="W464" i="1"/>
  <c r="L47" i="1"/>
  <c r="AA766" i="1"/>
  <c r="X766" i="1"/>
  <c r="L764" i="1"/>
  <c r="J190" i="1"/>
  <c r="P190" i="1" s="1"/>
  <c r="M493" i="1"/>
  <c r="N493" i="1" s="1"/>
  <c r="W493" i="1"/>
  <c r="L553" i="1"/>
  <c r="M678" i="1"/>
  <c r="N678" i="1" s="1"/>
  <c r="X483" i="1"/>
  <c r="W483" i="1"/>
  <c r="W861" i="1"/>
  <c r="W589" i="1"/>
  <c r="L888" i="1"/>
  <c r="L914" i="1"/>
  <c r="S914" i="1" s="1"/>
  <c r="L736" i="1"/>
  <c r="S736" i="1" s="1"/>
  <c r="M542" i="1"/>
  <c r="N542" i="1" s="1"/>
  <c r="L325" i="1"/>
  <c r="J394" i="1"/>
  <c r="W225" i="1"/>
  <c r="W802" i="1"/>
  <c r="J101" i="1"/>
  <c r="Q101" i="1" s="1"/>
  <c r="Z930" i="1"/>
  <c r="W930" i="1"/>
  <c r="K486" i="1"/>
  <c r="X77" i="1"/>
  <c r="J673" i="1"/>
  <c r="L124" i="1"/>
  <c r="S124" i="1" s="1"/>
  <c r="K407" i="1"/>
  <c r="R407" i="1" s="1"/>
  <c r="W345" i="1"/>
  <c r="J992" i="1"/>
  <c r="M93" i="1"/>
  <c r="N93" i="1" s="1"/>
  <c r="W613" i="1"/>
  <c r="X654" i="1"/>
  <c r="W654" i="1"/>
  <c r="L757" i="1"/>
  <c r="K414" i="1"/>
  <c r="L915" i="1"/>
  <c r="K686" i="1"/>
  <c r="R686" i="1" s="1"/>
  <c r="J359" i="1"/>
  <c r="L415" i="1"/>
  <c r="J585" i="1"/>
  <c r="W970" i="1"/>
  <c r="M364" i="1"/>
  <c r="N364" i="1" s="1"/>
  <c r="W364" i="1"/>
  <c r="X763" i="1"/>
  <c r="W763" i="1"/>
  <c r="W976" i="1"/>
  <c r="K36" i="1"/>
  <c r="L377" i="1"/>
  <c r="X459" i="1"/>
  <c r="W459" i="1"/>
  <c r="X417" i="1"/>
  <c r="W417" i="1"/>
  <c r="M947" i="1"/>
  <c r="N947" i="1" s="1"/>
  <c r="W947" i="1"/>
  <c r="L716" i="1"/>
  <c r="X715" i="1"/>
  <c r="W715" i="1"/>
  <c r="W657" i="1"/>
  <c r="X657" i="1"/>
  <c r="M70" i="1"/>
  <c r="N70" i="1" s="1"/>
  <c r="W70" i="1"/>
  <c r="W623" i="1"/>
  <c r="W157" i="1"/>
  <c r="W263" i="1"/>
  <c r="W385" i="1"/>
  <c r="W358" i="1"/>
  <c r="W636" i="1"/>
  <c r="W29" i="1"/>
  <c r="W916" i="1"/>
  <c r="W884" i="1"/>
  <c r="AA996" i="1"/>
  <c r="W599" i="1"/>
  <c r="J545" i="1"/>
  <c r="W977" i="1"/>
  <c r="L2" i="1"/>
  <c r="AA63" i="1"/>
  <c r="AA342" i="1"/>
  <c r="K47" i="1"/>
  <c r="W80" i="1"/>
  <c r="J764" i="1"/>
  <c r="W692" i="1"/>
  <c r="W515" i="1"/>
  <c r="AA500" i="1"/>
  <c r="Y500" i="1"/>
  <c r="Z500" i="1"/>
  <c r="W500" i="1"/>
  <c r="X500" i="1"/>
  <c r="AA28" i="1"/>
  <c r="Y28" i="1"/>
  <c r="X28" i="1"/>
  <c r="W84" i="1"/>
  <c r="AA629" i="1"/>
  <c r="W629" i="1"/>
  <c r="J888" i="1"/>
  <c r="X828" i="1"/>
  <c r="W828" i="1"/>
  <c r="W568" i="1"/>
  <c r="X186" i="1"/>
  <c r="W832" i="1"/>
  <c r="AA334" i="1"/>
  <c r="X334" i="1"/>
  <c r="K736" i="1"/>
  <c r="M705" i="1"/>
  <c r="N705" i="1" s="1"/>
  <c r="X705" i="1"/>
  <c r="W705" i="1"/>
  <c r="J542" i="1"/>
  <c r="M961" i="1"/>
  <c r="N961" i="1" s="1"/>
  <c r="X961" i="1"/>
  <c r="W961" i="1"/>
  <c r="J989" i="1"/>
  <c r="W656" i="1"/>
  <c r="X652" i="1"/>
  <c r="W652" i="1"/>
  <c r="L849" i="1"/>
  <c r="W185" i="1"/>
  <c r="M632" i="1"/>
  <c r="N632" i="1" s="1"/>
  <c r="Z632" i="1"/>
  <c r="W632" i="1"/>
  <c r="W348" i="1"/>
  <c r="W558" i="1"/>
  <c r="W7" i="1"/>
  <c r="Z31" i="1"/>
  <c r="W31" i="1"/>
  <c r="J918" i="1"/>
  <c r="K905" i="1"/>
  <c r="M783" i="1"/>
  <c r="N783" i="1" s="1"/>
  <c r="W783" i="1"/>
  <c r="W143" i="1"/>
  <c r="M152" i="1"/>
  <c r="N152" i="1" s="1"/>
  <c r="M610" i="1"/>
  <c r="N610" i="1" s="1"/>
  <c r="X610" i="1"/>
  <c r="W610" i="1"/>
  <c r="J686" i="1"/>
  <c r="M684" i="1"/>
  <c r="N684" i="1" s="1"/>
  <c r="W684" i="1"/>
  <c r="J213" i="1"/>
  <c r="X327" i="1"/>
  <c r="W327" i="1"/>
  <c r="W563" i="1"/>
  <c r="W148" i="1"/>
  <c r="W554" i="1"/>
  <c r="X485" i="1"/>
  <c r="W485" i="1"/>
  <c r="J36" i="1"/>
  <c r="X36" i="1" s="1"/>
  <c r="W836" i="1"/>
  <c r="W798" i="1"/>
  <c r="K223" i="1"/>
  <c r="W998" i="1"/>
  <c r="W912" i="1"/>
  <c r="W176" i="1"/>
  <c r="W115" i="1"/>
  <c r="W913" i="1"/>
  <c r="W226" i="1"/>
  <c r="W744" i="1"/>
  <c r="W843" i="1"/>
  <c r="W63" i="1"/>
  <c r="W713" i="1"/>
  <c r="W421" i="1"/>
  <c r="W929" i="1"/>
  <c r="W921" i="1"/>
  <c r="W441" i="1"/>
  <c r="W694" i="1"/>
  <c r="J247" i="1"/>
  <c r="Q247" i="1" s="1"/>
  <c r="K247" i="1"/>
  <c r="L987" i="1"/>
  <c r="J140" i="1"/>
  <c r="Q140" i="1" s="1"/>
  <c r="M991" i="1"/>
  <c r="N991" i="1" s="1"/>
  <c r="L90" i="1"/>
  <c r="K892" i="1"/>
  <c r="Q892" i="1" s="1"/>
  <c r="L315" i="1"/>
  <c r="J577" i="1"/>
  <c r="K693" i="1"/>
  <c r="J693" i="1"/>
  <c r="M637" i="1"/>
  <c r="N637" i="1" s="1"/>
  <c r="M247" i="1"/>
  <c r="N247" i="1" s="1"/>
  <c r="K219" i="1"/>
  <c r="K559" i="1"/>
  <c r="J559" i="1"/>
  <c r="L187" i="1"/>
  <c r="M206" i="1"/>
  <c r="N206" i="1" s="1"/>
  <c r="M259" i="1"/>
  <c r="N259" i="1" s="1"/>
  <c r="M851" i="1"/>
  <c r="N851" i="1" s="1"/>
  <c r="L462" i="1"/>
  <c r="L354" i="1"/>
  <c r="K354" i="1"/>
  <c r="L306" i="1"/>
  <c r="J721" i="1"/>
  <c r="K721" i="1"/>
  <c r="K769" i="1"/>
  <c r="L769" i="1"/>
  <c r="K155" i="1"/>
  <c r="L155" i="1"/>
  <c r="J244" i="1"/>
  <c r="J245" i="1"/>
  <c r="M245" i="1"/>
  <c r="N245" i="1" s="1"/>
  <c r="K149" i="1"/>
  <c r="J149" i="1"/>
  <c r="X149" i="1" s="1"/>
  <c r="L149" i="1"/>
  <c r="K462" i="1"/>
  <c r="K46" i="1"/>
  <c r="J46" i="1"/>
  <c r="L46" i="1"/>
  <c r="K827" i="1"/>
  <c r="L827" i="1"/>
  <c r="S827" i="1" s="1"/>
  <c r="J827" i="1"/>
  <c r="P827" i="1" s="1"/>
  <c r="K39" i="1"/>
  <c r="J39" i="1"/>
  <c r="X39" i="1" s="1"/>
  <c r="L39" i="1"/>
  <c r="J81" i="1"/>
  <c r="P81" i="1" s="1"/>
  <c r="L81" i="1"/>
  <c r="K900" i="1"/>
  <c r="J900" i="1"/>
  <c r="K104" i="1"/>
  <c r="J104" i="1"/>
  <c r="X104" i="1" s="1"/>
  <c r="L747" i="1"/>
  <c r="K747" i="1"/>
  <c r="K922" i="1"/>
  <c r="J922" i="1"/>
  <c r="L922" i="1"/>
  <c r="S922" i="1" s="1"/>
  <c r="K75" i="1"/>
  <c r="R75" i="1" s="1"/>
  <c r="J75" i="1"/>
  <c r="L75" i="1"/>
  <c r="J789" i="1"/>
  <c r="K789" i="1"/>
  <c r="L791" i="1"/>
  <c r="J791" i="1"/>
  <c r="K791" i="1"/>
  <c r="K665" i="1"/>
  <c r="J665" i="1"/>
  <c r="M987" i="1"/>
  <c r="N987" i="1" s="1"/>
  <c r="M388" i="1"/>
  <c r="N388" i="1" s="1"/>
  <c r="L43" i="1"/>
  <c r="R43" i="1" s="1"/>
  <c r="M615" i="1"/>
  <c r="N615" i="1" s="1"/>
  <c r="L697" i="1"/>
  <c r="L662" i="1"/>
  <c r="K281" i="1"/>
  <c r="J281" i="1"/>
  <c r="L391" i="1"/>
  <c r="K520" i="1"/>
  <c r="L520" i="1"/>
  <c r="K683" i="1"/>
  <c r="J683" i="1"/>
  <c r="L683" i="1"/>
  <c r="M922" i="1"/>
  <c r="N922" i="1" s="1"/>
  <c r="K340" i="1"/>
  <c r="J340" i="1"/>
  <c r="J422" i="1"/>
  <c r="Q422" i="1" s="1"/>
  <c r="L422" i="1"/>
  <c r="J54" i="1"/>
  <c r="Q54" i="1" s="1"/>
  <c r="K54" i="1"/>
  <c r="K851" i="1"/>
  <c r="L851" i="1"/>
  <c r="S851" i="1" s="1"/>
  <c r="J147" i="1"/>
  <c r="K147" i="1"/>
  <c r="L147" i="1"/>
  <c r="S147" i="1" s="1"/>
  <c r="K416" i="1"/>
  <c r="J416" i="1"/>
  <c r="Q416" i="1" s="1"/>
  <c r="J139" i="1"/>
  <c r="L139" i="1"/>
  <c r="L76" i="1"/>
  <c r="S76" i="1" s="1"/>
  <c r="M118" i="1"/>
  <c r="N118" i="1" s="1"/>
  <c r="L10" i="1"/>
  <c r="J675" i="1"/>
  <c r="K675" i="1"/>
  <c r="M136" i="1"/>
  <c r="N136" i="1" s="1"/>
  <c r="K697" i="1"/>
  <c r="L959" i="1"/>
  <c r="S959" i="1" s="1"/>
  <c r="K76" i="1"/>
  <c r="R76" i="1" s="1"/>
  <c r="J433" i="1"/>
  <c r="L957" i="1"/>
  <c r="S957" i="1" s="1"/>
  <c r="J10" i="1"/>
  <c r="Q10" i="1" s="1"/>
  <c r="J551" i="1"/>
  <c r="M675" i="1"/>
  <c r="N675" i="1" s="1"/>
  <c r="M393" i="1"/>
  <c r="N393" i="1" s="1"/>
  <c r="L222" i="1"/>
  <c r="M738" i="1"/>
  <c r="N738" i="1" s="1"/>
  <c r="J391" i="1"/>
  <c r="Q391" i="1" s="1"/>
  <c r="M641" i="1"/>
  <c r="N641" i="1" s="1"/>
  <c r="K324" i="1"/>
  <c r="L324" i="1"/>
  <c r="K194" i="1"/>
  <c r="J194" i="1"/>
  <c r="J195" i="1"/>
  <c r="Q195" i="1" s="1"/>
  <c r="L195" i="1"/>
  <c r="Z195" i="1" s="1"/>
  <c r="J83" i="1"/>
  <c r="K951" i="1"/>
  <c r="L951" i="1"/>
  <c r="J575" i="1"/>
  <c r="L575" i="1"/>
  <c r="S575" i="1" s="1"/>
  <c r="J816" i="1"/>
  <c r="X816" i="1" s="1"/>
  <c r="L816" i="1"/>
  <c r="J236" i="1"/>
  <c r="Q236" i="1" s="1"/>
  <c r="L236" i="1"/>
  <c r="S236" i="1" s="1"/>
  <c r="J279" i="1"/>
  <c r="L279" i="1"/>
  <c r="K311" i="1"/>
  <c r="L311" i="1"/>
  <c r="S311" i="1" s="1"/>
  <c r="J128" i="1"/>
  <c r="P128" i="1" s="1"/>
  <c r="L128" i="1"/>
  <c r="J496" i="1"/>
  <c r="L496" i="1"/>
  <c r="L804" i="1"/>
  <c r="J804" i="1"/>
  <c r="K804" i="1"/>
  <c r="K830" i="1"/>
  <c r="J830" i="1"/>
  <c r="L830" i="1"/>
  <c r="L142" i="1"/>
  <c r="K142" i="1"/>
  <c r="L308" i="1"/>
  <c r="S308" i="1" s="1"/>
  <c r="J308" i="1"/>
  <c r="K910" i="1"/>
  <c r="L910" i="1"/>
  <c r="S910" i="1" s="1"/>
  <c r="K662" i="1"/>
  <c r="L450" i="1"/>
  <c r="S450" i="1" s="1"/>
  <c r="J450" i="1"/>
  <c r="K450" i="1"/>
  <c r="R450" i="1" s="1"/>
  <c r="L162" i="1"/>
  <c r="L760" i="1"/>
  <c r="S760" i="1" s="1"/>
  <c r="L988" i="1"/>
  <c r="J855" i="1"/>
  <c r="M195" i="1"/>
  <c r="N195" i="1" s="1"/>
  <c r="J859" i="1"/>
  <c r="P859" i="1" s="1"/>
  <c r="M83" i="1"/>
  <c r="N83" i="1" s="1"/>
  <c r="M951" i="1"/>
  <c r="N951" i="1" s="1"/>
  <c r="J986" i="1"/>
  <c r="K596" i="1"/>
  <c r="M662" i="1"/>
  <c r="N662" i="1" s="1"/>
  <c r="K62" i="1"/>
  <c r="L62" i="1"/>
  <c r="K746" i="1"/>
  <c r="J746" i="1"/>
  <c r="P746" i="1" s="1"/>
  <c r="L924" i="1"/>
  <c r="S924" i="1" s="1"/>
  <c r="J367" i="1"/>
  <c r="K367" i="1"/>
  <c r="R367" i="1" s="1"/>
  <c r="L717" i="1"/>
  <c r="M717" i="1"/>
  <c r="N717" i="1" s="1"/>
  <c r="J252" i="1"/>
  <c r="K775" i="1"/>
  <c r="J868" i="1"/>
  <c r="M391" i="1"/>
  <c r="N391" i="1" s="1"/>
  <c r="L818" i="1"/>
  <c r="S818" i="1" s="1"/>
  <c r="L445" i="1"/>
  <c r="J445" i="1"/>
  <c r="P445" i="1" s="1"/>
  <c r="J588" i="1"/>
  <c r="L588" i="1"/>
  <c r="K123" i="1"/>
  <c r="J123" i="1"/>
  <c r="X123" i="1" s="1"/>
  <c r="L889" i="1"/>
  <c r="M889" i="1"/>
  <c r="N889" i="1" s="1"/>
  <c r="J760" i="1"/>
  <c r="J988" i="1"/>
  <c r="L205" i="1"/>
  <c r="S205" i="1" s="1"/>
  <c r="K383" i="1"/>
  <c r="R383" i="1" s="1"/>
  <c r="J383" i="1"/>
  <c r="Q383" i="1" s="1"/>
  <c r="K107" i="1"/>
  <c r="J107" i="1"/>
  <c r="X107" i="1" s="1"/>
  <c r="L19" i="1"/>
  <c r="J775" i="1"/>
  <c r="X775" i="1" s="1"/>
  <c r="J50" i="1"/>
  <c r="X50" i="1" s="1"/>
  <c r="L50" i="1"/>
  <c r="Z50" i="1" s="1"/>
  <c r="L165" i="1"/>
  <c r="L826" i="1"/>
  <c r="J826" i="1"/>
  <c r="K826" i="1"/>
  <c r="L643" i="1"/>
  <c r="S643" i="1" s="1"/>
  <c r="J643" i="1"/>
  <c r="K643" i="1"/>
  <c r="L141" i="1"/>
  <c r="K141" i="1"/>
  <c r="M141" i="1"/>
  <c r="N141" i="1" s="1"/>
  <c r="K119" i="1"/>
  <c r="J119" i="1"/>
  <c r="K427" i="1"/>
  <c r="J427" i="1"/>
  <c r="L427" i="1"/>
  <c r="K732" i="1"/>
  <c r="L732" i="1"/>
  <c r="S732" i="1" s="1"/>
  <c r="M123" i="1"/>
  <c r="N123" i="1" s="1"/>
  <c r="J164" i="1"/>
  <c r="K164" i="1"/>
  <c r="L164" i="1"/>
  <c r="L323" i="1"/>
  <c r="J323" i="1"/>
  <c r="J12" i="1"/>
  <c r="P12" i="1" s="1"/>
  <c r="M12" i="1"/>
  <c r="N12" i="1" s="1"/>
  <c r="L834" i="1"/>
  <c r="K834" i="1"/>
  <c r="K337" i="1"/>
  <c r="R337" i="1" s="1"/>
  <c r="J237" i="1"/>
  <c r="L237" i="1"/>
  <c r="K237" i="1"/>
  <c r="K622" i="1"/>
  <c r="R622" i="1" s="1"/>
  <c r="L622" i="1"/>
  <c r="S622" i="1" s="1"/>
  <c r="J936" i="1"/>
  <c r="L936" i="1"/>
  <c r="S936" i="1" s="1"/>
  <c r="L596" i="1"/>
  <c r="M596" i="1"/>
  <c r="N596" i="1" s="1"/>
  <c r="J389" i="1"/>
  <c r="X389" i="1" s="1"/>
  <c r="L389" i="1"/>
  <c r="L151" i="1"/>
  <c r="M205" i="1"/>
  <c r="N205" i="1" s="1"/>
  <c r="L401" i="1"/>
  <c r="M936" i="1"/>
  <c r="N936" i="1" s="1"/>
  <c r="L460" i="1"/>
  <c r="K206" i="1"/>
  <c r="K889" i="1"/>
  <c r="J156" i="1"/>
  <c r="L156" i="1"/>
  <c r="L594" i="1"/>
  <c r="J702" i="1"/>
  <c r="K702" i="1"/>
  <c r="K956" i="1"/>
  <c r="L956" i="1"/>
  <c r="S956" i="1" s="1"/>
  <c r="M389" i="1"/>
  <c r="N389" i="1" s="1"/>
  <c r="K153" i="1"/>
  <c r="J153" i="1"/>
  <c r="X153" i="1" s="1"/>
  <c r="L153" i="1"/>
  <c r="L897" i="1"/>
  <c r="K897" i="1"/>
  <c r="J897" i="1"/>
  <c r="P897" i="1" s="1"/>
  <c r="K713" i="1"/>
  <c r="L713" i="1"/>
  <c r="J713" i="1"/>
  <c r="K259" i="1"/>
  <c r="L259" i="1"/>
  <c r="J299" i="1"/>
  <c r="K299" i="1"/>
  <c r="R299" i="1" s="1"/>
  <c r="J818" i="1"/>
  <c r="J370" i="1"/>
  <c r="M760" i="1"/>
  <c r="N760" i="1" s="1"/>
  <c r="M988" i="1"/>
  <c r="N988" i="1" s="1"/>
  <c r="M622" i="1"/>
  <c r="N622" i="1" s="1"/>
  <c r="M577" i="1"/>
  <c r="N577" i="1" s="1"/>
  <c r="J360" i="1"/>
  <c r="K360" i="1"/>
  <c r="L140" i="1"/>
  <c r="S140" i="1" s="1"/>
  <c r="M726" i="1"/>
  <c r="N726" i="1" s="1"/>
  <c r="K151" i="1"/>
  <c r="M11" i="1"/>
  <c r="N11" i="1" s="1"/>
  <c r="L577" i="1"/>
  <c r="S577" i="1" s="1"/>
  <c r="K401" i="1"/>
  <c r="R401" i="1" s="1"/>
  <c r="M360" i="1"/>
  <c r="N360" i="1" s="1"/>
  <c r="L247" i="1"/>
  <c r="L219" i="1"/>
  <c r="S219" i="1" s="1"/>
  <c r="M27" i="1"/>
  <c r="N27" i="1" s="1"/>
  <c r="M384" i="1"/>
  <c r="N384" i="1" s="1"/>
  <c r="K189" i="1"/>
  <c r="L189" i="1"/>
  <c r="K869" i="1"/>
  <c r="L869" i="1"/>
  <c r="K460" i="1"/>
  <c r="R460" i="1" s="1"/>
  <c r="J206" i="1"/>
  <c r="J889" i="1"/>
  <c r="L980" i="1"/>
  <c r="S980" i="1" s="1"/>
  <c r="J527" i="1"/>
  <c r="L527" i="1"/>
  <c r="J594" i="1"/>
  <c r="X594" i="1" s="1"/>
  <c r="J259" i="1"/>
  <c r="K878" i="1"/>
  <c r="R878" i="1" s="1"/>
  <c r="L312" i="1"/>
  <c r="J312" i="1"/>
  <c r="P312" i="1" s="1"/>
  <c r="K312" i="1"/>
  <c r="R312" i="1" s="1"/>
  <c r="J645" i="1"/>
  <c r="K645" i="1"/>
  <c r="L660" i="1"/>
  <c r="K660" i="1"/>
  <c r="J660" i="1"/>
  <c r="M153" i="1"/>
  <c r="N153" i="1" s="1"/>
  <c r="J316" i="1"/>
  <c r="K316" i="1"/>
  <c r="L316" i="1"/>
  <c r="L533" i="1"/>
  <c r="K533" i="1"/>
  <c r="R533" i="1" s="1"/>
  <c r="L906" i="1"/>
  <c r="S906" i="1" s="1"/>
  <c r="J906" i="1"/>
  <c r="K906" i="1"/>
  <c r="K608" i="1"/>
  <c r="J608" i="1"/>
  <c r="L608" i="1"/>
  <c r="M81" i="1"/>
  <c r="N81" i="1" s="1"/>
  <c r="J357" i="1"/>
  <c r="K357" i="1"/>
  <c r="L320" i="1"/>
  <c r="S320" i="1" s="1"/>
  <c r="K320" i="1"/>
  <c r="M283" i="1"/>
  <c r="N283" i="1" s="1"/>
  <c r="M324" i="1"/>
  <c r="N324" i="1" s="1"/>
  <c r="M349" i="1"/>
  <c r="N349" i="1" s="1"/>
  <c r="J231" i="1"/>
  <c r="J670" i="1"/>
  <c r="J172" i="1"/>
  <c r="M422" i="1"/>
  <c r="N422" i="1" s="1"/>
  <c r="M769" i="1"/>
  <c r="N769" i="1" s="1"/>
  <c r="J858" i="1"/>
  <c r="K430" i="1"/>
  <c r="L430" i="1"/>
  <c r="M834" i="1"/>
  <c r="N834" i="1" s="1"/>
  <c r="J287" i="1"/>
  <c r="K287" i="1"/>
  <c r="L66" i="1"/>
  <c r="K66" i="1"/>
  <c r="J267" i="1"/>
  <c r="L267" i="1"/>
  <c r="K454" i="1"/>
  <c r="R454" i="1" s="1"/>
  <c r="K121" i="1"/>
  <c r="J121" i="1"/>
  <c r="X121" i="1" s="1"/>
  <c r="L843" i="1"/>
  <c r="J843" i="1"/>
  <c r="K843" i="1"/>
  <c r="M843" i="1"/>
  <c r="N843" i="1" s="1"/>
  <c r="J32" i="1"/>
  <c r="X32" i="1" s="1"/>
  <c r="L32" i="1"/>
  <c r="S32" i="1" s="1"/>
  <c r="K819" i="1"/>
  <c r="J819" i="1"/>
  <c r="K848" i="1"/>
  <c r="L848" i="1"/>
  <c r="S848" i="1" s="1"/>
  <c r="K331" i="1"/>
  <c r="L331" i="1"/>
  <c r="S331" i="1" s="1"/>
  <c r="K262" i="1"/>
  <c r="J262" i="1"/>
  <c r="K767" i="1"/>
  <c r="R767" i="1" s="1"/>
  <c r="J448" i="1"/>
  <c r="Q448" i="1" s="1"/>
  <c r="K49" i="1"/>
  <c r="R49" i="1" s="1"/>
  <c r="J49" i="1"/>
  <c r="P49" i="1" s="1"/>
  <c r="L49" i="1"/>
  <c r="M131" i="1"/>
  <c r="N131" i="1" s="1"/>
  <c r="M10" i="1"/>
  <c r="N10" i="1" s="1"/>
  <c r="M265" i="1"/>
  <c r="N265" i="1" s="1"/>
  <c r="M896" i="1"/>
  <c r="N896" i="1" s="1"/>
  <c r="M4" i="1"/>
  <c r="N4" i="1" s="1"/>
  <c r="M455" i="1"/>
  <c r="N455" i="1" s="1"/>
  <c r="M165" i="1"/>
  <c r="N165" i="1" s="1"/>
  <c r="M445" i="1"/>
  <c r="N445" i="1" s="1"/>
  <c r="M848" i="1"/>
  <c r="N848" i="1" s="1"/>
  <c r="M448" i="1"/>
  <c r="N448" i="1" s="1"/>
  <c r="K566" i="1"/>
  <c r="R566" i="1" s="1"/>
  <c r="L566" i="1"/>
  <c r="J479" i="1"/>
  <c r="K479" i="1"/>
  <c r="L479" i="1"/>
  <c r="S479" i="1" s="1"/>
  <c r="K574" i="1"/>
  <c r="J574" i="1"/>
  <c r="L574" i="1"/>
  <c r="S574" i="1" s="1"/>
  <c r="M928" i="1"/>
  <c r="N928" i="1" s="1"/>
  <c r="M806" i="1"/>
  <c r="N806" i="1" s="1"/>
  <c r="M436" i="1"/>
  <c r="N436" i="1" s="1"/>
  <c r="M593" i="1"/>
  <c r="N593" i="1" s="1"/>
  <c r="M571" i="1"/>
  <c r="N571" i="1" s="1"/>
  <c r="L467" i="1"/>
  <c r="K336" i="1"/>
  <c r="Q336" i="1" s="1"/>
  <c r="L505" i="1"/>
  <c r="L846" i="1"/>
  <c r="S846" i="1" s="1"/>
  <c r="J846" i="1"/>
  <c r="M566" i="1"/>
  <c r="N566" i="1" s="1"/>
  <c r="M290" i="1"/>
  <c r="N290" i="1" s="1"/>
  <c r="L744" i="1"/>
  <c r="K744" i="1"/>
  <c r="M963" i="1"/>
  <c r="N963" i="1" s="1"/>
  <c r="J509" i="1"/>
  <c r="P509" i="1" s="1"/>
  <c r="K509" i="1"/>
  <c r="J935" i="1"/>
  <c r="Q935" i="1" s="1"/>
  <c r="L935" i="1"/>
  <c r="S935" i="1" s="1"/>
  <c r="K512" i="1"/>
  <c r="R512" i="1" s="1"/>
  <c r="M512" i="1"/>
  <c r="N512" i="1" s="1"/>
  <c r="L512" i="1"/>
  <c r="S512" i="1" s="1"/>
  <c r="K471" i="1"/>
  <c r="J471" i="1"/>
  <c r="L471" i="1"/>
  <c r="K674" i="1"/>
  <c r="R674" i="1" s="1"/>
  <c r="J674" i="1"/>
  <c r="K110" i="1"/>
  <c r="L110" i="1"/>
  <c r="S110" i="1" s="1"/>
  <c r="M897" i="1"/>
  <c r="N897" i="1" s="1"/>
  <c r="K879" i="1"/>
  <c r="L879" i="1"/>
  <c r="K375" i="1"/>
  <c r="L375" i="1"/>
  <c r="M935" i="1"/>
  <c r="N935" i="1" s="1"/>
  <c r="J860" i="1"/>
  <c r="K860" i="1"/>
  <c r="R860" i="1" s="1"/>
  <c r="K196" i="1"/>
  <c r="J196" i="1"/>
  <c r="Q196" i="1" s="1"/>
  <c r="L196" i="1"/>
  <c r="M306" i="1"/>
  <c r="N306" i="1" s="1"/>
  <c r="J203" i="1"/>
  <c r="K535" i="1"/>
  <c r="M336" i="1"/>
  <c r="N336" i="1" s="1"/>
  <c r="M356" i="1"/>
  <c r="N356" i="1" s="1"/>
  <c r="J374" i="1"/>
  <c r="M374" i="1"/>
  <c r="N374" i="1" s="1"/>
  <c r="J243" i="1"/>
  <c r="M879" i="1"/>
  <c r="N879" i="1" s="1"/>
  <c r="L432" i="1"/>
  <c r="K432" i="1"/>
  <c r="J761" i="1"/>
  <c r="P761" i="1" s="1"/>
  <c r="L761" i="1"/>
  <c r="K6" i="1"/>
  <c r="J6" i="1"/>
  <c r="X6" i="1" s="1"/>
  <c r="L6" i="1"/>
  <c r="S6" i="1" s="1"/>
  <c r="L741" i="1"/>
  <c r="S741" i="1" s="1"/>
  <c r="J741" i="1"/>
  <c r="M315" i="1"/>
  <c r="N315" i="1" s="1"/>
  <c r="M551" i="1"/>
  <c r="N551" i="1" s="1"/>
  <c r="M476" i="1"/>
  <c r="N476" i="1" s="1"/>
  <c r="M431" i="1"/>
  <c r="N431" i="1" s="1"/>
  <c r="M719" i="1"/>
  <c r="N719" i="1" s="1"/>
  <c r="M775" i="1"/>
  <c r="N775" i="1" s="1"/>
  <c r="M868" i="1"/>
  <c r="N868" i="1" s="1"/>
  <c r="M288" i="1"/>
  <c r="N288" i="1" s="1"/>
  <c r="J927" i="1"/>
  <c r="K927" i="1"/>
  <c r="M564" i="1"/>
  <c r="N564" i="1" s="1"/>
  <c r="K224" i="1"/>
  <c r="R224" i="1" s="1"/>
  <c r="L224" i="1"/>
  <c r="M243" i="1"/>
  <c r="N243" i="1" s="1"/>
  <c r="L506" i="1"/>
  <c r="K506" i="1"/>
  <c r="R506" i="1" s="1"/>
  <c r="K68" i="1"/>
  <c r="L68" i="1"/>
  <c r="J68" i="1"/>
  <c r="K242" i="1"/>
  <c r="J242" i="1"/>
  <c r="P242" i="1" s="1"/>
  <c r="L242" i="1"/>
  <c r="J982" i="1"/>
  <c r="L982" i="1"/>
  <c r="S982" i="1" s="1"/>
  <c r="M957" i="1"/>
  <c r="N957" i="1" s="1"/>
  <c r="M383" i="1"/>
  <c r="N383" i="1" s="1"/>
  <c r="M746" i="1"/>
  <c r="N746" i="1" s="1"/>
  <c r="M222" i="1"/>
  <c r="N222" i="1" s="1"/>
  <c r="M607" i="1"/>
  <c r="N607" i="1" s="1"/>
  <c r="M460" i="1"/>
  <c r="N460" i="1" s="1"/>
  <c r="M149" i="1"/>
  <c r="N149" i="1" s="1"/>
  <c r="M312" i="1"/>
  <c r="N312" i="1" s="1"/>
  <c r="M311" i="1"/>
  <c r="N311" i="1" s="1"/>
  <c r="K845" i="1"/>
  <c r="L845" i="1"/>
  <c r="M721" i="1"/>
  <c r="N721" i="1" s="1"/>
  <c r="M732" i="1"/>
  <c r="N732" i="1" s="1"/>
  <c r="L640" i="1"/>
  <c r="L735" i="1"/>
  <c r="K735" i="1"/>
  <c r="R735" i="1" s="1"/>
  <c r="M54" i="1"/>
  <c r="N54" i="1" s="1"/>
  <c r="M794" i="1"/>
  <c r="N794" i="1" s="1"/>
  <c r="K794" i="1"/>
  <c r="K44" i="1"/>
  <c r="J44" i="1"/>
  <c r="M827" i="1"/>
  <c r="N827" i="1" s="1"/>
  <c r="J26" i="1"/>
  <c r="P26" i="1" s="1"/>
  <c r="L26" i="1"/>
  <c r="S26" i="1" s="1"/>
  <c r="K26" i="1"/>
  <c r="J22" i="1"/>
  <c r="Q22" i="1" s="1"/>
  <c r="K22" i="1"/>
  <c r="L22" i="1"/>
  <c r="S22" i="1" s="1"/>
  <c r="L202" i="1"/>
  <c r="J202" i="1"/>
  <c r="P202" i="1" s="1"/>
  <c r="K355" i="1"/>
  <c r="R355" i="1" s="1"/>
  <c r="J355" i="1"/>
  <c r="M63" i="1"/>
  <c r="N63" i="1" s="1"/>
  <c r="K63" i="1"/>
  <c r="R63" i="1" s="1"/>
  <c r="J822" i="1"/>
  <c r="J537" i="1"/>
  <c r="L537" i="1"/>
  <c r="J41" i="1"/>
  <c r="L41" i="1"/>
  <c r="S41" i="1" s="1"/>
  <c r="M534" i="1"/>
  <c r="N534" i="1" s="1"/>
  <c r="L225" i="1"/>
  <c r="J225" i="1"/>
  <c r="K805" i="1"/>
  <c r="R805" i="1" s="1"/>
  <c r="J839" i="1"/>
  <c r="P839" i="1" s="1"/>
  <c r="J727" i="1"/>
  <c r="X727" i="1" s="1"/>
  <c r="K727" i="1"/>
  <c r="L901" i="1"/>
  <c r="J901" i="1"/>
  <c r="K901" i="1"/>
  <c r="M376" i="1"/>
  <c r="N376" i="1" s="1"/>
  <c r="M933" i="1"/>
  <c r="N933" i="1" s="1"/>
  <c r="K933" i="1"/>
  <c r="K291" i="1"/>
  <c r="M982" i="1"/>
  <c r="N982" i="1" s="1"/>
  <c r="K696" i="1"/>
  <c r="J696" i="1"/>
  <c r="J284" i="1"/>
  <c r="L284" i="1"/>
  <c r="S284" i="1" s="1"/>
  <c r="K78" i="1"/>
  <c r="L78" i="1"/>
  <c r="M202" i="1"/>
  <c r="N202" i="1" s="1"/>
  <c r="J890" i="1"/>
  <c r="L890" i="1"/>
  <c r="S890" i="1" s="1"/>
  <c r="J292" i="1"/>
  <c r="L292" i="1"/>
  <c r="M208" i="1"/>
  <c r="N208" i="1" s="1"/>
  <c r="J659" i="1"/>
  <c r="L659" i="1"/>
  <c r="Z659" i="1" s="1"/>
  <c r="M80" i="1"/>
  <c r="N80" i="1" s="1"/>
  <c r="K886" i="1"/>
  <c r="L886" i="1"/>
  <c r="M421" i="1"/>
  <c r="N421" i="1" s="1"/>
  <c r="L909" i="1"/>
  <c r="S909" i="1" s="1"/>
  <c r="J909" i="1"/>
  <c r="M683" i="1"/>
  <c r="N683" i="1" s="1"/>
  <c r="M341" i="1"/>
  <c r="N341" i="1" s="1"/>
  <c r="M858" i="1"/>
  <c r="N858" i="1" s="1"/>
  <c r="M46" i="1"/>
  <c r="N46" i="1" s="1"/>
  <c r="K94" i="1"/>
  <c r="R94" i="1" s="1"/>
  <c r="M600" i="1"/>
  <c r="N600" i="1" s="1"/>
  <c r="M116" i="1"/>
  <c r="N116" i="1" s="1"/>
  <c r="J291" i="1"/>
  <c r="J966" i="1"/>
  <c r="K966" i="1"/>
  <c r="R966" i="1" s="1"/>
  <c r="J37" i="1"/>
  <c r="X37" i="1" s="1"/>
  <c r="L37" i="1"/>
  <c r="S37" i="1" s="1"/>
  <c r="M78" i="1"/>
  <c r="N78" i="1" s="1"/>
  <c r="M269" i="1"/>
  <c r="N269" i="1" s="1"/>
  <c r="M167" i="1"/>
  <c r="N167" i="1" s="1"/>
  <c r="K167" i="1"/>
  <c r="L167" i="1"/>
  <c r="L446" i="1"/>
  <c r="J446" i="1"/>
  <c r="L872" i="1"/>
  <c r="J872" i="1"/>
  <c r="J208" i="1"/>
  <c r="L208" i="1"/>
  <c r="S208" i="1" s="1"/>
  <c r="J80" i="1"/>
  <c r="K80" i="1"/>
  <c r="R80" i="1" s="1"/>
  <c r="J421" i="1"/>
  <c r="L421" i="1"/>
  <c r="J664" i="1"/>
  <c r="L664" i="1"/>
  <c r="L948" i="1"/>
  <c r="J948" i="1"/>
  <c r="Q948" i="1" s="1"/>
  <c r="L362" i="1"/>
  <c r="J362" i="1"/>
  <c r="K362" i="1"/>
  <c r="K451" i="1"/>
  <c r="J451" i="1"/>
  <c r="L451" i="1"/>
  <c r="L150" i="1"/>
  <c r="K150" i="1"/>
  <c r="J150" i="1"/>
  <c r="Q150" i="1" s="1"/>
  <c r="K442" i="1"/>
  <c r="L442" i="1"/>
  <c r="M52" i="1"/>
  <c r="N52" i="1" s="1"/>
  <c r="K52" i="1"/>
  <c r="Y52" i="1" s="1"/>
  <c r="J351" i="1"/>
  <c r="L351" i="1"/>
  <c r="M872" i="1"/>
  <c r="N872" i="1" s="1"/>
  <c r="J874" i="1"/>
  <c r="L874" i="1"/>
  <c r="L9" i="1"/>
  <c r="J9" i="1"/>
  <c r="Q9" i="1" s="1"/>
  <c r="L745" i="1"/>
  <c r="S745" i="1" s="1"/>
  <c r="K745" i="1"/>
  <c r="J745" i="1"/>
  <c r="X745" i="1" s="1"/>
  <c r="K835" i="1"/>
  <c r="J835" i="1"/>
  <c r="M835" i="1"/>
  <c r="N835" i="1" s="1"/>
  <c r="K555" i="1"/>
  <c r="J555" i="1"/>
  <c r="L953" i="1"/>
  <c r="J953" i="1"/>
  <c r="Q953" i="1" s="1"/>
  <c r="L856" i="1"/>
  <c r="S856" i="1" s="1"/>
  <c r="M267" i="1"/>
  <c r="N267" i="1" s="1"/>
  <c r="J977" i="1"/>
  <c r="L977" i="1"/>
  <c r="M351" i="1"/>
  <c r="N351" i="1" s="1"/>
  <c r="J45" i="1"/>
  <c r="Q45" i="1" s="1"/>
  <c r="J378" i="1"/>
  <c r="L378" i="1"/>
  <c r="S378" i="1" s="1"/>
  <c r="M9" i="1"/>
  <c r="N9" i="1" s="1"/>
  <c r="J13" i="1"/>
  <c r="K13" i="1"/>
  <c r="K201" i="1"/>
  <c r="L201" i="1"/>
  <c r="J201" i="1"/>
  <c r="J371" i="1"/>
  <c r="P371" i="1" s="1"/>
  <c r="L371" i="1"/>
  <c r="S371" i="1" s="1"/>
  <c r="J313" i="1"/>
  <c r="K313" i="1"/>
  <c r="J127" i="1"/>
  <c r="L127" i="1"/>
  <c r="K965" i="1"/>
  <c r="J965" i="1"/>
  <c r="M158" i="1"/>
  <c r="N158" i="1" s="1"/>
  <c r="L497" i="1"/>
  <c r="K497" i="1"/>
  <c r="L861" i="1"/>
  <c r="S861" i="1" s="1"/>
  <c r="K861" i="1"/>
  <c r="J144" i="1"/>
  <c r="P144" i="1" s="1"/>
  <c r="K144" i="1"/>
  <c r="J72" i="1"/>
  <c r="K72" i="1"/>
  <c r="L72" i="1"/>
  <c r="K926" i="1"/>
  <c r="J926" i="1"/>
  <c r="L926" i="1"/>
  <c r="M126" i="1"/>
  <c r="N126" i="1" s="1"/>
  <c r="M371" i="1"/>
  <c r="N371" i="1" s="1"/>
  <c r="L820" i="1"/>
  <c r="L135" i="1"/>
  <c r="M965" i="1"/>
  <c r="N965" i="1" s="1"/>
  <c r="K925" i="1"/>
  <c r="J925" i="1"/>
  <c r="M861" i="1"/>
  <c r="N861" i="1" s="1"/>
  <c r="J97" i="1"/>
  <c r="X97" i="1" s="1"/>
  <c r="K97" i="1"/>
  <c r="L97" i="1"/>
  <c r="J15" i="1"/>
  <c r="L15" i="1"/>
  <c r="J158" i="1"/>
  <c r="L158" i="1"/>
  <c r="L420" i="1"/>
  <c r="S420" i="1" s="1"/>
  <c r="J420" i="1"/>
  <c r="K420" i="1"/>
  <c r="J771" i="1"/>
  <c r="M203" i="1"/>
  <c r="N203" i="1" s="1"/>
  <c r="M789" i="1"/>
  <c r="N789" i="1" s="1"/>
  <c r="M871" i="1"/>
  <c r="N871" i="1" s="1"/>
  <c r="M370" i="1"/>
  <c r="N370" i="1" s="1"/>
  <c r="M6" i="1"/>
  <c r="N6" i="1" s="1"/>
  <c r="M303" i="1"/>
  <c r="N303" i="1" s="1"/>
  <c r="L685" i="1"/>
  <c r="M471" i="1"/>
  <c r="N471" i="1" s="1"/>
  <c r="L355" i="1"/>
  <c r="S355" i="1" s="1"/>
  <c r="K95" i="1"/>
  <c r="R95" i="1" s="1"/>
  <c r="L612" i="1"/>
  <c r="S612" i="1" s="1"/>
  <c r="J612" i="1"/>
  <c r="J398" i="1"/>
  <c r="K676" i="1"/>
  <c r="K2" i="1"/>
  <c r="J63" i="1"/>
  <c r="X63" i="1" s="1"/>
  <c r="K822" i="1"/>
  <c r="R822" i="1" s="1"/>
  <c r="K537" i="1"/>
  <c r="K41" i="1"/>
  <c r="J780" i="1"/>
  <c r="L780" i="1"/>
  <c r="K84" i="1"/>
  <c r="L84" i="1"/>
  <c r="J568" i="1"/>
  <c r="K568" i="1"/>
  <c r="R568" i="1" s="1"/>
  <c r="L568" i="1"/>
  <c r="J832" i="1"/>
  <c r="K832" i="1"/>
  <c r="L832" i="1"/>
  <c r="K225" i="1"/>
  <c r="K86" i="1"/>
  <c r="J86" i="1"/>
  <c r="P86" i="1" s="1"/>
  <c r="L86" i="1"/>
  <c r="K638" i="1"/>
  <c r="M638" i="1"/>
  <c r="N638" i="1" s="1"/>
  <c r="M977" i="1"/>
  <c r="N977" i="1" s="1"/>
  <c r="M739" i="1"/>
  <c r="N739" i="1" s="1"/>
  <c r="M299" i="1"/>
  <c r="N299" i="1" s="1"/>
  <c r="M41" i="1"/>
  <c r="N41" i="1" s="1"/>
  <c r="M839" i="1"/>
  <c r="N839" i="1" s="1"/>
  <c r="M515" i="1"/>
  <c r="N515" i="1" s="1"/>
  <c r="K589" i="1"/>
  <c r="R589" i="1" s="1"/>
  <c r="M745" i="1"/>
  <c r="N745" i="1" s="1"/>
  <c r="M568" i="1"/>
  <c r="N568" i="1" s="1"/>
  <c r="M144" i="1"/>
  <c r="N144" i="1" s="1"/>
  <c r="M664" i="1"/>
  <c r="N664" i="1" s="1"/>
  <c r="K137" i="1"/>
  <c r="J137" i="1"/>
  <c r="L480" i="1"/>
  <c r="J480" i="1"/>
  <c r="J258" i="1"/>
  <c r="L258" i="1"/>
  <c r="K526" i="1"/>
  <c r="J526" i="1"/>
  <c r="M821" i="1"/>
  <c r="N821" i="1" s="1"/>
  <c r="J821" i="1"/>
  <c r="Q821" i="1" s="1"/>
  <c r="J344" i="1"/>
  <c r="K344" i="1"/>
  <c r="R344" i="1" s="1"/>
  <c r="J737" i="1"/>
  <c r="K684" i="1"/>
  <c r="L684" i="1"/>
  <c r="S684" i="1" s="1"/>
  <c r="L365" i="1"/>
  <c r="K975" i="1"/>
  <c r="J975" i="1"/>
  <c r="L975" i="1"/>
  <c r="S975" i="1" s="1"/>
  <c r="L223" i="1"/>
  <c r="J998" i="1"/>
  <c r="X998" i="1" s="1"/>
  <c r="K998" i="1"/>
  <c r="K657" i="1"/>
  <c r="L657" i="1"/>
  <c r="M945" i="1"/>
  <c r="N945" i="1" s="1"/>
  <c r="K945" i="1"/>
  <c r="M948" i="1"/>
  <c r="N948" i="1" s="1"/>
  <c r="J254" i="1"/>
  <c r="L254" i="1"/>
  <c r="M254" i="1"/>
  <c r="N254" i="1" s="1"/>
  <c r="J978" i="1"/>
  <c r="J700" i="1"/>
  <c r="K700" i="1"/>
  <c r="L700" i="1"/>
  <c r="K530" i="1"/>
  <c r="M530" i="1"/>
  <c r="N530" i="1" s="1"/>
  <c r="K171" i="1"/>
  <c r="L171" i="1"/>
  <c r="J489" i="1"/>
  <c r="L489" i="1"/>
  <c r="J762" i="1"/>
  <c r="K762" i="1"/>
  <c r="M762" i="1"/>
  <c r="N762" i="1" s="1"/>
  <c r="J503" i="1"/>
  <c r="K503" i="1"/>
  <c r="R503" i="1" s="1"/>
  <c r="K812" i="1"/>
  <c r="J812" i="1"/>
  <c r="L812" i="1"/>
  <c r="K630" i="1"/>
  <c r="J630" i="1"/>
  <c r="L630" i="1"/>
  <c r="K346" i="1"/>
  <c r="M591" i="1"/>
  <c r="N591" i="1" s="1"/>
  <c r="K591" i="1"/>
  <c r="L71" i="1"/>
  <c r="K71" i="1"/>
  <c r="R71" i="1" s="1"/>
  <c r="L29" i="1"/>
  <c r="K437" i="1"/>
  <c r="L437" i="1"/>
  <c r="J854" i="1"/>
  <c r="L854" i="1"/>
  <c r="J138" i="1"/>
  <c r="P138" i="1" s="1"/>
  <c r="K138" i="1"/>
  <c r="J582" i="1"/>
  <c r="P582" i="1" s="1"/>
  <c r="J517" i="1"/>
  <c r="K517" i="1"/>
  <c r="L517" i="1"/>
  <c r="K801" i="1"/>
  <c r="J801" i="1"/>
  <c r="J176" i="1"/>
  <c r="K176" i="1"/>
  <c r="L176" i="1"/>
  <c r="M674" i="1"/>
  <c r="N674" i="1" s="1"/>
  <c r="M49" i="1"/>
  <c r="N49" i="1" s="1"/>
  <c r="M145" i="1"/>
  <c r="N145" i="1" s="1"/>
  <c r="M994" i="1"/>
  <c r="N994" i="1" s="1"/>
  <c r="M906" i="1"/>
  <c r="N906" i="1" s="1"/>
  <c r="M820" i="1"/>
  <c r="N820" i="1" s="1"/>
  <c r="L930" i="1"/>
  <c r="S930" i="1" s="1"/>
  <c r="J930" i="1"/>
  <c r="P930" i="1" s="1"/>
  <c r="M346" i="1"/>
  <c r="N346" i="1" s="1"/>
  <c r="K29" i="1"/>
  <c r="K606" i="1"/>
  <c r="L606" i="1"/>
  <c r="J694" i="1"/>
  <c r="M517" i="1"/>
  <c r="N517" i="1" s="1"/>
  <c r="K748" i="1"/>
  <c r="J748" i="1"/>
  <c r="P748" i="1" s="1"/>
  <c r="J955" i="1"/>
  <c r="P955" i="1" s="1"/>
  <c r="J636" i="1"/>
  <c r="Q636" i="1" s="1"/>
  <c r="K636" i="1"/>
  <c r="R636" i="1" s="1"/>
  <c r="L111" i="1"/>
  <c r="J111" i="1"/>
  <c r="P111" i="1" s="1"/>
  <c r="J92" i="1"/>
  <c r="L92" i="1"/>
  <c r="K877" i="1"/>
  <c r="L877" i="1"/>
  <c r="J763" i="1"/>
  <c r="K763" i="1"/>
  <c r="J286" i="1"/>
  <c r="M286" i="1"/>
  <c r="N286" i="1" s="1"/>
  <c r="K742" i="1"/>
  <c r="R742" i="1" s="1"/>
  <c r="J742" i="1"/>
  <c r="K584" i="1"/>
  <c r="J439" i="1"/>
  <c r="L592" i="1"/>
  <c r="K656" i="1"/>
  <c r="L77" i="1"/>
  <c r="J77" i="1"/>
  <c r="P77" i="1" s="1"/>
  <c r="K161" i="1"/>
  <c r="J161" i="1"/>
  <c r="P161" i="1" s="1"/>
  <c r="L161" i="1"/>
  <c r="M196" i="1"/>
  <c r="N196" i="1" s="1"/>
  <c r="M342" i="1"/>
  <c r="N342" i="1" s="1"/>
  <c r="M708" i="1"/>
  <c r="N708" i="1" s="1"/>
  <c r="M805" i="1"/>
  <c r="N805" i="1" s="1"/>
  <c r="J413" i="1"/>
  <c r="P413" i="1" s="1"/>
  <c r="J584" i="1"/>
  <c r="X584" i="1" s="1"/>
  <c r="K592" i="1"/>
  <c r="J914" i="1"/>
  <c r="J130" i="1"/>
  <c r="L130" i="1"/>
  <c r="Z130" i="1" s="1"/>
  <c r="L921" i="1"/>
  <c r="J921" i="1"/>
  <c r="M656" i="1"/>
  <c r="N656" i="1" s="1"/>
  <c r="K125" i="1"/>
  <c r="K463" i="1"/>
  <c r="R463" i="1" s="1"/>
  <c r="J463" i="1"/>
  <c r="M673" i="1"/>
  <c r="N673" i="1" s="1"/>
  <c r="J441" i="1"/>
  <c r="K441" i="1"/>
  <c r="J234" i="1"/>
  <c r="K234" i="1"/>
  <c r="R234" i="1" s="1"/>
  <c r="J456" i="1"/>
  <c r="K447" i="1"/>
  <c r="R447" i="1" s="1"/>
  <c r="J447" i="1"/>
  <c r="J981" i="1"/>
  <c r="K981" i="1"/>
  <c r="L981" i="1"/>
  <c r="S981" i="1" s="1"/>
  <c r="J233" i="1"/>
  <c r="M729" i="1"/>
  <c r="N729" i="1" s="1"/>
  <c r="J749" i="1"/>
  <c r="P749" i="1" s="1"/>
  <c r="L749" i="1"/>
  <c r="K979" i="1"/>
  <c r="L979" i="1"/>
  <c r="J507" i="1"/>
  <c r="P507" i="1" s="1"/>
  <c r="K507" i="1"/>
  <c r="K508" i="1"/>
  <c r="J508" i="1"/>
  <c r="K866" i="1"/>
  <c r="J866" i="1"/>
  <c r="L866" i="1"/>
  <c r="L799" i="1"/>
  <c r="J799" i="1"/>
  <c r="K235" i="1"/>
  <c r="J235" i="1"/>
  <c r="M710" i="1"/>
  <c r="N710" i="1" s="1"/>
  <c r="M616" i="1"/>
  <c r="N616" i="1" s="1"/>
  <c r="M425" i="1"/>
  <c r="N425" i="1" s="1"/>
  <c r="M24" i="1"/>
  <c r="N24" i="1" s="1"/>
  <c r="M39" i="1"/>
  <c r="N39" i="1" s="1"/>
  <c r="M242" i="1"/>
  <c r="N242" i="1" s="1"/>
  <c r="M696" i="1"/>
  <c r="N696" i="1" s="1"/>
  <c r="L514" i="1"/>
  <c r="M446" i="1"/>
  <c r="N446" i="1" s="1"/>
  <c r="M2" i="1"/>
  <c r="N2" i="1" s="1"/>
  <c r="M473" i="1"/>
  <c r="N473" i="1" s="1"/>
  <c r="K483" i="1"/>
  <c r="M413" i="1"/>
  <c r="N413" i="1" s="1"/>
  <c r="M28" i="1"/>
  <c r="N28" i="1" s="1"/>
  <c r="M584" i="1"/>
  <c r="N584" i="1" s="1"/>
  <c r="M592" i="1"/>
  <c r="N592" i="1" s="1"/>
  <c r="M914" i="1"/>
  <c r="N914" i="1" s="1"/>
  <c r="L358" i="1"/>
  <c r="Z358" i="1" s="1"/>
  <c r="J814" i="1"/>
  <c r="K814" i="1"/>
  <c r="K458" i="1"/>
  <c r="J704" i="1"/>
  <c r="M137" i="1"/>
  <c r="N137" i="1" s="1"/>
  <c r="L539" i="1"/>
  <c r="S539" i="1" s="1"/>
  <c r="J539" i="1"/>
  <c r="L793" i="1"/>
  <c r="L821" i="1"/>
  <c r="K853" i="1"/>
  <c r="J853" i="1"/>
  <c r="X853" i="1" s="1"/>
  <c r="L93" i="1"/>
  <c r="J93" i="1"/>
  <c r="X93" i="1" s="1"/>
  <c r="K271" i="1"/>
  <c r="J271" i="1"/>
  <c r="M271" i="1"/>
  <c r="N271" i="1" s="1"/>
  <c r="J548" i="1"/>
  <c r="K548" i="1"/>
  <c r="K183" i="1"/>
  <c r="R183" i="1" s="1"/>
  <c r="L183" i="1"/>
  <c r="S183" i="1" s="1"/>
  <c r="K836" i="1"/>
  <c r="L836" i="1"/>
  <c r="K614" i="1"/>
  <c r="R614" i="1" s="1"/>
  <c r="J614" i="1"/>
  <c r="M627" i="1"/>
  <c r="N627" i="1" s="1"/>
  <c r="M552" i="1"/>
  <c r="N552" i="1" s="1"/>
  <c r="M984" i="1"/>
  <c r="N984" i="1" s="1"/>
  <c r="L542" i="1"/>
  <c r="L348" i="1"/>
  <c r="M309" i="1"/>
  <c r="N309" i="1" s="1"/>
  <c r="L174" i="1"/>
  <c r="L407" i="1"/>
  <c r="S407" i="1" s="1"/>
  <c r="L918" i="1"/>
  <c r="L919" i="1"/>
  <c r="L800" i="1"/>
  <c r="L740" i="1"/>
  <c r="R740" i="1" s="1"/>
  <c r="L712" i="1"/>
  <c r="Z712" i="1" s="1"/>
  <c r="M456" i="1"/>
  <c r="N456" i="1" s="1"/>
  <c r="L917" i="1"/>
  <c r="M182" i="1"/>
  <c r="N182" i="1" s="1"/>
  <c r="K213" i="1"/>
  <c r="M756" i="1"/>
  <c r="N756" i="1" s="1"/>
  <c r="L976" i="1"/>
  <c r="S976" i="1" s="1"/>
  <c r="L64" i="1"/>
  <c r="K611" i="1"/>
  <c r="L903" i="1"/>
  <c r="L605" i="1"/>
  <c r="L154" i="1"/>
  <c r="K395" i="1"/>
  <c r="M802" i="1"/>
  <c r="N802" i="1" s="1"/>
  <c r="M480" i="1"/>
  <c r="N480" i="1" s="1"/>
  <c r="M930" i="1"/>
  <c r="N930" i="1" s="1"/>
  <c r="J276" i="1"/>
  <c r="M362" i="1"/>
  <c r="N362" i="1" s="1"/>
  <c r="M368" i="1"/>
  <c r="N368" i="1" s="1"/>
  <c r="K788" i="1"/>
  <c r="J345" i="1"/>
  <c r="M111" i="1"/>
  <c r="N111" i="1" s="1"/>
  <c r="M86" i="1"/>
  <c r="N86" i="1" s="1"/>
  <c r="L372" i="1"/>
  <c r="S372" i="1" s="1"/>
  <c r="K915" i="1"/>
  <c r="K415" i="1"/>
  <c r="K731" i="1"/>
  <c r="R731" i="1" s="1"/>
  <c r="M799" i="1"/>
  <c r="N799" i="1" s="1"/>
  <c r="M628" i="1"/>
  <c r="N628" i="1" s="1"/>
  <c r="K715" i="1"/>
  <c r="R715" i="1" s="1"/>
  <c r="L114" i="1"/>
  <c r="J556" i="1"/>
  <c r="X556" i="1" s="1"/>
  <c r="J70" i="1"/>
  <c r="L434" i="1"/>
  <c r="L103" i="1"/>
  <c r="L30" i="1"/>
  <c r="M399" i="1"/>
  <c r="N399" i="1" s="1"/>
  <c r="M832" i="1"/>
  <c r="N832" i="1" s="1"/>
  <c r="M630" i="1"/>
  <c r="N630" i="1" s="1"/>
  <c r="M700" i="1"/>
  <c r="N700" i="1" s="1"/>
  <c r="M361" i="1"/>
  <c r="N361" i="1" s="1"/>
  <c r="J478" i="1"/>
  <c r="M344" i="1"/>
  <c r="N344" i="1" s="1"/>
  <c r="L631" i="1"/>
  <c r="M234" i="1"/>
  <c r="N234" i="1" s="1"/>
  <c r="L795" i="1"/>
  <c r="L610" i="1"/>
  <c r="M138" i="1"/>
  <c r="N138" i="1" s="1"/>
  <c r="K916" i="1"/>
  <c r="J757" i="1"/>
  <c r="J946" i="1"/>
  <c r="M803" i="1"/>
  <c r="N803" i="1" s="1"/>
  <c r="M171" i="1"/>
  <c r="N171" i="1" s="1"/>
  <c r="M548" i="1"/>
  <c r="N548" i="1" s="1"/>
  <c r="M898" i="1"/>
  <c r="N898" i="1" s="1"/>
  <c r="M763" i="1"/>
  <c r="N763" i="1" s="1"/>
  <c r="K862" i="1"/>
  <c r="K947" i="1"/>
  <c r="J847" i="1"/>
  <c r="X847" i="1" s="1"/>
  <c r="J689" i="1"/>
  <c r="J631" i="1"/>
  <c r="K795" i="1"/>
  <c r="J610" i="1"/>
  <c r="L48" i="1"/>
  <c r="M909" i="1"/>
  <c r="N909" i="1" s="1"/>
  <c r="M13" i="1"/>
  <c r="N13" i="1" s="1"/>
  <c r="M558" i="1"/>
  <c r="N558" i="1" s="1"/>
  <c r="M727" i="1"/>
  <c r="N727" i="1" s="1"/>
  <c r="M143" i="1"/>
  <c r="N143" i="1" s="1"/>
  <c r="M92" i="1"/>
  <c r="N92" i="1" s="1"/>
  <c r="M510" i="1"/>
  <c r="N510" i="1" s="1"/>
  <c r="M139" i="1"/>
  <c r="N139" i="1" s="1"/>
  <c r="M85" i="1"/>
  <c r="N85" i="1" s="1"/>
  <c r="M408" i="1"/>
  <c r="N408" i="1" s="1"/>
  <c r="M18" i="1"/>
  <c r="N18" i="1" s="1"/>
  <c r="M956" i="1"/>
  <c r="N956" i="1" s="1"/>
  <c r="M753" i="1"/>
  <c r="N753" i="1" s="1"/>
  <c r="M830" i="1"/>
  <c r="N830" i="1" s="1"/>
  <c r="M272" i="1"/>
  <c r="N272" i="1" s="1"/>
  <c r="M98" i="1"/>
  <c r="N98" i="1" s="1"/>
  <c r="M373" i="1"/>
  <c r="N373" i="1" s="1"/>
  <c r="M864" i="1"/>
  <c r="N864" i="1" s="1"/>
  <c r="M648" i="1"/>
  <c r="N648" i="1" s="1"/>
  <c r="M128" i="1"/>
  <c r="N128" i="1" s="1"/>
  <c r="M113" i="1"/>
  <c r="N113" i="1" s="1"/>
  <c r="M164" i="1"/>
  <c r="N164" i="1" s="1"/>
  <c r="M561" i="1"/>
  <c r="N561" i="1" s="1"/>
  <c r="M876" i="1"/>
  <c r="N876" i="1" s="1"/>
  <c r="M301" i="1"/>
  <c r="N301" i="1" s="1"/>
  <c r="M249" i="1"/>
  <c r="N249" i="1" s="1"/>
  <c r="M430" i="1"/>
  <c r="N430" i="1" s="1"/>
  <c r="M321" i="1"/>
  <c r="N321" i="1" s="1"/>
  <c r="M310" i="1"/>
  <c r="N310" i="1" s="1"/>
  <c r="M892" i="1"/>
  <c r="N892" i="1" s="1"/>
  <c r="M256" i="1"/>
  <c r="N256" i="1" s="1"/>
  <c r="M907" i="1"/>
  <c r="N907" i="1" s="1"/>
  <c r="M869" i="1"/>
  <c r="N869" i="1" s="1"/>
  <c r="M604" i="1"/>
  <c r="N604" i="1" s="1"/>
  <c r="M804" i="1"/>
  <c r="N804" i="1" s="1"/>
  <c r="M668" i="1"/>
  <c r="N668" i="1" s="1"/>
  <c r="M660" i="1"/>
  <c r="N660" i="1" s="1"/>
  <c r="M524" i="1"/>
  <c r="N524" i="1" s="1"/>
  <c r="M369" i="1"/>
  <c r="N369" i="1" s="1"/>
  <c r="M487" i="1"/>
  <c r="N487" i="1" s="1"/>
  <c r="M996" i="1"/>
  <c r="N996" i="1" s="1"/>
  <c r="M782" i="1"/>
  <c r="N782" i="1" s="1"/>
  <c r="M881" i="1"/>
  <c r="N881" i="1" s="1"/>
  <c r="M567" i="1"/>
  <c r="N567" i="1" s="1"/>
  <c r="M687" i="1"/>
  <c r="N687" i="1" s="1"/>
  <c r="M537" i="1"/>
  <c r="N537" i="1" s="1"/>
  <c r="M108" i="1"/>
  <c r="N108" i="1" s="1"/>
  <c r="M917" i="1"/>
  <c r="N917" i="1" s="1"/>
  <c r="M213" i="1"/>
  <c r="N213" i="1" s="1"/>
  <c r="M22" i="1"/>
  <c r="N22" i="1" s="1"/>
  <c r="M464" i="1"/>
  <c r="N464" i="1" s="1"/>
  <c r="M35" i="1"/>
  <c r="N35" i="1" s="1"/>
  <c r="M606" i="1"/>
  <c r="N606" i="1" s="1"/>
  <c r="M183" i="1"/>
  <c r="N183" i="1" s="1"/>
  <c r="M357" i="1"/>
  <c r="N357" i="1" s="1"/>
  <c r="M328" i="1"/>
  <c r="N328" i="1" s="1"/>
  <c r="M229" i="1"/>
  <c r="N229" i="1" s="1"/>
  <c r="M625" i="1"/>
  <c r="N625" i="1" s="1"/>
  <c r="M291" i="1"/>
  <c r="N291" i="1" s="1"/>
  <c r="M15" i="1"/>
  <c r="N15" i="1" s="1"/>
  <c r="M147" i="1"/>
  <c r="N147" i="1" s="1"/>
  <c r="M91" i="1"/>
  <c r="N91" i="1" s="1"/>
  <c r="M211" i="1"/>
  <c r="N211" i="1" s="1"/>
  <c r="M472" i="1"/>
  <c r="N472" i="1" s="1"/>
  <c r="M71" i="1"/>
  <c r="N71" i="1" s="1"/>
  <c r="M379" i="1"/>
  <c r="N379" i="1" s="1"/>
  <c r="M582" i="1"/>
  <c r="N582" i="1" s="1"/>
  <c r="M163" i="1"/>
  <c r="N163" i="1" s="1"/>
  <c r="M822" i="1"/>
  <c r="N822" i="1" s="1"/>
  <c r="M36" i="1"/>
  <c r="N36" i="1" s="1"/>
  <c r="M127" i="1"/>
  <c r="N127" i="1" s="1"/>
  <c r="M190" i="1"/>
  <c r="N190" i="1" s="1"/>
  <c r="M815" i="1"/>
  <c r="N815" i="1" s="1"/>
  <c r="M233" i="1"/>
  <c r="N233" i="1" s="1"/>
  <c r="M751" i="1"/>
  <c r="N751" i="1" s="1"/>
  <c r="L383" i="1"/>
  <c r="L750" i="1"/>
  <c r="L551" i="1"/>
  <c r="S551" i="1" s="1"/>
  <c r="L476" i="1"/>
  <c r="J974" i="1"/>
  <c r="X974" i="1" s="1"/>
  <c r="J431" i="1"/>
  <c r="J557" i="1"/>
  <c r="J274" i="1"/>
  <c r="P274" i="1" s="1"/>
  <c r="L255" i="1"/>
  <c r="K255" i="1"/>
  <c r="K572" i="1"/>
  <c r="R572" i="1" s="1"/>
  <c r="M528" i="1"/>
  <c r="N528" i="1" s="1"/>
  <c r="K928" i="1"/>
  <c r="J928" i="1"/>
  <c r="M618" i="1"/>
  <c r="N618" i="1" s="1"/>
  <c r="K907" i="1"/>
  <c r="L907" i="1"/>
  <c r="J907" i="1"/>
  <c r="M462" i="1"/>
  <c r="N462" i="1" s="1"/>
  <c r="M974" i="1"/>
  <c r="N974" i="1" s="1"/>
  <c r="M581" i="1"/>
  <c r="N581" i="1" s="1"/>
  <c r="J883" i="1"/>
  <c r="J607" i="1"/>
  <c r="K607" i="1"/>
  <c r="R607" i="1" s="1"/>
  <c r="M572" i="1"/>
  <c r="N572" i="1" s="1"/>
  <c r="K987" i="1"/>
  <c r="L282" i="1"/>
  <c r="K293" i="1"/>
  <c r="L251" i="1"/>
  <c r="L99" i="1"/>
  <c r="L83" i="1"/>
  <c r="L265" i="1"/>
  <c r="L73" i="1"/>
  <c r="L469" i="1"/>
  <c r="L911" i="1"/>
  <c r="L581" i="1"/>
  <c r="K162" i="1"/>
  <c r="R162" i="1" s="1"/>
  <c r="L570" i="1"/>
  <c r="M697" i="1"/>
  <c r="N697" i="1" s="1"/>
  <c r="K282" i="1"/>
  <c r="R282" i="1" s="1"/>
  <c r="M76" i="1"/>
  <c r="N76" i="1" s="1"/>
  <c r="K251" i="1"/>
  <c r="R251" i="1" s="1"/>
  <c r="M833" i="1"/>
  <c r="N833" i="1" s="1"/>
  <c r="K99" i="1"/>
  <c r="R99" i="1" s="1"/>
  <c r="M937" i="1"/>
  <c r="N937" i="1" s="1"/>
  <c r="K83" i="1"/>
  <c r="M401" i="1"/>
  <c r="N401" i="1" s="1"/>
  <c r="K265" i="1"/>
  <c r="R265" i="1" s="1"/>
  <c r="M461" i="1"/>
  <c r="N461" i="1" s="1"/>
  <c r="K73" i="1"/>
  <c r="R73" i="1" s="1"/>
  <c r="M19" i="1"/>
  <c r="N19" i="1" s="1"/>
  <c r="K469" i="1"/>
  <c r="R469" i="1" s="1"/>
  <c r="M187" i="1"/>
  <c r="N187" i="1" s="1"/>
  <c r="K911" i="1"/>
  <c r="K581" i="1"/>
  <c r="M883" i="1"/>
  <c r="N883" i="1" s="1"/>
  <c r="K210" i="1"/>
  <c r="R210" i="1" s="1"/>
  <c r="L210" i="1"/>
  <c r="S210" i="1" s="1"/>
  <c r="J210" i="1"/>
  <c r="J265" i="1"/>
  <c r="J73" i="1"/>
  <c r="J469" i="1"/>
  <c r="J911" i="1"/>
  <c r="J581" i="1"/>
  <c r="X581" i="1" s="1"/>
  <c r="M210" i="1"/>
  <c r="N210" i="1" s="1"/>
  <c r="K999" i="1"/>
  <c r="L999" i="1"/>
  <c r="J999" i="1"/>
  <c r="P999" i="1" s="1"/>
  <c r="K179" i="1"/>
  <c r="R179" i="1" s="1"/>
  <c r="L179" i="1"/>
  <c r="S179" i="1" s="1"/>
  <c r="J179" i="1"/>
  <c r="M450" i="1"/>
  <c r="N450" i="1" s="1"/>
  <c r="M573" i="1"/>
  <c r="N573" i="1" s="1"/>
  <c r="L159" i="1"/>
  <c r="K159" i="1"/>
  <c r="L228" i="1"/>
  <c r="S228" i="1" s="1"/>
  <c r="M416" i="1"/>
  <c r="N416" i="1" s="1"/>
  <c r="K726" i="1"/>
  <c r="R726" i="1" s="1"/>
  <c r="L991" i="1"/>
  <c r="S991" i="1" s="1"/>
  <c r="M900" i="1"/>
  <c r="N900" i="1" s="1"/>
  <c r="K720" i="1"/>
  <c r="R720" i="1" s="1"/>
  <c r="L118" i="1"/>
  <c r="S118" i="1" s="1"/>
  <c r="M433" i="1"/>
  <c r="N433" i="1" s="1"/>
  <c r="K11" i="1"/>
  <c r="R11" i="1" s="1"/>
  <c r="L131" i="1"/>
  <c r="S131" i="1" s="1"/>
  <c r="M104" i="1"/>
  <c r="N104" i="1" s="1"/>
  <c r="K205" i="1"/>
  <c r="R205" i="1" s="1"/>
  <c r="L569" i="1"/>
  <c r="S569" i="1" s="1"/>
  <c r="M693" i="1"/>
  <c r="N693" i="1" s="1"/>
  <c r="K397" i="1"/>
  <c r="R397" i="1" s="1"/>
  <c r="L637" i="1"/>
  <c r="S637" i="1" s="1"/>
  <c r="M129" i="1"/>
  <c r="N129" i="1" s="1"/>
  <c r="K923" i="1"/>
  <c r="L256" i="1"/>
  <c r="S256" i="1" s="1"/>
  <c r="M107" i="1"/>
  <c r="N107" i="1" s="1"/>
  <c r="K940" i="1"/>
  <c r="R940" i="1" s="1"/>
  <c r="L540" i="1"/>
  <c r="S540" i="1" s="1"/>
  <c r="M559" i="1"/>
  <c r="N559" i="1" s="1"/>
  <c r="K27" i="1"/>
  <c r="R27" i="1" s="1"/>
  <c r="L492" i="1"/>
  <c r="S492" i="1" s="1"/>
  <c r="M435" i="1"/>
  <c r="N435" i="1" s="1"/>
  <c r="M363" i="1"/>
  <c r="N363" i="1" s="1"/>
  <c r="L244" i="1"/>
  <c r="S244" i="1" s="1"/>
  <c r="L168" i="1"/>
  <c r="S168" i="1" s="1"/>
  <c r="K647" i="1"/>
  <c r="R647" i="1" s="1"/>
  <c r="L573" i="1"/>
  <c r="K228" i="1"/>
  <c r="R228" i="1" s="1"/>
  <c r="L416" i="1"/>
  <c r="S416" i="1" s="1"/>
  <c r="M870" i="1"/>
  <c r="N870" i="1" s="1"/>
  <c r="K991" i="1"/>
  <c r="L900" i="1"/>
  <c r="S900" i="1" s="1"/>
  <c r="M730" i="1"/>
  <c r="N730" i="1" s="1"/>
  <c r="K118" i="1"/>
  <c r="R118" i="1" s="1"/>
  <c r="L433" i="1"/>
  <c r="S433" i="1" s="1"/>
  <c r="M106" i="1"/>
  <c r="N106" i="1" s="1"/>
  <c r="K131" i="1"/>
  <c r="R131" i="1" s="1"/>
  <c r="L104" i="1"/>
  <c r="S104" i="1" s="1"/>
  <c r="M635" i="1"/>
  <c r="N635" i="1" s="1"/>
  <c r="K569" i="1"/>
  <c r="L693" i="1"/>
  <c r="S693" i="1" s="1"/>
  <c r="M840" i="1"/>
  <c r="N840" i="1" s="1"/>
  <c r="K637" i="1"/>
  <c r="R637" i="1" s="1"/>
  <c r="L129" i="1"/>
  <c r="S129" i="1" s="1"/>
  <c r="M412" i="1"/>
  <c r="N412" i="1" s="1"/>
  <c r="K256" i="1"/>
  <c r="R256" i="1" s="1"/>
  <c r="L107" i="1"/>
  <c r="S107" i="1" s="1"/>
  <c r="M824" i="1"/>
  <c r="N824" i="1" s="1"/>
  <c r="K540" i="1"/>
  <c r="R540" i="1" s="1"/>
  <c r="L559" i="1"/>
  <c r="S559" i="1" s="1"/>
  <c r="M105" i="1"/>
  <c r="N105" i="1" s="1"/>
  <c r="K492" i="1"/>
  <c r="R492" i="1" s="1"/>
  <c r="L435" i="1"/>
  <c r="S435" i="1" s="1"/>
  <c r="M88" i="1"/>
  <c r="N88" i="1" s="1"/>
  <c r="L363" i="1"/>
  <c r="S363" i="1" s="1"/>
  <c r="K244" i="1"/>
  <c r="R244" i="1" s="1"/>
  <c r="L367" i="1"/>
  <c r="S367" i="1" s="1"/>
  <c r="M482" i="1"/>
  <c r="N482" i="1" s="1"/>
  <c r="K168" i="1"/>
  <c r="L738" i="1"/>
  <c r="S738" i="1" s="1"/>
  <c r="K738" i="1"/>
  <c r="R738" i="1" s="1"/>
  <c r="L870" i="1"/>
  <c r="S870" i="1" s="1"/>
  <c r="L730" i="1"/>
  <c r="S730" i="1" s="1"/>
  <c r="L106" i="1"/>
  <c r="S106" i="1" s="1"/>
  <c r="L635" i="1"/>
  <c r="S635" i="1" s="1"/>
  <c r="L840" i="1"/>
  <c r="S840" i="1" s="1"/>
  <c r="L412" i="1"/>
  <c r="S412" i="1" s="1"/>
  <c r="L824" i="1"/>
  <c r="S824" i="1" s="1"/>
  <c r="L105" i="1"/>
  <c r="S105" i="1" s="1"/>
  <c r="L88" i="1"/>
  <c r="S88" i="1" s="1"/>
  <c r="M557" i="1"/>
  <c r="N557" i="1" s="1"/>
  <c r="L618" i="1"/>
  <c r="S618" i="1" s="1"/>
  <c r="L393" i="1"/>
  <c r="S393" i="1" s="1"/>
  <c r="K393" i="1"/>
  <c r="R393" i="1" s="1"/>
  <c r="M274" i="1"/>
  <c r="N274" i="1" s="1"/>
  <c r="K806" i="1"/>
  <c r="K573" i="1"/>
  <c r="L532" i="1"/>
  <c r="S532" i="1" s="1"/>
  <c r="K532" i="1"/>
  <c r="K870" i="1"/>
  <c r="K730" i="1"/>
  <c r="R730" i="1" s="1"/>
  <c r="K106" i="1"/>
  <c r="R106" i="1" s="1"/>
  <c r="K635" i="1"/>
  <c r="R635" i="1" s="1"/>
  <c r="K840" i="1"/>
  <c r="K412" i="1"/>
  <c r="R412" i="1" s="1"/>
  <c r="K824" i="1"/>
  <c r="K105" i="1"/>
  <c r="R105" i="1" s="1"/>
  <c r="K88" i="1"/>
  <c r="R88" i="1" s="1"/>
  <c r="L431" i="1"/>
  <c r="S431" i="1" s="1"/>
  <c r="L557" i="1"/>
  <c r="S557" i="1" s="1"/>
  <c r="K618" i="1"/>
  <c r="R618" i="1" s="1"/>
  <c r="K109" i="1"/>
  <c r="R109" i="1" s="1"/>
  <c r="L109" i="1"/>
  <c r="S109" i="1" s="1"/>
  <c r="J109" i="1"/>
  <c r="Q109" i="1" s="1"/>
  <c r="M57" i="1"/>
  <c r="N57" i="1" s="1"/>
  <c r="L274" i="1"/>
  <c r="S274" i="1" s="1"/>
  <c r="M209" i="1"/>
  <c r="N209" i="1" s="1"/>
  <c r="M440" i="1"/>
  <c r="N440" i="1" s="1"/>
  <c r="K974" i="1"/>
  <c r="R974" i="1" s="1"/>
  <c r="K431" i="1"/>
  <c r="R431" i="1" s="1"/>
  <c r="L57" i="1"/>
  <c r="S57" i="1" s="1"/>
  <c r="J255" i="1"/>
  <c r="L806" i="1"/>
  <c r="S806" i="1" s="1"/>
  <c r="M168" i="1"/>
  <c r="N168" i="1" s="1"/>
  <c r="K388" i="1"/>
  <c r="L388" i="1"/>
  <c r="S388" i="1" s="1"/>
  <c r="J388" i="1"/>
  <c r="L572" i="1"/>
  <c r="S572" i="1" s="1"/>
  <c r="M43" i="1"/>
  <c r="N43" i="1" s="1"/>
  <c r="M747" i="1"/>
  <c r="N747" i="1" s="1"/>
  <c r="K968" i="1"/>
  <c r="R968" i="1" s="1"/>
  <c r="J968" i="1"/>
  <c r="Q968" i="1" s="1"/>
  <c r="M260" i="1"/>
  <c r="N260" i="1" s="1"/>
  <c r="M179" i="1"/>
  <c r="N179" i="1" s="1"/>
  <c r="K455" i="1"/>
  <c r="R455" i="1" s="1"/>
  <c r="J455" i="1"/>
  <c r="L455" i="1"/>
  <c r="K419" i="1"/>
  <c r="R419" i="1" s="1"/>
  <c r="J419" i="1"/>
  <c r="L419" i="1"/>
  <c r="M973" i="1"/>
  <c r="N973" i="1" s="1"/>
  <c r="M565" i="1"/>
  <c r="N565" i="1" s="1"/>
  <c r="M532" i="1"/>
  <c r="N532" i="1" s="1"/>
  <c r="J43" i="1"/>
  <c r="Q43" i="1" s="1"/>
  <c r="K816" i="1"/>
  <c r="R816" i="1" s="1"/>
  <c r="M580" i="1"/>
  <c r="N580" i="1" s="1"/>
  <c r="J980" i="1"/>
  <c r="M236" i="1"/>
  <c r="N236" i="1" s="1"/>
  <c r="M522" i="1"/>
  <c r="N522" i="1" s="1"/>
  <c r="M419" i="1"/>
  <c r="N419" i="1" s="1"/>
  <c r="K523" i="1"/>
  <c r="R523" i="1" s="1"/>
  <c r="J523" i="1"/>
  <c r="L523" i="1"/>
  <c r="K784" i="1"/>
  <c r="J784" i="1"/>
  <c r="L784" i="1"/>
  <c r="M246" i="1"/>
  <c r="N246" i="1" s="1"/>
  <c r="M523" i="1"/>
  <c r="N523" i="1" s="1"/>
  <c r="M784" i="1"/>
  <c r="N784" i="1" s="1"/>
  <c r="J580" i="1"/>
  <c r="L580" i="1"/>
  <c r="S580" i="1" s="1"/>
  <c r="M980" i="1"/>
  <c r="N980" i="1" s="1"/>
  <c r="J522" i="1"/>
  <c r="K522" i="1"/>
  <c r="R522" i="1" s="1"/>
  <c r="J615" i="1"/>
  <c r="L615" i="1"/>
  <c r="S615" i="1" s="1"/>
  <c r="J964" i="1"/>
  <c r="M575" i="1"/>
  <c r="N575" i="1" s="1"/>
  <c r="K857" i="1"/>
  <c r="J857" i="1"/>
  <c r="K575" i="1"/>
  <c r="R575" i="1" s="1"/>
  <c r="M594" i="1"/>
  <c r="N594" i="1" s="1"/>
  <c r="J85" i="1"/>
  <c r="K85" i="1"/>
  <c r="R85" i="1" s="1"/>
  <c r="L85" i="1"/>
  <c r="M863" i="1"/>
  <c r="N863" i="1" s="1"/>
  <c r="M999" i="1"/>
  <c r="N999" i="1" s="1"/>
  <c r="M411" i="1"/>
  <c r="N411" i="1" s="1"/>
  <c r="K260" i="1"/>
  <c r="J260" i="1"/>
  <c r="L260" i="1"/>
  <c r="M279" i="1"/>
  <c r="N279" i="1" s="1"/>
  <c r="L587" i="1"/>
  <c r="M666" i="1"/>
  <c r="N666" i="1" s="1"/>
  <c r="L410" i="1"/>
  <c r="M253" i="1"/>
  <c r="N253" i="1" s="1"/>
  <c r="L529" i="1"/>
  <c r="M702" i="1"/>
  <c r="N702" i="1" s="1"/>
  <c r="J354" i="1"/>
  <c r="P354" i="1" s="1"/>
  <c r="L283" i="1"/>
  <c r="M759" i="1"/>
  <c r="N759" i="1" s="1"/>
  <c r="M216" i="1"/>
  <c r="N216" i="1" s="1"/>
  <c r="M427" i="1"/>
  <c r="N427" i="1" s="1"/>
  <c r="M281" i="1"/>
  <c r="N281" i="1" s="1"/>
  <c r="K587" i="1"/>
  <c r="R587" i="1" s="1"/>
  <c r="M643" i="1"/>
  <c r="N643" i="1" s="1"/>
  <c r="K410" i="1"/>
  <c r="R410" i="1" s="1"/>
  <c r="K529" i="1"/>
  <c r="R529" i="1" s="1"/>
  <c r="K283" i="1"/>
  <c r="L216" i="1"/>
  <c r="S216" i="1" s="1"/>
  <c r="K682" i="1"/>
  <c r="L682" i="1"/>
  <c r="S682" i="1" s="1"/>
  <c r="M56" i="1"/>
  <c r="N56" i="1" s="1"/>
  <c r="M340" i="1"/>
  <c r="N340" i="1" s="1"/>
  <c r="J587" i="1"/>
  <c r="Q587" i="1" s="1"/>
  <c r="J410" i="1"/>
  <c r="Q410" i="1" s="1"/>
  <c r="J529" i="1"/>
  <c r="Q529" i="1" s="1"/>
  <c r="M781" i="1"/>
  <c r="N781" i="1" s="1"/>
  <c r="J283" i="1"/>
  <c r="M650" i="1"/>
  <c r="N650" i="1" s="1"/>
  <c r="J216" i="1"/>
  <c r="Q216" i="1" s="1"/>
  <c r="M20" i="1"/>
  <c r="N20" i="1" s="1"/>
  <c r="M449" i="1"/>
  <c r="N449" i="1" s="1"/>
  <c r="M404" i="1"/>
  <c r="N404" i="1" s="1"/>
  <c r="J328" i="1"/>
  <c r="K328" i="1"/>
  <c r="R328" i="1" s="1"/>
  <c r="L328" i="1"/>
  <c r="J165" i="1"/>
  <c r="L245" i="1"/>
  <c r="S245" i="1" s="1"/>
  <c r="J851" i="1"/>
  <c r="L641" i="1"/>
  <c r="S641" i="1" s="1"/>
  <c r="J311" i="1"/>
  <c r="X311" i="1" s="1"/>
  <c r="L698" i="1"/>
  <c r="J781" i="1"/>
  <c r="Q781" i="1" s="1"/>
  <c r="L221" i="1"/>
  <c r="S221" i="1" s="1"/>
  <c r="J272" i="1"/>
  <c r="L604" i="1"/>
  <c r="S604" i="1" s="1"/>
  <c r="K650" i="1"/>
  <c r="R650" i="1" s="1"/>
  <c r="K882" i="1"/>
  <c r="L882" i="1"/>
  <c r="J882" i="1"/>
  <c r="K245" i="1"/>
  <c r="R245" i="1" s="1"/>
  <c r="K641" i="1"/>
  <c r="M818" i="1"/>
  <c r="N818" i="1" s="1"/>
  <c r="K604" i="1"/>
  <c r="M192" i="1"/>
  <c r="N192" i="1" s="1"/>
  <c r="J449" i="1"/>
  <c r="K449" i="1"/>
  <c r="R449" i="1" s="1"/>
  <c r="K404" i="1"/>
  <c r="R404" i="1" s="1"/>
  <c r="J404" i="1"/>
  <c r="X404" i="1" s="1"/>
  <c r="M496" i="1"/>
  <c r="N496" i="1" s="1"/>
  <c r="M645" i="1"/>
  <c r="N645" i="1" s="1"/>
  <c r="M695" i="1"/>
  <c r="N695" i="1" s="1"/>
  <c r="K308" i="1"/>
  <c r="R308" i="1" s="1"/>
  <c r="L819" i="1"/>
  <c r="J677" i="1"/>
  <c r="M677" i="1"/>
  <c r="N677" i="1" s="1"/>
  <c r="K677" i="1"/>
  <c r="R677" i="1" s="1"/>
  <c r="M119" i="1"/>
  <c r="N119" i="1" s="1"/>
  <c r="M985" i="1"/>
  <c r="N985" i="1" s="1"/>
  <c r="L755" i="1"/>
  <c r="S755" i="1" s="1"/>
  <c r="J755" i="1"/>
  <c r="X755" i="1" s="1"/>
  <c r="K755" i="1"/>
  <c r="M3" i="1"/>
  <c r="N3" i="1" s="1"/>
  <c r="M634" i="1"/>
  <c r="N634" i="1" s="1"/>
  <c r="M588" i="1"/>
  <c r="N588" i="1" s="1"/>
  <c r="L281" i="1"/>
  <c r="S281" i="1" s="1"/>
  <c r="J306" i="1"/>
  <c r="K653" i="1"/>
  <c r="L653" i="1"/>
  <c r="S653" i="1" s="1"/>
  <c r="M308" i="1"/>
  <c r="N308" i="1" s="1"/>
  <c r="M688" i="1"/>
  <c r="N688" i="1" s="1"/>
  <c r="K564" i="1"/>
  <c r="J564" i="1"/>
  <c r="K197" i="1"/>
  <c r="R197" i="1" s="1"/>
  <c r="J197" i="1"/>
  <c r="K301" i="1"/>
  <c r="L301" i="1"/>
  <c r="J301" i="1"/>
  <c r="M520" i="1"/>
  <c r="N520" i="1" s="1"/>
  <c r="M831" i="1"/>
  <c r="N831" i="1" s="1"/>
  <c r="M785" i="1"/>
  <c r="N785" i="1" s="1"/>
  <c r="M67" i="1"/>
  <c r="N67" i="1" s="1"/>
  <c r="K571" i="1"/>
  <c r="R571" i="1" s="1"/>
  <c r="J571" i="1"/>
  <c r="L927" i="1"/>
  <c r="S927" i="1" s="1"/>
  <c r="M934" i="1"/>
  <c r="N934" i="1" s="1"/>
  <c r="L688" i="1"/>
  <c r="S688" i="1" s="1"/>
  <c r="M184" i="1"/>
  <c r="N184" i="1" s="1"/>
  <c r="M231" i="1"/>
  <c r="N231" i="1" s="1"/>
  <c r="J688" i="1"/>
  <c r="Q688" i="1" s="1"/>
  <c r="M55" i="1"/>
  <c r="N55" i="1" s="1"/>
  <c r="K349" i="1"/>
  <c r="R349" i="1" s="1"/>
  <c r="J349" i="1"/>
  <c r="M682" i="1"/>
  <c r="N682" i="1" s="1"/>
  <c r="M172" i="1"/>
  <c r="N172" i="1" s="1"/>
  <c r="M644" i="1"/>
  <c r="N644" i="1" s="1"/>
  <c r="M197" i="1"/>
  <c r="N197" i="1" s="1"/>
  <c r="M773" i="1"/>
  <c r="N773" i="1" s="1"/>
  <c r="M882" i="1"/>
  <c r="N882" i="1" s="1"/>
  <c r="M724" i="1"/>
  <c r="N724" i="1" s="1"/>
  <c r="M498" i="1"/>
  <c r="N498" i="1" s="1"/>
  <c r="K619" i="1"/>
  <c r="L619" i="1"/>
  <c r="M619" i="1"/>
  <c r="N619" i="1" s="1"/>
  <c r="K623" i="1"/>
  <c r="R623" i="1" s="1"/>
  <c r="J623" i="1"/>
  <c r="P623" i="1" s="1"/>
  <c r="L623" i="1"/>
  <c r="M623" i="1"/>
  <c r="N623" i="1" s="1"/>
  <c r="L56" i="1"/>
  <c r="S56" i="1" s="1"/>
  <c r="J56" i="1"/>
  <c r="Q56" i="1" s="1"/>
  <c r="K56" i="1"/>
  <c r="R56" i="1" s="1"/>
  <c r="M481" i="1"/>
  <c r="N481" i="1" s="1"/>
  <c r="L498" i="1"/>
  <c r="S498" i="1" s="1"/>
  <c r="K115" i="1"/>
  <c r="L481" i="1"/>
  <c r="S481" i="1" s="1"/>
  <c r="K100" i="1"/>
  <c r="L194" i="1"/>
  <c r="S194" i="1" s="1"/>
  <c r="K718" i="1"/>
  <c r="L262" i="1"/>
  <c r="S262" i="1" s="1"/>
  <c r="M467" i="1"/>
  <c r="N467" i="1" s="1"/>
  <c r="K423" i="1"/>
  <c r="R423" i="1" s="1"/>
  <c r="L468" i="1"/>
  <c r="M142" i="1"/>
  <c r="N142" i="1" s="1"/>
  <c r="K199" i="1"/>
  <c r="L133" i="1"/>
  <c r="M791" i="1"/>
  <c r="N791" i="1" s="1"/>
  <c r="K707" i="1"/>
  <c r="L178" i="1"/>
  <c r="S178" i="1" s="1"/>
  <c r="M513" i="1"/>
  <c r="N513" i="1" s="1"/>
  <c r="K846" i="1"/>
  <c r="L873" i="1"/>
  <c r="S873" i="1" s="1"/>
  <c r="M285" i="1"/>
  <c r="N285" i="1" s="1"/>
  <c r="M706" i="1"/>
  <c r="N706" i="1" s="1"/>
  <c r="J132" i="1"/>
  <c r="X132" i="1" s="1"/>
  <c r="K132" i="1"/>
  <c r="L132" i="1"/>
  <c r="J69" i="1"/>
  <c r="X69" i="1" s="1"/>
  <c r="K69" i="1"/>
  <c r="R69" i="1" s="1"/>
  <c r="L69" i="1"/>
  <c r="M819" i="1"/>
  <c r="N819" i="1" s="1"/>
  <c r="M75" i="1"/>
  <c r="N75" i="1" s="1"/>
  <c r="M494" i="1"/>
  <c r="N494" i="1" s="1"/>
  <c r="K498" i="1"/>
  <c r="R498" i="1" s="1"/>
  <c r="M331" i="1"/>
  <c r="N331" i="1" s="1"/>
  <c r="J115" i="1"/>
  <c r="P115" i="1" s="1"/>
  <c r="K481" i="1"/>
  <c r="R481" i="1" s="1"/>
  <c r="M771" i="1"/>
  <c r="N771" i="1" s="1"/>
  <c r="J100" i="1"/>
  <c r="M110" i="1"/>
  <c r="N110" i="1" s="1"/>
  <c r="J718" i="1"/>
  <c r="J423" i="1"/>
  <c r="J199" i="1"/>
  <c r="P199" i="1" s="1"/>
  <c r="K133" i="1"/>
  <c r="K178" i="1"/>
  <c r="K873" i="1"/>
  <c r="L25" i="1"/>
  <c r="J25" i="1"/>
  <c r="K25" i="1"/>
  <c r="R25" i="1" s="1"/>
  <c r="M132" i="1"/>
  <c r="N132" i="1" s="1"/>
  <c r="M69" i="1"/>
  <c r="N69" i="1" s="1"/>
  <c r="M774" i="1"/>
  <c r="N774" i="1" s="1"/>
  <c r="M347" i="1"/>
  <c r="N347" i="1" s="1"/>
  <c r="M302" i="1"/>
  <c r="N302" i="1" s="1"/>
  <c r="M332" i="1"/>
  <c r="N332" i="1" s="1"/>
  <c r="M649" i="1"/>
  <c r="N649" i="1" s="1"/>
  <c r="M541" i="1"/>
  <c r="N541" i="1" s="1"/>
  <c r="K524" i="1"/>
  <c r="R524" i="1" s="1"/>
  <c r="L524" i="1"/>
  <c r="S524" i="1" s="1"/>
  <c r="J452" i="1"/>
  <c r="L452" i="1"/>
  <c r="S452" i="1" s="1"/>
  <c r="M25" i="1"/>
  <c r="N25" i="1" s="1"/>
  <c r="M550" i="1"/>
  <c r="N550" i="1" s="1"/>
  <c r="M640" i="1"/>
  <c r="N640" i="1" s="1"/>
  <c r="L774" i="1"/>
  <c r="M767" i="1"/>
  <c r="N767" i="1" s="1"/>
  <c r="L347" i="1"/>
  <c r="Z347" i="1" s="1"/>
  <c r="M535" i="1"/>
  <c r="N535" i="1" s="1"/>
  <c r="L302" i="1"/>
  <c r="M894" i="1"/>
  <c r="N894" i="1" s="1"/>
  <c r="L332" i="1"/>
  <c r="M813" i="1"/>
  <c r="N813" i="1" s="1"/>
  <c r="L649" i="1"/>
  <c r="M337" i="1"/>
  <c r="N337" i="1" s="1"/>
  <c r="J711" i="1"/>
  <c r="K711" i="1"/>
  <c r="R711" i="1" s="1"/>
  <c r="L711" i="1"/>
  <c r="S711" i="1" s="1"/>
  <c r="M44" i="1"/>
  <c r="N44" i="1" s="1"/>
  <c r="J157" i="1"/>
  <c r="Q157" i="1" s="1"/>
  <c r="K157" i="1"/>
  <c r="R157" i="1" s="1"/>
  <c r="L157" i="1"/>
  <c r="J774" i="1"/>
  <c r="J347" i="1"/>
  <c r="L535" i="1"/>
  <c r="S535" i="1" s="1"/>
  <c r="J302" i="1"/>
  <c r="L894" i="1"/>
  <c r="S894" i="1" s="1"/>
  <c r="J332" i="1"/>
  <c r="L813" i="1"/>
  <c r="S813" i="1" s="1"/>
  <c r="M505" i="1"/>
  <c r="N505" i="1" s="1"/>
  <c r="J649" i="1"/>
  <c r="L337" i="1"/>
  <c r="S337" i="1" s="1"/>
  <c r="M856" i="1"/>
  <c r="N856" i="1" s="1"/>
  <c r="K369" i="1"/>
  <c r="R369" i="1" s="1"/>
  <c r="M711" i="1"/>
  <c r="N711" i="1" s="1"/>
  <c r="M157" i="1"/>
  <c r="N157" i="1" s="1"/>
  <c r="M316" i="1"/>
  <c r="N316" i="1" s="1"/>
  <c r="J405" i="1"/>
  <c r="K405" i="1"/>
  <c r="L405" i="1"/>
  <c r="J550" i="1"/>
  <c r="L931" i="1"/>
  <c r="J640" i="1"/>
  <c r="L668" i="1"/>
  <c r="J767" i="1"/>
  <c r="L12" i="1"/>
  <c r="S12" i="1" s="1"/>
  <c r="J535" i="1"/>
  <c r="L448" i="1"/>
  <c r="J894" i="1"/>
  <c r="L374" i="1"/>
  <c r="J813" i="1"/>
  <c r="Q813" i="1" s="1"/>
  <c r="L54" i="1"/>
  <c r="J337" i="1"/>
  <c r="K856" i="1"/>
  <c r="J87" i="1"/>
  <c r="Q87" i="1" s="1"/>
  <c r="L87" i="1"/>
  <c r="S87" i="1" s="1"/>
  <c r="J811" i="1"/>
  <c r="K811" i="1"/>
  <c r="R811" i="1" s="1"/>
  <c r="L811" i="1"/>
  <c r="S811" i="1" s="1"/>
  <c r="M405" i="1"/>
  <c r="N405" i="1" s="1"/>
  <c r="M811" i="1"/>
  <c r="N811" i="1" s="1"/>
  <c r="K633" i="1"/>
  <c r="J633" i="1"/>
  <c r="Q633" i="1" s="1"/>
  <c r="L633" i="1"/>
  <c r="S633" i="1" s="1"/>
  <c r="M375" i="1"/>
  <c r="N375" i="1" s="1"/>
  <c r="L794" i="1"/>
  <c r="S794" i="1" s="1"/>
  <c r="K583" i="1"/>
  <c r="R583" i="1" s="1"/>
  <c r="J583" i="1"/>
  <c r="L583" i="1"/>
  <c r="S583" i="1" s="1"/>
  <c r="M633" i="1"/>
  <c r="N633" i="1" s="1"/>
  <c r="M583" i="1"/>
  <c r="N583" i="1" s="1"/>
  <c r="M237" i="1"/>
  <c r="N237" i="1" s="1"/>
  <c r="J848" i="1"/>
  <c r="P848" i="1" s="1"/>
  <c r="M755" i="1"/>
  <c r="N755" i="1" s="1"/>
  <c r="J732" i="1"/>
  <c r="M115" i="1"/>
  <c r="N115" i="1" s="1"/>
  <c r="J776" i="1"/>
  <c r="M100" i="1"/>
  <c r="N100" i="1" s="1"/>
  <c r="J408" i="1"/>
  <c r="Q408" i="1" s="1"/>
  <c r="M718" i="1"/>
  <c r="N718" i="1" s="1"/>
  <c r="J224" i="1"/>
  <c r="L352" i="1"/>
  <c r="S352" i="1" s="1"/>
  <c r="M423" i="1"/>
  <c r="N423" i="1" s="1"/>
  <c r="J617" i="1"/>
  <c r="L356" i="1"/>
  <c r="S356" i="1" s="1"/>
  <c r="M199" i="1"/>
  <c r="N199" i="1" s="1"/>
  <c r="J430" i="1"/>
  <c r="L680" i="1"/>
  <c r="S680" i="1" s="1"/>
  <c r="M707" i="1"/>
  <c r="N707" i="1" s="1"/>
  <c r="J403" i="1"/>
  <c r="L287" i="1"/>
  <c r="S287" i="1" s="1"/>
  <c r="M846" i="1"/>
  <c r="N846" i="1" s="1"/>
  <c r="K706" i="1"/>
  <c r="R706" i="1" s="1"/>
  <c r="K511" i="1"/>
  <c r="J511" i="1"/>
  <c r="L511" i="1"/>
  <c r="J938" i="1"/>
  <c r="Q938" i="1" s="1"/>
  <c r="K938" i="1"/>
  <c r="R938" i="1" s="1"/>
  <c r="L938" i="1"/>
  <c r="M194" i="1"/>
  <c r="N194" i="1" s="1"/>
  <c r="M262" i="1"/>
  <c r="N262" i="1" s="1"/>
  <c r="M468" i="1"/>
  <c r="N468" i="1" s="1"/>
  <c r="M133" i="1"/>
  <c r="N133" i="1" s="1"/>
  <c r="M178" i="1"/>
  <c r="N178" i="1" s="1"/>
  <c r="M873" i="1"/>
  <c r="N873" i="1" s="1"/>
  <c r="M511" i="1"/>
  <c r="N511" i="1" s="1"/>
  <c r="M938" i="1"/>
  <c r="N938" i="1" s="1"/>
  <c r="M335" i="1"/>
  <c r="N335" i="1" s="1"/>
  <c r="J330" i="1"/>
  <c r="K330" i="1"/>
  <c r="R330" i="1" s="1"/>
  <c r="L330" i="1"/>
  <c r="S330" i="1" s="1"/>
  <c r="M761" i="1"/>
  <c r="N761" i="1" s="1"/>
  <c r="K409" i="1"/>
  <c r="R409" i="1" s="1"/>
  <c r="J409" i="1"/>
  <c r="M533" i="1"/>
  <c r="N533" i="1" s="1"/>
  <c r="M226" i="1"/>
  <c r="N226" i="1" s="1"/>
  <c r="J289" i="1"/>
  <c r="Q289" i="1" s="1"/>
  <c r="K289" i="1"/>
  <c r="L289" i="1"/>
  <c r="S289" i="1" s="1"/>
  <c r="L335" i="1"/>
  <c r="S335" i="1" s="1"/>
  <c r="M390" i="1"/>
  <c r="N390" i="1" s="1"/>
  <c r="M744" i="1"/>
  <c r="N744" i="1" s="1"/>
  <c r="L541" i="1"/>
  <c r="S541" i="1" s="1"/>
  <c r="L243" i="1"/>
  <c r="S243" i="1" s="1"/>
  <c r="M250" i="1"/>
  <c r="N250" i="1" s="1"/>
  <c r="M198" i="1"/>
  <c r="N198" i="1" s="1"/>
  <c r="M66" i="1"/>
  <c r="N66" i="1" s="1"/>
  <c r="J646" i="1"/>
  <c r="K646" i="1"/>
  <c r="L646" i="1"/>
  <c r="S646" i="1" s="1"/>
  <c r="K290" i="1"/>
  <c r="R290" i="1" s="1"/>
  <c r="J290" i="1"/>
  <c r="K370" i="1"/>
  <c r="R370" i="1" s="1"/>
  <c r="L370" i="1"/>
  <c r="S370" i="1" s="1"/>
  <c r="J303" i="1"/>
  <c r="K303" i="1"/>
  <c r="L303" i="1"/>
  <c r="M646" i="1"/>
  <c r="N646" i="1" s="1"/>
  <c r="M17" i="1"/>
  <c r="N17" i="1" s="1"/>
  <c r="M61" i="1"/>
  <c r="N61" i="1" s="1"/>
  <c r="M967" i="1"/>
  <c r="N967" i="1" s="1"/>
  <c r="K586" i="1"/>
  <c r="J586" i="1"/>
  <c r="P586" i="1" s="1"/>
  <c r="L586" i="1"/>
  <c r="K61" i="1"/>
  <c r="L61" i="1"/>
  <c r="S61" i="1" s="1"/>
  <c r="J967" i="1"/>
  <c r="K967" i="1"/>
  <c r="L967" i="1"/>
  <c r="S967" i="1" s="1"/>
  <c r="M409" i="1"/>
  <c r="N409" i="1" s="1"/>
  <c r="M330" i="1"/>
  <c r="N330" i="1" s="1"/>
  <c r="L867" i="1"/>
  <c r="L920" i="1"/>
  <c r="S920" i="1" s="1"/>
  <c r="L112" i="1"/>
  <c r="K867" i="1"/>
  <c r="R867" i="1" s="1"/>
  <c r="L425" i="1"/>
  <c r="S425" i="1" s="1"/>
  <c r="K920" i="1"/>
  <c r="R920" i="1" s="1"/>
  <c r="J425" i="1"/>
  <c r="Q425" i="1" s="1"/>
  <c r="J920" i="1"/>
  <c r="Q920" i="1" s="1"/>
  <c r="J112" i="1"/>
  <c r="P112" i="1" s="1"/>
  <c r="L808" i="1"/>
  <c r="S808" i="1" s="1"/>
  <c r="M808" i="1"/>
  <c r="N808" i="1" s="1"/>
  <c r="J808" i="1"/>
  <c r="Q808" i="1" s="1"/>
  <c r="K808" i="1"/>
  <c r="R808" i="1" s="1"/>
  <c r="M95" i="1"/>
  <c r="N95" i="1" s="1"/>
  <c r="M263" i="1"/>
  <c r="N263" i="1" s="1"/>
  <c r="M121" i="1"/>
  <c r="N121" i="1" s="1"/>
  <c r="M432" i="1"/>
  <c r="N432" i="1" s="1"/>
  <c r="K761" i="1"/>
  <c r="R761" i="1" s="1"/>
  <c r="K685" i="1"/>
  <c r="R685" i="1" s="1"/>
  <c r="K579" i="1"/>
  <c r="R579" i="1" s="1"/>
  <c r="L625" i="1"/>
  <c r="S625" i="1" s="1"/>
  <c r="K710" i="1"/>
  <c r="R710" i="1" s="1"/>
  <c r="L963" i="1"/>
  <c r="S963" i="1" s="1"/>
  <c r="K465" i="1"/>
  <c r="R465" i="1" s="1"/>
  <c r="L126" i="1"/>
  <c r="S126" i="1" s="1"/>
  <c r="K625" i="1"/>
  <c r="L428" i="1"/>
  <c r="K963" i="1"/>
  <c r="L674" i="1"/>
  <c r="S674" i="1" s="1"/>
  <c r="L639" i="1"/>
  <c r="S639" i="1" s="1"/>
  <c r="J454" i="1"/>
  <c r="Q454" i="1" s="1"/>
  <c r="L454" i="1"/>
  <c r="S454" i="1" s="1"/>
  <c r="J703" i="1"/>
  <c r="L703" i="1"/>
  <c r="S703" i="1" s="1"/>
  <c r="M466" i="1"/>
  <c r="N466" i="1" s="1"/>
  <c r="M490" i="1"/>
  <c r="N490" i="1" s="1"/>
  <c r="J639" i="1"/>
  <c r="M601" i="1"/>
  <c r="N601" i="1" s="1"/>
  <c r="M398" i="1"/>
  <c r="N398" i="1" s="1"/>
  <c r="L466" i="1"/>
  <c r="S466" i="1" s="1"/>
  <c r="L490" i="1"/>
  <c r="S490" i="1" s="1"/>
  <c r="M639" i="1"/>
  <c r="N639" i="1" s="1"/>
  <c r="L14" i="1"/>
  <c r="S14" i="1" s="1"/>
  <c r="L376" i="1"/>
  <c r="S376" i="1" s="1"/>
  <c r="J466" i="1"/>
  <c r="L318" i="1"/>
  <c r="S318" i="1" s="1"/>
  <c r="J490" i="1"/>
  <c r="Q490" i="1" s="1"/>
  <c r="L516" i="1"/>
  <c r="S516" i="1" s="1"/>
  <c r="M68" i="1"/>
  <c r="N68" i="1" s="1"/>
  <c r="M574" i="1"/>
  <c r="N574" i="1" s="1"/>
  <c r="J406" i="1"/>
  <c r="K406" i="1"/>
  <c r="R406" i="1" s="1"/>
  <c r="L406" i="1"/>
  <c r="S406" i="1" s="1"/>
  <c r="M867" i="1"/>
  <c r="N867" i="1" s="1"/>
  <c r="M112" i="1"/>
  <c r="N112" i="1" s="1"/>
  <c r="M665" i="1"/>
  <c r="N665" i="1" s="1"/>
  <c r="L841" i="1"/>
  <c r="S841" i="1" s="1"/>
  <c r="M841" i="1"/>
  <c r="N841" i="1" s="1"/>
  <c r="J841" i="1"/>
  <c r="K841" i="1"/>
  <c r="M277" i="1"/>
  <c r="N277" i="1" s="1"/>
  <c r="J601" i="1"/>
  <c r="J277" i="1"/>
  <c r="Q277" i="1" s="1"/>
  <c r="M509" i="1"/>
  <c r="N509" i="1" s="1"/>
  <c r="J264" i="1"/>
  <c r="P264" i="1" s="1"/>
  <c r="K599" i="1"/>
  <c r="R599" i="1" s="1"/>
  <c r="M26" i="1"/>
  <c r="N26" i="1" s="1"/>
  <c r="J739" i="1"/>
  <c r="K227" i="1"/>
  <c r="R227" i="1" s="1"/>
  <c r="M966" i="1"/>
  <c r="N966" i="1" s="1"/>
  <c r="J994" i="1"/>
  <c r="X994" i="1" s="1"/>
  <c r="K875" i="1"/>
  <c r="M313" i="1"/>
  <c r="N313" i="1" s="1"/>
  <c r="J667" i="1"/>
  <c r="M743" i="1"/>
  <c r="N743" i="1" s="1"/>
  <c r="K741" i="1"/>
  <c r="J146" i="1"/>
  <c r="K146" i="1"/>
  <c r="J598" i="1"/>
  <c r="K598" i="1"/>
  <c r="R598" i="1" s="1"/>
  <c r="J599" i="1"/>
  <c r="J227" i="1"/>
  <c r="J875" i="1"/>
  <c r="J602" i="1"/>
  <c r="K602" i="1"/>
  <c r="K770" i="1"/>
  <c r="R770" i="1" s="1"/>
  <c r="J770" i="1"/>
  <c r="M135" i="1"/>
  <c r="N135" i="1" s="1"/>
  <c r="M60" i="1"/>
  <c r="N60" i="1" s="1"/>
  <c r="M874" i="1"/>
  <c r="N874" i="1" s="1"/>
  <c r="M545" i="1"/>
  <c r="N545" i="1" s="1"/>
  <c r="M608" i="1"/>
  <c r="N608" i="1" s="1"/>
  <c r="M669" i="1"/>
  <c r="N669" i="1" s="1"/>
  <c r="M475" i="1"/>
  <c r="N475" i="1" s="1"/>
  <c r="J820" i="1"/>
  <c r="Q820" i="1" s="1"/>
  <c r="J501" i="1"/>
  <c r="K501" i="1"/>
  <c r="R501" i="1" s="1"/>
  <c r="L501" i="1"/>
  <c r="S501" i="1" s="1"/>
  <c r="L665" i="1"/>
  <c r="S665" i="1" s="1"/>
  <c r="L121" i="1"/>
  <c r="S121" i="1" s="1"/>
  <c r="L398" i="1"/>
  <c r="S398" i="1" s="1"/>
  <c r="L545" i="1"/>
  <c r="S545" i="1" s="1"/>
  <c r="L366" i="1"/>
  <c r="S366" i="1" s="1"/>
  <c r="L672" i="1"/>
  <c r="S672" i="1" s="1"/>
  <c r="L669" i="1"/>
  <c r="L40" i="1"/>
  <c r="S40" i="1" s="1"/>
  <c r="M424" i="1"/>
  <c r="N424" i="1" s="1"/>
  <c r="K366" i="1"/>
  <c r="R366" i="1" s="1"/>
  <c r="K672" i="1"/>
  <c r="R672" i="1" s="1"/>
  <c r="K40" i="1"/>
  <c r="R40" i="1" s="1"/>
  <c r="M47" i="1"/>
  <c r="N47" i="1" s="1"/>
  <c r="M766" i="1"/>
  <c r="N766" i="1" s="1"/>
  <c r="M902" i="1"/>
  <c r="N902" i="1" s="1"/>
  <c r="L499" i="1"/>
  <c r="S499" i="1" s="1"/>
  <c r="L299" i="1"/>
  <c r="S299" i="1" s="1"/>
  <c r="K202" i="1"/>
  <c r="R202" i="1" s="1"/>
  <c r="J269" i="1"/>
  <c r="K269" i="1"/>
  <c r="R269" i="1" s="1"/>
  <c r="M292" i="1"/>
  <c r="N292" i="1" s="1"/>
  <c r="M886" i="1"/>
  <c r="N886" i="1" s="1"/>
  <c r="K34" i="1"/>
  <c r="L34" i="1"/>
  <c r="S34" i="1" s="1"/>
  <c r="J385" i="1"/>
  <c r="K385" i="1"/>
  <c r="M8" i="1"/>
  <c r="N8" i="1" s="1"/>
  <c r="M777" i="1"/>
  <c r="N777" i="1" s="1"/>
  <c r="M454" i="1"/>
  <c r="N454" i="1" s="1"/>
  <c r="M703" i="1"/>
  <c r="N703" i="1" s="1"/>
  <c r="M406" i="1"/>
  <c r="N406" i="1" s="1"/>
  <c r="K248" i="1"/>
  <c r="R248" i="1" s="1"/>
  <c r="M366" i="1"/>
  <c r="N366" i="1" s="1"/>
  <c r="K977" i="1"/>
  <c r="M672" i="1"/>
  <c r="N672" i="1" s="1"/>
  <c r="K81" i="1"/>
  <c r="R81" i="1" s="1"/>
  <c r="M40" i="1"/>
  <c r="N40" i="1" s="1"/>
  <c r="K351" i="1"/>
  <c r="R351" i="1" s="1"/>
  <c r="J782" i="1"/>
  <c r="Q782" i="1" s="1"/>
  <c r="K890" i="1"/>
  <c r="J238" i="1"/>
  <c r="P238" i="1" s="1"/>
  <c r="K238" i="1"/>
  <c r="R238" i="1" s="1"/>
  <c r="L238" i="1"/>
  <c r="S238" i="1" s="1"/>
  <c r="M180" i="1"/>
  <c r="N180" i="1" s="1"/>
  <c r="L743" i="1"/>
  <c r="S743" i="1" s="1"/>
  <c r="M741" i="1"/>
  <c r="N741" i="1" s="1"/>
  <c r="K484" i="1"/>
  <c r="R484" i="1" s="1"/>
  <c r="L601" i="1"/>
  <c r="S601" i="1" s="1"/>
  <c r="L277" i="1"/>
  <c r="S277" i="1" s="1"/>
  <c r="L264" i="1"/>
  <c r="S264" i="1" s="1"/>
  <c r="M599" i="1"/>
  <c r="N599" i="1" s="1"/>
  <c r="L739" i="1"/>
  <c r="S739" i="1" s="1"/>
  <c r="M227" i="1"/>
  <c r="N227" i="1" s="1"/>
  <c r="L994" i="1"/>
  <c r="S994" i="1" s="1"/>
  <c r="M875" i="1"/>
  <c r="N875" i="1" s="1"/>
  <c r="L667" i="1"/>
  <c r="S667" i="1" s="1"/>
  <c r="J562" i="1"/>
  <c r="K562" i="1"/>
  <c r="R562" i="1" s="1"/>
  <c r="M16" i="1"/>
  <c r="N16" i="1" s="1"/>
  <c r="M692" i="1"/>
  <c r="N692" i="1" s="1"/>
  <c r="L599" i="1"/>
  <c r="S599" i="1" s="1"/>
  <c r="L227" i="1"/>
  <c r="S227" i="1" s="1"/>
  <c r="L875" i="1"/>
  <c r="S875" i="1" s="1"/>
  <c r="M602" i="1"/>
  <c r="N602" i="1" s="1"/>
  <c r="M45" i="1"/>
  <c r="N45" i="1" s="1"/>
  <c r="M770" i="1"/>
  <c r="N770" i="1" s="1"/>
  <c r="L146" i="1"/>
  <c r="S146" i="1" s="1"/>
  <c r="L598" i="1"/>
  <c r="S598" i="1" s="1"/>
  <c r="M84" i="1"/>
  <c r="N84" i="1" s="1"/>
  <c r="M701" i="1"/>
  <c r="N701" i="1" s="1"/>
  <c r="M23" i="1"/>
  <c r="N23" i="1" s="1"/>
  <c r="K792" i="1"/>
  <c r="M780" i="1"/>
  <c r="N780" i="1" s="1"/>
  <c r="M386" i="1"/>
  <c r="N386" i="1" s="1"/>
  <c r="L23" i="1"/>
  <c r="S23" i="1" s="1"/>
  <c r="L708" i="1"/>
  <c r="L493" i="1"/>
  <c r="L65" i="1"/>
  <c r="S65" i="1" s="1"/>
  <c r="M925" i="1"/>
  <c r="N925" i="1" s="1"/>
  <c r="L787" i="1"/>
  <c r="L534" i="1"/>
  <c r="S534" i="1" s="1"/>
  <c r="M997" i="1"/>
  <c r="N997" i="1" s="1"/>
  <c r="J997" i="1"/>
  <c r="Q997" i="1" s="1"/>
  <c r="K997" i="1"/>
  <c r="R997" i="1" s="1"/>
  <c r="L997" i="1"/>
  <c r="K23" i="1"/>
  <c r="R23" i="1" s="1"/>
  <c r="L343" i="1"/>
  <c r="M378" i="1"/>
  <c r="N378" i="1" s="1"/>
  <c r="K708" i="1"/>
  <c r="R708" i="1" s="1"/>
  <c r="L473" i="1"/>
  <c r="M713" i="1"/>
  <c r="N713" i="1" s="1"/>
  <c r="K493" i="1"/>
  <c r="R493" i="1" s="1"/>
  <c r="L839" i="1"/>
  <c r="S839" i="1" s="1"/>
  <c r="L544" i="1"/>
  <c r="K65" i="1"/>
  <c r="R65" i="1" s="1"/>
  <c r="K32" i="1"/>
  <c r="R32" i="1" s="1"/>
  <c r="K553" i="1"/>
  <c r="K787" i="1"/>
  <c r="J23" i="1"/>
  <c r="Y23" i="1" s="1"/>
  <c r="K343" i="1"/>
  <c r="R343" i="1" s="1"/>
  <c r="J708" i="1"/>
  <c r="Q708" i="1" s="1"/>
  <c r="K473" i="1"/>
  <c r="R473" i="1" s="1"/>
  <c r="J493" i="1"/>
  <c r="K839" i="1"/>
  <c r="R839" i="1" s="1"/>
  <c r="M240" i="1"/>
  <c r="N240" i="1" s="1"/>
  <c r="M671" i="1"/>
  <c r="N671" i="1" s="1"/>
  <c r="K544" i="1"/>
  <c r="R544" i="1" s="1"/>
  <c r="M79" i="1"/>
  <c r="N79" i="1" s="1"/>
  <c r="L777" i="1"/>
  <c r="S777" i="1" s="1"/>
  <c r="L241" i="1"/>
  <c r="S241" i="1" s="1"/>
  <c r="M32" i="1"/>
  <c r="N32" i="1" s="1"/>
  <c r="M787" i="1"/>
  <c r="N787" i="1" s="1"/>
  <c r="K413" i="1"/>
  <c r="R413" i="1" s="1"/>
  <c r="K204" i="1"/>
  <c r="L204" i="1"/>
  <c r="S204" i="1" s="1"/>
  <c r="L692" i="1"/>
  <c r="S692" i="1" s="1"/>
  <c r="L60" i="1"/>
  <c r="S60" i="1" s="1"/>
  <c r="K424" i="1"/>
  <c r="R424" i="1" s="1"/>
  <c r="K777" i="1"/>
  <c r="R777" i="1" s="1"/>
  <c r="L515" i="1"/>
  <c r="S515" i="1" s="1"/>
  <c r="K241" i="1"/>
  <c r="L590" i="1"/>
  <c r="S590" i="1" s="1"/>
  <c r="J567" i="1"/>
  <c r="Q567" i="1" s="1"/>
  <c r="K567" i="1"/>
  <c r="R567" i="1" s="1"/>
  <c r="J135" i="1"/>
  <c r="J886" i="1"/>
  <c r="K692" i="1"/>
  <c r="R692" i="1" s="1"/>
  <c r="J424" i="1"/>
  <c r="Q424" i="1" s="1"/>
  <c r="J515" i="1"/>
  <c r="L671" i="1"/>
  <c r="S671" i="1" s="1"/>
  <c r="M544" i="1"/>
  <c r="N544" i="1" s="1"/>
  <c r="M504" i="1"/>
  <c r="N504" i="1" s="1"/>
  <c r="M609" i="1"/>
  <c r="N609" i="1" s="1"/>
  <c r="M385" i="1"/>
  <c r="N385" i="1" s="1"/>
  <c r="M598" i="1"/>
  <c r="N598" i="1" s="1"/>
  <c r="K60" i="1"/>
  <c r="M483" i="1"/>
  <c r="N483" i="1" s="1"/>
  <c r="M500" i="1"/>
  <c r="N500" i="1" s="1"/>
  <c r="J590" i="1"/>
  <c r="K193" i="1"/>
  <c r="J193" i="1"/>
  <c r="L193" i="1"/>
  <c r="S193" i="1" s="1"/>
  <c r="J754" i="1"/>
  <c r="Q754" i="1" s="1"/>
  <c r="K754" i="1"/>
  <c r="R754" i="1" s="1"/>
  <c r="M134" i="1"/>
  <c r="N134" i="1" s="1"/>
  <c r="J134" i="1"/>
  <c r="X134" i="1" s="1"/>
  <c r="K134" i="1"/>
  <c r="L134" i="1"/>
  <c r="M334" i="1"/>
  <c r="N334" i="1" s="1"/>
  <c r="M241" i="1"/>
  <c r="N241" i="1" s="1"/>
  <c r="K214" i="1"/>
  <c r="R214" i="1" s="1"/>
  <c r="L214" i="1"/>
  <c r="S214" i="1" s="1"/>
  <c r="M590" i="1"/>
  <c r="N590" i="1" s="1"/>
  <c r="M890" i="1"/>
  <c r="N890" i="1" s="1"/>
  <c r="M484" i="1"/>
  <c r="N484" i="1" s="1"/>
  <c r="M501" i="1"/>
  <c r="N501" i="1" s="1"/>
  <c r="M238" i="1"/>
  <c r="N238" i="1" s="1"/>
  <c r="M177" i="1"/>
  <c r="N177" i="1" s="1"/>
  <c r="M214" i="1"/>
  <c r="N214" i="1" s="1"/>
  <c r="M792" i="1"/>
  <c r="N792" i="1" s="1"/>
  <c r="M497" i="1"/>
  <c r="N497" i="1" s="1"/>
  <c r="K177" i="1"/>
  <c r="R177" i="1" s="1"/>
  <c r="J177" i="1"/>
  <c r="L177" i="1"/>
  <c r="S177" i="1" s="1"/>
  <c r="L792" i="1"/>
  <c r="S792" i="1" s="1"/>
  <c r="M325" i="1"/>
  <c r="N325" i="1" s="1"/>
  <c r="M734" i="1"/>
  <c r="N734" i="1" s="1"/>
  <c r="J84" i="1"/>
  <c r="L895" i="1"/>
  <c r="S895" i="1" s="1"/>
  <c r="J386" i="1"/>
  <c r="Q386" i="1" s="1"/>
  <c r="L443" i="1"/>
  <c r="S443" i="1" s="1"/>
  <c r="J609" i="1"/>
  <c r="L439" i="1"/>
  <c r="S439" i="1" s="1"/>
  <c r="J701" i="1"/>
  <c r="J79" i="1"/>
  <c r="J38" i="1"/>
  <c r="Q38" i="1" s="1"/>
  <c r="J215" i="1"/>
  <c r="Q215" i="1" s="1"/>
  <c r="J945" i="1"/>
  <c r="Q945" i="1" s="1"/>
  <c r="K895" i="1"/>
  <c r="R895" i="1" s="1"/>
  <c r="M589" i="1"/>
  <c r="N589" i="1" s="1"/>
  <c r="M828" i="1"/>
  <c r="N828" i="1" s="1"/>
  <c r="K439" i="1"/>
  <c r="R439" i="1" s="1"/>
  <c r="M191" i="1"/>
  <c r="N191" i="1" s="1"/>
  <c r="L690" i="1"/>
  <c r="S690" i="1" s="1"/>
  <c r="M215" i="1"/>
  <c r="N215" i="1" s="1"/>
  <c r="K714" i="1"/>
  <c r="R714" i="1" s="1"/>
  <c r="L714" i="1"/>
  <c r="S714" i="1" s="1"/>
  <c r="L502" i="1"/>
  <c r="S502" i="1" s="1"/>
  <c r="M536" i="1"/>
  <c r="N536" i="1" s="1"/>
  <c r="M560" i="1"/>
  <c r="N560" i="1" s="1"/>
  <c r="M270" i="1"/>
  <c r="N270" i="1" s="1"/>
  <c r="M714" i="1"/>
  <c r="N714" i="1" s="1"/>
  <c r="L536" i="1"/>
  <c r="S536" i="1" s="1"/>
  <c r="L949" i="1"/>
  <c r="S949" i="1" s="1"/>
  <c r="L560" i="1"/>
  <c r="S560" i="1" s="1"/>
  <c r="L173" i="1"/>
  <c r="Z173" i="1" s="1"/>
  <c r="L270" i="1"/>
  <c r="S270" i="1" s="1"/>
  <c r="L547" i="1"/>
  <c r="J502" i="1"/>
  <c r="J536" i="1"/>
  <c r="M629" i="1"/>
  <c r="N629" i="1" s="1"/>
  <c r="J560" i="1"/>
  <c r="J270" i="1"/>
  <c r="K664" i="1"/>
  <c r="M502" i="1"/>
  <c r="N502" i="1" s="1"/>
  <c r="M626" i="1"/>
  <c r="N626" i="1" s="1"/>
  <c r="M521" i="1"/>
  <c r="N521" i="1" s="1"/>
  <c r="M257" i="1"/>
  <c r="N257" i="1" s="1"/>
  <c r="K339" i="1"/>
  <c r="R339" i="1" s="1"/>
  <c r="L339" i="1"/>
  <c r="S339" i="1" s="1"/>
  <c r="J838" i="1"/>
  <c r="K838" i="1"/>
  <c r="L838" i="1"/>
  <c r="M225" i="1"/>
  <c r="N225" i="1" s="1"/>
  <c r="L626" i="1"/>
  <c r="S626" i="1" s="1"/>
  <c r="L521" i="1"/>
  <c r="L257" i="1"/>
  <c r="S257" i="1" s="1"/>
  <c r="M339" i="1"/>
  <c r="N339" i="1" s="1"/>
  <c r="L491" i="1"/>
  <c r="S491" i="1" s="1"/>
  <c r="M204" i="1"/>
  <c r="N204" i="1" s="1"/>
  <c r="M949" i="1"/>
  <c r="N949" i="1" s="1"/>
  <c r="K626" i="1"/>
  <c r="R626" i="1" s="1"/>
  <c r="M173" i="1"/>
  <c r="N173" i="1" s="1"/>
  <c r="K521" i="1"/>
  <c r="R521" i="1" s="1"/>
  <c r="M547" i="1"/>
  <c r="N547" i="1" s="1"/>
  <c r="K257" i="1"/>
  <c r="R257" i="1" s="1"/>
  <c r="M358" i="1"/>
  <c r="N358" i="1" s="1"/>
  <c r="J984" i="1"/>
  <c r="K984" i="1"/>
  <c r="L984" i="1"/>
  <c r="S984" i="1" s="1"/>
  <c r="J491" i="1"/>
  <c r="Q491" i="1" s="1"/>
  <c r="M38" i="1"/>
  <c r="N38" i="1" s="1"/>
  <c r="M491" i="1"/>
  <c r="N491" i="1" s="1"/>
  <c r="J239" i="1"/>
  <c r="K239" i="1"/>
  <c r="L239" i="1"/>
  <c r="S239" i="1" s="1"/>
  <c r="M993" i="1"/>
  <c r="N993" i="1" s="1"/>
  <c r="M58" i="1"/>
  <c r="N58" i="1" s="1"/>
  <c r="M508" i="1"/>
  <c r="N508" i="1" s="1"/>
  <c r="L802" i="1"/>
  <c r="S802" i="1" s="1"/>
  <c r="J400" i="1"/>
  <c r="K400" i="1"/>
  <c r="R400" i="1" s="1"/>
  <c r="K802" i="1"/>
  <c r="L387" i="1"/>
  <c r="S387" i="1" s="1"/>
  <c r="L232" i="1"/>
  <c r="S232" i="1" s="1"/>
  <c r="M381" i="1"/>
  <c r="N381" i="1" s="1"/>
  <c r="J802" i="1"/>
  <c r="K955" i="1"/>
  <c r="R955" i="1" s="1"/>
  <c r="L35" i="1"/>
  <c r="J387" i="1"/>
  <c r="L961" i="1"/>
  <c r="S961" i="1" s="1"/>
  <c r="J546" i="1"/>
  <c r="K546" i="1"/>
  <c r="R546" i="1" s="1"/>
  <c r="L546" i="1"/>
  <c r="M546" i="1"/>
  <c r="N546" i="1" s="1"/>
  <c r="M995" i="1"/>
  <c r="N995" i="1" s="1"/>
  <c r="M797" i="1"/>
  <c r="N797" i="1" s="1"/>
  <c r="M387" i="1"/>
  <c r="N387" i="1" s="1"/>
  <c r="L929" i="1"/>
  <c r="L144" i="1"/>
  <c r="L108" i="1"/>
  <c r="L704" i="1"/>
  <c r="S704" i="1" s="1"/>
  <c r="L835" i="1"/>
  <c r="L395" i="1"/>
  <c r="M239" i="1"/>
  <c r="N239" i="1" s="1"/>
  <c r="K525" i="1"/>
  <c r="R525" i="1" s="1"/>
  <c r="J525" i="1"/>
  <c r="M652" i="1"/>
  <c r="N652" i="1" s="1"/>
  <c r="M296" i="1"/>
  <c r="N296" i="1" s="1"/>
  <c r="K705" i="1"/>
  <c r="R705" i="1" s="1"/>
  <c r="K734" i="1"/>
  <c r="R734" i="1" s="1"/>
  <c r="M748" i="1"/>
  <c r="N748" i="1" s="1"/>
  <c r="M420" i="1"/>
  <c r="N420" i="1" s="1"/>
  <c r="M525" i="1"/>
  <c r="N525" i="1" s="1"/>
  <c r="M97" i="1"/>
  <c r="N97" i="1" s="1"/>
  <c r="L748" i="1"/>
  <c r="S748" i="1" s="1"/>
  <c r="M72" i="1"/>
  <c r="N72" i="1" s="1"/>
  <c r="K185" i="1"/>
  <c r="R185" i="1" s="1"/>
  <c r="J185" i="1"/>
  <c r="L185" i="1"/>
  <c r="S185" i="1" s="1"/>
  <c r="M185" i="1"/>
  <c r="N185" i="1" s="1"/>
  <c r="K993" i="1"/>
  <c r="R993" i="1" s="1"/>
  <c r="L993" i="1"/>
  <c r="S993" i="1" s="1"/>
  <c r="M400" i="1"/>
  <c r="N400" i="1" s="1"/>
  <c r="M989" i="1"/>
  <c r="N989" i="1" s="1"/>
  <c r="M722" i="1"/>
  <c r="N722" i="1" s="1"/>
  <c r="M636" i="1"/>
  <c r="N636" i="1" s="1"/>
  <c r="L989" i="1"/>
  <c r="S989" i="1" s="1"/>
  <c r="L13" i="1"/>
  <c r="S13" i="1" s="1"/>
  <c r="M778" i="1"/>
  <c r="N778" i="1" s="1"/>
  <c r="M978" i="1"/>
  <c r="N978" i="1" s="1"/>
  <c r="M230" i="1"/>
  <c r="N230" i="1" s="1"/>
  <c r="M555" i="1"/>
  <c r="N555" i="1" s="1"/>
  <c r="M380" i="1"/>
  <c r="N380" i="1" s="1"/>
  <c r="J230" i="1"/>
  <c r="Q230" i="1" s="1"/>
  <c r="L230" i="1"/>
  <c r="S230" i="1" s="1"/>
  <c r="M451" i="1"/>
  <c r="N451" i="1" s="1"/>
  <c r="M486" i="1"/>
  <c r="N486" i="1" s="1"/>
  <c r="M77" i="1"/>
  <c r="N77" i="1" s="1"/>
  <c r="M31" i="1"/>
  <c r="N31" i="1" s="1"/>
  <c r="L797" i="1"/>
  <c r="S797" i="1" s="1"/>
  <c r="L296" i="1"/>
  <c r="S296" i="1" s="1"/>
  <c r="L346" i="1"/>
  <c r="S346" i="1" s="1"/>
  <c r="K558" i="1"/>
  <c r="R558" i="1" s="1"/>
  <c r="J558" i="1"/>
  <c r="L558" i="1"/>
  <c r="S558" i="1" s="1"/>
  <c r="J887" i="1"/>
  <c r="Q887" i="1" s="1"/>
  <c r="K887" i="1"/>
  <c r="R887" i="1" s="1"/>
  <c r="L887" i="1"/>
  <c r="S887" i="1" s="1"/>
  <c r="L652" i="1"/>
  <c r="S652" i="1" s="1"/>
  <c r="L655" i="1"/>
  <c r="S655" i="1" s="1"/>
  <c r="L632" i="1"/>
  <c r="S632" i="1" s="1"/>
  <c r="J632" i="1"/>
  <c r="Q632" i="1" s="1"/>
  <c r="M887" i="1"/>
  <c r="N887" i="1" s="1"/>
  <c r="L125" i="1"/>
  <c r="S125" i="1" s="1"/>
  <c r="M539" i="1"/>
  <c r="N539" i="1" s="1"/>
  <c r="K995" i="1"/>
  <c r="J995" i="1"/>
  <c r="L508" i="1"/>
  <c r="S508" i="1" s="1"/>
  <c r="J314" i="1"/>
  <c r="Q314" i="1" s="1"/>
  <c r="L314" i="1"/>
  <c r="S314" i="1" s="1"/>
  <c r="M276" i="1"/>
  <c r="N276" i="1" s="1"/>
  <c r="M314" i="1"/>
  <c r="N314" i="1" s="1"/>
  <c r="J591" i="1"/>
  <c r="L591" i="1"/>
  <c r="S591" i="1" s="1"/>
  <c r="J71" i="1"/>
  <c r="Q71" i="1" s="1"/>
  <c r="M305" i="1"/>
  <c r="N305" i="1" s="1"/>
  <c r="J788" i="1"/>
  <c r="M174" i="1"/>
  <c r="N174" i="1" s="1"/>
  <c r="M891" i="1"/>
  <c r="N891" i="1" s="1"/>
  <c r="M437" i="1"/>
  <c r="N437" i="1" s="1"/>
  <c r="M919" i="1"/>
  <c r="N919" i="1" s="1"/>
  <c r="M319" i="1"/>
  <c r="N319" i="1" s="1"/>
  <c r="J442" i="1"/>
  <c r="M175" i="1"/>
  <c r="N175" i="1" s="1"/>
  <c r="M757" i="1"/>
  <c r="N757" i="1" s="1"/>
  <c r="M694" i="1"/>
  <c r="N694" i="1" s="1"/>
  <c r="M418" i="1"/>
  <c r="N418" i="1" s="1"/>
  <c r="M181" i="1"/>
  <c r="N181" i="1" s="1"/>
  <c r="M7" i="1"/>
  <c r="N7" i="1" s="1"/>
  <c r="M526" i="1"/>
  <c r="N526" i="1" s="1"/>
  <c r="M918" i="1"/>
  <c r="N918" i="1" s="1"/>
  <c r="M866" i="1"/>
  <c r="N866" i="1" s="1"/>
  <c r="L620" i="1"/>
  <c r="S620" i="1" s="1"/>
  <c r="M854" i="1"/>
  <c r="N854" i="1" s="1"/>
  <c r="M613" i="1"/>
  <c r="N613" i="1" s="1"/>
  <c r="L175" i="1"/>
  <c r="S175" i="1" s="1"/>
  <c r="L796" i="1"/>
  <c r="S796" i="1" s="1"/>
  <c r="L266" i="1"/>
  <c r="S266" i="1" s="1"/>
  <c r="J266" i="1"/>
  <c r="P266" i="1" s="1"/>
  <c r="M266" i="1"/>
  <c r="N266" i="1" s="1"/>
  <c r="L309" i="1"/>
  <c r="S309" i="1" s="1"/>
  <c r="M926" i="1"/>
  <c r="N926" i="1" s="1"/>
  <c r="L297" i="1"/>
  <c r="S297" i="1" s="1"/>
  <c r="L361" i="1"/>
  <c r="S361" i="1" s="1"/>
  <c r="L737" i="1"/>
  <c r="S737" i="1" s="1"/>
  <c r="K854" i="1"/>
  <c r="L477" i="1"/>
  <c r="S477" i="1" s="1"/>
  <c r="K613" i="1"/>
  <c r="R613" i="1" s="1"/>
  <c r="L271" i="1"/>
  <c r="K309" i="1"/>
  <c r="M29" i="1"/>
  <c r="N29" i="1" s="1"/>
  <c r="K297" i="1"/>
  <c r="R297" i="1" s="1"/>
  <c r="M407" i="1"/>
  <c r="N407" i="1" s="1"/>
  <c r="K361" i="1"/>
  <c r="R361" i="1" s="1"/>
  <c r="M576" i="1"/>
  <c r="N576" i="1" s="1"/>
  <c r="K737" i="1"/>
  <c r="R737" i="1" s="1"/>
  <c r="M939" i="1"/>
  <c r="N939" i="1" s="1"/>
  <c r="K477" i="1"/>
  <c r="M786" i="1"/>
  <c r="N786" i="1" s="1"/>
  <c r="M740" i="1"/>
  <c r="N740" i="1" s="1"/>
  <c r="M125" i="1"/>
  <c r="N125" i="1" s="1"/>
  <c r="M915" i="1"/>
  <c r="N915" i="1" s="1"/>
  <c r="L368" i="1"/>
  <c r="S368" i="1" s="1"/>
  <c r="L530" i="1"/>
  <c r="S530" i="1" s="1"/>
  <c r="L765" i="1"/>
  <c r="S765" i="1" s="1"/>
  <c r="L510" i="1"/>
  <c r="S510" i="1" s="1"/>
  <c r="M793" i="1"/>
  <c r="N793" i="1" s="1"/>
  <c r="J368" i="1"/>
  <c r="M495" i="1"/>
  <c r="N495" i="1" s="1"/>
  <c r="J530" i="1"/>
  <c r="L304" i="1"/>
  <c r="S304" i="1" s="1"/>
  <c r="M345" i="1"/>
  <c r="N345" i="1" s="1"/>
  <c r="J765" i="1"/>
  <c r="L943" i="1"/>
  <c r="S943" i="1" s="1"/>
  <c r="M478" i="1"/>
  <c r="N478" i="1" s="1"/>
  <c r="J372" i="1"/>
  <c r="L143" i="1"/>
  <c r="S143" i="1" s="1"/>
  <c r="M853" i="1"/>
  <c r="N853" i="1" s="1"/>
  <c r="J606" i="1"/>
  <c r="L307" i="1"/>
  <c r="S307" i="1" s="1"/>
  <c r="M800" i="1"/>
  <c r="N800" i="1" s="1"/>
  <c r="K510" i="1"/>
  <c r="R510" i="1" s="1"/>
  <c r="M654" i="1"/>
  <c r="N654" i="1" s="1"/>
  <c r="M788" i="1"/>
  <c r="N788" i="1" s="1"/>
  <c r="K304" i="1"/>
  <c r="R304" i="1" s="1"/>
  <c r="L345" i="1"/>
  <c r="S345" i="1" s="1"/>
  <c r="M150" i="1"/>
  <c r="N150" i="1" s="1"/>
  <c r="K943" i="1"/>
  <c r="L478" i="1"/>
  <c r="S478" i="1" s="1"/>
  <c r="M905" i="1"/>
  <c r="N905" i="1" s="1"/>
  <c r="K143" i="1"/>
  <c r="R143" i="1" s="1"/>
  <c r="M790" i="1"/>
  <c r="N790" i="1" s="1"/>
  <c r="K307" i="1"/>
  <c r="R307" i="1" s="1"/>
  <c r="M795" i="1"/>
  <c r="N795" i="1" s="1"/>
  <c r="M442" i="1"/>
  <c r="N442" i="1" s="1"/>
  <c r="J304" i="1"/>
  <c r="J943" i="1"/>
  <c r="J143" i="1"/>
  <c r="K694" i="1"/>
  <c r="R694" i="1" s="1"/>
  <c r="K418" i="1"/>
  <c r="R418" i="1" s="1"/>
  <c r="J418" i="1"/>
  <c r="L418" i="1"/>
  <c r="S418" i="1" s="1"/>
  <c r="J181" i="1"/>
  <c r="Q181" i="1" s="1"/>
  <c r="K181" i="1"/>
  <c r="R181" i="1" s="1"/>
  <c r="M414" i="1"/>
  <c r="N414" i="1" s="1"/>
  <c r="J803" i="1"/>
  <c r="Q803" i="1" s="1"/>
  <c r="J970" i="1"/>
  <c r="L970" i="1"/>
  <c r="L200" i="1"/>
  <c r="S200" i="1" s="1"/>
  <c r="J200" i="1"/>
  <c r="J426" i="1"/>
  <c r="Q426" i="1" s="1"/>
  <c r="L426" i="1"/>
  <c r="S426" i="1" s="1"/>
  <c r="M953" i="1"/>
  <c r="N953" i="1" s="1"/>
  <c r="M877" i="1"/>
  <c r="N877" i="1" s="1"/>
  <c r="L752" i="1"/>
  <c r="S752" i="1" s="1"/>
  <c r="J729" i="1"/>
  <c r="Q729" i="1" s="1"/>
  <c r="L729" i="1"/>
  <c r="S729" i="1" s="1"/>
  <c r="J898" i="1"/>
  <c r="Q898" i="1" s="1"/>
  <c r="L898" i="1"/>
  <c r="S898" i="1" s="1"/>
  <c r="M842" i="1"/>
  <c r="N842" i="1" s="1"/>
  <c r="L983" i="1"/>
  <c r="J983" i="1"/>
  <c r="K983" i="1"/>
  <c r="J171" i="1"/>
  <c r="X171" i="1" s="1"/>
  <c r="M160" i="1"/>
  <c r="N160" i="1" s="1"/>
  <c r="L286" i="1"/>
  <c r="J642" i="1"/>
  <c r="X642" i="1" s="1"/>
  <c r="L642" i="1"/>
  <c r="J444" i="1"/>
  <c r="L444" i="1"/>
  <c r="S444" i="1" s="1"/>
  <c r="M837" i="1"/>
  <c r="N837" i="1" s="1"/>
  <c r="J752" i="1"/>
  <c r="M752" i="1"/>
  <c r="N752" i="1" s="1"/>
  <c r="J751" i="1"/>
  <c r="X751" i="1" s="1"/>
  <c r="K751" i="1"/>
  <c r="R751" i="1" s="1"/>
  <c r="L751" i="1"/>
  <c r="S751" i="1" s="1"/>
  <c r="M950" i="1"/>
  <c r="N950" i="1" s="1"/>
  <c r="J148" i="1"/>
  <c r="K148" i="1"/>
  <c r="R148" i="1" s="1"/>
  <c r="L148" i="1"/>
  <c r="S148" i="1" s="1"/>
  <c r="M1000" i="1"/>
  <c r="N1000" i="1" s="1"/>
  <c r="M865" i="1"/>
  <c r="N865" i="1" s="1"/>
  <c r="L182" i="1"/>
  <c r="S182" i="1" s="1"/>
  <c r="K160" i="1"/>
  <c r="R160" i="1" s="1"/>
  <c r="M273" i="1"/>
  <c r="N273" i="1" s="1"/>
  <c r="L837" i="1"/>
  <c r="S837" i="1" s="1"/>
  <c r="M954" i="1"/>
  <c r="N954" i="1" s="1"/>
  <c r="J538" i="1"/>
  <c r="L538" i="1"/>
  <c r="S538" i="1" s="1"/>
  <c r="M538" i="1"/>
  <c r="N538" i="1" s="1"/>
  <c r="M758" i="1"/>
  <c r="N758" i="1" s="1"/>
  <c r="J823" i="1"/>
  <c r="L823" i="1"/>
  <c r="S823" i="1" s="1"/>
  <c r="M823" i="1"/>
  <c r="N823" i="1" s="1"/>
  <c r="M768" i="1"/>
  <c r="N768" i="1" s="1"/>
  <c r="J554" i="1"/>
  <c r="L554" i="1"/>
  <c r="J182" i="1"/>
  <c r="Q182" i="1" s="1"/>
  <c r="M489" i="1"/>
  <c r="N489" i="1" s="1"/>
  <c r="M723" i="1"/>
  <c r="N723" i="1" s="1"/>
  <c r="J837" i="1"/>
  <c r="L950" i="1"/>
  <c r="S950" i="1" s="1"/>
  <c r="J950" i="1"/>
  <c r="L1000" i="1"/>
  <c r="S1000" i="1" s="1"/>
  <c r="J1000" i="1"/>
  <c r="J5" i="1"/>
  <c r="P5" i="1" s="1"/>
  <c r="K5" i="1"/>
  <c r="R5" i="1" s="1"/>
  <c r="L5" i="1"/>
  <c r="M836" i="1"/>
  <c r="N836" i="1" s="1"/>
  <c r="L160" i="1"/>
  <c r="S160" i="1" s="1"/>
  <c r="L273" i="1"/>
  <c r="S273" i="1" s="1"/>
  <c r="J273" i="1"/>
  <c r="J954" i="1"/>
  <c r="L954" i="1"/>
  <c r="S954" i="1" s="1"/>
  <c r="J758" i="1"/>
  <c r="L758" i="1"/>
  <c r="S758" i="1" s="1"/>
  <c r="J768" i="1"/>
  <c r="L768" i="1"/>
  <c r="S768" i="1" s="1"/>
  <c r="M749" i="1"/>
  <c r="N749" i="1" s="1"/>
  <c r="M976" i="1"/>
  <c r="N976" i="1" s="1"/>
  <c r="J684" i="1"/>
  <c r="P684" i="1" s="1"/>
  <c r="K489" i="1"/>
  <c r="R489" i="1" s="1"/>
  <c r="J723" i="1"/>
  <c r="J183" i="1"/>
  <c r="J638" i="1"/>
  <c r="L638" i="1"/>
  <c r="S638" i="1" s="1"/>
  <c r="J280" i="1"/>
  <c r="L280" i="1"/>
  <c r="S280" i="1" s="1"/>
  <c r="M415" i="1"/>
  <c r="N415" i="1" s="1"/>
  <c r="M585" i="1"/>
  <c r="N585" i="1" s="1"/>
  <c r="M365" i="1"/>
  <c r="N365" i="1" s="1"/>
  <c r="L585" i="1"/>
  <c r="S585" i="1" s="1"/>
  <c r="J327" i="1"/>
  <c r="Q327" i="1" s="1"/>
  <c r="L327" i="1"/>
  <c r="S327" i="1" s="1"/>
  <c r="J756" i="1"/>
  <c r="K756" i="1"/>
  <c r="R756" i="1" s="1"/>
  <c r="L756" i="1"/>
  <c r="S756" i="1" s="1"/>
  <c r="M563" i="1"/>
  <c r="N563" i="1" s="1"/>
  <c r="J364" i="1"/>
  <c r="K364" i="1"/>
  <c r="L364" i="1"/>
  <c r="S364" i="1" s="1"/>
  <c r="M679" i="1"/>
  <c r="N679" i="1" s="1"/>
  <c r="M728" i="1"/>
  <c r="N728" i="1" s="1"/>
  <c r="L803" i="1"/>
  <c r="S803" i="1" s="1"/>
  <c r="M901" i="1"/>
  <c r="N901" i="1" s="1"/>
  <c r="M970" i="1"/>
  <c r="N970" i="1" s="1"/>
  <c r="M200" i="1"/>
  <c r="N200" i="1" s="1"/>
  <c r="J322" i="1"/>
  <c r="L322" i="1"/>
  <c r="S322" i="1" s="1"/>
  <c r="M322" i="1"/>
  <c r="N322" i="1" s="1"/>
  <c r="M426" i="1"/>
  <c r="N426" i="1" s="1"/>
  <c r="J429" i="1"/>
  <c r="L429" i="1"/>
  <c r="S429" i="1" s="1"/>
  <c r="M429" i="1"/>
  <c r="N429" i="1" s="1"/>
  <c r="M161" i="1"/>
  <c r="N161" i="1" s="1"/>
  <c r="K485" i="1"/>
  <c r="L485" i="1"/>
  <c r="S485" i="1" s="1"/>
  <c r="J485" i="1"/>
  <c r="Q485" i="1" s="1"/>
  <c r="L447" i="1"/>
  <c r="S447" i="1" s="1"/>
  <c r="M359" i="1"/>
  <c r="N359" i="1" s="1"/>
  <c r="L563" i="1"/>
  <c r="S563" i="1" s="1"/>
  <c r="J563" i="1"/>
  <c r="L679" i="1"/>
  <c r="S679" i="1" s="1"/>
  <c r="J679" i="1"/>
  <c r="L728" i="1"/>
  <c r="S728" i="1" s="1"/>
  <c r="J728" i="1"/>
  <c r="M64" i="1"/>
  <c r="N64" i="1" s="1"/>
  <c r="J402" i="1"/>
  <c r="M402" i="1"/>
  <c r="N402" i="1" s="1"/>
  <c r="K402" i="1"/>
  <c r="R402" i="1" s="1"/>
  <c r="M268" i="1"/>
  <c r="N268" i="1" s="1"/>
  <c r="M798" i="1"/>
  <c r="N798" i="1" s="1"/>
  <c r="M474" i="1"/>
  <c r="N474" i="1" s="1"/>
  <c r="M885" i="1"/>
  <c r="N885" i="1" s="1"/>
  <c r="M912" i="1"/>
  <c r="N912" i="1" s="1"/>
  <c r="K33" i="1"/>
  <c r="L33" i="1"/>
  <c r="S33" i="1" s="1"/>
  <c r="J33" i="1"/>
  <c r="M554" i="1"/>
  <c r="N554" i="1" s="1"/>
  <c r="J779" i="1"/>
  <c r="Q779" i="1" s="1"/>
  <c r="M5" i="1"/>
  <c r="N5" i="1" s="1"/>
  <c r="L733" i="1"/>
  <c r="S733" i="1" s="1"/>
  <c r="K733" i="1"/>
  <c r="K549" i="1"/>
  <c r="L549" i="1"/>
  <c r="L893" i="1"/>
  <c r="K893" i="1"/>
  <c r="K96" i="1"/>
  <c r="R96" i="1" s="1"/>
  <c r="L96" i="1"/>
  <c r="S96" i="1" s="1"/>
  <c r="M733" i="1"/>
  <c r="N733" i="1" s="1"/>
  <c r="M549" i="1"/>
  <c r="N549" i="1" s="1"/>
  <c r="M893" i="1"/>
  <c r="N893" i="1" s="1"/>
  <c r="M96" i="1"/>
  <c r="N96" i="1" s="1"/>
  <c r="M975" i="1"/>
  <c r="N975" i="1" s="1"/>
  <c r="M779" i="1"/>
  <c r="N779" i="1" s="1"/>
  <c r="L681" i="1"/>
  <c r="S681" i="1" s="1"/>
  <c r="K681" i="1"/>
  <c r="R681" i="1" s="1"/>
  <c r="K621" i="1"/>
  <c r="R621" i="1" s="1"/>
  <c r="L621" i="1"/>
  <c r="S621" i="1" s="1"/>
  <c r="L543" i="1"/>
  <c r="S543" i="1" s="1"/>
  <c r="K543" i="1"/>
  <c r="R543" i="1" s="1"/>
  <c r="K597" i="1"/>
  <c r="R597" i="1" s="1"/>
  <c r="L597" i="1"/>
  <c r="M681" i="1"/>
  <c r="N681" i="1" s="1"/>
  <c r="M621" i="1"/>
  <c r="N621" i="1" s="1"/>
  <c r="M543" i="1"/>
  <c r="N543" i="1" s="1"/>
  <c r="M597" i="1"/>
  <c r="N597" i="1" s="1"/>
  <c r="L233" i="1"/>
  <c r="S233" i="1" s="1"/>
  <c r="L295" i="1"/>
  <c r="S295" i="1" s="1"/>
  <c r="L357" i="1"/>
  <c r="S357" i="1" s="1"/>
  <c r="L762" i="1"/>
  <c r="S762" i="1" s="1"/>
  <c r="L582" i="1"/>
  <c r="S582" i="1" s="1"/>
  <c r="K865" i="1"/>
  <c r="J865" i="1"/>
  <c r="L691" i="1"/>
  <c r="S691" i="1" s="1"/>
  <c r="L459" i="1"/>
  <c r="S459" i="1" s="1"/>
  <c r="K459" i="1"/>
  <c r="K298" i="1"/>
  <c r="R298" i="1" s="1"/>
  <c r="L298" i="1"/>
  <c r="S298" i="1" s="1"/>
  <c r="L122" i="1"/>
  <c r="K122" i="1"/>
  <c r="K333" i="1"/>
  <c r="R333" i="1" s="1"/>
  <c r="L333" i="1"/>
  <c r="S333" i="1" s="1"/>
  <c r="M459" i="1"/>
  <c r="N459" i="1" s="1"/>
  <c r="M298" i="1"/>
  <c r="N298" i="1" s="1"/>
  <c r="M122" i="1"/>
  <c r="N122" i="1" s="1"/>
  <c r="M333" i="1"/>
  <c r="N333" i="1" s="1"/>
  <c r="M280" i="1"/>
  <c r="N280" i="1" s="1"/>
  <c r="M201" i="1"/>
  <c r="N201" i="1" s="1"/>
  <c r="K166" i="1"/>
  <c r="L166" i="1"/>
  <c r="M223" i="1"/>
  <c r="N223" i="1" s="1"/>
  <c r="L338" i="1"/>
  <c r="K338" i="1"/>
  <c r="R338" i="1" s="1"/>
  <c r="K417" i="1"/>
  <c r="R417" i="1" s="1"/>
  <c r="L417" i="1"/>
  <c r="S417" i="1" s="1"/>
  <c r="M438" i="1"/>
  <c r="N438" i="1" s="1"/>
  <c r="L212" i="1"/>
  <c r="K212" i="1"/>
  <c r="R212" i="1" s="1"/>
  <c r="K169" i="1"/>
  <c r="L169" i="1"/>
  <c r="S169" i="1" s="1"/>
  <c r="K942" i="1"/>
  <c r="R942" i="1" s="1"/>
  <c r="J942" i="1"/>
  <c r="Q942" i="1" s="1"/>
  <c r="M166" i="1"/>
  <c r="N166" i="1" s="1"/>
  <c r="M338" i="1"/>
  <c r="N338" i="1" s="1"/>
  <c r="M417" i="1"/>
  <c r="N417" i="1" s="1"/>
  <c r="M212" i="1"/>
  <c r="N212" i="1" s="1"/>
  <c r="M169" i="1"/>
  <c r="N169" i="1" s="1"/>
  <c r="M503" i="1"/>
  <c r="N503" i="1" s="1"/>
  <c r="M942" i="1"/>
  <c r="N942" i="1" s="1"/>
  <c r="K958" i="1"/>
  <c r="R958" i="1" s="1"/>
  <c r="L958" i="1"/>
  <c r="S958" i="1" s="1"/>
  <c r="M952" i="1"/>
  <c r="N952" i="1" s="1"/>
  <c r="L908" i="1"/>
  <c r="S908" i="1" s="1"/>
  <c r="K908" i="1"/>
  <c r="K962" i="1"/>
  <c r="L962" i="1"/>
  <c r="M998" i="1"/>
  <c r="N998" i="1" s="1"/>
  <c r="L89" i="1"/>
  <c r="S89" i="1" s="1"/>
  <c r="K89" i="1"/>
  <c r="K809" i="1"/>
  <c r="L809" i="1"/>
  <c r="S809" i="1" s="1"/>
  <c r="M958" i="1"/>
  <c r="N958" i="1" s="1"/>
  <c r="M908" i="1"/>
  <c r="N908" i="1" s="1"/>
  <c r="M962" i="1"/>
  <c r="N962" i="1" s="1"/>
  <c r="M89" i="1"/>
  <c r="N89" i="1" s="1"/>
  <c r="M809" i="1"/>
  <c r="N809" i="1" s="1"/>
  <c r="K749" i="1"/>
  <c r="K953" i="1"/>
  <c r="R953" i="1" s="1"/>
  <c r="L842" i="1"/>
  <c r="S842" i="1" s="1"/>
  <c r="M903" i="1"/>
  <c r="N903" i="1" s="1"/>
  <c r="L268" i="1"/>
  <c r="S268" i="1" s="1"/>
  <c r="K268" i="1"/>
  <c r="R268" i="1" s="1"/>
  <c r="K798" i="1"/>
  <c r="L798" i="1"/>
  <c r="S798" i="1" s="1"/>
  <c r="M979" i="1"/>
  <c r="N979" i="1" s="1"/>
  <c r="L474" i="1"/>
  <c r="S474" i="1" s="1"/>
  <c r="K474" i="1"/>
  <c r="K885" i="1"/>
  <c r="L885" i="1"/>
  <c r="S885" i="1" s="1"/>
  <c r="M605" i="1"/>
  <c r="N605" i="1" s="1"/>
  <c r="L912" i="1"/>
  <c r="S912" i="1" s="1"/>
  <c r="K912" i="1"/>
  <c r="M103" i="1"/>
  <c r="N103" i="1" s="1"/>
  <c r="M102" i="1"/>
  <c r="N102" i="1" s="1"/>
  <c r="M176" i="1"/>
  <c r="N176" i="1" s="1"/>
  <c r="M33" i="1"/>
  <c r="N33" i="1" s="1"/>
  <c r="M971" i="1"/>
  <c r="N971" i="1" s="1"/>
  <c r="M1001" i="1"/>
  <c r="N1001" i="1" s="1"/>
  <c r="M801" i="1"/>
  <c r="N801" i="1" s="1"/>
  <c r="M884" i="1"/>
  <c r="N884" i="1" s="1"/>
  <c r="L862" i="1"/>
  <c r="L810" i="1"/>
  <c r="M595" i="1"/>
  <c r="N595" i="1" s="1"/>
  <c r="M556" i="1"/>
  <c r="N556" i="1" s="1"/>
  <c r="L595" i="1"/>
  <c r="S595" i="1" s="1"/>
  <c r="M847" i="1"/>
  <c r="N847" i="1" s="1"/>
  <c r="M30" i="1"/>
  <c r="N30" i="1" s="1"/>
  <c r="M983" i="1"/>
  <c r="N983" i="1" s="1"/>
  <c r="K595" i="1"/>
  <c r="M812" i="1"/>
  <c r="N812" i="1" s="1"/>
  <c r="M689" i="1"/>
  <c r="N689" i="1" s="1"/>
  <c r="L235" i="1"/>
  <c r="M657" i="1"/>
  <c r="N657" i="1" s="1"/>
  <c r="M294" i="1"/>
  <c r="N294" i="1" s="1"/>
  <c r="M614" i="1"/>
  <c r="N614" i="1" s="1"/>
  <c r="M742" i="1"/>
  <c r="N742" i="1" s="1"/>
  <c r="M235" i="1"/>
  <c r="N235" i="1" s="1"/>
  <c r="M715" i="1"/>
  <c r="N715" i="1" s="1"/>
  <c r="M154" i="1"/>
  <c r="N154" i="1" s="1"/>
  <c r="M691" i="1"/>
  <c r="N691" i="1" s="1"/>
  <c r="J836" i="1"/>
  <c r="Q836" i="1" s="1"/>
  <c r="K628" i="1"/>
  <c r="R628" i="1" s="1"/>
  <c r="M114" i="1"/>
  <c r="N114" i="1" s="1"/>
  <c r="M48" i="1"/>
  <c r="N48" i="1" s="1"/>
  <c r="K102" i="1"/>
  <c r="R102" i="1" s="1"/>
  <c r="K48" i="1"/>
  <c r="R48" i="1" s="1"/>
  <c r="M507" i="1"/>
  <c r="N507" i="1" s="1"/>
  <c r="M457" i="1"/>
  <c r="N457" i="1" s="1"/>
  <c r="L457" i="1"/>
  <c r="S457" i="1" s="1"/>
  <c r="K457" i="1"/>
  <c r="R457" i="1" s="1"/>
  <c r="L658" i="1"/>
  <c r="K658" i="1"/>
  <c r="Q894" i="1" l="1"/>
  <c r="Z842" i="1"/>
  <c r="R801" i="1"/>
  <c r="O1002" i="1"/>
  <c r="AA807" i="1"/>
  <c r="N16" i="4"/>
  <c r="X773" i="1"/>
  <c r="Q753" i="1"/>
  <c r="X250" i="1"/>
  <c r="AA116" i="1"/>
  <c r="Y773" i="1"/>
  <c r="Z807" i="1"/>
  <c r="Y250" i="1"/>
  <c r="AA423" i="1"/>
  <c r="Q515" i="1"/>
  <c r="Y293" i="1"/>
  <c r="X477" i="1"/>
  <c r="X616" i="1"/>
  <c r="R928" i="1"/>
  <c r="X962" i="1"/>
  <c r="Y221" i="1"/>
  <c r="Z515" i="1"/>
  <c r="AA548" i="1"/>
  <c r="AA113" i="1"/>
  <c r="Z306" i="1"/>
  <c r="Z392" i="1"/>
  <c r="AB392" i="1" s="1"/>
  <c r="AC392" i="1" s="1"/>
  <c r="X733" i="1"/>
  <c r="X734" i="1"/>
  <c r="Z342" i="1"/>
  <c r="AA197" i="1"/>
  <c r="Z399" i="1"/>
  <c r="X603" i="1"/>
  <c r="Z208" i="1"/>
  <c r="Y348" i="1"/>
  <c r="X908" i="1"/>
  <c r="X282" i="1"/>
  <c r="Z644" i="1"/>
  <c r="Y828" i="1"/>
  <c r="Z296" i="1"/>
  <c r="Z156" i="1"/>
  <c r="Z994" i="1"/>
  <c r="Y136" i="1"/>
  <c r="Z496" i="1"/>
  <c r="Y705" i="1"/>
  <c r="X939" i="1"/>
  <c r="Z10" i="1"/>
  <c r="AA373" i="1"/>
  <c r="Y96" i="1"/>
  <c r="T392" i="1"/>
  <c r="U392" i="1" s="1"/>
  <c r="V392" i="1" s="1"/>
  <c r="Y800" i="1"/>
  <c r="Z421" i="1"/>
  <c r="Z182" i="1"/>
  <c r="X573" i="1"/>
  <c r="Y142" i="1"/>
  <c r="Y320" i="1"/>
  <c r="AA44" i="1"/>
  <c r="AA465" i="1"/>
  <c r="X931" i="1"/>
  <c r="Y605" i="1"/>
  <c r="Y931" i="1"/>
  <c r="AA571" i="1"/>
  <c r="Y78" i="1"/>
  <c r="AA763" i="1"/>
  <c r="Z472" i="1"/>
  <c r="AA349" i="1"/>
  <c r="Y122" i="1"/>
  <c r="X348" i="1"/>
  <c r="AA186" i="1"/>
  <c r="AA509" i="1"/>
  <c r="Y300" i="1"/>
  <c r="Z996" i="1"/>
  <c r="Y959" i="1"/>
  <c r="AA850" i="1"/>
  <c r="X356" i="1"/>
  <c r="Y356" i="1"/>
  <c r="Z187" i="1"/>
  <c r="AA234" i="1"/>
  <c r="X697" i="1"/>
  <c r="Y329" i="1"/>
  <c r="Z77" i="1"/>
  <c r="AA360" i="1"/>
  <c r="Z154" i="1"/>
  <c r="Y910" i="1"/>
  <c r="AA881" i="1"/>
  <c r="Y520" i="1"/>
  <c r="Y672" i="1"/>
  <c r="X65" i="1"/>
  <c r="Z108" i="1"/>
  <c r="Q976" i="1"/>
  <c r="AA226" i="1"/>
  <c r="AA291" i="1"/>
  <c r="E8" i="7"/>
  <c r="Q980" i="1"/>
  <c r="AA7" i="1"/>
  <c r="Y334" i="1"/>
  <c r="X629" i="1"/>
  <c r="X191" i="1"/>
  <c r="Z319" i="1"/>
  <c r="X621" i="1"/>
  <c r="Y321" i="1"/>
  <c r="Z348" i="1"/>
  <c r="Y462" i="1"/>
  <c r="Z302" i="1"/>
  <c r="Z14" i="1"/>
  <c r="Y168" i="1"/>
  <c r="AA3" i="1"/>
  <c r="AA624" i="1"/>
  <c r="Y644" i="1"/>
  <c r="X300" i="1"/>
  <c r="Y603" i="1"/>
  <c r="X861" i="1"/>
  <c r="X457" i="1"/>
  <c r="Y89" i="1"/>
  <c r="AA805" i="1"/>
  <c r="Z771" i="1"/>
  <c r="Y457" i="1"/>
  <c r="Z230" i="1"/>
  <c r="Q528" i="1"/>
  <c r="AA584" i="1"/>
  <c r="Z701" i="1"/>
  <c r="Y167" i="1"/>
  <c r="Y253" i="1"/>
  <c r="Z82" i="1"/>
  <c r="AB82" i="1" s="1"/>
  <c r="AC82" i="1" s="1"/>
  <c r="T805" i="1"/>
  <c r="U805" i="1" s="1"/>
  <c r="V805" i="1" s="1"/>
  <c r="P125" i="1"/>
  <c r="Z689" i="1"/>
  <c r="P91" i="1"/>
  <c r="R933" i="1"/>
  <c r="AA567" i="1"/>
  <c r="AA860" i="1"/>
  <c r="Y20" i="1"/>
  <c r="Q624" i="1"/>
  <c r="P366" i="1"/>
  <c r="T366" i="1" s="1"/>
  <c r="U366" i="1" s="1"/>
  <c r="V366" i="1" s="1"/>
  <c r="R604" i="1"/>
  <c r="R283" i="1"/>
  <c r="Z603" i="1"/>
  <c r="X691" i="1"/>
  <c r="R662" i="1"/>
  <c r="X40" i="1"/>
  <c r="AA878" i="1"/>
  <c r="Y40" i="1"/>
  <c r="Z624" i="1"/>
  <c r="AA645" i="1"/>
  <c r="Q470" i="1"/>
  <c r="Y790" i="1"/>
  <c r="X884" i="1"/>
  <c r="T842" i="1"/>
  <c r="U842" i="1" s="1"/>
  <c r="V842" i="1" s="1"/>
  <c r="M20" i="11"/>
  <c r="N16" i="11"/>
  <c r="M21" i="11"/>
  <c r="M18" i="11"/>
  <c r="R573" i="1"/>
  <c r="AA656" i="1"/>
  <c r="P167" i="1"/>
  <c r="P672" i="1"/>
  <c r="T672" i="1" s="1"/>
  <c r="U672" i="1" s="1"/>
  <c r="V672" i="1" s="1"/>
  <c r="AA723" i="1"/>
  <c r="AA905" i="1"/>
  <c r="X31" i="1"/>
  <c r="AA611" i="1"/>
  <c r="X305" i="1"/>
  <c r="X339" i="1"/>
  <c r="Y21" i="1"/>
  <c r="AA285" i="1"/>
  <c r="AA294" i="1"/>
  <c r="X21" i="1"/>
  <c r="X133" i="1"/>
  <c r="X246" i="1"/>
  <c r="Z350" i="1"/>
  <c r="Q961" i="1"/>
  <c r="X170" i="1"/>
  <c r="Y249" i="1"/>
  <c r="P690" i="1"/>
  <c r="T690" i="1" s="1"/>
  <c r="U690" i="1" s="1"/>
  <c r="V690" i="1" s="1"/>
  <c r="R36" i="1"/>
  <c r="X214" i="1"/>
  <c r="X644" i="1"/>
  <c r="Y492" i="1"/>
  <c r="Z353" i="1"/>
  <c r="Z136" i="1"/>
  <c r="X106" i="1"/>
  <c r="AA399" i="1"/>
  <c r="Z803" i="1"/>
  <c r="AA36" i="1"/>
  <c r="P170" i="1"/>
  <c r="T170" i="1" s="1"/>
  <c r="U170" i="1" s="1"/>
  <c r="V170" i="1" s="1"/>
  <c r="P329" i="1"/>
  <c r="T329" i="1" s="1"/>
  <c r="U329" i="1" s="1"/>
  <c r="V329" i="1" s="1"/>
  <c r="P339" i="1"/>
  <c r="T339" i="1" s="1"/>
  <c r="U339" i="1" s="1"/>
  <c r="V339" i="1" s="1"/>
  <c r="X114" i="1"/>
  <c r="Z42" i="1"/>
  <c r="R364" i="1"/>
  <c r="R159" i="1"/>
  <c r="R926" i="1"/>
  <c r="Q119" i="1"/>
  <c r="X86" i="1"/>
  <c r="Y604" i="1"/>
  <c r="R204" i="1"/>
  <c r="R479" i="1"/>
  <c r="Y417" i="1"/>
  <c r="X725" i="1"/>
  <c r="X266" i="1"/>
  <c r="Q479" i="1"/>
  <c r="R608" i="1"/>
  <c r="R141" i="1"/>
  <c r="P944" i="1"/>
  <c r="T944" i="1" s="1"/>
  <c r="U944" i="1" s="1"/>
  <c r="V944" i="1" s="1"/>
  <c r="R373" i="1"/>
  <c r="X519" i="1"/>
  <c r="P745" i="1"/>
  <c r="P755" i="1"/>
  <c r="R553" i="1"/>
  <c r="Q504" i="1"/>
  <c r="R625" i="1"/>
  <c r="R646" i="1"/>
  <c r="Q811" i="1"/>
  <c r="X748" i="1"/>
  <c r="X14" i="1"/>
  <c r="X312" i="1"/>
  <c r="R658" i="1"/>
  <c r="R34" i="1"/>
  <c r="Y379" i="1"/>
  <c r="R748" i="1"/>
  <c r="Z113" i="1"/>
  <c r="AA382" i="1"/>
  <c r="AB382" i="1" s="1"/>
  <c r="AC382" i="1" s="1"/>
  <c r="X887" i="1"/>
  <c r="R352" i="1"/>
  <c r="X529" i="1"/>
  <c r="P808" i="1"/>
  <c r="T808" i="1" s="1"/>
  <c r="U808" i="1" s="1"/>
  <c r="V808" i="1" s="1"/>
  <c r="R306" i="1"/>
  <c r="Q604" i="1"/>
  <c r="P820" i="1"/>
  <c r="P775" i="1"/>
  <c r="P10" i="1"/>
  <c r="R729" i="1"/>
  <c r="Q248" i="1"/>
  <c r="P63" i="1"/>
  <c r="R472" i="1"/>
  <c r="T472" i="1" s="1"/>
  <c r="U472" i="1" s="1"/>
  <c r="V472" i="1" s="1"/>
  <c r="R91" i="1"/>
  <c r="P132" i="1"/>
  <c r="Q415" i="1"/>
  <c r="R689" i="1"/>
  <c r="Y34" i="1"/>
  <c r="R774" i="1"/>
  <c r="R576" i="1"/>
  <c r="R60" i="1"/>
  <c r="R569" i="1"/>
  <c r="X8" i="1"/>
  <c r="X623" i="1"/>
  <c r="AA786" i="1"/>
  <c r="Y504" i="1"/>
  <c r="Z576" i="1"/>
  <c r="X985" i="1"/>
  <c r="P181" i="1"/>
  <c r="T181" i="1" s="1"/>
  <c r="U181" i="1" s="1"/>
  <c r="V181" i="1" s="1"/>
  <c r="R378" i="1"/>
  <c r="P289" i="1"/>
  <c r="R609" i="1"/>
  <c r="P131" i="1"/>
  <c r="T131" i="1" s="1"/>
  <c r="U131" i="1" s="1"/>
  <c r="V131" i="1" s="1"/>
  <c r="P180" i="1"/>
  <c r="P642" i="1"/>
  <c r="R134" i="1"/>
  <c r="Q23" i="1"/>
  <c r="R260" i="1"/>
  <c r="Z740" i="1"/>
  <c r="Z270" i="1"/>
  <c r="Z476" i="1"/>
  <c r="X761" i="1"/>
  <c r="AA746" i="1"/>
  <c r="P37" i="1"/>
  <c r="R421" i="1"/>
  <c r="P887" i="1"/>
  <c r="T887" i="1" s="1"/>
  <c r="U887" i="1" s="1"/>
  <c r="V887" i="1" s="1"/>
  <c r="P993" i="1"/>
  <c r="Q293" i="1"/>
  <c r="Y24" i="1"/>
  <c r="X144" i="1"/>
  <c r="X669" i="1"/>
  <c r="Y544" i="1"/>
  <c r="X230" i="1"/>
  <c r="X647" i="1"/>
  <c r="Z229" i="1"/>
  <c r="P504" i="1"/>
  <c r="Q315" i="1"/>
  <c r="P134" i="1"/>
  <c r="P811" i="1"/>
  <c r="Q78" i="1"/>
  <c r="Q122" i="1"/>
  <c r="R459" i="1"/>
  <c r="R241" i="1"/>
  <c r="R586" i="1"/>
  <c r="AA727" i="1"/>
  <c r="X507" i="1"/>
  <c r="X413" i="1"/>
  <c r="X475" i="1"/>
  <c r="Z140" i="1"/>
  <c r="Q476" i="1"/>
  <c r="P129" i="1"/>
  <c r="T129" i="1" s="1"/>
  <c r="U129" i="1" s="1"/>
  <c r="V129" i="1" s="1"/>
  <c r="Q186" i="1"/>
  <c r="Q60" i="1"/>
  <c r="R195" i="1"/>
  <c r="Q105" i="1"/>
  <c r="R750" i="1"/>
  <c r="P40" i="1"/>
  <c r="T40" i="1" s="1"/>
  <c r="U40" i="1" s="1"/>
  <c r="V40" i="1" s="1"/>
  <c r="R757" i="1"/>
  <c r="Q126" i="1"/>
  <c r="T126" i="1" s="1"/>
  <c r="U126" i="1" s="1"/>
  <c r="V126" i="1" s="1"/>
  <c r="R744" i="1"/>
  <c r="Z582" i="1"/>
  <c r="Z280" i="1"/>
  <c r="Y626" i="1"/>
  <c r="X81" i="1"/>
  <c r="P647" i="1"/>
  <c r="T647" i="1" s="1"/>
  <c r="U647" i="1" s="1"/>
  <c r="V647" i="1" s="1"/>
  <c r="P985" i="1"/>
  <c r="P149" i="1"/>
  <c r="P994" i="1"/>
  <c r="Q223" i="1"/>
  <c r="Q82" i="1"/>
  <c r="T82" i="1" s="1"/>
  <c r="U82" i="1" s="1"/>
  <c r="V82" i="1" s="1"/>
  <c r="X242" i="1"/>
  <c r="X289" i="1"/>
  <c r="R368" i="1"/>
  <c r="P467" i="1"/>
  <c r="P38" i="1"/>
  <c r="Q417" i="1"/>
  <c r="R596" i="1"/>
  <c r="X930" i="1"/>
  <c r="AA589" i="1"/>
  <c r="X820" i="1"/>
  <c r="Y892" i="1"/>
  <c r="Z318" i="1"/>
  <c r="Z753" i="1"/>
  <c r="Q285" i="1"/>
  <c r="X869" i="1"/>
  <c r="Q226" i="1"/>
  <c r="Q544" i="1"/>
  <c r="Q95" i="1"/>
  <c r="T95" i="1" s="1"/>
  <c r="U95" i="1" s="1"/>
  <c r="V95" i="1" s="1"/>
  <c r="Q219" i="1"/>
  <c r="P410" i="1"/>
  <c r="R704" i="1"/>
  <c r="P28" i="1"/>
  <c r="T28" i="1" s="1"/>
  <c r="U28" i="1" s="1"/>
  <c r="V28" i="1" s="1"/>
  <c r="P187" i="1"/>
  <c r="Q5" i="1"/>
  <c r="R477" i="1"/>
  <c r="R619" i="1"/>
  <c r="Q926" i="1"/>
  <c r="R471" i="1"/>
  <c r="X722" i="1"/>
  <c r="X58" i="1"/>
  <c r="X10" i="1"/>
  <c r="Q393" i="1"/>
  <c r="P305" i="1"/>
  <c r="T305" i="1" s="1"/>
  <c r="U305" i="1" s="1"/>
  <c r="V305" i="1" s="1"/>
  <c r="Q214" i="1"/>
  <c r="T214" i="1" s="1"/>
  <c r="U214" i="1" s="1"/>
  <c r="V214" i="1" s="1"/>
  <c r="Q626" i="1"/>
  <c r="T626" i="1" s="1"/>
  <c r="U626" i="1" s="1"/>
  <c r="V626" i="1" s="1"/>
  <c r="P529" i="1"/>
  <c r="Q35" i="1"/>
  <c r="Q707" i="1"/>
  <c r="R280" i="1"/>
  <c r="R140" i="1"/>
  <c r="Z398" i="1"/>
  <c r="X38" i="1"/>
  <c r="Z729" i="1"/>
  <c r="Z59" i="1"/>
  <c r="T881" i="1"/>
  <c r="U881" i="1" s="1"/>
  <c r="V881" i="1" s="1"/>
  <c r="X509" i="1"/>
  <c r="Y486" i="1"/>
  <c r="Q691" i="1"/>
  <c r="T691" i="1" s="1"/>
  <c r="U691" i="1" s="1"/>
  <c r="V691" i="1" s="1"/>
  <c r="R292" i="1"/>
  <c r="R239" i="1"/>
  <c r="R532" i="1"/>
  <c r="Q458" i="1"/>
  <c r="Q204" i="1"/>
  <c r="X5" i="1"/>
  <c r="X181" i="1"/>
  <c r="X808" i="1"/>
  <c r="X410" i="1"/>
  <c r="X811" i="1"/>
  <c r="R605" i="1"/>
  <c r="R186" i="1"/>
  <c r="Q298" i="1"/>
  <c r="P162" i="1"/>
  <c r="R673" i="1"/>
  <c r="P604" i="1"/>
  <c r="P415" i="1"/>
  <c r="Q352" i="1"/>
  <c r="P797" i="1"/>
  <c r="P14" i="1"/>
  <c r="T14" i="1" s="1"/>
  <c r="U14" i="1" s="1"/>
  <c r="V14" i="1" s="1"/>
  <c r="R270" i="1"/>
  <c r="R630" i="1"/>
  <c r="R6" i="1"/>
  <c r="Q83" i="1"/>
  <c r="X354" i="1"/>
  <c r="Y740" i="1"/>
  <c r="X578" i="1"/>
  <c r="X9" i="1"/>
  <c r="R671" i="1"/>
  <c r="X184" i="1"/>
  <c r="R222" i="1"/>
  <c r="X264" i="1"/>
  <c r="X12" i="1"/>
  <c r="X445" i="1"/>
  <c r="Y852" i="1"/>
  <c r="Q428" i="1"/>
  <c r="Q940" i="1"/>
  <c r="T940" i="1" s="1"/>
  <c r="U940" i="1" s="1"/>
  <c r="V940" i="1" s="1"/>
  <c r="R12" i="1"/>
  <c r="P594" i="1"/>
  <c r="Q407" i="1"/>
  <c r="R627" i="1"/>
  <c r="P898" i="1"/>
  <c r="T898" i="1" s="1"/>
  <c r="U898" i="1" s="1"/>
  <c r="V898" i="1" s="1"/>
  <c r="P813" i="1"/>
  <c r="T813" i="1" s="1"/>
  <c r="U813" i="1" s="1"/>
  <c r="V813" i="1" s="1"/>
  <c r="P87" i="1"/>
  <c r="T87" i="1" s="1"/>
  <c r="U87" i="1" s="1"/>
  <c r="V87" i="1" s="1"/>
  <c r="P140" i="1"/>
  <c r="P926" i="1"/>
  <c r="P636" i="1"/>
  <c r="T636" i="1" s="1"/>
  <c r="U636" i="1" s="1"/>
  <c r="V636" i="1" s="1"/>
  <c r="R446" i="1"/>
  <c r="P241" i="1"/>
  <c r="P650" i="1"/>
  <c r="T650" i="1" s="1"/>
  <c r="U650" i="1" s="1"/>
  <c r="V650" i="1" s="1"/>
  <c r="P974" i="1"/>
  <c r="P309" i="1"/>
  <c r="R547" i="1"/>
  <c r="R588" i="1"/>
  <c r="Q895" i="1"/>
  <c r="T895" i="1" s="1"/>
  <c r="U895" i="1" s="1"/>
  <c r="V895" i="1" s="1"/>
  <c r="R703" i="1"/>
  <c r="Q178" i="1"/>
  <c r="P404" i="1"/>
  <c r="P114" i="1"/>
  <c r="P97" i="1"/>
  <c r="Q11" i="1"/>
  <c r="T11" i="1" s="1"/>
  <c r="U11" i="1" s="1"/>
  <c r="V11" i="1" s="1"/>
  <c r="Q716" i="1"/>
  <c r="R474" i="1"/>
  <c r="Q751" i="1"/>
  <c r="R741" i="1"/>
  <c r="R784" i="1"/>
  <c r="R83" i="1"/>
  <c r="X157" i="1"/>
  <c r="X115" i="1"/>
  <c r="Y338" i="1"/>
  <c r="R365" i="1"/>
  <c r="X852" i="1"/>
  <c r="Y543" i="1"/>
  <c r="X199" i="1"/>
  <c r="X112" i="1"/>
  <c r="Z411" i="1"/>
  <c r="Z43" i="1"/>
  <c r="Z774" i="1"/>
  <c r="X746" i="1"/>
  <c r="Y187" i="1"/>
  <c r="R273" i="1"/>
  <c r="P24" i="1"/>
  <c r="T24" i="1" s="1"/>
  <c r="U24" i="1" s="1"/>
  <c r="V24" i="1" s="1"/>
  <c r="P998" i="1"/>
  <c r="P567" i="1"/>
  <c r="T567" i="1" s="1"/>
  <c r="U567" i="1" s="1"/>
  <c r="V567" i="1" s="1"/>
  <c r="P93" i="1"/>
  <c r="P727" i="1"/>
  <c r="R374" i="1"/>
  <c r="P153" i="1"/>
  <c r="P171" i="1"/>
  <c r="X26" i="1"/>
  <c r="X346" i="1"/>
  <c r="X948" i="1"/>
  <c r="X926" i="1"/>
  <c r="X754" i="1"/>
  <c r="X190" i="1"/>
  <c r="Y465" i="1"/>
  <c r="Y336" i="1"/>
  <c r="X813" i="1"/>
  <c r="X416" i="1"/>
  <c r="Q933" i="1"/>
  <c r="P389" i="1"/>
  <c r="P107" i="1"/>
  <c r="Q375" i="1"/>
  <c r="P781" i="1"/>
  <c r="Q29" i="1"/>
  <c r="Q879" i="1"/>
  <c r="P722" i="1"/>
  <c r="T722" i="1" s="1"/>
  <c r="U722" i="1" s="1"/>
  <c r="V722" i="1" s="1"/>
  <c r="R776" i="1"/>
  <c r="P216" i="1"/>
  <c r="T216" i="1" s="1"/>
  <c r="U216" i="1" s="1"/>
  <c r="V216" i="1" s="1"/>
  <c r="R218" i="1"/>
  <c r="P479" i="1"/>
  <c r="P961" i="1"/>
  <c r="P584" i="1"/>
  <c r="Q2" i="1"/>
  <c r="P104" i="1"/>
  <c r="Q169" i="1"/>
  <c r="P182" i="1"/>
  <c r="T182" i="1" s="1"/>
  <c r="U182" i="1" s="1"/>
  <c r="V182" i="1" s="1"/>
  <c r="R560" i="1"/>
  <c r="P938" i="1"/>
  <c r="R77" i="1"/>
  <c r="Z560" i="1"/>
  <c r="R169" i="1"/>
  <c r="R485" i="1"/>
  <c r="R354" i="1"/>
  <c r="X212" i="1"/>
  <c r="X997" i="1"/>
  <c r="Y958" i="1"/>
  <c r="R120" i="1"/>
  <c r="X150" i="1"/>
  <c r="Z101" i="1"/>
  <c r="X633" i="1"/>
  <c r="X479" i="1"/>
  <c r="Z317" i="1"/>
  <c r="R505" i="1"/>
  <c r="X109" i="1"/>
  <c r="X216" i="1"/>
  <c r="X129" i="1"/>
  <c r="R654" i="1"/>
  <c r="Q411" i="1"/>
  <c r="P186" i="1"/>
  <c r="R781" i="1"/>
  <c r="P109" i="1"/>
  <c r="T109" i="1" s="1"/>
  <c r="U109" i="1" s="1"/>
  <c r="V109" i="1" s="1"/>
  <c r="Q120" i="1"/>
  <c r="Q464" i="1"/>
  <c r="Q958" i="1"/>
  <c r="T958" i="1" s="1"/>
  <c r="U958" i="1" s="1"/>
  <c r="V958" i="1" s="1"/>
  <c r="Q668" i="1"/>
  <c r="Q543" i="1"/>
  <c r="T543" i="1" s="1"/>
  <c r="U543" i="1" s="1"/>
  <c r="V543" i="1" s="1"/>
  <c r="P751" i="1"/>
  <c r="R961" i="1"/>
  <c r="P23" i="1"/>
  <c r="R130" i="1"/>
  <c r="R173" i="1"/>
  <c r="P157" i="1"/>
  <c r="Q118" i="1"/>
  <c r="T118" i="1" s="1"/>
  <c r="U118" i="1" s="1"/>
  <c r="V118" i="1" s="1"/>
  <c r="R233" i="1"/>
  <c r="P6" i="1"/>
  <c r="P816" i="1"/>
  <c r="P454" i="1"/>
  <c r="T454" i="1" s="1"/>
  <c r="U454" i="1" s="1"/>
  <c r="V454" i="1" s="1"/>
  <c r="Q94" i="1"/>
  <c r="T94" i="1" s="1"/>
  <c r="U94" i="1" s="1"/>
  <c r="V94" i="1" s="1"/>
  <c r="R168" i="1"/>
  <c r="Y661" i="1"/>
  <c r="X821" i="1"/>
  <c r="X314" i="1"/>
  <c r="Y716" i="1"/>
  <c r="Y160" i="1"/>
  <c r="X567" i="1"/>
  <c r="Y118" i="1"/>
  <c r="R669" i="1"/>
  <c r="X274" i="1"/>
  <c r="Q459" i="1"/>
  <c r="P853" i="1"/>
  <c r="P948" i="1"/>
  <c r="P666" i="1"/>
  <c r="T666" i="1" s="1"/>
  <c r="U666" i="1" s="1"/>
  <c r="V666" i="1" s="1"/>
  <c r="P39" i="1"/>
  <c r="P184" i="1"/>
  <c r="R554" i="1"/>
  <c r="P633" i="1"/>
  <c r="Q553" i="1"/>
  <c r="P632" i="1"/>
  <c r="T632" i="1" s="1"/>
  <c r="U632" i="1" s="1"/>
  <c r="V632" i="1" s="1"/>
  <c r="P123" i="1"/>
  <c r="Q520" i="1"/>
  <c r="Q168" i="1"/>
  <c r="R516" i="1"/>
  <c r="P105" i="1"/>
  <c r="P106" i="1"/>
  <c r="T106" i="1" s="1"/>
  <c r="U106" i="1" s="1"/>
  <c r="V106" i="1" s="1"/>
  <c r="P230" i="1"/>
  <c r="T230" i="1" s="1"/>
  <c r="U230" i="1" s="1"/>
  <c r="V230" i="1" s="1"/>
  <c r="P8" i="1"/>
  <c r="T8" i="1" s="1"/>
  <c r="U8" i="1" s="1"/>
  <c r="V8" i="1" s="1"/>
  <c r="Q27" i="1"/>
  <c r="T27" i="1" s="1"/>
  <c r="U27" i="1" s="1"/>
  <c r="V27" i="1" s="1"/>
  <c r="Q605" i="1"/>
  <c r="P800" i="1"/>
  <c r="P314" i="1"/>
  <c r="P997" i="1"/>
  <c r="R528" i="1"/>
  <c r="P725" i="1"/>
  <c r="T725" i="1" s="1"/>
  <c r="U725" i="1" s="1"/>
  <c r="V725" i="1" s="1"/>
  <c r="P31" i="1"/>
  <c r="T31" i="1" s="1"/>
  <c r="U31" i="1" s="1"/>
  <c r="V31" i="1" s="1"/>
  <c r="Q365" i="1"/>
  <c r="Q465" i="1"/>
  <c r="T465" i="1" s="1"/>
  <c r="U465" i="1" s="1"/>
  <c r="V465" i="1" s="1"/>
  <c r="Q52" i="1"/>
  <c r="X49" i="1"/>
  <c r="Q311" i="1"/>
  <c r="Y933" i="1"/>
  <c r="Z661" i="1"/>
  <c r="X582" i="1"/>
  <c r="X182" i="1"/>
  <c r="X202" i="1"/>
  <c r="Z514" i="1"/>
  <c r="Y191" i="1"/>
  <c r="X744" i="1"/>
  <c r="R723" i="1"/>
  <c r="X587" i="1"/>
  <c r="X999" i="1"/>
  <c r="X56" i="1"/>
  <c r="Q18" i="1"/>
  <c r="P21" i="1"/>
  <c r="T21" i="1" s="1"/>
  <c r="U21" i="1" s="1"/>
  <c r="V21" i="1" s="1"/>
  <c r="P36" i="1"/>
  <c r="P90" i="1"/>
  <c r="P121" i="1"/>
  <c r="P836" i="1"/>
  <c r="P754" i="1"/>
  <c r="T754" i="1" s="1"/>
  <c r="U754" i="1" s="1"/>
  <c r="V754" i="1" s="1"/>
  <c r="P311" i="1"/>
  <c r="R347" i="1"/>
  <c r="P253" i="1"/>
  <c r="T253" i="1" s="1"/>
  <c r="U253" i="1" s="1"/>
  <c r="V253" i="1" s="1"/>
  <c r="Q320" i="1"/>
  <c r="P69" i="1"/>
  <c r="P935" i="1"/>
  <c r="T935" i="1" s="1"/>
  <c r="U935" i="1" s="1"/>
  <c r="V935" i="1" s="1"/>
  <c r="Y94" i="1"/>
  <c r="R388" i="1"/>
  <c r="R427" i="1"/>
  <c r="R697" i="1"/>
  <c r="Y459" i="1"/>
  <c r="AA772" i="1"/>
  <c r="X238" i="1"/>
  <c r="X138" i="1"/>
  <c r="Z314" i="1"/>
  <c r="X636" i="1"/>
  <c r="Y17" i="1"/>
  <c r="X371" i="1"/>
  <c r="X128" i="1"/>
  <c r="Z428" i="1"/>
  <c r="X935" i="1"/>
  <c r="X140" i="1"/>
  <c r="X209" i="1"/>
  <c r="R668" i="1"/>
  <c r="Q141" i="1"/>
  <c r="P587" i="1"/>
  <c r="P803" i="1"/>
  <c r="T803" i="1" s="1"/>
  <c r="U803" i="1" s="1"/>
  <c r="V803" i="1" s="1"/>
  <c r="R391" i="1"/>
  <c r="P377" i="1"/>
  <c r="R743" i="1"/>
  <c r="P50" i="1"/>
  <c r="P969" i="1"/>
  <c r="T969" i="1" s="1"/>
  <c r="U969" i="1" s="1"/>
  <c r="V969" i="1" s="1"/>
  <c r="R314" i="1"/>
  <c r="R511" i="1"/>
  <c r="R193" i="1"/>
  <c r="Q581" i="1"/>
  <c r="Q955" i="1"/>
  <c r="X632" i="1"/>
  <c r="X549" i="1"/>
  <c r="X803" i="1"/>
  <c r="X17" i="1"/>
  <c r="X955" i="1"/>
  <c r="X454" i="1"/>
  <c r="X781" i="1"/>
  <c r="X83" i="1"/>
  <c r="Z209" i="1"/>
  <c r="Q317" i="1"/>
  <c r="Q342" i="1"/>
  <c r="P968" i="1"/>
  <c r="T968" i="1" s="1"/>
  <c r="U968" i="1" s="1"/>
  <c r="V968" i="1" s="1"/>
  <c r="P884" i="1"/>
  <c r="T884" i="1" s="1"/>
  <c r="U884" i="1" s="1"/>
  <c r="V884" i="1" s="1"/>
  <c r="R277" i="1"/>
  <c r="Q369" i="1"/>
  <c r="Q910" i="1"/>
  <c r="Q338" i="1"/>
  <c r="P581" i="1"/>
  <c r="P9" i="1"/>
  <c r="Q282" i="1"/>
  <c r="Q221" i="1"/>
  <c r="Q379" i="1"/>
  <c r="T379" i="1" s="1"/>
  <c r="U379" i="1" s="1"/>
  <c r="V379" i="1" s="1"/>
  <c r="P35" i="1"/>
  <c r="R508" i="1"/>
  <c r="X684" i="1"/>
  <c r="Z961" i="1"/>
  <c r="X898" i="1"/>
  <c r="X942" i="1"/>
  <c r="X161" i="1"/>
  <c r="P821" i="1"/>
  <c r="R659" i="1"/>
  <c r="P150" i="1"/>
  <c r="P416" i="1"/>
  <c r="P942" i="1"/>
  <c r="T942" i="1" s="1"/>
  <c r="U942" i="1" s="1"/>
  <c r="V942" i="1" s="1"/>
  <c r="Q160" i="1"/>
  <c r="T160" i="1" s="1"/>
  <c r="U160" i="1" s="1"/>
  <c r="V160" i="1" s="1"/>
  <c r="P196" i="1"/>
  <c r="P717" i="1"/>
  <c r="R358" i="1"/>
  <c r="P32" i="1"/>
  <c r="Q321" i="1"/>
  <c r="R50" i="1"/>
  <c r="P847" i="1"/>
  <c r="P556" i="1"/>
  <c r="X836" i="1"/>
  <c r="Z233" i="1"/>
  <c r="X377" i="1"/>
  <c r="Q74" i="1"/>
  <c r="Y27" i="1"/>
  <c r="Z516" i="1"/>
  <c r="P98" i="1"/>
  <c r="T98" i="1" s="1"/>
  <c r="U98" i="1" s="1"/>
  <c r="V98" i="1" s="1"/>
  <c r="R563" i="1"/>
  <c r="R536" i="1"/>
  <c r="P83" i="1"/>
  <c r="R655" i="1"/>
  <c r="Q473" i="1"/>
  <c r="P815" i="1"/>
  <c r="T815" i="1" s="1"/>
  <c r="U815" i="1" s="1"/>
  <c r="V815" i="1" s="1"/>
  <c r="P56" i="1"/>
  <c r="T56" i="1" s="1"/>
  <c r="U56" i="1" s="1"/>
  <c r="V56" i="1" s="1"/>
  <c r="Q246" i="1"/>
  <c r="T246" i="1" s="1"/>
  <c r="U246" i="1" s="1"/>
  <c r="V246" i="1" s="1"/>
  <c r="Q657" i="1"/>
  <c r="Q163" i="1"/>
  <c r="T163" i="1" s="1"/>
  <c r="U163" i="1" s="1"/>
  <c r="V163" i="1" s="1"/>
  <c r="R765" i="1"/>
  <c r="R764" i="1"/>
  <c r="Q654" i="1"/>
  <c r="R550" i="1"/>
  <c r="Q238" i="1"/>
  <c r="T238" i="1" s="1"/>
  <c r="U238" i="1" s="1"/>
  <c r="V238" i="1" s="1"/>
  <c r="X23" i="1"/>
  <c r="Q188" i="1"/>
  <c r="X938" i="1"/>
  <c r="X87" i="1"/>
  <c r="X859" i="1"/>
  <c r="X196" i="1"/>
  <c r="R728" i="1"/>
  <c r="Q222" i="1"/>
  <c r="P519" i="1"/>
  <c r="Q620" i="1"/>
  <c r="T620" i="1" s="1"/>
  <c r="U620" i="1" s="1"/>
  <c r="V620" i="1" s="1"/>
  <c r="P346" i="1"/>
  <c r="P17" i="1"/>
  <c r="T17" i="1" s="1"/>
  <c r="U17" i="1" s="1"/>
  <c r="V17" i="1" s="1"/>
  <c r="Q55" i="1"/>
  <c r="P212" i="1"/>
  <c r="P485" i="1"/>
  <c r="P74" i="1"/>
  <c r="R551" i="1"/>
  <c r="Q159" i="1"/>
  <c r="P547" i="1"/>
  <c r="P578" i="1"/>
  <c r="X658" i="1"/>
  <c r="Y152" i="1"/>
  <c r="Z186" i="1"/>
  <c r="X777" i="1"/>
  <c r="AA17" i="1"/>
  <c r="Z728" i="1"/>
  <c r="AA916" i="1"/>
  <c r="AA705" i="1"/>
  <c r="Z444" i="1"/>
  <c r="Z57" i="1"/>
  <c r="Z821" i="1"/>
  <c r="Y699" i="1"/>
  <c r="AA676" i="1"/>
  <c r="Z699" i="1"/>
  <c r="Y166" i="1"/>
  <c r="Z757" i="1"/>
  <c r="Y257" i="1"/>
  <c r="AA404" i="1"/>
  <c r="Z609" i="1"/>
  <c r="X248" i="1"/>
  <c r="X198" i="1"/>
  <c r="P198" i="1"/>
  <c r="Z478" i="1"/>
  <c r="Z114" i="1"/>
  <c r="Y248" i="1"/>
  <c r="X960" i="1"/>
  <c r="Q971" i="1"/>
  <c r="Y960" i="1"/>
  <c r="Y198" i="1"/>
  <c r="Y61" i="1"/>
  <c r="AA484" i="1"/>
  <c r="Y401" i="1"/>
  <c r="X350" i="1"/>
  <c r="P350" i="1"/>
  <c r="T350" i="1" s="1"/>
  <c r="U350" i="1" s="1"/>
  <c r="V350" i="1" s="1"/>
  <c r="Z215" i="1"/>
  <c r="Y390" i="1"/>
  <c r="AA928" i="1"/>
  <c r="Y350" i="1"/>
  <c r="AA18" i="1"/>
  <c r="X561" i="1"/>
  <c r="Z74" i="1"/>
  <c r="Z279" i="1"/>
  <c r="X840" i="1"/>
  <c r="X4" i="1"/>
  <c r="Y4" i="1"/>
  <c r="M21" i="4"/>
  <c r="L42" i="4" s="1"/>
  <c r="Y246" i="1"/>
  <c r="Z605" i="1"/>
  <c r="X990" i="1"/>
  <c r="AA359" i="1"/>
  <c r="Z717" i="1"/>
  <c r="AA771" i="1"/>
  <c r="X552" i="1"/>
  <c r="Y941" i="1"/>
  <c r="AA170" i="1"/>
  <c r="X941" i="1"/>
  <c r="AA844" i="1"/>
  <c r="AA789" i="1"/>
  <c r="AA353" i="1"/>
  <c r="Z817" i="1"/>
  <c r="Z220" i="1"/>
  <c r="Z556" i="1"/>
  <c r="AA607" i="1"/>
  <c r="Z326" i="1"/>
  <c r="AA403" i="1"/>
  <c r="Y105" i="1"/>
  <c r="AA726" i="1"/>
  <c r="AA74" i="1"/>
  <c r="AA702" i="1"/>
  <c r="Z446" i="1"/>
  <c r="Y407" i="1"/>
  <c r="Z116" i="1"/>
  <c r="Z300" i="1"/>
  <c r="Y940" i="1"/>
  <c r="Y339" i="1"/>
  <c r="Z128" i="1"/>
  <c r="X117" i="1"/>
  <c r="AA100" i="1"/>
  <c r="Q913" i="1"/>
  <c r="Y715" i="1"/>
  <c r="X335" i="1"/>
  <c r="X678" i="1"/>
  <c r="Z111" i="1"/>
  <c r="Z972" i="1"/>
  <c r="Y117" i="1"/>
  <c r="AA817" i="1"/>
  <c r="Y335" i="1"/>
  <c r="Z266" i="1"/>
  <c r="Z433" i="1"/>
  <c r="AA972" i="1"/>
  <c r="Z448" i="1"/>
  <c r="Z429" i="1"/>
  <c r="Y159" i="1"/>
  <c r="X192" i="1"/>
  <c r="Z359" i="1"/>
  <c r="X341" i="1"/>
  <c r="X159" i="1"/>
  <c r="Z20" i="1"/>
  <c r="Y341" i="1"/>
  <c r="AA815" i="1"/>
  <c r="Z844" i="1"/>
  <c r="X481" i="1"/>
  <c r="Z768" i="1"/>
  <c r="AA942" i="1"/>
  <c r="X662" i="1"/>
  <c r="AA240" i="1"/>
  <c r="Z217" i="1"/>
  <c r="Z504" i="1"/>
  <c r="X268" i="1"/>
  <c r="AA487" i="1"/>
  <c r="X592" i="1"/>
  <c r="X414" i="1"/>
  <c r="X893" i="1"/>
  <c r="Y268" i="1"/>
  <c r="Y825" i="1"/>
  <c r="AA138" i="1"/>
  <c r="Y414" i="1"/>
  <c r="AA409" i="1"/>
  <c r="X905" i="1"/>
  <c r="X637" i="1"/>
  <c r="Z551" i="1"/>
  <c r="Z152" i="1"/>
  <c r="Z387" i="1"/>
  <c r="Z126" i="1"/>
  <c r="R902" i="1"/>
  <c r="X685" i="1"/>
  <c r="Y162" i="1"/>
  <c r="Z468" i="1"/>
  <c r="Y228" i="1"/>
  <c r="X207" i="1"/>
  <c r="X831" i="1"/>
  <c r="X794" i="1"/>
  <c r="P831" i="1"/>
  <c r="AA290" i="1"/>
  <c r="Y207" i="1"/>
  <c r="AA344" i="1"/>
  <c r="Z765" i="1"/>
  <c r="Z617" i="1"/>
  <c r="Y831" i="1"/>
  <c r="Z750" i="1"/>
  <c r="P513" i="1"/>
  <c r="T513" i="1" s="1"/>
  <c r="U513" i="1" s="1"/>
  <c r="V513" i="1" s="1"/>
  <c r="Z158" i="1"/>
  <c r="X979" i="1"/>
  <c r="Y35" i="1"/>
  <c r="AA413" i="1"/>
  <c r="AA53" i="1"/>
  <c r="Z764" i="1"/>
  <c r="AA172" i="1"/>
  <c r="Z456" i="1"/>
  <c r="Z627" i="1"/>
  <c r="Z453" i="1"/>
  <c r="Q627" i="1"/>
  <c r="R995" i="1"/>
  <c r="Y654" i="1"/>
  <c r="X772" i="1"/>
  <c r="AA217" i="1"/>
  <c r="Z820" i="1"/>
  <c r="Z174" i="1"/>
  <c r="AA686" i="1"/>
  <c r="AA902" i="1"/>
  <c r="Q750" i="1"/>
  <c r="Z654" i="1"/>
  <c r="Y772" i="1"/>
  <c r="Z200" i="1"/>
  <c r="X513" i="1"/>
  <c r="Y55" i="1"/>
  <c r="AA995" i="1"/>
  <c r="Y513" i="1"/>
  <c r="AA565" i="1"/>
  <c r="X411" i="1"/>
  <c r="Z868" i="1"/>
  <c r="X613" i="1"/>
  <c r="X352" i="1"/>
  <c r="AA519" i="1"/>
  <c r="Y717" i="1"/>
  <c r="AA868" i="1"/>
  <c r="Y657" i="1"/>
  <c r="Y352" i="1"/>
  <c r="Y163" i="1"/>
  <c r="Z426" i="1"/>
  <c r="X122" i="1"/>
  <c r="X407" i="1"/>
  <c r="AA385" i="1"/>
  <c r="Y411" i="1"/>
  <c r="AA482" i="1"/>
  <c r="Y396" i="1"/>
  <c r="Z939" i="1"/>
  <c r="X720" i="1"/>
  <c r="X698" i="1"/>
  <c r="Y698" i="1"/>
  <c r="X20" i="1"/>
  <c r="AA1001" i="1"/>
  <c r="Y214" i="1"/>
  <c r="Z38" i="1"/>
  <c r="Y315" i="1"/>
  <c r="X390" i="1"/>
  <c r="Z127" i="1"/>
  <c r="Z491" i="1"/>
  <c r="Y124" i="1"/>
  <c r="Z389" i="1"/>
  <c r="Z863" i="1"/>
  <c r="Z541" i="1"/>
  <c r="X51" i="1"/>
  <c r="Z948" i="1"/>
  <c r="Y51" i="1"/>
  <c r="Z325" i="1"/>
  <c r="AA449" i="1"/>
  <c r="Z778" i="1"/>
  <c r="Y375" i="1"/>
  <c r="AA52" i="1"/>
  <c r="X375" i="1"/>
  <c r="X476" i="1"/>
  <c r="Z3" i="1"/>
  <c r="Z273" i="1"/>
  <c r="Z15" i="1"/>
  <c r="Y939" i="1"/>
  <c r="AA853" i="1"/>
  <c r="AA555" i="1"/>
  <c r="Z435" i="1"/>
  <c r="Y647" i="1"/>
  <c r="Y476" i="1"/>
  <c r="Z594" i="1"/>
  <c r="X834" i="1"/>
  <c r="AA721" i="1"/>
  <c r="Q778" i="1"/>
  <c r="Z758" i="1"/>
  <c r="Q876" i="1"/>
  <c r="Y691" i="1"/>
  <c r="AA770" i="1"/>
  <c r="Y1001" i="1"/>
  <c r="X315" i="1"/>
  <c r="Z19" i="1"/>
  <c r="Z813" i="1"/>
  <c r="AA27" i="1"/>
  <c r="AA593" i="1"/>
  <c r="Z855" i="1"/>
  <c r="Y534" i="1"/>
  <c r="Z18" i="1"/>
  <c r="Z601" i="1"/>
  <c r="X593" i="1"/>
  <c r="Y730" i="1"/>
  <c r="Q661" i="1"/>
  <c r="T661" i="1" s="1"/>
  <c r="U661" i="1" s="1"/>
  <c r="V661" i="1" s="1"/>
  <c r="Z464" i="1"/>
  <c r="Z374" i="1"/>
  <c r="AA483" i="1"/>
  <c r="AA206" i="1"/>
  <c r="Y488" i="1"/>
  <c r="Y650" i="1"/>
  <c r="R946" i="1"/>
  <c r="X856" i="1"/>
  <c r="Y634" i="1"/>
  <c r="X464" i="1"/>
  <c r="Y412" i="1"/>
  <c r="Y464" i="1"/>
  <c r="AA458" i="1"/>
  <c r="Z352" i="1"/>
  <c r="Y722" i="1"/>
  <c r="Y929" i="1"/>
  <c r="Y186" i="1"/>
  <c r="AA952" i="1"/>
  <c r="Z776" i="1"/>
  <c r="Z580" i="1"/>
  <c r="Z226" i="1"/>
  <c r="X436" i="1"/>
  <c r="X7" i="1"/>
  <c r="X682" i="1"/>
  <c r="Y436" i="1"/>
  <c r="Y7" i="1"/>
  <c r="X342" i="1"/>
  <c r="AA340" i="1"/>
  <c r="AA998" i="1"/>
  <c r="Y342" i="1"/>
  <c r="AA946" i="1"/>
  <c r="Y120" i="1"/>
  <c r="X412" i="1"/>
  <c r="X232" i="1"/>
  <c r="Z425" i="1"/>
  <c r="X434" i="1"/>
  <c r="Z490" i="1"/>
  <c r="Z264" i="1"/>
  <c r="Y434" i="1"/>
  <c r="Y232" i="1"/>
  <c r="AA513" i="1"/>
  <c r="X249" i="1"/>
  <c r="AA115" i="1"/>
  <c r="Z679" i="1"/>
  <c r="Z918" i="1"/>
  <c r="X541" i="1"/>
  <c r="Z231" i="1"/>
  <c r="Z261" i="1"/>
  <c r="Z971" i="1"/>
  <c r="AA971" i="1"/>
  <c r="X963" i="1"/>
  <c r="Y541" i="1"/>
  <c r="Z669" i="1"/>
  <c r="Q871" i="1"/>
  <c r="Z216" i="1"/>
  <c r="Y65" i="1"/>
  <c r="Z17" i="1"/>
  <c r="X829" i="1"/>
  <c r="Z305" i="1"/>
  <c r="X497" i="1"/>
  <c r="Q644" i="1"/>
  <c r="T384" i="1"/>
  <c r="U384" i="1" s="1"/>
  <c r="V384" i="1" s="1"/>
  <c r="Y690" i="1"/>
  <c r="Y222" i="1"/>
  <c r="AA249" i="1"/>
  <c r="Z98" i="1"/>
  <c r="Q743" i="1"/>
  <c r="AA456" i="1"/>
  <c r="Y620" i="1"/>
  <c r="Z527" i="1"/>
  <c r="Q655" i="1"/>
  <c r="Z563" i="1"/>
  <c r="Z376" i="1"/>
  <c r="AA507" i="1"/>
  <c r="Z28" i="1"/>
  <c r="AB28" i="1" s="1"/>
  <c r="AC28" i="1" s="1"/>
  <c r="X102" i="1"/>
  <c r="Z232" i="1"/>
  <c r="X297" i="1"/>
  <c r="Y106" i="1"/>
  <c r="Y102" i="1"/>
  <c r="Z725" i="1"/>
  <c r="Z691" i="1"/>
  <c r="Y297" i="1"/>
  <c r="Y655" i="1"/>
  <c r="X473" i="1"/>
  <c r="X566" i="1"/>
  <c r="AA94" i="1"/>
  <c r="X369" i="1"/>
  <c r="Z917" i="1"/>
  <c r="Z655" i="1"/>
  <c r="Y473" i="1"/>
  <c r="Z704" i="1"/>
  <c r="Z252" i="1"/>
  <c r="Y369" i="1"/>
  <c r="Y8" i="1"/>
  <c r="Y884" i="1"/>
  <c r="AA754" i="1"/>
  <c r="AA220" i="1"/>
  <c r="AA384" i="1"/>
  <c r="X619" i="1"/>
  <c r="Z274" i="1"/>
  <c r="Z292" i="1"/>
  <c r="AA8" i="1"/>
  <c r="Z743" i="1"/>
  <c r="Z277" i="1"/>
  <c r="AA213" i="1"/>
  <c r="Y60" i="1"/>
  <c r="X625" i="1"/>
  <c r="X862" i="1"/>
  <c r="Z919" i="1"/>
  <c r="X222" i="1"/>
  <c r="Z323" i="1"/>
  <c r="X743" i="1"/>
  <c r="X569" i="1"/>
  <c r="AA876" i="1"/>
  <c r="AA300" i="1"/>
  <c r="Y226" i="1"/>
  <c r="X438" i="1"/>
  <c r="Z783" i="1"/>
  <c r="Y74" i="1"/>
  <c r="AA822" i="1"/>
  <c r="Z668" i="1"/>
  <c r="Y600" i="1"/>
  <c r="X934" i="1"/>
  <c r="Y397" i="1"/>
  <c r="X226" i="1"/>
  <c r="Z600" i="1"/>
  <c r="AA211" i="1"/>
  <c r="Y934" i="1"/>
  <c r="X397" i="1"/>
  <c r="Y629" i="1"/>
  <c r="AA600" i="1"/>
  <c r="AA531" i="1"/>
  <c r="AB531" i="1" s="1"/>
  <c r="AC531" i="1" s="1"/>
  <c r="Y31" i="1"/>
  <c r="Z368" i="1"/>
  <c r="X579" i="1"/>
  <c r="Y783" i="1"/>
  <c r="Z629" i="1"/>
  <c r="Z616" i="1"/>
  <c r="Z218" i="1"/>
  <c r="Y743" i="1"/>
  <c r="Y76" i="1"/>
  <c r="R990" i="1"/>
  <c r="Z876" i="1"/>
  <c r="T145" i="1"/>
  <c r="U145" i="1" s="1"/>
  <c r="V145" i="1" s="1"/>
  <c r="AA436" i="1"/>
  <c r="Z723" i="1"/>
  <c r="AA188" i="1"/>
  <c r="X871" i="1"/>
  <c r="X849" i="1"/>
  <c r="AA246" i="1"/>
  <c r="T124" i="1"/>
  <c r="U124" i="1" s="1"/>
  <c r="V124" i="1" s="1"/>
  <c r="Z64" i="1"/>
  <c r="X699" i="1"/>
  <c r="Y712" i="1"/>
  <c r="Z859" i="1"/>
  <c r="X740" i="1"/>
  <c r="R923" i="1"/>
  <c r="Z585" i="1"/>
  <c r="X155" i="1"/>
  <c r="Y263" i="1"/>
  <c r="Y18" i="1"/>
  <c r="Z332" i="1"/>
  <c r="Z24" i="1"/>
  <c r="AA269" i="1"/>
  <c r="T396" i="1"/>
  <c r="U396" i="1" s="1"/>
  <c r="V396" i="1" s="1"/>
  <c r="AA263" i="1"/>
  <c r="X532" i="1"/>
  <c r="X712" i="1"/>
  <c r="X518" i="1"/>
  <c r="Y48" i="1"/>
  <c r="Y223" i="1"/>
  <c r="Y924" i="1"/>
  <c r="AA550" i="1"/>
  <c r="AA694" i="1"/>
  <c r="X624" i="1"/>
  <c r="AA326" i="1"/>
  <c r="Z139" i="1"/>
  <c r="X178" i="1"/>
  <c r="Z964" i="1"/>
  <c r="AA288" i="1"/>
  <c r="Z703" i="1"/>
  <c r="X991" i="1"/>
  <c r="X393" i="1"/>
  <c r="Y178" i="1"/>
  <c r="Z781" i="1"/>
  <c r="AA293" i="1"/>
  <c r="AA627" i="1"/>
  <c r="Y296" i="1"/>
  <c r="Z175" i="1"/>
  <c r="AA145" i="1"/>
  <c r="Z53" i="1"/>
  <c r="Z378" i="1"/>
  <c r="Y317" i="1"/>
  <c r="Y393" i="1"/>
  <c r="Z494" i="1"/>
  <c r="Q494" i="1"/>
  <c r="Z70" i="1"/>
  <c r="Y29" i="1"/>
  <c r="AA782" i="1"/>
  <c r="AA699" i="1"/>
  <c r="Z124" i="1"/>
  <c r="X595" i="1"/>
  <c r="Y849" i="1"/>
  <c r="Y624" i="1"/>
  <c r="X317" i="1"/>
  <c r="Z588" i="1"/>
  <c r="X656" i="1"/>
  <c r="AA472" i="1"/>
  <c r="Y212" i="1"/>
  <c r="X873" i="1"/>
  <c r="X376" i="1"/>
  <c r="Y895" i="1"/>
  <c r="Z667" i="1"/>
  <c r="AA317" i="1"/>
  <c r="Y189" i="1"/>
  <c r="X381" i="1"/>
  <c r="X229" i="1"/>
  <c r="X189" i="1"/>
  <c r="Y376" i="1"/>
  <c r="Y229" i="1"/>
  <c r="AA203" i="1"/>
  <c r="AA775" i="1"/>
  <c r="X864" i="1"/>
  <c r="AA24" i="1"/>
  <c r="Z631" i="1"/>
  <c r="Z547" i="1"/>
  <c r="X48" i="1"/>
  <c r="AA21" i="1"/>
  <c r="AA767" i="1"/>
  <c r="Y627" i="1"/>
  <c r="AA253" i="1"/>
  <c r="Z403" i="1"/>
  <c r="Y817" i="1"/>
  <c r="Y669" i="1"/>
  <c r="AA718" i="1"/>
  <c r="Z315" i="1"/>
  <c r="X62" i="1"/>
  <c r="X913" i="1"/>
  <c r="Z815" i="1"/>
  <c r="Y913" i="1"/>
  <c r="AA67" i="1"/>
  <c r="Y616" i="1"/>
  <c r="T880" i="1"/>
  <c r="U880" i="1" s="1"/>
  <c r="V880" i="1" s="1"/>
  <c r="AA58" i="1"/>
  <c r="Q487" i="1"/>
  <c r="R865" i="1"/>
  <c r="X627" i="1"/>
  <c r="Z786" i="1"/>
  <c r="AA990" i="1"/>
  <c r="X310" i="1"/>
  <c r="Z470" i="1"/>
  <c r="X817" i="1"/>
  <c r="Y16" i="1"/>
  <c r="Z678" i="1"/>
  <c r="AA461" i="1"/>
  <c r="AA614" i="1"/>
  <c r="AA724" i="1"/>
  <c r="Y553" i="1"/>
  <c r="X924" i="1"/>
  <c r="Z960" i="1"/>
  <c r="X333" i="1"/>
  <c r="Z190" i="1"/>
  <c r="AA863" i="1"/>
  <c r="R856" i="1"/>
  <c r="Z610" i="1"/>
  <c r="Z480" i="1"/>
  <c r="Y116" i="1"/>
  <c r="Z716" i="1"/>
  <c r="AA636" i="1"/>
  <c r="Y333" i="1"/>
  <c r="Q760" i="1"/>
  <c r="AA933" i="1"/>
  <c r="Z294" i="1"/>
  <c r="AA974" i="1"/>
  <c r="Z92" i="1"/>
  <c r="AA603" i="1"/>
  <c r="Y990" i="1"/>
  <c r="X59" i="1"/>
  <c r="X885" i="1"/>
  <c r="X572" i="1"/>
  <c r="Z538" i="1"/>
  <c r="Z722" i="1"/>
  <c r="X395" i="1"/>
  <c r="AA925" i="1"/>
  <c r="X514" i="1"/>
  <c r="Y59" i="1"/>
  <c r="X443" i="1"/>
  <c r="R857" i="1"/>
  <c r="X798" i="1"/>
  <c r="Y961" i="1"/>
  <c r="X792" i="1"/>
  <c r="Y395" i="1"/>
  <c r="AA865" i="1"/>
  <c r="Y786" i="1"/>
  <c r="Y514" i="1"/>
  <c r="Y797" i="1"/>
  <c r="Z990" i="1"/>
  <c r="Y678" i="1"/>
  <c r="Y443" i="1"/>
  <c r="Y310" i="1"/>
  <c r="Y14" i="1"/>
  <c r="AA960" i="1"/>
  <c r="Y561" i="1"/>
  <c r="AA310" i="1"/>
  <c r="AA666" i="1"/>
  <c r="AA16" i="1"/>
  <c r="Z263" i="1"/>
  <c r="R869" i="1"/>
  <c r="Y593" i="1"/>
  <c r="R952" i="1"/>
  <c r="P211" i="1"/>
  <c r="T211" i="1" s="1"/>
  <c r="U211" i="1" s="1"/>
  <c r="V211" i="1" s="1"/>
  <c r="Z593" i="1"/>
  <c r="AA70" i="1"/>
  <c r="Y319" i="1"/>
  <c r="X899" i="1"/>
  <c r="R987" i="1"/>
  <c r="X66" i="1"/>
  <c r="X319" i="1"/>
  <c r="Z192" i="1"/>
  <c r="T116" i="1"/>
  <c r="U116" i="1" s="1"/>
  <c r="V116" i="1" s="1"/>
  <c r="Y793" i="1"/>
  <c r="Z709" i="1"/>
  <c r="AA218" i="1"/>
  <c r="R846" i="1"/>
  <c r="Y483" i="1"/>
  <c r="Z881" i="1"/>
  <c r="AA969" i="1"/>
  <c r="R967" i="1"/>
  <c r="X152" i="1"/>
  <c r="X692" i="1"/>
  <c r="Z240" i="1"/>
  <c r="AA966" i="1"/>
  <c r="Z752" i="1"/>
  <c r="AA95" i="1"/>
  <c r="Z93" i="1"/>
  <c r="AA609" i="1"/>
  <c r="Y750" i="1"/>
  <c r="AA602" i="1"/>
  <c r="AA369" i="1"/>
  <c r="AA231" i="1"/>
  <c r="AA561" i="1"/>
  <c r="Z852" i="1"/>
  <c r="Z828" i="1"/>
  <c r="X399" i="1"/>
  <c r="Z739" i="1"/>
  <c r="Y891" i="1"/>
  <c r="AB891" i="1" s="1"/>
  <c r="AC891" i="1" s="1"/>
  <c r="AA380" i="1"/>
  <c r="X671" i="1"/>
  <c r="Y415" i="1"/>
  <c r="Z394" i="1"/>
  <c r="Y951" i="1"/>
  <c r="X324" i="1"/>
  <c r="R913" i="1"/>
  <c r="X996" i="1"/>
  <c r="AA38" i="1"/>
  <c r="AA336" i="1"/>
  <c r="Z379" i="1"/>
  <c r="Y867" i="1"/>
  <c r="Y318" i="1"/>
  <c r="Y876" i="1"/>
  <c r="AA857" i="1"/>
  <c r="Y324" i="1"/>
  <c r="AA828" i="1"/>
  <c r="Y996" i="1"/>
  <c r="Y399" i="1"/>
  <c r="X307" i="1"/>
  <c r="Z913" i="1"/>
  <c r="Y2" i="1"/>
  <c r="Z883" i="1"/>
  <c r="P891" i="1"/>
  <c r="AA402" i="1"/>
  <c r="Y307" i="1"/>
  <c r="AA913" i="1"/>
  <c r="Y842" i="1"/>
  <c r="Z310" i="1"/>
  <c r="AA785" i="1"/>
  <c r="AA883" i="1"/>
  <c r="X738" i="1"/>
  <c r="X870" i="1"/>
  <c r="Z363" i="1"/>
  <c r="AA400" i="1"/>
  <c r="AA137" i="1"/>
  <c r="AA463" i="1"/>
  <c r="X428" i="1"/>
  <c r="Y707" i="1"/>
  <c r="Y141" i="1"/>
  <c r="X169" i="1"/>
  <c r="AA91" i="1"/>
  <c r="Z518" i="1"/>
  <c r="Z341" i="1"/>
  <c r="AA707" i="1"/>
  <c r="Z932" i="1"/>
  <c r="Z760" i="1"/>
  <c r="Y169" i="1"/>
  <c r="AA518" i="1"/>
  <c r="X576" i="1"/>
  <c r="Z243" i="1"/>
  <c r="Y184" i="1"/>
  <c r="Y428" i="1"/>
  <c r="Z249" i="1"/>
  <c r="AA932" i="1"/>
  <c r="X99" i="1"/>
  <c r="Q793" i="1"/>
  <c r="R830" i="1"/>
  <c r="Y652" i="1"/>
  <c r="Y125" i="1"/>
  <c r="Z782" i="1"/>
  <c r="Z67" i="1"/>
  <c r="Z640" i="1"/>
  <c r="AA831" i="1"/>
  <c r="Z652" i="1"/>
  <c r="Z276" i="1"/>
  <c r="AA562" i="1"/>
  <c r="Z534" i="1"/>
  <c r="AA852" i="1"/>
  <c r="Y521" i="1"/>
  <c r="Y576" i="1"/>
  <c r="Z831" i="1"/>
  <c r="Y99" i="1"/>
  <c r="Z1001" i="1"/>
  <c r="Y377" i="1"/>
  <c r="AA742" i="1"/>
  <c r="Y11" i="1"/>
  <c r="Y90" i="1"/>
  <c r="P407" i="1"/>
  <c r="P168" i="1"/>
  <c r="Y899" i="1"/>
  <c r="Y288" i="1"/>
  <c r="AA695" i="1"/>
  <c r="R911" i="1"/>
  <c r="R832" i="1"/>
  <c r="R831" i="1"/>
  <c r="T663" i="1"/>
  <c r="U663" i="1" s="1"/>
  <c r="V663" i="1" s="1"/>
  <c r="P178" i="1"/>
  <c r="Z163" i="1"/>
  <c r="Y438" i="1"/>
  <c r="Z335" i="1"/>
  <c r="Y103" i="1"/>
  <c r="Y381" i="1"/>
  <c r="AA190" i="1"/>
  <c r="X18" i="1"/>
  <c r="AA829" i="1"/>
  <c r="Y192" i="1"/>
  <c r="Z561" i="1"/>
  <c r="Q833" i="1"/>
  <c r="R828" i="1"/>
  <c r="T828" i="1" s="1"/>
  <c r="U828" i="1" s="1"/>
  <c r="V828" i="1" s="1"/>
  <c r="X735" i="1"/>
  <c r="R956" i="1"/>
  <c r="Z649" i="1"/>
  <c r="AA475" i="1"/>
  <c r="AA968" i="1"/>
  <c r="Z719" i="1"/>
  <c r="P698" i="1"/>
  <c r="R804" i="1"/>
  <c r="Y505" i="1"/>
  <c r="Y219" i="1"/>
  <c r="Z135" i="1"/>
  <c r="AA940" i="1"/>
  <c r="AA184" i="1"/>
  <c r="Z288" i="1"/>
  <c r="R854" i="1"/>
  <c r="R977" i="1"/>
  <c r="Z365" i="1"/>
  <c r="Z440" i="1"/>
  <c r="P66" i="1"/>
  <c r="P417" i="1"/>
  <c r="T417" i="1" s="1"/>
  <c r="U417" i="1" s="1"/>
  <c r="V417" i="1" s="1"/>
  <c r="P773" i="1"/>
  <c r="T773" i="1" s="1"/>
  <c r="U773" i="1" s="1"/>
  <c r="V773" i="1" s="1"/>
  <c r="Z850" i="1"/>
  <c r="AA117" i="1"/>
  <c r="AA670" i="1"/>
  <c r="Z236" i="1"/>
  <c r="X596" i="1"/>
  <c r="X256" i="1"/>
  <c r="P256" i="1"/>
  <c r="T256" i="1" s="1"/>
  <c r="U256" i="1" s="1"/>
  <c r="V256" i="1" s="1"/>
  <c r="Q949" i="1"/>
  <c r="X510" i="1"/>
  <c r="Y256" i="1"/>
  <c r="Z577" i="1"/>
  <c r="P248" i="1"/>
  <c r="X173" i="1"/>
  <c r="AA788" i="1"/>
  <c r="Y725" i="1"/>
  <c r="Z847" i="1"/>
  <c r="X726" i="1"/>
  <c r="Q600" i="1"/>
  <c r="Z408" i="1"/>
  <c r="AA470" i="1"/>
  <c r="Z117" i="1"/>
  <c r="AA937" i="1"/>
  <c r="Y363" i="1"/>
  <c r="P4" i="1"/>
  <c r="P395" i="1"/>
  <c r="P169" i="1"/>
  <c r="P122" i="1"/>
  <c r="R886" i="1"/>
  <c r="Y844" i="1"/>
  <c r="Y346" i="1"/>
  <c r="Y305" i="1"/>
  <c r="Z858" i="1"/>
  <c r="Y57" i="1"/>
  <c r="R889" i="1"/>
  <c r="Y552" i="1"/>
  <c r="Y676" i="1"/>
  <c r="AA858" i="1"/>
  <c r="X285" i="1"/>
  <c r="AA753" i="1"/>
  <c r="Q952" i="1"/>
  <c r="Z687" i="1"/>
  <c r="Y91" i="1"/>
  <c r="Z552" i="1"/>
  <c r="AA163" i="1"/>
  <c r="Z386" i="1"/>
  <c r="X487" i="1"/>
  <c r="Z45" i="1"/>
  <c r="Y67" i="1"/>
  <c r="Z222" i="1"/>
  <c r="AA781" i="1"/>
  <c r="Y285" i="1"/>
  <c r="X494" i="1"/>
  <c r="X833" i="1"/>
  <c r="X533" i="1"/>
  <c r="P414" i="1"/>
  <c r="Z327" i="1"/>
  <c r="AA613" i="1"/>
  <c r="AA552" i="1"/>
  <c r="AA180" i="1"/>
  <c r="AA689" i="1"/>
  <c r="X358" i="1"/>
  <c r="X188" i="1"/>
  <c r="Y487" i="1"/>
  <c r="X474" i="1"/>
  <c r="Z673" i="1"/>
  <c r="Z536" i="1"/>
  <c r="Z172" i="1"/>
  <c r="Y494" i="1"/>
  <c r="Y719" i="1"/>
  <c r="Y833" i="1"/>
  <c r="AA579" i="1"/>
  <c r="Z12" i="1"/>
  <c r="R890" i="1"/>
  <c r="Y458" i="1"/>
  <c r="X296" i="1"/>
  <c r="AA453" i="1"/>
  <c r="X903" i="1"/>
  <c r="Y358" i="1"/>
  <c r="Y188" i="1"/>
  <c r="Z487" i="1"/>
  <c r="Y787" i="1"/>
  <c r="R941" i="1"/>
  <c r="Z112" i="1"/>
  <c r="AA986" i="1"/>
  <c r="Z129" i="1"/>
  <c r="P78" i="1"/>
  <c r="P348" i="1"/>
  <c r="AA31" i="1"/>
  <c r="AA80" i="1"/>
  <c r="Y64" i="1"/>
  <c r="Y114" i="1"/>
  <c r="AA628" i="1"/>
  <c r="Y174" i="1"/>
  <c r="AA42" i="1"/>
  <c r="Y366" i="1"/>
  <c r="X298" i="1"/>
  <c r="Z188" i="1"/>
  <c r="Y902" i="1"/>
  <c r="AA892" i="1"/>
  <c r="AA719" i="1"/>
  <c r="X64" i="1"/>
  <c r="AA319" i="1"/>
  <c r="Y173" i="1"/>
  <c r="Z145" i="1"/>
  <c r="Y903" i="1"/>
  <c r="X949" i="1"/>
  <c r="Y298" i="1"/>
  <c r="Y565" i="1"/>
  <c r="AA379" i="1"/>
  <c r="AA522" i="1"/>
  <c r="Y879" i="1"/>
  <c r="Z557" i="1"/>
  <c r="P712" i="1"/>
  <c r="AA441" i="1"/>
  <c r="Z502" i="1"/>
  <c r="Y949" i="1"/>
  <c r="Z941" i="1"/>
  <c r="Y952" i="1"/>
  <c r="AA773" i="1"/>
  <c r="X470" i="1"/>
  <c r="AA198" i="1"/>
  <c r="X912" i="1"/>
  <c r="X796" i="1"/>
  <c r="X778" i="1"/>
  <c r="Z969" i="1"/>
  <c r="Z275" i="1"/>
  <c r="AB275" i="1" s="1"/>
  <c r="AC275" i="1" s="1"/>
  <c r="Z191" i="1"/>
  <c r="Y95" i="1"/>
  <c r="AA941" i="1"/>
  <c r="Z542" i="1"/>
  <c r="Z952" i="1"/>
  <c r="Y470" i="1"/>
  <c r="Z391" i="1"/>
  <c r="AA564" i="1"/>
  <c r="R866" i="1"/>
  <c r="Z554" i="1"/>
  <c r="AA947" i="1"/>
  <c r="Y778" i="1"/>
  <c r="AA438" i="1"/>
  <c r="AA191" i="1"/>
  <c r="Z35" i="1"/>
  <c r="AA181" i="1"/>
  <c r="AA408" i="1"/>
  <c r="Z639" i="1"/>
  <c r="AA654" i="1"/>
  <c r="X750" i="1"/>
  <c r="X288" i="1"/>
  <c r="Y680" i="1"/>
  <c r="Z488" i="1"/>
  <c r="Y62" i="1"/>
  <c r="Q786" i="1"/>
  <c r="Q896" i="1"/>
  <c r="Q680" i="1"/>
  <c r="P473" i="1"/>
  <c r="P321" i="1"/>
  <c r="P293" i="1"/>
  <c r="Q902" i="1"/>
  <c r="Z680" i="1"/>
  <c r="P48" i="1"/>
  <c r="P369" i="1"/>
  <c r="P443" i="1"/>
  <c r="T443" i="1" s="1"/>
  <c r="U443" i="1" s="1"/>
  <c r="V443" i="1" s="1"/>
  <c r="P924" i="1"/>
  <c r="P268" i="1"/>
  <c r="T268" i="1" s="1"/>
  <c r="U268" i="1" s="1"/>
  <c r="V268" i="1" s="1"/>
  <c r="P459" i="1"/>
  <c r="P217" i="1"/>
  <c r="T217" i="1" s="1"/>
  <c r="U217" i="1" s="1"/>
  <c r="V217" i="1" s="1"/>
  <c r="P59" i="1"/>
  <c r="T59" i="1" s="1"/>
  <c r="U59" i="1" s="1"/>
  <c r="V59" i="1" s="1"/>
  <c r="P62" i="1"/>
  <c r="R870" i="1"/>
  <c r="Z620" i="1"/>
  <c r="AA859" i="1"/>
  <c r="P188" i="1"/>
  <c r="T188" i="1" s="1"/>
  <c r="U188" i="1" s="1"/>
  <c r="V188" i="1" s="1"/>
  <c r="P902" i="1"/>
  <c r="P119" i="1"/>
  <c r="P524" i="1"/>
  <c r="R908" i="1"/>
  <c r="R943" i="1"/>
  <c r="Q501" i="1"/>
  <c r="R963" i="1"/>
  <c r="AA783" i="1"/>
  <c r="Z7" i="1"/>
  <c r="X976" i="1"/>
  <c r="Q505" i="1"/>
  <c r="Z944" i="1"/>
  <c r="AB944" i="1" s="1"/>
  <c r="AC944" i="1" s="1"/>
  <c r="AA250" i="1"/>
  <c r="Z90" i="1"/>
  <c r="Q482" i="1"/>
  <c r="P333" i="1"/>
  <c r="T333" i="1" s="1"/>
  <c r="U333" i="1" s="1"/>
  <c r="V333" i="1" s="1"/>
  <c r="P331" i="1"/>
  <c r="P159" i="1"/>
  <c r="R962" i="1"/>
  <c r="Q848" i="1"/>
  <c r="Y976" i="1"/>
  <c r="Z946" i="1"/>
  <c r="X458" i="1"/>
  <c r="AA710" i="1"/>
  <c r="Z902" i="1"/>
  <c r="AA411" i="1"/>
  <c r="Y528" i="1"/>
  <c r="AA272" i="1"/>
  <c r="Y753" i="1"/>
  <c r="Y666" i="1"/>
  <c r="P298" i="1"/>
  <c r="P464" i="1"/>
  <c r="P338" i="1"/>
  <c r="P576" i="1"/>
  <c r="Q586" i="1"/>
  <c r="R806" i="1"/>
  <c r="R897" i="1"/>
  <c r="Z800" i="1"/>
  <c r="Y380" i="1"/>
  <c r="Z396" i="1"/>
  <c r="AA663" i="1"/>
  <c r="AA864" i="1"/>
  <c r="P817" i="1"/>
  <c r="Z671" i="1"/>
  <c r="Q929" i="1"/>
  <c r="R807" i="1"/>
  <c r="R798" i="1"/>
  <c r="R877" i="1"/>
  <c r="Z211" i="1"/>
  <c r="Z390" i="1"/>
  <c r="Y785" i="1"/>
  <c r="AA923" i="1"/>
  <c r="P501" i="1"/>
  <c r="Q652" i="1"/>
  <c r="T652" i="1" s="1"/>
  <c r="U652" i="1" s="1"/>
  <c r="V652" i="1" s="1"/>
  <c r="P436" i="1"/>
  <c r="T436" i="1" s="1"/>
  <c r="U436" i="1" s="1"/>
  <c r="V436" i="1" s="1"/>
  <c r="P390" i="1"/>
  <c r="P457" i="1"/>
  <c r="T457" i="1" s="1"/>
  <c r="U457" i="1" s="1"/>
  <c r="V457" i="1" s="1"/>
  <c r="P221" i="1"/>
  <c r="P412" i="1"/>
  <c r="T412" i="1" s="1"/>
  <c r="U412" i="1" s="1"/>
  <c r="V412" i="1" s="1"/>
  <c r="AA740" i="1"/>
  <c r="S740" i="1"/>
  <c r="AA258" i="1"/>
  <c r="S258" i="1"/>
  <c r="Y13" i="1"/>
  <c r="Q13" i="1"/>
  <c r="P13" i="1"/>
  <c r="Z901" i="1"/>
  <c r="R901" i="1"/>
  <c r="Q471" i="1"/>
  <c r="P471" i="1"/>
  <c r="Z316" i="1"/>
  <c r="R316" i="1"/>
  <c r="AA462" i="1"/>
  <c r="S462" i="1"/>
  <c r="AA122" i="1"/>
  <c r="S122" i="1"/>
  <c r="Z549" i="1"/>
  <c r="R549" i="1"/>
  <c r="Q364" i="1"/>
  <c r="P364" i="1"/>
  <c r="Q768" i="1"/>
  <c r="P768" i="1"/>
  <c r="Q1000" i="1"/>
  <c r="P1000" i="1"/>
  <c r="Y444" i="1"/>
  <c r="Q444" i="1"/>
  <c r="P444" i="1"/>
  <c r="Q558" i="1"/>
  <c r="P558" i="1"/>
  <c r="Z838" i="1"/>
  <c r="R838" i="1"/>
  <c r="Z166" i="1"/>
  <c r="R166" i="1"/>
  <c r="Z733" i="1"/>
  <c r="R733" i="1"/>
  <c r="Q322" i="1"/>
  <c r="P322" i="1"/>
  <c r="Q823" i="1"/>
  <c r="P823" i="1"/>
  <c r="AA642" i="1"/>
  <c r="S642" i="1"/>
  <c r="Y788" i="1"/>
  <c r="Q788" i="1"/>
  <c r="P788" i="1"/>
  <c r="AA929" i="1"/>
  <c r="S929" i="1"/>
  <c r="Y802" i="1"/>
  <c r="Q802" i="1"/>
  <c r="Q838" i="1"/>
  <c r="P838" i="1"/>
  <c r="Q536" i="1"/>
  <c r="P536" i="1"/>
  <c r="Y134" i="1"/>
  <c r="Q134" i="1"/>
  <c r="AA708" i="1"/>
  <c r="S708" i="1"/>
  <c r="T708" i="1" s="1"/>
  <c r="U708" i="1" s="1"/>
  <c r="V708" i="1" s="1"/>
  <c r="Q770" i="1"/>
  <c r="P770" i="1"/>
  <c r="Q967" i="1"/>
  <c r="P967" i="1"/>
  <c r="Q303" i="1"/>
  <c r="P303" i="1"/>
  <c r="Q403" i="1"/>
  <c r="P403" i="1"/>
  <c r="Q583" i="1"/>
  <c r="P583" i="1"/>
  <c r="AA668" i="1"/>
  <c r="S668" i="1"/>
  <c r="AA347" i="1"/>
  <c r="S347" i="1"/>
  <c r="Y199" i="1"/>
  <c r="Q199" i="1"/>
  <c r="Q328" i="1"/>
  <c r="P328" i="1"/>
  <c r="Q964" i="1"/>
  <c r="P964" i="1"/>
  <c r="Y784" i="1"/>
  <c r="Q784" i="1"/>
  <c r="P784" i="1"/>
  <c r="R991" i="1"/>
  <c r="AA159" i="1"/>
  <c r="S159" i="1"/>
  <c r="Z293" i="1"/>
  <c r="R293" i="1"/>
  <c r="R907" i="1"/>
  <c r="AA476" i="1"/>
  <c r="S476" i="1"/>
  <c r="Y631" i="1"/>
  <c r="Q631" i="1"/>
  <c r="P631" i="1"/>
  <c r="Z916" i="1"/>
  <c r="R916" i="1"/>
  <c r="Z915" i="1"/>
  <c r="R915" i="1"/>
  <c r="Z395" i="1"/>
  <c r="R395" i="1"/>
  <c r="AA712" i="1"/>
  <c r="S712" i="1"/>
  <c r="Y93" i="1"/>
  <c r="Q93" i="1"/>
  <c r="Q814" i="1"/>
  <c r="P814" i="1"/>
  <c r="X866" i="1"/>
  <c r="Q866" i="1"/>
  <c r="P866" i="1"/>
  <c r="Q742" i="1"/>
  <c r="P742" i="1"/>
  <c r="AA517" i="1"/>
  <c r="S517" i="1"/>
  <c r="AA71" i="1"/>
  <c r="S71" i="1"/>
  <c r="T71" i="1" s="1"/>
  <c r="U71" i="1" s="1"/>
  <c r="V71" i="1" s="1"/>
  <c r="Y978" i="1"/>
  <c r="Q978" i="1"/>
  <c r="T978" i="1" s="1"/>
  <c r="U978" i="1" s="1"/>
  <c r="V978" i="1" s="1"/>
  <c r="Z526" i="1"/>
  <c r="R526" i="1"/>
  <c r="AA832" i="1"/>
  <c r="S832" i="1"/>
  <c r="Y15" i="1"/>
  <c r="Q15" i="1"/>
  <c r="P15" i="1"/>
  <c r="AA926" i="1"/>
  <c r="S926" i="1"/>
  <c r="Z13" i="1"/>
  <c r="R13" i="1"/>
  <c r="AA953" i="1"/>
  <c r="S953" i="1"/>
  <c r="T953" i="1" s="1"/>
  <c r="U953" i="1" s="1"/>
  <c r="V953" i="1" s="1"/>
  <c r="Y874" i="1"/>
  <c r="Q874" i="1"/>
  <c r="P874" i="1"/>
  <c r="X451" i="1"/>
  <c r="Q451" i="1"/>
  <c r="P451" i="1"/>
  <c r="Y80" i="1"/>
  <c r="Q80" i="1"/>
  <c r="T80" i="1" s="1"/>
  <c r="U80" i="1" s="1"/>
  <c r="V80" i="1" s="1"/>
  <c r="Q909" i="1"/>
  <c r="P909" i="1"/>
  <c r="X890" i="1"/>
  <c r="Q890" i="1"/>
  <c r="P890" i="1"/>
  <c r="Q41" i="1"/>
  <c r="P41" i="1"/>
  <c r="Z22" i="1"/>
  <c r="R22" i="1"/>
  <c r="T22" i="1" s="1"/>
  <c r="U22" i="1" s="1"/>
  <c r="V22" i="1" s="1"/>
  <c r="AA735" i="1"/>
  <c r="S735" i="1"/>
  <c r="AA506" i="1"/>
  <c r="S506" i="1"/>
  <c r="AA471" i="1"/>
  <c r="S471" i="1"/>
  <c r="AA744" i="1"/>
  <c r="S744" i="1"/>
  <c r="Q262" i="1"/>
  <c r="P262" i="1"/>
  <c r="Q843" i="1"/>
  <c r="P843" i="1"/>
  <c r="AA430" i="1"/>
  <c r="S430" i="1"/>
  <c r="AA316" i="1"/>
  <c r="S316" i="1"/>
  <c r="Z189" i="1"/>
  <c r="R189" i="1"/>
  <c r="Z360" i="1"/>
  <c r="R360" i="1"/>
  <c r="Y713" i="1"/>
  <c r="Q713" i="1"/>
  <c r="P713" i="1"/>
  <c r="Z702" i="1"/>
  <c r="R702" i="1"/>
  <c r="AA389" i="1"/>
  <c r="S389" i="1"/>
  <c r="R834" i="1"/>
  <c r="AA427" i="1"/>
  <c r="S427" i="1"/>
  <c r="Q826" i="1"/>
  <c r="Q988" i="1"/>
  <c r="P988" i="1"/>
  <c r="Q868" i="1"/>
  <c r="P868" i="1"/>
  <c r="Q450" i="1"/>
  <c r="P450" i="1"/>
  <c r="AA324" i="1"/>
  <c r="S324" i="1"/>
  <c r="Z416" i="1"/>
  <c r="R416" i="1"/>
  <c r="AA43" i="1"/>
  <c r="S43" i="1"/>
  <c r="T43" i="1" s="1"/>
  <c r="U43" i="1" s="1"/>
  <c r="V43" i="1" s="1"/>
  <c r="AA39" i="1"/>
  <c r="S39" i="1"/>
  <c r="Z149" i="1"/>
  <c r="R149" i="1"/>
  <c r="AA354" i="1"/>
  <c r="S354" i="1"/>
  <c r="Z693" i="1"/>
  <c r="R693" i="1"/>
  <c r="Q686" i="1"/>
  <c r="P686" i="1"/>
  <c r="AA716" i="1"/>
  <c r="S716" i="1"/>
  <c r="Y359" i="1"/>
  <c r="Q359" i="1"/>
  <c r="T359" i="1" s="1"/>
  <c r="U359" i="1" s="1"/>
  <c r="V359" i="1" s="1"/>
  <c r="Y190" i="1"/>
  <c r="Q190" i="1"/>
  <c r="T190" i="1" s="1"/>
  <c r="U190" i="1" s="1"/>
  <c r="V190" i="1" s="1"/>
  <c r="R180" i="1"/>
  <c r="Z180" i="1"/>
  <c r="Q917" i="1"/>
  <c r="Y917" i="1"/>
  <c r="Q42" i="1"/>
  <c r="P42" i="1"/>
  <c r="Y42" i="1"/>
  <c r="X42" i="1"/>
  <c r="R829" i="1"/>
  <c r="Z829" i="1"/>
  <c r="Y829" i="1"/>
  <c r="P894" i="1"/>
  <c r="S955" i="1"/>
  <c r="AA955" i="1"/>
  <c r="R590" i="1"/>
  <c r="Z590" i="1"/>
  <c r="Q916" i="1"/>
  <c r="X916" i="1"/>
  <c r="P916" i="1"/>
  <c r="S123" i="1"/>
  <c r="AA123" i="1"/>
  <c r="Q241" i="1"/>
  <c r="Y241" i="1"/>
  <c r="Q309" i="1"/>
  <c r="Y309" i="1"/>
  <c r="Q240" i="1"/>
  <c r="P240" i="1"/>
  <c r="Y240" i="1"/>
  <c r="X240" i="1"/>
  <c r="R759" i="1"/>
  <c r="T759" i="1" s="1"/>
  <c r="U759" i="1" s="1"/>
  <c r="V759" i="1" s="1"/>
  <c r="Z759" i="1"/>
  <c r="Q614" i="1"/>
  <c r="P614" i="1"/>
  <c r="Z125" i="1"/>
  <c r="R125" i="1"/>
  <c r="Z591" i="1"/>
  <c r="R591" i="1"/>
  <c r="Z262" i="1"/>
  <c r="R262" i="1"/>
  <c r="AA713" i="1"/>
  <c r="S713" i="1"/>
  <c r="Z324" i="1"/>
  <c r="R324" i="1"/>
  <c r="Y888" i="1"/>
  <c r="Q888" i="1"/>
  <c r="P888" i="1"/>
  <c r="Q343" i="1"/>
  <c r="Y343" i="1"/>
  <c r="X343" i="1"/>
  <c r="P343" i="1"/>
  <c r="AA658" i="1"/>
  <c r="S658" i="1"/>
  <c r="Q148" i="1"/>
  <c r="P148" i="1"/>
  <c r="S286" i="1"/>
  <c r="AA271" i="1"/>
  <c r="S271" i="1"/>
  <c r="Z787" i="1"/>
  <c r="R787" i="1"/>
  <c r="AA669" i="1"/>
  <c r="S669" i="1"/>
  <c r="Z602" i="1"/>
  <c r="R602" i="1"/>
  <c r="X667" i="1"/>
  <c r="Q667" i="1"/>
  <c r="Q601" i="1"/>
  <c r="P601" i="1"/>
  <c r="AA428" i="1"/>
  <c r="S428" i="1"/>
  <c r="Z61" i="1"/>
  <c r="R61" i="1"/>
  <c r="T61" i="1" s="1"/>
  <c r="U61" i="1" s="1"/>
  <c r="V61" i="1" s="1"/>
  <c r="Q776" i="1"/>
  <c r="P776" i="1"/>
  <c r="S931" i="1"/>
  <c r="R931" i="1"/>
  <c r="AA774" i="1"/>
  <c r="S774" i="1"/>
  <c r="Y718" i="1"/>
  <c r="Q718" i="1"/>
  <c r="P718" i="1"/>
  <c r="AA69" i="1"/>
  <c r="S69" i="1"/>
  <c r="Z707" i="1"/>
  <c r="R707" i="1"/>
  <c r="AA619" i="1"/>
  <c r="S619" i="1"/>
  <c r="Y653" i="1"/>
  <c r="R653" i="1"/>
  <c r="Q653" i="1"/>
  <c r="Q449" i="1"/>
  <c r="P449" i="1"/>
  <c r="Y682" i="1"/>
  <c r="R682" i="1"/>
  <c r="Y354" i="1"/>
  <c r="Q354" i="1"/>
  <c r="X615" i="1"/>
  <c r="Q615" i="1"/>
  <c r="P615" i="1"/>
  <c r="AA523" i="1"/>
  <c r="S523" i="1"/>
  <c r="Q469" i="1"/>
  <c r="P469" i="1"/>
  <c r="AA570" i="1"/>
  <c r="S570" i="1"/>
  <c r="Q928" i="1"/>
  <c r="P928" i="1"/>
  <c r="AA750" i="1"/>
  <c r="S750" i="1"/>
  <c r="Y847" i="1"/>
  <c r="Q847" i="1"/>
  <c r="AA610" i="1"/>
  <c r="S610" i="1"/>
  <c r="AA103" i="1"/>
  <c r="S103" i="1"/>
  <c r="T103" i="1" s="1"/>
  <c r="U103" i="1" s="1"/>
  <c r="V103" i="1" s="1"/>
  <c r="AA605" i="1"/>
  <c r="S605" i="1"/>
  <c r="AA800" i="1"/>
  <c r="S800" i="1"/>
  <c r="Y853" i="1"/>
  <c r="Q853" i="1"/>
  <c r="Q508" i="1"/>
  <c r="P508" i="1"/>
  <c r="Q981" i="1"/>
  <c r="P981" i="1"/>
  <c r="X517" i="1"/>
  <c r="Q517" i="1"/>
  <c r="P517" i="1"/>
  <c r="Y762" i="1"/>
  <c r="Q762" i="1"/>
  <c r="AA254" i="1"/>
  <c r="S254" i="1"/>
  <c r="R975" i="1"/>
  <c r="Y258" i="1"/>
  <c r="Q258" i="1"/>
  <c r="P258" i="1"/>
  <c r="Y832" i="1"/>
  <c r="Q832" i="1"/>
  <c r="P832" i="1"/>
  <c r="Z2" i="1"/>
  <c r="R2" i="1"/>
  <c r="Z97" i="1"/>
  <c r="R97" i="1"/>
  <c r="Z965" i="1"/>
  <c r="R965" i="1"/>
  <c r="Z555" i="1"/>
  <c r="R555" i="1"/>
  <c r="AA351" i="1"/>
  <c r="S351" i="1"/>
  <c r="Z362" i="1"/>
  <c r="R362" i="1"/>
  <c r="Q208" i="1"/>
  <c r="P208" i="1"/>
  <c r="AA78" i="1"/>
  <c r="S78" i="1"/>
  <c r="Y901" i="1"/>
  <c r="Q901" i="1"/>
  <c r="Y537" i="1"/>
  <c r="Q537" i="1"/>
  <c r="Z26" i="1"/>
  <c r="R26" i="1"/>
  <c r="AA224" i="1"/>
  <c r="S224" i="1"/>
  <c r="Y574" i="1"/>
  <c r="Q574" i="1"/>
  <c r="P574" i="1"/>
  <c r="Y121" i="1"/>
  <c r="Q121" i="1"/>
  <c r="Q858" i="1"/>
  <c r="P858" i="1"/>
  <c r="Y357" i="1"/>
  <c r="Q357" i="1"/>
  <c r="P357" i="1"/>
  <c r="Q316" i="1"/>
  <c r="P316" i="1"/>
  <c r="Y594" i="1"/>
  <c r="Q594" i="1"/>
  <c r="Z713" i="1"/>
  <c r="R713" i="1"/>
  <c r="AA594" i="1"/>
  <c r="S594" i="1"/>
  <c r="AA165" i="1"/>
  <c r="S165" i="1"/>
  <c r="Y252" i="1"/>
  <c r="Q252" i="1"/>
  <c r="T252" i="1" s="1"/>
  <c r="U252" i="1" s="1"/>
  <c r="V252" i="1" s="1"/>
  <c r="Q986" i="1"/>
  <c r="P986" i="1"/>
  <c r="AA804" i="1"/>
  <c r="S804" i="1"/>
  <c r="Y816" i="1"/>
  <c r="Q816" i="1"/>
  <c r="Z147" i="1"/>
  <c r="R147" i="1"/>
  <c r="Q683" i="1"/>
  <c r="P683" i="1"/>
  <c r="Y922" i="1"/>
  <c r="Q922" i="1"/>
  <c r="P922" i="1"/>
  <c r="Z39" i="1"/>
  <c r="R39" i="1"/>
  <c r="Q245" i="1"/>
  <c r="P245" i="1"/>
  <c r="AA315" i="1"/>
  <c r="S315" i="1"/>
  <c r="AA849" i="1"/>
  <c r="S849" i="1"/>
  <c r="AA915" i="1"/>
  <c r="S915" i="1"/>
  <c r="Q992" i="1"/>
  <c r="P992" i="1"/>
  <c r="R184" i="1"/>
  <c r="Z184" i="1"/>
  <c r="P383" i="1"/>
  <c r="R380" i="1"/>
  <c r="Z380" i="1"/>
  <c r="Q498" i="1"/>
  <c r="P498" i="1"/>
  <c r="X498" i="1"/>
  <c r="Q251" i="1"/>
  <c r="Y251" i="1"/>
  <c r="Q622" i="1"/>
  <c r="T622" i="1" s="1"/>
  <c r="U622" i="1" s="1"/>
  <c r="V622" i="1" s="1"/>
  <c r="Y622" i="1"/>
  <c r="Q506" i="1"/>
  <c r="P506" i="1"/>
  <c r="Q923" i="1"/>
  <c r="P923" i="1"/>
  <c r="X923" i="1"/>
  <c r="Q795" i="1"/>
  <c r="P795" i="1"/>
  <c r="Q758" i="1"/>
  <c r="P758" i="1"/>
  <c r="Z309" i="1"/>
  <c r="R309" i="1"/>
  <c r="Q239" i="1"/>
  <c r="P239" i="1"/>
  <c r="Q269" i="1"/>
  <c r="P269" i="1"/>
  <c r="Q640" i="1"/>
  <c r="P640" i="1"/>
  <c r="Q423" i="1"/>
  <c r="P423" i="1"/>
  <c r="AA30" i="1"/>
  <c r="S30" i="1"/>
  <c r="Y702" i="1"/>
  <c r="Q702" i="1"/>
  <c r="Y402" i="1"/>
  <c r="Q402" i="1"/>
  <c r="P402" i="1"/>
  <c r="Q756" i="1"/>
  <c r="P756" i="1"/>
  <c r="Q638" i="1"/>
  <c r="P638" i="1"/>
  <c r="Q954" i="1"/>
  <c r="P954" i="1"/>
  <c r="Q837" i="1"/>
  <c r="P837" i="1"/>
  <c r="Q606" i="1"/>
  <c r="P606" i="1"/>
  <c r="Q530" i="1"/>
  <c r="P530" i="1"/>
  <c r="Q185" i="1"/>
  <c r="P185" i="1"/>
  <c r="Y525" i="1"/>
  <c r="Q525" i="1"/>
  <c r="P525" i="1"/>
  <c r="S547" i="1"/>
  <c r="Q79" i="1"/>
  <c r="P79" i="1"/>
  <c r="Q177" i="1"/>
  <c r="P177" i="1"/>
  <c r="AA997" i="1"/>
  <c r="S997" i="1"/>
  <c r="Q602" i="1"/>
  <c r="P602" i="1"/>
  <c r="AA112" i="1"/>
  <c r="S112" i="1"/>
  <c r="AA586" i="1"/>
  <c r="S586" i="1"/>
  <c r="X290" i="1"/>
  <c r="Q290" i="1"/>
  <c r="P290" i="1"/>
  <c r="AA938" i="1"/>
  <c r="S938" i="1"/>
  <c r="Q430" i="1"/>
  <c r="P430" i="1"/>
  <c r="Q337" i="1"/>
  <c r="P337" i="1"/>
  <c r="Q550" i="1"/>
  <c r="P550" i="1"/>
  <c r="Z115" i="1"/>
  <c r="R115" i="1"/>
  <c r="Q306" i="1"/>
  <c r="P306" i="1"/>
  <c r="Q523" i="1"/>
  <c r="P523" i="1"/>
  <c r="AA419" i="1"/>
  <c r="S419" i="1"/>
  <c r="R824" i="1"/>
  <c r="Q73" i="1"/>
  <c r="P73" i="1"/>
  <c r="AA383" i="1"/>
  <c r="S383" i="1"/>
  <c r="Z947" i="1"/>
  <c r="R947" i="1"/>
  <c r="AA795" i="1"/>
  <c r="S795" i="1"/>
  <c r="AA434" i="1"/>
  <c r="S434" i="1"/>
  <c r="AA903" i="1"/>
  <c r="S903" i="1"/>
  <c r="AA919" i="1"/>
  <c r="S919" i="1"/>
  <c r="T919" i="1" s="1"/>
  <c r="U919" i="1" s="1"/>
  <c r="V919" i="1" s="1"/>
  <c r="AA836" i="1"/>
  <c r="S836" i="1"/>
  <c r="Z853" i="1"/>
  <c r="R853" i="1"/>
  <c r="X447" i="1"/>
  <c r="Q447" i="1"/>
  <c r="P447" i="1"/>
  <c r="Y921" i="1"/>
  <c r="Q921" i="1"/>
  <c r="P921" i="1"/>
  <c r="AA161" i="1"/>
  <c r="S161" i="1"/>
  <c r="Y286" i="1"/>
  <c r="Q286" i="1"/>
  <c r="P286" i="1"/>
  <c r="Y748" i="1"/>
  <c r="Q748" i="1"/>
  <c r="Y582" i="1"/>
  <c r="Q582" i="1"/>
  <c r="T582" i="1" s="1"/>
  <c r="U582" i="1" s="1"/>
  <c r="V582" i="1" s="1"/>
  <c r="Z346" i="1"/>
  <c r="R346" i="1"/>
  <c r="AA489" i="1"/>
  <c r="S489" i="1"/>
  <c r="Q254" i="1"/>
  <c r="P254" i="1"/>
  <c r="AA365" i="1"/>
  <c r="S365" i="1"/>
  <c r="Q480" i="1"/>
  <c r="P480" i="1"/>
  <c r="AA568" i="1"/>
  <c r="S568" i="1"/>
  <c r="Z676" i="1"/>
  <c r="R676" i="1"/>
  <c r="T676" i="1" s="1"/>
  <c r="U676" i="1" s="1"/>
  <c r="V676" i="1" s="1"/>
  <c r="Y97" i="1"/>
  <c r="Q97" i="1"/>
  <c r="AA72" i="1"/>
  <c r="S72" i="1"/>
  <c r="AA127" i="1"/>
  <c r="S127" i="1"/>
  <c r="Q351" i="1"/>
  <c r="P351" i="1"/>
  <c r="Y362" i="1"/>
  <c r="Q362" i="1"/>
  <c r="P362" i="1"/>
  <c r="Y872" i="1"/>
  <c r="Q872" i="1"/>
  <c r="P872" i="1"/>
  <c r="Y966" i="1"/>
  <c r="Q966" i="1"/>
  <c r="T966" i="1" s="1"/>
  <c r="U966" i="1" s="1"/>
  <c r="V966" i="1" s="1"/>
  <c r="AA886" i="1"/>
  <c r="S886" i="1"/>
  <c r="Z78" i="1"/>
  <c r="R78" i="1"/>
  <c r="AA901" i="1"/>
  <c r="S901" i="1"/>
  <c r="Y822" i="1"/>
  <c r="Q822" i="1"/>
  <c r="T822" i="1" s="1"/>
  <c r="U822" i="1" s="1"/>
  <c r="V822" i="1" s="1"/>
  <c r="X741" i="1"/>
  <c r="Q741" i="1"/>
  <c r="P741" i="1"/>
  <c r="Q374" i="1"/>
  <c r="P374" i="1"/>
  <c r="AA375" i="1"/>
  <c r="S375" i="1"/>
  <c r="Q846" i="1"/>
  <c r="P846" i="1"/>
  <c r="Z574" i="1"/>
  <c r="R574" i="1"/>
  <c r="Z331" i="1"/>
  <c r="R331" i="1"/>
  <c r="Z121" i="1"/>
  <c r="R121" i="1"/>
  <c r="AA527" i="1"/>
  <c r="S527" i="1"/>
  <c r="Z414" i="1"/>
  <c r="R414" i="1"/>
  <c r="Q589" i="1"/>
  <c r="P589" i="1"/>
  <c r="R973" i="1"/>
  <c r="Q973" i="1"/>
  <c r="Y973" i="1"/>
  <c r="Q618" i="1"/>
  <c r="T618" i="1" s="1"/>
  <c r="U618" i="1" s="1"/>
  <c r="V618" i="1" s="1"/>
  <c r="Y618" i="1"/>
  <c r="Q151" i="1"/>
  <c r="P151" i="1"/>
  <c r="X151" i="1"/>
  <c r="S904" i="1"/>
  <c r="AA904" i="1"/>
  <c r="Z904" i="1"/>
  <c r="Q460" i="1"/>
  <c r="P460" i="1"/>
  <c r="Y460" i="1"/>
  <c r="X460" i="1"/>
  <c r="Q950" i="1"/>
  <c r="P950" i="1"/>
  <c r="Q502" i="1"/>
  <c r="P502" i="1"/>
  <c r="Q649" i="1"/>
  <c r="P649" i="1"/>
  <c r="Q911" i="1"/>
  <c r="P911" i="1"/>
  <c r="Q63" i="1"/>
  <c r="AA537" i="1"/>
  <c r="S537" i="1"/>
  <c r="Q243" i="1"/>
  <c r="P243" i="1"/>
  <c r="AA843" i="1"/>
  <c r="S843" i="1"/>
  <c r="Y389" i="1"/>
  <c r="Q389" i="1"/>
  <c r="Y39" i="1"/>
  <c r="Q39" i="1"/>
  <c r="AA212" i="1"/>
  <c r="S212" i="1"/>
  <c r="AA597" i="1"/>
  <c r="S597" i="1"/>
  <c r="Q183" i="1"/>
  <c r="P183" i="1"/>
  <c r="Q273" i="1"/>
  <c r="P273" i="1"/>
  <c r="Q538" i="1"/>
  <c r="P538" i="1"/>
  <c r="Y171" i="1"/>
  <c r="Q171" i="1"/>
  <c r="Q418" i="1"/>
  <c r="P418" i="1"/>
  <c r="Q591" i="1"/>
  <c r="P591" i="1"/>
  <c r="R802" i="1"/>
  <c r="Q701" i="1"/>
  <c r="P701" i="1"/>
  <c r="Y792" i="1"/>
  <c r="R792" i="1"/>
  <c r="Q875" i="1"/>
  <c r="P875" i="1"/>
  <c r="R875" i="1"/>
  <c r="R841" i="1"/>
  <c r="Q639" i="1"/>
  <c r="P639" i="1"/>
  <c r="Q330" i="1"/>
  <c r="P330" i="1"/>
  <c r="X732" i="1"/>
  <c r="Q732" i="1"/>
  <c r="P732" i="1"/>
  <c r="AA54" i="1"/>
  <c r="S54" i="1"/>
  <c r="AA405" i="1"/>
  <c r="S405" i="1"/>
  <c r="Q332" i="1"/>
  <c r="P332" i="1"/>
  <c r="Q711" i="1"/>
  <c r="P711" i="1"/>
  <c r="Q100" i="1"/>
  <c r="P100" i="1"/>
  <c r="Y69" i="1"/>
  <c r="Q69" i="1"/>
  <c r="AA133" i="1"/>
  <c r="S133" i="1"/>
  <c r="Q301" i="1"/>
  <c r="P301" i="1"/>
  <c r="AA698" i="1"/>
  <c r="S698" i="1"/>
  <c r="AA529" i="1"/>
  <c r="S529" i="1"/>
  <c r="AA85" i="1"/>
  <c r="S85" i="1"/>
  <c r="Q522" i="1"/>
  <c r="P522" i="1"/>
  <c r="X419" i="1"/>
  <c r="Q419" i="1"/>
  <c r="P419" i="1"/>
  <c r="AA573" i="1"/>
  <c r="S573" i="1"/>
  <c r="Q179" i="1"/>
  <c r="P179" i="1"/>
  <c r="Q265" i="1"/>
  <c r="P265" i="1"/>
  <c r="AA581" i="1"/>
  <c r="S581" i="1"/>
  <c r="R862" i="1"/>
  <c r="X70" i="1"/>
  <c r="Q70" i="1"/>
  <c r="P70" i="1"/>
  <c r="Y345" i="1"/>
  <c r="Q345" i="1"/>
  <c r="P345" i="1"/>
  <c r="Z611" i="1"/>
  <c r="R611" i="1"/>
  <c r="Q611" i="1"/>
  <c r="AA918" i="1"/>
  <c r="S918" i="1"/>
  <c r="Z836" i="1"/>
  <c r="R836" i="1"/>
  <c r="AA821" i="1"/>
  <c r="S821" i="1"/>
  <c r="Z507" i="1"/>
  <c r="R507" i="1"/>
  <c r="S921" i="1"/>
  <c r="R921" i="1"/>
  <c r="Y161" i="1"/>
  <c r="Q161" i="1"/>
  <c r="Z763" i="1"/>
  <c r="R763" i="1"/>
  <c r="Z138" i="1"/>
  <c r="R138" i="1"/>
  <c r="AA630" i="1"/>
  <c r="S630" i="1"/>
  <c r="Q489" i="1"/>
  <c r="P489" i="1"/>
  <c r="AA480" i="1"/>
  <c r="S480" i="1"/>
  <c r="X398" i="1"/>
  <c r="Q398" i="1"/>
  <c r="P398" i="1"/>
  <c r="Z72" i="1"/>
  <c r="R72" i="1"/>
  <c r="Y127" i="1"/>
  <c r="Q127" i="1"/>
  <c r="Q378" i="1"/>
  <c r="P378" i="1"/>
  <c r="Y835" i="1"/>
  <c r="Q835" i="1"/>
  <c r="P835" i="1"/>
  <c r="Z52" i="1"/>
  <c r="R52" i="1"/>
  <c r="AA362" i="1"/>
  <c r="S362" i="1"/>
  <c r="Z872" i="1"/>
  <c r="S872" i="1"/>
  <c r="Q291" i="1"/>
  <c r="P291" i="1"/>
  <c r="Z727" i="1"/>
  <c r="R727" i="1"/>
  <c r="Y26" i="1"/>
  <c r="Q26" i="1"/>
  <c r="AA845" i="1"/>
  <c r="S845" i="1"/>
  <c r="Q982" i="1"/>
  <c r="P982" i="1"/>
  <c r="Z375" i="1"/>
  <c r="R375" i="1"/>
  <c r="AA608" i="1"/>
  <c r="S608" i="1"/>
  <c r="Q660" i="1"/>
  <c r="P660" i="1"/>
  <c r="Q527" i="1"/>
  <c r="P527" i="1"/>
  <c r="AA247" i="1"/>
  <c r="S247" i="1"/>
  <c r="Q156" i="1"/>
  <c r="P156" i="1"/>
  <c r="Q323" i="1"/>
  <c r="P323" i="1"/>
  <c r="Z119" i="1"/>
  <c r="R119" i="1"/>
  <c r="Y50" i="1"/>
  <c r="Q50" i="1"/>
  <c r="Y123" i="1"/>
  <c r="Q123" i="1"/>
  <c r="AA717" i="1"/>
  <c r="S717" i="1"/>
  <c r="Z910" i="1"/>
  <c r="R910" i="1"/>
  <c r="Q496" i="1"/>
  <c r="P496" i="1"/>
  <c r="Q575" i="1"/>
  <c r="Z675" i="1"/>
  <c r="R675" i="1"/>
  <c r="AA520" i="1"/>
  <c r="S520" i="1"/>
  <c r="Z665" i="1"/>
  <c r="R665" i="1"/>
  <c r="Z747" i="1"/>
  <c r="R747" i="1"/>
  <c r="AA155" i="1"/>
  <c r="S155" i="1"/>
  <c r="AA90" i="1"/>
  <c r="S90" i="1"/>
  <c r="Z223" i="1"/>
  <c r="R223" i="1"/>
  <c r="Z905" i="1"/>
  <c r="R905" i="1"/>
  <c r="Q542" i="1"/>
  <c r="P542" i="1"/>
  <c r="AA757" i="1"/>
  <c r="S757" i="1"/>
  <c r="R937" i="1"/>
  <c r="Z937" i="1"/>
  <c r="Q915" i="1"/>
  <c r="X915" i="1"/>
  <c r="P915" i="1"/>
  <c r="R322" i="1"/>
  <c r="Z322" i="1"/>
  <c r="S899" i="1"/>
  <c r="Z899" i="1"/>
  <c r="AA899" i="1"/>
  <c r="Q47" i="1"/>
  <c r="Y47" i="1"/>
  <c r="Q280" i="1"/>
  <c r="P280" i="1"/>
  <c r="Q272" i="1"/>
  <c r="P272" i="1"/>
  <c r="Q804" i="1"/>
  <c r="P804" i="1"/>
  <c r="R809" i="1"/>
  <c r="Q809" i="1"/>
  <c r="Q865" i="1"/>
  <c r="P865" i="1"/>
  <c r="Q33" i="1"/>
  <c r="P33" i="1"/>
  <c r="Q728" i="1"/>
  <c r="P728" i="1"/>
  <c r="Q723" i="1"/>
  <c r="P723" i="1"/>
  <c r="Z983" i="1"/>
  <c r="R983" i="1"/>
  <c r="AA546" i="1"/>
  <c r="S546" i="1"/>
  <c r="Y193" i="1"/>
  <c r="Q193" i="1"/>
  <c r="P193" i="1"/>
  <c r="Q227" i="1"/>
  <c r="P227" i="1"/>
  <c r="Y994" i="1"/>
  <c r="Q994" i="1"/>
  <c r="Q841" i="1"/>
  <c r="P841" i="1"/>
  <c r="AA867" i="1"/>
  <c r="S867" i="1"/>
  <c r="T867" i="1" s="1"/>
  <c r="U867" i="1" s="1"/>
  <c r="V867" i="1" s="1"/>
  <c r="Z405" i="1"/>
  <c r="R405" i="1"/>
  <c r="AA132" i="1"/>
  <c r="S132" i="1"/>
  <c r="Z199" i="1"/>
  <c r="R199" i="1"/>
  <c r="AA301" i="1"/>
  <c r="S301" i="1"/>
  <c r="Q677" i="1"/>
  <c r="P677" i="1"/>
  <c r="R840" i="1"/>
  <c r="Q210" i="1"/>
  <c r="P210" i="1"/>
  <c r="AA911" i="1"/>
  <c r="S911" i="1"/>
  <c r="Y607" i="1"/>
  <c r="Q607" i="1"/>
  <c r="T607" i="1" s="1"/>
  <c r="U607" i="1" s="1"/>
  <c r="V607" i="1" s="1"/>
  <c r="AA631" i="1"/>
  <c r="S631" i="1"/>
  <c r="Y556" i="1"/>
  <c r="Q556" i="1"/>
  <c r="Z788" i="1"/>
  <c r="R788" i="1"/>
  <c r="AA64" i="1"/>
  <c r="S64" i="1"/>
  <c r="AA793" i="1"/>
  <c r="S793" i="1"/>
  <c r="Q507" i="1"/>
  <c r="Y507" i="1"/>
  <c r="Q456" i="1"/>
  <c r="P456" i="1"/>
  <c r="AA130" i="1"/>
  <c r="S130" i="1"/>
  <c r="Z161" i="1"/>
  <c r="R161" i="1"/>
  <c r="Y763" i="1"/>
  <c r="Q763" i="1"/>
  <c r="Y138" i="1"/>
  <c r="Q138" i="1"/>
  <c r="Y630" i="1"/>
  <c r="Q630" i="1"/>
  <c r="P630" i="1"/>
  <c r="AA171" i="1"/>
  <c r="S171" i="1"/>
  <c r="Z945" i="1"/>
  <c r="R945" i="1"/>
  <c r="T945" i="1" s="1"/>
  <c r="U945" i="1" s="1"/>
  <c r="V945" i="1" s="1"/>
  <c r="Z684" i="1"/>
  <c r="R684" i="1"/>
  <c r="Y137" i="1"/>
  <c r="Q137" i="1"/>
  <c r="P137" i="1"/>
  <c r="Q568" i="1"/>
  <c r="P568" i="1"/>
  <c r="Q612" i="1"/>
  <c r="P612" i="1"/>
  <c r="Q771" i="1"/>
  <c r="P771" i="1"/>
  <c r="Y925" i="1"/>
  <c r="Q925" i="1"/>
  <c r="P925" i="1"/>
  <c r="Y72" i="1"/>
  <c r="Q72" i="1"/>
  <c r="Z313" i="1"/>
  <c r="R313" i="1"/>
  <c r="R835" i="1"/>
  <c r="Y446" i="1"/>
  <c r="Q446" i="1"/>
  <c r="P446" i="1"/>
  <c r="Q284" i="1"/>
  <c r="P284" i="1"/>
  <c r="Y727" i="1"/>
  <c r="Q727" i="1"/>
  <c r="Z845" i="1"/>
  <c r="R845" i="1"/>
  <c r="AA242" i="1"/>
  <c r="S242" i="1"/>
  <c r="R927" i="1"/>
  <c r="AA879" i="1"/>
  <c r="S879" i="1"/>
  <c r="AA505" i="1"/>
  <c r="S505" i="1"/>
  <c r="R848" i="1"/>
  <c r="AA267" i="1"/>
  <c r="S267" i="1"/>
  <c r="Y172" i="1"/>
  <c r="Q172" i="1"/>
  <c r="T172" i="1" s="1"/>
  <c r="U172" i="1" s="1"/>
  <c r="V172" i="1" s="1"/>
  <c r="Y608" i="1"/>
  <c r="Q608" i="1"/>
  <c r="P608" i="1"/>
  <c r="Z660" i="1"/>
  <c r="R660" i="1"/>
  <c r="AA897" i="1"/>
  <c r="S897" i="1"/>
  <c r="Q936" i="1"/>
  <c r="P936" i="1"/>
  <c r="AA323" i="1"/>
  <c r="S323" i="1"/>
  <c r="Y775" i="1"/>
  <c r="Q775" i="1"/>
  <c r="Z123" i="1"/>
  <c r="R123" i="1"/>
  <c r="Y859" i="1"/>
  <c r="Q859" i="1"/>
  <c r="T859" i="1" s="1"/>
  <c r="U859" i="1" s="1"/>
  <c r="V859" i="1" s="1"/>
  <c r="Q308" i="1"/>
  <c r="P308" i="1"/>
  <c r="AA128" i="1"/>
  <c r="S128" i="1"/>
  <c r="AA951" i="1"/>
  <c r="S951" i="1"/>
  <c r="AA222" i="1"/>
  <c r="S222" i="1"/>
  <c r="Q675" i="1"/>
  <c r="P675" i="1"/>
  <c r="R851" i="1"/>
  <c r="Z520" i="1"/>
  <c r="R520" i="1"/>
  <c r="R791" i="1"/>
  <c r="AA747" i="1"/>
  <c r="S747" i="1"/>
  <c r="Z827" i="1"/>
  <c r="R827" i="1"/>
  <c r="Z155" i="1"/>
  <c r="R155" i="1"/>
  <c r="AA187" i="1"/>
  <c r="S187" i="1"/>
  <c r="Y918" i="1"/>
  <c r="Q918" i="1"/>
  <c r="Q394" i="1"/>
  <c r="P394" i="1"/>
  <c r="AA47" i="1"/>
  <c r="S47" i="1"/>
  <c r="S528" i="1"/>
  <c r="AA528" i="1"/>
  <c r="Q687" i="1"/>
  <c r="P687" i="1"/>
  <c r="Y687" i="1"/>
  <c r="X687" i="1"/>
  <c r="R203" i="1"/>
  <c r="Z203" i="1"/>
  <c r="Q373" i="1"/>
  <c r="P373" i="1"/>
  <c r="Y373" i="1"/>
  <c r="X373" i="1"/>
  <c r="R207" i="1"/>
  <c r="Z207" i="1"/>
  <c r="S801" i="1"/>
  <c r="AA801" i="1"/>
  <c r="R267" i="1"/>
  <c r="Z267" i="1"/>
  <c r="P729" i="1"/>
  <c r="R570" i="1"/>
  <c r="Z570" i="1"/>
  <c r="Y570" i="1"/>
  <c r="Y266" i="1"/>
  <c r="Q266" i="1"/>
  <c r="T266" i="1" s="1"/>
  <c r="U266" i="1" s="1"/>
  <c r="V266" i="1" s="1"/>
  <c r="AA283" i="1"/>
  <c r="S283" i="1"/>
  <c r="Z981" i="1"/>
  <c r="R981" i="1"/>
  <c r="Y37" i="1"/>
  <c r="Q37" i="1"/>
  <c r="Q259" i="1"/>
  <c r="P259" i="1"/>
  <c r="AA834" i="1"/>
  <c r="S834" i="1"/>
  <c r="AA816" i="1"/>
  <c r="S816" i="1"/>
  <c r="AA683" i="1"/>
  <c r="S683" i="1"/>
  <c r="R912" i="1"/>
  <c r="Z89" i="1"/>
  <c r="R89" i="1"/>
  <c r="T89" i="1" s="1"/>
  <c r="U89" i="1" s="1"/>
  <c r="V89" i="1" s="1"/>
  <c r="Y983" i="1"/>
  <c r="Q983" i="1"/>
  <c r="P983" i="1"/>
  <c r="Q442" i="1"/>
  <c r="P442" i="1"/>
  <c r="Q400" i="1"/>
  <c r="P400" i="1"/>
  <c r="R984" i="1"/>
  <c r="S173" i="1"/>
  <c r="Q609" i="1"/>
  <c r="P609" i="1"/>
  <c r="AA544" i="1"/>
  <c r="S544" i="1"/>
  <c r="Z385" i="1"/>
  <c r="R385" i="1"/>
  <c r="Q599" i="1"/>
  <c r="P599" i="1"/>
  <c r="AA511" i="1"/>
  <c r="S511" i="1"/>
  <c r="X617" i="1"/>
  <c r="Q617" i="1"/>
  <c r="P617" i="1"/>
  <c r="Z633" i="1"/>
  <c r="R633" i="1"/>
  <c r="AA374" i="1"/>
  <c r="S374" i="1"/>
  <c r="Q405" i="1"/>
  <c r="P405" i="1"/>
  <c r="Q302" i="1"/>
  <c r="P302" i="1"/>
  <c r="AA649" i="1"/>
  <c r="S649" i="1"/>
  <c r="Z132" i="1"/>
  <c r="R132" i="1"/>
  <c r="Z301" i="1"/>
  <c r="R301" i="1"/>
  <c r="AA819" i="1"/>
  <c r="S819" i="1"/>
  <c r="Y641" i="1"/>
  <c r="R641" i="1"/>
  <c r="Q283" i="1"/>
  <c r="P283" i="1"/>
  <c r="AA410" i="1"/>
  <c r="S410" i="1"/>
  <c r="Q85" i="1"/>
  <c r="P85" i="1"/>
  <c r="AA455" i="1"/>
  <c r="S455" i="1"/>
  <c r="Q388" i="1"/>
  <c r="P388" i="1"/>
  <c r="AA469" i="1"/>
  <c r="S469" i="1"/>
  <c r="Q883" i="1"/>
  <c r="P883" i="1"/>
  <c r="Z255" i="1"/>
  <c r="R255" i="1"/>
  <c r="AA114" i="1"/>
  <c r="S114" i="1"/>
  <c r="AA174" i="1"/>
  <c r="S174" i="1"/>
  <c r="Q539" i="1"/>
  <c r="P539" i="1"/>
  <c r="AA979" i="1"/>
  <c r="S979" i="1"/>
  <c r="Y130" i="1"/>
  <c r="Q130" i="1"/>
  <c r="P130" i="1"/>
  <c r="Y77" i="1"/>
  <c r="Q77" i="1"/>
  <c r="AA877" i="1"/>
  <c r="S877" i="1"/>
  <c r="Q694" i="1"/>
  <c r="AA854" i="1"/>
  <c r="S854" i="1"/>
  <c r="Z171" i="1"/>
  <c r="R171" i="1"/>
  <c r="Q737" i="1"/>
  <c r="P737" i="1"/>
  <c r="Z137" i="1"/>
  <c r="R137" i="1"/>
  <c r="AA84" i="1"/>
  <c r="S84" i="1"/>
  <c r="Z420" i="1"/>
  <c r="R420" i="1"/>
  <c r="Z925" i="1"/>
  <c r="R925" i="1"/>
  <c r="Z144" i="1"/>
  <c r="R144" i="1"/>
  <c r="Q313" i="1"/>
  <c r="P313" i="1"/>
  <c r="Y745" i="1"/>
  <c r="Q745" i="1"/>
  <c r="AA442" i="1"/>
  <c r="S442" i="1"/>
  <c r="AA948" i="1"/>
  <c r="S948" i="1"/>
  <c r="AA446" i="1"/>
  <c r="S446" i="1"/>
  <c r="AA659" i="1"/>
  <c r="S659" i="1"/>
  <c r="Y696" i="1"/>
  <c r="Q696" i="1"/>
  <c r="P696" i="1"/>
  <c r="Y839" i="1"/>
  <c r="Q839" i="1"/>
  <c r="T839" i="1" s="1"/>
  <c r="U839" i="1" s="1"/>
  <c r="V839" i="1" s="1"/>
  <c r="Y44" i="1"/>
  <c r="Q44" i="1"/>
  <c r="P44" i="1"/>
  <c r="Y242" i="1"/>
  <c r="Q242" i="1"/>
  <c r="Q927" i="1"/>
  <c r="P927" i="1"/>
  <c r="Y6" i="1"/>
  <c r="Q6" i="1"/>
  <c r="Z535" i="1"/>
  <c r="R535" i="1"/>
  <c r="Z879" i="1"/>
  <c r="R879" i="1"/>
  <c r="Z336" i="1"/>
  <c r="R336" i="1"/>
  <c r="T336" i="1" s="1"/>
  <c r="U336" i="1" s="1"/>
  <c r="V336" i="1" s="1"/>
  <c r="Q819" i="1"/>
  <c r="P819" i="1"/>
  <c r="Q267" i="1"/>
  <c r="P267" i="1"/>
  <c r="Q670" i="1"/>
  <c r="P670" i="1"/>
  <c r="AA660" i="1"/>
  <c r="S660" i="1"/>
  <c r="Q889" i="1"/>
  <c r="P889" i="1"/>
  <c r="Q370" i="1"/>
  <c r="P370" i="1"/>
  <c r="AA153" i="1"/>
  <c r="S153" i="1"/>
  <c r="Z206" i="1"/>
  <c r="R206" i="1"/>
  <c r="AA164" i="1"/>
  <c r="S164" i="1"/>
  <c r="AA19" i="1"/>
  <c r="S19" i="1"/>
  <c r="T19" i="1" s="1"/>
  <c r="U19" i="1" s="1"/>
  <c r="V19" i="1" s="1"/>
  <c r="AA588" i="1"/>
  <c r="S588" i="1"/>
  <c r="Q367" i="1"/>
  <c r="P367" i="1"/>
  <c r="Y128" i="1"/>
  <c r="Q128" i="1"/>
  <c r="Z951" i="1"/>
  <c r="R951" i="1"/>
  <c r="AA10" i="1"/>
  <c r="S10" i="1"/>
  <c r="Z54" i="1"/>
  <c r="R54" i="1"/>
  <c r="AA391" i="1"/>
  <c r="S391" i="1"/>
  <c r="X791" i="1"/>
  <c r="Q791" i="1"/>
  <c r="P791" i="1"/>
  <c r="Y104" i="1"/>
  <c r="Q104" i="1"/>
  <c r="AA46" i="1"/>
  <c r="S46" i="1"/>
  <c r="AA769" i="1"/>
  <c r="S769" i="1"/>
  <c r="Y559" i="1"/>
  <c r="Q559" i="1"/>
  <c r="AA325" i="1"/>
  <c r="S325" i="1"/>
  <c r="T325" i="1" s="1"/>
  <c r="U325" i="1" s="1"/>
  <c r="V325" i="1" s="1"/>
  <c r="Y695" i="1"/>
  <c r="Q695" i="1"/>
  <c r="P695" i="1"/>
  <c r="X695" i="1"/>
  <c r="P802" i="1"/>
  <c r="P236" i="1"/>
  <c r="T236" i="1" s="1"/>
  <c r="U236" i="1" s="1"/>
  <c r="V236" i="1" s="1"/>
  <c r="Q806" i="1"/>
  <c r="P806" i="1"/>
  <c r="X806" i="1"/>
  <c r="S526" i="1"/>
  <c r="AA526" i="1"/>
  <c r="S965" i="1"/>
  <c r="AA965" i="1"/>
  <c r="Z762" i="1"/>
  <c r="R762" i="1"/>
  <c r="Y555" i="1"/>
  <c r="Q555" i="1"/>
  <c r="P555" i="1"/>
  <c r="Z357" i="1"/>
  <c r="R357" i="1"/>
  <c r="AA826" i="1"/>
  <c r="S826" i="1"/>
  <c r="Q577" i="1"/>
  <c r="P577" i="1"/>
  <c r="AA983" i="1"/>
  <c r="S983" i="1"/>
  <c r="Q143" i="1"/>
  <c r="P143" i="1"/>
  <c r="Y590" i="1"/>
  <c r="Q590" i="1"/>
  <c r="P590" i="1"/>
  <c r="Y385" i="1"/>
  <c r="Q385" i="1"/>
  <c r="P385" i="1"/>
  <c r="Y646" i="1"/>
  <c r="Q646" i="1"/>
  <c r="P646" i="1"/>
  <c r="Z289" i="1"/>
  <c r="R289" i="1"/>
  <c r="Q511" i="1"/>
  <c r="P511" i="1"/>
  <c r="Q452" i="1"/>
  <c r="P452" i="1"/>
  <c r="Q25" i="1"/>
  <c r="P25" i="1"/>
  <c r="Y115" i="1"/>
  <c r="Q115" i="1"/>
  <c r="Y132" i="1"/>
  <c r="Q132" i="1"/>
  <c r="AA468" i="1"/>
  <c r="S468" i="1"/>
  <c r="T468" i="1" s="1"/>
  <c r="U468" i="1" s="1"/>
  <c r="V468" i="1" s="1"/>
  <c r="Q197" i="1"/>
  <c r="P197" i="1"/>
  <c r="Q851" i="1"/>
  <c r="P851" i="1"/>
  <c r="X580" i="1"/>
  <c r="Q580" i="1"/>
  <c r="P580" i="1"/>
  <c r="Q455" i="1"/>
  <c r="P455" i="1"/>
  <c r="Y999" i="1"/>
  <c r="Q999" i="1"/>
  <c r="AA73" i="1"/>
  <c r="S73" i="1"/>
  <c r="AA255" i="1"/>
  <c r="S255" i="1"/>
  <c r="X478" i="1"/>
  <c r="Q478" i="1"/>
  <c r="P478" i="1"/>
  <c r="Z548" i="1"/>
  <c r="R548" i="1"/>
  <c r="Z483" i="1"/>
  <c r="R483" i="1"/>
  <c r="T483" i="1" s="1"/>
  <c r="U483" i="1" s="1"/>
  <c r="V483" i="1" s="1"/>
  <c r="Y235" i="1"/>
  <c r="Q235" i="1"/>
  <c r="P235" i="1"/>
  <c r="Z979" i="1"/>
  <c r="R979" i="1"/>
  <c r="Y234" i="1"/>
  <c r="Q234" i="1"/>
  <c r="P234" i="1"/>
  <c r="Q914" i="1"/>
  <c r="P914" i="1"/>
  <c r="AA77" i="1"/>
  <c r="S77" i="1"/>
  <c r="AA606" i="1"/>
  <c r="S606" i="1"/>
  <c r="AA176" i="1"/>
  <c r="S176" i="1"/>
  <c r="Q854" i="1"/>
  <c r="P854" i="1"/>
  <c r="AA812" i="1"/>
  <c r="S812" i="1"/>
  <c r="AA657" i="1"/>
  <c r="S657" i="1"/>
  <c r="Z638" i="1"/>
  <c r="R638" i="1"/>
  <c r="Z84" i="1"/>
  <c r="R84" i="1"/>
  <c r="Q420" i="1"/>
  <c r="P420" i="1"/>
  <c r="Y144" i="1"/>
  <c r="Q144" i="1"/>
  <c r="AA977" i="1"/>
  <c r="S977" i="1"/>
  <c r="Z745" i="1"/>
  <c r="R745" i="1"/>
  <c r="Z442" i="1"/>
  <c r="R442" i="1"/>
  <c r="AA664" i="1"/>
  <c r="S664" i="1"/>
  <c r="AA167" i="1"/>
  <c r="S167" i="1"/>
  <c r="Y659" i="1"/>
  <c r="Q659" i="1"/>
  <c r="P659" i="1"/>
  <c r="Z696" i="1"/>
  <c r="R696" i="1"/>
  <c r="Y355" i="1"/>
  <c r="Q355" i="1"/>
  <c r="P355" i="1"/>
  <c r="Z44" i="1"/>
  <c r="R44" i="1"/>
  <c r="Z242" i="1"/>
  <c r="R242" i="1"/>
  <c r="Q203" i="1"/>
  <c r="P203" i="1"/>
  <c r="AA467" i="1"/>
  <c r="S467" i="1"/>
  <c r="AA566" i="1"/>
  <c r="S566" i="1"/>
  <c r="AA49" i="1"/>
  <c r="S49" i="1"/>
  <c r="R819" i="1"/>
  <c r="Z66" i="1"/>
  <c r="R66" i="1"/>
  <c r="Q231" i="1"/>
  <c r="P231" i="1"/>
  <c r="Z906" i="1"/>
  <c r="R906" i="1"/>
  <c r="Z645" i="1"/>
  <c r="R645" i="1"/>
  <c r="Q206" i="1"/>
  <c r="P206" i="1"/>
  <c r="Q818" i="1"/>
  <c r="P818" i="1"/>
  <c r="Y153" i="1"/>
  <c r="Q153" i="1"/>
  <c r="AA460" i="1"/>
  <c r="S460" i="1"/>
  <c r="Z164" i="1"/>
  <c r="R164" i="1"/>
  <c r="AA141" i="1"/>
  <c r="S141" i="1"/>
  <c r="Y107" i="1"/>
  <c r="Q107" i="1"/>
  <c r="Q588" i="1"/>
  <c r="P588" i="1"/>
  <c r="Q855" i="1"/>
  <c r="P855" i="1"/>
  <c r="Z142" i="1"/>
  <c r="R142" i="1"/>
  <c r="Y281" i="1"/>
  <c r="Q281" i="1"/>
  <c r="P281" i="1"/>
  <c r="AA791" i="1"/>
  <c r="S791" i="1"/>
  <c r="Z104" i="1"/>
  <c r="R104" i="1"/>
  <c r="Q46" i="1"/>
  <c r="P46" i="1"/>
  <c r="Z769" i="1"/>
  <c r="R769" i="1"/>
  <c r="Q769" i="1"/>
  <c r="Z559" i="1"/>
  <c r="R559" i="1"/>
  <c r="AA987" i="1"/>
  <c r="S987" i="1"/>
  <c r="AA2" i="1"/>
  <c r="S2" i="1"/>
  <c r="Q673" i="1"/>
  <c r="P673" i="1"/>
  <c r="AA248" i="1"/>
  <c r="S248" i="1"/>
  <c r="S276" i="1"/>
  <c r="AA276" i="1"/>
  <c r="Y133" i="1"/>
  <c r="Q133" i="1"/>
  <c r="Y724" i="1"/>
  <c r="Q724" i="1"/>
  <c r="P724" i="1"/>
  <c r="Q947" i="1"/>
  <c r="P947" i="1"/>
  <c r="Q863" i="1"/>
  <c r="T863" i="1" s="1"/>
  <c r="U863" i="1" s="1"/>
  <c r="V863" i="1" s="1"/>
  <c r="Y863" i="1"/>
  <c r="Q88" i="1"/>
  <c r="T88" i="1" s="1"/>
  <c r="U88" i="1" s="1"/>
  <c r="V88" i="1" s="1"/>
  <c r="Y88" i="1"/>
  <c r="S313" i="1"/>
  <c r="AA313" i="1"/>
  <c r="P826" i="1"/>
  <c r="R985" i="1"/>
  <c r="Z985" i="1"/>
  <c r="Q540" i="1"/>
  <c r="P540" i="1"/>
  <c r="X540" i="1"/>
  <c r="R495" i="1"/>
  <c r="Z495" i="1"/>
  <c r="Y495" i="1"/>
  <c r="S790" i="1"/>
  <c r="R790" i="1"/>
  <c r="Z790" i="1"/>
  <c r="Q937" i="1"/>
  <c r="Y937" i="1"/>
  <c r="X937" i="1"/>
  <c r="P937" i="1"/>
  <c r="P980" i="1"/>
  <c r="AA282" i="1"/>
  <c r="S282" i="1"/>
  <c r="AA154" i="1"/>
  <c r="S154" i="1"/>
  <c r="T154" i="1" s="1"/>
  <c r="U154" i="1" s="1"/>
  <c r="V154" i="1" s="1"/>
  <c r="X975" i="1"/>
  <c r="Q975" i="1"/>
  <c r="P975" i="1"/>
  <c r="AA97" i="1"/>
  <c r="S97" i="1"/>
  <c r="Q860" i="1"/>
  <c r="P860" i="1"/>
  <c r="Q956" i="1"/>
  <c r="P956" i="1"/>
  <c r="X956" i="1"/>
  <c r="R615" i="1"/>
  <c r="Z615" i="1"/>
  <c r="Q679" i="1"/>
  <c r="P679" i="1"/>
  <c r="Q429" i="1"/>
  <c r="P429" i="1"/>
  <c r="Q684" i="1"/>
  <c r="T684" i="1" s="1"/>
  <c r="U684" i="1" s="1"/>
  <c r="V684" i="1" s="1"/>
  <c r="AA554" i="1"/>
  <c r="S554" i="1"/>
  <c r="Q372" i="1"/>
  <c r="P372" i="1"/>
  <c r="Q368" i="1"/>
  <c r="P368" i="1"/>
  <c r="S395" i="1"/>
  <c r="Y546" i="1"/>
  <c r="Q546" i="1"/>
  <c r="P546" i="1"/>
  <c r="Q984" i="1"/>
  <c r="P984" i="1"/>
  <c r="AA521" i="1"/>
  <c r="S521" i="1"/>
  <c r="T521" i="1" s="1"/>
  <c r="U521" i="1" s="1"/>
  <c r="V521" i="1" s="1"/>
  <c r="Z664" i="1"/>
  <c r="R664" i="1"/>
  <c r="Q562" i="1"/>
  <c r="P562" i="1"/>
  <c r="Q466" i="1"/>
  <c r="P466" i="1"/>
  <c r="AA810" i="1"/>
  <c r="S810" i="1"/>
  <c r="R893" i="1"/>
  <c r="AA5" i="1"/>
  <c r="S5" i="1"/>
  <c r="Q554" i="1"/>
  <c r="P554" i="1"/>
  <c r="Q752" i="1"/>
  <c r="P752" i="1"/>
  <c r="Q943" i="1"/>
  <c r="P943" i="1"/>
  <c r="AA835" i="1"/>
  <c r="S835" i="1"/>
  <c r="Q270" i="1"/>
  <c r="P270" i="1"/>
  <c r="AA787" i="1"/>
  <c r="S787" i="1"/>
  <c r="Q739" i="1"/>
  <c r="P739" i="1"/>
  <c r="Q703" i="1"/>
  <c r="P703" i="1"/>
  <c r="AA448" i="1"/>
  <c r="S448" i="1"/>
  <c r="T448" i="1" s="1"/>
  <c r="U448" i="1" s="1"/>
  <c r="V448" i="1" s="1"/>
  <c r="Q347" i="1"/>
  <c r="P347" i="1"/>
  <c r="AA332" i="1"/>
  <c r="S332" i="1"/>
  <c r="AA25" i="1"/>
  <c r="S25" i="1"/>
  <c r="Q882" i="1"/>
  <c r="P882" i="1"/>
  <c r="AA587" i="1"/>
  <c r="S587" i="1"/>
  <c r="AA999" i="1"/>
  <c r="S999" i="1"/>
  <c r="AA265" i="1"/>
  <c r="S265" i="1"/>
  <c r="Y274" i="1"/>
  <c r="Q274" i="1"/>
  <c r="T274" i="1" s="1"/>
  <c r="U274" i="1" s="1"/>
  <c r="V274" i="1" s="1"/>
  <c r="Y276" i="1"/>
  <c r="Q276" i="1"/>
  <c r="P276" i="1"/>
  <c r="Z213" i="1"/>
  <c r="R213" i="1"/>
  <c r="AA348" i="1"/>
  <c r="S348" i="1"/>
  <c r="Q548" i="1"/>
  <c r="P548" i="1"/>
  <c r="Z235" i="1"/>
  <c r="R235" i="1"/>
  <c r="AA749" i="1"/>
  <c r="S749" i="1"/>
  <c r="Z441" i="1"/>
  <c r="R441" i="1"/>
  <c r="Y592" i="1"/>
  <c r="R592" i="1"/>
  <c r="Y656" i="1"/>
  <c r="R656" i="1"/>
  <c r="AA92" i="1"/>
  <c r="S92" i="1"/>
  <c r="Z606" i="1"/>
  <c r="R606" i="1"/>
  <c r="Z176" i="1"/>
  <c r="R176" i="1"/>
  <c r="AA437" i="1"/>
  <c r="S437" i="1"/>
  <c r="Q812" i="1"/>
  <c r="P812" i="1"/>
  <c r="Z530" i="1"/>
  <c r="R530" i="1"/>
  <c r="Z657" i="1"/>
  <c r="R657" i="1"/>
  <c r="Y344" i="1"/>
  <c r="Q344" i="1"/>
  <c r="P344" i="1"/>
  <c r="AA86" i="1"/>
  <c r="S86" i="1"/>
  <c r="AA780" i="1"/>
  <c r="S780" i="1"/>
  <c r="AA135" i="1"/>
  <c r="S135" i="1"/>
  <c r="R861" i="1"/>
  <c r="Y371" i="1"/>
  <c r="Q371" i="1"/>
  <c r="T371" i="1" s="1"/>
  <c r="U371" i="1" s="1"/>
  <c r="V371" i="1" s="1"/>
  <c r="Q977" i="1"/>
  <c r="P977" i="1"/>
  <c r="Q664" i="1"/>
  <c r="P664" i="1"/>
  <c r="Z167" i="1"/>
  <c r="R167" i="1"/>
  <c r="Y225" i="1"/>
  <c r="Q225" i="1"/>
  <c r="P225" i="1"/>
  <c r="R794" i="1"/>
  <c r="X68" i="1"/>
  <c r="Q68" i="1"/>
  <c r="P68" i="1"/>
  <c r="AA761" i="1"/>
  <c r="S761" i="1"/>
  <c r="Z509" i="1"/>
  <c r="R509" i="1"/>
  <c r="Y49" i="1"/>
  <c r="Q49" i="1"/>
  <c r="AA66" i="1"/>
  <c r="S66" i="1"/>
  <c r="X906" i="1"/>
  <c r="Q906" i="1"/>
  <c r="P906" i="1"/>
  <c r="Q645" i="1"/>
  <c r="P645" i="1"/>
  <c r="Z153" i="1"/>
  <c r="R153" i="1"/>
  <c r="Z237" i="1"/>
  <c r="R237" i="1"/>
  <c r="Y164" i="1"/>
  <c r="Q164" i="1"/>
  <c r="P164" i="1"/>
  <c r="Z643" i="1"/>
  <c r="R643" i="1"/>
  <c r="Z107" i="1"/>
  <c r="R107" i="1"/>
  <c r="Y445" i="1"/>
  <c r="Q445" i="1"/>
  <c r="Y746" i="1"/>
  <c r="Q746" i="1"/>
  <c r="AA988" i="1"/>
  <c r="S988" i="1"/>
  <c r="AA142" i="1"/>
  <c r="S142" i="1"/>
  <c r="Z311" i="1"/>
  <c r="R311" i="1"/>
  <c r="AA195" i="1"/>
  <c r="S195" i="1"/>
  <c r="Q551" i="1"/>
  <c r="P551" i="1"/>
  <c r="AA422" i="1"/>
  <c r="S422" i="1"/>
  <c r="Z281" i="1"/>
  <c r="R281" i="1"/>
  <c r="Z789" i="1"/>
  <c r="R789" i="1"/>
  <c r="Q900" i="1"/>
  <c r="P900" i="1"/>
  <c r="Z46" i="1"/>
  <c r="R46" i="1"/>
  <c r="Z721" i="1"/>
  <c r="R721" i="1"/>
  <c r="Z219" i="1"/>
  <c r="R219" i="1"/>
  <c r="Z247" i="1"/>
  <c r="R247" i="1"/>
  <c r="R766" i="1"/>
  <c r="Z766" i="1"/>
  <c r="AB766" i="1" s="1"/>
  <c r="AC766" i="1" s="1"/>
  <c r="Z898" i="1"/>
  <c r="R55" i="1"/>
  <c r="Z55" i="1"/>
  <c r="Q453" i="1"/>
  <c r="P453" i="1"/>
  <c r="Y453" i="1"/>
  <c r="R519" i="1"/>
  <c r="Z519" i="1"/>
  <c r="S939" i="1"/>
  <c r="AA939" i="1"/>
  <c r="R438" i="1"/>
  <c r="Z438" i="1"/>
  <c r="Q218" i="1"/>
  <c r="P218" i="1"/>
  <c r="Y218" i="1"/>
  <c r="X218" i="1"/>
  <c r="R334" i="1"/>
  <c r="T334" i="1" s="1"/>
  <c r="U334" i="1" s="1"/>
  <c r="V334" i="1" s="1"/>
  <c r="Z334" i="1"/>
  <c r="S776" i="1"/>
  <c r="AA776" i="1"/>
  <c r="S673" i="1"/>
  <c r="AA673" i="1"/>
  <c r="S152" i="1"/>
  <c r="AA152" i="1"/>
  <c r="S934" i="1"/>
  <c r="Z934" i="1"/>
  <c r="S992" i="1"/>
  <c r="AA992" i="1"/>
  <c r="Z992" i="1"/>
  <c r="Q807" i="1"/>
  <c r="X807" i="1"/>
  <c r="Y807" i="1"/>
  <c r="P807" i="1"/>
  <c r="Q361" i="1"/>
  <c r="Y361" i="1"/>
  <c r="X361" i="1"/>
  <c r="P361" i="1"/>
  <c r="P277" i="1"/>
  <c r="R695" i="1"/>
  <c r="Z695" i="1"/>
  <c r="Q295" i="1"/>
  <c r="T295" i="1" s="1"/>
  <c r="U295" i="1" s="1"/>
  <c r="V295" i="1" s="1"/>
  <c r="Y295" i="1"/>
  <c r="R642" i="1"/>
  <c r="Z642" i="1"/>
  <c r="R165" i="1"/>
  <c r="Z165" i="1"/>
  <c r="AA640" i="1"/>
  <c r="S640" i="1"/>
  <c r="Z33" i="1"/>
  <c r="R33" i="1"/>
  <c r="Q200" i="1"/>
  <c r="P200" i="1"/>
  <c r="AA235" i="1"/>
  <c r="S235" i="1"/>
  <c r="AA862" i="1"/>
  <c r="S862" i="1"/>
  <c r="AA962" i="1"/>
  <c r="S962" i="1"/>
  <c r="AA338" i="1"/>
  <c r="S338" i="1"/>
  <c r="AA893" i="1"/>
  <c r="S893" i="1"/>
  <c r="Q563" i="1"/>
  <c r="P563" i="1"/>
  <c r="AA970" i="1"/>
  <c r="S970" i="1"/>
  <c r="Q387" i="1"/>
  <c r="P387" i="1"/>
  <c r="Q560" i="1"/>
  <c r="P560" i="1"/>
  <c r="Q886" i="1"/>
  <c r="P886" i="1"/>
  <c r="Y493" i="1"/>
  <c r="Q493" i="1"/>
  <c r="P493" i="1"/>
  <c r="Q598" i="1"/>
  <c r="P598" i="1"/>
  <c r="Y112" i="1"/>
  <c r="Q112" i="1"/>
  <c r="Q224" i="1"/>
  <c r="P224" i="1"/>
  <c r="Q535" i="1"/>
  <c r="P535" i="1"/>
  <c r="Q774" i="1"/>
  <c r="P774" i="1"/>
  <c r="R873" i="1"/>
  <c r="Q564" i="1"/>
  <c r="P564" i="1"/>
  <c r="AA882" i="1"/>
  <c r="S882" i="1"/>
  <c r="Q165" i="1"/>
  <c r="P165" i="1"/>
  <c r="Q857" i="1"/>
  <c r="P857" i="1"/>
  <c r="Z999" i="1"/>
  <c r="R999" i="1"/>
  <c r="Z581" i="1"/>
  <c r="R581" i="1"/>
  <c r="AA83" i="1"/>
  <c r="S83" i="1"/>
  <c r="Q557" i="1"/>
  <c r="P557" i="1"/>
  <c r="AA48" i="1"/>
  <c r="S48" i="1"/>
  <c r="AA542" i="1"/>
  <c r="S542" i="1"/>
  <c r="Q704" i="1"/>
  <c r="P704" i="1"/>
  <c r="Y799" i="1"/>
  <c r="Q799" i="1"/>
  <c r="P799" i="1"/>
  <c r="X749" i="1"/>
  <c r="Q749" i="1"/>
  <c r="Q441" i="1"/>
  <c r="P441" i="1"/>
  <c r="Y584" i="1"/>
  <c r="Q584" i="1"/>
  <c r="AA592" i="1"/>
  <c r="S592" i="1"/>
  <c r="Y92" i="1"/>
  <c r="Q92" i="1"/>
  <c r="P92" i="1"/>
  <c r="Z29" i="1"/>
  <c r="R29" i="1"/>
  <c r="X176" i="1"/>
  <c r="Q176" i="1"/>
  <c r="P176" i="1"/>
  <c r="Z437" i="1"/>
  <c r="AB437" i="1" s="1"/>
  <c r="AC437" i="1" s="1"/>
  <c r="R437" i="1"/>
  <c r="T437" i="1" s="1"/>
  <c r="U437" i="1" s="1"/>
  <c r="V437" i="1" s="1"/>
  <c r="R812" i="1"/>
  <c r="AA700" i="1"/>
  <c r="S700" i="1"/>
  <c r="Z998" i="1"/>
  <c r="R998" i="1"/>
  <c r="Y86" i="1"/>
  <c r="Q86" i="1"/>
  <c r="Y780" i="1"/>
  <c r="Q780" i="1"/>
  <c r="AA158" i="1"/>
  <c r="S158" i="1"/>
  <c r="AA820" i="1"/>
  <c r="S820" i="1"/>
  <c r="Y201" i="1"/>
  <c r="Q201" i="1"/>
  <c r="P201" i="1"/>
  <c r="Z150" i="1"/>
  <c r="R150" i="1"/>
  <c r="AA421" i="1"/>
  <c r="S421" i="1"/>
  <c r="AA292" i="1"/>
  <c r="S292" i="1"/>
  <c r="Z291" i="1"/>
  <c r="R291" i="1"/>
  <c r="AA225" i="1"/>
  <c r="S225" i="1"/>
  <c r="Y202" i="1"/>
  <c r="Q202" i="1"/>
  <c r="AA68" i="1"/>
  <c r="S68" i="1"/>
  <c r="Y761" i="1"/>
  <c r="Q761" i="1"/>
  <c r="AA196" i="1"/>
  <c r="S196" i="1"/>
  <c r="Z110" i="1"/>
  <c r="R110" i="1"/>
  <c r="T110" i="1" s="1"/>
  <c r="U110" i="1" s="1"/>
  <c r="V110" i="1" s="1"/>
  <c r="Y509" i="1"/>
  <c r="Q509" i="1"/>
  <c r="Y32" i="1"/>
  <c r="Q32" i="1"/>
  <c r="Z287" i="1"/>
  <c r="R287" i="1"/>
  <c r="AA869" i="1"/>
  <c r="S869" i="1"/>
  <c r="Z151" i="1"/>
  <c r="R151" i="1"/>
  <c r="Q299" i="1"/>
  <c r="P299" i="1"/>
  <c r="AA401" i="1"/>
  <c r="S401" i="1"/>
  <c r="T401" i="1" s="1"/>
  <c r="U401" i="1" s="1"/>
  <c r="V401" i="1" s="1"/>
  <c r="AA237" i="1"/>
  <c r="S237" i="1"/>
  <c r="Q643" i="1"/>
  <c r="P643" i="1"/>
  <c r="AA445" i="1"/>
  <c r="S445" i="1"/>
  <c r="Z746" i="1"/>
  <c r="R746" i="1"/>
  <c r="AA830" i="1"/>
  <c r="S830" i="1"/>
  <c r="AA279" i="1"/>
  <c r="S279" i="1"/>
  <c r="Y764" i="1"/>
  <c r="Q764" i="1"/>
  <c r="P764" i="1"/>
  <c r="AA553" i="1"/>
  <c r="S553" i="1"/>
  <c r="P575" i="1"/>
  <c r="R258" i="1"/>
  <c r="Z258" i="1"/>
  <c r="R345" i="1"/>
  <c r="Z345" i="1"/>
  <c r="R545" i="1"/>
  <c r="Z545" i="1"/>
  <c r="Q34" i="1"/>
  <c r="X34" i="1"/>
  <c r="P34" i="1"/>
  <c r="S825" i="1"/>
  <c r="Z825" i="1"/>
  <c r="Y642" i="1"/>
  <c r="Q642" i="1"/>
  <c r="AA343" i="1"/>
  <c r="S343" i="1"/>
  <c r="Q406" i="1"/>
  <c r="P406" i="1"/>
  <c r="Z100" i="1"/>
  <c r="R100" i="1"/>
  <c r="Q349" i="1"/>
  <c r="P349" i="1"/>
  <c r="Y689" i="1"/>
  <c r="Q689" i="1"/>
  <c r="P689" i="1"/>
  <c r="AA358" i="1"/>
  <c r="S358" i="1"/>
  <c r="Z451" i="1"/>
  <c r="R451" i="1"/>
  <c r="Q360" i="1"/>
  <c r="P360" i="1"/>
  <c r="Z775" i="1"/>
  <c r="R775" i="1"/>
  <c r="AA764" i="1"/>
  <c r="S764" i="1"/>
  <c r="S424" i="1"/>
  <c r="T424" i="1" s="1"/>
  <c r="U424" i="1" s="1"/>
  <c r="V424" i="1" s="1"/>
  <c r="AA424" i="1"/>
  <c r="Z885" i="1"/>
  <c r="R885" i="1"/>
  <c r="Z749" i="1"/>
  <c r="R749" i="1"/>
  <c r="Z122" i="1"/>
  <c r="R122" i="1"/>
  <c r="AA549" i="1"/>
  <c r="S549" i="1"/>
  <c r="Q970" i="1"/>
  <c r="P970" i="1"/>
  <c r="Q304" i="1"/>
  <c r="P304" i="1"/>
  <c r="Q995" i="1"/>
  <c r="P995" i="1"/>
  <c r="S108" i="1"/>
  <c r="T108" i="1" s="1"/>
  <c r="U108" i="1" s="1"/>
  <c r="V108" i="1" s="1"/>
  <c r="AA35" i="1"/>
  <c r="S35" i="1"/>
  <c r="AA838" i="1"/>
  <c r="S838" i="1"/>
  <c r="Q84" i="1"/>
  <c r="P84" i="1"/>
  <c r="AA134" i="1"/>
  <c r="S134" i="1"/>
  <c r="AA473" i="1"/>
  <c r="S473" i="1"/>
  <c r="Z146" i="1"/>
  <c r="R146" i="1"/>
  <c r="AA303" i="1"/>
  <c r="S303" i="1"/>
  <c r="AA157" i="1"/>
  <c r="S157" i="1"/>
  <c r="AA302" i="1"/>
  <c r="S302" i="1"/>
  <c r="Z178" i="1"/>
  <c r="R178" i="1"/>
  <c r="AA623" i="1"/>
  <c r="S623" i="1"/>
  <c r="Q571" i="1"/>
  <c r="P571" i="1"/>
  <c r="Z564" i="1"/>
  <c r="R564" i="1"/>
  <c r="Z755" i="1"/>
  <c r="R755" i="1"/>
  <c r="Z882" i="1"/>
  <c r="R882" i="1"/>
  <c r="AA328" i="1"/>
  <c r="S328" i="1"/>
  <c r="AA260" i="1"/>
  <c r="S260" i="1"/>
  <c r="AA99" i="1"/>
  <c r="S99" i="1"/>
  <c r="Y907" i="1"/>
  <c r="Q907" i="1"/>
  <c r="P907" i="1"/>
  <c r="Y431" i="1"/>
  <c r="Q431" i="1"/>
  <c r="P431" i="1"/>
  <c r="Y610" i="1"/>
  <c r="Q610" i="1"/>
  <c r="Y946" i="1"/>
  <c r="Q946" i="1"/>
  <c r="P946" i="1"/>
  <c r="AA917" i="1"/>
  <c r="S917" i="1"/>
  <c r="Y271" i="1"/>
  <c r="Q271" i="1"/>
  <c r="P271" i="1"/>
  <c r="Z458" i="1"/>
  <c r="R458" i="1"/>
  <c r="AA799" i="1"/>
  <c r="S799" i="1"/>
  <c r="Y413" i="1"/>
  <c r="Q413" i="1"/>
  <c r="T413" i="1" s="1"/>
  <c r="U413" i="1" s="1"/>
  <c r="V413" i="1" s="1"/>
  <c r="Y439" i="1"/>
  <c r="Q439" i="1"/>
  <c r="P439" i="1"/>
  <c r="Y111" i="1"/>
  <c r="Q111" i="1"/>
  <c r="Q801" i="1"/>
  <c r="P801" i="1"/>
  <c r="AA29" i="1"/>
  <c r="S29" i="1"/>
  <c r="Z700" i="1"/>
  <c r="R700" i="1"/>
  <c r="Y998" i="1"/>
  <c r="Q998" i="1"/>
  <c r="Z86" i="1"/>
  <c r="R86" i="1"/>
  <c r="Z41" i="1"/>
  <c r="R41" i="1"/>
  <c r="AA685" i="1"/>
  <c r="S685" i="1"/>
  <c r="Q158" i="1"/>
  <c r="P158" i="1"/>
  <c r="Z497" i="1"/>
  <c r="R497" i="1"/>
  <c r="AA201" i="1"/>
  <c r="S201" i="1"/>
  <c r="AA9" i="1"/>
  <c r="S9" i="1"/>
  <c r="AA150" i="1"/>
  <c r="S150" i="1"/>
  <c r="Y421" i="1"/>
  <c r="Q421" i="1"/>
  <c r="P421" i="1"/>
  <c r="Q292" i="1"/>
  <c r="P292" i="1"/>
  <c r="AA202" i="1"/>
  <c r="S202" i="1"/>
  <c r="Z68" i="1"/>
  <c r="R68" i="1"/>
  <c r="Z432" i="1"/>
  <c r="R432" i="1"/>
  <c r="Q674" i="1"/>
  <c r="P674" i="1"/>
  <c r="Y287" i="1"/>
  <c r="Q287" i="1"/>
  <c r="Y312" i="1"/>
  <c r="Q312" i="1"/>
  <c r="AA259" i="1"/>
  <c r="S259" i="1"/>
  <c r="Q237" i="1"/>
  <c r="P237" i="1"/>
  <c r="AA62" i="1"/>
  <c r="S62" i="1"/>
  <c r="AA162" i="1"/>
  <c r="S162" i="1"/>
  <c r="Q830" i="1"/>
  <c r="P830" i="1"/>
  <c r="Q279" i="1"/>
  <c r="P279" i="1"/>
  <c r="Q194" i="1"/>
  <c r="P194" i="1"/>
  <c r="Q139" i="1"/>
  <c r="P139" i="1"/>
  <c r="Q340" i="1"/>
  <c r="P340" i="1"/>
  <c r="AA697" i="1"/>
  <c r="S697" i="1"/>
  <c r="AA75" i="1"/>
  <c r="S75" i="1"/>
  <c r="AA81" i="1"/>
  <c r="S81" i="1"/>
  <c r="AA149" i="1"/>
  <c r="S149" i="1"/>
  <c r="AA306" i="1"/>
  <c r="S306" i="1"/>
  <c r="Q989" i="1"/>
  <c r="P989" i="1"/>
  <c r="R736" i="1"/>
  <c r="Q736" i="1"/>
  <c r="X545" i="1"/>
  <c r="Q545" i="1"/>
  <c r="P545" i="1"/>
  <c r="Q585" i="1"/>
  <c r="P585" i="1"/>
  <c r="R286" i="1"/>
  <c r="Z286" i="1"/>
  <c r="R467" i="1"/>
  <c r="Z467" i="1"/>
  <c r="P45" i="1"/>
  <c r="R797" i="1"/>
  <c r="Z797" i="1"/>
  <c r="R372" i="1"/>
  <c r="Z372" i="1"/>
  <c r="P667" i="1"/>
  <c r="Q648" i="1"/>
  <c r="X648" i="1"/>
  <c r="P648" i="1"/>
  <c r="Z595" i="1"/>
  <c r="R595" i="1"/>
  <c r="AA93" i="1"/>
  <c r="S93" i="1"/>
  <c r="Z517" i="1"/>
  <c r="R517" i="1"/>
  <c r="X965" i="1"/>
  <c r="Q965" i="1"/>
  <c r="P965" i="1"/>
  <c r="Z430" i="1"/>
  <c r="R430" i="1"/>
  <c r="Y427" i="1"/>
  <c r="Q427" i="1"/>
  <c r="P427" i="1"/>
  <c r="AA166" i="1"/>
  <c r="S166" i="1"/>
  <c r="Q765" i="1"/>
  <c r="P765" i="1"/>
  <c r="S144" i="1"/>
  <c r="Q135" i="1"/>
  <c r="P135" i="1"/>
  <c r="AA493" i="1"/>
  <c r="S493" i="1"/>
  <c r="Q146" i="1"/>
  <c r="P146" i="1"/>
  <c r="Y264" i="1"/>
  <c r="Q264" i="1"/>
  <c r="T264" i="1" s="1"/>
  <c r="U264" i="1" s="1"/>
  <c r="V264" i="1" s="1"/>
  <c r="Z303" i="1"/>
  <c r="R303" i="1"/>
  <c r="Q409" i="1"/>
  <c r="P409" i="1"/>
  <c r="Q767" i="1"/>
  <c r="P767" i="1"/>
  <c r="Z133" i="1"/>
  <c r="R133" i="1"/>
  <c r="Z718" i="1"/>
  <c r="R718" i="1"/>
  <c r="Y623" i="1"/>
  <c r="Q623" i="1"/>
  <c r="Y755" i="1"/>
  <c r="Q755" i="1"/>
  <c r="Y404" i="1"/>
  <c r="Q404" i="1"/>
  <c r="Q260" i="1"/>
  <c r="P260" i="1"/>
  <c r="AA784" i="1"/>
  <c r="S784" i="1"/>
  <c r="Q255" i="1"/>
  <c r="P255" i="1"/>
  <c r="AA251" i="1"/>
  <c r="S251" i="1"/>
  <c r="AA907" i="1"/>
  <c r="S907" i="1"/>
  <c r="Y974" i="1"/>
  <c r="Q974" i="1"/>
  <c r="Z795" i="1"/>
  <c r="R795" i="1"/>
  <c r="Q757" i="1"/>
  <c r="P757" i="1"/>
  <c r="Z415" i="1"/>
  <c r="R415" i="1"/>
  <c r="Z271" i="1"/>
  <c r="R271" i="1"/>
  <c r="Z814" i="1"/>
  <c r="R814" i="1"/>
  <c r="AA514" i="1"/>
  <c r="S514" i="1"/>
  <c r="AA866" i="1"/>
  <c r="S866" i="1"/>
  <c r="X233" i="1"/>
  <c r="Q233" i="1"/>
  <c r="P233" i="1"/>
  <c r="X463" i="1"/>
  <c r="Q463" i="1"/>
  <c r="P463" i="1"/>
  <c r="Z584" i="1"/>
  <c r="R584" i="1"/>
  <c r="AA111" i="1"/>
  <c r="S111" i="1"/>
  <c r="Y930" i="1"/>
  <c r="Q930" i="1"/>
  <c r="T930" i="1" s="1"/>
  <c r="U930" i="1" s="1"/>
  <c r="V930" i="1" s="1"/>
  <c r="Y503" i="1"/>
  <c r="Q503" i="1"/>
  <c r="P503" i="1"/>
  <c r="X700" i="1"/>
  <c r="Q700" i="1"/>
  <c r="P700" i="1"/>
  <c r="AA223" i="1"/>
  <c r="S223" i="1"/>
  <c r="Y526" i="1"/>
  <c r="Q526" i="1"/>
  <c r="Z225" i="1"/>
  <c r="R225" i="1"/>
  <c r="Z537" i="1"/>
  <c r="R537" i="1"/>
  <c r="AA15" i="1"/>
  <c r="S15" i="1"/>
  <c r="AA497" i="1"/>
  <c r="S497" i="1"/>
  <c r="Z201" i="1"/>
  <c r="R201" i="1"/>
  <c r="AA874" i="1"/>
  <c r="S874" i="1"/>
  <c r="R874" i="1"/>
  <c r="AA451" i="1"/>
  <c r="S451" i="1"/>
  <c r="AA432" i="1"/>
  <c r="S432" i="1"/>
  <c r="Z196" i="1"/>
  <c r="R196" i="1"/>
  <c r="Z843" i="1"/>
  <c r="R843" i="1"/>
  <c r="Z320" i="1"/>
  <c r="R320" i="1"/>
  <c r="AA533" i="1"/>
  <c r="S533" i="1"/>
  <c r="AA312" i="1"/>
  <c r="S312" i="1"/>
  <c r="AA189" i="1"/>
  <c r="S189" i="1"/>
  <c r="Z259" i="1"/>
  <c r="R259" i="1"/>
  <c r="AA151" i="1"/>
  <c r="S151" i="1"/>
  <c r="Z732" i="1"/>
  <c r="R732" i="1"/>
  <c r="R826" i="1"/>
  <c r="Z62" i="1"/>
  <c r="R62" i="1"/>
  <c r="Z194" i="1"/>
  <c r="R194" i="1"/>
  <c r="Q433" i="1"/>
  <c r="P433" i="1"/>
  <c r="Z340" i="1"/>
  <c r="R340" i="1"/>
  <c r="Q75" i="1"/>
  <c r="P75" i="1"/>
  <c r="Y81" i="1"/>
  <c r="Q81" i="1"/>
  <c r="Y149" i="1"/>
  <c r="Q149" i="1"/>
  <c r="Q693" i="1"/>
  <c r="P693" i="1"/>
  <c r="AA45" i="1"/>
  <c r="S45" i="1"/>
  <c r="AA229" i="1"/>
  <c r="S229" i="1"/>
  <c r="S464" i="1"/>
  <c r="AA464" i="1"/>
  <c r="P760" i="1"/>
  <c r="P694" i="1"/>
  <c r="R58" i="1"/>
  <c r="Z58" i="1"/>
  <c r="R466" i="1"/>
  <c r="Z466" i="1"/>
  <c r="P515" i="1"/>
  <c r="R578" i="1"/>
  <c r="Z578" i="1"/>
  <c r="Z445" i="1"/>
  <c r="R445" i="1"/>
  <c r="Q495" i="1"/>
  <c r="P949" i="1"/>
  <c r="Q499" i="1"/>
  <c r="P565" i="1"/>
  <c r="T565" i="1" s="1"/>
  <c r="U565" i="1" s="1"/>
  <c r="V565" i="1" s="1"/>
  <c r="Q595" i="1"/>
  <c r="P458" i="1"/>
  <c r="Q934" i="1"/>
  <c r="P317" i="1"/>
  <c r="P207" i="1"/>
  <c r="T207" i="1" s="1"/>
  <c r="U207" i="1" s="1"/>
  <c r="V207" i="1" s="1"/>
  <c r="Q635" i="1"/>
  <c r="Q783" i="1"/>
  <c r="P399" i="1"/>
  <c r="T399" i="1" s="1"/>
  <c r="U399" i="1" s="1"/>
  <c r="V399" i="1" s="1"/>
  <c r="R850" i="1"/>
  <c r="Q862" i="1"/>
  <c r="P470" i="1"/>
  <c r="P341" i="1"/>
  <c r="T341" i="1" s="1"/>
  <c r="U341" i="1" s="1"/>
  <c r="V341" i="1" s="1"/>
  <c r="R971" i="1"/>
  <c r="Q798" i="1"/>
  <c r="T798" i="1" s="1"/>
  <c r="U798" i="1" s="1"/>
  <c r="V798" i="1" s="1"/>
  <c r="Q796" i="1"/>
  <c r="AA139" i="1"/>
  <c r="S139" i="1"/>
  <c r="AA662" i="1"/>
  <c r="S662" i="1"/>
  <c r="Y789" i="1"/>
  <c r="Q789" i="1"/>
  <c r="R900" i="1"/>
  <c r="Z462" i="1"/>
  <c r="R462" i="1"/>
  <c r="Q721" i="1"/>
  <c r="Y36" i="1"/>
  <c r="Q36" i="1"/>
  <c r="Y213" i="1"/>
  <c r="Q213" i="1"/>
  <c r="AA120" i="1"/>
  <c r="Z295" i="1"/>
  <c r="Y671" i="1"/>
  <c r="Y30" i="1"/>
  <c r="Q30" i="1"/>
  <c r="Y518" i="1"/>
  <c r="Y985" i="1"/>
  <c r="AA396" i="1"/>
  <c r="Z505" i="1"/>
  <c r="AA20" i="1"/>
  <c r="X318" i="1"/>
  <c r="AA192" i="1"/>
  <c r="Z973" i="1"/>
  <c r="S973" i="1"/>
  <c r="X528" i="1"/>
  <c r="X753" i="1"/>
  <c r="Z246" i="1"/>
  <c r="AA209" i="1"/>
  <c r="S209" i="1"/>
  <c r="Y66" i="1"/>
  <c r="X876" i="1"/>
  <c r="X363" i="1"/>
  <c r="R939" i="1"/>
  <c r="Q893" i="1"/>
  <c r="R949" i="1"/>
  <c r="Q720" i="1"/>
  <c r="T720" i="1" s="1"/>
  <c r="U720" i="1" s="1"/>
  <c r="V720" i="1" s="1"/>
  <c r="P222" i="1"/>
  <c r="Q541" i="1"/>
  <c r="T541" i="1" s="1"/>
  <c r="U541" i="1" s="1"/>
  <c r="V541" i="1" s="1"/>
  <c r="Q518" i="1"/>
  <c r="T518" i="1" s="1"/>
  <c r="U518" i="1" s="1"/>
  <c r="V518" i="1" s="1"/>
  <c r="Q733" i="1"/>
  <c r="Q572" i="1"/>
  <c r="T572" i="1" s="1"/>
  <c r="U572" i="1" s="1"/>
  <c r="V572" i="1" s="1"/>
  <c r="P397" i="1"/>
  <c r="T397" i="1" s="1"/>
  <c r="U397" i="1" s="1"/>
  <c r="V397" i="1" s="1"/>
  <c r="P381" i="1"/>
  <c r="P740" i="1"/>
  <c r="Q579" i="1"/>
  <c r="P249" i="1"/>
  <c r="T249" i="1" s="1"/>
  <c r="U249" i="1" s="1"/>
  <c r="V249" i="1" s="1"/>
  <c r="P102" i="1"/>
  <c r="T102" i="1" s="1"/>
  <c r="U102" i="1" s="1"/>
  <c r="V102" i="1" s="1"/>
  <c r="Q616" i="1"/>
  <c r="T616" i="1" s="1"/>
  <c r="U616" i="1" s="1"/>
  <c r="V616" i="1" s="1"/>
  <c r="P352" i="1"/>
  <c r="P195" i="1"/>
  <c r="Q856" i="1"/>
  <c r="P363" i="1"/>
  <c r="T363" i="1" s="1"/>
  <c r="U363" i="1" s="1"/>
  <c r="V363" i="1" s="1"/>
  <c r="P793" i="1"/>
  <c r="Q629" i="1"/>
  <c r="T629" i="1" s="1"/>
  <c r="U629" i="1" s="1"/>
  <c r="V629" i="1" s="1"/>
  <c r="P300" i="1"/>
  <c r="T300" i="1" s="1"/>
  <c r="U300" i="1" s="1"/>
  <c r="V300" i="1" s="1"/>
  <c r="P931" i="1"/>
  <c r="Q681" i="1"/>
  <c r="T681" i="1" s="1"/>
  <c r="U681" i="1" s="1"/>
  <c r="V681" i="1" s="1"/>
  <c r="P250" i="1"/>
  <c r="T250" i="1" s="1"/>
  <c r="U250" i="1" s="1"/>
  <c r="V250" i="1" s="1"/>
  <c r="R980" i="1"/>
  <c r="P166" i="1"/>
  <c r="P191" i="1"/>
  <c r="T191" i="1" s="1"/>
  <c r="U191" i="1" s="1"/>
  <c r="V191" i="1" s="1"/>
  <c r="P365" i="1"/>
  <c r="P411" i="1"/>
  <c r="R868" i="1"/>
  <c r="AA390" i="1"/>
  <c r="S390" i="1"/>
  <c r="Y278" i="1"/>
  <c r="Q278" i="1"/>
  <c r="Y3" i="1"/>
  <c r="Q3" i="1"/>
  <c r="T3" i="1" s="1"/>
  <c r="U3" i="1" s="1"/>
  <c r="V3" i="1" s="1"/>
  <c r="R899" i="1"/>
  <c r="Q510" i="1"/>
  <c r="T510" i="1" s="1"/>
  <c r="U510" i="1" s="1"/>
  <c r="V510" i="1" s="1"/>
  <c r="Q777" i="1"/>
  <c r="R894" i="1"/>
  <c r="R799" i="1"/>
  <c r="Q962" i="1"/>
  <c r="Q625" i="1"/>
  <c r="P285" i="1"/>
  <c r="Q592" i="1"/>
  <c r="Q682" i="1"/>
  <c r="Q829" i="1"/>
  <c r="Q593" i="1"/>
  <c r="T593" i="1" s="1"/>
  <c r="U593" i="1" s="1"/>
  <c r="V593" i="1" s="1"/>
  <c r="Q532" i="1"/>
  <c r="R924" i="1"/>
  <c r="Q621" i="1"/>
  <c r="T621" i="1" s="1"/>
  <c r="U621" i="1" s="1"/>
  <c r="V621" i="1" s="1"/>
  <c r="Q512" i="1"/>
  <c r="P528" i="1"/>
  <c r="Q613" i="1"/>
  <c r="T613" i="1" s="1"/>
  <c r="U613" i="1" s="1"/>
  <c r="V613" i="1" s="1"/>
  <c r="P428" i="1"/>
  <c r="Q573" i="1"/>
  <c r="Q850" i="1"/>
  <c r="Y58" i="1"/>
  <c r="Q58" i="1"/>
  <c r="Z321" i="1"/>
  <c r="R321" i="1"/>
  <c r="AA4" i="1"/>
  <c r="S4" i="1"/>
  <c r="Z278" i="1"/>
  <c r="R278" i="1"/>
  <c r="Q878" i="1"/>
  <c r="AA136" i="1"/>
  <c r="S136" i="1"/>
  <c r="T136" i="1" s="1"/>
  <c r="U136" i="1" s="1"/>
  <c r="V136" i="1" s="1"/>
  <c r="AA494" i="1"/>
  <c r="S494" i="1"/>
  <c r="AA440" i="1"/>
  <c r="S440" i="1"/>
  <c r="R934" i="1"/>
  <c r="P896" i="1"/>
  <c r="R954" i="1"/>
  <c r="P871" i="1"/>
  <c r="P232" i="1"/>
  <c r="T232" i="1" s="1"/>
  <c r="U232" i="1" s="1"/>
  <c r="V232" i="1" s="1"/>
  <c r="R970" i="1"/>
  <c r="Q570" i="1"/>
  <c r="Q734" i="1"/>
  <c r="T734" i="1" s="1"/>
  <c r="U734" i="1" s="1"/>
  <c r="V734" i="1" s="1"/>
  <c r="P376" i="1"/>
  <c r="T376" i="1" s="1"/>
  <c r="U376" i="1" s="1"/>
  <c r="V376" i="1" s="1"/>
  <c r="R989" i="1"/>
  <c r="Q692" i="1"/>
  <c r="T692" i="1" s="1"/>
  <c r="U692" i="1" s="1"/>
  <c r="V692" i="1" s="1"/>
  <c r="R793" i="1"/>
  <c r="R909" i="1"/>
  <c r="P743" i="1"/>
  <c r="Q794" i="1"/>
  <c r="Q861" i="1"/>
  <c r="Q939" i="1"/>
  <c r="R986" i="1"/>
  <c r="X204" i="1"/>
  <c r="AA978" i="1"/>
  <c r="Y871" i="1"/>
  <c r="AA833" i="1"/>
  <c r="S833" i="1"/>
  <c r="AA985" i="1"/>
  <c r="S985" i="1"/>
  <c r="X565" i="1"/>
  <c r="Z4" i="1"/>
  <c r="R4" i="1"/>
  <c r="X278" i="1"/>
  <c r="AA651" i="1"/>
  <c r="S651" i="1"/>
  <c r="Y482" i="1"/>
  <c r="X3" i="1"/>
  <c r="Z499" i="1"/>
  <c r="Q656" i="1"/>
  <c r="Q908" i="1"/>
  <c r="R982" i="1"/>
  <c r="Q991" i="1"/>
  <c r="Q735" i="1"/>
  <c r="Q963" i="1"/>
  <c r="Q864" i="1"/>
  <c r="Q852" i="1"/>
  <c r="P319" i="1"/>
  <c r="T319" i="1" s="1"/>
  <c r="U319" i="1" s="1"/>
  <c r="V319" i="1" s="1"/>
  <c r="P655" i="1"/>
  <c r="P487" i="1"/>
  <c r="R858" i="1"/>
  <c r="R960" i="1"/>
  <c r="P192" i="1"/>
  <c r="T192" i="1" s="1"/>
  <c r="U192" i="1" s="1"/>
  <c r="V192" i="1" s="1"/>
  <c r="Q658" i="1"/>
  <c r="R837" i="1"/>
  <c r="P358" i="1"/>
  <c r="Q697" i="1"/>
  <c r="Q619" i="1"/>
  <c r="P296" i="1"/>
  <c r="T296" i="1" s="1"/>
  <c r="U296" i="1" s="1"/>
  <c r="V296" i="1" s="1"/>
  <c r="R818" i="1"/>
  <c r="P644" i="1"/>
  <c r="P288" i="1"/>
  <c r="T288" i="1" s="1"/>
  <c r="U288" i="1" s="1"/>
  <c r="V288" i="1" s="1"/>
  <c r="P960" i="1"/>
  <c r="P307" i="1"/>
  <c r="T307" i="1" s="1"/>
  <c r="U307" i="1" s="1"/>
  <c r="V307" i="1" s="1"/>
  <c r="P772" i="1"/>
  <c r="T772" i="1" s="1"/>
  <c r="U772" i="1" s="1"/>
  <c r="V772" i="1" s="1"/>
  <c r="P913" i="1"/>
  <c r="Q561" i="1"/>
  <c r="T561" i="1" s="1"/>
  <c r="U561" i="1" s="1"/>
  <c r="V561" i="1" s="1"/>
  <c r="P189" i="1"/>
  <c r="Q516" i="1"/>
  <c r="Y204" i="1"/>
  <c r="AA896" i="1"/>
  <c r="S896" i="1"/>
  <c r="Z648" i="1"/>
  <c r="R648" i="1"/>
  <c r="X878" i="1"/>
  <c r="Y651" i="1"/>
  <c r="Z482" i="1"/>
  <c r="Z250" i="1"/>
  <c r="Y499" i="1"/>
  <c r="Z688" i="1"/>
  <c r="X896" i="1"/>
  <c r="Z461" i="1"/>
  <c r="Q899" i="1"/>
  <c r="P174" i="1"/>
  <c r="P929" i="1"/>
  <c r="P204" i="1"/>
  <c r="R904" i="1"/>
  <c r="R896" i="1"/>
  <c r="R871" i="1"/>
  <c r="Q903" i="1"/>
  <c r="R992" i="1"/>
  <c r="P778" i="1"/>
  <c r="P356" i="1"/>
  <c r="T356" i="1" s="1"/>
  <c r="U356" i="1" s="1"/>
  <c r="V356" i="1" s="1"/>
  <c r="P789" i="1"/>
  <c r="P226" i="1"/>
  <c r="Q873" i="1"/>
  <c r="T873" i="1" s="1"/>
  <c r="U873" i="1" s="1"/>
  <c r="V873" i="1" s="1"/>
  <c r="R959" i="1"/>
  <c r="T959" i="1" s="1"/>
  <c r="U959" i="1" s="1"/>
  <c r="V959" i="1" s="1"/>
  <c r="Q569" i="1"/>
  <c r="R810" i="1"/>
  <c r="P494" i="1"/>
  <c r="Q877" i="1"/>
  <c r="Q475" i="1"/>
  <c r="T475" i="1" s="1"/>
  <c r="U475" i="1" s="1"/>
  <c r="V475" i="1" s="1"/>
  <c r="Q533" i="1"/>
  <c r="R872" i="1"/>
  <c r="R883" i="1"/>
  <c r="Q603" i="1"/>
  <c r="T603" i="1" s="1"/>
  <c r="U603" i="1" s="1"/>
  <c r="V603" i="1" s="1"/>
  <c r="Y578" i="1"/>
  <c r="Q710" i="1"/>
  <c r="Z651" i="1"/>
  <c r="Y896" i="1"/>
  <c r="R888" i="1"/>
  <c r="Q744" i="1"/>
  <c r="Q497" i="1"/>
  <c r="P476" i="1"/>
  <c r="P278" i="1"/>
  <c r="Q792" i="1"/>
  <c r="Q671" i="1"/>
  <c r="P600" i="1"/>
  <c r="Q912" i="1"/>
  <c r="P786" i="1"/>
  <c r="Q766" i="1"/>
  <c r="P18" i="1"/>
  <c r="P878" i="1"/>
  <c r="P51" i="1"/>
  <c r="T51" i="1" s="1"/>
  <c r="U51" i="1" s="1"/>
  <c r="V51" i="1" s="1"/>
  <c r="Q891" i="1"/>
  <c r="Q706" i="1"/>
  <c r="T706" i="1" s="1"/>
  <c r="U706" i="1" s="1"/>
  <c r="V706" i="1" s="1"/>
  <c r="R1000" i="1"/>
  <c r="P247" i="1"/>
  <c r="Q810" i="1"/>
  <c r="Q897" i="1"/>
  <c r="AA156" i="1"/>
  <c r="S156" i="1"/>
  <c r="AA596" i="1"/>
  <c r="S596" i="1"/>
  <c r="Y12" i="1"/>
  <c r="Q12" i="1"/>
  <c r="AA50" i="1"/>
  <c r="S50" i="1"/>
  <c r="AA889" i="1"/>
  <c r="S889" i="1"/>
  <c r="AA496" i="1"/>
  <c r="S496" i="1"/>
  <c r="Y147" i="1"/>
  <c r="Q147" i="1"/>
  <c r="Z683" i="1"/>
  <c r="R683" i="1"/>
  <c r="X665" i="1"/>
  <c r="Q665" i="1"/>
  <c r="R922" i="1"/>
  <c r="Q827" i="1"/>
  <c r="T827" i="1" s="1"/>
  <c r="U827" i="1" s="1"/>
  <c r="V827" i="1" s="1"/>
  <c r="Y244" i="1"/>
  <c r="Q244" i="1"/>
  <c r="T244" i="1" s="1"/>
  <c r="U244" i="1" s="1"/>
  <c r="V244" i="1" s="1"/>
  <c r="Z892" i="1"/>
  <c r="R892" i="1"/>
  <c r="T892" i="1" s="1"/>
  <c r="U892" i="1" s="1"/>
  <c r="V892" i="1" s="1"/>
  <c r="Z47" i="1"/>
  <c r="R47" i="1"/>
  <c r="AA715" i="1"/>
  <c r="AA377" i="1"/>
  <c r="S377" i="1"/>
  <c r="AA415" i="1"/>
  <c r="S415" i="1"/>
  <c r="Z486" i="1"/>
  <c r="R486" i="1"/>
  <c r="T486" i="1" s="1"/>
  <c r="U486" i="1" s="1"/>
  <c r="V486" i="1" s="1"/>
  <c r="AA888" i="1"/>
  <c r="S888" i="1"/>
  <c r="AA381" i="1"/>
  <c r="S381" i="1"/>
  <c r="AA634" i="1"/>
  <c r="S634" i="1"/>
  <c r="T634" i="1" s="1"/>
  <c r="U634" i="1" s="1"/>
  <c r="V634" i="1" s="1"/>
  <c r="AA207" i="1"/>
  <c r="AA305" i="1"/>
  <c r="X971" i="1"/>
  <c r="Y519" i="1"/>
  <c r="Y467" i="1"/>
  <c r="Q467" i="1"/>
  <c r="Z221" i="1"/>
  <c r="R221" i="1"/>
  <c r="X902" i="1"/>
  <c r="AA55" i="1"/>
  <c r="Y209" i="1"/>
  <c r="Q209" i="1"/>
  <c r="Z87" i="1"/>
  <c r="Y759" i="1"/>
  <c r="Y98" i="1"/>
  <c r="Z253" i="1"/>
  <c r="Z986" i="1"/>
  <c r="Y155" i="1"/>
  <c r="Q941" i="1"/>
  <c r="Q990" i="1"/>
  <c r="Q552" i="1"/>
  <c r="T552" i="1" s="1"/>
  <c r="U552" i="1" s="1"/>
  <c r="V552" i="1" s="1"/>
  <c r="R929" i="1"/>
  <c r="Q996" i="1"/>
  <c r="T996" i="1" s="1"/>
  <c r="U996" i="1" s="1"/>
  <c r="V996" i="1" s="1"/>
  <c r="P393" i="1"/>
  <c r="T393" i="1" s="1"/>
  <c r="U393" i="1" s="1"/>
  <c r="V393" i="1" s="1"/>
  <c r="P155" i="1"/>
  <c r="Q870" i="1"/>
  <c r="P342" i="1"/>
  <c r="R950" i="1"/>
  <c r="R936" i="1"/>
  <c r="R988" i="1"/>
  <c r="R932" i="1"/>
  <c r="P315" i="1"/>
  <c r="P391" i="1"/>
  <c r="P461" i="1"/>
  <c r="T461" i="1" s="1"/>
  <c r="U461" i="1" s="1"/>
  <c r="V461" i="1" s="1"/>
  <c r="P152" i="1"/>
  <c r="Q597" i="1"/>
  <c r="P750" i="1"/>
  <c r="Q678" i="1"/>
  <c r="T678" i="1" s="1"/>
  <c r="U678" i="1" s="1"/>
  <c r="V678" i="1" s="1"/>
  <c r="P205" i="1"/>
  <c r="T205" i="1" s="1"/>
  <c r="U205" i="1" s="1"/>
  <c r="V205" i="1" s="1"/>
  <c r="Q824" i="1"/>
  <c r="P335" i="1"/>
  <c r="T335" i="1" s="1"/>
  <c r="U335" i="1" s="1"/>
  <c r="V335" i="1" s="1"/>
  <c r="P957" i="1"/>
  <c r="Q651" i="1"/>
  <c r="AA578" i="1"/>
  <c r="Y971" i="1"/>
  <c r="X380" i="1"/>
  <c r="Q380" i="1"/>
  <c r="Z724" i="1"/>
  <c r="R724" i="1"/>
  <c r="Z864" i="1"/>
  <c r="R864" i="1"/>
  <c r="Y709" i="1"/>
  <c r="R709" i="1"/>
  <c r="Q669" i="1"/>
  <c r="Z285" i="1"/>
  <c r="R285" i="1"/>
  <c r="R852" i="1"/>
  <c r="P710" i="1"/>
  <c r="Q834" i="1"/>
  <c r="Q481" i="1"/>
  <c r="T481" i="1" s="1"/>
  <c r="U481" i="1" s="1"/>
  <c r="V481" i="1" s="1"/>
  <c r="P375" i="1"/>
  <c r="Q549" i="1"/>
  <c r="P434" i="1"/>
  <c r="P952" i="1"/>
  <c r="P324" i="1"/>
  <c r="Q979" i="1"/>
  <c r="P297" i="1"/>
  <c r="T297" i="1" s="1"/>
  <c r="U297" i="1" s="1"/>
  <c r="V297" i="1" s="1"/>
  <c r="R914" i="1"/>
  <c r="P229" i="1"/>
  <c r="P20" i="1"/>
  <c r="T20" i="1" s="1"/>
  <c r="U20" i="1" s="1"/>
  <c r="V20" i="1" s="1"/>
  <c r="Q641" i="1"/>
  <c r="P310" i="1"/>
  <c r="T310" i="1" s="1"/>
  <c r="U310" i="1" s="1"/>
  <c r="V310" i="1" s="1"/>
  <c r="P173" i="1"/>
  <c r="Q885" i="1"/>
  <c r="P282" i="1"/>
  <c r="P438" i="1"/>
  <c r="Q849" i="1"/>
  <c r="P320" i="1"/>
  <c r="Q987" i="1"/>
  <c r="Q932" i="1"/>
  <c r="R849" i="1"/>
  <c r="Y440" i="1"/>
  <c r="Q440" i="1"/>
  <c r="Q524" i="1"/>
  <c r="AA709" i="1"/>
  <c r="S709" i="1"/>
  <c r="R903" i="1"/>
  <c r="P627" i="1"/>
  <c r="Q726" i="1"/>
  <c r="Q596" i="1"/>
  <c r="Q699" i="1"/>
  <c r="T699" i="1" s="1"/>
  <c r="U699" i="1" s="1"/>
  <c r="V699" i="1" s="1"/>
  <c r="P876" i="1"/>
  <c r="P721" i="1"/>
  <c r="Q637" i="1"/>
  <c r="T637" i="1" s="1"/>
  <c r="U637" i="1" s="1"/>
  <c r="V637" i="1" s="1"/>
  <c r="R823" i="1"/>
  <c r="Q731" i="1"/>
  <c r="T731" i="1" s="1"/>
  <c r="U731" i="1" s="1"/>
  <c r="V731" i="1" s="1"/>
  <c r="P635" i="1"/>
  <c r="P783" i="1"/>
  <c r="Q685" i="1"/>
  <c r="Q869" i="1"/>
  <c r="Q738" i="1"/>
  <c r="P505" i="1"/>
  <c r="P976" i="1"/>
  <c r="P624" i="1"/>
  <c r="P514" i="1"/>
  <c r="R957" i="1"/>
  <c r="R817" i="1"/>
  <c r="X174" i="1"/>
  <c r="AA871" i="1"/>
  <c r="S871" i="1"/>
  <c r="X719" i="1"/>
  <c r="Q719" i="1"/>
  <c r="T719" i="1" s="1"/>
  <c r="U719" i="1" s="1"/>
  <c r="V719" i="1" s="1"/>
  <c r="Y904" i="1"/>
  <c r="Q904" i="1"/>
  <c r="R833" i="1"/>
  <c r="R796" i="1"/>
  <c r="Q905" i="1"/>
  <c r="Q714" i="1"/>
  <c r="T714" i="1" s="1"/>
  <c r="U714" i="1" s="1"/>
  <c r="V714" i="1" s="1"/>
  <c r="P65" i="1"/>
  <c r="T65" i="1" s="1"/>
  <c r="U65" i="1" s="1"/>
  <c r="V65" i="1" s="1"/>
  <c r="P680" i="1"/>
  <c r="P422" i="1"/>
  <c r="P833" i="1"/>
  <c r="P499" i="1"/>
  <c r="Q662" i="1"/>
  <c r="Q840" i="1"/>
  <c r="R876" i="1"/>
  <c r="P318" i="1"/>
  <c r="T318" i="1" s="1"/>
  <c r="U318" i="1" s="1"/>
  <c r="V318" i="1" s="1"/>
  <c r="Q566" i="1"/>
  <c r="P64" i="1"/>
  <c r="P99" i="1"/>
  <c r="Q474" i="1"/>
  <c r="P495" i="1"/>
  <c r="R825" i="1"/>
  <c r="P753" i="1"/>
  <c r="T753" i="1" s="1"/>
  <c r="U753" i="1" s="1"/>
  <c r="V753" i="1" s="1"/>
  <c r="P482" i="1"/>
  <c r="R976" i="1"/>
  <c r="Q477" i="1"/>
  <c r="T477" i="1" s="1"/>
  <c r="U477" i="1" s="1"/>
  <c r="V477" i="1" s="1"/>
  <c r="P7" i="1"/>
  <c r="T7" i="1" s="1"/>
  <c r="J4" i="6" s="1"/>
  <c r="P971" i="1"/>
  <c r="P665" i="1"/>
  <c r="P904" i="1"/>
  <c r="P117" i="1"/>
  <c r="T117" i="1" s="1"/>
  <c r="U117" i="1" s="1"/>
  <c r="V117" i="1" s="1"/>
  <c r="P570" i="1"/>
  <c r="Q531" i="1"/>
  <c r="T531" i="1" s="1"/>
  <c r="U531" i="1" s="1"/>
  <c r="V531" i="1" s="1"/>
  <c r="AB500" i="1"/>
  <c r="AC500" i="1" s="1"/>
  <c r="AB329" i="1"/>
  <c r="AC329" i="1" s="1"/>
  <c r="Y865" i="1"/>
  <c r="T534" i="1"/>
  <c r="U534" i="1" s="1"/>
  <c r="V534" i="1" s="1"/>
  <c r="Z832" i="1"/>
  <c r="AA398" i="1"/>
  <c r="Y771" i="1"/>
  <c r="X598" i="1"/>
  <c r="Y905" i="1"/>
  <c r="Z40" i="1"/>
  <c r="AA200" i="1"/>
  <c r="X835" i="1"/>
  <c r="Y838" i="1"/>
  <c r="Y686" i="1"/>
  <c r="AA143" i="1"/>
  <c r="Z613" i="1"/>
  <c r="AA745" i="1"/>
  <c r="Y906" i="1"/>
  <c r="Y916" i="1"/>
  <c r="Z742" i="1"/>
  <c r="Y984" i="1"/>
  <c r="Z875" i="1"/>
  <c r="Y489" i="1"/>
  <c r="AA322" i="1"/>
  <c r="X183" i="1"/>
  <c r="AA204" i="1"/>
  <c r="Y233" i="1"/>
  <c r="Z943" i="1"/>
  <c r="Z877" i="1"/>
  <c r="Y801" i="1"/>
  <c r="Y854" i="1"/>
  <c r="Y568" i="1"/>
  <c r="X493" i="1"/>
  <c r="AA110" i="1"/>
  <c r="Y898" i="1"/>
  <c r="X92" i="1"/>
  <c r="X612" i="1"/>
  <c r="Y548" i="1"/>
  <c r="Z866" i="1"/>
  <c r="Y843" i="1"/>
  <c r="Z599" i="1"/>
  <c r="AA861" i="1"/>
  <c r="AA227" i="1"/>
  <c r="X164" i="1"/>
  <c r="AA32" i="1"/>
  <c r="Y480" i="1"/>
  <c r="AA281" i="1"/>
  <c r="Y736" i="1"/>
  <c r="X764" i="1"/>
  <c r="Y508" i="1"/>
  <c r="X568" i="1"/>
  <c r="Z214" i="1"/>
  <c r="AA949" i="1"/>
  <c r="Z908" i="1"/>
  <c r="Y571" i="1"/>
  <c r="Z812" i="1"/>
  <c r="Z922" i="1"/>
  <c r="Y79" i="1"/>
  <c r="Y977" i="1"/>
  <c r="Z715" i="1"/>
  <c r="Z364" i="1"/>
  <c r="X344" i="1"/>
  <c r="AA284" i="1"/>
  <c r="Y981" i="1"/>
  <c r="Z835" i="1"/>
  <c r="Y674" i="1"/>
  <c r="Z848" i="1"/>
  <c r="Z791" i="1"/>
  <c r="X538" i="1"/>
  <c r="Z871" i="1"/>
  <c r="X784" i="1"/>
  <c r="Z862" i="1"/>
  <c r="Y340" i="1"/>
  <c r="Y33" i="1"/>
  <c r="AA26" i="1"/>
  <c r="Z929" i="1"/>
  <c r="Y539" i="1"/>
  <c r="Z819" i="1"/>
  <c r="AA912" i="1"/>
  <c r="AA558" i="1"/>
  <c r="X631" i="1"/>
  <c r="Z854" i="1"/>
  <c r="X501" i="1"/>
  <c r="AA146" i="1"/>
  <c r="Y451" i="1"/>
  <c r="AA560" i="1"/>
  <c r="Y776" i="1"/>
  <c r="X776" i="1"/>
  <c r="AA583" i="1"/>
  <c r="Y349" i="1"/>
  <c r="X349" i="1"/>
  <c r="Y914" i="1"/>
  <c r="X914" i="1"/>
  <c r="Z454" i="1"/>
  <c r="Z312" i="1"/>
  <c r="Y206" i="1"/>
  <c r="X206" i="1"/>
  <c r="Z401" i="1"/>
  <c r="AA956" i="1"/>
  <c r="AA622" i="1"/>
  <c r="Y119" i="1"/>
  <c r="X119" i="1"/>
  <c r="AA205" i="1"/>
  <c r="AA924" i="1"/>
  <c r="Z924" i="1"/>
  <c r="AA910" i="1"/>
  <c r="Y10" i="1"/>
  <c r="AA851" i="1"/>
  <c r="Y683" i="1"/>
  <c r="X683" i="1"/>
  <c r="X827" i="1"/>
  <c r="Y827" i="1"/>
  <c r="Y245" i="1"/>
  <c r="X245" i="1"/>
  <c r="X355" i="1"/>
  <c r="Z96" i="1"/>
  <c r="Z212" i="1"/>
  <c r="Y304" i="1"/>
  <c r="Y71" i="1"/>
  <c r="Y658" i="1"/>
  <c r="Z893" i="1"/>
  <c r="Z865" i="1"/>
  <c r="X638" i="1"/>
  <c r="Y182" i="1"/>
  <c r="Z958" i="1"/>
  <c r="AA975" i="1"/>
  <c r="X418" i="1"/>
  <c r="Y890" i="1"/>
  <c r="Z621" i="1"/>
  <c r="Y591" i="1"/>
  <c r="Z685" i="1"/>
  <c r="AA543" i="1"/>
  <c r="Y280" i="1"/>
  <c r="AA679" i="1"/>
  <c r="AA792" i="1"/>
  <c r="Y741" i="1"/>
  <c r="Z134" i="1"/>
  <c r="X770" i="1"/>
  <c r="Y703" i="1"/>
  <c r="Y942" i="1"/>
  <c r="AA429" i="1"/>
  <c r="AA950" i="1"/>
  <c r="Z686" i="1"/>
  <c r="Z989" i="1"/>
  <c r="AA984" i="1"/>
  <c r="Y811" i="1"/>
  <c r="Z349" i="1"/>
  <c r="Y449" i="1"/>
  <c r="X449" i="1"/>
  <c r="AA221" i="1"/>
  <c r="Y851" i="1"/>
  <c r="X851" i="1"/>
  <c r="AA274" i="1"/>
  <c r="AA532" i="1"/>
  <c r="AA105" i="1"/>
  <c r="AA635" i="1"/>
  <c r="AA738" i="1"/>
  <c r="AA363" i="1"/>
  <c r="AA559" i="1"/>
  <c r="Z647" i="1"/>
  <c r="Z940" i="1"/>
  <c r="AA118" i="1"/>
  <c r="X265" i="1"/>
  <c r="Y265" i="1"/>
  <c r="Y883" i="1"/>
  <c r="X883" i="1"/>
  <c r="Y557" i="1"/>
  <c r="X557" i="1"/>
  <c r="Y243" i="1"/>
  <c r="X243" i="1"/>
  <c r="Y471" i="1"/>
  <c r="X471" i="1"/>
  <c r="Z566" i="1"/>
  <c r="Y566" i="1"/>
  <c r="Z460" i="1"/>
  <c r="AA577" i="1"/>
  <c r="Z956" i="1"/>
  <c r="Y956" i="1"/>
  <c r="Z622" i="1"/>
  <c r="Y323" i="1"/>
  <c r="X323" i="1"/>
  <c r="Y988" i="1"/>
  <c r="X988" i="1"/>
  <c r="Z818" i="1"/>
  <c r="AA818" i="1"/>
  <c r="X496" i="1"/>
  <c r="Y496" i="1"/>
  <c r="Z957" i="1"/>
  <c r="AA957" i="1"/>
  <c r="AA76" i="1"/>
  <c r="Z851" i="1"/>
  <c r="AA827" i="1"/>
  <c r="Y247" i="1"/>
  <c r="X247" i="1"/>
  <c r="X563" i="1"/>
  <c r="X185" i="1"/>
  <c r="Z656" i="1"/>
  <c r="X832" i="1"/>
  <c r="Z568" i="1"/>
  <c r="Y692" i="1"/>
  <c r="AA599" i="1"/>
  <c r="Y70" i="1"/>
  <c r="Z417" i="1"/>
  <c r="AA364" i="1"/>
  <c r="X345" i="1"/>
  <c r="X802" i="1"/>
  <c r="AA914" i="1"/>
  <c r="Z914" i="1"/>
  <c r="AA40" i="1"/>
  <c r="X33" i="1"/>
  <c r="AA96" i="1"/>
  <c r="Y538" i="1"/>
  <c r="Z183" i="1"/>
  <c r="AA547" i="1"/>
  <c r="Y41" i="1"/>
  <c r="AA34" i="1"/>
  <c r="AA743" i="1"/>
  <c r="Z304" i="1"/>
  <c r="Z71" i="1"/>
  <c r="Z204" i="1"/>
  <c r="X872" i="1"/>
  <c r="Y22" i="1"/>
  <c r="Z682" i="1"/>
  <c r="AA320" i="1"/>
  <c r="Y733" i="1"/>
  <c r="Y821" i="1"/>
  <c r="AA214" i="1"/>
  <c r="Y598" i="1"/>
  <c r="Y638" i="1"/>
  <c r="AA175" i="1"/>
  <c r="Y463" i="1"/>
  <c r="Z457" i="1"/>
  <c r="AA958" i="1"/>
  <c r="X728" i="1"/>
  <c r="X752" i="1"/>
  <c r="Y418" i="1"/>
  <c r="X421" i="1"/>
  <c r="Z890" i="1"/>
  <c r="Y962" i="1"/>
  <c r="AA621" i="1"/>
  <c r="X503" i="1"/>
  <c r="X737" i="1"/>
  <c r="Z949" i="1"/>
  <c r="Y501" i="1"/>
  <c r="Y667" i="1"/>
  <c r="Y744" i="1"/>
  <c r="X729" i="1"/>
  <c r="Y731" i="1"/>
  <c r="Y314" i="1"/>
  <c r="X13" i="1"/>
  <c r="Y945" i="1"/>
  <c r="AA257" i="1"/>
  <c r="Z792" i="1"/>
  <c r="AA741" i="1"/>
  <c r="AA736" i="1"/>
  <c r="Z770" i="1"/>
  <c r="AA703" i="1"/>
  <c r="Z942" i="1"/>
  <c r="X508" i="1"/>
  <c r="Y989" i="1"/>
  <c r="X888" i="1"/>
  <c r="Z553" i="1"/>
  <c r="X234" i="1"/>
  <c r="X609" i="1"/>
  <c r="AA337" i="1"/>
  <c r="Y732" i="1"/>
  <c r="Z48" i="1"/>
  <c r="Z423" i="1"/>
  <c r="AA641" i="1"/>
  <c r="Z968" i="1"/>
  <c r="AA806" i="1"/>
  <c r="AA540" i="1"/>
  <c r="AA299" i="1"/>
  <c r="Y490" i="1"/>
  <c r="Z583" i="1"/>
  <c r="AA87" i="1"/>
  <c r="X535" i="1"/>
  <c r="Y535" i="1"/>
  <c r="Z369" i="1"/>
  <c r="X302" i="1"/>
  <c r="Y302" i="1"/>
  <c r="AA688" i="1"/>
  <c r="Y781" i="1"/>
  <c r="Z328" i="1"/>
  <c r="X283" i="1"/>
  <c r="Y283" i="1"/>
  <c r="Z410" i="1"/>
  <c r="Z85" i="1"/>
  <c r="X255" i="1"/>
  <c r="Y255" i="1"/>
  <c r="Z105" i="1"/>
  <c r="Z635" i="1"/>
  <c r="Y635" i="1"/>
  <c r="Z573" i="1"/>
  <c r="Y573" i="1"/>
  <c r="Z540" i="1"/>
  <c r="Y540" i="1"/>
  <c r="AA168" i="1"/>
  <c r="Z720" i="1"/>
  <c r="Y720" i="1"/>
  <c r="Y581" i="1"/>
  <c r="Z251" i="1"/>
  <c r="Z907" i="1"/>
  <c r="Y814" i="1"/>
  <c r="X814" i="1"/>
  <c r="Z471" i="1"/>
  <c r="Y448" i="1"/>
  <c r="Y370" i="1"/>
  <c r="X370" i="1"/>
  <c r="Y760" i="1"/>
  <c r="X760" i="1"/>
  <c r="Y855" i="1"/>
  <c r="X855" i="1"/>
  <c r="Y308" i="1"/>
  <c r="X308" i="1"/>
  <c r="AA575" i="1"/>
  <c r="Y433" i="1"/>
  <c r="X433" i="1"/>
  <c r="Y693" i="1"/>
  <c r="X693" i="1"/>
  <c r="X664" i="1"/>
  <c r="Y836" i="1"/>
  <c r="Y554" i="1"/>
  <c r="Y185" i="1"/>
  <c r="Z692" i="1"/>
  <c r="AA417" i="1"/>
  <c r="Z976" i="1"/>
  <c r="Z802" i="1"/>
  <c r="Z493" i="1"/>
  <c r="X291" i="1"/>
  <c r="Z355" i="1"/>
  <c r="X403" i="1"/>
  <c r="Z354" i="1"/>
  <c r="AA183" i="1"/>
  <c r="Y795" i="1"/>
  <c r="Z993" i="1"/>
  <c r="Y215" i="1"/>
  <c r="AA41" i="1"/>
  <c r="Z34" i="1"/>
  <c r="X357" i="1"/>
  <c r="X946" i="1"/>
  <c r="AA304" i="1"/>
  <c r="Y873" i="1"/>
  <c r="Z658" i="1"/>
  <c r="Y809" i="1"/>
  <c r="AA898" i="1"/>
  <c r="X444" i="1"/>
  <c r="X981" i="1"/>
  <c r="X372" i="1"/>
  <c r="AA296" i="1"/>
  <c r="X420" i="1"/>
  <c r="Z598" i="1"/>
  <c r="Z874" i="1"/>
  <c r="X614" i="1"/>
  <c r="AA182" i="1"/>
  <c r="Y9" i="1"/>
  <c r="Z202" i="1"/>
  <c r="AA906" i="1"/>
  <c r="Y982" i="1"/>
  <c r="AA457" i="1"/>
  <c r="Z418" i="1"/>
  <c r="Z344" i="1"/>
  <c r="X387" i="1"/>
  <c r="X177" i="1"/>
  <c r="Z484" i="1"/>
  <c r="AA890" i="1"/>
  <c r="Y612" i="1"/>
  <c r="Z962" i="1"/>
  <c r="AA233" i="1"/>
  <c r="Z737" i="1"/>
  <c r="AA591" i="1"/>
  <c r="Z501" i="1"/>
  <c r="Z744" i="1"/>
  <c r="AA280" i="1"/>
  <c r="Z731" i="1"/>
  <c r="Z297" i="1"/>
  <c r="AA539" i="1"/>
  <c r="Z257" i="1"/>
  <c r="Y424" i="1"/>
  <c r="Z473" i="1"/>
  <c r="X201" i="1"/>
  <c r="Z736" i="1"/>
  <c r="X574" i="1"/>
  <c r="X858" i="1"/>
  <c r="X823" i="1"/>
  <c r="X758" i="1"/>
  <c r="Y866" i="1"/>
  <c r="Y887" i="1"/>
  <c r="AA989" i="1"/>
  <c r="AA370" i="1"/>
  <c r="AA371" i="1"/>
  <c r="Y545" i="1"/>
  <c r="Z625" i="1"/>
  <c r="Y625" i="1"/>
  <c r="AA808" i="1"/>
  <c r="AA894" i="1"/>
  <c r="Z894" i="1"/>
  <c r="T327" i="1"/>
  <c r="U327" i="1" s="1"/>
  <c r="V327" i="1" s="1"/>
  <c r="AA443" i="1"/>
  <c r="AA241" i="1"/>
  <c r="AA994" i="1"/>
  <c r="Z81" i="1"/>
  <c r="AA406" i="1"/>
  <c r="AA318" i="1"/>
  <c r="Y224" i="1"/>
  <c r="X224" i="1"/>
  <c r="AA633" i="1"/>
  <c r="Y87" i="1"/>
  <c r="Y640" i="1"/>
  <c r="X640" i="1"/>
  <c r="Z846" i="1"/>
  <c r="Y328" i="1"/>
  <c r="X328" i="1"/>
  <c r="Y587" i="1"/>
  <c r="AA216" i="1"/>
  <c r="Y85" i="1"/>
  <c r="X85" i="1"/>
  <c r="X857" i="1"/>
  <c r="Y857" i="1"/>
  <c r="Z522" i="1"/>
  <c r="T57" i="1"/>
  <c r="U57" i="1" s="1"/>
  <c r="V57" i="1" s="1"/>
  <c r="AA57" i="1"/>
  <c r="Z168" i="1"/>
  <c r="AA129" i="1"/>
  <c r="AA228" i="1"/>
  <c r="Y210" i="1"/>
  <c r="X210" i="1"/>
  <c r="Z794" i="1"/>
  <c r="Y794" i="1"/>
  <c r="Z506" i="1"/>
  <c r="Y506" i="1"/>
  <c r="Y374" i="1"/>
  <c r="X374" i="1"/>
  <c r="AA512" i="1"/>
  <c r="Z767" i="1"/>
  <c r="Y316" i="1"/>
  <c r="X316" i="1"/>
  <c r="Z878" i="1"/>
  <c r="Y878" i="1"/>
  <c r="Z869" i="1"/>
  <c r="Y869" i="1"/>
  <c r="AA308" i="1"/>
  <c r="Y575" i="1"/>
  <c r="X575" i="1"/>
  <c r="T76" i="1"/>
  <c r="U76" i="1" s="1"/>
  <c r="V76" i="1" s="1"/>
  <c r="Z76" i="1"/>
  <c r="Y139" i="1"/>
  <c r="X139" i="1"/>
  <c r="Y563" i="1"/>
  <c r="Y684" i="1"/>
  <c r="Z185" i="1"/>
  <c r="AA692" i="1"/>
  <c r="AA976" i="1"/>
  <c r="AA802" i="1"/>
  <c r="Y291" i="1"/>
  <c r="AA355" i="1"/>
  <c r="Y290" i="1"/>
  <c r="Y403" i="1"/>
  <c r="AA33" i="1"/>
  <c r="X799" i="1"/>
  <c r="Y779" i="1"/>
  <c r="AB779" i="1" s="1"/>
  <c r="AC779" i="1" s="1"/>
  <c r="AA538" i="1"/>
  <c r="AA993" i="1"/>
  <c r="X137" i="1"/>
  <c r="AA872" i="1"/>
  <c r="AA22" i="1"/>
  <c r="AA682" i="1"/>
  <c r="Z809" i="1"/>
  <c r="Y372" i="1"/>
  <c r="Y420" i="1"/>
  <c r="AA108" i="1"/>
  <c r="X925" i="1"/>
  <c r="AA598" i="1"/>
  <c r="X874" i="1"/>
  <c r="Y614" i="1"/>
  <c r="AA638" i="1"/>
  <c r="Z463" i="1"/>
  <c r="Z982" i="1"/>
  <c r="Y728" i="1"/>
  <c r="Y752" i="1"/>
  <c r="AA418" i="1"/>
  <c r="X525" i="1"/>
  <c r="Y387" i="1"/>
  <c r="X439" i="1"/>
  <c r="Y177" i="1"/>
  <c r="AA612" i="1"/>
  <c r="Z503" i="1"/>
  <c r="Y737" i="1"/>
  <c r="Y948" i="1"/>
  <c r="AA501" i="1"/>
  <c r="Y729" i="1"/>
  <c r="AA297" i="1"/>
  <c r="AA314" i="1"/>
  <c r="Y491" i="1"/>
  <c r="Z424" i="1"/>
  <c r="Z748" i="1"/>
  <c r="Y858" i="1"/>
  <c r="Y758" i="1"/>
  <c r="Z887" i="1"/>
  <c r="Z508" i="1"/>
  <c r="Z592" i="1"/>
  <c r="Z888" i="1"/>
  <c r="X801" i="1"/>
  <c r="Y595" i="1"/>
  <c r="AA585" i="1"/>
  <c r="Z244" i="1"/>
  <c r="Z228" i="1"/>
  <c r="Z205" i="1"/>
  <c r="X907" i="1"/>
  <c r="AA239" i="1"/>
  <c r="AA590" i="1"/>
  <c r="Z248" i="1"/>
  <c r="AA499" i="1"/>
  <c r="AA545" i="1"/>
  <c r="Z406" i="1"/>
  <c r="X466" i="1"/>
  <c r="Y466" i="1"/>
  <c r="AA126" i="1"/>
  <c r="Z761" i="1"/>
  <c r="X511" i="1"/>
  <c r="Y633" i="1"/>
  <c r="Z856" i="1"/>
  <c r="Y856" i="1"/>
  <c r="Y423" i="1"/>
  <c r="X423" i="1"/>
  <c r="AA653" i="1"/>
  <c r="Z641" i="1"/>
  <c r="Z857" i="1"/>
  <c r="Y522" i="1"/>
  <c r="X522" i="1"/>
  <c r="Z419" i="1"/>
  <c r="AA572" i="1"/>
  <c r="Z106" i="1"/>
  <c r="Z393" i="1"/>
  <c r="AA824" i="1"/>
  <c r="AA106" i="1"/>
  <c r="Z637" i="1"/>
  <c r="Y637" i="1"/>
  <c r="AA492" i="1"/>
  <c r="AA637" i="1"/>
  <c r="Z159" i="1"/>
  <c r="Z469" i="1"/>
  <c r="Y928" i="1"/>
  <c r="X928" i="1"/>
  <c r="AA6" i="1"/>
  <c r="Y846" i="1"/>
  <c r="X846" i="1"/>
  <c r="Y267" i="1"/>
  <c r="X267" i="1"/>
  <c r="Y259" i="1"/>
  <c r="X259" i="1"/>
  <c r="Y818" i="1"/>
  <c r="X818" i="1"/>
  <c r="Y897" i="1"/>
  <c r="X897" i="1"/>
  <c r="Y237" i="1"/>
  <c r="X237" i="1"/>
  <c r="Z141" i="1"/>
  <c r="Y868" i="1"/>
  <c r="X868" i="1"/>
  <c r="Z988" i="1"/>
  <c r="Y391" i="1"/>
  <c r="X391" i="1"/>
  <c r="Y46" i="1"/>
  <c r="X46" i="1"/>
  <c r="Y176" i="1"/>
  <c r="AA185" i="1"/>
  <c r="Z705" i="1"/>
  <c r="X84" i="1"/>
  <c r="X977" i="1"/>
  <c r="Y992" i="1"/>
  <c r="X992" i="1"/>
  <c r="AA345" i="1"/>
  <c r="X608" i="1"/>
  <c r="Z933" i="1"/>
  <c r="Z290" i="1"/>
  <c r="X922" i="1"/>
  <c r="X548" i="1"/>
  <c r="AA65" i="1"/>
  <c r="X875" i="1"/>
  <c r="X943" i="1"/>
  <c r="X788" i="1"/>
  <c r="Y714" i="1"/>
  <c r="X158" i="1"/>
  <c r="Y739" i="1"/>
  <c r="Z873" i="1"/>
  <c r="AA809" i="1"/>
  <c r="Y979" i="1"/>
  <c r="AA733" i="1"/>
  <c r="X886" i="1"/>
  <c r="Z614" i="1"/>
  <c r="X402" i="1"/>
  <c r="X270" i="1"/>
  <c r="AA982" i="1"/>
  <c r="AA752" i="1"/>
  <c r="X630" i="1"/>
  <c r="Y664" i="1"/>
  <c r="Z177" i="1"/>
  <c r="X286" i="1"/>
  <c r="Y877" i="1"/>
  <c r="AA737" i="1"/>
  <c r="Y386" i="1"/>
  <c r="Z895" i="1"/>
  <c r="AA671" i="1"/>
  <c r="X269" i="1"/>
  <c r="X330" i="1"/>
  <c r="Y749" i="1"/>
  <c r="AA13" i="1"/>
  <c r="X111" i="1"/>
  <c r="AA748" i="1"/>
  <c r="Y953" i="1"/>
  <c r="Y823" i="1"/>
  <c r="AA887" i="1"/>
  <c r="Y230" i="1"/>
  <c r="AA508" i="1"/>
  <c r="Y542" i="1"/>
  <c r="AA569" i="1"/>
  <c r="Z265" i="1"/>
  <c r="Y813" i="1"/>
  <c r="Z650" i="1"/>
  <c r="Z523" i="1"/>
  <c r="AA839" i="1"/>
  <c r="Z239" i="1"/>
  <c r="X590" i="1"/>
  <c r="Z841" i="1"/>
  <c r="Y406" i="1"/>
  <c r="X406" i="1"/>
  <c r="X639" i="1"/>
  <c r="Y639" i="1"/>
  <c r="Z920" i="1"/>
  <c r="Z511" i="1"/>
  <c r="AA680" i="1"/>
  <c r="Y337" i="1"/>
  <c r="X337" i="1"/>
  <c r="Y405" i="1"/>
  <c r="X405" i="1"/>
  <c r="AA535" i="1"/>
  <c r="Z25" i="1"/>
  <c r="Y688" i="1"/>
  <c r="Y197" i="1"/>
  <c r="X197" i="1"/>
  <c r="Z653" i="1"/>
  <c r="AA245" i="1"/>
  <c r="Y216" i="1"/>
  <c r="Y388" i="1"/>
  <c r="X388" i="1"/>
  <c r="Y109" i="1"/>
  <c r="Z824" i="1"/>
  <c r="Y824" i="1"/>
  <c r="AA393" i="1"/>
  <c r="AA104" i="1"/>
  <c r="AA900" i="1"/>
  <c r="Z27" i="1"/>
  <c r="Z397" i="1"/>
  <c r="Y469" i="1"/>
  <c r="X469" i="1"/>
  <c r="Z987" i="1"/>
  <c r="Y987" i="1"/>
  <c r="Z928" i="1"/>
  <c r="AA551" i="1"/>
  <c r="Z512" i="1"/>
  <c r="Y512" i="1"/>
  <c r="AA846" i="1"/>
  <c r="Y262" i="1"/>
  <c r="X262" i="1"/>
  <c r="Y670" i="1"/>
  <c r="X670" i="1"/>
  <c r="Z897" i="1"/>
  <c r="Z337" i="1"/>
  <c r="AA760" i="1"/>
  <c r="AA311" i="1"/>
  <c r="AA959" i="1"/>
  <c r="Z959" i="1"/>
  <c r="X900" i="1"/>
  <c r="Y900" i="1"/>
  <c r="Y577" i="1"/>
  <c r="X577" i="1"/>
  <c r="X148" i="1"/>
  <c r="AA563" i="1"/>
  <c r="AA684" i="1"/>
  <c r="Y84" i="1"/>
  <c r="Y63" i="1"/>
  <c r="X970" i="1"/>
  <c r="X225" i="1"/>
  <c r="Y589" i="1"/>
  <c r="Y481" i="1"/>
  <c r="Z799" i="1"/>
  <c r="AA762" i="1"/>
  <c r="Z796" i="1"/>
  <c r="Z65" i="1"/>
  <c r="Y549" i="1"/>
  <c r="AA357" i="1"/>
  <c r="Y943" i="1"/>
  <c r="Y815" i="1"/>
  <c r="Y995" i="1"/>
  <c r="Z714" i="1"/>
  <c r="AA144" i="1"/>
  <c r="Z120" i="1"/>
  <c r="Y158" i="1"/>
  <c r="AA873" i="1"/>
  <c r="X571" i="1"/>
  <c r="Z102" i="1"/>
  <c r="AA444" i="1"/>
  <c r="AA981" i="1"/>
  <c r="AA372" i="1"/>
  <c r="X368" i="1"/>
  <c r="AA125" i="1"/>
  <c r="AA420" i="1"/>
  <c r="Y969" i="1"/>
  <c r="Z23" i="1"/>
  <c r="X756" i="1"/>
  <c r="Y803" i="1"/>
  <c r="Y270" i="1"/>
  <c r="X208" i="1"/>
  <c r="Z966" i="1"/>
  <c r="AA728" i="1"/>
  <c r="X694" i="1"/>
  <c r="AA387" i="1"/>
  <c r="Z630" i="1"/>
  <c r="Z439" i="1"/>
  <c r="AA177" i="1"/>
  <c r="AA89" i="1"/>
  <c r="Z903" i="1"/>
  <c r="X765" i="1"/>
  <c r="AA895" i="1"/>
  <c r="Y269" i="1"/>
  <c r="AA667" i="1"/>
  <c r="Z330" i="1"/>
  <c r="AA691" i="1"/>
  <c r="AA729" i="1"/>
  <c r="AA491" i="1"/>
  <c r="AA366" i="1"/>
  <c r="Z298" i="1"/>
  <c r="AA266" i="1"/>
  <c r="AA124" i="1"/>
  <c r="Z849" i="1"/>
  <c r="AA574" i="1"/>
  <c r="X649" i="1"/>
  <c r="Z333" i="1"/>
  <c r="Z953" i="1"/>
  <c r="Z823" i="1"/>
  <c r="AA758" i="1"/>
  <c r="Y510" i="1"/>
  <c r="X542" i="1"/>
  <c r="Z801" i="1"/>
  <c r="Y915" i="1"/>
  <c r="X271" i="1"/>
  <c r="X385" i="1"/>
  <c r="Y617" i="1"/>
  <c r="AA256" i="1"/>
  <c r="Y601" i="1"/>
  <c r="X601" i="1"/>
  <c r="Y967" i="1"/>
  <c r="X967" i="1"/>
  <c r="AA287" i="1"/>
  <c r="Y602" i="1"/>
  <c r="X602" i="1"/>
  <c r="X200" i="1"/>
  <c r="Y239" i="1"/>
  <c r="X239" i="1"/>
  <c r="Z839" i="1"/>
  <c r="Y841" i="1"/>
  <c r="X841" i="1"/>
  <c r="T490" i="1"/>
  <c r="U490" i="1" s="1"/>
  <c r="V490" i="1" s="1"/>
  <c r="AA490" i="1"/>
  <c r="Z710" i="1"/>
  <c r="Y710" i="1"/>
  <c r="X430" i="1"/>
  <c r="Y430" i="1"/>
  <c r="AA794" i="1"/>
  <c r="Y347" i="1"/>
  <c r="X347" i="1"/>
  <c r="AA711" i="1"/>
  <c r="AA452" i="1"/>
  <c r="Y25" i="1"/>
  <c r="X25" i="1"/>
  <c r="AA262" i="1"/>
  <c r="Z197" i="1"/>
  <c r="Z677" i="1"/>
  <c r="Z245" i="1"/>
  <c r="X165" i="1"/>
  <c r="Y165" i="1"/>
  <c r="X260" i="1"/>
  <c r="Z575" i="1"/>
  <c r="Y980" i="1"/>
  <c r="X980" i="1"/>
  <c r="AA109" i="1"/>
  <c r="AA618" i="1"/>
  <c r="AA435" i="1"/>
  <c r="Z131" i="1"/>
  <c r="Y991" i="1"/>
  <c r="Z991" i="1"/>
  <c r="Z210" i="1"/>
  <c r="Z99" i="1"/>
  <c r="Z94" i="1"/>
  <c r="Y909" i="1"/>
  <c r="X909" i="1"/>
  <c r="Z735" i="1"/>
  <c r="Y735" i="1"/>
  <c r="Z6" i="1"/>
  <c r="Y196" i="1"/>
  <c r="AA935" i="1"/>
  <c r="X231" i="1"/>
  <c r="Y231" i="1"/>
  <c r="AA140" i="1"/>
  <c r="Z697" i="1"/>
  <c r="Y697" i="1"/>
  <c r="Y416" i="1"/>
  <c r="Y422" i="1"/>
  <c r="X422" i="1"/>
  <c r="Y75" i="1"/>
  <c r="X75" i="1"/>
  <c r="Z900" i="1"/>
  <c r="Y148" i="1"/>
  <c r="Z63" i="1"/>
  <c r="Z977" i="1"/>
  <c r="Y947" i="1"/>
  <c r="Z459" i="1"/>
  <c r="Z970" i="1"/>
  <c r="Y478" i="1"/>
  <c r="Z407" i="1"/>
  <c r="Z589" i="1"/>
  <c r="Y611" i="1"/>
  <c r="AA796" i="1"/>
  <c r="Y820" i="1"/>
  <c r="Y875" i="1"/>
  <c r="X995" i="1"/>
  <c r="AA714" i="1"/>
  <c r="X739" i="1"/>
  <c r="Y368" i="1"/>
  <c r="X276" i="1"/>
  <c r="AA23" i="1"/>
  <c r="X982" i="1"/>
  <c r="Z810" i="1"/>
  <c r="Z402" i="1"/>
  <c r="Y756" i="1"/>
  <c r="Y997" i="1"/>
  <c r="Y208" i="1"/>
  <c r="X273" i="1"/>
  <c r="Y694" i="1"/>
  <c r="Z525" i="1"/>
  <c r="X130" i="1"/>
  <c r="AA439" i="1"/>
  <c r="X193" i="1"/>
  <c r="Y908" i="1"/>
  <c r="AA797" i="1"/>
  <c r="Z269" i="1"/>
  <c r="Y330" i="1"/>
  <c r="X689" i="1"/>
  <c r="Y837" i="1"/>
  <c r="X701" i="1"/>
  <c r="Z366" i="1"/>
  <c r="AA298" i="1"/>
  <c r="X135" i="1"/>
  <c r="Y649" i="1"/>
  <c r="AA333" i="1"/>
  <c r="Z36" i="1"/>
  <c r="AA823" i="1"/>
  <c r="X954" i="1"/>
  <c r="X489" i="1"/>
  <c r="Z510" i="1"/>
  <c r="AA230" i="1"/>
  <c r="X546" i="1"/>
  <c r="AA210" i="1"/>
  <c r="Y583" i="1"/>
  <c r="X583" i="1"/>
  <c r="Z474" i="1"/>
  <c r="Y474" i="1"/>
  <c r="AA601" i="1"/>
  <c r="Z672" i="1"/>
  <c r="Z867" i="1"/>
  <c r="Y408" i="1"/>
  <c r="Y894" i="1"/>
  <c r="X894" i="1"/>
  <c r="AA12" i="1"/>
  <c r="Z711" i="1"/>
  <c r="Y452" i="1"/>
  <c r="X452" i="1"/>
  <c r="X718" i="1"/>
  <c r="AA927" i="1"/>
  <c r="Z604" i="1"/>
  <c r="X882" i="1"/>
  <c r="Y882" i="1"/>
  <c r="AA604" i="1"/>
  <c r="Y311" i="1"/>
  <c r="Y529" i="1"/>
  <c r="Z283" i="1"/>
  <c r="Z260" i="1"/>
  <c r="Y455" i="1"/>
  <c r="X455" i="1"/>
  <c r="AA388" i="1"/>
  <c r="Z109" i="1"/>
  <c r="Z730" i="1"/>
  <c r="AA412" i="1"/>
  <c r="T730" i="1"/>
  <c r="U730" i="1" s="1"/>
  <c r="V730" i="1" s="1"/>
  <c r="AA730" i="1"/>
  <c r="Z492" i="1"/>
  <c r="Z11" i="1"/>
  <c r="AA407" i="1"/>
  <c r="X313" i="1"/>
  <c r="Y313" i="1"/>
  <c r="Y351" i="1"/>
  <c r="X351" i="1"/>
  <c r="Y292" i="1"/>
  <c r="X292" i="1"/>
  <c r="AA331" i="1"/>
  <c r="Y660" i="1"/>
  <c r="X660" i="1"/>
  <c r="Z299" i="1"/>
  <c r="Z834" i="1"/>
  <c r="Y834" i="1"/>
  <c r="AA732" i="1"/>
  <c r="Z596" i="1"/>
  <c r="Y596" i="1"/>
  <c r="Z450" i="1"/>
  <c r="Y830" i="1"/>
  <c r="X830" i="1"/>
  <c r="Y83" i="1"/>
  <c r="Z148" i="1"/>
  <c r="AA961" i="1"/>
  <c r="X515" i="1"/>
  <c r="Z80" i="1"/>
  <c r="AA459" i="1"/>
  <c r="Y970" i="1"/>
  <c r="Z475" i="1"/>
  <c r="Y475" i="1"/>
  <c r="Z608" i="1"/>
  <c r="Y665" i="1"/>
  <c r="Z481" i="1"/>
  <c r="AA922" i="1"/>
  <c r="Z169" i="1"/>
  <c r="Y477" i="1"/>
  <c r="X400" i="1"/>
  <c r="Y238" i="1"/>
  <c r="Z343" i="1"/>
  <c r="AA875" i="1"/>
  <c r="Y447" i="1"/>
  <c r="AA943" i="1"/>
  <c r="Z995" i="1"/>
  <c r="X301" i="1"/>
  <c r="Z571" i="1"/>
  <c r="AA295" i="1"/>
  <c r="Y886" i="1"/>
  <c r="Z756" i="1"/>
  <c r="AA803" i="1"/>
  <c r="AA232" i="1"/>
  <c r="AA270" i="1"/>
  <c r="Z628" i="1"/>
  <c r="X768" i="1"/>
  <c r="Y273" i="1"/>
  <c r="Z694" i="1"/>
  <c r="Y777" i="1"/>
  <c r="X713" i="1"/>
  <c r="X15" i="1"/>
  <c r="AA37" i="1"/>
  <c r="X277" i="1"/>
  <c r="Y426" i="1"/>
  <c r="AA286" i="1"/>
  <c r="Y765" i="1"/>
  <c r="X659" i="1"/>
  <c r="AA330" i="1"/>
  <c r="AA335" i="1"/>
  <c r="Y1000" i="1"/>
  <c r="Y926" i="1"/>
  <c r="Y701" i="1"/>
  <c r="Y754" i="1"/>
  <c r="Z413" i="1"/>
  <c r="Y425" i="1"/>
  <c r="Y135" i="1"/>
  <c r="Y963" i="1"/>
  <c r="X789" i="1"/>
  <c r="Y681" i="1"/>
  <c r="AA510" i="1"/>
  <c r="Y708" i="1"/>
  <c r="Y812" i="1"/>
  <c r="Y955" i="1"/>
  <c r="Y260" i="1"/>
  <c r="Y100" i="1"/>
  <c r="X100" i="1"/>
  <c r="Y45" i="1"/>
  <c r="Z370" i="1"/>
  <c r="Y442" i="1"/>
  <c r="X442" i="1"/>
  <c r="X560" i="1"/>
  <c r="Z241" i="1"/>
  <c r="AA841" i="1"/>
  <c r="AA466" i="1"/>
  <c r="Y920" i="1"/>
  <c r="AA646" i="1"/>
  <c r="AA289" i="1"/>
  <c r="Z706" i="1"/>
  <c r="Y706" i="1"/>
  <c r="Y767" i="1"/>
  <c r="X767" i="1"/>
  <c r="Z931" i="1"/>
  <c r="AA931" i="1"/>
  <c r="Y774" i="1"/>
  <c r="X774" i="1"/>
  <c r="Y711" i="1"/>
  <c r="X711" i="1"/>
  <c r="AA524" i="1"/>
  <c r="AA498" i="1"/>
  <c r="Z56" i="1"/>
  <c r="Y564" i="1"/>
  <c r="X564" i="1"/>
  <c r="X677" i="1"/>
  <c r="Y677" i="1"/>
  <c r="Y272" i="1"/>
  <c r="X272" i="1"/>
  <c r="AA580" i="1"/>
  <c r="Z784" i="1"/>
  <c r="Z816" i="1"/>
  <c r="Z455" i="1"/>
  <c r="Z388" i="1"/>
  <c r="Z431" i="1"/>
  <c r="Z618" i="1"/>
  <c r="Z412" i="1"/>
  <c r="AA107" i="1"/>
  <c r="AA991" i="1"/>
  <c r="Y179" i="1"/>
  <c r="X179" i="1"/>
  <c r="X73" i="1"/>
  <c r="X757" i="1"/>
  <c r="Y757" i="1"/>
  <c r="AA909" i="1"/>
  <c r="Z909" i="1"/>
  <c r="Y935" i="1"/>
  <c r="Y527" i="1"/>
  <c r="X527" i="1"/>
  <c r="X360" i="1"/>
  <c r="Y360" i="1"/>
  <c r="Y299" i="1"/>
  <c r="X299" i="1"/>
  <c r="Y156" i="1"/>
  <c r="X156" i="1"/>
  <c r="Y643" i="1"/>
  <c r="X643" i="1"/>
  <c r="Y986" i="1"/>
  <c r="X986" i="1"/>
  <c r="X450" i="1"/>
  <c r="Y450" i="1"/>
  <c r="Z830" i="1"/>
  <c r="Y279" i="1"/>
  <c r="X279" i="1"/>
  <c r="AA147" i="1"/>
  <c r="Z75" i="1"/>
  <c r="Y485" i="1"/>
  <c r="AA148" i="1"/>
  <c r="Y327" i="1"/>
  <c r="Y632" i="1"/>
  <c r="Y515" i="1"/>
  <c r="X843" i="1"/>
  <c r="Y673" i="1"/>
  <c r="X673" i="1"/>
  <c r="AA930" i="1"/>
  <c r="AA376" i="1"/>
  <c r="AA481" i="1"/>
  <c r="Y306" i="1"/>
  <c r="AA169" i="1"/>
  <c r="Y751" i="1"/>
  <c r="Z477" i="1"/>
  <c r="X258" i="1"/>
  <c r="Y400" i="1"/>
  <c r="AA739" i="1"/>
  <c r="Z623" i="1"/>
  <c r="Y301" i="1"/>
  <c r="X235" i="1"/>
  <c r="AA368" i="1"/>
  <c r="X502" i="1"/>
  <c r="Z886" i="1"/>
  <c r="X562" i="1"/>
  <c r="Y597" i="1"/>
  <c r="AA756" i="1"/>
  <c r="Z997" i="1"/>
  <c r="AA208" i="1"/>
  <c r="Y768" i="1"/>
  <c r="AA620" i="1"/>
  <c r="Z193" i="1"/>
  <c r="Z777" i="1"/>
  <c r="Y277" i="1"/>
  <c r="AA908" i="1"/>
  <c r="X921" i="1"/>
  <c r="X674" i="1"/>
  <c r="Z1000" i="1"/>
  <c r="X837" i="1"/>
  <c r="Z926" i="1"/>
  <c r="X254" i="1"/>
  <c r="Z339" i="1"/>
  <c r="Y497" i="1"/>
  <c r="X530" i="1"/>
  <c r="Z963" i="1"/>
  <c r="Z681" i="1"/>
  <c r="X429" i="1"/>
  <c r="Y954" i="1"/>
  <c r="Z489" i="1"/>
  <c r="X362" i="1"/>
  <c r="Z546" i="1"/>
  <c r="Z521" i="1"/>
  <c r="Z567" i="1"/>
  <c r="Z708" i="1"/>
  <c r="AA842" i="1"/>
  <c r="Z308" i="1"/>
  <c r="Y769" i="1"/>
  <c r="AA755" i="1"/>
  <c r="AA595" i="1"/>
  <c r="Y927" i="1"/>
  <c r="X927" i="1"/>
  <c r="AA264" i="1"/>
  <c r="AA474" i="1"/>
  <c r="Z351" i="1"/>
  <c r="AA14" i="1"/>
  <c r="AA454" i="1"/>
  <c r="AA625" i="1"/>
  <c r="AA920" i="1"/>
  <c r="Z646" i="1"/>
  <c r="AA356" i="1"/>
  <c r="Y848" i="1"/>
  <c r="X848" i="1"/>
  <c r="T972" i="1"/>
  <c r="U972" i="1" s="1"/>
  <c r="V972" i="1" s="1"/>
  <c r="Y550" i="1"/>
  <c r="X550" i="1"/>
  <c r="AA813" i="1"/>
  <c r="Z524" i="1"/>
  <c r="Y524" i="1"/>
  <c r="Z498" i="1"/>
  <c r="Y498" i="1"/>
  <c r="AA178" i="1"/>
  <c r="Y56" i="1"/>
  <c r="Z587" i="1"/>
  <c r="X964" i="1"/>
  <c r="Y964" i="1"/>
  <c r="Y580" i="1"/>
  <c r="Y43" i="1"/>
  <c r="Z974" i="1"/>
  <c r="AA557" i="1"/>
  <c r="Z870" i="1"/>
  <c r="Y870" i="1"/>
  <c r="AA870" i="1"/>
  <c r="Z256" i="1"/>
  <c r="AA244" i="1"/>
  <c r="Z923" i="1"/>
  <c r="Y923" i="1"/>
  <c r="Z726" i="1"/>
  <c r="Y726" i="1"/>
  <c r="Z911" i="1"/>
  <c r="Z282" i="1"/>
  <c r="Z572" i="1"/>
  <c r="Y572" i="1"/>
  <c r="Z234" i="1"/>
  <c r="Z224" i="1"/>
  <c r="Z860" i="1"/>
  <c r="AA479" i="1"/>
  <c r="AA848" i="1"/>
  <c r="AA980" i="1"/>
  <c r="Z980" i="1"/>
  <c r="AA219" i="1"/>
  <c r="Z889" i="1"/>
  <c r="AA643" i="1"/>
  <c r="Z367" i="1"/>
  <c r="AA450" i="1"/>
  <c r="Z804" i="1"/>
  <c r="AA236" i="1"/>
  <c r="X195" i="1"/>
  <c r="Y195" i="1"/>
  <c r="Y675" i="1"/>
  <c r="X675" i="1"/>
  <c r="Y721" i="1"/>
  <c r="X721" i="1"/>
  <c r="Y798" i="1"/>
  <c r="Z485" i="1"/>
  <c r="X322" i="1"/>
  <c r="X143" i="1"/>
  <c r="X558" i="1"/>
  <c r="X364" i="1"/>
  <c r="Y585" i="1"/>
  <c r="X585" i="1"/>
  <c r="AA478" i="1"/>
  <c r="T101" i="1"/>
  <c r="U101" i="1" s="1"/>
  <c r="V101" i="1" s="1"/>
  <c r="Y101" i="1"/>
  <c r="Y394" i="1"/>
  <c r="X394" i="1"/>
  <c r="X227" i="1"/>
  <c r="Y398" i="1"/>
  <c r="AA61" i="1"/>
  <c r="X306" i="1"/>
  <c r="Y862" i="1"/>
  <c r="Z751" i="1"/>
  <c r="AA477" i="1"/>
  <c r="Z400" i="1"/>
  <c r="AA690" i="1"/>
  <c r="Z238" i="1"/>
  <c r="Z447" i="1"/>
  <c r="X606" i="1"/>
  <c r="AA576" i="1"/>
  <c r="X281" i="1"/>
  <c r="AA582" i="1"/>
  <c r="Y502" i="1"/>
  <c r="Y562" i="1"/>
  <c r="Z597" i="1"/>
  <c r="Z793" i="1"/>
  <c r="AA346" i="1"/>
  <c r="X696" i="1"/>
  <c r="Y975" i="1"/>
  <c r="AA273" i="1"/>
  <c r="X838" i="1"/>
  <c r="AA193" i="1"/>
  <c r="AA777" i="1"/>
  <c r="X284" i="1"/>
  <c r="Z5" i="1"/>
  <c r="AA426" i="1"/>
  <c r="X723" i="1"/>
  <c r="AA765" i="1"/>
  <c r="Y782" i="1"/>
  <c r="AA674" i="1"/>
  <c r="AA1000" i="1"/>
  <c r="X679" i="1"/>
  <c r="Z837" i="1"/>
  <c r="Z361" i="1"/>
  <c r="Y734" i="1"/>
  <c r="AA339" i="1"/>
  <c r="Z754" i="1"/>
  <c r="Z805" i="1"/>
  <c r="Y146" i="1"/>
  <c r="AA425" i="1"/>
  <c r="Y181" i="1"/>
  <c r="Y530" i="1"/>
  <c r="Y636" i="1"/>
  <c r="AA626" i="1"/>
  <c r="Z95" i="1"/>
  <c r="AA963" i="1"/>
  <c r="Y791" i="1"/>
  <c r="Y885" i="1"/>
  <c r="AA681" i="1"/>
  <c r="X950" i="1"/>
  <c r="Z954" i="1"/>
  <c r="AA309" i="1"/>
  <c r="X984" i="1"/>
  <c r="AA60" i="1"/>
  <c r="X812" i="1"/>
  <c r="Y150" i="1"/>
  <c r="AA536" i="1"/>
  <c r="X45" i="1"/>
  <c r="Y511" i="1"/>
  <c r="Y461" i="1"/>
  <c r="X461" i="1"/>
  <c r="Y73" i="1"/>
  <c r="AA639" i="1"/>
  <c r="Z118" i="1"/>
  <c r="Y911" i="1"/>
  <c r="X911" i="1"/>
  <c r="AA704" i="1"/>
  <c r="Z955" i="1"/>
  <c r="Y567" i="1"/>
  <c r="Y454" i="1"/>
  <c r="Z579" i="1"/>
  <c r="Y579" i="1"/>
  <c r="Z808" i="1"/>
  <c r="AA967" i="1"/>
  <c r="Y586" i="1"/>
  <c r="X586" i="1"/>
  <c r="Y303" i="1"/>
  <c r="X303" i="1"/>
  <c r="X646" i="1"/>
  <c r="Y289" i="1"/>
  <c r="Y409" i="1"/>
  <c r="X409" i="1"/>
  <c r="Z938" i="1"/>
  <c r="Y332" i="1"/>
  <c r="X332" i="1"/>
  <c r="Z404" i="1"/>
  <c r="Z529" i="1"/>
  <c r="AA615" i="1"/>
  <c r="AA431" i="1"/>
  <c r="Z806" i="1"/>
  <c r="Y806" i="1"/>
  <c r="AA88" i="1"/>
  <c r="AA840" i="1"/>
  <c r="AA367" i="1"/>
  <c r="AA693" i="1"/>
  <c r="Z73" i="1"/>
  <c r="Z162" i="1"/>
  <c r="Z607" i="1"/>
  <c r="Z822" i="1"/>
  <c r="AA378" i="1"/>
  <c r="Y203" i="1"/>
  <c r="X203" i="1"/>
  <c r="Y860" i="1"/>
  <c r="X860" i="1"/>
  <c r="Z479" i="1"/>
  <c r="Z49" i="1"/>
  <c r="Y533" i="1"/>
  <c r="Z533" i="1"/>
  <c r="AA936" i="1"/>
  <c r="Z936" i="1"/>
  <c r="Z826" i="1"/>
  <c r="Y383" i="1"/>
  <c r="X383" i="1"/>
  <c r="X588" i="1"/>
  <c r="Y588" i="1"/>
  <c r="Y367" i="1"/>
  <c r="X367" i="1"/>
  <c r="Y804" i="1"/>
  <c r="X804" i="1"/>
  <c r="Y236" i="1"/>
  <c r="X236" i="1"/>
  <c r="Y194" i="1"/>
  <c r="X194" i="1"/>
  <c r="Y140" i="1"/>
  <c r="Y912" i="1"/>
  <c r="Z798" i="1"/>
  <c r="AA485" i="1"/>
  <c r="Y322" i="1"/>
  <c r="AA327" i="1"/>
  <c r="Y143" i="1"/>
  <c r="Y558" i="1"/>
  <c r="AA632" i="1"/>
  <c r="AA652" i="1"/>
  <c r="AA515" i="1"/>
  <c r="X446" i="1"/>
  <c r="X599" i="1"/>
  <c r="Y861" i="1"/>
  <c r="Z227" i="1"/>
  <c r="AA665" i="1"/>
  <c r="X44" i="1"/>
  <c r="AA352" i="1"/>
  <c r="Z268" i="1"/>
  <c r="AA751" i="1"/>
  <c r="Y456" i="1"/>
  <c r="AA238" i="1"/>
  <c r="AA447" i="1"/>
  <c r="X304" i="1"/>
  <c r="X441" i="1"/>
  <c r="X480" i="1"/>
  <c r="Y157" i="1"/>
  <c r="X771" i="1"/>
  <c r="Z338" i="1"/>
  <c r="Y200" i="1"/>
  <c r="X854" i="1"/>
  <c r="Y700" i="1"/>
  <c r="Z544" i="1"/>
  <c r="Y965" i="1"/>
  <c r="Z562" i="1"/>
  <c r="X865" i="1"/>
  <c r="AA534" i="1"/>
  <c r="AA768" i="1"/>
  <c r="Y38" i="1"/>
  <c r="AA173" i="1"/>
  <c r="Y284" i="1"/>
  <c r="AA277" i="1"/>
  <c r="Y621" i="1"/>
  <c r="Y5" i="1"/>
  <c r="Y723" i="1"/>
  <c r="Z921" i="1"/>
  <c r="Y685" i="1"/>
  <c r="Y679" i="1"/>
  <c r="AA837" i="1"/>
  <c r="AA361" i="1"/>
  <c r="AA655" i="1"/>
  <c r="Y254" i="1"/>
  <c r="Z734" i="1"/>
  <c r="X146" i="1"/>
  <c r="Y517" i="1"/>
  <c r="Z160" i="1"/>
  <c r="Z181" i="1"/>
  <c r="Z307" i="1"/>
  <c r="X555" i="1"/>
  <c r="Z626" i="1"/>
  <c r="X703" i="1"/>
  <c r="Y742" i="1"/>
  <c r="X983" i="1"/>
  <c r="Y429" i="1"/>
  <c r="Y950" i="1"/>
  <c r="AA954" i="1"/>
  <c r="X686" i="1"/>
  <c r="Y560" i="1"/>
  <c r="Z60" i="1"/>
  <c r="AA179" i="1"/>
  <c r="AA131" i="1"/>
  <c r="Y419" i="1"/>
  <c r="Y609" i="1"/>
  <c r="AA121" i="1"/>
  <c r="AA541" i="1"/>
  <c r="Z811" i="1"/>
  <c r="Y536" i="1"/>
  <c r="X536" i="1"/>
  <c r="AA516" i="1"/>
  <c r="AA672" i="1"/>
  <c r="Z465" i="1"/>
  <c r="Y808" i="1"/>
  <c r="Z967" i="1"/>
  <c r="Z586" i="1"/>
  <c r="AA243" i="1"/>
  <c r="Z409" i="1"/>
  <c r="Y938" i="1"/>
  <c r="AA811" i="1"/>
  <c r="Z69" i="1"/>
  <c r="AA194" i="1"/>
  <c r="AA56" i="1"/>
  <c r="Z619" i="1"/>
  <c r="Y619" i="1"/>
  <c r="Z449" i="1"/>
  <c r="Y410" i="1"/>
  <c r="Y615" i="1"/>
  <c r="Y523" i="1"/>
  <c r="X523" i="1"/>
  <c r="Y968" i="1"/>
  <c r="Z88" i="1"/>
  <c r="Z840" i="1"/>
  <c r="Y840" i="1"/>
  <c r="Z532" i="1"/>
  <c r="Y532" i="1"/>
  <c r="Z738" i="1"/>
  <c r="Y738" i="1"/>
  <c r="Y569" i="1"/>
  <c r="Z569" i="1"/>
  <c r="AA433" i="1"/>
  <c r="AA416" i="1"/>
  <c r="Z179" i="1"/>
  <c r="Z83" i="1"/>
  <c r="Y704" i="1"/>
  <c r="X704" i="1"/>
  <c r="X378" i="1"/>
  <c r="Y378" i="1"/>
  <c r="AA856" i="1"/>
  <c r="Y68" i="1"/>
  <c r="Z927" i="1"/>
  <c r="Y479" i="1"/>
  <c r="Y819" i="1"/>
  <c r="X819" i="1"/>
  <c r="X645" i="1"/>
  <c r="Y645" i="1"/>
  <c r="X889" i="1"/>
  <c r="Y889" i="1"/>
  <c r="Y936" i="1"/>
  <c r="X936" i="1"/>
  <c r="Z427" i="1"/>
  <c r="Y826" i="1"/>
  <c r="X826" i="1"/>
  <c r="Z383" i="1"/>
  <c r="Y662" i="1"/>
  <c r="Z662" i="1"/>
  <c r="Y551" i="1"/>
  <c r="X551" i="1"/>
  <c r="Z912" i="1"/>
  <c r="AA798" i="1"/>
  <c r="X554" i="1"/>
  <c r="Z143" i="1"/>
  <c r="Z558" i="1"/>
  <c r="Y599" i="1"/>
  <c r="Y364" i="1"/>
  <c r="Y613" i="1"/>
  <c r="Z861" i="1"/>
  <c r="Y227" i="1"/>
  <c r="X340" i="1"/>
  <c r="AA268" i="1"/>
  <c r="Y183" i="1"/>
  <c r="X456" i="1"/>
  <c r="Z32" i="1"/>
  <c r="X41" i="1"/>
  <c r="Y606" i="1"/>
  <c r="Y441" i="1"/>
  <c r="AA395" i="1"/>
  <c r="Z157" i="1"/>
  <c r="Y893" i="1"/>
  <c r="AA502" i="1"/>
  <c r="X79" i="1"/>
  <c r="X1000" i="1"/>
  <c r="Z975" i="1"/>
  <c r="X591" i="1"/>
  <c r="AA921" i="1"/>
  <c r="Z674" i="1"/>
  <c r="Z543" i="1"/>
  <c r="X280" i="1"/>
  <c r="X539" i="1"/>
  <c r="Z741" i="1"/>
  <c r="AA160" i="1"/>
  <c r="AA307" i="1"/>
  <c r="AA530" i="1"/>
  <c r="Z636" i="1"/>
  <c r="Y770" i="1"/>
  <c r="Y54" i="1"/>
  <c r="X742" i="1"/>
  <c r="AA885" i="1"/>
  <c r="Z950" i="1"/>
  <c r="X989" i="1"/>
  <c r="Z984" i="1"/>
  <c r="X431" i="1"/>
  <c r="X427" i="1"/>
  <c r="X724" i="1"/>
  <c r="AA321" i="1"/>
  <c r="Z384" i="1"/>
  <c r="Y864" i="1"/>
  <c r="Z272" i="1"/>
  <c r="Z880" i="1"/>
  <c r="AA880" i="1"/>
  <c r="Y129" i="1"/>
  <c r="Z663" i="1"/>
  <c r="X957" i="1"/>
  <c r="AA261" i="1"/>
  <c r="Z896" i="1"/>
  <c r="Y957" i="1"/>
  <c r="Z833" i="1"/>
  <c r="Y648" i="1"/>
  <c r="T705" i="1"/>
  <c r="U705" i="1" s="1"/>
  <c r="V705" i="1" s="1"/>
  <c r="T382" i="1"/>
  <c r="U382" i="1" s="1"/>
  <c r="V382" i="1" s="1"/>
  <c r="T492" i="1"/>
  <c r="U492" i="1" s="1"/>
  <c r="V492" i="1" s="1"/>
  <c r="T484" i="1"/>
  <c r="U484" i="1" s="1"/>
  <c r="V484" i="1" s="1"/>
  <c r="T220" i="1"/>
  <c r="U220" i="1" s="1"/>
  <c r="V220" i="1" s="1"/>
  <c r="T294" i="1"/>
  <c r="U294" i="1" s="1"/>
  <c r="V294" i="1" s="1"/>
  <c r="T779" i="1"/>
  <c r="U779" i="1" s="1"/>
  <c r="V779" i="1" s="1"/>
  <c r="T844" i="1"/>
  <c r="U844" i="1" s="1"/>
  <c r="V844" i="1" s="1"/>
  <c r="T785" i="1"/>
  <c r="U785" i="1" s="1"/>
  <c r="V785" i="1" s="1"/>
  <c r="T175" i="1"/>
  <c r="U175" i="1" s="1"/>
  <c r="V175" i="1" s="1"/>
  <c r="T113" i="1"/>
  <c r="U113" i="1" s="1"/>
  <c r="V113" i="1" s="1"/>
  <c r="T353" i="1"/>
  <c r="U353" i="1" s="1"/>
  <c r="V353" i="1" s="1"/>
  <c r="T426" i="1"/>
  <c r="U426" i="1" s="1"/>
  <c r="V426" i="1" s="1"/>
  <c r="T198" i="1"/>
  <c r="U198" i="1" s="1"/>
  <c r="V198" i="1" s="1"/>
  <c r="T408" i="1"/>
  <c r="U408" i="1" s="1"/>
  <c r="V408" i="1" s="1"/>
  <c r="T920" i="1"/>
  <c r="U920" i="1" s="1"/>
  <c r="V920" i="1" s="1"/>
  <c r="T715" i="1"/>
  <c r="U715" i="1" s="1"/>
  <c r="V715" i="1" s="1"/>
  <c r="T215" i="1"/>
  <c r="U215" i="1" s="1"/>
  <c r="V215" i="1" s="1"/>
  <c r="T628" i="1"/>
  <c r="U628" i="1" s="1"/>
  <c r="V628" i="1" s="1"/>
  <c r="T275" i="1"/>
  <c r="U275" i="1" s="1"/>
  <c r="V275" i="1" s="1"/>
  <c r="T1001" i="1"/>
  <c r="U1001" i="1" s="1"/>
  <c r="V1001" i="1" s="1"/>
  <c r="T228" i="1"/>
  <c r="U228" i="1" s="1"/>
  <c r="V228" i="1" s="1"/>
  <c r="T500" i="1"/>
  <c r="U500" i="1" s="1"/>
  <c r="V500" i="1" s="1"/>
  <c r="T257" i="1"/>
  <c r="U257" i="1" s="1"/>
  <c r="V257" i="1" s="1"/>
  <c r="T67" i="1"/>
  <c r="U67" i="1" s="1"/>
  <c r="V67" i="1" s="1"/>
  <c r="T993" i="1"/>
  <c r="U993" i="1" s="1"/>
  <c r="V993" i="1" s="1"/>
  <c r="T782" i="1"/>
  <c r="U782" i="1" s="1"/>
  <c r="V782" i="1" s="1"/>
  <c r="T261" i="1"/>
  <c r="U261" i="1" s="1"/>
  <c r="V261" i="1" s="1"/>
  <c r="T435" i="1"/>
  <c r="U435" i="1" s="1"/>
  <c r="V435" i="1" s="1"/>
  <c r="T386" i="1"/>
  <c r="U386" i="1" s="1"/>
  <c r="V386" i="1" s="1"/>
  <c r="T16" i="1"/>
  <c r="U16" i="1" s="1"/>
  <c r="V16" i="1" s="1"/>
  <c r="T488" i="1"/>
  <c r="U488" i="1" s="1"/>
  <c r="V488" i="1" s="1"/>
  <c r="T96" i="1"/>
  <c r="U96" i="1" s="1"/>
  <c r="V96" i="1" s="1"/>
  <c r="T53" i="1"/>
  <c r="U53" i="1" s="1"/>
  <c r="V53" i="1" s="1"/>
  <c r="T263" i="1"/>
  <c r="U263" i="1" s="1"/>
  <c r="V263" i="1" s="1"/>
  <c r="T688" i="1"/>
  <c r="U688" i="1" s="1"/>
  <c r="V688" i="1" s="1"/>
  <c r="T491" i="1"/>
  <c r="U491" i="1" s="1"/>
  <c r="V491" i="1" s="1"/>
  <c r="T38" i="1"/>
  <c r="U38" i="1" s="1"/>
  <c r="V38" i="1" s="1"/>
  <c r="T425" i="1"/>
  <c r="U425" i="1" s="1"/>
  <c r="V425" i="1" s="1"/>
  <c r="T326" i="1"/>
  <c r="U326" i="1" s="1"/>
  <c r="V326" i="1" s="1"/>
  <c r="AB773" i="1" l="1"/>
  <c r="AC773" i="1" s="1"/>
  <c r="AB516" i="1"/>
  <c r="AC516" i="1" s="1"/>
  <c r="T515" i="1"/>
  <c r="U515" i="1" s="1"/>
  <c r="V515" i="1" s="1"/>
  <c r="T751" i="1"/>
  <c r="U751" i="1" s="1"/>
  <c r="V751" i="1" s="1"/>
  <c r="N38" i="4"/>
  <c r="N39" i="4"/>
  <c r="AB113" i="1"/>
  <c r="AC113" i="1" s="1"/>
  <c r="T485" i="1"/>
  <c r="U485" i="1" s="1"/>
  <c r="V485" i="1" s="1"/>
  <c r="T410" i="1"/>
  <c r="U410" i="1" s="1"/>
  <c r="V410" i="1" s="1"/>
  <c r="T908" i="1"/>
  <c r="U908" i="1" s="1"/>
  <c r="V908" i="1" s="1"/>
  <c r="T786" i="1"/>
  <c r="U786" i="1" s="1"/>
  <c r="V786" i="1" s="1"/>
  <c r="AB356" i="1"/>
  <c r="AC356" i="1" s="1"/>
  <c r="AB472" i="1"/>
  <c r="AC472" i="1" s="1"/>
  <c r="AB805" i="1"/>
  <c r="AC805" i="1" s="1"/>
  <c r="T641" i="1"/>
  <c r="U641" i="1" s="1"/>
  <c r="V641" i="1" s="1"/>
  <c r="T147" i="1"/>
  <c r="U147" i="1" s="1"/>
  <c r="V147" i="1" s="1"/>
  <c r="T792" i="1"/>
  <c r="U792" i="1" s="1"/>
  <c r="V792" i="1" s="1"/>
  <c r="T352" i="1"/>
  <c r="U352" i="1" s="1"/>
  <c r="V352" i="1" s="1"/>
  <c r="T5" i="1"/>
  <c r="U5" i="1" s="1"/>
  <c r="V5" i="1" s="1"/>
  <c r="T6" i="1"/>
  <c r="U6" i="1" s="1"/>
  <c r="V6" i="1" s="1"/>
  <c r="T90" i="1"/>
  <c r="U90" i="1" s="1"/>
  <c r="V90" i="1" s="1"/>
  <c r="AB154" i="1"/>
  <c r="AC154" i="1" s="1"/>
  <c r="AB465" i="1"/>
  <c r="AC465" i="1" s="1"/>
  <c r="T997" i="1"/>
  <c r="U997" i="1" s="1"/>
  <c r="V997" i="1" s="1"/>
  <c r="T657" i="1"/>
  <c r="U657" i="1" s="1"/>
  <c r="V657" i="1" s="1"/>
  <c r="T74" i="1"/>
  <c r="U74" i="1" s="1"/>
  <c r="V74" i="1" s="1"/>
  <c r="T342" i="1"/>
  <c r="U342" i="1" s="1"/>
  <c r="V342" i="1" s="1"/>
  <c r="AB850" i="1"/>
  <c r="AC850" i="1" s="1"/>
  <c r="AB884" i="1"/>
  <c r="AC884" i="1" s="1"/>
  <c r="T314" i="1"/>
  <c r="U314" i="1" s="1"/>
  <c r="V314" i="1" s="1"/>
  <c r="T938" i="1"/>
  <c r="U938" i="1" s="1"/>
  <c r="V938" i="1" s="1"/>
  <c r="T556" i="1"/>
  <c r="U556" i="1" s="1"/>
  <c r="V556" i="1" s="1"/>
  <c r="AB21" i="1"/>
  <c r="AC21" i="1" s="1"/>
  <c r="T60" i="1"/>
  <c r="U60" i="1" s="1"/>
  <c r="V60" i="1" s="1"/>
  <c r="T187" i="1"/>
  <c r="U187" i="1" s="1"/>
  <c r="V187" i="1" s="1"/>
  <c r="T9" i="1"/>
  <c r="U9" i="1" s="1"/>
  <c r="V9" i="1" s="1"/>
  <c r="T114" i="1"/>
  <c r="U114" i="1" s="1"/>
  <c r="V114" i="1" s="1"/>
  <c r="T212" i="1"/>
  <c r="U212" i="1" s="1"/>
  <c r="V212" i="1" s="1"/>
  <c r="T707" i="1"/>
  <c r="U707" i="1" s="1"/>
  <c r="V707" i="1" s="1"/>
  <c r="T504" i="1"/>
  <c r="U504" i="1" s="1"/>
  <c r="V504" i="1" s="1"/>
  <c r="T576" i="1"/>
  <c r="U576" i="1" s="1"/>
  <c r="V576" i="1" s="1"/>
  <c r="T416" i="1"/>
  <c r="U416" i="1" s="1"/>
  <c r="V416" i="1" s="1"/>
  <c r="T12" i="1"/>
  <c r="U12" i="1" s="1"/>
  <c r="V12" i="1" s="1"/>
  <c r="T317" i="1"/>
  <c r="U317" i="1" s="1"/>
  <c r="V317" i="1" s="1"/>
  <c r="AB334" i="1"/>
  <c r="AC334" i="1" s="1"/>
  <c r="AB881" i="1"/>
  <c r="AC881" i="1" s="1"/>
  <c r="T470" i="1"/>
  <c r="U470" i="1" s="1"/>
  <c r="V470" i="1" s="1"/>
  <c r="T289" i="1"/>
  <c r="U289" i="1" s="1"/>
  <c r="V289" i="1" s="1"/>
  <c r="T241" i="1"/>
  <c r="U241" i="1" s="1"/>
  <c r="V241" i="1" s="1"/>
  <c r="T162" i="1"/>
  <c r="U162" i="1" s="1"/>
  <c r="V162" i="1" s="1"/>
  <c r="T298" i="1"/>
  <c r="U298" i="1" s="1"/>
  <c r="V298" i="1" s="1"/>
  <c r="T624" i="1"/>
  <c r="U624" i="1" s="1"/>
  <c r="V624" i="1" s="1"/>
  <c r="T221" i="1"/>
  <c r="U221" i="1" s="1"/>
  <c r="V221" i="1" s="1"/>
  <c r="T778" i="1"/>
  <c r="U778" i="1" s="1"/>
  <c r="V778" i="1" s="1"/>
  <c r="T93" i="1"/>
  <c r="U93" i="1" s="1"/>
  <c r="V93" i="1" s="1"/>
  <c r="T820" i="1"/>
  <c r="U820" i="1" s="1"/>
  <c r="V820" i="1" s="1"/>
  <c r="AB644" i="1"/>
  <c r="AC644" i="1" s="1"/>
  <c r="E11" i="7"/>
  <c r="E12" i="7"/>
  <c r="T797" i="1"/>
  <c r="U797" i="1" s="1"/>
  <c r="V797" i="1" s="1"/>
  <c r="T811" i="1"/>
  <c r="U811" i="1" s="1"/>
  <c r="V811" i="1" s="1"/>
  <c r="T184" i="1"/>
  <c r="U184" i="1" s="1"/>
  <c r="V184" i="1" s="1"/>
  <c r="T825" i="1"/>
  <c r="U825" i="1" s="1"/>
  <c r="V825" i="1" s="1"/>
  <c r="T219" i="1"/>
  <c r="U219" i="1" s="1"/>
  <c r="V219" i="1" s="1"/>
  <c r="T36" i="1"/>
  <c r="U36" i="1" s="1"/>
  <c r="V36" i="1" s="1"/>
  <c r="T625" i="1"/>
  <c r="U625" i="1" s="1"/>
  <c r="V625" i="1" s="1"/>
  <c r="T125" i="1"/>
  <c r="U125" i="1" s="1"/>
  <c r="V125" i="1" s="1"/>
  <c r="T390" i="1"/>
  <c r="U390" i="1" s="1"/>
  <c r="V390" i="1" s="1"/>
  <c r="T644" i="1"/>
  <c r="U644" i="1" s="1"/>
  <c r="V644" i="1" s="1"/>
  <c r="T479" i="1"/>
  <c r="U479" i="1" s="1"/>
  <c r="V479" i="1" s="1"/>
  <c r="T91" i="1"/>
  <c r="U91" i="1" s="1"/>
  <c r="V91" i="1" s="1"/>
  <c r="F2" i="7"/>
  <c r="T157" i="1"/>
  <c r="U157" i="1" s="1"/>
  <c r="V157" i="1" s="1"/>
  <c r="T633" i="1"/>
  <c r="U633" i="1" s="1"/>
  <c r="V633" i="1" s="1"/>
  <c r="T605" i="1"/>
  <c r="U605" i="1" s="1"/>
  <c r="V605" i="1" s="1"/>
  <c r="AB126" i="1"/>
  <c r="AC126" i="1" s="1"/>
  <c r="T321" i="1"/>
  <c r="U321" i="1" s="1"/>
  <c r="V321" i="1" s="1"/>
  <c r="T18" i="1"/>
  <c r="U18" i="1" s="1"/>
  <c r="V18" i="1" s="1"/>
  <c r="AB108" i="1"/>
  <c r="AC108" i="1" s="1"/>
  <c r="AB504" i="1"/>
  <c r="AC504" i="1" s="1"/>
  <c r="T63" i="1"/>
  <c r="U63" i="1" s="1"/>
  <c r="V63" i="1" s="1"/>
  <c r="AB603" i="1"/>
  <c r="AC603" i="1" s="1"/>
  <c r="T994" i="1"/>
  <c r="U994" i="1" s="1"/>
  <c r="V994" i="1" s="1"/>
  <c r="T404" i="1"/>
  <c r="U404" i="1" s="1"/>
  <c r="V404" i="1" s="1"/>
  <c r="T800" i="1"/>
  <c r="U800" i="1" s="1"/>
  <c r="V800" i="1" s="1"/>
  <c r="T991" i="1"/>
  <c r="U991" i="1" s="1"/>
  <c r="V991" i="1" s="1"/>
  <c r="AB661" i="1"/>
  <c r="AC661" i="1" s="1"/>
  <c r="E9" i="7"/>
  <c r="AB101" i="1"/>
  <c r="AC101" i="1" s="1"/>
  <c r="T578" i="1"/>
  <c r="U578" i="1" s="1"/>
  <c r="V578" i="1" s="1"/>
  <c r="T499" i="1"/>
  <c r="U499" i="1" s="1"/>
  <c r="V499" i="1" s="1"/>
  <c r="T685" i="1"/>
  <c r="U685" i="1" s="1"/>
  <c r="V685" i="1" s="1"/>
  <c r="T656" i="1"/>
  <c r="U656" i="1" s="1"/>
  <c r="V656" i="1" s="1"/>
  <c r="T816" i="1"/>
  <c r="U816" i="1" s="1"/>
  <c r="V816" i="1" s="1"/>
  <c r="T821" i="1"/>
  <c r="U821" i="1" s="1"/>
  <c r="V821" i="1" s="1"/>
  <c r="T847" i="1"/>
  <c r="U847" i="1" s="1"/>
  <c r="V847" i="1" s="1"/>
  <c r="T750" i="1"/>
  <c r="U750" i="1" s="1"/>
  <c r="V750" i="1" s="1"/>
  <c r="T553" i="1"/>
  <c r="U553" i="1" s="1"/>
  <c r="V553" i="1" s="1"/>
  <c r="T55" i="1"/>
  <c r="U55" i="1" s="1"/>
  <c r="V55" i="1" s="1"/>
  <c r="AB348" i="1"/>
  <c r="AC348" i="1" s="1"/>
  <c r="T544" i="1"/>
  <c r="U544" i="1" s="1"/>
  <c r="V544" i="1" s="1"/>
  <c r="T671" i="1"/>
  <c r="U671" i="1" s="1"/>
  <c r="V671" i="1" s="1"/>
  <c r="T717" i="1"/>
  <c r="U717" i="1" s="1"/>
  <c r="V717" i="1" s="1"/>
  <c r="T777" i="1"/>
  <c r="E10" i="7"/>
  <c r="T464" i="1"/>
  <c r="U464" i="1" s="1"/>
  <c r="V464" i="1" s="1"/>
  <c r="AB294" i="1"/>
  <c r="AC294" i="1" s="1"/>
  <c r="T474" i="1"/>
  <c r="U474" i="1" s="1"/>
  <c r="V474" i="1" s="1"/>
  <c r="T974" i="1"/>
  <c r="U974" i="1" s="1"/>
  <c r="V974" i="1" s="1"/>
  <c r="T516" i="1"/>
  <c r="U516" i="1" s="1"/>
  <c r="V516" i="1" s="1"/>
  <c r="T35" i="1"/>
  <c r="U35" i="1" s="1"/>
  <c r="V35" i="1" s="1"/>
  <c r="T532" i="1"/>
  <c r="U532" i="1" s="1"/>
  <c r="V532" i="1" s="1"/>
  <c r="AB790" i="1"/>
  <c r="AC790" i="1" s="1"/>
  <c r="T10" i="1"/>
  <c r="U10" i="1" s="1"/>
  <c r="V10" i="1" s="1"/>
  <c r="T926" i="1"/>
  <c r="U926" i="1" s="1"/>
  <c r="V926" i="1" s="1"/>
  <c r="AB353" i="1"/>
  <c r="AC353" i="1" s="1"/>
  <c r="T961" i="1"/>
  <c r="U961" i="1" s="1"/>
  <c r="V961" i="1" s="1"/>
  <c r="T933" i="1"/>
  <c r="U933" i="1" s="1"/>
  <c r="V933" i="1" s="1"/>
  <c r="T604" i="1"/>
  <c r="U604" i="1" s="1"/>
  <c r="V604" i="1" s="1"/>
  <c r="T226" i="1"/>
  <c r="U226" i="1" s="1"/>
  <c r="V226" i="1" s="1"/>
  <c r="T105" i="1"/>
  <c r="U105" i="1" s="1"/>
  <c r="V105" i="1" s="1"/>
  <c r="T140" i="1"/>
  <c r="U140" i="1" s="1"/>
  <c r="V140" i="1" s="1"/>
  <c r="T729" i="1"/>
  <c r="U729" i="1" s="1"/>
  <c r="V729" i="1" s="1"/>
  <c r="T569" i="1"/>
  <c r="U569" i="1" s="1"/>
  <c r="V569" i="1" s="1"/>
  <c r="T204" i="1"/>
  <c r="U204" i="1" s="1"/>
  <c r="V204" i="1" s="1"/>
  <c r="T547" i="1"/>
  <c r="U547" i="1" s="1"/>
  <c r="V547" i="1" s="1"/>
  <c r="T955" i="1"/>
  <c r="U955" i="1" s="1"/>
  <c r="V955" i="1" s="1"/>
  <c r="T180" i="1"/>
  <c r="U180" i="1" s="1"/>
  <c r="V180" i="1" s="1"/>
  <c r="AB616" i="1"/>
  <c r="AC616" i="1" s="1"/>
  <c r="AB215" i="1"/>
  <c r="AC215" i="1" s="1"/>
  <c r="AB634" i="1"/>
  <c r="AC634" i="1" s="1"/>
  <c r="T581" i="1"/>
  <c r="U581" i="1" s="1"/>
  <c r="V581" i="1" s="1"/>
  <c r="AB170" i="1"/>
  <c r="AC170" i="1" s="1"/>
  <c r="T514" i="1"/>
  <c r="U514" i="1" s="1"/>
  <c r="V514" i="1" s="1"/>
  <c r="T861" i="1"/>
  <c r="U861" i="1" s="1"/>
  <c r="V861" i="1" s="1"/>
  <c r="T948" i="1"/>
  <c r="U948" i="1" s="1"/>
  <c r="V948" i="1" s="1"/>
  <c r="T794" i="1"/>
  <c r="U794" i="1" s="1"/>
  <c r="V794" i="1" s="1"/>
  <c r="T120" i="1"/>
  <c r="U120" i="1" s="1"/>
  <c r="V120" i="1" s="1"/>
  <c r="T743" i="1"/>
  <c r="U743" i="1" s="1"/>
  <c r="V743" i="1" s="1"/>
  <c r="T476" i="1"/>
  <c r="U476" i="1" s="1"/>
  <c r="V476" i="1" s="1"/>
  <c r="T141" i="1"/>
  <c r="U141" i="1" s="1"/>
  <c r="V141" i="1" s="1"/>
  <c r="T23" i="1"/>
  <c r="U23" i="1" s="1"/>
  <c r="V23" i="1" s="1"/>
  <c r="T97" i="1"/>
  <c r="U97" i="1" s="1"/>
  <c r="V97" i="1" s="1"/>
  <c r="T748" i="1"/>
  <c r="U748" i="1" s="1"/>
  <c r="V748" i="1" s="1"/>
  <c r="T407" i="1"/>
  <c r="U407" i="1" s="1"/>
  <c r="V407" i="1" s="1"/>
  <c r="AB849" i="1"/>
  <c r="AC849" i="1" s="1"/>
  <c r="P21" i="11"/>
  <c r="P16" i="11"/>
  <c r="N30" i="11"/>
  <c r="N18" i="11"/>
  <c r="N19" i="11"/>
  <c r="N21" i="11"/>
  <c r="AB52" i="1"/>
  <c r="AC52" i="1" s="1"/>
  <c r="AB486" i="1"/>
  <c r="AC486" i="1" s="1"/>
  <c r="AB727" i="1"/>
  <c r="AC727" i="1" s="1"/>
  <c r="AB447" i="1"/>
  <c r="AC447" i="1" s="1"/>
  <c r="AB136" i="1"/>
  <c r="AC136" i="1" s="1"/>
  <c r="AB484" i="1"/>
  <c r="AC484" i="1" s="1"/>
  <c r="U7" i="1"/>
  <c r="V7" i="1" s="1"/>
  <c r="AB312" i="1"/>
  <c r="AC312" i="1" s="1"/>
  <c r="AB705" i="1"/>
  <c r="AC705" i="1" s="1"/>
  <c r="AB253" i="1"/>
  <c r="AC253" i="1" s="1"/>
  <c r="AB844" i="1"/>
  <c r="AC844" i="1" s="1"/>
  <c r="AB414" i="1"/>
  <c r="AC414" i="1" s="1"/>
  <c r="AB198" i="1"/>
  <c r="AC198" i="1" s="1"/>
  <c r="T668" i="1"/>
  <c r="U668" i="1" s="1"/>
  <c r="V668" i="1" s="1"/>
  <c r="AB468" i="1"/>
  <c r="AC468" i="1" s="1"/>
  <c r="T37" i="1"/>
  <c r="U37" i="1" s="1"/>
  <c r="V37" i="1" s="1"/>
  <c r="T716" i="1"/>
  <c r="U716" i="1" s="1"/>
  <c r="V716" i="1" s="1"/>
  <c r="T459" i="1"/>
  <c r="U459" i="1" s="1"/>
  <c r="V459" i="1" s="1"/>
  <c r="T447" i="1"/>
  <c r="U447" i="1" s="1"/>
  <c r="V447" i="1" s="1"/>
  <c r="T168" i="1"/>
  <c r="U168" i="1" s="1"/>
  <c r="V168" i="1" s="1"/>
  <c r="T971" i="1"/>
  <c r="U971" i="1" s="1"/>
  <c r="V971" i="1" s="1"/>
  <c r="AB186" i="1"/>
  <c r="AC186" i="1" s="1"/>
  <c r="T910" i="1"/>
  <c r="U910" i="1" s="1"/>
  <c r="V910" i="1" s="1"/>
  <c r="AB17" i="1"/>
  <c r="AC17" i="1" s="1"/>
  <c r="T186" i="1"/>
  <c r="U186" i="1" s="1"/>
  <c r="V186" i="1" s="1"/>
  <c r="T781" i="1"/>
  <c r="U781" i="1" s="1"/>
  <c r="V781" i="1" s="1"/>
  <c r="T727" i="1"/>
  <c r="U727" i="1" s="1"/>
  <c r="V727" i="1" s="1"/>
  <c r="T32" i="1"/>
  <c r="U32" i="1" s="1"/>
  <c r="V32" i="1" s="1"/>
  <c r="T369" i="1"/>
  <c r="U369" i="1" s="1"/>
  <c r="V369" i="1" s="1"/>
  <c r="T654" i="1"/>
  <c r="U654" i="1" s="1"/>
  <c r="V654" i="1" s="1"/>
  <c r="T709" i="1"/>
  <c r="U709" i="1" s="1"/>
  <c r="V709" i="1" s="1"/>
  <c r="T377" i="1"/>
  <c r="U377" i="1" s="1"/>
  <c r="V377" i="1" s="1"/>
  <c r="AB725" i="1"/>
  <c r="AC725" i="1" s="1"/>
  <c r="T83" i="1"/>
  <c r="U83" i="1" s="1"/>
  <c r="V83" i="1" s="1"/>
  <c r="T169" i="1"/>
  <c r="U169" i="1" s="1"/>
  <c r="V169" i="1" s="1"/>
  <c r="T311" i="1"/>
  <c r="U311" i="1" s="1"/>
  <c r="V311" i="1" s="1"/>
  <c r="T391" i="1"/>
  <c r="U391" i="1" s="1"/>
  <c r="V391" i="1" s="1"/>
  <c r="T411" i="1"/>
  <c r="U411" i="1" s="1"/>
  <c r="V411" i="1" s="1"/>
  <c r="T285" i="1"/>
  <c r="U285" i="1" s="1"/>
  <c r="V285" i="1" s="1"/>
  <c r="T150" i="1"/>
  <c r="U150" i="1" s="1"/>
  <c r="V150" i="1" s="1"/>
  <c r="AB187" i="1"/>
  <c r="AC187" i="1" s="1"/>
  <c r="T346" i="1"/>
  <c r="U346" i="1" s="1"/>
  <c r="V346" i="1" s="1"/>
  <c r="T222" i="1"/>
  <c r="U222" i="1" s="1"/>
  <c r="V222" i="1" s="1"/>
  <c r="AB716" i="1"/>
  <c r="AC716" i="1" s="1"/>
  <c r="T519" i="1"/>
  <c r="U519" i="1" s="1"/>
  <c r="V519" i="1" s="1"/>
  <c r="T487" i="1"/>
  <c r="U487" i="1" s="1"/>
  <c r="V487" i="1" s="1"/>
  <c r="T277" i="1"/>
  <c r="U277" i="1" s="1"/>
  <c r="V277" i="1" s="1"/>
  <c r="T52" i="1"/>
  <c r="U52" i="1" s="1"/>
  <c r="V52" i="1" s="1"/>
  <c r="T563" i="1"/>
  <c r="U563" i="1" s="1"/>
  <c r="V563" i="1" s="1"/>
  <c r="T200" i="1"/>
  <c r="U200" i="1" s="1"/>
  <c r="V200" i="1" s="1"/>
  <c r="T347" i="1"/>
  <c r="U347" i="1" s="1"/>
  <c r="V347" i="1" s="1"/>
  <c r="T679" i="1"/>
  <c r="U679" i="1" s="1"/>
  <c r="V679" i="1" s="1"/>
  <c r="T790" i="1"/>
  <c r="U790" i="1" s="1"/>
  <c r="V790" i="1" s="1"/>
  <c r="T231" i="1"/>
  <c r="U231" i="1" s="1"/>
  <c r="V231" i="1" s="1"/>
  <c r="T599" i="1"/>
  <c r="U599" i="1" s="1"/>
  <c r="V599" i="1" s="1"/>
  <c r="T308" i="1"/>
  <c r="U308" i="1" s="1"/>
  <c r="V308" i="1" s="1"/>
  <c r="AB217" i="1"/>
  <c r="AC217" i="1" s="1"/>
  <c r="T594" i="1"/>
  <c r="U594" i="1" s="1"/>
  <c r="V594" i="1" s="1"/>
  <c r="AB772" i="1"/>
  <c r="AC772" i="1" s="1"/>
  <c r="AB8" i="1"/>
  <c r="AC8" i="1" s="1"/>
  <c r="T853" i="1"/>
  <c r="U853" i="1" s="1"/>
  <c r="V853" i="1" s="1"/>
  <c r="T902" i="1"/>
  <c r="U902" i="1" s="1"/>
  <c r="V902" i="1" s="1"/>
  <c r="AB722" i="1"/>
  <c r="AC722" i="1" s="1"/>
  <c r="AB326" i="1"/>
  <c r="AC326" i="1" s="1"/>
  <c r="T26" i="1"/>
  <c r="U26" i="1" s="1"/>
  <c r="V26" i="1" s="1"/>
  <c r="T202" i="1"/>
  <c r="U202" i="1" s="1"/>
  <c r="V202" i="1" s="1"/>
  <c r="AB293" i="1"/>
  <c r="AC293" i="1" s="1"/>
  <c r="AB51" i="1"/>
  <c r="AC51" i="1" s="1"/>
  <c r="T831" i="1"/>
  <c r="U831" i="1" s="1"/>
  <c r="V831" i="1" s="1"/>
  <c r="AB350" i="1"/>
  <c r="AC350" i="1" s="1"/>
  <c r="T132" i="1"/>
  <c r="U132" i="1" s="1"/>
  <c r="V132" i="1" s="1"/>
  <c r="T503" i="1"/>
  <c r="U503" i="1" s="1"/>
  <c r="V503" i="1" s="1"/>
  <c r="T233" i="1"/>
  <c r="U233" i="1" s="1"/>
  <c r="V233" i="1" s="1"/>
  <c r="T149" i="1"/>
  <c r="U149" i="1" s="1"/>
  <c r="V149" i="1" s="1"/>
  <c r="T194" i="1"/>
  <c r="U194" i="1" s="1"/>
  <c r="V194" i="1" s="1"/>
  <c r="T557" i="1"/>
  <c r="U557" i="1" s="1"/>
  <c r="V557" i="1" s="1"/>
  <c r="T721" i="1"/>
  <c r="U721" i="1" s="1"/>
  <c r="V721" i="1" s="1"/>
  <c r="T551" i="1"/>
  <c r="U551" i="1" s="1"/>
  <c r="V551" i="1" s="1"/>
  <c r="T344" i="1"/>
  <c r="U344" i="1" s="1"/>
  <c r="V344" i="1" s="1"/>
  <c r="T270" i="1"/>
  <c r="U270" i="1" s="1"/>
  <c r="V270" i="1" s="1"/>
  <c r="T429" i="1"/>
  <c r="U429" i="1" s="1"/>
  <c r="V429" i="1" s="1"/>
  <c r="T659" i="1"/>
  <c r="U659" i="1" s="1"/>
  <c r="V659" i="1" s="1"/>
  <c r="T806" i="1"/>
  <c r="U806" i="1" s="1"/>
  <c r="V806" i="1" s="1"/>
  <c r="T400" i="1"/>
  <c r="U400" i="1" s="1"/>
  <c r="V400" i="1" s="1"/>
  <c r="T128" i="1"/>
  <c r="U128" i="1" s="1"/>
  <c r="V128" i="1" s="1"/>
  <c r="T840" i="1"/>
  <c r="U840" i="1" s="1"/>
  <c r="V840" i="1" s="1"/>
  <c r="T378" i="1"/>
  <c r="U378" i="1" s="1"/>
  <c r="V378" i="1" s="1"/>
  <c r="T171" i="1"/>
  <c r="U171" i="1" s="1"/>
  <c r="V171" i="1" s="1"/>
  <c r="T375" i="1"/>
  <c r="U375" i="1" s="1"/>
  <c r="V375" i="1" s="1"/>
  <c r="T79" i="1"/>
  <c r="U79" i="1" s="1"/>
  <c r="V79" i="1" s="1"/>
  <c r="T837" i="1"/>
  <c r="U837" i="1" s="1"/>
  <c r="V837" i="1" s="1"/>
  <c r="AB252" i="1"/>
  <c r="AC252" i="1" s="1"/>
  <c r="T240" i="1"/>
  <c r="U240" i="1" s="1"/>
  <c r="V240" i="1" s="1"/>
  <c r="AB556" i="1"/>
  <c r="AC556" i="1" s="1"/>
  <c r="AB359" i="1"/>
  <c r="AC359" i="1" s="1"/>
  <c r="AB648" i="1"/>
  <c r="AC648" i="1" s="1"/>
  <c r="AB605" i="1"/>
  <c r="AC605" i="1" s="1"/>
  <c r="AB743" i="1"/>
  <c r="AC743" i="1" s="1"/>
  <c r="AB947" i="1"/>
  <c r="AC947" i="1" s="1"/>
  <c r="T878" i="1"/>
  <c r="U878" i="1" s="1"/>
  <c r="V878" i="1" s="1"/>
  <c r="T960" i="1"/>
  <c r="U960" i="1" s="1"/>
  <c r="V960" i="1" s="1"/>
  <c r="T931" i="1"/>
  <c r="U931" i="1" s="1"/>
  <c r="V931" i="1" s="1"/>
  <c r="T740" i="1"/>
  <c r="U740" i="1" s="1"/>
  <c r="V740" i="1" s="1"/>
  <c r="T761" i="1"/>
  <c r="U761" i="1" s="1"/>
  <c r="V761" i="1" s="1"/>
  <c r="T199" i="1"/>
  <c r="U199" i="1" s="1"/>
  <c r="V199" i="1" s="1"/>
  <c r="T348" i="1"/>
  <c r="U348" i="1" s="1"/>
  <c r="V348" i="1" s="1"/>
  <c r="AB24" i="1"/>
  <c r="AC24" i="1" s="1"/>
  <c r="T322" i="1"/>
  <c r="U322" i="1" s="1"/>
  <c r="V322" i="1" s="1"/>
  <c r="T81" i="1"/>
  <c r="U81" i="1" s="1"/>
  <c r="V81" i="1" s="1"/>
  <c r="T852" i="1"/>
  <c r="U852" i="1" s="1"/>
  <c r="V852" i="1" s="1"/>
  <c r="AB376" i="1"/>
  <c r="AC376" i="1" s="1"/>
  <c r="AB397" i="1"/>
  <c r="AC397" i="1" s="1"/>
  <c r="AB411" i="1"/>
  <c r="AC411" i="1" s="1"/>
  <c r="AB620" i="1"/>
  <c r="AC620" i="1" s="1"/>
  <c r="AB266" i="1"/>
  <c r="AC266" i="1" s="1"/>
  <c r="T693" i="1"/>
  <c r="U693" i="1" s="1"/>
  <c r="V693" i="1" s="1"/>
  <c r="T585" i="1"/>
  <c r="U585" i="1" s="1"/>
  <c r="V585" i="1" s="1"/>
  <c r="T178" i="1"/>
  <c r="U178" i="1" s="1"/>
  <c r="V178" i="1" s="1"/>
  <c r="T304" i="1"/>
  <c r="U304" i="1" s="1"/>
  <c r="V304" i="1" s="1"/>
  <c r="T689" i="1"/>
  <c r="U689" i="1" s="1"/>
  <c r="V689" i="1" s="1"/>
  <c r="T598" i="1"/>
  <c r="U598" i="1" s="1"/>
  <c r="V598" i="1" s="1"/>
  <c r="T769" i="1"/>
  <c r="U769" i="1" s="1"/>
  <c r="V769" i="1" s="1"/>
  <c r="T555" i="1"/>
  <c r="U555" i="1" s="1"/>
  <c r="V555" i="1" s="1"/>
  <c r="AB847" i="1"/>
  <c r="AC847" i="1" s="1"/>
  <c r="AB300" i="1"/>
  <c r="AC300" i="1" s="1"/>
  <c r="AB20" i="1"/>
  <c r="AC20" i="1" s="1"/>
  <c r="AB553" i="1"/>
  <c r="AC553" i="1" s="1"/>
  <c r="AB413" i="1"/>
  <c r="AC413" i="1" s="1"/>
  <c r="AB274" i="1"/>
  <c r="AC274" i="1" s="1"/>
  <c r="T395" i="1"/>
  <c r="U395" i="1" s="1"/>
  <c r="V395" i="1" s="1"/>
  <c r="AB261" i="1"/>
  <c r="AC261" i="1" s="1"/>
  <c r="T619" i="1"/>
  <c r="U619" i="1" s="1"/>
  <c r="V619" i="1" s="1"/>
  <c r="T30" i="1"/>
  <c r="U30" i="1" s="1"/>
  <c r="V30" i="1" s="1"/>
  <c r="T760" i="1"/>
  <c r="U760" i="1" s="1"/>
  <c r="V760" i="1" s="1"/>
  <c r="AB152" i="1"/>
  <c r="AC152" i="1" s="1"/>
  <c r="T562" i="1"/>
  <c r="U562" i="1" s="1"/>
  <c r="V562" i="1" s="1"/>
  <c r="T368" i="1"/>
  <c r="U368" i="1" s="1"/>
  <c r="V368" i="1" s="1"/>
  <c r="AB946" i="1"/>
  <c r="AC946" i="1" s="1"/>
  <c r="T796" i="1"/>
  <c r="U796" i="1" s="1"/>
  <c r="V796" i="1" s="1"/>
  <c r="AB892" i="1"/>
  <c r="AC892" i="1" s="1"/>
  <c r="T365" i="1"/>
  <c r="U365" i="1" s="1"/>
  <c r="V365" i="1" s="1"/>
  <c r="T223" i="1"/>
  <c r="U223" i="1" s="1"/>
  <c r="V223" i="1" s="1"/>
  <c r="T122" i="1"/>
  <c r="U122" i="1" s="1"/>
  <c r="V122" i="1" s="1"/>
  <c r="T301" i="1"/>
  <c r="U301" i="1" s="1"/>
  <c r="V301" i="1" s="1"/>
  <c r="AB666" i="1"/>
  <c r="AC666" i="1" s="1"/>
  <c r="AB940" i="1"/>
  <c r="AC940" i="1" s="1"/>
  <c r="AB223" i="1"/>
  <c r="AC223" i="1" s="1"/>
  <c r="AB220" i="1"/>
  <c r="AC220" i="1" s="1"/>
  <c r="T251" i="1"/>
  <c r="U251" i="1" s="1"/>
  <c r="V251" i="1" s="1"/>
  <c r="T917" i="1"/>
  <c r="U917" i="1" s="1"/>
  <c r="V917" i="1" s="1"/>
  <c r="T115" i="1"/>
  <c r="U115" i="1" s="1"/>
  <c r="V115" i="1" s="1"/>
  <c r="AB325" i="1"/>
  <c r="AC325" i="1" s="1"/>
  <c r="AB434" i="1"/>
  <c r="AC434" i="1" s="1"/>
  <c r="AB296" i="1"/>
  <c r="AC296" i="1" s="1"/>
  <c r="T936" i="1"/>
  <c r="U936" i="1" s="1"/>
  <c r="V936" i="1" s="1"/>
  <c r="T306" i="1"/>
  <c r="U306" i="1" s="1"/>
  <c r="V306" i="1" s="1"/>
  <c r="T48" i="1"/>
  <c r="T409" i="1"/>
  <c r="U409" i="1" s="1"/>
  <c r="V409" i="1" s="1"/>
  <c r="T337" i="1"/>
  <c r="U337" i="1" s="1"/>
  <c r="V337" i="1" s="1"/>
  <c r="T568" i="1"/>
  <c r="U568" i="1" s="1"/>
  <c r="V568" i="1" s="1"/>
  <c r="T185" i="1"/>
  <c r="U185" i="1" s="1"/>
  <c r="V185" i="1" s="1"/>
  <c r="T558" i="1"/>
  <c r="U558" i="1" s="1"/>
  <c r="V558" i="1" s="1"/>
  <c r="T982" i="1"/>
  <c r="U982" i="1" s="1"/>
  <c r="V982" i="1" s="1"/>
  <c r="T627" i="1"/>
  <c r="U627" i="1" s="1"/>
  <c r="V627" i="1" s="1"/>
  <c r="AB476" i="1"/>
  <c r="AC476" i="1" s="1"/>
  <c r="T388" i="1"/>
  <c r="U388" i="1" s="1"/>
  <c r="V388" i="1" s="1"/>
  <c r="T227" i="1"/>
  <c r="U227" i="1" s="1"/>
  <c r="V227" i="1" s="1"/>
  <c r="T701" i="1"/>
  <c r="U701" i="1" s="1"/>
  <c r="V701" i="1" s="1"/>
  <c r="T111" i="1"/>
  <c r="U111" i="1" s="1"/>
  <c r="V111" i="1" s="1"/>
  <c r="T694" i="1"/>
  <c r="U694" i="1" s="1"/>
  <c r="V694" i="1" s="1"/>
  <c r="T242" i="1"/>
  <c r="U242" i="1" s="1"/>
  <c r="V242" i="1" s="1"/>
  <c r="T802" i="1"/>
  <c r="U802" i="1" s="1"/>
  <c r="V802" i="1" s="1"/>
  <c r="T804" i="1"/>
  <c r="U804" i="1" s="1"/>
  <c r="V804" i="1" s="1"/>
  <c r="T549" i="1"/>
  <c r="U549" i="1" s="1"/>
  <c r="V549" i="1" s="1"/>
  <c r="T159" i="1"/>
  <c r="U159" i="1" s="1"/>
  <c r="V159" i="1" s="1"/>
  <c r="AB94" i="1"/>
  <c r="AC94" i="1" s="1"/>
  <c r="AB384" i="1"/>
  <c r="AC384" i="1" s="1"/>
  <c r="AB124" i="1"/>
  <c r="AC124" i="1" s="1"/>
  <c r="T247" i="1"/>
  <c r="U247" i="1" s="1"/>
  <c r="V247" i="1" s="1"/>
  <c r="T2" i="1"/>
  <c r="U2" i="1" s="1"/>
  <c r="V2" i="1" s="1"/>
  <c r="AB717" i="1"/>
  <c r="AC717" i="1" s="1"/>
  <c r="T913" i="1"/>
  <c r="U913" i="1" s="1"/>
  <c r="V913" i="1" s="1"/>
  <c r="T891" i="1"/>
  <c r="U891" i="1" s="1"/>
  <c r="V891" i="1" s="1"/>
  <c r="AB488" i="1"/>
  <c r="AC488" i="1" s="1"/>
  <c r="AB453" i="1"/>
  <c r="AC453" i="1" s="1"/>
  <c r="T381" i="1"/>
  <c r="U381" i="1" s="1"/>
  <c r="V381" i="1" s="1"/>
  <c r="T134" i="1"/>
  <c r="U134" i="1" s="1"/>
  <c r="V134" i="1" s="1"/>
  <c r="AB825" i="1"/>
  <c r="AC825" i="1" s="1"/>
  <c r="T680" i="1"/>
  <c r="U680" i="1" s="1"/>
  <c r="V680" i="1" s="1"/>
  <c r="AB690" i="1"/>
  <c r="AC690" i="1" s="1"/>
  <c r="T47" i="1"/>
  <c r="U47" i="1" s="1"/>
  <c r="V47" i="1" s="1"/>
  <c r="T471" i="1"/>
  <c r="U471" i="1" s="1"/>
  <c r="V471" i="1" s="1"/>
  <c r="AB771" i="1"/>
  <c r="AC771" i="1" s="1"/>
  <c r="AB698" i="1"/>
  <c r="AC698" i="1" s="1"/>
  <c r="AB53" i="1"/>
  <c r="AC53" i="1" s="1"/>
  <c r="AB74" i="1"/>
  <c r="AC74" i="1" s="1"/>
  <c r="T766" i="1"/>
  <c r="U766" i="1" s="1"/>
  <c r="V766" i="1" s="1"/>
  <c r="T592" i="1"/>
  <c r="U592" i="1" s="1"/>
  <c r="V592" i="1" s="1"/>
  <c r="T453" i="1"/>
  <c r="U453" i="1" s="1"/>
  <c r="V453" i="1" s="1"/>
  <c r="T127" i="1"/>
  <c r="U127" i="1" s="1"/>
  <c r="V127" i="1" s="1"/>
  <c r="T372" i="1"/>
  <c r="U372" i="1" s="1"/>
  <c r="V372" i="1" s="1"/>
  <c r="T13" i="1"/>
  <c r="U13" i="1" s="1"/>
  <c r="V13" i="1" s="1"/>
  <c r="AB624" i="1"/>
  <c r="AC624" i="1" s="1"/>
  <c r="AB740" i="1"/>
  <c r="AC740" i="1" s="1"/>
  <c r="AB31" i="1"/>
  <c r="AC31" i="1" s="1"/>
  <c r="AB919" i="1"/>
  <c r="AC919" i="1" s="1"/>
  <c r="AB654" i="1"/>
  <c r="AC654" i="1" s="1"/>
  <c r="T213" i="1"/>
  <c r="U213" i="1" s="1"/>
  <c r="V213" i="1" s="1"/>
  <c r="T309" i="1"/>
  <c r="U309" i="1" s="1"/>
  <c r="V309" i="1" s="1"/>
  <c r="T850" i="1"/>
  <c r="U850" i="1" s="1"/>
  <c r="V850" i="1" s="1"/>
  <c r="T29" i="1"/>
  <c r="U29" i="1" s="1"/>
  <c r="V29" i="1" s="1"/>
  <c r="T975" i="1"/>
  <c r="U975" i="1" s="1"/>
  <c r="V975" i="1" s="1"/>
  <c r="T203" i="1"/>
  <c r="U203" i="1" s="1"/>
  <c r="V203" i="1" s="1"/>
  <c r="T452" i="1"/>
  <c r="U452" i="1" s="1"/>
  <c r="V452" i="1" s="1"/>
  <c r="T670" i="1"/>
  <c r="U670" i="1" s="1"/>
  <c r="V670" i="1" s="1"/>
  <c r="T737" i="1"/>
  <c r="U737" i="1" s="1"/>
  <c r="V737" i="1" s="1"/>
  <c r="T373" i="1"/>
  <c r="U373" i="1" s="1"/>
  <c r="V373" i="1" s="1"/>
  <c r="T394" i="1"/>
  <c r="U394" i="1" s="1"/>
  <c r="V394" i="1" s="1"/>
  <c r="T771" i="1"/>
  <c r="U771" i="1" s="1"/>
  <c r="V771" i="1" s="1"/>
  <c r="T723" i="1"/>
  <c r="U723" i="1" s="1"/>
  <c r="V723" i="1" s="1"/>
  <c r="T70" i="1"/>
  <c r="U70" i="1" s="1"/>
  <c r="V70" i="1" s="1"/>
  <c r="T419" i="1"/>
  <c r="U419" i="1" s="1"/>
  <c r="V419" i="1" s="1"/>
  <c r="T538" i="1"/>
  <c r="U538" i="1" s="1"/>
  <c r="V538" i="1" s="1"/>
  <c r="T383" i="1"/>
  <c r="U383" i="1" s="1"/>
  <c r="V383" i="1" s="1"/>
  <c r="T758" i="1"/>
  <c r="U758" i="1" s="1"/>
  <c r="V758" i="1" s="1"/>
  <c r="T508" i="1"/>
  <c r="U508" i="1" s="1"/>
  <c r="V508" i="1" s="1"/>
  <c r="T450" i="1"/>
  <c r="U450" i="1" s="1"/>
  <c r="V450" i="1" s="1"/>
  <c r="T742" i="1"/>
  <c r="U742" i="1" s="1"/>
  <c r="V742" i="1" s="1"/>
  <c r="AB513" i="1"/>
  <c r="AC513" i="1" s="1"/>
  <c r="T174" i="1"/>
  <c r="U174" i="1" s="1"/>
  <c r="V174" i="1" s="1"/>
  <c r="T710" i="1"/>
  <c r="U710" i="1" s="1"/>
  <c r="V710" i="1" s="1"/>
  <c r="T952" i="1"/>
  <c r="U952" i="1" s="1"/>
  <c r="V952" i="1" s="1"/>
  <c r="AB27" i="1"/>
  <c r="AC27" i="1" s="1"/>
  <c r="T648" i="1"/>
  <c r="U648" i="1" s="1"/>
  <c r="V648" i="1" s="1"/>
  <c r="T312" i="1"/>
  <c r="U312" i="1" s="1"/>
  <c r="V312" i="1" s="1"/>
  <c r="T313" i="1"/>
  <c r="U313" i="1" s="1"/>
  <c r="V313" i="1" s="1"/>
  <c r="T575" i="1"/>
  <c r="U575" i="1" s="1"/>
  <c r="V575" i="1" s="1"/>
  <c r="T133" i="1"/>
  <c r="U133" i="1" s="1"/>
  <c r="V133" i="1" s="1"/>
  <c r="T374" i="1"/>
  <c r="U374" i="1" s="1"/>
  <c r="V374" i="1" s="1"/>
  <c r="AB127" i="1"/>
  <c r="AC127" i="1" s="1"/>
  <c r="T836" i="1"/>
  <c r="U836" i="1" s="1"/>
  <c r="V836" i="1" s="1"/>
  <c r="T849" i="1"/>
  <c r="T858" i="1"/>
  <c r="U858" i="1" s="1"/>
  <c r="V858" i="1" s="1"/>
  <c r="T733" i="1"/>
  <c r="U733" i="1" s="1"/>
  <c r="V733" i="1" s="1"/>
  <c r="T1000" i="1"/>
  <c r="U1000" i="1" s="1"/>
  <c r="V1000" i="1" s="1"/>
  <c r="T833" i="1"/>
  <c r="U833" i="1" s="1"/>
  <c r="V833" i="1" s="1"/>
  <c r="AB669" i="1"/>
  <c r="AC669" i="1" s="1"/>
  <c r="AB972" i="1"/>
  <c r="AC972" i="1" s="1"/>
  <c r="T287" i="1"/>
  <c r="U287" i="1" s="1"/>
  <c r="V287" i="1" s="1"/>
  <c r="AB815" i="1"/>
  <c r="AC815" i="1" s="1"/>
  <c r="T331" i="1"/>
  <c r="U331" i="1" s="1"/>
  <c r="V331" i="1" s="1"/>
  <c r="AB668" i="1"/>
  <c r="AC668" i="1" s="1"/>
  <c r="T302" i="1"/>
  <c r="U302" i="1" s="1"/>
  <c r="V302" i="1" s="1"/>
  <c r="AB116" i="1"/>
  <c r="AC116" i="1" s="1"/>
  <c r="AB1001" i="1"/>
  <c r="AC1001" i="1" s="1"/>
  <c r="AB945" i="1"/>
  <c r="AC945" i="1" s="1"/>
  <c r="T897" i="1"/>
  <c r="U897" i="1" s="1"/>
  <c r="V897" i="1" s="1"/>
  <c r="AB246" i="1"/>
  <c r="AC246" i="1" s="1"/>
  <c r="T142" i="1"/>
  <c r="U142" i="1" s="1"/>
  <c r="V142" i="1" s="1"/>
  <c r="T630" i="1"/>
  <c r="U630" i="1" s="1"/>
  <c r="V630" i="1" s="1"/>
  <c r="AB199" i="1"/>
  <c r="AC199" i="1" s="1"/>
  <c r="AB810" i="1"/>
  <c r="AC810" i="1" s="1"/>
  <c r="AB821" i="1"/>
  <c r="AC821" i="1" s="1"/>
  <c r="AB10" i="1"/>
  <c r="AC10" i="1" s="1"/>
  <c r="AB285" i="1"/>
  <c r="AC285" i="1" s="1"/>
  <c r="T883" i="1"/>
  <c r="U883" i="1" s="1"/>
  <c r="V883" i="1" s="1"/>
  <c r="AB30" i="1"/>
  <c r="AC30" i="1" s="1"/>
  <c r="AB36" i="1"/>
  <c r="AC36" i="1" s="1"/>
  <c r="AB691" i="1"/>
  <c r="AC691" i="1" s="1"/>
  <c r="AB761" i="1"/>
  <c r="AC761" i="1" s="1"/>
  <c r="T505" i="1"/>
  <c r="U505" i="1" s="1"/>
  <c r="V505" i="1" s="1"/>
  <c r="T979" i="1"/>
  <c r="U979" i="1" s="1"/>
  <c r="V979" i="1" s="1"/>
  <c r="T669" i="1"/>
  <c r="U669" i="1" s="1"/>
  <c r="V669" i="1" s="1"/>
  <c r="T954" i="1"/>
  <c r="U954" i="1" s="1"/>
  <c r="V954" i="1" s="1"/>
  <c r="AB939" i="1"/>
  <c r="AC939" i="1" s="1"/>
  <c r="AB781" i="1"/>
  <c r="AC781" i="1" s="1"/>
  <c r="AB35" i="1"/>
  <c r="AC35" i="1" s="1"/>
  <c r="T291" i="1"/>
  <c r="U291" i="1" s="1"/>
  <c r="V291" i="1" s="1"/>
  <c r="AB541" i="1"/>
  <c r="AC541" i="1" s="1"/>
  <c r="T68" i="1"/>
  <c r="U68" i="1" s="1"/>
  <c r="V68" i="1" s="1"/>
  <c r="AB115" i="1"/>
  <c r="AC115" i="1" s="1"/>
  <c r="AB232" i="1"/>
  <c r="AC232" i="1" s="1"/>
  <c r="AB130" i="1"/>
  <c r="AC130" i="1" s="1"/>
  <c r="T15" i="1"/>
  <c r="U15" i="1" s="1"/>
  <c r="V15" i="1" s="1"/>
  <c r="T54" i="1"/>
  <c r="U54" i="1" s="1"/>
  <c r="V54" i="1" s="1"/>
  <c r="T649" i="1"/>
  <c r="U649" i="1" s="1"/>
  <c r="V649" i="1" s="1"/>
  <c r="T78" i="1"/>
  <c r="U78" i="1" s="1"/>
  <c r="V78" i="1" s="1"/>
  <c r="AB341" i="1"/>
  <c r="AC341" i="1" s="1"/>
  <c r="AB11" i="1"/>
  <c r="AC11" i="1" s="1"/>
  <c r="AB211" i="1"/>
  <c r="AC211" i="1" s="1"/>
  <c r="T789" i="1"/>
  <c r="U789" i="1" s="1"/>
  <c r="V789" i="1" s="1"/>
  <c r="T695" i="1"/>
  <c r="U695" i="1" s="1"/>
  <c r="V695" i="1" s="1"/>
  <c r="T123" i="1"/>
  <c r="U123" i="1" s="1"/>
  <c r="V123" i="1" s="1"/>
  <c r="T179" i="1"/>
  <c r="U179" i="1" s="1"/>
  <c r="V179" i="1" s="1"/>
  <c r="T639" i="1"/>
  <c r="U639" i="1" s="1"/>
  <c r="V639" i="1" s="1"/>
  <c r="T239" i="1"/>
  <c r="U239" i="1" s="1"/>
  <c r="V239" i="1" s="1"/>
  <c r="T316" i="1"/>
  <c r="U316" i="1" s="1"/>
  <c r="V316" i="1" s="1"/>
  <c r="T148" i="1"/>
  <c r="U148" i="1" s="1"/>
  <c r="V148" i="1" s="1"/>
  <c r="T42" i="1"/>
  <c r="U42" i="1" s="1"/>
  <c r="V42" i="1" s="1"/>
  <c r="T686" i="1"/>
  <c r="U686" i="1" s="1"/>
  <c r="V686" i="1" s="1"/>
  <c r="T403" i="1"/>
  <c r="U403" i="1" s="1"/>
  <c r="V403" i="1" s="1"/>
  <c r="T536" i="1"/>
  <c r="U536" i="1" s="1"/>
  <c r="V536" i="1" s="1"/>
  <c r="T747" i="1"/>
  <c r="U747" i="1" s="1"/>
  <c r="V747" i="1" s="1"/>
  <c r="T928" i="1"/>
  <c r="U928" i="1" s="1"/>
  <c r="V928" i="1" s="1"/>
  <c r="T364" i="1"/>
  <c r="U364" i="1" s="1"/>
  <c r="V364" i="1" s="1"/>
  <c r="T189" i="1"/>
  <c r="U189" i="1" s="1"/>
  <c r="V189" i="1" s="1"/>
  <c r="T433" i="1"/>
  <c r="U433" i="1" s="1"/>
  <c r="V433" i="1" s="1"/>
  <c r="T255" i="1"/>
  <c r="U255" i="1" s="1"/>
  <c r="V255" i="1" s="1"/>
  <c r="T441" i="1"/>
  <c r="U441" i="1" s="1"/>
  <c r="V441" i="1" s="1"/>
  <c r="T984" i="1"/>
  <c r="U984" i="1" s="1"/>
  <c r="V984" i="1" s="1"/>
  <c r="T234" i="1"/>
  <c r="U234" i="1" s="1"/>
  <c r="V234" i="1" s="1"/>
  <c r="T478" i="1"/>
  <c r="U478" i="1" s="1"/>
  <c r="V478" i="1" s="1"/>
  <c r="T489" i="1"/>
  <c r="U489" i="1" s="1"/>
  <c r="V489" i="1" s="1"/>
  <c r="T290" i="1"/>
  <c r="U290" i="1" s="1"/>
  <c r="V290" i="1" s="1"/>
  <c r="AB996" i="1"/>
  <c r="AC996" i="1" s="1"/>
  <c r="AB183" i="1"/>
  <c r="AC183" i="1" s="1"/>
  <c r="T886" i="1"/>
  <c r="U886" i="1" s="1"/>
  <c r="V886" i="1" s="1"/>
  <c r="T164" i="1"/>
  <c r="U164" i="1" s="1"/>
  <c r="V164" i="1" s="1"/>
  <c r="T703" i="1"/>
  <c r="U703" i="1" s="1"/>
  <c r="V703" i="1" s="1"/>
  <c r="T752" i="1"/>
  <c r="U752" i="1" s="1"/>
  <c r="V752" i="1" s="1"/>
  <c r="T675" i="1"/>
  <c r="U675" i="1" s="1"/>
  <c r="V675" i="1" s="1"/>
  <c r="T608" i="1"/>
  <c r="U608" i="1" s="1"/>
  <c r="V608" i="1" s="1"/>
  <c r="T520" i="1"/>
  <c r="U520" i="1" s="1"/>
  <c r="V520" i="1" s="1"/>
  <c r="T653" i="1"/>
  <c r="U653" i="1" s="1"/>
  <c r="V653" i="1" s="1"/>
  <c r="T524" i="1"/>
  <c r="U524" i="1" s="1"/>
  <c r="V524" i="1" s="1"/>
  <c r="AB317" i="1"/>
  <c r="AC317" i="1" s="1"/>
  <c r="T25" i="1"/>
  <c r="U25" i="1" s="1"/>
  <c r="V25" i="1" s="1"/>
  <c r="T765" i="1"/>
  <c r="U765" i="1" s="1"/>
  <c r="V765" i="1" s="1"/>
  <c r="T736" i="1"/>
  <c r="U736" i="1" s="1"/>
  <c r="V736" i="1" s="1"/>
  <c r="T674" i="1"/>
  <c r="U674" i="1" s="1"/>
  <c r="V674" i="1" s="1"/>
  <c r="T755" i="1"/>
  <c r="U755" i="1" s="1"/>
  <c r="V755" i="1" s="1"/>
  <c r="T704" i="1"/>
  <c r="U704" i="1" s="1"/>
  <c r="V704" i="1" s="1"/>
  <c r="T46" i="1"/>
  <c r="U46" i="1" s="1"/>
  <c r="V46" i="1" s="1"/>
  <c r="T934" i="1"/>
  <c r="U934" i="1" s="1"/>
  <c r="V934" i="1" s="1"/>
  <c r="T899" i="1"/>
  <c r="U899" i="1" s="1"/>
  <c r="V899" i="1" s="1"/>
  <c r="T635" i="1"/>
  <c r="U635" i="1" s="1"/>
  <c r="V635" i="1" s="1"/>
  <c r="T463" i="1"/>
  <c r="U463" i="1" s="1"/>
  <c r="V463" i="1" s="1"/>
  <c r="T299" i="1"/>
  <c r="U299" i="1" s="1"/>
  <c r="V299" i="1" s="1"/>
  <c r="T422" i="1"/>
  <c r="U422" i="1" s="1"/>
  <c r="V422" i="1" s="1"/>
  <c r="T509" i="1"/>
  <c r="U509" i="1" s="1"/>
  <c r="V509" i="1" s="1"/>
  <c r="T987" i="1"/>
  <c r="U987" i="1" s="1"/>
  <c r="V987" i="1" s="1"/>
  <c r="T645" i="1"/>
  <c r="U645" i="1" s="1"/>
  <c r="V645" i="1" s="1"/>
  <c r="T696" i="1"/>
  <c r="U696" i="1" s="1"/>
  <c r="V696" i="1" s="1"/>
  <c r="T826" i="1"/>
  <c r="U826" i="1" s="1"/>
  <c r="V826" i="1" s="1"/>
  <c r="T559" i="1"/>
  <c r="U559" i="1" s="1"/>
  <c r="V559" i="1" s="1"/>
  <c r="T77" i="1"/>
  <c r="U77" i="1" s="1"/>
  <c r="V77" i="1" s="1"/>
  <c r="T683" i="1"/>
  <c r="U683" i="1" s="1"/>
  <c r="V683" i="1" s="1"/>
  <c r="T283" i="1"/>
  <c r="U283" i="1" s="1"/>
  <c r="V283" i="1" s="1"/>
  <c r="T951" i="1"/>
  <c r="U951" i="1" s="1"/>
  <c r="V951" i="1" s="1"/>
  <c r="T64" i="1"/>
  <c r="U64" i="1" s="1"/>
  <c r="V64" i="1" s="1"/>
  <c r="T546" i="1"/>
  <c r="U546" i="1" s="1"/>
  <c r="V546" i="1" s="1"/>
  <c r="T809" i="1"/>
  <c r="U809" i="1" s="1"/>
  <c r="V809" i="1" s="1"/>
  <c r="T905" i="1"/>
  <c r="U905" i="1" s="1"/>
  <c r="V905" i="1" s="1"/>
  <c r="T345" i="1"/>
  <c r="U345" i="1" s="1"/>
  <c r="V345" i="1" s="1"/>
  <c r="T418" i="1"/>
  <c r="U418" i="1" s="1"/>
  <c r="V418" i="1" s="1"/>
  <c r="T460" i="1"/>
  <c r="U460" i="1" s="1"/>
  <c r="V460" i="1" s="1"/>
  <c r="T523" i="1"/>
  <c r="U523" i="1" s="1"/>
  <c r="V523" i="1" s="1"/>
  <c r="T177" i="1"/>
  <c r="U177" i="1" s="1"/>
  <c r="V177" i="1" s="1"/>
  <c r="T606" i="1"/>
  <c r="U606" i="1" s="1"/>
  <c r="V606" i="1" s="1"/>
  <c r="T992" i="1"/>
  <c r="U992" i="1" s="1"/>
  <c r="V992" i="1" s="1"/>
  <c r="T469" i="1"/>
  <c r="U469" i="1" s="1"/>
  <c r="V469" i="1" s="1"/>
  <c r="T834" i="1"/>
  <c r="U834" i="1" s="1"/>
  <c r="V834" i="1" s="1"/>
  <c r="T909" i="1"/>
  <c r="U909" i="1" s="1"/>
  <c r="V909" i="1" s="1"/>
  <c r="T823" i="1"/>
  <c r="U823" i="1" s="1"/>
  <c r="V823" i="1" s="1"/>
  <c r="T258" i="1"/>
  <c r="U258" i="1" s="1"/>
  <c r="V258" i="1" s="1"/>
  <c r="AB91" i="1"/>
  <c r="AC91" i="1" s="1"/>
  <c r="T854" i="1"/>
  <c r="U854" i="1" s="1"/>
  <c r="V854" i="1" s="1"/>
  <c r="AB600" i="1"/>
  <c r="AC600" i="1" s="1"/>
  <c r="T573" i="1"/>
  <c r="U573" i="1" s="1"/>
  <c r="V573" i="1" s="1"/>
  <c r="T610" i="1"/>
  <c r="U610" i="1" s="1"/>
  <c r="V610" i="1" s="1"/>
  <c r="T389" i="1"/>
  <c r="U389" i="1" s="1"/>
  <c r="V389" i="1" s="1"/>
  <c r="T328" i="1"/>
  <c r="U328" i="1" s="1"/>
  <c r="V328" i="1" s="1"/>
  <c r="T119" i="1"/>
  <c r="U119" i="1" s="1"/>
  <c r="V119" i="1" s="1"/>
  <c r="T712" i="1"/>
  <c r="U712" i="1" s="1"/>
  <c r="V712" i="1" s="1"/>
  <c r="AB786" i="1"/>
  <c r="AC786" i="1" s="1"/>
  <c r="AB699" i="1"/>
  <c r="AC699" i="1" s="1"/>
  <c r="T655" i="1"/>
  <c r="U655" i="1" s="1"/>
  <c r="V655" i="1" s="1"/>
  <c r="AB436" i="1"/>
  <c r="AC436" i="1" s="1"/>
  <c r="T924" i="1"/>
  <c r="U924" i="1" s="1"/>
  <c r="V924" i="1" s="1"/>
  <c r="T746" i="1"/>
  <c r="U746" i="1" s="1"/>
  <c r="V746" i="1" s="1"/>
  <c r="AB969" i="1"/>
  <c r="AC969" i="1" s="1"/>
  <c r="AB19" i="1"/>
  <c r="AC19" i="1" s="1"/>
  <c r="AB712" i="1"/>
  <c r="AC712" i="1" s="1"/>
  <c r="T482" i="1"/>
  <c r="U482" i="1" s="1"/>
  <c r="V482" i="1" s="1"/>
  <c r="AB352" i="1"/>
  <c r="AC352" i="1" s="1"/>
  <c r="AB435" i="1"/>
  <c r="AC435" i="1" s="1"/>
  <c r="AB647" i="1"/>
  <c r="AC647" i="1" s="1"/>
  <c r="T173" i="1"/>
  <c r="U173" i="1" s="1"/>
  <c r="V173" i="1" s="1"/>
  <c r="AB175" i="1"/>
  <c r="AC175" i="1" s="1"/>
  <c r="AB395" i="1"/>
  <c r="AC395" i="1" s="1"/>
  <c r="T99" i="1"/>
  <c r="U99" i="1" s="1"/>
  <c r="V99" i="1" s="1"/>
  <c r="T462" i="1"/>
  <c r="U462" i="1" s="1"/>
  <c r="V462" i="1" s="1"/>
  <c r="T405" i="1"/>
  <c r="U405" i="1" s="1"/>
  <c r="V405" i="1" s="1"/>
  <c r="AB7" i="1"/>
  <c r="AC7" i="1" s="1"/>
  <c r="AB458" i="1"/>
  <c r="AC458" i="1" s="1"/>
  <c r="AB315" i="1"/>
  <c r="AC315" i="1" s="1"/>
  <c r="AB783" i="1"/>
  <c r="AC783" i="1" s="1"/>
  <c r="AB534" i="1"/>
  <c r="AC534" i="1" s="1"/>
  <c r="AB343" i="1"/>
  <c r="AC343" i="1" s="1"/>
  <c r="AB547" i="1"/>
  <c r="AC547" i="1" s="1"/>
  <c r="T876" i="1"/>
  <c r="U876" i="1" s="1"/>
  <c r="V876" i="1" s="1"/>
  <c r="T600" i="1"/>
  <c r="U600" i="1" s="1"/>
  <c r="V600" i="1" s="1"/>
  <c r="T949" i="1"/>
  <c r="U949" i="1" s="1"/>
  <c r="V949" i="1" s="1"/>
  <c r="T774" i="1"/>
  <c r="U774" i="1" s="1"/>
  <c r="V774" i="1" s="1"/>
  <c r="T225" i="1"/>
  <c r="U225" i="1" s="1"/>
  <c r="V225" i="1" s="1"/>
  <c r="T398" i="1"/>
  <c r="U398" i="1" s="1"/>
  <c r="V398" i="1" s="1"/>
  <c r="T183" i="1"/>
  <c r="U183" i="1" s="1"/>
  <c r="V183" i="1" s="1"/>
  <c r="T602" i="1"/>
  <c r="U602" i="1" s="1"/>
  <c r="V602" i="1" s="1"/>
  <c r="T614" i="1"/>
  <c r="U614" i="1" s="1"/>
  <c r="V614" i="1" s="1"/>
  <c r="T890" i="1"/>
  <c r="U890" i="1" s="1"/>
  <c r="V890" i="1" s="1"/>
  <c r="AB342" i="1"/>
  <c r="AC342" i="1" s="1"/>
  <c r="T990" i="1"/>
  <c r="U990" i="1" s="1"/>
  <c r="V990" i="1" s="1"/>
  <c r="AB464" i="1"/>
  <c r="AC464" i="1" s="1"/>
  <c r="AB933" i="1"/>
  <c r="AC933" i="1" s="1"/>
  <c r="AB145" i="1"/>
  <c r="AC145" i="1" s="1"/>
  <c r="T868" i="1"/>
  <c r="U868" i="1" s="1"/>
  <c r="V868" i="1" s="1"/>
  <c r="T756" i="1"/>
  <c r="U756" i="1" s="1"/>
  <c r="V756" i="1" s="1"/>
  <c r="T923" i="1"/>
  <c r="U923" i="1" s="1"/>
  <c r="V923" i="1" s="1"/>
  <c r="T278" i="1"/>
  <c r="U278" i="1" s="1"/>
  <c r="V278" i="1" s="1"/>
  <c r="T34" i="1"/>
  <c r="U34" i="1" s="1"/>
  <c r="V34" i="1" s="1"/>
  <c r="T85" i="1"/>
  <c r="U85" i="1" s="1"/>
  <c r="V85" i="1" s="1"/>
  <c r="T921" i="1"/>
  <c r="U921" i="1" s="1"/>
  <c r="V921" i="1" s="1"/>
  <c r="AB893" i="1"/>
  <c r="AC893" i="1" s="1"/>
  <c r="T58" i="1"/>
  <c r="U58" i="1" s="1"/>
  <c r="V58" i="1" s="1"/>
  <c r="T431" i="1"/>
  <c r="U431" i="1" s="1"/>
  <c r="V431" i="1" s="1"/>
  <c r="T84" i="1"/>
  <c r="U84" i="1" s="1"/>
  <c r="V84" i="1" s="1"/>
  <c r="T349" i="1"/>
  <c r="U349" i="1" s="1"/>
  <c r="V349" i="1" s="1"/>
  <c r="T92" i="1"/>
  <c r="U92" i="1" s="1"/>
  <c r="V92" i="1" s="1"/>
  <c r="T218" i="1"/>
  <c r="U218" i="1" s="1"/>
  <c r="V218" i="1" s="1"/>
  <c r="T855" i="1"/>
  <c r="U855" i="1" s="1"/>
  <c r="V855" i="1" s="1"/>
  <c r="T918" i="1"/>
  <c r="U918" i="1" s="1"/>
  <c r="V918" i="1" s="1"/>
  <c r="T697" i="1"/>
  <c r="U697" i="1" s="1"/>
  <c r="V697" i="1" s="1"/>
  <c r="AB249" i="1"/>
  <c r="AC249" i="1" s="1"/>
  <c r="T904" i="1"/>
  <c r="U904" i="1" s="1"/>
  <c r="V904" i="1" s="1"/>
  <c r="T495" i="1"/>
  <c r="U495" i="1" s="1"/>
  <c r="V495" i="1" s="1"/>
  <c r="T999" i="1"/>
  <c r="U999" i="1" s="1"/>
  <c r="V999" i="1" s="1"/>
  <c r="T757" i="1"/>
  <c r="U757" i="1" s="1"/>
  <c r="V757" i="1" s="1"/>
  <c r="T100" i="1"/>
  <c r="U100" i="1" s="1"/>
  <c r="V100" i="1" s="1"/>
  <c r="T640" i="1"/>
  <c r="U640" i="1" s="1"/>
  <c r="V640" i="1" s="1"/>
  <c r="T762" i="1"/>
  <c r="U762" i="1" s="1"/>
  <c r="V762" i="1" s="1"/>
  <c r="T682" i="1"/>
  <c r="U682" i="1" s="1"/>
  <c r="V682" i="1" s="1"/>
  <c r="T829" i="1"/>
  <c r="U829" i="1" s="1"/>
  <c r="V829" i="1" s="1"/>
  <c r="T744" i="1"/>
  <c r="U744" i="1" s="1"/>
  <c r="V744" i="1" s="1"/>
  <c r="T526" i="1"/>
  <c r="U526" i="1" s="1"/>
  <c r="V526" i="1" s="1"/>
  <c r="T784" i="1"/>
  <c r="U784" i="1" s="1"/>
  <c r="V784" i="1" s="1"/>
  <c r="T788" i="1"/>
  <c r="U788" i="1" s="1"/>
  <c r="V788" i="1" s="1"/>
  <c r="T817" i="1"/>
  <c r="U817" i="1" s="1"/>
  <c r="V817" i="1" s="1"/>
  <c r="T962" i="1"/>
  <c r="U962" i="1" s="1"/>
  <c r="V962" i="1" s="1"/>
  <c r="T963" i="1"/>
  <c r="U963" i="1" s="1"/>
  <c r="V963" i="1" s="1"/>
  <c r="T473" i="1"/>
  <c r="U473" i="1" s="1"/>
  <c r="V473" i="1" s="1"/>
  <c r="AB369" i="1"/>
  <c r="AC369" i="1" s="1"/>
  <c r="T320" i="1"/>
  <c r="U320" i="1" s="1"/>
  <c r="V320" i="1" s="1"/>
  <c r="T941" i="1"/>
  <c r="U941" i="1" s="1"/>
  <c r="V941" i="1" s="1"/>
  <c r="T889" i="1"/>
  <c r="U889" i="1" s="1"/>
  <c r="V889" i="1" s="1"/>
  <c r="T872" i="1"/>
  <c r="U872" i="1" s="1"/>
  <c r="V872" i="1" s="1"/>
  <c r="T49" i="1"/>
  <c r="U49" i="1" s="1"/>
  <c r="V49" i="1" s="1"/>
  <c r="T138" i="1"/>
  <c r="U138" i="1" s="1"/>
  <c r="V138" i="1" s="1"/>
  <c r="T574" i="1"/>
  <c r="U574" i="1" s="1"/>
  <c r="V574" i="1" s="1"/>
  <c r="T903" i="1"/>
  <c r="U903" i="1" s="1"/>
  <c r="V903" i="1" s="1"/>
  <c r="T282" i="1"/>
  <c r="U282" i="1" s="1"/>
  <c r="V282" i="1" s="1"/>
  <c r="T824" i="1"/>
  <c r="U824" i="1" s="1"/>
  <c r="V824" i="1" s="1"/>
  <c r="T950" i="1"/>
  <c r="U950" i="1" s="1"/>
  <c r="V950" i="1" s="1"/>
  <c r="AB102" i="1"/>
  <c r="AC102" i="1" s="1"/>
  <c r="AB925" i="1"/>
  <c r="AC925" i="1" s="1"/>
  <c r="AB650" i="1"/>
  <c r="AC650" i="1" s="1"/>
  <c r="T380" i="1"/>
  <c r="U380" i="1" s="1"/>
  <c r="V380" i="1" s="1"/>
  <c r="T156" i="1"/>
  <c r="U156" i="1" s="1"/>
  <c r="V156" i="1" s="1"/>
  <c r="T818" i="1"/>
  <c r="U818" i="1" s="1"/>
  <c r="V818" i="1" s="1"/>
  <c r="T570" i="1"/>
  <c r="U570" i="1" s="1"/>
  <c r="V570" i="1" s="1"/>
  <c r="T428" i="1"/>
  <c r="U428" i="1" s="1"/>
  <c r="V428" i="1" s="1"/>
  <c r="T533" i="1"/>
  <c r="U533" i="1" s="1"/>
  <c r="V533" i="1" s="1"/>
  <c r="T260" i="1"/>
  <c r="U260" i="1" s="1"/>
  <c r="V260" i="1" s="1"/>
  <c r="T767" i="1"/>
  <c r="U767" i="1" s="1"/>
  <c r="V767" i="1" s="1"/>
  <c r="T135" i="1"/>
  <c r="U135" i="1" s="1"/>
  <c r="V135" i="1" s="1"/>
  <c r="T158" i="1"/>
  <c r="U158" i="1" s="1"/>
  <c r="V158" i="1" s="1"/>
  <c r="T458" i="1"/>
  <c r="U458" i="1" s="1"/>
  <c r="V458" i="1" s="1"/>
  <c r="T764" i="1"/>
  <c r="U764" i="1" s="1"/>
  <c r="V764" i="1" s="1"/>
  <c r="T643" i="1"/>
  <c r="U643" i="1" s="1"/>
  <c r="V643" i="1" s="1"/>
  <c r="T33" i="1"/>
  <c r="U33" i="1" s="1"/>
  <c r="V33" i="1" s="1"/>
  <c r="T906" i="1"/>
  <c r="U906" i="1" s="1"/>
  <c r="V906" i="1" s="1"/>
  <c r="T548" i="1"/>
  <c r="U548" i="1" s="1"/>
  <c r="V548" i="1" s="1"/>
  <c r="T420" i="1"/>
  <c r="U420" i="1" s="1"/>
  <c r="V420" i="1" s="1"/>
  <c r="T197" i="1"/>
  <c r="U197" i="1" s="1"/>
  <c r="V197" i="1" s="1"/>
  <c r="T143" i="1"/>
  <c r="U143" i="1" s="1"/>
  <c r="V143" i="1" s="1"/>
  <c r="T104" i="1"/>
  <c r="U104" i="1" s="1"/>
  <c r="V104" i="1" s="1"/>
  <c r="T927" i="1"/>
  <c r="U927" i="1" s="1"/>
  <c r="V927" i="1" s="1"/>
  <c r="T446" i="1"/>
  <c r="U446" i="1" s="1"/>
  <c r="V446" i="1" s="1"/>
  <c r="T612" i="1"/>
  <c r="U612" i="1" s="1"/>
  <c r="V612" i="1" s="1"/>
  <c r="T456" i="1"/>
  <c r="U456" i="1" s="1"/>
  <c r="V456" i="1" s="1"/>
  <c r="T728" i="1"/>
  <c r="U728" i="1" s="1"/>
  <c r="V728" i="1" s="1"/>
  <c r="T280" i="1"/>
  <c r="U280" i="1" s="1"/>
  <c r="V280" i="1" s="1"/>
  <c r="T273" i="1"/>
  <c r="U273" i="1" s="1"/>
  <c r="V273" i="1" s="1"/>
  <c r="T502" i="1"/>
  <c r="U502" i="1" s="1"/>
  <c r="V502" i="1" s="1"/>
  <c r="T741" i="1"/>
  <c r="U741" i="1" s="1"/>
  <c r="V741" i="1" s="1"/>
  <c r="T254" i="1"/>
  <c r="U254" i="1" s="1"/>
  <c r="V254" i="1" s="1"/>
  <c r="T550" i="1"/>
  <c r="U550" i="1" s="1"/>
  <c r="V550" i="1" s="1"/>
  <c r="T525" i="1"/>
  <c r="U525" i="1" s="1"/>
  <c r="V525" i="1" s="1"/>
  <c r="T423" i="1"/>
  <c r="U423" i="1" s="1"/>
  <c r="V423" i="1" s="1"/>
  <c r="T498" i="1"/>
  <c r="U498" i="1" s="1"/>
  <c r="V498" i="1" s="1"/>
  <c r="T354" i="1"/>
  <c r="U354" i="1" s="1"/>
  <c r="V354" i="1" s="1"/>
  <c r="T262" i="1"/>
  <c r="U262" i="1" s="1"/>
  <c r="V262" i="1" s="1"/>
  <c r="T770" i="1"/>
  <c r="U770" i="1" s="1"/>
  <c r="V770" i="1" s="1"/>
  <c r="T768" i="1"/>
  <c r="U768" i="1" s="1"/>
  <c r="V768" i="1" s="1"/>
  <c r="AB226" i="1"/>
  <c r="AC226" i="1" s="1"/>
  <c r="T970" i="1"/>
  <c r="U970" i="1" s="1"/>
  <c r="V970" i="1" s="1"/>
  <c r="T799" i="1"/>
  <c r="U799" i="1" s="1"/>
  <c r="V799" i="1" s="1"/>
  <c r="T493" i="1"/>
  <c r="U493" i="1" s="1"/>
  <c r="V493" i="1" s="1"/>
  <c r="T466" i="1"/>
  <c r="U466" i="1" s="1"/>
  <c r="V466" i="1" s="1"/>
  <c r="T66" i="1"/>
  <c r="U66" i="1" s="1"/>
  <c r="V66" i="1" s="1"/>
  <c r="T235" i="1"/>
  <c r="U235" i="1" s="1"/>
  <c r="V235" i="1" s="1"/>
  <c r="T259" i="1"/>
  <c r="U259" i="1" s="1"/>
  <c r="V259" i="1" s="1"/>
  <c r="T496" i="1"/>
  <c r="U496" i="1" s="1"/>
  <c r="V496" i="1" s="1"/>
  <c r="T323" i="1"/>
  <c r="U323" i="1" s="1"/>
  <c r="V323" i="1" s="1"/>
  <c r="T161" i="1"/>
  <c r="U161" i="1" s="1"/>
  <c r="V161" i="1" s="1"/>
  <c r="T73" i="1"/>
  <c r="U73" i="1" s="1"/>
  <c r="V73" i="1" s="1"/>
  <c r="T638" i="1"/>
  <c r="U638" i="1" s="1"/>
  <c r="V638" i="1" s="1"/>
  <c r="T795" i="1"/>
  <c r="U795" i="1" s="1"/>
  <c r="V795" i="1" s="1"/>
  <c r="T315" i="1"/>
  <c r="U315" i="1" s="1"/>
  <c r="V315" i="1" s="1"/>
  <c r="T121" i="1"/>
  <c r="U121" i="1" s="1"/>
  <c r="V121" i="1" s="1"/>
  <c r="AB853" i="1"/>
  <c r="AC853" i="1" s="1"/>
  <c r="T787" i="1"/>
  <c r="U787" i="1" s="1"/>
  <c r="V787" i="1" s="1"/>
  <c r="T343" i="1"/>
  <c r="U343" i="1" s="1"/>
  <c r="V343" i="1" s="1"/>
  <c r="T713" i="1"/>
  <c r="U713" i="1" s="1"/>
  <c r="V713" i="1" s="1"/>
  <c r="T874" i="1"/>
  <c r="U874" i="1" s="1"/>
  <c r="V874" i="1" s="1"/>
  <c r="T832" i="1"/>
  <c r="U832" i="1" s="1"/>
  <c r="V832" i="1" s="1"/>
  <c r="T866" i="1"/>
  <c r="U866" i="1" s="1"/>
  <c r="V866" i="1" s="1"/>
  <c r="T338" i="1"/>
  <c r="U338" i="1" s="1"/>
  <c r="V338" i="1" s="1"/>
  <c r="T870" i="1"/>
  <c r="U870" i="1" s="1"/>
  <c r="V870" i="1" s="1"/>
  <c r="T293" i="1"/>
  <c r="U293" i="1" s="1"/>
  <c r="V293" i="1" s="1"/>
  <c r="T248" i="1"/>
  <c r="U248" i="1" s="1"/>
  <c r="V248" i="1" s="1"/>
  <c r="T494" i="1"/>
  <c r="U494" i="1" s="1"/>
  <c r="V494" i="1" s="1"/>
  <c r="AB629" i="1"/>
  <c r="AC629" i="1" s="1"/>
  <c r="T361" i="1"/>
  <c r="U361" i="1" s="1"/>
  <c r="V361" i="1" s="1"/>
  <c r="AB932" i="1"/>
  <c r="AC932" i="1" s="1"/>
  <c r="AB399" i="1"/>
  <c r="AC399" i="1" s="1"/>
  <c r="AB659" i="1"/>
  <c r="AC659" i="1" s="1"/>
  <c r="AB287" i="1"/>
  <c r="AC287" i="1" s="1"/>
  <c r="T209" i="1"/>
  <c r="U209" i="1" s="1"/>
  <c r="V209" i="1" s="1"/>
  <c r="AB655" i="1"/>
  <c r="AC655" i="1" s="1"/>
  <c r="AB929" i="1"/>
  <c r="AC929" i="1" s="1"/>
  <c r="AB178" i="1"/>
  <c r="AC178" i="1" s="1"/>
  <c r="AB147" i="1"/>
  <c r="AC147" i="1" s="1"/>
  <c r="AB159" i="1"/>
  <c r="AC159" i="1" s="1"/>
  <c r="AB836" i="1"/>
  <c r="AC836" i="1" s="1"/>
  <c r="AB979" i="1"/>
  <c r="AC979" i="1" s="1"/>
  <c r="T596" i="1"/>
  <c r="U596" i="1" s="1"/>
  <c r="V596" i="1" s="1"/>
  <c r="T651" i="1"/>
  <c r="U651" i="1" s="1"/>
  <c r="V651" i="1" s="1"/>
  <c r="T445" i="1"/>
  <c r="U445" i="1" s="1"/>
  <c r="V445" i="1" s="1"/>
  <c r="T843" i="1"/>
  <c r="U843" i="1" s="1"/>
  <c r="V843" i="1" s="1"/>
  <c r="AB769" i="1"/>
  <c r="AC769" i="1" s="1"/>
  <c r="AB930" i="1"/>
  <c r="AC930" i="1" s="1"/>
  <c r="AB994" i="1"/>
  <c r="AC994" i="1" s="1"/>
  <c r="AB555" i="1"/>
  <c r="AC555" i="1" s="1"/>
  <c r="AB371" i="1"/>
  <c r="AC371" i="1" s="1"/>
  <c r="AB229" i="1"/>
  <c r="AC229" i="1" s="1"/>
  <c r="T893" i="1"/>
  <c r="U893" i="1" s="1"/>
  <c r="V893" i="1" s="1"/>
  <c r="T146" i="1"/>
  <c r="U146" i="1" s="1"/>
  <c r="V146" i="1" s="1"/>
  <c r="T998" i="1"/>
  <c r="U998" i="1" s="1"/>
  <c r="V998" i="1" s="1"/>
  <c r="T946" i="1"/>
  <c r="U946" i="1" s="1"/>
  <c r="V946" i="1" s="1"/>
  <c r="T995" i="1"/>
  <c r="U995" i="1" s="1"/>
  <c r="V995" i="1" s="1"/>
  <c r="T176" i="1"/>
  <c r="U176" i="1" s="1"/>
  <c r="V176" i="1" s="1"/>
  <c r="T112" i="1"/>
  <c r="U112" i="1" s="1"/>
  <c r="V112" i="1" s="1"/>
  <c r="T153" i="1"/>
  <c r="U153" i="1" s="1"/>
  <c r="V153" i="1" s="1"/>
  <c r="AB689" i="1"/>
  <c r="AC689" i="1" s="1"/>
  <c r="AB915" i="1"/>
  <c r="AC915" i="1" s="1"/>
  <c r="AB98" i="1"/>
  <c r="AC98" i="1" s="1"/>
  <c r="AB144" i="1"/>
  <c r="AC144" i="1" s="1"/>
  <c r="T932" i="1"/>
  <c r="U932" i="1" s="1"/>
  <c r="V932" i="1" s="1"/>
  <c r="T439" i="1"/>
  <c r="U439" i="1" s="1"/>
  <c r="V439" i="1" s="1"/>
  <c r="AB627" i="1"/>
  <c r="AC627" i="1" s="1"/>
  <c r="T4" i="1"/>
  <c r="U4" i="1" s="1"/>
  <c r="V4" i="1" s="1"/>
  <c r="T75" i="1"/>
  <c r="U75" i="1" s="1"/>
  <c r="V75" i="1" s="1"/>
  <c r="T564" i="1"/>
  <c r="U564" i="1" s="1"/>
  <c r="V564" i="1" s="1"/>
  <c r="T360" i="1"/>
  <c r="U360" i="1" s="1"/>
  <c r="V360" i="1" s="1"/>
  <c r="T956" i="1"/>
  <c r="U956" i="1" s="1"/>
  <c r="V956" i="1" s="1"/>
  <c r="T206" i="1"/>
  <c r="U206" i="1" s="1"/>
  <c r="V206" i="1" s="1"/>
  <c r="T355" i="1"/>
  <c r="U355" i="1" s="1"/>
  <c r="V355" i="1" s="1"/>
  <c r="T370" i="1"/>
  <c r="U370" i="1" s="1"/>
  <c r="V370" i="1" s="1"/>
  <c r="T609" i="1"/>
  <c r="U609" i="1" s="1"/>
  <c r="V609" i="1" s="1"/>
  <c r="T193" i="1"/>
  <c r="U193" i="1" s="1"/>
  <c r="V193" i="1" s="1"/>
  <c r="T611" i="1"/>
  <c r="U611" i="1" s="1"/>
  <c r="V611" i="1" s="1"/>
  <c r="T330" i="1"/>
  <c r="U330" i="1" s="1"/>
  <c r="V330" i="1" s="1"/>
  <c r="T402" i="1"/>
  <c r="U402" i="1" s="1"/>
  <c r="V402" i="1" s="1"/>
  <c r="T269" i="1"/>
  <c r="U269" i="1" s="1"/>
  <c r="V269" i="1" s="1"/>
  <c r="T506" i="1"/>
  <c r="U506" i="1" s="1"/>
  <c r="V506" i="1" s="1"/>
  <c r="T449" i="1"/>
  <c r="U449" i="1" s="1"/>
  <c r="V449" i="1" s="1"/>
  <c r="T601" i="1"/>
  <c r="U601" i="1" s="1"/>
  <c r="V601" i="1" s="1"/>
  <c r="T916" i="1"/>
  <c r="U916" i="1" s="1"/>
  <c r="V916" i="1" s="1"/>
  <c r="T583" i="1"/>
  <c r="U583" i="1" s="1"/>
  <c r="V583" i="1" s="1"/>
  <c r="T501" i="1"/>
  <c r="U501" i="1" s="1"/>
  <c r="V501" i="1" s="1"/>
  <c r="AB288" i="1"/>
  <c r="AC288" i="1" s="1"/>
  <c r="T871" i="1"/>
  <c r="U871" i="1" s="1"/>
  <c r="V871" i="1" s="1"/>
  <c r="T139" i="1"/>
  <c r="U139" i="1" s="1"/>
  <c r="V139" i="1" s="1"/>
  <c r="T237" i="1"/>
  <c r="U237" i="1" s="1"/>
  <c r="V237" i="1" s="1"/>
  <c r="T571" i="1"/>
  <c r="U571" i="1" s="1"/>
  <c r="V571" i="1" s="1"/>
  <c r="T196" i="1"/>
  <c r="U196" i="1" s="1"/>
  <c r="V196" i="1" s="1"/>
  <c r="T292" i="1"/>
  <c r="U292" i="1" s="1"/>
  <c r="V292" i="1" s="1"/>
  <c r="T387" i="1"/>
  <c r="U387" i="1" s="1"/>
  <c r="V387" i="1" s="1"/>
  <c r="T664" i="1"/>
  <c r="U664" i="1" s="1"/>
  <c r="V664" i="1" s="1"/>
  <c r="T281" i="1"/>
  <c r="U281" i="1" s="1"/>
  <c r="V281" i="1" s="1"/>
  <c r="T467" i="1"/>
  <c r="U467" i="1" s="1"/>
  <c r="V467" i="1" s="1"/>
  <c r="T977" i="1"/>
  <c r="U977" i="1" s="1"/>
  <c r="V977" i="1" s="1"/>
  <c r="T580" i="1"/>
  <c r="U580" i="1" s="1"/>
  <c r="V580" i="1" s="1"/>
  <c r="T385" i="1"/>
  <c r="U385" i="1" s="1"/>
  <c r="V385" i="1" s="1"/>
  <c r="T528" i="1"/>
  <c r="U528" i="1" s="1"/>
  <c r="V528" i="1" s="1"/>
  <c r="AB951" i="1"/>
  <c r="AC951" i="1" s="1"/>
  <c r="T925" i="1"/>
  <c r="U925" i="1" s="1"/>
  <c r="V925" i="1" s="1"/>
  <c r="T210" i="1"/>
  <c r="U210" i="1" s="1"/>
  <c r="V210" i="1" s="1"/>
  <c r="AB520" i="1"/>
  <c r="AC520" i="1" s="1"/>
  <c r="T660" i="1"/>
  <c r="U660" i="1" s="1"/>
  <c r="V660" i="1" s="1"/>
  <c r="T507" i="1"/>
  <c r="U507" i="1" s="1"/>
  <c r="V507" i="1" s="1"/>
  <c r="T332" i="1"/>
  <c r="U332" i="1" s="1"/>
  <c r="V332" i="1" s="1"/>
  <c r="T589" i="1"/>
  <c r="U589" i="1" s="1"/>
  <c r="V589" i="1" s="1"/>
  <c r="T846" i="1"/>
  <c r="U846" i="1" s="1"/>
  <c r="V846" i="1" s="1"/>
  <c r="T357" i="1"/>
  <c r="U357" i="1" s="1"/>
  <c r="V357" i="1" s="1"/>
  <c r="AB90" i="1"/>
  <c r="AC90" i="1" s="1"/>
  <c r="T50" i="1"/>
  <c r="U50" i="1" s="1"/>
  <c r="V50" i="1" s="1"/>
  <c r="T985" i="1"/>
  <c r="U985" i="1" s="1"/>
  <c r="V985" i="1" s="1"/>
  <c r="AB917" i="1"/>
  <c r="AC917" i="1" s="1"/>
  <c r="AB114" i="1"/>
  <c r="AC114" i="1" s="1"/>
  <c r="AB172" i="1"/>
  <c r="AC172" i="1" s="1"/>
  <c r="AB103" i="1"/>
  <c r="AC103" i="1" s="1"/>
  <c r="T414" i="1"/>
  <c r="U414" i="1" s="1"/>
  <c r="V414" i="1" s="1"/>
  <c r="AB321" i="1"/>
  <c r="AC321" i="1" s="1"/>
  <c r="AB212" i="1"/>
  <c r="AC212" i="1" s="1"/>
  <c r="AB305" i="1"/>
  <c r="AC305" i="1" s="1"/>
  <c r="AB276" i="1"/>
  <c r="AC276" i="1" s="1"/>
  <c r="AB966" i="1"/>
  <c r="AC966" i="1" s="1"/>
  <c r="AB390" i="1"/>
  <c r="AC390" i="1" s="1"/>
  <c r="AB905" i="1"/>
  <c r="AC905" i="1" s="1"/>
  <c r="AB859" i="1"/>
  <c r="AC859" i="1" s="1"/>
  <c r="AB696" i="1"/>
  <c r="AC696" i="1" s="1"/>
  <c r="AB617" i="1"/>
  <c r="AC617" i="1" s="1"/>
  <c r="AB795" i="1"/>
  <c r="AC795" i="1" s="1"/>
  <c r="AB514" i="1"/>
  <c r="AC514" i="1" s="1"/>
  <c r="AB438" i="1"/>
  <c r="AC438" i="1" s="1"/>
  <c r="AB559" i="1"/>
  <c r="AC559" i="1" s="1"/>
  <c r="AB68" i="1"/>
  <c r="AC68" i="1" s="1"/>
  <c r="T358" i="1"/>
  <c r="U358" i="1" s="1"/>
  <c r="V358" i="1" s="1"/>
  <c r="T151" i="1"/>
  <c r="U151" i="1" s="1"/>
  <c r="V151" i="1" s="1"/>
  <c r="T45" i="1"/>
  <c r="U45" i="1" s="1"/>
  <c r="V45" i="1" s="1"/>
  <c r="T62" i="1"/>
  <c r="U62" i="1" s="1"/>
  <c r="V62" i="1" s="1"/>
  <c r="T432" i="1"/>
  <c r="U432" i="1" s="1"/>
  <c r="V432" i="1" s="1"/>
  <c r="T303" i="1"/>
  <c r="U303" i="1" s="1"/>
  <c r="V303" i="1" s="1"/>
  <c r="T545" i="1"/>
  <c r="U545" i="1" s="1"/>
  <c r="V545" i="1" s="1"/>
  <c r="T535" i="1"/>
  <c r="U535" i="1" s="1"/>
  <c r="V535" i="1" s="1"/>
  <c r="T988" i="1"/>
  <c r="U988" i="1" s="1"/>
  <c r="V988" i="1" s="1"/>
  <c r="T780" i="1"/>
  <c r="U780" i="1" s="1"/>
  <c r="V780" i="1" s="1"/>
  <c r="T812" i="1"/>
  <c r="U812" i="1" s="1"/>
  <c r="V812" i="1" s="1"/>
  <c r="T980" i="1"/>
  <c r="U980" i="1" s="1"/>
  <c r="V980" i="1" s="1"/>
  <c r="T947" i="1"/>
  <c r="U947" i="1" s="1"/>
  <c r="V947" i="1" s="1"/>
  <c r="T107" i="1"/>
  <c r="U107" i="1" s="1"/>
  <c r="V107" i="1" s="1"/>
  <c r="T367" i="1"/>
  <c r="U367" i="1" s="1"/>
  <c r="V367" i="1" s="1"/>
  <c r="AB336" i="1"/>
  <c r="AC336" i="1" s="1"/>
  <c r="T44" i="1"/>
  <c r="U44" i="1" s="1"/>
  <c r="V44" i="1" s="1"/>
  <c r="T877" i="1"/>
  <c r="U877" i="1" s="1"/>
  <c r="V877" i="1" s="1"/>
  <c r="T981" i="1"/>
  <c r="U981" i="1" s="1"/>
  <c r="V981" i="1" s="1"/>
  <c r="T155" i="1"/>
  <c r="U155" i="1" s="1"/>
  <c r="V155" i="1" s="1"/>
  <c r="T775" i="1"/>
  <c r="U775" i="1" s="1"/>
  <c r="V775" i="1" s="1"/>
  <c r="T793" i="1"/>
  <c r="U793" i="1" s="1"/>
  <c r="V793" i="1" s="1"/>
  <c r="T911" i="1"/>
  <c r="U911" i="1" s="1"/>
  <c r="V911" i="1" s="1"/>
  <c r="T665" i="1"/>
  <c r="U665" i="1" s="1"/>
  <c r="V665" i="1" s="1"/>
  <c r="T265" i="1"/>
  <c r="U265" i="1" s="1"/>
  <c r="V265" i="1" s="1"/>
  <c r="T597" i="1"/>
  <c r="U597" i="1" s="1"/>
  <c r="V597" i="1" s="1"/>
  <c r="T537" i="1"/>
  <c r="U537" i="1" s="1"/>
  <c r="V537" i="1" s="1"/>
  <c r="T362" i="1"/>
  <c r="U362" i="1" s="1"/>
  <c r="V362" i="1" s="1"/>
  <c r="T434" i="1"/>
  <c r="U434" i="1" s="1"/>
  <c r="V434" i="1" s="1"/>
  <c r="T430" i="1"/>
  <c r="U430" i="1" s="1"/>
  <c r="V430" i="1" s="1"/>
  <c r="T530" i="1"/>
  <c r="U530" i="1" s="1"/>
  <c r="V530" i="1" s="1"/>
  <c r="T39" i="1"/>
  <c r="U39" i="1" s="1"/>
  <c r="V39" i="1" s="1"/>
  <c r="T517" i="1"/>
  <c r="U517" i="1" s="1"/>
  <c r="V517" i="1" s="1"/>
  <c r="T718" i="1"/>
  <c r="U718" i="1" s="1"/>
  <c r="V718" i="1" s="1"/>
  <c r="T324" i="1"/>
  <c r="U324" i="1" s="1"/>
  <c r="V324" i="1" s="1"/>
  <c r="T427" i="1"/>
  <c r="U427" i="1" s="1"/>
  <c r="V427" i="1" s="1"/>
  <c r="T814" i="1"/>
  <c r="U814" i="1" s="1"/>
  <c r="V814" i="1" s="1"/>
  <c r="T631" i="1"/>
  <c r="U631" i="1" s="1"/>
  <c r="V631" i="1" s="1"/>
  <c r="T642" i="1"/>
  <c r="U642" i="1" s="1"/>
  <c r="V642" i="1" s="1"/>
  <c r="T943" i="1"/>
  <c r="U943" i="1" s="1"/>
  <c r="V943" i="1" s="1"/>
  <c r="T698" i="1"/>
  <c r="U698" i="1" s="1"/>
  <c r="V698" i="1" s="1"/>
  <c r="AB258" i="1"/>
  <c r="AC258" i="1" s="1"/>
  <c r="AB473" i="1"/>
  <c r="AC473" i="1" s="1"/>
  <c r="T745" i="1"/>
  <c r="U745" i="1" s="1"/>
  <c r="V745" i="1" s="1"/>
  <c r="T166" i="1"/>
  <c r="U166" i="1" s="1"/>
  <c r="V166" i="1" s="1"/>
  <c r="T973" i="1"/>
  <c r="U973" i="1" s="1"/>
  <c r="V973" i="1" s="1"/>
  <c r="T406" i="1"/>
  <c r="U406" i="1" s="1"/>
  <c r="V406" i="1" s="1"/>
  <c r="T560" i="1"/>
  <c r="U560" i="1" s="1"/>
  <c r="V560" i="1" s="1"/>
  <c r="T739" i="1"/>
  <c r="U739" i="1" s="1"/>
  <c r="V739" i="1" s="1"/>
  <c r="T554" i="1"/>
  <c r="U554" i="1" s="1"/>
  <c r="V554" i="1" s="1"/>
  <c r="T577" i="1"/>
  <c r="U577" i="1" s="1"/>
  <c r="V577" i="1" s="1"/>
  <c r="T865" i="1"/>
  <c r="U865" i="1" s="1"/>
  <c r="V865" i="1" s="1"/>
  <c r="T711" i="1"/>
  <c r="U711" i="1" s="1"/>
  <c r="V711" i="1" s="1"/>
  <c r="T591" i="1"/>
  <c r="U591" i="1" s="1"/>
  <c r="V591" i="1" s="1"/>
  <c r="AB48" i="1"/>
  <c r="AC48" i="1" s="1"/>
  <c r="AB934" i="1"/>
  <c r="AC934" i="1" s="1"/>
  <c r="AB18" i="1"/>
  <c r="AC18" i="1" s="1"/>
  <c r="AB263" i="1"/>
  <c r="AC263" i="1" s="1"/>
  <c r="T440" i="1"/>
  <c r="U440" i="1" s="1"/>
  <c r="V440" i="1" s="1"/>
  <c r="AB163" i="1"/>
  <c r="AC163" i="1" s="1"/>
  <c r="AB817" i="1"/>
  <c r="AC817" i="1" s="1"/>
  <c r="AB171" i="1"/>
  <c r="AC171" i="1" s="1"/>
  <c r="AB375" i="1"/>
  <c r="AC375" i="1" s="1"/>
  <c r="T662" i="1"/>
  <c r="U662" i="1" s="1"/>
  <c r="V662" i="1" s="1"/>
  <c r="T869" i="1"/>
  <c r="U869" i="1" s="1"/>
  <c r="V869" i="1" s="1"/>
  <c r="AB240" i="1"/>
  <c r="AC240" i="1" s="1"/>
  <c r="AB785" i="1"/>
  <c r="AC785" i="1" s="1"/>
  <c r="AB191" i="1"/>
  <c r="AC191" i="1" s="1"/>
  <c r="AB59" i="1"/>
  <c r="AC59" i="1" s="1"/>
  <c r="AB974" i="1"/>
  <c r="AC974" i="1" s="1"/>
  <c r="AB497" i="1"/>
  <c r="AC497" i="1" s="1"/>
  <c r="AB623" i="1"/>
  <c r="AC623" i="1" s="1"/>
  <c r="AB628" i="1"/>
  <c r="AC628" i="1" s="1"/>
  <c r="AB196" i="1"/>
  <c r="AC196" i="1" s="1"/>
  <c r="AB381" i="1"/>
  <c r="AC381" i="1" s="1"/>
  <c r="AB800" i="1"/>
  <c r="AC800" i="1" s="1"/>
  <c r="AB548" i="1"/>
  <c r="AC548" i="1" s="1"/>
  <c r="AB120" i="1"/>
  <c r="AC120" i="1" s="1"/>
  <c r="AB86" i="1"/>
  <c r="AC86" i="1" s="1"/>
  <c r="AB128" i="1"/>
  <c r="AC128" i="1" s="1"/>
  <c r="AB960" i="1"/>
  <c r="AC960" i="1" s="1"/>
  <c r="AB72" i="1"/>
  <c r="AC72" i="1" s="1"/>
  <c r="AB763" i="1"/>
  <c r="AC763" i="1" s="1"/>
  <c r="AB167" i="1"/>
  <c r="AC167" i="1" s="1"/>
  <c r="AB985" i="1"/>
  <c r="AC985" i="1" s="1"/>
  <c r="AB365" i="1"/>
  <c r="AC365" i="1" s="1"/>
  <c r="AB746" i="1"/>
  <c r="AC746" i="1" s="1"/>
  <c r="AB97" i="1"/>
  <c r="AC97" i="1" s="1"/>
  <c r="AB470" i="1"/>
  <c r="AC470" i="1" s="1"/>
  <c r="AB750" i="1"/>
  <c r="AC750" i="1" s="1"/>
  <c r="AB32" i="1"/>
  <c r="AC32" i="1" s="1"/>
  <c r="AB656" i="1"/>
  <c r="AC656" i="1" s="1"/>
  <c r="AB528" i="1"/>
  <c r="AC528" i="1" s="1"/>
  <c r="AB122" i="1"/>
  <c r="AC122" i="1" s="1"/>
  <c r="AB509" i="1"/>
  <c r="AC509" i="1" s="1"/>
  <c r="AB77" i="1"/>
  <c r="AC77" i="1" s="1"/>
  <c r="AB483" i="1"/>
  <c r="AC483" i="1" s="1"/>
  <c r="AB845" i="1"/>
  <c r="AC845" i="1" s="1"/>
  <c r="AB676" i="1"/>
  <c r="AC676" i="1" s="1"/>
  <c r="AB593" i="1"/>
  <c r="AC593" i="1" s="1"/>
  <c r="AB521" i="1"/>
  <c r="AC521" i="1" s="1"/>
  <c r="AB81" i="1"/>
  <c r="AC81" i="1" s="1"/>
  <c r="AB565" i="1"/>
  <c r="AC565" i="1" s="1"/>
  <c r="AB340" i="1"/>
  <c r="AC340" i="1" s="1"/>
  <c r="AB582" i="1"/>
  <c r="AC582" i="1" s="1"/>
  <c r="AB264" i="1"/>
  <c r="AC264" i="1" s="1"/>
  <c r="AB362" i="1"/>
  <c r="AC362" i="1" s="1"/>
  <c r="AB9" i="1"/>
  <c r="AC9" i="1" s="1"/>
  <c r="AB192" i="1"/>
  <c r="AC192" i="1" s="1"/>
  <c r="AB816" i="1"/>
  <c r="AC816" i="1" s="1"/>
  <c r="AB415" i="1"/>
  <c r="AC415" i="1" s="1"/>
  <c r="AB78" i="1"/>
  <c r="AC78" i="1" s="1"/>
  <c r="AB797" i="1"/>
  <c r="AC797" i="1" s="1"/>
  <c r="AB652" i="1"/>
  <c r="AC652" i="1" s="1"/>
  <c r="AB961" i="1"/>
  <c r="AC961" i="1" s="1"/>
  <c r="AB12" i="1"/>
  <c r="AC12" i="1" s="1"/>
  <c r="AB207" i="1"/>
  <c r="AC207" i="1" s="1"/>
  <c r="AB377" i="1"/>
  <c r="AC377" i="1" s="1"/>
  <c r="AB494" i="1"/>
  <c r="AC494" i="1" s="1"/>
  <c r="AB505" i="1"/>
  <c r="AC505" i="1" s="1"/>
  <c r="AB421" i="1"/>
  <c r="AC421" i="1" s="1"/>
  <c r="AB910" i="1"/>
  <c r="AC910" i="1" s="1"/>
  <c r="AB764" i="1"/>
  <c r="AC764" i="1" s="1"/>
  <c r="AB404" i="1"/>
  <c r="AC404" i="1" s="1"/>
  <c r="AB235" i="1"/>
  <c r="AC235" i="1" s="1"/>
  <c r="AB47" i="1"/>
  <c r="AC47" i="1" s="1"/>
  <c r="AB863" i="1"/>
  <c r="AC863" i="1" s="1"/>
  <c r="AB918" i="1"/>
  <c r="AC918" i="1" s="1"/>
  <c r="AB373" i="1"/>
  <c r="AC373" i="1" s="1"/>
  <c r="AB852" i="1"/>
  <c r="AC852" i="1" s="1"/>
  <c r="AB828" i="1"/>
  <c r="AC828" i="1" s="1"/>
  <c r="AB507" i="1"/>
  <c r="AC507" i="1" s="1"/>
  <c r="AB702" i="1"/>
  <c r="AC702" i="1" s="1"/>
  <c r="AB389" i="1"/>
  <c r="AC389" i="1" s="1"/>
  <c r="AB778" i="1"/>
  <c r="AC778" i="1" s="1"/>
  <c r="AB319" i="1"/>
  <c r="AC319" i="1" s="1"/>
  <c r="AB64" i="1"/>
  <c r="AC64" i="1" s="1"/>
  <c r="AB358" i="1"/>
  <c r="AC358" i="1" s="1"/>
  <c r="AB707" i="1"/>
  <c r="AC707" i="1" s="1"/>
  <c r="AB251" i="1"/>
  <c r="AC251" i="1" s="1"/>
  <c r="AB176" i="1"/>
  <c r="AC176" i="1" s="1"/>
  <c r="AB309" i="1"/>
  <c r="AC309" i="1" s="1"/>
  <c r="AB904" i="1"/>
  <c r="AC904" i="1" s="1"/>
  <c r="AB54" i="1"/>
  <c r="AC54" i="1" s="1"/>
  <c r="AB335" i="1"/>
  <c r="AC335" i="1" s="1"/>
  <c r="AB680" i="1"/>
  <c r="AC680" i="1" s="1"/>
  <c r="AB467" i="1"/>
  <c r="AC467" i="1" s="1"/>
  <c r="AB250" i="1"/>
  <c r="AC250" i="1" s="1"/>
  <c r="AB901" i="1"/>
  <c r="AC901" i="1" s="1"/>
  <c r="AB38" i="1"/>
  <c r="AC38" i="1" s="1"/>
  <c r="AB50" i="1"/>
  <c r="AC50" i="1" s="1"/>
  <c r="AB26" i="1"/>
  <c r="AC26" i="1" s="1"/>
  <c r="AB80" i="1"/>
  <c r="AC80" i="1" s="1"/>
  <c r="AB749" i="1"/>
  <c r="AC749" i="1" s="1"/>
  <c r="AB745" i="1"/>
  <c r="AC745" i="1" s="1"/>
  <c r="AB462" i="1"/>
  <c r="AC462" i="1" s="1"/>
  <c r="AB561" i="1"/>
  <c r="AC561" i="1" s="1"/>
  <c r="AB15" i="1"/>
  <c r="AC15" i="1" s="1"/>
  <c r="AB902" i="1"/>
  <c r="AC902" i="1" s="1"/>
  <c r="AB609" i="1"/>
  <c r="AC609" i="1" s="1"/>
  <c r="AB576" i="1"/>
  <c r="AC576" i="1" s="1"/>
  <c r="AB896" i="1"/>
  <c r="AC896" i="1" s="1"/>
  <c r="AB829" i="1"/>
  <c r="AC829" i="1" s="1"/>
  <c r="AB807" i="1"/>
  <c r="AC807" i="1" s="1"/>
  <c r="AB657" i="1"/>
  <c r="AC657" i="1" s="1"/>
  <c r="AB641" i="1"/>
  <c r="AC641" i="1" s="1"/>
  <c r="AB133" i="1"/>
  <c r="AC133" i="1" s="1"/>
  <c r="AB998" i="1"/>
  <c r="AC998" i="1" s="1"/>
  <c r="AB687" i="1"/>
  <c r="AC687" i="1" s="1"/>
  <c r="AB123" i="1"/>
  <c r="AC123" i="1" s="1"/>
  <c r="AB747" i="1"/>
  <c r="AC747" i="1" s="1"/>
  <c r="AB973" i="1"/>
  <c r="AC973" i="1" s="1"/>
  <c r="AB112" i="1"/>
  <c r="AC112" i="1" s="1"/>
  <c r="AB180" i="1"/>
  <c r="AC180" i="1" s="1"/>
  <c r="AB67" i="1"/>
  <c r="AC67" i="1" s="1"/>
  <c r="AB428" i="1"/>
  <c r="AC428" i="1" s="1"/>
  <c r="AB990" i="1"/>
  <c r="AC990" i="1" s="1"/>
  <c r="AB678" i="1"/>
  <c r="AC678" i="1" s="1"/>
  <c r="AB412" i="1"/>
  <c r="AC412" i="1" s="1"/>
  <c r="AB65" i="1"/>
  <c r="AC65" i="1" s="1"/>
  <c r="AB110" i="1"/>
  <c r="AC110" i="1" s="1"/>
  <c r="AB519" i="1"/>
  <c r="AC519" i="1" s="1"/>
  <c r="AB89" i="1"/>
  <c r="AC89" i="1" s="1"/>
  <c r="AB111" i="1"/>
  <c r="AC111" i="1" s="1"/>
  <c r="AB79" i="1"/>
  <c r="AC79" i="1" s="1"/>
  <c r="AB495" i="1"/>
  <c r="AC495" i="1" s="1"/>
  <c r="AB153" i="1"/>
  <c r="AC153" i="1" s="1"/>
  <c r="AB879" i="1"/>
  <c r="AC879" i="1" s="1"/>
  <c r="AB379" i="1"/>
  <c r="AC379" i="1" s="1"/>
  <c r="AB188" i="1"/>
  <c r="AC188" i="1" s="1"/>
  <c r="AB965" i="1"/>
  <c r="AC965" i="1" s="1"/>
  <c r="AB838" i="1"/>
  <c r="AC838" i="1" s="1"/>
  <c r="AB788" i="1"/>
  <c r="AC788" i="1" s="1"/>
  <c r="AB141" i="1"/>
  <c r="AC141" i="1" s="1"/>
  <c r="AB70" i="1"/>
  <c r="AC70" i="1" s="1"/>
  <c r="AB132" i="1"/>
  <c r="AC132" i="1" s="1"/>
  <c r="AB242" i="1"/>
  <c r="AC242" i="1" s="1"/>
  <c r="AB161" i="1"/>
  <c r="AC161" i="1" s="1"/>
  <c r="AB184" i="1"/>
  <c r="AC184" i="1" s="1"/>
  <c r="AB594" i="1"/>
  <c r="AC594" i="1" s="1"/>
  <c r="AB570" i="1"/>
  <c r="AC570" i="1" s="1"/>
  <c r="AB42" i="1"/>
  <c r="AC42" i="1" s="1"/>
  <c r="AB952" i="1"/>
  <c r="AC952" i="1" s="1"/>
  <c r="AB552" i="1"/>
  <c r="AC552" i="1" s="1"/>
  <c r="AB937" i="1"/>
  <c r="AC937" i="1" s="1"/>
  <c r="AB218" i="1"/>
  <c r="AC218" i="1" s="1"/>
  <c r="AB310" i="1"/>
  <c r="AC310" i="1" s="1"/>
  <c r="AB610" i="1"/>
  <c r="AC610" i="1" s="1"/>
  <c r="AB16" i="1"/>
  <c r="AC16" i="1" s="1"/>
  <c r="AB544" i="1"/>
  <c r="AC544" i="1" s="1"/>
  <c r="AB607" i="1"/>
  <c r="AC607" i="1" s="1"/>
  <c r="AB37" i="1"/>
  <c r="AC37" i="1" s="1"/>
  <c r="AB248" i="1"/>
  <c r="AC248" i="1" s="1"/>
  <c r="AB166" i="1"/>
  <c r="AC166" i="1" s="1"/>
  <c r="AB222" i="1"/>
  <c r="AC222" i="1" s="1"/>
  <c r="AB941" i="1"/>
  <c r="AC941" i="1" s="1"/>
  <c r="AB787" i="1"/>
  <c r="AC787" i="1" s="1"/>
  <c r="AB117" i="1"/>
  <c r="AC117" i="1" s="1"/>
  <c r="AB190" i="1"/>
  <c r="AC190" i="1" s="1"/>
  <c r="AB831" i="1"/>
  <c r="AC831" i="1" s="1"/>
  <c r="AB69" i="1"/>
  <c r="AC69" i="1" s="1"/>
  <c r="AB700" i="1"/>
  <c r="AC700" i="1" s="1"/>
  <c r="AB162" i="1"/>
  <c r="AC162" i="1" s="1"/>
  <c r="AB331" i="1"/>
  <c r="AC331" i="1" s="1"/>
  <c r="AB517" i="1"/>
  <c r="AC517" i="1" s="1"/>
  <c r="AB219" i="1"/>
  <c r="AC219" i="1" s="1"/>
  <c r="AB282" i="1"/>
  <c r="AC282" i="1" s="1"/>
  <c r="AB713" i="1"/>
  <c r="AC713" i="1" s="1"/>
  <c r="AB14" i="1"/>
  <c r="AC14" i="1" s="1"/>
  <c r="AB842" i="1"/>
  <c r="AC842" i="1" s="1"/>
  <c r="AB408" i="1"/>
  <c r="AC408" i="1" s="1"/>
  <c r="AB581" i="1"/>
  <c r="AC581" i="1" s="1"/>
  <c r="AB338" i="1"/>
  <c r="AC338" i="1" s="1"/>
  <c r="AB864" i="1"/>
  <c r="AC864" i="1" s="1"/>
  <c r="AB173" i="1"/>
  <c r="AC173" i="1" s="1"/>
  <c r="AB385" i="1"/>
  <c r="AC385" i="1" s="1"/>
  <c r="AB762" i="1"/>
  <c r="AC762" i="1" s="1"/>
  <c r="AB876" i="1"/>
  <c r="AC876" i="1" s="1"/>
  <c r="AB983" i="1"/>
  <c r="AC983" i="1" s="1"/>
  <c r="AB121" i="1"/>
  <c r="AC121" i="1" s="1"/>
  <c r="AB480" i="1"/>
  <c r="AC480" i="1" s="1"/>
  <c r="AB201" i="1"/>
  <c r="AC201" i="1" s="1"/>
  <c r="AB354" i="1"/>
  <c r="AC354" i="1" s="1"/>
  <c r="AB446" i="1"/>
  <c r="AC446" i="1" s="1"/>
  <c r="AB61" i="1"/>
  <c r="AC61" i="1" s="1"/>
  <c r="AB448" i="1"/>
  <c r="AC448" i="1" s="1"/>
  <c r="AB271" i="1"/>
  <c r="AC271" i="1" s="1"/>
  <c r="AB903" i="1"/>
  <c r="AC903" i="1" s="1"/>
  <c r="AB753" i="1"/>
  <c r="AC753" i="1" s="1"/>
  <c r="AB789" i="1"/>
  <c r="AC789" i="1" s="1"/>
  <c r="AB93" i="1"/>
  <c r="AC93" i="1" s="1"/>
  <c r="AB865" i="1"/>
  <c r="AC865" i="1" s="1"/>
  <c r="AB791" i="1"/>
  <c r="AC791" i="1" s="1"/>
  <c r="AB225" i="1"/>
  <c r="AC225" i="1" s="1"/>
  <c r="AB104" i="1"/>
  <c r="AC104" i="1" s="1"/>
  <c r="AB57" i="1"/>
  <c r="AC57" i="1" s="1"/>
  <c r="AB401" i="1"/>
  <c r="AC401" i="1" s="1"/>
  <c r="AB719" i="1"/>
  <c r="AC719" i="1" s="1"/>
  <c r="AB822" i="1"/>
  <c r="AC822" i="1" s="1"/>
  <c r="AB256" i="1"/>
  <c r="AC256" i="1" s="1"/>
  <c r="AB125" i="1"/>
  <c r="AC125" i="1" s="1"/>
  <c r="AB443" i="1"/>
  <c r="AC443" i="1" s="1"/>
  <c r="AB663" i="1"/>
  <c r="AC663" i="1" s="1"/>
  <c r="AB613" i="1"/>
  <c r="AC613" i="1" s="1"/>
  <c r="AB95" i="1"/>
  <c r="AC95" i="1" s="1"/>
  <c r="AB499" i="1"/>
  <c r="AC499" i="1" s="1"/>
  <c r="AB759" i="1"/>
  <c r="AC759" i="1" s="1"/>
  <c r="AB213" i="1"/>
  <c r="AC213" i="1" s="1"/>
  <c r="AB913" i="1"/>
  <c r="AC913" i="1" s="1"/>
  <c r="AB129" i="1"/>
  <c r="AC129" i="1" s="1"/>
  <c r="AB150" i="1"/>
  <c r="AC150" i="1" s="1"/>
  <c r="AB755" i="1"/>
  <c r="AC755" i="1" s="1"/>
  <c r="AB671" i="1"/>
  <c r="AC671" i="1" s="1"/>
  <c r="AB174" i="1"/>
  <c r="AC174" i="1" s="1"/>
  <c r="AB592" i="1"/>
  <c r="AC592" i="1" s="1"/>
  <c r="AB92" i="1"/>
  <c r="AC92" i="1" s="1"/>
  <c r="AB549" i="1"/>
  <c r="AC549" i="1" s="1"/>
  <c r="AB386" i="1"/>
  <c r="AC386" i="1" s="1"/>
  <c r="AB948" i="1"/>
  <c r="AC948" i="1" s="1"/>
  <c r="AB782" i="1"/>
  <c r="AC782" i="1" s="1"/>
  <c r="AB346" i="1"/>
  <c r="AC346" i="1" s="1"/>
  <c r="AB99" i="1"/>
  <c r="AC99" i="1" s="1"/>
  <c r="AB137" i="1"/>
  <c r="AC137" i="1" s="1"/>
  <c r="AB460" i="1"/>
  <c r="AC460" i="1" s="1"/>
  <c r="AB380" i="1"/>
  <c r="AC380" i="1" s="1"/>
  <c r="AB2" i="1"/>
  <c r="AC2" i="1" s="1"/>
  <c r="AB43" i="1"/>
  <c r="AC43" i="1" s="1"/>
  <c r="AB867" i="1"/>
  <c r="AC867" i="1" s="1"/>
  <c r="AB318" i="1"/>
  <c r="AC318" i="1" s="1"/>
  <c r="AB518" i="1"/>
  <c r="AC518" i="1" s="1"/>
  <c r="AB833" i="1"/>
  <c r="AC833" i="1" s="1"/>
  <c r="AB134" i="1"/>
  <c r="AC134" i="1" s="1"/>
  <c r="AB164" i="1"/>
  <c r="AC164" i="1" s="1"/>
  <c r="AB999" i="1"/>
  <c r="AC999" i="1" s="1"/>
  <c r="AB142" i="1"/>
  <c r="AC142" i="1" s="1"/>
  <c r="AB695" i="1"/>
  <c r="AC695" i="1" s="1"/>
  <c r="AB686" i="1"/>
  <c r="AC686" i="1" s="1"/>
  <c r="AB320" i="1"/>
  <c r="AC320" i="1" s="1"/>
  <c r="T976" i="1"/>
  <c r="U976" i="1" s="1"/>
  <c r="V976" i="1" s="1"/>
  <c r="T438" i="1"/>
  <c r="U438" i="1" s="1"/>
  <c r="V438" i="1" s="1"/>
  <c r="AB151" i="1"/>
  <c r="AC151" i="1" s="1"/>
  <c r="T700" i="1"/>
  <c r="U700" i="1" s="1"/>
  <c r="V700" i="1" s="1"/>
  <c r="T623" i="1"/>
  <c r="U623" i="1" s="1"/>
  <c r="V623" i="1" s="1"/>
  <c r="T86" i="1"/>
  <c r="U86" i="1" s="1"/>
  <c r="V86" i="1" s="1"/>
  <c r="T807" i="1"/>
  <c r="U807" i="1" s="1"/>
  <c r="V807" i="1" s="1"/>
  <c r="T937" i="1"/>
  <c r="U937" i="1" s="1"/>
  <c r="V937" i="1" s="1"/>
  <c r="T791" i="1"/>
  <c r="U791" i="1" s="1"/>
  <c r="V791" i="1" s="1"/>
  <c r="T455" i="1"/>
  <c r="U455" i="1" s="1"/>
  <c r="V455" i="1" s="1"/>
  <c r="T845" i="1"/>
  <c r="U845" i="1" s="1"/>
  <c r="V845" i="1" s="1"/>
  <c r="T480" i="1"/>
  <c r="U480" i="1" s="1"/>
  <c r="V480" i="1" s="1"/>
  <c r="AB440" i="1"/>
  <c r="AC440" i="1" s="1"/>
  <c r="T152" i="1"/>
  <c r="U152" i="1" s="1"/>
  <c r="V152" i="1" s="1"/>
  <c r="AB66" i="1"/>
  <c r="AC66" i="1" s="1"/>
  <c r="AB685" i="1"/>
  <c r="AC685" i="1" s="1"/>
  <c r="AB982" i="1"/>
  <c r="AC982" i="1" s="1"/>
  <c r="AB792" i="1"/>
  <c r="AC792" i="1" s="1"/>
  <c r="T783" i="1"/>
  <c r="U783" i="1" s="1"/>
  <c r="V783" i="1" s="1"/>
  <c r="T271" i="1"/>
  <c r="U271" i="1" s="1"/>
  <c r="V271" i="1" s="1"/>
  <c r="T989" i="1"/>
  <c r="U989" i="1" s="1"/>
  <c r="V989" i="1" s="1"/>
  <c r="T451" i="1"/>
  <c r="U451" i="1" s="1"/>
  <c r="V451" i="1" s="1"/>
  <c r="T584" i="1"/>
  <c r="U584" i="1" s="1"/>
  <c r="V584" i="1" s="1"/>
  <c r="T673" i="1"/>
  <c r="U673" i="1" s="1"/>
  <c r="V673" i="1" s="1"/>
  <c r="AB221" i="1"/>
  <c r="AC221" i="1" s="1"/>
  <c r="AB3" i="1"/>
  <c r="AC3" i="1" s="1"/>
  <c r="AB688" i="1"/>
  <c r="AC688" i="1" s="1"/>
  <c r="AB76" i="1"/>
  <c r="AC76" i="1" s="1"/>
  <c r="T888" i="1"/>
  <c r="U888" i="1" s="1"/>
  <c r="V888" i="1" s="1"/>
  <c r="AB968" i="1"/>
  <c r="AC968" i="1" s="1"/>
  <c r="T144" i="1"/>
  <c r="U144" i="1" s="1"/>
  <c r="V144" i="1" s="1"/>
  <c r="AB241" i="1"/>
  <c r="AC241" i="1" s="1"/>
  <c r="AB584" i="1"/>
  <c r="AC584" i="1" s="1"/>
  <c r="T896" i="1"/>
  <c r="U896" i="1" s="1"/>
  <c r="V896" i="1" s="1"/>
  <c r="T229" i="1"/>
  <c r="U229" i="1" s="1"/>
  <c r="V229" i="1" s="1"/>
  <c r="T497" i="1"/>
  <c r="U497" i="1" s="1"/>
  <c r="V497" i="1" s="1"/>
  <c r="T340" i="1"/>
  <c r="U340" i="1" s="1"/>
  <c r="V340" i="1" s="1"/>
  <c r="T830" i="1"/>
  <c r="U830" i="1" s="1"/>
  <c r="V830" i="1" s="1"/>
  <c r="T276" i="1"/>
  <c r="U276" i="1" s="1"/>
  <c r="V276" i="1" s="1"/>
  <c r="T882" i="1"/>
  <c r="U882" i="1" s="1"/>
  <c r="V882" i="1" s="1"/>
  <c r="T724" i="1"/>
  <c r="U724" i="1" s="1"/>
  <c r="V724" i="1" s="1"/>
  <c r="T566" i="1"/>
  <c r="U566" i="1" s="1"/>
  <c r="V566" i="1" s="1"/>
  <c r="T914" i="1"/>
  <c r="U914" i="1" s="1"/>
  <c r="V914" i="1" s="1"/>
  <c r="T588" i="1"/>
  <c r="U588" i="1" s="1"/>
  <c r="V588" i="1" s="1"/>
  <c r="T442" i="1"/>
  <c r="U442" i="1" s="1"/>
  <c r="V442" i="1" s="1"/>
  <c r="T617" i="1"/>
  <c r="U617" i="1" s="1"/>
  <c r="V617" i="1" s="1"/>
  <c r="T912" i="1"/>
  <c r="U912" i="1" s="1"/>
  <c r="V912" i="1" s="1"/>
  <c r="T801" i="1"/>
  <c r="U801" i="1" s="1"/>
  <c r="V801" i="1" s="1"/>
  <c r="T72" i="1"/>
  <c r="U72" i="1" s="1"/>
  <c r="V72" i="1" s="1"/>
  <c r="T137" i="1"/>
  <c r="U137" i="1" s="1"/>
  <c r="V137" i="1" s="1"/>
  <c r="T542" i="1"/>
  <c r="U542" i="1" s="1"/>
  <c r="V542" i="1" s="1"/>
  <c r="T527" i="1"/>
  <c r="U527" i="1" s="1"/>
  <c r="V527" i="1" s="1"/>
  <c r="T901" i="1"/>
  <c r="U901" i="1" s="1"/>
  <c r="V901" i="1" s="1"/>
  <c r="T986" i="1"/>
  <c r="U986" i="1" s="1"/>
  <c r="V986" i="1" s="1"/>
  <c r="AB140" i="1"/>
  <c r="AC140" i="1" s="1"/>
  <c r="AB651" i="1"/>
  <c r="AC651" i="1" s="1"/>
  <c r="AB482" i="1"/>
  <c r="AC482" i="1" s="1"/>
  <c r="AB146" i="1"/>
  <c r="AC146" i="1" s="1"/>
  <c r="AB812" i="1"/>
  <c r="AC812" i="1" s="1"/>
  <c r="T421" i="1"/>
  <c r="U421" i="1" s="1"/>
  <c r="V421" i="1" s="1"/>
  <c r="AB202" i="1"/>
  <c r="AC202" i="1" s="1"/>
  <c r="AB363" i="1"/>
  <c r="AC363" i="1" s="1"/>
  <c r="AB257" i="1"/>
  <c r="AC257" i="1" s="1"/>
  <c r="AB487" i="1"/>
  <c r="AC487" i="1" s="1"/>
  <c r="AB724" i="1"/>
  <c r="AC724" i="1" s="1"/>
  <c r="AB419" i="1"/>
  <c r="AC419" i="1" s="1"/>
  <c r="AB539" i="1"/>
  <c r="AC539" i="1" s="1"/>
  <c r="AB871" i="1"/>
  <c r="AC871" i="1" s="1"/>
  <c r="AB543" i="1"/>
  <c r="AC543" i="1" s="1"/>
  <c r="T702" i="1"/>
  <c r="U702" i="1" s="1"/>
  <c r="V702" i="1" s="1"/>
  <c r="AB34" i="1"/>
  <c r="AC34" i="1" s="1"/>
  <c r="AB715" i="1"/>
  <c r="AC715" i="1" s="1"/>
  <c r="AB105" i="1"/>
  <c r="AC105" i="1" s="1"/>
  <c r="AB55" i="1"/>
  <c r="AC55" i="1" s="1"/>
  <c r="AB445" i="1"/>
  <c r="AC445" i="1" s="1"/>
  <c r="AB149" i="1"/>
  <c r="AC149" i="1" s="1"/>
  <c r="AB971" i="1"/>
  <c r="AC971" i="1" s="1"/>
  <c r="T939" i="1"/>
  <c r="U939" i="1" s="1"/>
  <c r="V939" i="1" s="1"/>
  <c r="AB709" i="1"/>
  <c r="AC709" i="1" s="1"/>
  <c r="AB4" i="1"/>
  <c r="AC4" i="1" s="1"/>
  <c r="AB138" i="1"/>
  <c r="AC138" i="1" s="1"/>
  <c r="AB899" i="1"/>
  <c r="AC899" i="1" s="1"/>
  <c r="AB324" i="1"/>
  <c r="AC324" i="1" s="1"/>
  <c r="T957" i="1"/>
  <c r="U957" i="1" s="1"/>
  <c r="V957" i="1" s="1"/>
  <c r="AB58" i="1"/>
  <c r="AC58" i="1" s="1"/>
  <c r="AB62" i="1"/>
  <c r="AC62" i="1" s="1"/>
  <c r="AB432" i="1"/>
  <c r="AC432" i="1" s="1"/>
  <c r="AB780" i="1"/>
  <c r="AC780" i="1" s="1"/>
  <c r="AB526" i="1"/>
  <c r="AC526" i="1" s="1"/>
  <c r="AB775" i="1"/>
  <c r="AC775" i="1" s="1"/>
  <c r="AB537" i="1"/>
  <c r="AC537" i="1" s="1"/>
  <c r="AB39" i="1"/>
  <c r="AC39" i="1" s="1"/>
  <c r="AB189" i="1"/>
  <c r="AC189" i="1" s="1"/>
  <c r="AB978" i="1"/>
  <c r="AC978" i="1" s="1"/>
  <c r="AB642" i="1"/>
  <c r="AC642" i="1" s="1"/>
  <c r="AB396" i="1"/>
  <c r="AC396" i="1" s="1"/>
  <c r="AB640" i="1"/>
  <c r="AC640" i="1" s="1"/>
  <c r="AB935" i="1"/>
  <c r="AC935" i="1" s="1"/>
  <c r="AB633" i="1"/>
  <c r="AC633" i="1" s="1"/>
  <c r="AB619" i="1"/>
  <c r="AC619" i="1" s="1"/>
  <c r="AB461" i="1"/>
  <c r="AC461" i="1" s="1"/>
  <c r="AB442" i="1"/>
  <c r="AC442" i="1" s="1"/>
  <c r="AB475" i="1"/>
  <c r="AC475" i="1" s="1"/>
  <c r="AB596" i="1"/>
  <c r="AC596" i="1" s="1"/>
  <c r="AB46" i="1"/>
  <c r="AC46" i="1" s="1"/>
  <c r="AB869" i="1"/>
  <c r="AC869" i="1" s="1"/>
  <c r="AB814" i="1"/>
  <c r="AC814" i="1" s="1"/>
  <c r="AB635" i="1"/>
  <c r="AC635" i="1" s="1"/>
  <c r="AB451" i="1"/>
  <c r="AC451" i="1" s="1"/>
  <c r="AB431" i="1"/>
  <c r="AC431" i="1" s="1"/>
  <c r="AB578" i="1"/>
  <c r="AC578" i="1" s="1"/>
  <c r="AB29" i="1"/>
  <c r="AC29" i="1" s="1"/>
  <c r="T864" i="1"/>
  <c r="U864" i="1" s="1"/>
  <c r="V864" i="1" s="1"/>
  <c r="AB209" i="1"/>
  <c r="AC209" i="1" s="1"/>
  <c r="T539" i="1"/>
  <c r="U539" i="1" s="1"/>
  <c r="V539" i="1" s="1"/>
  <c r="AB332" i="1"/>
  <c r="AC332" i="1" s="1"/>
  <c r="AB721" i="1"/>
  <c r="AC721" i="1" s="1"/>
  <c r="AB100" i="1"/>
  <c r="AC100" i="1" s="1"/>
  <c r="AB660" i="1"/>
  <c r="AC660" i="1" s="1"/>
  <c r="AB168" i="1"/>
  <c r="AC168" i="1" s="1"/>
  <c r="AB328" i="1"/>
  <c r="AC328" i="1" s="1"/>
  <c r="AB479" i="1"/>
  <c r="AC479" i="1" s="1"/>
  <c r="AB60" i="1"/>
  <c r="AC60" i="1" s="1"/>
  <c r="AB989" i="1"/>
  <c r="AC989" i="1" s="1"/>
  <c r="AB267" i="1"/>
  <c r="AC267" i="1" s="1"/>
  <c r="AB316" i="1"/>
  <c r="AC316" i="1" s="1"/>
  <c r="AB855" i="1"/>
  <c r="AC855" i="1" s="1"/>
  <c r="AB832" i="1"/>
  <c r="AC832" i="1" s="1"/>
  <c r="AB938" i="1"/>
  <c r="AC938" i="1" s="1"/>
  <c r="AB107" i="1"/>
  <c r="AC107" i="1" s="1"/>
  <c r="AB295" i="1"/>
  <c r="AC295" i="1" s="1"/>
  <c r="AB697" i="1"/>
  <c r="AC697" i="1" s="1"/>
  <c r="AB347" i="1"/>
  <c r="AC347" i="1" s="1"/>
  <c r="AB987" i="1"/>
  <c r="AC987" i="1" s="1"/>
  <c r="AB405" i="1"/>
  <c r="AC405" i="1" s="1"/>
  <c r="AB645" i="1"/>
  <c r="AC645" i="1" s="1"/>
  <c r="AB806" i="1"/>
  <c r="AC806" i="1" s="1"/>
  <c r="AB567" i="1"/>
  <c r="AC567" i="1" s="1"/>
  <c r="AB964" i="1"/>
  <c r="AC964" i="1" s="1"/>
  <c r="AB604" i="1"/>
  <c r="AC604" i="1" s="1"/>
  <c r="AB87" i="1"/>
  <c r="AC87" i="1" s="1"/>
  <c r="AB742" i="1"/>
  <c r="AC742" i="1" s="1"/>
  <c r="AB44" i="1"/>
  <c r="AC44" i="1" s="1"/>
  <c r="AB155" i="1"/>
  <c r="AC155" i="1" s="1"/>
  <c r="AB793" i="1"/>
  <c r="AC793" i="1" s="1"/>
  <c r="AB877" i="1"/>
  <c r="AC877" i="1" s="1"/>
  <c r="AB622" i="1"/>
  <c r="AC622" i="1" s="1"/>
  <c r="AB281" i="1"/>
  <c r="AC281" i="1" s="1"/>
  <c r="AB313" i="1"/>
  <c r="AC313" i="1" s="1"/>
  <c r="AB718" i="1"/>
  <c r="AC718" i="1" s="1"/>
  <c r="AB820" i="1"/>
  <c r="AC820" i="1" s="1"/>
  <c r="AB398" i="1"/>
  <c r="AC398" i="1" s="1"/>
  <c r="AB6" i="1"/>
  <c r="AC6" i="1" s="1"/>
  <c r="AB611" i="1"/>
  <c r="AC611" i="1" s="1"/>
  <c r="AB542" i="1"/>
  <c r="AC542" i="1" s="1"/>
  <c r="AB631" i="1"/>
  <c r="AC631" i="1" s="1"/>
  <c r="AB916" i="1"/>
  <c r="AC916" i="1" s="1"/>
  <c r="AB278" i="1"/>
  <c r="AC278" i="1" s="1"/>
  <c r="AB49" i="1"/>
  <c r="AC49" i="1" s="1"/>
  <c r="AB826" i="1"/>
  <c r="AC826" i="1" s="1"/>
  <c r="AB735" i="1"/>
  <c r="AC735" i="1" s="1"/>
  <c r="AB630" i="1"/>
  <c r="AC630" i="1" s="1"/>
  <c r="AB569" i="1"/>
  <c r="AC569" i="1" s="1"/>
  <c r="AB423" i="1"/>
  <c r="AC423" i="1" s="1"/>
  <c r="AB204" i="1"/>
  <c r="AC204" i="1" s="1"/>
  <c r="AB839" i="1"/>
  <c r="AC839" i="1" s="1"/>
  <c r="T208" i="1"/>
  <c r="U208" i="1" s="1"/>
  <c r="V208" i="1" s="1"/>
  <c r="T879" i="1"/>
  <c r="U879" i="1" s="1"/>
  <c r="V879" i="1" s="1"/>
  <c r="AB677" i="1"/>
  <c r="AC677" i="1" s="1"/>
  <c r="AB931" i="1"/>
  <c r="AC931" i="1" s="1"/>
  <c r="T763" i="1"/>
  <c r="U763" i="1" s="1"/>
  <c r="V763" i="1" s="1"/>
  <c r="AB195" i="1"/>
  <c r="AC195" i="1" s="1"/>
  <c r="AB109" i="1"/>
  <c r="AC109" i="1" s="1"/>
  <c r="AB882" i="1"/>
  <c r="AC882" i="1" s="1"/>
  <c r="AB165" i="1"/>
  <c r="AC165" i="1" s="1"/>
  <c r="T415" i="1"/>
  <c r="U415" i="1" s="1"/>
  <c r="V415" i="1" s="1"/>
  <c r="AB626" i="1"/>
  <c r="AC626" i="1" s="1"/>
  <c r="AB883" i="1"/>
  <c r="AC883" i="1" s="1"/>
  <c r="T284" i="1"/>
  <c r="T915" i="1"/>
  <c r="U915" i="1" s="1"/>
  <c r="V915" i="1" s="1"/>
  <c r="T286" i="1"/>
  <c r="U286" i="1" s="1"/>
  <c r="V286" i="1" s="1"/>
  <c r="AB866" i="1"/>
  <c r="AC866" i="1" s="1"/>
  <c r="AB45" i="1"/>
  <c r="AC45" i="1" s="1"/>
  <c r="AB322" i="1"/>
  <c r="AC322" i="1" s="1"/>
  <c r="AB156" i="1"/>
  <c r="AC156" i="1" s="1"/>
  <c r="AB834" i="1"/>
  <c r="AC834" i="1" s="1"/>
  <c r="AB298" i="1"/>
  <c r="AC298" i="1" s="1"/>
  <c r="AB589" i="1"/>
  <c r="AC589" i="1" s="1"/>
  <c r="AB959" i="1"/>
  <c r="AC959" i="1" s="1"/>
  <c r="AB512" i="1"/>
  <c r="AC512" i="1" s="1"/>
  <c r="AB907" i="1"/>
  <c r="AC907" i="1" s="1"/>
  <c r="AB874" i="1"/>
  <c r="AC874" i="1" s="1"/>
  <c r="AB302" i="1"/>
  <c r="AC302" i="1" s="1"/>
  <c r="AB924" i="1"/>
  <c r="AC924" i="1" s="1"/>
  <c r="T167" i="1"/>
  <c r="U167" i="1" s="1"/>
  <c r="V167" i="1" s="1"/>
  <c r="T41" i="1"/>
  <c r="U41" i="1" s="1"/>
  <c r="V41" i="1" s="1"/>
  <c r="T687" i="1"/>
  <c r="U687" i="1" s="1"/>
  <c r="V687" i="1" s="1"/>
  <c r="AB88" i="1"/>
  <c r="AC88" i="1" s="1"/>
  <c r="T279" i="1"/>
  <c r="U279" i="1" s="1"/>
  <c r="V279" i="1" s="1"/>
  <c r="AB653" i="1"/>
  <c r="AC653" i="1" s="1"/>
  <c r="T130" i="1"/>
  <c r="U130" i="1" s="1"/>
  <c r="V130" i="1" s="1"/>
  <c r="AB236" i="1"/>
  <c r="AC236" i="1" s="1"/>
  <c r="AB303" i="1"/>
  <c r="AC303" i="1" s="1"/>
  <c r="T922" i="1"/>
  <c r="U922" i="1" s="1"/>
  <c r="V922" i="1" s="1"/>
  <c r="AB502" i="1"/>
  <c r="AC502" i="1" s="1"/>
  <c r="AB823" i="1"/>
  <c r="AC823" i="1" s="1"/>
  <c r="T201" i="1"/>
  <c r="U201" i="1" s="1"/>
  <c r="V201" i="1" s="1"/>
  <c r="AB824" i="1"/>
  <c r="AC824" i="1" s="1"/>
  <c r="AB239" i="1"/>
  <c r="AC239" i="1" s="1"/>
  <c r="AB374" i="1"/>
  <c r="AC374" i="1" s="1"/>
  <c r="AB247" i="1"/>
  <c r="AC247" i="1" s="1"/>
  <c r="AB307" i="1"/>
  <c r="AC307" i="1" s="1"/>
  <c r="AB646" i="1"/>
  <c r="AC646" i="1" s="1"/>
  <c r="AB734" i="1"/>
  <c r="AC734" i="1" s="1"/>
  <c r="AB927" i="1"/>
  <c r="AC927" i="1" s="1"/>
  <c r="AB391" i="1"/>
  <c r="AC391" i="1" s="1"/>
  <c r="AB259" i="1"/>
  <c r="AC259" i="1" s="1"/>
  <c r="AB878" i="1"/>
  <c r="AC878" i="1" s="1"/>
  <c r="AB85" i="1"/>
  <c r="AC85" i="1" s="1"/>
  <c r="AB523" i="1"/>
  <c r="AC523" i="1" s="1"/>
  <c r="AB880" i="1"/>
  <c r="AC880" i="1" s="1"/>
  <c r="AB621" i="1"/>
  <c r="AC621" i="1" s="1"/>
  <c r="AB854" i="1"/>
  <c r="AC854" i="1" s="1"/>
  <c r="AB804" i="1"/>
  <c r="AC804" i="1" s="1"/>
  <c r="AB533" i="1"/>
  <c r="AC533" i="1" s="1"/>
  <c r="AB920" i="1"/>
  <c r="AC920" i="1" s="1"/>
  <c r="AB406" i="1"/>
  <c r="AC406" i="1" s="1"/>
  <c r="AB439" i="1"/>
  <c r="AC439" i="1" s="1"/>
  <c r="AB858" i="1"/>
  <c r="AC858" i="1" s="1"/>
  <c r="AB41" i="1"/>
  <c r="AC41" i="1" s="1"/>
  <c r="AB615" i="1"/>
  <c r="AC615" i="1" s="1"/>
  <c r="AB536" i="1"/>
  <c r="AC536" i="1" s="1"/>
  <c r="AB636" i="1"/>
  <c r="AC636" i="1" s="1"/>
  <c r="AB975" i="1"/>
  <c r="AC975" i="1" s="1"/>
  <c r="AB524" i="1"/>
  <c r="AC524" i="1" s="1"/>
  <c r="AB425" i="1"/>
  <c r="AC425" i="1" s="1"/>
  <c r="AB477" i="1"/>
  <c r="AC477" i="1" s="1"/>
  <c r="AB492" i="1"/>
  <c r="AC492" i="1" s="1"/>
  <c r="AB529" i="1"/>
  <c r="AC529" i="1" s="1"/>
  <c r="AB474" i="1"/>
  <c r="AC474" i="1" s="1"/>
  <c r="AB908" i="1"/>
  <c r="AC908" i="1" s="1"/>
  <c r="AB407" i="1"/>
  <c r="AC407" i="1" s="1"/>
  <c r="AB909" i="1"/>
  <c r="AC909" i="1" s="1"/>
  <c r="AB980" i="1"/>
  <c r="AC980" i="1" s="1"/>
  <c r="AB967" i="1"/>
  <c r="AC967" i="1" s="1"/>
  <c r="AB368" i="1"/>
  <c r="AC368" i="1" s="1"/>
  <c r="AB63" i="1"/>
  <c r="AC63" i="1" s="1"/>
  <c r="AB330" i="1"/>
  <c r="AC330" i="1" s="1"/>
  <c r="AB714" i="1"/>
  <c r="AC714" i="1" s="1"/>
  <c r="AB846" i="1"/>
  <c r="AC846" i="1" s="1"/>
  <c r="AB466" i="1"/>
  <c r="AC466" i="1" s="1"/>
  <c r="AB244" i="1"/>
  <c r="AC244" i="1" s="1"/>
  <c r="AB574" i="1"/>
  <c r="AC574" i="1" s="1"/>
  <c r="AB444" i="1"/>
  <c r="AC444" i="1" s="1"/>
  <c r="AB760" i="1"/>
  <c r="AC760" i="1" s="1"/>
  <c r="AB535" i="1"/>
  <c r="AC535" i="1" s="1"/>
  <c r="AB457" i="1"/>
  <c r="AC457" i="1" s="1"/>
  <c r="AB185" i="1"/>
  <c r="AC185" i="1" s="1"/>
  <c r="AB418" i="1"/>
  <c r="AC418" i="1" s="1"/>
  <c r="AB355" i="1"/>
  <c r="AC355" i="1" s="1"/>
  <c r="AB784" i="1"/>
  <c r="AC784" i="1" s="1"/>
  <c r="AB40" i="1"/>
  <c r="AC40" i="1" s="1"/>
  <c r="AB280" i="1"/>
  <c r="AC280" i="1" s="1"/>
  <c r="AB255" i="1"/>
  <c r="AC255" i="1" s="1"/>
  <c r="AB673" i="1"/>
  <c r="AC673" i="1" s="1"/>
  <c r="AB774" i="1"/>
  <c r="AC774" i="1" s="1"/>
  <c r="AB478" i="1"/>
  <c r="AC478" i="1" s="1"/>
  <c r="AB949" i="1"/>
  <c r="AC949" i="1" s="1"/>
  <c r="AB119" i="1"/>
  <c r="AC119" i="1" s="1"/>
  <c r="AB349" i="1"/>
  <c r="AC349" i="1" s="1"/>
  <c r="AB456" i="1"/>
  <c r="AC456" i="1" s="1"/>
  <c r="AB83" i="1"/>
  <c r="AC83" i="1" s="1"/>
  <c r="AB894" i="1"/>
  <c r="AC894" i="1" s="1"/>
  <c r="AB809" i="1"/>
  <c r="AC809" i="1" s="1"/>
  <c r="AB283" i="1"/>
  <c r="AC283" i="1" s="1"/>
  <c r="AB906" i="1"/>
  <c r="AC906" i="1" s="1"/>
  <c r="AB378" i="1"/>
  <c r="AC378" i="1" s="1"/>
  <c r="AB532" i="1"/>
  <c r="AC532" i="1" s="1"/>
  <c r="AB579" i="1"/>
  <c r="AC579" i="1" s="1"/>
  <c r="AB726" i="1"/>
  <c r="AC726" i="1" s="1"/>
  <c r="AB550" i="1"/>
  <c r="AC550" i="1" s="1"/>
  <c r="AB527" i="1"/>
  <c r="AC527" i="1" s="1"/>
  <c r="AB292" i="1"/>
  <c r="AC292" i="1" s="1"/>
  <c r="AB741" i="1"/>
  <c r="AC741" i="1" s="1"/>
  <c r="AB723" i="1"/>
  <c r="AC723" i="1" s="1"/>
  <c r="AB777" i="1"/>
  <c r="AC777" i="1" s="1"/>
  <c r="AB148" i="1"/>
  <c r="AC148" i="1" s="1"/>
  <c r="AB454" i="1"/>
  <c r="AC454" i="1" s="1"/>
  <c r="AB618" i="1"/>
  <c r="AC618" i="1" s="1"/>
  <c r="AB366" i="1"/>
  <c r="AC366" i="1" s="1"/>
  <c r="AB291" i="1"/>
  <c r="AC291" i="1" s="1"/>
  <c r="AB862" i="1"/>
  <c r="AC862" i="1" s="1"/>
  <c r="AB546" i="1"/>
  <c r="AC546" i="1" s="1"/>
  <c r="AB701" i="1"/>
  <c r="AC701" i="1" s="1"/>
  <c r="AB995" i="1"/>
  <c r="AC995" i="1" s="1"/>
  <c r="AB262" i="1"/>
  <c r="AC262" i="1" s="1"/>
  <c r="AB216" i="1"/>
  <c r="AC216" i="1" s="1"/>
  <c r="AB427" i="1"/>
  <c r="AC427" i="1" s="1"/>
  <c r="AB808" i="1"/>
  <c r="AC808" i="1" s="1"/>
  <c r="AB289" i="1"/>
  <c r="AC289" i="1" s="1"/>
  <c r="AB306" i="1"/>
  <c r="AC306" i="1" s="1"/>
  <c r="AB953" i="1"/>
  <c r="AC953" i="1" s="1"/>
  <c r="AB297" i="1"/>
  <c r="AC297" i="1" s="1"/>
  <c r="AB956" i="1"/>
  <c r="AC956" i="1" s="1"/>
  <c r="AB143" i="1"/>
  <c r="AC143" i="1" s="1"/>
  <c r="AB56" i="1"/>
  <c r="AC56" i="1" s="1"/>
  <c r="AB268" i="1"/>
  <c r="AC268" i="1" s="1"/>
  <c r="AB606" i="1"/>
  <c r="AC606" i="1" s="1"/>
  <c r="AB394" i="1"/>
  <c r="AC394" i="1" s="1"/>
  <c r="AB798" i="1"/>
  <c r="AC798" i="1" s="1"/>
  <c r="AB572" i="1"/>
  <c r="AC572" i="1" s="1"/>
  <c r="AB870" i="1"/>
  <c r="AC870" i="1" s="1"/>
  <c r="AB279" i="1"/>
  <c r="AC279" i="1" s="1"/>
  <c r="AB299" i="1"/>
  <c r="AC299" i="1" s="1"/>
  <c r="AB179" i="1"/>
  <c r="AC179" i="1" s="1"/>
  <c r="AB711" i="1"/>
  <c r="AC711" i="1" s="1"/>
  <c r="AB426" i="1"/>
  <c r="AC426" i="1" s="1"/>
  <c r="AB400" i="1"/>
  <c r="AC400" i="1" s="1"/>
  <c r="AB515" i="1"/>
  <c r="AC515" i="1" s="1"/>
  <c r="AB422" i="1"/>
  <c r="AC422" i="1" s="1"/>
  <c r="AB841" i="1"/>
  <c r="AC841" i="1" s="1"/>
  <c r="AB510" i="1"/>
  <c r="AC510" i="1" s="1"/>
  <c r="AB970" i="1"/>
  <c r="AC970" i="1" s="1"/>
  <c r="AB813" i="1"/>
  <c r="AC813" i="1" s="1"/>
  <c r="AB158" i="1"/>
  <c r="AC158" i="1" s="1"/>
  <c r="AB992" i="1"/>
  <c r="AC992" i="1" s="1"/>
  <c r="AB868" i="1"/>
  <c r="AC868" i="1" s="1"/>
  <c r="AB637" i="1"/>
  <c r="AC637" i="1" s="1"/>
  <c r="AB228" i="1"/>
  <c r="AC228" i="1" s="1"/>
  <c r="AB748" i="1"/>
  <c r="AC748" i="1" s="1"/>
  <c r="AB799" i="1"/>
  <c r="AC799" i="1" s="1"/>
  <c r="AB139" i="1"/>
  <c r="AC139" i="1" s="1"/>
  <c r="AB587" i="1"/>
  <c r="AC587" i="1" s="1"/>
  <c r="AB981" i="1"/>
  <c r="AC981" i="1" s="1"/>
  <c r="AB993" i="1"/>
  <c r="AC993" i="1" s="1"/>
  <c r="AB720" i="1"/>
  <c r="AC720" i="1" s="1"/>
  <c r="AB667" i="1"/>
  <c r="AC667" i="1" s="1"/>
  <c r="AB872" i="1"/>
  <c r="AC872" i="1" s="1"/>
  <c r="AB496" i="1"/>
  <c r="AC496" i="1" s="1"/>
  <c r="AB566" i="1"/>
  <c r="AC566" i="1" s="1"/>
  <c r="AB851" i="1"/>
  <c r="AC851" i="1" s="1"/>
  <c r="AB942" i="1"/>
  <c r="AC942" i="1" s="1"/>
  <c r="AB890" i="1"/>
  <c r="AC890" i="1" s="1"/>
  <c r="AB96" i="1"/>
  <c r="AC96" i="1" s="1"/>
  <c r="AB568" i="1"/>
  <c r="AC568" i="1" s="1"/>
  <c r="AB277" i="1"/>
  <c r="AC277" i="1" s="1"/>
  <c r="AB914" i="1"/>
  <c r="AC914" i="1" s="1"/>
  <c r="AB554" i="1"/>
  <c r="AC554" i="1" s="1"/>
  <c r="AB936" i="1"/>
  <c r="AC936" i="1" s="1"/>
  <c r="AB738" i="1"/>
  <c r="AC738" i="1" s="1"/>
  <c r="AB367" i="1"/>
  <c r="AC367" i="1" s="1"/>
  <c r="AB911" i="1"/>
  <c r="AC911" i="1" s="1"/>
  <c r="AB272" i="1"/>
  <c r="AC272" i="1" s="1"/>
  <c r="AB169" i="1"/>
  <c r="AC169" i="1" s="1"/>
  <c r="AB311" i="1"/>
  <c r="AC311" i="1" s="1"/>
  <c r="AB193" i="1"/>
  <c r="AC193" i="1" s="1"/>
  <c r="AB416" i="1"/>
  <c r="AC416" i="1" s="1"/>
  <c r="AB694" i="1"/>
  <c r="AC694" i="1" s="1"/>
  <c r="AB269" i="1"/>
  <c r="AC269" i="1" s="1"/>
  <c r="AB270" i="1"/>
  <c r="AC270" i="1" s="1"/>
  <c r="AB491" i="1"/>
  <c r="AC491" i="1" s="1"/>
  <c r="AB525" i="1"/>
  <c r="AC525" i="1" s="1"/>
  <c r="AB463" i="1"/>
  <c r="AC463" i="1" s="1"/>
  <c r="AB563" i="1"/>
  <c r="AC563" i="1" s="1"/>
  <c r="AB471" i="1"/>
  <c r="AC471" i="1" s="1"/>
  <c r="AB770" i="1"/>
  <c r="AC770" i="1" s="1"/>
  <c r="AB245" i="1"/>
  <c r="AC245" i="1" s="1"/>
  <c r="AB591" i="1"/>
  <c r="AC591" i="1" s="1"/>
  <c r="AB410" i="1"/>
  <c r="AC410" i="1" s="1"/>
  <c r="AB860" i="1"/>
  <c r="AC860" i="1" s="1"/>
  <c r="AB984" i="1"/>
  <c r="AC984" i="1" s="1"/>
  <c r="AB181" i="1"/>
  <c r="AC181" i="1" s="1"/>
  <c r="AB675" i="1"/>
  <c r="AC675" i="1" s="1"/>
  <c r="AB360" i="1"/>
  <c r="AC360" i="1" s="1"/>
  <c r="AB754" i="1"/>
  <c r="AC754" i="1" s="1"/>
  <c r="AB601" i="1"/>
  <c r="AC601" i="1" s="1"/>
  <c r="AB402" i="1"/>
  <c r="AC402" i="1" s="1"/>
  <c r="AB943" i="1"/>
  <c r="AC943" i="1" s="1"/>
  <c r="AB84" i="1"/>
  <c r="AC84" i="1" s="1"/>
  <c r="AB237" i="1"/>
  <c r="AC237" i="1" s="1"/>
  <c r="AB595" i="1"/>
  <c r="AC595" i="1" s="1"/>
  <c r="AB290" i="1"/>
  <c r="AC290" i="1" s="1"/>
  <c r="AB664" i="1"/>
  <c r="AC664" i="1" s="1"/>
  <c r="AB540" i="1"/>
  <c r="AC540" i="1" s="1"/>
  <c r="AB732" i="1"/>
  <c r="AC732" i="1" s="1"/>
  <c r="AB737" i="1"/>
  <c r="AC737" i="1" s="1"/>
  <c r="AB802" i="1"/>
  <c r="AC802" i="1" s="1"/>
  <c r="AB988" i="1"/>
  <c r="AC988" i="1" s="1"/>
  <c r="AB449" i="1"/>
  <c r="AC449" i="1" s="1"/>
  <c r="AB958" i="1"/>
  <c r="AC958" i="1" s="1"/>
  <c r="AB538" i="1"/>
  <c r="AC538" i="1" s="1"/>
  <c r="AB233" i="1"/>
  <c r="AC233" i="1" s="1"/>
  <c r="AB118" i="1"/>
  <c r="AC118" i="1" s="1"/>
  <c r="AB339" i="1"/>
  <c r="AC339" i="1" s="1"/>
  <c r="AB843" i="1"/>
  <c r="AC843" i="1" s="1"/>
  <c r="AB450" i="1"/>
  <c r="AC450" i="1" s="1"/>
  <c r="AB830" i="1"/>
  <c r="AC830" i="1" s="1"/>
  <c r="AB583" i="1"/>
  <c r="AC583" i="1" s="1"/>
  <c r="AB135" i="1"/>
  <c r="AC135" i="1" s="1"/>
  <c r="AB459" i="1"/>
  <c r="AC459" i="1" s="1"/>
  <c r="AB260" i="1"/>
  <c r="AC260" i="1" s="1"/>
  <c r="AB333" i="1"/>
  <c r="AC333" i="1" s="1"/>
  <c r="AB895" i="1"/>
  <c r="AC895" i="1" s="1"/>
  <c r="AB875" i="1"/>
  <c r="AC875" i="1" s="1"/>
  <c r="AB393" i="1"/>
  <c r="AC393" i="1" s="1"/>
  <c r="AB856" i="1"/>
  <c r="AC856" i="1" s="1"/>
  <c r="AB801" i="1"/>
  <c r="AC801" i="1" s="1"/>
  <c r="AB575" i="1"/>
  <c r="AC575" i="1" s="1"/>
  <c r="AB545" i="1"/>
  <c r="AC545" i="1" s="1"/>
  <c r="AB403" i="1"/>
  <c r="AC403" i="1" s="1"/>
  <c r="AB693" i="1"/>
  <c r="AC693" i="1" s="1"/>
  <c r="AB490" i="1"/>
  <c r="AC490" i="1" s="1"/>
  <c r="AB503" i="1"/>
  <c r="AC503" i="1" s="1"/>
  <c r="AB345" i="1"/>
  <c r="AC345" i="1" s="1"/>
  <c r="AB243" i="1"/>
  <c r="AC243" i="1" s="1"/>
  <c r="AB182" i="1"/>
  <c r="AC182" i="1" s="1"/>
  <c r="AB612" i="1"/>
  <c r="AC612" i="1" s="1"/>
  <c r="AB625" i="1"/>
  <c r="AC625" i="1" s="1"/>
  <c r="AB157" i="1"/>
  <c r="AC157" i="1" s="1"/>
  <c r="AB1000" i="1"/>
  <c r="AC1000" i="1" s="1"/>
  <c r="AB551" i="1"/>
  <c r="AC551" i="1" s="1"/>
  <c r="AB889" i="1"/>
  <c r="AC889" i="1" s="1"/>
  <c r="AB861" i="1"/>
  <c r="AC861" i="1" s="1"/>
  <c r="AB912" i="1"/>
  <c r="AC912" i="1" s="1"/>
  <c r="AB588" i="1"/>
  <c r="AC588" i="1" s="1"/>
  <c r="AB203" i="1"/>
  <c r="AC203" i="1" s="1"/>
  <c r="AB585" i="1"/>
  <c r="AC585" i="1" s="1"/>
  <c r="AB580" i="1"/>
  <c r="AC580" i="1" s="1"/>
  <c r="AB254" i="1"/>
  <c r="AC254" i="1" s="1"/>
  <c r="AB986" i="1"/>
  <c r="AC986" i="1" s="1"/>
  <c r="AB560" i="1"/>
  <c r="AC560" i="1" s="1"/>
  <c r="AB955" i="1"/>
  <c r="AC955" i="1" s="1"/>
  <c r="AB926" i="1"/>
  <c r="AC926" i="1" s="1"/>
  <c r="AB665" i="1"/>
  <c r="AC665" i="1" s="1"/>
  <c r="AB730" i="1"/>
  <c r="AC730" i="1" s="1"/>
  <c r="AB739" i="1"/>
  <c r="AC739" i="1" s="1"/>
  <c r="AB649" i="1"/>
  <c r="AC649" i="1" s="1"/>
  <c r="AB208" i="1"/>
  <c r="AC208" i="1" s="1"/>
  <c r="AB670" i="1"/>
  <c r="AC670" i="1" s="1"/>
  <c r="AB469" i="1"/>
  <c r="AC469" i="1" s="1"/>
  <c r="AB388" i="1"/>
  <c r="AC388" i="1" s="1"/>
  <c r="AB337" i="1"/>
  <c r="AC337" i="1" s="1"/>
  <c r="AB230" i="1"/>
  <c r="AC230" i="1" s="1"/>
  <c r="AB23" i="1"/>
  <c r="AB897" i="1"/>
  <c r="AC897" i="1" s="1"/>
  <c r="AB928" i="1"/>
  <c r="AC928" i="1" s="1"/>
  <c r="AB106" i="1"/>
  <c r="AC106" i="1" s="1"/>
  <c r="AB506" i="1"/>
  <c r="AC506" i="1" s="1"/>
  <c r="AB424" i="1"/>
  <c r="AC424" i="1" s="1"/>
  <c r="AB873" i="1"/>
  <c r="AC873" i="1" s="1"/>
  <c r="AB573" i="1"/>
  <c r="AC573" i="1" s="1"/>
  <c r="AB323" i="1"/>
  <c r="AC323" i="1" s="1"/>
  <c r="AB638" i="1"/>
  <c r="AC638" i="1" s="1"/>
  <c r="AB827" i="1"/>
  <c r="AC827" i="1" s="1"/>
  <c r="AB776" i="1"/>
  <c r="AC776" i="1" s="1"/>
  <c r="AB736" i="1"/>
  <c r="AC736" i="1" s="1"/>
  <c r="AB704" i="1"/>
  <c r="AC704" i="1" s="1"/>
  <c r="AB840" i="1"/>
  <c r="AC840" i="1" s="1"/>
  <c r="AB586" i="1"/>
  <c r="AC586" i="1" s="1"/>
  <c r="AB703" i="1"/>
  <c r="AC703" i="1" s="1"/>
  <c r="AB441" i="1"/>
  <c r="AC441" i="1" s="1"/>
  <c r="AB599" i="1"/>
  <c r="AC599" i="1" s="1"/>
  <c r="AB383" i="1"/>
  <c r="AC383" i="1" s="1"/>
  <c r="AB409" i="1"/>
  <c r="AC409" i="1" s="1"/>
  <c r="AB950" i="1"/>
  <c r="AC950" i="1" s="1"/>
  <c r="AB923" i="1"/>
  <c r="AC923" i="1" s="1"/>
  <c r="AB632" i="1"/>
  <c r="AC632" i="1" s="1"/>
  <c r="AB564" i="1"/>
  <c r="AC564" i="1" s="1"/>
  <c r="AB767" i="1"/>
  <c r="AC767" i="1" s="1"/>
  <c r="AB351" i="1"/>
  <c r="AC351" i="1" s="1"/>
  <c r="AB977" i="1"/>
  <c r="AC977" i="1" s="1"/>
  <c r="AB231" i="1"/>
  <c r="AC231" i="1" s="1"/>
  <c r="AB430" i="1"/>
  <c r="AC430" i="1" s="1"/>
  <c r="AB571" i="1"/>
  <c r="AC571" i="1" s="1"/>
  <c r="AB796" i="1"/>
  <c r="AC796" i="1" s="1"/>
  <c r="AB577" i="1"/>
  <c r="AC577" i="1" s="1"/>
  <c r="AB886" i="1"/>
  <c r="AC886" i="1" s="1"/>
  <c r="AB590" i="1"/>
  <c r="AC590" i="1" s="1"/>
  <c r="AB370" i="1"/>
  <c r="AC370" i="1" s="1"/>
  <c r="AB614" i="1"/>
  <c r="AC614" i="1" s="1"/>
  <c r="AB304" i="1"/>
  <c r="AC304" i="1" s="1"/>
  <c r="AB433" i="1"/>
  <c r="AC433" i="1" s="1"/>
  <c r="AB234" i="1"/>
  <c r="AC234" i="1" s="1"/>
  <c r="AB962" i="1"/>
  <c r="AC962" i="1" s="1"/>
  <c r="AB417" i="1"/>
  <c r="AC417" i="1" s="1"/>
  <c r="AB557" i="1"/>
  <c r="AC557" i="1" s="1"/>
  <c r="AB811" i="1"/>
  <c r="AC811" i="1" s="1"/>
  <c r="AB679" i="1"/>
  <c r="AC679" i="1" s="1"/>
  <c r="AB683" i="1"/>
  <c r="AC683" i="1" s="1"/>
  <c r="AB674" i="1"/>
  <c r="AC674" i="1" s="1"/>
  <c r="AB898" i="1"/>
  <c r="AC898" i="1" s="1"/>
  <c r="AB364" i="1"/>
  <c r="AC364" i="1" s="1"/>
  <c r="AB837" i="1"/>
  <c r="AC837" i="1" s="1"/>
  <c r="AB327" i="1"/>
  <c r="AC327" i="1" s="1"/>
  <c r="AB708" i="1"/>
  <c r="AC708" i="1" s="1"/>
  <c r="AB672" i="1"/>
  <c r="AC672" i="1" s="1"/>
  <c r="AB273" i="1"/>
  <c r="AC273" i="1" s="1"/>
  <c r="AB200" i="1"/>
  <c r="AC200" i="1" s="1"/>
  <c r="AB765" i="1"/>
  <c r="AC765" i="1" s="1"/>
  <c r="AB803" i="1"/>
  <c r="AC803" i="1" s="1"/>
  <c r="AB922" i="1"/>
  <c r="AC922" i="1" s="1"/>
  <c r="AB818" i="1"/>
  <c r="AC818" i="1" s="1"/>
  <c r="AB794" i="1"/>
  <c r="AC794" i="1" s="1"/>
  <c r="AB13" i="1"/>
  <c r="AC13" i="1" s="1"/>
  <c r="AB957" i="1"/>
  <c r="AC957" i="1" s="1"/>
  <c r="AB662" i="1"/>
  <c r="AC662" i="1" s="1"/>
  <c r="AB819" i="1"/>
  <c r="AC819" i="1" s="1"/>
  <c r="AB194" i="1"/>
  <c r="AC194" i="1" s="1"/>
  <c r="AB885" i="1"/>
  <c r="AC885" i="1" s="1"/>
  <c r="AB284" i="1"/>
  <c r="AC284" i="1" s="1"/>
  <c r="AB558" i="1"/>
  <c r="AC558" i="1" s="1"/>
  <c r="AB848" i="1"/>
  <c r="AC848" i="1" s="1"/>
  <c r="AB597" i="1"/>
  <c r="AC597" i="1" s="1"/>
  <c r="AB751" i="1"/>
  <c r="AC751" i="1" s="1"/>
  <c r="AB643" i="1"/>
  <c r="AC643" i="1" s="1"/>
  <c r="AB706" i="1"/>
  <c r="AC706" i="1" s="1"/>
  <c r="AB768" i="1"/>
  <c r="AC768" i="1" s="1"/>
  <c r="AB455" i="1"/>
  <c r="AC455" i="1" s="1"/>
  <c r="AB991" i="1"/>
  <c r="AC991" i="1" s="1"/>
  <c r="AB710" i="1"/>
  <c r="AC710" i="1" s="1"/>
  <c r="AB602" i="1"/>
  <c r="AC602" i="1" s="1"/>
  <c r="AB756" i="1"/>
  <c r="AC756" i="1" s="1"/>
  <c r="AB286" i="1"/>
  <c r="AC286" i="1" s="1"/>
  <c r="AB522" i="1"/>
  <c r="AC522" i="1" s="1"/>
  <c r="AB511" i="1"/>
  <c r="AC511" i="1" s="1"/>
  <c r="AB857" i="1"/>
  <c r="AC857" i="1" s="1"/>
  <c r="AB887" i="1"/>
  <c r="AC887" i="1" s="1"/>
  <c r="AB177" i="1"/>
  <c r="AC177" i="1" s="1"/>
  <c r="AB357" i="1"/>
  <c r="AC357" i="1" s="1"/>
  <c r="AB888" i="1"/>
  <c r="AC888" i="1" s="1"/>
  <c r="AB314" i="1"/>
  <c r="AC314" i="1" s="1"/>
  <c r="AB733" i="1"/>
  <c r="AC733" i="1" s="1"/>
  <c r="AB658" i="1"/>
  <c r="AB206" i="1"/>
  <c r="AC206" i="1" s="1"/>
  <c r="AB493" i="1"/>
  <c r="AC493" i="1" s="1"/>
  <c r="AB562" i="1"/>
  <c r="AC562" i="1" s="1"/>
  <c r="AB485" i="1"/>
  <c r="AC485" i="1" s="1"/>
  <c r="AB681" i="1"/>
  <c r="AC681" i="1" s="1"/>
  <c r="AB997" i="1"/>
  <c r="AC997" i="1" s="1"/>
  <c r="AB131" i="1"/>
  <c r="AC131" i="1" s="1"/>
  <c r="AB481" i="1"/>
  <c r="AC481" i="1" s="1"/>
  <c r="AB900" i="1"/>
  <c r="AC900" i="1" s="1"/>
  <c r="AB210" i="1"/>
  <c r="AC210" i="1" s="1"/>
  <c r="AB224" i="1"/>
  <c r="AC224" i="1" s="1"/>
  <c r="AB387" i="1"/>
  <c r="AC387" i="1" s="1"/>
  <c r="AB420" i="1"/>
  <c r="AC420" i="1" s="1"/>
  <c r="AB976" i="1"/>
  <c r="AC976" i="1" s="1"/>
  <c r="AB308" i="1"/>
  <c r="AC308" i="1" s="1"/>
  <c r="AB731" i="1"/>
  <c r="AC731" i="1" s="1"/>
  <c r="AB692" i="1"/>
  <c r="AC692" i="1" s="1"/>
  <c r="AB71" i="1"/>
  <c r="AC71" i="1" s="1"/>
  <c r="AB361" i="1"/>
  <c r="AC361" i="1" s="1"/>
  <c r="AB921" i="1"/>
  <c r="AC921" i="1" s="1"/>
  <c r="AB757" i="1"/>
  <c r="AC757" i="1" s="1"/>
  <c r="AB452" i="1"/>
  <c r="AC452" i="1" s="1"/>
  <c r="AB489" i="1"/>
  <c r="AC489" i="1" s="1"/>
  <c r="AB75" i="1"/>
  <c r="AC75" i="1" s="1"/>
  <c r="AB197" i="1"/>
  <c r="AC197" i="1" s="1"/>
  <c r="AB608" i="1"/>
  <c r="AC608" i="1" s="1"/>
  <c r="AB684" i="1"/>
  <c r="AC684" i="1" s="1"/>
  <c r="AB758" i="1"/>
  <c r="AC758" i="1" s="1"/>
  <c r="AB508" i="1"/>
  <c r="AC508" i="1" s="1"/>
  <c r="AB729" i="1"/>
  <c r="AC729" i="1" s="1"/>
  <c r="AB752" i="1"/>
  <c r="AC752" i="1" s="1"/>
  <c r="AB682" i="1"/>
  <c r="AC682" i="1" s="1"/>
  <c r="AB501" i="1"/>
  <c r="AC501" i="1" s="1"/>
  <c r="AB344" i="1"/>
  <c r="AC344" i="1" s="1"/>
  <c r="AB160" i="1"/>
  <c r="AC160" i="1" s="1"/>
  <c r="AB5" i="1"/>
  <c r="AC5" i="1" s="1"/>
  <c r="AB227" i="1"/>
  <c r="AC227" i="1" s="1"/>
  <c r="AB498" i="1"/>
  <c r="AC498" i="1" s="1"/>
  <c r="AB429" i="1"/>
  <c r="AC429" i="1" s="1"/>
  <c r="AB73" i="1"/>
  <c r="AC73" i="1" s="1"/>
  <c r="AB963" i="1"/>
  <c r="AC963" i="1" s="1"/>
  <c r="AB238" i="1"/>
  <c r="AC238" i="1" s="1"/>
  <c r="AB954" i="1"/>
  <c r="AC954" i="1" s="1"/>
  <c r="AB25" i="1"/>
  <c r="AC25" i="1" s="1"/>
  <c r="AB639" i="1"/>
  <c r="AC639" i="1" s="1"/>
  <c r="AB205" i="1"/>
  <c r="AC205" i="1" s="1"/>
  <c r="AB372" i="1"/>
  <c r="AC372" i="1" s="1"/>
  <c r="AB744" i="1"/>
  <c r="AC744" i="1" s="1"/>
  <c r="AB728" i="1"/>
  <c r="AC728" i="1" s="1"/>
  <c r="AB22" i="1"/>
  <c r="AC22" i="1" s="1"/>
  <c r="AB33" i="1"/>
  <c r="AC33" i="1" s="1"/>
  <c r="AB265" i="1"/>
  <c r="AC265" i="1" s="1"/>
  <c r="AB214" i="1"/>
  <c r="AC214" i="1" s="1"/>
  <c r="AB835" i="1"/>
  <c r="AC835" i="1" s="1"/>
  <c r="AB301" i="1"/>
  <c r="AC301" i="1" s="1"/>
  <c r="AB530" i="1"/>
  <c r="AC530" i="1" s="1"/>
  <c r="AB598" i="1"/>
  <c r="AC598" i="1" s="1"/>
  <c r="T351" i="1"/>
  <c r="U351" i="1" s="1"/>
  <c r="V351" i="1" s="1"/>
  <c r="T841" i="1"/>
  <c r="U841" i="1" s="1"/>
  <c r="V841" i="1" s="1"/>
  <c r="T267" i="1"/>
  <c r="U267" i="1" s="1"/>
  <c r="V267" i="1" s="1"/>
  <c r="T646" i="1"/>
  <c r="U646" i="1" s="1"/>
  <c r="V646" i="1" s="1"/>
  <c r="T579" i="1"/>
  <c r="U579" i="1" s="1"/>
  <c r="V579" i="1" s="1"/>
  <c r="T195" i="1"/>
  <c r="U195" i="1" s="1"/>
  <c r="V195" i="1" s="1"/>
  <c r="T726" i="1"/>
  <c r="U726" i="1" s="1"/>
  <c r="V726" i="1" s="1"/>
  <c r="T243" i="1"/>
  <c r="U243" i="1" s="1"/>
  <c r="V243" i="1" s="1"/>
  <c r="T587" i="1"/>
  <c r="U587" i="1" s="1"/>
  <c r="V587" i="1" s="1"/>
  <c r="T907" i="1"/>
  <c r="U907" i="1" s="1"/>
  <c r="V907" i="1" s="1"/>
  <c r="T529" i="1"/>
  <c r="U529" i="1" s="1"/>
  <c r="V529" i="1" s="1"/>
  <c r="T856" i="1"/>
  <c r="U856" i="1" s="1"/>
  <c r="V856" i="1" s="1"/>
  <c r="T929" i="1"/>
  <c r="U929" i="1" s="1"/>
  <c r="V929" i="1" s="1"/>
  <c r="T245" i="1"/>
  <c r="U245" i="1" s="1"/>
  <c r="V245" i="1" s="1"/>
  <c r="T615" i="1"/>
  <c r="U615" i="1" s="1"/>
  <c r="V615" i="1" s="1"/>
  <c r="T69" i="1"/>
  <c r="U69" i="1" s="1"/>
  <c r="V69" i="1" s="1"/>
  <c r="T735" i="1"/>
  <c r="U735" i="1" s="1"/>
  <c r="V735" i="1" s="1"/>
  <c r="T677" i="1"/>
  <c r="U677" i="1" s="1"/>
  <c r="V677" i="1" s="1"/>
  <c r="T444" i="1"/>
  <c r="U444" i="1" s="1"/>
  <c r="V444" i="1" s="1"/>
  <c r="T590" i="1"/>
  <c r="U590" i="1" s="1"/>
  <c r="V590" i="1" s="1"/>
  <c r="T860" i="1"/>
  <c r="U860" i="1" s="1"/>
  <c r="V860" i="1" s="1"/>
  <c r="T540" i="1"/>
  <c r="U540" i="1" s="1"/>
  <c r="V540" i="1" s="1"/>
  <c r="T522" i="1"/>
  <c r="U522" i="1" s="1"/>
  <c r="V522" i="1" s="1"/>
  <c r="T776" i="1"/>
  <c r="U776" i="1" s="1"/>
  <c r="V776" i="1" s="1"/>
  <c r="T885" i="1"/>
  <c r="U885" i="1" s="1"/>
  <c r="V885" i="1" s="1"/>
  <c r="T875" i="1"/>
  <c r="U875" i="1" s="1"/>
  <c r="V875" i="1" s="1"/>
  <c r="T964" i="1"/>
  <c r="U964" i="1" s="1"/>
  <c r="V964" i="1" s="1"/>
  <c r="T586" i="1"/>
  <c r="U586" i="1" s="1"/>
  <c r="V586" i="1" s="1"/>
  <c r="T658" i="1"/>
  <c r="T512" i="1"/>
  <c r="U512" i="1" s="1"/>
  <c r="V512" i="1" s="1"/>
  <c r="T738" i="1"/>
  <c r="U738" i="1" s="1"/>
  <c r="V738" i="1" s="1"/>
  <c r="T511" i="1"/>
  <c r="U511" i="1" s="1"/>
  <c r="V511" i="1" s="1"/>
  <c r="T967" i="1"/>
  <c r="U967" i="1" s="1"/>
  <c r="V967" i="1" s="1"/>
  <c r="T965" i="1"/>
  <c r="U965" i="1" s="1"/>
  <c r="V965" i="1" s="1"/>
  <c r="T900" i="1"/>
  <c r="U900" i="1" s="1"/>
  <c r="V900" i="1" s="1"/>
  <c r="T819" i="1"/>
  <c r="U819" i="1" s="1"/>
  <c r="V819" i="1" s="1"/>
  <c r="T272" i="1"/>
  <c r="U272" i="1" s="1"/>
  <c r="V272" i="1" s="1"/>
  <c r="T838" i="1"/>
  <c r="U838" i="1" s="1"/>
  <c r="V838" i="1" s="1"/>
  <c r="T224" i="1"/>
  <c r="U224" i="1" s="1"/>
  <c r="V224" i="1" s="1"/>
  <c r="T862" i="1"/>
  <c r="U862" i="1" s="1"/>
  <c r="V862" i="1" s="1"/>
  <c r="T749" i="1"/>
  <c r="U749" i="1" s="1"/>
  <c r="V749" i="1" s="1"/>
  <c r="T667" i="1"/>
  <c r="U667" i="1" s="1"/>
  <c r="V667" i="1" s="1"/>
  <c r="T595" i="1"/>
  <c r="U595" i="1" s="1"/>
  <c r="V595" i="1" s="1"/>
  <c r="T894" i="1"/>
  <c r="U894" i="1" s="1"/>
  <c r="V894" i="1" s="1"/>
  <c r="T851" i="1"/>
  <c r="U851" i="1" s="1"/>
  <c r="V851" i="1" s="1"/>
  <c r="T848" i="1"/>
  <c r="U848" i="1" s="1"/>
  <c r="V848" i="1" s="1"/>
  <c r="T810" i="1"/>
  <c r="U810" i="1" s="1"/>
  <c r="V810" i="1" s="1"/>
  <c r="T732" i="1"/>
  <c r="U732" i="1" s="1"/>
  <c r="V732" i="1" s="1"/>
  <c r="T983" i="1"/>
  <c r="U983" i="1" s="1"/>
  <c r="V983" i="1" s="1"/>
  <c r="T835" i="1"/>
  <c r="U835" i="1" s="1"/>
  <c r="V835" i="1" s="1"/>
  <c r="T857" i="1"/>
  <c r="U857" i="1" s="1"/>
  <c r="V857" i="1" s="1"/>
  <c r="T165" i="1"/>
  <c r="U165" i="1" s="1"/>
  <c r="V165" i="1" s="1"/>
  <c r="F6" i="7" l="1"/>
  <c r="E6" i="7"/>
  <c r="F8" i="7" s="1"/>
  <c r="D6" i="9"/>
  <c r="U777" i="1"/>
  <c r="V777" i="1" s="1"/>
  <c r="U284" i="1"/>
  <c r="V284" i="1" s="1"/>
  <c r="N20" i="11"/>
  <c r="P30" i="11"/>
  <c r="P19" i="11"/>
  <c r="P20" i="11" s="1"/>
  <c r="P18" i="11"/>
  <c r="U849" i="1"/>
  <c r="V849" i="1" s="1"/>
  <c r="M24" i="4"/>
  <c r="M25" i="4" s="1"/>
  <c r="M24" i="11"/>
  <c r="M25" i="11" s="1"/>
  <c r="O24" i="11"/>
  <c r="O24" i="4"/>
  <c r="Q16" i="4" s="1"/>
  <c r="AC23" i="1"/>
  <c r="U48" i="1"/>
  <c r="V48" i="1" s="1"/>
  <c r="J5" i="6"/>
  <c r="AC658" i="1"/>
  <c r="U658" i="1"/>
  <c r="V658" i="1" s="1"/>
  <c r="M18" i="4"/>
  <c r="Q38" i="4" l="1"/>
  <c r="Q39" i="4"/>
  <c r="F6" i="9"/>
  <c r="G6" i="9" s="1"/>
  <c r="L7" i="9"/>
  <c r="E6" i="9"/>
  <c r="D7" i="9"/>
  <c r="Q25" i="4"/>
  <c r="F9" i="7"/>
  <c r="M26" i="11"/>
  <c r="M28" i="11" s="1"/>
  <c r="M29" i="11" s="1"/>
  <c r="M26" i="4"/>
  <c r="M31" i="4" s="1"/>
  <c r="F12" i="7"/>
  <c r="F10" i="7"/>
  <c r="N24" i="11"/>
  <c r="N26" i="11" s="1"/>
  <c r="N28" i="11" s="1"/>
  <c r="N29" i="11" s="1"/>
  <c r="N25" i="11"/>
  <c r="Q25" i="11"/>
  <c r="P25" i="11"/>
  <c r="O16" i="4"/>
  <c r="O25" i="4"/>
  <c r="O25" i="11"/>
  <c r="O26" i="11"/>
  <c r="O16" i="11"/>
  <c r="Q16" i="11"/>
  <c r="P24" i="11"/>
  <c r="P26" i="11" s="1"/>
  <c r="F11" i="7"/>
  <c r="Q19" i="11"/>
  <c r="Q18" i="4"/>
  <c r="N25" i="4"/>
  <c r="O26" i="4"/>
  <c r="O31" i="4" s="1"/>
  <c r="M20" i="4"/>
  <c r="N19" i="4" s="1"/>
  <c r="O38" i="4" l="1"/>
  <c r="O39" i="4"/>
  <c r="O32" i="4"/>
  <c r="N24" i="4"/>
  <c r="N26" i="4" s="1"/>
  <c r="N31" i="4" s="1"/>
  <c r="N32" i="4" s="1"/>
  <c r="N35" i="4"/>
  <c r="M28" i="4"/>
  <c r="M33" i="4" s="1"/>
  <c r="F7" i="9"/>
  <c r="G7" i="9" s="1"/>
  <c r="L8" i="9"/>
  <c r="O30" i="4"/>
  <c r="E21" i="7" a="1"/>
  <c r="E21" i="7" s="1"/>
  <c r="F21" i="7" s="1"/>
  <c r="E7" i="9"/>
  <c r="Q24" i="11"/>
  <c r="Q26" i="11" s="1"/>
  <c r="Q28" i="11" s="1"/>
  <c r="Q29" i="11" s="1"/>
  <c r="P29" i="11"/>
  <c r="P28" i="11"/>
  <c r="Q21" i="11"/>
  <c r="Q30" i="11"/>
  <c r="Q18" i="11"/>
  <c r="Q20" i="11"/>
  <c r="O30" i="11"/>
  <c r="O28" i="11"/>
  <c r="O29" i="11" s="1"/>
  <c r="O21" i="11"/>
  <c r="O20" i="11"/>
  <c r="O18" i="11"/>
  <c r="Q21" i="4"/>
  <c r="P21" i="4"/>
  <c r="P16" i="4"/>
  <c r="O18" i="4"/>
  <c r="O28" i="4"/>
  <c r="O20" i="4"/>
  <c r="O21" i="4"/>
  <c r="O37" i="4" l="1"/>
  <c r="P38" i="4"/>
  <c r="P39" i="4"/>
  <c r="O33" i="4"/>
  <c r="O34" i="4" s="1"/>
  <c r="O36" i="4"/>
  <c r="N28" i="4"/>
  <c r="N37" i="4" s="1"/>
  <c r="P25" i="4"/>
  <c r="P18" i="4"/>
  <c r="P19" i="4"/>
  <c r="P30" i="4"/>
  <c r="Q30" i="4"/>
  <c r="M29" i="4"/>
  <c r="O29" i="4"/>
  <c r="N33" i="4" l="1"/>
  <c r="N34" i="4" s="1"/>
  <c r="N36" i="4"/>
  <c r="P24" i="4"/>
  <c r="P26" i="4" s="1"/>
  <c r="P31" i="4" s="1"/>
  <c r="P32" i="4" s="1"/>
  <c r="P35" i="4"/>
  <c r="Q19" i="4"/>
  <c r="P28" i="4"/>
  <c r="P37" i="4" s="1"/>
  <c r="P29" i="4"/>
  <c r="P20" i="4"/>
  <c r="N21" i="4"/>
  <c r="N18" i="4"/>
  <c r="N30" i="4"/>
  <c r="N29" i="4"/>
  <c r="P36" i="4" l="1"/>
  <c r="P33" i="4"/>
  <c r="P34" i="4" s="1"/>
  <c r="Q24" i="4"/>
  <c r="E22" i="7" s="1" a="1"/>
  <c r="E22" i="7" s="1"/>
  <c r="Q35" i="4"/>
  <c r="N20" i="4"/>
  <c r="Q20" i="4" l="1"/>
  <c r="Q26" i="4" l="1"/>
  <c r="Q31" i="4" s="1"/>
  <c r="Q32" i="4" s="1"/>
  <c r="E24" i="7"/>
  <c r="F24" i="7" s="1"/>
  <c r="Q28" i="4" l="1"/>
  <c r="E26" i="7"/>
  <c r="E27" i="7"/>
  <c r="F22" i="7"/>
  <c r="E28" i="7"/>
  <c r="E25" i="7"/>
  <c r="Q36" i="4" l="1"/>
  <c r="Q37" i="4"/>
  <c r="Q29" i="4"/>
  <c r="Q33" i="4"/>
  <c r="Q34" i="4" s="1"/>
  <c r="F27" i="7"/>
  <c r="F26" i="7"/>
  <c r="F25" i="7"/>
  <c r="F2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ALT_CTRL</author>
  </authors>
  <commentList>
    <comment ref="F9" authorId="0" shapeId="0" xr:uid="{2A5F1645-2134-4E3F-B8E7-1FC02E4A428E}">
      <text>
        <r>
          <rPr>
            <b/>
            <sz val="9"/>
            <color indexed="81"/>
            <rFont val="Tahoma"/>
            <family val="2"/>
          </rPr>
          <t>ALT_CTRL:</t>
        </r>
        <r>
          <rPr>
            <sz val="9"/>
            <color indexed="81"/>
            <rFont val="Tahoma"/>
            <family val="2"/>
          </rPr>
          <t xml:space="preserve">
real world when negative return.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<sst xmlns="http://schemas.openxmlformats.org/spreadsheetml/2006/main" count="44438" uniqueCount="23424">
  <si>
    <t>Account Executive II</t>
  </si>
  <si>
    <t>Niezen</t>
  </si>
  <si>
    <t>Nealson</t>
  </si>
  <si>
    <t>Account Executive III</t>
  </si>
  <si>
    <t>Conelly</t>
  </si>
  <si>
    <t>Heinrick</t>
  </si>
  <si>
    <t>Avison</t>
  </si>
  <si>
    <t>Marijn</t>
  </si>
  <si>
    <t>Chat</t>
  </si>
  <si>
    <t>Burch</t>
  </si>
  <si>
    <t>Greschik</t>
  </si>
  <si>
    <t>Trevor</t>
  </si>
  <si>
    <t>Account Executive I</t>
  </si>
  <si>
    <t>Freezor</t>
  </si>
  <si>
    <t>Arleen</t>
  </si>
  <si>
    <t>Dicker</t>
  </si>
  <si>
    <t>Chen</t>
  </si>
  <si>
    <t>Hammelberg</t>
  </si>
  <si>
    <t>Monique</t>
  </si>
  <si>
    <t>Lethem</t>
  </si>
  <si>
    <t>Scot</t>
  </si>
  <si>
    <t>Wennington</t>
  </si>
  <si>
    <t>Karlie</t>
  </si>
  <si>
    <t>Thorwarth</t>
  </si>
  <si>
    <t>Chan</t>
  </si>
  <si>
    <t>Bebbington</t>
  </si>
  <si>
    <t>Sterling</t>
  </si>
  <si>
    <t>Derle</t>
  </si>
  <si>
    <t>Eryn</t>
  </si>
  <si>
    <t>Olczyk</t>
  </si>
  <si>
    <t>Bear</t>
  </si>
  <si>
    <t>Runcie</t>
  </si>
  <si>
    <t>Artair</t>
  </si>
  <si>
    <t>Bolf</t>
  </si>
  <si>
    <t>Cirilo</t>
  </si>
  <si>
    <t>Huish</t>
  </si>
  <si>
    <t>Pippo</t>
  </si>
  <si>
    <t>Dyzart</t>
  </si>
  <si>
    <t>Tremaine</t>
  </si>
  <si>
    <t>Giottini</t>
  </si>
  <si>
    <t>Row</t>
  </si>
  <si>
    <t>Wurst</t>
  </si>
  <si>
    <t>Tucker</t>
  </si>
  <si>
    <t>Plail</t>
  </si>
  <si>
    <t>Hedwiga</t>
  </si>
  <si>
    <t>Fantin</t>
  </si>
  <si>
    <t>Sutherland</t>
  </si>
  <si>
    <t>de Clercq</t>
  </si>
  <si>
    <t>Saree</t>
  </si>
  <si>
    <t>Lawie</t>
  </si>
  <si>
    <t>Keelby</t>
  </si>
  <si>
    <t>Jakeman</t>
  </si>
  <si>
    <t>Fifine</t>
  </si>
  <si>
    <t>Climie</t>
  </si>
  <si>
    <t>Dionis</t>
  </si>
  <si>
    <t>Duckett</t>
  </si>
  <si>
    <t>Guilbert</t>
  </si>
  <si>
    <t>Blint</t>
  </si>
  <si>
    <t>Bernelle</t>
  </si>
  <si>
    <t>McMichael</t>
  </si>
  <si>
    <t>Daniela</t>
  </si>
  <si>
    <t>Stallard</t>
  </si>
  <si>
    <t>Xymenes</t>
  </si>
  <si>
    <t>Restorick</t>
  </si>
  <si>
    <t>Fianna</t>
  </si>
  <si>
    <t>Perritt</t>
  </si>
  <si>
    <t>Neil</t>
  </si>
  <si>
    <t>Simmings</t>
  </si>
  <si>
    <t>Jamie</t>
  </si>
  <si>
    <t>Goatman</t>
  </si>
  <si>
    <t>Demetri</t>
  </si>
  <si>
    <t>Hildred</t>
  </si>
  <si>
    <t>Reeta</t>
  </si>
  <si>
    <t>McCaighey</t>
  </si>
  <si>
    <t>Barnabe</t>
  </si>
  <si>
    <t>Striker</t>
  </si>
  <si>
    <t>Reggie</t>
  </si>
  <si>
    <t>Jardine</t>
  </si>
  <si>
    <t>Deloria</t>
  </si>
  <si>
    <t>Losseljong</t>
  </si>
  <si>
    <t>Robinia</t>
  </si>
  <si>
    <t>Avramow</t>
  </si>
  <si>
    <t>Cobb</t>
  </si>
  <si>
    <t>Izaks</t>
  </si>
  <si>
    <t>Ali</t>
  </si>
  <si>
    <t>Capstack</t>
  </si>
  <si>
    <t>Leone</t>
  </si>
  <si>
    <t>Druitt</t>
  </si>
  <si>
    <t>Wallas</t>
  </si>
  <si>
    <t>Sothcott</t>
  </si>
  <si>
    <t>Carmelle</t>
  </si>
  <si>
    <t>Marc</t>
  </si>
  <si>
    <t>Quintin</t>
  </si>
  <si>
    <t>Siveyer</t>
  </si>
  <si>
    <t>Welbie</t>
  </si>
  <si>
    <t>Kevis</t>
  </si>
  <si>
    <t>Ellen</t>
  </si>
  <si>
    <t>Fateley</t>
  </si>
  <si>
    <t>Sadella</t>
  </si>
  <si>
    <t>Durdle</t>
  </si>
  <si>
    <t>Tirrell</t>
  </si>
  <si>
    <t>Maddams</t>
  </si>
  <si>
    <t>Rutter</t>
  </si>
  <si>
    <t>Biggadyke</t>
  </si>
  <si>
    <t>Gina</t>
  </si>
  <si>
    <t>Renzini</t>
  </si>
  <si>
    <t>Ellery</t>
  </si>
  <si>
    <t>Aitchinson</t>
  </si>
  <si>
    <t>Meryl</t>
  </si>
  <si>
    <t>Berndsen</t>
  </si>
  <si>
    <t>Susi</t>
  </si>
  <si>
    <t>Naldrett</t>
  </si>
  <si>
    <t>Corrie</t>
  </si>
  <si>
    <t>Screase</t>
  </si>
  <si>
    <t>Ediva</t>
  </si>
  <si>
    <t>Longmuir</t>
  </si>
  <si>
    <t>Emmerich</t>
  </si>
  <si>
    <t>Villaron</t>
  </si>
  <si>
    <t>Jenda</t>
  </si>
  <si>
    <t>Heijne</t>
  </si>
  <si>
    <t>Skell</t>
  </si>
  <si>
    <t>Guillem</t>
  </si>
  <si>
    <t>Lorianne</t>
  </si>
  <si>
    <t>McQuarrie</t>
  </si>
  <si>
    <t>Troy</t>
  </si>
  <si>
    <t>Clitsome</t>
  </si>
  <si>
    <t>Fancy</t>
  </si>
  <si>
    <t>Lewin</t>
  </si>
  <si>
    <t>Granger</t>
  </si>
  <si>
    <t>McKinstry</t>
  </si>
  <si>
    <t>Sanders</t>
  </si>
  <si>
    <t>Morter</t>
  </si>
  <si>
    <t>Tab</t>
  </si>
  <si>
    <t>Pember</t>
  </si>
  <si>
    <t>Lindy</t>
  </si>
  <si>
    <t>Witherbed</t>
  </si>
  <si>
    <t>Gerri</t>
  </si>
  <si>
    <t>Cavnor</t>
  </si>
  <si>
    <t>Ozzy</t>
  </si>
  <si>
    <t>Thow</t>
  </si>
  <si>
    <t>Garey</t>
  </si>
  <si>
    <t>Offield</t>
  </si>
  <si>
    <t>Cassaundra</t>
  </si>
  <si>
    <t>Millard</t>
  </si>
  <si>
    <t>Chloette</t>
  </si>
  <si>
    <t>Orring</t>
  </si>
  <si>
    <t>Barr</t>
  </si>
  <si>
    <t>Gamlin</t>
  </si>
  <si>
    <t>Packston</t>
  </si>
  <si>
    <t>Exrol</t>
  </si>
  <si>
    <t>Maffia</t>
  </si>
  <si>
    <t>Kimberlyn</t>
  </si>
  <si>
    <t>Scullion</t>
  </si>
  <si>
    <t>Netti</t>
  </si>
  <si>
    <t>Derye-Barrett</t>
  </si>
  <si>
    <t>Jessica</t>
  </si>
  <si>
    <t>Hedworth</t>
  </si>
  <si>
    <t>Kitti</t>
  </si>
  <si>
    <t>Mance</t>
  </si>
  <si>
    <t>Ward</t>
  </si>
  <si>
    <t>Brouncker</t>
  </si>
  <si>
    <t>Brooks</t>
  </si>
  <si>
    <t>Truckett</t>
  </si>
  <si>
    <t>Norina</t>
  </si>
  <si>
    <t>Temlett</t>
  </si>
  <si>
    <t>Cletis</t>
  </si>
  <si>
    <t>Vedishchev</t>
  </si>
  <si>
    <t>Jethro</t>
  </si>
  <si>
    <t>Altree</t>
  </si>
  <si>
    <t>Edith</t>
  </si>
  <si>
    <t>Kencott</t>
  </si>
  <si>
    <t>Alaster</t>
  </si>
  <si>
    <t>Doul</t>
  </si>
  <si>
    <t>Georgiana</t>
  </si>
  <si>
    <t>Blucher</t>
  </si>
  <si>
    <t>Esdras</t>
  </si>
  <si>
    <t>Spira</t>
  </si>
  <si>
    <t>Ransell</t>
  </si>
  <si>
    <t>Capinetti</t>
  </si>
  <si>
    <t>Silvester</t>
  </si>
  <si>
    <t>Vamplers</t>
  </si>
  <si>
    <t>Isidoro</t>
  </si>
  <si>
    <t>Arp</t>
  </si>
  <si>
    <t>Rubina</t>
  </si>
  <si>
    <t>Lillford</t>
  </si>
  <si>
    <t>Vincenz</t>
  </si>
  <si>
    <t>Brobak</t>
  </si>
  <si>
    <t>Arty</t>
  </si>
  <si>
    <t>McCurley</t>
  </si>
  <si>
    <t>Heddi</t>
  </si>
  <si>
    <t>Ohm</t>
  </si>
  <si>
    <t>Skipper</t>
  </si>
  <si>
    <t>Cumpton</t>
  </si>
  <si>
    <t>Cawt</t>
  </si>
  <si>
    <t>Barbabas</t>
  </si>
  <si>
    <t>Friar</t>
  </si>
  <si>
    <t>Arvin</t>
  </si>
  <si>
    <t>Labusquiere</t>
  </si>
  <si>
    <t>Trescha</t>
  </si>
  <si>
    <t>Glennon</t>
  </si>
  <si>
    <t>Izzy</t>
  </si>
  <si>
    <t>Prigmore</t>
  </si>
  <si>
    <t>Mirabel</t>
  </si>
  <si>
    <t>Grief</t>
  </si>
  <si>
    <t>Madeline</t>
  </si>
  <si>
    <t>Kesteven</t>
  </si>
  <si>
    <t>Erny</t>
  </si>
  <si>
    <t>MacCrann</t>
  </si>
  <si>
    <t>Kean</t>
  </si>
  <si>
    <t>Laundon</t>
  </si>
  <si>
    <t>Trumaine</t>
  </si>
  <si>
    <t>Wem</t>
  </si>
  <si>
    <t>Deirdre</t>
  </si>
  <si>
    <t>Crisell</t>
  </si>
  <si>
    <t>Fraze</t>
  </si>
  <si>
    <t>Wiffler</t>
  </si>
  <si>
    <t>Deny</t>
  </si>
  <si>
    <t>Saer</t>
  </si>
  <si>
    <t>Josiah</t>
  </si>
  <si>
    <t>Elmhirst</t>
  </si>
  <si>
    <t>Will</t>
  </si>
  <si>
    <t>McGriffin</t>
  </si>
  <si>
    <t>Arabella</t>
  </si>
  <si>
    <t>Lalley</t>
  </si>
  <si>
    <t>Gizela</t>
  </si>
  <si>
    <t>Drayton</t>
  </si>
  <si>
    <t>Sheffield</t>
  </si>
  <si>
    <t>Timmis</t>
  </si>
  <si>
    <t>Meara</t>
  </si>
  <si>
    <t>Kennerley</t>
  </si>
  <si>
    <t>Freeland</t>
  </si>
  <si>
    <t>Brundell</t>
  </si>
  <si>
    <t>Lory</t>
  </si>
  <si>
    <t>Shall</t>
  </si>
  <si>
    <t>Anabel</t>
  </si>
  <si>
    <t>O' Loughran</t>
  </si>
  <si>
    <t>Hoyt</t>
  </si>
  <si>
    <t>Hughill</t>
  </si>
  <si>
    <t>Dex</t>
  </si>
  <si>
    <t>MacMillan</t>
  </si>
  <si>
    <t>Karney</t>
  </si>
  <si>
    <t>Phelips</t>
  </si>
  <si>
    <t>Horst</t>
  </si>
  <si>
    <t>Batcheldor</t>
  </si>
  <si>
    <t>Sarita</t>
  </si>
  <si>
    <t>Manshaw</t>
  </si>
  <si>
    <t>Xylia</t>
  </si>
  <si>
    <t>Barnett</t>
  </si>
  <si>
    <t>Edelheid</t>
  </si>
  <si>
    <t>Janeva</t>
  </si>
  <si>
    <t>Guiness</t>
  </si>
  <si>
    <t>Lowe</t>
  </si>
  <si>
    <t>Le Prevost</t>
  </si>
  <si>
    <t>Devland</t>
  </si>
  <si>
    <t>Cowdry</t>
  </si>
  <si>
    <t>Richard</t>
  </si>
  <si>
    <t>Hadlow</t>
  </si>
  <si>
    <t>Kyle</t>
  </si>
  <si>
    <t>Nelmes</t>
  </si>
  <si>
    <t>Lark</t>
  </si>
  <si>
    <t>Kubista</t>
  </si>
  <si>
    <t>Reg</t>
  </si>
  <si>
    <t>Monsey</t>
  </si>
  <si>
    <t>Shaine</t>
  </si>
  <si>
    <t>Server</t>
  </si>
  <si>
    <t>Aura</t>
  </si>
  <si>
    <t>Shurrock</t>
  </si>
  <si>
    <t>Maddalena</t>
  </si>
  <si>
    <t>Duckitt</t>
  </si>
  <si>
    <t>Merissa</t>
  </si>
  <si>
    <t>Hayward</t>
  </si>
  <si>
    <t>Faustine</t>
  </si>
  <si>
    <t>Maund</t>
  </si>
  <si>
    <t>Carce</t>
  </si>
  <si>
    <t>Andren</t>
  </si>
  <si>
    <t>Marieann</t>
  </si>
  <si>
    <t>Bowgen</t>
  </si>
  <si>
    <t>Goodrum</t>
  </si>
  <si>
    <t>Jonathon</t>
  </si>
  <si>
    <t>Aymes</t>
  </si>
  <si>
    <t>Benedetto</t>
  </si>
  <si>
    <t>Leve</t>
  </si>
  <si>
    <t>Friederike</t>
  </si>
  <si>
    <t>Sheather</t>
  </si>
  <si>
    <t>Giorgio</t>
  </si>
  <si>
    <t>Glennie</t>
  </si>
  <si>
    <t>Joanic</t>
  </si>
  <si>
    <t>Rosaline</t>
  </si>
  <si>
    <t>McGifford</t>
  </si>
  <si>
    <t>Barth</t>
  </si>
  <si>
    <t>Kull</t>
  </si>
  <si>
    <t>Ezequiel</t>
  </si>
  <si>
    <t>Hopkyns</t>
  </si>
  <si>
    <t>Mellicent</t>
  </si>
  <si>
    <t>Riatt</t>
  </si>
  <si>
    <t>Bil</t>
  </si>
  <si>
    <t>Thoresbie</t>
  </si>
  <si>
    <t>Lotta</t>
  </si>
  <si>
    <t>Allenson</t>
  </si>
  <si>
    <t>Wini</t>
  </si>
  <si>
    <t>Paradise</t>
  </si>
  <si>
    <t>Anselma</t>
  </si>
  <si>
    <t>Lingner</t>
  </si>
  <si>
    <t>Marleah</t>
  </si>
  <si>
    <t>Woodyear</t>
  </si>
  <si>
    <t>Garnette</t>
  </si>
  <si>
    <t>Froggatt</t>
  </si>
  <si>
    <t>Rodd</t>
  </si>
  <si>
    <t>Scogin</t>
  </si>
  <si>
    <t>Kev</t>
  </si>
  <si>
    <t>Petkov</t>
  </si>
  <si>
    <t>Chuck</t>
  </si>
  <si>
    <t>Haug</t>
  </si>
  <si>
    <t>Thatcher</t>
  </si>
  <si>
    <t>Dixey</t>
  </si>
  <si>
    <t>Finn</t>
  </si>
  <si>
    <t>D'Agostino</t>
  </si>
  <si>
    <t>Cyndi</t>
  </si>
  <si>
    <t>Claremont</t>
  </si>
  <si>
    <t>Kristoforo</t>
  </si>
  <si>
    <t>Pucknell</t>
  </si>
  <si>
    <t>Pavlov</t>
  </si>
  <si>
    <t>Fone</t>
  </si>
  <si>
    <t>Elfrida</t>
  </si>
  <si>
    <t>Yerrall</t>
  </si>
  <si>
    <t>Marillin</t>
  </si>
  <si>
    <t>Willingham</t>
  </si>
  <si>
    <t>Donovan</t>
  </si>
  <si>
    <t>Vanyukhin</t>
  </si>
  <si>
    <t>Lynea</t>
  </si>
  <si>
    <t>Richings</t>
  </si>
  <si>
    <t>May</t>
  </si>
  <si>
    <t>Liccardi</t>
  </si>
  <si>
    <t>Dion</t>
  </si>
  <si>
    <t>Bigland</t>
  </si>
  <si>
    <t>Rudd</t>
  </si>
  <si>
    <t>White</t>
  </si>
  <si>
    <t>Hildagard</t>
  </si>
  <si>
    <t>Dewdney</t>
  </si>
  <si>
    <t>Saleem</t>
  </si>
  <si>
    <t>Thunnerclef</t>
  </si>
  <si>
    <t>Abdul</t>
  </si>
  <si>
    <t>Skoughman</t>
  </si>
  <si>
    <t>Queripel</t>
  </si>
  <si>
    <t>Nobie</t>
  </si>
  <si>
    <t>March</t>
  </si>
  <si>
    <t>Kendra</t>
  </si>
  <si>
    <t>Hubery</t>
  </si>
  <si>
    <t>Saunders</t>
  </si>
  <si>
    <t>Silversmid</t>
  </si>
  <si>
    <t>Myrtie</t>
  </si>
  <si>
    <t>Rosenthal</t>
  </si>
  <si>
    <t>Trey</t>
  </si>
  <si>
    <t>Dronsfield</t>
  </si>
  <si>
    <t>Wilmette</t>
  </si>
  <si>
    <t>Chidwick</t>
  </si>
  <si>
    <t>Veronike</t>
  </si>
  <si>
    <t>Connell</t>
  </si>
  <si>
    <t>Loella</t>
  </si>
  <si>
    <t>Uren</t>
  </si>
  <si>
    <t>Auguste</t>
  </si>
  <si>
    <t>McPhee</t>
  </si>
  <si>
    <t>Jammal</t>
  </si>
  <si>
    <t>Yardley</t>
  </si>
  <si>
    <t>Carlin</t>
  </si>
  <si>
    <t>Lethbury</t>
  </si>
  <si>
    <t>Currie</t>
  </si>
  <si>
    <t>De La Coste</t>
  </si>
  <si>
    <t>Caryn</t>
  </si>
  <si>
    <t>Slatcher</t>
  </si>
  <si>
    <t>Rolph</t>
  </si>
  <si>
    <t>Wixey</t>
  </si>
  <si>
    <t>Darci</t>
  </si>
  <si>
    <t>Fidelli</t>
  </si>
  <si>
    <t>Bride</t>
  </si>
  <si>
    <t>Eyckelbeck</t>
  </si>
  <si>
    <t>Donelle</t>
  </si>
  <si>
    <t>Lambregts</t>
  </si>
  <si>
    <t>Malarkey</t>
  </si>
  <si>
    <t>Franny</t>
  </si>
  <si>
    <t>Niemetz</t>
  </si>
  <si>
    <t>Carley</t>
  </si>
  <si>
    <t>Wilder</t>
  </si>
  <si>
    <t>Erma</t>
  </si>
  <si>
    <t>Claxson</t>
  </si>
  <si>
    <t>Carlos</t>
  </si>
  <si>
    <t>Carcas</t>
  </si>
  <si>
    <t>Norman</t>
  </si>
  <si>
    <t>Dunkerly</t>
  </si>
  <si>
    <t>Fredi</t>
  </si>
  <si>
    <t>Fincke</t>
  </si>
  <si>
    <t>Costa</t>
  </si>
  <si>
    <t>Ilyukhov</t>
  </si>
  <si>
    <t>Elena</t>
  </si>
  <si>
    <t>Covil</t>
  </si>
  <si>
    <t>Bill</t>
  </si>
  <si>
    <t>Dawdary</t>
  </si>
  <si>
    <t>Shani</t>
  </si>
  <si>
    <t>Mercey</t>
  </si>
  <si>
    <t>Greer</t>
  </si>
  <si>
    <t>Ernesta</t>
  </si>
  <si>
    <t>Hadland</t>
  </si>
  <si>
    <t>Kristy</t>
  </si>
  <si>
    <t>Dudney</t>
  </si>
  <si>
    <t>Coralyn</t>
  </si>
  <si>
    <t>Filon</t>
  </si>
  <si>
    <t>Rodrique</t>
  </si>
  <si>
    <t>Grogono</t>
  </si>
  <si>
    <t>Lionello</t>
  </si>
  <si>
    <t>Hartill</t>
  </si>
  <si>
    <t>Melisse</t>
  </si>
  <si>
    <t>Labrum</t>
  </si>
  <si>
    <t>Gill</t>
  </si>
  <si>
    <t>Locker</t>
  </si>
  <si>
    <t>Barbara</t>
  </si>
  <si>
    <t>Dory</t>
  </si>
  <si>
    <t>Dewie</t>
  </si>
  <si>
    <t>Galland</t>
  </si>
  <si>
    <t>Junina</t>
  </si>
  <si>
    <t>Horrod</t>
  </si>
  <si>
    <t>Antonella</t>
  </si>
  <si>
    <t>Reymers</t>
  </si>
  <si>
    <t>Amalle</t>
  </si>
  <si>
    <t>Rochford</t>
  </si>
  <si>
    <t>Emelyne</t>
  </si>
  <si>
    <t>Lathwood</t>
  </si>
  <si>
    <t>Brandtr</t>
  </si>
  <si>
    <t>Pech</t>
  </si>
  <si>
    <t>Winston</t>
  </si>
  <si>
    <t>Robe</t>
  </si>
  <si>
    <t>Juditha</t>
  </si>
  <si>
    <t>Kettlestringes</t>
  </si>
  <si>
    <t>Morty</t>
  </si>
  <si>
    <t>Skalls</t>
  </si>
  <si>
    <t>Marysa</t>
  </si>
  <si>
    <t>Shaddock</t>
  </si>
  <si>
    <t>Amalee</t>
  </si>
  <si>
    <t>Shilston</t>
  </si>
  <si>
    <t>Eddy</t>
  </si>
  <si>
    <t>Payfoot</t>
  </si>
  <si>
    <t>Maighdiln</t>
  </si>
  <si>
    <t>Satyford</t>
  </si>
  <si>
    <t>Richmound</t>
  </si>
  <si>
    <t>Patience</t>
  </si>
  <si>
    <t>Jourdain</t>
  </si>
  <si>
    <t>Gianullo</t>
  </si>
  <si>
    <t>Elmore</t>
  </si>
  <si>
    <t>Bavister</t>
  </si>
  <si>
    <t>Rouvin</t>
  </si>
  <si>
    <t>Blonden</t>
  </si>
  <si>
    <t>Leicester</t>
  </si>
  <si>
    <t>Record</t>
  </si>
  <si>
    <t>Chaddie</t>
  </si>
  <si>
    <t>Wickersham</t>
  </si>
  <si>
    <t>Adolpho</t>
  </si>
  <si>
    <t>Gaby</t>
  </si>
  <si>
    <t>Matityahu</t>
  </si>
  <si>
    <t>Nicolette</t>
  </si>
  <si>
    <t>Paradin</t>
  </si>
  <si>
    <t>Craggie</t>
  </si>
  <si>
    <t>Pomphrey</t>
  </si>
  <si>
    <t>Merrel</t>
  </si>
  <si>
    <t>Fratson</t>
  </si>
  <si>
    <t>Cyndia</t>
  </si>
  <si>
    <t>Halpine</t>
  </si>
  <si>
    <t>Ingar</t>
  </si>
  <si>
    <t>McGillacoell</t>
  </si>
  <si>
    <t>Veriee</t>
  </si>
  <si>
    <t>Parham</t>
  </si>
  <si>
    <t>Zebadiah</t>
  </si>
  <si>
    <t>Chalkly</t>
  </si>
  <si>
    <t>Sidnee</t>
  </si>
  <si>
    <t>Molan</t>
  </si>
  <si>
    <t>Naulty</t>
  </si>
  <si>
    <t>Beitris</t>
  </si>
  <si>
    <t>Preon</t>
  </si>
  <si>
    <t>Donnell</t>
  </si>
  <si>
    <t>Robshaw</t>
  </si>
  <si>
    <t>Doralia</t>
  </si>
  <si>
    <t>Mepham</t>
  </si>
  <si>
    <t>Joye</t>
  </si>
  <si>
    <t>Mowbray</t>
  </si>
  <si>
    <t>Hugo</t>
  </si>
  <si>
    <t>Denison</t>
  </si>
  <si>
    <t>Arabel</t>
  </si>
  <si>
    <t>Sommerly</t>
  </si>
  <si>
    <t>Conny</t>
  </si>
  <si>
    <t>Osbourne</t>
  </si>
  <si>
    <t>Broderic</t>
  </si>
  <si>
    <t>Barendtsen</t>
  </si>
  <si>
    <t>Sherilyn</t>
  </si>
  <si>
    <t>Witnall</t>
  </si>
  <si>
    <t>Frankie</t>
  </si>
  <si>
    <t>Keymar</t>
  </si>
  <si>
    <t>Moses</t>
  </si>
  <si>
    <t>Lidgertwood</t>
  </si>
  <si>
    <t>Doria</t>
  </si>
  <si>
    <t>Crummay</t>
  </si>
  <si>
    <t>Rubin</t>
  </si>
  <si>
    <t>Gianetti</t>
  </si>
  <si>
    <t>Fredelia</t>
  </si>
  <si>
    <t>Dahle</t>
  </si>
  <si>
    <t>Filbert</t>
  </si>
  <si>
    <t>Wemyss</t>
  </si>
  <si>
    <t>Andre</t>
  </si>
  <si>
    <t>McInulty</t>
  </si>
  <si>
    <t>Henka</t>
  </si>
  <si>
    <t>Fallowes</t>
  </si>
  <si>
    <t>Arline</t>
  </si>
  <si>
    <t>Openshaw</t>
  </si>
  <si>
    <t>Colline</t>
  </si>
  <si>
    <t>Elsip</t>
  </si>
  <si>
    <t>Rodie</t>
  </si>
  <si>
    <t>Bunhill</t>
  </si>
  <si>
    <t>Martyn</t>
  </si>
  <si>
    <t>Etheredge</t>
  </si>
  <si>
    <t>Artie</t>
  </si>
  <si>
    <t>Wooding</t>
  </si>
  <si>
    <t>Hedwig</t>
  </si>
  <si>
    <t>Churchard</t>
  </si>
  <si>
    <t>Megan</t>
  </si>
  <si>
    <t>Gethyn</t>
  </si>
  <si>
    <t>Dionisio</t>
  </si>
  <si>
    <t>Dawdry</t>
  </si>
  <si>
    <t>Ramsay</t>
  </si>
  <si>
    <t>Watmough</t>
  </si>
  <si>
    <t>Lancelot</t>
  </si>
  <si>
    <t>Piens</t>
  </si>
  <si>
    <t>Arleyne</t>
  </si>
  <si>
    <t>Barg</t>
  </si>
  <si>
    <t>Berkly</t>
  </si>
  <si>
    <t>Fylan</t>
  </si>
  <si>
    <t>Delia</t>
  </si>
  <si>
    <t>Woolveridge</t>
  </si>
  <si>
    <t>Kiel</t>
  </si>
  <si>
    <t>Gurner</t>
  </si>
  <si>
    <t>Reginauld</t>
  </si>
  <si>
    <t>Durrance</t>
  </si>
  <si>
    <t>Karalee</t>
  </si>
  <si>
    <t>Roby</t>
  </si>
  <si>
    <t>Tiebout</t>
  </si>
  <si>
    <t>MacLoughlin</t>
  </si>
  <si>
    <t>Sophie</t>
  </si>
  <si>
    <t>Causton</t>
  </si>
  <si>
    <t>Abram</t>
  </si>
  <si>
    <t>Greensides</t>
  </si>
  <si>
    <t>Meg</t>
  </si>
  <si>
    <t>Ducket</t>
  </si>
  <si>
    <t>Beverie</t>
  </si>
  <si>
    <t>Llewelly</t>
  </si>
  <si>
    <t>Kristien</t>
  </si>
  <si>
    <t>Briztman</t>
  </si>
  <si>
    <t>Tracy</t>
  </si>
  <si>
    <t>Rastrick</t>
  </si>
  <si>
    <t>Sibby</t>
  </si>
  <si>
    <t>Renak</t>
  </si>
  <si>
    <t>Mallissa</t>
  </si>
  <si>
    <t>Plant</t>
  </si>
  <si>
    <t>Arther</t>
  </si>
  <si>
    <t>McGonagle</t>
  </si>
  <si>
    <t>Sayer</t>
  </si>
  <si>
    <t>Cranage</t>
  </si>
  <si>
    <t>Dennis</t>
  </si>
  <si>
    <t>Rigolle</t>
  </si>
  <si>
    <t>Engracia</t>
  </si>
  <si>
    <t>Arsmith</t>
  </si>
  <si>
    <t>Mariquilla</t>
  </si>
  <si>
    <t>Sibbert</t>
  </si>
  <si>
    <t>Paulo</t>
  </si>
  <si>
    <t>Glacken</t>
  </si>
  <si>
    <t>Arlin</t>
  </si>
  <si>
    <t>Rosier</t>
  </si>
  <si>
    <t>Consolata</t>
  </si>
  <si>
    <t>Marsie</t>
  </si>
  <si>
    <t>Brendis</t>
  </si>
  <si>
    <t>Renoden</t>
  </si>
  <si>
    <t>Wheeler</t>
  </si>
  <si>
    <t>Callar</t>
  </si>
  <si>
    <t>Gerick</t>
  </si>
  <si>
    <t>LeEstut</t>
  </si>
  <si>
    <t>Hymie</t>
  </si>
  <si>
    <t>Fortesquieu</t>
  </si>
  <si>
    <t>Capelle</t>
  </si>
  <si>
    <t>Krishnah</t>
  </si>
  <si>
    <t>Drew</t>
  </si>
  <si>
    <t>Had</t>
  </si>
  <si>
    <t>Aizlewood</t>
  </si>
  <si>
    <t>Wash</t>
  </si>
  <si>
    <t>Garaghan</t>
  </si>
  <si>
    <t>Glynis</t>
  </si>
  <si>
    <t>Livingstone</t>
  </si>
  <si>
    <t>Cecilia</t>
  </si>
  <si>
    <t>Cureton</t>
  </si>
  <si>
    <t>Eward</t>
  </si>
  <si>
    <t>Dunbleton</t>
  </si>
  <si>
    <t>Andris</t>
  </si>
  <si>
    <t>Cutbush</t>
  </si>
  <si>
    <t>Sibbie</t>
  </si>
  <si>
    <t>Falconar</t>
  </si>
  <si>
    <t>Phil</t>
  </si>
  <si>
    <t>Kuhnke</t>
  </si>
  <si>
    <t>Seegar</t>
  </si>
  <si>
    <t>Cristina</t>
  </si>
  <si>
    <t>Tapson</t>
  </si>
  <si>
    <t>Della</t>
  </si>
  <si>
    <t>McNaught</t>
  </si>
  <si>
    <t>Alric</t>
  </si>
  <si>
    <t>Garz</t>
  </si>
  <si>
    <t>Simone</t>
  </si>
  <si>
    <t>Powland</t>
  </si>
  <si>
    <t>Shawna</t>
  </si>
  <si>
    <t>Burdett</t>
  </si>
  <si>
    <t>Hillel</t>
  </si>
  <si>
    <t>Niles</t>
  </si>
  <si>
    <t>Petronille</t>
  </si>
  <si>
    <t>Rentcome</t>
  </si>
  <si>
    <t>Beaufort</t>
  </si>
  <si>
    <t>Haddock</t>
  </si>
  <si>
    <t>Tani</t>
  </si>
  <si>
    <t>Buckberry</t>
  </si>
  <si>
    <t>Sheilakathryn</t>
  </si>
  <si>
    <t>Jozefczak</t>
  </si>
  <si>
    <t>Barnabas</t>
  </si>
  <si>
    <t>Ricardin</t>
  </si>
  <si>
    <t>Kippar</t>
  </si>
  <si>
    <t>Cheer</t>
  </si>
  <si>
    <t>Donavon</t>
  </si>
  <si>
    <t>Itzakovitz</t>
  </si>
  <si>
    <t>Sergio</t>
  </si>
  <si>
    <t>Crasswell</t>
  </si>
  <si>
    <t>Amory</t>
  </si>
  <si>
    <t>Cloute</t>
  </si>
  <si>
    <t>Sebastiano</t>
  </si>
  <si>
    <t>Marten</t>
  </si>
  <si>
    <t>Boycie</t>
  </si>
  <si>
    <t>Whyler</t>
  </si>
  <si>
    <t>Martica</t>
  </si>
  <si>
    <t>Nassy</t>
  </si>
  <si>
    <t>Vladimir</t>
  </si>
  <si>
    <t>Belshaw</t>
  </si>
  <si>
    <t>Maury</t>
  </si>
  <si>
    <t>Mailey</t>
  </si>
  <si>
    <t>Vail</t>
  </si>
  <si>
    <t>O'Sheeryne</t>
  </si>
  <si>
    <t>Brice</t>
  </si>
  <si>
    <t>Ezzle</t>
  </si>
  <si>
    <t>Eal</t>
  </si>
  <si>
    <t>Aldie</t>
  </si>
  <si>
    <t>Fulvia</t>
  </si>
  <si>
    <t>Ivamy</t>
  </si>
  <si>
    <t>Emmie</t>
  </si>
  <si>
    <t>Cheverton</t>
  </si>
  <si>
    <t>Zane</t>
  </si>
  <si>
    <t>Hazlegrove</t>
  </si>
  <si>
    <t>Demetris</t>
  </si>
  <si>
    <t>Truett</t>
  </si>
  <si>
    <t>Godard</t>
  </si>
  <si>
    <t>Seabert</t>
  </si>
  <si>
    <t>Madella</t>
  </si>
  <si>
    <t>Letford</t>
  </si>
  <si>
    <t>Lesley</t>
  </si>
  <si>
    <t>Howis</t>
  </si>
  <si>
    <t>Carri</t>
  </si>
  <si>
    <t>Leeming</t>
  </si>
  <si>
    <t>Deena</t>
  </si>
  <si>
    <t>Purvey</t>
  </si>
  <si>
    <t>Myrilla</t>
  </si>
  <si>
    <t>Ruppeli</t>
  </si>
  <si>
    <t>Nikolos</t>
  </si>
  <si>
    <t>Siggee</t>
  </si>
  <si>
    <t>Winfred</t>
  </si>
  <si>
    <t>Daouze</t>
  </si>
  <si>
    <t>Weylin</t>
  </si>
  <si>
    <t>Chasemore</t>
  </si>
  <si>
    <t>Miguel</t>
  </si>
  <si>
    <t>Sertin</t>
  </si>
  <si>
    <t>Bianka</t>
  </si>
  <si>
    <t>Segges</t>
  </si>
  <si>
    <t>Norbert</t>
  </si>
  <si>
    <t>Greenroyd</t>
  </si>
  <si>
    <t>Phillipe</t>
  </si>
  <si>
    <t>Parradice</t>
  </si>
  <si>
    <t>Luisa</t>
  </si>
  <si>
    <t>Lindman</t>
  </si>
  <si>
    <t>Marjory</t>
  </si>
  <si>
    <t>Landal</t>
  </si>
  <si>
    <t>Darin</t>
  </si>
  <si>
    <t>Mingus</t>
  </si>
  <si>
    <t>Carleen</t>
  </si>
  <si>
    <t>Shildrake</t>
  </si>
  <si>
    <t>Greeveson</t>
  </si>
  <si>
    <t>Kaitlin</t>
  </si>
  <si>
    <t>McDyer</t>
  </si>
  <si>
    <t>Amandie</t>
  </si>
  <si>
    <t>Pepi</t>
  </si>
  <si>
    <t>Brankley</t>
  </si>
  <si>
    <t>Rosalie</t>
  </si>
  <si>
    <t>Antonio</t>
  </si>
  <si>
    <t>Mildred</t>
  </si>
  <si>
    <t>Minnock</t>
  </si>
  <si>
    <t>Nicki</t>
  </si>
  <si>
    <t>Vedmore</t>
  </si>
  <si>
    <t>Van</t>
  </si>
  <si>
    <t>Schimke</t>
  </si>
  <si>
    <t>Emilio</t>
  </si>
  <si>
    <t>McNish</t>
  </si>
  <si>
    <t>Anthe</t>
  </si>
  <si>
    <t>Banke</t>
  </si>
  <si>
    <t>Pamela</t>
  </si>
  <si>
    <t>Ayshford</t>
  </si>
  <si>
    <t>Barbi</t>
  </si>
  <si>
    <t>Santino</t>
  </si>
  <si>
    <t>Iddiens</t>
  </si>
  <si>
    <t>Ddene</t>
  </si>
  <si>
    <t>Evered</t>
  </si>
  <si>
    <t>Nathaniel</t>
  </si>
  <si>
    <t>Shillabeare</t>
  </si>
  <si>
    <t>Fosh</t>
  </si>
  <si>
    <t>Lucila</t>
  </si>
  <si>
    <t>Matchitt</t>
  </si>
  <si>
    <t>Hamlin</t>
  </si>
  <si>
    <t>Swaddle</t>
  </si>
  <si>
    <t>Zaneta</t>
  </si>
  <si>
    <t>Allsupp</t>
  </si>
  <si>
    <t>Ollie</t>
  </si>
  <si>
    <t>Shanahan</t>
  </si>
  <si>
    <t>Pren</t>
  </si>
  <si>
    <t>Simper</t>
  </si>
  <si>
    <t>Dyanne</t>
  </si>
  <si>
    <t>Forsyth</t>
  </si>
  <si>
    <t>Alyssa</t>
  </si>
  <si>
    <t>Crayker</t>
  </si>
  <si>
    <t>Carree</t>
  </si>
  <si>
    <t>Hopfer</t>
  </si>
  <si>
    <t>Harget</t>
  </si>
  <si>
    <t>Rossie</t>
  </si>
  <si>
    <t>Shayler</t>
  </si>
  <si>
    <t>Millie</t>
  </si>
  <si>
    <t>Porkiss</t>
  </si>
  <si>
    <t>Antons</t>
  </si>
  <si>
    <t>Coiley</t>
  </si>
  <si>
    <t>Curry</t>
  </si>
  <si>
    <t>Kettel</t>
  </si>
  <si>
    <t>Daile</t>
  </si>
  <si>
    <t>Coenraets</t>
  </si>
  <si>
    <t>Pietro</t>
  </si>
  <si>
    <t>Bacchus</t>
  </si>
  <si>
    <t>Derrik</t>
  </si>
  <si>
    <t>Medwell</t>
  </si>
  <si>
    <t>Rance</t>
  </si>
  <si>
    <t>Grammer</t>
  </si>
  <si>
    <t>Antonina</t>
  </si>
  <si>
    <t>Worboy</t>
  </si>
  <si>
    <t>Semered</t>
  </si>
  <si>
    <t>Juliet</t>
  </si>
  <si>
    <t>Akerman</t>
  </si>
  <si>
    <t>Webster</t>
  </si>
  <si>
    <t>Scardifield</t>
  </si>
  <si>
    <t>Patin</t>
  </si>
  <si>
    <t>Pistol</t>
  </si>
  <si>
    <t>Barbra</t>
  </si>
  <si>
    <t>Menichini</t>
  </si>
  <si>
    <t>Raff</t>
  </si>
  <si>
    <t>Marrow</t>
  </si>
  <si>
    <t>Marie-jeanne</t>
  </si>
  <si>
    <t>Hadigate</t>
  </si>
  <si>
    <t>Hanson</t>
  </si>
  <si>
    <t>Vaggers</t>
  </si>
  <si>
    <t>Waldemar</t>
  </si>
  <si>
    <t>Coffin</t>
  </si>
  <si>
    <t>Gayelord</t>
  </si>
  <si>
    <t>Jocic</t>
  </si>
  <si>
    <t>Vickie</t>
  </si>
  <si>
    <t>Spellward</t>
  </si>
  <si>
    <t>Monty</t>
  </si>
  <si>
    <t>Wagstaffe</t>
  </si>
  <si>
    <t>Cami</t>
  </si>
  <si>
    <t>Armin</t>
  </si>
  <si>
    <t>Claudie</t>
  </si>
  <si>
    <t>Bartholomieu</t>
  </si>
  <si>
    <t>Sena</t>
  </si>
  <si>
    <t>Hedin</t>
  </si>
  <si>
    <t>Kalindi</t>
  </si>
  <si>
    <t>Pochin</t>
  </si>
  <si>
    <t>Marvin</t>
  </si>
  <si>
    <t>Coldbath</t>
  </si>
  <si>
    <t>Florri</t>
  </si>
  <si>
    <t>Blackden</t>
  </si>
  <si>
    <t>Emanuele</t>
  </si>
  <si>
    <t>Brown</t>
  </si>
  <si>
    <t>Melloney</t>
  </si>
  <si>
    <t>Dukesbury</t>
  </si>
  <si>
    <t>Christan</t>
  </si>
  <si>
    <t>Whittlesey</t>
  </si>
  <si>
    <t>Lucky</t>
  </si>
  <si>
    <t>Southerell</t>
  </si>
  <si>
    <t>Sherwynd</t>
  </si>
  <si>
    <t>Martini</t>
  </si>
  <si>
    <t>Jess</t>
  </si>
  <si>
    <t>Urrey</t>
  </si>
  <si>
    <t>Merrile</t>
  </si>
  <si>
    <t>Regnard</t>
  </si>
  <si>
    <t>Jamil</t>
  </si>
  <si>
    <t>Lardeux</t>
  </si>
  <si>
    <t>Tedmund</t>
  </si>
  <si>
    <t>Hylands</t>
  </si>
  <si>
    <t>Darcie</t>
  </si>
  <si>
    <t>Speakman</t>
  </si>
  <si>
    <t>Merrill</t>
  </si>
  <si>
    <t>Metson</t>
  </si>
  <si>
    <t>Damaris</t>
  </si>
  <si>
    <t>Ledington</t>
  </si>
  <si>
    <t>Nicko</t>
  </si>
  <si>
    <t>Ducker</t>
  </si>
  <si>
    <t>Erin</t>
  </si>
  <si>
    <t>Giovanazzi</t>
  </si>
  <si>
    <t>Nial</t>
  </si>
  <si>
    <t>Pound</t>
  </si>
  <si>
    <t>Barde</t>
  </si>
  <si>
    <t>Grimsdyke</t>
  </si>
  <si>
    <t>Duffy</t>
  </si>
  <si>
    <t>Grunbaum</t>
  </si>
  <si>
    <t>Cherye</t>
  </si>
  <si>
    <t>Suett</t>
  </si>
  <si>
    <t>Shelmardine</t>
  </si>
  <si>
    <t>Titos</t>
  </si>
  <si>
    <t>Ewington</t>
  </si>
  <si>
    <t>Dexter</t>
  </si>
  <si>
    <t>Castree</t>
  </si>
  <si>
    <t>Tinsley</t>
  </si>
  <si>
    <t>Darwin</t>
  </si>
  <si>
    <t>Whitrod</t>
  </si>
  <si>
    <t>Misty</t>
  </si>
  <si>
    <t>Benninger</t>
  </si>
  <si>
    <t>Chastity</t>
  </si>
  <si>
    <t>Highwood</t>
  </si>
  <si>
    <t>Renaud</t>
  </si>
  <si>
    <t>Martinec</t>
  </si>
  <si>
    <t>Elisabetta</t>
  </si>
  <si>
    <t>Rotherham</t>
  </si>
  <si>
    <t>Krisha</t>
  </si>
  <si>
    <t>Philipson</t>
  </si>
  <si>
    <t>Orelia</t>
  </si>
  <si>
    <t>Gonnin</t>
  </si>
  <si>
    <t>Nolie</t>
  </si>
  <si>
    <t>Balch</t>
  </si>
  <si>
    <t>Alexa</t>
  </si>
  <si>
    <t>Murty</t>
  </si>
  <si>
    <t>Amalea</t>
  </si>
  <si>
    <t>Gooda</t>
  </si>
  <si>
    <t>Salli</t>
  </si>
  <si>
    <t>Forsaith</t>
  </si>
  <si>
    <t>Erika</t>
  </si>
  <si>
    <t>Laing</t>
  </si>
  <si>
    <t>Exton</t>
  </si>
  <si>
    <t>Nichols</t>
  </si>
  <si>
    <t>Mullenger</t>
  </si>
  <si>
    <t>Tuckie</t>
  </si>
  <si>
    <t>Cantillion</t>
  </si>
  <si>
    <t>Elie</t>
  </si>
  <si>
    <t>Lenaghen</t>
  </si>
  <si>
    <t>Elroy</t>
  </si>
  <si>
    <t>Smooth</t>
  </si>
  <si>
    <t>Mauricio</t>
  </si>
  <si>
    <t>Nequest</t>
  </si>
  <si>
    <t>Travers</t>
  </si>
  <si>
    <t>Mueller</t>
  </si>
  <si>
    <t>Gar</t>
  </si>
  <si>
    <t>Gonzalo</t>
  </si>
  <si>
    <t>Ivan</t>
  </si>
  <si>
    <t>Minchindon</t>
  </si>
  <si>
    <t>Lawrence</t>
  </si>
  <si>
    <t>Strognell</t>
  </si>
  <si>
    <t>Huey</t>
  </si>
  <si>
    <t>Pickaver</t>
  </si>
  <si>
    <t>Aurelie</t>
  </si>
  <si>
    <t>Messam</t>
  </si>
  <si>
    <t>Cecilius</t>
  </si>
  <si>
    <t>Kentish</t>
  </si>
  <si>
    <t>Elizabet</t>
  </si>
  <si>
    <t>Balden</t>
  </si>
  <si>
    <t>Pacorro</t>
  </si>
  <si>
    <t>Timblett</t>
  </si>
  <si>
    <t>Christabella</t>
  </si>
  <si>
    <t>Buckner</t>
  </si>
  <si>
    <t>Tallie</t>
  </si>
  <si>
    <t>Smerdon</t>
  </si>
  <si>
    <t>Rufe</t>
  </si>
  <si>
    <t>Millin</t>
  </si>
  <si>
    <t>Shayne</t>
  </si>
  <si>
    <t>Haskew</t>
  </si>
  <si>
    <t>Idell</t>
  </si>
  <si>
    <t>Tolefree</t>
  </si>
  <si>
    <t>Vania</t>
  </si>
  <si>
    <t>Shillum</t>
  </si>
  <si>
    <t>Bengt</t>
  </si>
  <si>
    <t>Morgan</t>
  </si>
  <si>
    <t>Alberto</t>
  </si>
  <si>
    <t>Peabody</t>
  </si>
  <si>
    <t>Jessie</t>
  </si>
  <si>
    <t>Dayley</t>
  </si>
  <si>
    <t>Clyve</t>
  </si>
  <si>
    <t>Antic</t>
  </si>
  <si>
    <t>Garrique</t>
  </si>
  <si>
    <t>Hillyer</t>
  </si>
  <si>
    <t>Iscowitz</t>
  </si>
  <si>
    <t>Mendel</t>
  </si>
  <si>
    <t>Kener</t>
  </si>
  <si>
    <t>Rosina</t>
  </si>
  <si>
    <t>Kop</t>
  </si>
  <si>
    <t>Adena</t>
  </si>
  <si>
    <t>Calloway</t>
  </si>
  <si>
    <t>Rodina</t>
  </si>
  <si>
    <t>Dorn</t>
  </si>
  <si>
    <t>Terri</t>
  </si>
  <si>
    <t>Hulmes</t>
  </si>
  <si>
    <t>Wendel</t>
  </si>
  <si>
    <t>Shayes</t>
  </si>
  <si>
    <t>Aviva</t>
  </si>
  <si>
    <t>Dunklee</t>
  </si>
  <si>
    <t>Julianna</t>
  </si>
  <si>
    <t>Zamora</t>
  </si>
  <si>
    <t>Rosella</t>
  </si>
  <si>
    <t>Duesberry</t>
  </si>
  <si>
    <t>Alfi</t>
  </si>
  <si>
    <t>Dailey</t>
  </si>
  <si>
    <t>Janenna</t>
  </si>
  <si>
    <t>Wyer</t>
  </si>
  <si>
    <t>Austine</t>
  </si>
  <si>
    <t>Lartice</t>
  </si>
  <si>
    <t>Kiley</t>
  </si>
  <si>
    <t>Lyver</t>
  </si>
  <si>
    <t>Cairistiona</t>
  </si>
  <si>
    <t>Duplan</t>
  </si>
  <si>
    <t>Cory</t>
  </si>
  <si>
    <t>Underhill</t>
  </si>
  <si>
    <t>Adolf</t>
  </si>
  <si>
    <t>Creamer</t>
  </si>
  <si>
    <t>Eustacia</t>
  </si>
  <si>
    <t>Aps</t>
  </si>
  <si>
    <t>Peter</t>
  </si>
  <si>
    <t>O'Grady</t>
  </si>
  <si>
    <t>Jermayne</t>
  </si>
  <si>
    <t>Claeskens</t>
  </si>
  <si>
    <t>Minetta</t>
  </si>
  <si>
    <t>Augar</t>
  </si>
  <si>
    <t>Christina</t>
  </si>
  <si>
    <t>Latham</t>
  </si>
  <si>
    <t>Derk</t>
  </si>
  <si>
    <t>Pawlik</t>
  </si>
  <si>
    <t>Wenona</t>
  </si>
  <si>
    <t>Lewzey</t>
  </si>
  <si>
    <t>Zebedee</t>
  </si>
  <si>
    <t>Sante</t>
  </si>
  <si>
    <t>Avivah</t>
  </si>
  <si>
    <t>Grime</t>
  </si>
  <si>
    <t>Evania</t>
  </si>
  <si>
    <t>Kubelka</t>
  </si>
  <si>
    <t>Bess</t>
  </si>
  <si>
    <t>Bennie</t>
  </si>
  <si>
    <t>Seyler</t>
  </si>
  <si>
    <t>Georgie</t>
  </si>
  <si>
    <t>Epine</t>
  </si>
  <si>
    <t>Iago</t>
  </si>
  <si>
    <t>Lenden</t>
  </si>
  <si>
    <t>Tammy</t>
  </si>
  <si>
    <t>Gouldstone</t>
  </si>
  <si>
    <t>Verine</t>
  </si>
  <si>
    <t>Hutchinges</t>
  </si>
  <si>
    <t>Fabe</t>
  </si>
  <si>
    <t>Farndon</t>
  </si>
  <si>
    <t>Lucina</t>
  </si>
  <si>
    <t>Dransfield</t>
  </si>
  <si>
    <t>Margit</t>
  </si>
  <si>
    <t>Durant</t>
  </si>
  <si>
    <t>Lazar</t>
  </si>
  <si>
    <t>Kynett</t>
  </si>
  <si>
    <t>Talbot</t>
  </si>
  <si>
    <t>Jubert</t>
  </si>
  <si>
    <t>Reagan</t>
  </si>
  <si>
    <t>Waud</t>
  </si>
  <si>
    <t>Adaline</t>
  </si>
  <si>
    <t>Vankin</t>
  </si>
  <si>
    <t>Noelyn</t>
  </si>
  <si>
    <t>Howarth</t>
  </si>
  <si>
    <t>Letti</t>
  </si>
  <si>
    <t>Glyne</t>
  </si>
  <si>
    <t>Sunny</t>
  </si>
  <si>
    <t>Lingley</t>
  </si>
  <si>
    <t>Pansie</t>
  </si>
  <si>
    <t>Stirman</t>
  </si>
  <si>
    <t>Sibeal</t>
  </si>
  <si>
    <t>Barneveld</t>
  </si>
  <si>
    <t>Alene</t>
  </si>
  <si>
    <t>O' Mulderrig</t>
  </si>
  <si>
    <t>Joane</t>
  </si>
  <si>
    <t>Ophelia</t>
  </si>
  <si>
    <t>Farrington</t>
  </si>
  <si>
    <t>Caro</t>
  </si>
  <si>
    <t>Lindenbluth</t>
  </si>
  <si>
    <t>Trude</t>
  </si>
  <si>
    <t>Bamblett</t>
  </si>
  <si>
    <t>Lorie</t>
  </si>
  <si>
    <t>Westphalen</t>
  </si>
  <si>
    <t>Hillary</t>
  </si>
  <si>
    <t>Andriolli</t>
  </si>
  <si>
    <t>Javier</t>
  </si>
  <si>
    <t>Davana</t>
  </si>
  <si>
    <t>Isadora</t>
  </si>
  <si>
    <t>Nucci</t>
  </si>
  <si>
    <t>Bernice</t>
  </si>
  <si>
    <t>Dryburgh</t>
  </si>
  <si>
    <t>Aldin</t>
  </si>
  <si>
    <t>Diamant</t>
  </si>
  <si>
    <t>Corene</t>
  </si>
  <si>
    <t>Martins</t>
  </si>
  <si>
    <t>Nickolai</t>
  </si>
  <si>
    <t>Crowcher</t>
  </si>
  <si>
    <t>Thalia</t>
  </si>
  <si>
    <t>Gofton</t>
  </si>
  <si>
    <t>Bea</t>
  </si>
  <si>
    <t>Wylie</t>
  </si>
  <si>
    <t>Moll</t>
  </si>
  <si>
    <t>Bartaletti</t>
  </si>
  <si>
    <t>Nate</t>
  </si>
  <si>
    <t>Kiss</t>
  </si>
  <si>
    <t>Mallory</t>
  </si>
  <si>
    <t>Greensall</t>
  </si>
  <si>
    <t>Addie</t>
  </si>
  <si>
    <t>Mada</t>
  </si>
  <si>
    <t>Ajean</t>
  </si>
  <si>
    <t>Lin</t>
  </si>
  <si>
    <t>Aumerle</t>
  </si>
  <si>
    <t>Elva</t>
  </si>
  <si>
    <t>Bodley</t>
  </si>
  <si>
    <t>Luise</t>
  </si>
  <si>
    <t>Bahls</t>
  </si>
  <si>
    <t>Chanda</t>
  </si>
  <si>
    <t>Folliott</t>
  </si>
  <si>
    <t>Blanche</t>
  </si>
  <si>
    <t>Petrasso</t>
  </si>
  <si>
    <t>Helis</t>
  </si>
  <si>
    <t>Tori</t>
  </si>
  <si>
    <t>Curzey</t>
  </si>
  <si>
    <t>Richemont</t>
  </si>
  <si>
    <t>Mercy</t>
  </si>
  <si>
    <t>Base</t>
  </si>
  <si>
    <t>Thebault</t>
  </si>
  <si>
    <t>Hooban</t>
  </si>
  <si>
    <t>Darsey</t>
  </si>
  <si>
    <t>Crooke</t>
  </si>
  <si>
    <t>Shanta</t>
  </si>
  <si>
    <t>Keyzman</t>
  </si>
  <si>
    <t>Elwyn</t>
  </si>
  <si>
    <t>Faull</t>
  </si>
  <si>
    <t>Loleta</t>
  </si>
  <si>
    <t>Robrow</t>
  </si>
  <si>
    <t>Gaelan</t>
  </si>
  <si>
    <t>Davidy</t>
  </si>
  <si>
    <t>Ivor</t>
  </si>
  <si>
    <t>Benion</t>
  </si>
  <si>
    <t>Lil</t>
  </si>
  <si>
    <t>Goodhand</t>
  </si>
  <si>
    <t>Pablo</t>
  </si>
  <si>
    <t>McCauley</t>
  </si>
  <si>
    <t>Nisse</t>
  </si>
  <si>
    <t>Pauly</t>
  </si>
  <si>
    <t>Kathe</t>
  </si>
  <si>
    <t>Huyge</t>
  </si>
  <si>
    <t>Mavis</t>
  </si>
  <si>
    <t>Seedman</t>
  </si>
  <si>
    <t>Bjorn</t>
  </si>
  <si>
    <t>Skeemor</t>
  </si>
  <si>
    <t>Zebulen</t>
  </si>
  <si>
    <t>Aguirre</t>
  </si>
  <si>
    <t>Brew</t>
  </si>
  <si>
    <t>Sealand</t>
  </si>
  <si>
    <t>Isiahi</t>
  </si>
  <si>
    <t>Meagher</t>
  </si>
  <si>
    <t>Ulrike</t>
  </si>
  <si>
    <t>Cathcart</t>
  </si>
  <si>
    <t>Jasmine</t>
  </si>
  <si>
    <t>Itscovitz</t>
  </si>
  <si>
    <t>Danny</t>
  </si>
  <si>
    <t>Matysiak</t>
  </si>
  <si>
    <t>Attenbrow</t>
  </si>
  <si>
    <t>Francomb</t>
  </si>
  <si>
    <t>Annis</t>
  </si>
  <si>
    <t>Kann</t>
  </si>
  <si>
    <t>Phillip</t>
  </si>
  <si>
    <t>Cowlard</t>
  </si>
  <si>
    <t>Judd</t>
  </si>
  <si>
    <t>Taudevin</t>
  </si>
  <si>
    <t>Devericks</t>
  </si>
  <si>
    <t>Etan</t>
  </si>
  <si>
    <t>Blaver</t>
  </si>
  <si>
    <t>Kippy</t>
  </si>
  <si>
    <t>Birt</t>
  </si>
  <si>
    <t>Stephannie</t>
  </si>
  <si>
    <t>Simeoni</t>
  </si>
  <si>
    <t>Lianne</t>
  </si>
  <si>
    <t>Leatherbarrow</t>
  </si>
  <si>
    <t>Garner</t>
  </si>
  <si>
    <t>Angless</t>
  </si>
  <si>
    <t>Ayn</t>
  </si>
  <si>
    <t>Graveson</t>
  </si>
  <si>
    <t>Andros</t>
  </si>
  <si>
    <t>Rawdales</t>
  </si>
  <si>
    <t>Micah</t>
  </si>
  <si>
    <t>Erskin</t>
  </si>
  <si>
    <t>Kimmi</t>
  </si>
  <si>
    <t>Hackley</t>
  </si>
  <si>
    <t>Michale</t>
  </si>
  <si>
    <t>Shattock</t>
  </si>
  <si>
    <t>Basilio</t>
  </si>
  <si>
    <t>Valance</t>
  </si>
  <si>
    <t>Farris</t>
  </si>
  <si>
    <t>Kohter</t>
  </si>
  <si>
    <t>Rolland</t>
  </si>
  <si>
    <t>Arel</t>
  </si>
  <si>
    <t>Mangon</t>
  </si>
  <si>
    <t>Colette</t>
  </si>
  <si>
    <t>Baly</t>
  </si>
  <si>
    <t>Andreana</t>
  </si>
  <si>
    <t>Berntssen</t>
  </si>
  <si>
    <t>Albertine</t>
  </si>
  <si>
    <t>Percifer</t>
  </si>
  <si>
    <t>Aronoff</t>
  </si>
  <si>
    <t>Ellwood</t>
  </si>
  <si>
    <t>Torn</t>
  </si>
  <si>
    <t>Brade</t>
  </si>
  <si>
    <t>Harrild</t>
  </si>
  <si>
    <t>Delmore</t>
  </si>
  <si>
    <t>D'Orsay</t>
  </si>
  <si>
    <t>Grenville</t>
  </si>
  <si>
    <t>Gianelli</t>
  </si>
  <si>
    <t>Aldwich</t>
  </si>
  <si>
    <t>Nikolaus</t>
  </si>
  <si>
    <t>Shwalbe</t>
  </si>
  <si>
    <t>Billye</t>
  </si>
  <si>
    <t>Custed</t>
  </si>
  <si>
    <t>Daryle</t>
  </si>
  <si>
    <t>Saffen</t>
  </si>
  <si>
    <t>Jo</t>
  </si>
  <si>
    <t>Ainsworth</t>
  </si>
  <si>
    <t>Alfie</t>
  </si>
  <si>
    <t>Mantle</t>
  </si>
  <si>
    <t>Jesus</t>
  </si>
  <si>
    <t>Czajka</t>
  </si>
  <si>
    <t>Viv</t>
  </si>
  <si>
    <t>Elaina</t>
  </si>
  <si>
    <t>Spraging</t>
  </si>
  <si>
    <t>Christye</t>
  </si>
  <si>
    <t>Howling</t>
  </si>
  <si>
    <t>Teresina</t>
  </si>
  <si>
    <t>Stellman</t>
  </si>
  <si>
    <t>Filip</t>
  </si>
  <si>
    <t>Bartels</t>
  </si>
  <si>
    <t>Walker</t>
  </si>
  <si>
    <t>Hartright</t>
  </si>
  <si>
    <t>Brewer</t>
  </si>
  <si>
    <t>Abrahmer</t>
  </si>
  <si>
    <t>Alyse</t>
  </si>
  <si>
    <t>Baldoni</t>
  </si>
  <si>
    <t>Natassia</t>
  </si>
  <si>
    <t>Kruszelnicki</t>
  </si>
  <si>
    <t>Keenan</t>
  </si>
  <si>
    <t>Dowden</t>
  </si>
  <si>
    <t>Nil</t>
  </si>
  <si>
    <t>Sleep</t>
  </si>
  <si>
    <t>Jone</t>
  </si>
  <si>
    <t>Leman</t>
  </si>
  <si>
    <t>Rafe</t>
  </si>
  <si>
    <t>Simmins</t>
  </si>
  <si>
    <t>Desmond</t>
  </si>
  <si>
    <t>Lamborne</t>
  </si>
  <si>
    <t>Hew</t>
  </si>
  <si>
    <t>Riolfi</t>
  </si>
  <si>
    <t>Manthorpe</t>
  </si>
  <si>
    <t>Chas</t>
  </si>
  <si>
    <t>Leverich</t>
  </si>
  <si>
    <t>Merilee</t>
  </si>
  <si>
    <t>Wasbrough</t>
  </si>
  <si>
    <t>Jessa</t>
  </si>
  <si>
    <t>Lefeuvre</t>
  </si>
  <si>
    <t>Bernard</t>
  </si>
  <si>
    <t>Rosenbaum</t>
  </si>
  <si>
    <t>Wait</t>
  </si>
  <si>
    <t>Filippucci</t>
  </si>
  <si>
    <t>Ferdinand</t>
  </si>
  <si>
    <t>Denis</t>
  </si>
  <si>
    <t>Bobbi</t>
  </si>
  <si>
    <t>Juschke</t>
  </si>
  <si>
    <t>Willem</t>
  </si>
  <si>
    <t>Roizn</t>
  </si>
  <si>
    <t>Ahmed</t>
  </si>
  <si>
    <t>Duffell</t>
  </si>
  <si>
    <t>Sherlock</t>
  </si>
  <si>
    <t>Whitemarsh</t>
  </si>
  <si>
    <t>Licha</t>
  </si>
  <si>
    <t>Klaff</t>
  </si>
  <si>
    <t>Ethyl</t>
  </si>
  <si>
    <t>Guiet</t>
  </si>
  <si>
    <t>Roger</t>
  </si>
  <si>
    <t>Haestier</t>
  </si>
  <si>
    <t>Matthias</t>
  </si>
  <si>
    <t>Laxe</t>
  </si>
  <si>
    <t>Maryjo</t>
  </si>
  <si>
    <t>Ardy</t>
  </si>
  <si>
    <t>Codie</t>
  </si>
  <si>
    <t>Koschek</t>
  </si>
  <si>
    <t>Tim</t>
  </si>
  <si>
    <t>Petri</t>
  </si>
  <si>
    <t>Archy</t>
  </si>
  <si>
    <t>Dyson</t>
  </si>
  <si>
    <t>Daphna</t>
  </si>
  <si>
    <t>Plampeyn</t>
  </si>
  <si>
    <t>Robak</t>
  </si>
  <si>
    <t>Orion</t>
  </si>
  <si>
    <t>Quinane</t>
  </si>
  <si>
    <t>Maure</t>
  </si>
  <si>
    <t>Dorracott</t>
  </si>
  <si>
    <t>Temple</t>
  </si>
  <si>
    <t>Espinos</t>
  </si>
  <si>
    <t>Claire</t>
  </si>
  <si>
    <t>Goodered</t>
  </si>
  <si>
    <t>Cordelia</t>
  </si>
  <si>
    <t>Lobb</t>
  </si>
  <si>
    <t>Jonah</t>
  </si>
  <si>
    <t>Suthren</t>
  </si>
  <si>
    <t>Aubrey</t>
  </si>
  <si>
    <t>Maden</t>
  </si>
  <si>
    <t>Ateridge</t>
  </si>
  <si>
    <t>Alex</t>
  </si>
  <si>
    <t>Hess</t>
  </si>
  <si>
    <t>Terry</t>
  </si>
  <si>
    <t>Hawlgarth</t>
  </si>
  <si>
    <t>Basilius</t>
  </si>
  <si>
    <t>Pretorius</t>
  </si>
  <si>
    <t>Ike</t>
  </si>
  <si>
    <t>Ubsdale</t>
  </si>
  <si>
    <t>Valencia</t>
  </si>
  <si>
    <t>McQuaker</t>
  </si>
  <si>
    <t>Helyn</t>
  </si>
  <si>
    <t>Blethyn</t>
  </si>
  <si>
    <t>Vite</t>
  </si>
  <si>
    <t>Hyatt</t>
  </si>
  <si>
    <t>Ranique</t>
  </si>
  <si>
    <t>Greenmon</t>
  </si>
  <si>
    <t>Geoff</t>
  </si>
  <si>
    <t>Yarnton</t>
  </si>
  <si>
    <t>Leelah</t>
  </si>
  <si>
    <t>Jerams</t>
  </si>
  <si>
    <t>Catherine</t>
  </si>
  <si>
    <t>Chastaing</t>
  </si>
  <si>
    <t>Prentiss</t>
  </si>
  <si>
    <t>Doram</t>
  </si>
  <si>
    <t>Barn</t>
  </si>
  <si>
    <t>Roseaman</t>
  </si>
  <si>
    <t>Cassius</t>
  </si>
  <si>
    <t>Foxall</t>
  </si>
  <si>
    <t>Lotty</t>
  </si>
  <si>
    <t>Pirdy</t>
  </si>
  <si>
    <t>Rainer</t>
  </si>
  <si>
    <t>Erni</t>
  </si>
  <si>
    <t>Hunter</t>
  </si>
  <si>
    <t>Lambshine</t>
  </si>
  <si>
    <t>Pierre</t>
  </si>
  <si>
    <t>Corter</t>
  </si>
  <si>
    <t>MacDermott</t>
  </si>
  <si>
    <t>Boycey</t>
  </si>
  <si>
    <t>Dumphrey</t>
  </si>
  <si>
    <t>Matthus</t>
  </si>
  <si>
    <t>Baldini</t>
  </si>
  <si>
    <t>Lesli</t>
  </si>
  <si>
    <t>Harhoff</t>
  </si>
  <si>
    <t>Leola</t>
  </si>
  <si>
    <t>Cuerda</t>
  </si>
  <si>
    <t>Tiphani</t>
  </si>
  <si>
    <t>McDougle</t>
  </si>
  <si>
    <t>Massimo</t>
  </si>
  <si>
    <t>Bowdrey</t>
  </si>
  <si>
    <t>Gennifer</t>
  </si>
  <si>
    <t>Lenney</t>
  </si>
  <si>
    <t>Abra</t>
  </si>
  <si>
    <t>Doniso</t>
  </si>
  <si>
    <t>Tam</t>
  </si>
  <si>
    <t>Davidou</t>
  </si>
  <si>
    <t>Orv</t>
  </si>
  <si>
    <t>Duffie</t>
  </si>
  <si>
    <t>Jansky</t>
  </si>
  <si>
    <t>Logan</t>
  </si>
  <si>
    <t>Southern</t>
  </si>
  <si>
    <t>Shaylynn</t>
  </si>
  <si>
    <t>Pummell</t>
  </si>
  <si>
    <t>Nanine</t>
  </si>
  <si>
    <t>Flowerden</t>
  </si>
  <si>
    <t>Tamqrah</t>
  </si>
  <si>
    <t>Gainforth</t>
  </si>
  <si>
    <t>Ferrel</t>
  </si>
  <si>
    <t>Utridge</t>
  </si>
  <si>
    <t>Attoc</t>
  </si>
  <si>
    <t>Celka</t>
  </si>
  <si>
    <t>Denisard</t>
  </si>
  <si>
    <t>Delphine</t>
  </si>
  <si>
    <t>Gyurko</t>
  </si>
  <si>
    <t>Cristiano</t>
  </si>
  <si>
    <t>Vaskin</t>
  </si>
  <si>
    <t>Fredek</t>
  </si>
  <si>
    <t>Gounet</t>
  </si>
  <si>
    <t>Elbertina</t>
  </si>
  <si>
    <t>Gerardeaux</t>
  </si>
  <si>
    <t>Bartlet</t>
  </si>
  <si>
    <t>Wines</t>
  </si>
  <si>
    <t>Charlotta</t>
  </si>
  <si>
    <t>Chorlton</t>
  </si>
  <si>
    <t>Penelli</t>
  </si>
  <si>
    <t>Obadias</t>
  </si>
  <si>
    <t>Miall</t>
  </si>
  <si>
    <t>Laurice</t>
  </si>
  <si>
    <t>Garbar</t>
  </si>
  <si>
    <t>Leighton</t>
  </si>
  <si>
    <t>Woodeson</t>
  </si>
  <si>
    <t>Shea</t>
  </si>
  <si>
    <t>Nuzzti</t>
  </si>
  <si>
    <t>Deloris</t>
  </si>
  <si>
    <t>Kenzie</t>
  </si>
  <si>
    <t>Rosie</t>
  </si>
  <si>
    <t>Wilden</t>
  </si>
  <si>
    <t>O'Shevlin</t>
  </si>
  <si>
    <t>Elsey</t>
  </si>
  <si>
    <t>Wessel</t>
  </si>
  <si>
    <t>Olivero</t>
  </si>
  <si>
    <t>Vel</t>
  </si>
  <si>
    <t>Jacinthe</t>
  </si>
  <si>
    <t>Klass</t>
  </si>
  <si>
    <t>Ivett</t>
  </si>
  <si>
    <t>Danne</t>
  </si>
  <si>
    <t>Katrina</t>
  </si>
  <si>
    <t>Utterson</t>
  </si>
  <si>
    <t>Herrick</t>
  </si>
  <si>
    <t>Postin</t>
  </si>
  <si>
    <t>See</t>
  </si>
  <si>
    <t>Gratton</t>
  </si>
  <si>
    <t>Brandi</t>
  </si>
  <si>
    <t>Ingarfill</t>
  </si>
  <si>
    <t>Kara-lynn</t>
  </si>
  <si>
    <t>Jime</t>
  </si>
  <si>
    <t>Inger</t>
  </si>
  <si>
    <t>Riedel</t>
  </si>
  <si>
    <t>Evvy</t>
  </si>
  <si>
    <t>Ferrillio</t>
  </si>
  <si>
    <t>Norris</t>
  </si>
  <si>
    <t>Oldknow</t>
  </si>
  <si>
    <t>Malachi</t>
  </si>
  <si>
    <t>Jenne</t>
  </si>
  <si>
    <t>Constancia</t>
  </si>
  <si>
    <t>Lodo</t>
  </si>
  <si>
    <t>Phlippsen</t>
  </si>
  <si>
    <t>Somerset</t>
  </si>
  <si>
    <t>Dutt</t>
  </si>
  <si>
    <t>Orville</t>
  </si>
  <si>
    <t>Hullbrook</t>
  </si>
  <si>
    <t>Rowen</t>
  </si>
  <si>
    <t>Grayland</t>
  </si>
  <si>
    <t>Peggie</t>
  </si>
  <si>
    <t>Puddicombe</t>
  </si>
  <si>
    <t>Olenka</t>
  </si>
  <si>
    <t>Lovat</t>
  </si>
  <si>
    <t>Jacky</t>
  </si>
  <si>
    <t>Edelmann</t>
  </si>
  <si>
    <t>Yves</t>
  </si>
  <si>
    <t>Nicely</t>
  </si>
  <si>
    <t>Moishe</t>
  </si>
  <si>
    <t>Waldock</t>
  </si>
  <si>
    <t>Anette</t>
  </si>
  <si>
    <t>Askell</t>
  </si>
  <si>
    <t>Tabina</t>
  </si>
  <si>
    <t>Gyves</t>
  </si>
  <si>
    <t>Lenette</t>
  </si>
  <si>
    <t>Wayvill</t>
  </si>
  <si>
    <t>Kevin</t>
  </si>
  <si>
    <t>Ravenshaw</t>
  </si>
  <si>
    <t>Maryrose</t>
  </si>
  <si>
    <t>Behr</t>
  </si>
  <si>
    <t>Denney</t>
  </si>
  <si>
    <t>Lebourn</t>
  </si>
  <si>
    <t>Eugene</t>
  </si>
  <si>
    <t>Wyke</t>
  </si>
  <si>
    <t>Lulita</t>
  </si>
  <si>
    <t>Vince</t>
  </si>
  <si>
    <t>Stephen</t>
  </si>
  <si>
    <t>Merington</t>
  </si>
  <si>
    <t>Elfrieda</t>
  </si>
  <si>
    <t>Davoren</t>
  </si>
  <si>
    <t>Ted</t>
  </si>
  <si>
    <t>Crighton</t>
  </si>
  <si>
    <t>Somerton</t>
  </si>
  <si>
    <t>Ashley</t>
  </si>
  <si>
    <t>Everex</t>
  </si>
  <si>
    <t>Jorie</t>
  </si>
  <si>
    <t>Gaffney</t>
  </si>
  <si>
    <t>Rani</t>
  </si>
  <si>
    <t>Breach</t>
  </si>
  <si>
    <t>Frasquito</t>
  </si>
  <si>
    <t>Marxsen</t>
  </si>
  <si>
    <t>Mab</t>
  </si>
  <si>
    <t>Philson</t>
  </si>
  <si>
    <t>Vivian</t>
  </si>
  <si>
    <t>Try</t>
  </si>
  <si>
    <t>Malissia</t>
  </si>
  <si>
    <t>Fisbey</t>
  </si>
  <si>
    <t>Bernardina</t>
  </si>
  <si>
    <t>De Castri</t>
  </si>
  <si>
    <t>Nikolai</t>
  </si>
  <si>
    <t>Scarffe</t>
  </si>
  <si>
    <t>Loralyn</t>
  </si>
  <si>
    <t>Wilshaw</t>
  </si>
  <si>
    <t>Umeko</t>
  </si>
  <si>
    <t>Eddoes</t>
  </si>
  <si>
    <t>Stinky</t>
  </si>
  <si>
    <t>Bernardeau</t>
  </si>
  <si>
    <t>Nickolaus</t>
  </si>
  <si>
    <t>Worgan</t>
  </si>
  <si>
    <t>Darryl</t>
  </si>
  <si>
    <t>Codlin</t>
  </si>
  <si>
    <t>Zack</t>
  </si>
  <si>
    <t>Brosoli</t>
  </si>
  <si>
    <t>Melva</t>
  </si>
  <si>
    <t>Rugg</t>
  </si>
  <si>
    <t>Jayson</t>
  </si>
  <si>
    <t>Margiotta</t>
  </si>
  <si>
    <t>Laird</t>
  </si>
  <si>
    <t>Keelinge</t>
  </si>
  <si>
    <t>Carloni</t>
  </si>
  <si>
    <t>Ardine</t>
  </si>
  <si>
    <t>Gaytor</t>
  </si>
  <si>
    <t>Ranice</t>
  </si>
  <si>
    <t>Novic</t>
  </si>
  <si>
    <t>Abbatini</t>
  </si>
  <si>
    <t>Ave</t>
  </si>
  <si>
    <t>Willshire</t>
  </si>
  <si>
    <t>Ariadne</t>
  </si>
  <si>
    <t>Pickard</t>
  </si>
  <si>
    <t>Denny</t>
  </si>
  <si>
    <t>Pessolt</t>
  </si>
  <si>
    <t>Stanislas</t>
  </si>
  <si>
    <t>Dooman</t>
  </si>
  <si>
    <t>Pedrocco</t>
  </si>
  <si>
    <t>Fidelia</t>
  </si>
  <si>
    <t>Goodship</t>
  </si>
  <si>
    <t>Darnall</t>
  </si>
  <si>
    <t>Melpuss</t>
  </si>
  <si>
    <t>Felita</t>
  </si>
  <si>
    <t>Krebs</t>
  </si>
  <si>
    <t>Maynard</t>
  </si>
  <si>
    <t>Caldaro</t>
  </si>
  <si>
    <t>Darcey</t>
  </si>
  <si>
    <t>Carverhill</t>
  </si>
  <si>
    <t>Valene</t>
  </si>
  <si>
    <t>Toma</t>
  </si>
  <si>
    <t>Didball</t>
  </si>
  <si>
    <t>Grazia</t>
  </si>
  <si>
    <t>Granleese</t>
  </si>
  <si>
    <t>Nicola</t>
  </si>
  <si>
    <t>Guerrazzi</t>
  </si>
  <si>
    <t>Crystie</t>
  </si>
  <si>
    <t>Fulk</t>
  </si>
  <si>
    <t>Taite</t>
  </si>
  <si>
    <t>O' Ronan</t>
  </si>
  <si>
    <t>Petronella</t>
  </si>
  <si>
    <t>Fliege</t>
  </si>
  <si>
    <t>Carmela</t>
  </si>
  <si>
    <t>Teasey</t>
  </si>
  <si>
    <t>Laural</t>
  </si>
  <si>
    <t>Beeze</t>
  </si>
  <si>
    <t>Kalli</t>
  </si>
  <si>
    <t>Greeve</t>
  </si>
  <si>
    <t>Stephan</t>
  </si>
  <si>
    <t>Fedynski</t>
  </si>
  <si>
    <t>Chantalle</t>
  </si>
  <si>
    <t>Corington</t>
  </si>
  <si>
    <t>Gregoire</t>
  </si>
  <si>
    <t>Agiolfinger</t>
  </si>
  <si>
    <t>Jacklin</t>
  </si>
  <si>
    <t>Filby</t>
  </si>
  <si>
    <t>Myriam</t>
  </si>
  <si>
    <t>Trewett</t>
  </si>
  <si>
    <t>Lyn</t>
  </si>
  <si>
    <t>Tribbeck</t>
  </si>
  <si>
    <t>Sharline</t>
  </si>
  <si>
    <t>Waple</t>
  </si>
  <si>
    <t>Arnke</t>
  </si>
  <si>
    <t>Steward</t>
  </si>
  <si>
    <t>Sterry</t>
  </si>
  <si>
    <t>Agace</t>
  </si>
  <si>
    <t>Lansdowne</t>
  </si>
  <si>
    <t>Winfield</t>
  </si>
  <si>
    <t>Carmel</t>
  </si>
  <si>
    <t>Cartmer</t>
  </si>
  <si>
    <t>Tedie</t>
  </si>
  <si>
    <t>Hutley</t>
  </si>
  <si>
    <t>Eble</t>
  </si>
  <si>
    <t>Aluino</t>
  </si>
  <si>
    <t>Larose</t>
  </si>
  <si>
    <t>Merell</t>
  </si>
  <si>
    <t>Tappor</t>
  </si>
  <si>
    <t>Otha</t>
  </si>
  <si>
    <t>Scoggans</t>
  </si>
  <si>
    <t>Myles</t>
  </si>
  <si>
    <t>Franchyonok</t>
  </si>
  <si>
    <t>Horatio</t>
  </si>
  <si>
    <t>Churchward</t>
  </si>
  <si>
    <t>Loretta</t>
  </si>
  <si>
    <t>Bianco</t>
  </si>
  <si>
    <t>Eulalie</t>
  </si>
  <si>
    <t>Albisser</t>
  </si>
  <si>
    <t>Damon</t>
  </si>
  <si>
    <t>Stoyles</t>
  </si>
  <si>
    <t>Lyle</t>
  </si>
  <si>
    <t>Clemencet</t>
  </si>
  <si>
    <t>Franni</t>
  </si>
  <si>
    <t>Krink</t>
  </si>
  <si>
    <t>Orelle</t>
  </si>
  <si>
    <t>De la Harpe</t>
  </si>
  <si>
    <t>Queenie</t>
  </si>
  <si>
    <t>Pipes</t>
  </si>
  <si>
    <t>Zonda</t>
  </si>
  <si>
    <t>Tivolier</t>
  </si>
  <si>
    <t>Kit</t>
  </si>
  <si>
    <t>Devita</t>
  </si>
  <si>
    <t>Emanuel</t>
  </si>
  <si>
    <t>Searight</t>
  </si>
  <si>
    <t>Standford</t>
  </si>
  <si>
    <t>Cuchey</t>
  </si>
  <si>
    <t>Kial</t>
  </si>
  <si>
    <t>Smee</t>
  </si>
  <si>
    <t>Hynda</t>
  </si>
  <si>
    <t>Batchelder</t>
  </si>
  <si>
    <t>Gale</t>
  </si>
  <si>
    <t>Stretton</t>
  </si>
  <si>
    <t>Horton</t>
  </si>
  <si>
    <t>Tatteshall</t>
  </si>
  <si>
    <t>Lefty</t>
  </si>
  <si>
    <t>Eborn</t>
  </si>
  <si>
    <t>Pietrek</t>
  </si>
  <si>
    <t>Okie</t>
  </si>
  <si>
    <t>Farand</t>
  </si>
  <si>
    <t>Henrie</t>
  </si>
  <si>
    <t>Orel</t>
  </si>
  <si>
    <t>Neagle</t>
  </si>
  <si>
    <t>Rafaela</t>
  </si>
  <si>
    <t>Sanchez</t>
  </si>
  <si>
    <t>Newbigging</t>
  </si>
  <si>
    <t>Izak</t>
  </si>
  <si>
    <t>Dewsnap</t>
  </si>
  <si>
    <t>Gris</t>
  </si>
  <si>
    <t>Gillespie</t>
  </si>
  <si>
    <t>Glenn</t>
  </si>
  <si>
    <t>Dudson</t>
  </si>
  <si>
    <t>Lesek</t>
  </si>
  <si>
    <t>Vale</t>
  </si>
  <si>
    <t>Quainton</t>
  </si>
  <si>
    <t>Carmelia</t>
  </si>
  <si>
    <t>Siggers</t>
  </si>
  <si>
    <t>Denys</t>
  </si>
  <si>
    <t>MacAree</t>
  </si>
  <si>
    <t>Leyla</t>
  </si>
  <si>
    <t>Beelby</t>
  </si>
  <si>
    <t>Raquel</t>
  </si>
  <si>
    <t>Toke</t>
  </si>
  <si>
    <t>Giffer</t>
  </si>
  <si>
    <t>McIver</t>
  </si>
  <si>
    <t>Massimiliano</t>
  </si>
  <si>
    <t>Cheston</t>
  </si>
  <si>
    <t>Vanni</t>
  </si>
  <si>
    <t>Poag</t>
  </si>
  <si>
    <t>Polding</t>
  </si>
  <si>
    <t>Jana</t>
  </si>
  <si>
    <t>Viccary</t>
  </si>
  <si>
    <t>Beverlie</t>
  </si>
  <si>
    <t>Cheers</t>
  </si>
  <si>
    <t>Mattias</t>
  </si>
  <si>
    <t>Rhodus</t>
  </si>
  <si>
    <t>Marlon</t>
  </si>
  <si>
    <t>Russ</t>
  </si>
  <si>
    <t>Mathew</t>
  </si>
  <si>
    <t>Devall</t>
  </si>
  <si>
    <t>Cate</t>
  </si>
  <si>
    <t>Blunderfield</t>
  </si>
  <si>
    <t>Coleman</t>
  </si>
  <si>
    <t>Chatenet</t>
  </si>
  <si>
    <t>Kinvig</t>
  </si>
  <si>
    <t>Filmore</t>
  </si>
  <si>
    <t>Jandel</t>
  </si>
  <si>
    <t>Raviv</t>
  </si>
  <si>
    <t>Elsy</t>
  </si>
  <si>
    <t>Leilah</t>
  </si>
  <si>
    <t>Schuh</t>
  </si>
  <si>
    <t>Shelley</t>
  </si>
  <si>
    <t>Harrap</t>
  </si>
  <si>
    <t>Clemmie</t>
  </si>
  <si>
    <t>McConnal</t>
  </si>
  <si>
    <t>Chev</t>
  </si>
  <si>
    <t>Prate</t>
  </si>
  <si>
    <t>Brien</t>
  </si>
  <si>
    <t>Chatters</t>
  </si>
  <si>
    <t>Keven</t>
  </si>
  <si>
    <t>Murcott</t>
  </si>
  <si>
    <t>Estele</t>
  </si>
  <si>
    <t>Laurand</t>
  </si>
  <si>
    <t>Jo ann</t>
  </si>
  <si>
    <t>Garthland</t>
  </si>
  <si>
    <t>Katlin</t>
  </si>
  <si>
    <t>Munnis</t>
  </si>
  <si>
    <t>Hobie</t>
  </si>
  <si>
    <t>Portress</t>
  </si>
  <si>
    <t>Teriann</t>
  </si>
  <si>
    <t>Sackett</t>
  </si>
  <si>
    <t>Andres</t>
  </si>
  <si>
    <t>Durrad</t>
  </si>
  <si>
    <t>Chalmers</t>
  </si>
  <si>
    <t>Pauletti</t>
  </si>
  <si>
    <t>Noami</t>
  </si>
  <si>
    <t>Gaythwaite</t>
  </si>
  <si>
    <t>Battaille</t>
  </si>
  <si>
    <t>Tabbatha</t>
  </si>
  <si>
    <t>Affleck</t>
  </si>
  <si>
    <t>Westley</t>
  </si>
  <si>
    <t>Stivers</t>
  </si>
  <si>
    <t>Bridgette</t>
  </si>
  <si>
    <t>Swinbourne</t>
  </si>
  <si>
    <t>Jami</t>
  </si>
  <si>
    <t>Devereux</t>
  </si>
  <si>
    <t>De</t>
  </si>
  <si>
    <t>Crosier</t>
  </si>
  <si>
    <t>Darcy</t>
  </si>
  <si>
    <t>Pillman</t>
  </si>
  <si>
    <t>Amberly</t>
  </si>
  <si>
    <t>Perl</t>
  </si>
  <si>
    <t>Kevon</t>
  </si>
  <si>
    <t>Tirkin</t>
  </si>
  <si>
    <t>Erroll</t>
  </si>
  <si>
    <t>Sadd</t>
  </si>
  <si>
    <t>Denni</t>
  </si>
  <si>
    <t>Antonazzi</t>
  </si>
  <si>
    <t>Giraudot</t>
  </si>
  <si>
    <t>Meredith</t>
  </si>
  <si>
    <t>Cramond</t>
  </si>
  <si>
    <t>Barbabra</t>
  </si>
  <si>
    <t>Snibson</t>
  </si>
  <si>
    <t>Esra</t>
  </si>
  <si>
    <t>Crossgrove</t>
  </si>
  <si>
    <t>Zita</t>
  </si>
  <si>
    <t>Ruthven</t>
  </si>
  <si>
    <t>Jermain</t>
  </si>
  <si>
    <t>O'Murtagh</t>
  </si>
  <si>
    <t>Gladyer</t>
  </si>
  <si>
    <t>Jolee</t>
  </si>
  <si>
    <t>Slott</t>
  </si>
  <si>
    <t>Cull</t>
  </si>
  <si>
    <t>MacGillespie</t>
  </si>
  <si>
    <t>Camila</t>
  </si>
  <si>
    <t>Brewitt</t>
  </si>
  <si>
    <t>Tait</t>
  </si>
  <si>
    <t>Hamlington</t>
  </si>
  <si>
    <t>Maximilianus</t>
  </si>
  <si>
    <t>Collaton</t>
  </si>
  <si>
    <t>Hannan</t>
  </si>
  <si>
    <t>Bernhard</t>
  </si>
  <si>
    <t>Minchin</t>
  </si>
  <si>
    <t>Tangye</t>
  </si>
  <si>
    <t>Lammond</t>
  </si>
  <si>
    <t>Gorton</t>
  </si>
  <si>
    <t>Murdock</t>
  </si>
  <si>
    <t>Edmonson</t>
  </si>
  <si>
    <t>Keefer</t>
  </si>
  <si>
    <t>McDougald</t>
  </si>
  <si>
    <t>Kathrine</t>
  </si>
  <si>
    <t>Layne</t>
  </si>
  <si>
    <t>Augustine</t>
  </si>
  <si>
    <t>Glidden</t>
  </si>
  <si>
    <t>Caroline</t>
  </si>
  <si>
    <t>Delwater</t>
  </si>
  <si>
    <t>Helen</t>
  </si>
  <si>
    <t>Garrison</t>
  </si>
  <si>
    <t>Klement</t>
  </si>
  <si>
    <t>Edington</t>
  </si>
  <si>
    <t>Lucita</t>
  </si>
  <si>
    <t>Denson</t>
  </si>
  <si>
    <t>Marty</t>
  </si>
  <si>
    <t>Frazier</t>
  </si>
  <si>
    <t>Gradey</t>
  </si>
  <si>
    <t>Advani</t>
  </si>
  <si>
    <t>Bobette</t>
  </si>
  <si>
    <t>Lockery</t>
  </si>
  <si>
    <t>Bayfield</t>
  </si>
  <si>
    <t>Osmond</t>
  </si>
  <si>
    <t>Dabs</t>
  </si>
  <si>
    <t>Shelly</t>
  </si>
  <si>
    <t>Toulamain</t>
  </si>
  <si>
    <t>Baxter</t>
  </si>
  <si>
    <t>Vibert</t>
  </si>
  <si>
    <t>Aristotle</t>
  </si>
  <si>
    <t>Chasier</t>
  </si>
  <si>
    <t>Lavinia</t>
  </si>
  <si>
    <t>Fairley</t>
  </si>
  <si>
    <t>Rickert</t>
  </si>
  <si>
    <t>Pymar</t>
  </si>
  <si>
    <t>Alleen</t>
  </si>
  <si>
    <t>Pinel</t>
  </si>
  <si>
    <t>Vally</t>
  </si>
  <si>
    <t>Ennew</t>
  </si>
  <si>
    <t>Celine</t>
  </si>
  <si>
    <t>Hassur</t>
  </si>
  <si>
    <t>Kelsey</t>
  </si>
  <si>
    <t>Robbyn</t>
  </si>
  <si>
    <t>Tampin</t>
  </si>
  <si>
    <t>Yuri</t>
  </si>
  <si>
    <t>Girth</t>
  </si>
  <si>
    <t>Clem</t>
  </si>
  <si>
    <t>Garfitt</t>
  </si>
  <si>
    <t>Yanyushkin</t>
  </si>
  <si>
    <t>Rudolfo</t>
  </si>
  <si>
    <t>Samudio</t>
  </si>
  <si>
    <t>Swinnard</t>
  </si>
  <si>
    <t>Obadiah</t>
  </si>
  <si>
    <t>Reihm</t>
  </si>
  <si>
    <t>Jae</t>
  </si>
  <si>
    <t>Bachura</t>
  </si>
  <si>
    <t>Hunt</t>
  </si>
  <si>
    <t>Giampietro</t>
  </si>
  <si>
    <t>Cymbre</t>
  </si>
  <si>
    <t>Lisimore</t>
  </si>
  <si>
    <t>Jaimie</t>
  </si>
  <si>
    <t>Shapter</t>
  </si>
  <si>
    <t>Melina</t>
  </si>
  <si>
    <t>Yehudit</t>
  </si>
  <si>
    <t>Remnant</t>
  </si>
  <si>
    <t>Berk</t>
  </si>
  <si>
    <t>Colleer</t>
  </si>
  <si>
    <t>Farre</t>
  </si>
  <si>
    <t>Tessie</t>
  </si>
  <si>
    <t>Worcester</t>
  </si>
  <si>
    <t>Thoma</t>
  </si>
  <si>
    <t>MacRorie</t>
  </si>
  <si>
    <t>Beatrice</t>
  </si>
  <si>
    <t>Phittiplace</t>
  </si>
  <si>
    <t>Arvy</t>
  </si>
  <si>
    <t>Congrave</t>
  </si>
  <si>
    <t>Bobine</t>
  </si>
  <si>
    <t>Bennellick</t>
  </si>
  <si>
    <t>Carey</t>
  </si>
  <si>
    <t>Geoghegan</t>
  </si>
  <si>
    <t>Duane</t>
  </si>
  <si>
    <t>Vivash</t>
  </si>
  <si>
    <t>Bowerbank</t>
  </si>
  <si>
    <t>Nathalie</t>
  </si>
  <si>
    <t>Hinchshaw</t>
  </si>
  <si>
    <t>Trisha</t>
  </si>
  <si>
    <t>Rubie</t>
  </si>
  <si>
    <t>Giordano</t>
  </si>
  <si>
    <t>Keaysell</t>
  </si>
  <si>
    <t>Pepillo</t>
  </si>
  <si>
    <t>Bertelet</t>
  </si>
  <si>
    <t>Loree</t>
  </si>
  <si>
    <t>Charlin</t>
  </si>
  <si>
    <t>Arlene</t>
  </si>
  <si>
    <t>Pentecost</t>
  </si>
  <si>
    <t>Cindy</t>
  </si>
  <si>
    <t>Rival</t>
  </si>
  <si>
    <t>Dyane</t>
  </si>
  <si>
    <t>Shillabear</t>
  </si>
  <si>
    <t>Newton</t>
  </si>
  <si>
    <t>Oxteby</t>
  </si>
  <si>
    <t>Bonny</t>
  </si>
  <si>
    <t>Laurisch</t>
  </si>
  <si>
    <t>Constantin</t>
  </si>
  <si>
    <t>Szymanzyk</t>
  </si>
  <si>
    <t>Leticia</t>
  </si>
  <si>
    <t>Torres</t>
  </si>
  <si>
    <t>Doctor</t>
  </si>
  <si>
    <t>Lared</t>
  </si>
  <si>
    <t>Zachariah</t>
  </si>
  <si>
    <t>Whetland</t>
  </si>
  <si>
    <t>Rawlison</t>
  </si>
  <si>
    <t>Drake</t>
  </si>
  <si>
    <t>Guitonneau</t>
  </si>
  <si>
    <t>Kristal</t>
  </si>
  <si>
    <t>Sheaf</t>
  </si>
  <si>
    <t>Katya</t>
  </si>
  <si>
    <t>Van Castele</t>
  </si>
  <si>
    <t>Vladamir</t>
  </si>
  <si>
    <t>Bernardotti</t>
  </si>
  <si>
    <t>Culley</t>
  </si>
  <si>
    <t>Iacovelli</t>
  </si>
  <si>
    <t>Konstance</t>
  </si>
  <si>
    <t>Murray</t>
  </si>
  <si>
    <t>Titus</t>
  </si>
  <si>
    <t>Gorelli</t>
  </si>
  <si>
    <t>Jaquenetta</t>
  </si>
  <si>
    <t>Watkin</t>
  </si>
  <si>
    <t>Ingrey</t>
  </si>
  <si>
    <t>Yolanthe</t>
  </si>
  <si>
    <t>Timmie</t>
  </si>
  <si>
    <t>Rochella</t>
  </si>
  <si>
    <t>Lounds</t>
  </si>
  <si>
    <t>Joletta</t>
  </si>
  <si>
    <t>Corben</t>
  </si>
  <si>
    <t>Diane</t>
  </si>
  <si>
    <t>Nutten</t>
  </si>
  <si>
    <t>Torrance</t>
  </si>
  <si>
    <t>Ruthi</t>
  </si>
  <si>
    <t>Devigne</t>
  </si>
  <si>
    <t>Golda</t>
  </si>
  <si>
    <t>Grigorini</t>
  </si>
  <si>
    <t>Becki</t>
  </si>
  <si>
    <t>Glader</t>
  </si>
  <si>
    <t>Genni</t>
  </si>
  <si>
    <t>Tomas</t>
  </si>
  <si>
    <t>Bryn</t>
  </si>
  <si>
    <t>Orbell</t>
  </si>
  <si>
    <t>Manya</t>
  </si>
  <si>
    <t>Staniforth</t>
  </si>
  <si>
    <t>Derry</t>
  </si>
  <si>
    <t>Ferrick</t>
  </si>
  <si>
    <t>Carmen</t>
  </si>
  <si>
    <t>Clynter</t>
  </si>
  <si>
    <t>Ashli</t>
  </si>
  <si>
    <t>St Clair</t>
  </si>
  <si>
    <t>Shanan</t>
  </si>
  <si>
    <t>Normanville</t>
  </si>
  <si>
    <t>Baudoin</t>
  </si>
  <si>
    <t>Prando</t>
  </si>
  <si>
    <t>Nelly</t>
  </si>
  <si>
    <t>Hemphall</t>
  </si>
  <si>
    <t>Clarke</t>
  </si>
  <si>
    <t>Jorez</t>
  </si>
  <si>
    <t>Murielle</t>
  </si>
  <si>
    <t>Lackner</t>
  </si>
  <si>
    <t>Arden</t>
  </si>
  <si>
    <t>Leisk</t>
  </si>
  <si>
    <t>Benedikt</t>
  </si>
  <si>
    <t>Snoddin</t>
  </si>
  <si>
    <t>Bowditch</t>
  </si>
  <si>
    <t>Hermina</t>
  </si>
  <si>
    <t>Sheerin</t>
  </si>
  <si>
    <t>Speller</t>
  </si>
  <si>
    <t>Robinette</t>
  </si>
  <si>
    <t>Van Arsdale</t>
  </si>
  <si>
    <t>Delepine</t>
  </si>
  <si>
    <t>Yarrell</t>
  </si>
  <si>
    <t>Chancey</t>
  </si>
  <si>
    <t>Gheeraert</t>
  </si>
  <si>
    <t>Dorothea</t>
  </si>
  <si>
    <t>Blinder</t>
  </si>
  <si>
    <t>Arlette</t>
  </si>
  <si>
    <t>Matterdace</t>
  </si>
  <si>
    <t>Odell</t>
  </si>
  <si>
    <t>Redrup</t>
  </si>
  <si>
    <t>Garrot</t>
  </si>
  <si>
    <t>Shutte</t>
  </si>
  <si>
    <t>Rasla</t>
  </si>
  <si>
    <t>Mein</t>
  </si>
  <si>
    <t>Harlan</t>
  </si>
  <si>
    <t>Tichelaar</t>
  </si>
  <si>
    <t>Mil</t>
  </si>
  <si>
    <t>Jesper</t>
  </si>
  <si>
    <t>Birdie</t>
  </si>
  <si>
    <t>Phelip</t>
  </si>
  <si>
    <t>Tracey</t>
  </si>
  <si>
    <t>McVicker</t>
  </si>
  <si>
    <t>Gabriela</t>
  </si>
  <si>
    <t>Hadwick</t>
  </si>
  <si>
    <t>Rory</t>
  </si>
  <si>
    <t>Tellenbrook</t>
  </si>
  <si>
    <t>Pet</t>
  </si>
  <si>
    <t>Shropsheir</t>
  </si>
  <si>
    <t>Latrina</t>
  </si>
  <si>
    <t>Baudinet</t>
  </si>
  <si>
    <t>Adelice</t>
  </si>
  <si>
    <t>Pevreal</t>
  </si>
  <si>
    <t>Agretha</t>
  </si>
  <si>
    <t>Fardy</t>
  </si>
  <si>
    <t>Giles</t>
  </si>
  <si>
    <t>Rourke</t>
  </si>
  <si>
    <t>Rodrigo</t>
  </si>
  <si>
    <t>Cristofolini</t>
  </si>
  <si>
    <t>Brantley</t>
  </si>
  <si>
    <t>Muxworthy</t>
  </si>
  <si>
    <t>Read</t>
  </si>
  <si>
    <t>D'Ambrogi</t>
  </si>
  <si>
    <t>Sandor</t>
  </si>
  <si>
    <t>Brightwell</t>
  </si>
  <si>
    <t>Court</t>
  </si>
  <si>
    <t>Fosserd</t>
  </si>
  <si>
    <t>Danit</t>
  </si>
  <si>
    <t>Lexa</t>
  </si>
  <si>
    <t>Doralynne</t>
  </si>
  <si>
    <t>Norsworthy</t>
  </si>
  <si>
    <t>Hayhow</t>
  </si>
  <si>
    <t>Baird</t>
  </si>
  <si>
    <t>Armytage</t>
  </si>
  <si>
    <t>Caddric</t>
  </si>
  <si>
    <t>Zimmermanns</t>
  </si>
  <si>
    <t>Andria</t>
  </si>
  <si>
    <t>Rosenhaus</t>
  </si>
  <si>
    <t>Salomi</t>
  </si>
  <si>
    <t>Smith</t>
  </si>
  <si>
    <t>Foster</t>
  </si>
  <si>
    <t>Standen</t>
  </si>
  <si>
    <t>Tobe</t>
  </si>
  <si>
    <t>Gommery</t>
  </si>
  <si>
    <t>Orland</t>
  </si>
  <si>
    <t>Alven</t>
  </si>
  <si>
    <t>Gothart</t>
  </si>
  <si>
    <t>Kroll</t>
  </si>
  <si>
    <t>Belita</t>
  </si>
  <si>
    <t>Turpey</t>
  </si>
  <si>
    <t>Bertie</t>
  </si>
  <si>
    <t>Hamsher</t>
  </si>
  <si>
    <t>total_pay</t>
  </si>
  <si>
    <t>total_commission</t>
  </si>
  <si>
    <t>&gt;200%</t>
  </si>
  <si>
    <t>150-200%</t>
  </si>
  <si>
    <t>125-150%</t>
  </si>
  <si>
    <t>100-125%</t>
  </si>
  <si>
    <t>0-100%</t>
  </si>
  <si>
    <t>tiers</t>
  </si>
  <si>
    <t>%_of_Quota</t>
  </si>
  <si>
    <t>200%_of_Quota</t>
  </si>
  <si>
    <t>150%_of_Quota</t>
  </si>
  <si>
    <t>125%_of_Quota</t>
  </si>
  <si>
    <t>Quota</t>
  </si>
  <si>
    <t>sum_closed</t>
  </si>
  <si>
    <t>number_of_accounts</t>
  </si>
  <si>
    <t>base</t>
  </si>
  <si>
    <t>job_title</t>
  </si>
  <si>
    <t>last_name</t>
  </si>
  <si>
    <t>first_name</t>
  </si>
  <si>
    <t>employee_id</t>
  </si>
  <si>
    <t>Browseblab</t>
  </si>
  <si>
    <t>32-567-2582</t>
  </si>
  <si>
    <t>Fatz</t>
  </si>
  <si>
    <t>78-070-0045</t>
  </si>
  <si>
    <t>Roomm</t>
  </si>
  <si>
    <t>97-887-4489</t>
  </si>
  <si>
    <t>Riffpedia</t>
  </si>
  <si>
    <t>74-083-8591</t>
  </si>
  <si>
    <t>Voomm</t>
  </si>
  <si>
    <t>44-106-8612</t>
  </si>
  <si>
    <t>Tagopia</t>
  </si>
  <si>
    <t>61-892-3053</t>
  </si>
  <si>
    <t>Zooxo</t>
  </si>
  <si>
    <t>17-888-8188</t>
  </si>
  <si>
    <t>Eare</t>
  </si>
  <si>
    <t>44-754-7895</t>
  </si>
  <si>
    <t>Jetpulse</t>
  </si>
  <si>
    <t>46-769-3153</t>
  </si>
  <si>
    <t>Quaxo</t>
  </si>
  <si>
    <t>63-581-6183</t>
  </si>
  <si>
    <t>Browsezoom</t>
  </si>
  <si>
    <t>71-344-9419</t>
  </si>
  <si>
    <t>Kwilith</t>
  </si>
  <si>
    <t>89-076-0632</t>
  </si>
  <si>
    <t>Jaxbean</t>
  </si>
  <si>
    <t>67-247-3877</t>
  </si>
  <si>
    <t>Gigashots</t>
  </si>
  <si>
    <t>56-782-7962</t>
  </si>
  <si>
    <t>Topicstorm</t>
  </si>
  <si>
    <t>74-964-2364</t>
  </si>
  <si>
    <t>Aimbu</t>
  </si>
  <si>
    <t>62-454-9836</t>
  </si>
  <si>
    <t>Teklist</t>
  </si>
  <si>
    <t>40-644-0382</t>
  </si>
  <si>
    <t>Yozio</t>
  </si>
  <si>
    <t>02-943-9664</t>
  </si>
  <si>
    <t>Thoughtblab</t>
  </si>
  <si>
    <t>90-378-2392</t>
  </si>
  <si>
    <t>Eabox</t>
  </si>
  <si>
    <t>31-790-1538</t>
  </si>
  <si>
    <t>Bluejam</t>
  </si>
  <si>
    <t>69-039-0112</t>
  </si>
  <si>
    <t>Janyx</t>
  </si>
  <si>
    <t>27-634-8162</t>
  </si>
  <si>
    <t>Zoomzone</t>
  </si>
  <si>
    <t>81-341-7783</t>
  </si>
  <si>
    <t>Tazzy</t>
  </si>
  <si>
    <t>63-715-3665</t>
  </si>
  <si>
    <t>Yoveo</t>
  </si>
  <si>
    <t>42-958-9143</t>
  </si>
  <si>
    <t>Cogidoo</t>
  </si>
  <si>
    <t>79-396-0191</t>
  </si>
  <si>
    <t>Kayveo</t>
  </si>
  <si>
    <t>36-659-2000</t>
  </si>
  <si>
    <t>Mynte</t>
  </si>
  <si>
    <t>84-565-4336</t>
  </si>
  <si>
    <t>Thoughtworks</t>
  </si>
  <si>
    <t>20-265-8085</t>
  </si>
  <si>
    <t>Jazzy</t>
  </si>
  <si>
    <t>38-057-4823</t>
  </si>
  <si>
    <t>Devcast</t>
  </si>
  <si>
    <t>36-420-0381</t>
  </si>
  <si>
    <t>Realbridge</t>
  </si>
  <si>
    <t>47-870-2587</t>
  </si>
  <si>
    <t>Photospace</t>
  </si>
  <si>
    <t>84-683-5016</t>
  </si>
  <si>
    <t>Zoomlounge</t>
  </si>
  <si>
    <t>28-249-8693</t>
  </si>
  <si>
    <t>Vimbo</t>
  </si>
  <si>
    <t>50-296-9054</t>
  </si>
  <si>
    <t>Edgeclub</t>
  </si>
  <si>
    <t>63-785-4245</t>
  </si>
  <si>
    <t>Tagchat</t>
  </si>
  <si>
    <t>90-279-1160</t>
  </si>
  <si>
    <t>Livepath</t>
  </si>
  <si>
    <t>05-152-6628</t>
  </si>
  <si>
    <t>Jayo</t>
  </si>
  <si>
    <t>28-814-0441</t>
  </si>
  <si>
    <t>Gabspot</t>
  </si>
  <si>
    <t>80-740-7408</t>
  </si>
  <si>
    <t>Meezzy</t>
  </si>
  <si>
    <t>94-749-0671</t>
  </si>
  <si>
    <t>Devbug</t>
  </si>
  <si>
    <t>14-073-7177</t>
  </si>
  <si>
    <t>Mycat</t>
  </si>
  <si>
    <t>33-733-6582</t>
  </si>
  <si>
    <t>Oyoyo</t>
  </si>
  <si>
    <t>93-659-0771</t>
  </si>
  <si>
    <t>Oyonder</t>
  </si>
  <si>
    <t>46-758-1757</t>
  </si>
  <si>
    <t>34-013-1786</t>
  </si>
  <si>
    <t>Thoughtstorm</t>
  </si>
  <si>
    <t>76-868-3607</t>
  </si>
  <si>
    <t>Photojam</t>
  </si>
  <si>
    <t>69-443-9128</t>
  </si>
  <si>
    <t>Skalith</t>
  </si>
  <si>
    <t>06-026-9723</t>
  </si>
  <si>
    <t>Voonder</t>
  </si>
  <si>
    <t>55-252-9683</t>
  </si>
  <si>
    <t>Jabberbean</t>
  </si>
  <si>
    <t>73-777-3033</t>
  </si>
  <si>
    <t>Reallinks</t>
  </si>
  <si>
    <t>28-164-5842</t>
  </si>
  <si>
    <t>Devify</t>
  </si>
  <si>
    <t>27-717-8396</t>
  </si>
  <si>
    <t>Skipstorm</t>
  </si>
  <si>
    <t>39-531-0178</t>
  </si>
  <si>
    <t>Trudoo</t>
  </si>
  <si>
    <t>33-726-4687</t>
  </si>
  <si>
    <t>Yombu</t>
  </si>
  <si>
    <t>29-189-1225</t>
  </si>
  <si>
    <t>Mita</t>
  </si>
  <si>
    <t>48-341-8762</t>
  </si>
  <si>
    <t>Youopia</t>
  </si>
  <si>
    <t>81-062-6440</t>
  </si>
  <si>
    <t>Livetube</t>
  </si>
  <si>
    <t>65-355-0741</t>
  </si>
  <si>
    <t>00-380-5597</t>
  </si>
  <si>
    <t>Brightdog</t>
  </si>
  <si>
    <t>22-529-1833</t>
  </si>
  <si>
    <t>Meedoo</t>
  </si>
  <si>
    <t>75-315-2807</t>
  </si>
  <si>
    <t>Oyondu</t>
  </si>
  <si>
    <t>84-193-5540</t>
  </si>
  <si>
    <t>Demizz</t>
  </si>
  <si>
    <t>15-734-9198</t>
  </si>
  <si>
    <t>Buzzshare</t>
  </si>
  <si>
    <t>01-933-5578</t>
  </si>
  <si>
    <t>Vinder</t>
  </si>
  <si>
    <t>75-872-6534</t>
  </si>
  <si>
    <t>Wikido</t>
  </si>
  <si>
    <t>64-205-9469</t>
  </si>
  <si>
    <t>Flipopia</t>
  </si>
  <si>
    <t>92-842-0888</t>
  </si>
  <si>
    <t>Realfire</t>
  </si>
  <si>
    <t>28-066-6919</t>
  </si>
  <si>
    <t>Meetz</t>
  </si>
  <si>
    <t>11-670-5467</t>
  </si>
  <si>
    <t>82-528-2196</t>
  </si>
  <si>
    <t>20-845-4551</t>
  </si>
  <si>
    <t>Pixoboo</t>
  </si>
  <si>
    <t>74-701-7581</t>
  </si>
  <si>
    <t>Skaboo</t>
  </si>
  <si>
    <t>99-259-3389</t>
  </si>
  <si>
    <t>Voolith</t>
  </si>
  <si>
    <t>34-709-5030</t>
  </si>
  <si>
    <t>Jabbersphere</t>
  </si>
  <si>
    <t>87-267-5106</t>
  </si>
  <si>
    <t>71-009-8854</t>
  </si>
  <si>
    <t>Flipbug</t>
  </si>
  <si>
    <t>15-235-0071</t>
  </si>
  <si>
    <t>Abata</t>
  </si>
  <si>
    <t>20-711-4341</t>
  </si>
  <si>
    <t>50-817-6428</t>
  </si>
  <si>
    <t>Skynoodle</t>
  </si>
  <si>
    <t>93-122-3897</t>
  </si>
  <si>
    <t>Lajo</t>
  </si>
  <si>
    <t>69-153-5472</t>
  </si>
  <si>
    <t>Photobean</t>
  </si>
  <si>
    <t>28-125-3063</t>
  </si>
  <si>
    <t>70-212-5607</t>
  </si>
  <si>
    <t>62-264-9963</t>
  </si>
  <si>
    <t>Quinu</t>
  </si>
  <si>
    <t>19-325-5401</t>
  </si>
  <si>
    <t>Fliptune</t>
  </si>
  <si>
    <t>65-872-1339</t>
  </si>
  <si>
    <t>Skippad</t>
  </si>
  <si>
    <t>97-003-8811</t>
  </si>
  <si>
    <t>14-617-6452</t>
  </si>
  <si>
    <t>Gigaclub</t>
  </si>
  <si>
    <t>78-034-5477</t>
  </si>
  <si>
    <t>Yotz</t>
  </si>
  <si>
    <t>52-194-5763</t>
  </si>
  <si>
    <t>65-607-5743</t>
  </si>
  <si>
    <t>Youbridge</t>
  </si>
  <si>
    <t>28-768-7489</t>
  </si>
  <si>
    <t>Zazio</t>
  </si>
  <si>
    <t>95-834-1801</t>
  </si>
  <si>
    <t>Browsecat</t>
  </si>
  <si>
    <t>10-184-5786</t>
  </si>
  <si>
    <t>Zava</t>
  </si>
  <si>
    <t>98-041-5852</t>
  </si>
  <si>
    <t>Skimia</t>
  </si>
  <si>
    <t>19-473-0544</t>
  </si>
  <si>
    <t>Divanoodle</t>
  </si>
  <si>
    <t>04-167-3808</t>
  </si>
  <si>
    <t>Kwideo</t>
  </si>
  <si>
    <t>50-627-8883</t>
  </si>
  <si>
    <t>Tanoodle</t>
  </si>
  <si>
    <t>28-499-7305</t>
  </si>
  <si>
    <t>82-199-3638</t>
  </si>
  <si>
    <t>Brainsphere</t>
  </si>
  <si>
    <t>90-192-0669</t>
  </si>
  <si>
    <t>Jetwire</t>
  </si>
  <si>
    <t>80-879-5826</t>
  </si>
  <si>
    <t>Voonix</t>
  </si>
  <si>
    <t>77-654-2930</t>
  </si>
  <si>
    <t>Npath</t>
  </si>
  <si>
    <t>64-045-9326</t>
  </si>
  <si>
    <t>Meevee</t>
  </si>
  <si>
    <t>29-504-2703</t>
  </si>
  <si>
    <t>Dabfeed</t>
  </si>
  <si>
    <t>82-774-7298</t>
  </si>
  <si>
    <t>Tagpad</t>
  </si>
  <si>
    <t>40-002-0766</t>
  </si>
  <si>
    <t>99-146-8109</t>
  </si>
  <si>
    <t>Buzzbean</t>
  </si>
  <si>
    <t>70-047-0796</t>
  </si>
  <si>
    <t>Rhyloo</t>
  </si>
  <si>
    <t>32-083-3134</t>
  </si>
  <si>
    <t>Tagfeed</t>
  </si>
  <si>
    <t>97-839-2618</t>
  </si>
  <si>
    <t>Livefish</t>
  </si>
  <si>
    <t>90-896-9971</t>
  </si>
  <si>
    <t>Oyope</t>
  </si>
  <si>
    <t>58-153-7102</t>
  </si>
  <si>
    <t>22-727-7816</t>
  </si>
  <si>
    <t>Twitterwire</t>
  </si>
  <si>
    <t>40-752-1395</t>
  </si>
  <si>
    <t>83-847-2369</t>
  </si>
  <si>
    <t>Topdrive</t>
  </si>
  <si>
    <t>45-630-5614</t>
  </si>
  <si>
    <t>Agivu</t>
  </si>
  <si>
    <t>74-710-0906</t>
  </si>
  <si>
    <t>Fiveclub</t>
  </si>
  <si>
    <t>96-655-8723</t>
  </si>
  <si>
    <t>InnoZ</t>
  </si>
  <si>
    <t>60-861-0117</t>
  </si>
  <si>
    <t>Eamia</t>
  </si>
  <si>
    <t>50-135-8164</t>
  </si>
  <si>
    <t>Jabbercube</t>
  </si>
  <si>
    <t>47-971-4977</t>
  </si>
  <si>
    <t>89-163-8002</t>
  </si>
  <si>
    <t>Dabtype</t>
  </si>
  <si>
    <t>13-416-2575</t>
  </si>
  <si>
    <t>81-147-5573</t>
  </si>
  <si>
    <t>67-695-1226</t>
  </si>
  <si>
    <t>58-591-3017</t>
  </si>
  <si>
    <t>Linklinks</t>
  </si>
  <si>
    <t>50-355-0363</t>
  </si>
  <si>
    <t>28-024-6653</t>
  </si>
  <si>
    <t>19-203-8930</t>
  </si>
  <si>
    <t>Avavee</t>
  </si>
  <si>
    <t>04-633-3113</t>
  </si>
  <si>
    <t>Yakidoo</t>
  </si>
  <si>
    <t>88-833-3749</t>
  </si>
  <si>
    <t>84-885-0920</t>
  </si>
  <si>
    <t>Kaymbo</t>
  </si>
  <si>
    <t>05-759-2245</t>
  </si>
  <si>
    <t>Wordtune</t>
  </si>
  <si>
    <t>98-489-0766</t>
  </si>
  <si>
    <t>18-695-6695</t>
  </si>
  <si>
    <t>Tagcat</t>
  </si>
  <si>
    <t>51-254-2958</t>
  </si>
  <si>
    <t>Vipe</t>
  </si>
  <si>
    <t>51-122-6547</t>
  </si>
  <si>
    <t>56-714-5042</t>
  </si>
  <si>
    <t>Shufflebeat</t>
  </si>
  <si>
    <t>75-607-4177</t>
  </si>
  <si>
    <t>37-811-7523</t>
  </si>
  <si>
    <t>Twinte</t>
  </si>
  <si>
    <t>17-404-2490</t>
  </si>
  <si>
    <t>07-983-1471</t>
  </si>
  <si>
    <t>Kamba</t>
  </si>
  <si>
    <t>53-311-3294</t>
  </si>
  <si>
    <t>Oloo</t>
  </si>
  <si>
    <t>71-015-8299</t>
  </si>
  <si>
    <t>Kwinu</t>
  </si>
  <si>
    <t>55-481-8949</t>
  </si>
  <si>
    <t>27-867-2787</t>
  </si>
  <si>
    <t>45-765-7548</t>
  </si>
  <si>
    <t>Oyoloo</t>
  </si>
  <si>
    <t>13-121-7309</t>
  </si>
  <si>
    <t>Trunyx</t>
  </si>
  <si>
    <t>17-421-3006</t>
  </si>
  <si>
    <t>Dynazzy</t>
  </si>
  <si>
    <t>00-238-7683</t>
  </si>
  <si>
    <t>94-297-3684</t>
  </si>
  <si>
    <t>Zoozzy</t>
  </si>
  <si>
    <t>04-761-3689</t>
  </si>
  <si>
    <t>42-655-8041</t>
  </si>
  <si>
    <t>Geba</t>
  </si>
  <si>
    <t>32-866-3290</t>
  </si>
  <si>
    <t>Lazz</t>
  </si>
  <si>
    <t>70-392-7062</t>
  </si>
  <si>
    <t>Mymm</t>
  </si>
  <si>
    <t>69-183-8403</t>
  </si>
  <si>
    <t>Aivee</t>
  </si>
  <si>
    <t>91-156-3317</t>
  </si>
  <si>
    <t>Pixope</t>
  </si>
  <si>
    <t>49-326-3048</t>
  </si>
  <si>
    <t>Trilith</t>
  </si>
  <si>
    <t>94-115-6641</t>
  </si>
  <si>
    <t>20-968-6915</t>
  </si>
  <si>
    <t>68-067-8574</t>
  </si>
  <si>
    <t>Wordware</t>
  </si>
  <si>
    <t>68-728-2140</t>
  </si>
  <si>
    <t>Thoughtbeat</t>
  </si>
  <si>
    <t>13-845-9735</t>
  </si>
  <si>
    <t>84-721-5861</t>
  </si>
  <si>
    <t>Talane</t>
  </si>
  <si>
    <t>04-925-2803</t>
  </si>
  <si>
    <t>Bubblebox</t>
  </si>
  <si>
    <t>32-225-3016</t>
  </si>
  <si>
    <t>40-504-4548</t>
  </si>
  <si>
    <t>98-689-4710</t>
  </si>
  <si>
    <t>55-624-7461</t>
  </si>
  <si>
    <t>Einti</t>
  </si>
  <si>
    <t>02-237-0502</t>
  </si>
  <si>
    <t>Cogilith</t>
  </si>
  <si>
    <t>50-709-6078</t>
  </si>
  <si>
    <t>97-669-7525</t>
  </si>
  <si>
    <t>55-675-8462</t>
  </si>
  <si>
    <t>Midel</t>
  </si>
  <si>
    <t>24-706-6596</t>
  </si>
  <si>
    <t>Devpoint</t>
  </si>
  <si>
    <t>20-281-1364</t>
  </si>
  <si>
    <t>Eayo</t>
  </si>
  <si>
    <t>22-652-1993</t>
  </si>
  <si>
    <t>Quire</t>
  </si>
  <si>
    <t>94-303-1478</t>
  </si>
  <si>
    <t>Rhycero</t>
  </si>
  <si>
    <t>42-342-0046</t>
  </si>
  <si>
    <t>82-359-0694</t>
  </si>
  <si>
    <t>91-588-2888</t>
  </si>
  <si>
    <t>84-517-3181</t>
  </si>
  <si>
    <t>Leenti</t>
  </si>
  <si>
    <t>50-859-2211</t>
  </si>
  <si>
    <t>Meemm</t>
  </si>
  <si>
    <t>26-190-4338</t>
  </si>
  <si>
    <t>65-459-6330</t>
  </si>
  <si>
    <t>Voonyx</t>
  </si>
  <si>
    <t>77-757-7715</t>
  </si>
  <si>
    <t>Brainlounge</t>
  </si>
  <si>
    <t>94-424-0983</t>
  </si>
  <si>
    <t>00-824-1629</t>
  </si>
  <si>
    <t>Oba</t>
  </si>
  <si>
    <t>64-662-9384</t>
  </si>
  <si>
    <t>74-834-0452</t>
  </si>
  <si>
    <t>78-416-7083</t>
  </si>
  <si>
    <t>82-197-9034</t>
  </si>
  <si>
    <t>59-310-6111</t>
  </si>
  <si>
    <t>52-885-3796</t>
  </si>
  <si>
    <t>JumpXS</t>
  </si>
  <si>
    <t>36-659-7110</t>
  </si>
  <si>
    <t>Mydeo</t>
  </si>
  <si>
    <t>73-939-8159</t>
  </si>
  <si>
    <t>Zoombox</t>
  </si>
  <si>
    <t>13-715-4058</t>
  </si>
  <si>
    <t>18-035-3049</t>
  </si>
  <si>
    <t>Meeveo</t>
  </si>
  <si>
    <t>75-446-9517</t>
  </si>
  <si>
    <t>Topiczoom</t>
  </si>
  <si>
    <t>10-904-0900</t>
  </si>
  <si>
    <t>24-913-0568</t>
  </si>
  <si>
    <t>25-667-1117</t>
  </si>
  <si>
    <t>92-997-4345</t>
  </si>
  <si>
    <t>Twiyo</t>
  </si>
  <si>
    <t>65-919-4205</t>
  </si>
  <si>
    <t>Eidel</t>
  </si>
  <si>
    <t>04-207-0843</t>
  </si>
  <si>
    <t>Gigazoom</t>
  </si>
  <si>
    <t>43-017-5042</t>
  </si>
  <si>
    <t>Skyvu</t>
  </si>
  <si>
    <t>05-289-7787</t>
  </si>
  <si>
    <t>Skiptube</t>
  </si>
  <si>
    <t>09-464-6282</t>
  </si>
  <si>
    <t>53-005-8126</t>
  </si>
  <si>
    <t>91-296-4312</t>
  </si>
  <si>
    <t>Mudo</t>
  </si>
  <si>
    <t>69-131-2866</t>
  </si>
  <si>
    <t>Twitternation</t>
  </si>
  <si>
    <t>93-690-4065</t>
  </si>
  <si>
    <t>52-459-9540</t>
  </si>
  <si>
    <t>Fadeo</t>
  </si>
  <si>
    <t>27-639-5336</t>
  </si>
  <si>
    <t>Realbuzz</t>
  </si>
  <si>
    <t>31-001-2165</t>
  </si>
  <si>
    <t>72-034-4879</t>
  </si>
  <si>
    <t>45-043-1645</t>
  </si>
  <si>
    <t>96-230-5618</t>
  </si>
  <si>
    <t>54-401-7166</t>
  </si>
  <si>
    <t>Feedfire</t>
  </si>
  <si>
    <t>94-580-5497</t>
  </si>
  <si>
    <t>85-266-8297</t>
  </si>
  <si>
    <t>Eimbee</t>
  </si>
  <si>
    <t>51-361-9267</t>
  </si>
  <si>
    <t>54-535-3270</t>
  </si>
  <si>
    <t>12-126-2087</t>
  </si>
  <si>
    <t>61-289-9384</t>
  </si>
  <si>
    <t>38-171-8179</t>
  </si>
  <si>
    <t>18-895-4190</t>
  </si>
  <si>
    <t>01-770-2506</t>
  </si>
  <si>
    <t>Vidoo</t>
  </si>
  <si>
    <t>96-517-4741</t>
  </si>
  <si>
    <t>Kanoodle</t>
  </si>
  <si>
    <t>72-945-4381</t>
  </si>
  <si>
    <t>39-413-6409</t>
  </si>
  <si>
    <t>Mydo</t>
  </si>
  <si>
    <t>61-873-8485</t>
  </si>
  <si>
    <t>Demivee</t>
  </si>
  <si>
    <t>10-252-9833</t>
  </si>
  <si>
    <t>54-757-4692</t>
  </si>
  <si>
    <t>09-519-8742</t>
  </si>
  <si>
    <t>50-131-8959</t>
  </si>
  <si>
    <t>Flashpoint</t>
  </si>
  <si>
    <t>89-616-0754</t>
  </si>
  <si>
    <t>80-876-0772</t>
  </si>
  <si>
    <t>Muxo</t>
  </si>
  <si>
    <t>90-970-0089</t>
  </si>
  <si>
    <t>Zoonoodle</t>
  </si>
  <si>
    <t>37-434-3938</t>
  </si>
  <si>
    <t>25-037-4926</t>
  </si>
  <si>
    <t>Quamba</t>
  </si>
  <si>
    <t>05-635-2741</t>
  </si>
  <si>
    <t>37-311-0930</t>
  </si>
  <si>
    <t>Quimm</t>
  </si>
  <si>
    <t>25-316-3315</t>
  </si>
  <si>
    <t>Wordpedia</t>
  </si>
  <si>
    <t>71-732-9803</t>
  </si>
  <si>
    <t>Eadel</t>
  </si>
  <si>
    <t>48-366-8808</t>
  </si>
  <si>
    <t>90-494-2783</t>
  </si>
  <si>
    <t>Zoonder</t>
  </si>
  <si>
    <t>55-097-3917</t>
  </si>
  <si>
    <t>Topiclounge</t>
  </si>
  <si>
    <t>70-156-6862</t>
  </si>
  <si>
    <t>Skajo</t>
  </si>
  <si>
    <t>31-128-1162</t>
  </si>
  <si>
    <t>38-848-2458</t>
  </si>
  <si>
    <t>Tambee</t>
  </si>
  <si>
    <t>14-260-2292</t>
  </si>
  <si>
    <t>Twimm</t>
  </si>
  <si>
    <t>59-210-0429</t>
  </si>
  <si>
    <t>Flashdog</t>
  </si>
  <si>
    <t>46-142-6521</t>
  </si>
  <si>
    <t>47-915-8870</t>
  </si>
  <si>
    <t>74-256-5986</t>
  </si>
  <si>
    <t>Trupe</t>
  </si>
  <si>
    <t>34-052-3824</t>
  </si>
  <si>
    <t>Buzzster</t>
  </si>
  <si>
    <t>69-259-7164</t>
  </si>
  <si>
    <t>86-638-0992</t>
  </si>
  <si>
    <t>43-450-0965</t>
  </si>
  <si>
    <t>98-039-6849</t>
  </si>
  <si>
    <t>Quatz</t>
  </si>
  <si>
    <t>46-569-7640</t>
  </si>
  <si>
    <t>37-796-3066</t>
  </si>
  <si>
    <t>Jaxspan</t>
  </si>
  <si>
    <t>53-764-4340</t>
  </si>
  <si>
    <t>32-146-5306</t>
  </si>
  <si>
    <t>Twitterworks</t>
  </si>
  <si>
    <t>01-564-4595</t>
  </si>
  <si>
    <t>38-257-0305</t>
  </si>
  <si>
    <t>79-503-1685</t>
  </si>
  <si>
    <t>Divape</t>
  </si>
  <si>
    <t>19-002-7441</t>
  </si>
  <si>
    <t>69-637-8877</t>
  </si>
  <si>
    <t>78-699-8639</t>
  </si>
  <si>
    <t>71-858-9957</t>
  </si>
  <si>
    <t>71-780-2997</t>
  </si>
  <si>
    <t>34-326-4169</t>
  </si>
  <si>
    <t>97-594-5396</t>
  </si>
  <si>
    <t>Shuffledrive</t>
  </si>
  <si>
    <t>45-566-2947</t>
  </si>
  <si>
    <t>Yambee</t>
  </si>
  <si>
    <t>51-558-7413</t>
  </si>
  <si>
    <t>44-054-2337</t>
  </si>
  <si>
    <t>Kare</t>
  </si>
  <si>
    <t>63-945-1466</t>
  </si>
  <si>
    <t>06-900-8960</t>
  </si>
  <si>
    <t>Edgewire</t>
  </si>
  <si>
    <t>52-621-3632</t>
  </si>
  <si>
    <t>36-757-6079</t>
  </si>
  <si>
    <t>89-071-2216</t>
  </si>
  <si>
    <t>95-989-5313</t>
  </si>
  <si>
    <t>51-622-3116</t>
  </si>
  <si>
    <t>Topicblab</t>
  </si>
  <si>
    <t>89-022-1061</t>
  </si>
  <si>
    <t>Centimia</t>
  </si>
  <si>
    <t>44-946-4350</t>
  </si>
  <si>
    <t>Skinder</t>
  </si>
  <si>
    <t>93-984-5856</t>
  </si>
  <si>
    <t>Dablist</t>
  </si>
  <si>
    <t>35-963-9270</t>
  </si>
  <si>
    <t>82-119-8059</t>
  </si>
  <si>
    <t>48-245-1485</t>
  </si>
  <si>
    <t>Eire</t>
  </si>
  <si>
    <t>65-329-5397</t>
  </si>
  <si>
    <t>45-469-8686</t>
  </si>
  <si>
    <t>Rhyzio</t>
  </si>
  <si>
    <t>29-545-4895</t>
  </si>
  <si>
    <t>Yakitri</t>
  </si>
  <si>
    <t>73-943-1096</t>
  </si>
  <si>
    <t>01-759-4604</t>
  </si>
  <si>
    <t>Jaloo</t>
  </si>
  <si>
    <t>05-898-6159</t>
  </si>
  <si>
    <t>43-591-5880</t>
  </si>
  <si>
    <t>42-969-8890</t>
  </si>
  <si>
    <t>Kazio</t>
  </si>
  <si>
    <t>21-658-6841</t>
  </si>
  <si>
    <t>03-238-6597</t>
  </si>
  <si>
    <t>Katz</t>
  </si>
  <si>
    <t>23-360-3078</t>
  </si>
  <si>
    <t>Dabvine</t>
  </si>
  <si>
    <t>13-749-9259</t>
  </si>
  <si>
    <t>25-462-2648</t>
  </si>
  <si>
    <t>Jatri</t>
  </si>
  <si>
    <t>50-984-9876</t>
  </si>
  <si>
    <t>Youspan</t>
  </si>
  <si>
    <t>70-104-8522</t>
  </si>
  <si>
    <t>12-475-5807</t>
  </si>
  <si>
    <t>Minyx</t>
  </si>
  <si>
    <t>56-009-5804</t>
  </si>
  <si>
    <t>45-338-0393</t>
  </si>
  <si>
    <t>Buzzdog</t>
  </si>
  <si>
    <t>69-949-6218</t>
  </si>
  <si>
    <t>98-844-5614</t>
  </si>
  <si>
    <t>Topicshots</t>
  </si>
  <si>
    <t>43-434-8294</t>
  </si>
  <si>
    <t>90-915-9952</t>
  </si>
  <si>
    <t>Ntag</t>
  </si>
  <si>
    <t>65-970-3621</t>
  </si>
  <si>
    <t>46-069-9852</t>
  </si>
  <si>
    <t>Browsebug</t>
  </si>
  <si>
    <t>67-351-7572</t>
  </si>
  <si>
    <t>00-838-1594</t>
  </si>
  <si>
    <t>Realmix</t>
  </si>
  <si>
    <t>12-633-6671</t>
  </si>
  <si>
    <t>Tagtune</t>
  </si>
  <si>
    <t>11-678-3416</t>
  </si>
  <si>
    <t>Skyba</t>
  </si>
  <si>
    <t>52-261-6499</t>
  </si>
  <si>
    <t>Photofeed</t>
  </si>
  <si>
    <t>08-088-7618</t>
  </si>
  <si>
    <t>Gigabox</t>
  </si>
  <si>
    <t>82-874-1883</t>
  </si>
  <si>
    <t>Realpoint</t>
  </si>
  <si>
    <t>33-669-4500</t>
  </si>
  <si>
    <t>52-578-2923</t>
  </si>
  <si>
    <t>Thoughtmix</t>
  </si>
  <si>
    <t>07-425-0688</t>
  </si>
  <si>
    <t>14-482-7030</t>
  </si>
  <si>
    <t>03-247-3870</t>
  </si>
  <si>
    <t>Rhynyx</t>
  </si>
  <si>
    <t>20-792-4057</t>
  </si>
  <si>
    <t>Feedfish</t>
  </si>
  <si>
    <t>24-925-5108</t>
  </si>
  <si>
    <t>Meembee</t>
  </si>
  <si>
    <t>35-338-4974</t>
  </si>
  <si>
    <t>90-656-7297</t>
  </si>
  <si>
    <t>Edgetag</t>
  </si>
  <si>
    <t>71-475-9215</t>
  </si>
  <si>
    <t>25-207-5333</t>
  </si>
  <si>
    <t>55-790-0356</t>
  </si>
  <si>
    <t>Brainverse</t>
  </si>
  <si>
    <t>15-385-4097</t>
  </si>
  <si>
    <t>Skyble</t>
  </si>
  <si>
    <t>97-131-6049</t>
  </si>
  <si>
    <t>Gabtune</t>
  </si>
  <si>
    <t>59-029-9233</t>
  </si>
  <si>
    <t>18-170-3882</t>
  </si>
  <si>
    <t>Babbleopia</t>
  </si>
  <si>
    <t>69-590-7423</t>
  </si>
  <si>
    <t>Edgepulse</t>
  </si>
  <si>
    <t>67-687-8157</t>
  </si>
  <si>
    <t>33-560-0851</t>
  </si>
  <si>
    <t>65-390-1506</t>
  </si>
  <si>
    <t>Mybuzz</t>
  </si>
  <si>
    <t>84-928-5320</t>
  </si>
  <si>
    <t>Jaxnation</t>
  </si>
  <si>
    <t>84-272-2421</t>
  </si>
  <si>
    <t>Ailane</t>
  </si>
  <si>
    <t>10-149-6258</t>
  </si>
  <si>
    <t>35-313-1270</t>
  </si>
  <si>
    <t>29-123-7839</t>
  </si>
  <si>
    <t>19-380-9636</t>
  </si>
  <si>
    <t>12-545-6682</t>
  </si>
  <si>
    <t>Aibox</t>
  </si>
  <si>
    <t>57-202-4362</t>
  </si>
  <si>
    <t>Fanoodle</t>
  </si>
  <si>
    <t>76-113-4124</t>
  </si>
  <si>
    <t>71-007-7878</t>
  </si>
  <si>
    <t>18-344-1993</t>
  </si>
  <si>
    <t>45-267-0654</t>
  </si>
  <si>
    <t>Skyndu</t>
  </si>
  <si>
    <t>28-987-4391</t>
  </si>
  <si>
    <t>Yata</t>
  </si>
  <si>
    <t>63-958-6130</t>
  </si>
  <si>
    <t>Podcat</t>
  </si>
  <si>
    <t>13-842-5603</t>
  </si>
  <si>
    <t>Ainyx</t>
  </si>
  <si>
    <t>92-503-3913</t>
  </si>
  <si>
    <t>Zooveo</t>
  </si>
  <si>
    <t>03-557-6678</t>
  </si>
  <si>
    <t>14-200-1578</t>
  </si>
  <si>
    <t>Gevee</t>
  </si>
  <si>
    <t>42-326-8185</t>
  </si>
  <si>
    <t>Dazzlesphere</t>
  </si>
  <si>
    <t>54-075-1381</t>
  </si>
  <si>
    <t>Gabtype</t>
  </si>
  <si>
    <t>01-376-4479</t>
  </si>
  <si>
    <t>26-524-9250</t>
  </si>
  <si>
    <t>Zoomcast</t>
  </si>
  <si>
    <t>12-665-3504</t>
  </si>
  <si>
    <t>57-344-4026</t>
  </si>
  <si>
    <t>21-530-3253</t>
  </si>
  <si>
    <t>Tazz</t>
  </si>
  <si>
    <t>25-985-6564</t>
  </si>
  <si>
    <t>16-380-4610</t>
  </si>
  <si>
    <t>01-420-5301</t>
  </si>
  <si>
    <t>34-606-5229</t>
  </si>
  <si>
    <t>70-776-2766</t>
  </si>
  <si>
    <t>61-525-5356</t>
  </si>
  <si>
    <t>Blogpad</t>
  </si>
  <si>
    <t>92-976-4071</t>
  </si>
  <si>
    <t>Dabshots</t>
  </si>
  <si>
    <t>63-894-9542</t>
  </si>
  <si>
    <t>Edgeify</t>
  </si>
  <si>
    <t>56-105-4751</t>
  </si>
  <si>
    <t>19-037-1791</t>
  </si>
  <si>
    <t>70-112-6276</t>
  </si>
  <si>
    <t>77-621-6902</t>
  </si>
  <si>
    <t>Wikizz</t>
  </si>
  <si>
    <t>05-936-4576</t>
  </si>
  <si>
    <t>18-115-5315</t>
  </si>
  <si>
    <t>29-400-4427</t>
  </si>
  <si>
    <t>Eazzy</t>
  </si>
  <si>
    <t>20-554-0848</t>
  </si>
  <si>
    <t>65-687-0575</t>
  </si>
  <si>
    <t>79-080-7313</t>
  </si>
  <si>
    <t>Skinix</t>
  </si>
  <si>
    <t>18-688-0620</t>
  </si>
  <si>
    <t>Chatterbridge</t>
  </si>
  <si>
    <t>21-423-2953</t>
  </si>
  <si>
    <t>31-554-7516</t>
  </si>
  <si>
    <t>01-667-8345</t>
  </si>
  <si>
    <t>08-583-5738</t>
  </si>
  <si>
    <t>67-852-7875</t>
  </si>
  <si>
    <t>Voonte</t>
  </si>
  <si>
    <t>68-769-3480</t>
  </si>
  <si>
    <t>Fivebridge</t>
  </si>
  <si>
    <t>40-185-7901</t>
  </si>
  <si>
    <t>Skilith</t>
  </si>
  <si>
    <t>88-352-8740</t>
  </si>
  <si>
    <t>72-830-1514</t>
  </si>
  <si>
    <t>61-484-5574</t>
  </si>
  <si>
    <t>96-374-2738</t>
  </si>
  <si>
    <t>DabZ</t>
  </si>
  <si>
    <t>40-374-3753</t>
  </si>
  <si>
    <t>81-675-5821</t>
  </si>
  <si>
    <t>35-447-1812</t>
  </si>
  <si>
    <t>62-142-2605</t>
  </si>
  <si>
    <t>09-161-8125</t>
  </si>
  <si>
    <t>Rooxo</t>
  </si>
  <si>
    <t>03-828-8928</t>
  </si>
  <si>
    <t>Voolia</t>
  </si>
  <si>
    <t>44-902-3326</t>
  </si>
  <si>
    <t>83-740-6897</t>
  </si>
  <si>
    <t>Feednation</t>
  </si>
  <si>
    <t>68-653-1379</t>
  </si>
  <si>
    <t>Bubbletube</t>
  </si>
  <si>
    <t>75-995-6708</t>
  </si>
  <si>
    <t>32-943-2804</t>
  </si>
  <si>
    <t>38-301-4121</t>
  </si>
  <si>
    <t>Blogtag</t>
  </si>
  <si>
    <t>22-020-8902</t>
  </si>
  <si>
    <t>Ooba</t>
  </si>
  <si>
    <t>86-189-8755</t>
  </si>
  <si>
    <t>Topicware</t>
  </si>
  <si>
    <t>51-947-4635</t>
  </si>
  <si>
    <t>48-536-7473</t>
  </si>
  <si>
    <t>72-053-3034</t>
  </si>
  <si>
    <t>79-822-3864</t>
  </si>
  <si>
    <t>Flipstorm</t>
  </si>
  <si>
    <t>23-255-2443</t>
  </si>
  <si>
    <t>60-964-4012</t>
  </si>
  <si>
    <t>17-527-4738</t>
  </si>
  <si>
    <t>52-307-7073</t>
  </si>
  <si>
    <t>32-153-7317</t>
  </si>
  <si>
    <t>69-735-1396</t>
  </si>
  <si>
    <t>Roodel</t>
  </si>
  <si>
    <t>50-093-9118</t>
  </si>
  <si>
    <t>32-570-7169</t>
  </si>
  <si>
    <t>18-655-6960</t>
  </si>
  <si>
    <t>24-330-0768</t>
  </si>
  <si>
    <t>09-116-2997</t>
  </si>
  <si>
    <t>Skidoo</t>
  </si>
  <si>
    <t>84-973-7359</t>
  </si>
  <si>
    <t>33-640-7692</t>
  </si>
  <si>
    <t>79-177-7333</t>
  </si>
  <si>
    <t>95-351-4172</t>
  </si>
  <si>
    <t>Brightbean</t>
  </si>
  <si>
    <t>35-244-5490</t>
  </si>
  <si>
    <t>Omba</t>
  </si>
  <si>
    <t>30-263-2420</t>
  </si>
  <si>
    <t>98-984-6745</t>
  </si>
  <si>
    <t>58-009-6542</t>
  </si>
  <si>
    <t>97-280-4650</t>
  </si>
  <si>
    <t>Skipfire</t>
  </si>
  <si>
    <t>67-351-1676</t>
  </si>
  <si>
    <t>04-842-8199</t>
  </si>
  <si>
    <t>19-605-2415</t>
  </si>
  <si>
    <t>63-997-3426</t>
  </si>
  <si>
    <t>Trilia</t>
  </si>
  <si>
    <t>93-420-6084</t>
  </si>
  <si>
    <t>Wikivu</t>
  </si>
  <si>
    <t>05-089-5646</t>
  </si>
  <si>
    <t>14-511-9390</t>
  </si>
  <si>
    <t>Feedspan</t>
  </si>
  <si>
    <t>00-753-6462</t>
  </si>
  <si>
    <t>04-025-0232</t>
  </si>
  <si>
    <t>Divavu</t>
  </si>
  <si>
    <t>13-209-1016</t>
  </si>
  <si>
    <t>Skivee</t>
  </si>
  <si>
    <t>26-333-2915</t>
  </si>
  <si>
    <t>51-270-9475</t>
  </si>
  <si>
    <t>Devpulse</t>
  </si>
  <si>
    <t>98-877-5419</t>
  </si>
  <si>
    <t>59-854-7848</t>
  </si>
  <si>
    <t>24-297-2838</t>
  </si>
  <si>
    <t>Realblab</t>
  </si>
  <si>
    <t>93-803-0207</t>
  </si>
  <si>
    <t>51-418-6348</t>
  </si>
  <si>
    <t>03-286-4085</t>
  </si>
  <si>
    <t>66-473-3984</t>
  </si>
  <si>
    <t>Avamba</t>
  </si>
  <si>
    <t>28-555-4981</t>
  </si>
  <si>
    <t>Dabjam</t>
  </si>
  <si>
    <t>81-154-8649</t>
  </si>
  <si>
    <t>Gabvine</t>
  </si>
  <si>
    <t>06-474-4127</t>
  </si>
  <si>
    <t>Lazzy</t>
  </si>
  <si>
    <t>95-241-0478</t>
  </si>
  <si>
    <t>Snaptags</t>
  </si>
  <si>
    <t>46-273-9671</t>
  </si>
  <si>
    <t>08-015-2338</t>
  </si>
  <si>
    <t>43-568-3630</t>
  </si>
  <si>
    <t>48-596-4046</t>
  </si>
  <si>
    <t>Roombo</t>
  </si>
  <si>
    <t>48-418-3794</t>
  </si>
  <si>
    <t>20-936-5434</t>
  </si>
  <si>
    <t>Kazu</t>
  </si>
  <si>
    <t>17-489-8765</t>
  </si>
  <si>
    <t>Leexo</t>
  </si>
  <si>
    <t>36-907-3390</t>
  </si>
  <si>
    <t>41-594-6806</t>
  </si>
  <si>
    <t>Feedmix</t>
  </si>
  <si>
    <t>86-252-0581</t>
  </si>
  <si>
    <t>15-339-4886</t>
  </si>
  <si>
    <t>07-511-1749</t>
  </si>
  <si>
    <t>94-974-0214</t>
  </si>
  <si>
    <t>66-269-2011</t>
  </si>
  <si>
    <t>13-732-3349</t>
  </si>
  <si>
    <t>49-221-6513</t>
  </si>
  <si>
    <t>69-865-7220</t>
  </si>
  <si>
    <t>21-123-6061</t>
  </si>
  <si>
    <t>95-030-1460</t>
  </si>
  <si>
    <t>68-886-3014</t>
  </si>
  <si>
    <t>03-695-2559</t>
  </si>
  <si>
    <t>74-768-7320</t>
  </si>
  <si>
    <t>19-631-3131</t>
  </si>
  <si>
    <t>89-814-3568</t>
  </si>
  <si>
    <t>Realcube</t>
  </si>
  <si>
    <t>91-246-5606</t>
  </si>
  <si>
    <t>60-027-2814</t>
  </si>
  <si>
    <t>Browsedrive</t>
  </si>
  <si>
    <t>95-620-1442</t>
  </si>
  <si>
    <t>89-161-0531</t>
  </si>
  <si>
    <t>28-661-9497</t>
  </si>
  <si>
    <t>46-292-1672</t>
  </si>
  <si>
    <t>74-657-5993</t>
  </si>
  <si>
    <t>Kwimbee</t>
  </si>
  <si>
    <t>41-502-4605</t>
  </si>
  <si>
    <t>54-299-2442</t>
  </si>
  <si>
    <t>96-463-0994</t>
  </si>
  <si>
    <t>64-725-8495</t>
  </si>
  <si>
    <t>Feedbug</t>
  </si>
  <si>
    <t>75-321-4203</t>
  </si>
  <si>
    <t>63-112-1885</t>
  </si>
  <si>
    <t>Pixonyx</t>
  </si>
  <si>
    <t>99-148-7469</t>
  </si>
  <si>
    <t>36-243-0915</t>
  </si>
  <si>
    <t>47-057-5532</t>
  </si>
  <si>
    <t>51-779-6123</t>
  </si>
  <si>
    <t>67-115-2034</t>
  </si>
  <si>
    <t>Tekfly</t>
  </si>
  <si>
    <t>50-115-0449</t>
  </si>
  <si>
    <t>88-897-4565</t>
  </si>
  <si>
    <t>33-393-8362</t>
  </si>
  <si>
    <t>16-635-4119</t>
  </si>
  <si>
    <t>99-477-8426</t>
  </si>
  <si>
    <t>68-487-3164</t>
  </si>
  <si>
    <t>93-160-3995</t>
  </si>
  <si>
    <t>87-609-9577</t>
  </si>
  <si>
    <t>60-727-0128</t>
  </si>
  <si>
    <t>87-418-3516</t>
  </si>
  <si>
    <t>08-722-5099</t>
  </si>
  <si>
    <t>99-994-8430</t>
  </si>
  <si>
    <t>25-113-7933</t>
  </si>
  <si>
    <t>35-990-3711</t>
  </si>
  <si>
    <t>95-242-1579</t>
  </si>
  <si>
    <t>73-287-9014</t>
  </si>
  <si>
    <t>Youtags</t>
  </si>
  <si>
    <t>29-086-1815</t>
  </si>
  <si>
    <t>76-807-4964</t>
  </si>
  <si>
    <t>Plajo</t>
  </si>
  <si>
    <t>23-567-0189</t>
  </si>
  <si>
    <t>40-215-9132</t>
  </si>
  <si>
    <t>88-337-1048</t>
  </si>
  <si>
    <t>95-517-8725</t>
  </si>
  <si>
    <t>84-333-7338</t>
  </si>
  <si>
    <t>Oozz</t>
  </si>
  <si>
    <t>30-448-0746</t>
  </si>
  <si>
    <t>54-913-3801</t>
  </si>
  <si>
    <t>49-135-4772</t>
  </si>
  <si>
    <t>Jabberstorm</t>
  </si>
  <si>
    <t>20-999-9943</t>
  </si>
  <si>
    <t>Jamia</t>
  </si>
  <si>
    <t>55-555-3403</t>
  </si>
  <si>
    <t>54-717-7328</t>
  </si>
  <si>
    <t>Linktype</t>
  </si>
  <si>
    <t>86-474-3319</t>
  </si>
  <si>
    <t>56-522-3730</t>
  </si>
  <si>
    <t>07-666-7963</t>
  </si>
  <si>
    <t>59-732-4060</t>
  </si>
  <si>
    <t>78-281-8445</t>
  </si>
  <si>
    <t>Aimbo</t>
  </si>
  <si>
    <t>09-122-9883</t>
  </si>
  <si>
    <t>58-400-0243</t>
  </si>
  <si>
    <t>28-750-3645</t>
  </si>
  <si>
    <t>26-198-0023</t>
  </si>
  <si>
    <t>31-422-8650</t>
  </si>
  <si>
    <t>41-906-4526</t>
  </si>
  <si>
    <t>90-866-7246</t>
  </si>
  <si>
    <t>39-416-2532</t>
  </si>
  <si>
    <t>21-316-0138</t>
  </si>
  <si>
    <t>20-990-6083</t>
  </si>
  <si>
    <t>74-750-3377</t>
  </si>
  <si>
    <t>39-168-4793</t>
  </si>
  <si>
    <t>10-444-1330</t>
  </si>
  <si>
    <t>73-055-2049</t>
  </si>
  <si>
    <t>Dynabox</t>
  </si>
  <si>
    <t>98-895-2564</t>
  </si>
  <si>
    <t>00-315-1461</t>
  </si>
  <si>
    <t>91-563-0754</t>
  </si>
  <si>
    <t>40-011-2280</t>
  </si>
  <si>
    <t>77-294-3072</t>
  </si>
  <si>
    <t>00-846-2799</t>
  </si>
  <si>
    <t>52-970-8511</t>
  </si>
  <si>
    <t>40-983-5804</t>
  </si>
  <si>
    <t>84-827-0127</t>
  </si>
  <si>
    <t>Innotype</t>
  </si>
  <si>
    <t>69-555-1673</t>
  </si>
  <si>
    <t>Youfeed</t>
  </si>
  <si>
    <t>36-891-0364</t>
  </si>
  <si>
    <t>06-148-2159</t>
  </si>
  <si>
    <t>79-438-7815</t>
  </si>
  <si>
    <t>53-152-8791</t>
  </si>
  <si>
    <t>38-822-2735</t>
  </si>
  <si>
    <t>84-833-1990</t>
  </si>
  <si>
    <t>84-495-3804</t>
  </si>
  <si>
    <t>98-534-5998</t>
  </si>
  <si>
    <t>98-968-0151</t>
  </si>
  <si>
    <t>53-104-3791</t>
  </si>
  <si>
    <t>01-818-6098</t>
  </si>
  <si>
    <t>87-003-8598</t>
  </si>
  <si>
    <t>39-447-2145</t>
  </si>
  <si>
    <t>87-949-6003</t>
  </si>
  <si>
    <t>57-057-2292</t>
  </si>
  <si>
    <t>31-471-1656</t>
  </si>
  <si>
    <t>48-352-6339</t>
  </si>
  <si>
    <t>63-465-3111</t>
  </si>
  <si>
    <t>44-658-1177</t>
  </si>
  <si>
    <t>Centidel</t>
  </si>
  <si>
    <t>88-168-8587</t>
  </si>
  <si>
    <t>43-278-5912</t>
  </si>
  <si>
    <t>93-575-4777</t>
  </si>
  <si>
    <t>14-786-4011</t>
  </si>
  <si>
    <t>Twimbo</t>
  </si>
  <si>
    <t>63-713-0207</t>
  </si>
  <si>
    <t>67-040-7174</t>
  </si>
  <si>
    <t>76-823-4318</t>
  </si>
  <si>
    <t>10-639-5322</t>
  </si>
  <si>
    <t>53-468-3377</t>
  </si>
  <si>
    <t>Babbleset</t>
  </si>
  <si>
    <t>29-962-5844</t>
  </si>
  <si>
    <t>69-375-9086</t>
  </si>
  <si>
    <t>21-736-6880</t>
  </si>
  <si>
    <t>95-878-0143</t>
  </si>
  <si>
    <t>Twinder</t>
  </si>
  <si>
    <t>55-875-8843</t>
  </si>
  <si>
    <t>Jabbertype</t>
  </si>
  <si>
    <t>23-384-6107</t>
  </si>
  <si>
    <t>Nlounge</t>
  </si>
  <si>
    <t>73-079-1076</t>
  </si>
  <si>
    <t>92-291-1685</t>
  </si>
  <si>
    <t>25-465-0397</t>
  </si>
  <si>
    <t>62-374-2566</t>
  </si>
  <si>
    <t>92-811-5976</t>
  </si>
  <si>
    <t>16-804-6289</t>
  </si>
  <si>
    <t>33-470-0959</t>
  </si>
  <si>
    <t>11-145-2549</t>
  </si>
  <si>
    <t>71-594-0693</t>
  </si>
  <si>
    <t>Vitz</t>
  </si>
  <si>
    <t>43-557-4394</t>
  </si>
  <si>
    <t>58-138-8296</t>
  </si>
  <si>
    <t>95-244-4144</t>
  </si>
  <si>
    <t>28-135-5813</t>
  </si>
  <si>
    <t>68-968-5923</t>
  </si>
  <si>
    <t>84-887-6612</t>
  </si>
  <si>
    <t>40-427-5976</t>
  </si>
  <si>
    <t>07-063-2351</t>
  </si>
  <si>
    <t>21-347-1633</t>
  </si>
  <si>
    <t>58-474-5857</t>
  </si>
  <si>
    <t>Yadel</t>
  </si>
  <si>
    <t>77-611-2765</t>
  </si>
  <si>
    <t>96-204-0299</t>
  </si>
  <si>
    <t>63-901-9145</t>
  </si>
  <si>
    <t>Skinte</t>
  </si>
  <si>
    <t>71-595-7813</t>
  </si>
  <si>
    <t>28-487-2896</t>
  </si>
  <si>
    <t>16-936-1979</t>
  </si>
  <si>
    <t>13-940-8585</t>
  </si>
  <si>
    <t>24-425-0220</t>
  </si>
  <si>
    <t>06-286-6634</t>
  </si>
  <si>
    <t>Tavu</t>
  </si>
  <si>
    <t>45-100-5835</t>
  </si>
  <si>
    <t>87-604-2528</t>
  </si>
  <si>
    <t>Photobug</t>
  </si>
  <si>
    <t>23-643-1785</t>
  </si>
  <si>
    <t>90-361-2506</t>
  </si>
  <si>
    <t>02-869-1576</t>
  </si>
  <si>
    <t>78-602-6327</t>
  </si>
  <si>
    <t>Twitterbeat</t>
  </si>
  <si>
    <t>57-632-9906</t>
  </si>
  <si>
    <t>67-472-6980</t>
  </si>
  <si>
    <t>LiveZ</t>
  </si>
  <si>
    <t>00-852-0538</t>
  </si>
  <si>
    <t>93-291-2584</t>
  </si>
  <si>
    <t>Shuffletag</t>
  </si>
  <si>
    <t>57-498-5831</t>
  </si>
  <si>
    <t>18-326-3770</t>
  </si>
  <si>
    <t>94-407-7398</t>
  </si>
  <si>
    <t>69-710-1132</t>
  </si>
  <si>
    <t>Miboo</t>
  </si>
  <si>
    <t>23-656-0861</t>
  </si>
  <si>
    <t>75-322-4886</t>
  </si>
  <si>
    <t>59-715-4125</t>
  </si>
  <si>
    <t>87-365-6336</t>
  </si>
  <si>
    <t>99-795-8744</t>
  </si>
  <si>
    <t>67-693-4373</t>
  </si>
  <si>
    <t>04-879-1144</t>
  </si>
  <si>
    <t>75-648-0352</t>
  </si>
  <si>
    <t>18-285-2283</t>
  </si>
  <si>
    <t>78-251-3522</t>
  </si>
  <si>
    <t>53-073-8663</t>
  </si>
  <si>
    <t>09-904-9275</t>
  </si>
  <si>
    <t>55-354-3031</t>
  </si>
  <si>
    <t>20-807-4574</t>
  </si>
  <si>
    <t>23-260-2736</t>
  </si>
  <si>
    <t>05-788-8489</t>
  </si>
  <si>
    <t>08-627-0143</t>
  </si>
  <si>
    <t>23-031-1658</t>
  </si>
  <si>
    <t>66-133-9879</t>
  </si>
  <si>
    <t>31-353-5659</t>
  </si>
  <si>
    <t>67-646-2907</t>
  </si>
  <si>
    <t>55-068-6291</t>
  </si>
  <si>
    <t>57-153-2307</t>
  </si>
  <si>
    <t>84-593-8578</t>
  </si>
  <si>
    <t>55-401-3262</t>
  </si>
  <si>
    <t>23-796-6643</t>
  </si>
  <si>
    <t>28-490-9320</t>
  </si>
  <si>
    <t>Flashspan</t>
  </si>
  <si>
    <t>32-278-3022</t>
  </si>
  <si>
    <t>47-722-6496</t>
  </si>
  <si>
    <t>45-744-7490</t>
  </si>
  <si>
    <t>Quimba</t>
  </si>
  <si>
    <t>57-596-3996</t>
  </si>
  <si>
    <t>87-473-8806</t>
  </si>
  <si>
    <t>Demimbu</t>
  </si>
  <si>
    <t>90-056-4080</t>
  </si>
  <si>
    <t>44-199-7503</t>
  </si>
  <si>
    <t>37-656-4691</t>
  </si>
  <si>
    <t>22-208-1936</t>
  </si>
  <si>
    <t>52-211-6560</t>
  </si>
  <si>
    <t>19-850-1969</t>
  </si>
  <si>
    <t>18-427-7665</t>
  </si>
  <si>
    <t>07-544-1239</t>
  </si>
  <si>
    <t>97-984-7620</t>
  </si>
  <si>
    <t>62-075-8771</t>
  </si>
  <si>
    <t>26-158-5944</t>
  </si>
  <si>
    <t>Rhynoodle</t>
  </si>
  <si>
    <t>28-736-0894</t>
  </si>
  <si>
    <t>Riffpath</t>
  </si>
  <si>
    <t>19-642-1168</t>
  </si>
  <si>
    <t>07-817-3313</t>
  </si>
  <si>
    <t>10-658-4959</t>
  </si>
  <si>
    <t>Yamia</t>
  </si>
  <si>
    <t>24-412-5930</t>
  </si>
  <si>
    <t>49-183-4310</t>
  </si>
  <si>
    <t>Yabox</t>
  </si>
  <si>
    <t>55-547-2935</t>
  </si>
  <si>
    <t>42-688-3234</t>
  </si>
  <si>
    <t>Wordify</t>
  </si>
  <si>
    <t>36-765-3822</t>
  </si>
  <si>
    <t>Rhybox</t>
  </si>
  <si>
    <t>05-801-4463</t>
  </si>
  <si>
    <t>48-616-5914</t>
  </si>
  <si>
    <t>24-310-0600</t>
  </si>
  <si>
    <t>52-615-0985</t>
  </si>
  <si>
    <t>Ntags</t>
  </si>
  <si>
    <t>20-501-8411</t>
  </si>
  <si>
    <t>Linkbuzz</t>
  </si>
  <si>
    <t>62-241-2232</t>
  </si>
  <si>
    <t>12-337-2156</t>
  </si>
  <si>
    <t>25-703-4379</t>
  </si>
  <si>
    <t>00-767-9234</t>
  </si>
  <si>
    <t>28-091-1402</t>
  </si>
  <si>
    <t>80-678-1344</t>
  </si>
  <si>
    <t>Edgeblab</t>
  </si>
  <si>
    <t>13-204-0557</t>
  </si>
  <si>
    <t>29-842-4642</t>
  </si>
  <si>
    <t>84-998-3385</t>
  </si>
  <si>
    <t>49-167-1890</t>
  </si>
  <si>
    <t>86-343-7384</t>
  </si>
  <si>
    <t>88-392-0343</t>
  </si>
  <si>
    <t>03-975-7983</t>
  </si>
  <si>
    <t>04-144-6809</t>
  </si>
  <si>
    <t>Izio</t>
  </si>
  <si>
    <t>68-399-6550</t>
  </si>
  <si>
    <t>00-962-6842</t>
  </si>
  <si>
    <t>25-901-7089</t>
  </si>
  <si>
    <t>Agimba</t>
  </si>
  <si>
    <t>16-584-6448</t>
  </si>
  <si>
    <t>26-768-6350</t>
  </si>
  <si>
    <t>75-462-2830</t>
  </si>
  <si>
    <t>77-056-2790</t>
  </si>
  <si>
    <t>88-814-9888</t>
  </si>
  <si>
    <t>34-769-7763</t>
  </si>
  <si>
    <t>41-823-2655</t>
  </si>
  <si>
    <t>Fivechat</t>
  </si>
  <si>
    <t>13-566-0123</t>
  </si>
  <si>
    <t>00-950-4199</t>
  </si>
  <si>
    <t>Bubblemix</t>
  </si>
  <si>
    <t>35-759-7763</t>
  </si>
  <si>
    <t>59-204-3375</t>
  </si>
  <si>
    <t>83-678-2116</t>
  </si>
  <si>
    <t>07-435-9113</t>
  </si>
  <si>
    <t>01-549-7733</t>
  </si>
  <si>
    <t>36-448-6980</t>
  </si>
  <si>
    <t>54-994-3898</t>
  </si>
  <si>
    <t>26-843-9015</t>
  </si>
  <si>
    <t>Plambee</t>
  </si>
  <si>
    <t>49-171-9270</t>
  </si>
  <si>
    <t>33-594-8501</t>
  </si>
  <si>
    <t>84-931-9692</t>
  </si>
  <si>
    <t>62-203-1803</t>
  </si>
  <si>
    <t>96-826-3529</t>
  </si>
  <si>
    <t>56-049-5143</t>
  </si>
  <si>
    <t>73-775-1018</t>
  </si>
  <si>
    <t>19-294-5825</t>
  </si>
  <si>
    <t>25-864-8107</t>
  </si>
  <si>
    <t>90-810-4838</t>
  </si>
  <si>
    <t>99-737-5279</t>
  </si>
  <si>
    <t>48-277-4981</t>
  </si>
  <si>
    <t>11-511-0346</t>
  </si>
  <si>
    <t>97-644-9342</t>
  </si>
  <si>
    <t>67-062-3955</t>
  </si>
  <si>
    <t>21-772-2253</t>
  </si>
  <si>
    <t>53-984-6800</t>
  </si>
  <si>
    <t>42-363-1845</t>
  </si>
  <si>
    <t>88-913-1839</t>
  </si>
  <si>
    <t>55-631-0015</t>
  </si>
  <si>
    <t>26-271-4671</t>
  </si>
  <si>
    <t>79-689-4873</t>
  </si>
  <si>
    <t>80-731-6040</t>
  </si>
  <si>
    <t>35-809-6028</t>
  </si>
  <si>
    <t>74-376-6319</t>
  </si>
  <si>
    <t>32-039-7872</t>
  </si>
  <si>
    <t>85-410-0677</t>
  </si>
  <si>
    <t>76-684-8318</t>
  </si>
  <si>
    <t>34-697-8947</t>
  </si>
  <si>
    <t>44-982-3062</t>
  </si>
  <si>
    <t>53-544-1008</t>
  </si>
  <si>
    <t>36-999-0002</t>
  </si>
  <si>
    <t>34-723-7771</t>
  </si>
  <si>
    <t>22-270-9316</t>
  </si>
  <si>
    <t>Skiba</t>
  </si>
  <si>
    <t>19-810-2905</t>
  </si>
  <si>
    <t>45-801-0930</t>
  </si>
  <si>
    <t>50-126-9851</t>
  </si>
  <si>
    <t>08-743-7233</t>
  </si>
  <si>
    <t>39-837-3029</t>
  </si>
  <si>
    <t>11-766-0367</t>
  </si>
  <si>
    <t>57-841-3954</t>
  </si>
  <si>
    <t>82-643-7976</t>
  </si>
  <si>
    <t>64-526-0729</t>
  </si>
  <si>
    <t>25-769-0978</t>
  </si>
  <si>
    <t>60-789-3395</t>
  </si>
  <si>
    <t>72-809-7014</t>
  </si>
  <si>
    <t>Viva</t>
  </si>
  <si>
    <t>70-895-3441</t>
  </si>
  <si>
    <t>Zoombeat</t>
  </si>
  <si>
    <t>96-671-5091</t>
  </si>
  <si>
    <t>57-812-8067</t>
  </si>
  <si>
    <t>32-304-4256</t>
  </si>
  <si>
    <t>97-598-2088</t>
  </si>
  <si>
    <t>Meejo</t>
  </si>
  <si>
    <t>62-887-2756</t>
  </si>
  <si>
    <t>47-926-8553</t>
  </si>
  <si>
    <t>90-509-5917</t>
  </si>
  <si>
    <t>21-057-2583</t>
  </si>
  <si>
    <t>29-811-3621</t>
  </si>
  <si>
    <t>78-748-4305</t>
  </si>
  <si>
    <t>75-784-7326</t>
  </si>
  <si>
    <t>15-228-9620</t>
  </si>
  <si>
    <t>29-249-6021</t>
  </si>
  <si>
    <t>55-433-2653</t>
  </si>
  <si>
    <t>58-735-4652</t>
  </si>
  <si>
    <t>40-443-3984</t>
  </si>
  <si>
    <t>96-528-1032</t>
  </si>
  <si>
    <t>56-510-7117</t>
  </si>
  <si>
    <t>68-234-1794</t>
  </si>
  <si>
    <t>24-502-8279</t>
  </si>
  <si>
    <t>29-129-7822</t>
  </si>
  <si>
    <t>02-990-0346</t>
  </si>
  <si>
    <t>56-046-0969</t>
  </si>
  <si>
    <t>25-364-6734</t>
  </si>
  <si>
    <t>98-905-3487</t>
  </si>
  <si>
    <t>Gabcube</t>
  </si>
  <si>
    <t>68-180-2274</t>
  </si>
  <si>
    <t>Browsetype</t>
  </si>
  <si>
    <t>77-072-3554</t>
  </si>
  <si>
    <t>18-687-2395</t>
  </si>
  <si>
    <t>10-461-7391</t>
  </si>
  <si>
    <t>Jaxworks</t>
  </si>
  <si>
    <t>22-763-0732</t>
  </si>
  <si>
    <t>Blogspan</t>
  </si>
  <si>
    <t>25-906-9233</t>
  </si>
  <si>
    <t>44-314-1215</t>
  </si>
  <si>
    <t>07-952-4212</t>
  </si>
  <si>
    <t>44-415-6076</t>
  </si>
  <si>
    <t>12-049-0905</t>
  </si>
  <si>
    <t>Oyoba</t>
  </si>
  <si>
    <t>87-816-5671</t>
  </si>
  <si>
    <t>46-851-1813</t>
  </si>
  <si>
    <t>23-815-8716</t>
  </si>
  <si>
    <t>25-808-6918</t>
  </si>
  <si>
    <t>96-900-4925</t>
  </si>
  <si>
    <t>85-993-3692</t>
  </si>
  <si>
    <t>63-217-5877</t>
  </si>
  <si>
    <t>37-112-3059</t>
  </si>
  <si>
    <t>79-809-8834</t>
  </si>
  <si>
    <t>66-206-4422</t>
  </si>
  <si>
    <t>68-049-3356</t>
  </si>
  <si>
    <t>88-195-0116</t>
  </si>
  <si>
    <t>Yodoo</t>
  </si>
  <si>
    <t>34-032-1858</t>
  </si>
  <si>
    <t>95-028-2225</t>
  </si>
  <si>
    <t>84-481-6567</t>
  </si>
  <si>
    <t>69-298-4922</t>
  </si>
  <si>
    <t>44-379-9473</t>
  </si>
  <si>
    <t>58-966-1987</t>
  </si>
  <si>
    <t>43-358-3581</t>
  </si>
  <si>
    <t>83-959-5510</t>
  </si>
  <si>
    <t>58-299-0167</t>
  </si>
  <si>
    <t>62-332-2633</t>
  </si>
  <si>
    <t>77-800-9464</t>
  </si>
  <si>
    <t>35-251-4673</t>
  </si>
  <si>
    <t>49-903-7132</t>
  </si>
  <si>
    <t>75-297-8116</t>
  </si>
  <si>
    <t>58-388-5384</t>
  </si>
  <si>
    <t>29-054-6714</t>
  </si>
  <si>
    <t>86-690-8154</t>
  </si>
  <si>
    <t>Oodoo</t>
  </si>
  <si>
    <t>33-451-0564</t>
  </si>
  <si>
    <t>87-587-3367</t>
  </si>
  <si>
    <t>60-302-7872</t>
  </si>
  <si>
    <t>59-799-3195</t>
  </si>
  <si>
    <t>55-644-4436</t>
  </si>
  <si>
    <t>38-536-7401</t>
  </si>
  <si>
    <t>Blogtags</t>
  </si>
  <si>
    <t>79-727-0526</t>
  </si>
  <si>
    <t>Layo</t>
  </si>
  <si>
    <t>91-367-5339</t>
  </si>
  <si>
    <t>80-412-7274</t>
  </si>
  <si>
    <t>96-693-9953</t>
  </si>
  <si>
    <t>71-566-5206</t>
  </si>
  <si>
    <t>17-224-0545</t>
  </si>
  <si>
    <t>13-497-6609</t>
  </si>
  <si>
    <t>75-266-4692</t>
  </si>
  <si>
    <t>43-698-5438</t>
  </si>
  <si>
    <t>40-809-6112</t>
  </si>
  <si>
    <t>47-896-2506</t>
  </si>
  <si>
    <t>36-460-2047</t>
  </si>
  <si>
    <t>62-357-6094</t>
  </si>
  <si>
    <t>57-835-0026</t>
  </si>
  <si>
    <t>53-801-2086</t>
  </si>
  <si>
    <t>73-122-3455</t>
  </si>
  <si>
    <t>43-491-2451</t>
  </si>
  <si>
    <t>87-459-3849</t>
  </si>
  <si>
    <t>68-503-2291</t>
  </si>
  <si>
    <t>Thoughtsphere</t>
  </si>
  <si>
    <t>57-277-4854</t>
  </si>
  <si>
    <t>09-469-4746</t>
  </si>
  <si>
    <t>94-879-5380</t>
  </si>
  <si>
    <t>33-668-5640</t>
  </si>
  <si>
    <t>04-951-6252</t>
  </si>
  <si>
    <t>28-018-4830</t>
  </si>
  <si>
    <t>Vinte</t>
  </si>
  <si>
    <t>23-235-2919</t>
  </si>
  <si>
    <t>28-577-3669</t>
  </si>
  <si>
    <t>23-189-5438</t>
  </si>
  <si>
    <t>13-569-8645</t>
  </si>
  <si>
    <t>Yodo</t>
  </si>
  <si>
    <t>05-446-8790</t>
  </si>
  <si>
    <t>94-469-3918</t>
  </si>
  <si>
    <t>63-659-0268</t>
  </si>
  <si>
    <t>83-227-2028</t>
  </si>
  <si>
    <t>06-092-9641</t>
  </si>
  <si>
    <t>03-753-6489</t>
  </si>
  <si>
    <t>55-330-1685</t>
  </si>
  <si>
    <t>20-512-6178</t>
  </si>
  <si>
    <t>64-727-5992</t>
  </si>
  <si>
    <t>18-791-9122</t>
  </si>
  <si>
    <t>50-613-3474</t>
  </si>
  <si>
    <t>Ozu</t>
  </si>
  <si>
    <t>38-614-7800</t>
  </si>
  <si>
    <t>57-414-1700</t>
  </si>
  <si>
    <t>30-717-8641</t>
  </si>
  <si>
    <t>Blognation</t>
  </si>
  <si>
    <t>30-279-7190</t>
  </si>
  <si>
    <t>39-398-9903</t>
  </si>
  <si>
    <t>55-707-5076</t>
  </si>
  <si>
    <t>23-298-4342</t>
  </si>
  <si>
    <t>Myworks</t>
  </si>
  <si>
    <t>13-865-7735</t>
  </si>
  <si>
    <t>83-739-5364</t>
  </si>
  <si>
    <t>26-982-0668</t>
  </si>
  <si>
    <t>31-087-5371</t>
  </si>
  <si>
    <t>17-090-8751</t>
  </si>
  <si>
    <t>38-889-3123</t>
  </si>
  <si>
    <t>73-536-9547</t>
  </si>
  <si>
    <t>26-061-0400</t>
  </si>
  <si>
    <t>79-136-8543</t>
  </si>
  <si>
    <t>Shufflester</t>
  </si>
  <si>
    <t>26-067-7817</t>
  </si>
  <si>
    <t>54-517-1161</t>
  </si>
  <si>
    <t>82-331-2956</t>
  </si>
  <si>
    <t>26-297-1625</t>
  </si>
  <si>
    <t>51-747-7893</t>
  </si>
  <si>
    <t>96-847-2290</t>
  </si>
  <si>
    <t>85-312-1195</t>
  </si>
  <si>
    <t>Kimia</t>
  </si>
  <si>
    <t>76-453-5251</t>
  </si>
  <si>
    <t>04-638-7936</t>
  </si>
  <si>
    <t>80-975-2660</t>
  </si>
  <si>
    <t>24-742-8229</t>
  </si>
  <si>
    <t>Chatterpoint</t>
  </si>
  <si>
    <t>33-310-0651</t>
  </si>
  <si>
    <t>35-440-9393</t>
  </si>
  <si>
    <t>47-784-2425</t>
  </si>
  <si>
    <t>97-552-1910</t>
  </si>
  <si>
    <t>62-104-8342</t>
  </si>
  <si>
    <t>28-114-8037</t>
  </si>
  <si>
    <t>06-413-0835</t>
  </si>
  <si>
    <t>04-522-2944</t>
  </si>
  <si>
    <t>06-605-7207</t>
  </si>
  <si>
    <t>04-668-4937</t>
  </si>
  <si>
    <t>53-586-4021</t>
  </si>
  <si>
    <t>09-101-2905</t>
  </si>
  <si>
    <t>60-449-2958</t>
  </si>
  <si>
    <t>47-844-3567</t>
  </si>
  <si>
    <t>89-148-9851</t>
  </si>
  <si>
    <t>56-974-8286</t>
  </si>
  <si>
    <t>02-569-2313</t>
  </si>
  <si>
    <t>03-380-5730</t>
  </si>
  <si>
    <t>40-690-7679</t>
  </si>
  <si>
    <t>86-545-5279</t>
  </si>
  <si>
    <t>19-470-1505</t>
  </si>
  <si>
    <t>Dynava</t>
  </si>
  <si>
    <t>95-147-0580</t>
  </si>
  <si>
    <t>12-363-1019</t>
  </si>
  <si>
    <t>80-821-9611</t>
  </si>
  <si>
    <t>67-130-0159</t>
  </si>
  <si>
    <t>58-142-7987</t>
  </si>
  <si>
    <t>19-834-3685</t>
  </si>
  <si>
    <t>Riffwire</t>
  </si>
  <si>
    <t>93-350-4811</t>
  </si>
  <si>
    <t>22-585-2373</t>
  </si>
  <si>
    <t>62-007-5032</t>
  </si>
  <si>
    <t>58-735-3031</t>
  </si>
  <si>
    <t>04-963-2816</t>
  </si>
  <si>
    <t>79-690-2289</t>
  </si>
  <si>
    <t>38-017-7825</t>
  </si>
  <si>
    <t>27-655-8401</t>
  </si>
  <si>
    <t>64-647-7355</t>
  </si>
  <si>
    <t>74-028-7042</t>
  </si>
  <si>
    <t>82-175-8047</t>
  </si>
  <si>
    <t>Babbleblab</t>
  </si>
  <si>
    <t>51-570-3307</t>
  </si>
  <si>
    <t>56-891-4501</t>
  </si>
  <si>
    <t>37-050-1185</t>
  </si>
  <si>
    <t>55-847-1818</t>
  </si>
  <si>
    <t>15-946-7590</t>
  </si>
  <si>
    <t>45-406-8311</t>
  </si>
  <si>
    <t>00-595-3280</t>
  </si>
  <si>
    <t>45-829-3759</t>
  </si>
  <si>
    <t>54-469-8790</t>
  </si>
  <si>
    <t>15-772-2825</t>
  </si>
  <si>
    <t>60-064-9383</t>
  </si>
  <si>
    <t>32-075-2433</t>
  </si>
  <si>
    <t>53-253-2640</t>
  </si>
  <si>
    <t>Photolist</t>
  </si>
  <si>
    <t>42-491-1423</t>
  </si>
  <si>
    <t>65-920-9168</t>
  </si>
  <si>
    <t>25-348-9515</t>
  </si>
  <si>
    <t>91-653-4585</t>
  </si>
  <si>
    <t>23-031-7873</t>
  </si>
  <si>
    <t>49-524-4573</t>
  </si>
  <si>
    <t>79-938-1827</t>
  </si>
  <si>
    <t>18-165-5122</t>
  </si>
  <si>
    <t>85-326-9278</t>
  </si>
  <si>
    <t>38-755-3682</t>
  </si>
  <si>
    <t>42-855-2149</t>
  </si>
  <si>
    <t>80-911-1564</t>
  </si>
  <si>
    <t>36-912-5746</t>
  </si>
  <si>
    <t>50-138-6160</t>
  </si>
  <si>
    <t>24-069-2076</t>
  </si>
  <si>
    <t>85-562-7750</t>
  </si>
  <si>
    <t>27-526-1887</t>
  </si>
  <si>
    <t>48-147-7723</t>
  </si>
  <si>
    <t>04-748-4019</t>
  </si>
  <si>
    <t>Latz</t>
  </si>
  <si>
    <t>53-161-6896</t>
  </si>
  <si>
    <t>22-520-2139</t>
  </si>
  <si>
    <t>06-097-5272</t>
  </si>
  <si>
    <t>63-531-6087</t>
  </si>
  <si>
    <t>32-961-9664</t>
  </si>
  <si>
    <t>Bluezoom</t>
  </si>
  <si>
    <t>15-136-5349</t>
  </si>
  <si>
    <t>61-079-1668</t>
  </si>
  <si>
    <t>66-558-7458</t>
  </si>
  <si>
    <t>58-453-5376</t>
  </si>
  <si>
    <t>70-269-1925</t>
  </si>
  <si>
    <t>93-899-1186</t>
  </si>
  <si>
    <t>08-034-3505</t>
  </si>
  <si>
    <t>75-010-2047</t>
  </si>
  <si>
    <t>60-865-5430</t>
  </si>
  <si>
    <t>72-365-2052</t>
  </si>
  <si>
    <t>16-455-6444</t>
  </si>
  <si>
    <t>32-220-5633</t>
  </si>
  <si>
    <t>65-833-7731</t>
  </si>
  <si>
    <t>56-306-9870</t>
  </si>
  <si>
    <t>14-501-1260</t>
  </si>
  <si>
    <t>63-609-8564</t>
  </si>
  <si>
    <t>00-595-7391</t>
  </si>
  <si>
    <t>37-432-1952</t>
  </si>
  <si>
    <t>73-334-7541</t>
  </si>
  <si>
    <t>21-471-3100</t>
  </si>
  <si>
    <t>21-815-9959</t>
  </si>
  <si>
    <t>07-313-5049</t>
  </si>
  <si>
    <t>37-168-9740</t>
  </si>
  <si>
    <t>95-021-0758</t>
  </si>
  <si>
    <t>05-627-9380</t>
  </si>
  <si>
    <t>84-493-8975</t>
  </si>
  <si>
    <t>04-813-3376</t>
  </si>
  <si>
    <t>Fivespan</t>
  </si>
  <si>
    <t>36-553-8356</t>
  </si>
  <si>
    <t>23-277-6856</t>
  </si>
  <si>
    <t>72-713-9478</t>
  </si>
  <si>
    <t>14-457-7577</t>
  </si>
  <si>
    <t>69-714-1346</t>
  </si>
  <si>
    <t>02-695-6258</t>
  </si>
  <si>
    <t>07-128-8839</t>
  </si>
  <si>
    <t>93-131-7959</t>
  </si>
  <si>
    <t>10-379-2218</t>
  </si>
  <si>
    <t>98-320-6319</t>
  </si>
  <si>
    <t>62-291-1564</t>
  </si>
  <si>
    <t>86-376-1621</t>
  </si>
  <si>
    <t>90-650-5736</t>
  </si>
  <si>
    <t>06-109-5932</t>
  </si>
  <si>
    <t>84-928-2721</t>
  </si>
  <si>
    <t>97-043-5549</t>
  </si>
  <si>
    <t>41-874-8550</t>
  </si>
  <si>
    <t>50-131-1717</t>
  </si>
  <si>
    <t>Yakijo</t>
  </si>
  <si>
    <t>19-725-8792</t>
  </si>
  <si>
    <t>19-638-2725</t>
  </si>
  <si>
    <t>12-550-2132</t>
  </si>
  <si>
    <t>80-237-3292</t>
  </si>
  <si>
    <t>82-968-1574</t>
  </si>
  <si>
    <t>62-944-8036</t>
  </si>
  <si>
    <t>63-672-4141</t>
  </si>
  <si>
    <t>58-423-4722</t>
  </si>
  <si>
    <t>60-066-1132</t>
  </si>
  <si>
    <t>15-926-5951</t>
  </si>
  <si>
    <t>65-730-1978</t>
  </si>
  <si>
    <t>49-430-3468</t>
  </si>
  <si>
    <t>87-909-7428</t>
  </si>
  <si>
    <t>78-613-1429</t>
  </si>
  <si>
    <t>90-621-1298</t>
  </si>
  <si>
    <t>30-881-6768</t>
  </si>
  <si>
    <t>12-750-0814</t>
  </si>
  <si>
    <t>90-440-2095</t>
  </si>
  <si>
    <t>79-634-0263</t>
  </si>
  <si>
    <t>29-712-6390</t>
  </si>
  <si>
    <t>75-259-5483</t>
  </si>
  <si>
    <t>22-939-5508</t>
  </si>
  <si>
    <t>38-063-4249</t>
  </si>
  <si>
    <t>58-167-4882</t>
  </si>
  <si>
    <t>76-215-1448</t>
  </si>
  <si>
    <t>83-053-6148</t>
  </si>
  <si>
    <t>47-898-4819</t>
  </si>
  <si>
    <t>70-808-8369</t>
  </si>
  <si>
    <t>Twitterbridge</t>
  </si>
  <si>
    <t>22-580-2470</t>
  </si>
  <si>
    <t>49-446-1180</t>
  </si>
  <si>
    <t>Babblestorm</t>
  </si>
  <si>
    <t>98-853-2687</t>
  </si>
  <si>
    <t>50-367-1964</t>
  </si>
  <si>
    <t>40-662-1369</t>
  </si>
  <si>
    <t>58-632-5151</t>
  </si>
  <si>
    <t>90-739-6162</t>
  </si>
  <si>
    <t>Trudeo</t>
  </si>
  <si>
    <t>70-670-0833</t>
  </si>
  <si>
    <t>35-720-4455</t>
  </si>
  <si>
    <t>71-725-6634</t>
  </si>
  <si>
    <t>62-011-5877</t>
  </si>
  <si>
    <t>12-606-9790</t>
  </si>
  <si>
    <t>Camido</t>
  </si>
  <si>
    <t>93-853-9405</t>
  </si>
  <si>
    <t>62-496-9716</t>
  </si>
  <si>
    <t>48-293-3350</t>
  </si>
  <si>
    <t>88-928-2878</t>
  </si>
  <si>
    <t>07-472-0849</t>
  </si>
  <si>
    <t>03-526-6425</t>
  </si>
  <si>
    <t>76-133-3825</t>
  </si>
  <si>
    <t>44-897-4438</t>
  </si>
  <si>
    <t>25-186-6243</t>
  </si>
  <si>
    <t>65-900-6857</t>
  </si>
  <si>
    <t>75-978-5039</t>
  </si>
  <si>
    <t>25-544-3482</t>
  </si>
  <si>
    <t>09-994-0849</t>
  </si>
  <si>
    <t>86-570-8648</t>
  </si>
  <si>
    <t>89-706-9418</t>
  </si>
  <si>
    <t>Camimbo</t>
  </si>
  <si>
    <t>14-927-6148</t>
  </si>
  <si>
    <t>14-805-2633</t>
  </si>
  <si>
    <t>74-068-2920</t>
  </si>
  <si>
    <t>61-260-3523</t>
  </si>
  <si>
    <t>51-477-1487</t>
  </si>
  <si>
    <t>21-357-6299</t>
  </si>
  <si>
    <t>51-242-8848</t>
  </si>
  <si>
    <t>71-771-2366</t>
  </si>
  <si>
    <t>66-533-8133</t>
  </si>
  <si>
    <t>90-033-8007</t>
  </si>
  <si>
    <t>06-454-4288</t>
  </si>
  <si>
    <t>23-929-2192</t>
  </si>
  <si>
    <t>87-103-1238</t>
  </si>
  <si>
    <t>09-379-4599</t>
  </si>
  <si>
    <t>80-935-3508</t>
  </si>
  <si>
    <t>38-309-4379</t>
  </si>
  <si>
    <t>65-086-0221</t>
  </si>
  <si>
    <t>12-545-1470</t>
  </si>
  <si>
    <t>50-693-6749</t>
  </si>
  <si>
    <t>75-106-8525</t>
  </si>
  <si>
    <t>88-360-9880</t>
  </si>
  <si>
    <t>61-535-0619</t>
  </si>
  <si>
    <t>24-225-3071</t>
  </si>
  <si>
    <t>39-783-8839</t>
  </si>
  <si>
    <t>87-167-2453</t>
  </si>
  <si>
    <t>37-126-9236</t>
  </si>
  <si>
    <t>14-162-1094</t>
  </si>
  <si>
    <t>Avaveo</t>
  </si>
  <si>
    <t>25-925-5329</t>
  </si>
  <si>
    <t>41-328-4346</t>
  </si>
  <si>
    <t>08-878-4863</t>
  </si>
  <si>
    <t>65-309-6365</t>
  </si>
  <si>
    <t>43-968-8252</t>
  </si>
  <si>
    <t>17-112-5732</t>
  </si>
  <si>
    <t>35-218-6029</t>
  </si>
  <si>
    <t>03-851-9055</t>
  </si>
  <si>
    <t>27-686-5463</t>
  </si>
  <si>
    <t>10-537-9586</t>
  </si>
  <si>
    <t>92-460-5698</t>
  </si>
  <si>
    <t>16-772-4035</t>
  </si>
  <si>
    <t>98-204-6392</t>
  </si>
  <si>
    <t>Digitube</t>
  </si>
  <si>
    <t>40-913-6061</t>
  </si>
  <si>
    <t>61-093-4511</t>
  </si>
  <si>
    <t>09-174-3304</t>
  </si>
  <si>
    <t>28-002-0635</t>
  </si>
  <si>
    <t>71-695-5207</t>
  </si>
  <si>
    <t>02-415-9660</t>
  </si>
  <si>
    <t>68-736-2460</t>
  </si>
  <si>
    <t>68-272-8742</t>
  </si>
  <si>
    <t>47-954-7408</t>
  </si>
  <si>
    <t>11-953-1390</t>
  </si>
  <si>
    <t>76-134-7046</t>
  </si>
  <si>
    <t>78-302-0617</t>
  </si>
  <si>
    <t>53-497-6519</t>
  </si>
  <si>
    <t>82-263-6376</t>
  </si>
  <si>
    <t>62-765-3604</t>
  </si>
  <si>
    <t>50-847-2755</t>
  </si>
  <si>
    <t>63-600-1820</t>
  </si>
  <si>
    <t>Cogibox</t>
  </si>
  <si>
    <t>86-310-1618</t>
  </si>
  <si>
    <t>19-181-0530</t>
  </si>
  <si>
    <t>69-021-8001</t>
  </si>
  <si>
    <t>72-190-4982</t>
  </si>
  <si>
    <t>77-086-2320</t>
  </si>
  <si>
    <t>23-860-8584</t>
  </si>
  <si>
    <t>49-178-3780</t>
  </si>
  <si>
    <t>16-030-5176</t>
  </si>
  <si>
    <t>07-038-0866</t>
  </si>
  <si>
    <t>98-376-8812</t>
  </si>
  <si>
    <t>28-718-7395</t>
  </si>
  <si>
    <t>24-673-6622</t>
  </si>
  <si>
    <t>99-575-6739</t>
  </si>
  <si>
    <t>86-747-5072</t>
  </si>
  <si>
    <t>85-995-5883</t>
  </si>
  <si>
    <t>27-884-6519</t>
  </si>
  <si>
    <t>91-712-2013</t>
  </si>
  <si>
    <t>49-022-8033</t>
  </si>
  <si>
    <t>21-487-9013</t>
  </si>
  <si>
    <t>98-930-7562</t>
  </si>
  <si>
    <t>26-217-2860</t>
  </si>
  <si>
    <t>49-077-2899</t>
  </si>
  <si>
    <t>30-092-0451</t>
  </si>
  <si>
    <t>59-566-0039</t>
  </si>
  <si>
    <t>55-992-3143</t>
  </si>
  <si>
    <t>85-137-8367</t>
  </si>
  <si>
    <t>85-491-4508</t>
  </si>
  <si>
    <t>73-665-2300</t>
  </si>
  <si>
    <t>61-443-1128</t>
  </si>
  <si>
    <t>Devshare</t>
  </si>
  <si>
    <t>85-840-1555</t>
  </si>
  <si>
    <t>48-926-3618</t>
  </si>
  <si>
    <t>00-325-0932</t>
  </si>
  <si>
    <t>42-633-9986</t>
  </si>
  <si>
    <t>37-374-3847</t>
  </si>
  <si>
    <t>18-434-0017</t>
  </si>
  <si>
    <t>99-320-9799</t>
  </si>
  <si>
    <t>75-107-3140</t>
  </si>
  <si>
    <t>24-542-4215</t>
  </si>
  <si>
    <t>07-050-1963</t>
  </si>
  <si>
    <t>35-145-1309</t>
  </si>
  <si>
    <t>32-215-5836</t>
  </si>
  <si>
    <t>26-175-7797</t>
  </si>
  <si>
    <t>93-820-8359</t>
  </si>
  <si>
    <t>Brainbox</t>
  </si>
  <si>
    <t>25-415-2761</t>
  </si>
  <si>
    <t>37-165-0724</t>
  </si>
  <si>
    <t>48-309-2625</t>
  </si>
  <si>
    <t>85-004-1029</t>
  </si>
  <si>
    <t>Innojam</t>
  </si>
  <si>
    <t>62-312-1256</t>
  </si>
  <si>
    <t>56-020-6311</t>
  </si>
  <si>
    <t>70-625-7127</t>
  </si>
  <si>
    <t>74-658-7427</t>
  </si>
  <si>
    <t>88-183-0418</t>
  </si>
  <si>
    <t>26-183-7425</t>
  </si>
  <si>
    <t>59-619-7995</t>
  </si>
  <si>
    <t>Skibox</t>
  </si>
  <si>
    <t>20-629-9514</t>
  </si>
  <si>
    <t>78-527-8205</t>
  </si>
  <si>
    <t>58-371-1673</t>
  </si>
  <si>
    <t>Twitterlist</t>
  </si>
  <si>
    <t>48-247-8672</t>
  </si>
  <si>
    <t>96-508-3089</t>
  </si>
  <si>
    <t>98-346-0122</t>
  </si>
  <si>
    <t>85-031-7534</t>
  </si>
  <si>
    <t>59-625-7945</t>
  </si>
  <si>
    <t>39-824-1143</t>
  </si>
  <si>
    <t>89-177-0935</t>
  </si>
  <si>
    <t>51-534-9453</t>
  </si>
  <si>
    <t>64-459-0383</t>
  </si>
  <si>
    <t>45-399-7596</t>
  </si>
  <si>
    <t>58-594-1710</t>
  </si>
  <si>
    <t>63-419-0981</t>
  </si>
  <si>
    <t>25-722-2515</t>
  </si>
  <si>
    <t>38-707-5358</t>
  </si>
  <si>
    <t>87-457-0830</t>
  </si>
  <si>
    <t>16-831-6549</t>
  </si>
  <si>
    <t>02-796-2638</t>
  </si>
  <si>
    <t>93-795-5462</t>
  </si>
  <si>
    <t>26-151-3495</t>
  </si>
  <si>
    <t>99-498-5473</t>
  </si>
  <si>
    <t>00-433-0793</t>
  </si>
  <si>
    <t>82-461-5532</t>
  </si>
  <si>
    <t>62-597-8665</t>
  </si>
  <si>
    <t>44-584-9699</t>
  </si>
  <si>
    <t>90-795-0695</t>
  </si>
  <si>
    <t>36-732-0064</t>
  </si>
  <si>
    <t>24-280-7317</t>
  </si>
  <si>
    <t>72-074-0843</t>
  </si>
  <si>
    <t>61-904-7458</t>
  </si>
  <si>
    <t>45-384-6433</t>
  </si>
  <si>
    <t>14-117-6004</t>
  </si>
  <si>
    <t>83-904-4395</t>
  </si>
  <si>
    <t>71-896-6989</t>
  </si>
  <si>
    <t>83-057-4179</t>
  </si>
  <si>
    <t>93-950-6214</t>
  </si>
  <si>
    <t>71-059-6140</t>
  </si>
  <si>
    <t>17-718-7120</t>
  </si>
  <si>
    <t>65-093-4630</t>
  </si>
  <si>
    <t>82-341-6812</t>
  </si>
  <si>
    <t>45-826-1844</t>
  </si>
  <si>
    <t>83-378-1429</t>
  </si>
  <si>
    <t>33-470-1955</t>
  </si>
  <si>
    <t>57-222-6891</t>
  </si>
  <si>
    <t>87-604-3704</t>
  </si>
  <si>
    <t>60-705-5021</t>
  </si>
  <si>
    <t>16-591-5151</t>
  </si>
  <si>
    <t>80-845-2977</t>
  </si>
  <si>
    <t>84-304-6509</t>
  </si>
  <si>
    <t>94-323-4222</t>
  </si>
  <si>
    <t>65-322-4316</t>
  </si>
  <si>
    <t>21-895-9214</t>
  </si>
  <si>
    <t>82-733-2220</t>
  </si>
  <si>
    <t>63-296-7723</t>
  </si>
  <si>
    <t>98-376-4759</t>
  </si>
  <si>
    <t>46-682-3012</t>
  </si>
  <si>
    <t>23-738-1325</t>
  </si>
  <si>
    <t>57-056-8659</t>
  </si>
  <si>
    <t>58-070-8371</t>
  </si>
  <si>
    <t>93-192-1484</t>
  </si>
  <si>
    <t>03-303-8642</t>
  </si>
  <si>
    <t>88-916-1596</t>
  </si>
  <si>
    <t>86-001-8149</t>
  </si>
  <si>
    <t>39-693-3855</t>
  </si>
  <si>
    <t>43-350-3251</t>
  </si>
  <si>
    <t>67-019-3752</t>
  </si>
  <si>
    <t>74-404-1245</t>
  </si>
  <si>
    <t>71-785-9457</t>
  </si>
  <si>
    <t>14-229-0957</t>
  </si>
  <si>
    <t>50-634-6168</t>
  </si>
  <si>
    <t>Zoovu</t>
  </si>
  <si>
    <t>16-606-3703</t>
  </si>
  <si>
    <t>16-251-2831</t>
  </si>
  <si>
    <t>34-776-4846</t>
  </si>
  <si>
    <t>71-211-9796</t>
  </si>
  <si>
    <t>02-348-0637</t>
  </si>
  <si>
    <t>82-688-0027</t>
  </si>
  <si>
    <t>88-115-0408</t>
  </si>
  <si>
    <t>30-336-8091</t>
  </si>
  <si>
    <t>49-857-4254</t>
  </si>
  <si>
    <t>08-230-1722</t>
  </si>
  <si>
    <t>23-011-0866</t>
  </si>
  <si>
    <t>38-620-2944</t>
  </si>
  <si>
    <t>84-252-9868</t>
  </si>
  <si>
    <t>93-458-9943</t>
  </si>
  <si>
    <t>35-628-7875</t>
  </si>
  <si>
    <t>27-811-6098</t>
  </si>
  <si>
    <t>07-126-6199</t>
  </si>
  <si>
    <t>43-462-3478</t>
  </si>
  <si>
    <t>38-823-6069</t>
  </si>
  <si>
    <t>89-500-8250</t>
  </si>
  <si>
    <t>04-816-6290</t>
  </si>
  <si>
    <t>50-632-5264</t>
  </si>
  <si>
    <t>55-439-1273</t>
  </si>
  <si>
    <t>42-425-8619</t>
  </si>
  <si>
    <t>78-833-0074</t>
  </si>
  <si>
    <t>52-048-9165</t>
  </si>
  <si>
    <t>26-298-1594</t>
  </si>
  <si>
    <t>99-065-5000</t>
  </si>
  <si>
    <t>61-523-1807</t>
  </si>
  <si>
    <t>50-697-7492</t>
  </si>
  <si>
    <t>89-371-2392</t>
  </si>
  <si>
    <t>17-177-8049</t>
  </si>
  <si>
    <t>00-582-5145</t>
  </si>
  <si>
    <t>15-806-9332</t>
  </si>
  <si>
    <t>94-679-3768</t>
  </si>
  <si>
    <t>01-162-5888</t>
  </si>
  <si>
    <t>Wikibox</t>
  </si>
  <si>
    <t>86-686-6970</t>
  </si>
  <si>
    <t>37-805-5052</t>
  </si>
  <si>
    <t>91-381-2967</t>
  </si>
  <si>
    <t>19-473-5323</t>
  </si>
  <si>
    <t>16-440-9202</t>
  </si>
  <si>
    <t>39-120-2381</t>
  </si>
  <si>
    <t>92-785-5886</t>
  </si>
  <si>
    <t>68-826-2655</t>
  </si>
  <si>
    <t>75-304-6614</t>
  </si>
  <si>
    <t>80-366-8364</t>
  </si>
  <si>
    <t>44-018-4744</t>
  </si>
  <si>
    <t>79-349-9906</t>
  </si>
  <si>
    <t>65-082-2755</t>
  </si>
  <si>
    <t>50-990-8049</t>
  </si>
  <si>
    <t>88-965-0377</t>
  </si>
  <si>
    <t>04-988-2530</t>
  </si>
  <si>
    <t>19-115-0342</t>
  </si>
  <si>
    <t>49-608-3391</t>
  </si>
  <si>
    <t>78-452-4167</t>
  </si>
  <si>
    <t>09-913-3504</t>
  </si>
  <si>
    <t>92-869-0532</t>
  </si>
  <si>
    <t>08-184-9488</t>
  </si>
  <si>
    <t>85-164-8573</t>
  </si>
  <si>
    <t>02-063-2030</t>
  </si>
  <si>
    <t>Centizu</t>
  </si>
  <si>
    <t>29-803-7368</t>
  </si>
  <si>
    <t>83-215-5287</t>
  </si>
  <si>
    <t>65-818-3612</t>
  </si>
  <si>
    <t>66-356-4049</t>
  </si>
  <si>
    <t>54-026-9527</t>
  </si>
  <si>
    <t>24-702-1521</t>
  </si>
  <si>
    <t>74-504-1325</t>
  </si>
  <si>
    <t>40-281-3248</t>
  </si>
  <si>
    <t>88-192-1544</t>
  </si>
  <si>
    <t>42-570-3866</t>
  </si>
  <si>
    <t>64-628-4052</t>
  </si>
  <si>
    <t>77-517-4384</t>
  </si>
  <si>
    <t>14-116-1464</t>
  </si>
  <si>
    <t>39-938-1945</t>
  </si>
  <si>
    <t>14-942-3257</t>
  </si>
  <si>
    <t>82-764-7492</t>
  </si>
  <si>
    <t>42-107-0160</t>
  </si>
  <si>
    <t>46-153-3094</t>
  </si>
  <si>
    <t>38-317-7912</t>
  </si>
  <si>
    <t>44-736-8650</t>
  </si>
  <si>
    <t>91-221-5531</t>
  </si>
  <si>
    <t>20-194-7217</t>
  </si>
  <si>
    <t>05-356-1490</t>
  </si>
  <si>
    <t>61-941-9455</t>
  </si>
  <si>
    <t>11-142-8322</t>
  </si>
  <si>
    <t>03-404-0575</t>
  </si>
  <si>
    <t>70-799-3116</t>
  </si>
  <si>
    <t>16-395-1900</t>
  </si>
  <si>
    <t>39-692-9234</t>
  </si>
  <si>
    <t>86-139-5748</t>
  </si>
  <si>
    <t>34-856-4366</t>
  </si>
  <si>
    <t>20-032-4530</t>
  </si>
  <si>
    <t>26-985-6111</t>
  </si>
  <si>
    <t>50-292-9240</t>
  </si>
  <si>
    <t>77-849-6620</t>
  </si>
  <si>
    <t>62-269-2606</t>
  </si>
  <si>
    <t>76-410-3332</t>
  </si>
  <si>
    <t>71-464-3075</t>
  </si>
  <si>
    <t>39-348-6679</t>
  </si>
  <si>
    <t>84-992-0040</t>
  </si>
  <si>
    <t>10-610-0740</t>
  </si>
  <si>
    <t>58-323-8944</t>
  </si>
  <si>
    <t>48-167-9647</t>
  </si>
  <si>
    <t>09-000-8638</t>
  </si>
  <si>
    <t>35-167-5967</t>
  </si>
  <si>
    <t>89-210-9112</t>
  </si>
  <si>
    <t>95-655-5810</t>
  </si>
  <si>
    <t>66-279-9536</t>
  </si>
  <si>
    <t>79-293-0226</t>
  </si>
  <si>
    <t>06-883-4158</t>
  </si>
  <si>
    <t>96-680-9679</t>
  </si>
  <si>
    <t>78-940-5518</t>
  </si>
  <si>
    <t>76-436-2508</t>
  </si>
  <si>
    <t>99-954-5655</t>
  </si>
  <si>
    <t>43-948-2864</t>
  </si>
  <si>
    <t>74-326-6323</t>
  </si>
  <si>
    <t>44-980-7066</t>
  </si>
  <si>
    <t>23-509-0218</t>
  </si>
  <si>
    <t>75-642-3000</t>
  </si>
  <si>
    <t>35-717-5465</t>
  </si>
  <si>
    <t>49-989-7015</t>
  </si>
  <si>
    <t>10-109-9875</t>
  </si>
  <si>
    <t>02-667-0405</t>
  </si>
  <si>
    <t>70-343-2614</t>
  </si>
  <si>
    <t>92-537-5990</t>
  </si>
  <si>
    <t>39-893-8671</t>
  </si>
  <si>
    <t>14-238-6109</t>
  </si>
  <si>
    <t>93-383-3881</t>
  </si>
  <si>
    <t>63-712-2144</t>
  </si>
  <si>
    <t>62-404-8765</t>
  </si>
  <si>
    <t>82-575-2604</t>
  </si>
  <si>
    <t>64-122-6629</t>
  </si>
  <si>
    <t>34-080-3389</t>
  </si>
  <si>
    <t>10-168-0346</t>
  </si>
  <si>
    <t>72-555-1510</t>
  </si>
  <si>
    <t>45-861-8545</t>
  </si>
  <si>
    <t>17-862-4770</t>
  </si>
  <si>
    <t>Yodel</t>
  </si>
  <si>
    <t>79-954-1476</t>
  </si>
  <si>
    <t>61-241-8613</t>
  </si>
  <si>
    <t>78-918-1415</t>
  </si>
  <si>
    <t>63-988-4570</t>
  </si>
  <si>
    <t>63-964-1445</t>
  </si>
  <si>
    <t>25-320-3848</t>
  </si>
  <si>
    <t>71-124-5368</t>
  </si>
  <si>
    <t>17-479-6524</t>
  </si>
  <si>
    <t>93-207-6703</t>
  </si>
  <si>
    <t>01-781-1539</t>
  </si>
  <si>
    <t>89-816-6985</t>
  </si>
  <si>
    <t>06-008-8903</t>
  </si>
  <si>
    <t>27-824-3854</t>
  </si>
  <si>
    <t>74-363-0850</t>
  </si>
  <si>
    <t>98-065-4007</t>
  </si>
  <si>
    <t>25-874-1288</t>
  </si>
  <si>
    <t>83-068-2187</t>
  </si>
  <si>
    <t>07-220-2214</t>
  </si>
  <si>
    <t>75-979-3720</t>
  </si>
  <si>
    <t>71-178-2245</t>
  </si>
  <si>
    <t>77-510-5058</t>
  </si>
  <si>
    <t>46-577-3362</t>
  </si>
  <si>
    <t>20-177-6435</t>
  </si>
  <si>
    <t>69-041-2638</t>
  </si>
  <si>
    <t>59-550-0716</t>
  </si>
  <si>
    <t>49-009-4628</t>
  </si>
  <si>
    <t>84-585-6970</t>
  </si>
  <si>
    <t>97-464-4531</t>
  </si>
  <si>
    <t>60-631-3800</t>
  </si>
  <si>
    <t>02-127-9688</t>
  </si>
  <si>
    <t>64-324-2504</t>
  </si>
  <si>
    <t>60-217-0495</t>
  </si>
  <si>
    <t>65-294-9506</t>
  </si>
  <si>
    <t>43-940-3863</t>
  </si>
  <si>
    <t>95-013-8475</t>
  </si>
  <si>
    <t>86-149-6386</t>
  </si>
  <si>
    <t>58-485-6660</t>
  </si>
  <si>
    <t>32-888-6418</t>
  </si>
  <si>
    <t>56-906-6934</t>
  </si>
  <si>
    <t>72-828-3215</t>
  </si>
  <si>
    <t>63-517-3097</t>
  </si>
  <si>
    <t>32-921-8960</t>
  </si>
  <si>
    <t>26-578-1055</t>
  </si>
  <si>
    <t>73-251-8686</t>
  </si>
  <si>
    <t>12-978-0036</t>
  </si>
  <si>
    <t>13-862-4097</t>
  </si>
  <si>
    <t>78-375-8234</t>
  </si>
  <si>
    <t>17-816-7723</t>
  </si>
  <si>
    <t>60-098-9305</t>
  </si>
  <si>
    <t>69-342-1218</t>
  </si>
  <si>
    <t>08-173-5771</t>
  </si>
  <si>
    <t>34-991-4561</t>
  </si>
  <si>
    <t>34-299-5389</t>
  </si>
  <si>
    <t>71-350-2226</t>
  </si>
  <si>
    <t>55-281-2478</t>
  </si>
  <si>
    <t>71-715-2400</t>
  </si>
  <si>
    <t>93-982-2681</t>
  </si>
  <si>
    <t>76-966-4849</t>
  </si>
  <si>
    <t>05-675-6568</t>
  </si>
  <si>
    <t>08-778-4033</t>
  </si>
  <si>
    <t>90-654-5311</t>
  </si>
  <si>
    <t>56-518-2438</t>
  </si>
  <si>
    <t>27-805-9199</t>
  </si>
  <si>
    <t>72-083-1962</t>
  </si>
  <si>
    <t>89-193-2141</t>
  </si>
  <si>
    <t>80-840-2205</t>
  </si>
  <si>
    <t>95-550-3577</t>
  </si>
  <si>
    <t>42-710-3557</t>
  </si>
  <si>
    <t>87-491-8073</t>
  </si>
  <si>
    <t>74-371-7763</t>
  </si>
  <si>
    <t>81-974-6667</t>
  </si>
  <si>
    <t>60-046-2760</t>
  </si>
  <si>
    <t>56-229-2635</t>
  </si>
  <si>
    <t>63-931-0456</t>
  </si>
  <si>
    <t>13-540-9632</t>
  </si>
  <si>
    <t>02-865-8598</t>
  </si>
  <si>
    <t>57-538-4288</t>
  </si>
  <si>
    <t>47-356-9640</t>
  </si>
  <si>
    <t>54-738-6264</t>
  </si>
  <si>
    <t>Abatz</t>
  </si>
  <si>
    <t>83-986-1431</t>
  </si>
  <si>
    <t>22-363-5125</t>
  </si>
  <si>
    <t>56-842-7982</t>
  </si>
  <si>
    <t>31-976-5849</t>
  </si>
  <si>
    <t>20-588-7773</t>
  </si>
  <si>
    <t>95-385-3501</t>
  </si>
  <si>
    <t>48-883-2670</t>
  </si>
  <si>
    <t>72-624-7091</t>
  </si>
  <si>
    <t>73-173-2301</t>
  </si>
  <si>
    <t>62-375-2675</t>
  </si>
  <si>
    <t>59-761-7264</t>
  </si>
  <si>
    <t>30-193-0250</t>
  </si>
  <si>
    <t>55-728-1230</t>
  </si>
  <si>
    <t>29-221-6413</t>
  </si>
  <si>
    <t>83-965-2054</t>
  </si>
  <si>
    <t>20-422-1120</t>
  </si>
  <si>
    <t>67-093-7389</t>
  </si>
  <si>
    <t>71-765-6531</t>
  </si>
  <si>
    <t>07-507-2744</t>
  </si>
  <si>
    <t>10-344-4679</t>
  </si>
  <si>
    <t>07-032-7305</t>
  </si>
  <si>
    <t>22-708-1553</t>
  </si>
  <si>
    <t>19-725-6855</t>
  </si>
  <si>
    <t>33-743-4568</t>
  </si>
  <si>
    <t>34-938-5863</t>
  </si>
  <si>
    <t>62-086-8399</t>
  </si>
  <si>
    <t>25-182-7824</t>
  </si>
  <si>
    <t>34-000-5856</t>
  </si>
  <si>
    <t>17-755-8493</t>
  </si>
  <si>
    <t>63-183-6545</t>
  </si>
  <si>
    <t>54-237-4726</t>
  </si>
  <si>
    <t>89-769-2229</t>
  </si>
  <si>
    <t>84-323-9294</t>
  </si>
  <si>
    <t>97-492-3760</t>
  </si>
  <si>
    <t>37-579-7983</t>
  </si>
  <si>
    <t>07-278-9481</t>
  </si>
  <si>
    <t>75-401-2033</t>
  </si>
  <si>
    <t>41-415-9529</t>
  </si>
  <si>
    <t>69-075-8053</t>
  </si>
  <si>
    <t>95-340-3340</t>
  </si>
  <si>
    <t>Zoomdog</t>
  </si>
  <si>
    <t>82-327-1392</t>
  </si>
  <si>
    <t>67-089-9597</t>
  </si>
  <si>
    <t>20-975-3717</t>
  </si>
  <si>
    <t>88-733-7800</t>
  </si>
  <si>
    <t>96-724-0813</t>
  </si>
  <si>
    <t>86-739-5353</t>
  </si>
  <si>
    <t>31-252-2872</t>
  </si>
  <si>
    <t>34-095-9210</t>
  </si>
  <si>
    <t>52-143-2539</t>
  </si>
  <si>
    <t>98-034-1287</t>
  </si>
  <si>
    <t>16-727-4977</t>
  </si>
  <si>
    <t>60-859-5439</t>
  </si>
  <si>
    <t>20-023-8723</t>
  </si>
  <si>
    <t>09-493-8377</t>
  </si>
  <si>
    <t>BlogXS</t>
  </si>
  <si>
    <t>33-770-4241</t>
  </si>
  <si>
    <t>96-268-6873</t>
  </si>
  <si>
    <t>61-890-4294</t>
  </si>
  <si>
    <t>34-599-6716</t>
  </si>
  <si>
    <t>14-541-6130</t>
  </si>
  <si>
    <t>45-886-5997</t>
  </si>
  <si>
    <t>31-284-9401</t>
  </si>
  <si>
    <t>66-267-4325</t>
  </si>
  <si>
    <t>23-414-0338</t>
  </si>
  <si>
    <t>30-108-1963</t>
  </si>
  <si>
    <t>62-728-7745</t>
  </si>
  <si>
    <t>80-372-2292</t>
  </si>
  <si>
    <t>88-267-2359</t>
  </si>
  <si>
    <t>21-411-0944</t>
  </si>
  <si>
    <t>43-684-6163</t>
  </si>
  <si>
    <t>85-223-1124</t>
  </si>
  <si>
    <t>50-649-6227</t>
  </si>
  <si>
    <t>23-977-2269</t>
  </si>
  <si>
    <t>32-269-9288</t>
  </si>
  <si>
    <t>29-441-6500</t>
  </si>
  <si>
    <t>30-646-9010</t>
  </si>
  <si>
    <t>67-573-1960</t>
  </si>
  <si>
    <t>94-918-2795</t>
  </si>
  <si>
    <t>15-401-3220</t>
  </si>
  <si>
    <t>44-652-1720</t>
  </si>
  <si>
    <t>43-930-1344</t>
  </si>
  <si>
    <t>92-687-3287</t>
  </si>
  <si>
    <t>67-881-8387</t>
  </si>
  <si>
    <t>71-737-7023</t>
  </si>
  <si>
    <t>89-646-6370</t>
  </si>
  <si>
    <t>34-573-3358</t>
  </si>
  <si>
    <t>69-479-1899</t>
  </si>
  <si>
    <t>06-142-1724</t>
  </si>
  <si>
    <t>36-559-3471</t>
  </si>
  <si>
    <t>97-350-8061</t>
  </si>
  <si>
    <t>02-366-9752</t>
  </si>
  <si>
    <t>75-602-3655</t>
  </si>
  <si>
    <t>08-330-8606</t>
  </si>
  <si>
    <t>32-182-8659</t>
  </si>
  <si>
    <t>62-142-8605</t>
  </si>
  <si>
    <t>95-561-6883</t>
  </si>
  <si>
    <t>77-485-9573</t>
  </si>
  <si>
    <t>88-870-7254</t>
  </si>
  <si>
    <t>01-216-8746</t>
  </si>
  <si>
    <t>75-587-2410</t>
  </si>
  <si>
    <t>Avamm</t>
  </si>
  <si>
    <t>22-665-5266</t>
  </si>
  <si>
    <t>05-690-3931</t>
  </si>
  <si>
    <t>42-071-7174</t>
  </si>
  <si>
    <t>16-795-9518</t>
  </si>
  <si>
    <t>08-821-2956</t>
  </si>
  <si>
    <t>95-745-6585</t>
  </si>
  <si>
    <t>86-541-0568</t>
  </si>
  <si>
    <t>99-527-9678</t>
  </si>
  <si>
    <t>67-284-6148</t>
  </si>
  <si>
    <t>45-796-5713</t>
  </si>
  <si>
    <t>63-420-1516</t>
  </si>
  <si>
    <t>79-999-2150</t>
  </si>
  <si>
    <t>69-082-7576</t>
  </si>
  <si>
    <t>99-704-4475</t>
  </si>
  <si>
    <t>46-059-6606</t>
  </si>
  <si>
    <t>81-235-9643</t>
  </si>
  <si>
    <t>51-578-6473</t>
  </si>
  <si>
    <t>62-594-9021</t>
  </si>
  <si>
    <t>32-583-1348</t>
  </si>
  <si>
    <t>49-349-2039</t>
  </si>
  <si>
    <t>71-000-6262</t>
  </si>
  <si>
    <t>05-156-1909</t>
  </si>
  <si>
    <t>44-198-0209</t>
  </si>
  <si>
    <t>36-543-3511</t>
  </si>
  <si>
    <t>74-076-0600</t>
  </si>
  <si>
    <t>86-413-9192</t>
  </si>
  <si>
    <t>82-802-0493</t>
  </si>
  <si>
    <t>32-704-1371</t>
  </si>
  <si>
    <t>32-712-7997</t>
  </si>
  <si>
    <t>27-242-7201</t>
  </si>
  <si>
    <t>19-198-9243</t>
  </si>
  <si>
    <t>97-536-3453</t>
  </si>
  <si>
    <t>32-929-5225</t>
  </si>
  <si>
    <t>60-464-6027</t>
  </si>
  <si>
    <t>66-329-4704</t>
  </si>
  <si>
    <t>31-721-2649</t>
  </si>
  <si>
    <t>42-168-4345</t>
  </si>
  <si>
    <t>62-239-0349</t>
  </si>
  <si>
    <t>12-258-1954</t>
  </si>
  <si>
    <t>85-514-6463</t>
  </si>
  <si>
    <t>07-846-3568</t>
  </si>
  <si>
    <t>16-684-2165</t>
  </si>
  <si>
    <t>64-363-0131</t>
  </si>
  <si>
    <t>03-829-4912</t>
  </si>
  <si>
    <t>21-365-8075</t>
  </si>
  <si>
    <t>43-494-9843</t>
  </si>
  <si>
    <t>29-315-2236</t>
  </si>
  <si>
    <t>21-143-9767</t>
  </si>
  <si>
    <t>Thoughtbridge</t>
  </si>
  <si>
    <t>19-376-1210</t>
  </si>
  <si>
    <t>03-571-7213</t>
  </si>
  <si>
    <t>14-769-9285</t>
  </si>
  <si>
    <t>64-920-3856</t>
  </si>
  <si>
    <t>94-660-7416</t>
  </si>
  <si>
    <t>20-394-0228</t>
  </si>
  <si>
    <t>42-066-1878</t>
  </si>
  <si>
    <t>78-221-3805</t>
  </si>
  <si>
    <t>32-017-0500</t>
  </si>
  <si>
    <t>97-482-9728</t>
  </si>
  <si>
    <t>47-127-7006</t>
  </si>
  <si>
    <t>50-214-5326</t>
  </si>
  <si>
    <t>98-228-3487</t>
  </si>
  <si>
    <t>07-766-1262</t>
  </si>
  <si>
    <t>56-090-7791</t>
  </si>
  <si>
    <t>16-768-2253</t>
  </si>
  <si>
    <t>72-687-0731</t>
  </si>
  <si>
    <t>01-637-2904</t>
  </si>
  <si>
    <t>16-014-8800</t>
  </si>
  <si>
    <t>18-066-6492</t>
  </si>
  <si>
    <t>50-283-8990</t>
  </si>
  <si>
    <t>29-395-6753</t>
  </si>
  <si>
    <t>90-719-1412</t>
  </si>
  <si>
    <t>91-633-8668</t>
  </si>
  <si>
    <t>48-844-4273</t>
  </si>
  <si>
    <t>52-504-7713</t>
  </si>
  <si>
    <t>25-633-0343</t>
  </si>
  <si>
    <t>19-522-8794</t>
  </si>
  <si>
    <t>26-060-8986</t>
  </si>
  <si>
    <t>72-231-8541</t>
  </si>
  <si>
    <t>78-648-4277</t>
  </si>
  <si>
    <t>56-790-0040</t>
  </si>
  <si>
    <t>10-413-0057</t>
  </si>
  <si>
    <t>91-883-5322</t>
  </si>
  <si>
    <t>74-969-1529</t>
  </si>
  <si>
    <t>35-679-7059</t>
  </si>
  <si>
    <t>25-272-0442</t>
  </si>
  <si>
    <t>53-430-8098</t>
  </si>
  <si>
    <t>80-975-8366</t>
  </si>
  <si>
    <t>96-400-7101</t>
  </si>
  <si>
    <t>64-913-5581</t>
  </si>
  <si>
    <t>58-108-1543</t>
  </si>
  <si>
    <t>73-134-0617</t>
  </si>
  <si>
    <t>22-135-2266</t>
  </si>
  <si>
    <t>24-731-7413</t>
  </si>
  <si>
    <t>13-189-2667</t>
  </si>
  <si>
    <t>80-061-7723</t>
  </si>
  <si>
    <t>23-203-2798</t>
  </si>
  <si>
    <t>20-395-9229</t>
  </si>
  <si>
    <t>09-205-6261</t>
  </si>
  <si>
    <t>62-596-9416</t>
  </si>
  <si>
    <t>54-987-1921</t>
  </si>
  <si>
    <t>65-776-5062</t>
  </si>
  <si>
    <t>35-025-6842</t>
  </si>
  <si>
    <t>47-008-8289</t>
  </si>
  <si>
    <t>Flashset</t>
  </si>
  <si>
    <t>78-741-0975</t>
  </si>
  <si>
    <t>26-543-1675</t>
  </si>
  <si>
    <t>58-110-0077</t>
  </si>
  <si>
    <t>03-406-2598</t>
  </si>
  <si>
    <t>57-864-7865</t>
  </si>
  <si>
    <t>34-318-5389</t>
  </si>
  <si>
    <t>47-351-6188</t>
  </si>
  <si>
    <t>65-022-9382</t>
  </si>
  <si>
    <t>72-941-8501</t>
  </si>
  <si>
    <t>53-402-2077</t>
  </si>
  <si>
    <t>78-312-1811</t>
  </si>
  <si>
    <t>20-634-7795</t>
  </si>
  <si>
    <t>31-850-9401</t>
  </si>
  <si>
    <t>39-546-0904</t>
  </si>
  <si>
    <t>35-038-9527</t>
  </si>
  <si>
    <t>42-579-5458</t>
  </si>
  <si>
    <t>02-636-6528</t>
  </si>
  <si>
    <t>83-868-0425</t>
  </si>
  <si>
    <t>26-897-6072</t>
  </si>
  <si>
    <t>40-948-4106</t>
  </si>
  <si>
    <t>83-256-5984</t>
  </si>
  <si>
    <t>78-462-3460</t>
  </si>
  <si>
    <t>72-622-2994</t>
  </si>
  <si>
    <t>98-611-4170</t>
  </si>
  <si>
    <t>81-484-6250</t>
  </si>
  <si>
    <t>28-454-0028</t>
  </si>
  <si>
    <t>05-803-6247</t>
  </si>
  <si>
    <t>79-754-0250</t>
  </si>
  <si>
    <t>97-920-2994</t>
  </si>
  <si>
    <t>38-526-2430</t>
  </si>
  <si>
    <t>32-045-3763</t>
  </si>
  <si>
    <t>25-221-2830</t>
  </si>
  <si>
    <t>43-237-1485</t>
  </si>
  <si>
    <t>30-579-9485</t>
  </si>
  <si>
    <t>63-886-1041</t>
  </si>
  <si>
    <t>60-336-9768</t>
  </si>
  <si>
    <t>24-460-0470</t>
  </si>
  <si>
    <t>64-079-5711</t>
  </si>
  <si>
    <t>Yacero</t>
  </si>
  <si>
    <t>06-479-9995</t>
  </si>
  <si>
    <t>31-677-4305</t>
  </si>
  <si>
    <t>25-792-8288</t>
  </si>
  <si>
    <t>66-341-1511</t>
  </si>
  <si>
    <t>37-047-1518</t>
  </si>
  <si>
    <t>00-679-4756</t>
  </si>
  <si>
    <t>90-145-0603</t>
  </si>
  <si>
    <t>00-147-6356</t>
  </si>
  <si>
    <t>34-871-9743</t>
  </si>
  <si>
    <t>95-293-6902</t>
  </si>
  <si>
    <t>95-821-9910</t>
  </si>
  <si>
    <t>16-706-7194</t>
  </si>
  <si>
    <t>76-916-6084</t>
  </si>
  <si>
    <t>05-579-5704</t>
  </si>
  <si>
    <t>82-753-0233</t>
  </si>
  <si>
    <t>83-126-5614</t>
  </si>
  <si>
    <t>25-323-7486</t>
  </si>
  <si>
    <t>37-199-1006</t>
  </si>
  <si>
    <t>29-370-6031</t>
  </si>
  <si>
    <t>20-433-2772</t>
  </si>
  <si>
    <t>91-544-0021</t>
  </si>
  <si>
    <t>47-657-3866</t>
  </si>
  <si>
    <t>53-999-7608</t>
  </si>
  <si>
    <t>29-875-0254</t>
  </si>
  <si>
    <t>61-561-6232</t>
  </si>
  <si>
    <t>34-603-0886</t>
  </si>
  <si>
    <t>57-111-2317</t>
  </si>
  <si>
    <t>91-259-4633</t>
  </si>
  <si>
    <t>61-937-3542</t>
  </si>
  <si>
    <t>14-234-3409</t>
  </si>
  <si>
    <t>45-799-9325</t>
  </si>
  <si>
    <t>59-225-9287</t>
  </si>
  <si>
    <t>39-902-1896</t>
  </si>
  <si>
    <t>29-387-0541</t>
  </si>
  <si>
    <t>89-869-3627</t>
  </si>
  <si>
    <t>40-467-8737</t>
  </si>
  <si>
    <t>54-234-1173</t>
  </si>
  <si>
    <t>60-711-8004</t>
  </si>
  <si>
    <t>47-342-8202</t>
  </si>
  <si>
    <t>52-600-4656</t>
  </si>
  <si>
    <t>32-251-6681</t>
  </si>
  <si>
    <t>81-169-5586</t>
  </si>
  <si>
    <t>34-260-2804</t>
  </si>
  <si>
    <t>98-250-8237</t>
  </si>
  <si>
    <t>42-969-9230</t>
  </si>
  <si>
    <t>96-867-9613</t>
  </si>
  <si>
    <t>70-104-9313</t>
  </si>
  <si>
    <t>81-760-3410</t>
  </si>
  <si>
    <t>81-701-3089</t>
  </si>
  <si>
    <t>99-599-1323</t>
  </si>
  <si>
    <t>06-525-4985</t>
  </si>
  <si>
    <t>45-852-9032</t>
  </si>
  <si>
    <t>77-400-8904</t>
  </si>
  <si>
    <t>15-566-6092</t>
  </si>
  <si>
    <t>33-905-7174</t>
  </si>
  <si>
    <t>31-132-3270</t>
  </si>
  <si>
    <t>54-978-4618</t>
  </si>
  <si>
    <t>51-780-2262</t>
  </si>
  <si>
    <t>45-943-9866</t>
  </si>
  <si>
    <t>81-997-8230</t>
  </si>
  <si>
    <t>29-301-4650</t>
  </si>
  <si>
    <t>18-113-6705</t>
  </si>
  <si>
    <t>97-831-5955</t>
  </si>
  <si>
    <t>05-523-1192</t>
  </si>
  <si>
    <t>71-007-4670</t>
  </si>
  <si>
    <t>51-620-9621</t>
  </si>
  <si>
    <t>35-545-4638</t>
  </si>
  <si>
    <t>56-869-9819</t>
  </si>
  <si>
    <t>38-987-0776</t>
  </si>
  <si>
    <t>19-697-4995</t>
  </si>
  <si>
    <t>10-832-9688</t>
  </si>
  <si>
    <t>29-306-4960</t>
  </si>
  <si>
    <t>48-004-1240</t>
  </si>
  <si>
    <t>71-433-2059</t>
  </si>
  <si>
    <t>25-421-1274</t>
  </si>
  <si>
    <t>45-003-1179</t>
  </si>
  <si>
    <t>39-871-3408</t>
  </si>
  <si>
    <t>78-361-6369</t>
  </si>
  <si>
    <t>47-517-7968</t>
  </si>
  <si>
    <t>31-441-5197</t>
  </si>
  <si>
    <t>39-706-7007</t>
  </si>
  <si>
    <t>54-812-1922</t>
  </si>
  <si>
    <t>47-440-3599</t>
  </si>
  <si>
    <t>77-500-7894</t>
  </si>
  <si>
    <t>46-149-4366</t>
  </si>
  <si>
    <t>91-007-7338</t>
  </si>
  <si>
    <t>84-876-5101</t>
  </si>
  <si>
    <t>52-979-7494</t>
  </si>
  <si>
    <t>12-555-0069</t>
  </si>
  <si>
    <t>84-102-4140</t>
  </si>
  <si>
    <t>23-672-2464</t>
  </si>
  <si>
    <t>70-241-7369</t>
  </si>
  <si>
    <t>12-050-4384</t>
  </si>
  <si>
    <t>26-524-4572</t>
  </si>
  <si>
    <t>71-901-3705</t>
  </si>
  <si>
    <t>86-120-1736</t>
  </si>
  <si>
    <t>93-411-1487</t>
  </si>
  <si>
    <t>68-432-3695</t>
  </si>
  <si>
    <t>95-762-4976</t>
  </si>
  <si>
    <t>33-523-6437</t>
  </si>
  <si>
    <t>64-941-2979</t>
  </si>
  <si>
    <t>07-129-2584</t>
  </si>
  <si>
    <t>51-777-4852</t>
  </si>
  <si>
    <t>29-646-2669</t>
  </si>
  <si>
    <t>81-483-0080</t>
  </si>
  <si>
    <t>97-893-6535</t>
  </si>
  <si>
    <t>26-339-9473</t>
  </si>
  <si>
    <t>40-350-0788</t>
  </si>
  <si>
    <t>39-948-7453</t>
  </si>
  <si>
    <t>06-303-0636</t>
  </si>
  <si>
    <t>10-151-9874</t>
  </si>
  <si>
    <t>61-335-9652</t>
  </si>
  <si>
    <t>07-315-8519</t>
  </si>
  <si>
    <t>27-688-9749</t>
  </si>
  <si>
    <t>57-439-0353</t>
  </si>
  <si>
    <t>28-783-1419</t>
  </si>
  <si>
    <t>36-186-0389</t>
  </si>
  <si>
    <t>46-864-0968</t>
  </si>
  <si>
    <t>13-081-3019</t>
  </si>
  <si>
    <t>67-853-1826</t>
  </si>
  <si>
    <t>13-231-5107</t>
  </si>
  <si>
    <t>33-006-8610</t>
  </si>
  <si>
    <t>81-682-7452</t>
  </si>
  <si>
    <t>91-089-5557</t>
  </si>
  <si>
    <t>38-114-5003</t>
  </si>
  <si>
    <t>81-852-6545</t>
  </si>
  <si>
    <t>38-787-0601</t>
  </si>
  <si>
    <t>43-792-6936</t>
  </si>
  <si>
    <t>49-364-6963</t>
  </si>
  <si>
    <t>66-320-2792</t>
  </si>
  <si>
    <t>17-748-1416</t>
  </si>
  <si>
    <t>47-349-6138</t>
  </si>
  <si>
    <t>42-070-1926</t>
  </si>
  <si>
    <t>05-730-5413</t>
  </si>
  <si>
    <t>90-310-0987</t>
  </si>
  <si>
    <t>71-444-9049</t>
  </si>
  <si>
    <t>86-361-5678</t>
  </si>
  <si>
    <t>86-789-5628</t>
  </si>
  <si>
    <t>88-560-2351</t>
  </si>
  <si>
    <t>15-374-7394</t>
  </si>
  <si>
    <t>44-569-1320</t>
  </si>
  <si>
    <t>45-270-2996</t>
  </si>
  <si>
    <t>82-164-7122</t>
  </si>
  <si>
    <t>23-481-2666</t>
  </si>
  <si>
    <t>78-193-6223</t>
  </si>
  <si>
    <t>87-587-8660</t>
  </si>
  <si>
    <t>29-247-3211</t>
  </si>
  <si>
    <t>05-572-9296</t>
  </si>
  <si>
    <t>53-108-4245</t>
  </si>
  <si>
    <t>02-915-5747</t>
  </si>
  <si>
    <t>06-624-0063</t>
  </si>
  <si>
    <t>83-481-9869</t>
  </si>
  <si>
    <t>42-172-6508</t>
  </si>
  <si>
    <t>82-243-5109</t>
  </si>
  <si>
    <t>74-086-4695</t>
  </si>
  <si>
    <t>71-726-7375</t>
  </si>
  <si>
    <t>94-081-1516</t>
  </si>
  <si>
    <t>83-047-2561</t>
  </si>
  <si>
    <t>74-051-1497</t>
  </si>
  <si>
    <t>57-858-5202</t>
  </si>
  <si>
    <t>15-523-1679</t>
  </si>
  <si>
    <t>73-550-2300</t>
  </si>
  <si>
    <t>83-258-5042</t>
  </si>
  <si>
    <t>19-893-2872</t>
  </si>
  <si>
    <t>65-620-0323</t>
  </si>
  <si>
    <t>68-751-2613</t>
  </si>
  <si>
    <t>05-424-7307</t>
  </si>
  <si>
    <t>89-850-7140</t>
  </si>
  <si>
    <t>23-742-0660</t>
  </si>
  <si>
    <t>15-741-4785</t>
  </si>
  <si>
    <t>50-918-5008</t>
  </si>
  <si>
    <t>69-795-7530</t>
  </si>
  <si>
    <t>99-748-6170</t>
  </si>
  <si>
    <t>23-946-4706</t>
  </si>
  <si>
    <t>78-768-6845</t>
  </si>
  <si>
    <t>10-661-3669</t>
  </si>
  <si>
    <t>64-417-6126</t>
  </si>
  <si>
    <t>74-253-4893</t>
  </si>
  <si>
    <t>07-429-8036</t>
  </si>
  <si>
    <t>02-052-8888</t>
  </si>
  <si>
    <t>30-601-7104</t>
  </si>
  <si>
    <t>77-815-3120</t>
  </si>
  <si>
    <t>42-218-2733</t>
  </si>
  <si>
    <t>89-468-1412</t>
  </si>
  <si>
    <t>24-993-4807</t>
  </si>
  <si>
    <t>04-197-2501</t>
  </si>
  <si>
    <t>49-098-5381</t>
  </si>
  <si>
    <t>92-920-4029</t>
  </si>
  <si>
    <t>19-848-8198</t>
  </si>
  <si>
    <t>90-640-0257</t>
  </si>
  <si>
    <t>07-761-8169</t>
  </si>
  <si>
    <t>78-687-4104</t>
  </si>
  <si>
    <t>96-934-1424</t>
  </si>
  <si>
    <t>96-381-9533</t>
  </si>
  <si>
    <t>43-007-6168</t>
  </si>
  <si>
    <t>38-023-9336</t>
  </si>
  <si>
    <t>65-033-9988</t>
  </si>
  <si>
    <t>27-258-2694</t>
  </si>
  <si>
    <t>62-675-4560</t>
  </si>
  <si>
    <t>83-221-7053</t>
  </si>
  <si>
    <t>89-254-2378</t>
  </si>
  <si>
    <t>30-817-4293</t>
  </si>
  <si>
    <t>87-369-0063</t>
  </si>
  <si>
    <t>80-415-7665</t>
  </si>
  <si>
    <t>76-425-1852</t>
  </si>
  <si>
    <t>38-181-3921</t>
  </si>
  <si>
    <t>58-069-7022</t>
  </si>
  <si>
    <t>19-394-2774</t>
  </si>
  <si>
    <t>12-555-6420</t>
  </si>
  <si>
    <t>50-272-5475</t>
  </si>
  <si>
    <t>98-189-0772</t>
  </si>
  <si>
    <t>57-371-7519</t>
  </si>
  <si>
    <t>59-363-2166</t>
  </si>
  <si>
    <t>89-197-0277</t>
  </si>
  <si>
    <t>26-520-7302</t>
  </si>
  <si>
    <t>85-105-2504</t>
  </si>
  <si>
    <t>44-145-9711</t>
  </si>
  <si>
    <t>15-391-9099</t>
  </si>
  <si>
    <t>73-150-0500</t>
  </si>
  <si>
    <t>72-234-1212</t>
  </si>
  <si>
    <t>01-201-8722</t>
  </si>
  <si>
    <t>28-538-5253</t>
  </si>
  <si>
    <t>05-366-0866</t>
  </si>
  <si>
    <t>77-104-8301</t>
  </si>
  <si>
    <t>26-208-0310</t>
  </si>
  <si>
    <t>96-184-2161</t>
  </si>
  <si>
    <t>38-834-5853</t>
  </si>
  <si>
    <t>01-667-7967</t>
  </si>
  <si>
    <t>69-541-7556</t>
  </si>
  <si>
    <t>89-578-9850</t>
  </si>
  <si>
    <t>48-771-6853</t>
  </si>
  <si>
    <t>22-092-0968</t>
  </si>
  <si>
    <t>78-334-2892</t>
  </si>
  <si>
    <t>63-967-3575</t>
  </si>
  <si>
    <t>27-988-1456</t>
  </si>
  <si>
    <t>56-109-2126</t>
  </si>
  <si>
    <t>37-705-5258</t>
  </si>
  <si>
    <t>24-694-9921</t>
  </si>
  <si>
    <t>45-618-0738</t>
  </si>
  <si>
    <t>46-901-9958</t>
  </si>
  <si>
    <t>72-555-1437</t>
  </si>
  <si>
    <t>92-132-4440</t>
  </si>
  <si>
    <t>88-135-5778</t>
  </si>
  <si>
    <t>11-736-4929</t>
  </si>
  <si>
    <t>29-116-5556</t>
  </si>
  <si>
    <t>60-967-2498</t>
  </si>
  <si>
    <t>18-111-7572</t>
  </si>
  <si>
    <t>10-947-3925</t>
  </si>
  <si>
    <t>14-832-3137</t>
  </si>
  <si>
    <t>07-759-4851</t>
  </si>
  <si>
    <t>41-581-9157</t>
  </si>
  <si>
    <t>20-365-2093</t>
  </si>
  <si>
    <t>78-055-1469</t>
  </si>
  <si>
    <t>84-586-4423</t>
  </si>
  <si>
    <t>78-038-8127</t>
  </si>
  <si>
    <t>92-388-0994</t>
  </si>
  <si>
    <t>10-998-1704</t>
  </si>
  <si>
    <t>69-285-4193</t>
  </si>
  <si>
    <t>50-683-7872</t>
  </si>
  <si>
    <t>00-729-9491</t>
  </si>
  <si>
    <t>57-016-1996</t>
  </si>
  <si>
    <t>46-628-9078</t>
  </si>
  <si>
    <t>98-675-4944</t>
  </si>
  <si>
    <t>42-686-8314</t>
  </si>
  <si>
    <t>49-889-8077</t>
  </si>
  <si>
    <t>72-826-4324</t>
  </si>
  <si>
    <t>42-452-7312</t>
  </si>
  <si>
    <t>30-823-0059</t>
  </si>
  <si>
    <t>95-676-1872</t>
  </si>
  <si>
    <t>94-155-7378</t>
  </si>
  <si>
    <t>27-709-2098</t>
  </si>
  <si>
    <t>59-005-9481</t>
  </si>
  <si>
    <t>46-588-0117</t>
  </si>
  <si>
    <t>29-502-8737</t>
  </si>
  <si>
    <t>48-703-6628</t>
  </si>
  <si>
    <t>82-263-1746</t>
  </si>
  <si>
    <t>84-475-1656</t>
  </si>
  <si>
    <t>03-714-4197</t>
  </si>
  <si>
    <t>66-403-7807</t>
  </si>
  <si>
    <t>32-888-9889</t>
  </si>
  <si>
    <t>83-352-2595</t>
  </si>
  <si>
    <t>80-056-4010</t>
  </si>
  <si>
    <t>82-030-9998</t>
  </si>
  <si>
    <t>76-253-4990</t>
  </si>
  <si>
    <t>69-813-4827</t>
  </si>
  <si>
    <t>33-959-8390</t>
  </si>
  <si>
    <t>40-166-0676</t>
  </si>
  <si>
    <t>01-567-1772</t>
  </si>
  <si>
    <t>62-258-6329</t>
  </si>
  <si>
    <t>87-485-8655</t>
  </si>
  <si>
    <t>55-164-3578</t>
  </si>
  <si>
    <t>14-543-5805</t>
  </si>
  <si>
    <t>42-205-1579</t>
  </si>
  <si>
    <t>99-544-1234</t>
  </si>
  <si>
    <t>10-050-1584</t>
  </si>
  <si>
    <t>62-637-2623</t>
  </si>
  <si>
    <t>11-119-6462</t>
  </si>
  <si>
    <t>06-085-6673</t>
  </si>
  <si>
    <t>63-766-3432</t>
  </si>
  <si>
    <t>05-415-7241</t>
  </si>
  <si>
    <t>18-313-5653</t>
  </si>
  <si>
    <t>75-950-8186</t>
  </si>
  <si>
    <t>14-892-4976</t>
  </si>
  <si>
    <t>38-834-3557</t>
  </si>
  <si>
    <t>39-956-8010</t>
  </si>
  <si>
    <t>82-149-5518</t>
  </si>
  <si>
    <t>21-608-1097</t>
  </si>
  <si>
    <t>74-759-6979</t>
  </si>
  <si>
    <t>43-022-7083</t>
  </si>
  <si>
    <t>84-283-8585</t>
  </si>
  <si>
    <t>00-452-0357</t>
  </si>
  <si>
    <t>57-036-2279</t>
  </si>
  <si>
    <t>00-971-1980</t>
  </si>
  <si>
    <t>31-527-4028</t>
  </si>
  <si>
    <t>93-245-4437</t>
  </si>
  <si>
    <t>08-940-9131</t>
  </si>
  <si>
    <t>70-149-6056</t>
  </si>
  <si>
    <t>05-558-3981</t>
  </si>
  <si>
    <t>11-468-4027</t>
  </si>
  <si>
    <t>74-410-1839</t>
  </si>
  <si>
    <t>19-998-1459</t>
  </si>
  <si>
    <t>87-429-5474</t>
  </si>
  <si>
    <t>19-183-1612</t>
  </si>
  <si>
    <t>95-354-5083</t>
  </si>
  <si>
    <t>90-008-7693</t>
  </si>
  <si>
    <t>62-275-2952</t>
  </si>
  <si>
    <t>69-951-4381</t>
  </si>
  <si>
    <t>53-953-3965</t>
  </si>
  <si>
    <t>19-264-0166</t>
  </si>
  <si>
    <t>02-523-1133</t>
  </si>
  <si>
    <t>63-429-9053</t>
  </si>
  <si>
    <t>98-574-1999</t>
  </si>
  <si>
    <t>40-808-3698</t>
  </si>
  <si>
    <t>55-879-5122</t>
  </si>
  <si>
    <t>84-009-0495</t>
  </si>
  <si>
    <t>56-916-1543</t>
  </si>
  <si>
    <t>22-719-3638</t>
  </si>
  <si>
    <t>53-235-7658</t>
  </si>
  <si>
    <t>31-894-6468</t>
  </si>
  <si>
    <t>58-934-7254</t>
  </si>
  <si>
    <t>64-225-1243</t>
  </si>
  <si>
    <t>27-617-5115</t>
  </si>
  <si>
    <t>44-454-2922</t>
  </si>
  <si>
    <t>22-822-6292</t>
  </si>
  <si>
    <t>62-910-5453</t>
  </si>
  <si>
    <t>14-641-7485</t>
  </si>
  <si>
    <t>66-164-5097</t>
  </si>
  <si>
    <t>57-046-8711</t>
  </si>
  <si>
    <t>71-029-4899</t>
  </si>
  <si>
    <t>06-882-0172</t>
  </si>
  <si>
    <t>53-878-0790</t>
  </si>
  <si>
    <t>16-994-1638</t>
  </si>
  <si>
    <t>32-486-9605</t>
  </si>
  <si>
    <t>22-681-3400</t>
  </si>
  <si>
    <t>09-825-9196</t>
  </si>
  <si>
    <t>32-615-3383</t>
  </si>
  <si>
    <t>67-229-4544</t>
  </si>
  <si>
    <t>70-585-5853</t>
  </si>
  <si>
    <t>62-856-7142</t>
  </si>
  <si>
    <t>24-334-9140</t>
  </si>
  <si>
    <t>17-913-6490</t>
  </si>
  <si>
    <t>45-733-4926</t>
  </si>
  <si>
    <t>86-281-0192</t>
  </si>
  <si>
    <t>46-058-5371</t>
  </si>
  <si>
    <t>48-450-3279</t>
  </si>
  <si>
    <t>43-105-4683</t>
  </si>
  <si>
    <t>17-875-3437</t>
  </si>
  <si>
    <t>78-508-0359</t>
  </si>
  <si>
    <t>52-796-1142</t>
  </si>
  <si>
    <t>12-955-7721</t>
  </si>
  <si>
    <t>77-575-7519</t>
  </si>
  <si>
    <t>54-897-9122</t>
  </si>
  <si>
    <t>72-151-5276</t>
  </si>
  <si>
    <t>40-876-2475</t>
  </si>
  <si>
    <t>43-609-6279</t>
  </si>
  <si>
    <t>03-697-8710</t>
  </si>
  <si>
    <t>23-273-2337</t>
  </si>
  <si>
    <t>12-230-9699</t>
  </si>
  <si>
    <t>27-952-6097</t>
  </si>
  <si>
    <t>68-693-7778</t>
  </si>
  <si>
    <t>74-322-6762</t>
  </si>
  <si>
    <t>66-033-2770</t>
  </si>
  <si>
    <t>60-301-5076</t>
  </si>
  <si>
    <t>85-247-7615</t>
  </si>
  <si>
    <t>20-385-3922</t>
  </si>
  <si>
    <t>83-557-7367</t>
  </si>
  <si>
    <t>87-819-5472</t>
  </si>
  <si>
    <t>54-156-1640</t>
  </si>
  <si>
    <t>59-956-0851</t>
  </si>
  <si>
    <t>93-395-7262</t>
  </si>
  <si>
    <t>24-905-1320</t>
  </si>
  <si>
    <t>08-724-7256</t>
  </si>
  <si>
    <t>87-961-9064</t>
  </si>
  <si>
    <t>89-029-9563</t>
  </si>
  <si>
    <t>17-421-5460</t>
  </si>
  <si>
    <t>29-226-2760</t>
  </si>
  <si>
    <t>58-308-4649</t>
  </si>
  <si>
    <t>29-584-1839</t>
  </si>
  <si>
    <t>35-321-6540</t>
  </si>
  <si>
    <t>12-412-2325</t>
  </si>
  <si>
    <t>85-064-3536</t>
  </si>
  <si>
    <t>76-876-1525</t>
  </si>
  <si>
    <t>08-721-9301</t>
  </si>
  <si>
    <t>68-835-6925</t>
  </si>
  <si>
    <t>91-153-1212</t>
  </si>
  <si>
    <t>73-017-7989</t>
  </si>
  <si>
    <t>11-145-3875</t>
  </si>
  <si>
    <t>62-582-1798</t>
  </si>
  <si>
    <t>76-459-4239</t>
  </si>
  <si>
    <t>61-691-1992</t>
  </si>
  <si>
    <t>29-770-0932</t>
  </si>
  <si>
    <t>25-284-0410</t>
  </si>
  <si>
    <t>74-350-7673</t>
  </si>
  <si>
    <t>45-263-7008</t>
  </si>
  <si>
    <t>16-028-7068</t>
  </si>
  <si>
    <t>29-747-8525</t>
  </si>
  <si>
    <t>35-098-7690</t>
  </si>
  <si>
    <t>67-066-1026</t>
  </si>
  <si>
    <t>24-573-7580</t>
  </si>
  <si>
    <t>64-636-1392</t>
  </si>
  <si>
    <t>58-419-6080</t>
  </si>
  <si>
    <t>31-006-5160</t>
  </si>
  <si>
    <t>96-859-5409</t>
  </si>
  <si>
    <t>33-896-5272</t>
  </si>
  <si>
    <t>70-340-4617</t>
  </si>
  <si>
    <t>15-409-3123</t>
  </si>
  <si>
    <t>57-359-2956</t>
  </si>
  <si>
    <t>31-929-1845</t>
  </si>
  <si>
    <t>96-125-8339</t>
  </si>
  <si>
    <t>80-013-1443</t>
  </si>
  <si>
    <t>84-005-0732</t>
  </si>
  <si>
    <t>87-690-2303</t>
  </si>
  <si>
    <t>19-406-2564</t>
  </si>
  <si>
    <t>26-704-0694</t>
  </si>
  <si>
    <t>72-352-9265</t>
  </si>
  <si>
    <t>30-499-0204</t>
  </si>
  <si>
    <t>12-179-1259</t>
  </si>
  <si>
    <t>93-952-7000</t>
  </si>
  <si>
    <t>22-990-7260</t>
  </si>
  <si>
    <t>56-283-9819</t>
  </si>
  <si>
    <t>35-145-9609</t>
  </si>
  <si>
    <t>70-069-3402</t>
  </si>
  <si>
    <t>26-536-4911</t>
  </si>
  <si>
    <t>01-119-9921</t>
  </si>
  <si>
    <t>07-983-7719</t>
  </si>
  <si>
    <t>37-281-0368</t>
  </si>
  <si>
    <t>14-840-6159</t>
  </si>
  <si>
    <t>73-773-0979</t>
  </si>
  <si>
    <t>53-281-9598</t>
  </si>
  <si>
    <t>61-058-2201</t>
  </si>
  <si>
    <t>28-945-2277</t>
  </si>
  <si>
    <t>42-844-5754</t>
  </si>
  <si>
    <t>49-407-4499</t>
  </si>
  <si>
    <t>38-018-3449</t>
  </si>
  <si>
    <t>93-456-1237</t>
  </si>
  <si>
    <t>14-400-6141</t>
  </si>
  <si>
    <t>52-655-2388</t>
  </si>
  <si>
    <t>22-221-1299</t>
  </si>
  <si>
    <t>71-526-7153</t>
  </si>
  <si>
    <t>13-215-3911</t>
  </si>
  <si>
    <t>88-643-9608</t>
  </si>
  <si>
    <t>31-712-6702</t>
  </si>
  <si>
    <t>24-802-5368</t>
  </si>
  <si>
    <t>47-746-7090</t>
  </si>
  <si>
    <t>32-268-2511</t>
  </si>
  <si>
    <t>14-141-6263</t>
  </si>
  <si>
    <t>73-572-5001</t>
  </si>
  <si>
    <t>75-940-7081</t>
  </si>
  <si>
    <t>68-461-0706</t>
  </si>
  <si>
    <t>00-286-1076</t>
  </si>
  <si>
    <t>79-633-4083</t>
  </si>
  <si>
    <t>32-060-5077</t>
  </si>
  <si>
    <t>67-403-2934</t>
  </si>
  <si>
    <t>42-542-1676</t>
  </si>
  <si>
    <t>78-082-4276</t>
  </si>
  <si>
    <t>57-420-9246</t>
  </si>
  <si>
    <t>46-153-2033</t>
  </si>
  <si>
    <t>29-779-2858</t>
  </si>
  <si>
    <t>89-987-3674</t>
  </si>
  <si>
    <t>13-737-0110</t>
  </si>
  <si>
    <t>94-865-8988</t>
  </si>
  <si>
    <t>15-645-5231</t>
  </si>
  <si>
    <t>99-680-9364</t>
  </si>
  <si>
    <t>62-063-9126</t>
  </si>
  <si>
    <t>36-321-4990</t>
  </si>
  <si>
    <t>67-211-5278</t>
  </si>
  <si>
    <t>33-826-0650</t>
  </si>
  <si>
    <t>51-450-2833</t>
  </si>
  <si>
    <t>98-351-5060</t>
  </si>
  <si>
    <t>50-159-3102</t>
  </si>
  <si>
    <t>19-962-2871</t>
  </si>
  <si>
    <t>87-999-2317</t>
  </si>
  <si>
    <t>29-855-4695</t>
  </si>
  <si>
    <t>10-420-5862</t>
  </si>
  <si>
    <t>44-674-0295</t>
  </si>
  <si>
    <t>07-149-0021</t>
  </si>
  <si>
    <t>16-938-1411</t>
  </si>
  <si>
    <t>09-040-0230</t>
  </si>
  <si>
    <t>87-539-0781</t>
  </si>
  <si>
    <t>16-689-9938</t>
  </si>
  <si>
    <t>75-893-5344</t>
  </si>
  <si>
    <t>68-740-6138</t>
  </si>
  <si>
    <t>19-328-6324</t>
  </si>
  <si>
    <t>19-073-7312</t>
  </si>
  <si>
    <t>56-017-4939</t>
  </si>
  <si>
    <t>48-594-5030</t>
  </si>
  <si>
    <t>41-021-1838</t>
  </si>
  <si>
    <t>53-172-7469</t>
  </si>
  <si>
    <t>48-991-8454</t>
  </si>
  <si>
    <t>06-936-1428</t>
  </si>
  <si>
    <t>89-772-3713</t>
  </si>
  <si>
    <t>46-467-3441</t>
  </si>
  <si>
    <t>27-293-5381</t>
  </si>
  <si>
    <t>11-363-8384</t>
  </si>
  <si>
    <t>25-987-5444</t>
  </si>
  <si>
    <t>06-939-0216</t>
  </si>
  <si>
    <t>97-058-4056</t>
  </si>
  <si>
    <t>06-129-5370</t>
  </si>
  <si>
    <t>64-644-5242</t>
  </si>
  <si>
    <t>12-320-8514</t>
  </si>
  <si>
    <t>33-993-5740</t>
  </si>
  <si>
    <t>43-028-2818</t>
  </si>
  <si>
    <t>02-186-9506</t>
  </si>
  <si>
    <t>88-177-7440</t>
  </si>
  <si>
    <t>63-329-8133</t>
  </si>
  <si>
    <t>70-433-3264</t>
  </si>
  <si>
    <t>52-060-6463</t>
  </si>
  <si>
    <t>94-988-2170</t>
  </si>
  <si>
    <t>37-902-4850</t>
  </si>
  <si>
    <t>25-212-3398</t>
  </si>
  <si>
    <t>85-018-1670</t>
  </si>
  <si>
    <t>01-195-1391</t>
  </si>
  <si>
    <t>44-612-6253</t>
  </si>
  <si>
    <t>93-504-0920</t>
  </si>
  <si>
    <t>76-458-0890</t>
  </si>
  <si>
    <t>33-297-9873</t>
  </si>
  <si>
    <t>13-879-3250</t>
  </si>
  <si>
    <t>23-879-7214</t>
  </si>
  <si>
    <t>49-257-3225</t>
  </si>
  <si>
    <t>55-732-9910</t>
  </si>
  <si>
    <t>50-025-4989</t>
  </si>
  <si>
    <t>15-129-7995</t>
  </si>
  <si>
    <t>24-775-5027</t>
  </si>
  <si>
    <t>62-277-1658</t>
  </si>
  <si>
    <t>46-823-5681</t>
  </si>
  <si>
    <t>58-187-0935</t>
  </si>
  <si>
    <t>80-023-1923</t>
  </si>
  <si>
    <t>82-063-6830</t>
  </si>
  <si>
    <t>43-064-9851</t>
  </si>
  <si>
    <t>20-943-7245</t>
  </si>
  <si>
    <t>25-847-5909</t>
  </si>
  <si>
    <t>89-933-2144</t>
  </si>
  <si>
    <t>13-547-0816</t>
  </si>
  <si>
    <t>73-652-2469</t>
  </si>
  <si>
    <t>01-594-8642</t>
  </si>
  <si>
    <t>66-106-3527</t>
  </si>
  <si>
    <t>51-466-0557</t>
  </si>
  <si>
    <t>06-492-4363</t>
  </si>
  <si>
    <t>09-778-8151</t>
  </si>
  <si>
    <t>68-383-9510</t>
  </si>
  <si>
    <t>40-225-0336</t>
  </si>
  <si>
    <t>01-069-8441</t>
  </si>
  <si>
    <t>84-786-1880</t>
  </si>
  <si>
    <t>73-049-3444</t>
  </si>
  <si>
    <t>40-864-4737</t>
  </si>
  <si>
    <t>05-040-8242</t>
  </si>
  <si>
    <t>94-473-6461</t>
  </si>
  <si>
    <t>64-942-3849</t>
  </si>
  <si>
    <t>59-223-2784</t>
  </si>
  <si>
    <t>00-860-7221</t>
  </si>
  <si>
    <t>76-671-6318</t>
  </si>
  <si>
    <t>72-635-7748</t>
  </si>
  <si>
    <t>03-235-5739</t>
  </si>
  <si>
    <t>55-126-7013</t>
  </si>
  <si>
    <t>54-738-6464</t>
  </si>
  <si>
    <t>59-621-2417</t>
  </si>
  <si>
    <t>52-518-4553</t>
  </si>
  <si>
    <t>58-582-2558</t>
  </si>
  <si>
    <t>97-182-7287</t>
  </si>
  <si>
    <t>09-243-7379</t>
  </si>
  <si>
    <t>53-220-2535</t>
  </si>
  <si>
    <t>27-039-9830</t>
  </si>
  <si>
    <t>49-016-2054</t>
  </si>
  <si>
    <t>39-504-2292</t>
  </si>
  <si>
    <t>26-188-0761</t>
  </si>
  <si>
    <t>05-728-5897</t>
  </si>
  <si>
    <t>35-338-4611</t>
  </si>
  <si>
    <t>09-553-1493</t>
  </si>
  <si>
    <t>47-043-3409</t>
  </si>
  <si>
    <t>79-859-3844</t>
  </si>
  <si>
    <t>19-150-5508</t>
  </si>
  <si>
    <t>41-137-9375</t>
  </si>
  <si>
    <t>63-322-3807</t>
  </si>
  <si>
    <t>88-445-0275</t>
  </si>
  <si>
    <t>50-378-6308</t>
  </si>
  <si>
    <t>17-524-2655</t>
  </si>
  <si>
    <t>34-867-8791</t>
  </si>
  <si>
    <t>20-138-0536</t>
  </si>
  <si>
    <t>43-717-8289</t>
  </si>
  <si>
    <t>34-140-2516</t>
  </si>
  <si>
    <t>39-301-3477</t>
  </si>
  <si>
    <t>68-841-0205</t>
  </si>
  <si>
    <t>74-870-7716</t>
  </si>
  <si>
    <t>73-655-2476</t>
  </si>
  <si>
    <t>74-394-2438</t>
  </si>
  <si>
    <t>14-015-6922</t>
  </si>
  <si>
    <t>49-364-9217</t>
  </si>
  <si>
    <t>26-856-0375</t>
  </si>
  <si>
    <t>55-207-9771</t>
  </si>
  <si>
    <t>33-442-4163</t>
  </si>
  <si>
    <t>04-469-3688</t>
  </si>
  <si>
    <t>66-729-1915</t>
  </si>
  <si>
    <t>68-676-2312</t>
  </si>
  <si>
    <t>73-564-1256</t>
  </si>
  <si>
    <t>76-037-3400</t>
  </si>
  <si>
    <t>32-451-8900</t>
  </si>
  <si>
    <t>72-679-0266</t>
  </si>
  <si>
    <t>93-127-2089</t>
  </si>
  <si>
    <t>87-553-6232</t>
  </si>
  <si>
    <t>06-340-9905</t>
  </si>
  <si>
    <t>22-510-2066</t>
  </si>
  <si>
    <t>70-789-4067</t>
  </si>
  <si>
    <t>97-496-6535</t>
  </si>
  <si>
    <t>01-031-8586</t>
  </si>
  <si>
    <t>55-177-5530</t>
  </si>
  <si>
    <t>49-232-7405</t>
  </si>
  <si>
    <t>91-274-2985</t>
  </si>
  <si>
    <t>25-026-3859</t>
  </si>
  <si>
    <t>56-556-5463</t>
  </si>
  <si>
    <t>81-968-2852</t>
  </si>
  <si>
    <t>20-305-0072</t>
  </si>
  <si>
    <t>59-375-0640</t>
  </si>
  <si>
    <t>49-033-2665</t>
  </si>
  <si>
    <t>52-413-7593</t>
  </si>
  <si>
    <t>25-427-3523</t>
  </si>
  <si>
    <t>22-680-9259</t>
  </si>
  <si>
    <t>81-425-7006</t>
  </si>
  <si>
    <t>90-785-8304</t>
  </si>
  <si>
    <t>54-817-8249</t>
  </si>
  <si>
    <t>55-054-1270</t>
  </si>
  <si>
    <t>50-319-8439</t>
  </si>
  <si>
    <t>27-273-7428</t>
  </si>
  <si>
    <t>75-028-3806</t>
  </si>
  <si>
    <t>64-194-6406</t>
  </si>
  <si>
    <t>46-663-0673</t>
  </si>
  <si>
    <t>90-924-1808</t>
  </si>
  <si>
    <t>79-167-4718</t>
  </si>
  <si>
    <t>45-992-6318</t>
  </si>
  <si>
    <t>70-561-5730</t>
  </si>
  <si>
    <t>38-493-3695</t>
  </si>
  <si>
    <t>76-818-9731</t>
  </si>
  <si>
    <t>35-381-9315</t>
  </si>
  <si>
    <t>50-617-1124</t>
  </si>
  <si>
    <t>82-937-0817</t>
  </si>
  <si>
    <t>09-674-0233</t>
  </si>
  <si>
    <t>18-900-5060</t>
  </si>
  <si>
    <t>41-368-5328</t>
  </si>
  <si>
    <t>70-116-7264</t>
  </si>
  <si>
    <t>01-203-3460</t>
  </si>
  <si>
    <t>64-650-5509</t>
  </si>
  <si>
    <t>75-820-8653</t>
  </si>
  <si>
    <t>22-721-0645</t>
  </si>
  <si>
    <t>18-907-3384</t>
  </si>
  <si>
    <t>18-318-1127</t>
  </si>
  <si>
    <t>25-817-2250</t>
  </si>
  <si>
    <t>45-668-0871</t>
  </si>
  <si>
    <t>46-321-5177</t>
  </si>
  <si>
    <t>88-247-9892</t>
  </si>
  <si>
    <t>10-878-3595</t>
  </si>
  <si>
    <t>73-676-9373</t>
  </si>
  <si>
    <t>58-692-8540</t>
  </si>
  <si>
    <t>99-697-9899</t>
  </si>
  <si>
    <t>01-235-4173</t>
  </si>
  <si>
    <t>48-973-7570</t>
  </si>
  <si>
    <t>27-968-8799</t>
  </si>
  <si>
    <t>54-406-5570</t>
  </si>
  <si>
    <t>57-551-7518</t>
  </si>
  <si>
    <t>36-259-3715</t>
  </si>
  <si>
    <t>70-868-1720</t>
  </si>
  <si>
    <t>53-088-7101</t>
  </si>
  <si>
    <t>14-901-1444</t>
  </si>
  <si>
    <t>91-151-4201</t>
  </si>
  <si>
    <t>72-268-3617</t>
  </si>
  <si>
    <t>78-821-5032</t>
  </si>
  <si>
    <t>85-784-4203</t>
  </si>
  <si>
    <t>40-149-9309</t>
  </si>
  <si>
    <t>07-418-1581</t>
  </si>
  <si>
    <t>29-620-4495</t>
  </si>
  <si>
    <t>35-521-8450</t>
  </si>
  <si>
    <t>28-170-1202</t>
  </si>
  <si>
    <t>14-756-3816</t>
  </si>
  <si>
    <t>50-959-5771</t>
  </si>
  <si>
    <t>61-985-0634</t>
  </si>
  <si>
    <t>04-647-9987</t>
  </si>
  <si>
    <t>84-799-3104</t>
  </si>
  <si>
    <t>18-070-6326</t>
  </si>
  <si>
    <t>56-689-1117</t>
  </si>
  <si>
    <t>97-445-7384</t>
  </si>
  <si>
    <t>79-663-9804</t>
  </si>
  <si>
    <t>40-796-0215</t>
  </si>
  <si>
    <t>98-412-7725</t>
  </si>
  <si>
    <t>78-797-2923</t>
  </si>
  <si>
    <t>48-978-5246</t>
  </si>
  <si>
    <t>71-699-8634</t>
  </si>
  <si>
    <t>18-769-0355</t>
  </si>
  <si>
    <t>06-415-0141</t>
  </si>
  <si>
    <t>94-810-2950</t>
  </si>
  <si>
    <t>48-922-9262</t>
  </si>
  <si>
    <t>73-982-1949</t>
  </si>
  <si>
    <t>31-593-6959</t>
  </si>
  <si>
    <t>66-751-2721</t>
  </si>
  <si>
    <t>72-169-6157</t>
  </si>
  <si>
    <t>92-400-3768</t>
  </si>
  <si>
    <t>98-815-9394</t>
  </si>
  <si>
    <t>81-996-5427</t>
  </si>
  <si>
    <t>80-414-2802</t>
  </si>
  <si>
    <t>40-267-1044</t>
  </si>
  <si>
    <t>89-585-2316</t>
  </si>
  <si>
    <t>63-605-9447</t>
  </si>
  <si>
    <t>45-324-9085</t>
  </si>
  <si>
    <t>69-488-3146</t>
  </si>
  <si>
    <t>00-350-7260</t>
  </si>
  <si>
    <t>07-157-0851</t>
  </si>
  <si>
    <t>01-726-1081</t>
  </si>
  <si>
    <t>08-199-3666</t>
  </si>
  <si>
    <t>21-433-3749</t>
  </si>
  <si>
    <t>05-192-2217</t>
  </si>
  <si>
    <t>88-212-8799</t>
  </si>
  <si>
    <t>95-386-3276</t>
  </si>
  <si>
    <t>70-364-6896</t>
  </si>
  <si>
    <t>05-057-8066</t>
  </si>
  <si>
    <t>42-214-1851</t>
  </si>
  <si>
    <t>71-707-1781</t>
  </si>
  <si>
    <t>21-205-2326</t>
  </si>
  <si>
    <t>00-482-5991</t>
  </si>
  <si>
    <t>96-726-3086</t>
  </si>
  <si>
    <t>22-209-6366</t>
  </si>
  <si>
    <t>41-163-2200</t>
  </si>
  <si>
    <t>05-634-6019</t>
  </si>
  <si>
    <t>03-431-0125</t>
  </si>
  <si>
    <t>30-614-9635</t>
  </si>
  <si>
    <t>26-770-7854</t>
  </si>
  <si>
    <t>43-807-4722</t>
  </si>
  <si>
    <t>31-054-5990</t>
  </si>
  <si>
    <t>60-997-4373</t>
  </si>
  <si>
    <t>08-958-3214</t>
  </si>
  <si>
    <t>79-139-5667</t>
  </si>
  <si>
    <t>81-150-0692</t>
  </si>
  <si>
    <t>49-071-6478</t>
  </si>
  <si>
    <t>15-801-3517</t>
  </si>
  <si>
    <t>39-715-6561</t>
  </si>
  <si>
    <t>64-917-6354</t>
  </si>
  <si>
    <t>21-326-5929</t>
  </si>
  <si>
    <t>55-782-7063</t>
  </si>
  <si>
    <t>48-037-5886</t>
  </si>
  <si>
    <t>74-510-5958</t>
  </si>
  <si>
    <t>46-510-1346</t>
  </si>
  <si>
    <t>77-240-4223</t>
  </si>
  <si>
    <t>18-923-2961</t>
  </si>
  <si>
    <t>90-897-4355</t>
  </si>
  <si>
    <t>38-872-9772</t>
  </si>
  <si>
    <t>29-275-8118</t>
  </si>
  <si>
    <t>55-226-3748</t>
  </si>
  <si>
    <t>02-410-2063</t>
  </si>
  <si>
    <t>82-801-5775</t>
  </si>
  <si>
    <t>01-853-0410</t>
  </si>
  <si>
    <t>34-530-8977</t>
  </si>
  <si>
    <t>15-701-8819</t>
  </si>
  <si>
    <t>06-075-8857</t>
  </si>
  <si>
    <t>44-130-5548</t>
  </si>
  <si>
    <t>04-442-6642</t>
  </si>
  <si>
    <t>33-790-4888</t>
  </si>
  <si>
    <t>69-813-5583</t>
  </si>
  <si>
    <t>91-851-3355</t>
  </si>
  <si>
    <t>12-653-6245</t>
  </si>
  <si>
    <t>03-839-7207</t>
  </si>
  <si>
    <t>54-426-8951</t>
  </si>
  <si>
    <t>64-527-4156</t>
  </si>
  <si>
    <t>62-437-5611</t>
  </si>
  <si>
    <t>54-866-2001</t>
  </si>
  <si>
    <t>35-691-0395</t>
  </si>
  <si>
    <t>24-116-1598</t>
  </si>
  <si>
    <t>57-238-8151</t>
  </si>
  <si>
    <t>46-855-5874</t>
  </si>
  <si>
    <t>73-838-5832</t>
  </si>
  <si>
    <t>06-165-2873</t>
  </si>
  <si>
    <t>98-233-7486</t>
  </si>
  <si>
    <t>12-167-5454</t>
  </si>
  <si>
    <t>73-611-6377</t>
  </si>
  <si>
    <t>90-437-1181</t>
  </si>
  <si>
    <t>35-104-6309</t>
  </si>
  <si>
    <t>02-334-1621</t>
  </si>
  <si>
    <t>78-269-5634</t>
  </si>
  <si>
    <t>78-173-2073</t>
  </si>
  <si>
    <t>23-292-9820</t>
  </si>
  <si>
    <t>73-415-2831</t>
  </si>
  <si>
    <t>59-232-8945</t>
  </si>
  <si>
    <t>21-317-5737</t>
  </si>
  <si>
    <t>69-808-0988</t>
  </si>
  <si>
    <t>71-386-1932</t>
  </si>
  <si>
    <t>73-601-7602</t>
  </si>
  <si>
    <t>10-894-9874</t>
  </si>
  <si>
    <t>23-996-5806</t>
  </si>
  <si>
    <t>89-848-0116</t>
  </si>
  <si>
    <t>92-603-0059</t>
  </si>
  <si>
    <t>27-979-8004</t>
  </si>
  <si>
    <t>20-290-5388</t>
  </si>
  <si>
    <t>22-836-3477</t>
  </si>
  <si>
    <t>11-100-0752</t>
  </si>
  <si>
    <t>96-207-9476</t>
  </si>
  <si>
    <t>89-800-6754</t>
  </si>
  <si>
    <t>60-729-9553</t>
  </si>
  <si>
    <t>49-202-9068</t>
  </si>
  <si>
    <t>94-131-1631</t>
  </si>
  <si>
    <t>71-940-4617</t>
  </si>
  <si>
    <t>52-000-9483</t>
  </si>
  <si>
    <t>64-078-4372</t>
  </si>
  <si>
    <t>99-675-3983</t>
  </si>
  <si>
    <t>00-193-3189</t>
  </si>
  <si>
    <t>82-812-7639</t>
  </si>
  <si>
    <t>22-402-0503</t>
  </si>
  <si>
    <t>68-016-8845</t>
  </si>
  <si>
    <t>83-913-2863</t>
  </si>
  <si>
    <t>67-000-8308</t>
  </si>
  <si>
    <t>70-715-1483</t>
  </si>
  <si>
    <t>07-574-7765</t>
  </si>
  <si>
    <t>49-328-3240</t>
  </si>
  <si>
    <t>97-778-9604</t>
  </si>
  <si>
    <t>36-426-1053</t>
  </si>
  <si>
    <t>46-204-4009</t>
  </si>
  <si>
    <t>26-940-7215</t>
  </si>
  <si>
    <t>31-540-9124</t>
  </si>
  <si>
    <t>34-721-2633</t>
  </si>
  <si>
    <t>67-992-5024</t>
  </si>
  <si>
    <t>85-998-7549</t>
  </si>
  <si>
    <t>44-931-3560</t>
  </si>
  <si>
    <t>41-638-0796</t>
  </si>
  <si>
    <t>72-004-1654</t>
  </si>
  <si>
    <t>63-636-9862</t>
  </si>
  <si>
    <t>70-858-3023</t>
  </si>
  <si>
    <t>76-030-6022</t>
  </si>
  <si>
    <t>04-821-4435</t>
  </si>
  <si>
    <t>46-858-9042</t>
  </si>
  <si>
    <t>55-306-1248</t>
  </si>
  <si>
    <t>96-724-6857</t>
  </si>
  <si>
    <t>17-627-2101</t>
  </si>
  <si>
    <t>13-006-4942</t>
  </si>
  <si>
    <t>46-479-8106</t>
  </si>
  <si>
    <t>04-453-0421</t>
  </si>
  <si>
    <t>06-915-8979</t>
  </si>
  <si>
    <t>13-812-4454</t>
  </si>
  <si>
    <t>75-264-4499</t>
  </si>
  <si>
    <t>96-243-4324</t>
  </si>
  <si>
    <t>66-211-8397</t>
  </si>
  <si>
    <t>48-402-4457</t>
  </si>
  <si>
    <t>23-562-0838</t>
  </si>
  <si>
    <t>51-265-3809</t>
  </si>
  <si>
    <t>71-442-4737</t>
  </si>
  <si>
    <t>92-497-1189</t>
  </si>
  <si>
    <t>44-805-2070</t>
  </si>
  <si>
    <t>40-829-1925</t>
  </si>
  <si>
    <t>91-995-2721</t>
  </si>
  <si>
    <t>10-094-4152</t>
  </si>
  <si>
    <t>26-105-7377</t>
  </si>
  <si>
    <t>37-803-7531</t>
  </si>
  <si>
    <t>72-195-9792</t>
  </si>
  <si>
    <t>46-095-7007</t>
  </si>
  <si>
    <t>44-658-3510</t>
  </si>
  <si>
    <t>24-524-1859</t>
  </si>
  <si>
    <t>88-076-4204</t>
  </si>
  <si>
    <t>78-026-5885</t>
  </si>
  <si>
    <t>54-634-6041</t>
  </si>
  <si>
    <t>45-320-9339</t>
  </si>
  <si>
    <t>21-367-5041</t>
  </si>
  <si>
    <t>47-721-3042</t>
  </si>
  <si>
    <t>04-038-0738</t>
  </si>
  <si>
    <t>88-628-6571</t>
  </si>
  <si>
    <t>57-060-7274</t>
  </si>
  <si>
    <t>63-463-5612</t>
  </si>
  <si>
    <t>82-153-4556</t>
  </si>
  <si>
    <t>01-001-4197</t>
  </si>
  <si>
    <t>48-966-0907</t>
  </si>
  <si>
    <t>17-007-2413</t>
  </si>
  <si>
    <t>74-933-7688</t>
  </si>
  <si>
    <t>01-449-8597</t>
  </si>
  <si>
    <t>26-726-4845</t>
  </si>
  <si>
    <t>09-457-5319</t>
  </si>
  <si>
    <t>95-742-9480</t>
  </si>
  <si>
    <t>25-420-5733</t>
  </si>
  <si>
    <t>62-142-3810</t>
  </si>
  <si>
    <t>38-532-8712</t>
  </si>
  <si>
    <t>50-181-6577</t>
  </si>
  <si>
    <t>81-011-0083</t>
  </si>
  <si>
    <t>20-585-9536</t>
  </si>
  <si>
    <t>18-696-7423</t>
  </si>
  <si>
    <t>17-500-2432</t>
  </si>
  <si>
    <t>72-856-6704</t>
  </si>
  <si>
    <t>28-106-5701</t>
  </si>
  <si>
    <t>79-707-9024</t>
  </si>
  <si>
    <t>35-022-6555</t>
  </si>
  <si>
    <t>04-075-1834</t>
  </si>
  <si>
    <t>42-573-4026</t>
  </si>
  <si>
    <t>52-184-5273</t>
  </si>
  <si>
    <t>14-472-0367</t>
  </si>
  <si>
    <t>35-915-6310</t>
  </si>
  <si>
    <t>30-712-6382</t>
  </si>
  <si>
    <t>40-296-0179</t>
  </si>
  <si>
    <t>67-152-3292</t>
  </si>
  <si>
    <t>38-148-8335</t>
  </si>
  <si>
    <t>75-364-5290</t>
  </si>
  <si>
    <t>76-965-8273</t>
  </si>
  <si>
    <t>54-097-6665</t>
  </si>
  <si>
    <t>18-320-9065</t>
  </si>
  <si>
    <t>60-636-4736</t>
  </si>
  <si>
    <t>79-959-5269</t>
  </si>
  <si>
    <t>27-460-6712</t>
  </si>
  <si>
    <t>80-031-7370</t>
  </si>
  <si>
    <t>28-766-9661</t>
  </si>
  <si>
    <t>43-732-7723</t>
  </si>
  <si>
    <t>47-622-2340</t>
  </si>
  <si>
    <t>72-069-1305</t>
  </si>
  <si>
    <t>28-412-4409</t>
  </si>
  <si>
    <t>87-133-7208</t>
  </si>
  <si>
    <t>44-029-3773</t>
  </si>
  <si>
    <t>80-887-7774</t>
  </si>
  <si>
    <t>94-903-4081</t>
  </si>
  <si>
    <t>41-982-7974</t>
  </si>
  <si>
    <t>30-646-3834</t>
  </si>
  <si>
    <t>41-922-0369</t>
  </si>
  <si>
    <t>96-670-8779</t>
  </si>
  <si>
    <t>47-043-4692</t>
  </si>
  <si>
    <t>74-444-9565</t>
  </si>
  <si>
    <t>85-178-2140</t>
  </si>
  <si>
    <t>35-943-7244</t>
  </si>
  <si>
    <t>05-185-3656</t>
  </si>
  <si>
    <t>37-662-3257</t>
  </si>
  <si>
    <t>17-142-3752</t>
  </si>
  <si>
    <t>88-126-2949</t>
  </si>
  <si>
    <t>05-207-4321</t>
  </si>
  <si>
    <t>39-676-2274</t>
  </si>
  <si>
    <t>40-997-3712</t>
  </si>
  <si>
    <t>88-332-2380</t>
  </si>
  <si>
    <t>82-002-6222</t>
  </si>
  <si>
    <t>66-161-2985</t>
  </si>
  <si>
    <t>11-333-8181</t>
  </si>
  <si>
    <t>34-370-9881</t>
  </si>
  <si>
    <t>27-139-5121</t>
  </si>
  <si>
    <t>70-442-9259</t>
  </si>
  <si>
    <t>28-468-3916</t>
  </si>
  <si>
    <t>00-914-7320</t>
  </si>
  <si>
    <t>16-537-7877</t>
  </si>
  <si>
    <t>47-561-3472</t>
  </si>
  <si>
    <t>85-223-4929</t>
  </si>
  <si>
    <t>11-348-0284</t>
  </si>
  <si>
    <t>52-475-4043</t>
  </si>
  <si>
    <t>52-335-3892</t>
  </si>
  <si>
    <t>17-133-0655</t>
  </si>
  <si>
    <t>46-543-0874</t>
  </si>
  <si>
    <t>23-112-2470</t>
  </si>
  <si>
    <t>76-458-4400</t>
  </si>
  <si>
    <t>27-674-5236</t>
  </si>
  <si>
    <t>94-673-7862</t>
  </si>
  <si>
    <t>00-266-4775</t>
  </si>
  <si>
    <t>04-599-6711</t>
  </si>
  <si>
    <t>19-087-5648</t>
  </si>
  <si>
    <t>12-230-7942</t>
  </si>
  <si>
    <t>60-585-0639</t>
  </si>
  <si>
    <t>25-713-7952</t>
  </si>
  <si>
    <t>46-782-9727</t>
  </si>
  <si>
    <t>38-100-4274</t>
  </si>
  <si>
    <t>28-508-9117</t>
  </si>
  <si>
    <t>43-479-4172</t>
  </si>
  <si>
    <t>18-187-4546</t>
  </si>
  <si>
    <t>35-620-6078</t>
  </si>
  <si>
    <t>39-283-5084</t>
  </si>
  <si>
    <t>99-916-4955</t>
  </si>
  <si>
    <t>04-472-1693</t>
  </si>
  <si>
    <t>16-449-3531</t>
  </si>
  <si>
    <t>63-409-6863</t>
  </si>
  <si>
    <t>55-167-9704</t>
  </si>
  <si>
    <t>85-591-4369</t>
  </si>
  <si>
    <t>26-122-6113</t>
  </si>
  <si>
    <t>12-389-2270</t>
  </si>
  <si>
    <t>32-311-8494</t>
  </si>
  <si>
    <t>94-317-7793</t>
  </si>
  <si>
    <t>96-932-1276</t>
  </si>
  <si>
    <t>21-699-3429</t>
  </si>
  <si>
    <t>64-803-8590</t>
  </si>
  <si>
    <t>63-469-1823</t>
  </si>
  <si>
    <t>45-264-0266</t>
  </si>
  <si>
    <t>91-932-1164</t>
  </si>
  <si>
    <t>80-563-6141</t>
  </si>
  <si>
    <t>08-534-3710</t>
  </si>
  <si>
    <t>47-223-4300</t>
  </si>
  <si>
    <t>34-203-7285</t>
  </si>
  <si>
    <t>87-063-7455</t>
  </si>
  <si>
    <t>16-446-9519</t>
  </si>
  <si>
    <t>08-323-6097</t>
  </si>
  <si>
    <t>03-112-9322</t>
  </si>
  <si>
    <t>94-203-1815</t>
  </si>
  <si>
    <t>63-219-1032</t>
  </si>
  <si>
    <t>51-230-5931</t>
  </si>
  <si>
    <t>63-353-4275</t>
  </si>
  <si>
    <t>94-792-4711</t>
  </si>
  <si>
    <t>54-452-9303</t>
  </si>
  <si>
    <t>96-553-0394</t>
  </si>
  <si>
    <t>94-411-9276</t>
  </si>
  <si>
    <t>60-414-5805</t>
  </si>
  <si>
    <t>11-632-5755</t>
  </si>
  <si>
    <t>26-138-4801</t>
  </si>
  <si>
    <t>44-215-4226</t>
  </si>
  <si>
    <t>77-582-9515</t>
  </si>
  <si>
    <t>21-774-9158</t>
  </si>
  <si>
    <t>21-163-3147</t>
  </si>
  <si>
    <t>80-533-2529</t>
  </si>
  <si>
    <t>93-759-2161</t>
  </si>
  <si>
    <t>09-993-0800</t>
  </si>
  <si>
    <t>57-241-7334</t>
  </si>
  <si>
    <t>54-548-0227</t>
  </si>
  <si>
    <t>43-539-7027</t>
  </si>
  <si>
    <t>31-264-2164</t>
  </si>
  <si>
    <t>77-429-0959</t>
  </si>
  <si>
    <t>21-131-7696</t>
  </si>
  <si>
    <t>64-121-1192</t>
  </si>
  <si>
    <t>74-402-7899</t>
  </si>
  <si>
    <t>78-685-4351</t>
  </si>
  <si>
    <t>64-769-0956</t>
  </si>
  <si>
    <t>39-316-4644</t>
  </si>
  <si>
    <t>96-756-7351</t>
  </si>
  <si>
    <t>44-354-5911</t>
  </si>
  <si>
    <t>28-851-9576</t>
  </si>
  <si>
    <t>79-529-3039</t>
  </si>
  <si>
    <t>70-578-0094</t>
  </si>
  <si>
    <t>39-781-9524</t>
  </si>
  <si>
    <t>79-479-8800</t>
  </si>
  <si>
    <t>52-825-8584</t>
  </si>
  <si>
    <t>11-008-7389</t>
  </si>
  <si>
    <t>45-819-0297</t>
  </si>
  <si>
    <t>08-360-8594</t>
  </si>
  <si>
    <t>18-339-2586</t>
  </si>
  <si>
    <t>47-994-1855</t>
  </si>
  <si>
    <t>26-083-3301</t>
  </si>
  <si>
    <t>59-627-7390</t>
  </si>
  <si>
    <t>81-084-2744</t>
  </si>
  <si>
    <t>61-380-5084</t>
  </si>
  <si>
    <t>16-364-0968</t>
  </si>
  <si>
    <t>11-970-2021</t>
  </si>
  <si>
    <t>35-525-7274</t>
  </si>
  <si>
    <t>48-580-2122</t>
  </si>
  <si>
    <t>65-128-9668</t>
  </si>
  <si>
    <t>48-346-4628</t>
  </si>
  <si>
    <t>71-901-7320</t>
  </si>
  <si>
    <t>89-392-6926</t>
  </si>
  <si>
    <t>21-938-9387</t>
  </si>
  <si>
    <t>70-743-1847</t>
  </si>
  <si>
    <t>27-831-2636</t>
  </si>
  <si>
    <t>83-830-4615</t>
  </si>
  <si>
    <t>37-998-6193</t>
  </si>
  <si>
    <t>64-903-5860</t>
  </si>
  <si>
    <t>26-808-9497</t>
  </si>
  <si>
    <t>66-707-4202</t>
  </si>
  <si>
    <t>06-426-2407</t>
  </si>
  <si>
    <t>89-630-8982</t>
  </si>
  <si>
    <t>96-346-3998</t>
  </si>
  <si>
    <t>67-217-8043</t>
  </si>
  <si>
    <t>42-722-0901</t>
  </si>
  <si>
    <t>63-796-0399</t>
  </si>
  <si>
    <t>31-770-0874</t>
  </si>
  <si>
    <t>42-277-6869</t>
  </si>
  <si>
    <t>74-181-2772</t>
  </si>
  <si>
    <t>66-372-7082</t>
  </si>
  <si>
    <t>50-383-7708</t>
  </si>
  <si>
    <t>99-798-8209</t>
  </si>
  <si>
    <t>54-614-1503</t>
  </si>
  <si>
    <t>16-194-8695</t>
  </si>
  <si>
    <t>41-221-7289</t>
  </si>
  <si>
    <t>10-260-5145</t>
  </si>
  <si>
    <t>62-289-6717</t>
  </si>
  <si>
    <t>29-634-9557</t>
  </si>
  <si>
    <t>74-828-6769</t>
  </si>
  <si>
    <t>42-324-7764</t>
  </si>
  <si>
    <t>38-803-4572</t>
  </si>
  <si>
    <t>44-470-4342</t>
  </si>
  <si>
    <t>35-119-7420</t>
  </si>
  <si>
    <t>04-752-3950</t>
  </si>
  <si>
    <t>41-847-7027</t>
  </si>
  <si>
    <t>31-123-8917</t>
  </si>
  <si>
    <t>04-043-3141</t>
  </si>
  <si>
    <t>92-421-9052</t>
  </si>
  <si>
    <t>86-535-0999</t>
  </si>
  <si>
    <t>09-617-5645</t>
  </si>
  <si>
    <t>23-804-7903</t>
  </si>
  <si>
    <t>70-114-2020</t>
  </si>
  <si>
    <t>04-347-3106</t>
  </si>
  <si>
    <t>30-435-6548</t>
  </si>
  <si>
    <t>78-761-3824</t>
  </si>
  <si>
    <t>12-558-8364</t>
  </si>
  <si>
    <t>58-698-3633</t>
  </si>
  <si>
    <t>92-300-8366</t>
  </si>
  <si>
    <t>83-196-3774</t>
  </si>
  <si>
    <t>06-225-2696</t>
  </si>
  <si>
    <t>14-169-6214</t>
  </si>
  <si>
    <t>74-749-2635</t>
  </si>
  <si>
    <t>27-029-7131</t>
  </si>
  <si>
    <t>37-428-7630</t>
  </si>
  <si>
    <t>70-771-3480</t>
  </si>
  <si>
    <t>61-996-4334</t>
  </si>
  <si>
    <t>82-116-3157</t>
  </si>
  <si>
    <t>32-224-2738</t>
  </si>
  <si>
    <t>26-480-4573</t>
  </si>
  <si>
    <t>94-474-0908</t>
  </si>
  <si>
    <t>38-828-4362</t>
  </si>
  <si>
    <t>80-515-8076</t>
  </si>
  <si>
    <t>42-108-1063</t>
  </si>
  <si>
    <t>82-772-2362</t>
  </si>
  <si>
    <t>56-002-3571</t>
  </si>
  <si>
    <t>34-381-1916</t>
  </si>
  <si>
    <t>62-512-3714</t>
  </si>
  <si>
    <t>29-750-3110</t>
  </si>
  <si>
    <t>36-693-4673</t>
  </si>
  <si>
    <t>47-866-0873</t>
  </si>
  <si>
    <t>11-123-1558</t>
  </si>
  <si>
    <t>02-457-4736</t>
  </si>
  <si>
    <t>29-691-4882</t>
  </si>
  <si>
    <t>85-940-0846</t>
  </si>
  <si>
    <t>81-170-8571</t>
  </si>
  <si>
    <t>28-685-7918</t>
  </si>
  <si>
    <t>60-287-5930</t>
  </si>
  <si>
    <t>23-542-9205</t>
  </si>
  <si>
    <t>32-898-8918</t>
  </si>
  <si>
    <t>17-043-0601</t>
  </si>
  <si>
    <t>28-666-5641</t>
  </si>
  <si>
    <t>40-182-1759</t>
  </si>
  <si>
    <t>94-962-0546</t>
  </si>
  <si>
    <t>72-946-6650</t>
  </si>
  <si>
    <t>27-171-4597</t>
  </si>
  <si>
    <t>20-276-6968</t>
  </si>
  <si>
    <t>28-780-8859</t>
  </si>
  <si>
    <t>72-126-4940</t>
  </si>
  <si>
    <t>78-170-6832</t>
  </si>
  <si>
    <t>91-970-2040</t>
  </si>
  <si>
    <t>72-096-6486</t>
  </si>
  <si>
    <t>71-628-3033</t>
  </si>
  <si>
    <t>12-926-3455</t>
  </si>
  <si>
    <t>43-400-9435</t>
  </si>
  <si>
    <t>64-456-5778</t>
  </si>
  <si>
    <t>54-789-7374</t>
  </si>
  <si>
    <t>88-528-7036</t>
  </si>
  <si>
    <t>90-027-8043</t>
  </si>
  <si>
    <t>23-783-8972</t>
  </si>
  <si>
    <t>09-592-0701</t>
  </si>
  <si>
    <t>43-609-9537</t>
  </si>
  <si>
    <t>68-313-9927</t>
  </si>
  <si>
    <t>87-063-6825</t>
  </si>
  <si>
    <t>62-487-7967</t>
  </si>
  <si>
    <t>94-681-1969</t>
  </si>
  <si>
    <t>83-967-5411</t>
  </si>
  <si>
    <t>18-497-4535</t>
  </si>
  <si>
    <t>38-932-6667</t>
  </si>
  <si>
    <t>62-506-2402</t>
  </si>
  <si>
    <t>27-202-1178</t>
  </si>
  <si>
    <t>73-853-7600</t>
  </si>
  <si>
    <t>99-615-1208</t>
  </si>
  <si>
    <t>91-375-7662</t>
  </si>
  <si>
    <t>96-037-0061</t>
  </si>
  <si>
    <t>91-624-6530</t>
  </si>
  <si>
    <t>41-972-1514</t>
  </si>
  <si>
    <t>14-826-6786</t>
  </si>
  <si>
    <t>75-713-1764</t>
  </si>
  <si>
    <t>49-722-9523</t>
  </si>
  <si>
    <t>67-781-6290</t>
  </si>
  <si>
    <t>Linkbridge</t>
  </si>
  <si>
    <t>02-623-1149</t>
  </si>
  <si>
    <t>56-876-0481</t>
  </si>
  <si>
    <t>63-525-5246</t>
  </si>
  <si>
    <t>17-393-8351</t>
  </si>
  <si>
    <t>34-438-6660</t>
  </si>
  <si>
    <t>95-809-1283</t>
  </si>
  <si>
    <t>92-568-4749</t>
  </si>
  <si>
    <t>88-640-0271</t>
  </si>
  <si>
    <t>70-863-1407</t>
  </si>
  <si>
    <t>70-700-0735</t>
  </si>
  <si>
    <t>64-111-4553</t>
  </si>
  <si>
    <t>39-564-4571</t>
  </si>
  <si>
    <t>24-728-6594</t>
  </si>
  <si>
    <t>84-668-9835</t>
  </si>
  <si>
    <t>61-740-1328</t>
  </si>
  <si>
    <t>93-003-0109</t>
  </si>
  <si>
    <t>26-643-0326</t>
  </si>
  <si>
    <t>70-018-2967</t>
  </si>
  <si>
    <t>78-081-3350</t>
  </si>
  <si>
    <t>72-096-0283</t>
  </si>
  <si>
    <t>17-938-5498</t>
  </si>
  <si>
    <t>67-723-9476</t>
  </si>
  <si>
    <t>58-562-8844</t>
  </si>
  <si>
    <t>65-508-9346</t>
  </si>
  <si>
    <t>22-779-2813</t>
  </si>
  <si>
    <t>04-881-1336</t>
  </si>
  <si>
    <t>48-791-0018</t>
  </si>
  <si>
    <t>80-603-3139</t>
  </si>
  <si>
    <t>34-514-2682</t>
  </si>
  <si>
    <t>67-948-9815</t>
  </si>
  <si>
    <t>09-349-6198</t>
  </si>
  <si>
    <t>51-992-2089</t>
  </si>
  <si>
    <t>81-040-4687</t>
  </si>
  <si>
    <t>29-699-8736</t>
  </si>
  <si>
    <t>37-938-3030</t>
  </si>
  <si>
    <t>07-954-4130</t>
  </si>
  <si>
    <t>81-863-7475</t>
  </si>
  <si>
    <t>53-570-8984</t>
  </si>
  <si>
    <t>19-654-5723</t>
  </si>
  <si>
    <t>25-288-6730</t>
  </si>
  <si>
    <t>47-471-9286</t>
  </si>
  <si>
    <t>70-784-3344</t>
  </si>
  <si>
    <t>95-261-0115</t>
  </si>
  <si>
    <t>00-006-7695</t>
  </si>
  <si>
    <t>30-464-1457</t>
  </si>
  <si>
    <t>59-936-2976</t>
  </si>
  <si>
    <t>69-202-6851</t>
  </si>
  <si>
    <t>95-832-0478</t>
  </si>
  <si>
    <t>92-493-7916</t>
  </si>
  <si>
    <t>48-823-0395</t>
  </si>
  <si>
    <t>06-028-8826</t>
  </si>
  <si>
    <t>43-344-4723</t>
  </si>
  <si>
    <t>82-752-8520</t>
  </si>
  <si>
    <t>79-377-2032</t>
  </si>
  <si>
    <t>15-171-0084</t>
  </si>
  <si>
    <t>07-304-4409</t>
  </si>
  <si>
    <t>31-917-2462</t>
  </si>
  <si>
    <t>39-313-4797</t>
  </si>
  <si>
    <t>78-745-2465</t>
  </si>
  <si>
    <t>87-582-7522</t>
  </si>
  <si>
    <t>20-553-0663</t>
  </si>
  <si>
    <t>15-641-2620</t>
  </si>
  <si>
    <t>13-941-3067</t>
  </si>
  <si>
    <t>67-313-5452</t>
  </si>
  <si>
    <t>51-236-5960</t>
  </si>
  <si>
    <t>65-082-1606</t>
  </si>
  <si>
    <t>74-750-8355</t>
  </si>
  <si>
    <t>91-607-5321</t>
  </si>
  <si>
    <t>32-340-5280</t>
  </si>
  <si>
    <t>01-439-7279</t>
  </si>
  <si>
    <t>30-254-7296</t>
  </si>
  <si>
    <t>61-550-4840</t>
  </si>
  <si>
    <t>99-041-4762</t>
  </si>
  <si>
    <t>08-469-2156</t>
  </si>
  <si>
    <t>48-846-6484</t>
  </si>
  <si>
    <t>83-414-7434</t>
  </si>
  <si>
    <t>55-525-8098</t>
  </si>
  <si>
    <t>05-860-8237</t>
  </si>
  <si>
    <t>96-974-8073</t>
  </si>
  <si>
    <t>33-889-9474</t>
  </si>
  <si>
    <t>33-773-9491</t>
  </si>
  <si>
    <t>72-136-3922</t>
  </si>
  <si>
    <t>28-696-8220</t>
  </si>
  <si>
    <t>79-196-4150</t>
  </si>
  <si>
    <t>67-462-5121</t>
  </si>
  <si>
    <t>84-222-8386</t>
  </si>
  <si>
    <t>36-442-5284</t>
  </si>
  <si>
    <t>83-084-6832</t>
  </si>
  <si>
    <t>12-840-8415</t>
  </si>
  <si>
    <t>42-683-1968</t>
  </si>
  <si>
    <t>96-400-6913</t>
  </si>
  <si>
    <t>21-926-1895</t>
  </si>
  <si>
    <t>56-471-0191</t>
  </si>
  <si>
    <t>04-025-2385</t>
  </si>
  <si>
    <t>02-576-4142</t>
  </si>
  <si>
    <t>27-130-4570</t>
  </si>
  <si>
    <t>36-599-7215</t>
  </si>
  <si>
    <t>96-365-7667</t>
  </si>
  <si>
    <t>23-565-3299</t>
  </si>
  <si>
    <t>05-011-2794</t>
  </si>
  <si>
    <t>01-511-2518</t>
  </si>
  <si>
    <t>50-554-3666</t>
  </si>
  <si>
    <t>93-294-5019</t>
  </si>
  <si>
    <t>58-082-6410</t>
  </si>
  <si>
    <t>04-760-6405</t>
  </si>
  <si>
    <t>97-969-0340</t>
  </si>
  <si>
    <t>93-785-6201</t>
  </si>
  <si>
    <t>97-532-6135</t>
  </si>
  <si>
    <t>31-570-9437</t>
  </si>
  <si>
    <t>92-063-2806</t>
  </si>
  <si>
    <t>18-934-5287</t>
  </si>
  <si>
    <t>05-426-9511</t>
  </si>
  <si>
    <t>60-934-3564</t>
  </si>
  <si>
    <t>71-337-9796</t>
  </si>
  <si>
    <t>17-477-1451</t>
  </si>
  <si>
    <t>36-604-6236</t>
  </si>
  <si>
    <t>54-047-5560</t>
  </si>
  <si>
    <t>92-951-3785</t>
  </si>
  <si>
    <t>50-013-8464</t>
  </si>
  <si>
    <t>64-810-5305</t>
  </si>
  <si>
    <t>38-408-9219</t>
  </si>
  <si>
    <t>67-730-4472</t>
  </si>
  <si>
    <t>44-609-2590</t>
  </si>
  <si>
    <t>53-379-6605</t>
  </si>
  <si>
    <t>55-615-9359</t>
  </si>
  <si>
    <t>86-214-3337</t>
  </si>
  <si>
    <t>71-250-8984</t>
  </si>
  <si>
    <t>03-463-9469</t>
  </si>
  <si>
    <t>06-247-2561</t>
  </si>
  <si>
    <t>82-581-9193</t>
  </si>
  <si>
    <t>93-061-3816</t>
  </si>
  <si>
    <t>13-299-7652</t>
  </si>
  <si>
    <t>59-057-4914</t>
  </si>
  <si>
    <t>20-331-6279</t>
  </si>
  <si>
    <t>63-814-7309</t>
  </si>
  <si>
    <t>78-116-7098</t>
  </si>
  <si>
    <t>82-459-8840</t>
  </si>
  <si>
    <t>62-503-7438</t>
  </si>
  <si>
    <t>72-006-2024</t>
  </si>
  <si>
    <t>29-612-6022</t>
  </si>
  <si>
    <t>22-042-8665</t>
  </si>
  <si>
    <t>57-166-5487</t>
  </si>
  <si>
    <t>62-279-4842</t>
  </si>
  <si>
    <t>59-725-6650</t>
  </si>
  <si>
    <t>68-144-1012</t>
  </si>
  <si>
    <t>48-072-9190</t>
  </si>
  <si>
    <t>68-352-3542</t>
  </si>
  <si>
    <t>76-441-8267</t>
  </si>
  <si>
    <t>11-804-1386</t>
  </si>
  <si>
    <t>10-863-3489</t>
  </si>
  <si>
    <t>70-576-3666</t>
  </si>
  <si>
    <t>47-101-6516</t>
  </si>
  <si>
    <t>82-185-0222</t>
  </si>
  <si>
    <t>35-285-5893</t>
  </si>
  <si>
    <t>24-505-9856</t>
  </si>
  <si>
    <t>97-057-8217</t>
  </si>
  <si>
    <t>39-300-7687</t>
  </si>
  <si>
    <t>96-129-1194</t>
  </si>
  <si>
    <t>35-484-2234</t>
  </si>
  <si>
    <t>87-896-8909</t>
  </si>
  <si>
    <t>49-957-1332</t>
  </si>
  <si>
    <t>82-875-3906</t>
  </si>
  <si>
    <t>58-553-6594</t>
  </si>
  <si>
    <t>17-586-3964</t>
  </si>
  <si>
    <t>57-162-5809</t>
  </si>
  <si>
    <t>45-894-4601</t>
  </si>
  <si>
    <t>96-042-2665</t>
  </si>
  <si>
    <t>89-450-4228</t>
  </si>
  <si>
    <t>10-970-9743</t>
  </si>
  <si>
    <t>94-001-8509</t>
  </si>
  <si>
    <t>53-654-2230</t>
  </si>
  <si>
    <t>76-208-6480</t>
  </si>
  <si>
    <t>08-097-3234</t>
  </si>
  <si>
    <t>27-647-9104</t>
  </si>
  <si>
    <t>61-451-5708</t>
  </si>
  <si>
    <t>85-305-4057</t>
  </si>
  <si>
    <t>77-384-3802</t>
  </si>
  <si>
    <t>46-554-7984</t>
  </si>
  <si>
    <t>72-091-9827</t>
  </si>
  <si>
    <t>82-440-1517</t>
  </si>
  <si>
    <t>56-243-5818</t>
  </si>
  <si>
    <t>37-474-6175</t>
  </si>
  <si>
    <t>74-427-0611</t>
  </si>
  <si>
    <t>70-050-5482</t>
  </si>
  <si>
    <t>86-422-0292</t>
  </si>
  <si>
    <t>89-186-1140</t>
  </si>
  <si>
    <t>70-882-5359</t>
  </si>
  <si>
    <t>60-972-9832</t>
  </si>
  <si>
    <t>72-231-1516</t>
  </si>
  <si>
    <t>97-351-3254</t>
  </si>
  <si>
    <t>87-794-8284</t>
  </si>
  <si>
    <t>47-195-5678</t>
  </si>
  <si>
    <t>15-295-4888</t>
  </si>
  <si>
    <t>83-269-5769</t>
  </si>
  <si>
    <t>09-532-3798</t>
  </si>
  <si>
    <t>72-282-6668</t>
  </si>
  <si>
    <t>02-008-0155</t>
  </si>
  <si>
    <t>35-056-5668</t>
  </si>
  <si>
    <t>54-142-5628</t>
  </si>
  <si>
    <t>81-781-3450</t>
  </si>
  <si>
    <t>62-452-8338</t>
  </si>
  <si>
    <t>11-578-9304</t>
  </si>
  <si>
    <t>72-938-6919</t>
  </si>
  <si>
    <t>72-040-0703</t>
  </si>
  <si>
    <t>27-720-5924</t>
  </si>
  <si>
    <t>53-526-3534</t>
  </si>
  <si>
    <t>99-689-4219</t>
  </si>
  <si>
    <t>32-720-5541</t>
  </si>
  <si>
    <t>18-190-9998</t>
  </si>
  <si>
    <t>23-772-0688</t>
  </si>
  <si>
    <t>05-681-9492</t>
  </si>
  <si>
    <t>25-284-3270</t>
  </si>
  <si>
    <t>52-612-3250</t>
  </si>
  <si>
    <t>51-275-3426</t>
  </si>
  <si>
    <t>64-260-5049</t>
  </si>
  <si>
    <t>75-863-9785</t>
  </si>
  <si>
    <t>72-314-5907</t>
  </si>
  <si>
    <t>71-556-8510</t>
  </si>
  <si>
    <t>08-808-5681</t>
  </si>
  <si>
    <t>25-920-9535</t>
  </si>
  <si>
    <t>15-347-7848</t>
  </si>
  <si>
    <t>08-865-6233</t>
  </si>
  <si>
    <t>40-170-9773</t>
  </si>
  <si>
    <t>11-705-9762</t>
  </si>
  <si>
    <t>34-881-7589</t>
  </si>
  <si>
    <t>02-551-6391</t>
  </si>
  <si>
    <t>96-736-6190</t>
  </si>
  <si>
    <t>48-515-7415</t>
  </si>
  <si>
    <t>27-868-6988</t>
  </si>
  <si>
    <t>96-228-3211</t>
  </si>
  <si>
    <t>24-045-4837</t>
  </si>
  <si>
    <t>89-550-4912</t>
  </si>
  <si>
    <t>32-104-4018</t>
  </si>
  <si>
    <t>86-074-9283</t>
  </si>
  <si>
    <t>96-090-6231</t>
  </si>
  <si>
    <t>13-492-0302</t>
  </si>
  <si>
    <t>34-749-4864</t>
  </si>
  <si>
    <t>48-945-1209</t>
  </si>
  <si>
    <t>15-592-6408</t>
  </si>
  <si>
    <t>95-904-2688</t>
  </si>
  <si>
    <t>67-245-2901</t>
  </si>
  <si>
    <t>21-897-5245</t>
  </si>
  <si>
    <t>96-410-4791</t>
  </si>
  <si>
    <t>40-350-7335</t>
  </si>
  <si>
    <t>51-266-4834</t>
  </si>
  <si>
    <t>69-921-8360</t>
  </si>
  <si>
    <t>97-864-0117</t>
  </si>
  <si>
    <t>11-800-8335</t>
  </si>
  <si>
    <t>99-357-9918</t>
  </si>
  <si>
    <t>90-522-3823</t>
  </si>
  <si>
    <t>70-154-1000</t>
  </si>
  <si>
    <t>75-213-6771</t>
  </si>
  <si>
    <t>15-039-5655</t>
  </si>
  <si>
    <t>68-452-6342</t>
  </si>
  <si>
    <t>95-671-5529</t>
  </si>
  <si>
    <t>20-031-3309</t>
  </si>
  <si>
    <t>05-458-5011</t>
  </si>
  <si>
    <t>44-667-4573</t>
  </si>
  <si>
    <t>64-041-3958</t>
  </si>
  <si>
    <t>47-233-2846</t>
  </si>
  <si>
    <t>95-948-5096</t>
  </si>
  <si>
    <t>01-603-5385</t>
  </si>
  <si>
    <t>75-270-8155</t>
  </si>
  <si>
    <t>00-186-1083</t>
  </si>
  <si>
    <t>99-545-6484</t>
  </si>
  <si>
    <t>68-416-6555</t>
  </si>
  <si>
    <t>22-230-6296</t>
  </si>
  <si>
    <t>30-037-4622</t>
  </si>
  <si>
    <t>80-273-1386</t>
  </si>
  <si>
    <t>84-590-5771</t>
  </si>
  <si>
    <t>27-276-5273</t>
  </si>
  <si>
    <t>09-919-4229</t>
  </si>
  <si>
    <t>09-731-5956</t>
  </si>
  <si>
    <t>04-735-4991</t>
  </si>
  <si>
    <t>74-097-6004</t>
  </si>
  <si>
    <t>86-706-0737</t>
  </si>
  <si>
    <t>07-727-5408</t>
  </si>
  <si>
    <t>55-865-9920</t>
  </si>
  <si>
    <t>90-976-8954</t>
  </si>
  <si>
    <t>31-616-5133</t>
  </si>
  <si>
    <t>77-018-4890</t>
  </si>
  <si>
    <t>40-366-4001</t>
  </si>
  <si>
    <t>25-218-2245</t>
  </si>
  <si>
    <t>14-994-9879</t>
  </si>
  <si>
    <t>21-239-3599</t>
  </si>
  <si>
    <t>71-511-1976</t>
  </si>
  <si>
    <t>29-718-2168</t>
  </si>
  <si>
    <t>26-194-8910</t>
  </si>
  <si>
    <t>26-284-8858</t>
  </si>
  <si>
    <t>23-669-8340</t>
  </si>
  <si>
    <t>95-118-7379</t>
  </si>
  <si>
    <t>66-523-5229</t>
  </si>
  <si>
    <t>55-627-0442</t>
  </si>
  <si>
    <t>68-691-7536</t>
  </si>
  <si>
    <t>96-339-4124</t>
  </si>
  <si>
    <t>67-391-9724</t>
  </si>
  <si>
    <t>22-089-1749</t>
  </si>
  <si>
    <t>04-978-3259</t>
  </si>
  <si>
    <t>86-816-9843</t>
  </si>
  <si>
    <t>68-736-6488</t>
  </si>
  <si>
    <t>49-035-9407</t>
  </si>
  <si>
    <t>58-903-0986</t>
  </si>
  <si>
    <t>90-405-5040</t>
  </si>
  <si>
    <t>15-751-8969</t>
  </si>
  <si>
    <t>60-365-8117</t>
  </si>
  <si>
    <t>32-634-9906</t>
  </si>
  <si>
    <t>84-140-6097</t>
  </si>
  <si>
    <t>41-584-0445</t>
  </si>
  <si>
    <t>40-667-5092</t>
  </si>
  <si>
    <t>93-648-5576</t>
  </si>
  <si>
    <t>82-967-0454</t>
  </si>
  <si>
    <t>88-071-8843</t>
  </si>
  <si>
    <t>06-788-2569</t>
  </si>
  <si>
    <t>28-313-7509</t>
  </si>
  <si>
    <t>58-107-2101</t>
  </si>
  <si>
    <t>27-040-2115</t>
  </si>
  <si>
    <t>68-774-9746</t>
  </si>
  <si>
    <t>13-973-1121</t>
  </si>
  <si>
    <t>51-412-1788</t>
  </si>
  <si>
    <t>81-635-8969</t>
  </si>
  <si>
    <t>26-108-1192</t>
  </si>
  <si>
    <t>46-508-4545</t>
  </si>
  <si>
    <t>35-864-3835</t>
  </si>
  <si>
    <t>39-802-5260</t>
  </si>
  <si>
    <t>61-313-9737</t>
  </si>
  <si>
    <t>64-275-4623</t>
  </si>
  <si>
    <t>76-822-3179</t>
  </si>
  <si>
    <t>50-827-7790</t>
  </si>
  <si>
    <t>73-130-9678</t>
  </si>
  <si>
    <t>59-932-6648</t>
  </si>
  <si>
    <t>99-190-8245</t>
  </si>
  <si>
    <t>75-197-6217</t>
  </si>
  <si>
    <t>44-032-0371</t>
  </si>
  <si>
    <t>83-426-1728</t>
  </si>
  <si>
    <t>77-496-7310</t>
  </si>
  <si>
    <t>75-795-7652</t>
  </si>
  <si>
    <t>36-976-1775</t>
  </si>
  <si>
    <t>09-584-9113</t>
  </si>
  <si>
    <t>08-464-1084</t>
  </si>
  <si>
    <t>75-274-9332</t>
  </si>
  <si>
    <t>99-934-0514</t>
  </si>
  <si>
    <t>62-545-7055</t>
  </si>
  <si>
    <t>43-881-2271</t>
  </si>
  <si>
    <t>97-446-3864</t>
  </si>
  <si>
    <t>33-399-6764</t>
  </si>
  <si>
    <t>63-539-8691</t>
  </si>
  <si>
    <t>61-614-0615</t>
  </si>
  <si>
    <t>65-969-1910</t>
  </si>
  <si>
    <t>93-375-5660</t>
  </si>
  <si>
    <t>84-274-6903</t>
  </si>
  <si>
    <t>04-265-2356</t>
  </si>
  <si>
    <t>98-661-4242</t>
  </si>
  <si>
    <t>38-291-4077</t>
  </si>
  <si>
    <t>55-251-8240</t>
  </si>
  <si>
    <t>29-611-4877</t>
  </si>
  <si>
    <t>37-213-5369</t>
  </si>
  <si>
    <t>80-345-2237</t>
  </si>
  <si>
    <t>23-258-3872</t>
  </si>
  <si>
    <t>44-886-4367</t>
  </si>
  <si>
    <t>83-237-3390</t>
  </si>
  <si>
    <t>87-292-5658</t>
  </si>
  <si>
    <t>06-708-6382</t>
  </si>
  <si>
    <t>87-298-1353</t>
  </si>
  <si>
    <t>42-606-2253</t>
  </si>
  <si>
    <t>93-886-4077</t>
  </si>
  <si>
    <t>26-995-8675</t>
  </si>
  <si>
    <t>88-267-8591</t>
  </si>
  <si>
    <t>91-134-9551</t>
  </si>
  <si>
    <t>36-628-7266</t>
  </si>
  <si>
    <t>12-600-9827</t>
  </si>
  <si>
    <t>35-231-8866</t>
  </si>
  <si>
    <t>36-178-9159</t>
  </si>
  <si>
    <t>78-893-4868</t>
  </si>
  <si>
    <t>04-176-6263</t>
  </si>
  <si>
    <t>81-933-7453</t>
  </si>
  <si>
    <t>47-169-9364</t>
  </si>
  <si>
    <t>73-127-9825</t>
  </si>
  <si>
    <t>49-310-3950</t>
  </si>
  <si>
    <t>45-721-9682</t>
  </si>
  <si>
    <t>03-644-7240</t>
  </si>
  <si>
    <t>90-125-2106</t>
  </si>
  <si>
    <t>32-508-4502</t>
  </si>
  <si>
    <t>69-867-1390</t>
  </si>
  <si>
    <t>90-504-2359</t>
  </si>
  <si>
    <t>70-520-5616</t>
  </si>
  <si>
    <t>97-896-5350</t>
  </si>
  <si>
    <t>83-937-5206</t>
  </si>
  <si>
    <t>36-946-3886</t>
  </si>
  <si>
    <t>54-407-7815</t>
  </si>
  <si>
    <t>67-954-7661</t>
  </si>
  <si>
    <t>69-609-7979</t>
  </si>
  <si>
    <t>05-960-7844</t>
  </si>
  <si>
    <t>51-495-1223</t>
  </si>
  <si>
    <t>47-059-6541</t>
  </si>
  <si>
    <t>88-276-8158</t>
  </si>
  <si>
    <t>30-395-1377</t>
  </si>
  <si>
    <t>09-130-5493</t>
  </si>
  <si>
    <t>04-823-4503</t>
  </si>
  <si>
    <t>53-890-4517</t>
  </si>
  <si>
    <t>36-761-1029</t>
  </si>
  <si>
    <t>87-837-1709</t>
  </si>
  <si>
    <t>45-639-2340</t>
  </si>
  <si>
    <t>91-001-9919</t>
  </si>
  <si>
    <t>17-396-3852</t>
  </si>
  <si>
    <t>20-773-5842</t>
  </si>
  <si>
    <t>45-398-6199</t>
  </si>
  <si>
    <t>91-054-6161</t>
  </si>
  <si>
    <t>43-682-0013</t>
  </si>
  <si>
    <t>84-581-7181</t>
  </si>
  <si>
    <t>65-676-5205</t>
  </si>
  <si>
    <t>09-681-0431</t>
  </si>
  <si>
    <t>99-805-1454</t>
  </si>
  <si>
    <t>75-888-4246</t>
  </si>
  <si>
    <t>67-736-3448</t>
  </si>
  <si>
    <t>81-588-0404</t>
  </si>
  <si>
    <t>73-510-0863</t>
  </si>
  <si>
    <t>99-774-6277</t>
  </si>
  <si>
    <t>55-814-4900</t>
  </si>
  <si>
    <t>69-167-9327</t>
  </si>
  <si>
    <t>14-186-2176</t>
  </si>
  <si>
    <t>38-657-9454</t>
  </si>
  <si>
    <t>72-370-1326</t>
  </si>
  <si>
    <t>61-806-9730</t>
  </si>
  <si>
    <t>34-139-1193</t>
  </si>
  <si>
    <t>63-562-6296</t>
  </si>
  <si>
    <t>28-280-6571</t>
  </si>
  <si>
    <t>81-463-6980</t>
  </si>
  <si>
    <t>56-995-6963</t>
  </si>
  <si>
    <t>36-228-6965</t>
  </si>
  <si>
    <t>93-074-6085</t>
  </si>
  <si>
    <t>76-951-3729</t>
  </si>
  <si>
    <t>81-445-1178</t>
  </si>
  <si>
    <t>53-627-7287</t>
  </si>
  <si>
    <t>19-120-0630</t>
  </si>
  <si>
    <t>00-152-5272</t>
  </si>
  <si>
    <t>04-054-4096</t>
  </si>
  <si>
    <t>93-633-0935</t>
  </si>
  <si>
    <t>60-253-8459</t>
  </si>
  <si>
    <t>55-993-5703</t>
  </si>
  <si>
    <t>85-630-2432</t>
  </si>
  <si>
    <t>01-278-2021</t>
  </si>
  <si>
    <t>99-101-8086</t>
  </si>
  <si>
    <t>89-644-7799</t>
  </si>
  <si>
    <t>58-350-0625</t>
  </si>
  <si>
    <t>33-279-1275</t>
  </si>
  <si>
    <t>78-080-7112</t>
  </si>
  <si>
    <t>56-246-2507</t>
  </si>
  <si>
    <t>18-433-7654</t>
  </si>
  <si>
    <t>28-330-7468</t>
  </si>
  <si>
    <t>64-421-9996</t>
  </si>
  <si>
    <t>74-259-7163</t>
  </si>
  <si>
    <t>98-397-0544</t>
  </si>
  <si>
    <t>18-870-9895</t>
  </si>
  <si>
    <t>96-964-3735</t>
  </si>
  <si>
    <t>83-822-7407</t>
  </si>
  <si>
    <t>90-915-4503</t>
  </si>
  <si>
    <t>32-054-9880</t>
  </si>
  <si>
    <t>44-002-1662</t>
  </si>
  <si>
    <t>46-011-5387</t>
  </si>
  <si>
    <t>83-752-3264</t>
  </si>
  <si>
    <t>19-064-7985</t>
  </si>
  <si>
    <t>34-187-0743</t>
  </si>
  <si>
    <t>44-602-8064</t>
  </si>
  <si>
    <t>62-360-9944</t>
  </si>
  <si>
    <t>63-204-7977</t>
  </si>
  <si>
    <t>65-774-5836</t>
  </si>
  <si>
    <t>52-122-5605</t>
  </si>
  <si>
    <t>57-242-0715</t>
  </si>
  <si>
    <t>58-233-8106</t>
  </si>
  <si>
    <t>14-746-0095</t>
  </si>
  <si>
    <t>62-679-8008</t>
  </si>
  <si>
    <t>30-636-9879</t>
  </si>
  <si>
    <t>31-791-7572</t>
  </si>
  <si>
    <t>64-530-1924</t>
  </si>
  <si>
    <t>32-999-2581</t>
  </si>
  <si>
    <t>53-031-1160</t>
  </si>
  <si>
    <t>39-031-3886</t>
  </si>
  <si>
    <t>69-941-5649</t>
  </si>
  <si>
    <t>19-293-5341</t>
  </si>
  <si>
    <t>28-385-6308</t>
  </si>
  <si>
    <t>93-108-3230</t>
  </si>
  <si>
    <t>74-404-3186</t>
  </si>
  <si>
    <t>19-575-9055</t>
  </si>
  <si>
    <t>56-808-0312</t>
  </si>
  <si>
    <t>51-381-1814</t>
  </si>
  <si>
    <t>89-821-5034</t>
  </si>
  <si>
    <t>91-132-7766</t>
  </si>
  <si>
    <t>91-732-7070</t>
  </si>
  <si>
    <t>05-330-4264</t>
  </si>
  <si>
    <t>72-828-9762</t>
  </si>
  <si>
    <t>38-569-5352</t>
  </si>
  <si>
    <t>09-633-4203</t>
  </si>
  <si>
    <t>93-856-2386</t>
  </si>
  <si>
    <t>32-032-8950</t>
  </si>
  <si>
    <t>23-497-7498</t>
  </si>
  <si>
    <t>08-934-6926</t>
  </si>
  <si>
    <t>09-959-3213</t>
  </si>
  <si>
    <t>51-320-5562</t>
  </si>
  <si>
    <t>93-232-8415</t>
  </si>
  <si>
    <t>75-292-4047</t>
  </si>
  <si>
    <t>51-037-2484</t>
  </si>
  <si>
    <t>91-951-7407</t>
  </si>
  <si>
    <t>43-656-0050</t>
  </si>
  <si>
    <t>99-694-4199</t>
  </si>
  <si>
    <t>62-373-7429</t>
  </si>
  <si>
    <t>71-458-6226</t>
  </si>
  <si>
    <t>25-166-2753</t>
  </si>
  <si>
    <t>36-945-8872</t>
  </si>
  <si>
    <t>57-476-8176</t>
  </si>
  <si>
    <t>13-833-2146</t>
  </si>
  <si>
    <t>76-529-1313</t>
  </si>
  <si>
    <t>97-249-4698</t>
  </si>
  <si>
    <t>33-890-8151</t>
  </si>
  <si>
    <t>85-609-7778</t>
  </si>
  <si>
    <t>48-260-2960</t>
  </si>
  <si>
    <t>02-442-5704</t>
  </si>
  <si>
    <t>20-884-7851</t>
  </si>
  <si>
    <t>47-353-1522</t>
  </si>
  <si>
    <t>86-166-4144</t>
  </si>
  <si>
    <t>35-088-3330</t>
  </si>
  <si>
    <t>51-210-3186</t>
  </si>
  <si>
    <t>82-716-2041</t>
  </si>
  <si>
    <t>87-417-0771</t>
  </si>
  <si>
    <t>19-337-5198</t>
  </si>
  <si>
    <t>21-082-8535</t>
  </si>
  <si>
    <t>55-201-9381</t>
  </si>
  <si>
    <t>97-254-3318</t>
  </si>
  <si>
    <t>75-296-0274</t>
  </si>
  <si>
    <t>75-914-3324</t>
  </si>
  <si>
    <t>45-346-5422</t>
  </si>
  <si>
    <t>68-639-6950</t>
  </si>
  <si>
    <t>48-424-5800</t>
  </si>
  <si>
    <t>68-583-9434</t>
  </si>
  <si>
    <t>25-425-1608</t>
  </si>
  <si>
    <t>26-665-3564</t>
  </si>
  <si>
    <t>85-883-9695</t>
  </si>
  <si>
    <t>17-153-7305</t>
  </si>
  <si>
    <t>04-093-7992</t>
  </si>
  <si>
    <t>67-068-4690</t>
  </si>
  <si>
    <t>62-509-6888</t>
  </si>
  <si>
    <t>76-525-4657</t>
  </si>
  <si>
    <t>69-981-4185</t>
  </si>
  <si>
    <t>01-008-6367</t>
  </si>
  <si>
    <t>22-257-5502</t>
  </si>
  <si>
    <t>11-453-9298</t>
  </si>
  <si>
    <t>24-000-7989</t>
  </si>
  <si>
    <t>88-762-4001</t>
  </si>
  <si>
    <t>63-463-8177</t>
  </si>
  <si>
    <t>71-705-3441</t>
  </si>
  <si>
    <t>50-085-8658</t>
  </si>
  <si>
    <t>71-893-2457</t>
  </si>
  <si>
    <t>71-201-1100</t>
  </si>
  <si>
    <t>67-747-3325</t>
  </si>
  <si>
    <t>32-844-0372</t>
  </si>
  <si>
    <t>32-114-4376</t>
  </si>
  <si>
    <t>21-731-9721</t>
  </si>
  <si>
    <t>68-337-5038</t>
  </si>
  <si>
    <t>06-022-7954</t>
  </si>
  <si>
    <t>72-062-9205</t>
  </si>
  <si>
    <t>24-498-6180</t>
  </si>
  <si>
    <t>54-847-5724</t>
  </si>
  <si>
    <t>40-156-4635</t>
  </si>
  <si>
    <t>93-132-0003</t>
  </si>
  <si>
    <t>66-367-1819</t>
  </si>
  <si>
    <t>72-805-3644</t>
  </si>
  <si>
    <t>94-620-3886</t>
  </si>
  <si>
    <t>83-965-8116</t>
  </si>
  <si>
    <t>43-710-1821</t>
  </si>
  <si>
    <t>73-285-9420</t>
  </si>
  <si>
    <t>83-859-9835</t>
  </si>
  <si>
    <t>13-059-3777</t>
  </si>
  <si>
    <t>04-226-1311</t>
  </si>
  <si>
    <t>17-808-2434</t>
  </si>
  <si>
    <t>47-415-7040</t>
  </si>
  <si>
    <t>70-501-9085</t>
  </si>
  <si>
    <t>38-786-2144</t>
  </si>
  <si>
    <t>09-331-6240</t>
  </si>
  <si>
    <t>47-618-8796</t>
  </si>
  <si>
    <t>74-307-3325</t>
  </si>
  <si>
    <t>42-694-3789</t>
  </si>
  <si>
    <t>44-537-1975</t>
  </si>
  <si>
    <t>28-940-2202</t>
  </si>
  <si>
    <t>16-275-1160</t>
  </si>
  <si>
    <t>91-596-0421</t>
  </si>
  <si>
    <t>13-553-5086</t>
  </si>
  <si>
    <t>53-539-7154</t>
  </si>
  <si>
    <t>89-272-2556</t>
  </si>
  <si>
    <t>83-308-4024</t>
  </si>
  <si>
    <t>21-101-8453</t>
  </si>
  <si>
    <t>40-252-7114</t>
  </si>
  <si>
    <t>49-629-2265</t>
  </si>
  <si>
    <t>98-484-6847</t>
  </si>
  <si>
    <t>01-555-5168</t>
  </si>
  <si>
    <t>82-844-9496</t>
  </si>
  <si>
    <t>44-579-2351</t>
  </si>
  <si>
    <t>61-502-9188</t>
  </si>
  <si>
    <t>00-109-2447</t>
  </si>
  <si>
    <t>13-947-1660</t>
  </si>
  <si>
    <t>67-938-0417</t>
  </si>
  <si>
    <t>33-268-3199</t>
  </si>
  <si>
    <t>82-303-7393</t>
  </si>
  <si>
    <t>13-351-3489</t>
  </si>
  <si>
    <t>24-138-0264</t>
  </si>
  <si>
    <t>16-794-1442</t>
  </si>
  <si>
    <t>22-374-7004</t>
  </si>
  <si>
    <t>00-620-4115</t>
  </si>
  <si>
    <t>98-680-4864</t>
  </si>
  <si>
    <t>40-410-7478</t>
  </si>
  <si>
    <t>02-754-7409</t>
  </si>
  <si>
    <t>43-824-1448</t>
  </si>
  <si>
    <t>85-930-6686</t>
  </si>
  <si>
    <t>19-733-3030</t>
  </si>
  <si>
    <t>36-826-7398</t>
  </si>
  <si>
    <t>93-551-3943</t>
  </si>
  <si>
    <t>83-125-8373</t>
  </si>
  <si>
    <t>48-825-9316</t>
  </si>
  <si>
    <t>26-174-4355</t>
  </si>
  <si>
    <t>96-292-7989</t>
  </si>
  <si>
    <t>77-217-3152</t>
  </si>
  <si>
    <t>57-111-3680</t>
  </si>
  <si>
    <t>86-076-2020</t>
  </si>
  <si>
    <t>09-948-8515</t>
  </si>
  <si>
    <t>59-883-9316</t>
  </si>
  <si>
    <t>03-717-3495</t>
  </si>
  <si>
    <t>83-723-5885</t>
  </si>
  <si>
    <t>51-564-1534</t>
  </si>
  <si>
    <t>43-149-1043</t>
  </si>
  <si>
    <t>66-022-5456</t>
  </si>
  <si>
    <t>70-331-8988</t>
  </si>
  <si>
    <t>25-592-7911</t>
  </si>
  <si>
    <t>02-099-8478</t>
  </si>
  <si>
    <t>09-076-0824</t>
  </si>
  <si>
    <t>64-339-3283</t>
  </si>
  <si>
    <t>03-516-9885</t>
  </si>
  <si>
    <t>40-527-3257</t>
  </si>
  <si>
    <t>62-642-7216</t>
  </si>
  <si>
    <t>71-651-5874</t>
  </si>
  <si>
    <t>77-229-7205</t>
  </si>
  <si>
    <t>22-180-8099</t>
  </si>
  <si>
    <t>17-503-4630</t>
  </si>
  <si>
    <t>46-233-7308</t>
  </si>
  <si>
    <t>41-804-8560</t>
  </si>
  <si>
    <t>72-279-3100</t>
  </si>
  <si>
    <t>79-379-8987</t>
  </si>
  <si>
    <t>89-056-5337</t>
  </si>
  <si>
    <t>61-776-0729</t>
  </si>
  <si>
    <t>47-836-1534</t>
  </si>
  <si>
    <t>69-224-3720</t>
  </si>
  <si>
    <t>43-286-7315</t>
  </si>
  <si>
    <t>09-970-4569</t>
  </si>
  <si>
    <t>41-404-5557</t>
  </si>
  <si>
    <t>71-563-7061</t>
  </si>
  <si>
    <t>59-724-9526</t>
  </si>
  <si>
    <t>85-842-3636</t>
  </si>
  <si>
    <t>14-344-9211</t>
  </si>
  <si>
    <t>96-655-1873</t>
  </si>
  <si>
    <t>60-897-9095</t>
  </si>
  <si>
    <t>54-150-2498</t>
  </si>
  <si>
    <t>91-748-5191</t>
  </si>
  <si>
    <t>43-976-7298</t>
  </si>
  <si>
    <t>15-890-9060</t>
  </si>
  <si>
    <t>14-746-7826</t>
  </si>
  <si>
    <t>22-344-8007</t>
  </si>
  <si>
    <t>80-488-4298</t>
  </si>
  <si>
    <t>82-475-7821</t>
  </si>
  <si>
    <t>55-195-7396</t>
  </si>
  <si>
    <t>17-053-7118</t>
  </si>
  <si>
    <t>47-925-9090</t>
  </si>
  <si>
    <t>37-330-1236</t>
  </si>
  <si>
    <t>26-796-2344</t>
  </si>
  <si>
    <t>67-936-6621</t>
  </si>
  <si>
    <t>17-616-7729</t>
  </si>
  <si>
    <t>09-540-1990</t>
  </si>
  <si>
    <t>50-498-4204</t>
  </si>
  <si>
    <t>39-330-8152</t>
  </si>
  <si>
    <t>67-875-6531</t>
  </si>
  <si>
    <t>28-459-3924</t>
  </si>
  <si>
    <t>72-305-6093</t>
  </si>
  <si>
    <t>55-151-7455</t>
  </si>
  <si>
    <t>72-818-0249</t>
  </si>
  <si>
    <t>59-278-6834</t>
  </si>
  <si>
    <t>81-256-1080</t>
  </si>
  <si>
    <t>67-269-8521</t>
  </si>
  <si>
    <t>40-788-1770</t>
  </si>
  <si>
    <t>38-924-5509</t>
  </si>
  <si>
    <t>95-790-7886</t>
  </si>
  <si>
    <t>80-291-2457</t>
  </si>
  <si>
    <t>33-584-8825</t>
  </si>
  <si>
    <t>35-565-8249</t>
  </si>
  <si>
    <t>59-637-0972</t>
  </si>
  <si>
    <t>37-780-9485</t>
  </si>
  <si>
    <t>17-950-8826</t>
  </si>
  <si>
    <t>70-942-4745</t>
  </si>
  <si>
    <t>55-669-4565</t>
  </si>
  <si>
    <t>27-932-9483</t>
  </si>
  <si>
    <t>90-773-0472</t>
  </si>
  <si>
    <t>62-805-4577</t>
  </si>
  <si>
    <t>22-015-1891</t>
  </si>
  <si>
    <t>41-238-0909</t>
  </si>
  <si>
    <t>27-636-6998</t>
  </si>
  <si>
    <t>51-326-2673</t>
  </si>
  <si>
    <t>00-410-3167</t>
  </si>
  <si>
    <t>36-754-7606</t>
  </si>
  <si>
    <t>91-954-4118</t>
  </si>
  <si>
    <t>58-913-3976</t>
  </si>
  <si>
    <t>09-593-6191</t>
  </si>
  <si>
    <t>15-287-9118</t>
  </si>
  <si>
    <t>82-599-3968</t>
  </si>
  <si>
    <t>00-743-8845</t>
  </si>
  <si>
    <t>64-090-9447</t>
  </si>
  <si>
    <t>04-919-8556</t>
  </si>
  <si>
    <t>54-189-7680</t>
  </si>
  <si>
    <t>60-650-3907</t>
  </si>
  <si>
    <t>24-890-0571</t>
  </si>
  <si>
    <t>14-789-4468</t>
  </si>
  <si>
    <t>83-333-4457</t>
  </si>
  <si>
    <t>25-693-1898</t>
  </si>
  <si>
    <t>97-212-7164</t>
  </si>
  <si>
    <t>86-388-0224</t>
  </si>
  <si>
    <t>22-535-5969</t>
  </si>
  <si>
    <t>56-196-8885</t>
  </si>
  <si>
    <t>40-146-6283</t>
  </si>
  <si>
    <t>76-388-0993</t>
  </si>
  <si>
    <t>64-753-8545</t>
  </si>
  <si>
    <t>97-237-1700</t>
  </si>
  <si>
    <t>51-636-1604</t>
  </si>
  <si>
    <t>48-456-6814</t>
  </si>
  <si>
    <t>78-983-1217</t>
  </si>
  <si>
    <t>37-088-3520</t>
  </si>
  <si>
    <t>50-046-2008</t>
  </si>
  <si>
    <t>22-106-2287</t>
  </si>
  <si>
    <t>45-937-9534</t>
  </si>
  <si>
    <t>04-942-4230</t>
  </si>
  <si>
    <t>95-938-2633</t>
  </si>
  <si>
    <t>51-105-4223</t>
  </si>
  <si>
    <t>07-982-1565</t>
  </si>
  <si>
    <t>95-139-6227</t>
  </si>
  <si>
    <t>80-008-7675</t>
  </si>
  <si>
    <t>30-486-7695</t>
  </si>
  <si>
    <t>80-727-7549</t>
  </si>
  <si>
    <t>24-706-4618</t>
  </si>
  <si>
    <t>17-622-8775</t>
  </si>
  <si>
    <t>42-402-1766</t>
  </si>
  <si>
    <t>40-354-0022</t>
  </si>
  <si>
    <t>19-514-1053</t>
  </si>
  <si>
    <t>91-245-4628</t>
  </si>
  <si>
    <t>18-427-9926</t>
  </si>
  <si>
    <t>82-954-6761</t>
  </si>
  <si>
    <t>92-941-8800</t>
  </si>
  <si>
    <t>10-793-5364</t>
  </si>
  <si>
    <t>80-761-4144</t>
  </si>
  <si>
    <t>28-827-0583</t>
  </si>
  <si>
    <t>44-907-8666</t>
  </si>
  <si>
    <t>45-956-9041</t>
  </si>
  <si>
    <t>61-438-6373</t>
  </si>
  <si>
    <t>05-660-5923</t>
  </si>
  <si>
    <t>54-551-1516</t>
  </si>
  <si>
    <t>12-841-4998</t>
  </si>
  <si>
    <t>19-863-4133</t>
  </si>
  <si>
    <t>44-541-4469</t>
  </si>
  <si>
    <t>41-474-8263</t>
  </si>
  <si>
    <t>70-062-7247</t>
  </si>
  <si>
    <t>11-775-6001</t>
  </si>
  <si>
    <t>39-494-4412</t>
  </si>
  <si>
    <t>52-171-9665</t>
  </si>
  <si>
    <t>93-100-2302</t>
  </si>
  <si>
    <t>00-167-4597</t>
  </si>
  <si>
    <t>71-120-4552</t>
  </si>
  <si>
    <t>58-888-6186</t>
  </si>
  <si>
    <t>62-292-7473</t>
  </si>
  <si>
    <t>05-750-1360</t>
  </si>
  <si>
    <t>76-451-4781</t>
  </si>
  <si>
    <t>65-078-1837</t>
  </si>
  <si>
    <t>76-679-6636</t>
  </si>
  <si>
    <t>92-881-2730</t>
  </si>
  <si>
    <t>49-597-5891</t>
  </si>
  <si>
    <t>47-465-6185</t>
  </si>
  <si>
    <t>10-587-3059</t>
  </si>
  <si>
    <t>02-689-3399</t>
  </si>
  <si>
    <t>44-303-4789</t>
  </si>
  <si>
    <t>49-022-5203</t>
  </si>
  <si>
    <t>35-455-1923</t>
  </si>
  <si>
    <t>17-982-8369</t>
  </si>
  <si>
    <t>70-130-3738</t>
  </si>
  <si>
    <t>67-569-8287</t>
  </si>
  <si>
    <t>76-649-3874</t>
  </si>
  <si>
    <t>07-575-0687</t>
  </si>
  <si>
    <t>22-558-9408</t>
  </si>
  <si>
    <t>07-783-1825</t>
  </si>
  <si>
    <t>11-770-1146</t>
  </si>
  <si>
    <t>15-055-0262</t>
  </si>
  <si>
    <t>18-099-3652</t>
  </si>
  <si>
    <t>03-310-4060</t>
  </si>
  <si>
    <t>37-782-1062</t>
  </si>
  <si>
    <t>78-039-7257</t>
  </si>
  <si>
    <t>10-334-6532</t>
  </si>
  <si>
    <t>53-420-4425</t>
  </si>
  <si>
    <t>54-955-8176</t>
  </si>
  <si>
    <t>23-520-8261</t>
  </si>
  <si>
    <t>34-746-3684</t>
  </si>
  <si>
    <t>23-021-6683</t>
  </si>
  <si>
    <t>81-967-7074</t>
  </si>
  <si>
    <t>75-505-4808</t>
  </si>
  <si>
    <t>68-448-1610</t>
  </si>
  <si>
    <t>71-689-3865</t>
  </si>
  <si>
    <t>53-946-2643</t>
  </si>
  <si>
    <t>40-273-8808</t>
  </si>
  <si>
    <t>25-882-1311</t>
  </si>
  <si>
    <t>72-872-0961</t>
  </si>
  <si>
    <t>35-273-6471</t>
  </si>
  <si>
    <t>13-378-6553</t>
  </si>
  <si>
    <t>95-603-4557</t>
  </si>
  <si>
    <t>61-815-9075</t>
  </si>
  <si>
    <t>27-155-9968</t>
  </si>
  <si>
    <t>55-852-6689</t>
  </si>
  <si>
    <t>77-001-7326</t>
  </si>
  <si>
    <t>68-751-3681</t>
  </si>
  <si>
    <t>65-789-6185</t>
  </si>
  <si>
    <t>65-838-0595</t>
  </si>
  <si>
    <t>75-536-4612</t>
  </si>
  <si>
    <t>24-418-4171</t>
  </si>
  <si>
    <t>88-616-4127</t>
  </si>
  <si>
    <t>00-611-4865</t>
  </si>
  <si>
    <t>16-361-7445</t>
  </si>
  <si>
    <t>00-420-7259</t>
  </si>
  <si>
    <t>72-709-7885</t>
  </si>
  <si>
    <t>33-283-5751</t>
  </si>
  <si>
    <t>79-784-5609</t>
  </si>
  <si>
    <t>65-332-2791</t>
  </si>
  <si>
    <t>71-005-9744</t>
  </si>
  <si>
    <t>46-960-5284</t>
  </si>
  <si>
    <t>69-123-3739</t>
  </si>
  <si>
    <t>18-074-1786</t>
  </si>
  <si>
    <t>16-721-7952</t>
  </si>
  <si>
    <t>22-235-6989</t>
  </si>
  <si>
    <t>48-871-5927</t>
  </si>
  <si>
    <t>90-697-9284</t>
  </si>
  <si>
    <t>38-258-8990</t>
  </si>
  <si>
    <t>82-824-4914</t>
  </si>
  <si>
    <t>87-329-4416</t>
  </si>
  <si>
    <t>66-422-1627</t>
  </si>
  <si>
    <t>55-736-1170</t>
  </si>
  <si>
    <t>60-329-3266</t>
  </si>
  <si>
    <t>04-543-7239</t>
  </si>
  <si>
    <t>81-009-9492</t>
  </si>
  <si>
    <t>56-390-3270</t>
  </si>
  <si>
    <t>44-734-1083</t>
  </si>
  <si>
    <t>67-895-2287</t>
  </si>
  <si>
    <t>32-613-8587</t>
  </si>
  <si>
    <t>24-211-2827</t>
  </si>
  <si>
    <t>31-581-0448</t>
  </si>
  <si>
    <t>52-291-8627</t>
  </si>
  <si>
    <t>70-606-9037</t>
  </si>
  <si>
    <t>25-229-0107</t>
  </si>
  <si>
    <t>15-150-2084</t>
  </si>
  <si>
    <t>23-228-5234</t>
  </si>
  <si>
    <t>26-939-7531</t>
  </si>
  <si>
    <t>01-314-1233</t>
  </si>
  <si>
    <t>22-627-4951</t>
  </si>
  <si>
    <t>11-372-4466</t>
  </si>
  <si>
    <t>60-937-7201</t>
  </si>
  <si>
    <t>83-564-9419</t>
  </si>
  <si>
    <t>49-987-0653</t>
  </si>
  <si>
    <t>66-471-7289</t>
  </si>
  <si>
    <t>40-830-5057</t>
  </si>
  <si>
    <t>45-594-0239</t>
  </si>
  <si>
    <t>27-378-8620</t>
  </si>
  <si>
    <t>93-483-1267</t>
  </si>
  <si>
    <t>51-555-0218</t>
  </si>
  <si>
    <t>38-235-6877</t>
  </si>
  <si>
    <t>27-512-8416</t>
  </si>
  <si>
    <t>58-200-5484</t>
  </si>
  <si>
    <t>45-061-8756</t>
  </si>
  <si>
    <t>89-671-9778</t>
  </si>
  <si>
    <t>25-490-0742</t>
  </si>
  <si>
    <t>61-336-5330</t>
  </si>
  <si>
    <t>40-608-0420</t>
  </si>
  <si>
    <t>80-177-9106</t>
  </si>
  <si>
    <t>07-090-0982</t>
  </si>
  <si>
    <t>89-780-3852</t>
  </si>
  <si>
    <t>49-218-7908</t>
  </si>
  <si>
    <t>08-613-8584</t>
  </si>
  <si>
    <t>53-483-6629</t>
  </si>
  <si>
    <t>33-761-8405</t>
  </si>
  <si>
    <t>36-744-1138</t>
  </si>
  <si>
    <t>00-319-1583</t>
  </si>
  <si>
    <t>72-901-8059</t>
  </si>
  <si>
    <t>35-827-4859</t>
  </si>
  <si>
    <t>50-781-4453</t>
  </si>
  <si>
    <t>69-795-9510</t>
  </si>
  <si>
    <t>18-475-6944</t>
  </si>
  <si>
    <t>61-060-9019</t>
  </si>
  <si>
    <t>32-766-1367</t>
  </si>
  <si>
    <t>65-902-4496</t>
  </si>
  <si>
    <t>42-201-3887</t>
  </si>
  <si>
    <t>69-765-4640</t>
  </si>
  <si>
    <t>04-340-3026</t>
  </si>
  <si>
    <t>96-394-4377</t>
  </si>
  <si>
    <t>91-787-7826</t>
  </si>
  <si>
    <t>86-328-0447</t>
  </si>
  <si>
    <t>86-794-3112</t>
  </si>
  <si>
    <t>92-916-7071</t>
  </si>
  <si>
    <t>78-376-0208</t>
  </si>
  <si>
    <t>17-943-2328</t>
  </si>
  <si>
    <t>71-132-9004</t>
  </si>
  <si>
    <t>99-119-4418</t>
  </si>
  <si>
    <t>78-172-8440</t>
  </si>
  <si>
    <t>94-306-8365</t>
  </si>
  <si>
    <t>39-410-8774</t>
  </si>
  <si>
    <t>32-086-7977</t>
  </si>
  <si>
    <t>09-403-0811</t>
  </si>
  <si>
    <t>38-402-0399</t>
  </si>
  <si>
    <t>83-851-4511</t>
  </si>
  <si>
    <t>44-151-0196</t>
  </si>
  <si>
    <t>72-558-3377</t>
  </si>
  <si>
    <t>92-183-5272</t>
  </si>
  <si>
    <t>37-724-6056</t>
  </si>
  <si>
    <t>55-748-0759</t>
  </si>
  <si>
    <t>05-645-1489</t>
  </si>
  <si>
    <t>29-704-2560</t>
  </si>
  <si>
    <t>62-318-4947</t>
  </si>
  <si>
    <t>04-333-2973</t>
  </si>
  <si>
    <t>23-691-5130</t>
  </si>
  <si>
    <t>37-641-9404</t>
  </si>
  <si>
    <t>89-393-7632</t>
  </si>
  <si>
    <t>03-618-0639</t>
  </si>
  <si>
    <t>34-284-2136</t>
  </si>
  <si>
    <t>32-903-8307</t>
  </si>
  <si>
    <t>38-530-9785</t>
  </si>
  <si>
    <t>96-380-5569</t>
  </si>
  <si>
    <t>31-022-8634</t>
  </si>
  <si>
    <t>06-238-7195</t>
  </si>
  <si>
    <t>50-524-4993</t>
  </si>
  <si>
    <t>13-279-4058</t>
  </si>
  <si>
    <t>54-885-3476</t>
  </si>
  <si>
    <t>39-639-2911</t>
  </si>
  <si>
    <t>58-883-4945</t>
  </si>
  <si>
    <t>41-874-0279</t>
  </si>
  <si>
    <t>69-950-7047</t>
  </si>
  <si>
    <t>66-502-7185</t>
  </si>
  <si>
    <t>37-890-8438</t>
  </si>
  <si>
    <t>91-428-2269</t>
  </si>
  <si>
    <t>44-710-7479</t>
  </si>
  <si>
    <t>62-327-1069</t>
  </si>
  <si>
    <t>90-320-3850</t>
  </si>
  <si>
    <t>35-939-3336</t>
  </si>
  <si>
    <t>12-590-3062</t>
  </si>
  <si>
    <t>17-718-3545</t>
  </si>
  <si>
    <t>03-391-6529</t>
  </si>
  <si>
    <t>86-909-3049</t>
  </si>
  <si>
    <t>15-580-2830</t>
  </si>
  <si>
    <t>98-520-7283</t>
  </si>
  <si>
    <t>58-319-1405</t>
  </si>
  <si>
    <t>35-266-7010</t>
  </si>
  <si>
    <t>17-298-4967</t>
  </si>
  <si>
    <t>36-656-2854</t>
  </si>
  <si>
    <t>36-885-0590</t>
  </si>
  <si>
    <t>99-867-2964</t>
  </si>
  <si>
    <t>46-238-9473</t>
  </si>
  <si>
    <t>19-314-3742</t>
  </si>
  <si>
    <t>08-995-6435</t>
  </si>
  <si>
    <t>16-425-9412</t>
  </si>
  <si>
    <t>94-864-2926</t>
  </si>
  <si>
    <t>22-925-8732</t>
  </si>
  <si>
    <t>08-496-9069</t>
  </si>
  <si>
    <t>41-445-8514</t>
  </si>
  <si>
    <t>86-646-9244</t>
  </si>
  <si>
    <t>40-085-9561</t>
  </si>
  <si>
    <t>73-189-7454</t>
  </si>
  <si>
    <t>87-042-9014</t>
  </si>
  <si>
    <t>43-850-4100</t>
  </si>
  <si>
    <t>21-042-8627</t>
  </si>
  <si>
    <t>69-798-1889</t>
  </si>
  <si>
    <t>56-175-0967</t>
  </si>
  <si>
    <t>72-628-1603</t>
  </si>
  <si>
    <t>18-438-1126</t>
  </si>
  <si>
    <t>47-747-6136</t>
  </si>
  <si>
    <t>86-559-4914</t>
  </si>
  <si>
    <t>66-969-2082</t>
  </si>
  <si>
    <t>57-837-9531</t>
  </si>
  <si>
    <t>78-994-2296</t>
  </si>
  <si>
    <t>25-818-2730</t>
  </si>
  <si>
    <t>45-630-7687</t>
  </si>
  <si>
    <t>10-658-9276</t>
  </si>
  <si>
    <t>16-968-2964</t>
  </si>
  <si>
    <t>01-938-1518</t>
  </si>
  <si>
    <t>36-983-6144</t>
  </si>
  <si>
    <t>25-954-2609</t>
  </si>
  <si>
    <t>10-782-9003</t>
  </si>
  <si>
    <t>06-072-2907</t>
  </si>
  <si>
    <t>75-242-6624</t>
  </si>
  <si>
    <t>01-002-1141</t>
  </si>
  <si>
    <t>19-588-5387</t>
  </si>
  <si>
    <t>40-711-2241</t>
  </si>
  <si>
    <t>63-372-4553</t>
  </si>
  <si>
    <t>83-465-7247</t>
  </si>
  <si>
    <t>87-248-0318</t>
  </si>
  <si>
    <t>03-752-3861</t>
  </si>
  <si>
    <t>34-327-1319</t>
  </si>
  <si>
    <t>60-818-1781</t>
  </si>
  <si>
    <t>55-763-8933</t>
  </si>
  <si>
    <t>75-442-2645</t>
  </si>
  <si>
    <t>89-807-1650</t>
  </si>
  <si>
    <t>73-397-4301</t>
  </si>
  <si>
    <t>63-304-6118</t>
  </si>
  <si>
    <t>98-642-8146</t>
  </si>
  <si>
    <t>92-521-3236</t>
  </si>
  <si>
    <t>48-349-4127</t>
  </si>
  <si>
    <t>93-163-4942</t>
  </si>
  <si>
    <t>59-295-1333</t>
  </si>
  <si>
    <t>99-600-3900</t>
  </si>
  <si>
    <t>26-124-6308</t>
  </si>
  <si>
    <t>88-880-9709</t>
  </si>
  <si>
    <t>47-428-9711</t>
  </si>
  <si>
    <t>38-070-9899</t>
  </si>
  <si>
    <t>15-795-1984</t>
  </si>
  <si>
    <t>40-260-5975</t>
  </si>
  <si>
    <t>18-531-5272</t>
  </si>
  <si>
    <t>13-646-8366</t>
  </si>
  <si>
    <t>88-439-9404</t>
  </si>
  <si>
    <t>26-132-5167</t>
  </si>
  <si>
    <t>98-710-3239</t>
  </si>
  <si>
    <t>14-925-7198</t>
  </si>
  <si>
    <t>54-684-3510</t>
  </si>
  <si>
    <t>25-045-6834</t>
  </si>
  <si>
    <t>56-189-7564</t>
  </si>
  <si>
    <t>39-425-0616</t>
  </si>
  <si>
    <t>23-347-5204</t>
  </si>
  <si>
    <t>02-410-9953</t>
  </si>
  <si>
    <t>40-907-3569</t>
  </si>
  <si>
    <t>87-404-5913</t>
  </si>
  <si>
    <t>44-535-8724</t>
  </si>
  <si>
    <t>53-584-4334</t>
  </si>
  <si>
    <t>97-386-1844</t>
  </si>
  <si>
    <t>40-155-9336</t>
  </si>
  <si>
    <t>73-572-0899</t>
  </si>
  <si>
    <t>68-362-5871</t>
  </si>
  <si>
    <t>87-063-7904</t>
  </si>
  <si>
    <t>16-790-4454</t>
  </si>
  <si>
    <t>24-417-9265</t>
  </si>
  <si>
    <t>76-721-8247</t>
  </si>
  <si>
    <t>84-334-0403</t>
  </si>
  <si>
    <t>64-191-3286</t>
  </si>
  <si>
    <t>98-844-0925</t>
  </si>
  <si>
    <t>62-502-0451</t>
  </si>
  <si>
    <t>38-900-2585</t>
  </si>
  <si>
    <t>61-668-2399</t>
  </si>
  <si>
    <t>80-052-8341</t>
  </si>
  <si>
    <t>07-565-1131</t>
  </si>
  <si>
    <t>45-760-5875</t>
  </si>
  <si>
    <t>71-374-9507</t>
  </si>
  <si>
    <t>35-927-3308</t>
  </si>
  <si>
    <t>21-727-7025</t>
  </si>
  <si>
    <t>73-151-9009</t>
  </si>
  <si>
    <t>71-401-8060</t>
  </si>
  <si>
    <t>45-759-5705</t>
  </si>
  <si>
    <t>70-013-5567</t>
  </si>
  <si>
    <t>89-734-8095</t>
  </si>
  <si>
    <t>36-487-7041</t>
  </si>
  <si>
    <t>16-019-5537</t>
  </si>
  <si>
    <t>94-885-8366</t>
  </si>
  <si>
    <t>05-042-3498</t>
  </si>
  <si>
    <t>48-191-8250</t>
  </si>
  <si>
    <t>18-006-9402</t>
  </si>
  <si>
    <t>46-763-0428</t>
  </si>
  <si>
    <t>58-367-0667</t>
  </si>
  <si>
    <t>35-719-1937</t>
  </si>
  <si>
    <t>39-528-2437</t>
  </si>
  <si>
    <t>92-630-6272</t>
  </si>
  <si>
    <t>50-042-1358</t>
  </si>
  <si>
    <t>99-160-4823</t>
  </si>
  <si>
    <t>04-642-5336</t>
  </si>
  <si>
    <t>85-474-9500</t>
  </si>
  <si>
    <t>62-020-5172</t>
  </si>
  <si>
    <t>84-489-1270</t>
  </si>
  <si>
    <t>48-556-0951</t>
  </si>
  <si>
    <t>04-375-2298</t>
  </si>
  <si>
    <t>78-394-0743</t>
  </si>
  <si>
    <t>65-375-0911</t>
  </si>
  <si>
    <t>71-562-3192</t>
  </si>
  <si>
    <t>74-125-1614</t>
  </si>
  <si>
    <t>00-152-0922</t>
  </si>
  <si>
    <t>99-160-3532</t>
  </si>
  <si>
    <t>10-017-1737</t>
  </si>
  <si>
    <t>32-589-0285</t>
  </si>
  <si>
    <t>57-920-9423</t>
  </si>
  <si>
    <t>24-111-6964</t>
  </si>
  <si>
    <t>83-178-4196</t>
  </si>
  <si>
    <t>31-672-6415</t>
  </si>
  <si>
    <t>40-214-1918</t>
  </si>
  <si>
    <t>78-303-4408</t>
  </si>
  <si>
    <t>77-295-0594</t>
  </si>
  <si>
    <t>90-673-4268</t>
  </si>
  <si>
    <t>52-431-5056</t>
  </si>
  <si>
    <t>00-656-7216</t>
  </si>
  <si>
    <t>78-722-7593</t>
  </si>
  <si>
    <t>03-056-1178</t>
  </si>
  <si>
    <t>76-937-9393</t>
  </si>
  <si>
    <t>18-052-3741</t>
  </si>
  <si>
    <t>80-231-7432</t>
  </si>
  <si>
    <t>64-011-3453</t>
  </si>
  <si>
    <t>92-542-8566</t>
  </si>
  <si>
    <t>81-800-2387</t>
  </si>
  <si>
    <t>80-122-8141</t>
  </si>
  <si>
    <t>29-516-1052</t>
  </si>
  <si>
    <t>90-491-9234</t>
  </si>
  <si>
    <t>42-390-3766</t>
  </si>
  <si>
    <t>14-717-7983</t>
  </si>
  <si>
    <t>61-002-5841</t>
  </si>
  <si>
    <t>61-561-2359</t>
  </si>
  <si>
    <t>38-790-3371</t>
  </si>
  <si>
    <t>17-837-7568</t>
  </si>
  <si>
    <t>34-865-4182</t>
  </si>
  <si>
    <t>32-035-5713</t>
  </si>
  <si>
    <t>10-727-6968</t>
  </si>
  <si>
    <t>42-727-3161</t>
  </si>
  <si>
    <t>88-644-0260</t>
  </si>
  <si>
    <t>61-027-3805</t>
  </si>
  <si>
    <t>87-190-8861</t>
  </si>
  <si>
    <t>22-860-5393</t>
  </si>
  <si>
    <t>85-412-3617</t>
  </si>
  <si>
    <t>62-604-3380</t>
  </si>
  <si>
    <t>66-254-7422</t>
  </si>
  <si>
    <t>11-603-1266</t>
  </si>
  <si>
    <t>83-840-9386</t>
  </si>
  <si>
    <t>13-434-3001</t>
  </si>
  <si>
    <t>50-475-1172</t>
  </si>
  <si>
    <t>83-993-7247</t>
  </si>
  <si>
    <t>35-442-8250</t>
  </si>
  <si>
    <t>95-121-8460</t>
  </si>
  <si>
    <t>99-760-2974</t>
  </si>
  <si>
    <t>95-072-0599</t>
  </si>
  <si>
    <t>97-588-1115</t>
  </si>
  <si>
    <t>05-669-5120</t>
  </si>
  <si>
    <t>19-398-4941</t>
  </si>
  <si>
    <t>17-268-8173</t>
  </si>
  <si>
    <t>21-368-7875</t>
  </si>
  <si>
    <t>43-534-1057</t>
  </si>
  <si>
    <t>29-380-1954</t>
  </si>
  <si>
    <t>75-808-3307</t>
  </si>
  <si>
    <t>83-063-9797</t>
  </si>
  <si>
    <t>79-800-4206</t>
  </si>
  <si>
    <t>57-482-1643</t>
  </si>
  <si>
    <t>38-018-4269</t>
  </si>
  <si>
    <t>68-012-9805</t>
  </si>
  <si>
    <t>74-643-1108</t>
  </si>
  <si>
    <t>59-788-9850</t>
  </si>
  <si>
    <t>80-362-7957</t>
  </si>
  <si>
    <t>15-778-2520</t>
  </si>
  <si>
    <t>88-433-5787</t>
  </si>
  <si>
    <t>83-132-1399</t>
  </si>
  <si>
    <t>84-197-6112</t>
  </si>
  <si>
    <t>35-458-2985</t>
  </si>
  <si>
    <t>10-234-6428</t>
  </si>
  <si>
    <t>93-731-5664</t>
  </si>
  <si>
    <t>74-052-5725</t>
  </si>
  <si>
    <t>63-016-8344</t>
  </si>
  <si>
    <t>64-125-3822</t>
  </si>
  <si>
    <t>54-699-9006</t>
  </si>
  <si>
    <t>89-314-1208</t>
  </si>
  <si>
    <t>34-839-7567</t>
  </si>
  <si>
    <t>87-714-5979</t>
  </si>
  <si>
    <t>84-174-1682</t>
  </si>
  <si>
    <t>18-477-8774</t>
  </si>
  <si>
    <t>69-765-5237</t>
  </si>
  <si>
    <t>44-895-7326</t>
  </si>
  <si>
    <t>49-019-7993</t>
  </si>
  <si>
    <t>43-786-7472</t>
  </si>
  <si>
    <t>67-151-3637</t>
  </si>
  <si>
    <t>22-496-2319</t>
  </si>
  <si>
    <t>44-642-7716</t>
  </si>
  <si>
    <t>56-274-4870</t>
  </si>
  <si>
    <t>00-839-4377</t>
  </si>
  <si>
    <t>59-880-1005</t>
  </si>
  <si>
    <t>47-612-9319</t>
  </si>
  <si>
    <t>16-117-3919</t>
  </si>
  <si>
    <t>44-670-7335</t>
  </si>
  <si>
    <t>45-119-9823</t>
  </si>
  <si>
    <t>70-301-6680</t>
  </si>
  <si>
    <t>68-642-7830</t>
  </si>
  <si>
    <t>68-477-9128</t>
  </si>
  <si>
    <t>30-650-4924</t>
  </si>
  <si>
    <t>65-548-1168</t>
  </si>
  <si>
    <t>66-484-7519</t>
  </si>
  <si>
    <t>02-910-6827</t>
  </si>
  <si>
    <t>93-586-7128</t>
  </si>
  <si>
    <t>89-403-0480</t>
  </si>
  <si>
    <t>28-406-6623</t>
  </si>
  <si>
    <t>49-999-1439</t>
  </si>
  <si>
    <t>70-996-7342</t>
  </si>
  <si>
    <t>15-884-5972</t>
  </si>
  <si>
    <t>83-913-9698</t>
  </si>
  <si>
    <t>72-225-6862</t>
  </si>
  <si>
    <t>13-950-7129</t>
  </si>
  <si>
    <t>74-345-3603</t>
  </si>
  <si>
    <t>16-718-9922</t>
  </si>
  <si>
    <t>00-563-7987</t>
  </si>
  <si>
    <t>41-141-0375</t>
  </si>
  <si>
    <t>09-700-5703</t>
  </si>
  <si>
    <t>48-500-6971</t>
  </si>
  <si>
    <t>93-688-7041</t>
  </si>
  <si>
    <t>75-910-2697</t>
  </si>
  <si>
    <t>19-442-2632</t>
  </si>
  <si>
    <t>61-964-2010</t>
  </si>
  <si>
    <t>85-741-1840</t>
  </si>
  <si>
    <t>61-630-7143</t>
  </si>
  <si>
    <t>19-500-3997</t>
  </si>
  <si>
    <t>82-885-6081</t>
  </si>
  <si>
    <t>26-706-9282</t>
  </si>
  <si>
    <t>80-340-3555</t>
  </si>
  <si>
    <t>83-940-8947</t>
  </si>
  <si>
    <t>41-566-6066</t>
  </si>
  <si>
    <t>53-910-7780</t>
  </si>
  <si>
    <t>87-149-8943</t>
  </si>
  <si>
    <t>29-448-1987</t>
  </si>
  <si>
    <t>30-139-6409</t>
  </si>
  <si>
    <t>79-582-3009</t>
  </si>
  <si>
    <t>64-868-6889</t>
  </si>
  <si>
    <t>23-274-9950</t>
  </si>
  <si>
    <t>79-658-7071</t>
  </si>
  <si>
    <t>02-929-5841</t>
  </si>
  <si>
    <t>00-745-9056</t>
  </si>
  <si>
    <t>55-093-5871</t>
  </si>
  <si>
    <t>08-130-6750</t>
  </si>
  <si>
    <t>57-701-6774</t>
  </si>
  <si>
    <t>89-386-2663</t>
  </si>
  <si>
    <t>59-757-0284</t>
  </si>
  <si>
    <t>40-235-3933</t>
  </si>
  <si>
    <t>92-696-2291</t>
  </si>
  <si>
    <t>23-931-1075</t>
  </si>
  <si>
    <t>27-981-8645</t>
  </si>
  <si>
    <t>01-491-5285</t>
  </si>
  <si>
    <t>97-747-4679</t>
  </si>
  <si>
    <t>95-060-0329</t>
  </si>
  <si>
    <t>22-072-7278</t>
  </si>
  <si>
    <t>04-890-4243</t>
  </si>
  <si>
    <t>08-358-5100</t>
  </si>
  <si>
    <t>97-962-0277</t>
  </si>
  <si>
    <t>37-058-5125</t>
  </si>
  <si>
    <t>77-010-2376</t>
  </si>
  <si>
    <t>78-430-7588</t>
  </si>
  <si>
    <t>91-680-9021</t>
  </si>
  <si>
    <t>29-633-8835</t>
  </si>
  <si>
    <t>42-144-7826</t>
  </si>
  <si>
    <t>86-035-2248</t>
  </si>
  <si>
    <t>17-662-0571</t>
  </si>
  <si>
    <t>39-720-4124</t>
  </si>
  <si>
    <t>78-426-3342</t>
  </si>
  <si>
    <t>58-939-0639</t>
  </si>
  <si>
    <t>19-841-1615</t>
  </si>
  <si>
    <t>97-404-3057</t>
  </si>
  <si>
    <t>51-604-1996</t>
  </si>
  <si>
    <t>72-126-7773</t>
  </si>
  <si>
    <t>39-243-8289</t>
  </si>
  <si>
    <t>10-310-6672</t>
  </si>
  <si>
    <t>05-855-7361</t>
  </si>
  <si>
    <t>23-992-2684</t>
  </si>
  <si>
    <t>75-239-4486</t>
  </si>
  <si>
    <t>98-346-8039</t>
  </si>
  <si>
    <t>75-754-2620</t>
  </si>
  <si>
    <t>42-041-1296</t>
  </si>
  <si>
    <t>51-374-1103</t>
  </si>
  <si>
    <t>42-842-2170</t>
  </si>
  <si>
    <t>35-527-9473</t>
  </si>
  <si>
    <t>62-576-9378</t>
  </si>
  <si>
    <t>58-851-2784</t>
  </si>
  <si>
    <t>71-525-7027</t>
  </si>
  <si>
    <t>08-476-1114</t>
  </si>
  <si>
    <t>04-086-7845</t>
  </si>
  <si>
    <t>41-076-9604</t>
  </si>
  <si>
    <t>05-732-3163</t>
  </si>
  <si>
    <t>75-624-5821</t>
  </si>
  <si>
    <t>06-059-3515</t>
  </si>
  <si>
    <t>26-274-9839</t>
  </si>
  <si>
    <t>53-035-1734</t>
  </si>
  <si>
    <t>65-482-1935</t>
  </si>
  <si>
    <t>58-803-3361</t>
  </si>
  <si>
    <t>31-646-6717</t>
  </si>
  <si>
    <t>32-230-1483</t>
  </si>
  <si>
    <t>01-908-3592</t>
  </si>
  <si>
    <t>38-443-2251</t>
  </si>
  <si>
    <t>75-263-4114</t>
  </si>
  <si>
    <t>09-237-9202</t>
  </si>
  <si>
    <t>20-537-6744</t>
  </si>
  <si>
    <t>88-668-3395</t>
  </si>
  <si>
    <t>40-498-3180</t>
  </si>
  <si>
    <t>25-076-5596</t>
  </si>
  <si>
    <t>48-306-5451</t>
  </si>
  <si>
    <t>60-794-3491</t>
  </si>
  <si>
    <t>09-961-4921</t>
  </si>
  <si>
    <t>70-108-7481</t>
  </si>
  <si>
    <t>93-750-3877</t>
  </si>
  <si>
    <t>53-429-2629</t>
  </si>
  <si>
    <t>58-767-1048</t>
  </si>
  <si>
    <t>01-951-1417</t>
  </si>
  <si>
    <t>28-221-8662</t>
  </si>
  <si>
    <t>19-805-6537</t>
  </si>
  <si>
    <t>89-143-0331</t>
  </si>
  <si>
    <t>89-640-7039</t>
  </si>
  <si>
    <t>38-557-2667</t>
  </si>
  <si>
    <t>14-588-5247</t>
  </si>
  <si>
    <t>69-339-7374</t>
  </si>
  <si>
    <t>38-648-9689</t>
  </si>
  <si>
    <t>93-964-4354</t>
  </si>
  <si>
    <t>33-973-1353</t>
  </si>
  <si>
    <t>69-661-3313</t>
  </si>
  <si>
    <t>89-419-7496</t>
  </si>
  <si>
    <t>19-142-1012</t>
  </si>
  <si>
    <t>88-850-3021</t>
  </si>
  <si>
    <t>32-826-0651</t>
  </si>
  <si>
    <t>95-176-5682</t>
  </si>
  <si>
    <t>84-680-3871</t>
  </si>
  <si>
    <t>46-120-2258</t>
  </si>
  <si>
    <t>69-824-5256</t>
  </si>
  <si>
    <t>80-535-6519</t>
  </si>
  <si>
    <t>08-587-3535</t>
  </si>
  <si>
    <t>95-614-5678</t>
  </si>
  <si>
    <t>05-461-2202</t>
  </si>
  <si>
    <t>09-292-4001</t>
  </si>
  <si>
    <t>33-808-8871</t>
  </si>
  <si>
    <t>76-871-1421</t>
  </si>
  <si>
    <t>45-364-3453</t>
  </si>
  <si>
    <t>33-422-5421</t>
  </si>
  <si>
    <t>23-671-1401</t>
  </si>
  <si>
    <t>68-598-1690</t>
  </si>
  <si>
    <t>18-424-0070</t>
  </si>
  <si>
    <t>15-220-1406</t>
  </si>
  <si>
    <t>25-415-8892</t>
  </si>
  <si>
    <t>38-634-9732</t>
  </si>
  <si>
    <t>34-359-4946</t>
  </si>
  <si>
    <t>87-300-1256</t>
  </si>
  <si>
    <t>60-857-1579</t>
  </si>
  <si>
    <t>33-774-7260</t>
  </si>
  <si>
    <t>07-669-2006</t>
  </si>
  <si>
    <t>32-398-6044</t>
  </si>
  <si>
    <t>51-324-4723</t>
  </si>
  <si>
    <t>73-079-1156</t>
  </si>
  <si>
    <t>15-834-3837</t>
  </si>
  <si>
    <t>37-266-8580</t>
  </si>
  <si>
    <t>00-879-2352</t>
  </si>
  <si>
    <t>30-361-0634</t>
  </si>
  <si>
    <t>27-851-3088</t>
  </si>
  <si>
    <t>69-753-4074</t>
  </si>
  <si>
    <t>82-221-7925</t>
  </si>
  <si>
    <t>14-602-9126</t>
  </si>
  <si>
    <t>88-072-7940</t>
  </si>
  <si>
    <t>95-547-7938</t>
  </si>
  <si>
    <t>05-894-8904</t>
  </si>
  <si>
    <t>36-861-9878</t>
  </si>
  <si>
    <t>43-774-6233</t>
  </si>
  <si>
    <t>56-831-2280</t>
  </si>
  <si>
    <t>40-353-5532</t>
  </si>
  <si>
    <t>63-165-3463</t>
  </si>
  <si>
    <t>89-642-6084</t>
  </si>
  <si>
    <t>06-252-9596</t>
  </si>
  <si>
    <t>58-356-1456</t>
  </si>
  <si>
    <t>52-126-5039</t>
  </si>
  <si>
    <t>62-527-7235</t>
  </si>
  <si>
    <t>81-535-5450</t>
  </si>
  <si>
    <t>44-180-4405</t>
  </si>
  <si>
    <t>21-095-5577</t>
  </si>
  <si>
    <t>83-649-4079</t>
  </si>
  <si>
    <t>17-251-0758</t>
  </si>
  <si>
    <t>78-386-5049</t>
  </si>
  <si>
    <t>05-212-0714</t>
  </si>
  <si>
    <t>93-541-1595</t>
  </si>
  <si>
    <t>14-924-9841</t>
  </si>
  <si>
    <t>55-528-0463</t>
  </si>
  <si>
    <t>42-150-8880</t>
  </si>
  <si>
    <t>59-828-4463</t>
  </si>
  <si>
    <t>49-182-6999</t>
  </si>
  <si>
    <t>00-259-2417</t>
  </si>
  <si>
    <t>73-579-1581</t>
  </si>
  <si>
    <t>02-603-1891</t>
  </si>
  <si>
    <t>47-912-5181</t>
  </si>
  <si>
    <t>38-277-7939</t>
  </si>
  <si>
    <t>61-816-5417</t>
  </si>
  <si>
    <t>20-858-8023</t>
  </si>
  <si>
    <t>56-456-8551</t>
  </si>
  <si>
    <t>86-581-3551</t>
  </si>
  <si>
    <t>82-735-9311</t>
  </si>
  <si>
    <t>42-540-5898</t>
  </si>
  <si>
    <t>36-440-1039</t>
  </si>
  <si>
    <t>86-086-2845</t>
  </si>
  <si>
    <t>00-665-5377</t>
  </si>
  <si>
    <t>27-378-1779</t>
  </si>
  <si>
    <t>84-093-4470</t>
  </si>
  <si>
    <t>85-835-6265</t>
  </si>
  <si>
    <t>45-415-0581</t>
  </si>
  <si>
    <t>30-906-3678</t>
  </si>
  <si>
    <t>30-941-7637</t>
  </si>
  <si>
    <t>99-238-6635</t>
  </si>
  <si>
    <t>42-580-6279</t>
  </si>
  <si>
    <t>16-756-8911</t>
  </si>
  <si>
    <t>88-175-6216</t>
  </si>
  <si>
    <t>30-322-0187</t>
  </si>
  <si>
    <t>69-808-6663</t>
  </si>
  <si>
    <t>42-571-4145</t>
  </si>
  <si>
    <t>25-696-7636</t>
  </si>
  <si>
    <t>46-844-4126</t>
  </si>
  <si>
    <t>00-469-8218</t>
  </si>
  <si>
    <t>92-129-2269</t>
  </si>
  <si>
    <t>28-846-3537</t>
  </si>
  <si>
    <t>69-233-8124</t>
  </si>
  <si>
    <t>20-083-8911</t>
  </si>
  <si>
    <t>23-086-7505</t>
  </si>
  <si>
    <t>66-402-9222</t>
  </si>
  <si>
    <t>23-936-6235</t>
  </si>
  <si>
    <t>07-552-2155</t>
  </si>
  <si>
    <t>95-743-6639</t>
  </si>
  <si>
    <t>24-622-5225</t>
  </si>
  <si>
    <t>78-386-2655</t>
  </si>
  <si>
    <t>53-521-6207</t>
  </si>
  <si>
    <t>30-801-1961</t>
  </si>
  <si>
    <t>63-853-4685</t>
  </si>
  <si>
    <t>77-462-5823</t>
  </si>
  <si>
    <t>08-951-7263</t>
  </si>
  <si>
    <t>15-092-6106</t>
  </si>
  <si>
    <t>85-343-0779</t>
  </si>
  <si>
    <t>66-797-8985</t>
  </si>
  <si>
    <t>31-177-5638</t>
  </si>
  <si>
    <t>76-770-8117</t>
  </si>
  <si>
    <t>29-841-0764</t>
  </si>
  <si>
    <t>27-123-1554</t>
  </si>
  <si>
    <t>20-578-9286</t>
  </si>
  <si>
    <t>20-459-5551</t>
  </si>
  <si>
    <t>48-205-1360</t>
  </si>
  <si>
    <t>80-806-2949</t>
  </si>
  <si>
    <t>46-268-8078</t>
  </si>
  <si>
    <t>25-899-2099</t>
  </si>
  <si>
    <t>81-438-0839</t>
  </si>
  <si>
    <t>37-255-2500</t>
  </si>
  <si>
    <t>52-510-9938</t>
  </si>
  <si>
    <t>65-850-3507</t>
  </si>
  <si>
    <t>08-026-5780</t>
  </si>
  <si>
    <t>30-146-4195</t>
  </si>
  <si>
    <t>53-104-9375</t>
  </si>
  <si>
    <t>63-098-1109</t>
  </si>
  <si>
    <t>51-664-6829</t>
  </si>
  <si>
    <t>52-402-1541</t>
  </si>
  <si>
    <t>66-102-0554</t>
  </si>
  <si>
    <t>70-136-5110</t>
  </si>
  <si>
    <t>79-473-6449</t>
  </si>
  <si>
    <t>46-468-7213</t>
  </si>
  <si>
    <t>58-751-4039</t>
  </si>
  <si>
    <t>22-909-5522</t>
  </si>
  <si>
    <t>26-145-9085</t>
  </si>
  <si>
    <t>87-366-3762</t>
  </si>
  <si>
    <t>46-761-6889</t>
  </si>
  <si>
    <t>13-359-2928</t>
  </si>
  <si>
    <t>78-671-7766</t>
  </si>
  <si>
    <t>03-166-6935</t>
  </si>
  <si>
    <t>18-569-8527</t>
  </si>
  <si>
    <t>53-231-2517</t>
  </si>
  <si>
    <t>52-929-1539</t>
  </si>
  <si>
    <t>33-417-8915</t>
  </si>
  <si>
    <t>62-757-4805</t>
  </si>
  <si>
    <t>97-726-3047</t>
  </si>
  <si>
    <t>14-119-4040</t>
  </si>
  <si>
    <t>00-095-2955</t>
  </si>
  <si>
    <t>82-887-6052</t>
  </si>
  <si>
    <t>04-126-0686</t>
  </si>
  <si>
    <t>29-050-9174</t>
  </si>
  <si>
    <t>83-816-0054</t>
  </si>
  <si>
    <t>69-800-1547</t>
  </si>
  <si>
    <t>41-218-2098</t>
  </si>
  <si>
    <t>88-156-0355</t>
  </si>
  <si>
    <t>92-879-3173</t>
  </si>
  <si>
    <t>75-697-4323</t>
  </si>
  <si>
    <t>25-606-4102</t>
  </si>
  <si>
    <t>17-346-8909</t>
  </si>
  <si>
    <t>73-190-8606</t>
  </si>
  <si>
    <t>28-465-8781</t>
  </si>
  <si>
    <t>84-355-5420</t>
  </si>
  <si>
    <t>82-260-8836</t>
  </si>
  <si>
    <t>79-811-2236</t>
  </si>
  <si>
    <t>63-204-9045</t>
  </si>
  <si>
    <t>56-324-6162</t>
  </si>
  <si>
    <t>55-864-5161</t>
  </si>
  <si>
    <t>81-818-3035</t>
  </si>
  <si>
    <t>76-714-3393</t>
  </si>
  <si>
    <t>41-160-2643</t>
  </si>
  <si>
    <t>38-573-2098</t>
  </si>
  <si>
    <t>14-442-9830</t>
  </si>
  <si>
    <t>72-457-9781</t>
  </si>
  <si>
    <t>08-810-3684</t>
  </si>
  <si>
    <t>18-912-4029</t>
  </si>
  <si>
    <t>70-770-3825</t>
  </si>
  <si>
    <t>63-196-8699</t>
  </si>
  <si>
    <t>96-552-7439</t>
  </si>
  <si>
    <t>89-797-1117</t>
  </si>
  <si>
    <t>88-959-6193</t>
  </si>
  <si>
    <t>27-588-4778</t>
  </si>
  <si>
    <t>91-987-4596</t>
  </si>
  <si>
    <t>67-243-5909</t>
  </si>
  <si>
    <t>85-431-6152</t>
  </si>
  <si>
    <t>92-857-5466</t>
  </si>
  <si>
    <t>66-495-1750</t>
  </si>
  <si>
    <t>24-651-7815</t>
  </si>
  <si>
    <t>80-020-9632</t>
  </si>
  <si>
    <t>61-261-0824</t>
  </si>
  <si>
    <t>36-756-3957</t>
  </si>
  <si>
    <t>55-023-8340</t>
  </si>
  <si>
    <t>86-337-9485</t>
  </si>
  <si>
    <t>31-659-7830</t>
  </si>
  <si>
    <t>47-235-4798</t>
  </si>
  <si>
    <t>42-284-8501</t>
  </si>
  <si>
    <t>03-681-4197</t>
  </si>
  <si>
    <t>84-543-3963</t>
  </si>
  <si>
    <t>73-145-6418</t>
  </si>
  <si>
    <t>97-453-0987</t>
  </si>
  <si>
    <t>97-893-7577</t>
  </si>
  <si>
    <t>90-437-8035</t>
  </si>
  <si>
    <t>61-018-5261</t>
  </si>
  <si>
    <t>95-936-7274</t>
  </si>
  <si>
    <t>54-026-4964</t>
  </si>
  <si>
    <t>79-400-0519</t>
  </si>
  <si>
    <t>72-779-8626</t>
  </si>
  <si>
    <t>81-839-4149</t>
  </si>
  <si>
    <t>05-557-2872</t>
  </si>
  <si>
    <t>23-318-9699</t>
  </si>
  <si>
    <t>06-864-8530</t>
  </si>
  <si>
    <t>79-741-9428</t>
  </si>
  <si>
    <t>92-415-3072</t>
  </si>
  <si>
    <t>71-434-6204</t>
  </si>
  <si>
    <t>37-291-0085</t>
  </si>
  <si>
    <t>75-119-1384</t>
  </si>
  <si>
    <t>69-782-5914</t>
  </si>
  <si>
    <t>51-391-2080</t>
  </si>
  <si>
    <t>07-711-2286</t>
  </si>
  <si>
    <t>68-782-0357</t>
  </si>
  <si>
    <t>30-515-2218</t>
  </si>
  <si>
    <t>07-674-4813</t>
  </si>
  <si>
    <t>14-231-4187</t>
  </si>
  <si>
    <t>97-453-6127</t>
  </si>
  <si>
    <t>75-533-3798</t>
  </si>
  <si>
    <t>64-700-1457</t>
  </si>
  <si>
    <t>51-265-6659</t>
  </si>
  <si>
    <t>28-218-2081</t>
  </si>
  <si>
    <t>28-695-8654</t>
  </si>
  <si>
    <t>81-595-5907</t>
  </si>
  <si>
    <t>61-285-8526</t>
  </si>
  <si>
    <t>44-146-2303</t>
  </si>
  <si>
    <t>93-013-0354</t>
  </si>
  <si>
    <t>25-877-6702</t>
  </si>
  <si>
    <t>24-433-3139</t>
  </si>
  <si>
    <t>23-384-0460</t>
  </si>
  <si>
    <t>19-061-6893</t>
  </si>
  <si>
    <t>74-731-3252</t>
  </si>
  <si>
    <t>70-477-4393</t>
  </si>
  <si>
    <t>49-638-6610</t>
  </si>
  <si>
    <t>48-752-0229</t>
  </si>
  <si>
    <t>41-229-7170</t>
  </si>
  <si>
    <t>15-183-3196</t>
  </si>
  <si>
    <t>85-027-5897</t>
  </si>
  <si>
    <t>83-763-2440</t>
  </si>
  <si>
    <t>31-270-4295</t>
  </si>
  <si>
    <t>93-149-7197</t>
  </si>
  <si>
    <t>52-732-1302</t>
  </si>
  <si>
    <t>81-043-0459</t>
  </si>
  <si>
    <t>91-790-0820</t>
  </si>
  <si>
    <t>27-840-2359</t>
  </si>
  <si>
    <t>45-691-5183</t>
  </si>
  <si>
    <t>72-073-7695</t>
  </si>
  <si>
    <t>09-460-6537</t>
  </si>
  <si>
    <t>78-507-5383</t>
  </si>
  <si>
    <t>16-761-0381</t>
  </si>
  <si>
    <t>37-065-4584</t>
  </si>
  <si>
    <t>18-905-9380</t>
  </si>
  <si>
    <t>56-483-5342</t>
  </si>
  <si>
    <t>22-724-5741</t>
  </si>
  <si>
    <t>40-705-5913</t>
  </si>
  <si>
    <t>14-383-0250</t>
  </si>
  <si>
    <t>55-681-4772</t>
  </si>
  <si>
    <t>66-779-5883</t>
  </si>
  <si>
    <t>84-896-6897</t>
  </si>
  <si>
    <t>13-859-1451</t>
  </si>
  <si>
    <t>60-914-8172</t>
  </si>
  <si>
    <t>39-939-7320</t>
  </si>
  <si>
    <t>37-873-3886</t>
  </si>
  <si>
    <t>86-879-7346</t>
  </si>
  <si>
    <t>19-734-3216</t>
  </si>
  <si>
    <t>87-016-9393</t>
  </si>
  <si>
    <t>30-007-6552</t>
  </si>
  <si>
    <t>15-127-6712</t>
  </si>
  <si>
    <t>01-275-8601</t>
  </si>
  <si>
    <t>84-831-9439</t>
  </si>
  <si>
    <t>68-913-6836</t>
  </si>
  <si>
    <t>51-484-2530</t>
  </si>
  <si>
    <t>45-258-6625</t>
  </si>
  <si>
    <t>02-171-6276</t>
  </si>
  <si>
    <t>95-275-4641</t>
  </si>
  <si>
    <t>23-565-2272</t>
  </si>
  <si>
    <t>84-304-5345</t>
  </si>
  <si>
    <t>72-862-7842</t>
  </si>
  <si>
    <t>52-173-6713</t>
  </si>
  <si>
    <t>40-422-2740</t>
  </si>
  <si>
    <t>70-419-6207</t>
  </si>
  <si>
    <t>69-201-4806</t>
  </si>
  <si>
    <t>18-692-5406</t>
  </si>
  <si>
    <t>02-909-2511</t>
  </si>
  <si>
    <t>59-663-1848</t>
  </si>
  <si>
    <t>10-004-0198</t>
  </si>
  <si>
    <t>60-715-3237</t>
  </si>
  <si>
    <t>69-755-4160</t>
  </si>
  <si>
    <t>27-530-0087</t>
  </si>
  <si>
    <t>37-389-8263</t>
  </si>
  <si>
    <t>47-731-9145</t>
  </si>
  <si>
    <t>58-093-5365</t>
  </si>
  <si>
    <t>34-654-7523</t>
  </si>
  <si>
    <t>35-392-9687</t>
  </si>
  <si>
    <t>47-855-1150</t>
  </si>
  <si>
    <t>67-801-7169</t>
  </si>
  <si>
    <t>99-676-0398</t>
  </si>
  <si>
    <t>23-998-8868</t>
  </si>
  <si>
    <t>50-559-5383</t>
  </si>
  <si>
    <t>86-177-9248</t>
  </si>
  <si>
    <t>53-671-1124</t>
  </si>
  <si>
    <t>86-118-5187</t>
  </si>
  <si>
    <t>29-854-7501</t>
  </si>
  <si>
    <t>11-913-1648</t>
  </si>
  <si>
    <t>25-187-9004</t>
  </si>
  <si>
    <t>40-682-0892</t>
  </si>
  <si>
    <t>61-204-6860</t>
  </si>
  <si>
    <t>53-852-9009</t>
  </si>
  <si>
    <t>21-386-3622</t>
  </si>
  <si>
    <t>78-092-5175</t>
  </si>
  <si>
    <t>83-069-2126</t>
  </si>
  <si>
    <t>67-012-1875</t>
  </si>
  <si>
    <t>81-179-1595</t>
  </si>
  <si>
    <t>67-684-5613</t>
  </si>
  <si>
    <t>00-178-9983</t>
  </si>
  <si>
    <t>50-309-3158</t>
  </si>
  <si>
    <t>42-080-3305</t>
  </si>
  <si>
    <t>94-990-1139</t>
  </si>
  <si>
    <t>86-575-8667</t>
  </si>
  <si>
    <t>86-305-1708</t>
  </si>
  <si>
    <t>91-163-2932</t>
  </si>
  <si>
    <t>56-763-3652</t>
  </si>
  <si>
    <t>90-565-0729</t>
  </si>
  <si>
    <t>15-568-8166</t>
  </si>
  <si>
    <t>23-171-0690</t>
  </si>
  <si>
    <t>89-753-6167</t>
  </si>
  <si>
    <t>82-882-2701</t>
  </si>
  <si>
    <t>54-760-0968</t>
  </si>
  <si>
    <t>38-210-9762</t>
  </si>
  <si>
    <t>72-775-4862</t>
  </si>
  <si>
    <t>61-708-6771</t>
  </si>
  <si>
    <t>99-953-9469</t>
  </si>
  <si>
    <t>08-793-3151</t>
  </si>
  <si>
    <t>28-205-1081</t>
  </si>
  <si>
    <t>41-820-7189</t>
  </si>
  <si>
    <t>74-255-4465</t>
  </si>
  <si>
    <t>82-345-8128</t>
  </si>
  <si>
    <t>72-605-2254</t>
  </si>
  <si>
    <t>27-264-8176</t>
  </si>
  <si>
    <t>06-909-9847</t>
  </si>
  <si>
    <t>42-960-2908</t>
  </si>
  <si>
    <t>88-289-8719</t>
  </si>
  <si>
    <t>49-404-2500</t>
  </si>
  <si>
    <t>21-002-3126</t>
  </si>
  <si>
    <t>61-137-6076</t>
  </si>
  <si>
    <t>55-782-0032</t>
  </si>
  <si>
    <t>18-963-3558</t>
  </si>
  <si>
    <t>67-791-0791</t>
  </si>
  <si>
    <t>63-224-5702</t>
  </si>
  <si>
    <t>52-305-5638</t>
  </si>
  <si>
    <t>89-105-5086</t>
  </si>
  <si>
    <t>55-681-7719</t>
  </si>
  <si>
    <t>25-558-3228</t>
  </si>
  <si>
    <t>87-866-1757</t>
  </si>
  <si>
    <t>59-349-5835</t>
  </si>
  <si>
    <t>63-833-0084</t>
  </si>
  <si>
    <t>24-328-3529</t>
  </si>
  <si>
    <t>77-087-6398</t>
  </si>
  <si>
    <t>42-532-8463</t>
  </si>
  <si>
    <t>38-318-6959</t>
  </si>
  <si>
    <t>54-889-4445</t>
  </si>
  <si>
    <t>80-979-7428</t>
  </si>
  <si>
    <t>61-820-4921</t>
  </si>
  <si>
    <t>93-569-7772</t>
  </si>
  <si>
    <t>60-940-1640</t>
  </si>
  <si>
    <t>12-194-2420</t>
  </si>
  <si>
    <t>11-981-3140</t>
  </si>
  <si>
    <t>51-676-8299</t>
  </si>
  <si>
    <t>77-152-6443</t>
  </si>
  <si>
    <t>23-289-8432</t>
  </si>
  <si>
    <t>71-380-0646</t>
  </si>
  <si>
    <t>23-896-8879</t>
  </si>
  <si>
    <t>53-570-1674</t>
  </si>
  <si>
    <t>81-690-2447</t>
  </si>
  <si>
    <t>61-507-6860</t>
  </si>
  <si>
    <t>59-977-1787</t>
  </si>
  <si>
    <t>77-482-3702</t>
  </si>
  <si>
    <t>86-597-7845</t>
  </si>
  <si>
    <t>10-481-8041</t>
  </si>
  <si>
    <t>17-550-2972</t>
  </si>
  <si>
    <t>29-335-6832</t>
  </si>
  <si>
    <t>68-786-1138</t>
  </si>
  <si>
    <t>88-255-4426</t>
  </si>
  <si>
    <t>16-947-6950</t>
  </si>
  <si>
    <t>89-249-7608</t>
  </si>
  <si>
    <t>02-911-5422</t>
  </si>
  <si>
    <t>02-623-3565</t>
  </si>
  <si>
    <t>29-004-2095</t>
  </si>
  <si>
    <t>32-355-6363</t>
  </si>
  <si>
    <t>42-905-4857</t>
  </si>
  <si>
    <t>07-847-7206</t>
  </si>
  <si>
    <t>72-212-0363</t>
  </si>
  <si>
    <t>61-483-4332</t>
  </si>
  <si>
    <t>54-767-8331</t>
  </si>
  <si>
    <t>83-150-0743</t>
  </si>
  <si>
    <t>98-698-1407</t>
  </si>
  <si>
    <t>20-831-4356</t>
  </si>
  <si>
    <t>44-086-7279</t>
  </si>
  <si>
    <t>55-307-2064</t>
  </si>
  <si>
    <t>56-346-5413</t>
  </si>
  <si>
    <t>22-830-3061</t>
  </si>
  <si>
    <t>97-853-7972</t>
  </si>
  <si>
    <t>40-052-4773</t>
  </si>
  <si>
    <t>51-561-7510</t>
  </si>
  <si>
    <t>56-683-0290</t>
  </si>
  <si>
    <t>03-155-8163</t>
  </si>
  <si>
    <t>99-351-5175</t>
  </si>
  <si>
    <t>82-952-8101</t>
  </si>
  <si>
    <t>41-213-3958</t>
  </si>
  <si>
    <t>75-863-3322</t>
  </si>
  <si>
    <t>58-189-7820</t>
  </si>
  <si>
    <t>27-105-2894</t>
  </si>
  <si>
    <t>49-347-4213</t>
  </si>
  <si>
    <t>10-059-9181</t>
  </si>
  <si>
    <t>27-241-2101</t>
  </si>
  <si>
    <t>56-299-2929</t>
  </si>
  <si>
    <t>13-809-5445</t>
  </si>
  <si>
    <t>27-614-7673</t>
  </si>
  <si>
    <t>77-818-3549</t>
  </si>
  <si>
    <t>92-573-8554</t>
  </si>
  <si>
    <t>53-212-6621</t>
  </si>
  <si>
    <t>82-245-6453</t>
  </si>
  <si>
    <t>84-386-3065</t>
  </si>
  <si>
    <t>67-732-5014</t>
  </si>
  <si>
    <t>35-204-0258</t>
  </si>
  <si>
    <t>32-858-0083</t>
  </si>
  <si>
    <t>06-321-1010</t>
  </si>
  <si>
    <t>94-853-6707</t>
  </si>
  <si>
    <t>70-232-5066</t>
  </si>
  <si>
    <t>47-829-7928</t>
  </si>
  <si>
    <t>58-773-1292</t>
  </si>
  <si>
    <t>00-802-9721</t>
  </si>
  <si>
    <t>00-096-0923</t>
  </si>
  <si>
    <t>95-501-0935</t>
  </si>
  <si>
    <t>91-911-9680</t>
  </si>
  <si>
    <t>31-710-7526</t>
  </si>
  <si>
    <t>01-164-3651</t>
  </si>
  <si>
    <t>27-613-0956</t>
  </si>
  <si>
    <t>57-400-7654</t>
  </si>
  <si>
    <t>53-909-5845</t>
  </si>
  <si>
    <t>46-449-9676</t>
  </si>
  <si>
    <t>29-151-9929</t>
  </si>
  <si>
    <t>43-296-1191</t>
  </si>
  <si>
    <t>19-570-5698</t>
  </si>
  <si>
    <t>38-571-7218</t>
  </si>
  <si>
    <t>81-879-4238</t>
  </si>
  <si>
    <t>65-890-9233</t>
  </si>
  <si>
    <t>74-018-5225</t>
  </si>
  <si>
    <t>07-707-3567</t>
  </si>
  <si>
    <t>03-381-5484</t>
  </si>
  <si>
    <t>13-740-7542</t>
  </si>
  <si>
    <t>62-447-2732</t>
  </si>
  <si>
    <t>51-485-7452</t>
  </si>
  <si>
    <t>44-397-7599</t>
  </si>
  <si>
    <t>40-997-5893</t>
  </si>
  <si>
    <t>07-970-8348</t>
  </si>
  <si>
    <t>62-828-0454</t>
  </si>
  <si>
    <t>61-110-4863</t>
  </si>
  <si>
    <t>51-465-0955</t>
  </si>
  <si>
    <t>04-258-7780</t>
  </si>
  <si>
    <t>62-195-4185</t>
  </si>
  <si>
    <t>07-255-4913</t>
  </si>
  <si>
    <t>20-209-5684</t>
  </si>
  <si>
    <t>77-271-9701</t>
  </si>
  <si>
    <t>13-773-8079</t>
  </si>
  <si>
    <t>51-707-6370</t>
  </si>
  <si>
    <t>82-672-4213</t>
  </si>
  <si>
    <t>66-085-1958</t>
  </si>
  <si>
    <t>35-183-6775</t>
  </si>
  <si>
    <t>97-710-1298</t>
  </si>
  <si>
    <t>34-271-6470</t>
  </si>
  <si>
    <t>04-460-2106</t>
  </si>
  <si>
    <t>50-624-1857</t>
  </si>
  <si>
    <t>66-728-5522</t>
  </si>
  <si>
    <t>19-847-8292</t>
  </si>
  <si>
    <t>69-001-7057</t>
  </si>
  <si>
    <t>12-110-0578</t>
  </si>
  <si>
    <t>01-045-5347</t>
  </si>
  <si>
    <t>70-615-3383</t>
  </si>
  <si>
    <t>55-912-1005</t>
  </si>
  <si>
    <t>55-347-6932</t>
  </si>
  <si>
    <t>14-318-8304</t>
  </si>
  <si>
    <t>21-490-5924</t>
  </si>
  <si>
    <t>41-104-2498</t>
  </si>
  <si>
    <t>16-935-5331</t>
  </si>
  <si>
    <t>52-338-1151</t>
  </si>
  <si>
    <t>64-969-0069</t>
  </si>
  <si>
    <t>46-572-6245</t>
  </si>
  <si>
    <t>35-699-4239</t>
  </si>
  <si>
    <t>24-370-1574</t>
  </si>
  <si>
    <t>20-123-0830</t>
  </si>
  <si>
    <t>56-852-2604</t>
  </si>
  <si>
    <t>98-654-6671</t>
  </si>
  <si>
    <t>14-086-1066</t>
  </si>
  <si>
    <t>95-745-5466</t>
  </si>
  <si>
    <t>01-133-9817</t>
  </si>
  <si>
    <t>24-150-1033</t>
  </si>
  <si>
    <t>11-741-6996</t>
  </si>
  <si>
    <t>90-467-7445</t>
  </si>
  <si>
    <t>72-395-6663</t>
  </si>
  <si>
    <t>67-976-4930</t>
  </si>
  <si>
    <t>52-465-9138</t>
  </si>
  <si>
    <t>03-685-7833</t>
  </si>
  <si>
    <t>84-219-6452</t>
  </si>
  <si>
    <t>96-206-6193</t>
  </si>
  <si>
    <t>56-697-5172</t>
  </si>
  <si>
    <t>33-974-1916</t>
  </si>
  <si>
    <t>83-306-2868</t>
  </si>
  <si>
    <t>99-268-9858</t>
  </si>
  <si>
    <t>49-278-0932</t>
  </si>
  <si>
    <t>48-479-8226</t>
  </si>
  <si>
    <t>82-137-0866</t>
  </si>
  <si>
    <t>09-431-0097</t>
  </si>
  <si>
    <t>00-277-8063</t>
  </si>
  <si>
    <t>38-101-6613</t>
  </si>
  <si>
    <t>61-107-3257</t>
  </si>
  <si>
    <t>55-701-7832</t>
  </si>
  <si>
    <t>92-765-9980</t>
  </si>
  <si>
    <t>87-711-5047</t>
  </si>
  <si>
    <t>76-365-8251</t>
  </si>
  <si>
    <t>51-743-6472</t>
  </si>
  <si>
    <t>48-230-4665</t>
  </si>
  <si>
    <t>52-024-6368</t>
  </si>
  <si>
    <t>89-360-3921</t>
  </si>
  <si>
    <t>04-405-6187</t>
  </si>
  <si>
    <t>78-679-4164</t>
  </si>
  <si>
    <t>45-538-6388</t>
  </si>
  <si>
    <t>28-978-9982</t>
  </si>
  <si>
    <t>24-584-6431</t>
  </si>
  <si>
    <t>32-988-4464</t>
  </si>
  <si>
    <t>23-076-6960</t>
  </si>
  <si>
    <t>77-333-6467</t>
  </si>
  <si>
    <t>89-309-2547</t>
  </si>
  <si>
    <t>51-525-6439</t>
  </si>
  <si>
    <t>10-076-6942</t>
  </si>
  <si>
    <t>05-332-4992</t>
  </si>
  <si>
    <t>32-379-2428</t>
  </si>
  <si>
    <t>87-292-5385</t>
  </si>
  <si>
    <t>38-518-4316</t>
  </si>
  <si>
    <t>19-681-4137</t>
  </si>
  <si>
    <t>94-162-0306</t>
  </si>
  <si>
    <t>51-173-2531</t>
  </si>
  <si>
    <t>64-305-0055</t>
  </si>
  <si>
    <t>84-166-4289</t>
  </si>
  <si>
    <t>50-476-5277</t>
  </si>
  <si>
    <t>32-458-9682</t>
  </si>
  <si>
    <t>55-241-3569</t>
  </si>
  <si>
    <t>89-352-2062</t>
  </si>
  <si>
    <t>46-771-6355</t>
  </si>
  <si>
    <t>43-699-5051</t>
  </si>
  <si>
    <t>05-828-5014</t>
  </si>
  <si>
    <t>45-825-1202</t>
  </si>
  <si>
    <t>89-464-0436</t>
  </si>
  <si>
    <t>84-195-5097</t>
  </si>
  <si>
    <t>69-835-1851</t>
  </si>
  <si>
    <t>59-262-7421</t>
  </si>
  <si>
    <t>47-150-1091</t>
  </si>
  <si>
    <t>17-362-9342</t>
  </si>
  <si>
    <t>74-893-0614</t>
  </si>
  <si>
    <t>43-173-2007</t>
  </si>
  <si>
    <t>24-599-2981</t>
  </si>
  <si>
    <t>54-420-9887</t>
  </si>
  <si>
    <t>74-314-5338</t>
  </si>
  <si>
    <t>28-675-0366</t>
  </si>
  <si>
    <t>64-325-3209</t>
  </si>
  <si>
    <t>37-260-7521</t>
  </si>
  <si>
    <t>29-671-0082</t>
  </si>
  <si>
    <t>84-743-7787</t>
  </si>
  <si>
    <t>06-038-1324</t>
  </si>
  <si>
    <t>36-197-0030</t>
  </si>
  <si>
    <t>29-532-3968</t>
  </si>
  <si>
    <t>53-011-5120</t>
  </si>
  <si>
    <t>19-991-7109</t>
  </si>
  <si>
    <t>85-413-6704</t>
  </si>
  <si>
    <t>41-073-5059</t>
  </si>
  <si>
    <t>44-987-9082</t>
  </si>
  <si>
    <t>74-356-8778</t>
  </si>
  <si>
    <t>63-369-9944</t>
  </si>
  <si>
    <t>73-116-3886</t>
  </si>
  <si>
    <t>68-119-6768</t>
  </si>
  <si>
    <t>50-441-6790</t>
  </si>
  <si>
    <t>89-008-1583</t>
  </si>
  <si>
    <t>99-824-8369</t>
  </si>
  <si>
    <t>67-681-1212</t>
  </si>
  <si>
    <t>72-901-4036</t>
  </si>
  <si>
    <t>14-286-3530</t>
  </si>
  <si>
    <t>55-297-5972</t>
  </si>
  <si>
    <t>20-942-8398</t>
  </si>
  <si>
    <t>51-840-0517</t>
  </si>
  <si>
    <t>81-040-1659</t>
  </si>
  <si>
    <t>12-909-7884</t>
  </si>
  <si>
    <t>35-809-1698</t>
  </si>
  <si>
    <t>40-938-1625</t>
  </si>
  <si>
    <t>08-928-3924</t>
  </si>
  <si>
    <t>03-551-3626</t>
  </si>
  <si>
    <t>67-240-3553</t>
  </si>
  <si>
    <t>75-011-8337</t>
  </si>
  <si>
    <t>81-406-0889</t>
  </si>
  <si>
    <t>89-258-8678</t>
  </si>
  <si>
    <t>39-843-6786</t>
  </si>
  <si>
    <t>78-005-2088</t>
  </si>
  <si>
    <t>75-377-8115</t>
  </si>
  <si>
    <t>17-140-8010</t>
  </si>
  <si>
    <t>43-427-1355</t>
  </si>
  <si>
    <t>52-978-5077</t>
  </si>
  <si>
    <t>70-650-4707</t>
  </si>
  <si>
    <t>48-090-5968</t>
  </si>
  <si>
    <t>06-240-5780</t>
  </si>
  <si>
    <t>96-808-1519</t>
  </si>
  <si>
    <t>25-751-4212</t>
  </si>
  <si>
    <t>50-827-3783</t>
  </si>
  <si>
    <t>97-018-9614</t>
  </si>
  <si>
    <t>46-124-2855</t>
  </si>
  <si>
    <t>54-189-9138</t>
  </si>
  <si>
    <t>89-285-9348</t>
  </si>
  <si>
    <t>08-915-3752</t>
  </si>
  <si>
    <t>73-587-8075</t>
  </si>
  <si>
    <t>65-398-8636</t>
  </si>
  <si>
    <t>88-120-2410</t>
  </si>
  <si>
    <t>77-953-1325</t>
  </si>
  <si>
    <t>03-921-8835</t>
  </si>
  <si>
    <t>92-353-0117</t>
  </si>
  <si>
    <t>10-529-6951</t>
  </si>
  <si>
    <t>45-771-2933</t>
  </si>
  <si>
    <t>74-563-9441</t>
  </si>
  <si>
    <t>59-724-3770</t>
  </si>
  <si>
    <t>23-644-3520</t>
  </si>
  <si>
    <t>63-519-4858</t>
  </si>
  <si>
    <t>65-410-5211</t>
  </si>
  <si>
    <t>84-491-3371</t>
  </si>
  <si>
    <t>53-627-9807</t>
  </si>
  <si>
    <t>80-317-7583</t>
  </si>
  <si>
    <t>69-415-0351</t>
  </si>
  <si>
    <t>21-451-0935</t>
  </si>
  <si>
    <t>51-945-1156</t>
  </si>
  <si>
    <t>63-291-0506</t>
  </si>
  <si>
    <t>58-791-5685</t>
  </si>
  <si>
    <t>17-149-9873</t>
  </si>
  <si>
    <t>27-811-2223</t>
  </si>
  <si>
    <t>60-520-4748</t>
  </si>
  <si>
    <t>05-577-0259</t>
  </si>
  <si>
    <t>17-517-3901</t>
  </si>
  <si>
    <t>85-707-1634</t>
  </si>
  <si>
    <t>57-485-8059</t>
  </si>
  <si>
    <t>63-147-2862</t>
  </si>
  <si>
    <t>99-351-2990</t>
  </si>
  <si>
    <t>77-231-3533</t>
  </si>
  <si>
    <t>27-221-2500</t>
  </si>
  <si>
    <t>47-505-3811</t>
  </si>
  <si>
    <t>09-548-6526</t>
  </si>
  <si>
    <t>44-850-7299</t>
  </si>
  <si>
    <t>65-051-7785</t>
  </si>
  <si>
    <t>20-501-2328</t>
  </si>
  <si>
    <t>94-908-3987</t>
  </si>
  <si>
    <t>00-351-7678</t>
  </si>
  <si>
    <t>73-138-4650</t>
  </si>
  <si>
    <t>84-840-5767</t>
  </si>
  <si>
    <t>48-615-3881</t>
  </si>
  <si>
    <t>86-302-4930</t>
  </si>
  <si>
    <t>36-698-8488</t>
  </si>
  <si>
    <t>31-477-8501</t>
  </si>
  <si>
    <t>68-982-0996</t>
  </si>
  <si>
    <t>05-513-0700</t>
  </si>
  <si>
    <t>56-991-9748</t>
  </si>
  <si>
    <t>70-132-8603</t>
  </si>
  <si>
    <t>55-011-7647</t>
  </si>
  <si>
    <t>36-921-7553</t>
  </si>
  <si>
    <t>90-632-6743</t>
  </si>
  <si>
    <t>97-177-7055</t>
  </si>
  <si>
    <t>23-031-9968</t>
  </si>
  <si>
    <t>61-653-6744</t>
  </si>
  <si>
    <t>09-526-4703</t>
  </si>
  <si>
    <t>76-609-5479</t>
  </si>
  <si>
    <t>37-176-1756</t>
  </si>
  <si>
    <t>61-709-2466</t>
  </si>
  <si>
    <t>07-348-8847</t>
  </si>
  <si>
    <t>93-327-8851</t>
  </si>
  <si>
    <t>46-980-9072</t>
  </si>
  <si>
    <t>14-976-8785</t>
  </si>
  <si>
    <t>77-370-7164</t>
  </si>
  <si>
    <t>50-945-4743</t>
  </si>
  <si>
    <t>52-252-5614</t>
  </si>
  <si>
    <t>81-108-9585</t>
  </si>
  <si>
    <t>83-292-4610</t>
  </si>
  <si>
    <t>13-342-0874</t>
  </si>
  <si>
    <t>99-774-4022</t>
  </si>
  <si>
    <t>65-233-3782</t>
  </si>
  <si>
    <t>14-909-2405</t>
  </si>
  <si>
    <t>35-871-5054</t>
  </si>
  <si>
    <t>97-221-2160</t>
  </si>
  <si>
    <t>78-829-6957</t>
  </si>
  <si>
    <t>25-140-2073</t>
  </si>
  <si>
    <t>86-909-4628</t>
  </si>
  <si>
    <t>45-145-5850</t>
  </si>
  <si>
    <t>14-716-0093</t>
  </si>
  <si>
    <t>30-703-0722</t>
  </si>
  <si>
    <t>70-074-1398</t>
  </si>
  <si>
    <t>53-453-4231</t>
  </si>
  <si>
    <t>58-482-1822</t>
  </si>
  <si>
    <t>87-904-5966</t>
  </si>
  <si>
    <t>29-426-2947</t>
  </si>
  <si>
    <t>16-225-4609</t>
  </si>
  <si>
    <t>99-326-2143</t>
  </si>
  <si>
    <t>31-838-0901</t>
  </si>
  <si>
    <t>50-438-9369</t>
  </si>
  <si>
    <t>74-659-4179</t>
  </si>
  <si>
    <t>69-438-8521</t>
  </si>
  <si>
    <t>71-732-1774</t>
  </si>
  <si>
    <t>81-242-7866</t>
  </si>
  <si>
    <t>86-644-0632</t>
  </si>
  <si>
    <t>93-630-9624</t>
  </si>
  <si>
    <t>85-309-3293</t>
  </si>
  <si>
    <t>15-027-1576</t>
  </si>
  <si>
    <t>79-980-7967</t>
  </si>
  <si>
    <t>58-167-6670</t>
  </si>
  <si>
    <t>32-867-2084</t>
  </si>
  <si>
    <t>17-874-7093</t>
  </si>
  <si>
    <t>09-047-7679</t>
  </si>
  <si>
    <t>22-704-4002</t>
  </si>
  <si>
    <t>54-208-0368</t>
  </si>
  <si>
    <t>43-756-7533</t>
  </si>
  <si>
    <t>73-139-4038</t>
  </si>
  <si>
    <t>32-648-4777</t>
  </si>
  <si>
    <t>92-572-8173</t>
  </si>
  <si>
    <t>95-320-9029</t>
  </si>
  <si>
    <t>28-511-8245</t>
  </si>
  <si>
    <t>45-371-3624</t>
  </si>
  <si>
    <t>92-792-6850</t>
  </si>
  <si>
    <t>73-203-5199</t>
  </si>
  <si>
    <t>96-585-7843</t>
  </si>
  <si>
    <t>16-084-2117</t>
  </si>
  <si>
    <t>83-996-7039</t>
  </si>
  <si>
    <t>20-156-0427</t>
  </si>
  <si>
    <t>60-940-2677</t>
  </si>
  <si>
    <t>81-121-7480</t>
  </si>
  <si>
    <t>15-936-5665</t>
  </si>
  <si>
    <t>96-785-1342</t>
  </si>
  <si>
    <t>83-420-8994</t>
  </si>
  <si>
    <t>64-973-5676</t>
  </si>
  <si>
    <t>26-863-1684</t>
  </si>
  <si>
    <t>70-192-7656</t>
  </si>
  <si>
    <t>66-417-3868</t>
  </si>
  <si>
    <t>57-103-8118</t>
  </si>
  <si>
    <t>36-392-8316</t>
  </si>
  <si>
    <t>84-495-4237</t>
  </si>
  <si>
    <t>40-127-3779</t>
  </si>
  <si>
    <t>35-655-5929</t>
  </si>
  <si>
    <t>71-706-6628</t>
  </si>
  <si>
    <t>44-835-5283</t>
  </si>
  <si>
    <t>69-538-3418</t>
  </si>
  <si>
    <t>05-263-5785</t>
  </si>
  <si>
    <t>83-252-6694</t>
  </si>
  <si>
    <t>53-174-8969</t>
  </si>
  <si>
    <t>62-554-8661</t>
  </si>
  <si>
    <t>76-609-9531</t>
  </si>
  <si>
    <t>96-057-5040</t>
  </si>
  <si>
    <t>53-908-1121</t>
  </si>
  <si>
    <t>73-447-3254</t>
  </si>
  <si>
    <t>92-213-6722</t>
  </si>
  <si>
    <t>20-745-3187</t>
  </si>
  <si>
    <t>17-834-2643</t>
  </si>
  <si>
    <t>56-006-2093</t>
  </si>
  <si>
    <t>37-660-9723</t>
  </si>
  <si>
    <t>72-716-6121</t>
  </si>
  <si>
    <t>80-855-8111</t>
  </si>
  <si>
    <t>13-208-0025</t>
  </si>
  <si>
    <t>32-884-3074</t>
  </si>
  <si>
    <t>32-736-0145</t>
  </si>
  <si>
    <t>35-319-2811</t>
  </si>
  <si>
    <t>46-348-3074</t>
  </si>
  <si>
    <t>40-245-4682</t>
  </si>
  <si>
    <t>89-153-7071</t>
  </si>
  <si>
    <t>60-649-9685</t>
  </si>
  <si>
    <t>27-286-3578</t>
  </si>
  <si>
    <t>69-324-9228</t>
  </si>
  <si>
    <t>40-049-5697</t>
  </si>
  <si>
    <t>45-494-7561</t>
  </si>
  <si>
    <t>76-237-9948</t>
  </si>
  <si>
    <t>57-600-1634</t>
  </si>
  <si>
    <t>33-601-2527</t>
  </si>
  <si>
    <t>64-795-1794</t>
  </si>
  <si>
    <t>93-744-3516</t>
  </si>
  <si>
    <t>98-619-9988</t>
  </si>
  <si>
    <t>07-677-6233</t>
  </si>
  <si>
    <t>04-996-7444</t>
  </si>
  <si>
    <t>55-583-6388</t>
  </si>
  <si>
    <t>78-733-9748</t>
  </si>
  <si>
    <t>52-954-6184</t>
  </si>
  <si>
    <t>41-467-4083</t>
  </si>
  <si>
    <t>13-019-6428</t>
  </si>
  <si>
    <t>74-746-7191</t>
  </si>
  <si>
    <t>42-993-1894</t>
  </si>
  <si>
    <t>05-982-4297</t>
  </si>
  <si>
    <t>26-630-8862</t>
  </si>
  <si>
    <t>57-799-8424</t>
  </si>
  <si>
    <t>97-565-1386</t>
  </si>
  <si>
    <t>54-532-1093</t>
  </si>
  <si>
    <t>75-714-6497</t>
  </si>
  <si>
    <t>18-254-7152</t>
  </si>
  <si>
    <t>15-950-7224</t>
  </si>
  <si>
    <t>58-239-1153</t>
  </si>
  <si>
    <t>13-754-3748</t>
  </si>
  <si>
    <t>65-801-4522</t>
  </si>
  <si>
    <t>38-848-6921</t>
  </si>
  <si>
    <t>23-052-3337</t>
  </si>
  <si>
    <t>78-157-9783</t>
  </si>
  <si>
    <t>06-591-8765</t>
  </si>
  <si>
    <t>60-384-0322</t>
  </si>
  <si>
    <t>28-570-2154</t>
  </si>
  <si>
    <t>00-968-9317</t>
  </si>
  <si>
    <t>80-023-2912</t>
  </si>
  <si>
    <t>14-335-0011</t>
  </si>
  <si>
    <t>94-274-6207</t>
  </si>
  <si>
    <t>87-578-0232</t>
  </si>
  <si>
    <t>07-590-2432</t>
  </si>
  <si>
    <t>20-185-9735</t>
  </si>
  <si>
    <t>32-619-5404</t>
  </si>
  <si>
    <t>36-966-2066</t>
  </si>
  <si>
    <t>96-874-8330</t>
  </si>
  <si>
    <t>94-588-6144</t>
  </si>
  <si>
    <t>27-401-1408</t>
  </si>
  <si>
    <t>46-098-2659</t>
  </si>
  <si>
    <t>13-641-3478</t>
  </si>
  <si>
    <t>20-487-1941</t>
  </si>
  <si>
    <t>64-373-6110</t>
  </si>
  <si>
    <t>77-999-2713</t>
  </si>
  <si>
    <t>39-541-6619</t>
  </si>
  <si>
    <t>20-143-2727</t>
  </si>
  <si>
    <t>76-936-1477</t>
  </si>
  <si>
    <t>09-246-7516</t>
  </si>
  <si>
    <t>15-058-8149</t>
  </si>
  <si>
    <t>04-452-0311</t>
  </si>
  <si>
    <t>81-547-5682</t>
  </si>
  <si>
    <t>79-707-8445</t>
  </si>
  <si>
    <t>43-089-0111</t>
  </si>
  <si>
    <t>51-522-1104</t>
  </si>
  <si>
    <t>67-094-0816</t>
  </si>
  <si>
    <t>04-261-1258</t>
  </si>
  <si>
    <t>95-687-4762</t>
  </si>
  <si>
    <t>97-213-7058</t>
  </si>
  <si>
    <t>31-841-8499</t>
  </si>
  <si>
    <t>04-374-6362</t>
  </si>
  <si>
    <t>31-589-1561</t>
  </si>
  <si>
    <t>81-005-9517</t>
  </si>
  <si>
    <t>60-200-0477</t>
  </si>
  <si>
    <t>68-631-4710</t>
  </si>
  <si>
    <t>92-131-1188</t>
  </si>
  <si>
    <t>31-714-6518</t>
  </si>
  <si>
    <t>76-604-8886</t>
  </si>
  <si>
    <t>17-570-5181</t>
  </si>
  <si>
    <t>73-153-2784</t>
  </si>
  <si>
    <t>65-225-2547</t>
  </si>
  <si>
    <t>15-005-2518</t>
  </si>
  <si>
    <t>03-957-2963</t>
  </si>
  <si>
    <t>05-587-7161</t>
  </si>
  <si>
    <t>38-709-3709</t>
  </si>
  <si>
    <t>50-414-0887</t>
  </si>
  <si>
    <t>28-122-7370</t>
  </si>
  <si>
    <t>29-222-7864</t>
  </si>
  <si>
    <t>00-428-8051</t>
  </si>
  <si>
    <t>99-809-0087</t>
  </si>
  <si>
    <t>70-062-7115</t>
  </si>
  <si>
    <t>29-767-0081</t>
  </si>
  <si>
    <t>54-766-6144</t>
  </si>
  <si>
    <t>03-700-5790</t>
  </si>
  <si>
    <t>35-905-4690</t>
  </si>
  <si>
    <t>54-941-7813</t>
  </si>
  <si>
    <t>08-660-8941</t>
  </si>
  <si>
    <t>76-682-9502</t>
  </si>
  <si>
    <t>90-388-2627</t>
  </si>
  <si>
    <t>27-590-1128</t>
  </si>
  <si>
    <t>51-956-5890</t>
  </si>
  <si>
    <t>90-342-4512</t>
  </si>
  <si>
    <t>90-169-6762</t>
  </si>
  <si>
    <t>06-697-5897</t>
  </si>
  <si>
    <t>85-389-4774</t>
  </si>
  <si>
    <t>31-094-0873</t>
  </si>
  <si>
    <t>10-207-6140</t>
  </si>
  <si>
    <t>99-918-5616</t>
  </si>
  <si>
    <t>85-790-2630</t>
  </si>
  <si>
    <t>20-224-0189</t>
  </si>
  <si>
    <t>95-879-2465</t>
  </si>
  <si>
    <t>60-362-3227</t>
  </si>
  <si>
    <t>77-138-2617</t>
  </si>
  <si>
    <t>41-728-5025</t>
  </si>
  <si>
    <t>39-368-8051</t>
  </si>
  <si>
    <t>20-031-4027</t>
  </si>
  <si>
    <t>91-807-4905</t>
  </si>
  <si>
    <t>11-708-5212</t>
  </si>
  <si>
    <t>33-025-8715</t>
  </si>
  <si>
    <t>40-116-3378</t>
  </si>
  <si>
    <t>42-342-0491</t>
  </si>
  <si>
    <t>27-898-3322</t>
  </si>
  <si>
    <t>86-610-1749</t>
  </si>
  <si>
    <t>86-779-1857</t>
  </si>
  <si>
    <t>65-580-6824</t>
  </si>
  <si>
    <t>19-434-2127</t>
  </si>
  <si>
    <t>25-219-0649</t>
  </si>
  <si>
    <t>34-256-6866</t>
  </si>
  <si>
    <t>16-649-7845</t>
  </si>
  <si>
    <t>48-074-4616</t>
  </si>
  <si>
    <t>58-583-8195</t>
  </si>
  <si>
    <t>38-209-8490</t>
  </si>
  <si>
    <t>37-550-9833</t>
  </si>
  <si>
    <t>48-206-5018</t>
  </si>
  <si>
    <t>52-638-3437</t>
  </si>
  <si>
    <t>79-619-6707</t>
  </si>
  <si>
    <t>85-932-6232</t>
  </si>
  <si>
    <t>65-706-6631</t>
  </si>
  <si>
    <t>01-022-4859</t>
  </si>
  <si>
    <t>85-280-3431</t>
  </si>
  <si>
    <t>28-293-4832</t>
  </si>
  <si>
    <t>88-639-7818</t>
  </si>
  <si>
    <t>81-472-3088</t>
  </si>
  <si>
    <t>26-009-0947</t>
  </si>
  <si>
    <t>80-926-9031</t>
  </si>
  <si>
    <t>73-927-2568</t>
  </si>
  <si>
    <t>37-340-1961</t>
  </si>
  <si>
    <t>71-456-4087</t>
  </si>
  <si>
    <t>52-683-0406</t>
  </si>
  <si>
    <t>56-350-8081</t>
  </si>
  <si>
    <t>87-464-4542</t>
  </si>
  <si>
    <t>86-483-1638</t>
  </si>
  <si>
    <t>07-290-4708</t>
  </si>
  <si>
    <t>76-468-7061</t>
  </si>
  <si>
    <t>53-846-7355</t>
  </si>
  <si>
    <t>83-745-9483</t>
  </si>
  <si>
    <t>32-878-4441</t>
  </si>
  <si>
    <t>76-418-2877</t>
  </si>
  <si>
    <t>22-873-4772</t>
  </si>
  <si>
    <t>61-173-6837</t>
  </si>
  <si>
    <t>16-036-7179</t>
  </si>
  <si>
    <t>29-814-0346</t>
  </si>
  <si>
    <t>64-141-8525</t>
  </si>
  <si>
    <t>52-404-1718</t>
  </si>
  <si>
    <t>37-030-6482</t>
  </si>
  <si>
    <t>69-976-6187</t>
  </si>
  <si>
    <t>87-279-7024</t>
  </si>
  <si>
    <t>62-889-0358</t>
  </si>
  <si>
    <t>95-103-5966</t>
  </si>
  <si>
    <t>44-638-8935</t>
  </si>
  <si>
    <t>28-682-0381</t>
  </si>
  <si>
    <t>06-892-2992</t>
  </si>
  <si>
    <t>68-087-7952</t>
  </si>
  <si>
    <t>53-353-2222</t>
  </si>
  <si>
    <t>66-922-9089</t>
  </si>
  <si>
    <t>49-090-1829</t>
  </si>
  <si>
    <t>68-219-6700</t>
  </si>
  <si>
    <t>49-711-9211</t>
  </si>
  <si>
    <t>35-616-6986</t>
  </si>
  <si>
    <t>84-881-0234</t>
  </si>
  <si>
    <t>62-429-4337</t>
  </si>
  <si>
    <t>97-333-0510</t>
  </si>
  <si>
    <t>03-409-6498</t>
  </si>
  <si>
    <t>24-072-2985</t>
  </si>
  <si>
    <t>28-810-6355</t>
  </si>
  <si>
    <t>48-959-4855</t>
  </si>
  <si>
    <t>27-990-8085</t>
  </si>
  <si>
    <t>72-570-8347</t>
  </si>
  <si>
    <t>33-023-7780</t>
  </si>
  <si>
    <t>21-661-8160</t>
  </si>
  <si>
    <t>77-114-8932</t>
  </si>
  <si>
    <t>21-925-8451</t>
  </si>
  <si>
    <t>34-530-7077</t>
  </si>
  <si>
    <t>35-074-7916</t>
  </si>
  <si>
    <t>01-307-2767</t>
  </si>
  <si>
    <t>07-546-0708</t>
  </si>
  <si>
    <t>46-234-5232</t>
  </si>
  <si>
    <t>09-990-4273</t>
  </si>
  <si>
    <t>37-984-2325</t>
  </si>
  <si>
    <t>07-843-3204</t>
  </si>
  <si>
    <t>37-941-7049</t>
  </si>
  <si>
    <t>27-745-6736</t>
  </si>
  <si>
    <t>94-898-9909</t>
  </si>
  <si>
    <t>67-338-5945</t>
  </si>
  <si>
    <t>49-514-2525</t>
  </si>
  <si>
    <t>27-980-0771</t>
  </si>
  <si>
    <t>70-446-1803</t>
  </si>
  <si>
    <t>85-769-2633</t>
  </si>
  <si>
    <t>87-093-4891</t>
  </si>
  <si>
    <t>22-424-2950</t>
  </si>
  <si>
    <t>97-507-0094</t>
  </si>
  <si>
    <t>41-485-1341</t>
  </si>
  <si>
    <t>32-925-6450</t>
  </si>
  <si>
    <t>26-316-1377</t>
  </si>
  <si>
    <t>35-326-6275</t>
  </si>
  <si>
    <t>74-643-9014</t>
  </si>
  <si>
    <t>33-260-1859</t>
  </si>
  <si>
    <t>69-658-4695</t>
  </si>
  <si>
    <t>98-334-6010</t>
  </si>
  <si>
    <t>43-816-4006</t>
  </si>
  <si>
    <t>33-344-4585</t>
  </si>
  <si>
    <t>64-138-2620</t>
  </si>
  <si>
    <t>80-220-1431</t>
  </si>
  <si>
    <t>14-028-1423</t>
  </si>
  <si>
    <t>37-862-0185</t>
  </si>
  <si>
    <t>95-799-2872</t>
  </si>
  <si>
    <t>28-514-7715</t>
  </si>
  <si>
    <t>15-033-3629</t>
  </si>
  <si>
    <t>34-956-9586</t>
  </si>
  <si>
    <t>86-728-2506</t>
  </si>
  <si>
    <t>09-587-1365</t>
  </si>
  <si>
    <t>60-077-4654</t>
  </si>
  <si>
    <t>26-230-8621</t>
  </si>
  <si>
    <t>81-472-3782</t>
  </si>
  <si>
    <t>36-320-7714</t>
  </si>
  <si>
    <t>25-446-8124</t>
  </si>
  <si>
    <t>71-480-8986</t>
  </si>
  <si>
    <t>55-928-4724</t>
  </si>
  <si>
    <t>15-413-8593</t>
  </si>
  <si>
    <t>84-095-3302</t>
  </si>
  <si>
    <t>61-827-2225</t>
  </si>
  <si>
    <t>90-307-7021</t>
  </si>
  <si>
    <t>03-191-7809</t>
  </si>
  <si>
    <t>62-452-7075</t>
  </si>
  <si>
    <t>35-902-6752</t>
  </si>
  <si>
    <t>06-982-0400</t>
  </si>
  <si>
    <t>15-528-9903</t>
  </si>
  <si>
    <t>26-806-3934</t>
  </si>
  <si>
    <t>63-611-9885</t>
  </si>
  <si>
    <t>86-905-9320</t>
  </si>
  <si>
    <t>00-278-5661</t>
  </si>
  <si>
    <t>32-253-0233</t>
  </si>
  <si>
    <t>94-028-7545</t>
  </si>
  <si>
    <t>94-786-2834</t>
  </si>
  <si>
    <t>99-127-4064</t>
  </si>
  <si>
    <t>33-468-2607</t>
  </si>
  <si>
    <t>90-262-4726</t>
  </si>
  <si>
    <t>89-709-8156</t>
  </si>
  <si>
    <t>60-090-8010</t>
  </si>
  <si>
    <t>76-323-7756</t>
  </si>
  <si>
    <t>98-282-0234</t>
  </si>
  <si>
    <t>12-311-3056</t>
  </si>
  <si>
    <t>26-047-3898</t>
  </si>
  <si>
    <t>03-152-6419</t>
  </si>
  <si>
    <t>08-977-0423</t>
  </si>
  <si>
    <t>66-278-9511</t>
  </si>
  <si>
    <t>86-450-9770</t>
  </si>
  <si>
    <t>18-354-1158</t>
  </si>
  <si>
    <t>32-468-1062</t>
  </si>
  <si>
    <t>36-882-3357</t>
  </si>
  <si>
    <t>52-078-6962</t>
  </si>
  <si>
    <t>19-933-1910</t>
  </si>
  <si>
    <t>83-771-5195</t>
  </si>
  <si>
    <t>66-814-8567</t>
  </si>
  <si>
    <t>06-525-2985</t>
  </si>
  <si>
    <t>73-363-4707</t>
  </si>
  <si>
    <t>82-353-4391</t>
  </si>
  <si>
    <t>06-395-7050</t>
  </si>
  <si>
    <t>82-791-5024</t>
  </si>
  <si>
    <t>53-471-4090</t>
  </si>
  <si>
    <t>08-011-8897</t>
  </si>
  <si>
    <t>68-313-0943</t>
  </si>
  <si>
    <t>14-549-3168</t>
  </si>
  <si>
    <t>80-006-0544</t>
  </si>
  <si>
    <t>40-143-7703</t>
  </si>
  <si>
    <t>22-489-7027</t>
  </si>
  <si>
    <t>13-042-8867</t>
  </si>
  <si>
    <t>67-988-0902</t>
  </si>
  <si>
    <t>22-531-9676</t>
  </si>
  <si>
    <t>42-846-4621</t>
  </si>
  <si>
    <t>69-028-1896</t>
  </si>
  <si>
    <t>02-522-6985</t>
  </si>
  <si>
    <t>35-727-3573</t>
  </si>
  <si>
    <t>24-265-6971</t>
  </si>
  <si>
    <t>58-159-6209</t>
  </si>
  <si>
    <t>22-966-5240</t>
  </si>
  <si>
    <t>20-651-5516</t>
  </si>
  <si>
    <t>46-453-1734</t>
  </si>
  <si>
    <t>24-606-5763</t>
  </si>
  <si>
    <t>75-988-8440</t>
  </si>
  <si>
    <t>14-147-3903</t>
  </si>
  <si>
    <t>11-058-6251</t>
  </si>
  <si>
    <t>71-715-4241</t>
  </si>
  <si>
    <t>85-653-8125</t>
  </si>
  <si>
    <t>95-204-5193</t>
  </si>
  <si>
    <t>37-120-3299</t>
  </si>
  <si>
    <t>76-826-5953</t>
  </si>
  <si>
    <t>67-031-9713</t>
  </si>
  <si>
    <t>79-823-6297</t>
  </si>
  <si>
    <t>91-063-7274</t>
  </si>
  <si>
    <t>54-604-3969</t>
  </si>
  <si>
    <t>38-262-3681</t>
  </si>
  <si>
    <t>84-550-2705</t>
  </si>
  <si>
    <t>39-738-5347</t>
  </si>
  <si>
    <t>75-226-2316</t>
  </si>
  <si>
    <t>45-861-6040</t>
  </si>
  <si>
    <t>61-677-0362</t>
  </si>
  <si>
    <t>09-774-7848</t>
  </si>
  <si>
    <t>80-266-1684</t>
  </si>
  <si>
    <t>36-657-7155</t>
  </si>
  <si>
    <t>72-753-2701</t>
  </si>
  <si>
    <t>40-190-5806</t>
  </si>
  <si>
    <t>21-392-6712</t>
  </si>
  <si>
    <t>89-045-9310</t>
  </si>
  <si>
    <t>48-993-1818</t>
  </si>
  <si>
    <t>21-249-7714</t>
  </si>
  <si>
    <t>60-300-6781</t>
  </si>
  <si>
    <t>07-687-1450</t>
  </si>
  <si>
    <t>92-292-9369</t>
  </si>
  <si>
    <t>02-530-4135</t>
  </si>
  <si>
    <t>82-476-0831</t>
  </si>
  <si>
    <t>18-041-8548</t>
  </si>
  <si>
    <t>13-206-2821</t>
  </si>
  <si>
    <t>34-461-6524</t>
  </si>
  <si>
    <t>97-144-8315</t>
  </si>
  <si>
    <t>07-651-4044</t>
  </si>
  <si>
    <t>51-046-1083</t>
  </si>
  <si>
    <t>63-551-2376</t>
  </si>
  <si>
    <t>43-569-9004</t>
  </si>
  <si>
    <t>00-028-2145</t>
  </si>
  <si>
    <t>31-157-6649</t>
  </si>
  <si>
    <t>89-867-9634</t>
  </si>
  <si>
    <t>63-621-8097</t>
  </si>
  <si>
    <t>33-762-7038</t>
  </si>
  <si>
    <t>49-133-8754</t>
  </si>
  <si>
    <t>97-988-1175</t>
  </si>
  <si>
    <t>05-111-3918</t>
  </si>
  <si>
    <t>46-613-6145</t>
  </si>
  <si>
    <t>92-417-5623</t>
  </si>
  <si>
    <t>78-688-3047</t>
  </si>
  <si>
    <t>93-832-9496</t>
  </si>
  <si>
    <t>13-653-0252</t>
  </si>
  <si>
    <t>81-855-3955</t>
  </si>
  <si>
    <t>99-059-8646</t>
  </si>
  <si>
    <t>19-153-9445</t>
  </si>
  <si>
    <t>07-936-4242</t>
  </si>
  <si>
    <t>16-992-6056</t>
  </si>
  <si>
    <t>27-128-1104</t>
  </si>
  <si>
    <t>79-537-4225</t>
  </si>
  <si>
    <t>29-675-7543</t>
  </si>
  <si>
    <t>24-431-3767</t>
  </si>
  <si>
    <t>35-253-5847</t>
  </si>
  <si>
    <t>52-007-7215</t>
  </si>
  <si>
    <t>79-249-9021</t>
  </si>
  <si>
    <t>11-857-5471</t>
  </si>
  <si>
    <t>41-484-7079</t>
  </si>
  <si>
    <t>64-966-3226</t>
  </si>
  <si>
    <t>58-287-7475</t>
  </si>
  <si>
    <t>08-127-0369</t>
  </si>
  <si>
    <t>70-367-9140</t>
  </si>
  <si>
    <t>07-903-9589</t>
  </si>
  <si>
    <t>45-925-7109</t>
  </si>
  <si>
    <t>81-360-2885</t>
  </si>
  <si>
    <t>31-261-7200</t>
  </si>
  <si>
    <t>13-778-2171</t>
  </si>
  <si>
    <t>72-166-1747</t>
  </si>
  <si>
    <t>54-640-3298</t>
  </si>
  <si>
    <t>25-875-3876</t>
  </si>
  <si>
    <t>80-249-7426</t>
  </si>
  <si>
    <t>10-682-7301</t>
  </si>
  <si>
    <t>36-498-0259</t>
  </si>
  <si>
    <t>88-464-0984</t>
  </si>
  <si>
    <t>91-688-6186</t>
  </si>
  <si>
    <t>22-681-8715</t>
  </si>
  <si>
    <t>15-460-7453</t>
  </si>
  <si>
    <t>41-878-7293</t>
  </si>
  <si>
    <t>78-289-1027</t>
  </si>
  <si>
    <t>85-948-4998</t>
  </si>
  <si>
    <t>64-435-4260</t>
  </si>
  <si>
    <t>43-482-4510</t>
  </si>
  <si>
    <t>88-433-1698</t>
  </si>
  <si>
    <t>16-100-7184</t>
  </si>
  <si>
    <t>95-399-9535</t>
  </si>
  <si>
    <t>57-655-6529</t>
  </si>
  <si>
    <t>54-153-3741</t>
  </si>
  <si>
    <t>56-717-0320</t>
  </si>
  <si>
    <t>50-191-4851</t>
  </si>
  <si>
    <t>94-338-4018</t>
  </si>
  <si>
    <t>72-247-8608</t>
  </si>
  <si>
    <t>42-987-9253</t>
  </si>
  <si>
    <t>12-288-9826</t>
  </si>
  <si>
    <t>32-900-3884</t>
  </si>
  <si>
    <t>21-148-7283</t>
  </si>
  <si>
    <t>46-566-0574</t>
  </si>
  <si>
    <t>62-475-8602</t>
  </si>
  <si>
    <t>07-656-6161</t>
  </si>
  <si>
    <t>10-151-1775</t>
  </si>
  <si>
    <t>93-707-3118</t>
  </si>
  <si>
    <t>64-981-1342</t>
  </si>
  <si>
    <t>40-054-5854</t>
  </si>
  <si>
    <t>59-954-0667</t>
  </si>
  <si>
    <t>42-364-2010</t>
  </si>
  <si>
    <t>05-105-0451</t>
  </si>
  <si>
    <t>43-609-8247</t>
  </si>
  <si>
    <t>68-127-2804</t>
  </si>
  <si>
    <t>43-361-0614</t>
  </si>
  <si>
    <t>38-193-2376</t>
  </si>
  <si>
    <t>78-306-3564</t>
  </si>
  <si>
    <t>93-778-6901</t>
  </si>
  <si>
    <t>58-597-2568</t>
  </si>
  <si>
    <t>14-497-8595</t>
  </si>
  <si>
    <t>93-677-3898</t>
  </si>
  <si>
    <t>79-477-1242</t>
  </si>
  <si>
    <t>44-519-9516</t>
  </si>
  <si>
    <t>27-761-5450</t>
  </si>
  <si>
    <t>90-423-9934</t>
  </si>
  <si>
    <t>80-322-5414</t>
  </si>
  <si>
    <t>27-579-3539</t>
  </si>
  <si>
    <t>22-370-0353</t>
  </si>
  <si>
    <t>73-581-6890</t>
  </si>
  <si>
    <t>62-466-0202</t>
  </si>
  <si>
    <t>86-912-2418</t>
  </si>
  <si>
    <t>18-207-2320</t>
  </si>
  <si>
    <t>59-185-5962</t>
  </si>
  <si>
    <t>29-070-1263</t>
  </si>
  <si>
    <t>80-069-9591</t>
  </si>
  <si>
    <t>08-285-7462</t>
  </si>
  <si>
    <t>14-871-2233</t>
  </si>
  <si>
    <t>58-718-9192</t>
  </si>
  <si>
    <t>00-401-9464</t>
  </si>
  <si>
    <t>92-038-1432</t>
  </si>
  <si>
    <t>32-128-8000</t>
  </si>
  <si>
    <t>00-196-6035</t>
  </si>
  <si>
    <t>88-474-8087</t>
  </si>
  <si>
    <t>26-940-8280</t>
  </si>
  <si>
    <t>29-891-1981</t>
  </si>
  <si>
    <t>80-912-3197</t>
  </si>
  <si>
    <t>73-207-4090</t>
  </si>
  <si>
    <t>95-693-4719</t>
  </si>
  <si>
    <t>95-025-3493</t>
  </si>
  <si>
    <t>82-141-7679</t>
  </si>
  <si>
    <t>75-902-4608</t>
  </si>
  <si>
    <t>97-975-5692</t>
  </si>
  <si>
    <t>48-837-9762</t>
  </si>
  <si>
    <t>01-796-8764</t>
  </si>
  <si>
    <t>40-753-7436</t>
  </si>
  <si>
    <t>08-145-5274</t>
  </si>
  <si>
    <t>65-644-4057</t>
  </si>
  <si>
    <t>71-708-1517</t>
  </si>
  <si>
    <t>36-648-9497</t>
  </si>
  <si>
    <t>45-673-6188</t>
  </si>
  <si>
    <t>14-404-5745</t>
  </si>
  <si>
    <t>41-434-5189</t>
  </si>
  <si>
    <t>13-041-7306</t>
  </si>
  <si>
    <t>48-501-8680</t>
  </si>
  <si>
    <t>98-008-0204</t>
  </si>
  <si>
    <t>85-380-5742</t>
  </si>
  <si>
    <t>87-060-1957</t>
  </si>
  <si>
    <t>23-150-9739</t>
  </si>
  <si>
    <t>61-113-0817</t>
  </si>
  <si>
    <t>75-072-9730</t>
  </si>
  <si>
    <t>34-010-0232</t>
  </si>
  <si>
    <t>16-736-0028</t>
  </si>
  <si>
    <t>29-258-8331</t>
  </si>
  <si>
    <t>20-772-9095</t>
  </si>
  <si>
    <t>96-370-2080</t>
  </si>
  <si>
    <t>70-755-3738</t>
  </si>
  <si>
    <t>20-771-1953</t>
  </si>
  <si>
    <t>53-402-6555</t>
  </si>
  <si>
    <t>90-241-6610</t>
  </si>
  <si>
    <t>00-886-4053</t>
  </si>
  <si>
    <t>68-488-6806</t>
  </si>
  <si>
    <t>63-785-8656</t>
  </si>
  <si>
    <t>43-536-3555</t>
  </si>
  <si>
    <t>82-790-9823</t>
  </si>
  <si>
    <t>01-119-5619</t>
  </si>
  <si>
    <t>06-454-3119</t>
  </si>
  <si>
    <t>90-698-4551</t>
  </si>
  <si>
    <t>58-962-2530</t>
  </si>
  <si>
    <t>88-229-2578</t>
  </si>
  <si>
    <t>78-233-6687</t>
  </si>
  <si>
    <t>90-941-7078</t>
  </si>
  <si>
    <t>68-014-5783</t>
  </si>
  <si>
    <t>40-795-6054</t>
  </si>
  <si>
    <t>83-067-8499</t>
  </si>
  <si>
    <t>41-352-8193</t>
  </si>
  <si>
    <t>12-649-9907</t>
  </si>
  <si>
    <t>07-591-0701</t>
  </si>
  <si>
    <t>63-737-8794</t>
  </si>
  <si>
    <t>46-643-4983</t>
  </si>
  <si>
    <t>39-323-7453</t>
  </si>
  <si>
    <t>18-024-5919</t>
  </si>
  <si>
    <t>90-796-6660</t>
  </si>
  <si>
    <t>82-230-0184</t>
  </si>
  <si>
    <t>11-678-6316</t>
  </si>
  <si>
    <t>41-155-2403</t>
  </si>
  <si>
    <t>40-603-4338</t>
  </si>
  <si>
    <t>26-252-7339</t>
  </si>
  <si>
    <t>87-138-4380</t>
  </si>
  <si>
    <t>03-450-0462</t>
  </si>
  <si>
    <t>14-330-5544</t>
  </si>
  <si>
    <t>46-103-1570</t>
  </si>
  <si>
    <t>03-357-6734</t>
  </si>
  <si>
    <t>50-610-9834</t>
  </si>
  <si>
    <t>48-334-3287</t>
  </si>
  <si>
    <t>73-139-1917</t>
  </si>
  <si>
    <t>92-476-7742</t>
  </si>
  <si>
    <t>95-554-9746</t>
  </si>
  <si>
    <t>29-198-2243</t>
  </si>
  <si>
    <t>76-512-5145</t>
  </si>
  <si>
    <t>38-191-8085</t>
  </si>
  <si>
    <t>15-601-1439</t>
  </si>
  <si>
    <t>75-912-0668</t>
  </si>
  <si>
    <t>22-112-5781</t>
  </si>
  <si>
    <t>93-496-9279</t>
  </si>
  <si>
    <t>96-855-1513</t>
  </si>
  <si>
    <t>34-809-3613</t>
  </si>
  <si>
    <t>66-181-0791</t>
  </si>
  <si>
    <t>68-065-2746</t>
  </si>
  <si>
    <t>18-051-9346</t>
  </si>
  <si>
    <t>55-657-7485</t>
  </si>
  <si>
    <t>68-032-3766</t>
  </si>
  <si>
    <t>26-160-4910</t>
  </si>
  <si>
    <t>51-503-6502</t>
  </si>
  <si>
    <t>75-401-1814</t>
  </si>
  <si>
    <t>42-004-7597</t>
  </si>
  <si>
    <t>06-750-2872</t>
  </si>
  <si>
    <t>56-913-0396</t>
  </si>
  <si>
    <t>88-479-8298</t>
  </si>
  <si>
    <t>46-065-8695</t>
  </si>
  <si>
    <t>84-923-7174</t>
  </si>
  <si>
    <t>96-765-0051</t>
  </si>
  <si>
    <t>30-169-8969</t>
  </si>
  <si>
    <t>01-878-3663</t>
  </si>
  <si>
    <t>35-370-0499</t>
  </si>
  <si>
    <t>78-311-3681</t>
  </si>
  <si>
    <t>42-257-3043</t>
  </si>
  <si>
    <t>59-882-6133</t>
  </si>
  <si>
    <t>08-439-0786</t>
  </si>
  <si>
    <t>26-341-2311</t>
  </si>
  <si>
    <t>16-207-4847</t>
  </si>
  <si>
    <t>72-366-5879</t>
  </si>
  <si>
    <t>60-049-3022</t>
  </si>
  <si>
    <t>31-549-9533</t>
  </si>
  <si>
    <t>03-214-3217</t>
  </si>
  <si>
    <t>23-384-2363</t>
  </si>
  <si>
    <t>75-071-7060</t>
  </si>
  <si>
    <t>49-114-2788</t>
  </si>
  <si>
    <t>83-458-7309</t>
  </si>
  <si>
    <t>08-791-2858</t>
  </si>
  <si>
    <t>92-205-6642</t>
  </si>
  <si>
    <t>60-480-1182</t>
  </si>
  <si>
    <t>28-340-2104</t>
  </si>
  <si>
    <t>19-153-4148</t>
  </si>
  <si>
    <t>07-819-6865</t>
  </si>
  <si>
    <t>64-365-8185</t>
  </si>
  <si>
    <t>31-250-8101</t>
  </si>
  <si>
    <t>61-127-6480</t>
  </si>
  <si>
    <t>42-892-0390</t>
  </si>
  <si>
    <t>52-258-7099</t>
  </si>
  <si>
    <t>27-067-4834</t>
  </si>
  <si>
    <t>09-293-6320</t>
  </si>
  <si>
    <t>88-549-2662</t>
  </si>
  <si>
    <t>17-977-7036</t>
  </si>
  <si>
    <t>09-195-6623</t>
  </si>
  <si>
    <t>91-379-0345</t>
  </si>
  <si>
    <t>78-725-3095</t>
  </si>
  <si>
    <t>29-943-1753</t>
  </si>
  <si>
    <t>68-585-3931</t>
  </si>
  <si>
    <t>15-647-7842</t>
  </si>
  <si>
    <t>31-721-8317</t>
  </si>
  <si>
    <t>41-575-3236</t>
  </si>
  <si>
    <t>56-856-1999</t>
  </si>
  <si>
    <t>44-284-9982</t>
  </si>
  <si>
    <t>20-432-1001</t>
  </si>
  <si>
    <t>70-926-7072</t>
  </si>
  <si>
    <t>87-609-4751</t>
  </si>
  <si>
    <t>25-822-5035</t>
  </si>
  <si>
    <t>44-665-0520</t>
  </si>
  <si>
    <t>09-630-3426</t>
  </si>
  <si>
    <t>39-605-4437</t>
  </si>
  <si>
    <t>02-354-4804</t>
  </si>
  <si>
    <t>67-022-1229</t>
  </si>
  <si>
    <t>16-076-5771</t>
  </si>
  <si>
    <t>62-749-5766</t>
  </si>
  <si>
    <t>07-227-1378</t>
  </si>
  <si>
    <t>82-554-1835</t>
  </si>
  <si>
    <t>72-811-5264</t>
  </si>
  <si>
    <t>30-206-6201</t>
  </si>
  <si>
    <t>12-502-1206</t>
  </si>
  <si>
    <t>50-574-9754</t>
  </si>
  <si>
    <t>91-849-0118</t>
  </si>
  <si>
    <t>97-207-8558</t>
  </si>
  <si>
    <t>46-746-6701</t>
  </si>
  <si>
    <t>51-250-9227</t>
  </si>
  <si>
    <t>86-902-4702</t>
  </si>
  <si>
    <t>91-894-7459</t>
  </si>
  <si>
    <t>12-736-9888</t>
  </si>
  <si>
    <t>42-404-5943</t>
  </si>
  <si>
    <t>24-797-9421</t>
  </si>
  <si>
    <t>42-153-5698</t>
  </si>
  <si>
    <t>83-136-8197</t>
  </si>
  <si>
    <t>83-149-5401</t>
  </si>
  <si>
    <t>42-625-0968</t>
  </si>
  <si>
    <t>88-021-8042</t>
  </si>
  <si>
    <t>42-855-8590</t>
  </si>
  <si>
    <t>65-006-8918</t>
  </si>
  <si>
    <t>32-332-0692</t>
  </si>
  <si>
    <t>99-297-0048</t>
  </si>
  <si>
    <t>71-550-8345</t>
  </si>
  <si>
    <t>94-337-8796</t>
  </si>
  <si>
    <t>63-456-5018</t>
  </si>
  <si>
    <t>92-574-0919</t>
  </si>
  <si>
    <t>95-774-8974</t>
  </si>
  <si>
    <t>56-294-6179</t>
  </si>
  <si>
    <t>31-729-0802</t>
  </si>
  <si>
    <t>38-513-2650</t>
  </si>
  <si>
    <t>93-168-7926</t>
  </si>
  <si>
    <t>86-171-6094</t>
  </si>
  <si>
    <t>07-213-3378</t>
  </si>
  <si>
    <t>59-687-0321</t>
  </si>
  <si>
    <t>92-174-9824</t>
  </si>
  <si>
    <t>07-861-1341</t>
  </si>
  <si>
    <t>42-201-1092</t>
  </si>
  <si>
    <t>41-660-2881</t>
  </si>
  <si>
    <t>13-233-2338</t>
  </si>
  <si>
    <t>40-153-8375</t>
  </si>
  <si>
    <t>57-185-8450</t>
  </si>
  <si>
    <t>46-696-0443</t>
  </si>
  <si>
    <t>03-481-8589</t>
  </si>
  <si>
    <t>17-778-1072</t>
  </si>
  <si>
    <t>83-512-7659</t>
  </si>
  <si>
    <t>44-898-7004</t>
  </si>
  <si>
    <t>43-447-6821</t>
  </si>
  <si>
    <t>75-225-8056</t>
  </si>
  <si>
    <t>20-419-3423</t>
  </si>
  <si>
    <t>65-110-9702</t>
  </si>
  <si>
    <t>82-564-5810</t>
  </si>
  <si>
    <t>00-738-1327</t>
  </si>
  <si>
    <t>55-063-3992</t>
  </si>
  <si>
    <t>99-925-2500</t>
  </si>
  <si>
    <t>77-093-6290</t>
  </si>
  <si>
    <t>31-374-4288</t>
  </si>
  <si>
    <t>30-087-4081</t>
  </si>
  <si>
    <t>33-590-1475</t>
  </si>
  <si>
    <t>70-281-9155</t>
  </si>
  <si>
    <t>33-986-9915</t>
  </si>
  <si>
    <t>93-849-4169</t>
  </si>
  <si>
    <t>18-086-4807</t>
  </si>
  <si>
    <t>70-745-8110</t>
  </si>
  <si>
    <t>99-478-7274</t>
  </si>
  <si>
    <t>63-725-3113</t>
  </si>
  <si>
    <t>99-287-0271</t>
  </si>
  <si>
    <t>99-693-8525</t>
  </si>
  <si>
    <t>67-946-1934</t>
  </si>
  <si>
    <t>30-688-4570</t>
  </si>
  <si>
    <t>83-530-0239</t>
  </si>
  <si>
    <t>01-470-6834</t>
  </si>
  <si>
    <t>32-174-1602</t>
  </si>
  <si>
    <t>58-416-4569</t>
  </si>
  <si>
    <t>79-790-7709</t>
  </si>
  <si>
    <t>67-387-1204</t>
  </si>
  <si>
    <t>62-559-9642</t>
  </si>
  <si>
    <t>41-658-8233</t>
  </si>
  <si>
    <t>95-687-3506</t>
  </si>
  <si>
    <t>62-556-2598</t>
  </si>
  <si>
    <t>17-086-2338</t>
  </si>
  <si>
    <t>37-409-7351</t>
  </si>
  <si>
    <t>10-806-4223</t>
  </si>
  <si>
    <t>03-623-6674</t>
  </si>
  <si>
    <t>12-479-1391</t>
  </si>
  <si>
    <t>39-256-1165</t>
  </si>
  <si>
    <t>38-445-7525</t>
  </si>
  <si>
    <t>10-266-1564</t>
  </si>
  <si>
    <t>12-728-1619</t>
  </si>
  <si>
    <t>15-562-7368</t>
  </si>
  <si>
    <t>86-784-0228</t>
  </si>
  <si>
    <t>05-978-2991</t>
  </si>
  <si>
    <t>55-081-1908</t>
  </si>
  <si>
    <t>12-862-2533</t>
  </si>
  <si>
    <t>50-514-6876</t>
  </si>
  <si>
    <t>65-194-1228</t>
  </si>
  <si>
    <t>72-752-9966</t>
  </si>
  <si>
    <t>90-546-0093</t>
  </si>
  <si>
    <t>39-445-9124</t>
  </si>
  <si>
    <t>23-548-7746</t>
  </si>
  <si>
    <t>26-667-4836</t>
  </si>
  <si>
    <t>32-536-0047</t>
  </si>
  <si>
    <t>25-440-0914</t>
  </si>
  <si>
    <t>58-017-4906</t>
  </si>
  <si>
    <t>03-081-6811</t>
  </si>
  <si>
    <t>82-583-1229</t>
  </si>
  <si>
    <t>90-444-9052</t>
  </si>
  <si>
    <t>20-366-1943</t>
  </si>
  <si>
    <t>67-845-5693</t>
  </si>
  <si>
    <t>13-468-9364</t>
  </si>
  <si>
    <t>87-795-6565</t>
  </si>
  <si>
    <t>84-722-9572</t>
  </si>
  <si>
    <t>56-659-3299</t>
  </si>
  <si>
    <t>65-305-2029</t>
  </si>
  <si>
    <t>34-234-3429</t>
  </si>
  <si>
    <t>44-366-0419</t>
  </si>
  <si>
    <t>36-899-5187</t>
  </si>
  <si>
    <t>18-580-4252</t>
  </si>
  <si>
    <t>93-333-1233</t>
  </si>
  <si>
    <t>90-875-3050</t>
  </si>
  <si>
    <t>89-098-1584</t>
  </si>
  <si>
    <t>88-037-8058</t>
  </si>
  <si>
    <t>42-384-6297</t>
  </si>
  <si>
    <t>58-292-1920</t>
  </si>
  <si>
    <t>29-448-4512</t>
  </si>
  <si>
    <t>64-929-8147</t>
  </si>
  <si>
    <t>97-716-1113</t>
  </si>
  <si>
    <t>12-592-4710</t>
  </si>
  <si>
    <t>43-374-7863</t>
  </si>
  <si>
    <t>78-368-8750</t>
  </si>
  <si>
    <t>36-967-6524</t>
  </si>
  <si>
    <t>68-580-0059</t>
  </si>
  <si>
    <t>79-911-7030</t>
  </si>
  <si>
    <t>63-675-4296</t>
  </si>
  <si>
    <t>74-810-4486</t>
  </si>
  <si>
    <t>05-839-2361</t>
  </si>
  <si>
    <t>99-070-0338</t>
  </si>
  <si>
    <t>88-446-3758</t>
  </si>
  <si>
    <t>45-292-4020</t>
  </si>
  <si>
    <t>80-501-5995</t>
  </si>
  <si>
    <t>16-210-9115</t>
  </si>
  <si>
    <t>37-200-0701</t>
  </si>
  <si>
    <t>35-350-8152</t>
  </si>
  <si>
    <t>87-348-4779</t>
  </si>
  <si>
    <t>17-444-7889</t>
  </si>
  <si>
    <t>71-423-5364</t>
  </si>
  <si>
    <t>25-313-6718</t>
  </si>
  <si>
    <t>44-513-5343</t>
  </si>
  <si>
    <t>34-259-9822</t>
  </si>
  <si>
    <t>74-225-8386</t>
  </si>
  <si>
    <t>48-611-8897</t>
  </si>
  <si>
    <t>83-242-5411</t>
  </si>
  <si>
    <t>42-641-4393</t>
  </si>
  <si>
    <t>17-450-6440</t>
  </si>
  <si>
    <t>52-488-0389</t>
  </si>
  <si>
    <t>66-562-9487</t>
  </si>
  <si>
    <t>52-825-2623</t>
  </si>
  <si>
    <t>94-479-5727</t>
  </si>
  <si>
    <t>78-838-6711</t>
  </si>
  <si>
    <t>37-838-0744</t>
  </si>
  <si>
    <t>29-001-3554</t>
  </si>
  <si>
    <t>54-588-1113</t>
  </si>
  <si>
    <t>91-212-9622</t>
  </si>
  <si>
    <t>94-467-0240</t>
  </si>
  <si>
    <t>03-342-7205</t>
  </si>
  <si>
    <t>02-419-0793</t>
  </si>
  <si>
    <t>69-432-8206</t>
  </si>
  <si>
    <t>81-918-8962</t>
  </si>
  <si>
    <t>69-630-7375</t>
  </si>
  <si>
    <t>03-373-2341</t>
  </si>
  <si>
    <t>90-803-1361</t>
  </si>
  <si>
    <t>08-533-2924</t>
  </si>
  <si>
    <t>14-099-2454</t>
  </si>
  <si>
    <t>42-277-8439</t>
  </si>
  <si>
    <t>42-511-2812</t>
  </si>
  <si>
    <t>12-254-2762</t>
  </si>
  <si>
    <t>73-269-3095</t>
  </si>
  <si>
    <t>72-927-7947</t>
  </si>
  <si>
    <t>70-202-7959</t>
  </si>
  <si>
    <t>15-114-1596</t>
  </si>
  <si>
    <t>33-723-8926</t>
  </si>
  <si>
    <t>76-315-6266</t>
  </si>
  <si>
    <t>99-068-8081</t>
  </si>
  <si>
    <t>73-784-2581</t>
  </si>
  <si>
    <t>36-534-9085</t>
  </si>
  <si>
    <t>81-802-9552</t>
  </si>
  <si>
    <t>00-807-4927</t>
  </si>
  <si>
    <t>49-965-6927</t>
  </si>
  <si>
    <t>91-175-2907</t>
  </si>
  <si>
    <t>08-436-6384</t>
  </si>
  <si>
    <t>09-225-3262</t>
  </si>
  <si>
    <t>04-691-3484</t>
  </si>
  <si>
    <t>86-422-0880</t>
  </si>
  <si>
    <t>47-330-5585</t>
  </si>
  <si>
    <t>21-979-4100</t>
  </si>
  <si>
    <t>57-438-1349</t>
  </si>
  <si>
    <t>18-888-6895</t>
  </si>
  <si>
    <t>22-172-0476</t>
  </si>
  <si>
    <t>28-611-2885</t>
  </si>
  <si>
    <t>36-377-3627</t>
  </si>
  <si>
    <t>19-839-0848</t>
  </si>
  <si>
    <t>96-564-5418</t>
  </si>
  <si>
    <t>27-588-3943</t>
  </si>
  <si>
    <t>42-879-7702</t>
  </si>
  <si>
    <t>27-534-4239</t>
  </si>
  <si>
    <t>18-688-6940</t>
  </si>
  <si>
    <t>03-426-3356</t>
  </si>
  <si>
    <t>35-928-7465</t>
  </si>
  <si>
    <t>03-797-8835</t>
  </si>
  <si>
    <t>13-475-6918</t>
  </si>
  <si>
    <t>08-189-3368</t>
  </si>
  <si>
    <t>26-155-7129</t>
  </si>
  <si>
    <t>59-650-3422</t>
  </si>
  <si>
    <t>68-969-6716</t>
  </si>
  <si>
    <t>76-129-8763</t>
  </si>
  <si>
    <t>10-034-9496</t>
  </si>
  <si>
    <t>38-462-5335</t>
  </si>
  <si>
    <t>66-917-3290</t>
  </si>
  <si>
    <t>99-395-8770</t>
  </si>
  <si>
    <t>31-841-7102</t>
  </si>
  <si>
    <t>78-824-6948</t>
  </si>
  <si>
    <t>99-556-6267</t>
  </si>
  <si>
    <t>03-974-7807</t>
  </si>
  <si>
    <t>55-194-2556</t>
  </si>
  <si>
    <t>58-376-1810</t>
  </si>
  <si>
    <t>02-956-7873</t>
  </si>
  <si>
    <t>10-138-2458</t>
  </si>
  <si>
    <t>62-987-9939</t>
  </si>
  <si>
    <t>50-894-6250</t>
  </si>
  <si>
    <t>65-234-3319</t>
  </si>
  <si>
    <t>89-945-9968</t>
  </si>
  <si>
    <t>61-689-9750</t>
  </si>
  <si>
    <t>82-800-0454</t>
  </si>
  <si>
    <t>72-527-4611</t>
  </si>
  <si>
    <t>61-458-7558</t>
  </si>
  <si>
    <t>10-960-6416</t>
  </si>
  <si>
    <t>23-239-7455</t>
  </si>
  <si>
    <t>15-933-4198</t>
  </si>
  <si>
    <t>43-308-1944</t>
  </si>
  <si>
    <t>62-608-3485</t>
  </si>
  <si>
    <t>11-202-3547</t>
  </si>
  <si>
    <t>54-497-2818</t>
  </si>
  <si>
    <t>86-707-4972</t>
  </si>
  <si>
    <t>78-194-1741</t>
  </si>
  <si>
    <t>03-389-1101</t>
  </si>
  <si>
    <t>87-055-1879</t>
  </si>
  <si>
    <t>29-644-8322</t>
  </si>
  <si>
    <t>51-598-7109</t>
  </si>
  <si>
    <t>89-425-8053</t>
  </si>
  <si>
    <t>73-424-3120</t>
  </si>
  <si>
    <t>09-232-6524</t>
  </si>
  <si>
    <t>48-742-3396</t>
  </si>
  <si>
    <t>65-303-3670</t>
  </si>
  <si>
    <t>30-953-7147</t>
  </si>
  <si>
    <t>31-401-8057</t>
  </si>
  <si>
    <t>63-857-5271</t>
  </si>
  <si>
    <t>68-594-6015</t>
  </si>
  <si>
    <t>15-212-1854</t>
  </si>
  <si>
    <t>63-087-7796</t>
  </si>
  <si>
    <t>24-560-9484</t>
  </si>
  <si>
    <t>01-823-0084</t>
  </si>
  <si>
    <t>90-515-1749</t>
  </si>
  <si>
    <t>23-846-5318</t>
  </si>
  <si>
    <t>95-411-9842</t>
  </si>
  <si>
    <t>31-605-3660</t>
  </si>
  <si>
    <t>21-939-1822</t>
  </si>
  <si>
    <t>77-298-5383</t>
  </si>
  <si>
    <t>78-843-1805</t>
  </si>
  <si>
    <t>98-634-0652</t>
  </si>
  <si>
    <t>11-692-7981</t>
  </si>
  <si>
    <t>59-468-1394</t>
  </si>
  <si>
    <t>67-586-1433</t>
  </si>
  <si>
    <t>59-247-9511</t>
  </si>
  <si>
    <t>24-185-8223</t>
  </si>
  <si>
    <t>92-899-7784</t>
  </si>
  <si>
    <t>51-131-0337</t>
  </si>
  <si>
    <t>39-249-1936</t>
  </si>
  <si>
    <t>88-981-5274</t>
  </si>
  <si>
    <t>09-417-7435</t>
  </si>
  <si>
    <t>89-855-6141</t>
  </si>
  <si>
    <t>91-734-3833</t>
  </si>
  <si>
    <t>02-703-9551</t>
  </si>
  <si>
    <t>47-516-4903</t>
  </si>
  <si>
    <t>64-554-0559</t>
  </si>
  <si>
    <t>50-699-9378</t>
  </si>
  <si>
    <t>40-499-6762</t>
  </si>
  <si>
    <t>94-872-6355</t>
  </si>
  <si>
    <t>48-271-9035</t>
  </si>
  <si>
    <t>36-746-6877</t>
  </si>
  <si>
    <t>42-227-0241</t>
  </si>
  <si>
    <t>48-497-0787</t>
  </si>
  <si>
    <t>11-317-4719</t>
  </si>
  <si>
    <t>53-486-4055</t>
  </si>
  <si>
    <t>95-434-1651</t>
  </si>
  <si>
    <t>15-560-1936</t>
  </si>
  <si>
    <t>83-479-6614</t>
  </si>
  <si>
    <t>07-262-8429</t>
  </si>
  <si>
    <t>14-054-5969</t>
  </si>
  <si>
    <t>58-797-7157</t>
  </si>
  <si>
    <t>39-596-7454</t>
  </si>
  <si>
    <t>66-071-6850</t>
  </si>
  <si>
    <t>21-766-1712</t>
  </si>
  <si>
    <t>00-802-6648</t>
  </si>
  <si>
    <t>52-084-8771</t>
  </si>
  <si>
    <t>16-502-7284</t>
  </si>
  <si>
    <t>93-973-5268</t>
  </si>
  <si>
    <t>26-542-2699</t>
  </si>
  <si>
    <t>71-783-1884</t>
  </si>
  <si>
    <t>50-126-2740</t>
  </si>
  <si>
    <t>93-988-0979</t>
  </si>
  <si>
    <t>95-662-6215</t>
  </si>
  <si>
    <t>99-569-6818</t>
  </si>
  <si>
    <t>11-294-3417</t>
  </si>
  <si>
    <t>97-494-5930</t>
  </si>
  <si>
    <t>37-079-5763</t>
  </si>
  <si>
    <t>54-787-8585</t>
  </si>
  <si>
    <t>27-046-4657</t>
  </si>
  <si>
    <t>94-412-9437</t>
  </si>
  <si>
    <t>32-456-1894</t>
  </si>
  <si>
    <t>86-853-6587</t>
  </si>
  <si>
    <t>22-904-7132</t>
  </si>
  <si>
    <t>55-787-6699</t>
  </si>
  <si>
    <t>18-998-2469</t>
  </si>
  <si>
    <t>52-068-2455</t>
  </si>
  <si>
    <t>68-887-6511</t>
  </si>
  <si>
    <t>39-026-3101</t>
  </si>
  <si>
    <t>31-186-0608</t>
  </si>
  <si>
    <t>09-218-6950</t>
  </si>
  <si>
    <t>29-100-8163</t>
  </si>
  <si>
    <t>77-043-7467</t>
  </si>
  <si>
    <t>23-620-2603</t>
  </si>
  <si>
    <t>40-612-3591</t>
  </si>
  <si>
    <t>26-455-5323</t>
  </si>
  <si>
    <t>83-900-5746</t>
  </si>
  <si>
    <t>11-254-1501</t>
  </si>
  <si>
    <t>34-126-1816</t>
  </si>
  <si>
    <t>05-882-1398</t>
  </si>
  <si>
    <t>42-257-6668</t>
  </si>
  <si>
    <t>34-242-7170</t>
  </si>
  <si>
    <t>45-110-8302</t>
  </si>
  <si>
    <t>66-894-0155</t>
  </si>
  <si>
    <t>31-951-9929</t>
  </si>
  <si>
    <t>54-217-8696</t>
  </si>
  <si>
    <t>46-008-5169</t>
  </si>
  <si>
    <t>95-956-7080</t>
  </si>
  <si>
    <t>27-394-4795</t>
  </si>
  <si>
    <t>74-866-3036</t>
  </si>
  <si>
    <t>67-612-4430</t>
  </si>
  <si>
    <t>76-029-8248</t>
  </si>
  <si>
    <t>00-599-5795</t>
  </si>
  <si>
    <t>09-795-2158</t>
  </si>
  <si>
    <t>14-790-8734</t>
  </si>
  <si>
    <t>71-731-1512</t>
  </si>
  <si>
    <t>00-148-1887</t>
  </si>
  <si>
    <t>28-454-4860</t>
  </si>
  <si>
    <t>77-833-5225</t>
  </si>
  <si>
    <t>49-202-6875</t>
  </si>
  <si>
    <t>41-973-6829</t>
  </si>
  <si>
    <t>05-429-2450</t>
  </si>
  <si>
    <t>45-797-6585</t>
  </si>
  <si>
    <t>06-680-3660</t>
  </si>
  <si>
    <t>30-820-5615</t>
  </si>
  <si>
    <t>95-251-3315</t>
  </si>
  <si>
    <t>23-501-5775</t>
  </si>
  <si>
    <t>20-017-9478</t>
  </si>
  <si>
    <t>07-874-2523</t>
  </si>
  <si>
    <t>42-129-2259</t>
  </si>
  <si>
    <t>40-475-5092</t>
  </si>
  <si>
    <t>07-938-3275</t>
  </si>
  <si>
    <t>63-908-9971</t>
  </si>
  <si>
    <t>93-510-2676</t>
  </si>
  <si>
    <t>89-038-3139</t>
  </si>
  <si>
    <t>59-000-9377</t>
  </si>
  <si>
    <t>11-655-0842</t>
  </si>
  <si>
    <t>81-858-7777</t>
  </si>
  <si>
    <t>19-433-5248</t>
  </si>
  <si>
    <t>57-660-8512</t>
  </si>
  <si>
    <t>44-872-5463</t>
  </si>
  <si>
    <t>29-587-4394</t>
  </si>
  <si>
    <t>93-022-2985</t>
  </si>
  <si>
    <t>03-107-7807</t>
  </si>
  <si>
    <t>48-353-5772</t>
  </si>
  <si>
    <t>71-665-7973</t>
  </si>
  <si>
    <t>75-298-7478</t>
  </si>
  <si>
    <t>29-558-4624</t>
  </si>
  <si>
    <t>19-135-6588</t>
  </si>
  <si>
    <t>67-798-3041</t>
  </si>
  <si>
    <t>55-702-5127</t>
  </si>
  <si>
    <t>78-209-6416</t>
  </si>
  <si>
    <t>75-586-5288</t>
  </si>
  <si>
    <t>90-876-0484</t>
  </si>
  <si>
    <t>66-235-0119</t>
  </si>
  <si>
    <t>77-813-5585</t>
  </si>
  <si>
    <t>61-753-5893</t>
  </si>
  <si>
    <t>16-055-0569</t>
  </si>
  <si>
    <t>97-399-4792</t>
  </si>
  <si>
    <t>51-315-2395</t>
  </si>
  <si>
    <t>95-243-2180</t>
  </si>
  <si>
    <t>66-861-9536</t>
  </si>
  <si>
    <t>49-365-0781</t>
  </si>
  <si>
    <t>05-631-1238</t>
  </si>
  <si>
    <t>04-525-0586</t>
  </si>
  <si>
    <t>47-077-8678</t>
  </si>
  <si>
    <t>24-574-3040</t>
  </si>
  <si>
    <t>64-786-4272</t>
  </si>
  <si>
    <t>28-499-8508</t>
  </si>
  <si>
    <t>06-415-1619</t>
  </si>
  <si>
    <t>38-046-7130</t>
  </si>
  <si>
    <t>97-353-7494</t>
  </si>
  <si>
    <t>24-576-8807</t>
  </si>
  <si>
    <t>32-989-3127</t>
  </si>
  <si>
    <t>95-826-1872</t>
  </si>
  <si>
    <t>04-184-3688</t>
  </si>
  <si>
    <t>28-176-2786</t>
  </si>
  <si>
    <t>73-724-8764</t>
  </si>
  <si>
    <t>42-090-6352</t>
  </si>
  <si>
    <t>66-974-5395</t>
  </si>
  <si>
    <t>69-980-9158</t>
  </si>
  <si>
    <t>32-159-3016</t>
  </si>
  <si>
    <t>79-957-6232</t>
  </si>
  <si>
    <t>41-900-5786</t>
  </si>
  <si>
    <t>51-188-9545</t>
  </si>
  <si>
    <t>84-785-6225</t>
  </si>
  <si>
    <t>20-678-1315</t>
  </si>
  <si>
    <t>35-258-0477</t>
  </si>
  <si>
    <t>28-253-9052</t>
  </si>
  <si>
    <t>51-975-9713</t>
  </si>
  <si>
    <t>00-614-0644</t>
  </si>
  <si>
    <t>29-763-3235</t>
  </si>
  <si>
    <t>95-277-2806</t>
  </si>
  <si>
    <t>67-228-9441</t>
  </si>
  <si>
    <t>49-283-6725</t>
  </si>
  <si>
    <t>24-230-1476</t>
  </si>
  <si>
    <t>41-919-8469</t>
  </si>
  <si>
    <t>04-707-4986</t>
  </si>
  <si>
    <t>65-277-9401</t>
  </si>
  <si>
    <t>98-294-4936</t>
  </si>
  <si>
    <t>82-874-3207</t>
  </si>
  <si>
    <t>95-757-4741</t>
  </si>
  <si>
    <t>63-888-5180</t>
  </si>
  <si>
    <t>93-664-7561</t>
  </si>
  <si>
    <t>37-759-2850</t>
  </si>
  <si>
    <t>42-907-0581</t>
  </si>
  <si>
    <t>39-404-1467</t>
  </si>
  <si>
    <t>53-098-5618</t>
  </si>
  <si>
    <t>07-071-9925</t>
  </si>
  <si>
    <t>51-573-4803</t>
  </si>
  <si>
    <t>23-520-4124</t>
  </si>
  <si>
    <t>95-321-0059</t>
  </si>
  <si>
    <t>81-398-4572</t>
  </si>
  <si>
    <t>47-093-5870</t>
  </si>
  <si>
    <t>91-817-5943</t>
  </si>
  <si>
    <t>30-435-1638</t>
  </si>
  <si>
    <t>49-396-8067</t>
  </si>
  <si>
    <t>73-646-7581</t>
  </si>
  <si>
    <t>24-960-0557</t>
  </si>
  <si>
    <t>47-662-1469</t>
  </si>
  <si>
    <t>88-522-8607</t>
  </si>
  <si>
    <t>34-498-3683</t>
  </si>
  <si>
    <t>12-034-0066</t>
  </si>
  <si>
    <t>66-453-0984</t>
  </si>
  <si>
    <t>23-724-3531</t>
  </si>
  <si>
    <t>66-905-3955</t>
  </si>
  <si>
    <t>72-753-7250</t>
  </si>
  <si>
    <t>96-624-5544</t>
  </si>
  <si>
    <t>50-020-6487</t>
  </si>
  <si>
    <t>43-946-8395</t>
  </si>
  <si>
    <t>64-015-6143</t>
  </si>
  <si>
    <t>72-708-3646</t>
  </si>
  <si>
    <t>32-420-7636</t>
  </si>
  <si>
    <t>92-776-5120</t>
  </si>
  <si>
    <t>47-589-9106</t>
  </si>
  <si>
    <t>30-576-9486</t>
  </si>
  <si>
    <t>05-379-4906</t>
  </si>
  <si>
    <t>99-639-3966</t>
  </si>
  <si>
    <t>77-526-8934</t>
  </si>
  <si>
    <t>92-691-5881</t>
  </si>
  <si>
    <t>85-750-6599</t>
  </si>
  <si>
    <t>17-167-7104</t>
  </si>
  <si>
    <t>78-372-7886</t>
  </si>
  <si>
    <t>32-890-0912</t>
  </si>
  <si>
    <t>16-146-2070</t>
  </si>
  <si>
    <t>36-461-3155</t>
  </si>
  <si>
    <t>12-799-2979</t>
  </si>
  <si>
    <t>54-385-7091</t>
  </si>
  <si>
    <t>00-101-0149</t>
  </si>
  <si>
    <t>02-997-0930</t>
  </si>
  <si>
    <t>09-055-8963</t>
  </si>
  <si>
    <t>45-903-7481</t>
  </si>
  <si>
    <t>39-209-7466</t>
  </si>
  <si>
    <t>32-892-0925</t>
  </si>
  <si>
    <t>64-940-3968</t>
  </si>
  <si>
    <t>77-021-0612</t>
  </si>
  <si>
    <t>32-413-8928</t>
  </si>
  <si>
    <t>00-590-9669</t>
  </si>
  <si>
    <t>21-762-8658</t>
  </si>
  <si>
    <t>66-668-3995</t>
  </si>
  <si>
    <t>31-610-9455</t>
  </si>
  <si>
    <t>20-353-5239</t>
  </si>
  <si>
    <t>67-676-9804</t>
  </si>
  <si>
    <t>12-494-7976</t>
  </si>
  <si>
    <t>50-902-8831</t>
  </si>
  <si>
    <t>07-384-7519</t>
  </si>
  <si>
    <t>32-260-0128</t>
  </si>
  <si>
    <t>31-608-5266</t>
  </si>
  <si>
    <t>15-514-5484</t>
  </si>
  <si>
    <t>15-430-2077</t>
  </si>
  <si>
    <t>29-918-6395</t>
  </si>
  <si>
    <t>02-713-3935</t>
  </si>
  <si>
    <t>41-991-5111</t>
  </si>
  <si>
    <t>12-936-4433</t>
  </si>
  <si>
    <t>08-421-0308</t>
  </si>
  <si>
    <t>98-724-7126</t>
  </si>
  <si>
    <t>55-032-1613</t>
  </si>
  <si>
    <t>59-999-1012</t>
  </si>
  <si>
    <t>71-048-6518</t>
  </si>
  <si>
    <t>58-505-4771</t>
  </si>
  <si>
    <t>75-411-8406</t>
  </si>
  <si>
    <t>82-622-2077</t>
  </si>
  <si>
    <t>39-418-8920</t>
  </si>
  <si>
    <t>37-379-8958</t>
  </si>
  <si>
    <t>36-466-3694</t>
  </si>
  <si>
    <t>62-244-1731</t>
  </si>
  <si>
    <t>88-853-1218</t>
  </si>
  <si>
    <t>79-757-9018</t>
  </si>
  <si>
    <t>00-683-2744</t>
  </si>
  <si>
    <t>22-741-4465</t>
  </si>
  <si>
    <t>47-471-3494</t>
  </si>
  <si>
    <t>71-406-4899</t>
  </si>
  <si>
    <t>67-820-4164</t>
  </si>
  <si>
    <t>72-717-5947</t>
  </si>
  <si>
    <t>02-470-1201</t>
  </si>
  <si>
    <t>52-996-7478</t>
  </si>
  <si>
    <t>62-919-2338</t>
  </si>
  <si>
    <t>78-949-1431</t>
  </si>
  <si>
    <t>24-173-5926</t>
  </si>
  <si>
    <t>33-867-2958</t>
  </si>
  <si>
    <t>42-659-5691</t>
  </si>
  <si>
    <t>83-321-3352</t>
  </si>
  <si>
    <t>05-089-2964</t>
  </si>
  <si>
    <t>48-504-3562</t>
  </si>
  <si>
    <t>70-883-2778</t>
  </si>
  <si>
    <t>59-269-1268</t>
  </si>
  <si>
    <t>79-880-1267</t>
  </si>
  <si>
    <t>86-846-1338</t>
  </si>
  <si>
    <t>91-342-0491</t>
  </si>
  <si>
    <t>48-436-1827</t>
  </si>
  <si>
    <t>33-778-0895</t>
  </si>
  <si>
    <t>29-870-4820</t>
  </si>
  <si>
    <t>37-036-1111</t>
  </si>
  <si>
    <t>98-578-5413</t>
  </si>
  <si>
    <t>04-916-5837</t>
  </si>
  <si>
    <t>38-619-8740</t>
  </si>
  <si>
    <t>71-844-6910</t>
  </si>
  <si>
    <t>03-064-4618</t>
  </si>
  <si>
    <t>53-956-5938</t>
  </si>
  <si>
    <t>25-172-6789</t>
  </si>
  <si>
    <t>97-021-6411</t>
  </si>
  <si>
    <t>74-659-6139</t>
  </si>
  <si>
    <t>62-578-2705</t>
  </si>
  <si>
    <t>68-994-0707</t>
  </si>
  <si>
    <t>03-568-0733</t>
  </si>
  <si>
    <t>30-645-3386</t>
  </si>
  <si>
    <t>78-656-5644</t>
  </si>
  <si>
    <t>49-506-0502</t>
  </si>
  <si>
    <t>00-492-7420</t>
  </si>
  <si>
    <t>43-058-5498</t>
  </si>
  <si>
    <t>56-271-1928</t>
  </si>
  <si>
    <t>92-754-5730</t>
  </si>
  <si>
    <t>20-052-3911</t>
  </si>
  <si>
    <t>64-045-1674</t>
  </si>
  <si>
    <t>66-605-8842</t>
  </si>
  <si>
    <t>00-713-8934</t>
  </si>
  <si>
    <t>84-687-2640</t>
  </si>
  <si>
    <t>98-243-6460</t>
  </si>
  <si>
    <t>02-076-1626</t>
  </si>
  <si>
    <t>84-468-2025</t>
  </si>
  <si>
    <t>07-920-4779</t>
  </si>
  <si>
    <t>69-602-5477</t>
  </si>
  <si>
    <t>31-447-0041</t>
  </si>
  <si>
    <t>16-241-4552</t>
  </si>
  <si>
    <t>30-520-3422</t>
  </si>
  <si>
    <t>56-560-8721</t>
  </si>
  <si>
    <t>06-941-3557</t>
  </si>
  <si>
    <t>61-720-3829</t>
  </si>
  <si>
    <t>49-257-3407</t>
  </si>
  <si>
    <t>52-570-6760</t>
  </si>
  <si>
    <t>27-413-0980</t>
  </si>
  <si>
    <t>79-528-6628</t>
  </si>
  <si>
    <t>28-552-8850</t>
  </si>
  <si>
    <t>72-793-8295</t>
  </si>
  <si>
    <t>73-233-6018</t>
  </si>
  <si>
    <t>58-205-3458</t>
  </si>
  <si>
    <t>55-225-5015</t>
  </si>
  <si>
    <t>68-389-7318</t>
  </si>
  <si>
    <t>50-666-9219</t>
  </si>
  <si>
    <t>15-778-9899</t>
  </si>
  <si>
    <t>36-596-1814</t>
  </si>
  <si>
    <t>51-162-8213</t>
  </si>
  <si>
    <t>96-980-1830</t>
  </si>
  <si>
    <t>48-644-1352</t>
  </si>
  <si>
    <t>10-310-6229</t>
  </si>
  <si>
    <t>03-653-8726</t>
  </si>
  <si>
    <t>28-555-2269</t>
  </si>
  <si>
    <t>26-898-0745</t>
  </si>
  <si>
    <t>38-112-0773</t>
  </si>
  <si>
    <t>20-644-8838</t>
  </si>
  <si>
    <t>89-585-6821</t>
  </si>
  <si>
    <t>83-523-7724</t>
  </si>
  <si>
    <t>57-910-6918</t>
  </si>
  <si>
    <t>04-991-4803</t>
  </si>
  <si>
    <t>06-951-5918</t>
  </si>
  <si>
    <t>20-416-4235</t>
  </si>
  <si>
    <t>44-124-3541</t>
  </si>
  <si>
    <t>31-960-3582</t>
  </si>
  <si>
    <t>64-655-1532</t>
  </si>
  <si>
    <t>06-248-1210</t>
  </si>
  <si>
    <t>08-694-8356</t>
  </si>
  <si>
    <t>82-003-1611</t>
  </si>
  <si>
    <t>30-862-8904</t>
  </si>
  <si>
    <t>53-804-3962</t>
  </si>
  <si>
    <t>27-501-2199</t>
  </si>
  <si>
    <t>09-942-4671</t>
  </si>
  <si>
    <t>33-063-4022</t>
  </si>
  <si>
    <t>83-836-0187</t>
  </si>
  <si>
    <t>41-693-7957</t>
  </si>
  <si>
    <t>00-271-9030</t>
  </si>
  <si>
    <t>55-663-5670</t>
  </si>
  <si>
    <t>04-442-5211</t>
  </si>
  <si>
    <t>61-624-6020</t>
  </si>
  <si>
    <t>47-432-1697</t>
  </si>
  <si>
    <t>03-136-2034</t>
  </si>
  <si>
    <t>47-941-2482</t>
  </si>
  <si>
    <t>41-917-2142</t>
  </si>
  <si>
    <t>76-533-0469</t>
  </si>
  <si>
    <t>59-015-4096</t>
  </si>
  <si>
    <t>88-834-5417</t>
  </si>
  <si>
    <t>16-742-3686</t>
  </si>
  <si>
    <t>91-542-6173</t>
  </si>
  <si>
    <t>63-725-5147</t>
  </si>
  <si>
    <t>68-168-2773</t>
  </si>
  <si>
    <t>74-870-4009</t>
  </si>
  <si>
    <t>15-433-9751</t>
  </si>
  <si>
    <t>58-419-4763</t>
  </si>
  <si>
    <t>64-786-8575</t>
  </si>
  <si>
    <t>50-271-9650</t>
  </si>
  <si>
    <t>11-324-4444</t>
  </si>
  <si>
    <t>55-675-8829</t>
  </si>
  <si>
    <t>01-332-2792</t>
  </si>
  <si>
    <t>67-084-6930</t>
  </si>
  <si>
    <t>96-872-4900</t>
  </si>
  <si>
    <t>94-018-9785</t>
  </si>
  <si>
    <t>23-677-7465</t>
  </si>
  <si>
    <t>47-173-4503</t>
  </si>
  <si>
    <t>06-619-4083</t>
  </si>
  <si>
    <t>29-852-3492</t>
  </si>
  <si>
    <t>16-762-6098</t>
  </si>
  <si>
    <t>90-418-2061</t>
  </si>
  <si>
    <t>15-416-7246</t>
  </si>
  <si>
    <t>24-993-3865</t>
  </si>
  <si>
    <t>00-410-3027</t>
  </si>
  <si>
    <t>96-732-6251</t>
  </si>
  <si>
    <t>05-837-9679</t>
  </si>
  <si>
    <t>20-083-3900</t>
  </si>
  <si>
    <t>33-762-2029</t>
  </si>
  <si>
    <t>47-377-0938</t>
  </si>
  <si>
    <t>36-287-2395</t>
  </si>
  <si>
    <t>79-169-0954</t>
  </si>
  <si>
    <t>15-084-4876</t>
  </si>
  <si>
    <t>94-429-6922</t>
  </si>
  <si>
    <t>36-628-3592</t>
  </si>
  <si>
    <t>48-045-6088</t>
  </si>
  <si>
    <t>97-027-5547</t>
  </si>
  <si>
    <t>20-931-2100</t>
  </si>
  <si>
    <t>17-271-2771</t>
  </si>
  <si>
    <t>37-532-3510</t>
  </si>
  <si>
    <t>89-282-9580</t>
  </si>
  <si>
    <t>72-664-8587</t>
  </si>
  <si>
    <t>77-270-3088</t>
  </si>
  <si>
    <t>69-516-4411</t>
  </si>
  <si>
    <t>58-143-0603</t>
  </si>
  <si>
    <t>21-214-1651</t>
  </si>
  <si>
    <t>71-759-0445</t>
  </si>
  <si>
    <t>88-809-2065</t>
  </si>
  <si>
    <t>92-637-0795</t>
  </si>
  <si>
    <t>20-613-1993</t>
  </si>
  <si>
    <t>18-573-5752</t>
  </si>
  <si>
    <t>29-026-8584</t>
  </si>
  <si>
    <t>42-840-4302</t>
  </si>
  <si>
    <t>38-700-2790</t>
  </si>
  <si>
    <t>65-594-2937</t>
  </si>
  <si>
    <t>60-323-1806</t>
  </si>
  <si>
    <t>55-601-9239</t>
  </si>
  <si>
    <t>29-809-1913</t>
  </si>
  <si>
    <t>98-886-3235</t>
  </si>
  <si>
    <t>22-371-9690</t>
  </si>
  <si>
    <t>76-187-1066</t>
  </si>
  <si>
    <t>05-265-5866</t>
  </si>
  <si>
    <t>70-826-8643</t>
  </si>
  <si>
    <t>02-283-8689</t>
  </si>
  <si>
    <t>20-079-1576</t>
  </si>
  <si>
    <t>98-984-5747</t>
  </si>
  <si>
    <t>00-692-9899</t>
  </si>
  <si>
    <t>60-223-8902</t>
  </si>
  <si>
    <t>56-765-8707</t>
  </si>
  <si>
    <t>99-833-4490</t>
  </si>
  <si>
    <t>76-627-0633</t>
  </si>
  <si>
    <t>42-750-9686</t>
  </si>
  <si>
    <t>03-634-0381</t>
  </si>
  <si>
    <t>65-049-4116</t>
  </si>
  <si>
    <t>94-182-1564</t>
  </si>
  <si>
    <t>70-478-8436</t>
  </si>
  <si>
    <t>59-149-5169</t>
  </si>
  <si>
    <t>86-706-2924</t>
  </si>
  <si>
    <t>27-194-1370</t>
  </si>
  <si>
    <t>42-215-4808</t>
  </si>
  <si>
    <t>88-696-2343</t>
  </si>
  <si>
    <t>80-245-6394</t>
  </si>
  <si>
    <t>46-162-4707</t>
  </si>
  <si>
    <t>33-782-4539</t>
  </si>
  <si>
    <t>82-545-5636</t>
  </si>
  <si>
    <t>02-537-0167</t>
  </si>
  <si>
    <t>38-714-3188</t>
  </si>
  <si>
    <t>44-202-9967</t>
  </si>
  <si>
    <t>74-780-7672</t>
  </si>
  <si>
    <t>39-312-0454</t>
  </si>
  <si>
    <t>62-713-2992</t>
  </si>
  <si>
    <t>98-407-5880</t>
  </si>
  <si>
    <t>50-846-5639</t>
  </si>
  <si>
    <t>84-415-4651</t>
  </si>
  <si>
    <t>16-646-6099</t>
  </si>
  <si>
    <t>96-621-0081</t>
  </si>
  <si>
    <t>94-303-9372</t>
  </si>
  <si>
    <t>37-075-8791</t>
  </si>
  <si>
    <t>05-608-6805</t>
  </si>
  <si>
    <t>16-342-9569</t>
  </si>
  <si>
    <t>63-317-7929</t>
  </si>
  <si>
    <t>65-676-4180</t>
  </si>
  <si>
    <t>92-405-7067</t>
  </si>
  <si>
    <t>78-813-1939</t>
  </si>
  <si>
    <t>52-152-8766</t>
  </si>
  <si>
    <t>61-089-8700</t>
  </si>
  <si>
    <t>77-720-6359</t>
  </si>
  <si>
    <t>43-480-0255</t>
  </si>
  <si>
    <t>36-369-4813</t>
  </si>
  <si>
    <t>58-175-8863</t>
  </si>
  <si>
    <t>22-762-7115</t>
  </si>
  <si>
    <t>81-719-3364</t>
  </si>
  <si>
    <t>18-194-3788</t>
  </si>
  <si>
    <t>26-386-9672</t>
  </si>
  <si>
    <t>58-015-8307</t>
  </si>
  <si>
    <t>99-855-0633</t>
  </si>
  <si>
    <t>30-971-1069</t>
  </si>
  <si>
    <t>97-384-5345</t>
  </si>
  <si>
    <t>26-498-2612</t>
  </si>
  <si>
    <t>40-802-4743</t>
  </si>
  <si>
    <t>10-166-5629</t>
  </si>
  <si>
    <t>94-220-6358</t>
  </si>
  <si>
    <t>12-798-4616</t>
  </si>
  <si>
    <t>68-488-6731</t>
  </si>
  <si>
    <t>39-361-8025</t>
  </si>
  <si>
    <t>68-314-7309</t>
  </si>
  <si>
    <t>12-937-4734</t>
  </si>
  <si>
    <t>17-711-9978</t>
  </si>
  <si>
    <t>46-238-9617</t>
  </si>
  <si>
    <t>33-983-8275</t>
  </si>
  <si>
    <t>47-223-0987</t>
  </si>
  <si>
    <t>85-693-3372</t>
  </si>
  <si>
    <t>19-741-9775</t>
  </si>
  <si>
    <t>51-356-2728</t>
  </si>
  <si>
    <t>18-140-5236</t>
  </si>
  <si>
    <t>36-995-8320</t>
  </si>
  <si>
    <t>54-138-6382</t>
  </si>
  <si>
    <t>74-680-7256</t>
  </si>
  <si>
    <t>33-599-3319</t>
  </si>
  <si>
    <t>61-299-0478</t>
  </si>
  <si>
    <t>35-970-2563</t>
  </si>
  <si>
    <t>23-951-8361</t>
  </si>
  <si>
    <t>35-533-7310</t>
  </si>
  <si>
    <t>74-741-4618</t>
  </si>
  <si>
    <t>80-880-0330</t>
  </si>
  <si>
    <t>13-106-0945</t>
  </si>
  <si>
    <t>83-297-8968</t>
  </si>
  <si>
    <t>16-763-1592</t>
  </si>
  <si>
    <t>43-138-5833</t>
  </si>
  <si>
    <t>07-411-5011</t>
  </si>
  <si>
    <t>64-247-5039</t>
  </si>
  <si>
    <t>40-581-1725</t>
  </si>
  <si>
    <t>60-320-4955</t>
  </si>
  <si>
    <t>34-959-8539</t>
  </si>
  <si>
    <t>65-616-7880</t>
  </si>
  <si>
    <t>37-989-9826</t>
  </si>
  <si>
    <t>23-757-6239</t>
  </si>
  <si>
    <t>81-851-0603</t>
  </si>
  <si>
    <t>30-106-0475</t>
  </si>
  <si>
    <t>83-025-8497</t>
  </si>
  <si>
    <t>30-204-8109</t>
  </si>
  <si>
    <t>92-163-6772</t>
  </si>
  <si>
    <t>29-883-1968</t>
  </si>
  <si>
    <t>52-260-4349</t>
  </si>
  <si>
    <t>56-847-4864</t>
  </si>
  <si>
    <t>79-386-9793</t>
  </si>
  <si>
    <t>26-307-4762</t>
  </si>
  <si>
    <t>32-591-6761</t>
  </si>
  <si>
    <t>35-595-4536</t>
  </si>
  <si>
    <t>20-380-0075</t>
  </si>
  <si>
    <t>73-743-0212</t>
  </si>
  <si>
    <t>17-275-9317</t>
  </si>
  <si>
    <t>24-628-2839</t>
  </si>
  <si>
    <t>41-314-3807</t>
  </si>
  <si>
    <t>13-781-4690</t>
  </si>
  <si>
    <t>71-231-6884</t>
  </si>
  <si>
    <t>74-369-5369</t>
  </si>
  <si>
    <t>27-698-5969</t>
  </si>
  <si>
    <t>58-932-7485</t>
  </si>
  <si>
    <t>19-984-0592</t>
  </si>
  <si>
    <t>56-537-4082</t>
  </si>
  <si>
    <t>75-705-5411</t>
  </si>
  <si>
    <t>03-772-2334</t>
  </si>
  <si>
    <t>59-411-5951</t>
  </si>
  <si>
    <t>59-617-2693</t>
  </si>
  <si>
    <t>05-095-1258</t>
  </si>
  <si>
    <t>69-949-7492</t>
  </si>
  <si>
    <t>74-332-6247</t>
  </si>
  <si>
    <t>17-764-6668</t>
  </si>
  <si>
    <t>39-315-4158</t>
  </si>
  <si>
    <t>37-783-1263</t>
  </si>
  <si>
    <t>75-198-7050</t>
  </si>
  <si>
    <t>30-850-4757</t>
  </si>
  <si>
    <t>93-450-8807</t>
  </si>
  <si>
    <t>17-578-9630</t>
  </si>
  <si>
    <t>21-599-9326</t>
  </si>
  <si>
    <t>24-972-0184</t>
  </si>
  <si>
    <t>63-969-3708</t>
  </si>
  <si>
    <t>24-835-0846</t>
  </si>
  <si>
    <t>08-389-3600</t>
  </si>
  <si>
    <t>67-625-6414</t>
  </si>
  <si>
    <t>01-970-7073</t>
  </si>
  <si>
    <t>19-549-2417</t>
  </si>
  <si>
    <t>53-920-4306</t>
  </si>
  <si>
    <t>77-223-4773</t>
  </si>
  <si>
    <t>46-348-8401</t>
  </si>
  <si>
    <t>73-338-1351</t>
  </si>
  <si>
    <t>34-392-7332</t>
  </si>
  <si>
    <t>21-818-6708</t>
  </si>
  <si>
    <t>74-721-5399</t>
  </si>
  <si>
    <t>22-273-0851</t>
  </si>
  <si>
    <t>61-225-4354</t>
  </si>
  <si>
    <t>97-063-0689</t>
  </si>
  <si>
    <t>12-299-7265</t>
  </si>
  <si>
    <t>59-489-1215</t>
  </si>
  <si>
    <t>25-952-6267</t>
  </si>
  <si>
    <t>54-897-2714</t>
  </si>
  <si>
    <t>52-361-8742</t>
  </si>
  <si>
    <t>09-046-9415</t>
  </si>
  <si>
    <t>03-310-0528</t>
  </si>
  <si>
    <t>69-992-3911</t>
  </si>
  <si>
    <t>38-924-4377</t>
  </si>
  <si>
    <t>97-220-6083</t>
  </si>
  <si>
    <t>87-271-6374</t>
  </si>
  <si>
    <t>85-255-8801</t>
  </si>
  <si>
    <t>17-385-1658</t>
  </si>
  <si>
    <t>61-600-0324</t>
  </si>
  <si>
    <t>15-654-1912</t>
  </si>
  <si>
    <t>44-627-0775</t>
  </si>
  <si>
    <t>68-891-6657</t>
  </si>
  <si>
    <t>47-248-1733</t>
  </si>
  <si>
    <t>23-955-6236</t>
  </si>
  <si>
    <t>26-495-9554</t>
  </si>
  <si>
    <t>93-648-7912</t>
  </si>
  <si>
    <t>93-963-7509</t>
  </si>
  <si>
    <t>11-207-9976</t>
  </si>
  <si>
    <t>33-435-3376</t>
  </si>
  <si>
    <t>66-508-9394</t>
  </si>
  <si>
    <t>79-465-3301</t>
  </si>
  <si>
    <t>09-786-0085</t>
  </si>
  <si>
    <t>57-574-7526</t>
  </si>
  <si>
    <t>59-092-2399</t>
  </si>
  <si>
    <t>70-413-2836</t>
  </si>
  <si>
    <t>54-427-1690</t>
  </si>
  <si>
    <t>97-992-0763</t>
  </si>
  <si>
    <t>56-932-3309</t>
  </si>
  <si>
    <t>58-254-1018</t>
  </si>
  <si>
    <t>32-443-7137</t>
  </si>
  <si>
    <t>53-069-2601</t>
  </si>
  <si>
    <t>69-516-5147</t>
  </si>
  <si>
    <t>82-376-3803</t>
  </si>
  <si>
    <t>41-401-7552</t>
  </si>
  <si>
    <t>34-809-0499</t>
  </si>
  <si>
    <t>90-943-1656</t>
  </si>
  <si>
    <t>68-657-0374</t>
  </si>
  <si>
    <t>99-915-5729</t>
  </si>
  <si>
    <t>06-542-3723</t>
  </si>
  <si>
    <t>42-942-5961</t>
  </si>
  <si>
    <t>24-691-5370</t>
  </si>
  <si>
    <t>90-247-2694</t>
  </si>
  <si>
    <t>87-691-6380</t>
  </si>
  <si>
    <t>20-763-5659</t>
  </si>
  <si>
    <t>69-697-3965</t>
  </si>
  <si>
    <t>42-399-1088</t>
  </si>
  <si>
    <t>82-222-9674</t>
  </si>
  <si>
    <t>13-342-0510</t>
  </si>
  <si>
    <t>74-434-6738</t>
  </si>
  <si>
    <t>85-037-5008</t>
  </si>
  <si>
    <t>36-716-0477</t>
  </si>
  <si>
    <t>66-685-0811</t>
  </si>
  <si>
    <t>17-898-3845</t>
  </si>
  <si>
    <t>35-054-4925</t>
  </si>
  <si>
    <t>16-523-7184</t>
  </si>
  <si>
    <t>67-857-5717</t>
  </si>
  <si>
    <t>03-039-4381</t>
  </si>
  <si>
    <t>97-597-1930</t>
  </si>
  <si>
    <t>33-830-6872</t>
  </si>
  <si>
    <t>54-089-8813</t>
  </si>
  <si>
    <t>45-605-8211</t>
  </si>
  <si>
    <t>08-442-3597</t>
  </si>
  <si>
    <t>66-227-6819</t>
  </si>
  <si>
    <t>59-367-7131</t>
  </si>
  <si>
    <t>37-974-9881</t>
  </si>
  <si>
    <t>39-894-0770</t>
  </si>
  <si>
    <t>90-207-4110</t>
  </si>
  <si>
    <t>12-908-5362</t>
  </si>
  <si>
    <t>22-406-2058</t>
  </si>
  <si>
    <t>89-024-2520</t>
  </si>
  <si>
    <t>78-123-7707</t>
  </si>
  <si>
    <t>80-003-4710</t>
  </si>
  <si>
    <t>64-070-5439</t>
  </si>
  <si>
    <t>64-527-8169</t>
  </si>
  <si>
    <t>80-298-7419</t>
  </si>
  <si>
    <t>00-182-3870</t>
  </si>
  <si>
    <t>72-304-5848</t>
  </si>
  <si>
    <t>63-771-4193</t>
  </si>
  <si>
    <t>86-106-1385</t>
  </si>
  <si>
    <t>37-475-2149</t>
  </si>
  <si>
    <t>94-588-0361</t>
  </si>
  <si>
    <t>92-383-2194</t>
  </si>
  <si>
    <t>45-963-2813</t>
  </si>
  <si>
    <t>69-021-7640</t>
  </si>
  <si>
    <t>53-660-5552</t>
  </si>
  <si>
    <t>00-582-9269</t>
  </si>
  <si>
    <t>75-315-5842</t>
  </si>
  <si>
    <t>59-548-5403</t>
  </si>
  <si>
    <t>28-254-9744</t>
  </si>
  <si>
    <t>51-800-0278</t>
  </si>
  <si>
    <t>35-107-9147</t>
  </si>
  <si>
    <t>43-448-3688</t>
  </si>
  <si>
    <t>56-088-4065</t>
  </si>
  <si>
    <t>61-755-6036</t>
  </si>
  <si>
    <t>51-687-8605</t>
  </si>
  <si>
    <t>55-964-6974</t>
  </si>
  <si>
    <t>25-586-8304</t>
  </si>
  <si>
    <t>40-374-8897</t>
  </si>
  <si>
    <t>97-405-0888</t>
  </si>
  <si>
    <t>71-934-9341</t>
  </si>
  <si>
    <t>86-578-2297</t>
  </si>
  <si>
    <t>69-048-5831</t>
  </si>
  <si>
    <t>41-543-1100</t>
  </si>
  <si>
    <t>75-971-2943</t>
  </si>
  <si>
    <t>20-097-3198</t>
  </si>
  <si>
    <t>81-524-8662</t>
  </si>
  <si>
    <t>77-446-9607</t>
  </si>
  <si>
    <t>00-247-1044</t>
  </si>
  <si>
    <t>36-473-8733</t>
  </si>
  <si>
    <t>87-307-2269</t>
  </si>
  <si>
    <t>41-541-0963</t>
  </si>
  <si>
    <t>59-848-2836</t>
  </si>
  <si>
    <t>16-995-2472</t>
  </si>
  <si>
    <t>65-143-5778</t>
  </si>
  <si>
    <t>55-989-4174</t>
  </si>
  <si>
    <t>05-740-2398</t>
  </si>
  <si>
    <t>58-716-4483</t>
  </si>
  <si>
    <t>52-828-5144</t>
  </si>
  <si>
    <t>60-857-7519</t>
  </si>
  <si>
    <t>74-348-2310</t>
  </si>
  <si>
    <t>53-958-4265</t>
  </si>
  <si>
    <t>41-570-6771</t>
  </si>
  <si>
    <t>19-398-3164</t>
  </si>
  <si>
    <t>05-308-8111</t>
  </si>
  <si>
    <t>63-481-1922</t>
  </si>
  <si>
    <t>19-119-1781</t>
  </si>
  <si>
    <t>01-340-3418</t>
  </si>
  <si>
    <t>50-959-1602</t>
  </si>
  <si>
    <t>64-411-3205</t>
  </si>
  <si>
    <t>62-136-5075</t>
  </si>
  <si>
    <t>20-470-7234</t>
  </si>
  <si>
    <t>03-437-0146</t>
  </si>
  <si>
    <t>20-861-7740</t>
  </si>
  <si>
    <t>58-998-1526</t>
  </si>
  <si>
    <t>28-430-8358</t>
  </si>
  <si>
    <t>36-630-7454</t>
  </si>
  <si>
    <t>52-537-8215</t>
  </si>
  <si>
    <t>42-948-6263</t>
  </si>
  <si>
    <t>03-945-4939</t>
  </si>
  <si>
    <t>40-507-6093</t>
  </si>
  <si>
    <t>22-284-4760</t>
  </si>
  <si>
    <t>92-459-7398</t>
  </si>
  <si>
    <t>47-359-4856</t>
  </si>
  <si>
    <t>22-745-4393</t>
  </si>
  <si>
    <t>87-162-1887</t>
  </si>
  <si>
    <t>45-709-8777</t>
  </si>
  <si>
    <t>54-574-1306</t>
  </si>
  <si>
    <t>78-854-3063</t>
  </si>
  <si>
    <t>75-830-1192</t>
  </si>
  <si>
    <t>03-365-3971</t>
  </si>
  <si>
    <t>03-147-1561</t>
  </si>
  <si>
    <t>99-807-8122</t>
  </si>
  <si>
    <t>51-427-5834</t>
  </si>
  <si>
    <t>04-373-2378</t>
  </si>
  <si>
    <t>86-536-0101</t>
  </si>
  <si>
    <t>78-576-3170</t>
  </si>
  <si>
    <t>69-846-4120</t>
  </si>
  <si>
    <t>62-871-8419</t>
  </si>
  <si>
    <t>06-332-4442</t>
  </si>
  <si>
    <t>95-586-6540</t>
  </si>
  <si>
    <t>02-739-0122</t>
  </si>
  <si>
    <t>58-165-6443</t>
  </si>
  <si>
    <t>63-248-0686</t>
  </si>
  <si>
    <t>21-412-4434</t>
  </si>
  <si>
    <t>65-273-0729</t>
  </si>
  <si>
    <t>60-575-6141</t>
  </si>
  <si>
    <t>40-993-9272</t>
  </si>
  <si>
    <t>07-687-4027</t>
  </si>
  <si>
    <t>20-230-3312</t>
  </si>
  <si>
    <t>69-066-8229</t>
  </si>
  <si>
    <t>22-730-4874</t>
  </si>
  <si>
    <t>95-517-8353</t>
  </si>
  <si>
    <t>11-772-3762</t>
  </si>
  <si>
    <t>88-284-7457</t>
  </si>
  <si>
    <t>72-339-0160</t>
  </si>
  <si>
    <t>27-855-6361</t>
  </si>
  <si>
    <t>88-525-9063</t>
  </si>
  <si>
    <t>55-711-7226</t>
  </si>
  <si>
    <t>35-014-5591</t>
  </si>
  <si>
    <t>05-166-7920</t>
  </si>
  <si>
    <t>71-662-8977</t>
  </si>
  <si>
    <t>39-030-6632</t>
  </si>
  <si>
    <t>57-519-2981</t>
  </si>
  <si>
    <t>69-502-0862</t>
  </si>
  <si>
    <t>35-376-7996</t>
  </si>
  <si>
    <t>86-603-8882</t>
  </si>
  <si>
    <t>82-481-9918</t>
  </si>
  <si>
    <t>69-740-4105</t>
  </si>
  <si>
    <t>03-916-8293</t>
  </si>
  <si>
    <t>98-266-5736</t>
  </si>
  <si>
    <t>03-822-4442</t>
  </si>
  <si>
    <t>58-402-0980</t>
  </si>
  <si>
    <t>65-466-8770</t>
  </si>
  <si>
    <t>79-783-2177</t>
  </si>
  <si>
    <t>60-068-2648</t>
  </si>
  <si>
    <t>18-710-1197</t>
  </si>
  <si>
    <t>87-545-8827</t>
  </si>
  <si>
    <t>65-655-0249</t>
  </si>
  <si>
    <t>16-240-8047</t>
  </si>
  <si>
    <t>51-824-9115</t>
  </si>
  <si>
    <t>66-503-3955</t>
  </si>
  <si>
    <t>92-118-9378</t>
  </si>
  <si>
    <t>76-143-5623</t>
  </si>
  <si>
    <t>54-852-0111</t>
  </si>
  <si>
    <t>96-307-9458</t>
  </si>
  <si>
    <t>05-725-4119</t>
  </si>
  <si>
    <t>60-506-2423</t>
  </si>
  <si>
    <t>72-796-7277</t>
  </si>
  <si>
    <t>12-277-2110</t>
  </si>
  <si>
    <t>24-538-7538</t>
  </si>
  <si>
    <t>26-621-2769</t>
  </si>
  <si>
    <t>03-128-3190</t>
  </si>
  <si>
    <t>02-378-1309</t>
  </si>
  <si>
    <t>64-466-6279</t>
  </si>
  <si>
    <t>20-451-9688</t>
  </si>
  <si>
    <t>64-732-1987</t>
  </si>
  <si>
    <t>09-637-3374</t>
  </si>
  <si>
    <t>65-976-1387</t>
  </si>
  <si>
    <t>53-051-3313</t>
  </si>
  <si>
    <t>25-049-3059</t>
  </si>
  <si>
    <t>67-465-3113</t>
  </si>
  <si>
    <t>04-120-4263</t>
  </si>
  <si>
    <t>43-632-6326</t>
  </si>
  <si>
    <t>50-387-1561</t>
  </si>
  <si>
    <t>14-295-7933</t>
  </si>
  <si>
    <t>50-567-5275</t>
  </si>
  <si>
    <t>29-721-7418</t>
  </si>
  <si>
    <t>63-617-9531</t>
  </si>
  <si>
    <t>68-970-3201</t>
  </si>
  <si>
    <t>14-928-0351</t>
  </si>
  <si>
    <t>54-668-8091</t>
  </si>
  <si>
    <t>16-626-0962</t>
  </si>
  <si>
    <t>32-470-6794</t>
  </si>
  <si>
    <t>10-139-9147</t>
  </si>
  <si>
    <t>72-298-3516</t>
  </si>
  <si>
    <t>60-740-1838</t>
  </si>
  <si>
    <t>95-665-2501</t>
  </si>
  <si>
    <t>39-137-0308</t>
  </si>
  <si>
    <t>28-071-9847</t>
  </si>
  <si>
    <t>07-158-9014</t>
  </si>
  <si>
    <t>91-535-8506</t>
  </si>
  <si>
    <t>58-947-3039</t>
  </si>
  <si>
    <t>17-473-2085</t>
  </si>
  <si>
    <t>24-087-7015</t>
  </si>
  <si>
    <t>49-242-6542</t>
  </si>
  <si>
    <t>72-745-1968</t>
  </si>
  <si>
    <t>06-572-3480</t>
  </si>
  <si>
    <t>84-938-0644</t>
  </si>
  <si>
    <t>45-970-1074</t>
  </si>
  <si>
    <t>32-167-2830</t>
  </si>
  <si>
    <t>75-784-7428</t>
  </si>
  <si>
    <t>97-981-8492</t>
  </si>
  <si>
    <t>82-676-0622</t>
  </si>
  <si>
    <t>69-560-6480</t>
  </si>
  <si>
    <t>81-919-2301</t>
  </si>
  <si>
    <t>12-904-6392</t>
  </si>
  <si>
    <t>92-932-7036</t>
  </si>
  <si>
    <t>29-929-8325</t>
  </si>
  <si>
    <t>84-665-0205</t>
  </si>
  <si>
    <t>36-799-5437</t>
  </si>
  <si>
    <t>32-928-3625</t>
  </si>
  <si>
    <t>90-954-5035</t>
  </si>
  <si>
    <t>69-502-1342</t>
  </si>
  <si>
    <t>30-077-3524</t>
  </si>
  <si>
    <t>82-727-1306</t>
  </si>
  <si>
    <t>12-689-5057</t>
  </si>
  <si>
    <t>69-344-2147</t>
  </si>
  <si>
    <t>44-140-8080</t>
  </si>
  <si>
    <t>02-477-4438</t>
  </si>
  <si>
    <t>42-472-1905</t>
  </si>
  <si>
    <t>27-180-3214</t>
  </si>
  <si>
    <t>09-078-9895</t>
  </si>
  <si>
    <t>15-283-9342</t>
  </si>
  <si>
    <t>28-163-2156</t>
  </si>
  <si>
    <t>21-136-9347</t>
  </si>
  <si>
    <t>56-935-0947</t>
  </si>
  <si>
    <t>11-804-9125</t>
  </si>
  <si>
    <t>07-398-4857</t>
  </si>
  <si>
    <t>92-068-1011</t>
  </si>
  <si>
    <t>86-607-0670</t>
  </si>
  <si>
    <t>11-751-8942</t>
  </si>
  <si>
    <t>19-153-0683</t>
  </si>
  <si>
    <t>85-847-4700</t>
  </si>
  <si>
    <t>86-705-6683</t>
  </si>
  <si>
    <t>04-330-4908</t>
  </si>
  <si>
    <t>70-581-6669</t>
  </si>
  <si>
    <t>74-671-6877</t>
  </si>
  <si>
    <t>95-245-8189</t>
  </si>
  <si>
    <t>24-914-3128</t>
  </si>
  <si>
    <t>08-034-2183</t>
  </si>
  <si>
    <t>42-723-6459</t>
  </si>
  <si>
    <t>65-388-4321</t>
  </si>
  <si>
    <t>42-611-7652</t>
  </si>
  <si>
    <t>23-043-1099</t>
  </si>
  <si>
    <t>49-533-9422</t>
  </si>
  <si>
    <t>99-904-7251</t>
  </si>
  <si>
    <t>55-458-2079</t>
  </si>
  <si>
    <t>22-271-8600</t>
  </si>
  <si>
    <t>16-519-5107</t>
  </si>
  <si>
    <t>56-106-2863</t>
  </si>
  <si>
    <t>11-994-4564</t>
  </si>
  <si>
    <t>05-766-6765</t>
  </si>
  <si>
    <t>74-762-0715</t>
  </si>
  <si>
    <t>50-771-3451</t>
  </si>
  <si>
    <t>98-830-3306</t>
  </si>
  <si>
    <t>57-429-7779</t>
  </si>
  <si>
    <t>36-642-0727</t>
  </si>
  <si>
    <t>27-992-7616</t>
  </si>
  <si>
    <t>20-928-3378</t>
  </si>
  <si>
    <t>31-808-1893</t>
  </si>
  <si>
    <t>41-897-8231</t>
  </si>
  <si>
    <t>09-311-3902</t>
  </si>
  <si>
    <t>15-951-6474</t>
  </si>
  <si>
    <t>42-936-8249</t>
  </si>
  <si>
    <t>07-764-5223</t>
  </si>
  <si>
    <t>16-034-3988</t>
  </si>
  <si>
    <t>39-488-0979</t>
  </si>
  <si>
    <t>79-797-1518</t>
  </si>
  <si>
    <t>62-543-6031</t>
  </si>
  <si>
    <t>30-991-2489</t>
  </si>
  <si>
    <t>97-253-1006</t>
  </si>
  <si>
    <t>80-012-6553</t>
  </si>
  <si>
    <t>10-891-2853</t>
  </si>
  <si>
    <t>97-522-0132</t>
  </si>
  <si>
    <t>41-417-6671</t>
  </si>
  <si>
    <t>43-272-1269</t>
  </si>
  <si>
    <t>57-772-0179</t>
  </si>
  <si>
    <t>20-317-3091</t>
  </si>
  <si>
    <t>68-416-6271</t>
  </si>
  <si>
    <t>10-036-0508</t>
  </si>
  <si>
    <t>46-989-6602</t>
  </si>
  <si>
    <t>19-976-4090</t>
  </si>
  <si>
    <t>91-417-7917</t>
  </si>
  <si>
    <t>57-722-6305</t>
  </si>
  <si>
    <t>99-272-4824</t>
  </si>
  <si>
    <t>79-588-7351</t>
  </si>
  <si>
    <t>65-168-5593</t>
  </si>
  <si>
    <t>34-445-0338</t>
  </si>
  <si>
    <t>40-602-9417</t>
  </si>
  <si>
    <t>86-550-8551</t>
  </si>
  <si>
    <t>00-532-5932</t>
  </si>
  <si>
    <t>44-592-5694</t>
  </si>
  <si>
    <t>95-772-2868</t>
  </si>
  <si>
    <t>77-579-7210</t>
  </si>
  <si>
    <t>76-276-6316</t>
  </si>
  <si>
    <t>48-718-3416</t>
  </si>
  <si>
    <t>74-727-2226</t>
  </si>
  <si>
    <t>14-811-1671</t>
  </si>
  <si>
    <t>18-803-3735</t>
  </si>
  <si>
    <t>25-839-1582</t>
  </si>
  <si>
    <t>06-819-0320</t>
  </si>
  <si>
    <t>79-228-1776</t>
  </si>
  <si>
    <t>44-500-8545</t>
  </si>
  <si>
    <t>72-244-0567</t>
  </si>
  <si>
    <t>52-180-5666</t>
  </si>
  <si>
    <t>41-718-1618</t>
  </si>
  <si>
    <t>09-595-7431</t>
  </si>
  <si>
    <t>62-673-4826</t>
  </si>
  <si>
    <t>88-358-9366</t>
  </si>
  <si>
    <t>87-551-3098</t>
  </si>
  <si>
    <t>32-093-5595</t>
  </si>
  <si>
    <t>37-644-7294</t>
  </si>
  <si>
    <t>40-030-7877</t>
  </si>
  <si>
    <t>52-292-5668</t>
  </si>
  <si>
    <t>78-591-9443</t>
  </si>
  <si>
    <t>21-554-6723</t>
  </si>
  <si>
    <t>79-218-6250</t>
  </si>
  <si>
    <t>19-465-1155</t>
  </si>
  <si>
    <t>73-946-2551</t>
  </si>
  <si>
    <t>49-085-7177</t>
  </si>
  <si>
    <t>02-381-1439</t>
  </si>
  <si>
    <t>85-424-2568</t>
  </si>
  <si>
    <t>65-349-1969</t>
  </si>
  <si>
    <t>71-035-6537</t>
  </si>
  <si>
    <t>32-586-0811</t>
  </si>
  <si>
    <t>30-053-4750</t>
  </si>
  <si>
    <t>43-780-1426</t>
  </si>
  <si>
    <t>32-918-6583</t>
  </si>
  <si>
    <t>19-825-7829</t>
  </si>
  <si>
    <t>47-723-4220</t>
  </si>
  <si>
    <t>06-110-2585</t>
  </si>
  <si>
    <t>48-156-4110</t>
  </si>
  <si>
    <t>23-174-2779</t>
  </si>
  <si>
    <t>77-941-2467</t>
  </si>
  <si>
    <t>28-062-2702</t>
  </si>
  <si>
    <t>40-594-1872</t>
  </si>
  <si>
    <t>23-486-6034</t>
  </si>
  <si>
    <t>39-594-3572</t>
  </si>
  <si>
    <t>58-266-2593</t>
  </si>
  <si>
    <t>06-160-2039</t>
  </si>
  <si>
    <t>72-169-0200</t>
  </si>
  <si>
    <t>45-729-7072</t>
  </si>
  <si>
    <t>21-194-3701</t>
  </si>
  <si>
    <t>07-436-7201</t>
  </si>
  <si>
    <t>79-785-3959</t>
  </si>
  <si>
    <t>62-098-3804</t>
  </si>
  <si>
    <t>04-168-3192</t>
  </si>
  <si>
    <t>09-180-3056</t>
  </si>
  <si>
    <t>72-961-4821</t>
  </si>
  <si>
    <t>35-253-4080</t>
  </si>
  <si>
    <t>15-926-3420</t>
  </si>
  <si>
    <t>86-120-6171</t>
  </si>
  <si>
    <t>66-573-6539</t>
  </si>
  <si>
    <t>09-836-2872</t>
  </si>
  <si>
    <t>00-497-6771</t>
  </si>
  <si>
    <t>02-169-1683</t>
  </si>
  <si>
    <t>99-687-9106</t>
  </si>
  <si>
    <t>10-610-8205</t>
  </si>
  <si>
    <t>94-154-5890</t>
  </si>
  <si>
    <t>56-194-7439</t>
  </si>
  <si>
    <t>03-918-1976</t>
  </si>
  <si>
    <t>51-993-2391</t>
  </si>
  <si>
    <t>45-004-4714</t>
  </si>
  <si>
    <t>90-160-6183</t>
  </si>
  <si>
    <t>30-350-3325</t>
  </si>
  <si>
    <t>02-215-5024</t>
  </si>
  <si>
    <t>32-023-6295</t>
  </si>
  <si>
    <t>84-107-1544</t>
  </si>
  <si>
    <t>66-259-6088</t>
  </si>
  <si>
    <t>98-653-4927</t>
  </si>
  <si>
    <t>76-101-7612</t>
  </si>
  <si>
    <t>10-449-6102</t>
  </si>
  <si>
    <t>17-193-2559</t>
  </si>
  <si>
    <t>77-241-2421</t>
  </si>
  <si>
    <t>90-706-9526</t>
  </si>
  <si>
    <t>63-272-9644</t>
  </si>
  <si>
    <t>46-463-1108</t>
  </si>
  <si>
    <t>77-635-3313</t>
  </si>
  <si>
    <t>77-235-7398</t>
  </si>
  <si>
    <t>94-719-5382</t>
  </si>
  <si>
    <t>08-883-2178</t>
  </si>
  <si>
    <t>34-514-7487</t>
  </si>
  <si>
    <t>84-947-9908</t>
  </si>
  <si>
    <t>77-908-6252</t>
  </si>
  <si>
    <t>68-159-3031</t>
  </si>
  <si>
    <t>87-206-4326</t>
  </si>
  <si>
    <t>52-478-1164</t>
  </si>
  <si>
    <t>41-637-2593</t>
  </si>
  <si>
    <t>13-557-3803</t>
  </si>
  <si>
    <t>14-881-0938</t>
  </si>
  <si>
    <t>59-397-8500</t>
  </si>
  <si>
    <t>77-116-4971</t>
  </si>
  <si>
    <t>54-604-3028</t>
  </si>
  <si>
    <t>82-742-3137</t>
  </si>
  <si>
    <t>35-579-3118</t>
  </si>
  <si>
    <t>57-688-4159</t>
  </si>
  <si>
    <t>26-451-1868</t>
  </si>
  <si>
    <t>30-518-1108</t>
  </si>
  <si>
    <t>10-820-2344</t>
  </si>
  <si>
    <t>59-666-6027</t>
  </si>
  <si>
    <t>45-084-5560</t>
  </si>
  <si>
    <t>65-780-2096</t>
  </si>
  <si>
    <t>95-622-7850</t>
  </si>
  <si>
    <t>25-030-9379</t>
  </si>
  <si>
    <t>61-486-5652</t>
  </si>
  <si>
    <t>05-361-7096</t>
  </si>
  <si>
    <t>74-753-2431</t>
  </si>
  <si>
    <t>32-449-5105</t>
  </si>
  <si>
    <t>90-842-1387</t>
  </si>
  <si>
    <t>10-378-1235</t>
  </si>
  <si>
    <t>72-661-6193</t>
  </si>
  <si>
    <t>23-447-4343</t>
  </si>
  <si>
    <t>35-112-1219</t>
  </si>
  <si>
    <t>49-589-5007</t>
  </si>
  <si>
    <t>10-272-0764</t>
  </si>
  <si>
    <t>89-764-2429</t>
  </si>
  <si>
    <t>65-113-4873</t>
  </si>
  <si>
    <t>73-041-9249</t>
  </si>
  <si>
    <t>61-924-6653</t>
  </si>
  <si>
    <t>30-833-7486</t>
  </si>
  <si>
    <t>83-869-6111</t>
  </si>
  <si>
    <t>41-397-2988</t>
  </si>
  <si>
    <t>12-421-5055</t>
  </si>
  <si>
    <t>37-691-0381</t>
  </si>
  <si>
    <t>77-126-3549</t>
  </si>
  <si>
    <t>80-382-8346</t>
  </si>
  <si>
    <t>78-509-2577</t>
  </si>
  <si>
    <t>27-508-3340</t>
  </si>
  <si>
    <t>60-845-5275</t>
  </si>
  <si>
    <t>48-848-8231</t>
  </si>
  <si>
    <t>84-550-9861</t>
  </si>
  <si>
    <t>85-275-9645</t>
  </si>
  <si>
    <t>90-913-2083</t>
  </si>
  <si>
    <t>74-128-4637</t>
  </si>
  <si>
    <t>77-297-8195</t>
  </si>
  <si>
    <t>50-086-6644</t>
  </si>
  <si>
    <t>74-186-5876</t>
  </si>
  <si>
    <t>95-175-0924</t>
  </si>
  <si>
    <t>36-050-3357</t>
  </si>
  <si>
    <t>37-017-1174</t>
  </si>
  <si>
    <t>01-866-4868</t>
  </si>
  <si>
    <t>76-725-2822</t>
  </si>
  <si>
    <t>69-879-4257</t>
  </si>
  <si>
    <t>88-598-9847</t>
  </si>
  <si>
    <t>81-114-8082</t>
  </si>
  <si>
    <t>98-185-6257</t>
  </si>
  <si>
    <t>61-165-9948</t>
  </si>
  <si>
    <t>60-757-4444</t>
  </si>
  <si>
    <t>05-026-9800</t>
  </si>
  <si>
    <t>41-272-1012</t>
  </si>
  <si>
    <t>24-315-4284</t>
  </si>
  <si>
    <t>84-611-8108</t>
  </si>
  <si>
    <t>47-285-1991</t>
  </si>
  <si>
    <t>82-894-2041</t>
  </si>
  <si>
    <t>34-668-1996</t>
  </si>
  <si>
    <t>11-343-2078</t>
  </si>
  <si>
    <t>86-142-5153</t>
  </si>
  <si>
    <t>97-972-7473</t>
  </si>
  <si>
    <t>97-598-2292</t>
  </si>
  <si>
    <t>06-042-9067</t>
  </si>
  <si>
    <t>17-932-3672</t>
  </si>
  <si>
    <t>30-583-1092</t>
  </si>
  <si>
    <t>02-325-7665</t>
  </si>
  <si>
    <t>18-621-4324</t>
  </si>
  <si>
    <t>34-626-1205</t>
  </si>
  <si>
    <t>61-069-3880</t>
  </si>
  <si>
    <t>75-570-6730</t>
  </si>
  <si>
    <t>66-949-8003</t>
  </si>
  <si>
    <t>18-433-2994</t>
  </si>
  <si>
    <t>07-732-1519</t>
  </si>
  <si>
    <t>17-200-6012</t>
  </si>
  <si>
    <t>67-292-3310</t>
  </si>
  <si>
    <t>05-014-3348</t>
  </si>
  <si>
    <t>12-321-3521</t>
  </si>
  <si>
    <t>76-988-2647</t>
  </si>
  <si>
    <t>32-982-3499</t>
  </si>
  <si>
    <t>07-357-5547</t>
  </si>
  <si>
    <t>49-110-9783</t>
  </si>
  <si>
    <t>75-250-1076</t>
  </si>
  <si>
    <t>06-726-5295</t>
  </si>
  <si>
    <t>59-725-6669</t>
  </si>
  <si>
    <t>54-750-0063</t>
  </si>
  <si>
    <t>13-938-6326</t>
  </si>
  <si>
    <t>84-964-3249</t>
  </si>
  <si>
    <t>92-784-1522</t>
  </si>
  <si>
    <t>52-600-3309</t>
  </si>
  <si>
    <t>41-965-7357</t>
  </si>
  <si>
    <t>59-930-5094</t>
  </si>
  <si>
    <t>87-109-7956</t>
  </si>
  <si>
    <t>33-299-3505</t>
  </si>
  <si>
    <t>42-206-4186</t>
  </si>
  <si>
    <t>88-315-2594</t>
  </si>
  <si>
    <t>35-522-6385</t>
  </si>
  <si>
    <t>49-994-6453</t>
  </si>
  <si>
    <t>07-822-2899</t>
  </si>
  <si>
    <t>07-954-0021</t>
  </si>
  <si>
    <t>56-665-8104</t>
  </si>
  <si>
    <t>84-149-9137</t>
  </si>
  <si>
    <t>20-039-4463</t>
  </si>
  <si>
    <t>96-273-3026</t>
  </si>
  <si>
    <t>44-521-6371</t>
  </si>
  <si>
    <t>23-086-1286</t>
  </si>
  <si>
    <t>06-915-8406</t>
  </si>
  <si>
    <t>48-302-1095</t>
  </si>
  <si>
    <t>25-926-4127</t>
  </si>
  <si>
    <t>71-916-5404</t>
  </si>
  <si>
    <t>94-287-8849</t>
  </si>
  <si>
    <t>83-888-2439</t>
  </si>
  <si>
    <t>56-617-4682</t>
  </si>
  <si>
    <t>82-900-8175</t>
  </si>
  <si>
    <t>15-377-1350</t>
  </si>
  <si>
    <t>47-982-0577</t>
  </si>
  <si>
    <t>92-594-0165</t>
  </si>
  <si>
    <t>05-863-7023</t>
  </si>
  <si>
    <t>30-271-0842</t>
  </si>
  <si>
    <t>40-917-6671</t>
  </si>
  <si>
    <t>92-609-0341</t>
  </si>
  <si>
    <t>50-882-4610</t>
  </si>
  <si>
    <t>28-257-7708</t>
  </si>
  <si>
    <t>42-856-2184</t>
  </si>
  <si>
    <t>79-862-0647</t>
  </si>
  <si>
    <t>86-475-5482</t>
  </si>
  <si>
    <t>34-474-0364</t>
  </si>
  <si>
    <t>91-253-5645</t>
  </si>
  <si>
    <t>59-079-2993</t>
  </si>
  <si>
    <t>50-832-8448</t>
  </si>
  <si>
    <t>60-791-4319</t>
  </si>
  <si>
    <t>24-962-6282</t>
  </si>
  <si>
    <t>55-384-2083</t>
  </si>
  <si>
    <t>91-010-5599</t>
  </si>
  <si>
    <t>88-603-8934</t>
  </si>
  <si>
    <t>32-207-2096</t>
  </si>
  <si>
    <t>58-391-0760</t>
  </si>
  <si>
    <t>82-595-1072</t>
  </si>
  <si>
    <t>49-040-7174</t>
  </si>
  <si>
    <t>61-454-3734</t>
  </si>
  <si>
    <t>09-266-4179</t>
  </si>
  <si>
    <t>70-902-7109</t>
  </si>
  <si>
    <t>10-869-7316</t>
  </si>
  <si>
    <t>76-032-1465</t>
  </si>
  <si>
    <t>18-503-3278</t>
  </si>
  <si>
    <t>51-705-2503</t>
  </si>
  <si>
    <t>55-110-0161</t>
  </si>
  <si>
    <t>02-522-8661</t>
  </si>
  <si>
    <t>96-339-6381</t>
  </si>
  <si>
    <t>13-336-1862</t>
  </si>
  <si>
    <t>24-699-7524</t>
  </si>
  <si>
    <t>03-281-3225</t>
  </si>
  <si>
    <t>97-444-5334</t>
  </si>
  <si>
    <t>35-336-0546</t>
  </si>
  <si>
    <t>17-524-0148</t>
  </si>
  <si>
    <t>12-654-3213</t>
  </si>
  <si>
    <t>39-924-9687</t>
  </si>
  <si>
    <t>62-526-0954</t>
  </si>
  <si>
    <t>01-943-7946</t>
  </si>
  <si>
    <t>92-343-7279</t>
  </si>
  <si>
    <t>45-814-6343</t>
  </si>
  <si>
    <t>19-672-3454</t>
  </si>
  <si>
    <t>43-800-1164</t>
  </si>
  <si>
    <t>50-548-5997</t>
  </si>
  <si>
    <t>47-890-7617</t>
  </si>
  <si>
    <t>85-962-2826</t>
  </si>
  <si>
    <t>71-748-6393</t>
  </si>
  <si>
    <t>97-577-1547</t>
  </si>
  <si>
    <t>51-168-4617</t>
  </si>
  <si>
    <t>24-915-6147</t>
  </si>
  <si>
    <t>64-947-5198</t>
  </si>
  <si>
    <t>81-663-8706</t>
  </si>
  <si>
    <t>53-453-5141</t>
  </si>
  <si>
    <t>26-311-6246</t>
  </si>
  <si>
    <t>21-585-8157</t>
  </si>
  <si>
    <t>59-642-0147</t>
  </si>
  <si>
    <t>10-245-0356</t>
  </si>
  <si>
    <t>56-365-2254</t>
  </si>
  <si>
    <t>70-697-9733</t>
  </si>
  <si>
    <t>64-626-9439</t>
  </si>
  <si>
    <t>10-188-9924</t>
  </si>
  <si>
    <t>33-271-3978</t>
  </si>
  <si>
    <t>17-964-9608</t>
  </si>
  <si>
    <t>28-770-2229</t>
  </si>
  <si>
    <t>79-352-8186</t>
  </si>
  <si>
    <t>18-820-5519</t>
  </si>
  <si>
    <t>08-899-7422</t>
  </si>
  <si>
    <t>28-488-2318</t>
  </si>
  <si>
    <t>96-453-6919</t>
  </si>
  <si>
    <t>27-710-5682</t>
  </si>
  <si>
    <t>55-141-9745</t>
  </si>
  <si>
    <t>84-813-5366</t>
  </si>
  <si>
    <t>40-178-6154</t>
  </si>
  <si>
    <t>73-294-7860</t>
  </si>
  <si>
    <t>15-512-1078</t>
  </si>
  <si>
    <t>81-090-4953</t>
  </si>
  <si>
    <t>21-694-2796</t>
  </si>
  <si>
    <t>16-187-9738</t>
  </si>
  <si>
    <t>68-575-5105</t>
  </si>
  <si>
    <t>96-181-1895</t>
  </si>
  <si>
    <t>21-747-0852</t>
  </si>
  <si>
    <t>35-399-3554</t>
  </si>
  <si>
    <t>97-701-1092</t>
  </si>
  <si>
    <t>17-884-0361</t>
  </si>
  <si>
    <t>20-959-3330</t>
  </si>
  <si>
    <t>83-695-2518</t>
  </si>
  <si>
    <t>30-454-0318</t>
  </si>
  <si>
    <t>42-064-3534</t>
  </si>
  <si>
    <t>58-149-0819</t>
  </si>
  <si>
    <t>21-423-4545</t>
  </si>
  <si>
    <t>84-657-6976</t>
  </si>
  <si>
    <t>88-352-4372</t>
  </si>
  <si>
    <t>33-540-0901</t>
  </si>
  <si>
    <t>11-468-5388</t>
  </si>
  <si>
    <t>21-043-3466</t>
  </si>
  <si>
    <t>60-304-2779</t>
  </si>
  <si>
    <t>22-249-2521</t>
  </si>
  <si>
    <t>99-454-9390</t>
  </si>
  <si>
    <t>48-707-3462</t>
  </si>
  <si>
    <t>63-182-8476</t>
  </si>
  <si>
    <t>77-671-3389</t>
  </si>
  <si>
    <t>97-173-4004</t>
  </si>
  <si>
    <t>69-738-9495</t>
  </si>
  <si>
    <t>60-865-0395</t>
  </si>
  <si>
    <t>84-697-7821</t>
  </si>
  <si>
    <t>86-732-5139</t>
  </si>
  <si>
    <t>18-314-5044</t>
  </si>
  <si>
    <t>23-283-7661</t>
  </si>
  <si>
    <t>06-534-8948</t>
  </si>
  <si>
    <t>61-436-0289</t>
  </si>
  <si>
    <t>74-458-8425</t>
  </si>
  <si>
    <t>65-013-2133</t>
  </si>
  <si>
    <t>02-182-8603</t>
  </si>
  <si>
    <t>25-283-0652</t>
  </si>
  <si>
    <t>14-007-7201</t>
  </si>
  <si>
    <t>66-553-4251</t>
  </si>
  <si>
    <t>34-206-3987</t>
  </si>
  <si>
    <t>95-969-9029</t>
  </si>
  <si>
    <t>55-098-4103</t>
  </si>
  <si>
    <t>62-193-5008</t>
  </si>
  <si>
    <t>24-998-7428</t>
  </si>
  <si>
    <t>41-311-1370</t>
  </si>
  <si>
    <t>68-813-0277</t>
  </si>
  <si>
    <t>30-408-4482</t>
  </si>
  <si>
    <t>90-812-2967</t>
  </si>
  <si>
    <t>72-766-1807</t>
  </si>
  <si>
    <t>19-244-0295</t>
  </si>
  <si>
    <t>08-011-9488</t>
  </si>
  <si>
    <t>57-531-3871</t>
  </si>
  <si>
    <t>36-394-0695</t>
  </si>
  <si>
    <t>73-642-0202</t>
  </si>
  <si>
    <t>09-042-9884</t>
  </si>
  <si>
    <t>87-838-1151</t>
  </si>
  <si>
    <t>35-484-7184</t>
  </si>
  <si>
    <t>33-171-1426</t>
  </si>
  <si>
    <t>80-492-2308</t>
  </si>
  <si>
    <t>67-371-8441</t>
  </si>
  <si>
    <t>49-847-8882</t>
  </si>
  <si>
    <t>78-055-9618</t>
  </si>
  <si>
    <t>95-005-8821</t>
  </si>
  <si>
    <t>16-043-5275</t>
  </si>
  <si>
    <t>33-179-4324</t>
  </si>
  <si>
    <t>51-783-1345</t>
  </si>
  <si>
    <t>03-534-5382</t>
  </si>
  <si>
    <t>40-352-3633</t>
  </si>
  <si>
    <t>48-482-1722</t>
  </si>
  <si>
    <t>65-005-2033</t>
  </si>
  <si>
    <t>40-955-5141</t>
  </si>
  <si>
    <t>46-990-1224</t>
  </si>
  <si>
    <t>40-649-2861</t>
  </si>
  <si>
    <t>65-545-0589</t>
  </si>
  <si>
    <t>66-941-5456</t>
  </si>
  <si>
    <t>39-214-7602</t>
  </si>
  <si>
    <t>34-067-7941</t>
  </si>
  <si>
    <t>43-078-5712</t>
  </si>
  <si>
    <t>42-735-3754</t>
  </si>
  <si>
    <t>01-348-9058</t>
  </si>
  <si>
    <t>30-560-5664</t>
  </si>
  <si>
    <t>16-510-2257</t>
  </si>
  <si>
    <t>15-784-6537</t>
  </si>
  <si>
    <t>56-624-8551</t>
  </si>
  <si>
    <t>44-493-0274</t>
  </si>
  <si>
    <t>44-042-7580</t>
  </si>
  <si>
    <t>91-754-7533</t>
  </si>
  <si>
    <t>94-086-0784</t>
  </si>
  <si>
    <t>61-664-6977</t>
  </si>
  <si>
    <t>93-503-0331</t>
  </si>
  <si>
    <t>50-798-3455</t>
  </si>
  <si>
    <t>50-415-8304</t>
  </si>
  <si>
    <t>76-743-5132</t>
  </si>
  <si>
    <t>70-366-8370</t>
  </si>
  <si>
    <t>86-848-3033</t>
  </si>
  <si>
    <t>89-850-2588</t>
  </si>
  <si>
    <t>71-559-9407</t>
  </si>
  <si>
    <t>98-565-3716</t>
  </si>
  <si>
    <t>03-632-7395</t>
  </si>
  <si>
    <t>77-836-4433</t>
  </si>
  <si>
    <t>16-582-2528</t>
  </si>
  <si>
    <t>96-912-3943</t>
  </si>
  <si>
    <t>14-390-1292</t>
  </si>
  <si>
    <t>23-347-7671</t>
  </si>
  <si>
    <t>45-512-7219</t>
  </si>
  <si>
    <t>16-277-2838</t>
  </si>
  <si>
    <t>71-544-7390</t>
  </si>
  <si>
    <t>92-582-4964</t>
  </si>
  <si>
    <t>94-962-1992</t>
  </si>
  <si>
    <t>43-767-3340</t>
  </si>
  <si>
    <t>51-670-7556</t>
  </si>
  <si>
    <t>96-574-5612</t>
  </si>
  <si>
    <t>83-162-1471</t>
  </si>
  <si>
    <t>02-750-9240</t>
  </si>
  <si>
    <t>66-791-4548</t>
  </si>
  <si>
    <t>37-616-5979</t>
  </si>
  <si>
    <t>83-556-3920</t>
  </si>
  <si>
    <t>74-902-6446</t>
  </si>
  <si>
    <t>19-997-9411</t>
  </si>
  <si>
    <t>24-852-7469</t>
  </si>
  <si>
    <t>32-774-5565</t>
  </si>
  <si>
    <t>03-544-6558</t>
  </si>
  <si>
    <t>20-648-4831</t>
  </si>
  <si>
    <t>06-809-2664</t>
  </si>
  <si>
    <t>62-283-0101</t>
  </si>
  <si>
    <t>87-096-2526</t>
  </si>
  <si>
    <t>32-109-7480</t>
  </si>
  <si>
    <t>76-958-5019</t>
  </si>
  <si>
    <t>01-141-8637</t>
  </si>
  <si>
    <t>49-284-6101</t>
  </si>
  <si>
    <t>11-388-8048</t>
  </si>
  <si>
    <t>93-459-4340</t>
  </si>
  <si>
    <t>46-427-7608</t>
  </si>
  <si>
    <t>55-715-6020</t>
  </si>
  <si>
    <t>90-184-1604</t>
  </si>
  <si>
    <t>52-735-1685</t>
  </si>
  <si>
    <t>50-809-8211</t>
  </si>
  <si>
    <t>85-285-3583</t>
  </si>
  <si>
    <t>87-876-7379</t>
  </si>
  <si>
    <t>33-860-8352</t>
  </si>
  <si>
    <t>91-972-6066</t>
  </si>
  <si>
    <t>39-606-9652</t>
  </si>
  <si>
    <t>47-079-1183</t>
  </si>
  <si>
    <t>14-834-0533</t>
  </si>
  <si>
    <t>30-263-9177</t>
  </si>
  <si>
    <t>44-434-4946</t>
  </si>
  <si>
    <t>12-405-6070</t>
  </si>
  <si>
    <t>03-290-5656</t>
  </si>
  <si>
    <t>09-086-3639</t>
  </si>
  <si>
    <t>84-734-7778</t>
  </si>
  <si>
    <t>31-599-1330</t>
  </si>
  <si>
    <t>46-295-2189</t>
  </si>
  <si>
    <t>03-242-5168</t>
  </si>
  <si>
    <t>47-005-2617</t>
  </si>
  <si>
    <t>63-467-9855</t>
  </si>
  <si>
    <t>49-318-0765</t>
  </si>
  <si>
    <t>65-442-1378</t>
  </si>
  <si>
    <t>03-915-5243</t>
  </si>
  <si>
    <t>02-408-5072</t>
  </si>
  <si>
    <t>13-246-6752</t>
  </si>
  <si>
    <t>82-916-5950</t>
  </si>
  <si>
    <t>42-702-3454</t>
  </si>
  <si>
    <t>05-484-7498</t>
  </si>
  <si>
    <t>78-508-5340</t>
  </si>
  <si>
    <t>92-917-9380</t>
  </si>
  <si>
    <t>71-970-7521</t>
  </si>
  <si>
    <t>88-912-8077</t>
  </si>
  <si>
    <t>98-274-4742</t>
  </si>
  <si>
    <t>98-441-5030</t>
  </si>
  <si>
    <t>94-603-6212</t>
  </si>
  <si>
    <t>63-515-4924</t>
  </si>
  <si>
    <t>68-000-2736</t>
  </si>
  <si>
    <t>56-368-0485</t>
  </si>
  <si>
    <t>96-518-0967</t>
  </si>
  <si>
    <t>29-497-3941</t>
  </si>
  <si>
    <t>19-580-2318</t>
  </si>
  <si>
    <t>20-626-5678</t>
  </si>
  <si>
    <t>35-565-3575</t>
  </si>
  <si>
    <t>39-230-2195</t>
  </si>
  <si>
    <t>25-222-0767</t>
  </si>
  <si>
    <t>64-130-7206</t>
  </si>
  <si>
    <t>35-125-9752</t>
  </si>
  <si>
    <t>69-855-8545</t>
  </si>
  <si>
    <t>02-617-1797</t>
  </si>
  <si>
    <t>65-465-1055</t>
  </si>
  <si>
    <t>44-269-6158</t>
  </si>
  <si>
    <t>04-072-0928</t>
  </si>
  <si>
    <t>57-944-3289</t>
  </si>
  <si>
    <t>09-470-7575</t>
  </si>
  <si>
    <t>89-382-0735</t>
  </si>
  <si>
    <t>33-575-4845</t>
  </si>
  <si>
    <t>06-799-4701</t>
  </si>
  <si>
    <t>87-090-2681</t>
  </si>
  <si>
    <t>11-794-2126</t>
  </si>
  <si>
    <t>95-135-1883</t>
  </si>
  <si>
    <t>04-744-4493</t>
  </si>
  <si>
    <t>78-918-1054</t>
  </si>
  <si>
    <t>92-661-9361</t>
  </si>
  <si>
    <t>16-634-5292</t>
  </si>
  <si>
    <t>28-313-5242</t>
  </si>
  <si>
    <t>61-947-3914</t>
  </si>
  <si>
    <t>82-023-6164</t>
  </si>
  <si>
    <t>14-389-8229</t>
  </si>
  <si>
    <t>39-794-5573</t>
  </si>
  <si>
    <t>94-478-9069</t>
  </si>
  <si>
    <t>03-840-8307</t>
  </si>
  <si>
    <t>80-174-3139</t>
  </si>
  <si>
    <t>53-445-1169</t>
  </si>
  <si>
    <t>54-249-1804</t>
  </si>
  <si>
    <t>95-734-1419</t>
  </si>
  <si>
    <t>56-483-6144</t>
  </si>
  <si>
    <t>61-235-4726</t>
  </si>
  <si>
    <t>66-207-3007</t>
  </si>
  <si>
    <t>36-090-6083</t>
  </si>
  <si>
    <t>69-797-0705</t>
  </si>
  <si>
    <t>57-365-4395</t>
  </si>
  <si>
    <t>89-021-0233</t>
  </si>
  <si>
    <t>67-707-4385</t>
  </si>
  <si>
    <t>05-392-1390</t>
  </si>
  <si>
    <t>07-144-0326</t>
  </si>
  <si>
    <t>31-678-0903</t>
  </si>
  <si>
    <t>98-125-7994</t>
  </si>
  <si>
    <t>98-978-7085</t>
  </si>
  <si>
    <t>68-908-4040</t>
  </si>
  <si>
    <t>20-071-4972</t>
  </si>
  <si>
    <t>02-720-2985</t>
  </si>
  <si>
    <t>88-375-2526</t>
  </si>
  <si>
    <t>51-738-6277</t>
  </si>
  <si>
    <t>22-692-0977</t>
  </si>
  <si>
    <t>45-759-9779</t>
  </si>
  <si>
    <t>25-667-0532</t>
  </si>
  <si>
    <t>63-008-0962</t>
  </si>
  <si>
    <t>38-646-7811</t>
  </si>
  <si>
    <t>21-518-5769</t>
  </si>
  <si>
    <t>15-236-0487</t>
  </si>
  <si>
    <t>10-102-6032</t>
  </si>
  <si>
    <t>09-402-5356</t>
  </si>
  <si>
    <t>45-130-7104</t>
  </si>
  <si>
    <t>60-335-0295</t>
  </si>
  <si>
    <t>95-527-6428</t>
  </si>
  <si>
    <t>97-626-2844</t>
  </si>
  <si>
    <t>07-395-1726</t>
  </si>
  <si>
    <t>99-026-0505</t>
  </si>
  <si>
    <t>84-138-8654</t>
  </si>
  <si>
    <t>84-763-7600</t>
  </si>
  <si>
    <t>12-310-6576</t>
  </si>
  <si>
    <t>76-192-3388</t>
  </si>
  <si>
    <t>79-177-5966</t>
  </si>
  <si>
    <t>76-544-5289</t>
  </si>
  <si>
    <t>00-932-3043</t>
  </si>
  <si>
    <t>81-181-8782</t>
  </si>
  <si>
    <t>43-035-0347</t>
  </si>
  <si>
    <t>50-716-5507</t>
  </si>
  <si>
    <t>84-158-4352</t>
  </si>
  <si>
    <t>11-603-3111</t>
  </si>
  <si>
    <t>91-800-2920</t>
  </si>
  <si>
    <t>94-449-8476</t>
  </si>
  <si>
    <t>67-604-5017</t>
  </si>
  <si>
    <t>62-992-0221</t>
  </si>
  <si>
    <t>48-512-4149</t>
  </si>
  <si>
    <t>25-836-8673</t>
  </si>
  <si>
    <t>06-581-4938</t>
  </si>
  <si>
    <t>47-856-3730</t>
  </si>
  <si>
    <t>75-719-1605</t>
  </si>
  <si>
    <t>98-702-4517</t>
  </si>
  <si>
    <t>57-150-3157</t>
  </si>
  <si>
    <t>93-984-0552</t>
  </si>
  <si>
    <t>47-030-7815</t>
  </si>
  <si>
    <t>26-779-2829</t>
  </si>
  <si>
    <t>16-062-7021</t>
  </si>
  <si>
    <t>35-968-2047</t>
  </si>
  <si>
    <t>34-828-7824</t>
  </si>
  <si>
    <t>16-072-2183</t>
  </si>
  <si>
    <t>30-552-9461</t>
  </si>
  <si>
    <t>26-858-0037</t>
  </si>
  <si>
    <t>41-531-1117</t>
  </si>
  <si>
    <t>68-245-3317</t>
  </si>
  <si>
    <t>39-550-4532</t>
  </si>
  <si>
    <t>24-937-9295</t>
  </si>
  <si>
    <t>35-611-7445</t>
  </si>
  <si>
    <t>81-302-3332</t>
  </si>
  <si>
    <t>11-077-1581</t>
  </si>
  <si>
    <t>84-044-4989</t>
  </si>
  <si>
    <t>49-112-5561</t>
  </si>
  <si>
    <t>44-605-1333</t>
  </si>
  <si>
    <t>36-686-3290</t>
  </si>
  <si>
    <t>61-746-1754</t>
  </si>
  <si>
    <t>08-281-8216</t>
  </si>
  <si>
    <t>26-104-1701</t>
  </si>
  <si>
    <t>08-291-7733</t>
  </si>
  <si>
    <t>80-727-3085</t>
  </si>
  <si>
    <t>09-970-0794</t>
  </si>
  <si>
    <t>58-226-5461</t>
  </si>
  <si>
    <t>22-268-6740</t>
  </si>
  <si>
    <t>52-571-9091</t>
  </si>
  <si>
    <t>05-077-7046</t>
  </si>
  <si>
    <t>99-509-7907</t>
  </si>
  <si>
    <t>78-609-6699</t>
  </si>
  <si>
    <t>20-478-5760</t>
  </si>
  <si>
    <t>07-812-9643</t>
  </si>
  <si>
    <t>04-108-1758</t>
  </si>
  <si>
    <t>84-952-8981</t>
  </si>
  <si>
    <t>57-156-0961</t>
  </si>
  <si>
    <t>01-856-4441</t>
  </si>
  <si>
    <t>13-257-1273</t>
  </si>
  <si>
    <t>87-935-0380</t>
  </si>
  <si>
    <t>01-397-2203</t>
  </si>
  <si>
    <t>68-668-6501</t>
  </si>
  <si>
    <t>15-723-8114</t>
  </si>
  <si>
    <t>39-350-4568</t>
  </si>
  <si>
    <t>54-604-7307</t>
  </si>
  <si>
    <t>92-478-9216</t>
  </si>
  <si>
    <t>02-084-2934</t>
  </si>
  <si>
    <t>34-748-6812</t>
  </si>
  <si>
    <t>32-625-8588</t>
  </si>
  <si>
    <t>19-364-5578</t>
  </si>
  <si>
    <t>91-868-4536</t>
  </si>
  <si>
    <t>37-020-9026</t>
  </si>
  <si>
    <t>61-037-6832</t>
  </si>
  <si>
    <t>08-389-8584</t>
  </si>
  <si>
    <t>90-310-1198</t>
  </si>
  <si>
    <t>69-072-4003</t>
  </si>
  <si>
    <t>19-285-7234</t>
  </si>
  <si>
    <t>46-863-1241</t>
  </si>
  <si>
    <t>54-800-6635</t>
  </si>
  <si>
    <t>02-659-1277</t>
  </si>
  <si>
    <t>79-477-0435</t>
  </si>
  <si>
    <t>67-462-0539</t>
  </si>
  <si>
    <t>29-170-3808</t>
  </si>
  <si>
    <t>07-704-3885</t>
  </si>
  <si>
    <t>46-618-2501</t>
  </si>
  <si>
    <t>00-798-2123</t>
  </si>
  <si>
    <t>76-441-4772</t>
  </si>
  <si>
    <t>89-417-2852</t>
  </si>
  <si>
    <t>83-467-5975</t>
  </si>
  <si>
    <t>52-666-2107</t>
  </si>
  <si>
    <t>39-848-6188</t>
  </si>
  <si>
    <t>69-423-1106</t>
  </si>
  <si>
    <t>70-793-6038</t>
  </si>
  <si>
    <t>09-886-6551</t>
  </si>
  <si>
    <t>86-260-0533</t>
  </si>
  <si>
    <t>93-480-1316</t>
  </si>
  <si>
    <t>39-703-1032</t>
  </si>
  <si>
    <t>34-902-1023</t>
  </si>
  <si>
    <t>59-049-3919</t>
  </si>
  <si>
    <t>73-529-6722</t>
  </si>
  <si>
    <t>56-390-2596</t>
  </si>
  <si>
    <t>40-702-1164</t>
  </si>
  <si>
    <t>73-188-1019</t>
  </si>
  <si>
    <t>55-591-7258</t>
  </si>
  <si>
    <t>10-220-2571</t>
  </si>
  <si>
    <t>38-379-1472</t>
  </si>
  <si>
    <t>62-344-0245</t>
  </si>
  <si>
    <t>20-500-6894</t>
  </si>
  <si>
    <t>05-444-5253</t>
  </si>
  <si>
    <t>84-515-2746</t>
  </si>
  <si>
    <t>48-179-3266</t>
  </si>
  <si>
    <t>75-437-2337</t>
  </si>
  <si>
    <t>07-546-6160</t>
  </si>
  <si>
    <t>70-743-2497</t>
  </si>
  <si>
    <t>24-545-7150</t>
  </si>
  <si>
    <t>19-476-1605</t>
  </si>
  <si>
    <t>26-654-2310</t>
  </si>
  <si>
    <t>29-719-4164</t>
  </si>
  <si>
    <t>72-986-8289</t>
  </si>
  <si>
    <t>80-329-6943</t>
  </si>
  <si>
    <t>98-296-7881</t>
  </si>
  <si>
    <t>29-642-6333</t>
  </si>
  <si>
    <t>90-287-4955</t>
  </si>
  <si>
    <t>55-503-7252</t>
  </si>
  <si>
    <t>35-668-1657</t>
  </si>
  <si>
    <t>77-678-9381</t>
  </si>
  <si>
    <t>33-963-5109</t>
  </si>
  <si>
    <t>29-843-9359</t>
  </si>
  <si>
    <t>14-220-0377</t>
  </si>
  <si>
    <t>22-005-5011</t>
  </si>
  <si>
    <t>83-782-5205</t>
  </si>
  <si>
    <t>32-378-9835</t>
  </si>
  <si>
    <t>90-423-2957</t>
  </si>
  <si>
    <t>83-546-2889</t>
  </si>
  <si>
    <t>56-807-3553</t>
  </si>
  <si>
    <t>96-542-2171</t>
  </si>
  <si>
    <t>77-678-5854</t>
  </si>
  <si>
    <t>96-449-4618</t>
  </si>
  <si>
    <t>91-086-2259</t>
  </si>
  <si>
    <t>91-018-5845</t>
  </si>
  <si>
    <t>10-403-6685</t>
  </si>
  <si>
    <t>20-924-6057</t>
  </si>
  <si>
    <t>06-651-1375</t>
  </si>
  <si>
    <t>69-496-2636</t>
  </si>
  <si>
    <t>49-485-0603</t>
  </si>
  <si>
    <t>64-739-3107</t>
  </si>
  <si>
    <t>77-152-4168</t>
  </si>
  <si>
    <t>63-911-3634</t>
  </si>
  <si>
    <t>81-783-4767</t>
  </si>
  <si>
    <t>49-189-1678</t>
  </si>
  <si>
    <t>40-915-6982</t>
  </si>
  <si>
    <t>35-697-2758</t>
  </si>
  <si>
    <t>83-027-6318</t>
  </si>
  <si>
    <t>16-661-4299</t>
  </si>
  <si>
    <t>46-332-7149</t>
  </si>
  <si>
    <t>69-781-1757</t>
  </si>
  <si>
    <t>30-891-2539</t>
  </si>
  <si>
    <t>99-211-2153</t>
  </si>
  <si>
    <t>92-428-7579</t>
  </si>
  <si>
    <t>74-892-1078</t>
  </si>
  <si>
    <t>40-786-3707</t>
  </si>
  <si>
    <t>74-574-4793</t>
  </si>
  <si>
    <t>37-580-4044</t>
  </si>
  <si>
    <t>86-043-7069</t>
  </si>
  <si>
    <t>88-135-7954</t>
  </si>
  <si>
    <t>52-159-8536</t>
  </si>
  <si>
    <t>71-498-4107</t>
  </si>
  <si>
    <t>46-356-0821</t>
  </si>
  <si>
    <t>47-377-8195</t>
  </si>
  <si>
    <t>52-616-7480</t>
  </si>
  <si>
    <t>72-085-6265</t>
  </si>
  <si>
    <t>59-512-3515</t>
  </si>
  <si>
    <t>44-193-0484</t>
  </si>
  <si>
    <t>24-117-8894</t>
  </si>
  <si>
    <t>98-320-2126</t>
  </si>
  <si>
    <t>70-770-8841</t>
  </si>
  <si>
    <t>98-831-2073</t>
  </si>
  <si>
    <t>25-545-0616</t>
  </si>
  <si>
    <t>18-594-4477</t>
  </si>
  <si>
    <t>41-622-5349</t>
  </si>
  <si>
    <t>13-588-1976</t>
  </si>
  <si>
    <t>67-614-2045</t>
  </si>
  <si>
    <t>39-634-0810</t>
  </si>
  <si>
    <t>91-370-1579</t>
  </si>
  <si>
    <t>82-109-1812</t>
  </si>
  <si>
    <t>29-408-7619</t>
  </si>
  <si>
    <t>56-225-3781</t>
  </si>
  <si>
    <t>58-626-5045</t>
  </si>
  <si>
    <t>29-461-8106</t>
  </si>
  <si>
    <t>95-544-3460</t>
  </si>
  <si>
    <t>38-287-2859</t>
  </si>
  <si>
    <t>59-175-4605</t>
  </si>
  <si>
    <t>46-240-1257</t>
  </si>
  <si>
    <t>45-261-0317</t>
  </si>
  <si>
    <t>59-880-6194</t>
  </si>
  <si>
    <t>88-491-5262</t>
  </si>
  <si>
    <t>32-504-3460</t>
  </si>
  <si>
    <t>94-235-5095</t>
  </si>
  <si>
    <t>25-231-6406</t>
  </si>
  <si>
    <t>24-019-5547</t>
  </si>
  <si>
    <t>70-266-7447</t>
  </si>
  <si>
    <t>53-074-0879</t>
  </si>
  <si>
    <t>23-908-1833</t>
  </si>
  <si>
    <t>34-536-0296</t>
  </si>
  <si>
    <t>88-273-6019</t>
  </si>
  <si>
    <t>78-295-4634</t>
  </si>
  <si>
    <t>22-287-8902</t>
  </si>
  <si>
    <t>85-060-7709</t>
  </si>
  <si>
    <t>50-623-9027</t>
  </si>
  <si>
    <t>61-342-3226</t>
  </si>
  <si>
    <t>31-936-9514</t>
  </si>
  <si>
    <t>85-261-6891</t>
  </si>
  <si>
    <t>68-919-4250</t>
  </si>
  <si>
    <t>35-778-6740</t>
  </si>
  <si>
    <t>81-524-4976</t>
  </si>
  <si>
    <t>97-973-3177</t>
  </si>
  <si>
    <t>99-038-5632</t>
  </si>
  <si>
    <t>28-155-1112</t>
  </si>
  <si>
    <t>08-774-4422</t>
  </si>
  <si>
    <t>78-633-5843</t>
  </si>
  <si>
    <t>88-942-3501</t>
  </si>
  <si>
    <t>82-955-0255</t>
  </si>
  <si>
    <t>43-289-9350</t>
  </si>
  <si>
    <t>42-874-8551</t>
  </si>
  <si>
    <t>31-706-7938</t>
  </si>
  <si>
    <t>10-712-4626</t>
  </si>
  <si>
    <t>11-604-0428</t>
  </si>
  <si>
    <t>70-231-7574</t>
  </si>
  <si>
    <t>39-721-1777</t>
  </si>
  <si>
    <t>33-633-1859</t>
  </si>
  <si>
    <t>53-843-9277</t>
  </si>
  <si>
    <t>32-917-7257</t>
  </si>
  <si>
    <t>91-330-1740</t>
  </si>
  <si>
    <t>32-678-8391</t>
  </si>
  <si>
    <t>92-635-2573</t>
  </si>
  <si>
    <t>53-078-9801</t>
  </si>
  <si>
    <t>72-214-5769</t>
  </si>
  <si>
    <t>27-864-2727</t>
  </si>
  <si>
    <t>10-114-3077</t>
  </si>
  <si>
    <t>99-782-2445</t>
  </si>
  <si>
    <t>62-909-8522</t>
  </si>
  <si>
    <t>18-888-2777</t>
  </si>
  <si>
    <t>69-105-3638</t>
  </si>
  <si>
    <t>30-707-2159</t>
  </si>
  <si>
    <t>15-119-1135</t>
  </si>
  <si>
    <t>44-925-9310</t>
  </si>
  <si>
    <t>63-390-6578</t>
  </si>
  <si>
    <t>96-801-7755</t>
  </si>
  <si>
    <t>50-782-1741</t>
  </si>
  <si>
    <t>59-341-4043</t>
  </si>
  <si>
    <t>85-578-7701</t>
  </si>
  <si>
    <t>78-000-9483</t>
  </si>
  <si>
    <t>54-889-8616</t>
  </si>
  <si>
    <t>29-693-4303</t>
  </si>
  <si>
    <t>28-956-8016</t>
  </si>
  <si>
    <t>31-908-2916</t>
  </si>
  <si>
    <t>33-189-0036</t>
  </si>
  <si>
    <t>29-221-8084</t>
  </si>
  <si>
    <t>76-180-6436</t>
  </si>
  <si>
    <t>03-493-6546</t>
  </si>
  <si>
    <t>41-756-0626</t>
  </si>
  <si>
    <t>83-942-8705</t>
  </si>
  <si>
    <t>82-149-1922</t>
  </si>
  <si>
    <t>85-635-5342</t>
  </si>
  <si>
    <t>10-945-0598</t>
  </si>
  <si>
    <t>80-547-6474</t>
  </si>
  <si>
    <t>10-068-3750</t>
  </si>
  <si>
    <t>04-545-5073</t>
  </si>
  <si>
    <t>08-099-6227</t>
  </si>
  <si>
    <t>79-456-8328</t>
  </si>
  <si>
    <t>68-791-0698</t>
  </si>
  <si>
    <t>28-615-1958</t>
  </si>
  <si>
    <t>91-483-5270</t>
  </si>
  <si>
    <t>76-369-4577</t>
  </si>
  <si>
    <t>17-637-9556</t>
  </si>
  <si>
    <t>05-710-1480</t>
  </si>
  <si>
    <t>76-701-1703</t>
  </si>
  <si>
    <t>36-155-1576</t>
  </si>
  <si>
    <t>92-364-8995</t>
  </si>
  <si>
    <t>47-340-1741</t>
  </si>
  <si>
    <t>96-701-1140</t>
  </si>
  <si>
    <t>14-279-0818</t>
  </si>
  <si>
    <t>81-024-4002</t>
  </si>
  <si>
    <t>39-412-6290</t>
  </si>
  <si>
    <t>53-899-9229</t>
  </si>
  <si>
    <t>81-896-4388</t>
  </si>
  <si>
    <t>30-675-7894</t>
  </si>
  <si>
    <t>69-715-0929</t>
  </si>
  <si>
    <t>25-132-6038</t>
  </si>
  <si>
    <t>40-261-7837</t>
  </si>
  <si>
    <t>33-768-9564</t>
  </si>
  <si>
    <t>26-294-4662</t>
  </si>
  <si>
    <t>53-452-9589</t>
  </si>
  <si>
    <t>05-218-1478</t>
  </si>
  <si>
    <t>09-830-7648</t>
  </si>
  <si>
    <t>13-700-8808</t>
  </si>
  <si>
    <t>66-202-0430</t>
  </si>
  <si>
    <t>83-498-4343</t>
  </si>
  <si>
    <t>23-493-7502</t>
  </si>
  <si>
    <t>02-521-5552</t>
  </si>
  <si>
    <t>85-102-9226</t>
  </si>
  <si>
    <t>31-755-4693</t>
  </si>
  <si>
    <t>31-315-0293</t>
  </si>
  <si>
    <t>62-611-4713</t>
  </si>
  <si>
    <t>34-696-1983</t>
  </si>
  <si>
    <t>87-757-1991</t>
  </si>
  <si>
    <t>35-568-1150</t>
  </si>
  <si>
    <t>00-847-3845</t>
  </si>
  <si>
    <t>44-404-2891</t>
  </si>
  <si>
    <t>39-810-2763</t>
  </si>
  <si>
    <t>55-823-8179</t>
  </si>
  <si>
    <t>54-716-5699</t>
  </si>
  <si>
    <t>58-558-5466</t>
  </si>
  <si>
    <t>07-241-0694</t>
  </si>
  <si>
    <t>98-457-1031</t>
  </si>
  <si>
    <t>57-239-4147</t>
  </si>
  <si>
    <t>95-622-3946</t>
  </si>
  <si>
    <t>61-827-5510</t>
  </si>
  <si>
    <t>92-174-2731</t>
  </si>
  <si>
    <t>00-139-8173</t>
  </si>
  <si>
    <t>77-351-4974</t>
  </si>
  <si>
    <t>55-984-9592</t>
  </si>
  <si>
    <t>06-621-8014</t>
  </si>
  <si>
    <t>42-308-1861</t>
  </si>
  <si>
    <t>35-602-8637</t>
  </si>
  <si>
    <t>92-011-0581</t>
  </si>
  <si>
    <t>75-655-8574</t>
  </si>
  <si>
    <t>83-533-8750</t>
  </si>
  <si>
    <t>85-802-1536</t>
  </si>
  <si>
    <t>56-425-6819</t>
  </si>
  <si>
    <t>62-812-6707</t>
  </si>
  <si>
    <t>91-059-4957</t>
  </si>
  <si>
    <t>86-006-1664</t>
  </si>
  <si>
    <t>08-793-5687</t>
  </si>
  <si>
    <t>40-430-9988</t>
  </si>
  <si>
    <t>64-011-0691</t>
  </si>
  <si>
    <t>90-525-4030</t>
  </si>
  <si>
    <t>07-860-4201</t>
  </si>
  <si>
    <t>63-723-7781</t>
  </si>
  <si>
    <t>25-298-8054</t>
  </si>
  <si>
    <t>00-870-2456</t>
  </si>
  <si>
    <t>45-459-8712</t>
  </si>
  <si>
    <t>33-151-3778</t>
  </si>
  <si>
    <t>00-963-5564</t>
  </si>
  <si>
    <t>08-418-0979</t>
  </si>
  <si>
    <t>92-015-7079</t>
  </si>
  <si>
    <t>69-038-3932</t>
  </si>
  <si>
    <t>99-701-1970</t>
  </si>
  <si>
    <t>03-142-8487</t>
  </si>
  <si>
    <t>28-861-3271</t>
  </si>
  <si>
    <t>76-148-7182</t>
  </si>
  <si>
    <t>08-251-2476</t>
  </si>
  <si>
    <t>26-552-3285</t>
  </si>
  <si>
    <t>39-363-6629</t>
  </si>
  <si>
    <t>27-004-2749</t>
  </si>
  <si>
    <t>36-008-8940</t>
  </si>
  <si>
    <t>75-174-3526</t>
  </si>
  <si>
    <t>57-819-5896</t>
  </si>
  <si>
    <t>82-747-3903</t>
  </si>
  <si>
    <t>89-323-7215</t>
  </si>
  <si>
    <t>24-020-3707</t>
  </si>
  <si>
    <t>44-924-8841</t>
  </si>
  <si>
    <t>58-028-2534</t>
  </si>
  <si>
    <t>56-373-2666</t>
  </si>
  <si>
    <t>26-254-2551</t>
  </si>
  <si>
    <t>74-175-1066</t>
  </si>
  <si>
    <t>67-385-1045</t>
  </si>
  <si>
    <t>62-560-1725</t>
  </si>
  <si>
    <t>68-184-0479</t>
  </si>
  <si>
    <t>40-205-4854</t>
  </si>
  <si>
    <t>56-612-8700</t>
  </si>
  <si>
    <t>60-812-0723</t>
  </si>
  <si>
    <t>37-827-3970</t>
  </si>
  <si>
    <t>54-098-7930</t>
  </si>
  <si>
    <t>32-630-7287</t>
  </si>
  <si>
    <t>17-546-5547</t>
  </si>
  <si>
    <t>25-365-1448</t>
  </si>
  <si>
    <t>63-771-5786</t>
  </si>
  <si>
    <t>57-116-0789</t>
  </si>
  <si>
    <t>53-581-3266</t>
  </si>
  <si>
    <t>65-255-7458</t>
  </si>
  <si>
    <t>16-655-7589</t>
  </si>
  <si>
    <t>91-651-6847</t>
  </si>
  <si>
    <t>61-685-8933</t>
  </si>
  <si>
    <t>49-383-3759</t>
  </si>
  <si>
    <t>63-648-7455</t>
  </si>
  <si>
    <t>19-167-5110</t>
  </si>
  <si>
    <t>30-466-6539</t>
  </si>
  <si>
    <t>51-664-1198</t>
  </si>
  <si>
    <t>42-517-9657</t>
  </si>
  <si>
    <t>33-557-6328</t>
  </si>
  <si>
    <t>87-809-6634</t>
  </si>
  <si>
    <t>88-743-7114</t>
  </si>
  <si>
    <t>51-160-2939</t>
  </si>
  <si>
    <t>44-474-9146</t>
  </si>
  <si>
    <t>41-769-8810</t>
  </si>
  <si>
    <t>52-403-6070</t>
  </si>
  <si>
    <t>06-253-8475</t>
  </si>
  <si>
    <t>05-007-6558</t>
  </si>
  <si>
    <t>32-808-5484</t>
  </si>
  <si>
    <t>23-574-2107</t>
  </si>
  <si>
    <t>60-163-6450</t>
  </si>
  <si>
    <t>63-173-1651</t>
  </si>
  <si>
    <t>50-284-7272</t>
  </si>
  <si>
    <t>20-174-8544</t>
  </si>
  <si>
    <t>34-481-3667</t>
  </si>
  <si>
    <t>01-858-6820</t>
  </si>
  <si>
    <t>87-150-9152</t>
  </si>
  <si>
    <t>86-740-6063</t>
  </si>
  <si>
    <t>54-104-0502</t>
  </si>
  <si>
    <t>45-355-7647</t>
  </si>
  <si>
    <t>40-580-5297</t>
  </si>
  <si>
    <t>35-434-8154</t>
  </si>
  <si>
    <t>74-853-6581</t>
  </si>
  <si>
    <t>37-302-3072</t>
  </si>
  <si>
    <t>14-163-9162</t>
  </si>
  <si>
    <t>87-914-3482</t>
  </si>
  <si>
    <t>10-592-3689</t>
  </si>
  <si>
    <t>25-758-5078</t>
  </si>
  <si>
    <t>08-316-6433</t>
  </si>
  <si>
    <t>58-562-1839</t>
  </si>
  <si>
    <t>79-792-5864</t>
  </si>
  <si>
    <t>15-260-3819</t>
  </si>
  <si>
    <t>34-517-4937</t>
  </si>
  <si>
    <t>40-133-1323</t>
  </si>
  <si>
    <t>34-181-1151</t>
  </si>
  <si>
    <t>18-252-6014</t>
  </si>
  <si>
    <t>00-381-8369</t>
  </si>
  <si>
    <t>44-544-6092</t>
  </si>
  <si>
    <t>96-413-1604</t>
  </si>
  <si>
    <t>59-539-8517</t>
  </si>
  <si>
    <t>96-128-6325</t>
  </si>
  <si>
    <t>45-691-1410</t>
  </si>
  <si>
    <t>55-514-7266</t>
  </si>
  <si>
    <t>92-515-9413</t>
  </si>
  <si>
    <t>12-953-7632</t>
  </si>
  <si>
    <t>13-952-6409</t>
  </si>
  <si>
    <t>63-754-0297</t>
  </si>
  <si>
    <t>50-803-8589</t>
  </si>
  <si>
    <t>51-974-1584</t>
  </si>
  <si>
    <t>17-045-9825</t>
  </si>
  <si>
    <t>24-407-8547</t>
  </si>
  <si>
    <t>78-440-0032</t>
  </si>
  <si>
    <t>88-941-3286</t>
  </si>
  <si>
    <t>28-194-7463</t>
  </si>
  <si>
    <t>39-367-4184</t>
  </si>
  <si>
    <t>40-989-4022</t>
  </si>
  <si>
    <t>62-492-0881</t>
  </si>
  <si>
    <t>75-630-8325</t>
  </si>
  <si>
    <t>99-018-6493</t>
  </si>
  <si>
    <t>48-260-6968</t>
  </si>
  <si>
    <t>57-417-9166</t>
  </si>
  <si>
    <t>27-045-2549</t>
  </si>
  <si>
    <t>76-464-7508</t>
  </si>
  <si>
    <t>67-702-4362</t>
  </si>
  <si>
    <t>75-671-7057</t>
  </si>
  <si>
    <t>38-024-7568</t>
  </si>
  <si>
    <t>04-458-9542</t>
  </si>
  <si>
    <t>91-986-6853</t>
  </si>
  <si>
    <t>21-460-2908</t>
  </si>
  <si>
    <t>70-257-1742</t>
  </si>
  <si>
    <t>79-161-7090</t>
  </si>
  <si>
    <t>32-026-5552</t>
  </si>
  <si>
    <t>91-806-2555</t>
  </si>
  <si>
    <t>56-721-2009</t>
  </si>
  <si>
    <t>86-905-7495</t>
  </si>
  <si>
    <t>69-558-1239</t>
  </si>
  <si>
    <t>48-046-3518</t>
  </si>
  <si>
    <t>91-754-6142</t>
  </si>
  <si>
    <t>94-109-9167</t>
  </si>
  <si>
    <t>89-464-2962</t>
  </si>
  <si>
    <t>95-891-8759</t>
  </si>
  <si>
    <t>97-418-7510</t>
  </si>
  <si>
    <t>67-719-5957</t>
  </si>
  <si>
    <t>64-178-0140</t>
  </si>
  <si>
    <t>13-894-7118</t>
  </si>
  <si>
    <t>56-916-4356</t>
  </si>
  <si>
    <t>36-918-8367</t>
  </si>
  <si>
    <t>56-234-1939</t>
  </si>
  <si>
    <t>52-054-8955</t>
  </si>
  <si>
    <t>97-612-4797</t>
  </si>
  <si>
    <t>78-140-0616</t>
  </si>
  <si>
    <t>08-250-0282</t>
  </si>
  <si>
    <t>79-543-8217</t>
  </si>
  <si>
    <t>27-732-7193</t>
  </si>
  <si>
    <t>03-717-4497</t>
  </si>
  <si>
    <t>62-276-2696</t>
  </si>
  <si>
    <t>13-655-4501</t>
  </si>
  <si>
    <t>89-081-5056</t>
  </si>
  <si>
    <t>21-610-0584</t>
  </si>
  <si>
    <t>03-265-0863</t>
  </si>
  <si>
    <t>84-922-7991</t>
  </si>
  <si>
    <t>49-854-3398</t>
  </si>
  <si>
    <t>19-851-9273</t>
  </si>
  <si>
    <t>02-640-2466</t>
  </si>
  <si>
    <t>85-214-5846</t>
  </si>
  <si>
    <t>68-398-3726</t>
  </si>
  <si>
    <t>72-463-5666</t>
  </si>
  <si>
    <t>04-393-7875</t>
  </si>
  <si>
    <t>04-777-6379</t>
  </si>
  <si>
    <t>92-718-4249</t>
  </si>
  <si>
    <t>97-612-2668</t>
  </si>
  <si>
    <t>19-009-5950</t>
  </si>
  <si>
    <t>09-575-4152</t>
  </si>
  <si>
    <t>48-966-1686</t>
  </si>
  <si>
    <t>38-076-8440</t>
  </si>
  <si>
    <t>72-178-8588</t>
  </si>
  <si>
    <t>18-399-1583</t>
  </si>
  <si>
    <t>80-794-5034</t>
  </si>
  <si>
    <t>17-808-4056</t>
  </si>
  <si>
    <t>66-022-1546</t>
  </si>
  <si>
    <t>91-977-1517</t>
  </si>
  <si>
    <t>38-852-3741</t>
  </si>
  <si>
    <t>02-818-2620</t>
  </si>
  <si>
    <t>27-689-3528</t>
  </si>
  <si>
    <t>24-266-5117</t>
  </si>
  <si>
    <t>08-217-2646</t>
  </si>
  <si>
    <t>25-844-0515</t>
  </si>
  <si>
    <t>66-214-1972</t>
  </si>
  <si>
    <t>12-097-5778</t>
  </si>
  <si>
    <t>29-541-9474</t>
  </si>
  <si>
    <t>51-123-1390</t>
  </si>
  <si>
    <t>29-785-4631</t>
  </si>
  <si>
    <t>46-821-0819</t>
  </si>
  <si>
    <t>07-354-0474</t>
  </si>
  <si>
    <t>38-617-7530</t>
  </si>
  <si>
    <t>79-467-3748</t>
  </si>
  <si>
    <t>27-937-3845</t>
  </si>
  <si>
    <t>56-748-2250</t>
  </si>
  <si>
    <t>81-530-7456</t>
  </si>
  <si>
    <t>02-504-5562</t>
  </si>
  <si>
    <t>26-872-8173</t>
  </si>
  <si>
    <t>57-276-9932</t>
  </si>
  <si>
    <t>74-757-1925</t>
  </si>
  <si>
    <t>62-688-9180</t>
  </si>
  <si>
    <t>39-044-8050</t>
  </si>
  <si>
    <t>73-722-1866</t>
  </si>
  <si>
    <t>22-852-8398</t>
  </si>
  <si>
    <t>40-642-7790</t>
  </si>
  <si>
    <t>50-457-2541</t>
  </si>
  <si>
    <t>84-256-3478</t>
  </si>
  <si>
    <t>38-857-7127</t>
  </si>
  <si>
    <t>84-714-5450</t>
  </si>
  <si>
    <t>78-785-9964</t>
  </si>
  <si>
    <t>51-804-3495</t>
  </si>
  <si>
    <t>08-670-9629</t>
  </si>
  <si>
    <t>22-120-7718</t>
  </si>
  <si>
    <t>15-776-5644</t>
  </si>
  <si>
    <t>05-249-1348</t>
  </si>
  <si>
    <t>67-191-0068</t>
  </si>
  <si>
    <t>57-462-7529</t>
  </si>
  <si>
    <t>61-259-9236</t>
  </si>
  <si>
    <t>85-624-8022</t>
  </si>
  <si>
    <t>93-135-7239</t>
  </si>
  <si>
    <t>98-286-0748</t>
  </si>
  <si>
    <t>69-009-7997</t>
  </si>
  <si>
    <t>24-731-3534</t>
  </si>
  <si>
    <t>70-774-0530</t>
  </si>
  <si>
    <t>44-659-6951</t>
  </si>
  <si>
    <t>52-433-8245</t>
  </si>
  <si>
    <t>65-351-2579</t>
  </si>
  <si>
    <t>99-069-0499</t>
  </si>
  <si>
    <t>29-146-6971</t>
  </si>
  <si>
    <t>22-360-3019</t>
  </si>
  <si>
    <t>74-271-9132</t>
  </si>
  <si>
    <t>09-106-0780</t>
  </si>
  <si>
    <t>95-125-2278</t>
  </si>
  <si>
    <t>33-361-1915</t>
  </si>
  <si>
    <t>00-043-9978</t>
  </si>
  <si>
    <t>86-951-9987</t>
  </si>
  <si>
    <t>22-366-8702</t>
  </si>
  <si>
    <t>72-196-7022</t>
  </si>
  <si>
    <t>04-660-7815</t>
  </si>
  <si>
    <t>01-400-0311</t>
  </si>
  <si>
    <t>48-213-6373</t>
  </si>
  <si>
    <t>81-729-4888</t>
  </si>
  <si>
    <t>82-856-8098</t>
  </si>
  <si>
    <t>66-709-0613</t>
  </si>
  <si>
    <t>89-379-2684</t>
  </si>
  <si>
    <t>99-589-1953</t>
  </si>
  <si>
    <t>12-948-3322</t>
  </si>
  <si>
    <t>34-998-4020</t>
  </si>
  <si>
    <t>42-443-4690</t>
  </si>
  <si>
    <t>08-960-7982</t>
  </si>
  <si>
    <t>37-949-0297</t>
  </si>
  <si>
    <t>91-426-3100</t>
  </si>
  <si>
    <t>53-482-8255</t>
  </si>
  <si>
    <t>99-634-7663</t>
  </si>
  <si>
    <t>06-491-6025</t>
  </si>
  <si>
    <t>28-896-2990</t>
  </si>
  <si>
    <t>20-374-7755</t>
  </si>
  <si>
    <t>55-714-2572</t>
  </si>
  <si>
    <t>06-490-3049</t>
  </si>
  <si>
    <t>97-401-6051</t>
  </si>
  <si>
    <t>55-507-8942</t>
  </si>
  <si>
    <t>76-984-3641</t>
  </si>
  <si>
    <t>40-794-7017</t>
  </si>
  <si>
    <t>39-171-3167</t>
  </si>
  <si>
    <t>50-376-4597</t>
  </si>
  <si>
    <t>52-784-7695</t>
  </si>
  <si>
    <t>43-014-3650</t>
  </si>
  <si>
    <t>10-894-8736</t>
  </si>
  <si>
    <t>07-877-2969</t>
  </si>
  <si>
    <t>68-534-3645</t>
  </si>
  <si>
    <t>10-687-0378</t>
  </si>
  <si>
    <t>67-813-3857</t>
  </si>
  <si>
    <t>56-666-4161</t>
  </si>
  <si>
    <t>93-552-3942</t>
  </si>
  <si>
    <t>03-027-5723</t>
  </si>
  <si>
    <t>17-023-8030</t>
  </si>
  <si>
    <t>97-387-5750</t>
  </si>
  <si>
    <t>07-459-8612</t>
  </si>
  <si>
    <t>88-024-0486</t>
  </si>
  <si>
    <t>61-367-8914</t>
  </si>
  <si>
    <t>47-660-1416</t>
  </si>
  <si>
    <t>22-719-6261</t>
  </si>
  <si>
    <t>48-202-8716</t>
  </si>
  <si>
    <t>12-619-9907</t>
  </si>
  <si>
    <t>82-952-4961</t>
  </si>
  <si>
    <t>85-216-4894</t>
  </si>
  <si>
    <t>21-578-4141</t>
  </si>
  <si>
    <t>99-599-8660</t>
  </si>
  <si>
    <t>71-131-6675</t>
  </si>
  <si>
    <t>64-480-7677</t>
  </si>
  <si>
    <t>68-738-2639</t>
  </si>
  <si>
    <t>49-214-8788</t>
  </si>
  <si>
    <t>68-693-4596</t>
  </si>
  <si>
    <t>86-958-3327</t>
  </si>
  <si>
    <t>49-301-9668</t>
  </si>
  <si>
    <t>14-215-7922</t>
  </si>
  <si>
    <t>33-577-2462</t>
  </si>
  <si>
    <t>83-030-8294</t>
  </si>
  <si>
    <t>13-461-7188</t>
  </si>
  <si>
    <t>51-533-7244</t>
  </si>
  <si>
    <t>52-529-1818</t>
  </si>
  <si>
    <t>43-213-6963</t>
  </si>
  <si>
    <t>96-917-3258</t>
  </si>
  <si>
    <t>11-241-2019</t>
  </si>
  <si>
    <t>22-017-5486</t>
  </si>
  <si>
    <t>12-236-4147</t>
  </si>
  <si>
    <t>45-563-2831</t>
  </si>
  <si>
    <t>22-666-8636</t>
  </si>
  <si>
    <t>48-418-0215</t>
  </si>
  <si>
    <t>13-014-5094</t>
  </si>
  <si>
    <t>14-880-5020</t>
  </si>
  <si>
    <t>76-309-6178</t>
  </si>
  <si>
    <t>66-958-7464</t>
  </si>
  <si>
    <t>17-516-8633</t>
  </si>
  <si>
    <t>97-469-7824</t>
  </si>
  <si>
    <t>96-787-6845</t>
  </si>
  <si>
    <t>27-842-5845</t>
  </si>
  <si>
    <t>93-093-1981</t>
  </si>
  <si>
    <t>47-116-7588</t>
  </si>
  <si>
    <t>35-639-8579</t>
  </si>
  <si>
    <t>02-934-6076</t>
  </si>
  <si>
    <t>34-885-9550</t>
  </si>
  <si>
    <t>18-616-2292</t>
  </si>
  <si>
    <t>61-705-3006</t>
  </si>
  <si>
    <t>56-111-4543</t>
  </si>
  <si>
    <t>64-085-0631</t>
  </si>
  <si>
    <t>41-007-9178</t>
  </si>
  <si>
    <t>57-661-3329</t>
  </si>
  <si>
    <t>73-082-0679</t>
  </si>
  <si>
    <t>99-706-8164</t>
  </si>
  <si>
    <t>97-568-7652</t>
  </si>
  <si>
    <t>20-621-2154</t>
  </si>
  <si>
    <t>85-047-7105</t>
  </si>
  <si>
    <t>59-386-3743</t>
  </si>
  <si>
    <t>69-492-4378</t>
  </si>
  <si>
    <t>78-762-1247</t>
  </si>
  <si>
    <t>30-639-7840</t>
  </si>
  <si>
    <t>71-395-3148</t>
  </si>
  <si>
    <t>41-885-9298</t>
  </si>
  <si>
    <t>57-476-1310</t>
  </si>
  <si>
    <t>63-372-2451</t>
  </si>
  <si>
    <t>78-725-2926</t>
  </si>
  <si>
    <t>85-435-7532</t>
  </si>
  <si>
    <t>97-752-9731</t>
  </si>
  <si>
    <t>00-330-4724</t>
  </si>
  <si>
    <t>17-317-9492</t>
  </si>
  <si>
    <t>70-117-1522</t>
  </si>
  <si>
    <t>16-317-8525</t>
  </si>
  <si>
    <t>91-632-9601</t>
  </si>
  <si>
    <t>91-333-7153</t>
  </si>
  <si>
    <t>76-167-1919</t>
  </si>
  <si>
    <t>59-612-5996</t>
  </si>
  <si>
    <t>03-924-2806</t>
  </si>
  <si>
    <t>88-583-7448</t>
  </si>
  <si>
    <t>47-526-6975</t>
  </si>
  <si>
    <t>81-312-1179</t>
  </si>
  <si>
    <t>98-971-5048</t>
  </si>
  <si>
    <t>84-797-9734</t>
  </si>
  <si>
    <t>10-236-7929</t>
  </si>
  <si>
    <t>41-980-2390</t>
  </si>
  <si>
    <t>35-575-6802</t>
  </si>
  <si>
    <t>21-842-4514</t>
  </si>
  <si>
    <t>17-016-7602</t>
  </si>
  <si>
    <t>13-762-5319</t>
  </si>
  <si>
    <t>44-459-6471</t>
  </si>
  <si>
    <t>98-838-3486</t>
  </si>
  <si>
    <t>45-912-2740</t>
  </si>
  <si>
    <t>56-170-8274</t>
  </si>
  <si>
    <t>50-520-7207</t>
  </si>
  <si>
    <t>11-051-5624</t>
  </si>
  <si>
    <t>38-802-1441</t>
  </si>
  <si>
    <t>80-913-6464</t>
  </si>
  <si>
    <t>14-109-1450</t>
  </si>
  <si>
    <t>42-803-6760</t>
  </si>
  <si>
    <t>85-656-0558</t>
  </si>
  <si>
    <t>00-695-9835</t>
  </si>
  <si>
    <t>35-191-2562</t>
  </si>
  <si>
    <t>05-354-8966</t>
  </si>
  <si>
    <t>71-853-2400</t>
  </si>
  <si>
    <t>04-030-1255</t>
  </si>
  <si>
    <t>27-910-0783</t>
  </si>
  <si>
    <t>37-586-0105</t>
  </si>
  <si>
    <t>48-045-2025</t>
  </si>
  <si>
    <t>86-350-1301</t>
  </si>
  <si>
    <t>21-715-7693</t>
  </si>
  <si>
    <t>95-644-0965</t>
  </si>
  <si>
    <t>04-755-5440</t>
  </si>
  <si>
    <t>34-089-2018</t>
  </si>
  <si>
    <t>86-817-5669</t>
  </si>
  <si>
    <t>38-544-9648</t>
  </si>
  <si>
    <t>32-212-1041</t>
  </si>
  <si>
    <t>26-510-0756</t>
  </si>
  <si>
    <t>22-402-4077</t>
  </si>
  <si>
    <t>98-401-6320</t>
  </si>
  <si>
    <t>92-838-8162</t>
  </si>
  <si>
    <t>71-080-9984</t>
  </si>
  <si>
    <t>43-687-2980</t>
  </si>
  <si>
    <t>72-600-2497</t>
  </si>
  <si>
    <t>74-932-1265</t>
  </si>
  <si>
    <t>59-186-5909</t>
  </si>
  <si>
    <t>87-092-7845</t>
  </si>
  <si>
    <t>74-714-4982</t>
  </si>
  <si>
    <t>14-312-4023</t>
  </si>
  <si>
    <t>61-469-6417</t>
  </si>
  <si>
    <t>71-928-5613</t>
  </si>
  <si>
    <t>39-569-9627</t>
  </si>
  <si>
    <t>67-514-8930</t>
  </si>
  <si>
    <t>17-145-6545</t>
  </si>
  <si>
    <t>00-855-5659</t>
  </si>
  <si>
    <t>76-424-0464</t>
  </si>
  <si>
    <t>29-367-8430</t>
  </si>
  <si>
    <t>09-884-9306</t>
  </si>
  <si>
    <t>43-317-2136</t>
  </si>
  <si>
    <t>49-377-4004</t>
  </si>
  <si>
    <t>76-031-4903</t>
  </si>
  <si>
    <t>95-757-2332</t>
  </si>
  <si>
    <t>59-392-3505</t>
  </si>
  <si>
    <t>87-361-3706</t>
  </si>
  <si>
    <t>94-261-2140</t>
  </si>
  <si>
    <t>11-872-1943</t>
  </si>
  <si>
    <t>93-737-1224</t>
  </si>
  <si>
    <t>35-767-9672</t>
  </si>
  <si>
    <t>47-876-4330</t>
  </si>
  <si>
    <t>17-453-8104</t>
  </si>
  <si>
    <t>60-402-1557</t>
  </si>
  <si>
    <t>84-484-4046</t>
  </si>
  <si>
    <t>00-855-3595</t>
  </si>
  <si>
    <t>93-977-5191</t>
  </si>
  <si>
    <t>78-155-4743</t>
  </si>
  <si>
    <t>71-726-8091</t>
  </si>
  <si>
    <t>93-314-7044</t>
  </si>
  <si>
    <t>41-712-1545</t>
  </si>
  <si>
    <t>83-624-0333</t>
  </si>
  <si>
    <t>39-628-4997</t>
  </si>
  <si>
    <t>80-910-3539</t>
  </si>
  <si>
    <t>63-516-9725</t>
  </si>
  <si>
    <t>94-776-8467</t>
  </si>
  <si>
    <t>42-484-7545</t>
  </si>
  <si>
    <t>92-841-8321</t>
  </si>
  <si>
    <t>12-211-5157</t>
  </si>
  <si>
    <t>12-794-4791</t>
  </si>
  <si>
    <t>48-806-0576</t>
  </si>
  <si>
    <t>65-995-5016</t>
  </si>
  <si>
    <t>29-268-7360</t>
  </si>
  <si>
    <t>55-829-3094</t>
  </si>
  <si>
    <t>18-173-2562</t>
  </si>
  <si>
    <t>19-635-4755</t>
  </si>
  <si>
    <t>49-558-7237</t>
  </si>
  <si>
    <t>06-265-8295</t>
  </si>
  <si>
    <t>43-002-7548</t>
  </si>
  <si>
    <t>61-246-4439</t>
  </si>
  <si>
    <t>52-437-5963</t>
  </si>
  <si>
    <t>92-116-2939</t>
  </si>
  <si>
    <t>16-345-7663</t>
  </si>
  <si>
    <t>73-475-7398</t>
  </si>
  <si>
    <t>30-873-3348</t>
  </si>
  <si>
    <t>36-088-4475</t>
  </si>
  <si>
    <t>60-478-4498</t>
  </si>
  <si>
    <t>62-371-6543</t>
  </si>
  <si>
    <t>31-744-4323</t>
  </si>
  <si>
    <t>88-309-4921</t>
  </si>
  <si>
    <t>76-069-4920</t>
  </si>
  <si>
    <t>73-463-9753</t>
  </si>
  <si>
    <t>87-107-1715</t>
  </si>
  <si>
    <t>08-471-9722</t>
  </si>
  <si>
    <t>27-821-3029</t>
  </si>
  <si>
    <t>54-798-0065</t>
  </si>
  <si>
    <t>01-674-4715</t>
  </si>
  <si>
    <t>74-876-7412</t>
  </si>
  <si>
    <t>14-015-5762</t>
  </si>
  <si>
    <t>56-569-6648</t>
  </si>
  <si>
    <t>03-707-3636</t>
  </si>
  <si>
    <t>44-645-4486</t>
  </si>
  <si>
    <t>10-341-1570</t>
  </si>
  <si>
    <t>02-865-1652</t>
  </si>
  <si>
    <t>11-119-3663</t>
  </si>
  <si>
    <t>89-315-5093</t>
  </si>
  <si>
    <t>21-430-3829</t>
  </si>
  <si>
    <t>07-321-8279</t>
  </si>
  <si>
    <t>25-380-3825</t>
  </si>
  <si>
    <t>90-499-9921</t>
  </si>
  <si>
    <t>97-221-0411</t>
  </si>
  <si>
    <t>83-231-3514</t>
  </si>
  <si>
    <t>56-879-0287</t>
  </si>
  <si>
    <t>58-484-2221</t>
  </si>
  <si>
    <t>74-895-6373</t>
  </si>
  <si>
    <t>26-186-4997</t>
  </si>
  <si>
    <t>55-962-9667</t>
  </si>
  <si>
    <t>50-504-6845</t>
  </si>
  <si>
    <t>67-000-3570</t>
  </si>
  <si>
    <t>43-553-4936</t>
  </si>
  <si>
    <t>56-498-5839</t>
  </si>
  <si>
    <t>95-667-4421</t>
  </si>
  <si>
    <t>69-330-8147</t>
  </si>
  <si>
    <t>54-691-7349</t>
  </si>
  <si>
    <t>16-742-2513</t>
  </si>
  <si>
    <t>13-442-8684</t>
  </si>
  <si>
    <t>92-609-5111</t>
  </si>
  <si>
    <t>55-254-5229</t>
  </si>
  <si>
    <t>58-580-0026</t>
  </si>
  <si>
    <t>07-045-6800</t>
  </si>
  <si>
    <t>86-465-4452</t>
  </si>
  <si>
    <t>59-233-3770</t>
  </si>
  <si>
    <t>03-209-1627</t>
  </si>
  <si>
    <t>52-752-4543</t>
  </si>
  <si>
    <t>30-027-7424</t>
  </si>
  <si>
    <t>12-262-0796</t>
  </si>
  <si>
    <t>47-331-5786</t>
  </si>
  <si>
    <t>23-707-9962</t>
  </si>
  <si>
    <t>05-194-7089</t>
  </si>
  <si>
    <t>76-994-1042</t>
  </si>
  <si>
    <t>61-285-8616</t>
  </si>
  <si>
    <t>04-171-7868</t>
  </si>
  <si>
    <t>75-450-8510</t>
  </si>
  <si>
    <t>40-897-2549</t>
  </si>
  <si>
    <t>11-817-9366</t>
  </si>
  <si>
    <t>74-909-2989</t>
  </si>
  <si>
    <t>23-366-8811</t>
  </si>
  <si>
    <t>25-435-5117</t>
  </si>
  <si>
    <t>08-371-1548</t>
  </si>
  <si>
    <t>22-645-4842</t>
  </si>
  <si>
    <t>85-341-4774</t>
  </si>
  <si>
    <t>71-349-6887</t>
  </si>
  <si>
    <t>24-446-8936</t>
  </si>
  <si>
    <t>06-731-1498</t>
  </si>
  <si>
    <t>71-149-5736</t>
  </si>
  <si>
    <t>66-375-5373</t>
  </si>
  <si>
    <t>44-458-0104</t>
  </si>
  <si>
    <t>62-255-7690</t>
  </si>
  <si>
    <t>59-842-3985</t>
  </si>
  <si>
    <t>91-933-2303</t>
  </si>
  <si>
    <t>97-390-1698</t>
  </si>
  <si>
    <t>83-495-2198</t>
  </si>
  <si>
    <t>60-298-2498</t>
  </si>
  <si>
    <t>24-010-7333</t>
  </si>
  <si>
    <t>67-923-7240</t>
  </si>
  <si>
    <t>07-828-3319</t>
  </si>
  <si>
    <t>34-782-8502</t>
  </si>
  <si>
    <t>28-264-1612</t>
  </si>
  <si>
    <t>76-567-7847</t>
  </si>
  <si>
    <t>01-087-4648</t>
  </si>
  <si>
    <t>34-137-8470</t>
  </si>
  <si>
    <t>08-518-8245</t>
  </si>
  <si>
    <t>56-580-5222</t>
  </si>
  <si>
    <t>49-208-3917</t>
  </si>
  <si>
    <t>71-019-3467</t>
  </si>
  <si>
    <t>14-409-5109</t>
  </si>
  <si>
    <t>02-233-2053</t>
  </si>
  <si>
    <t>17-232-0446</t>
  </si>
  <si>
    <t>23-712-9359</t>
  </si>
  <si>
    <t>57-719-8452</t>
  </si>
  <si>
    <t>19-947-4615</t>
  </si>
  <si>
    <t>63-779-3895</t>
  </si>
  <si>
    <t>20-441-0929</t>
  </si>
  <si>
    <t>23-046-2535</t>
  </si>
  <si>
    <t>24-317-1717</t>
  </si>
  <si>
    <t>44-337-5163</t>
  </si>
  <si>
    <t>40-920-1639</t>
  </si>
  <si>
    <t>26-987-2563</t>
  </si>
  <si>
    <t>46-901-3703</t>
  </si>
  <si>
    <t>15-042-9752</t>
  </si>
  <si>
    <t>58-086-5981</t>
  </si>
  <si>
    <t>00-420-0375</t>
  </si>
  <si>
    <t>98-161-6255</t>
  </si>
  <si>
    <t>56-017-2642</t>
  </si>
  <si>
    <t>22-228-6905</t>
  </si>
  <si>
    <t>42-268-2266</t>
  </si>
  <si>
    <t>20-421-8959</t>
  </si>
  <si>
    <t>24-995-6973</t>
  </si>
  <si>
    <t>59-949-6079</t>
  </si>
  <si>
    <t>92-160-4016</t>
  </si>
  <si>
    <t>85-735-6457</t>
  </si>
  <si>
    <t>11-527-1932</t>
  </si>
  <si>
    <t>45-161-3828</t>
  </si>
  <si>
    <t>63-601-8421</t>
  </si>
  <si>
    <t>37-783-0702</t>
  </si>
  <si>
    <t>55-081-0187</t>
  </si>
  <si>
    <t>25-702-2899</t>
  </si>
  <si>
    <t>66-288-6789</t>
  </si>
  <si>
    <t>92-694-7058</t>
  </si>
  <si>
    <t>39-075-9230</t>
  </si>
  <si>
    <t>80-153-5621</t>
  </si>
  <si>
    <t>16-124-3071</t>
  </si>
  <si>
    <t>48-548-8190</t>
  </si>
  <si>
    <t>12-421-5245</t>
  </si>
  <si>
    <t>83-581-0095</t>
  </si>
  <si>
    <t>17-836-8490</t>
  </si>
  <si>
    <t>31-040-7416</t>
  </si>
  <si>
    <t>95-915-1964</t>
  </si>
  <si>
    <t>49-135-3808</t>
  </si>
  <si>
    <t>52-155-4124</t>
  </si>
  <si>
    <t>77-681-7668</t>
  </si>
  <si>
    <t>29-324-8578</t>
  </si>
  <si>
    <t>57-051-4421</t>
  </si>
  <si>
    <t>31-064-8291</t>
  </si>
  <si>
    <t>92-757-8069</t>
  </si>
  <si>
    <t>84-072-1574</t>
  </si>
  <si>
    <t>77-207-2301</t>
  </si>
  <si>
    <t>76-438-7829</t>
  </si>
  <si>
    <t>59-631-9345</t>
  </si>
  <si>
    <t>21-225-6190</t>
  </si>
  <si>
    <t>95-812-2323</t>
  </si>
  <si>
    <t>17-606-5893</t>
  </si>
  <si>
    <t>26-229-5794</t>
  </si>
  <si>
    <t>13-841-8508</t>
  </si>
  <si>
    <t>33-974-8067</t>
  </si>
  <si>
    <t>27-230-3993</t>
  </si>
  <si>
    <t>41-584-8212</t>
  </si>
  <si>
    <t>31-233-6160</t>
  </si>
  <si>
    <t>55-734-0160</t>
  </si>
  <si>
    <t>48-256-7053</t>
  </si>
  <si>
    <t>05-230-4708</t>
  </si>
  <si>
    <t>50-311-0227</t>
  </si>
  <si>
    <t>60-707-1408</t>
  </si>
  <si>
    <t>42-094-2475</t>
  </si>
  <si>
    <t>43-734-1331</t>
  </si>
  <si>
    <t>50-898-4868</t>
  </si>
  <si>
    <t>10-859-3316</t>
  </si>
  <si>
    <t>06-445-4153</t>
  </si>
  <si>
    <t>60-618-6431</t>
  </si>
  <si>
    <t>89-653-4087</t>
  </si>
  <si>
    <t>79-796-8377</t>
  </si>
  <si>
    <t>52-017-8733</t>
  </si>
  <si>
    <t>63-997-5347</t>
  </si>
  <si>
    <t>73-496-8353</t>
  </si>
  <si>
    <t>24-501-3982</t>
  </si>
  <si>
    <t>87-673-1917</t>
  </si>
  <si>
    <t>97-091-7911</t>
  </si>
  <si>
    <t>75-534-2293</t>
  </si>
  <si>
    <t>71-951-9497</t>
  </si>
  <si>
    <t>57-809-8172</t>
  </si>
  <si>
    <t>16-116-3211</t>
  </si>
  <si>
    <t>45-715-3918</t>
  </si>
  <si>
    <t>02-695-1496</t>
  </si>
  <si>
    <t>76-308-6306</t>
  </si>
  <si>
    <t>90-550-4615</t>
  </si>
  <si>
    <t>58-033-0297</t>
  </si>
  <si>
    <t>33-264-6978</t>
  </si>
  <si>
    <t>60-927-4345</t>
  </si>
  <si>
    <t>10-239-7573</t>
  </si>
  <si>
    <t>12-616-5119</t>
  </si>
  <si>
    <t>42-262-1509</t>
  </si>
  <si>
    <t>18-800-0309</t>
  </si>
  <si>
    <t>44-147-0257</t>
  </si>
  <si>
    <t>73-291-2602</t>
  </si>
  <si>
    <t>37-874-9165</t>
  </si>
  <si>
    <t>72-819-4740</t>
  </si>
  <si>
    <t>27-290-1899</t>
  </si>
  <si>
    <t>80-214-3045</t>
  </si>
  <si>
    <t>55-798-3427</t>
  </si>
  <si>
    <t>45-640-4261</t>
  </si>
  <si>
    <t>51-542-6416</t>
  </si>
  <si>
    <t>89-074-5223</t>
  </si>
  <si>
    <t>41-465-5628</t>
  </si>
  <si>
    <t>98-763-0062</t>
  </si>
  <si>
    <t>97-547-6011</t>
  </si>
  <si>
    <t>27-162-6628</t>
  </si>
  <si>
    <t>62-686-1223</t>
  </si>
  <si>
    <t>99-263-1074</t>
  </si>
  <si>
    <t>42-902-5854</t>
  </si>
  <si>
    <t>82-860-9737</t>
  </si>
  <si>
    <t>16-311-8608</t>
  </si>
  <si>
    <t>37-166-2167</t>
  </si>
  <si>
    <t>20-563-0832</t>
  </si>
  <si>
    <t>83-228-7483</t>
  </si>
  <si>
    <t>77-648-4153</t>
  </si>
  <si>
    <t>89-204-1171</t>
  </si>
  <si>
    <t>16-203-6709</t>
  </si>
  <si>
    <t>98-344-1404</t>
  </si>
  <si>
    <t>81-482-3518</t>
  </si>
  <si>
    <t>73-499-5867</t>
  </si>
  <si>
    <t>15-292-4749</t>
  </si>
  <si>
    <t>65-929-5153</t>
  </si>
  <si>
    <t>60-915-9621</t>
  </si>
  <si>
    <t>21-882-2998</t>
  </si>
  <si>
    <t>48-887-5868</t>
  </si>
  <si>
    <t>24-207-2361</t>
  </si>
  <si>
    <t>39-120-5416</t>
  </si>
  <si>
    <t>87-851-0797</t>
  </si>
  <si>
    <t>00-097-5232</t>
  </si>
  <si>
    <t>53-547-3486</t>
  </si>
  <si>
    <t>64-484-1638</t>
  </si>
  <si>
    <t>88-369-9217</t>
  </si>
  <si>
    <t>28-817-7801</t>
  </si>
  <si>
    <t>61-011-3683</t>
  </si>
  <si>
    <t>70-987-5939</t>
  </si>
  <si>
    <t>67-478-0161</t>
  </si>
  <si>
    <t>18-747-2649</t>
  </si>
  <si>
    <t>03-373-1087</t>
  </si>
  <si>
    <t>84-725-5486</t>
  </si>
  <si>
    <t>93-499-3285</t>
  </si>
  <si>
    <t>48-935-1950</t>
  </si>
  <si>
    <t>87-196-7951</t>
  </si>
  <si>
    <t>32-900-1482</t>
  </si>
  <si>
    <t>67-537-5042</t>
  </si>
  <si>
    <t>91-734-5439</t>
  </si>
  <si>
    <t>86-688-3694</t>
  </si>
  <si>
    <t>72-579-7621</t>
  </si>
  <si>
    <t>12-376-3005</t>
  </si>
  <si>
    <t>12-734-1738</t>
  </si>
  <si>
    <t>92-939-7964</t>
  </si>
  <si>
    <t>87-286-8792</t>
  </si>
  <si>
    <t>22-611-1632</t>
  </si>
  <si>
    <t>06-890-3672</t>
  </si>
  <si>
    <t>11-099-7373</t>
  </si>
  <si>
    <t>40-413-6641</t>
  </si>
  <si>
    <t>67-890-8710</t>
  </si>
  <si>
    <t>57-000-5500</t>
  </si>
  <si>
    <t>48-578-3540</t>
  </si>
  <si>
    <t>45-135-2235</t>
  </si>
  <si>
    <t>56-633-5263</t>
  </si>
  <si>
    <t>51-939-5255</t>
  </si>
  <si>
    <t>38-697-2871</t>
  </si>
  <si>
    <t>64-512-9534</t>
  </si>
  <si>
    <t>89-589-9737</t>
  </si>
  <si>
    <t>24-691-3674</t>
  </si>
  <si>
    <t>86-536-0183</t>
  </si>
  <si>
    <t>12-586-4804</t>
  </si>
  <si>
    <t>78-947-1445</t>
  </si>
  <si>
    <t>84-813-2459</t>
  </si>
  <si>
    <t>10-847-7931</t>
  </si>
  <si>
    <t>32-421-4235</t>
  </si>
  <si>
    <t>49-240-5621</t>
  </si>
  <si>
    <t>95-134-5299</t>
  </si>
  <si>
    <t>80-099-0601</t>
  </si>
  <si>
    <t>97-380-9777</t>
  </si>
  <si>
    <t>68-591-0433</t>
  </si>
  <si>
    <t>79-739-2225</t>
  </si>
  <si>
    <t>59-867-6183</t>
  </si>
  <si>
    <t>31-983-9340</t>
  </si>
  <si>
    <t>77-731-2853</t>
  </si>
  <si>
    <t>77-030-5223</t>
  </si>
  <si>
    <t>03-925-0020</t>
  </si>
  <si>
    <t>08-024-9462</t>
  </si>
  <si>
    <t>46-709-7094</t>
  </si>
  <si>
    <t>17-665-1227</t>
  </si>
  <si>
    <t>99-380-3321</t>
  </si>
  <si>
    <t>04-044-5307</t>
  </si>
  <si>
    <t>60-471-4246</t>
  </si>
  <si>
    <t>39-536-4117</t>
  </si>
  <si>
    <t>73-724-2068</t>
  </si>
  <si>
    <t>97-206-8831</t>
  </si>
  <si>
    <t>83-437-8779</t>
  </si>
  <si>
    <t>24-884-8664</t>
  </si>
  <si>
    <t>92-618-3672</t>
  </si>
  <si>
    <t>99-639-1759</t>
  </si>
  <si>
    <t>29-866-3402</t>
  </si>
  <si>
    <t>75-519-9347</t>
  </si>
  <si>
    <t>47-525-0762</t>
  </si>
  <si>
    <t>69-865-3188</t>
  </si>
  <si>
    <t>43-106-3817</t>
  </si>
  <si>
    <t>55-526-3215</t>
  </si>
  <si>
    <t>96-135-1100</t>
  </si>
  <si>
    <t>40-912-1811</t>
  </si>
  <si>
    <t>19-788-4967</t>
  </si>
  <si>
    <t>16-163-5010</t>
  </si>
  <si>
    <t>29-576-8748</t>
  </si>
  <si>
    <t>64-942-7647</t>
  </si>
  <si>
    <t>62-204-3157</t>
  </si>
  <si>
    <t>37-956-0033</t>
  </si>
  <si>
    <t>61-712-4015</t>
  </si>
  <si>
    <t>70-582-3407</t>
  </si>
  <si>
    <t>46-230-2371</t>
  </si>
  <si>
    <t>82-795-7015</t>
  </si>
  <si>
    <t>77-282-8933</t>
  </si>
  <si>
    <t>32-957-1825</t>
  </si>
  <si>
    <t>06-940-7360</t>
  </si>
  <si>
    <t>66-794-9513</t>
  </si>
  <si>
    <t>94-721-5787</t>
  </si>
  <si>
    <t>78-770-6601</t>
  </si>
  <si>
    <t>69-235-7095</t>
  </si>
  <si>
    <t>30-240-4549</t>
  </si>
  <si>
    <t>57-411-3553</t>
  </si>
  <si>
    <t>99-514-4174</t>
  </si>
  <si>
    <t>59-545-5948</t>
  </si>
  <si>
    <t>87-310-9997</t>
  </si>
  <si>
    <t>11-926-6194</t>
  </si>
  <si>
    <t>47-231-0347</t>
  </si>
  <si>
    <t>56-842-1235</t>
  </si>
  <si>
    <t>26-443-1582</t>
  </si>
  <si>
    <t>61-988-6004</t>
  </si>
  <si>
    <t>53-959-3836</t>
  </si>
  <si>
    <t>77-239-2105</t>
  </si>
  <si>
    <t>39-908-7661</t>
  </si>
  <si>
    <t>81-714-6789</t>
  </si>
  <si>
    <t>50-002-2043</t>
  </si>
  <si>
    <t>78-341-0023</t>
  </si>
  <si>
    <t>13-691-7131</t>
  </si>
  <si>
    <t>20-741-0046</t>
  </si>
  <si>
    <t>99-975-2842</t>
  </si>
  <si>
    <t>19-251-7545</t>
  </si>
  <si>
    <t>65-647-3907</t>
  </si>
  <si>
    <t>14-622-9705</t>
  </si>
  <si>
    <t>99-130-7369</t>
  </si>
  <si>
    <t>54-784-3526</t>
  </si>
  <si>
    <t>42-138-7138</t>
  </si>
  <si>
    <t>35-908-4297</t>
  </si>
  <si>
    <t>33-957-5277</t>
  </si>
  <si>
    <t>88-145-2595</t>
  </si>
  <si>
    <t>62-506-8298</t>
  </si>
  <si>
    <t>57-813-9938</t>
  </si>
  <si>
    <t>51-833-4663</t>
  </si>
  <si>
    <t>23-424-0077</t>
  </si>
  <si>
    <t>16-682-6114</t>
  </si>
  <si>
    <t>70-868-6039</t>
  </si>
  <si>
    <t>18-821-3224</t>
  </si>
  <si>
    <t>02-938-7265</t>
  </si>
  <si>
    <t>36-840-3662</t>
  </si>
  <si>
    <t>94-183-0776</t>
  </si>
  <si>
    <t>51-402-1773</t>
  </si>
  <si>
    <t>71-259-0629</t>
  </si>
  <si>
    <t>67-425-0681</t>
  </si>
  <si>
    <t>74-355-9043</t>
  </si>
  <si>
    <t>85-423-5475</t>
  </si>
  <si>
    <t>11-136-1628</t>
  </si>
  <si>
    <t>28-968-7898</t>
  </si>
  <si>
    <t>16-653-7214</t>
  </si>
  <si>
    <t>01-557-2950</t>
  </si>
  <si>
    <t>22-381-7001</t>
  </si>
  <si>
    <t>30-319-1489</t>
  </si>
  <si>
    <t>93-012-3559</t>
  </si>
  <si>
    <t>35-659-5968</t>
  </si>
  <si>
    <t>22-256-3508</t>
  </si>
  <si>
    <t>26-269-8700</t>
  </si>
  <si>
    <t>42-238-5165</t>
  </si>
  <si>
    <t>02-134-6614</t>
  </si>
  <si>
    <t>62-290-6449</t>
  </si>
  <si>
    <t>22-037-0083</t>
  </si>
  <si>
    <t>15-988-7358</t>
  </si>
  <si>
    <t>66-676-1239</t>
  </si>
  <si>
    <t>23-504-6782</t>
  </si>
  <si>
    <t>56-664-0823</t>
  </si>
  <si>
    <t>13-987-8009</t>
  </si>
  <si>
    <t>36-352-5925</t>
  </si>
  <si>
    <t>83-355-8078</t>
  </si>
  <si>
    <t>51-611-7630</t>
  </si>
  <si>
    <t>63-960-0350</t>
  </si>
  <si>
    <t>16-286-1744</t>
  </si>
  <si>
    <t>05-064-8612</t>
  </si>
  <si>
    <t>72-539-3196</t>
  </si>
  <si>
    <t>20-426-6222</t>
  </si>
  <si>
    <t>28-699-2940</t>
  </si>
  <si>
    <t>79-585-2736</t>
  </si>
  <si>
    <t>03-983-2219</t>
  </si>
  <si>
    <t>88-277-7162</t>
  </si>
  <si>
    <t>13-174-7434</t>
  </si>
  <si>
    <t>36-193-8686</t>
  </si>
  <si>
    <t>60-020-3241</t>
  </si>
  <si>
    <t>10-568-3423</t>
  </si>
  <si>
    <t>33-247-7985</t>
  </si>
  <si>
    <t>46-148-5706</t>
  </si>
  <si>
    <t>40-499-2600</t>
  </si>
  <si>
    <t>93-792-0612</t>
  </si>
  <si>
    <t>80-701-8561</t>
  </si>
  <si>
    <t>64-327-5810</t>
  </si>
  <si>
    <t>21-382-1288</t>
  </si>
  <si>
    <t>01-509-8520</t>
  </si>
  <si>
    <t>19-219-9777</t>
  </si>
  <si>
    <t>92-927-1239</t>
  </si>
  <si>
    <t>77-979-8770</t>
  </si>
  <si>
    <t>47-184-0912</t>
  </si>
  <si>
    <t>78-840-7332</t>
  </si>
  <si>
    <t>70-110-4276</t>
  </si>
  <si>
    <t>63-310-9925</t>
  </si>
  <si>
    <t>17-154-5427</t>
  </si>
  <si>
    <t>35-324-5266</t>
  </si>
  <si>
    <t>40-038-7431</t>
  </si>
  <si>
    <t>83-227-0582</t>
  </si>
  <si>
    <t>38-128-1943</t>
  </si>
  <si>
    <t>85-394-6756</t>
  </si>
  <si>
    <t>73-476-0347</t>
  </si>
  <si>
    <t>40-861-4649</t>
  </si>
  <si>
    <t>88-624-0330</t>
  </si>
  <si>
    <t>64-109-0946</t>
  </si>
  <si>
    <t>27-729-4274</t>
  </si>
  <si>
    <t>10-625-6563</t>
  </si>
  <si>
    <t>19-884-6965</t>
  </si>
  <si>
    <t>87-978-3086</t>
  </si>
  <si>
    <t>87-217-5768</t>
  </si>
  <si>
    <t>68-585-7312</t>
  </si>
  <si>
    <t>49-325-1522</t>
  </si>
  <si>
    <t>81-292-2298</t>
  </si>
  <si>
    <t>39-053-1904</t>
  </si>
  <si>
    <t>95-666-5112</t>
  </si>
  <si>
    <t>03-384-7280</t>
  </si>
  <si>
    <t>87-477-0024</t>
  </si>
  <si>
    <t>97-558-6216</t>
  </si>
  <si>
    <t>89-322-5857</t>
  </si>
  <si>
    <t>49-968-3279</t>
  </si>
  <si>
    <t>26-967-0590</t>
  </si>
  <si>
    <t>48-338-9855</t>
  </si>
  <si>
    <t>45-938-2985</t>
  </si>
  <si>
    <t>42-580-1753</t>
  </si>
  <si>
    <t>34-956-5353</t>
  </si>
  <si>
    <t>98-709-0360</t>
  </si>
  <si>
    <t>37-169-8377</t>
  </si>
  <si>
    <t>08-488-1226</t>
  </si>
  <si>
    <t>93-502-1172</t>
  </si>
  <si>
    <t>59-791-0759</t>
  </si>
  <si>
    <t>20-120-0391</t>
  </si>
  <si>
    <t>82-865-1558</t>
  </si>
  <si>
    <t>31-713-7253</t>
  </si>
  <si>
    <t>90-462-8497</t>
  </si>
  <si>
    <t>68-470-2777</t>
  </si>
  <si>
    <t>38-306-1288</t>
  </si>
  <si>
    <t>33-736-7535</t>
  </si>
  <si>
    <t>86-412-3747</t>
  </si>
  <si>
    <t>66-633-3924</t>
  </si>
  <si>
    <t>74-795-3821</t>
  </si>
  <si>
    <t>33-836-9696</t>
  </si>
  <si>
    <t>06-372-1158</t>
  </si>
  <si>
    <t>59-091-0461</t>
  </si>
  <si>
    <t>43-011-4649</t>
  </si>
  <si>
    <t>79-754-8792</t>
  </si>
  <si>
    <t>10-557-3918</t>
  </si>
  <si>
    <t>25-381-9956</t>
  </si>
  <si>
    <t>53-445-6055</t>
  </si>
  <si>
    <t>75-660-2497</t>
  </si>
  <si>
    <t>59-313-3738</t>
  </si>
  <si>
    <t>51-665-7037</t>
  </si>
  <si>
    <t>28-417-4018</t>
  </si>
  <si>
    <t>21-912-7970</t>
  </si>
  <si>
    <t>47-750-5794</t>
  </si>
  <si>
    <t>70-556-4967</t>
  </si>
  <si>
    <t>82-481-4381</t>
  </si>
  <si>
    <t>28-985-8229</t>
  </si>
  <si>
    <t>70-595-0890</t>
  </si>
  <si>
    <t>24-581-5650</t>
  </si>
  <si>
    <t>32-501-1371</t>
  </si>
  <si>
    <t>35-709-6122</t>
  </si>
  <si>
    <t>91-140-1135</t>
  </si>
  <si>
    <t>10-079-6559</t>
  </si>
  <si>
    <t>20-677-6209</t>
  </si>
  <si>
    <t>17-781-7054</t>
  </si>
  <si>
    <t>12-538-9653</t>
  </si>
  <si>
    <t>81-460-0309</t>
  </si>
  <si>
    <t>96-535-2456</t>
  </si>
  <si>
    <t>99-506-1969</t>
  </si>
  <si>
    <t>50-563-2937</t>
  </si>
  <si>
    <t>55-789-3015</t>
  </si>
  <si>
    <t>97-647-2870</t>
  </si>
  <si>
    <t>24-812-4004</t>
  </si>
  <si>
    <t>99-458-1747</t>
  </si>
  <si>
    <t>45-492-2121</t>
  </si>
  <si>
    <t>27-528-0528</t>
  </si>
  <si>
    <t>78-972-5279</t>
  </si>
  <si>
    <t>25-695-5575</t>
  </si>
  <si>
    <t>82-769-6508</t>
  </si>
  <si>
    <t>50-594-1414</t>
  </si>
  <si>
    <t>52-511-7623</t>
  </si>
  <si>
    <t>96-769-9267</t>
  </si>
  <si>
    <t>72-392-5829</t>
  </si>
  <si>
    <t>88-561-1290</t>
  </si>
  <si>
    <t>21-409-9927</t>
  </si>
  <si>
    <t>57-452-2413</t>
  </si>
  <si>
    <t>43-238-5919</t>
  </si>
  <si>
    <t>97-491-4445</t>
  </si>
  <si>
    <t>20-472-3375</t>
  </si>
  <si>
    <t>57-667-1094</t>
  </si>
  <si>
    <t>12-601-7040</t>
  </si>
  <si>
    <t>82-701-8776</t>
  </si>
  <si>
    <t>25-244-1482</t>
  </si>
  <si>
    <t>12-376-9692</t>
  </si>
  <si>
    <t>81-786-9277</t>
  </si>
  <si>
    <t>34-469-5026</t>
  </si>
  <si>
    <t>87-226-6511</t>
  </si>
  <si>
    <t>82-305-3016</t>
  </si>
  <si>
    <t>69-410-1302</t>
  </si>
  <si>
    <t>06-164-4493</t>
  </si>
  <si>
    <t>19-976-1516</t>
  </si>
  <si>
    <t>91-605-9708</t>
  </si>
  <si>
    <t>51-680-8794</t>
  </si>
  <si>
    <t>40-725-6226</t>
  </si>
  <si>
    <t>40-422-7840</t>
  </si>
  <si>
    <t>08-968-4687</t>
  </si>
  <si>
    <t>68-409-4942</t>
  </si>
  <si>
    <t>30-527-5847</t>
  </si>
  <si>
    <t>50-516-1408</t>
  </si>
  <si>
    <t>67-396-4645</t>
  </si>
  <si>
    <t>82-867-7082</t>
  </si>
  <si>
    <t>83-493-3695</t>
  </si>
  <si>
    <t>15-690-2062</t>
  </si>
  <si>
    <t>73-059-9491</t>
  </si>
  <si>
    <t>78-532-6577</t>
  </si>
  <si>
    <t>46-730-2621</t>
  </si>
  <si>
    <t>45-416-2944</t>
  </si>
  <si>
    <t>89-980-1998</t>
  </si>
  <si>
    <t>74-832-4175</t>
  </si>
  <si>
    <t>84-095-6087</t>
  </si>
  <si>
    <t>85-905-5943</t>
  </si>
  <si>
    <t>73-786-5432</t>
  </si>
  <si>
    <t>85-382-2145</t>
  </si>
  <si>
    <t>13-403-1709</t>
  </si>
  <si>
    <t>02-449-9074</t>
  </si>
  <si>
    <t>45-519-4991</t>
  </si>
  <si>
    <t>36-503-5884</t>
  </si>
  <si>
    <t>55-445-4006</t>
  </si>
  <si>
    <t>92-421-5782</t>
  </si>
  <si>
    <t>73-746-7099</t>
  </si>
  <si>
    <t>11-533-9592</t>
  </si>
  <si>
    <t>12-743-6669</t>
  </si>
  <si>
    <t>17-003-0607</t>
  </si>
  <si>
    <t>78-578-8772</t>
  </si>
  <si>
    <t>02-113-9166</t>
  </si>
  <si>
    <t>17-815-3405</t>
  </si>
  <si>
    <t>37-251-5897</t>
  </si>
  <si>
    <t>89-579-1738</t>
  </si>
  <si>
    <t>85-768-5587</t>
  </si>
  <si>
    <t>32-147-6204</t>
  </si>
  <si>
    <t>10-217-3587</t>
  </si>
  <si>
    <t>72-891-9174</t>
  </si>
  <si>
    <t>60-326-3616</t>
  </si>
  <si>
    <t>28-792-5585</t>
  </si>
  <si>
    <t>17-824-2600</t>
  </si>
  <si>
    <t>96-345-1917</t>
  </si>
  <si>
    <t>79-890-1262</t>
  </si>
  <si>
    <t>92-159-3848</t>
  </si>
  <si>
    <t>70-738-5628</t>
  </si>
  <si>
    <t>13-993-2155</t>
  </si>
  <si>
    <t>91-907-9124</t>
  </si>
  <si>
    <t>28-913-3309</t>
  </si>
  <si>
    <t>29-951-3475</t>
  </si>
  <si>
    <t>25-806-0094</t>
  </si>
  <si>
    <t>73-272-5293</t>
  </si>
  <si>
    <t>27-047-2234</t>
  </si>
  <si>
    <t>03-982-8960</t>
  </si>
  <si>
    <t>87-240-9078</t>
  </si>
  <si>
    <t>13-853-8399</t>
  </si>
  <si>
    <t>75-012-3234</t>
  </si>
  <si>
    <t>41-155-3391</t>
  </si>
  <si>
    <t>04-190-8259</t>
  </si>
  <si>
    <t>54-546-6824</t>
  </si>
  <si>
    <t>96-808-5464</t>
  </si>
  <si>
    <t>54-568-5002</t>
  </si>
  <si>
    <t>21-307-7522</t>
  </si>
  <si>
    <t>84-393-2173</t>
  </si>
  <si>
    <t>17-349-3727</t>
  </si>
  <si>
    <t>74-156-1031</t>
  </si>
  <si>
    <t>30-612-3067</t>
  </si>
  <si>
    <t>33-656-4613</t>
  </si>
  <si>
    <t>12-542-8744</t>
  </si>
  <si>
    <t>90-446-1562</t>
  </si>
  <si>
    <t>11-869-3278</t>
  </si>
  <si>
    <t>42-736-5312</t>
  </si>
  <si>
    <t>96-988-2749</t>
  </si>
  <si>
    <t>59-932-4610</t>
  </si>
  <si>
    <t>78-326-5142</t>
  </si>
  <si>
    <t>26-408-3164</t>
  </si>
  <si>
    <t>40-839-7768</t>
  </si>
  <si>
    <t>52-512-8373</t>
  </si>
  <si>
    <t>93-242-3851</t>
  </si>
  <si>
    <t>99-350-8108</t>
  </si>
  <si>
    <t>17-418-5617</t>
  </si>
  <si>
    <t>17-752-0950</t>
  </si>
  <si>
    <t>38-318-2019</t>
  </si>
  <si>
    <t>76-252-4393</t>
  </si>
  <si>
    <t>08-325-8169</t>
  </si>
  <si>
    <t>19-243-1445</t>
  </si>
  <si>
    <t>35-127-1704</t>
  </si>
  <si>
    <t>07-627-7934</t>
  </si>
  <si>
    <t>58-487-2392</t>
  </si>
  <si>
    <t>03-844-6588</t>
  </si>
  <si>
    <t>51-676-0954</t>
  </si>
  <si>
    <t>92-723-9017</t>
  </si>
  <si>
    <t>84-594-0480</t>
  </si>
  <si>
    <t>26-171-8932</t>
  </si>
  <si>
    <t>36-465-3255</t>
  </si>
  <si>
    <t>99-744-9516</t>
  </si>
  <si>
    <t>03-645-6512</t>
  </si>
  <si>
    <t>57-045-0935</t>
  </si>
  <si>
    <t>52-156-6331</t>
  </si>
  <si>
    <t>37-187-6806</t>
  </si>
  <si>
    <t>85-762-6711</t>
  </si>
  <si>
    <t>11-103-5348</t>
  </si>
  <si>
    <t>94-842-5920</t>
  </si>
  <si>
    <t>03-777-3209</t>
  </si>
  <si>
    <t>49-218-9335</t>
  </si>
  <si>
    <t>57-846-1386</t>
  </si>
  <si>
    <t>52-758-9192</t>
  </si>
  <si>
    <t>08-713-0409</t>
  </si>
  <si>
    <t>93-719-2049</t>
  </si>
  <si>
    <t>60-652-5004</t>
  </si>
  <si>
    <t>84-905-3515</t>
  </si>
  <si>
    <t>79-182-8066</t>
  </si>
  <si>
    <t>74-863-7670</t>
  </si>
  <si>
    <t>39-558-7326</t>
  </si>
  <si>
    <t>08-810-7355</t>
  </si>
  <si>
    <t>20-648-1065</t>
  </si>
  <si>
    <t>78-109-4966</t>
  </si>
  <si>
    <t>39-979-3573</t>
  </si>
  <si>
    <t>05-492-9268</t>
  </si>
  <si>
    <t>14-427-2366</t>
  </si>
  <si>
    <t>39-853-1890</t>
  </si>
  <si>
    <t>27-575-8939</t>
  </si>
  <si>
    <t>20-934-6223</t>
  </si>
  <si>
    <t>96-734-7144</t>
  </si>
  <si>
    <t>18-822-1239</t>
  </si>
  <si>
    <t>97-181-3759</t>
  </si>
  <si>
    <t>43-249-5089</t>
  </si>
  <si>
    <t>72-924-2256</t>
  </si>
  <si>
    <t>38-135-0042</t>
  </si>
  <si>
    <t>93-576-4876</t>
  </si>
  <si>
    <t>88-729-5309</t>
  </si>
  <si>
    <t>63-716-5888</t>
  </si>
  <si>
    <t>56-373-2358</t>
  </si>
  <si>
    <t>15-155-2021</t>
  </si>
  <si>
    <t>06-946-8520</t>
  </si>
  <si>
    <t>27-563-4087</t>
  </si>
  <si>
    <t>24-707-0358</t>
  </si>
  <si>
    <t>46-156-4008</t>
  </si>
  <si>
    <t>68-765-0528</t>
  </si>
  <si>
    <t>66-217-1459</t>
  </si>
  <si>
    <t>52-600-7560</t>
  </si>
  <si>
    <t>71-771-5973</t>
  </si>
  <si>
    <t>53-816-0921</t>
  </si>
  <si>
    <t>22-009-9520</t>
  </si>
  <si>
    <t>33-055-2267</t>
  </si>
  <si>
    <t>83-316-9688</t>
  </si>
  <si>
    <t>35-600-6807</t>
  </si>
  <si>
    <t>47-164-5549</t>
  </si>
  <si>
    <t>94-080-6136</t>
  </si>
  <si>
    <t>02-534-1553</t>
  </si>
  <si>
    <t>12-568-6625</t>
  </si>
  <si>
    <t>53-015-1395</t>
  </si>
  <si>
    <t>31-835-0229</t>
  </si>
  <si>
    <t>41-044-0188</t>
  </si>
  <si>
    <t>26-942-5636</t>
  </si>
  <si>
    <t>86-593-3358</t>
  </si>
  <si>
    <t>65-203-7746</t>
  </si>
  <si>
    <t>79-854-3090</t>
  </si>
  <si>
    <t>31-878-7579</t>
  </si>
  <si>
    <t>29-651-5000</t>
  </si>
  <si>
    <t>68-723-1719</t>
  </si>
  <si>
    <t>37-014-9911</t>
  </si>
  <si>
    <t>62-809-7543</t>
  </si>
  <si>
    <t>59-953-1562</t>
  </si>
  <si>
    <t>01-026-6262</t>
  </si>
  <si>
    <t>03-096-0018</t>
  </si>
  <si>
    <t>69-826-7561</t>
  </si>
  <si>
    <t>27-098-7294</t>
  </si>
  <si>
    <t>89-602-4840</t>
  </si>
  <si>
    <t>23-300-3217</t>
  </si>
  <si>
    <t>55-883-9989</t>
  </si>
  <si>
    <t>58-125-3630</t>
  </si>
  <si>
    <t>82-539-0396</t>
  </si>
  <si>
    <t>27-019-2066</t>
  </si>
  <si>
    <t>78-932-0169</t>
  </si>
  <si>
    <t>07-827-8351</t>
  </si>
  <si>
    <t>90-043-6162</t>
  </si>
  <si>
    <t>69-410-3239</t>
  </si>
  <si>
    <t>56-546-5677</t>
  </si>
  <si>
    <t>82-114-3850</t>
  </si>
  <si>
    <t>01-286-7310</t>
  </si>
  <si>
    <t>06-517-6954</t>
  </si>
  <si>
    <t>75-932-2208</t>
  </si>
  <si>
    <t>55-019-2567</t>
  </si>
  <si>
    <t>87-012-0307</t>
  </si>
  <si>
    <t>43-122-1309</t>
  </si>
  <si>
    <t>24-597-3227</t>
  </si>
  <si>
    <t>11-695-4845</t>
  </si>
  <si>
    <t>11-351-4677</t>
  </si>
  <si>
    <t>69-750-1873</t>
  </si>
  <si>
    <t>70-529-6970</t>
  </si>
  <si>
    <t>87-967-5463</t>
  </si>
  <si>
    <t>83-130-3809</t>
  </si>
  <si>
    <t>36-636-5255</t>
  </si>
  <si>
    <t>79-242-0736</t>
  </si>
  <si>
    <t>88-067-1001</t>
  </si>
  <si>
    <t>20-579-7874</t>
  </si>
  <si>
    <t>35-828-5733</t>
  </si>
  <si>
    <t>96-155-8202</t>
  </si>
  <si>
    <t>47-172-1216</t>
  </si>
  <si>
    <t>82-691-4351</t>
  </si>
  <si>
    <t>97-554-1089</t>
  </si>
  <si>
    <t>70-895-3709</t>
  </si>
  <si>
    <t>55-613-7258</t>
  </si>
  <si>
    <t>15-875-5823</t>
  </si>
  <si>
    <t>89-796-3523</t>
  </si>
  <si>
    <t>86-837-1779</t>
  </si>
  <si>
    <t>34-619-5758</t>
  </si>
  <si>
    <t>23-774-3605</t>
  </si>
  <si>
    <t>14-306-1864</t>
  </si>
  <si>
    <t>88-750-2837</t>
  </si>
  <si>
    <t>79-163-1801</t>
  </si>
  <si>
    <t>69-485-5113</t>
  </si>
  <si>
    <t>53-378-8120</t>
  </si>
  <si>
    <t>58-377-3706</t>
  </si>
  <si>
    <t>02-505-6028</t>
  </si>
  <si>
    <t>84-778-9967</t>
  </si>
  <si>
    <t>68-698-1050</t>
  </si>
  <si>
    <t>81-594-9656</t>
  </si>
  <si>
    <t>31-516-2742</t>
  </si>
  <si>
    <t>32-611-6774</t>
  </si>
  <si>
    <t>35-678-2224</t>
  </si>
  <si>
    <t>93-250-2677</t>
  </si>
  <si>
    <t>93-504-1027</t>
  </si>
  <si>
    <t>61-917-7430</t>
  </si>
  <si>
    <t>67-808-5312</t>
  </si>
  <si>
    <t>10-013-4932</t>
  </si>
  <si>
    <t>34-864-5449</t>
  </si>
  <si>
    <t>87-291-2362</t>
  </si>
  <si>
    <t>53-996-5761</t>
  </si>
  <si>
    <t>83-036-6384</t>
  </si>
  <si>
    <t>98-803-7684</t>
  </si>
  <si>
    <t>33-621-4559</t>
  </si>
  <si>
    <t>34-495-3988</t>
  </si>
  <si>
    <t>75-697-2992</t>
  </si>
  <si>
    <t>09-473-9968</t>
  </si>
  <si>
    <t>90-669-8988</t>
  </si>
  <si>
    <t>77-307-8079</t>
  </si>
  <si>
    <t>51-664-5678</t>
  </si>
  <si>
    <t>78-135-1383</t>
  </si>
  <si>
    <t>55-121-8004</t>
  </si>
  <si>
    <t>93-494-4212</t>
  </si>
  <si>
    <t>69-673-1867</t>
  </si>
  <si>
    <t>21-670-5549</t>
  </si>
  <si>
    <t>32-421-4776</t>
  </si>
  <si>
    <t>63-060-7588</t>
  </si>
  <si>
    <t>21-066-6160</t>
  </si>
  <si>
    <t>24-333-9366</t>
  </si>
  <si>
    <t>26-594-2863</t>
  </si>
  <si>
    <t>59-981-2323</t>
  </si>
  <si>
    <t>65-618-8667</t>
  </si>
  <si>
    <t>35-633-4054</t>
  </si>
  <si>
    <t>35-977-9033</t>
  </si>
  <si>
    <t>21-369-5398</t>
  </si>
  <si>
    <t>09-664-4139</t>
  </si>
  <si>
    <t>35-938-3582</t>
  </si>
  <si>
    <t>49-917-2077</t>
  </si>
  <si>
    <t>37-799-7392</t>
  </si>
  <si>
    <t>78-585-0159</t>
  </si>
  <si>
    <t>63-870-2250</t>
  </si>
  <si>
    <t>66-814-2047</t>
  </si>
  <si>
    <t>55-111-8445</t>
  </si>
  <si>
    <t>56-322-6249</t>
  </si>
  <si>
    <t>09-788-0335</t>
  </si>
  <si>
    <t>66-007-7139</t>
  </si>
  <si>
    <t>06-906-3931</t>
  </si>
  <si>
    <t>29-346-6905</t>
  </si>
  <si>
    <t>21-157-8327</t>
  </si>
  <si>
    <t>78-102-4175</t>
  </si>
  <si>
    <t>05-755-0966</t>
  </si>
  <si>
    <t>14-402-4974</t>
  </si>
  <si>
    <t>66-157-9704</t>
  </si>
  <si>
    <t>81-672-6323</t>
  </si>
  <si>
    <t>37-044-0975</t>
  </si>
  <si>
    <t>38-349-4768</t>
  </si>
  <si>
    <t>68-084-7588</t>
  </si>
  <si>
    <t>28-983-5933</t>
  </si>
  <si>
    <t>59-752-7948</t>
  </si>
  <si>
    <t>45-519-9931</t>
  </si>
  <si>
    <t>87-403-3261</t>
  </si>
  <si>
    <t>49-077-5458</t>
  </si>
  <si>
    <t>65-454-3299</t>
  </si>
  <si>
    <t>58-013-7715</t>
  </si>
  <si>
    <t>02-826-1323</t>
  </si>
  <si>
    <t>41-345-7487</t>
  </si>
  <si>
    <t>32-366-7668</t>
  </si>
  <si>
    <t>25-371-7816</t>
  </si>
  <si>
    <t>64-039-5702</t>
  </si>
  <si>
    <t>79-977-6454</t>
  </si>
  <si>
    <t>43-798-5224</t>
  </si>
  <si>
    <t>25-829-0561</t>
  </si>
  <si>
    <t>07-611-9626</t>
  </si>
  <si>
    <t>93-397-3330</t>
  </si>
  <si>
    <t>43-958-8621</t>
  </si>
  <si>
    <t>10-430-3605</t>
  </si>
  <si>
    <t>54-314-5202</t>
  </si>
  <si>
    <t>41-405-7180</t>
  </si>
  <si>
    <t>74-558-0067</t>
  </si>
  <si>
    <t>81-728-0119</t>
  </si>
  <si>
    <t>12-636-9645</t>
  </si>
  <si>
    <t>44-751-0285</t>
  </si>
  <si>
    <t>24-381-9269</t>
  </si>
  <si>
    <t>83-143-5281</t>
  </si>
  <si>
    <t>91-041-9321</t>
  </si>
  <si>
    <t>42-018-0322</t>
  </si>
  <si>
    <t>92-781-3570</t>
  </si>
  <si>
    <t>77-103-2000</t>
  </si>
  <si>
    <t>23-047-9429</t>
  </si>
  <si>
    <t>59-127-6963</t>
  </si>
  <si>
    <t>47-551-7095</t>
  </si>
  <si>
    <t>52-706-6621</t>
  </si>
  <si>
    <t>70-132-1633</t>
  </si>
  <si>
    <t>58-105-8188</t>
  </si>
  <si>
    <t>90-564-2466</t>
  </si>
  <si>
    <t>22-498-6158</t>
  </si>
  <si>
    <t>50-081-0430</t>
  </si>
  <si>
    <t>43-106-8968</t>
  </si>
  <si>
    <t>95-831-9375</t>
  </si>
  <si>
    <t>94-364-3743</t>
  </si>
  <si>
    <t>25-497-1084</t>
  </si>
  <si>
    <t>64-232-7897</t>
  </si>
  <si>
    <t>19-304-2258</t>
  </si>
  <si>
    <t>35-436-4505</t>
  </si>
  <si>
    <t>64-235-3459</t>
  </si>
  <si>
    <t>99-053-8182</t>
  </si>
  <si>
    <t>36-920-8719</t>
  </si>
  <si>
    <t>89-195-8144</t>
  </si>
  <si>
    <t>33-851-4394</t>
  </si>
  <si>
    <t>75-675-2557</t>
  </si>
  <si>
    <t>18-274-6459</t>
  </si>
  <si>
    <t>13-278-2516</t>
  </si>
  <si>
    <t>70-082-7437</t>
  </si>
  <si>
    <t>35-910-5551</t>
  </si>
  <si>
    <t>32-725-5813</t>
  </si>
  <si>
    <t>34-775-7954</t>
  </si>
  <si>
    <t>62-077-7998</t>
  </si>
  <si>
    <t>71-743-1504</t>
  </si>
  <si>
    <t>79-582-7852</t>
  </si>
  <si>
    <t>14-791-7802</t>
  </si>
  <si>
    <t>49-924-2830</t>
  </si>
  <si>
    <t>73-542-3454</t>
  </si>
  <si>
    <t>73-875-4114</t>
  </si>
  <si>
    <t>12-892-6338</t>
  </si>
  <si>
    <t>73-622-7690</t>
  </si>
  <si>
    <t>70-122-3764</t>
  </si>
  <si>
    <t>82-944-8119</t>
  </si>
  <si>
    <t>91-041-2012</t>
  </si>
  <si>
    <t>26-176-8511</t>
  </si>
  <si>
    <t>39-990-4054</t>
  </si>
  <si>
    <t>57-122-0837</t>
  </si>
  <si>
    <t>36-633-5003</t>
  </si>
  <si>
    <t>20-401-5705</t>
  </si>
  <si>
    <t>07-826-1830</t>
  </si>
  <si>
    <t>83-592-9466</t>
  </si>
  <si>
    <t>81-279-5675</t>
  </si>
  <si>
    <t>75-606-5601</t>
  </si>
  <si>
    <t>45-451-9503</t>
  </si>
  <si>
    <t>66-958-0194</t>
  </si>
  <si>
    <t>24-422-8730</t>
  </si>
  <si>
    <t>71-222-4778</t>
  </si>
  <si>
    <t>09-915-0182</t>
  </si>
  <si>
    <t>58-405-9037</t>
  </si>
  <si>
    <t>98-556-3629</t>
  </si>
  <si>
    <t>61-161-2500</t>
  </si>
  <si>
    <t>28-679-9488</t>
  </si>
  <si>
    <t>78-719-4856</t>
  </si>
  <si>
    <t>26-532-6050</t>
  </si>
  <si>
    <t>28-516-8228</t>
  </si>
  <si>
    <t>18-986-3367</t>
  </si>
  <si>
    <t>10-615-4135</t>
  </si>
  <si>
    <t>97-918-2248</t>
  </si>
  <si>
    <t>40-824-4314</t>
  </si>
  <si>
    <t>71-283-7634</t>
  </si>
  <si>
    <t>21-116-9695</t>
  </si>
  <si>
    <t>75-142-4259</t>
  </si>
  <si>
    <t>79-828-1931</t>
  </si>
  <si>
    <t>90-138-0316</t>
  </si>
  <si>
    <t>47-719-8121</t>
  </si>
  <si>
    <t>13-266-7221</t>
  </si>
  <si>
    <t>07-852-6736</t>
  </si>
  <si>
    <t>48-090-3624</t>
  </si>
  <si>
    <t>23-279-3027</t>
  </si>
  <si>
    <t>47-523-1381</t>
  </si>
  <si>
    <t>07-647-3906</t>
  </si>
  <si>
    <t>19-997-4361</t>
  </si>
  <si>
    <t>08-926-9314</t>
  </si>
  <si>
    <t>71-360-4370</t>
  </si>
  <si>
    <t>77-510-4000</t>
  </si>
  <si>
    <t>41-341-9113</t>
  </si>
  <si>
    <t>10-122-6721</t>
  </si>
  <si>
    <t>47-003-3064</t>
  </si>
  <si>
    <t>00-963-7904</t>
  </si>
  <si>
    <t>27-589-7876</t>
  </si>
  <si>
    <t>78-866-3460</t>
  </si>
  <si>
    <t>81-339-7200</t>
  </si>
  <si>
    <t>30-809-7174</t>
  </si>
  <si>
    <t>27-185-1929</t>
  </si>
  <si>
    <t>43-321-4189</t>
  </si>
  <si>
    <t>26-308-5553</t>
  </si>
  <si>
    <t>97-969-4805</t>
  </si>
  <si>
    <t>27-089-1298</t>
  </si>
  <si>
    <t>37-624-4747</t>
  </si>
  <si>
    <t>88-389-4844</t>
  </si>
  <si>
    <t>03-720-0727</t>
  </si>
  <si>
    <t>02-902-9565</t>
  </si>
  <si>
    <t>38-155-8828</t>
  </si>
  <si>
    <t>40-650-3851</t>
  </si>
  <si>
    <t>53-041-0179</t>
  </si>
  <si>
    <t>29-801-9968</t>
  </si>
  <si>
    <t>48-752-9766</t>
  </si>
  <si>
    <t>08-078-5950</t>
  </si>
  <si>
    <t>70-685-3064</t>
  </si>
  <si>
    <t>38-137-6051</t>
  </si>
  <si>
    <t>23-053-8797</t>
  </si>
  <si>
    <t>73-148-4502</t>
  </si>
  <si>
    <t>37-120-0247</t>
  </si>
  <si>
    <t>02-652-2820</t>
  </si>
  <si>
    <t>07-304-7689</t>
  </si>
  <si>
    <t>86-793-8623</t>
  </si>
  <si>
    <t>12-078-1679</t>
  </si>
  <si>
    <t>42-417-7685</t>
  </si>
  <si>
    <t>56-784-2870</t>
  </si>
  <si>
    <t>75-771-4284</t>
  </si>
  <si>
    <t>58-933-8955</t>
  </si>
  <si>
    <t>23-919-6215</t>
  </si>
  <si>
    <t>57-002-8079</t>
  </si>
  <si>
    <t>51-360-6668</t>
  </si>
  <si>
    <t>31-142-5006</t>
  </si>
  <si>
    <t>16-875-2007</t>
  </si>
  <si>
    <t>23-496-7980</t>
  </si>
  <si>
    <t>97-022-7449</t>
  </si>
  <si>
    <t>62-667-7902</t>
  </si>
  <si>
    <t>98-682-6870</t>
  </si>
  <si>
    <t>51-437-2284</t>
  </si>
  <si>
    <t>55-367-6321</t>
  </si>
  <si>
    <t>25-938-1768</t>
  </si>
  <si>
    <t>97-104-8193</t>
  </si>
  <si>
    <t>77-153-5056</t>
  </si>
  <si>
    <t>69-129-5361</t>
  </si>
  <si>
    <t>15-862-5958</t>
  </si>
  <si>
    <t>60-034-0661</t>
  </si>
  <si>
    <t>62-274-9539</t>
  </si>
  <si>
    <t>11-193-1422</t>
  </si>
  <si>
    <t>67-977-8323</t>
  </si>
  <si>
    <t>49-369-7771</t>
  </si>
  <si>
    <t>60-393-4425</t>
  </si>
  <si>
    <t>99-068-4443</t>
  </si>
  <si>
    <t>37-820-6302</t>
  </si>
  <si>
    <t>93-090-7944</t>
  </si>
  <si>
    <t>18-292-0256</t>
  </si>
  <si>
    <t>64-898-4810</t>
  </si>
  <si>
    <t>78-881-1087</t>
  </si>
  <si>
    <t>23-074-4047</t>
  </si>
  <si>
    <t>10-278-4819</t>
  </si>
  <si>
    <t>35-635-7505</t>
  </si>
  <si>
    <t>01-134-0912</t>
  </si>
  <si>
    <t>70-338-6316</t>
  </si>
  <si>
    <t>51-004-4813</t>
  </si>
  <si>
    <t>07-052-6069</t>
  </si>
  <si>
    <t>89-240-6806</t>
  </si>
  <si>
    <t>52-598-6828</t>
  </si>
  <si>
    <t>57-153-5860</t>
  </si>
  <si>
    <t>05-655-8683</t>
  </si>
  <si>
    <t>86-062-4358</t>
  </si>
  <si>
    <t>78-948-1277</t>
  </si>
  <si>
    <t>13-967-6012</t>
  </si>
  <si>
    <t>22-195-7848</t>
  </si>
  <si>
    <t>21-103-3306</t>
  </si>
  <si>
    <t>60-716-0307</t>
  </si>
  <si>
    <t>09-126-6760</t>
  </si>
  <si>
    <t>58-474-9543</t>
  </si>
  <si>
    <t>29-668-4296</t>
  </si>
  <si>
    <t>46-875-2285</t>
  </si>
  <si>
    <t>05-976-8040</t>
  </si>
  <si>
    <t>61-130-1268</t>
  </si>
  <si>
    <t>14-678-3864</t>
  </si>
  <si>
    <t>72-694-2250</t>
  </si>
  <si>
    <t>17-102-5103</t>
  </si>
  <si>
    <t>61-136-5183</t>
  </si>
  <si>
    <t>47-132-0265</t>
  </si>
  <si>
    <t>79-202-8604</t>
  </si>
  <si>
    <t>15-675-3411</t>
  </si>
  <si>
    <t>94-579-3318</t>
  </si>
  <si>
    <t>31-199-6254</t>
  </si>
  <si>
    <t>75-629-2398</t>
  </si>
  <si>
    <t>67-446-9863</t>
  </si>
  <si>
    <t>49-392-7231</t>
  </si>
  <si>
    <t>89-363-4291</t>
  </si>
  <si>
    <t>06-090-9207</t>
  </si>
  <si>
    <t>29-520-1635</t>
  </si>
  <si>
    <t>09-271-8330</t>
  </si>
  <si>
    <t>64-073-6500</t>
  </si>
  <si>
    <t>72-639-9096</t>
  </si>
  <si>
    <t>54-685-2639</t>
  </si>
  <si>
    <t>86-404-8189</t>
  </si>
  <si>
    <t>43-622-1694</t>
  </si>
  <si>
    <t>37-582-9514</t>
  </si>
  <si>
    <t>34-455-5394</t>
  </si>
  <si>
    <t>55-536-6412</t>
  </si>
  <si>
    <t>27-250-7683</t>
  </si>
  <si>
    <t>18-423-9512</t>
  </si>
  <si>
    <t>60-077-0209</t>
  </si>
  <si>
    <t>23-155-2335</t>
  </si>
  <si>
    <t>93-859-9381</t>
  </si>
  <si>
    <t>11-909-8927</t>
  </si>
  <si>
    <t>62-120-6533</t>
  </si>
  <si>
    <t>05-594-1633</t>
  </si>
  <si>
    <t>72-051-2070</t>
  </si>
  <si>
    <t>79-912-2578</t>
  </si>
  <si>
    <t>87-838-7832</t>
  </si>
  <si>
    <t>35-519-2893</t>
  </si>
  <si>
    <t>30-798-8200</t>
  </si>
  <si>
    <t>43-948-6819</t>
  </si>
  <si>
    <t>65-121-2759</t>
  </si>
  <si>
    <t>87-869-4443</t>
  </si>
  <si>
    <t>55-903-5535</t>
  </si>
  <si>
    <t>45-906-1673</t>
  </si>
  <si>
    <t>79-563-4103</t>
  </si>
  <si>
    <t>53-023-5151</t>
  </si>
  <si>
    <t>34-812-0776</t>
  </si>
  <si>
    <t>57-948-8184</t>
  </si>
  <si>
    <t>00-659-6434</t>
  </si>
  <si>
    <t>12-919-5651</t>
  </si>
  <si>
    <t>35-822-8597</t>
  </si>
  <si>
    <t>92-448-7692</t>
  </si>
  <si>
    <t>31-906-3831</t>
  </si>
  <si>
    <t>67-935-9744</t>
  </si>
  <si>
    <t>71-395-6075</t>
  </si>
  <si>
    <t>89-552-9694</t>
  </si>
  <si>
    <t>92-292-4831</t>
  </si>
  <si>
    <t>09-559-8304</t>
  </si>
  <si>
    <t>36-528-1927</t>
  </si>
  <si>
    <t>51-099-7534</t>
  </si>
  <si>
    <t>19-522-9574</t>
  </si>
  <si>
    <t>17-610-3789</t>
  </si>
  <si>
    <t>32-163-9123</t>
  </si>
  <si>
    <t>63-617-4842</t>
  </si>
  <si>
    <t>83-675-0260</t>
  </si>
  <si>
    <t>54-756-6698</t>
  </si>
  <si>
    <t>00-020-3260</t>
  </si>
  <si>
    <t>60-863-9528</t>
  </si>
  <si>
    <t>30-156-7026</t>
  </si>
  <si>
    <t>55-583-3040</t>
  </si>
  <si>
    <t>70-268-4064</t>
  </si>
  <si>
    <t>53-554-6086</t>
  </si>
  <si>
    <t>44-921-2904</t>
  </si>
  <si>
    <t>09-582-4198</t>
  </si>
  <si>
    <t>88-166-3911</t>
  </si>
  <si>
    <t>57-234-3698</t>
  </si>
  <si>
    <t>26-340-2242</t>
  </si>
  <si>
    <t>15-318-1740</t>
  </si>
  <si>
    <t>28-188-2357</t>
  </si>
  <si>
    <t>19-090-5098</t>
  </si>
  <si>
    <t>42-237-0149</t>
  </si>
  <si>
    <t>82-715-1087</t>
  </si>
  <si>
    <t>53-756-8169</t>
  </si>
  <si>
    <t>08-835-1777</t>
  </si>
  <si>
    <t>20-996-3872</t>
  </si>
  <si>
    <t>69-867-8222</t>
  </si>
  <si>
    <t>66-286-2920</t>
  </si>
  <si>
    <t>90-042-6625</t>
  </si>
  <si>
    <t>85-249-4883</t>
  </si>
  <si>
    <t>48-889-8265</t>
  </si>
  <si>
    <t>75-422-9164</t>
  </si>
  <si>
    <t>72-157-8058</t>
  </si>
  <si>
    <t>22-424-7791</t>
  </si>
  <si>
    <t>17-591-7833</t>
  </si>
  <si>
    <t>96-065-2502</t>
  </si>
  <si>
    <t>54-380-2735</t>
  </si>
  <si>
    <t>67-072-4652</t>
  </si>
  <si>
    <t>70-561-6597</t>
  </si>
  <si>
    <t>06-836-8665</t>
  </si>
  <si>
    <t>36-101-3906</t>
  </si>
  <si>
    <t>65-031-5333</t>
  </si>
  <si>
    <t>24-009-9361</t>
  </si>
  <si>
    <t>25-870-3597</t>
  </si>
  <si>
    <t>70-462-5553</t>
  </si>
  <si>
    <t>95-337-8331</t>
  </si>
  <si>
    <t>47-106-6154</t>
  </si>
  <si>
    <t>80-367-3099</t>
  </si>
  <si>
    <t>29-594-0332</t>
  </si>
  <si>
    <t>20-281-2314</t>
  </si>
  <si>
    <t>95-000-0052</t>
  </si>
  <si>
    <t>58-394-0521</t>
  </si>
  <si>
    <t>26-006-0460</t>
  </si>
  <si>
    <t>53-543-4975</t>
  </si>
  <si>
    <t>09-708-8995</t>
  </si>
  <si>
    <t>72-065-5604</t>
  </si>
  <si>
    <t>03-372-9572</t>
  </si>
  <si>
    <t>50-368-8993</t>
  </si>
  <si>
    <t>63-979-1158</t>
  </si>
  <si>
    <t>92-083-2560</t>
  </si>
  <si>
    <t>98-078-7514</t>
  </si>
  <si>
    <t>11-033-7557</t>
  </si>
  <si>
    <t>04-226-1016</t>
  </si>
  <si>
    <t>42-138-0172</t>
  </si>
  <si>
    <t>79-174-0170</t>
  </si>
  <si>
    <t>20-695-7437</t>
  </si>
  <si>
    <t>24-820-5917</t>
  </si>
  <si>
    <t>54-246-5719</t>
  </si>
  <si>
    <t>68-169-1724</t>
  </si>
  <si>
    <t>84-208-3158</t>
  </si>
  <si>
    <t>98-393-2147</t>
  </si>
  <si>
    <t>55-559-7177</t>
  </si>
  <si>
    <t>28-661-7206</t>
  </si>
  <si>
    <t>33-846-3449</t>
  </si>
  <si>
    <t>75-188-9443</t>
  </si>
  <si>
    <t>89-290-3633</t>
  </si>
  <si>
    <t>79-974-4240</t>
  </si>
  <si>
    <t>29-518-3728</t>
  </si>
  <si>
    <t>93-479-7164</t>
  </si>
  <si>
    <t>38-185-9812</t>
  </si>
  <si>
    <t>44-679-7184</t>
  </si>
  <si>
    <t>34-209-8992</t>
  </si>
  <si>
    <t>70-741-8417</t>
  </si>
  <si>
    <t>35-195-6320</t>
  </si>
  <si>
    <t>29-410-2927</t>
  </si>
  <si>
    <t>08-251-9945</t>
  </si>
  <si>
    <t>65-355-8905</t>
  </si>
  <si>
    <t>44-432-9952</t>
  </si>
  <si>
    <t>17-105-5213</t>
  </si>
  <si>
    <t>30-415-0396</t>
  </si>
  <si>
    <t>69-434-1409</t>
  </si>
  <si>
    <t>90-620-5535</t>
  </si>
  <si>
    <t>31-975-3410</t>
  </si>
  <si>
    <t>89-932-8259</t>
  </si>
  <si>
    <t>07-728-7279</t>
  </si>
  <si>
    <t>23-188-9821</t>
  </si>
  <si>
    <t>05-535-1736</t>
  </si>
  <si>
    <t>65-538-8275</t>
  </si>
  <si>
    <t>53-685-5463</t>
  </si>
  <si>
    <t>63-131-8112</t>
  </si>
  <si>
    <t>14-302-4538</t>
  </si>
  <si>
    <t>22-529-8115</t>
  </si>
  <si>
    <t>33-181-4148</t>
  </si>
  <si>
    <t>14-501-0019</t>
  </si>
  <si>
    <t>05-350-9787</t>
  </si>
  <si>
    <t>60-565-6398</t>
  </si>
  <si>
    <t>66-339-2635</t>
  </si>
  <si>
    <t>17-863-4914</t>
  </si>
  <si>
    <t>17-736-1300</t>
  </si>
  <si>
    <t>69-174-1414</t>
  </si>
  <si>
    <t>83-135-7308</t>
  </si>
  <si>
    <t>02-167-7464</t>
  </si>
  <si>
    <t>66-293-9680</t>
  </si>
  <si>
    <t>94-743-9092</t>
  </si>
  <si>
    <t>70-954-7694</t>
  </si>
  <si>
    <t>73-722-9207</t>
  </si>
  <si>
    <t>96-945-7954</t>
  </si>
  <si>
    <t>20-596-8733</t>
  </si>
  <si>
    <t>09-250-2193</t>
  </si>
  <si>
    <t>11-205-3639</t>
  </si>
  <si>
    <t>41-347-3827</t>
  </si>
  <si>
    <t>70-787-4680</t>
  </si>
  <si>
    <t>13-590-8746</t>
  </si>
  <si>
    <t>02-933-5477</t>
  </si>
  <si>
    <t>10-186-6266</t>
  </si>
  <si>
    <t>05-300-2683</t>
  </si>
  <si>
    <t>54-629-1220</t>
  </si>
  <si>
    <t>15-784-7491</t>
  </si>
  <si>
    <t>75-381-7977</t>
  </si>
  <si>
    <t>34-138-0506</t>
  </si>
  <si>
    <t>95-428-6642</t>
  </si>
  <si>
    <t>86-379-0218</t>
  </si>
  <si>
    <t>43-502-5862</t>
  </si>
  <si>
    <t>86-977-9452</t>
  </si>
  <si>
    <t>60-018-6435</t>
  </si>
  <si>
    <t>18-207-8381</t>
  </si>
  <si>
    <t>01-286-5982</t>
  </si>
  <si>
    <t>55-890-4455</t>
  </si>
  <si>
    <t>77-395-4062</t>
  </si>
  <si>
    <t>50-784-6322</t>
  </si>
  <si>
    <t>70-961-1206</t>
  </si>
  <si>
    <t>50-040-4887</t>
  </si>
  <si>
    <t>10-933-5527</t>
  </si>
  <si>
    <t>68-836-5441</t>
  </si>
  <si>
    <t>24-902-7814</t>
  </si>
  <si>
    <t>95-362-7696</t>
  </si>
  <si>
    <t>61-813-5870</t>
  </si>
  <si>
    <t>61-635-5852</t>
  </si>
  <si>
    <t>60-059-6911</t>
  </si>
  <si>
    <t>05-335-8516</t>
  </si>
  <si>
    <t>93-005-9382</t>
  </si>
  <si>
    <t>14-738-3315</t>
  </si>
  <si>
    <t>54-488-9759</t>
  </si>
  <si>
    <t>95-905-9834</t>
  </si>
  <si>
    <t>16-114-3208</t>
  </si>
  <si>
    <t>67-010-1880</t>
  </si>
  <si>
    <t>70-743-4674</t>
  </si>
  <si>
    <t>46-791-5892</t>
  </si>
  <si>
    <t>37-240-2799</t>
  </si>
  <si>
    <t>79-423-7614</t>
  </si>
  <si>
    <t>03-828-9171</t>
  </si>
  <si>
    <t>32-022-1419</t>
  </si>
  <si>
    <t>40-349-7459</t>
  </si>
  <si>
    <t>83-834-8023</t>
  </si>
  <si>
    <t>33-515-3561</t>
  </si>
  <si>
    <t>68-191-3736</t>
  </si>
  <si>
    <t>42-762-7641</t>
  </si>
  <si>
    <t>37-178-1327</t>
  </si>
  <si>
    <t>41-656-6174</t>
  </si>
  <si>
    <t>26-860-0732</t>
  </si>
  <si>
    <t>82-842-2980</t>
  </si>
  <si>
    <t>92-245-2641</t>
  </si>
  <si>
    <t>19-819-0476</t>
  </si>
  <si>
    <t>99-347-5154</t>
  </si>
  <si>
    <t>57-382-4399</t>
  </si>
  <si>
    <t>84-778-0446</t>
  </si>
  <si>
    <t>02-278-7304</t>
  </si>
  <si>
    <t>41-934-9853</t>
  </si>
  <si>
    <t>36-109-8164</t>
  </si>
  <si>
    <t>77-020-0247</t>
  </si>
  <si>
    <t>91-883-2064</t>
  </si>
  <si>
    <t>64-485-5956</t>
  </si>
  <si>
    <t>33-594-5822</t>
  </si>
  <si>
    <t>37-538-6057</t>
  </si>
  <si>
    <t>44-419-7543</t>
  </si>
  <si>
    <t>79-249-0184</t>
  </si>
  <si>
    <t>71-620-8217</t>
  </si>
  <si>
    <t>01-753-3652</t>
  </si>
  <si>
    <t>19-233-9926</t>
  </si>
  <si>
    <t>75-088-1689</t>
  </si>
  <si>
    <t>82-363-2429</t>
  </si>
  <si>
    <t>02-380-2878</t>
  </si>
  <si>
    <t>74-898-1444</t>
  </si>
  <si>
    <t>06-073-1756</t>
  </si>
  <si>
    <t>21-909-7525</t>
  </si>
  <si>
    <t>83-978-1939</t>
  </si>
  <si>
    <t>70-430-8107</t>
  </si>
  <si>
    <t>79-874-1117</t>
  </si>
  <si>
    <t>29-932-5906</t>
  </si>
  <si>
    <t>39-783-2460</t>
  </si>
  <si>
    <t>06-235-7340</t>
  </si>
  <si>
    <t>02-856-3285</t>
  </si>
  <si>
    <t>68-782-1659</t>
  </si>
  <si>
    <t>72-665-9926</t>
  </si>
  <si>
    <t>45-903-7824</t>
  </si>
  <si>
    <t>33-606-4989</t>
  </si>
  <si>
    <t>63-772-9395</t>
  </si>
  <si>
    <t>22-916-5742</t>
  </si>
  <si>
    <t>06-918-8876</t>
  </si>
  <si>
    <t>78-845-3912</t>
  </si>
  <si>
    <t>12-293-9977</t>
  </si>
  <si>
    <t>04-471-2284</t>
  </si>
  <si>
    <t>12-096-6328</t>
  </si>
  <si>
    <t>95-987-9982</t>
  </si>
  <si>
    <t>12-586-4505</t>
  </si>
  <si>
    <t>75-923-3339</t>
  </si>
  <si>
    <t>80-434-2515</t>
  </si>
  <si>
    <t>67-818-6177</t>
  </si>
  <si>
    <t>69-263-3982</t>
  </si>
  <si>
    <t>82-269-4562</t>
  </si>
  <si>
    <t>24-097-5697</t>
  </si>
  <si>
    <t>10-336-8482</t>
  </si>
  <si>
    <t>53-730-8041</t>
  </si>
  <si>
    <t>89-944-2227</t>
  </si>
  <si>
    <t>56-883-0154</t>
  </si>
  <si>
    <t>76-178-9942</t>
  </si>
  <si>
    <t>04-421-5891</t>
  </si>
  <si>
    <t>41-673-3448</t>
  </si>
  <si>
    <t>11-884-9218</t>
  </si>
  <si>
    <t>47-502-0948</t>
  </si>
  <si>
    <t>14-307-0908</t>
  </si>
  <si>
    <t>75-441-0375</t>
  </si>
  <si>
    <t>10-524-9554</t>
  </si>
  <si>
    <t>93-955-2294</t>
  </si>
  <si>
    <t>01-734-9518</t>
  </si>
  <si>
    <t>96-320-4161</t>
  </si>
  <si>
    <t>16-641-2774</t>
  </si>
  <si>
    <t>69-890-6194</t>
  </si>
  <si>
    <t>87-542-7595</t>
  </si>
  <si>
    <t>72-869-6979</t>
  </si>
  <si>
    <t>84-494-7026</t>
  </si>
  <si>
    <t>14-461-5243</t>
  </si>
  <si>
    <t>45-450-6800</t>
  </si>
  <si>
    <t>78-329-6588</t>
  </si>
  <si>
    <t>99-509-2114</t>
  </si>
  <si>
    <t>47-335-4483</t>
  </si>
  <si>
    <t>30-548-5616</t>
  </si>
  <si>
    <t>95-573-8619</t>
  </si>
  <si>
    <t>28-965-5566</t>
  </si>
  <si>
    <t>48-581-5840</t>
  </si>
  <si>
    <t>51-877-0243</t>
  </si>
  <si>
    <t>96-012-1300</t>
  </si>
  <si>
    <t>70-441-7562</t>
  </si>
  <si>
    <t>51-333-1008</t>
  </si>
  <si>
    <t>98-086-2851</t>
  </si>
  <si>
    <t>78-767-7988</t>
  </si>
  <si>
    <t>18-710-5547</t>
  </si>
  <si>
    <t>39-859-1827</t>
  </si>
  <si>
    <t>38-369-0857</t>
  </si>
  <si>
    <t>22-932-3791</t>
  </si>
  <si>
    <t>88-002-3802</t>
  </si>
  <si>
    <t>83-108-1398</t>
  </si>
  <si>
    <t>90-509-3349</t>
  </si>
  <si>
    <t>81-555-5377</t>
  </si>
  <si>
    <t>05-818-9125</t>
  </si>
  <si>
    <t>93-205-8701</t>
  </si>
  <si>
    <t>49-077-6899</t>
  </si>
  <si>
    <t>40-887-7720</t>
  </si>
  <si>
    <t>82-366-2157</t>
  </si>
  <si>
    <t>31-613-4431</t>
  </si>
  <si>
    <t>29-360-9756</t>
  </si>
  <si>
    <t>81-964-9304</t>
  </si>
  <si>
    <t>51-169-0168</t>
  </si>
  <si>
    <t>74-525-7677</t>
  </si>
  <si>
    <t>73-758-4445</t>
  </si>
  <si>
    <t>27-803-3389</t>
  </si>
  <si>
    <t>80-673-9434</t>
  </si>
  <si>
    <t>16-802-1417</t>
  </si>
  <si>
    <t>61-085-2170</t>
  </si>
  <si>
    <t>40-366-5342</t>
  </si>
  <si>
    <t>26-670-3272</t>
  </si>
  <si>
    <t>05-592-5053</t>
  </si>
  <si>
    <t>59-037-2056</t>
  </si>
  <si>
    <t>87-829-0581</t>
  </si>
  <si>
    <t>74-171-4045</t>
  </si>
  <si>
    <t>80-382-9420</t>
  </si>
  <si>
    <t>61-685-1897</t>
  </si>
  <si>
    <t>41-835-5681</t>
  </si>
  <si>
    <t>51-580-6595</t>
  </si>
  <si>
    <t>98-774-0094</t>
  </si>
  <si>
    <t>87-258-7336</t>
  </si>
  <si>
    <t>60-909-9764</t>
  </si>
  <si>
    <t>90-529-7758</t>
  </si>
  <si>
    <t>68-693-6239</t>
  </si>
  <si>
    <t>21-338-4224</t>
  </si>
  <si>
    <t>13-773-7868</t>
  </si>
  <si>
    <t>11-427-0370</t>
  </si>
  <si>
    <t>96-498-8030</t>
  </si>
  <si>
    <t>37-367-1204</t>
  </si>
  <si>
    <t>83-378-9110</t>
  </si>
  <si>
    <t>24-514-0150</t>
  </si>
  <si>
    <t>49-887-1098</t>
  </si>
  <si>
    <t>29-115-2097</t>
  </si>
  <si>
    <t>72-226-4290</t>
  </si>
  <si>
    <t>52-817-9406</t>
  </si>
  <si>
    <t>43-756-6399</t>
  </si>
  <si>
    <t>59-969-8694</t>
  </si>
  <si>
    <t>32-613-2538</t>
  </si>
  <si>
    <t>33-183-2274</t>
  </si>
  <si>
    <t>46-999-3301</t>
  </si>
  <si>
    <t>40-404-0146</t>
  </si>
  <si>
    <t>61-979-2154</t>
  </si>
  <si>
    <t>09-672-1732</t>
  </si>
  <si>
    <t>31-247-0091</t>
  </si>
  <si>
    <t>12-171-1081</t>
  </si>
  <si>
    <t>63-545-1838</t>
  </si>
  <si>
    <t>36-993-4885</t>
  </si>
  <si>
    <t>91-279-4044</t>
  </si>
  <si>
    <t>02-006-4454</t>
  </si>
  <si>
    <t>42-153-5457</t>
  </si>
  <si>
    <t>93-437-1593</t>
  </si>
  <si>
    <t>79-090-8647</t>
  </si>
  <si>
    <t>56-367-3466</t>
  </si>
  <si>
    <t>20-792-9465</t>
  </si>
  <si>
    <t>37-789-6283</t>
  </si>
  <si>
    <t>71-418-6547</t>
  </si>
  <si>
    <t>92-929-3057</t>
  </si>
  <si>
    <t>93-456-0800</t>
  </si>
  <si>
    <t>50-039-0743</t>
  </si>
  <si>
    <t>01-981-1595</t>
  </si>
  <si>
    <t>31-579-6973</t>
  </si>
  <si>
    <t>85-489-5031</t>
  </si>
  <si>
    <t>31-156-3177</t>
  </si>
  <si>
    <t>61-073-3446</t>
  </si>
  <si>
    <t>00-106-5916</t>
  </si>
  <si>
    <t>71-442-5911</t>
  </si>
  <si>
    <t>80-066-1679</t>
  </si>
  <si>
    <t>75-737-6921</t>
  </si>
  <si>
    <t>48-103-9851</t>
  </si>
  <si>
    <t>46-842-1814</t>
  </si>
  <si>
    <t>37-250-7003</t>
  </si>
  <si>
    <t>75-425-2764</t>
  </si>
  <si>
    <t>56-619-4225</t>
  </si>
  <si>
    <t>18-646-8336</t>
  </si>
  <si>
    <t>45-475-8075</t>
  </si>
  <si>
    <t>03-680-8471</t>
  </si>
  <si>
    <t>05-118-1417</t>
  </si>
  <si>
    <t>53-010-2159</t>
  </si>
  <si>
    <t>85-129-6064</t>
  </si>
  <si>
    <t>12-889-0793</t>
  </si>
  <si>
    <t>32-204-1687</t>
  </si>
  <si>
    <t>79-488-9605</t>
  </si>
  <si>
    <t>56-304-5028</t>
  </si>
  <si>
    <t>42-823-1091</t>
  </si>
  <si>
    <t>40-025-7419</t>
  </si>
  <si>
    <t>81-241-7042</t>
  </si>
  <si>
    <t>70-786-0884</t>
  </si>
  <si>
    <t>80-279-8857</t>
  </si>
  <si>
    <t>96-046-4995</t>
  </si>
  <si>
    <t>68-394-7724</t>
  </si>
  <si>
    <t>31-035-0484</t>
  </si>
  <si>
    <t>74-839-9903</t>
  </si>
  <si>
    <t>40-370-9707</t>
  </si>
  <si>
    <t>86-476-6522</t>
  </si>
  <si>
    <t>77-903-8321</t>
  </si>
  <si>
    <t>84-143-2876</t>
  </si>
  <si>
    <t>83-119-2409</t>
  </si>
  <si>
    <t>06-555-9880</t>
  </si>
  <si>
    <t>20-511-8221</t>
  </si>
  <si>
    <t>44-144-7772</t>
  </si>
  <si>
    <t>62-882-5711</t>
  </si>
  <si>
    <t>49-194-6955</t>
  </si>
  <si>
    <t>18-693-1369</t>
  </si>
  <si>
    <t>54-347-8750</t>
  </si>
  <si>
    <t>49-430-5781</t>
  </si>
  <si>
    <t>81-412-1900</t>
  </si>
  <si>
    <t>83-677-1881</t>
  </si>
  <si>
    <t>85-823-5809</t>
  </si>
  <si>
    <t>40-122-6796</t>
  </si>
  <si>
    <t>99-251-0930</t>
  </si>
  <si>
    <t>02-174-5243</t>
  </si>
  <si>
    <t>25-828-1980</t>
  </si>
  <si>
    <t>86-353-8904</t>
  </si>
  <si>
    <t>87-581-7945</t>
  </si>
  <si>
    <t>19-904-5965</t>
  </si>
  <si>
    <t>61-069-4303</t>
  </si>
  <si>
    <t>94-438-7832</t>
  </si>
  <si>
    <t>63-009-7845</t>
  </si>
  <si>
    <t>21-459-3026</t>
  </si>
  <si>
    <t>55-027-4621</t>
  </si>
  <si>
    <t>99-735-0898</t>
  </si>
  <si>
    <t>91-301-7825</t>
  </si>
  <si>
    <t>60-859-3325</t>
  </si>
  <si>
    <t>93-471-4706</t>
  </si>
  <si>
    <t>44-095-1972</t>
  </si>
  <si>
    <t>20-076-5407</t>
  </si>
  <si>
    <t>26-415-4162</t>
  </si>
  <si>
    <t>98-122-4779</t>
  </si>
  <si>
    <t>16-920-2068</t>
  </si>
  <si>
    <t>18-095-8940</t>
  </si>
  <si>
    <t>13-123-9193</t>
  </si>
  <si>
    <t>10-491-5433</t>
  </si>
  <si>
    <t>62-853-1735</t>
  </si>
  <si>
    <t>70-339-4261</t>
  </si>
  <si>
    <t>29-280-2015</t>
  </si>
  <si>
    <t>40-116-7774</t>
  </si>
  <si>
    <t>47-401-8779</t>
  </si>
  <si>
    <t>50-077-7758</t>
  </si>
  <si>
    <t>10-056-2775</t>
  </si>
  <si>
    <t>58-859-2541</t>
  </si>
  <si>
    <t>94-759-8750</t>
  </si>
  <si>
    <t>46-584-0127</t>
  </si>
  <si>
    <t>55-448-2869</t>
  </si>
  <si>
    <t>69-396-4456</t>
  </si>
  <si>
    <t>47-534-9332</t>
  </si>
  <si>
    <t>86-409-4242</t>
  </si>
  <si>
    <t>71-368-2155</t>
  </si>
  <si>
    <t>42-404-6196</t>
  </si>
  <si>
    <t>44-750-4519</t>
  </si>
  <si>
    <t>94-216-9379</t>
  </si>
  <si>
    <t>35-564-0347</t>
  </si>
  <si>
    <t>04-407-3719</t>
  </si>
  <si>
    <t>81-733-3047</t>
  </si>
  <si>
    <t>19-324-1059</t>
  </si>
  <si>
    <t>22-670-7439</t>
  </si>
  <si>
    <t>65-058-7552</t>
  </si>
  <si>
    <t>68-086-1288</t>
  </si>
  <si>
    <t>80-728-2074</t>
  </si>
  <si>
    <t>54-176-7798</t>
  </si>
  <si>
    <t>57-092-1456</t>
  </si>
  <si>
    <t>34-426-4723</t>
  </si>
  <si>
    <t>78-010-5917</t>
  </si>
  <si>
    <t>62-857-1802</t>
  </si>
  <si>
    <t>67-550-2169</t>
  </si>
  <si>
    <t>05-196-6807</t>
  </si>
  <si>
    <t>75-028-9029</t>
  </si>
  <si>
    <t>67-171-8229</t>
  </si>
  <si>
    <t>97-507-9610</t>
  </si>
  <si>
    <t>38-436-2216</t>
  </si>
  <si>
    <t>88-381-9048</t>
  </si>
  <si>
    <t>92-129-9274</t>
  </si>
  <si>
    <t>62-356-9211</t>
  </si>
  <si>
    <t>77-041-9139</t>
  </si>
  <si>
    <t>33-590-2756</t>
  </si>
  <si>
    <t>01-138-3742</t>
  </si>
  <si>
    <t>41-458-8932</t>
  </si>
  <si>
    <t>48-466-5958</t>
  </si>
  <si>
    <t>37-880-6192</t>
  </si>
  <si>
    <t>99-544-1914</t>
  </si>
  <si>
    <t>57-512-3846</t>
  </si>
  <si>
    <t>99-158-5112</t>
  </si>
  <si>
    <t>07-134-2055</t>
  </si>
  <si>
    <t>69-190-8826</t>
  </si>
  <si>
    <t>88-325-9087</t>
  </si>
  <si>
    <t>59-793-5269</t>
  </si>
  <si>
    <t>62-023-5725</t>
  </si>
  <si>
    <t>27-664-0602</t>
  </si>
  <si>
    <t>95-999-8421</t>
  </si>
  <si>
    <t>97-618-3265</t>
  </si>
  <si>
    <t>25-117-2626</t>
  </si>
  <si>
    <t>42-505-6851</t>
  </si>
  <si>
    <t>15-193-3765</t>
  </si>
  <si>
    <t>37-349-8700</t>
  </si>
  <si>
    <t>09-954-2192</t>
  </si>
  <si>
    <t>75-106-4903</t>
  </si>
  <si>
    <t>12-665-3104</t>
  </si>
  <si>
    <t>76-744-1834</t>
  </si>
  <si>
    <t>79-182-0820</t>
  </si>
  <si>
    <t>74-887-5807</t>
  </si>
  <si>
    <t>25-372-5880</t>
  </si>
  <si>
    <t>74-597-5616</t>
  </si>
  <si>
    <t>85-113-0833</t>
  </si>
  <si>
    <t>13-775-0084</t>
  </si>
  <si>
    <t>40-491-7550</t>
  </si>
  <si>
    <t>02-657-8651</t>
  </si>
  <si>
    <t>55-216-6887</t>
  </si>
  <si>
    <t>31-080-0713</t>
  </si>
  <si>
    <t>33-278-5884</t>
  </si>
  <si>
    <t>59-147-3814</t>
  </si>
  <si>
    <t>56-724-4026</t>
  </si>
  <si>
    <t>53-976-3829</t>
  </si>
  <si>
    <t>70-767-7292</t>
  </si>
  <si>
    <t>07-233-3928</t>
  </si>
  <si>
    <t>96-076-5951</t>
  </si>
  <si>
    <t>06-786-9973</t>
  </si>
  <si>
    <t>21-171-3125</t>
  </si>
  <si>
    <t>20-018-4023</t>
  </si>
  <si>
    <t>27-556-7653</t>
  </si>
  <si>
    <t>81-696-1448</t>
  </si>
  <si>
    <t>66-317-6097</t>
  </si>
  <si>
    <t>00-041-4199</t>
  </si>
  <si>
    <t>78-426-3211</t>
  </si>
  <si>
    <t>21-667-8290</t>
  </si>
  <si>
    <t>60-018-5780</t>
  </si>
  <si>
    <t>36-370-3608</t>
  </si>
  <si>
    <t>16-173-4436</t>
  </si>
  <si>
    <t>27-431-4186</t>
  </si>
  <si>
    <t>26-380-8908</t>
  </si>
  <si>
    <t>68-608-3988</t>
  </si>
  <si>
    <t>54-752-7186</t>
  </si>
  <si>
    <t>51-850-4581</t>
  </si>
  <si>
    <t>97-930-9406</t>
  </si>
  <si>
    <t>11-819-5091</t>
  </si>
  <si>
    <t>25-057-1687</t>
  </si>
  <si>
    <t>80-429-4838</t>
  </si>
  <si>
    <t>86-799-6282</t>
  </si>
  <si>
    <t>09-389-5614</t>
  </si>
  <si>
    <t>68-631-0633</t>
  </si>
  <si>
    <t>88-616-8451</t>
  </si>
  <si>
    <t>70-559-2326</t>
  </si>
  <si>
    <t>46-219-6283</t>
  </si>
  <si>
    <t>38-756-8973</t>
  </si>
  <si>
    <t>78-192-5487</t>
  </si>
  <si>
    <t>19-366-9553</t>
  </si>
  <si>
    <t>63-863-8757</t>
  </si>
  <si>
    <t>65-577-2361</t>
  </si>
  <si>
    <t>62-640-3830</t>
  </si>
  <si>
    <t>32-218-5722</t>
  </si>
  <si>
    <t>44-815-4421</t>
  </si>
  <si>
    <t>02-711-9598</t>
  </si>
  <si>
    <t>89-648-9991</t>
  </si>
  <si>
    <t>82-922-7485</t>
  </si>
  <si>
    <t>87-778-0956</t>
  </si>
  <si>
    <t>27-297-4476</t>
  </si>
  <si>
    <t>70-831-1444</t>
  </si>
  <si>
    <t>88-731-4064</t>
  </si>
  <si>
    <t>17-882-6895</t>
  </si>
  <si>
    <t>10-132-6949</t>
  </si>
  <si>
    <t>44-426-4419</t>
  </si>
  <si>
    <t>02-804-1578</t>
  </si>
  <si>
    <t>52-276-1983</t>
  </si>
  <si>
    <t>61-438-9300</t>
  </si>
  <si>
    <t>88-737-9758</t>
  </si>
  <si>
    <t>22-195-5692</t>
  </si>
  <si>
    <t>93-061-5881</t>
  </si>
  <si>
    <t>05-020-2586</t>
  </si>
  <si>
    <t>62-029-0040</t>
  </si>
  <si>
    <t>64-435-4890</t>
  </si>
  <si>
    <t>46-237-9222</t>
  </si>
  <si>
    <t>65-024-0388</t>
  </si>
  <si>
    <t>53-983-2577</t>
  </si>
  <si>
    <t>80-551-0945</t>
  </si>
  <si>
    <t>53-239-7262</t>
  </si>
  <si>
    <t>93-204-8043</t>
  </si>
  <si>
    <t>12-081-4251</t>
  </si>
  <si>
    <t>27-649-3120</t>
  </si>
  <si>
    <t>62-667-3644</t>
  </si>
  <si>
    <t>52-131-4489</t>
  </si>
  <si>
    <t>17-778-3865</t>
  </si>
  <si>
    <t>89-403-0215</t>
  </si>
  <si>
    <t>53-629-2480</t>
  </si>
  <si>
    <t>20-512-0724</t>
  </si>
  <si>
    <t>16-898-9980</t>
  </si>
  <si>
    <t>75-042-3006</t>
  </si>
  <si>
    <t>18-177-4683</t>
  </si>
  <si>
    <t>62-011-8751</t>
  </si>
  <si>
    <t>89-047-7471</t>
  </si>
  <si>
    <t>31-642-7985</t>
  </si>
  <si>
    <t>75-909-4998</t>
  </si>
  <si>
    <t>82-071-2004</t>
  </si>
  <si>
    <t>63-205-8689</t>
  </si>
  <si>
    <t>28-698-9820</t>
  </si>
  <si>
    <t>41-068-2825</t>
  </si>
  <si>
    <t>68-640-4432</t>
  </si>
  <si>
    <t>86-602-4036</t>
  </si>
  <si>
    <t>03-789-3628</t>
  </si>
  <si>
    <t>53-704-6222</t>
  </si>
  <si>
    <t>30-489-9869</t>
  </si>
  <si>
    <t>30-567-1237</t>
  </si>
  <si>
    <t>36-891-9030</t>
  </si>
  <si>
    <t>38-774-3377</t>
  </si>
  <si>
    <t>65-704-9647</t>
  </si>
  <si>
    <t>88-613-2861</t>
  </si>
  <si>
    <t>98-417-9052</t>
  </si>
  <si>
    <t>79-396-7764</t>
  </si>
  <si>
    <t>48-867-3548</t>
  </si>
  <si>
    <t>19-106-3018</t>
  </si>
  <si>
    <t>69-943-0052</t>
  </si>
  <si>
    <t>65-358-6633</t>
  </si>
  <si>
    <t>10-182-1971</t>
  </si>
  <si>
    <t>81-566-9368</t>
  </si>
  <si>
    <t>12-154-6058</t>
  </si>
  <si>
    <t>63-308-3934</t>
  </si>
  <si>
    <t>97-594-6414</t>
  </si>
  <si>
    <t>30-404-9554</t>
  </si>
  <si>
    <t>83-368-4102</t>
  </si>
  <si>
    <t>69-944-1982</t>
  </si>
  <si>
    <t>34-178-5221</t>
  </si>
  <si>
    <t>79-799-4785</t>
  </si>
  <si>
    <t>88-879-9398</t>
  </si>
  <si>
    <t>59-653-2848</t>
  </si>
  <si>
    <t>01-588-2701</t>
  </si>
  <si>
    <t>99-027-8035</t>
  </si>
  <si>
    <t>74-268-8464</t>
  </si>
  <si>
    <t>57-144-3931</t>
  </si>
  <si>
    <t>51-687-0090</t>
  </si>
  <si>
    <t>15-489-8839</t>
  </si>
  <si>
    <t>35-161-8241</t>
  </si>
  <si>
    <t>03-650-1762</t>
  </si>
  <si>
    <t>35-968-8551</t>
  </si>
  <si>
    <t>09-083-2130</t>
  </si>
  <si>
    <t>96-349-8990</t>
  </si>
  <si>
    <t>70-418-4372</t>
  </si>
  <si>
    <t>16-431-9517</t>
  </si>
  <si>
    <t>64-016-1192</t>
  </si>
  <si>
    <t>32-318-2320</t>
  </si>
  <si>
    <t>59-921-7971</t>
  </si>
  <si>
    <t>82-439-8262</t>
  </si>
  <si>
    <t>36-839-8393</t>
  </si>
  <si>
    <t>58-317-6980</t>
  </si>
  <si>
    <t>11-626-5332</t>
  </si>
  <si>
    <t>69-043-6120</t>
  </si>
  <si>
    <t>45-931-6847</t>
  </si>
  <si>
    <t>00-963-8271</t>
  </si>
  <si>
    <t>16-636-6923</t>
  </si>
  <si>
    <t>48-239-5741</t>
  </si>
  <si>
    <t>30-675-2698</t>
  </si>
  <si>
    <t>99-488-5685</t>
  </si>
  <si>
    <t>30-810-7831</t>
  </si>
  <si>
    <t>45-703-7274</t>
  </si>
  <si>
    <t>15-468-9977</t>
  </si>
  <si>
    <t>74-321-6181</t>
  </si>
  <si>
    <t>32-339-6363</t>
  </si>
  <si>
    <t>95-190-2752</t>
  </si>
  <si>
    <t>30-921-0605</t>
  </si>
  <si>
    <t>65-843-3265</t>
  </si>
  <si>
    <t>06-890-8972</t>
  </si>
  <si>
    <t>76-365-7835</t>
  </si>
  <si>
    <t>23-305-3797</t>
  </si>
  <si>
    <t>86-974-9320</t>
  </si>
  <si>
    <t>05-455-9468</t>
  </si>
  <si>
    <t>73-802-4630</t>
  </si>
  <si>
    <t>49-383-9885</t>
  </si>
  <si>
    <t>86-840-6944</t>
  </si>
  <si>
    <t>77-937-5810</t>
  </si>
  <si>
    <t>31-417-1339</t>
  </si>
  <si>
    <t>23-309-1720</t>
  </si>
  <si>
    <t>95-204-7536</t>
  </si>
  <si>
    <t>64-450-1236</t>
  </si>
  <si>
    <t>58-780-1819</t>
  </si>
  <si>
    <t>88-162-8675</t>
  </si>
  <si>
    <t>95-420-1474</t>
  </si>
  <si>
    <t>30-529-5185</t>
  </si>
  <si>
    <t>41-562-3305</t>
  </si>
  <si>
    <t>53-345-7016</t>
  </si>
  <si>
    <t>69-986-0620</t>
  </si>
  <si>
    <t>59-159-1822</t>
  </si>
  <si>
    <t>99-173-0675</t>
  </si>
  <si>
    <t>58-677-4248</t>
  </si>
  <si>
    <t>11-182-2207</t>
  </si>
  <si>
    <t>95-710-2989</t>
  </si>
  <si>
    <t>17-500-7089</t>
  </si>
  <si>
    <t>67-971-6618</t>
  </si>
  <si>
    <t>36-013-0176</t>
  </si>
  <si>
    <t>00-921-0943</t>
  </si>
  <si>
    <t>13-270-8288</t>
  </si>
  <si>
    <t>52-893-7747</t>
  </si>
  <si>
    <t>75-750-6972</t>
  </si>
  <si>
    <t>14-633-0449</t>
  </si>
  <si>
    <t>72-442-6223</t>
  </si>
  <si>
    <t>78-937-9800</t>
  </si>
  <si>
    <t>33-301-8188</t>
  </si>
  <si>
    <t>30-059-6342</t>
  </si>
  <si>
    <t>53-197-3383</t>
  </si>
  <si>
    <t>72-610-5264</t>
  </si>
  <si>
    <t>14-483-4850</t>
  </si>
  <si>
    <t>72-059-0225</t>
  </si>
  <si>
    <t>08-148-1999</t>
  </si>
  <si>
    <t>60-321-6796</t>
  </si>
  <si>
    <t>55-559-7235</t>
  </si>
  <si>
    <t>34-816-8465</t>
  </si>
  <si>
    <t>80-056-5792</t>
  </si>
  <si>
    <t>17-060-6702</t>
  </si>
  <si>
    <t>71-095-8886</t>
  </si>
  <si>
    <t>99-000-8287</t>
  </si>
  <si>
    <t>72-836-1386</t>
  </si>
  <si>
    <t>32-406-3423</t>
  </si>
  <si>
    <t>03-661-4746</t>
  </si>
  <si>
    <t>04-661-0103</t>
  </si>
  <si>
    <t>35-766-6487</t>
  </si>
  <si>
    <t>33-320-9572</t>
  </si>
  <si>
    <t>66-235-7444</t>
  </si>
  <si>
    <t>28-005-6896</t>
  </si>
  <si>
    <t>68-293-8739</t>
  </si>
  <si>
    <t>66-501-9048</t>
  </si>
  <si>
    <t>21-183-8604</t>
  </si>
  <si>
    <t>69-879-6822</t>
  </si>
  <si>
    <t>97-592-4804</t>
  </si>
  <si>
    <t>56-029-3533</t>
  </si>
  <si>
    <t>42-175-9567</t>
  </si>
  <si>
    <t>82-979-4523</t>
  </si>
  <si>
    <t>48-595-1888</t>
  </si>
  <si>
    <t>27-980-7523</t>
  </si>
  <si>
    <t>42-774-7084</t>
  </si>
  <si>
    <t>78-534-5811</t>
  </si>
  <si>
    <t>39-422-2136</t>
  </si>
  <si>
    <t>66-046-9164</t>
  </si>
  <si>
    <t>67-141-4154</t>
  </si>
  <si>
    <t>02-402-2080</t>
  </si>
  <si>
    <t>36-992-5694</t>
  </si>
  <si>
    <t>71-539-9624</t>
  </si>
  <si>
    <t>21-218-5464</t>
  </si>
  <si>
    <t>59-952-3160</t>
  </si>
  <si>
    <t>02-928-6790</t>
  </si>
  <si>
    <t>34-897-3862</t>
  </si>
  <si>
    <t>09-061-6499</t>
  </si>
  <si>
    <t>18-146-0174</t>
  </si>
  <si>
    <t>91-989-7707</t>
  </si>
  <si>
    <t>18-046-4202</t>
  </si>
  <si>
    <t>99-492-7146</t>
  </si>
  <si>
    <t>32-409-5787</t>
  </si>
  <si>
    <t>96-632-9655</t>
  </si>
  <si>
    <t>27-729-9116</t>
  </si>
  <si>
    <t>75-357-5723</t>
  </si>
  <si>
    <t>39-441-4487</t>
  </si>
  <si>
    <t>34-774-5949</t>
  </si>
  <si>
    <t>24-107-5494</t>
  </si>
  <si>
    <t>26-250-4515</t>
  </si>
  <si>
    <t>72-804-9591</t>
  </si>
  <si>
    <t>47-026-1339</t>
  </si>
  <si>
    <t>13-756-6018</t>
  </si>
  <si>
    <t>45-661-4696</t>
  </si>
  <si>
    <t>01-651-9717</t>
  </si>
  <si>
    <t>71-496-8230</t>
  </si>
  <si>
    <t>71-941-2263</t>
  </si>
  <si>
    <t>95-726-9402</t>
  </si>
  <si>
    <t>45-796-4738</t>
  </si>
  <si>
    <t>89-016-9865</t>
  </si>
  <si>
    <t>47-765-4838</t>
  </si>
  <si>
    <t>68-258-6604</t>
  </si>
  <si>
    <t>09-936-4826</t>
  </si>
  <si>
    <t>57-071-7538</t>
  </si>
  <si>
    <t>94-568-4951</t>
  </si>
  <si>
    <t>21-176-8745</t>
  </si>
  <si>
    <t>73-270-2021</t>
  </si>
  <si>
    <t>67-617-0137</t>
  </si>
  <si>
    <t>13-078-7404</t>
  </si>
  <si>
    <t>01-022-6195</t>
  </si>
  <si>
    <t>35-896-5624</t>
  </si>
  <si>
    <t>97-178-5189</t>
  </si>
  <si>
    <t>67-725-5426</t>
  </si>
  <si>
    <t>79-531-7802</t>
  </si>
  <si>
    <t>49-022-4283</t>
  </si>
  <si>
    <t>14-847-9074</t>
  </si>
  <si>
    <t>06-077-5910</t>
  </si>
  <si>
    <t>11-426-8633</t>
  </si>
  <si>
    <t>87-071-4948</t>
  </si>
  <si>
    <t>89-022-3845</t>
  </si>
  <si>
    <t>29-862-6657</t>
  </si>
  <si>
    <t>11-773-6202</t>
  </si>
  <si>
    <t>42-910-0554</t>
  </si>
  <si>
    <t>26-989-9124</t>
  </si>
  <si>
    <t>78-019-0365</t>
  </si>
  <si>
    <t>53-596-7608</t>
  </si>
  <si>
    <t>51-859-2708</t>
  </si>
  <si>
    <t>08-467-3443</t>
  </si>
  <si>
    <t>49-886-4889</t>
  </si>
  <si>
    <t>67-052-9381</t>
  </si>
  <si>
    <t>76-493-6256</t>
  </si>
  <si>
    <t>89-119-9976</t>
  </si>
  <si>
    <t>29-283-4722</t>
  </si>
  <si>
    <t>89-797-8659</t>
  </si>
  <si>
    <t>93-847-1586</t>
  </si>
  <si>
    <t>41-950-2127</t>
  </si>
  <si>
    <t>02-914-1775</t>
  </si>
  <si>
    <t>96-254-6264</t>
  </si>
  <si>
    <t>48-398-4205</t>
  </si>
  <si>
    <t>92-153-7079</t>
  </si>
  <si>
    <t>24-511-4866</t>
  </si>
  <si>
    <t>58-345-1197</t>
  </si>
  <si>
    <t>46-670-8733</t>
  </si>
  <si>
    <t>66-546-5886</t>
  </si>
  <si>
    <t>70-979-6360</t>
  </si>
  <si>
    <t>82-011-9814</t>
  </si>
  <si>
    <t>82-015-9453</t>
  </si>
  <si>
    <t>65-868-8084</t>
  </si>
  <si>
    <t>76-884-5243</t>
  </si>
  <si>
    <t>13-762-6900</t>
  </si>
  <si>
    <t>20-783-0039</t>
  </si>
  <si>
    <t>59-712-9302</t>
  </si>
  <si>
    <t>01-297-2987</t>
  </si>
  <si>
    <t>86-085-9822</t>
  </si>
  <si>
    <t>23-768-1464</t>
  </si>
  <si>
    <t>39-254-6259</t>
  </si>
  <si>
    <t>13-390-4342</t>
  </si>
  <si>
    <t>74-164-0702</t>
  </si>
  <si>
    <t>17-484-1909</t>
  </si>
  <si>
    <t>81-106-9810</t>
  </si>
  <si>
    <t>52-012-1642</t>
  </si>
  <si>
    <t>59-606-4652</t>
  </si>
  <si>
    <t>22-010-4810</t>
  </si>
  <si>
    <t>62-901-0923</t>
  </si>
  <si>
    <t>19-655-7667</t>
  </si>
  <si>
    <t>11-043-4432</t>
  </si>
  <si>
    <t>39-787-5071</t>
  </si>
  <si>
    <t>24-030-5728</t>
  </si>
  <si>
    <t>61-249-6287</t>
  </si>
  <si>
    <t>66-708-7840</t>
  </si>
  <si>
    <t>06-427-5975</t>
  </si>
  <si>
    <t>71-907-2414</t>
  </si>
  <si>
    <t>01-137-3488</t>
  </si>
  <si>
    <t>95-367-4807</t>
  </si>
  <si>
    <t>72-931-7557</t>
  </si>
  <si>
    <t>41-381-6349</t>
  </si>
  <si>
    <t>74-147-6053</t>
  </si>
  <si>
    <t>31-909-1219</t>
  </si>
  <si>
    <t>63-110-7609</t>
  </si>
  <si>
    <t>39-994-1202</t>
  </si>
  <si>
    <t>72-960-3230</t>
  </si>
  <si>
    <t>01-379-2600</t>
  </si>
  <si>
    <t>14-372-5188</t>
  </si>
  <si>
    <t>28-530-4960</t>
  </si>
  <si>
    <t>74-322-7796</t>
  </si>
  <si>
    <t>32-705-8942</t>
  </si>
  <si>
    <t>07-540-7490</t>
  </si>
  <si>
    <t>78-311-4465</t>
  </si>
  <si>
    <t>43-251-7356</t>
  </si>
  <si>
    <t>70-133-8387</t>
  </si>
  <si>
    <t>91-821-5328</t>
  </si>
  <si>
    <t>84-778-9009</t>
  </si>
  <si>
    <t>03-285-8946</t>
  </si>
  <si>
    <t>29-353-8718</t>
  </si>
  <si>
    <t>75-165-5689</t>
  </si>
  <si>
    <t>81-025-9608</t>
  </si>
  <si>
    <t>56-320-7862</t>
  </si>
  <si>
    <t>54-045-2830</t>
  </si>
  <si>
    <t>95-268-3717</t>
  </si>
  <si>
    <t>07-271-2666</t>
  </si>
  <si>
    <t>79-609-5540</t>
  </si>
  <si>
    <t>51-201-8017</t>
  </si>
  <si>
    <t>95-014-1909</t>
  </si>
  <si>
    <t>74-712-9485</t>
  </si>
  <si>
    <t>36-177-8354</t>
  </si>
  <si>
    <t>55-713-0971</t>
  </si>
  <si>
    <t>27-873-5328</t>
  </si>
  <si>
    <t>09-435-9846</t>
  </si>
  <si>
    <t>12-689-1585</t>
  </si>
  <si>
    <t>39-963-3938</t>
  </si>
  <si>
    <t>36-780-5089</t>
  </si>
  <si>
    <t>22-173-6792</t>
  </si>
  <si>
    <t>29-176-0621</t>
  </si>
  <si>
    <t>60-085-6966</t>
  </si>
  <si>
    <t>62-566-6635</t>
  </si>
  <si>
    <t>28-553-8168</t>
  </si>
  <si>
    <t>99-432-0217</t>
  </si>
  <si>
    <t>71-919-1920</t>
  </si>
  <si>
    <t>28-989-4334</t>
  </si>
  <si>
    <t>19-102-4194</t>
  </si>
  <si>
    <t>66-396-4097</t>
  </si>
  <si>
    <t>26-892-1516</t>
  </si>
  <si>
    <t>97-736-8834</t>
  </si>
  <si>
    <t>35-508-7950</t>
  </si>
  <si>
    <t>89-284-2512</t>
  </si>
  <si>
    <t>86-280-9620</t>
  </si>
  <si>
    <t>67-858-1874</t>
  </si>
  <si>
    <t>75-565-1253</t>
  </si>
  <si>
    <t>26-072-2923</t>
  </si>
  <si>
    <t>53-934-7990</t>
  </si>
  <si>
    <t>32-037-3501</t>
  </si>
  <si>
    <t>11-141-5229</t>
  </si>
  <si>
    <t>80-420-9199</t>
  </si>
  <si>
    <t>60-056-6694</t>
  </si>
  <si>
    <t>78-449-6720</t>
  </si>
  <si>
    <t>08-248-0739</t>
  </si>
  <si>
    <t>43-190-4990</t>
  </si>
  <si>
    <t>48-364-5706</t>
  </si>
  <si>
    <t>25-400-5422</t>
  </si>
  <si>
    <t>66-749-8705</t>
  </si>
  <si>
    <t>08-825-7687</t>
  </si>
  <si>
    <t>62-813-2979</t>
  </si>
  <si>
    <t>98-754-1258</t>
  </si>
  <si>
    <t>57-810-0962</t>
  </si>
  <si>
    <t>34-589-7246</t>
  </si>
  <si>
    <t>89-091-9601</t>
  </si>
  <si>
    <t>78-147-5693</t>
  </si>
  <si>
    <t>90-628-4310</t>
  </si>
  <si>
    <t>50-446-1242</t>
  </si>
  <si>
    <t>83-216-5962</t>
  </si>
  <si>
    <t>04-131-0102</t>
  </si>
  <si>
    <t>21-576-6742</t>
  </si>
  <si>
    <t>75-159-9908</t>
  </si>
  <si>
    <t>75-701-9451</t>
  </si>
  <si>
    <t>52-930-1440</t>
  </si>
  <si>
    <t>34-242-7344</t>
  </si>
  <si>
    <t>47-780-0168</t>
  </si>
  <si>
    <t>36-870-5991</t>
  </si>
  <si>
    <t>21-787-0276</t>
  </si>
  <si>
    <t>10-815-8305</t>
  </si>
  <si>
    <t>27-496-3720</t>
  </si>
  <si>
    <t>75-467-3829</t>
  </si>
  <si>
    <t>11-436-9003</t>
  </si>
  <si>
    <t>10-007-6642</t>
  </si>
  <si>
    <t>97-820-6644</t>
  </si>
  <si>
    <t>10-096-4627</t>
  </si>
  <si>
    <t>28-560-0195</t>
  </si>
  <si>
    <t>54-465-2558</t>
  </si>
  <si>
    <t>79-433-3310</t>
  </si>
  <si>
    <t>65-804-2150</t>
  </si>
  <si>
    <t>19-380-4531</t>
  </si>
  <si>
    <t>23-341-4444</t>
  </si>
  <si>
    <t>98-306-7735</t>
  </si>
  <si>
    <t>67-330-6933</t>
  </si>
  <si>
    <t>14-981-6351</t>
  </si>
  <si>
    <t>65-267-8707</t>
  </si>
  <si>
    <t>28-826-9005</t>
  </si>
  <si>
    <t>95-533-0973</t>
  </si>
  <si>
    <t>93-032-5026</t>
  </si>
  <si>
    <t>31-206-6661</t>
  </si>
  <si>
    <t>03-917-0080</t>
  </si>
  <si>
    <t>16-036-4121</t>
  </si>
  <si>
    <t>72-777-3622</t>
  </si>
  <si>
    <t>94-085-4816</t>
  </si>
  <si>
    <t>12-322-3209</t>
  </si>
  <si>
    <t>85-656-6459</t>
  </si>
  <si>
    <t>50-244-0433</t>
  </si>
  <si>
    <t>80-722-7711</t>
  </si>
  <si>
    <t>11-516-7951</t>
  </si>
  <si>
    <t>55-726-3374</t>
  </si>
  <si>
    <t>41-296-2394</t>
  </si>
  <si>
    <t>55-354-5558</t>
  </si>
  <si>
    <t>82-091-2158</t>
  </si>
  <si>
    <t>18-714-6844</t>
  </si>
  <si>
    <t>47-838-2360</t>
  </si>
  <si>
    <t>66-471-7403</t>
  </si>
  <si>
    <t>78-439-9296</t>
  </si>
  <si>
    <t>04-890-2863</t>
  </si>
  <si>
    <t>91-201-8354</t>
  </si>
  <si>
    <t>18-248-7649</t>
  </si>
  <si>
    <t>01-857-3468</t>
  </si>
  <si>
    <t>11-075-4152</t>
  </si>
  <si>
    <t>01-329-6011</t>
  </si>
  <si>
    <t>32-867-3554</t>
  </si>
  <si>
    <t>61-523-9978</t>
  </si>
  <si>
    <t>09-524-4167</t>
  </si>
  <si>
    <t>11-580-6399</t>
  </si>
  <si>
    <t>24-409-9134</t>
  </si>
  <si>
    <t>60-324-8007</t>
  </si>
  <si>
    <t>17-796-3829</t>
  </si>
  <si>
    <t>24-995-3167</t>
  </si>
  <si>
    <t>17-408-0915</t>
  </si>
  <si>
    <t>00-733-9954</t>
  </si>
  <si>
    <t>71-119-0847</t>
  </si>
  <si>
    <t>68-107-8510</t>
  </si>
  <si>
    <t>46-143-1251</t>
  </si>
  <si>
    <t>56-775-2595</t>
  </si>
  <si>
    <t>32-063-9306</t>
  </si>
  <si>
    <t>97-131-5161</t>
  </si>
  <si>
    <t>26-817-7102</t>
  </si>
  <si>
    <t>22-532-1031</t>
  </si>
  <si>
    <t>61-234-9049</t>
  </si>
  <si>
    <t>46-831-6628</t>
  </si>
  <si>
    <t>01-267-0180</t>
  </si>
  <si>
    <t>79-658-3443</t>
  </si>
  <si>
    <t>52-874-0220</t>
  </si>
  <si>
    <t>92-933-0573</t>
  </si>
  <si>
    <t>36-540-5762</t>
  </si>
  <si>
    <t>46-445-7682</t>
  </si>
  <si>
    <t>67-216-8555</t>
  </si>
  <si>
    <t>53-435-3819</t>
  </si>
  <si>
    <t>62-659-9868</t>
  </si>
  <si>
    <t>02-543-8252</t>
  </si>
  <si>
    <t>29-421-3833</t>
  </si>
  <si>
    <t>71-568-9285</t>
  </si>
  <si>
    <t>33-080-1609</t>
  </si>
  <si>
    <t>12-105-0253</t>
  </si>
  <si>
    <t>97-203-2098</t>
  </si>
  <si>
    <t>58-353-3076</t>
  </si>
  <si>
    <t>00-874-0510</t>
  </si>
  <si>
    <t>89-878-5202</t>
  </si>
  <si>
    <t>33-434-5951</t>
  </si>
  <si>
    <t>18-434-3213</t>
  </si>
  <si>
    <t>59-191-0384</t>
  </si>
  <si>
    <t>99-924-7224</t>
  </si>
  <si>
    <t>72-541-0818</t>
  </si>
  <si>
    <t>64-642-2841</t>
  </si>
  <si>
    <t>97-637-6266</t>
  </si>
  <si>
    <t>12-617-6260</t>
  </si>
  <si>
    <t>89-797-1859</t>
  </si>
  <si>
    <t>71-703-6676</t>
  </si>
  <si>
    <t>63-302-1389</t>
  </si>
  <si>
    <t>33-951-7859</t>
  </si>
  <si>
    <t>41-847-6577</t>
  </si>
  <si>
    <t>09-787-7905</t>
  </si>
  <si>
    <t>08-211-7207</t>
  </si>
  <si>
    <t>24-341-8564</t>
  </si>
  <si>
    <t>15-792-2191</t>
  </si>
  <si>
    <t>84-264-3599</t>
  </si>
  <si>
    <t>07-183-0421</t>
  </si>
  <si>
    <t>54-376-5639</t>
  </si>
  <si>
    <t>44-463-8697</t>
  </si>
  <si>
    <t>09-409-9330</t>
  </si>
  <si>
    <t>52-494-2118</t>
  </si>
  <si>
    <t>76-449-8319</t>
  </si>
  <si>
    <t>92-898-3258</t>
  </si>
  <si>
    <t>25-872-8756</t>
  </si>
  <si>
    <t>95-957-0482</t>
  </si>
  <si>
    <t>06-150-7667</t>
  </si>
  <si>
    <t>10-698-4492</t>
  </si>
  <si>
    <t>72-564-0545</t>
  </si>
  <si>
    <t>23-821-6534</t>
  </si>
  <si>
    <t>67-155-1102</t>
  </si>
  <si>
    <t>32-961-7353</t>
  </si>
  <si>
    <t>70-924-9317</t>
  </si>
  <si>
    <t>34-558-0802</t>
  </si>
  <si>
    <t>72-668-9088</t>
  </si>
  <si>
    <t>00-888-9702</t>
  </si>
  <si>
    <t>60-763-9696</t>
  </si>
  <si>
    <t>92-922-7005</t>
  </si>
  <si>
    <t>58-858-9310</t>
  </si>
  <si>
    <t>74-711-4699</t>
  </si>
  <si>
    <t>81-766-3908</t>
  </si>
  <si>
    <t>87-799-9020</t>
  </si>
  <si>
    <t>74-818-1993</t>
  </si>
  <si>
    <t>13-735-1482</t>
  </si>
  <si>
    <t>86-245-7693</t>
  </si>
  <si>
    <t>42-698-4286</t>
  </si>
  <si>
    <t>56-033-5623</t>
  </si>
  <si>
    <t>60-369-7093</t>
  </si>
  <si>
    <t>22-617-6413</t>
  </si>
  <si>
    <t>72-761-2059</t>
  </si>
  <si>
    <t>48-575-1788</t>
  </si>
  <si>
    <t>26-173-6404</t>
  </si>
  <si>
    <t>35-187-0890</t>
  </si>
  <si>
    <t>62-096-6771</t>
  </si>
  <si>
    <t>81-612-7768</t>
  </si>
  <si>
    <t>71-714-1245</t>
  </si>
  <si>
    <t>70-262-4603</t>
  </si>
  <si>
    <t>68-704-3203</t>
  </si>
  <si>
    <t>15-015-5997</t>
  </si>
  <si>
    <t>65-318-8474</t>
  </si>
  <si>
    <t>35-195-6154</t>
  </si>
  <si>
    <t>10-786-7717</t>
  </si>
  <si>
    <t>02-391-5552</t>
  </si>
  <si>
    <t>35-516-1548</t>
  </si>
  <si>
    <t>43-715-1783</t>
  </si>
  <si>
    <t>94-184-2774</t>
  </si>
  <si>
    <t>96-164-7766</t>
  </si>
  <si>
    <t>10-010-3905</t>
  </si>
  <si>
    <t>84-643-1764</t>
  </si>
  <si>
    <t>06-538-9994</t>
  </si>
  <si>
    <t>67-815-1251</t>
  </si>
  <si>
    <t>45-767-4557</t>
  </si>
  <si>
    <t>20-995-2376</t>
  </si>
  <si>
    <t>44-357-1364</t>
  </si>
  <si>
    <t>78-687-0275</t>
  </si>
  <si>
    <t>88-593-6523</t>
  </si>
  <si>
    <t>31-249-1896</t>
  </si>
  <si>
    <t>50-179-1320</t>
  </si>
  <si>
    <t>84-752-5147</t>
  </si>
  <si>
    <t>48-422-6540</t>
  </si>
  <si>
    <t>49-850-0043</t>
  </si>
  <si>
    <t>38-082-2294</t>
  </si>
  <si>
    <t>80-572-3211</t>
  </si>
  <si>
    <t>08-754-6175</t>
  </si>
  <si>
    <t>70-540-8778</t>
  </si>
  <si>
    <t>14-924-3713</t>
  </si>
  <si>
    <t>49-893-2351</t>
  </si>
  <si>
    <t>21-649-8275</t>
  </si>
  <si>
    <t>10-903-5636</t>
  </si>
  <si>
    <t>68-929-5922</t>
  </si>
  <si>
    <t>04-807-2232</t>
  </si>
  <si>
    <t>17-465-8210</t>
  </si>
  <si>
    <t>70-233-2670</t>
  </si>
  <si>
    <t>26-069-8954</t>
  </si>
  <si>
    <t>36-138-5295</t>
  </si>
  <si>
    <t>20-094-5407</t>
  </si>
  <si>
    <t>52-134-1302</t>
  </si>
  <si>
    <t>07-444-4856</t>
  </si>
  <si>
    <t>53-294-0530</t>
  </si>
  <si>
    <t>53-482-9016</t>
  </si>
  <si>
    <t>17-640-5699</t>
  </si>
  <si>
    <t>64-716-3427</t>
  </si>
  <si>
    <t>17-336-0299</t>
  </si>
  <si>
    <t>99-371-9312</t>
  </si>
  <si>
    <t>65-846-4238</t>
  </si>
  <si>
    <t>12-140-3864</t>
  </si>
  <si>
    <t>27-481-1453</t>
  </si>
  <si>
    <t>04-194-2706</t>
  </si>
  <si>
    <t>50-910-3864</t>
  </si>
  <si>
    <t>93-107-0875</t>
  </si>
  <si>
    <t>51-961-2784</t>
  </si>
  <si>
    <t>33-597-5707</t>
  </si>
  <si>
    <t>55-690-9348</t>
  </si>
  <si>
    <t>60-962-4290</t>
  </si>
  <si>
    <t>01-557-5471</t>
  </si>
  <si>
    <t>66-747-1697</t>
  </si>
  <si>
    <t>60-710-7488</t>
  </si>
  <si>
    <t>43-242-1802</t>
  </si>
  <si>
    <t>89-071-1622</t>
  </si>
  <si>
    <t>99-139-9912</t>
  </si>
  <si>
    <t>88-778-0465</t>
  </si>
  <si>
    <t>87-058-1960</t>
  </si>
  <si>
    <t>09-861-3603</t>
  </si>
  <si>
    <t>33-815-9065</t>
  </si>
  <si>
    <t>06-535-2112</t>
  </si>
  <si>
    <t>45-375-2628</t>
  </si>
  <si>
    <t>99-494-9139</t>
  </si>
  <si>
    <t>71-621-2684</t>
  </si>
  <si>
    <t>32-837-7050</t>
  </si>
  <si>
    <t>76-326-7520</t>
  </si>
  <si>
    <t>66-890-9479</t>
  </si>
  <si>
    <t>20-629-5978</t>
  </si>
  <si>
    <t>84-760-9348</t>
  </si>
  <si>
    <t>21-696-2582</t>
  </si>
  <si>
    <t>85-638-2945</t>
  </si>
  <si>
    <t>77-757-7246</t>
  </si>
  <si>
    <t>02-140-9446</t>
  </si>
  <si>
    <t>26-987-5457</t>
  </si>
  <si>
    <t>16-374-1980</t>
  </si>
  <si>
    <t>82-364-0585</t>
  </si>
  <si>
    <t>50-358-4040</t>
  </si>
  <si>
    <t>88-394-5494</t>
  </si>
  <si>
    <t>97-839-5674</t>
  </si>
  <si>
    <t>92-164-3076</t>
  </si>
  <si>
    <t>15-516-9245</t>
  </si>
  <si>
    <t>67-639-4669</t>
  </si>
  <si>
    <t>13-653-0122</t>
  </si>
  <si>
    <t>97-549-2111</t>
  </si>
  <si>
    <t>27-042-0512</t>
  </si>
  <si>
    <t>68-896-2486</t>
  </si>
  <si>
    <t>73-142-0909</t>
  </si>
  <si>
    <t>75-821-6144</t>
  </si>
  <si>
    <t>19-819-2911</t>
  </si>
  <si>
    <t>91-026-2968</t>
  </si>
  <si>
    <t>50-988-3365</t>
  </si>
  <si>
    <t>96-308-0112</t>
  </si>
  <si>
    <t>43-937-5809</t>
  </si>
  <si>
    <t>21-105-4924</t>
  </si>
  <si>
    <t>66-452-9152</t>
  </si>
  <si>
    <t>43-197-2838</t>
  </si>
  <si>
    <t>87-739-5476</t>
  </si>
  <si>
    <t>88-342-2976</t>
  </si>
  <si>
    <t>27-886-1735</t>
  </si>
  <si>
    <t>90-817-5439</t>
  </si>
  <si>
    <t>55-551-2012</t>
  </si>
  <si>
    <t>84-487-5248</t>
  </si>
  <si>
    <t>95-649-4653</t>
  </si>
  <si>
    <t>28-916-7842</t>
  </si>
  <si>
    <t>34-795-2136</t>
  </si>
  <si>
    <t>29-152-2200</t>
  </si>
  <si>
    <t>17-399-1372</t>
  </si>
  <si>
    <t>79-630-0766</t>
  </si>
  <si>
    <t>46-315-6117</t>
  </si>
  <si>
    <t>76-325-1184</t>
  </si>
  <si>
    <t>06-033-6661</t>
  </si>
  <si>
    <t>90-787-5457</t>
  </si>
  <si>
    <t>30-296-0389</t>
  </si>
  <si>
    <t>37-742-4834</t>
  </si>
  <si>
    <t>63-522-2450</t>
  </si>
  <si>
    <t>48-040-5764</t>
  </si>
  <si>
    <t>35-004-4457</t>
  </si>
  <si>
    <t>78-779-0829</t>
  </si>
  <si>
    <t>22-189-3249</t>
  </si>
  <si>
    <t>44-565-9684</t>
  </si>
  <si>
    <t>64-940-4655</t>
  </si>
  <si>
    <t>77-855-3371</t>
  </si>
  <si>
    <t>83-547-2480</t>
  </si>
  <si>
    <t>10-853-6440</t>
  </si>
  <si>
    <t>99-792-1608</t>
  </si>
  <si>
    <t>14-809-5815</t>
  </si>
  <si>
    <t>35-318-3763</t>
  </si>
  <si>
    <t>29-156-1812</t>
  </si>
  <si>
    <t>25-109-8009</t>
  </si>
  <si>
    <t>47-661-7688</t>
  </si>
  <si>
    <t>65-308-8223</t>
  </si>
  <si>
    <t>24-707-7373</t>
  </si>
  <si>
    <t>55-941-9310</t>
  </si>
  <si>
    <t>94-132-6966</t>
  </si>
  <si>
    <t>58-467-1728</t>
  </si>
  <si>
    <t>39-152-6415</t>
  </si>
  <si>
    <t>14-585-7462</t>
  </si>
  <si>
    <t>48-382-6034</t>
  </si>
  <si>
    <t>97-104-7971</t>
  </si>
  <si>
    <t>70-127-4378</t>
  </si>
  <si>
    <t>22-635-4697</t>
  </si>
  <si>
    <t>21-342-5059</t>
  </si>
  <si>
    <t>24-958-9822</t>
  </si>
  <si>
    <t>00-804-5602</t>
  </si>
  <si>
    <t>44-408-8921</t>
  </si>
  <si>
    <t>05-246-3060</t>
  </si>
  <si>
    <t>18-823-3345</t>
  </si>
  <si>
    <t>65-565-7893</t>
  </si>
  <si>
    <t>77-764-5389</t>
  </si>
  <si>
    <t>82-236-3385</t>
  </si>
  <si>
    <t>25-507-5391</t>
  </si>
  <si>
    <t>96-815-2044</t>
  </si>
  <si>
    <t>51-246-9679</t>
  </si>
  <si>
    <t>37-004-2827</t>
  </si>
  <si>
    <t>89-012-7727</t>
  </si>
  <si>
    <t>09-330-5441</t>
  </si>
  <si>
    <t>34-734-2806</t>
  </si>
  <si>
    <t>74-105-5013</t>
  </si>
  <si>
    <t>08-365-9213</t>
  </si>
  <si>
    <t>85-697-7453</t>
  </si>
  <si>
    <t>49-718-6042</t>
  </si>
  <si>
    <t>39-572-1757</t>
  </si>
  <si>
    <t>44-055-0115</t>
  </si>
  <si>
    <t>26-368-5389</t>
  </si>
  <si>
    <t>31-414-0373</t>
  </si>
  <si>
    <t>12-464-6615</t>
  </si>
  <si>
    <t>46-128-3236</t>
  </si>
  <si>
    <t>73-350-9534</t>
  </si>
  <si>
    <t>95-805-8695</t>
  </si>
  <si>
    <t>68-134-1997</t>
  </si>
  <si>
    <t>19-418-7138</t>
  </si>
  <si>
    <t>14-669-8465</t>
  </si>
  <si>
    <t>10-137-0650</t>
  </si>
  <si>
    <t>85-907-5460</t>
  </si>
  <si>
    <t>46-573-0082</t>
  </si>
  <si>
    <t>14-924-6300</t>
  </si>
  <si>
    <t>45-505-8273</t>
  </si>
  <si>
    <t>13-666-4707</t>
  </si>
  <si>
    <t>67-578-0709</t>
  </si>
  <si>
    <t>04-350-6026</t>
  </si>
  <si>
    <t>05-756-9708</t>
  </si>
  <si>
    <t>56-118-6609</t>
  </si>
  <si>
    <t>49-172-0226</t>
  </si>
  <si>
    <t>95-529-9398</t>
  </si>
  <si>
    <t>78-947-5053</t>
  </si>
  <si>
    <t>42-876-7577</t>
  </si>
  <si>
    <t>62-015-8084</t>
  </si>
  <si>
    <t>92-580-8281</t>
  </si>
  <si>
    <t>29-796-5050</t>
  </si>
  <si>
    <t>66-269-4168</t>
  </si>
  <si>
    <t>52-787-2867</t>
  </si>
  <si>
    <t>54-281-9114</t>
  </si>
  <si>
    <t>52-206-4113</t>
  </si>
  <si>
    <t>24-953-7529</t>
  </si>
  <si>
    <t>27-113-5747</t>
  </si>
  <si>
    <t>45-352-9654</t>
  </si>
  <si>
    <t>53-692-6541</t>
  </si>
  <si>
    <t>27-779-1753</t>
  </si>
  <si>
    <t>79-837-1257</t>
  </si>
  <si>
    <t>44-990-0547</t>
  </si>
  <si>
    <t>71-078-4670</t>
  </si>
  <si>
    <t>48-413-8141</t>
  </si>
  <si>
    <t>92-742-0367</t>
  </si>
  <si>
    <t>94-891-5239</t>
  </si>
  <si>
    <t>24-071-3694</t>
  </si>
  <si>
    <t>00-046-4233</t>
  </si>
  <si>
    <t>11-215-6988</t>
  </si>
  <si>
    <t>63-995-4329</t>
  </si>
  <si>
    <t>94-304-9771</t>
  </si>
  <si>
    <t>21-680-1559</t>
  </si>
  <si>
    <t>97-415-6756</t>
  </si>
  <si>
    <t>46-730-0578</t>
  </si>
  <si>
    <t>29-671-1253</t>
  </si>
  <si>
    <t>19-563-6698</t>
  </si>
  <si>
    <t>26-989-7254</t>
  </si>
  <si>
    <t>93-457-0005</t>
  </si>
  <si>
    <t>38-338-4581</t>
  </si>
  <si>
    <t>29-969-5517</t>
  </si>
  <si>
    <t>22-422-7906</t>
  </si>
  <si>
    <t>70-316-4486</t>
  </si>
  <si>
    <t>73-380-7673</t>
  </si>
  <si>
    <t>67-262-7691</t>
  </si>
  <si>
    <t>16-717-1235</t>
  </si>
  <si>
    <t>01-388-3300</t>
  </si>
  <si>
    <t>93-186-1211</t>
  </si>
  <si>
    <t>55-971-6885</t>
  </si>
  <si>
    <t>01-258-5080</t>
  </si>
  <si>
    <t>45-409-6355</t>
  </si>
  <si>
    <t>02-680-0801</t>
  </si>
  <si>
    <t>59-923-2613</t>
  </si>
  <si>
    <t>61-814-9435</t>
  </si>
  <si>
    <t>60-455-8670</t>
  </si>
  <si>
    <t>10-971-1629</t>
  </si>
  <si>
    <t>90-768-2626</t>
  </si>
  <si>
    <t>73-831-0346</t>
  </si>
  <si>
    <t>79-107-1703</t>
  </si>
  <si>
    <t>20-512-6477</t>
  </si>
  <si>
    <t>75-488-1849</t>
  </si>
  <si>
    <t>54-652-7881</t>
  </si>
  <si>
    <t>80-587-4450</t>
  </si>
  <si>
    <t>97-848-6429</t>
  </si>
  <si>
    <t>96-244-5658</t>
  </si>
  <si>
    <t>47-842-5621</t>
  </si>
  <si>
    <t>14-266-9243</t>
  </si>
  <si>
    <t>36-499-9215</t>
  </si>
  <si>
    <t>72-887-3989</t>
  </si>
  <si>
    <t>84-909-0712</t>
  </si>
  <si>
    <t>54-702-4353</t>
  </si>
  <si>
    <t>22-831-8051</t>
  </si>
  <si>
    <t>51-574-7718</t>
  </si>
  <si>
    <t>70-555-6082</t>
  </si>
  <si>
    <t>93-017-9824</t>
  </si>
  <si>
    <t>77-808-9693</t>
  </si>
  <si>
    <t>73-426-8061</t>
  </si>
  <si>
    <t>82-785-2189</t>
  </si>
  <si>
    <t>24-872-0352</t>
  </si>
  <si>
    <t>09-367-8854</t>
  </si>
  <si>
    <t>81-097-3061</t>
  </si>
  <si>
    <t>18-368-1850</t>
  </si>
  <si>
    <t>72-519-1655</t>
  </si>
  <si>
    <t>66-797-7175</t>
  </si>
  <si>
    <t>64-830-8427</t>
  </si>
  <si>
    <t>33-926-0746</t>
  </si>
  <si>
    <t>02-689-7882</t>
  </si>
  <si>
    <t>88-843-7052</t>
  </si>
  <si>
    <t>42-910-7128</t>
  </si>
  <si>
    <t>67-007-1663</t>
  </si>
  <si>
    <t>32-230-8607</t>
  </si>
  <si>
    <t>99-749-3278</t>
  </si>
  <si>
    <t>50-910-8465</t>
  </si>
  <si>
    <t>62-666-3346</t>
  </si>
  <si>
    <t>73-461-6863</t>
  </si>
  <si>
    <t>35-578-1441</t>
  </si>
  <si>
    <t>19-597-5728</t>
  </si>
  <si>
    <t>51-620-4367</t>
  </si>
  <si>
    <t>22-010-6091</t>
  </si>
  <si>
    <t>63-816-8484</t>
  </si>
  <si>
    <t>63-679-9352</t>
  </si>
  <si>
    <t>03-994-5280</t>
  </si>
  <si>
    <t>71-695-3070</t>
  </si>
  <si>
    <t>30-405-4521</t>
  </si>
  <si>
    <t>04-303-9180</t>
  </si>
  <si>
    <t>48-167-9042</t>
  </si>
  <si>
    <t>24-829-9027</t>
  </si>
  <si>
    <t>33-317-4894</t>
  </si>
  <si>
    <t>96-292-9048</t>
  </si>
  <si>
    <t>40-539-3884</t>
  </si>
  <si>
    <t>33-902-5313</t>
  </si>
  <si>
    <t>61-546-4904</t>
  </si>
  <si>
    <t>08-749-0585</t>
  </si>
  <si>
    <t>40-599-7889</t>
  </si>
  <si>
    <t>74-034-4440</t>
  </si>
  <si>
    <t>66-104-0322</t>
  </si>
  <si>
    <t>78-153-5737</t>
  </si>
  <si>
    <t>28-890-4088</t>
  </si>
  <si>
    <t>15-223-3669</t>
  </si>
  <si>
    <t>66-346-9786</t>
  </si>
  <si>
    <t>16-224-9964</t>
  </si>
  <si>
    <t>20-953-8280</t>
  </si>
  <si>
    <t>97-855-2163</t>
  </si>
  <si>
    <t>16-998-0574</t>
  </si>
  <si>
    <t>76-981-6611</t>
  </si>
  <si>
    <t>05-525-6016</t>
  </si>
  <si>
    <t>77-160-7753</t>
  </si>
  <si>
    <t>32-896-2082</t>
  </si>
  <si>
    <t>86-259-0820</t>
  </si>
  <si>
    <t>96-122-2266</t>
  </si>
  <si>
    <t>07-754-3850</t>
  </si>
  <si>
    <t>23-360-5169</t>
  </si>
  <si>
    <t>68-908-1529</t>
  </si>
  <si>
    <t>91-973-1295</t>
  </si>
  <si>
    <t>85-550-3113</t>
  </si>
  <si>
    <t>09-535-3457</t>
  </si>
  <si>
    <t>73-787-8951</t>
  </si>
  <si>
    <t>19-058-8138</t>
  </si>
  <si>
    <t>19-039-8482</t>
  </si>
  <si>
    <t>32-813-4745</t>
  </si>
  <si>
    <t>23-922-4101</t>
  </si>
  <si>
    <t>68-789-9126</t>
  </si>
  <si>
    <t>74-661-7270</t>
  </si>
  <si>
    <t>11-430-1297</t>
  </si>
  <si>
    <t>55-529-6096</t>
  </si>
  <si>
    <t>89-450-7387</t>
  </si>
  <si>
    <t>72-986-4944</t>
  </si>
  <si>
    <t>06-095-8340</t>
  </si>
  <si>
    <t>65-612-0285</t>
  </si>
  <si>
    <t>48-742-4960</t>
  </si>
  <si>
    <t>83-625-5566</t>
  </si>
  <si>
    <t>58-099-7723</t>
  </si>
  <si>
    <t>10-295-8520</t>
  </si>
  <si>
    <t>78-847-1121</t>
  </si>
  <si>
    <t>52-032-4897</t>
  </si>
  <si>
    <t>90-823-7684</t>
  </si>
  <si>
    <t>28-089-8049</t>
  </si>
  <si>
    <t>71-399-5863</t>
  </si>
  <si>
    <t>86-956-2295</t>
  </si>
  <si>
    <t>25-559-3087</t>
  </si>
  <si>
    <t>48-515-0675</t>
  </si>
  <si>
    <t>27-224-1429</t>
  </si>
  <si>
    <t>13-000-0301</t>
  </si>
  <si>
    <t>77-879-6129</t>
  </si>
  <si>
    <t>98-585-4524</t>
  </si>
  <si>
    <t>51-774-1912</t>
  </si>
  <si>
    <t>84-659-3482</t>
  </si>
  <si>
    <t>86-512-9428</t>
  </si>
  <si>
    <t>33-125-7875</t>
  </si>
  <si>
    <t>82-435-9148</t>
  </si>
  <si>
    <t>43-032-5001</t>
  </si>
  <si>
    <t>38-182-4475</t>
  </si>
  <si>
    <t>17-134-5732</t>
  </si>
  <si>
    <t>18-571-5342</t>
  </si>
  <si>
    <t>20-159-7757</t>
  </si>
  <si>
    <t>43-396-2595</t>
  </si>
  <si>
    <t>65-103-7768</t>
  </si>
  <si>
    <t>93-009-9816</t>
  </si>
  <si>
    <t>94-963-1573</t>
  </si>
  <si>
    <t>86-106-5909</t>
  </si>
  <si>
    <t>01-524-8749</t>
  </si>
  <si>
    <t>82-606-6842</t>
  </si>
  <si>
    <t>85-296-8918</t>
  </si>
  <si>
    <t>43-381-1367</t>
  </si>
  <si>
    <t>66-769-4923</t>
  </si>
  <si>
    <t>10-029-6009</t>
  </si>
  <si>
    <t>75-683-2032</t>
  </si>
  <si>
    <t>60-589-5306</t>
  </si>
  <si>
    <t>04-933-3613</t>
  </si>
  <si>
    <t>89-899-2209</t>
  </si>
  <si>
    <t>93-445-9596</t>
  </si>
  <si>
    <t>35-947-9153</t>
  </si>
  <si>
    <t>55-936-9433</t>
  </si>
  <si>
    <t>64-293-6945</t>
  </si>
  <si>
    <t>53-027-8296</t>
  </si>
  <si>
    <t>95-868-5844</t>
  </si>
  <si>
    <t>02-845-5660</t>
  </si>
  <si>
    <t>19-764-1486</t>
  </si>
  <si>
    <t>57-284-9944</t>
  </si>
  <si>
    <t>31-120-6155</t>
  </si>
  <si>
    <t>61-351-1387</t>
  </si>
  <si>
    <t>08-129-4926</t>
  </si>
  <si>
    <t>39-319-0026</t>
  </si>
  <si>
    <t>03-006-0378</t>
  </si>
  <si>
    <t>44-272-9035</t>
  </si>
  <si>
    <t>67-920-8954</t>
  </si>
  <si>
    <t>25-369-8042</t>
  </si>
  <si>
    <t>74-199-3272</t>
  </si>
  <si>
    <t>61-989-1904</t>
  </si>
  <si>
    <t>05-033-5333</t>
  </si>
  <si>
    <t>84-078-1595</t>
  </si>
  <si>
    <t>09-913-4514</t>
  </si>
  <si>
    <t>38-044-9215</t>
  </si>
  <si>
    <t>99-180-9194</t>
  </si>
  <si>
    <t>61-516-9636</t>
  </si>
  <si>
    <t>78-041-0025</t>
  </si>
  <si>
    <t>48-464-4983</t>
  </si>
  <si>
    <t>26-569-9186</t>
  </si>
  <si>
    <t>07-674-6806</t>
  </si>
  <si>
    <t>27-546-3722</t>
  </si>
  <si>
    <t>31-993-2793</t>
  </si>
  <si>
    <t>02-506-2706</t>
  </si>
  <si>
    <t>27-454-9099</t>
  </si>
  <si>
    <t>73-872-4755</t>
  </si>
  <si>
    <t>17-951-6190</t>
  </si>
  <si>
    <t>04-396-8915</t>
  </si>
  <si>
    <t>10-134-1516</t>
  </si>
  <si>
    <t>68-436-8518</t>
  </si>
  <si>
    <t>51-532-7013</t>
  </si>
  <si>
    <t>55-800-2748</t>
  </si>
  <si>
    <t>94-304-3819</t>
  </si>
  <si>
    <t>24-673-8608</t>
  </si>
  <si>
    <t>61-480-6665</t>
  </si>
  <si>
    <t>94-600-8092</t>
  </si>
  <si>
    <t>87-857-8836</t>
  </si>
  <si>
    <t>15-512-9412</t>
  </si>
  <si>
    <t>96-224-0155</t>
  </si>
  <si>
    <t>56-028-1489</t>
  </si>
  <si>
    <t>88-478-6454</t>
  </si>
  <si>
    <t>58-838-1592</t>
  </si>
  <si>
    <t>00-037-3272</t>
  </si>
  <si>
    <t>49-003-0345</t>
  </si>
  <si>
    <t>56-582-5818</t>
  </si>
  <si>
    <t>27-492-0391</t>
  </si>
  <si>
    <t>31-806-4852</t>
  </si>
  <si>
    <t>41-243-5494</t>
  </si>
  <si>
    <t>30-550-4641</t>
  </si>
  <si>
    <t>44-654-5154</t>
  </si>
  <si>
    <t>90-781-2782</t>
  </si>
  <si>
    <t>48-968-0759</t>
  </si>
  <si>
    <t>00-081-6826</t>
  </si>
  <si>
    <t>15-976-5897</t>
  </si>
  <si>
    <t>96-105-9928</t>
  </si>
  <si>
    <t>12-829-7865</t>
  </si>
  <si>
    <t>52-407-7803</t>
  </si>
  <si>
    <t>74-562-6688</t>
  </si>
  <si>
    <t>74-783-8040</t>
  </si>
  <si>
    <t>97-919-2694</t>
  </si>
  <si>
    <t>36-833-6496</t>
  </si>
  <si>
    <t>79-676-4354</t>
  </si>
  <si>
    <t>42-336-1777</t>
  </si>
  <si>
    <t>01-849-7350</t>
  </si>
  <si>
    <t>17-437-0324</t>
  </si>
  <si>
    <t>78-888-2376</t>
  </si>
  <si>
    <t>79-416-3748</t>
  </si>
  <si>
    <t>09-483-9690</t>
  </si>
  <si>
    <t>48-013-8141</t>
  </si>
  <si>
    <t>60-886-9840</t>
  </si>
  <si>
    <t>16-891-3684</t>
  </si>
  <si>
    <t>42-144-8874</t>
  </si>
  <si>
    <t>88-428-3790</t>
  </si>
  <si>
    <t>66-945-5838</t>
  </si>
  <si>
    <t>20-370-8897</t>
  </si>
  <si>
    <t>50-452-8816</t>
  </si>
  <si>
    <t>88-803-7965</t>
  </si>
  <si>
    <t>99-606-2778</t>
  </si>
  <si>
    <t>01-551-7318</t>
  </si>
  <si>
    <t>07-771-3149</t>
  </si>
  <si>
    <t>45-692-4379</t>
  </si>
  <si>
    <t>00-249-0323</t>
  </si>
  <si>
    <t>17-721-7094</t>
  </si>
  <si>
    <t>22-462-4376</t>
  </si>
  <si>
    <t>27-498-2365</t>
  </si>
  <si>
    <t>38-607-2254</t>
  </si>
  <si>
    <t>34-280-7984</t>
  </si>
  <si>
    <t>85-611-6145</t>
  </si>
  <si>
    <t>40-228-8667</t>
  </si>
  <si>
    <t>02-602-6902</t>
  </si>
  <si>
    <t>77-398-8418</t>
  </si>
  <si>
    <t>20-959-7316</t>
  </si>
  <si>
    <t>80-439-1578</t>
  </si>
  <si>
    <t>90-596-7487</t>
  </si>
  <si>
    <t>38-425-2838</t>
  </si>
  <si>
    <t>80-984-2717</t>
  </si>
  <si>
    <t>09-166-1430</t>
  </si>
  <si>
    <t>56-769-9886</t>
  </si>
  <si>
    <t>38-918-5347</t>
  </si>
  <si>
    <t>94-288-7353</t>
  </si>
  <si>
    <t>22-618-9093</t>
  </si>
  <si>
    <t>02-688-8984</t>
  </si>
  <si>
    <t>49-251-5410</t>
  </si>
  <si>
    <t>25-584-4486</t>
  </si>
  <si>
    <t>05-220-2673</t>
  </si>
  <si>
    <t>25-422-4199</t>
  </si>
  <si>
    <t>96-160-5251</t>
  </si>
  <si>
    <t>48-922-4925</t>
  </si>
  <si>
    <t>19-489-0675</t>
  </si>
  <si>
    <t>45-403-1632</t>
  </si>
  <si>
    <t>24-999-2678</t>
  </si>
  <si>
    <t>53-115-8073</t>
  </si>
  <si>
    <t>81-912-2905</t>
  </si>
  <si>
    <t>22-795-9276</t>
  </si>
  <si>
    <t>83-752-5657</t>
  </si>
  <si>
    <t>98-266-7267</t>
  </si>
  <si>
    <t>59-578-4979</t>
  </si>
  <si>
    <t>12-686-3657</t>
  </si>
  <si>
    <t>79-589-6286</t>
  </si>
  <si>
    <t>51-970-5744</t>
  </si>
  <si>
    <t>20-173-6274</t>
  </si>
  <si>
    <t>31-496-7700</t>
  </si>
  <si>
    <t>54-010-3203</t>
  </si>
  <si>
    <t>84-847-4376</t>
  </si>
  <si>
    <t>07-236-1215</t>
  </si>
  <si>
    <t>18-582-1878</t>
  </si>
  <si>
    <t>32-865-6199</t>
  </si>
  <si>
    <t>58-055-5582</t>
  </si>
  <si>
    <t>90-366-0595</t>
  </si>
  <si>
    <t>06-282-5373</t>
  </si>
  <si>
    <t>71-926-4243</t>
  </si>
  <si>
    <t>41-536-9504</t>
  </si>
  <si>
    <t>97-826-5141</t>
  </si>
  <si>
    <t>55-384-5440</t>
  </si>
  <si>
    <t>18-579-5240</t>
  </si>
  <si>
    <t>38-034-0777</t>
  </si>
  <si>
    <t>73-401-2502</t>
  </si>
  <si>
    <t>05-250-4586</t>
  </si>
  <si>
    <t>40-765-6284</t>
  </si>
  <si>
    <t>41-403-1047</t>
  </si>
  <si>
    <t>53-064-0256</t>
  </si>
  <si>
    <t>04-258-3990</t>
  </si>
  <si>
    <t>03-116-5236</t>
  </si>
  <si>
    <t>83-447-4991</t>
  </si>
  <si>
    <t>34-597-6152</t>
  </si>
  <si>
    <t>38-039-1909</t>
  </si>
  <si>
    <t>00-247-3618</t>
  </si>
  <si>
    <t>15-186-8853</t>
  </si>
  <si>
    <t>80-826-6627</t>
  </si>
  <si>
    <t>62-191-5562</t>
  </si>
  <si>
    <t>07-772-6434</t>
  </si>
  <si>
    <t>71-097-9370</t>
  </si>
  <si>
    <t>33-698-4134</t>
  </si>
  <si>
    <t>41-805-4864</t>
  </si>
  <si>
    <t>42-175-5405</t>
  </si>
  <si>
    <t>51-515-1137</t>
  </si>
  <si>
    <t>72-980-5995</t>
  </si>
  <si>
    <t>67-416-2176</t>
  </si>
  <si>
    <t>70-340-8784</t>
  </si>
  <si>
    <t>41-792-9106</t>
  </si>
  <si>
    <t>76-393-9520</t>
  </si>
  <si>
    <t>15-931-7380</t>
  </si>
  <si>
    <t>03-927-7305</t>
  </si>
  <si>
    <t>98-487-0128</t>
  </si>
  <si>
    <t>49-427-2435</t>
  </si>
  <si>
    <t>06-650-5734</t>
  </si>
  <si>
    <t>92-698-5320</t>
  </si>
  <si>
    <t>67-603-0047</t>
  </si>
  <si>
    <t>43-408-7293</t>
  </si>
  <si>
    <t>14-208-3227</t>
  </si>
  <si>
    <t>85-084-1734</t>
  </si>
  <si>
    <t>88-220-2719</t>
  </si>
  <si>
    <t>50-675-3981</t>
  </si>
  <si>
    <t>38-264-0235</t>
  </si>
  <si>
    <t>08-182-5925</t>
  </si>
  <si>
    <t>81-465-5733</t>
  </si>
  <si>
    <t>74-727-1548</t>
  </si>
  <si>
    <t>07-070-0124</t>
  </si>
  <si>
    <t>61-791-4567</t>
  </si>
  <si>
    <t>26-486-1785</t>
  </si>
  <si>
    <t>59-144-0097</t>
  </si>
  <si>
    <t>09-474-1021</t>
  </si>
  <si>
    <t>21-153-6290</t>
  </si>
  <si>
    <t>28-978-2798</t>
  </si>
  <si>
    <t>72-385-2648</t>
  </si>
  <si>
    <t>61-634-1582</t>
  </si>
  <si>
    <t>87-296-2975</t>
  </si>
  <si>
    <t>91-600-5929</t>
  </si>
  <si>
    <t>36-846-0820</t>
  </si>
  <si>
    <t>10-567-3920</t>
  </si>
  <si>
    <t>97-716-8393</t>
  </si>
  <si>
    <t>19-939-1133</t>
  </si>
  <si>
    <t>93-681-8377</t>
  </si>
  <si>
    <t>85-471-8240</t>
  </si>
  <si>
    <t>01-804-8980</t>
  </si>
  <si>
    <t>72-278-9884</t>
  </si>
  <si>
    <t>46-033-6790</t>
  </si>
  <si>
    <t>29-629-0410</t>
  </si>
  <si>
    <t>66-256-4092</t>
  </si>
  <si>
    <t>33-345-9197</t>
  </si>
  <si>
    <t>77-178-9750</t>
  </si>
  <si>
    <t>35-629-6277</t>
  </si>
  <si>
    <t>39-574-4152</t>
  </si>
  <si>
    <t>30-406-2765</t>
  </si>
  <si>
    <t>03-502-8344</t>
  </si>
  <si>
    <t>83-308-7271</t>
  </si>
  <si>
    <t>71-494-9237</t>
  </si>
  <si>
    <t>59-647-4528</t>
  </si>
  <si>
    <t>71-431-2537</t>
  </si>
  <si>
    <t>69-860-4424</t>
  </si>
  <si>
    <t>86-435-3261</t>
  </si>
  <si>
    <t>59-282-3861</t>
  </si>
  <si>
    <t>89-557-0997</t>
  </si>
  <si>
    <t>09-021-2567</t>
  </si>
  <si>
    <t>84-690-2319</t>
  </si>
  <si>
    <t>36-841-5696</t>
  </si>
  <si>
    <t>05-440-7055</t>
  </si>
  <si>
    <t>61-379-8212</t>
  </si>
  <si>
    <t>57-545-9895</t>
  </si>
  <si>
    <t>26-743-6402</t>
  </si>
  <si>
    <t>14-891-5194</t>
  </si>
  <si>
    <t>87-536-1656</t>
  </si>
  <si>
    <t>72-061-1235</t>
  </si>
  <si>
    <t>44-684-9872</t>
  </si>
  <si>
    <t>10-656-4014</t>
  </si>
  <si>
    <t>97-096-5885</t>
  </si>
  <si>
    <t>36-685-6560</t>
  </si>
  <si>
    <t>26-108-1781</t>
  </si>
  <si>
    <t>72-265-2696</t>
  </si>
  <si>
    <t>11-218-3043</t>
  </si>
  <si>
    <t>35-173-7045</t>
  </si>
  <si>
    <t>11-138-2805</t>
  </si>
  <si>
    <t>65-107-9197</t>
  </si>
  <si>
    <t>47-311-1487</t>
  </si>
  <si>
    <t>98-202-7434</t>
  </si>
  <si>
    <t>07-683-3486</t>
  </si>
  <si>
    <t>16-321-7660</t>
  </si>
  <si>
    <t>06-153-3136</t>
  </si>
  <si>
    <t>67-667-7867</t>
  </si>
  <si>
    <t>32-710-3975</t>
  </si>
  <si>
    <t>88-186-2341</t>
  </si>
  <si>
    <t>42-591-9184</t>
  </si>
  <si>
    <t>25-988-4616</t>
  </si>
  <si>
    <t>77-885-2859</t>
  </si>
  <si>
    <t>47-632-8342</t>
  </si>
  <si>
    <t>01-687-0704</t>
  </si>
  <si>
    <t>50-930-7548</t>
  </si>
  <si>
    <t>81-730-1665</t>
  </si>
  <si>
    <t>64-948-4352</t>
  </si>
  <si>
    <t>84-571-2628</t>
  </si>
  <si>
    <t>88-479-8213</t>
  </si>
  <si>
    <t>56-783-5981</t>
  </si>
  <si>
    <t>33-736-3197</t>
  </si>
  <si>
    <t>66-642-5683</t>
  </si>
  <si>
    <t>97-016-4190</t>
  </si>
  <si>
    <t>27-641-2791</t>
  </si>
  <si>
    <t>14-661-3508</t>
  </si>
  <si>
    <t>61-652-0900</t>
  </si>
  <si>
    <t>23-530-2240</t>
  </si>
  <si>
    <t>19-199-0082</t>
  </si>
  <si>
    <t>62-975-0508</t>
  </si>
  <si>
    <t>51-722-7812</t>
  </si>
  <si>
    <t>58-452-6113</t>
  </si>
  <si>
    <t>87-890-2334</t>
  </si>
  <si>
    <t>51-799-6498</t>
  </si>
  <si>
    <t>85-517-7491</t>
  </si>
  <si>
    <t>54-891-0278</t>
  </si>
  <si>
    <t>97-441-2649</t>
  </si>
  <si>
    <t>77-535-6311</t>
  </si>
  <si>
    <t>19-346-2280</t>
  </si>
  <si>
    <t>26-719-4418</t>
  </si>
  <si>
    <t>76-074-1079</t>
  </si>
  <si>
    <t>19-227-0960</t>
  </si>
  <si>
    <t>92-221-2317</t>
  </si>
  <si>
    <t>04-331-7453</t>
  </si>
  <si>
    <t>58-291-6381</t>
  </si>
  <si>
    <t>29-859-8618</t>
  </si>
  <si>
    <t>04-007-7014</t>
  </si>
  <si>
    <t>23-849-6537</t>
  </si>
  <si>
    <t>23-040-8689</t>
  </si>
  <si>
    <t>80-896-0105</t>
  </si>
  <si>
    <t>97-347-6423</t>
  </si>
  <si>
    <t>68-834-5824</t>
  </si>
  <si>
    <t>42-819-6224</t>
  </si>
  <si>
    <t>47-733-4340</t>
  </si>
  <si>
    <t>90-410-0010</t>
  </si>
  <si>
    <t>38-503-0978</t>
  </si>
  <si>
    <t>14-244-3266</t>
  </si>
  <si>
    <t>53-830-2194</t>
  </si>
  <si>
    <t>27-084-7090</t>
  </si>
  <si>
    <t>49-479-0156</t>
  </si>
  <si>
    <t>35-235-2866</t>
  </si>
  <si>
    <t>04-196-9279</t>
  </si>
  <si>
    <t>78-925-9355</t>
  </si>
  <si>
    <t>14-947-0494</t>
  </si>
  <si>
    <t>01-131-4760</t>
  </si>
  <si>
    <t>11-289-3733</t>
  </si>
  <si>
    <t>50-097-2028</t>
  </si>
  <si>
    <t>35-756-2016</t>
  </si>
  <si>
    <t>48-542-0430</t>
  </si>
  <si>
    <t>58-227-3443</t>
  </si>
  <si>
    <t>34-626-8294</t>
  </si>
  <si>
    <t>00-715-6080</t>
  </si>
  <si>
    <t>58-383-6869</t>
  </si>
  <si>
    <t>35-990-2038</t>
  </si>
  <si>
    <t>05-052-0434</t>
  </si>
  <si>
    <t>60-184-3225</t>
  </si>
  <si>
    <t>50-775-5466</t>
  </si>
  <si>
    <t>33-974-3544</t>
  </si>
  <si>
    <t>42-168-2062</t>
  </si>
  <si>
    <t>14-444-5056</t>
  </si>
  <si>
    <t>54-280-2879</t>
  </si>
  <si>
    <t>42-444-4540</t>
  </si>
  <si>
    <t>11-186-9998</t>
  </si>
  <si>
    <t>98-423-7280</t>
  </si>
  <si>
    <t>56-597-9225</t>
  </si>
  <si>
    <t>83-572-2094</t>
  </si>
  <si>
    <t>40-091-5008</t>
  </si>
  <si>
    <t>44-919-3023</t>
  </si>
  <si>
    <t>88-923-2661</t>
  </si>
  <si>
    <t>31-411-4108</t>
  </si>
  <si>
    <t>63-191-9090</t>
  </si>
  <si>
    <t>70-134-6062</t>
  </si>
  <si>
    <t>79-287-9639</t>
  </si>
  <si>
    <t>74-498-5083</t>
  </si>
  <si>
    <t>64-863-3146</t>
  </si>
  <si>
    <t>83-614-3062</t>
  </si>
  <si>
    <t>78-821-8647</t>
  </si>
  <si>
    <t>34-235-3876</t>
  </si>
  <si>
    <t>97-235-4846</t>
  </si>
  <si>
    <t>76-585-2939</t>
  </si>
  <si>
    <t>86-010-4451</t>
  </si>
  <si>
    <t>29-520-1628</t>
  </si>
  <si>
    <t>94-390-6556</t>
  </si>
  <si>
    <t>74-242-9841</t>
  </si>
  <si>
    <t>49-985-0810</t>
  </si>
  <si>
    <t>81-128-5693</t>
  </si>
  <si>
    <t>67-797-8908</t>
  </si>
  <si>
    <t>42-812-9309</t>
  </si>
  <si>
    <t>49-444-1454</t>
  </si>
  <si>
    <t>82-535-7992</t>
  </si>
  <si>
    <t>73-112-3364</t>
  </si>
  <si>
    <t>92-010-8231</t>
  </si>
  <si>
    <t>41-603-8596</t>
  </si>
  <si>
    <t>67-122-1873</t>
  </si>
  <si>
    <t>85-177-9166</t>
  </si>
  <si>
    <t>17-809-8591</t>
  </si>
  <si>
    <t>98-505-0473</t>
  </si>
  <si>
    <t>06-095-0038</t>
  </si>
  <si>
    <t>16-395-7991</t>
  </si>
  <si>
    <t>56-217-6965</t>
  </si>
  <si>
    <t>78-293-4826</t>
  </si>
  <si>
    <t>77-259-7446</t>
  </si>
  <si>
    <t>33-564-0615</t>
  </si>
  <si>
    <t>33-860-0598</t>
  </si>
  <si>
    <t>24-043-4852</t>
  </si>
  <si>
    <t>85-526-8408</t>
  </si>
  <si>
    <t>28-599-2157</t>
  </si>
  <si>
    <t>89-670-9287</t>
  </si>
  <si>
    <t>21-035-1060</t>
  </si>
  <si>
    <t>45-614-2869</t>
  </si>
  <si>
    <t>88-947-4012</t>
  </si>
  <si>
    <t>25-097-6663</t>
  </si>
  <si>
    <t>20-782-6884</t>
  </si>
  <si>
    <t>85-075-0373</t>
  </si>
  <si>
    <t>04-962-3161</t>
  </si>
  <si>
    <t>22-447-4908</t>
  </si>
  <si>
    <t>80-682-2438</t>
  </si>
  <si>
    <t>58-102-8307</t>
  </si>
  <si>
    <t>55-156-0131</t>
  </si>
  <si>
    <t>24-622-6389</t>
  </si>
  <si>
    <t>67-947-6657</t>
  </si>
  <si>
    <t>76-492-2175</t>
  </si>
  <si>
    <t>71-565-7476</t>
  </si>
  <si>
    <t>54-029-4225</t>
  </si>
  <si>
    <t>41-468-0309</t>
  </si>
  <si>
    <t>31-751-2044</t>
  </si>
  <si>
    <t>87-562-8524</t>
  </si>
  <si>
    <t>41-891-8050</t>
  </si>
  <si>
    <t>29-833-9343</t>
  </si>
  <si>
    <t>37-724-8731</t>
  </si>
  <si>
    <t>57-095-5342</t>
  </si>
  <si>
    <t>22-289-7858</t>
  </si>
  <si>
    <t>35-957-2719</t>
  </si>
  <si>
    <t>44-832-3943</t>
  </si>
  <si>
    <t>31-674-2271</t>
  </si>
  <si>
    <t>60-814-8961</t>
  </si>
  <si>
    <t>64-705-4188</t>
  </si>
  <si>
    <t>26-839-9842</t>
  </si>
  <si>
    <t>34-002-2280</t>
  </si>
  <si>
    <t>08-333-4738</t>
  </si>
  <si>
    <t>47-252-4672</t>
  </si>
  <si>
    <t>94-075-5786</t>
  </si>
  <si>
    <t>93-171-4181</t>
  </si>
  <si>
    <t>42-338-3822</t>
  </si>
  <si>
    <t>22-079-5605</t>
  </si>
  <si>
    <t>89-348-1759</t>
  </si>
  <si>
    <t>82-908-9533</t>
  </si>
  <si>
    <t>87-711-4464</t>
  </si>
  <si>
    <t>09-494-7913</t>
  </si>
  <si>
    <t>30-259-7787</t>
  </si>
  <si>
    <t>86-314-6290</t>
  </si>
  <si>
    <t>92-099-1630</t>
  </si>
  <si>
    <t>70-094-2372</t>
  </si>
  <si>
    <t>27-765-3503</t>
  </si>
  <si>
    <t>10-544-5271</t>
  </si>
  <si>
    <t>70-908-3590</t>
  </si>
  <si>
    <t>97-742-5988</t>
  </si>
  <si>
    <t>42-378-8802</t>
  </si>
  <si>
    <t>19-801-1654</t>
  </si>
  <si>
    <t>12-056-4485</t>
  </si>
  <si>
    <t>22-357-0185</t>
  </si>
  <si>
    <t>81-217-4712</t>
  </si>
  <si>
    <t>03-429-1083</t>
  </si>
  <si>
    <t>06-125-0714</t>
  </si>
  <si>
    <t>89-940-7326</t>
  </si>
  <si>
    <t>99-845-0127</t>
  </si>
  <si>
    <t>59-039-0195</t>
  </si>
  <si>
    <t>19-443-2575</t>
  </si>
  <si>
    <t>09-076-3984</t>
  </si>
  <si>
    <t>41-722-8524</t>
  </si>
  <si>
    <t>78-700-9432</t>
  </si>
  <si>
    <t>21-499-1499</t>
  </si>
  <si>
    <t>59-362-1160</t>
  </si>
  <si>
    <t>14-101-2885</t>
  </si>
  <si>
    <t>00-425-5766</t>
  </si>
  <si>
    <t>05-692-3822</t>
  </si>
  <si>
    <t>74-151-3167</t>
  </si>
  <si>
    <t>07-154-2287</t>
  </si>
  <si>
    <t>78-068-4755</t>
  </si>
  <si>
    <t>06-741-5099</t>
  </si>
  <si>
    <t>16-457-3822</t>
  </si>
  <si>
    <t>58-408-6944</t>
  </si>
  <si>
    <t>43-810-7761</t>
  </si>
  <si>
    <t>17-879-8382</t>
  </si>
  <si>
    <t>33-617-9636</t>
  </si>
  <si>
    <t>14-343-9448</t>
  </si>
  <si>
    <t>58-681-6029</t>
  </si>
  <si>
    <t>85-509-8965</t>
  </si>
  <si>
    <t>98-460-4473</t>
  </si>
  <si>
    <t>60-139-3829</t>
  </si>
  <si>
    <t>89-666-8211</t>
  </si>
  <si>
    <t>04-453-2681</t>
  </si>
  <si>
    <t>19-431-9147</t>
  </si>
  <si>
    <t>39-952-5612</t>
  </si>
  <si>
    <t>72-765-3173</t>
  </si>
  <si>
    <t>03-444-0430</t>
  </si>
  <si>
    <t>36-866-6707</t>
  </si>
  <si>
    <t>71-054-7139</t>
  </si>
  <si>
    <t>22-445-2087</t>
  </si>
  <si>
    <t>28-288-2495</t>
  </si>
  <si>
    <t>32-442-5251</t>
  </si>
  <si>
    <t>51-184-8580</t>
  </si>
  <si>
    <t>91-262-7907</t>
  </si>
  <si>
    <t>64-155-6848</t>
  </si>
  <si>
    <t>27-475-4458</t>
  </si>
  <si>
    <t>24-700-1892</t>
  </si>
  <si>
    <t>67-467-6726</t>
  </si>
  <si>
    <t>41-366-7114</t>
  </si>
  <si>
    <t>99-615-2002</t>
  </si>
  <si>
    <t>92-607-3992</t>
  </si>
  <si>
    <t>11-764-7881</t>
  </si>
  <si>
    <t>18-600-6047</t>
  </si>
  <si>
    <t>08-953-4883</t>
  </si>
  <si>
    <t>91-239-6544</t>
  </si>
  <si>
    <t>34-765-9261</t>
  </si>
  <si>
    <t>46-041-0245</t>
  </si>
  <si>
    <t>00-260-5158</t>
  </si>
  <si>
    <t>14-416-8421</t>
  </si>
  <si>
    <t>89-049-2493</t>
  </si>
  <si>
    <t>26-155-6121</t>
  </si>
  <si>
    <t>40-666-9120</t>
  </si>
  <si>
    <t>47-264-7435</t>
  </si>
  <si>
    <t>70-667-9898</t>
  </si>
  <si>
    <t>25-710-3877</t>
  </si>
  <si>
    <t>49-668-7283</t>
  </si>
  <si>
    <t>81-485-1474</t>
  </si>
  <si>
    <t>08-915-4270</t>
  </si>
  <si>
    <t>21-279-0973</t>
  </si>
  <si>
    <t>88-790-2521</t>
  </si>
  <si>
    <t>62-096-9544</t>
  </si>
  <si>
    <t>00-388-7635</t>
  </si>
  <si>
    <t>17-357-6678</t>
  </si>
  <si>
    <t>21-292-4072</t>
  </si>
  <si>
    <t>88-199-1873</t>
  </si>
  <si>
    <t>18-364-4647</t>
  </si>
  <si>
    <t>85-021-0844</t>
  </si>
  <si>
    <t>46-536-6632</t>
  </si>
  <si>
    <t>68-763-0152</t>
  </si>
  <si>
    <t>44-261-9476</t>
  </si>
  <si>
    <t>43-752-0913</t>
  </si>
  <si>
    <t>63-884-6306</t>
  </si>
  <si>
    <t>57-998-1905</t>
  </si>
  <si>
    <t>85-679-7345</t>
  </si>
  <si>
    <t>24-327-4807</t>
  </si>
  <si>
    <t>87-999-4960</t>
  </si>
  <si>
    <t>71-376-6097</t>
  </si>
  <si>
    <t>02-690-8421</t>
  </si>
  <si>
    <t>73-627-3301</t>
  </si>
  <si>
    <t>34-454-5141</t>
  </si>
  <si>
    <t>95-561-2635</t>
  </si>
  <si>
    <t>04-716-0692</t>
  </si>
  <si>
    <t>95-209-8551</t>
  </si>
  <si>
    <t>34-575-3893</t>
  </si>
  <si>
    <t>99-631-4826</t>
  </si>
  <si>
    <t>94-516-7523</t>
  </si>
  <si>
    <t>14-323-9277</t>
  </si>
  <si>
    <t>31-910-8793</t>
  </si>
  <si>
    <t>22-239-8964</t>
  </si>
  <si>
    <t>43-756-0396</t>
  </si>
  <si>
    <t>31-955-6139</t>
  </si>
  <si>
    <t>40-973-2789</t>
  </si>
  <si>
    <t>80-067-1965</t>
  </si>
  <si>
    <t>33-702-6871</t>
  </si>
  <si>
    <t>10-721-0424</t>
  </si>
  <si>
    <t>52-056-1565</t>
  </si>
  <si>
    <t>94-740-3346</t>
  </si>
  <si>
    <t>91-942-0994</t>
  </si>
  <si>
    <t>57-210-9165</t>
  </si>
  <si>
    <t>29-536-3536</t>
  </si>
  <si>
    <t>23-881-5626</t>
  </si>
  <si>
    <t>10-548-6160</t>
  </si>
  <si>
    <t>52-764-2396</t>
  </si>
  <si>
    <t>49-503-4597</t>
  </si>
  <si>
    <t>96-675-5714</t>
  </si>
  <si>
    <t>74-007-9836</t>
  </si>
  <si>
    <t>28-685-2047</t>
  </si>
  <si>
    <t>30-705-9290</t>
  </si>
  <si>
    <t>14-614-4550</t>
  </si>
  <si>
    <t>42-861-4972</t>
  </si>
  <si>
    <t>51-122-0219</t>
  </si>
  <si>
    <t>65-175-7002</t>
  </si>
  <si>
    <t>21-198-0333</t>
  </si>
  <si>
    <t>13-186-0956</t>
  </si>
  <si>
    <t>80-334-1382</t>
  </si>
  <si>
    <t>40-230-8759</t>
  </si>
  <si>
    <t>49-036-5990</t>
  </si>
  <si>
    <t>52-532-2799</t>
  </si>
  <si>
    <t>08-530-8229</t>
  </si>
  <si>
    <t>92-544-3833</t>
  </si>
  <si>
    <t>97-163-8048</t>
  </si>
  <si>
    <t>97-764-8504</t>
  </si>
  <si>
    <t>82-772-7403</t>
  </si>
  <si>
    <t>58-981-5521</t>
  </si>
  <si>
    <t>49-308-3975</t>
  </si>
  <si>
    <t>67-342-4761</t>
  </si>
  <si>
    <t>02-713-4414</t>
  </si>
  <si>
    <t>16-933-8843</t>
  </si>
  <si>
    <t>90-921-4151</t>
  </si>
  <si>
    <t>38-723-7575</t>
  </si>
  <si>
    <t>42-153-8284</t>
  </si>
  <si>
    <t>85-497-7101</t>
  </si>
  <si>
    <t>69-494-9967</t>
  </si>
  <si>
    <t>85-959-9572</t>
  </si>
  <si>
    <t>21-905-4133</t>
  </si>
  <si>
    <t>96-114-8789</t>
  </si>
  <si>
    <t>56-579-0441</t>
  </si>
  <si>
    <t>88-736-1968</t>
  </si>
  <si>
    <t>48-063-8059</t>
  </si>
  <si>
    <t>35-596-0662</t>
  </si>
  <si>
    <t>27-302-3290</t>
  </si>
  <si>
    <t>97-810-6656</t>
  </si>
  <si>
    <t>43-524-0325</t>
  </si>
  <si>
    <t>50-480-5510</t>
  </si>
  <si>
    <t>58-884-3431</t>
  </si>
  <si>
    <t>94-299-3275</t>
  </si>
  <si>
    <t>79-178-5705</t>
  </si>
  <si>
    <t>77-215-3950</t>
  </si>
  <si>
    <t>45-094-1677</t>
  </si>
  <si>
    <t>45-942-0677</t>
  </si>
  <si>
    <t>41-769-0387</t>
  </si>
  <si>
    <t>38-285-4367</t>
  </si>
  <si>
    <t>95-297-5075</t>
  </si>
  <si>
    <t>95-830-5654</t>
  </si>
  <si>
    <t>45-280-4175</t>
  </si>
  <si>
    <t>45-448-6204</t>
  </si>
  <si>
    <t>96-725-0536</t>
  </si>
  <si>
    <t>76-679-4352</t>
  </si>
  <si>
    <t>01-747-6400</t>
  </si>
  <si>
    <t>12-198-2374</t>
  </si>
  <si>
    <t>17-909-0405</t>
  </si>
  <si>
    <t>07-177-8860</t>
  </si>
  <si>
    <t>33-199-7145</t>
  </si>
  <si>
    <t>20-843-2304</t>
  </si>
  <si>
    <t>18-841-0658</t>
  </si>
  <si>
    <t>79-920-9960</t>
  </si>
  <si>
    <t>70-211-9272</t>
  </si>
  <si>
    <t>81-301-4102</t>
  </si>
  <si>
    <t>73-451-9122</t>
  </si>
  <si>
    <t>99-128-5714</t>
  </si>
  <si>
    <t>66-618-6109</t>
  </si>
  <si>
    <t>18-378-4314</t>
  </si>
  <si>
    <t>15-009-9481</t>
  </si>
  <si>
    <t>53-748-5030</t>
  </si>
  <si>
    <t>69-136-6734</t>
  </si>
  <si>
    <t>62-739-0885</t>
  </si>
  <si>
    <t>01-272-7417</t>
  </si>
  <si>
    <t>51-680-4856</t>
  </si>
  <si>
    <t>39-379-1963</t>
  </si>
  <si>
    <t>00-120-0206</t>
  </si>
  <si>
    <t>54-787-1892</t>
  </si>
  <si>
    <t>72-555-7173</t>
  </si>
  <si>
    <t>33-300-5320</t>
  </si>
  <si>
    <t>81-188-2271</t>
  </si>
  <si>
    <t>20-979-8378</t>
  </si>
  <si>
    <t>13-919-4620</t>
  </si>
  <si>
    <t>02-840-6716</t>
  </si>
  <si>
    <t>39-783-4750</t>
  </si>
  <si>
    <t>38-532-1370</t>
  </si>
  <si>
    <t>66-143-5277</t>
  </si>
  <si>
    <t>76-520-9449</t>
  </si>
  <si>
    <t>23-496-7232</t>
  </si>
  <si>
    <t>52-155-2026</t>
  </si>
  <si>
    <t>73-374-5019</t>
  </si>
  <si>
    <t>09-245-9422</t>
  </si>
  <si>
    <t>08-852-9369</t>
  </si>
  <si>
    <t>60-626-8109</t>
  </si>
  <si>
    <t>18-676-6553</t>
  </si>
  <si>
    <t>85-643-3743</t>
  </si>
  <si>
    <t>92-278-7510</t>
  </si>
  <si>
    <t>15-326-9022</t>
  </si>
  <si>
    <t>59-208-7078</t>
  </si>
  <si>
    <t>07-841-1290</t>
  </si>
  <si>
    <t>61-803-1528</t>
  </si>
  <si>
    <t>86-846-6426</t>
  </si>
  <si>
    <t>49-019-0665</t>
  </si>
  <si>
    <t>65-431-8321</t>
  </si>
  <si>
    <t>31-461-5551</t>
  </si>
  <si>
    <t>47-078-5935</t>
  </si>
  <si>
    <t>99-120-6370</t>
  </si>
  <si>
    <t>93-673-4732</t>
  </si>
  <si>
    <t>43-580-7005</t>
  </si>
  <si>
    <t>57-005-3126</t>
  </si>
  <si>
    <t>15-857-9900</t>
  </si>
  <si>
    <t>79-489-8737</t>
  </si>
  <si>
    <t>94-044-8484</t>
  </si>
  <si>
    <t>96-689-2223</t>
  </si>
  <si>
    <t>21-756-2162</t>
  </si>
  <si>
    <t>97-677-5460</t>
  </si>
  <si>
    <t>97-123-8786</t>
  </si>
  <si>
    <t>23-884-5662</t>
  </si>
  <si>
    <t>93-476-8284</t>
  </si>
  <si>
    <t>53-423-9497</t>
  </si>
  <si>
    <t>68-868-3614</t>
  </si>
  <si>
    <t>56-727-5936</t>
  </si>
  <si>
    <t>24-474-1070</t>
  </si>
  <si>
    <t>52-958-2234</t>
  </si>
  <si>
    <t>59-822-9041</t>
  </si>
  <si>
    <t>53-389-5153</t>
  </si>
  <si>
    <t>25-169-8430</t>
  </si>
  <si>
    <t>37-248-7323</t>
  </si>
  <si>
    <t>05-213-7843</t>
  </si>
  <si>
    <t>19-087-4875</t>
  </si>
  <si>
    <t>40-336-2704</t>
  </si>
  <si>
    <t>98-403-6694</t>
  </si>
  <si>
    <t>39-967-0915</t>
  </si>
  <si>
    <t>89-277-1651</t>
  </si>
  <si>
    <t>08-943-5877</t>
  </si>
  <si>
    <t>79-904-4485</t>
  </si>
  <si>
    <t>09-810-3264</t>
  </si>
  <si>
    <t>30-689-9843</t>
  </si>
  <si>
    <t>81-958-7793</t>
  </si>
  <si>
    <t>59-419-6143</t>
  </si>
  <si>
    <t>56-275-1691</t>
  </si>
  <si>
    <t>67-588-4101</t>
  </si>
  <si>
    <t>06-218-1781</t>
  </si>
  <si>
    <t>86-705-2894</t>
  </si>
  <si>
    <t>32-961-5303</t>
  </si>
  <si>
    <t>14-957-1262</t>
  </si>
  <si>
    <t>79-178-6687</t>
  </si>
  <si>
    <t>96-433-6480</t>
  </si>
  <si>
    <t>66-240-4593</t>
  </si>
  <si>
    <t>45-291-7439</t>
  </si>
  <si>
    <t>68-195-4374</t>
  </si>
  <si>
    <t>44-568-0609</t>
  </si>
  <si>
    <t>41-871-4692</t>
  </si>
  <si>
    <t>86-139-4175</t>
  </si>
  <si>
    <t>40-374-8344</t>
  </si>
  <si>
    <t>68-364-8971</t>
  </si>
  <si>
    <t>99-581-9370</t>
  </si>
  <si>
    <t>01-803-9550</t>
  </si>
  <si>
    <t>29-955-4485</t>
  </si>
  <si>
    <t>71-252-8926</t>
  </si>
  <si>
    <t>58-685-5385</t>
  </si>
  <si>
    <t>54-988-9455</t>
  </si>
  <si>
    <t>75-824-6760</t>
  </si>
  <si>
    <t>01-117-1909</t>
  </si>
  <si>
    <t>29-774-6844</t>
  </si>
  <si>
    <t>07-677-3398</t>
  </si>
  <si>
    <t>53-413-3939</t>
  </si>
  <si>
    <t>79-893-3564</t>
  </si>
  <si>
    <t>57-432-3021</t>
  </si>
  <si>
    <t>12-147-1848</t>
  </si>
  <si>
    <t>40-562-0583</t>
  </si>
  <si>
    <t>66-857-2456</t>
  </si>
  <si>
    <t>15-982-3242</t>
  </si>
  <si>
    <t>39-607-1506</t>
  </si>
  <si>
    <t>24-880-6781</t>
  </si>
  <si>
    <t>00-260-0396</t>
  </si>
  <si>
    <t>02-044-3937</t>
  </si>
  <si>
    <t>02-981-5027</t>
  </si>
  <si>
    <t>21-810-2555</t>
  </si>
  <si>
    <t>65-981-2290</t>
  </si>
  <si>
    <t>96-475-7922</t>
  </si>
  <si>
    <t>14-968-2922</t>
  </si>
  <si>
    <t>75-912-9190</t>
  </si>
  <si>
    <t>19-873-6166</t>
  </si>
  <si>
    <t>59-499-5451</t>
  </si>
  <si>
    <t>32-348-2287</t>
  </si>
  <si>
    <t>98-025-4371</t>
  </si>
  <si>
    <t>78-644-9702</t>
  </si>
  <si>
    <t>17-234-1781</t>
  </si>
  <si>
    <t>09-662-8147</t>
  </si>
  <si>
    <t>79-073-3420</t>
  </si>
  <si>
    <t>53-869-7616</t>
  </si>
  <si>
    <t>38-613-8963</t>
  </si>
  <si>
    <t>44-154-7303</t>
  </si>
  <si>
    <t>87-325-3226</t>
  </si>
  <si>
    <t>36-710-0128</t>
  </si>
  <si>
    <t>94-096-4123</t>
  </si>
  <si>
    <t>17-449-9804</t>
  </si>
  <si>
    <t>05-414-1127</t>
  </si>
  <si>
    <t>95-317-6900</t>
  </si>
  <si>
    <t>16-137-9220</t>
  </si>
  <si>
    <t>18-231-4787</t>
  </si>
  <si>
    <t>24-175-1128</t>
  </si>
  <si>
    <t>57-080-4772</t>
  </si>
  <si>
    <t>18-534-8747</t>
  </si>
  <si>
    <t>09-821-3369</t>
  </si>
  <si>
    <t>62-509-2455</t>
  </si>
  <si>
    <t>88-074-5565</t>
  </si>
  <si>
    <t>13-158-5127</t>
  </si>
  <si>
    <t>89-224-1128</t>
  </si>
  <si>
    <t>18-167-1274</t>
  </si>
  <si>
    <t>73-912-7927</t>
  </si>
  <si>
    <t>80-418-7967</t>
  </si>
  <si>
    <t>26-441-6864</t>
  </si>
  <si>
    <t>33-942-7974</t>
  </si>
  <si>
    <t>36-978-7940</t>
  </si>
  <si>
    <t>24-473-8728</t>
  </si>
  <si>
    <t>81-488-1461</t>
  </si>
  <si>
    <t>92-082-5576</t>
  </si>
  <si>
    <t>42-901-1753</t>
  </si>
  <si>
    <t>78-535-6401</t>
  </si>
  <si>
    <t>91-468-3795</t>
  </si>
  <si>
    <t>55-015-4621</t>
  </si>
  <si>
    <t>88-442-6769</t>
  </si>
  <si>
    <t>87-305-5807</t>
  </si>
  <si>
    <t>57-189-6219</t>
  </si>
  <si>
    <t>77-411-8348</t>
  </si>
  <si>
    <t>66-582-9077</t>
  </si>
  <si>
    <t>46-837-1493</t>
  </si>
  <si>
    <t>89-921-9656</t>
  </si>
  <si>
    <t>29-000-0134</t>
  </si>
  <si>
    <t>89-099-0703</t>
  </si>
  <si>
    <t>84-472-4059</t>
  </si>
  <si>
    <t>22-189-7895</t>
  </si>
  <si>
    <t>92-644-8350</t>
  </si>
  <si>
    <t>60-280-5426</t>
  </si>
  <si>
    <t>29-210-6082</t>
  </si>
  <si>
    <t>34-441-7095</t>
  </si>
  <si>
    <t>46-248-3290</t>
  </si>
  <si>
    <t>07-629-7231</t>
  </si>
  <si>
    <t>85-134-5228</t>
  </si>
  <si>
    <t>90-073-4484</t>
  </si>
  <si>
    <t>41-820-9796</t>
  </si>
  <si>
    <t>49-059-4871</t>
  </si>
  <si>
    <t>65-354-9064</t>
  </si>
  <si>
    <t>27-641-6417</t>
  </si>
  <si>
    <t>26-255-8823</t>
  </si>
  <si>
    <t>77-550-0784</t>
  </si>
  <si>
    <t>38-174-7018</t>
  </si>
  <si>
    <t>32-589-4208</t>
  </si>
  <si>
    <t>41-776-9751</t>
  </si>
  <si>
    <t>57-041-1475</t>
  </si>
  <si>
    <t>66-463-1018</t>
  </si>
  <si>
    <t>67-095-4535</t>
  </si>
  <si>
    <t>41-113-3021</t>
  </si>
  <si>
    <t>34-701-8873</t>
  </si>
  <si>
    <t>37-329-3458</t>
  </si>
  <si>
    <t>10-435-3911</t>
  </si>
  <si>
    <t>58-181-6720</t>
  </si>
  <si>
    <t>82-476-0455</t>
  </si>
  <si>
    <t>32-195-0701</t>
  </si>
  <si>
    <t>77-938-6861</t>
  </si>
  <si>
    <t>43-820-3402</t>
  </si>
  <si>
    <t>07-574-1202</t>
  </si>
  <si>
    <t>36-070-2325</t>
  </si>
  <si>
    <t>66-323-8400</t>
  </si>
  <si>
    <t>22-644-6346</t>
  </si>
  <si>
    <t>25-299-2937</t>
  </si>
  <si>
    <t>21-015-9474</t>
  </si>
  <si>
    <t>37-708-6382</t>
  </si>
  <si>
    <t>35-962-4261</t>
  </si>
  <si>
    <t>15-505-2230</t>
  </si>
  <si>
    <t>05-063-2164</t>
  </si>
  <si>
    <t>15-595-0453</t>
  </si>
  <si>
    <t>96-009-1657</t>
  </si>
  <si>
    <t>45-200-7275</t>
  </si>
  <si>
    <t>67-272-7047</t>
  </si>
  <si>
    <t>57-045-9683</t>
  </si>
  <si>
    <t>95-169-2440</t>
  </si>
  <si>
    <t>44-863-3135</t>
  </si>
  <si>
    <t>22-825-0092</t>
  </si>
  <si>
    <t>72-657-6812</t>
  </si>
  <si>
    <t>24-534-0335</t>
  </si>
  <si>
    <t>67-446-1476</t>
  </si>
  <si>
    <t>09-304-6245</t>
  </si>
  <si>
    <t>02-257-8452</t>
  </si>
  <si>
    <t>09-889-8812</t>
  </si>
  <si>
    <t>01-963-5966</t>
  </si>
  <si>
    <t>84-465-1260</t>
  </si>
  <si>
    <t>63-070-7133</t>
  </si>
  <si>
    <t>30-134-1731</t>
  </si>
  <si>
    <t>88-660-5787</t>
  </si>
  <si>
    <t>42-512-4709</t>
  </si>
  <si>
    <t>04-885-8639</t>
  </si>
  <si>
    <t>65-190-1592</t>
  </si>
  <si>
    <t>79-350-2476</t>
  </si>
  <si>
    <t>10-071-2123</t>
  </si>
  <si>
    <t>03-931-1565</t>
  </si>
  <si>
    <t>20-459-1663</t>
  </si>
  <si>
    <t>17-046-2637</t>
  </si>
  <si>
    <t>42-751-5337</t>
  </si>
  <si>
    <t>84-226-2473</t>
  </si>
  <si>
    <t>70-875-2468</t>
  </si>
  <si>
    <t>06-707-3080</t>
  </si>
  <si>
    <t>30-665-1639</t>
  </si>
  <si>
    <t>48-983-8186</t>
  </si>
  <si>
    <t>72-189-5801</t>
  </si>
  <si>
    <t>58-480-5042</t>
  </si>
  <si>
    <t>74-003-3400</t>
  </si>
  <si>
    <t>38-268-7481</t>
  </si>
  <si>
    <t>70-915-3644</t>
  </si>
  <si>
    <t>80-272-0183</t>
  </si>
  <si>
    <t>52-643-5522</t>
  </si>
  <si>
    <t>23-710-6941</t>
  </si>
  <si>
    <t>79-520-1999</t>
  </si>
  <si>
    <t>73-300-8053</t>
  </si>
  <si>
    <t>47-723-7792</t>
  </si>
  <si>
    <t>16-806-7915</t>
  </si>
  <si>
    <t>01-696-1977</t>
  </si>
  <si>
    <t>70-793-1047</t>
  </si>
  <si>
    <t>11-778-0237</t>
  </si>
  <si>
    <t>75-461-4440</t>
  </si>
  <si>
    <t>99-600-2899</t>
  </si>
  <si>
    <t>29-588-4340</t>
  </si>
  <si>
    <t>87-074-0331</t>
  </si>
  <si>
    <t>22-795-2403</t>
  </si>
  <si>
    <t>66-278-8551</t>
  </si>
  <si>
    <t>77-749-5180</t>
  </si>
  <si>
    <t>47-189-3812</t>
  </si>
  <si>
    <t>18-859-1972</t>
  </si>
  <si>
    <t>52-664-4957</t>
  </si>
  <si>
    <t>03-280-7011</t>
  </si>
  <si>
    <t>86-878-5191</t>
  </si>
  <si>
    <t>41-108-8480</t>
  </si>
  <si>
    <t>57-713-5871</t>
  </si>
  <si>
    <t>00-538-3728</t>
  </si>
  <si>
    <t>35-122-1204</t>
  </si>
  <si>
    <t>45-495-2028</t>
  </si>
  <si>
    <t>47-143-0989</t>
  </si>
  <si>
    <t>27-319-1706</t>
  </si>
  <si>
    <t>54-396-0843</t>
  </si>
  <si>
    <t>25-043-0973</t>
  </si>
  <si>
    <t>84-729-7566</t>
  </si>
  <si>
    <t>94-588-1051</t>
  </si>
  <si>
    <t>35-800-0479</t>
  </si>
  <si>
    <t>55-664-2716</t>
  </si>
  <si>
    <t>34-382-9621</t>
  </si>
  <si>
    <t>36-497-8459</t>
  </si>
  <si>
    <t>01-832-8274</t>
  </si>
  <si>
    <t>64-457-5406</t>
  </si>
  <si>
    <t>06-184-0418</t>
  </si>
  <si>
    <t>42-903-9173</t>
  </si>
  <si>
    <t>20-720-1219</t>
  </si>
  <si>
    <t>11-054-6960</t>
  </si>
  <si>
    <t>62-500-9618</t>
  </si>
  <si>
    <t>99-697-3959</t>
  </si>
  <si>
    <t>73-024-8117</t>
  </si>
  <si>
    <t>66-941-7022</t>
  </si>
  <si>
    <t>28-872-4474</t>
  </si>
  <si>
    <t>66-257-4443</t>
  </si>
  <si>
    <t>73-644-8754</t>
  </si>
  <si>
    <t>19-174-9131</t>
  </si>
  <si>
    <t>77-307-3395</t>
  </si>
  <si>
    <t>38-180-2268</t>
  </si>
  <si>
    <t>93-307-2299</t>
  </si>
  <si>
    <t>10-730-5036</t>
  </si>
  <si>
    <t>23-946-5427</t>
  </si>
  <si>
    <t>74-183-6336</t>
  </si>
  <si>
    <t>83-656-8232</t>
  </si>
  <si>
    <t>64-419-0086</t>
  </si>
  <si>
    <t>27-026-0371</t>
  </si>
  <si>
    <t>17-235-0605</t>
  </si>
  <si>
    <t>55-598-5398</t>
  </si>
  <si>
    <t>61-788-2239</t>
  </si>
  <si>
    <t>92-028-5357</t>
  </si>
  <si>
    <t>07-449-7011</t>
  </si>
  <si>
    <t>99-887-2157</t>
  </si>
  <si>
    <t>97-391-3972</t>
  </si>
  <si>
    <t>53-703-5986</t>
  </si>
  <si>
    <t>00-322-1086</t>
  </si>
  <si>
    <t>41-585-1760</t>
  </si>
  <si>
    <t>29-010-3194</t>
  </si>
  <si>
    <t>14-749-5564</t>
  </si>
  <si>
    <t>08-370-7029</t>
  </si>
  <si>
    <t>05-850-2384</t>
  </si>
  <si>
    <t>68-777-8249</t>
  </si>
  <si>
    <t>88-696-5327</t>
  </si>
  <si>
    <t>69-896-2163</t>
  </si>
  <si>
    <t>54-906-5297</t>
  </si>
  <si>
    <t>14-432-8424</t>
  </si>
  <si>
    <t>63-365-4586</t>
  </si>
  <si>
    <t>31-910-2666</t>
  </si>
  <si>
    <t>19-550-4555</t>
  </si>
  <si>
    <t>86-274-0668</t>
  </si>
  <si>
    <t>26-043-7951</t>
  </si>
  <si>
    <t>53-176-5478</t>
  </si>
  <si>
    <t>28-341-6829</t>
  </si>
  <si>
    <t>77-934-6962</t>
  </si>
  <si>
    <t>02-474-6589</t>
  </si>
  <si>
    <t>73-705-1994</t>
  </si>
  <si>
    <t>85-484-7822</t>
  </si>
  <si>
    <t>19-160-7123</t>
  </si>
  <si>
    <t>53-672-4370</t>
  </si>
  <si>
    <t>66-387-0974</t>
  </si>
  <si>
    <t>30-967-8966</t>
  </si>
  <si>
    <t>30-857-7643</t>
  </si>
  <si>
    <t>87-968-2747</t>
  </si>
  <si>
    <t>60-379-9586</t>
  </si>
  <si>
    <t>25-957-5101</t>
  </si>
  <si>
    <t>51-828-8331</t>
  </si>
  <si>
    <t>70-413-2053</t>
  </si>
  <si>
    <t>39-935-0933</t>
  </si>
  <si>
    <t>95-926-6270</t>
  </si>
  <si>
    <t>63-757-6805</t>
  </si>
  <si>
    <t>98-209-9994</t>
  </si>
  <si>
    <t>54-919-4438</t>
  </si>
  <si>
    <t>51-017-3703</t>
  </si>
  <si>
    <t>10-118-6028</t>
  </si>
  <si>
    <t>93-707-3004</t>
  </si>
  <si>
    <t>38-726-1037</t>
  </si>
  <si>
    <t>68-006-6255</t>
  </si>
  <si>
    <t>19-168-4544</t>
  </si>
  <si>
    <t>26-249-5271</t>
  </si>
  <si>
    <t>50-881-2531</t>
  </si>
  <si>
    <t>67-163-5055</t>
  </si>
  <si>
    <t>53-985-7234</t>
  </si>
  <si>
    <t>86-548-4446</t>
  </si>
  <si>
    <t>03-456-6314</t>
  </si>
  <si>
    <t>73-230-3342</t>
  </si>
  <si>
    <t>87-984-1299</t>
  </si>
  <si>
    <t>51-166-3879</t>
  </si>
  <si>
    <t>35-406-6118</t>
  </si>
  <si>
    <t>37-057-7113</t>
  </si>
  <si>
    <t>25-293-7177</t>
  </si>
  <si>
    <t>99-791-5984</t>
  </si>
  <si>
    <t>74-583-0328</t>
  </si>
  <si>
    <t>35-632-2065</t>
  </si>
  <si>
    <t>35-872-5065</t>
  </si>
  <si>
    <t>66-061-4729</t>
  </si>
  <si>
    <t>48-363-1480</t>
  </si>
  <si>
    <t>10-372-7437</t>
  </si>
  <si>
    <t>06-793-7910</t>
  </si>
  <si>
    <t>94-019-8353</t>
  </si>
  <si>
    <t>32-020-6680</t>
  </si>
  <si>
    <t>63-305-5621</t>
  </si>
  <si>
    <t>65-088-0558</t>
  </si>
  <si>
    <t>60-330-1732</t>
  </si>
  <si>
    <t>32-090-0642</t>
  </si>
  <si>
    <t>90-187-3347</t>
  </si>
  <si>
    <t>97-571-8117</t>
  </si>
  <si>
    <t>16-369-5953</t>
  </si>
  <si>
    <t>33-654-0518</t>
  </si>
  <si>
    <t>93-091-4087</t>
  </si>
  <si>
    <t>88-635-1779</t>
  </si>
  <si>
    <t>98-608-4435</t>
  </si>
  <si>
    <t>07-782-0954</t>
  </si>
  <si>
    <t>84-451-4605</t>
  </si>
  <si>
    <t>67-094-8511</t>
  </si>
  <si>
    <t>35-512-0788</t>
  </si>
  <si>
    <t>82-485-7324</t>
  </si>
  <si>
    <t>12-397-2420</t>
  </si>
  <si>
    <t>06-597-3477</t>
  </si>
  <si>
    <t>42-444-5121</t>
  </si>
  <si>
    <t>49-106-6183</t>
  </si>
  <si>
    <t>85-369-9723</t>
  </si>
  <si>
    <t>40-887-7291</t>
  </si>
  <si>
    <t>01-015-5320</t>
  </si>
  <si>
    <t>14-215-0790</t>
  </si>
  <si>
    <t>22-876-4465</t>
  </si>
  <si>
    <t>52-060-0054</t>
  </si>
  <si>
    <t>48-260-7814</t>
  </si>
  <si>
    <t>48-177-1901</t>
  </si>
  <si>
    <t>81-258-7359</t>
  </si>
  <si>
    <t>56-267-9149</t>
  </si>
  <si>
    <t>26-394-8891</t>
  </si>
  <si>
    <t>04-782-5386</t>
  </si>
  <si>
    <t>07-287-2772</t>
  </si>
  <si>
    <t>57-409-0077</t>
  </si>
  <si>
    <t>04-353-4477</t>
  </si>
  <si>
    <t>42-558-2570</t>
  </si>
  <si>
    <t>38-593-3494</t>
  </si>
  <si>
    <t>32-181-3700</t>
  </si>
  <si>
    <t>39-432-0553</t>
  </si>
  <si>
    <t>05-017-4337</t>
  </si>
  <si>
    <t>82-471-0712</t>
  </si>
  <si>
    <t>50-245-4043</t>
  </si>
  <si>
    <t>20-330-9838</t>
  </si>
  <si>
    <t>21-803-1602</t>
  </si>
  <si>
    <t>66-665-4715</t>
  </si>
  <si>
    <t>43-664-7141</t>
  </si>
  <si>
    <t>27-787-5018</t>
  </si>
  <si>
    <t>71-249-5606</t>
  </si>
  <si>
    <t>40-372-0307</t>
  </si>
  <si>
    <t>58-703-5835</t>
  </si>
  <si>
    <t>56-772-3496</t>
  </si>
  <si>
    <t>73-436-0162</t>
  </si>
  <si>
    <t>65-207-3578</t>
  </si>
  <si>
    <t>69-368-0670</t>
  </si>
  <si>
    <t>35-356-6381</t>
  </si>
  <si>
    <t>70-902-7229</t>
  </si>
  <si>
    <t>67-523-1014</t>
  </si>
  <si>
    <t>71-521-6198</t>
  </si>
  <si>
    <t>04-503-6495</t>
  </si>
  <si>
    <t>02-413-5778</t>
  </si>
  <si>
    <t>66-351-3947</t>
  </si>
  <si>
    <t>73-299-8536</t>
  </si>
  <si>
    <t>12-013-4959</t>
  </si>
  <si>
    <t>97-595-1613</t>
  </si>
  <si>
    <t>67-481-8041</t>
  </si>
  <si>
    <t>36-797-2439</t>
  </si>
  <si>
    <t>75-320-5147</t>
  </si>
  <si>
    <t>64-815-0402</t>
  </si>
  <si>
    <t>12-783-2785</t>
  </si>
  <si>
    <t>40-275-2570</t>
  </si>
  <si>
    <t>29-870-2960</t>
  </si>
  <si>
    <t>69-074-1108</t>
  </si>
  <si>
    <t>23-072-6264</t>
  </si>
  <si>
    <t>70-921-6651</t>
  </si>
  <si>
    <t>38-947-8918</t>
  </si>
  <si>
    <t>42-249-3751</t>
  </si>
  <si>
    <t>50-992-5782</t>
  </si>
  <si>
    <t>40-651-7216</t>
  </si>
  <si>
    <t>69-953-8115</t>
  </si>
  <si>
    <t>15-519-4138</t>
  </si>
  <si>
    <t>30-334-3198</t>
  </si>
  <si>
    <t>03-086-2031</t>
  </si>
  <si>
    <t>91-567-5999</t>
  </si>
  <si>
    <t>97-942-2090</t>
  </si>
  <si>
    <t>52-179-0803</t>
  </si>
  <si>
    <t>00-966-4963</t>
  </si>
  <si>
    <t>68-674-1437</t>
  </si>
  <si>
    <t>98-903-3847</t>
  </si>
  <si>
    <t>68-853-9980</t>
  </si>
  <si>
    <t>68-501-9313</t>
  </si>
  <si>
    <t>37-878-6406</t>
  </si>
  <si>
    <t>51-317-5268</t>
  </si>
  <si>
    <t>26-813-5355</t>
  </si>
  <si>
    <t>24-389-7226</t>
  </si>
  <si>
    <t>66-537-8897</t>
  </si>
  <si>
    <t>59-711-3931</t>
  </si>
  <si>
    <t>43-997-0655</t>
  </si>
  <si>
    <t>59-932-3745</t>
  </si>
  <si>
    <t>50-333-7814</t>
  </si>
  <si>
    <t>35-882-0733</t>
  </si>
  <si>
    <t>99-054-9731</t>
  </si>
  <si>
    <t>79-282-7886</t>
  </si>
  <si>
    <t>96-914-7943</t>
  </si>
  <si>
    <t>08-682-8009</t>
  </si>
  <si>
    <t>03-127-9945</t>
  </si>
  <si>
    <t>68-799-3507</t>
  </si>
  <si>
    <t>09-042-8933</t>
  </si>
  <si>
    <t>06-387-9864</t>
  </si>
  <si>
    <t>82-693-0452</t>
  </si>
  <si>
    <t>79-634-7254</t>
  </si>
  <si>
    <t>88-915-7961</t>
  </si>
  <si>
    <t>03-952-3929</t>
  </si>
  <si>
    <t>40-469-6083</t>
  </si>
  <si>
    <t>21-264-6992</t>
  </si>
  <si>
    <t>19-066-8514</t>
  </si>
  <si>
    <t>84-784-7203</t>
  </si>
  <si>
    <t>74-493-8896</t>
  </si>
  <si>
    <t>56-834-1400</t>
  </si>
  <si>
    <t>96-062-3768</t>
  </si>
  <si>
    <t>22-876-9419</t>
  </si>
  <si>
    <t>28-873-6188</t>
  </si>
  <si>
    <t>60-055-9823</t>
  </si>
  <si>
    <t>79-559-0972</t>
  </si>
  <si>
    <t>80-192-6279</t>
  </si>
  <si>
    <t>52-388-7789</t>
  </si>
  <si>
    <t>16-065-0911</t>
  </si>
  <si>
    <t>93-559-1334</t>
  </si>
  <si>
    <t>05-181-5278</t>
  </si>
  <si>
    <t>51-725-5229</t>
  </si>
  <si>
    <t>49-415-3871</t>
  </si>
  <si>
    <t>21-659-9199</t>
  </si>
  <si>
    <t>57-610-7425</t>
  </si>
  <si>
    <t>15-481-5653</t>
  </si>
  <si>
    <t>50-543-6099</t>
  </si>
  <si>
    <t>36-976-2304</t>
  </si>
  <si>
    <t>91-436-6856</t>
  </si>
  <si>
    <t>82-100-1692</t>
  </si>
  <si>
    <t>03-612-1531</t>
  </si>
  <si>
    <t>74-058-0678</t>
  </si>
  <si>
    <t>80-030-8476</t>
  </si>
  <si>
    <t>77-791-6588</t>
  </si>
  <si>
    <t>04-690-6146</t>
  </si>
  <si>
    <t>52-842-1660</t>
  </si>
  <si>
    <t>25-522-0610</t>
  </si>
  <si>
    <t>33-096-9245</t>
  </si>
  <si>
    <t>80-619-2044</t>
  </si>
  <si>
    <t>64-983-1784</t>
  </si>
  <si>
    <t>63-622-7586</t>
  </si>
  <si>
    <t>37-801-6163</t>
  </si>
  <si>
    <t>58-911-6484</t>
  </si>
  <si>
    <t>33-778-7225</t>
  </si>
  <si>
    <t>76-850-6692</t>
  </si>
  <si>
    <t>57-123-2900</t>
  </si>
  <si>
    <t>29-611-2522</t>
  </si>
  <si>
    <t>40-947-0490</t>
  </si>
  <si>
    <t>06-501-8550</t>
  </si>
  <si>
    <t>22-175-0382</t>
  </si>
  <si>
    <t>88-263-6082</t>
  </si>
  <si>
    <t>55-603-4638</t>
  </si>
  <si>
    <t>21-912-9372</t>
  </si>
  <si>
    <t>47-669-8816</t>
  </si>
  <si>
    <t>46-464-7268</t>
  </si>
  <si>
    <t>42-362-6988</t>
  </si>
  <si>
    <t>27-703-5423</t>
  </si>
  <si>
    <t>78-717-3984</t>
  </si>
  <si>
    <t>23-243-5896</t>
  </si>
  <si>
    <t>30-029-1291</t>
  </si>
  <si>
    <t>18-998-5153</t>
  </si>
  <si>
    <t>87-148-4702</t>
  </si>
  <si>
    <t>69-605-1527</t>
  </si>
  <si>
    <t>79-818-2383</t>
  </si>
  <si>
    <t>01-519-1092</t>
  </si>
  <si>
    <t>60-038-9035</t>
  </si>
  <si>
    <t>58-147-8835</t>
  </si>
  <si>
    <t>76-676-3150</t>
  </si>
  <si>
    <t>23-915-4826</t>
  </si>
  <si>
    <t>15-513-7173</t>
  </si>
  <si>
    <t>03-082-7520</t>
  </si>
  <si>
    <t>99-027-0586</t>
  </si>
  <si>
    <t>94-018-3918</t>
  </si>
  <si>
    <t>54-811-7736</t>
  </si>
  <si>
    <t>95-713-5359</t>
  </si>
  <si>
    <t>45-243-0711</t>
  </si>
  <si>
    <t>87-447-1893</t>
  </si>
  <si>
    <t>06-965-1531</t>
  </si>
  <si>
    <t>91-078-7942</t>
  </si>
  <si>
    <t>11-591-5309</t>
  </si>
  <si>
    <t>36-971-3423</t>
  </si>
  <si>
    <t>18-744-4455</t>
  </si>
  <si>
    <t>81-117-5450</t>
  </si>
  <si>
    <t>14-456-2628</t>
  </si>
  <si>
    <t>09-284-9822</t>
  </si>
  <si>
    <t>85-005-2425</t>
  </si>
  <si>
    <t>94-748-6374</t>
  </si>
  <si>
    <t>68-551-8565</t>
  </si>
  <si>
    <t>65-503-2162</t>
  </si>
  <si>
    <t>02-386-2127</t>
  </si>
  <si>
    <t>36-595-5834</t>
  </si>
  <si>
    <t>59-312-3699</t>
  </si>
  <si>
    <t>34-926-6636</t>
  </si>
  <si>
    <t>19-866-9855</t>
  </si>
  <si>
    <t>71-318-8344</t>
  </si>
  <si>
    <t>40-456-3615</t>
  </si>
  <si>
    <t>98-771-2785</t>
  </si>
  <si>
    <t>35-221-0539</t>
  </si>
  <si>
    <t>26-587-7840</t>
  </si>
  <si>
    <t>39-670-4255</t>
  </si>
  <si>
    <t>81-058-2411</t>
  </si>
  <si>
    <t>05-235-6802</t>
  </si>
  <si>
    <t>84-530-1880</t>
  </si>
  <si>
    <t>77-632-9051</t>
  </si>
  <si>
    <t>59-949-1359</t>
  </si>
  <si>
    <t>40-956-1009</t>
  </si>
  <si>
    <t>56-805-0736</t>
  </si>
  <si>
    <t>74-068-8414</t>
  </si>
  <si>
    <t>89-907-5634</t>
  </si>
  <si>
    <t>95-838-1613</t>
  </si>
  <si>
    <t>44-087-8734</t>
  </si>
  <si>
    <t>00-359-6995</t>
  </si>
  <si>
    <t>39-273-7736</t>
  </si>
  <si>
    <t>80-228-2034</t>
  </si>
  <si>
    <t>48-565-8328</t>
  </si>
  <si>
    <t>14-429-3284</t>
  </si>
  <si>
    <t>53-205-9052</t>
  </si>
  <si>
    <t>23-508-2872</t>
  </si>
  <si>
    <t>05-288-4395</t>
  </si>
  <si>
    <t>81-514-3090</t>
  </si>
  <si>
    <t>86-143-9789</t>
  </si>
  <si>
    <t>21-763-6480</t>
  </si>
  <si>
    <t>26-036-1898</t>
  </si>
  <si>
    <t>23-264-2802</t>
  </si>
  <si>
    <t>25-519-3547</t>
  </si>
  <si>
    <t>25-876-9997</t>
  </si>
  <si>
    <t>14-586-6632</t>
  </si>
  <si>
    <t>97-544-1349</t>
  </si>
  <si>
    <t>36-702-1948</t>
  </si>
  <si>
    <t>71-327-6213</t>
  </si>
  <si>
    <t>96-789-8533</t>
  </si>
  <si>
    <t>67-743-4280</t>
  </si>
  <si>
    <t>26-784-8164</t>
  </si>
  <si>
    <t>15-332-6687</t>
  </si>
  <si>
    <t>42-659-4579</t>
  </si>
  <si>
    <t>25-429-4756</t>
  </si>
  <si>
    <t>85-295-2280</t>
  </si>
  <si>
    <t>30-491-5950</t>
  </si>
  <si>
    <t>21-480-5024</t>
  </si>
  <si>
    <t>30-942-5066</t>
  </si>
  <si>
    <t>27-926-0631</t>
  </si>
  <si>
    <t>51-332-1532</t>
  </si>
  <si>
    <t>04-064-9911</t>
  </si>
  <si>
    <t>54-120-9983</t>
  </si>
  <si>
    <t>62-049-1387</t>
  </si>
  <si>
    <t>58-663-3173</t>
  </si>
  <si>
    <t>79-763-3191</t>
  </si>
  <si>
    <t>99-959-1796</t>
  </si>
  <si>
    <t>48-228-1302</t>
  </si>
  <si>
    <t>25-248-8965</t>
  </si>
  <si>
    <t>56-787-5233</t>
  </si>
  <si>
    <t>60-695-9012</t>
  </si>
  <si>
    <t>51-883-5981</t>
  </si>
  <si>
    <t>47-392-8710</t>
  </si>
  <si>
    <t>36-920-7015</t>
  </si>
  <si>
    <t>17-023-9944</t>
  </si>
  <si>
    <t>04-920-5966</t>
  </si>
  <si>
    <t>89-059-1776</t>
  </si>
  <si>
    <t>30-558-9871</t>
  </si>
  <si>
    <t>90-270-2958</t>
  </si>
  <si>
    <t>73-995-4986</t>
  </si>
  <si>
    <t>33-755-2028</t>
  </si>
  <si>
    <t>79-552-8540</t>
  </si>
  <si>
    <t>77-886-8318</t>
  </si>
  <si>
    <t>74-916-1615</t>
  </si>
  <si>
    <t>15-566-8070</t>
  </si>
  <si>
    <t>63-664-6871</t>
  </si>
  <si>
    <t>24-272-0575</t>
  </si>
  <si>
    <t>17-618-6179</t>
  </si>
  <si>
    <t>92-725-2651</t>
  </si>
  <si>
    <t>92-483-5705</t>
  </si>
  <si>
    <t>51-613-8475</t>
  </si>
  <si>
    <t>08-175-2134</t>
  </si>
  <si>
    <t>02-144-8124</t>
  </si>
  <si>
    <t>13-790-3400</t>
  </si>
  <si>
    <t>91-946-8339</t>
  </si>
  <si>
    <t>46-534-5117</t>
  </si>
  <si>
    <t>97-854-1141</t>
  </si>
  <si>
    <t>93-286-4841</t>
  </si>
  <si>
    <t>33-814-5541</t>
  </si>
  <si>
    <t>80-727-1466</t>
  </si>
  <si>
    <t>35-600-7709</t>
  </si>
  <si>
    <t>72-133-6631</t>
  </si>
  <si>
    <t>61-843-7207</t>
  </si>
  <si>
    <t>70-890-7727</t>
  </si>
  <si>
    <t>71-034-3345</t>
  </si>
  <si>
    <t>27-876-1418</t>
  </si>
  <si>
    <t>65-808-8398</t>
  </si>
  <si>
    <t>97-181-5165</t>
  </si>
  <si>
    <t>61-011-0908</t>
  </si>
  <si>
    <t>27-289-2178</t>
  </si>
  <si>
    <t>97-823-4060</t>
  </si>
  <si>
    <t>33-363-9975</t>
  </si>
  <si>
    <t>41-323-2304</t>
  </si>
  <si>
    <t>55-612-0290</t>
  </si>
  <si>
    <t>06-910-9132</t>
  </si>
  <si>
    <t>08-733-6788</t>
  </si>
  <si>
    <t>28-762-6950</t>
  </si>
  <si>
    <t>42-832-7627</t>
  </si>
  <si>
    <t>01-164-8729</t>
  </si>
  <si>
    <t>27-165-2602</t>
  </si>
  <si>
    <t>64-927-6858</t>
  </si>
  <si>
    <t>54-459-9983</t>
  </si>
  <si>
    <t>25-952-3888</t>
  </si>
  <si>
    <t>23-687-0277</t>
  </si>
  <si>
    <t>59-028-5449</t>
  </si>
  <si>
    <t>55-463-8792</t>
  </si>
  <si>
    <t>14-850-9979</t>
  </si>
  <si>
    <t>47-534-4786</t>
  </si>
  <si>
    <t>32-640-6794</t>
  </si>
  <si>
    <t>69-456-7317</t>
  </si>
  <si>
    <t>93-750-6769</t>
  </si>
  <si>
    <t>63-268-2919</t>
  </si>
  <si>
    <t>45-019-7423</t>
  </si>
  <si>
    <t>27-440-7124</t>
  </si>
  <si>
    <t>00-170-1589</t>
  </si>
  <si>
    <t>80-525-7303</t>
  </si>
  <si>
    <t>75-840-5326</t>
  </si>
  <si>
    <t>32-171-6196</t>
  </si>
  <si>
    <t>16-493-1494</t>
  </si>
  <si>
    <t>98-811-3103</t>
  </si>
  <si>
    <t>85-074-8633</t>
  </si>
  <si>
    <t>64-877-6694</t>
  </si>
  <si>
    <t>72-256-6673</t>
  </si>
  <si>
    <t>28-014-3846</t>
  </si>
  <si>
    <t>01-668-5601</t>
  </si>
  <si>
    <t>06-702-5252</t>
  </si>
  <si>
    <t>94-629-1105</t>
  </si>
  <si>
    <t>35-063-4496</t>
  </si>
  <si>
    <t>58-272-7429</t>
  </si>
  <si>
    <t>12-834-6092</t>
  </si>
  <si>
    <t>27-905-2537</t>
  </si>
  <si>
    <t>37-565-2626</t>
  </si>
  <si>
    <t>72-439-5283</t>
  </si>
  <si>
    <t>09-422-3891</t>
  </si>
  <si>
    <t>63-912-5894</t>
  </si>
  <si>
    <t>23-371-5212</t>
  </si>
  <si>
    <t>17-231-3854</t>
  </si>
  <si>
    <t>18-121-9515</t>
  </si>
  <si>
    <t>89-909-9689</t>
  </si>
  <si>
    <t>91-445-1113</t>
  </si>
  <si>
    <t>29-104-5786</t>
  </si>
  <si>
    <t>59-643-2052</t>
  </si>
  <si>
    <t>16-875-7207</t>
  </si>
  <si>
    <t>25-989-7667</t>
  </si>
  <si>
    <t>19-213-7011</t>
  </si>
  <si>
    <t>36-937-1006</t>
  </si>
  <si>
    <t>79-974-5151</t>
  </si>
  <si>
    <t>33-774-7761</t>
  </si>
  <si>
    <t>80-510-1309</t>
  </si>
  <si>
    <t>21-281-8398</t>
  </si>
  <si>
    <t>16-148-3805</t>
  </si>
  <si>
    <t>72-896-8374</t>
  </si>
  <si>
    <t>02-334-0362</t>
  </si>
  <si>
    <t>55-920-9980</t>
  </si>
  <si>
    <t>06-146-6361</t>
  </si>
  <si>
    <t>60-360-9107</t>
  </si>
  <si>
    <t>01-918-6463</t>
  </si>
  <si>
    <t>39-404-5340</t>
  </si>
  <si>
    <t>49-287-4679</t>
  </si>
  <si>
    <t>76-188-7963</t>
  </si>
  <si>
    <t>12-678-6258</t>
  </si>
  <si>
    <t>06-583-9744</t>
  </si>
  <si>
    <t>63-670-3963</t>
  </si>
  <si>
    <t>82-803-7200</t>
  </si>
  <si>
    <t>71-950-0630</t>
  </si>
  <si>
    <t>14-192-4628</t>
  </si>
  <si>
    <t>38-243-8414</t>
  </si>
  <si>
    <t>80-221-3513</t>
  </si>
  <si>
    <t>56-155-6083</t>
  </si>
  <si>
    <t>16-962-8705</t>
  </si>
  <si>
    <t>80-078-3122</t>
  </si>
  <si>
    <t>62-406-6203</t>
  </si>
  <si>
    <t>24-988-2820</t>
  </si>
  <si>
    <t>04-756-3564</t>
  </si>
  <si>
    <t>11-383-9483</t>
  </si>
  <si>
    <t>94-787-1098</t>
  </si>
  <si>
    <t>50-598-8090</t>
  </si>
  <si>
    <t>39-021-7385</t>
  </si>
  <si>
    <t>92-249-3798</t>
  </si>
  <si>
    <t>53-670-6042</t>
  </si>
  <si>
    <t>64-103-5732</t>
  </si>
  <si>
    <t>75-339-9279</t>
  </si>
  <si>
    <t>87-995-6177</t>
  </si>
  <si>
    <t>41-034-1214</t>
  </si>
  <si>
    <t>40-655-0465</t>
  </si>
  <si>
    <t>67-673-2707</t>
  </si>
  <si>
    <t>51-169-0453</t>
  </si>
  <si>
    <t>72-203-0818</t>
  </si>
  <si>
    <t>33-958-5655</t>
  </si>
  <si>
    <t>82-259-6452</t>
  </si>
  <si>
    <t>36-030-0328</t>
  </si>
  <si>
    <t>02-363-3153</t>
  </si>
  <si>
    <t>34-738-3921</t>
  </si>
  <si>
    <t>08-775-6546</t>
  </si>
  <si>
    <t>67-570-3503</t>
  </si>
  <si>
    <t>25-139-3726</t>
  </si>
  <si>
    <t>82-235-7640</t>
  </si>
  <si>
    <t>28-183-3082</t>
  </si>
  <si>
    <t>07-718-2051</t>
  </si>
  <si>
    <t>42-311-3931</t>
  </si>
  <si>
    <t>67-189-1884</t>
  </si>
  <si>
    <t>34-286-9055</t>
  </si>
  <si>
    <t>18-810-1246</t>
  </si>
  <si>
    <t>38-707-5987</t>
  </si>
  <si>
    <t>00-162-6898</t>
  </si>
  <si>
    <t>05-420-7932</t>
  </si>
  <si>
    <t>42-886-0299</t>
  </si>
  <si>
    <t>47-380-1955</t>
  </si>
  <si>
    <t>29-442-3486</t>
  </si>
  <si>
    <t>02-142-9809</t>
  </si>
  <si>
    <t>46-108-0521</t>
  </si>
  <si>
    <t>61-070-7903</t>
  </si>
  <si>
    <t>16-511-5320</t>
  </si>
  <si>
    <t>60-921-0164</t>
  </si>
  <si>
    <t>73-883-4546</t>
  </si>
  <si>
    <t>82-873-0671</t>
  </si>
  <si>
    <t>08-568-1504</t>
  </si>
  <si>
    <t>45-009-8417</t>
  </si>
  <si>
    <t>87-167-0030</t>
  </si>
  <si>
    <t>92-116-6356</t>
  </si>
  <si>
    <t>37-581-2043</t>
  </si>
  <si>
    <t>49-927-1080</t>
  </si>
  <si>
    <t>89-635-3168</t>
  </si>
  <si>
    <t>30-973-0603</t>
  </si>
  <si>
    <t>86-581-1520</t>
  </si>
  <si>
    <t>66-804-3328</t>
  </si>
  <si>
    <t>47-129-3381</t>
  </si>
  <si>
    <t>66-363-5933</t>
  </si>
  <si>
    <t>03-061-0949</t>
  </si>
  <si>
    <t>49-406-6851</t>
  </si>
  <si>
    <t>07-034-9941</t>
  </si>
  <si>
    <t>72-676-5715</t>
  </si>
  <si>
    <t>90-335-7023</t>
  </si>
  <si>
    <t>67-036-7253</t>
  </si>
  <si>
    <t>44-747-9406</t>
  </si>
  <si>
    <t>26-838-0809</t>
  </si>
  <si>
    <t>19-482-1760</t>
  </si>
  <si>
    <t>97-174-3926</t>
  </si>
  <si>
    <t>52-680-0763</t>
  </si>
  <si>
    <t>12-535-2465</t>
  </si>
  <si>
    <t>95-841-3530</t>
  </si>
  <si>
    <t>74-055-6978</t>
  </si>
  <si>
    <t>42-887-8276</t>
  </si>
  <si>
    <t>38-911-4608</t>
  </si>
  <si>
    <t>56-945-6082</t>
  </si>
  <si>
    <t>25-167-5134</t>
  </si>
  <si>
    <t>84-167-0024</t>
  </si>
  <si>
    <t>84-601-0154</t>
  </si>
  <si>
    <t>39-126-7013</t>
  </si>
  <si>
    <t>62-941-3858</t>
  </si>
  <si>
    <t>20-638-4129</t>
  </si>
  <si>
    <t>07-230-4807</t>
  </si>
  <si>
    <t>35-660-5828</t>
  </si>
  <si>
    <t>36-115-9321</t>
  </si>
  <si>
    <t>19-847-5496</t>
  </si>
  <si>
    <t>03-928-2760</t>
  </si>
  <si>
    <t>70-606-0801</t>
  </si>
  <si>
    <t>76-519-8525</t>
  </si>
  <si>
    <t>58-179-5926</t>
  </si>
  <si>
    <t>08-641-1004</t>
  </si>
  <si>
    <t>60-989-2336</t>
  </si>
  <si>
    <t>29-843-4604</t>
  </si>
  <si>
    <t>76-572-2663</t>
  </si>
  <si>
    <t>78-832-9837</t>
  </si>
  <si>
    <t>61-152-8450</t>
  </si>
  <si>
    <t>43-740-2626</t>
  </si>
  <si>
    <t>31-147-5997</t>
  </si>
  <si>
    <t>03-536-0532</t>
  </si>
  <si>
    <t>27-947-0206</t>
  </si>
  <si>
    <t>83-197-9041</t>
  </si>
  <si>
    <t>20-332-7485</t>
  </si>
  <si>
    <t>53-923-3899</t>
  </si>
  <si>
    <t>31-521-2874</t>
  </si>
  <si>
    <t>80-837-9633</t>
  </si>
  <si>
    <t>74-848-8192</t>
  </si>
  <si>
    <t>47-570-0007</t>
  </si>
  <si>
    <t>87-801-1568</t>
  </si>
  <si>
    <t>63-716-0517</t>
  </si>
  <si>
    <t>92-120-6499</t>
  </si>
  <si>
    <t>79-664-1600</t>
  </si>
  <si>
    <t>27-704-1326</t>
  </si>
  <si>
    <t>35-828-3309</t>
  </si>
  <si>
    <t>03-811-2367</t>
  </si>
  <si>
    <t>24-333-3804</t>
  </si>
  <si>
    <t>06-709-7756</t>
  </si>
  <si>
    <t>77-113-1092</t>
  </si>
  <si>
    <t>93-894-6560</t>
  </si>
  <si>
    <t>54-009-5923</t>
  </si>
  <si>
    <t>13-982-5331</t>
  </si>
  <si>
    <t>17-009-1990</t>
  </si>
  <si>
    <t>79-933-3854</t>
  </si>
  <si>
    <t>02-946-5919</t>
  </si>
  <si>
    <t>85-389-8884</t>
  </si>
  <si>
    <t>67-807-8090</t>
  </si>
  <si>
    <t>70-018-3003</t>
  </si>
  <si>
    <t>73-074-7302</t>
  </si>
  <si>
    <t>22-140-7084</t>
  </si>
  <si>
    <t>72-305-5535</t>
  </si>
  <si>
    <t>33-694-8569</t>
  </si>
  <si>
    <t>67-962-6201</t>
  </si>
  <si>
    <t>83-786-7341</t>
  </si>
  <si>
    <t>42-159-2347</t>
  </si>
  <si>
    <t>66-868-3315</t>
  </si>
  <si>
    <t>98-348-3901</t>
  </si>
  <si>
    <t>56-830-1426</t>
  </si>
  <si>
    <t>27-810-3551</t>
  </si>
  <si>
    <t>95-571-1118</t>
  </si>
  <si>
    <t>63-123-4674</t>
  </si>
  <si>
    <t>00-109-1574</t>
  </si>
  <si>
    <t>01-225-5933</t>
  </si>
  <si>
    <t>85-899-4376</t>
  </si>
  <si>
    <t>62-624-8379</t>
  </si>
  <si>
    <t>41-880-0548</t>
  </si>
  <si>
    <t>81-160-5675</t>
  </si>
  <si>
    <t>31-284-5888</t>
  </si>
  <si>
    <t>03-063-3436</t>
  </si>
  <si>
    <t>61-812-3046</t>
  </si>
  <si>
    <t>88-664-5777</t>
  </si>
  <si>
    <t>98-057-9560</t>
  </si>
  <si>
    <t>65-689-9995</t>
  </si>
  <si>
    <t>91-562-9746</t>
  </si>
  <si>
    <t>07-087-9211</t>
  </si>
  <si>
    <t>81-301-0046</t>
  </si>
  <si>
    <t>38-393-2141</t>
  </si>
  <si>
    <t>06-773-6662</t>
  </si>
  <si>
    <t>73-424-2754</t>
  </si>
  <si>
    <t>50-614-6382</t>
  </si>
  <si>
    <t>87-431-0652</t>
  </si>
  <si>
    <t>99-908-2504</t>
  </si>
  <si>
    <t>47-102-0144</t>
  </si>
  <si>
    <t>28-713-5186</t>
  </si>
  <si>
    <t>63-751-4218</t>
  </si>
  <si>
    <t>08-619-4121</t>
  </si>
  <si>
    <t>24-047-1041</t>
  </si>
  <si>
    <t>22-172-8472</t>
  </si>
  <si>
    <t>55-194-5573</t>
  </si>
  <si>
    <t>45-633-6714</t>
  </si>
  <si>
    <t>17-031-6070</t>
  </si>
  <si>
    <t>93-392-0846</t>
  </si>
  <si>
    <t>38-976-6697</t>
  </si>
  <si>
    <t>79-445-7668</t>
  </si>
  <si>
    <t>07-039-6172</t>
  </si>
  <si>
    <t>60-576-9079</t>
  </si>
  <si>
    <t>56-531-2715</t>
  </si>
  <si>
    <t>36-658-3685</t>
  </si>
  <si>
    <t>16-585-7026</t>
  </si>
  <si>
    <t>85-227-9234</t>
  </si>
  <si>
    <t>81-038-4459</t>
  </si>
  <si>
    <t>88-978-5176</t>
  </si>
  <si>
    <t>19-805-7034</t>
  </si>
  <si>
    <t>66-599-7479</t>
  </si>
  <si>
    <t>58-916-9067</t>
  </si>
  <si>
    <t>60-364-3034</t>
  </si>
  <si>
    <t>99-640-7655</t>
  </si>
  <si>
    <t>89-929-9416</t>
  </si>
  <si>
    <t>19-694-0842</t>
  </si>
  <si>
    <t>96-209-6328</t>
  </si>
  <si>
    <t>69-114-6528</t>
  </si>
  <si>
    <t>32-084-7910</t>
  </si>
  <si>
    <t>17-148-3783</t>
  </si>
  <si>
    <t>05-159-5629</t>
  </si>
  <si>
    <t>49-735-8290</t>
  </si>
  <si>
    <t>03-925-6072</t>
  </si>
  <si>
    <t>27-738-0048</t>
  </si>
  <si>
    <t>79-211-3118</t>
  </si>
  <si>
    <t>76-814-9305</t>
  </si>
  <si>
    <t>60-082-7006</t>
  </si>
  <si>
    <t>47-426-2656</t>
  </si>
  <si>
    <t>52-718-9627</t>
  </si>
  <si>
    <t>66-880-3590</t>
  </si>
  <si>
    <t>10-854-5660</t>
  </si>
  <si>
    <t>81-937-3807</t>
  </si>
  <si>
    <t>50-367-8898</t>
  </si>
  <si>
    <t>50-911-6897</t>
  </si>
  <si>
    <t>01-423-9168</t>
  </si>
  <si>
    <t>23-410-6474</t>
  </si>
  <si>
    <t>90-731-7651</t>
  </si>
  <si>
    <t>07-174-1511</t>
  </si>
  <si>
    <t>90-818-9194</t>
  </si>
  <si>
    <t>06-833-5011</t>
  </si>
  <si>
    <t>82-720-3960</t>
  </si>
  <si>
    <t>14-369-2047</t>
  </si>
  <si>
    <t>43-186-0511</t>
  </si>
  <si>
    <t>84-419-3048</t>
  </si>
  <si>
    <t>86-426-2689</t>
  </si>
  <si>
    <t>65-879-2415</t>
  </si>
  <si>
    <t>11-355-4437</t>
  </si>
  <si>
    <t>99-637-1205</t>
  </si>
  <si>
    <t>31-425-3237</t>
  </si>
  <si>
    <t>83-129-2184</t>
  </si>
  <si>
    <t>08-334-2453</t>
  </si>
  <si>
    <t>35-195-8948</t>
  </si>
  <si>
    <t>03-143-1042</t>
  </si>
  <si>
    <t>78-573-9345</t>
  </si>
  <si>
    <t>23-839-1293</t>
  </si>
  <si>
    <t>36-437-3982</t>
  </si>
  <si>
    <t>98-665-0885</t>
  </si>
  <si>
    <t>88-726-3049</t>
  </si>
  <si>
    <t>25-870-2339</t>
  </si>
  <si>
    <t>36-725-9433</t>
  </si>
  <si>
    <t>88-446-7944</t>
  </si>
  <si>
    <t>91-876-1764</t>
  </si>
  <si>
    <t>32-861-9004</t>
  </si>
  <si>
    <t>46-751-6617</t>
  </si>
  <si>
    <t>36-700-2238</t>
  </si>
  <si>
    <t>92-814-0963</t>
  </si>
  <si>
    <t>83-921-7289</t>
  </si>
  <si>
    <t>24-195-5555</t>
  </si>
  <si>
    <t>80-089-7013</t>
  </si>
  <si>
    <t>92-117-6296</t>
  </si>
  <si>
    <t>17-832-7316</t>
  </si>
  <si>
    <t>31-290-8996</t>
  </si>
  <si>
    <t>74-661-3871</t>
  </si>
  <si>
    <t>32-684-0563</t>
  </si>
  <si>
    <t>50-757-4676</t>
  </si>
  <si>
    <t>78-124-6522</t>
  </si>
  <si>
    <t>30-424-7470</t>
  </si>
  <si>
    <t>74-725-3619</t>
  </si>
  <si>
    <t>23-263-2020</t>
  </si>
  <si>
    <t>40-686-3977</t>
  </si>
  <si>
    <t>14-451-3448</t>
  </si>
  <si>
    <t>93-497-0625</t>
  </si>
  <si>
    <t>38-765-9557</t>
  </si>
  <si>
    <t>96-251-9767</t>
  </si>
  <si>
    <t>89-119-4535</t>
  </si>
  <si>
    <t>44-181-6614</t>
  </si>
  <si>
    <t>90-850-6799</t>
  </si>
  <si>
    <t>87-258-7343</t>
  </si>
  <si>
    <t>75-654-5426</t>
  </si>
  <si>
    <t>63-055-5945</t>
  </si>
  <si>
    <t>04-700-8504</t>
  </si>
  <si>
    <t>59-551-4008</t>
  </si>
  <si>
    <t>98-852-5047</t>
  </si>
  <si>
    <t>11-582-0911</t>
  </si>
  <si>
    <t>87-532-0886</t>
  </si>
  <si>
    <t>92-700-7125</t>
  </si>
  <si>
    <t>80-445-8350</t>
  </si>
  <si>
    <t>67-088-3379</t>
  </si>
  <si>
    <t>19-751-1037</t>
  </si>
  <si>
    <t>18-136-0711</t>
  </si>
  <si>
    <t>47-481-9448</t>
  </si>
  <si>
    <t>34-036-4445</t>
  </si>
  <si>
    <t>92-117-7941</t>
  </si>
  <si>
    <t>33-687-1245</t>
  </si>
  <si>
    <t>91-848-3738</t>
  </si>
  <si>
    <t>57-613-0801</t>
  </si>
  <si>
    <t>30-751-1851</t>
  </si>
  <si>
    <t>34-220-4782</t>
  </si>
  <si>
    <t>20-015-0113</t>
  </si>
  <si>
    <t>76-646-4203</t>
  </si>
  <si>
    <t>84-772-1330</t>
  </si>
  <si>
    <t>33-224-7411</t>
  </si>
  <si>
    <t>77-653-3926</t>
  </si>
  <si>
    <t>79-653-8756</t>
  </si>
  <si>
    <t>85-506-6152</t>
  </si>
  <si>
    <t>43-155-2520</t>
  </si>
  <si>
    <t>77-628-7693</t>
  </si>
  <si>
    <t>50-882-3606</t>
  </si>
  <si>
    <t>66-793-7469</t>
  </si>
  <si>
    <t>68-697-0959</t>
  </si>
  <si>
    <t>66-684-4751</t>
  </si>
  <si>
    <t>01-843-8115</t>
  </si>
  <si>
    <t>69-916-6779</t>
  </si>
  <si>
    <t>40-275-2486</t>
  </si>
  <si>
    <t>17-021-0338</t>
  </si>
  <si>
    <t>38-380-9814</t>
  </si>
  <si>
    <t>80-487-6407</t>
  </si>
  <si>
    <t>99-608-8093</t>
  </si>
  <si>
    <t>74-435-3423</t>
  </si>
  <si>
    <t>34-839-6198</t>
  </si>
  <si>
    <t>76-989-8674</t>
  </si>
  <si>
    <t>75-504-8179</t>
  </si>
  <si>
    <t>70-204-6348</t>
  </si>
  <si>
    <t>09-733-0798</t>
  </si>
  <si>
    <t>52-206-3987</t>
  </si>
  <si>
    <t>50-302-8864</t>
  </si>
  <si>
    <t>52-806-0775</t>
  </si>
  <si>
    <t>05-743-7759</t>
  </si>
  <si>
    <t>60-243-1948</t>
  </si>
  <si>
    <t>90-866-3899</t>
  </si>
  <si>
    <t>54-663-5323</t>
  </si>
  <si>
    <t>97-377-5277</t>
  </si>
  <si>
    <t>48-251-5833</t>
  </si>
  <si>
    <t>03-995-8003</t>
  </si>
  <si>
    <t>85-045-4223</t>
  </si>
  <si>
    <t>82-365-5122</t>
  </si>
  <si>
    <t>66-845-3672</t>
  </si>
  <si>
    <t>55-054-2042</t>
  </si>
  <si>
    <t>46-126-5513</t>
  </si>
  <si>
    <t>57-901-0022</t>
  </si>
  <si>
    <t>11-724-6928</t>
  </si>
  <si>
    <t>05-328-3149</t>
  </si>
  <si>
    <t>77-958-5507</t>
  </si>
  <si>
    <t>82-068-8713</t>
  </si>
  <si>
    <t>52-636-6865</t>
  </si>
  <si>
    <t>09-106-8449</t>
  </si>
  <si>
    <t>15-738-4478</t>
  </si>
  <si>
    <t>82-347-2698</t>
  </si>
  <si>
    <t>26-954-1432</t>
  </si>
  <si>
    <t>62-608-0831</t>
  </si>
  <si>
    <t>53-705-2086</t>
  </si>
  <si>
    <t>24-908-1671</t>
  </si>
  <si>
    <t>84-778-4129</t>
  </si>
  <si>
    <t>55-779-1895</t>
  </si>
  <si>
    <t>26-040-7212</t>
  </si>
  <si>
    <t>21-804-3086</t>
  </si>
  <si>
    <t>52-555-6437</t>
  </si>
  <si>
    <t>26-506-3144</t>
  </si>
  <si>
    <t>48-687-2700</t>
  </si>
  <si>
    <t>79-924-2384</t>
  </si>
  <si>
    <t>29-485-4089</t>
  </si>
  <si>
    <t>83-687-1301</t>
  </si>
  <si>
    <t>22-839-4613</t>
  </si>
  <si>
    <t>36-533-5638</t>
  </si>
  <si>
    <t>88-492-1350</t>
  </si>
  <si>
    <t>84-637-6569</t>
  </si>
  <si>
    <t>91-782-3344</t>
  </si>
  <si>
    <t>98-741-1093</t>
  </si>
  <si>
    <t>63-601-4881</t>
  </si>
  <si>
    <t>49-862-5599</t>
  </si>
  <si>
    <t>39-272-2847</t>
  </si>
  <si>
    <t>57-186-4719</t>
  </si>
  <si>
    <t>72-121-9227</t>
  </si>
  <si>
    <t>78-410-5515</t>
  </si>
  <si>
    <t>75-603-9257</t>
  </si>
  <si>
    <t>59-763-6092</t>
  </si>
  <si>
    <t>15-472-8291</t>
  </si>
  <si>
    <t>97-507-3227</t>
  </si>
  <si>
    <t>31-850-8391</t>
  </si>
  <si>
    <t>85-783-8433</t>
  </si>
  <si>
    <t>35-477-6220</t>
  </si>
  <si>
    <t>25-928-0807</t>
  </si>
  <si>
    <t>72-624-7177</t>
  </si>
  <si>
    <t>06-137-7541</t>
  </si>
  <si>
    <t>39-276-0619</t>
  </si>
  <si>
    <t>23-801-6495</t>
  </si>
  <si>
    <t>99-339-6501</t>
  </si>
  <si>
    <t>21-320-7250</t>
  </si>
  <si>
    <t>70-853-7698</t>
  </si>
  <si>
    <t>51-269-5660</t>
  </si>
  <si>
    <t>87-634-4512</t>
  </si>
  <si>
    <t>30-860-1050</t>
  </si>
  <si>
    <t>79-975-8879</t>
  </si>
  <si>
    <t>50-903-5663</t>
  </si>
  <si>
    <t>97-659-1660</t>
  </si>
  <si>
    <t>19-520-2794</t>
  </si>
  <si>
    <t>97-188-7138</t>
  </si>
  <si>
    <t>03-488-6294</t>
  </si>
  <si>
    <t>00-159-0916</t>
  </si>
  <si>
    <t>72-192-3928</t>
  </si>
  <si>
    <t>23-728-6628</t>
  </si>
  <si>
    <t>30-129-6011</t>
  </si>
  <si>
    <t>49-842-6560</t>
  </si>
  <si>
    <t>17-357-7719</t>
  </si>
  <si>
    <t>50-526-1501</t>
  </si>
  <si>
    <t>78-814-8887</t>
  </si>
  <si>
    <t>38-554-7891</t>
  </si>
  <si>
    <t>82-637-9004</t>
  </si>
  <si>
    <t>24-267-7301</t>
  </si>
  <si>
    <t>78-780-7330</t>
  </si>
  <si>
    <t>51-508-3202</t>
  </si>
  <si>
    <t>57-503-5540</t>
  </si>
  <si>
    <t>28-944-4593</t>
  </si>
  <si>
    <t>16-809-5368</t>
  </si>
  <si>
    <t>98-399-7131</t>
  </si>
  <si>
    <t>20-429-7640</t>
  </si>
  <si>
    <t>79-003-7425</t>
  </si>
  <si>
    <t>96-226-5206</t>
  </si>
  <si>
    <t>93-591-5040</t>
  </si>
  <si>
    <t>06-288-3235</t>
  </si>
  <si>
    <t>56-512-1977</t>
  </si>
  <si>
    <t>09-177-4134</t>
  </si>
  <si>
    <t>03-909-3424</t>
  </si>
  <si>
    <t>56-060-9504</t>
  </si>
  <si>
    <t>97-086-0635</t>
  </si>
  <si>
    <t>80-244-2521</t>
  </si>
  <si>
    <t>82-005-6762</t>
  </si>
  <si>
    <t>55-837-0882</t>
  </si>
  <si>
    <t>05-209-2054</t>
  </si>
  <si>
    <t>22-072-2569</t>
  </si>
  <si>
    <t>04-680-8620</t>
  </si>
  <si>
    <t>53-025-0156</t>
  </si>
  <si>
    <t>69-746-6079</t>
  </si>
  <si>
    <t>96-634-5365</t>
  </si>
  <si>
    <t>61-545-7498</t>
  </si>
  <si>
    <t>56-621-1919</t>
  </si>
  <si>
    <t>13-995-3772</t>
  </si>
  <si>
    <t>94-020-2232</t>
  </si>
  <si>
    <t>02-996-6233</t>
  </si>
  <si>
    <t>33-854-4641</t>
  </si>
  <si>
    <t>53-804-4899</t>
  </si>
  <si>
    <t>09-393-3620</t>
  </si>
  <si>
    <t>56-692-8879</t>
  </si>
  <si>
    <t>65-078-6911</t>
  </si>
  <si>
    <t>21-488-1571</t>
  </si>
  <si>
    <t>55-638-7920</t>
  </si>
  <si>
    <t>68-813-0083</t>
  </si>
  <si>
    <t>51-499-6848</t>
  </si>
  <si>
    <t>76-250-3177</t>
  </si>
  <si>
    <t>00-553-5424</t>
  </si>
  <si>
    <t>19-961-9573</t>
  </si>
  <si>
    <t>57-920-3351</t>
  </si>
  <si>
    <t>65-558-6701</t>
  </si>
  <si>
    <t>97-787-1225</t>
  </si>
  <si>
    <t>76-662-0819</t>
  </si>
  <si>
    <t>11-198-1995</t>
  </si>
  <si>
    <t>89-206-4550</t>
  </si>
  <si>
    <t>60-120-8309</t>
  </si>
  <si>
    <t>03-751-5022</t>
  </si>
  <si>
    <t>11-091-9350</t>
  </si>
  <si>
    <t>63-769-7359</t>
  </si>
  <si>
    <t>62-468-7889</t>
  </si>
  <si>
    <t>82-025-1155</t>
  </si>
  <si>
    <t>64-366-5937</t>
  </si>
  <si>
    <t>90-129-4794</t>
  </si>
  <si>
    <t>42-589-1948</t>
  </si>
  <si>
    <t>07-130-5661</t>
  </si>
  <si>
    <t>74-542-0169</t>
  </si>
  <si>
    <t>23-246-3215</t>
  </si>
  <si>
    <t>56-236-4525</t>
  </si>
  <si>
    <t>99-557-2690</t>
  </si>
  <si>
    <t>34-538-2631</t>
  </si>
  <si>
    <t>03-901-8538</t>
  </si>
  <si>
    <t>71-001-3748</t>
  </si>
  <si>
    <t>77-707-8598</t>
  </si>
  <si>
    <t>17-756-6801</t>
  </si>
  <si>
    <t>75-758-2531</t>
  </si>
  <si>
    <t>00-958-4410</t>
  </si>
  <si>
    <t>34-183-6982</t>
  </si>
  <si>
    <t>95-366-0024</t>
  </si>
  <si>
    <t>66-035-8581</t>
  </si>
  <si>
    <t>14-549-1333</t>
  </si>
  <si>
    <t>46-306-4793</t>
  </si>
  <si>
    <t>63-804-8270</t>
  </si>
  <si>
    <t>24-706-4624</t>
  </si>
  <si>
    <t>94-656-0486</t>
  </si>
  <si>
    <t>26-233-6060</t>
  </si>
  <si>
    <t>31-334-9182</t>
  </si>
  <si>
    <t>69-645-6489</t>
  </si>
  <si>
    <t>10-950-3219</t>
  </si>
  <si>
    <t>39-613-7617</t>
  </si>
  <si>
    <t>47-303-6091</t>
  </si>
  <si>
    <t>44-087-8721</t>
  </si>
  <si>
    <t>24-537-8279</t>
  </si>
  <si>
    <t>64-590-2483</t>
  </si>
  <si>
    <t>94-685-2041</t>
  </si>
  <si>
    <t>02-901-3031</t>
  </si>
  <si>
    <t>61-314-2557</t>
  </si>
  <si>
    <t>15-602-8596</t>
  </si>
  <si>
    <t>20-809-9851</t>
  </si>
  <si>
    <t>43-973-3462</t>
  </si>
  <si>
    <t>16-718-0276</t>
  </si>
  <si>
    <t>51-618-8327</t>
  </si>
  <si>
    <t>77-774-2288</t>
  </si>
  <si>
    <t>66-826-9901</t>
  </si>
  <si>
    <t>07-267-7535</t>
  </si>
  <si>
    <t>59-600-8592</t>
  </si>
  <si>
    <t>04-199-1863</t>
  </si>
  <si>
    <t>06-124-0256</t>
  </si>
  <si>
    <t>21-441-2276</t>
  </si>
  <si>
    <t>16-549-1086</t>
  </si>
  <si>
    <t>16-765-3882</t>
  </si>
  <si>
    <t>13-524-6353</t>
  </si>
  <si>
    <t>54-464-2588</t>
  </si>
  <si>
    <t>56-211-8661</t>
  </si>
  <si>
    <t>60-124-8372</t>
  </si>
  <si>
    <t>12-045-8832</t>
  </si>
  <si>
    <t>93-994-4549</t>
  </si>
  <si>
    <t>09-923-6823</t>
  </si>
  <si>
    <t>94-658-1707</t>
  </si>
  <si>
    <t>27-898-4001</t>
  </si>
  <si>
    <t>82-387-1151</t>
  </si>
  <si>
    <t>78-844-8365</t>
  </si>
  <si>
    <t>87-426-1722</t>
  </si>
  <si>
    <t>63-586-2731</t>
  </si>
  <si>
    <t>16-089-3994</t>
  </si>
  <si>
    <t>50-422-2639</t>
  </si>
  <si>
    <t>87-783-8955</t>
  </si>
  <si>
    <t>98-203-3055</t>
  </si>
  <si>
    <t>70-576-6977</t>
  </si>
  <si>
    <t>64-596-4145</t>
  </si>
  <si>
    <t>87-990-4312</t>
  </si>
  <si>
    <t>80-450-5406</t>
  </si>
  <si>
    <t>28-053-1887</t>
  </si>
  <si>
    <t>66-704-9367</t>
  </si>
  <si>
    <t>05-919-5612</t>
  </si>
  <si>
    <t>02-949-2610</t>
  </si>
  <si>
    <t>97-984-9795</t>
  </si>
  <si>
    <t>91-859-6730</t>
  </si>
  <si>
    <t>61-670-7029</t>
  </si>
  <si>
    <t>14-037-8102</t>
  </si>
  <si>
    <t>38-930-5239</t>
  </si>
  <si>
    <t>53-415-3195</t>
  </si>
  <si>
    <t>20-426-3790</t>
  </si>
  <si>
    <t>73-129-7898</t>
  </si>
  <si>
    <t>52-492-1001</t>
  </si>
  <si>
    <t>98-463-1853</t>
  </si>
  <si>
    <t>29-893-3565</t>
  </si>
  <si>
    <t>13-452-6360</t>
  </si>
  <si>
    <t>30-133-1096</t>
  </si>
  <si>
    <t>18-500-0884</t>
  </si>
  <si>
    <t>97-088-8723</t>
  </si>
  <si>
    <t>90-996-8800</t>
  </si>
  <si>
    <t>60-893-0135</t>
  </si>
  <si>
    <t>79-727-0539</t>
  </si>
  <si>
    <t>43-617-3907</t>
  </si>
  <si>
    <t>20-642-2857</t>
  </si>
  <si>
    <t>01-937-9090</t>
  </si>
  <si>
    <t>25-323-1039</t>
  </si>
  <si>
    <t>44-489-1732</t>
  </si>
  <si>
    <t>34-536-0580</t>
  </si>
  <si>
    <t>78-621-3925</t>
  </si>
  <si>
    <t>87-137-8819</t>
  </si>
  <si>
    <t>85-314-3157</t>
  </si>
  <si>
    <t>54-120-5658</t>
  </si>
  <si>
    <t>00-080-6602</t>
  </si>
  <si>
    <t>89-588-8618</t>
  </si>
  <si>
    <t>53-090-6564</t>
  </si>
  <si>
    <t>36-161-5054</t>
  </si>
  <si>
    <t>39-442-3601</t>
  </si>
  <si>
    <t>60-759-9059</t>
  </si>
  <si>
    <t>80-507-8814</t>
  </si>
  <si>
    <t>58-056-7536</t>
  </si>
  <si>
    <t>91-638-4701</t>
  </si>
  <si>
    <t>74-518-8513</t>
  </si>
  <si>
    <t>36-212-3535</t>
  </si>
  <si>
    <t>49-589-3520</t>
  </si>
  <si>
    <t>20-757-4782</t>
  </si>
  <si>
    <t>87-754-8830</t>
  </si>
  <si>
    <t>55-755-8358</t>
  </si>
  <si>
    <t>70-977-1814</t>
  </si>
  <si>
    <t>56-693-8441</t>
  </si>
  <si>
    <t>20-848-3615</t>
  </si>
  <si>
    <t>57-819-1049</t>
  </si>
  <si>
    <t>67-105-9668</t>
  </si>
  <si>
    <t>34-779-7373</t>
  </si>
  <si>
    <t>71-104-4246</t>
  </si>
  <si>
    <t>94-657-2468</t>
  </si>
  <si>
    <t>06-731-8832</t>
  </si>
  <si>
    <t>03-462-2582</t>
  </si>
  <si>
    <t>09-177-3950</t>
  </si>
  <si>
    <t>99-411-6513</t>
  </si>
  <si>
    <t>11-295-8097</t>
  </si>
  <si>
    <t>49-483-9442</t>
  </si>
  <si>
    <t>89-325-5206</t>
  </si>
  <si>
    <t>53-419-3743</t>
  </si>
  <si>
    <t>16-787-6300</t>
  </si>
  <si>
    <t>35-719-4135</t>
  </si>
  <si>
    <t>42-692-4761</t>
  </si>
  <si>
    <t>44-225-0881</t>
  </si>
  <si>
    <t>60-592-2183</t>
  </si>
  <si>
    <t>34-110-1945</t>
  </si>
  <si>
    <t>74-132-2540</t>
  </si>
  <si>
    <t>33-694-3328</t>
  </si>
  <si>
    <t>82-086-5074</t>
  </si>
  <si>
    <t>73-061-8995</t>
  </si>
  <si>
    <t>11-773-6179</t>
  </si>
  <si>
    <t>43-845-4706</t>
  </si>
  <si>
    <t>81-618-3231</t>
  </si>
  <si>
    <t>07-109-6065</t>
  </si>
  <si>
    <t>38-865-0308</t>
  </si>
  <si>
    <t>31-821-6417</t>
  </si>
  <si>
    <t>97-284-1376</t>
  </si>
  <si>
    <t>26-097-4739</t>
  </si>
  <si>
    <t>01-677-2316</t>
  </si>
  <si>
    <t>23-065-0979</t>
  </si>
  <si>
    <t>85-468-6595</t>
  </si>
  <si>
    <t>16-547-8710</t>
  </si>
  <si>
    <t>26-400-1031</t>
  </si>
  <si>
    <t>17-728-5820</t>
  </si>
  <si>
    <t>51-002-7987</t>
  </si>
  <si>
    <t>58-120-4512</t>
  </si>
  <si>
    <t>93-676-1999</t>
  </si>
  <si>
    <t>92-742-3572</t>
  </si>
  <si>
    <t>06-298-1227</t>
  </si>
  <si>
    <t>68-452-4496</t>
  </si>
  <si>
    <t>52-279-2352</t>
  </si>
  <si>
    <t>79-558-1245</t>
  </si>
  <si>
    <t>52-325-6083</t>
  </si>
  <si>
    <t>30-254-7242</t>
  </si>
  <si>
    <t>21-923-5378</t>
  </si>
  <si>
    <t>70-669-2535</t>
  </si>
  <si>
    <t>67-030-8877</t>
  </si>
  <si>
    <t>81-702-2205</t>
  </si>
  <si>
    <t>08-998-0235</t>
  </si>
  <si>
    <t>69-265-1216</t>
  </si>
  <si>
    <t>68-132-5562</t>
  </si>
  <si>
    <t>50-825-3376</t>
  </si>
  <si>
    <t>23-072-4012</t>
  </si>
  <si>
    <t>02-351-7851</t>
  </si>
  <si>
    <t>38-407-3049</t>
  </si>
  <si>
    <t>12-479-6015</t>
  </si>
  <si>
    <t>52-122-7987</t>
  </si>
  <si>
    <t>38-347-6108</t>
  </si>
  <si>
    <t>89-387-1452</t>
  </si>
  <si>
    <t>78-422-0961</t>
  </si>
  <si>
    <t>26-660-3272</t>
  </si>
  <si>
    <t>16-150-7583</t>
  </si>
  <si>
    <t>29-344-4611</t>
  </si>
  <si>
    <t>80-635-5977</t>
  </si>
  <si>
    <t>82-950-0774</t>
  </si>
  <si>
    <t>10-133-9586</t>
  </si>
  <si>
    <t>60-566-3716</t>
  </si>
  <si>
    <t>36-294-5009</t>
  </si>
  <si>
    <t>86-399-6203</t>
  </si>
  <si>
    <t>34-975-0250</t>
  </si>
  <si>
    <t>60-170-2309</t>
  </si>
  <si>
    <t>74-410-6010</t>
  </si>
  <si>
    <t>83-485-7979</t>
  </si>
  <si>
    <t>60-001-0386</t>
  </si>
  <si>
    <t>38-723-8981</t>
  </si>
  <si>
    <t>15-944-8150</t>
  </si>
  <si>
    <t>91-846-6421</t>
  </si>
  <si>
    <t>57-349-7680</t>
  </si>
  <si>
    <t>84-839-1338</t>
  </si>
  <si>
    <t>28-589-3142</t>
  </si>
  <si>
    <t>68-066-3565</t>
  </si>
  <si>
    <t>45-106-6579</t>
  </si>
  <si>
    <t>57-775-8501</t>
  </si>
  <si>
    <t>09-711-7343</t>
  </si>
  <si>
    <t>36-280-3204</t>
  </si>
  <si>
    <t>78-594-1611</t>
  </si>
  <si>
    <t>90-235-8175</t>
  </si>
  <si>
    <t>60-825-5414</t>
  </si>
  <si>
    <t>67-619-6910</t>
  </si>
  <si>
    <t>55-430-9967</t>
  </si>
  <si>
    <t>86-812-1617</t>
  </si>
  <si>
    <t>07-691-1213</t>
  </si>
  <si>
    <t>15-117-9116</t>
  </si>
  <si>
    <t>04-519-4798</t>
  </si>
  <si>
    <t>73-382-8491</t>
  </si>
  <si>
    <t>75-444-2180</t>
  </si>
  <si>
    <t>73-908-1722</t>
  </si>
  <si>
    <t>86-960-3564</t>
  </si>
  <si>
    <t>31-830-1788</t>
  </si>
  <si>
    <t>46-412-1114</t>
  </si>
  <si>
    <t>91-974-5447</t>
  </si>
  <si>
    <t>32-459-8889</t>
  </si>
  <si>
    <t>93-043-3163</t>
  </si>
  <si>
    <t>12-983-8967</t>
  </si>
  <si>
    <t>28-528-0909</t>
  </si>
  <si>
    <t>59-513-6197</t>
  </si>
  <si>
    <t>02-058-6431</t>
  </si>
  <si>
    <t>63-989-8443</t>
  </si>
  <si>
    <t>45-333-6430</t>
  </si>
  <si>
    <t>22-734-3428</t>
  </si>
  <si>
    <t>80-094-2030</t>
  </si>
  <si>
    <t>00-865-5726</t>
  </si>
  <si>
    <t>66-594-6897</t>
  </si>
  <si>
    <t>61-853-6209</t>
  </si>
  <si>
    <t>21-965-6763</t>
  </si>
  <si>
    <t>41-172-6984</t>
  </si>
  <si>
    <t>10-159-2575</t>
  </si>
  <si>
    <t>33-930-5213</t>
  </si>
  <si>
    <t>44-309-9814</t>
  </si>
  <si>
    <t>37-016-4482</t>
  </si>
  <si>
    <t>20-350-2887</t>
  </si>
  <si>
    <t>55-215-6987</t>
  </si>
  <si>
    <t>84-295-8166</t>
  </si>
  <si>
    <t>68-660-2425</t>
  </si>
  <si>
    <t>58-505-5293</t>
  </si>
  <si>
    <t>93-475-0363</t>
  </si>
  <si>
    <t>43-430-9707</t>
  </si>
  <si>
    <t>49-170-4994</t>
  </si>
  <si>
    <t>82-914-6962</t>
  </si>
  <si>
    <t>56-310-9476</t>
  </si>
  <si>
    <t>50-654-1388</t>
  </si>
  <si>
    <t>56-188-3246</t>
  </si>
  <si>
    <t>43-355-4799</t>
  </si>
  <si>
    <t>40-636-9255</t>
  </si>
  <si>
    <t>43-614-9490</t>
  </si>
  <si>
    <t>32-523-7255</t>
  </si>
  <si>
    <t>33-139-1728</t>
  </si>
  <si>
    <t>16-864-6772</t>
  </si>
  <si>
    <t>17-956-5971</t>
  </si>
  <si>
    <t>77-411-0083</t>
  </si>
  <si>
    <t>70-301-3777</t>
  </si>
  <si>
    <t>85-846-1090</t>
  </si>
  <si>
    <t>96-605-2928</t>
  </si>
  <si>
    <t>06-745-7758</t>
  </si>
  <si>
    <t>13-580-0330</t>
  </si>
  <si>
    <t>58-966-6416</t>
  </si>
  <si>
    <t>91-599-6824</t>
  </si>
  <si>
    <t>61-273-3231</t>
  </si>
  <si>
    <t>71-499-7830</t>
  </si>
  <si>
    <t>46-354-9904</t>
  </si>
  <si>
    <t>43-130-8949</t>
  </si>
  <si>
    <t>42-915-2011</t>
  </si>
  <si>
    <t>88-124-7855</t>
  </si>
  <si>
    <t>46-906-8793</t>
  </si>
  <si>
    <t>51-737-5253</t>
  </si>
  <si>
    <t>60-790-3170</t>
  </si>
  <si>
    <t>89-464-1873</t>
  </si>
  <si>
    <t>33-652-2873</t>
  </si>
  <si>
    <t>66-424-0057</t>
  </si>
  <si>
    <t>32-193-3939</t>
  </si>
  <si>
    <t>52-925-7345</t>
  </si>
  <si>
    <t>56-619-1219</t>
  </si>
  <si>
    <t>62-220-3516</t>
  </si>
  <si>
    <t>88-298-4136</t>
  </si>
  <si>
    <t>54-158-3132</t>
  </si>
  <si>
    <t>74-544-4141</t>
  </si>
  <si>
    <t>34-247-0499</t>
  </si>
  <si>
    <t>98-201-2351</t>
  </si>
  <si>
    <t>25-375-7375</t>
  </si>
  <si>
    <t>36-209-2357</t>
  </si>
  <si>
    <t>05-612-4076</t>
  </si>
  <si>
    <t>44-078-4949</t>
  </si>
  <si>
    <t>41-663-2206</t>
  </si>
  <si>
    <t>10-023-9647</t>
  </si>
  <si>
    <t>16-064-6657</t>
  </si>
  <si>
    <t>22-480-9247</t>
  </si>
  <si>
    <t>41-329-0820</t>
  </si>
  <si>
    <t>36-290-5006</t>
  </si>
  <si>
    <t>23-760-7207</t>
  </si>
  <si>
    <t>38-120-3530</t>
  </si>
  <si>
    <t>69-032-9533</t>
  </si>
  <si>
    <t>47-167-8624</t>
  </si>
  <si>
    <t>19-867-1780</t>
  </si>
  <si>
    <t>18-314-5214</t>
  </si>
  <si>
    <t>72-314-3199</t>
  </si>
  <si>
    <t>08-314-8622</t>
  </si>
  <si>
    <t>46-216-1613</t>
  </si>
  <si>
    <t>31-758-9295</t>
  </si>
  <si>
    <t>98-059-4191</t>
  </si>
  <si>
    <t>87-603-7593</t>
  </si>
  <si>
    <t>12-528-4694</t>
  </si>
  <si>
    <t>40-848-4627</t>
  </si>
  <si>
    <t>29-621-8704</t>
  </si>
  <si>
    <t>34-457-5208</t>
  </si>
  <si>
    <t>38-294-2515</t>
  </si>
  <si>
    <t>12-574-2158</t>
  </si>
  <si>
    <t>77-206-9794</t>
  </si>
  <si>
    <t>88-516-7532</t>
  </si>
  <si>
    <t>88-090-3959</t>
  </si>
  <si>
    <t>18-122-3081</t>
  </si>
  <si>
    <t>18-053-8495</t>
  </si>
  <si>
    <t>85-762-3309</t>
  </si>
  <si>
    <t>03-213-8591</t>
  </si>
  <si>
    <t>57-911-3201</t>
  </si>
  <si>
    <t>88-686-7666</t>
  </si>
  <si>
    <t>49-405-2654</t>
  </si>
  <si>
    <t>84-190-5623</t>
  </si>
  <si>
    <t>92-477-5283</t>
  </si>
  <si>
    <t>29-089-9038</t>
  </si>
  <si>
    <t>59-442-3110</t>
  </si>
  <si>
    <t>79-169-8692</t>
  </si>
  <si>
    <t>95-714-1662</t>
  </si>
  <si>
    <t>61-492-9837</t>
  </si>
  <si>
    <t>65-338-4712</t>
  </si>
  <si>
    <t>30-068-5712</t>
  </si>
  <si>
    <t>26-177-5218</t>
  </si>
  <si>
    <t>46-376-3799</t>
  </si>
  <si>
    <t>51-700-4620</t>
  </si>
  <si>
    <t>63-228-5157</t>
  </si>
  <si>
    <t>74-165-4904</t>
  </si>
  <si>
    <t>95-287-2382</t>
  </si>
  <si>
    <t>88-949-3972</t>
  </si>
  <si>
    <t>17-125-2758</t>
  </si>
  <si>
    <t>42-797-8116</t>
  </si>
  <si>
    <t>35-311-8322</t>
  </si>
  <si>
    <t>91-606-5608</t>
  </si>
  <si>
    <t>66-927-0054</t>
  </si>
  <si>
    <t>14-807-3401</t>
  </si>
  <si>
    <t>65-340-0347</t>
  </si>
  <si>
    <t>06-881-5310</t>
  </si>
  <si>
    <t>32-508-5885</t>
  </si>
  <si>
    <t>96-300-9661</t>
  </si>
  <si>
    <t>10-403-6806</t>
  </si>
  <si>
    <t>59-070-9531</t>
  </si>
  <si>
    <t>64-910-1553</t>
  </si>
  <si>
    <t>60-390-0751</t>
  </si>
  <si>
    <t>82-037-6408</t>
  </si>
  <si>
    <t>72-051-4531</t>
  </si>
  <si>
    <t>67-314-1792</t>
  </si>
  <si>
    <t>47-973-6713</t>
  </si>
  <si>
    <t>29-553-6611</t>
  </si>
  <si>
    <t>19-311-0778</t>
  </si>
  <si>
    <t>32-532-7397</t>
  </si>
  <si>
    <t>89-645-9298</t>
  </si>
  <si>
    <t>51-517-7129</t>
  </si>
  <si>
    <t>70-757-4181</t>
  </si>
  <si>
    <t>75-316-1147</t>
  </si>
  <si>
    <t>23-670-3693</t>
  </si>
  <si>
    <t>90-589-4676</t>
  </si>
  <si>
    <t>66-737-6829</t>
  </si>
  <si>
    <t>61-854-7251</t>
  </si>
  <si>
    <t>47-830-0648</t>
  </si>
  <si>
    <t>54-258-8812</t>
  </si>
  <si>
    <t>53-282-3872</t>
  </si>
  <si>
    <t>17-502-6538</t>
  </si>
  <si>
    <t>06-178-2502</t>
  </si>
  <si>
    <t>41-492-2744</t>
  </si>
  <si>
    <t>77-818-2081</t>
  </si>
  <si>
    <t>58-378-2898</t>
  </si>
  <si>
    <t>92-975-7464</t>
  </si>
  <si>
    <t>17-944-5265</t>
  </si>
  <si>
    <t>56-719-9889</t>
  </si>
  <si>
    <t>99-888-5762</t>
  </si>
  <si>
    <t>14-134-5712</t>
  </si>
  <si>
    <t>07-828-2265</t>
  </si>
  <si>
    <t>52-678-9838</t>
  </si>
  <si>
    <t>30-783-6790</t>
  </si>
  <si>
    <t>04-057-8921</t>
  </si>
  <si>
    <t>06-121-9824</t>
  </si>
  <si>
    <t>45-005-9117</t>
  </si>
  <si>
    <t>73-590-5780</t>
  </si>
  <si>
    <t>17-907-3678</t>
  </si>
  <si>
    <t>33-276-9612</t>
  </si>
  <si>
    <t>17-070-9061</t>
  </si>
  <si>
    <t>64-769-2094</t>
  </si>
  <si>
    <t>67-459-1810</t>
  </si>
  <si>
    <t>52-445-6132</t>
  </si>
  <si>
    <t>13-058-1404</t>
  </si>
  <si>
    <t>32-070-7202</t>
  </si>
  <si>
    <t>87-324-5726</t>
  </si>
  <si>
    <t>35-836-1920</t>
  </si>
  <si>
    <t>46-432-5159</t>
  </si>
  <si>
    <t>87-447-3983</t>
  </si>
  <si>
    <t>95-104-5115</t>
  </si>
  <si>
    <t>26-270-7974</t>
  </si>
  <si>
    <t>46-240-4315</t>
  </si>
  <si>
    <t>77-040-2454</t>
  </si>
  <si>
    <t>97-851-8363</t>
  </si>
  <si>
    <t>06-947-5936</t>
  </si>
  <si>
    <t>82-949-8308</t>
  </si>
  <si>
    <t>77-574-1286</t>
  </si>
  <si>
    <t>12-011-7719</t>
  </si>
  <si>
    <t>48-004-0762</t>
  </si>
  <si>
    <t>90-836-6050</t>
  </si>
  <si>
    <t>68-608-8769</t>
  </si>
  <si>
    <t>17-042-6897</t>
  </si>
  <si>
    <t>19-388-5914</t>
  </si>
  <si>
    <t>39-757-2435</t>
  </si>
  <si>
    <t>31-284-3787</t>
  </si>
  <si>
    <t>57-525-9987</t>
  </si>
  <si>
    <t>60-499-1549</t>
  </si>
  <si>
    <t>32-691-5850</t>
  </si>
  <si>
    <t>33-320-0222</t>
  </si>
  <si>
    <t>54-679-1694</t>
  </si>
  <si>
    <t>44-389-3022</t>
  </si>
  <si>
    <t>84-824-9510</t>
  </si>
  <si>
    <t>77-576-4033</t>
  </si>
  <si>
    <t>79-181-1968</t>
  </si>
  <si>
    <t>30-577-4604</t>
  </si>
  <si>
    <t>92-015-3197</t>
  </si>
  <si>
    <t>71-390-6090</t>
  </si>
  <si>
    <t>79-687-7637</t>
  </si>
  <si>
    <t>35-374-8892</t>
  </si>
  <si>
    <t>25-958-7334</t>
  </si>
  <si>
    <t>46-052-5489</t>
  </si>
  <si>
    <t>82-929-1919</t>
  </si>
  <si>
    <t>66-118-6817</t>
  </si>
  <si>
    <t>33-560-8983</t>
  </si>
  <si>
    <t>59-094-2719</t>
  </si>
  <si>
    <t>52-492-7748</t>
  </si>
  <si>
    <t>78-734-2333</t>
  </si>
  <si>
    <t>15-238-8417</t>
  </si>
  <si>
    <t>80-147-2256</t>
  </si>
  <si>
    <t>89-797-9111</t>
  </si>
  <si>
    <t>62-186-2974</t>
  </si>
  <si>
    <t>30-258-4664</t>
  </si>
  <si>
    <t>42-683-4041</t>
  </si>
  <si>
    <t>31-454-3665</t>
  </si>
  <si>
    <t>15-315-6938</t>
  </si>
  <si>
    <t>52-956-7253</t>
  </si>
  <si>
    <t>51-439-0519</t>
  </si>
  <si>
    <t>11-714-9406</t>
  </si>
  <si>
    <t>13-222-1330</t>
  </si>
  <si>
    <t>66-003-2947</t>
  </si>
  <si>
    <t>39-294-6809</t>
  </si>
  <si>
    <t>91-743-4599</t>
  </si>
  <si>
    <t>07-729-0808</t>
  </si>
  <si>
    <t>12-014-3952</t>
  </si>
  <si>
    <t>52-409-7423</t>
  </si>
  <si>
    <t>44-916-2629</t>
  </si>
  <si>
    <t>29-974-8293</t>
  </si>
  <si>
    <t>81-447-7032</t>
  </si>
  <si>
    <t>06-569-4848</t>
  </si>
  <si>
    <t>59-547-5076</t>
  </si>
  <si>
    <t>69-631-2434</t>
  </si>
  <si>
    <t>19-370-9733</t>
  </si>
  <si>
    <t>14-919-4468</t>
  </si>
  <si>
    <t>07-270-7096</t>
  </si>
  <si>
    <t>72-998-5020</t>
  </si>
  <si>
    <t>42-962-8898</t>
  </si>
  <si>
    <t>83-622-4307</t>
  </si>
  <si>
    <t>48-644-0749</t>
  </si>
  <si>
    <t>87-734-1150</t>
  </si>
  <si>
    <t>04-243-9042</t>
  </si>
  <si>
    <t>49-841-5437</t>
  </si>
  <si>
    <t>67-525-7659</t>
  </si>
  <si>
    <t>24-172-3216</t>
  </si>
  <si>
    <t>34-229-5790</t>
  </si>
  <si>
    <t>14-342-8989</t>
  </si>
  <si>
    <t>99-270-3206</t>
  </si>
  <si>
    <t>29-736-6103</t>
  </si>
  <si>
    <t>90-372-2385</t>
  </si>
  <si>
    <t>20-259-9814</t>
  </si>
  <si>
    <t>35-593-6214</t>
  </si>
  <si>
    <t>56-285-8883</t>
  </si>
  <si>
    <t>40-218-5517</t>
  </si>
  <si>
    <t>41-899-7215</t>
  </si>
  <si>
    <t>67-632-9859</t>
  </si>
  <si>
    <t>72-836-5528</t>
  </si>
  <si>
    <t>61-069-9935</t>
  </si>
  <si>
    <t>10-183-3426</t>
  </si>
  <si>
    <t>32-580-1002</t>
  </si>
  <si>
    <t>60-874-8803</t>
  </si>
  <si>
    <t>82-986-3911</t>
  </si>
  <si>
    <t>94-396-6334</t>
  </si>
  <si>
    <t>78-762-8555</t>
  </si>
  <si>
    <t>76-840-9835</t>
  </si>
  <si>
    <t>13-840-8298</t>
  </si>
  <si>
    <t>10-318-0209</t>
  </si>
  <si>
    <t>94-433-1631</t>
  </si>
  <si>
    <t>11-490-0153</t>
  </si>
  <si>
    <t>33-815-6921</t>
  </si>
  <si>
    <t>63-694-7940</t>
  </si>
  <si>
    <t>81-642-1741</t>
  </si>
  <si>
    <t>45-248-6972</t>
  </si>
  <si>
    <t>80-212-2121</t>
  </si>
  <si>
    <t>05-684-2853</t>
  </si>
  <si>
    <t>97-118-2006</t>
  </si>
  <si>
    <t>62-616-2212</t>
  </si>
  <si>
    <t>58-454-4307</t>
  </si>
  <si>
    <t>75-828-7253</t>
  </si>
  <si>
    <t>28-269-4674</t>
  </si>
  <si>
    <t>76-482-4861</t>
  </si>
  <si>
    <t>57-821-1621</t>
  </si>
  <si>
    <t>81-462-2550</t>
  </si>
  <si>
    <t>68-812-2134</t>
  </si>
  <si>
    <t>96-100-9084</t>
  </si>
  <si>
    <t>07-525-6357</t>
  </si>
  <si>
    <t>42-380-8660</t>
  </si>
  <si>
    <t>45-762-0991</t>
  </si>
  <si>
    <t>67-922-2518</t>
  </si>
  <si>
    <t>27-001-2613</t>
  </si>
  <si>
    <t>45-158-8581</t>
  </si>
  <si>
    <t>61-821-5106</t>
  </si>
  <si>
    <t>84-903-2500</t>
  </si>
  <si>
    <t>33-958-2106</t>
  </si>
  <si>
    <t>33-670-6872</t>
  </si>
  <si>
    <t>45-768-8180</t>
  </si>
  <si>
    <t>54-872-8017</t>
  </si>
  <si>
    <t>52-272-0206</t>
  </si>
  <si>
    <t>05-085-7898</t>
  </si>
  <si>
    <t>55-675-5016</t>
  </si>
  <si>
    <t>30-687-7084</t>
  </si>
  <si>
    <t>25-217-5783</t>
  </si>
  <si>
    <t>72-257-4350</t>
  </si>
  <si>
    <t>90-198-6471</t>
  </si>
  <si>
    <t>89-993-4982</t>
  </si>
  <si>
    <t>77-428-5721</t>
  </si>
  <si>
    <t>84-953-3054</t>
  </si>
  <si>
    <t>87-325-2392</t>
  </si>
  <si>
    <t>16-682-9488</t>
  </si>
  <si>
    <t>94-006-7811</t>
  </si>
  <si>
    <t>84-083-6727</t>
  </si>
  <si>
    <t>79-380-3604</t>
  </si>
  <si>
    <t>41-750-1360</t>
  </si>
  <si>
    <t>87-398-1473</t>
  </si>
  <si>
    <t>05-121-0150</t>
  </si>
  <si>
    <t>84-568-7826</t>
  </si>
  <si>
    <t>51-064-5922</t>
  </si>
  <si>
    <t>62-567-5621</t>
  </si>
  <si>
    <t>77-128-6715</t>
  </si>
  <si>
    <t>26-406-8594</t>
  </si>
  <si>
    <t>69-071-3610</t>
  </si>
  <si>
    <t>12-648-2426</t>
  </si>
  <si>
    <t>86-348-8412</t>
  </si>
  <si>
    <t>04-858-0917</t>
  </si>
  <si>
    <t>15-711-4568</t>
  </si>
  <si>
    <t>70-882-3496</t>
  </si>
  <si>
    <t>40-367-5405</t>
  </si>
  <si>
    <t>52-023-7378</t>
  </si>
  <si>
    <t>34-978-7015</t>
  </si>
  <si>
    <t>90-143-6716</t>
  </si>
  <si>
    <t>18-189-5629</t>
  </si>
  <si>
    <t>85-222-0507</t>
  </si>
  <si>
    <t>87-403-0913</t>
  </si>
  <si>
    <t>32-743-0398</t>
  </si>
  <si>
    <t>32-564-8442</t>
  </si>
  <si>
    <t>81-774-3175</t>
  </si>
  <si>
    <t>96-447-3824</t>
  </si>
  <si>
    <t>85-444-8449</t>
  </si>
  <si>
    <t>17-490-5609</t>
  </si>
  <si>
    <t>16-044-2480</t>
  </si>
  <si>
    <t>75-320-1234</t>
  </si>
  <si>
    <t>01-214-6121</t>
  </si>
  <si>
    <t>75-247-2882</t>
  </si>
  <si>
    <t>26-228-2280</t>
  </si>
  <si>
    <t>31-847-9103</t>
  </si>
  <si>
    <t>38-103-6772</t>
  </si>
  <si>
    <t>16-418-3550</t>
  </si>
  <si>
    <t>63-288-0681</t>
  </si>
  <si>
    <t>72-352-9815</t>
  </si>
  <si>
    <t>92-428-3926</t>
  </si>
  <si>
    <t>04-143-9226</t>
  </si>
  <si>
    <t>16-330-5006</t>
  </si>
  <si>
    <t>10-709-4582</t>
  </si>
  <si>
    <t>90-746-7356</t>
  </si>
  <si>
    <t>88-187-3801</t>
  </si>
  <si>
    <t>07-162-0658</t>
  </si>
  <si>
    <t>15-732-3267</t>
  </si>
  <si>
    <t>95-593-5414</t>
  </si>
  <si>
    <t>47-721-4078</t>
  </si>
  <si>
    <t>29-484-0634</t>
  </si>
  <si>
    <t>95-850-1229</t>
  </si>
  <si>
    <t>88-959-9791</t>
  </si>
  <si>
    <t>03-703-9405</t>
  </si>
  <si>
    <t>54-878-5669</t>
  </si>
  <si>
    <t>04-583-8294</t>
  </si>
  <si>
    <t>07-180-2594</t>
  </si>
  <si>
    <t>29-008-9158</t>
  </si>
  <si>
    <t>28-521-3962</t>
  </si>
  <si>
    <t>12-300-3310</t>
  </si>
  <si>
    <t>01-411-2511</t>
  </si>
  <si>
    <t>62-394-8016</t>
  </si>
  <si>
    <t>33-444-1775</t>
  </si>
  <si>
    <t>39-326-5033</t>
  </si>
  <si>
    <t>08-920-8950</t>
  </si>
  <si>
    <t>42-971-2087</t>
  </si>
  <si>
    <t>32-964-8310</t>
  </si>
  <si>
    <t>99-018-9928</t>
  </si>
  <si>
    <t>75-961-5872</t>
  </si>
  <si>
    <t>12-495-0576</t>
  </si>
  <si>
    <t>69-549-3642</t>
  </si>
  <si>
    <t>63-030-8906</t>
  </si>
  <si>
    <t>30-177-9390</t>
  </si>
  <si>
    <t>31-659-9209</t>
  </si>
  <si>
    <t>79-890-9309</t>
  </si>
  <si>
    <t>99-457-7751</t>
  </si>
  <si>
    <t>44-289-8717</t>
  </si>
  <si>
    <t>53-081-8967</t>
  </si>
  <si>
    <t>99-906-1540</t>
  </si>
  <si>
    <t>43-067-9375</t>
  </si>
  <si>
    <t>85-717-2044</t>
  </si>
  <si>
    <t>92-483-0215</t>
  </si>
  <si>
    <t>20-950-4393</t>
  </si>
  <si>
    <t>44-446-5548</t>
  </si>
  <si>
    <t>57-079-6849</t>
  </si>
  <si>
    <t>05-866-8809</t>
  </si>
  <si>
    <t>84-950-3420</t>
  </si>
  <si>
    <t>04-151-8161</t>
  </si>
  <si>
    <t>13-497-5569</t>
  </si>
  <si>
    <t>54-082-2249</t>
  </si>
  <si>
    <t>46-584-3065</t>
  </si>
  <si>
    <t>87-045-9363</t>
  </si>
  <si>
    <t>31-694-4549</t>
  </si>
  <si>
    <t>78-782-9241</t>
  </si>
  <si>
    <t>69-704-7698</t>
  </si>
  <si>
    <t>66-634-2708</t>
  </si>
  <si>
    <t>15-644-1946</t>
  </si>
  <si>
    <t>47-216-4101</t>
  </si>
  <si>
    <t>09-319-2706</t>
  </si>
  <si>
    <t>50-198-6696</t>
  </si>
  <si>
    <t>57-559-3270</t>
  </si>
  <si>
    <t>27-928-1663</t>
  </si>
  <si>
    <t>91-751-1523</t>
  </si>
  <si>
    <t>34-620-9976</t>
  </si>
  <si>
    <t>42-414-6393</t>
  </si>
  <si>
    <t>86-488-3065</t>
  </si>
  <si>
    <t>50-325-8033</t>
  </si>
  <si>
    <t>44-345-6811</t>
  </si>
  <si>
    <t>12-537-4880</t>
  </si>
  <si>
    <t>49-253-4102</t>
  </si>
  <si>
    <t>77-064-5494</t>
  </si>
  <si>
    <t>34-853-3231</t>
  </si>
  <si>
    <t>68-972-4138</t>
  </si>
  <si>
    <t>72-113-6626</t>
  </si>
  <si>
    <t>66-126-1934</t>
  </si>
  <si>
    <t>13-958-8306</t>
  </si>
  <si>
    <t>74-417-4668</t>
  </si>
  <si>
    <t>59-684-9618</t>
  </si>
  <si>
    <t>14-114-3654</t>
  </si>
  <si>
    <t>19-677-9148</t>
  </si>
  <si>
    <t>64-200-1951</t>
  </si>
  <si>
    <t>29-038-2889</t>
  </si>
  <si>
    <t>03-774-7934</t>
  </si>
  <si>
    <t>93-214-0291</t>
  </si>
  <si>
    <t>08-038-3569</t>
  </si>
  <si>
    <t>72-506-0235</t>
  </si>
  <si>
    <t>17-516-6978</t>
  </si>
  <si>
    <t>19-782-0486</t>
  </si>
  <si>
    <t>77-638-9316</t>
  </si>
  <si>
    <t>82-948-1656</t>
  </si>
  <si>
    <t>19-698-4521</t>
  </si>
  <si>
    <t>86-934-4912</t>
  </si>
  <si>
    <t>06-111-4494</t>
  </si>
  <si>
    <t>76-545-4327</t>
  </si>
  <si>
    <t>91-782-1728</t>
  </si>
  <si>
    <t>06-804-3726</t>
  </si>
  <si>
    <t>49-606-2237</t>
  </si>
  <si>
    <t>40-799-3598</t>
  </si>
  <si>
    <t>89-165-5982</t>
  </si>
  <si>
    <t>07-549-0454</t>
  </si>
  <si>
    <t>85-785-9894</t>
  </si>
  <si>
    <t>10-537-9738</t>
  </si>
  <si>
    <t>86-393-5707</t>
  </si>
  <si>
    <t>09-023-0559</t>
  </si>
  <si>
    <t>58-243-2719</t>
  </si>
  <si>
    <t>49-199-6950</t>
  </si>
  <si>
    <t>03-108-7702</t>
  </si>
  <si>
    <t>67-420-5067</t>
  </si>
  <si>
    <t>87-376-4957</t>
  </si>
  <si>
    <t>56-631-9947</t>
  </si>
  <si>
    <t>40-538-1125</t>
  </si>
  <si>
    <t>95-576-7603</t>
  </si>
  <si>
    <t>02-502-0250</t>
  </si>
  <si>
    <t>57-009-9192</t>
  </si>
  <si>
    <t>29-462-2758</t>
  </si>
  <si>
    <t>20-368-2140</t>
  </si>
  <si>
    <t>24-049-2602</t>
  </si>
  <si>
    <t>59-574-4537</t>
  </si>
  <si>
    <t>82-194-3978</t>
  </si>
  <si>
    <t>95-842-8663</t>
  </si>
  <si>
    <t>34-173-4565</t>
  </si>
  <si>
    <t>36-189-5547</t>
  </si>
  <si>
    <t>35-172-2052</t>
  </si>
  <si>
    <t>73-716-0112</t>
  </si>
  <si>
    <t>83-684-8037</t>
  </si>
  <si>
    <t>33-663-6783</t>
  </si>
  <si>
    <t>17-615-3024</t>
  </si>
  <si>
    <t>88-444-4098</t>
  </si>
  <si>
    <t>52-442-7528</t>
  </si>
  <si>
    <t>71-540-8790</t>
  </si>
  <si>
    <t>42-140-7441</t>
  </si>
  <si>
    <t>77-227-9585</t>
  </si>
  <si>
    <t>57-090-8964</t>
  </si>
  <si>
    <t>56-408-8169</t>
  </si>
  <si>
    <t>88-071-3772</t>
  </si>
  <si>
    <t>37-780-4410</t>
  </si>
  <si>
    <t>89-221-5574</t>
  </si>
  <si>
    <t>58-770-3459</t>
  </si>
  <si>
    <t>60-425-9907</t>
  </si>
  <si>
    <t>67-003-2532</t>
  </si>
  <si>
    <t>11-936-1618</t>
  </si>
  <si>
    <t>68-549-7487</t>
  </si>
  <si>
    <t>15-806-4630</t>
  </si>
  <si>
    <t>19-970-4485</t>
  </si>
  <si>
    <t>47-673-8164</t>
  </si>
  <si>
    <t>18-072-7733</t>
  </si>
  <si>
    <t>65-671-4244</t>
  </si>
  <si>
    <t>15-612-7132</t>
  </si>
  <si>
    <t>40-422-3861</t>
  </si>
  <si>
    <t>40-348-0716</t>
  </si>
  <si>
    <t>59-544-6851</t>
  </si>
  <si>
    <t>43-207-3627</t>
  </si>
  <si>
    <t>42-787-8164</t>
  </si>
  <si>
    <t>24-080-5114</t>
  </si>
  <si>
    <t>41-469-7024</t>
  </si>
  <si>
    <t>76-548-7495</t>
  </si>
  <si>
    <t>08-175-7195</t>
  </si>
  <si>
    <t>64-731-0222</t>
  </si>
  <si>
    <t>16-826-7606</t>
  </si>
  <si>
    <t>26-557-2785</t>
  </si>
  <si>
    <t>96-398-9814</t>
  </si>
  <si>
    <t>13-894-1733</t>
  </si>
  <si>
    <t>81-724-9097</t>
  </si>
  <si>
    <t>31-800-2438</t>
  </si>
  <si>
    <t>35-638-0084</t>
  </si>
  <si>
    <t>55-248-2097</t>
  </si>
  <si>
    <t>90-613-3241</t>
  </si>
  <si>
    <t>78-434-8726</t>
  </si>
  <si>
    <t>50-275-6476</t>
  </si>
  <si>
    <t>71-191-9109</t>
  </si>
  <si>
    <t>88-243-2207</t>
  </si>
  <si>
    <t>53-150-4028</t>
  </si>
  <si>
    <t>06-669-6453</t>
  </si>
  <si>
    <t>16-859-2733</t>
  </si>
  <si>
    <t>99-997-4094</t>
  </si>
  <si>
    <t>07-784-7953</t>
  </si>
  <si>
    <t>74-957-2547</t>
  </si>
  <si>
    <t>13-887-9900</t>
  </si>
  <si>
    <t>47-913-4434</t>
  </si>
  <si>
    <t>84-298-4212</t>
  </si>
  <si>
    <t>67-107-5001</t>
  </si>
  <si>
    <t>65-462-3211</t>
  </si>
  <si>
    <t>56-782-1486</t>
  </si>
  <si>
    <t>97-425-9150</t>
  </si>
  <si>
    <t>10-178-1581</t>
  </si>
  <si>
    <t>95-601-5499</t>
  </si>
  <si>
    <t>55-406-1779</t>
  </si>
  <si>
    <t>31-318-4344</t>
  </si>
  <si>
    <t>95-962-3552</t>
  </si>
  <si>
    <t>32-425-2261</t>
  </si>
  <si>
    <t>86-766-3258</t>
  </si>
  <si>
    <t>75-378-8760</t>
  </si>
  <si>
    <t>07-910-8908</t>
  </si>
  <si>
    <t>39-943-6933</t>
  </si>
  <si>
    <t>37-303-6855</t>
  </si>
  <si>
    <t>92-298-6788</t>
  </si>
  <si>
    <t>84-154-1777</t>
  </si>
  <si>
    <t>63-443-0840</t>
  </si>
  <si>
    <t>28-038-1442</t>
  </si>
  <si>
    <t>51-374-9282</t>
  </si>
  <si>
    <t>34-120-8123</t>
  </si>
  <si>
    <t>13-492-6643</t>
  </si>
  <si>
    <t>29-713-5646</t>
  </si>
  <si>
    <t>12-336-3917</t>
  </si>
  <si>
    <t>24-712-2301</t>
  </si>
  <si>
    <t>21-675-2308</t>
  </si>
  <si>
    <t>03-943-2978</t>
  </si>
  <si>
    <t>14-001-1213</t>
  </si>
  <si>
    <t>18-901-6992</t>
  </si>
  <si>
    <t>46-701-8464</t>
  </si>
  <si>
    <t>91-668-6093</t>
  </si>
  <si>
    <t>70-273-4781</t>
  </si>
  <si>
    <t>24-361-3599</t>
  </si>
  <si>
    <t>37-036-8320</t>
  </si>
  <si>
    <t>92-331-4118</t>
  </si>
  <si>
    <t>76-512-4504</t>
  </si>
  <si>
    <t>96-623-2951</t>
  </si>
  <si>
    <t>20-964-5134</t>
  </si>
  <si>
    <t>41-025-3894</t>
  </si>
  <si>
    <t>29-206-2651</t>
  </si>
  <si>
    <t>49-363-8689</t>
  </si>
  <si>
    <t>85-976-6170</t>
  </si>
  <si>
    <t>45-012-6629</t>
  </si>
  <si>
    <t>27-291-7756</t>
  </si>
  <si>
    <t>91-020-8329</t>
  </si>
  <si>
    <t>29-724-6982</t>
  </si>
  <si>
    <t>15-364-0241</t>
  </si>
  <si>
    <t>55-285-7803</t>
  </si>
  <si>
    <t>28-978-6641</t>
  </si>
  <si>
    <t>72-345-6728</t>
  </si>
  <si>
    <t>33-875-4211</t>
  </si>
  <si>
    <t>05-220-4762</t>
  </si>
  <si>
    <t>14-211-2501</t>
  </si>
  <si>
    <t>61-680-3649</t>
  </si>
  <si>
    <t>84-278-3501</t>
  </si>
  <si>
    <t>43-342-8250</t>
  </si>
  <si>
    <t>51-009-6341</t>
  </si>
  <si>
    <t>09-162-1858</t>
  </si>
  <si>
    <t>93-938-8226</t>
  </si>
  <si>
    <t>41-431-4215</t>
  </si>
  <si>
    <t>54-431-3782</t>
  </si>
  <si>
    <t>54-366-8891</t>
  </si>
  <si>
    <t>91-750-1832</t>
  </si>
  <si>
    <t>43-626-4677</t>
  </si>
  <si>
    <t>02-299-2473</t>
  </si>
  <si>
    <t>35-526-3147</t>
  </si>
  <si>
    <t>91-448-0662</t>
  </si>
  <si>
    <t>06-860-6069</t>
  </si>
  <si>
    <t>82-458-0966</t>
  </si>
  <si>
    <t>60-202-3469</t>
  </si>
  <si>
    <t>84-816-6208</t>
  </si>
  <si>
    <t>70-608-6859</t>
  </si>
  <si>
    <t>83-434-0198</t>
  </si>
  <si>
    <t>51-657-7371</t>
  </si>
  <si>
    <t>03-087-6666</t>
  </si>
  <si>
    <t>61-594-4191</t>
  </si>
  <si>
    <t>01-291-8307</t>
  </si>
  <si>
    <t>50-676-1784</t>
  </si>
  <si>
    <t>12-488-1721</t>
  </si>
  <si>
    <t>53-525-7287</t>
  </si>
  <si>
    <t>44-303-6333</t>
  </si>
  <si>
    <t>10-090-5369</t>
  </si>
  <si>
    <t>06-990-2458</t>
  </si>
  <si>
    <t>01-758-8526</t>
  </si>
  <si>
    <t>18-345-1368</t>
  </si>
  <si>
    <t>37-084-1048</t>
  </si>
  <si>
    <t>35-779-9514</t>
  </si>
  <si>
    <t>66-503-6946</t>
  </si>
  <si>
    <t>40-509-4218</t>
  </si>
  <si>
    <t>74-072-7083</t>
  </si>
  <si>
    <t>30-632-1067</t>
  </si>
  <si>
    <t>21-484-3174</t>
  </si>
  <si>
    <t>56-301-6039</t>
  </si>
  <si>
    <t>17-698-9187</t>
  </si>
  <si>
    <t>60-715-3796</t>
  </si>
  <si>
    <t>30-759-0721</t>
  </si>
  <si>
    <t>54-172-1914</t>
  </si>
  <si>
    <t>21-180-7221</t>
  </si>
  <si>
    <t>75-567-8250</t>
  </si>
  <si>
    <t>54-766-0170</t>
  </si>
  <si>
    <t>45-286-2639</t>
  </si>
  <si>
    <t>78-441-9587</t>
  </si>
  <si>
    <t>26-862-7447</t>
  </si>
  <si>
    <t>93-156-7610</t>
  </si>
  <si>
    <t>38-797-8209</t>
  </si>
  <si>
    <t>66-065-0033</t>
  </si>
  <si>
    <t>45-611-4281</t>
  </si>
  <si>
    <t>59-668-4557</t>
  </si>
  <si>
    <t>21-479-8539</t>
  </si>
  <si>
    <t>10-436-2861</t>
  </si>
  <si>
    <t>40-274-9848</t>
  </si>
  <si>
    <t>41-344-7559</t>
  </si>
  <si>
    <t>13-267-6022</t>
  </si>
  <si>
    <t>00-953-0130</t>
  </si>
  <si>
    <t>46-483-2610</t>
  </si>
  <si>
    <t>86-533-4071</t>
  </si>
  <si>
    <t>86-041-3669</t>
  </si>
  <si>
    <t>50-435-4582</t>
  </si>
  <si>
    <t>96-693-1977</t>
  </si>
  <si>
    <t>43-974-8090</t>
  </si>
  <si>
    <t>96-279-3190</t>
  </si>
  <si>
    <t>62-738-7546</t>
  </si>
  <si>
    <t>90-353-7824</t>
  </si>
  <si>
    <t>37-815-5507</t>
  </si>
  <si>
    <t>92-171-5950</t>
  </si>
  <si>
    <t>42-660-7915</t>
  </si>
  <si>
    <t>24-543-5748</t>
  </si>
  <si>
    <t>08-203-8522</t>
  </si>
  <si>
    <t>55-855-4331</t>
  </si>
  <si>
    <t>34-080-3770</t>
  </si>
  <si>
    <t>34-002-4192</t>
  </si>
  <si>
    <t>37-840-3847</t>
  </si>
  <si>
    <t>68-128-4911</t>
  </si>
  <si>
    <t>40-094-3066</t>
  </si>
  <si>
    <t>09-879-7651</t>
  </si>
  <si>
    <t>09-357-1066</t>
  </si>
  <si>
    <t>09-349-4186</t>
  </si>
  <si>
    <t>32-781-7187</t>
  </si>
  <si>
    <t>00-743-8000</t>
  </si>
  <si>
    <t>08-005-5936</t>
  </si>
  <si>
    <t>75-429-9198</t>
  </si>
  <si>
    <t>19-810-9082</t>
  </si>
  <si>
    <t>68-828-9454</t>
  </si>
  <si>
    <t>32-906-9355</t>
  </si>
  <si>
    <t>00-871-2170</t>
  </si>
  <si>
    <t>03-809-0028</t>
  </si>
  <si>
    <t>90-583-6081</t>
  </si>
  <si>
    <t>38-423-7545</t>
  </si>
  <si>
    <t>72-689-3899</t>
  </si>
  <si>
    <t>29-483-4663</t>
  </si>
  <si>
    <t>68-171-0434</t>
  </si>
  <si>
    <t>26-159-2368</t>
  </si>
  <si>
    <t>33-837-6376</t>
  </si>
  <si>
    <t>72-252-5392</t>
  </si>
  <si>
    <t>19-041-8708</t>
  </si>
  <si>
    <t>23-578-7922</t>
  </si>
  <si>
    <t>83-976-8257</t>
  </si>
  <si>
    <t>89-480-2583</t>
  </si>
  <si>
    <t>59-051-3348</t>
  </si>
  <si>
    <t>12-291-6579</t>
  </si>
  <si>
    <t>64-375-4508</t>
  </si>
  <si>
    <t>46-658-9861</t>
  </si>
  <si>
    <t>52-036-2100</t>
  </si>
  <si>
    <t>39-454-7868</t>
  </si>
  <si>
    <t>33-591-1028</t>
  </si>
  <si>
    <t>46-330-1371</t>
  </si>
  <si>
    <t>93-588-2424</t>
  </si>
  <si>
    <t>81-115-8189</t>
  </si>
  <si>
    <t>70-905-9601</t>
  </si>
  <si>
    <t>96-718-0705</t>
  </si>
  <si>
    <t>52-406-8849</t>
  </si>
  <si>
    <t>78-547-0308</t>
  </si>
  <si>
    <t>76-503-1352</t>
  </si>
  <si>
    <t>98-787-8386</t>
  </si>
  <si>
    <t>36-482-1172</t>
  </si>
  <si>
    <t>13-647-0952</t>
  </si>
  <si>
    <t>90-277-3094</t>
  </si>
  <si>
    <t>31-740-1496</t>
  </si>
  <si>
    <t>34-731-7625</t>
  </si>
  <si>
    <t>91-506-0579</t>
  </si>
  <si>
    <t>30-532-0058</t>
  </si>
  <si>
    <t>44-373-5007</t>
  </si>
  <si>
    <t>05-397-0393</t>
  </si>
  <si>
    <t>83-418-2027</t>
  </si>
  <si>
    <t>43-105-6831</t>
  </si>
  <si>
    <t>31-239-4093</t>
  </si>
  <si>
    <t>79-631-1996</t>
  </si>
  <si>
    <t>35-110-5385</t>
  </si>
  <si>
    <t>24-247-9486</t>
  </si>
  <si>
    <t>74-486-4866</t>
  </si>
  <si>
    <t>12-107-1169</t>
  </si>
  <si>
    <t>29-369-9745</t>
  </si>
  <si>
    <t>97-142-7442</t>
  </si>
  <si>
    <t>27-546-2539</t>
  </si>
  <si>
    <t>89-786-8256</t>
  </si>
  <si>
    <t>75-587-5150</t>
  </si>
  <si>
    <t>87-062-3880</t>
  </si>
  <si>
    <t>54-815-4940</t>
  </si>
  <si>
    <t>21-474-6684</t>
  </si>
  <si>
    <t>55-165-3901</t>
  </si>
  <si>
    <t>90-681-6602</t>
  </si>
  <si>
    <t>35-141-2421</t>
  </si>
  <si>
    <t>13-635-6133</t>
  </si>
  <si>
    <t>15-121-2718</t>
  </si>
  <si>
    <t>14-492-6165</t>
  </si>
  <si>
    <t>48-828-7101</t>
  </si>
  <si>
    <t>06-797-6583</t>
  </si>
  <si>
    <t>92-703-6753</t>
  </si>
  <si>
    <t>40-080-1615</t>
  </si>
  <si>
    <t>46-719-5597</t>
  </si>
  <si>
    <t>04-271-2713</t>
  </si>
  <si>
    <t>36-825-5455</t>
  </si>
  <si>
    <t>81-111-9244</t>
  </si>
  <si>
    <t>46-373-8468</t>
  </si>
  <si>
    <t>81-869-9185</t>
  </si>
  <si>
    <t>28-402-1685</t>
  </si>
  <si>
    <t>19-868-7893</t>
  </si>
  <si>
    <t>38-130-8399</t>
  </si>
  <si>
    <t>44-207-3837</t>
  </si>
  <si>
    <t>35-651-5112</t>
  </si>
  <si>
    <t>73-110-3968</t>
  </si>
  <si>
    <t>29-715-1178</t>
  </si>
  <si>
    <t>13-597-9533</t>
  </si>
  <si>
    <t>99-875-5691</t>
  </si>
  <si>
    <t>07-550-1948</t>
  </si>
  <si>
    <t>47-438-2486</t>
  </si>
  <si>
    <t>57-583-0777</t>
  </si>
  <si>
    <t>98-358-2467</t>
  </si>
  <si>
    <t>94-159-6718</t>
  </si>
  <si>
    <t>14-247-1315</t>
  </si>
  <si>
    <t>48-756-9537</t>
  </si>
  <si>
    <t>19-596-9877</t>
  </si>
  <si>
    <t>60-070-0904</t>
  </si>
  <si>
    <t>64-947-0521</t>
  </si>
  <si>
    <t>44-955-1357</t>
  </si>
  <si>
    <t>52-309-1815</t>
  </si>
  <si>
    <t>92-287-0618</t>
  </si>
  <si>
    <t>41-251-2246</t>
  </si>
  <si>
    <t>14-491-0117</t>
  </si>
  <si>
    <t>93-084-3571</t>
  </si>
  <si>
    <t>94-102-0988</t>
  </si>
  <si>
    <t>62-315-1491</t>
  </si>
  <si>
    <t>70-702-2058</t>
  </si>
  <si>
    <t>40-192-7274</t>
  </si>
  <si>
    <t>03-212-3706</t>
  </si>
  <si>
    <t>21-050-6862</t>
  </si>
  <si>
    <t>86-680-8541</t>
  </si>
  <si>
    <t>19-399-8618</t>
  </si>
  <si>
    <t>18-613-6701</t>
  </si>
  <si>
    <t>19-575-8117</t>
  </si>
  <si>
    <t>28-911-6356</t>
  </si>
  <si>
    <t>57-813-4194</t>
  </si>
  <si>
    <t>58-917-8352</t>
  </si>
  <si>
    <t>44-013-3135</t>
  </si>
  <si>
    <t>02-254-1353</t>
  </si>
  <si>
    <t>23-565-9477</t>
  </si>
  <si>
    <t>61-222-5093</t>
  </si>
  <si>
    <t>27-208-9134</t>
  </si>
  <si>
    <t>39-733-5921</t>
  </si>
  <si>
    <t>79-993-1771</t>
  </si>
  <si>
    <t>43-492-2071</t>
  </si>
  <si>
    <t>53-853-7622</t>
  </si>
  <si>
    <t>30-255-7454</t>
  </si>
  <si>
    <t>88-247-5174</t>
  </si>
  <si>
    <t>09-586-6461</t>
  </si>
  <si>
    <t>46-130-6935</t>
  </si>
  <si>
    <t>68-539-6728</t>
  </si>
  <si>
    <t>94-645-5574</t>
  </si>
  <si>
    <t>46-777-4976</t>
  </si>
  <si>
    <t>47-365-0098</t>
  </si>
  <si>
    <t>86-558-7598</t>
  </si>
  <si>
    <t>71-288-0752</t>
  </si>
  <si>
    <t>85-820-5243</t>
  </si>
  <si>
    <t>03-506-4223</t>
  </si>
  <si>
    <t>73-337-2928</t>
  </si>
  <si>
    <t>49-944-4932</t>
  </si>
  <si>
    <t>44-393-9333</t>
  </si>
  <si>
    <t>97-906-5031</t>
  </si>
  <si>
    <t>10-350-1001</t>
  </si>
  <si>
    <t>60-520-4289</t>
  </si>
  <si>
    <t>66-829-5793</t>
  </si>
  <si>
    <t>98-690-7133</t>
  </si>
  <si>
    <t>57-759-0922</t>
  </si>
  <si>
    <t>34-543-2913</t>
  </si>
  <si>
    <t>15-063-0592</t>
  </si>
  <si>
    <t>83-729-8161</t>
  </si>
  <si>
    <t>06-148-9599</t>
  </si>
  <si>
    <t>69-555-7152</t>
  </si>
  <si>
    <t>32-209-1114</t>
  </si>
  <si>
    <t>29-397-5085</t>
  </si>
  <si>
    <t>04-876-6991</t>
  </si>
  <si>
    <t>67-268-2038</t>
  </si>
  <si>
    <t>29-617-6272</t>
  </si>
  <si>
    <t>01-152-2928</t>
  </si>
  <si>
    <t>39-151-0604</t>
  </si>
  <si>
    <t>16-923-8392</t>
  </si>
  <si>
    <t>42-266-8160</t>
  </si>
  <si>
    <t>98-854-0602</t>
  </si>
  <si>
    <t>83-407-1095</t>
  </si>
  <si>
    <t>52-135-0422</t>
  </si>
  <si>
    <t>05-195-8770</t>
  </si>
  <si>
    <t>83-389-2955</t>
  </si>
  <si>
    <t>58-917-4563</t>
  </si>
  <si>
    <t>95-055-1155</t>
  </si>
  <si>
    <t>31-941-6390</t>
  </si>
  <si>
    <t>80-149-3635</t>
  </si>
  <si>
    <t>78-015-1199</t>
  </si>
  <si>
    <t>41-483-7461</t>
  </si>
  <si>
    <t>78-294-6574</t>
  </si>
  <si>
    <t>08-171-0561</t>
  </si>
  <si>
    <t>49-561-5947</t>
  </si>
  <si>
    <t>78-350-7996</t>
  </si>
  <si>
    <t>16-539-0072</t>
  </si>
  <si>
    <t>36-099-1662</t>
  </si>
  <si>
    <t>82-452-1007</t>
  </si>
  <si>
    <t>76-470-7713</t>
  </si>
  <si>
    <t>45-825-8854</t>
  </si>
  <si>
    <t>65-548-3732</t>
  </si>
  <si>
    <t>68-742-5211</t>
  </si>
  <si>
    <t>95-340-3035</t>
  </si>
  <si>
    <t>31-539-4053</t>
  </si>
  <si>
    <t>65-773-3957</t>
  </si>
  <si>
    <t>05-594-7855</t>
  </si>
  <si>
    <t>53-752-9293</t>
  </si>
  <si>
    <t>13-442-8871</t>
  </si>
  <si>
    <t>07-650-9692</t>
  </si>
  <si>
    <t>14-868-3326</t>
  </si>
  <si>
    <t>30-932-5763</t>
  </si>
  <si>
    <t>18-066-5216</t>
  </si>
  <si>
    <t>75-405-2125</t>
  </si>
  <si>
    <t>19-762-9807</t>
  </si>
  <si>
    <t>87-366-6176</t>
  </si>
  <si>
    <t>22-064-6840</t>
  </si>
  <si>
    <t>70-889-7901</t>
  </si>
  <si>
    <t>95-774-5824</t>
  </si>
  <si>
    <t>23-802-3773</t>
  </si>
  <si>
    <t>88-932-0214</t>
  </si>
  <si>
    <t>86-868-8255</t>
  </si>
  <si>
    <t>68-849-6606</t>
  </si>
  <si>
    <t>75-524-2030</t>
  </si>
  <si>
    <t>10-684-9324</t>
  </si>
  <si>
    <t>06-936-8805</t>
  </si>
  <si>
    <t>06-363-4818</t>
  </si>
  <si>
    <t>66-043-1453</t>
  </si>
  <si>
    <t>74-496-6208</t>
  </si>
  <si>
    <t>07-985-9035</t>
  </si>
  <si>
    <t>62-677-1048</t>
  </si>
  <si>
    <t>00-436-2693</t>
  </si>
  <si>
    <t>43-494-3798</t>
  </si>
  <si>
    <t>73-559-7070</t>
  </si>
  <si>
    <t>77-741-6785</t>
  </si>
  <si>
    <t>83-601-8761</t>
  </si>
  <si>
    <t>99-722-8769</t>
  </si>
  <si>
    <t>30-296-1143</t>
  </si>
  <si>
    <t>21-005-7844</t>
  </si>
  <si>
    <t>17-668-1132</t>
  </si>
  <si>
    <t>01-794-7643</t>
  </si>
  <si>
    <t>48-403-1797</t>
  </si>
  <si>
    <t>53-612-1021</t>
  </si>
  <si>
    <t>00-189-3683</t>
  </si>
  <si>
    <t>39-833-8822</t>
  </si>
  <si>
    <t>22-902-0043</t>
  </si>
  <si>
    <t>05-633-1206</t>
  </si>
  <si>
    <t>37-097-2035</t>
  </si>
  <si>
    <t>26-959-7731</t>
  </si>
  <si>
    <t>10-002-6655</t>
  </si>
  <si>
    <t>04-044-9633</t>
  </si>
  <si>
    <t>76-550-2534</t>
  </si>
  <si>
    <t>21-164-5182</t>
  </si>
  <si>
    <t>84-998-9577</t>
  </si>
  <si>
    <t>53-684-7733</t>
  </si>
  <si>
    <t>29-768-3086</t>
  </si>
  <si>
    <t>78-844-1031</t>
  </si>
  <si>
    <t>84-711-1617</t>
  </si>
  <si>
    <t>09-210-0001</t>
  </si>
  <si>
    <t>16-888-3113</t>
  </si>
  <si>
    <t>77-581-4847</t>
  </si>
  <si>
    <t>52-915-8773</t>
  </si>
  <si>
    <t>28-533-6552</t>
  </si>
  <si>
    <t>87-359-2453</t>
  </si>
  <si>
    <t>68-714-6456</t>
  </si>
  <si>
    <t>75-957-8576</t>
  </si>
  <si>
    <t>18-494-3323</t>
  </si>
  <si>
    <t>76-044-6838</t>
  </si>
  <si>
    <t>08-725-0766</t>
  </si>
  <si>
    <t>03-615-8996</t>
  </si>
  <si>
    <t>32-486-1825</t>
  </si>
  <si>
    <t>44-643-8899</t>
  </si>
  <si>
    <t>66-896-4853</t>
  </si>
  <si>
    <t>54-532-3309</t>
  </si>
  <si>
    <t>53-853-5921</t>
  </si>
  <si>
    <t>80-060-8234</t>
  </si>
  <si>
    <t>75-494-8620</t>
  </si>
  <si>
    <t>03-142-0234</t>
  </si>
  <si>
    <t>56-024-8527</t>
  </si>
  <si>
    <t>64-772-5641</t>
  </si>
  <si>
    <t>43-158-0753</t>
  </si>
  <si>
    <t>33-740-4663</t>
  </si>
  <si>
    <t>26-014-3361</t>
  </si>
  <si>
    <t>83-896-8383</t>
  </si>
  <si>
    <t>04-921-3109</t>
  </si>
  <si>
    <t>32-876-4975</t>
  </si>
  <si>
    <t>69-994-2387</t>
  </si>
  <si>
    <t>69-994-8990</t>
  </si>
  <si>
    <t>15-649-4841</t>
  </si>
  <si>
    <t>08-469-0495</t>
  </si>
  <si>
    <t>84-499-4363</t>
  </si>
  <si>
    <t>64-566-5713</t>
  </si>
  <si>
    <t>91-228-9791</t>
  </si>
  <si>
    <t>48-762-3924</t>
  </si>
  <si>
    <t>20-198-4979</t>
  </si>
  <si>
    <t>65-472-2964</t>
  </si>
  <si>
    <t>62-266-4918</t>
  </si>
  <si>
    <t>65-342-5210</t>
  </si>
  <si>
    <t>47-948-2218</t>
  </si>
  <si>
    <t>59-728-5298</t>
  </si>
  <si>
    <t>38-293-0247</t>
  </si>
  <si>
    <t>41-865-1290</t>
  </si>
  <si>
    <t>08-392-0319</t>
  </si>
  <si>
    <t>69-907-1456</t>
  </si>
  <si>
    <t>23-305-5233</t>
  </si>
  <si>
    <t>40-462-0294</t>
  </si>
  <si>
    <t>28-521-1025</t>
  </si>
  <si>
    <t>63-718-0876</t>
  </si>
  <si>
    <t>63-184-5934</t>
  </si>
  <si>
    <t>79-103-9205</t>
  </si>
  <si>
    <t>45-562-9744</t>
  </si>
  <si>
    <t>95-658-4084</t>
  </si>
  <si>
    <t>40-900-8942</t>
  </si>
  <si>
    <t>13-243-7422</t>
  </si>
  <si>
    <t>47-872-9473</t>
  </si>
  <si>
    <t>96-609-0519</t>
  </si>
  <si>
    <t>61-955-3849</t>
  </si>
  <si>
    <t>63-778-5756</t>
  </si>
  <si>
    <t>42-548-1621</t>
  </si>
  <si>
    <t>71-525-6371</t>
  </si>
  <si>
    <t>03-513-4429</t>
  </si>
  <si>
    <t>57-430-4666</t>
  </si>
  <si>
    <t>85-862-6192</t>
  </si>
  <si>
    <t>11-492-3530</t>
  </si>
  <si>
    <t>48-441-4674</t>
  </si>
  <si>
    <t>01-863-5894</t>
  </si>
  <si>
    <t>66-370-5740</t>
  </si>
  <si>
    <t>58-876-3222</t>
  </si>
  <si>
    <t>75-679-1393</t>
  </si>
  <si>
    <t>12-771-5741</t>
  </si>
  <si>
    <t>76-244-7051</t>
  </si>
  <si>
    <t>08-520-2973</t>
  </si>
  <si>
    <t>60-639-2516</t>
  </si>
  <si>
    <t>82-442-9326</t>
  </si>
  <si>
    <t>02-802-5643</t>
  </si>
  <si>
    <t>56-977-5210</t>
  </si>
  <si>
    <t>92-223-4935</t>
  </si>
  <si>
    <t>22-950-9708</t>
  </si>
  <si>
    <t>13-014-9029</t>
  </si>
  <si>
    <t>47-334-8456</t>
  </si>
  <si>
    <t>09-839-9404</t>
  </si>
  <si>
    <t>02-087-5182</t>
  </si>
  <si>
    <t>17-487-3099</t>
  </si>
  <si>
    <t>80-551-5409</t>
  </si>
  <si>
    <t>79-768-0279</t>
  </si>
  <si>
    <t>38-819-6963</t>
  </si>
  <si>
    <t>60-740-8591</t>
  </si>
  <si>
    <t>99-974-6885</t>
  </si>
  <si>
    <t>58-663-5193</t>
  </si>
  <si>
    <t>93-902-2032</t>
  </si>
  <si>
    <t>39-396-6125</t>
  </si>
  <si>
    <t>71-156-1803</t>
  </si>
  <si>
    <t>64-253-5527</t>
  </si>
  <si>
    <t>07-956-0132</t>
  </si>
  <si>
    <t>64-608-2027</t>
  </si>
  <si>
    <t>76-751-6757</t>
  </si>
  <si>
    <t>95-035-5155</t>
  </si>
  <si>
    <t>69-298-5151</t>
  </si>
  <si>
    <t>82-553-7262</t>
  </si>
  <si>
    <t>62-379-1665</t>
  </si>
  <si>
    <t>30-105-2495</t>
  </si>
  <si>
    <t>48-222-4484</t>
  </si>
  <si>
    <t>30-359-3393</t>
  </si>
  <si>
    <t>28-140-6717</t>
  </si>
  <si>
    <t>48-036-0505</t>
  </si>
  <si>
    <t>26-797-1839</t>
  </si>
  <si>
    <t>76-129-1552</t>
  </si>
  <si>
    <t>44-343-8493</t>
  </si>
  <si>
    <t>35-785-5545</t>
  </si>
  <si>
    <t>22-791-6924</t>
  </si>
  <si>
    <t>44-056-2544</t>
  </si>
  <si>
    <t>20-786-0007</t>
  </si>
  <si>
    <t>20-157-7306</t>
  </si>
  <si>
    <t>14-582-7215</t>
  </si>
  <si>
    <t>84-426-5879</t>
  </si>
  <si>
    <t>20-647-8594</t>
  </si>
  <si>
    <t>39-547-1459</t>
  </si>
  <si>
    <t>94-303-0454</t>
  </si>
  <si>
    <t>08-427-9443</t>
  </si>
  <si>
    <t>56-906-4357</t>
  </si>
  <si>
    <t>08-379-5047</t>
  </si>
  <si>
    <t>44-443-9802</t>
  </si>
  <si>
    <t>14-534-5417</t>
  </si>
  <si>
    <t>23-786-1849</t>
  </si>
  <si>
    <t>98-737-0326</t>
  </si>
  <si>
    <t>70-292-5040</t>
  </si>
  <si>
    <t>36-175-0244</t>
  </si>
  <si>
    <t>22-095-9133</t>
  </si>
  <si>
    <t>21-552-4109</t>
  </si>
  <si>
    <t>60-211-4017</t>
  </si>
  <si>
    <t>43-924-1974</t>
  </si>
  <si>
    <t>92-968-0479</t>
  </si>
  <si>
    <t>67-464-2616</t>
  </si>
  <si>
    <t>74-288-1517</t>
  </si>
  <si>
    <t>27-638-4051</t>
  </si>
  <si>
    <t>22-763-9462</t>
  </si>
  <si>
    <t>56-477-0472</t>
  </si>
  <si>
    <t>49-777-7120</t>
  </si>
  <si>
    <t>16-444-3383</t>
  </si>
  <si>
    <t>38-310-2100</t>
  </si>
  <si>
    <t>95-262-1736</t>
  </si>
  <si>
    <t>41-479-9740</t>
  </si>
  <si>
    <t>28-967-6394</t>
  </si>
  <si>
    <t>59-409-0232</t>
  </si>
  <si>
    <t>28-573-9108</t>
  </si>
  <si>
    <t>73-473-9380</t>
  </si>
  <si>
    <t>00-324-1026</t>
  </si>
  <si>
    <t>79-332-1331</t>
  </si>
  <si>
    <t>56-676-8010</t>
  </si>
  <si>
    <t>57-392-4619</t>
  </si>
  <si>
    <t>05-910-7428</t>
  </si>
  <si>
    <t>87-569-7561</t>
  </si>
  <si>
    <t>74-736-3611</t>
  </si>
  <si>
    <t>75-224-0152</t>
  </si>
  <si>
    <t>79-012-3687</t>
  </si>
  <si>
    <t>14-633-3823</t>
  </si>
  <si>
    <t>95-645-3554</t>
  </si>
  <si>
    <t>35-943-9850</t>
  </si>
  <si>
    <t>36-649-9164</t>
  </si>
  <si>
    <t>66-625-6641</t>
  </si>
  <si>
    <t>91-862-3036</t>
  </si>
  <si>
    <t>35-447-4869</t>
  </si>
  <si>
    <t>29-244-7897</t>
  </si>
  <si>
    <t>71-877-3542</t>
  </si>
  <si>
    <t>19-306-9420</t>
  </si>
  <si>
    <t>72-671-8460</t>
  </si>
  <si>
    <t>72-608-7959</t>
  </si>
  <si>
    <t>80-563-6128</t>
  </si>
  <si>
    <t>97-318-0934</t>
  </si>
  <si>
    <t>25-549-8664</t>
  </si>
  <si>
    <t>44-675-3250</t>
  </si>
  <si>
    <t>60-331-4629</t>
  </si>
  <si>
    <t>29-253-9140</t>
  </si>
  <si>
    <t>17-929-3896</t>
  </si>
  <si>
    <t>55-501-0377</t>
  </si>
  <si>
    <t>68-923-1603</t>
  </si>
  <si>
    <t>66-558-8560</t>
  </si>
  <si>
    <t>11-571-4275</t>
  </si>
  <si>
    <t>02-320-4551</t>
  </si>
  <si>
    <t>98-011-4292</t>
  </si>
  <si>
    <t>69-908-4803</t>
  </si>
  <si>
    <t>45-955-6342</t>
  </si>
  <si>
    <t>63-509-6501</t>
  </si>
  <si>
    <t>49-528-7974</t>
  </si>
  <si>
    <t>78-812-4909</t>
  </si>
  <si>
    <t>41-706-1321</t>
  </si>
  <si>
    <t>18-291-8804</t>
  </si>
  <si>
    <t>20-322-7019</t>
  </si>
  <si>
    <t>17-561-8244</t>
  </si>
  <si>
    <t>96-781-7975</t>
  </si>
  <si>
    <t>44-013-7833</t>
  </si>
  <si>
    <t>43-592-5477</t>
  </si>
  <si>
    <t>54-791-1757</t>
  </si>
  <si>
    <t>31-778-9798</t>
  </si>
  <si>
    <t>83-012-8648</t>
  </si>
  <si>
    <t>20-331-2759</t>
  </si>
  <si>
    <t>28-568-9893</t>
  </si>
  <si>
    <t>90-843-7646</t>
  </si>
  <si>
    <t>56-269-8943</t>
  </si>
  <si>
    <t>05-719-6957</t>
  </si>
  <si>
    <t>80-019-5397</t>
  </si>
  <si>
    <t>26-026-2258</t>
  </si>
  <si>
    <t>54-129-1520</t>
  </si>
  <si>
    <t>97-313-3060</t>
  </si>
  <si>
    <t>60-221-6082</t>
  </si>
  <si>
    <t>69-640-8508</t>
  </si>
  <si>
    <t>72-472-9142</t>
  </si>
  <si>
    <t>18-925-7261</t>
  </si>
  <si>
    <t>90-840-7094</t>
  </si>
  <si>
    <t>42-334-8107</t>
  </si>
  <si>
    <t>46-142-7120</t>
  </si>
  <si>
    <t>24-670-4052</t>
  </si>
  <si>
    <t>35-120-8015</t>
  </si>
  <si>
    <t>80-787-1790</t>
  </si>
  <si>
    <t>53-032-2019</t>
  </si>
  <si>
    <t>69-175-2476</t>
  </si>
  <si>
    <t>57-465-1502</t>
  </si>
  <si>
    <t>99-162-1202</t>
  </si>
  <si>
    <t>76-461-4176</t>
  </si>
  <si>
    <t>82-358-2145</t>
  </si>
  <si>
    <t>24-173-0758</t>
  </si>
  <si>
    <t>88-703-6708</t>
  </si>
  <si>
    <t>71-629-9388</t>
  </si>
  <si>
    <t>24-322-1648</t>
  </si>
  <si>
    <t>29-455-0601</t>
  </si>
  <si>
    <t>24-504-9804</t>
  </si>
  <si>
    <t>74-461-3162</t>
  </si>
  <si>
    <t>60-639-7501</t>
  </si>
  <si>
    <t>36-663-9366</t>
  </si>
  <si>
    <t>15-230-5521</t>
  </si>
  <si>
    <t>10-818-3083</t>
  </si>
  <si>
    <t>64-778-1738</t>
  </si>
  <si>
    <t>07-147-2036</t>
  </si>
  <si>
    <t>73-128-8596</t>
  </si>
  <si>
    <t>35-194-2326</t>
  </si>
  <si>
    <t>52-042-1311</t>
  </si>
  <si>
    <t>75-608-4951</t>
  </si>
  <si>
    <t>79-066-3358</t>
  </si>
  <si>
    <t>20-988-9388</t>
  </si>
  <si>
    <t>45-981-2193</t>
  </si>
  <si>
    <t>25-748-7860</t>
  </si>
  <si>
    <t>51-165-5828</t>
  </si>
  <si>
    <t>79-537-0126</t>
  </si>
  <si>
    <t>49-102-0228</t>
  </si>
  <si>
    <t>96-395-6064</t>
  </si>
  <si>
    <t>73-798-5055</t>
  </si>
  <si>
    <t>39-253-8108</t>
  </si>
  <si>
    <t>57-014-6491</t>
  </si>
  <si>
    <t>61-373-0532</t>
  </si>
  <si>
    <t>17-225-4674</t>
  </si>
  <si>
    <t>05-139-5412</t>
  </si>
  <si>
    <t>76-926-6251</t>
  </si>
  <si>
    <t>38-229-0998</t>
  </si>
  <si>
    <t>88-010-2780</t>
  </si>
  <si>
    <t>65-278-1796</t>
  </si>
  <si>
    <t>73-679-3882</t>
  </si>
  <si>
    <t>72-752-2055</t>
  </si>
  <si>
    <t>65-446-4232</t>
  </si>
  <si>
    <t>06-108-3898</t>
  </si>
  <si>
    <t>09-838-0736</t>
  </si>
  <si>
    <t>33-384-6456</t>
  </si>
  <si>
    <t>25-136-3223</t>
  </si>
  <si>
    <t>49-613-0707</t>
  </si>
  <si>
    <t>12-657-2307</t>
  </si>
  <si>
    <t>07-332-8094</t>
  </si>
  <si>
    <t>86-141-5392</t>
  </si>
  <si>
    <t>81-866-0262</t>
  </si>
  <si>
    <t>20-452-6191</t>
  </si>
  <si>
    <t>27-505-5626</t>
  </si>
  <si>
    <t>64-577-7111</t>
  </si>
  <si>
    <t>27-003-6244</t>
  </si>
  <si>
    <t>49-655-3063</t>
  </si>
  <si>
    <t>51-382-0094</t>
  </si>
  <si>
    <t>44-226-1709</t>
  </si>
  <si>
    <t>60-082-0643</t>
  </si>
  <si>
    <t>25-464-7311</t>
  </si>
  <si>
    <t>34-296-7372</t>
  </si>
  <si>
    <t>71-037-8000</t>
  </si>
  <si>
    <t>89-962-5187</t>
  </si>
  <si>
    <t>83-823-6070</t>
  </si>
  <si>
    <t>78-165-9322</t>
  </si>
  <si>
    <t>31-176-0230</t>
  </si>
  <si>
    <t>90-497-7481</t>
  </si>
  <si>
    <t>57-426-6011</t>
  </si>
  <si>
    <t>27-227-9772</t>
  </si>
  <si>
    <t>74-609-1978</t>
  </si>
  <si>
    <t>29-484-7981</t>
  </si>
  <si>
    <t>52-845-9049</t>
  </si>
  <si>
    <t>96-764-4836</t>
  </si>
  <si>
    <t>75-260-0824</t>
  </si>
  <si>
    <t>63-867-5760</t>
  </si>
  <si>
    <t>66-664-6027</t>
  </si>
  <si>
    <t>94-004-6987</t>
  </si>
  <si>
    <t>89-557-3076</t>
  </si>
  <si>
    <t>12-444-4911</t>
  </si>
  <si>
    <t>15-405-7021</t>
  </si>
  <si>
    <t>71-830-7548</t>
  </si>
  <si>
    <t>39-666-1529</t>
  </si>
  <si>
    <t>87-591-6228</t>
  </si>
  <si>
    <t>68-639-3933</t>
  </si>
  <si>
    <t>31-160-0570</t>
  </si>
  <si>
    <t>51-497-6137</t>
  </si>
  <si>
    <t>26-369-6519</t>
  </si>
  <si>
    <t>45-161-1690</t>
  </si>
  <si>
    <t>78-966-9404</t>
  </si>
  <si>
    <t>53-116-0418</t>
  </si>
  <si>
    <t>24-291-9415</t>
  </si>
  <si>
    <t>35-941-9891</t>
  </si>
  <si>
    <t>45-799-0341</t>
  </si>
  <si>
    <t>06-349-0466</t>
  </si>
  <si>
    <t>96-772-6270</t>
  </si>
  <si>
    <t>02-532-4186</t>
  </si>
  <si>
    <t>09-785-3268</t>
  </si>
  <si>
    <t>83-930-8026</t>
  </si>
  <si>
    <t>99-785-4291</t>
  </si>
  <si>
    <t>42-122-4337</t>
  </si>
  <si>
    <t>33-119-3502</t>
  </si>
  <si>
    <t>53-314-8469</t>
  </si>
  <si>
    <t>43-083-2816</t>
  </si>
  <si>
    <t>90-688-4891</t>
  </si>
  <si>
    <t>89-593-9796</t>
  </si>
  <si>
    <t>26-823-0017</t>
  </si>
  <si>
    <t>95-659-8814</t>
  </si>
  <si>
    <t>68-526-0068</t>
  </si>
  <si>
    <t>42-840-4575</t>
  </si>
  <si>
    <t>99-867-6899</t>
  </si>
  <si>
    <t>11-257-0887</t>
  </si>
  <si>
    <t>74-961-4930</t>
  </si>
  <si>
    <t>26-032-5157</t>
  </si>
  <si>
    <t>75-537-2920</t>
  </si>
  <si>
    <t>97-524-3408</t>
  </si>
  <si>
    <t>45-946-9451</t>
  </si>
  <si>
    <t>71-791-3288</t>
  </si>
  <si>
    <t>78-036-3293</t>
  </si>
  <si>
    <t>05-869-4113</t>
  </si>
  <si>
    <t>47-279-0417</t>
  </si>
  <si>
    <t>25-808-9581</t>
  </si>
  <si>
    <t>15-678-3216</t>
  </si>
  <si>
    <t>02-912-6263</t>
  </si>
  <si>
    <t>80-503-8751</t>
  </si>
  <si>
    <t>10-197-8584</t>
  </si>
  <si>
    <t>69-902-3593</t>
  </si>
  <si>
    <t>46-526-2785</t>
  </si>
  <si>
    <t>14-018-7354</t>
  </si>
  <si>
    <t>53-495-4521</t>
  </si>
  <si>
    <t>64-509-9873</t>
  </si>
  <si>
    <t>28-175-0751</t>
  </si>
  <si>
    <t>75-165-7940</t>
  </si>
  <si>
    <t>98-529-6421</t>
  </si>
  <si>
    <t>42-649-7722</t>
  </si>
  <si>
    <t>91-992-0097</t>
  </si>
  <si>
    <t>77-813-1193</t>
  </si>
  <si>
    <t>60-526-2139</t>
  </si>
  <si>
    <t>59-074-4684</t>
  </si>
  <si>
    <t>72-757-1097</t>
  </si>
  <si>
    <t>27-407-3545</t>
  </si>
  <si>
    <t>24-682-2267</t>
  </si>
  <si>
    <t>23-560-2250</t>
  </si>
  <si>
    <t>62-189-0898</t>
  </si>
  <si>
    <t>58-784-4214</t>
  </si>
  <si>
    <t>45-692-2892</t>
  </si>
  <si>
    <t>12-717-0817</t>
  </si>
  <si>
    <t>15-494-3297</t>
  </si>
  <si>
    <t>82-018-5090</t>
  </si>
  <si>
    <t>37-910-9669</t>
  </si>
  <si>
    <t>98-150-3813</t>
  </si>
  <si>
    <t>67-214-0140</t>
  </si>
  <si>
    <t>21-109-0114</t>
  </si>
  <si>
    <t>00-171-8076</t>
  </si>
  <si>
    <t>81-717-0491</t>
  </si>
  <si>
    <t>97-420-0371</t>
  </si>
  <si>
    <t>86-506-1453</t>
  </si>
  <si>
    <t>12-225-0889</t>
  </si>
  <si>
    <t>23-044-5812</t>
  </si>
  <si>
    <t>64-527-5914</t>
  </si>
  <si>
    <t>58-270-8362</t>
  </si>
  <si>
    <t>83-333-4687</t>
  </si>
  <si>
    <t>09-896-9959</t>
  </si>
  <si>
    <t>82-895-1794</t>
  </si>
  <si>
    <t>48-293-9189</t>
  </si>
  <si>
    <t>76-460-4296</t>
  </si>
  <si>
    <t>56-125-3924</t>
  </si>
  <si>
    <t>32-275-9980</t>
  </si>
  <si>
    <t>84-351-7535</t>
  </si>
  <si>
    <t>77-190-3602</t>
  </si>
  <si>
    <t>73-392-4180</t>
  </si>
  <si>
    <t>96-768-4278</t>
  </si>
  <si>
    <t>37-686-1544</t>
  </si>
  <si>
    <t>66-935-5359</t>
  </si>
  <si>
    <t>98-081-4070</t>
  </si>
  <si>
    <t>14-493-5280</t>
  </si>
  <si>
    <t>24-166-3753</t>
  </si>
  <si>
    <t>60-907-1566</t>
  </si>
  <si>
    <t>52-620-7760</t>
  </si>
  <si>
    <t>88-914-0309</t>
  </si>
  <si>
    <t>89-635-4282</t>
  </si>
  <si>
    <t>22-034-4664</t>
  </si>
  <si>
    <t>74-902-1226</t>
  </si>
  <si>
    <t>34-754-4334</t>
  </si>
  <si>
    <t>06-620-7850</t>
  </si>
  <si>
    <t>30-667-5431</t>
  </si>
  <si>
    <t>47-590-0806</t>
  </si>
  <si>
    <t>67-987-5746</t>
  </si>
  <si>
    <t>40-544-8153</t>
  </si>
  <si>
    <t>31-530-4889</t>
  </si>
  <si>
    <t>91-375-5148</t>
  </si>
  <si>
    <t>82-042-7768</t>
  </si>
  <si>
    <t>59-678-8519</t>
  </si>
  <si>
    <t>64-425-6681</t>
  </si>
  <si>
    <t>60-116-8731</t>
  </si>
  <si>
    <t>36-533-1270</t>
  </si>
  <si>
    <t>51-488-8651</t>
  </si>
  <si>
    <t>27-361-9356</t>
  </si>
  <si>
    <t>83-467-4980</t>
  </si>
  <si>
    <t>13-394-9157</t>
  </si>
  <si>
    <t>96-202-8869</t>
  </si>
  <si>
    <t>22-268-5782</t>
  </si>
  <si>
    <t>77-218-9118</t>
  </si>
  <si>
    <t>66-255-2585</t>
  </si>
  <si>
    <t>70-947-7782</t>
  </si>
  <si>
    <t>29-825-0683</t>
  </si>
  <si>
    <t>38-294-7360</t>
  </si>
  <si>
    <t>62-046-8396</t>
  </si>
  <si>
    <t>28-051-4384</t>
  </si>
  <si>
    <t>91-017-2765</t>
  </si>
  <si>
    <t>18-045-0270</t>
  </si>
  <si>
    <t>92-562-8923</t>
  </si>
  <si>
    <t>94-435-1708</t>
  </si>
  <si>
    <t>35-868-8346</t>
  </si>
  <si>
    <t>11-546-4609</t>
  </si>
  <si>
    <t>09-978-3452</t>
  </si>
  <si>
    <t>24-143-4517</t>
  </si>
  <si>
    <t>83-301-8943</t>
  </si>
  <si>
    <t>85-475-4550</t>
  </si>
  <si>
    <t>72-602-8080</t>
  </si>
  <si>
    <t>07-947-3800</t>
  </si>
  <si>
    <t>51-760-3455</t>
  </si>
  <si>
    <t>86-343-9083</t>
  </si>
  <si>
    <t>25-616-0331</t>
  </si>
  <si>
    <t>30-403-4178</t>
  </si>
  <si>
    <t>39-544-5751</t>
  </si>
  <si>
    <t>50-732-1635</t>
  </si>
  <si>
    <t>61-550-8677</t>
  </si>
  <si>
    <t>17-108-6565</t>
  </si>
  <si>
    <t>17-465-0296</t>
  </si>
  <si>
    <t>60-801-3670</t>
  </si>
  <si>
    <t>06-684-0030</t>
  </si>
  <si>
    <t>19-326-5102</t>
  </si>
  <si>
    <t>60-737-5217</t>
  </si>
  <si>
    <t>68-381-3785</t>
  </si>
  <si>
    <t>58-998-5392</t>
  </si>
  <si>
    <t>47-192-8683</t>
  </si>
  <si>
    <t>32-205-5730</t>
  </si>
  <si>
    <t>19-991-0050</t>
  </si>
  <si>
    <t>03-837-0661</t>
  </si>
  <si>
    <t>30-849-2903</t>
  </si>
  <si>
    <t>28-201-2144</t>
  </si>
  <si>
    <t>48-224-9876</t>
  </si>
  <si>
    <t>69-858-8887</t>
  </si>
  <si>
    <t>16-974-0662</t>
  </si>
  <si>
    <t>22-020-6879</t>
  </si>
  <si>
    <t>25-382-2355</t>
  </si>
  <si>
    <t>66-133-3314</t>
  </si>
  <si>
    <t>63-366-1955</t>
  </si>
  <si>
    <t>31-050-3393</t>
  </si>
  <si>
    <t>50-441-6470</t>
  </si>
  <si>
    <t>35-425-8014</t>
  </si>
  <si>
    <t>40-008-1978</t>
  </si>
  <si>
    <t>50-160-0926</t>
  </si>
  <si>
    <t>63-707-2749</t>
  </si>
  <si>
    <t>36-043-6178</t>
  </si>
  <si>
    <t>13-005-2843</t>
  </si>
  <si>
    <t>52-882-1206</t>
  </si>
  <si>
    <t>52-010-0339</t>
  </si>
  <si>
    <t>01-277-1926</t>
  </si>
  <si>
    <t>33-422-4222</t>
  </si>
  <si>
    <t>96-608-6368</t>
  </si>
  <si>
    <t>20-309-9458</t>
  </si>
  <si>
    <t>52-752-3981</t>
  </si>
  <si>
    <t>66-856-6894</t>
  </si>
  <si>
    <t>85-728-2307</t>
  </si>
  <si>
    <t>25-706-3070</t>
  </si>
  <si>
    <t>91-233-6500</t>
  </si>
  <si>
    <t>32-904-1756</t>
  </si>
  <si>
    <t>52-399-1793</t>
  </si>
  <si>
    <t>63-035-4670</t>
  </si>
  <si>
    <t>79-550-8171</t>
  </si>
  <si>
    <t>33-470-8422</t>
  </si>
  <si>
    <t>22-480-3027</t>
  </si>
  <si>
    <t>43-254-5265</t>
  </si>
  <si>
    <t>01-555-8059</t>
  </si>
  <si>
    <t>72-657-0294</t>
  </si>
  <si>
    <t>30-738-5281</t>
  </si>
  <si>
    <t>88-251-0836</t>
  </si>
  <si>
    <t>77-335-1512</t>
  </si>
  <si>
    <t>98-958-2773</t>
  </si>
  <si>
    <t>57-163-2514</t>
  </si>
  <si>
    <t>70-124-5098</t>
  </si>
  <si>
    <t>64-075-8705</t>
  </si>
  <si>
    <t>26-442-6015</t>
  </si>
  <si>
    <t>85-290-8743</t>
  </si>
  <si>
    <t>33-409-5542</t>
  </si>
  <si>
    <t>35-067-9173</t>
  </si>
  <si>
    <t>72-636-8527</t>
  </si>
  <si>
    <t>07-540-2987</t>
  </si>
  <si>
    <t>06-335-3674</t>
  </si>
  <si>
    <t>31-368-1900</t>
  </si>
  <si>
    <t>62-287-6719</t>
  </si>
  <si>
    <t>52-421-5857</t>
  </si>
  <si>
    <t>27-764-1391</t>
  </si>
  <si>
    <t>26-016-7630</t>
  </si>
  <si>
    <t>20-589-8258</t>
  </si>
  <si>
    <t>64-364-2004</t>
  </si>
  <si>
    <t>97-843-1739</t>
  </si>
  <si>
    <t>41-660-5636</t>
  </si>
  <si>
    <t>03-519-7495</t>
  </si>
  <si>
    <t>38-401-8118</t>
  </si>
  <si>
    <t>07-154-1490</t>
  </si>
  <si>
    <t>50-941-1846</t>
  </si>
  <si>
    <t>64-165-7120</t>
  </si>
  <si>
    <t>90-408-2684</t>
  </si>
  <si>
    <t>81-571-8581</t>
  </si>
  <si>
    <t>19-237-9618</t>
  </si>
  <si>
    <t>61-389-9231</t>
  </si>
  <si>
    <t>94-506-7845</t>
  </si>
  <si>
    <t>15-976-7087</t>
  </si>
  <si>
    <t>69-582-6490</t>
  </si>
  <si>
    <t>97-347-7900</t>
  </si>
  <si>
    <t>40-484-3474</t>
  </si>
  <si>
    <t>83-204-7116</t>
  </si>
  <si>
    <t>80-665-2101</t>
  </si>
  <si>
    <t>66-414-0288</t>
  </si>
  <si>
    <t>80-179-5264</t>
  </si>
  <si>
    <t>87-779-8002</t>
  </si>
  <si>
    <t>67-467-3180</t>
  </si>
  <si>
    <t>32-443-3957</t>
  </si>
  <si>
    <t>52-082-6749</t>
  </si>
  <si>
    <t>89-716-1942</t>
  </si>
  <si>
    <t>24-760-7951</t>
  </si>
  <si>
    <t>34-509-0355</t>
  </si>
  <si>
    <t>15-471-3409</t>
  </si>
  <si>
    <t>52-951-0385</t>
  </si>
  <si>
    <t>95-964-6562</t>
  </si>
  <si>
    <t>57-587-4688</t>
  </si>
  <si>
    <t>58-108-5880</t>
  </si>
  <si>
    <t>85-859-8244</t>
  </si>
  <si>
    <t>91-420-7511</t>
  </si>
  <si>
    <t>36-878-4162</t>
  </si>
  <si>
    <t>95-471-8817</t>
  </si>
  <si>
    <t>20-192-3096</t>
  </si>
  <si>
    <t>45-235-5836</t>
  </si>
  <si>
    <t>38-492-4373</t>
  </si>
  <si>
    <t>05-423-9798</t>
  </si>
  <si>
    <t>21-980-4137</t>
  </si>
  <si>
    <t>34-984-4227</t>
  </si>
  <si>
    <t>42-921-1503</t>
  </si>
  <si>
    <t>96-679-5571</t>
  </si>
  <si>
    <t>34-410-3612</t>
  </si>
  <si>
    <t>30-832-5488</t>
  </si>
  <si>
    <t>18-577-9187</t>
  </si>
  <si>
    <t>89-129-6783</t>
  </si>
  <si>
    <t>05-226-2968</t>
  </si>
  <si>
    <t>06-630-0435</t>
  </si>
  <si>
    <t>09-880-4798</t>
  </si>
  <si>
    <t>39-130-1466</t>
  </si>
  <si>
    <t>99-500-5420</t>
  </si>
  <si>
    <t>90-877-4760</t>
  </si>
  <si>
    <t>42-194-2629</t>
  </si>
  <si>
    <t>30-556-2650</t>
  </si>
  <si>
    <t>39-647-8309</t>
  </si>
  <si>
    <t>55-805-7792</t>
  </si>
  <si>
    <t>44-813-2695</t>
  </si>
  <si>
    <t>88-921-8339</t>
  </si>
  <si>
    <t>85-002-1777</t>
  </si>
  <si>
    <t>22-550-0355</t>
  </si>
  <si>
    <t>16-265-4794</t>
  </si>
  <si>
    <t>79-994-8889</t>
  </si>
  <si>
    <t>49-042-4975</t>
  </si>
  <si>
    <t>45-672-3168</t>
  </si>
  <si>
    <t>03-178-1031</t>
  </si>
  <si>
    <t>70-923-2875</t>
  </si>
  <si>
    <t>17-905-9144</t>
  </si>
  <si>
    <t>77-102-8504</t>
  </si>
  <si>
    <t>57-450-2760</t>
  </si>
  <si>
    <t>64-187-8602</t>
  </si>
  <si>
    <t>95-277-1445</t>
  </si>
  <si>
    <t>77-795-0625</t>
  </si>
  <si>
    <t>23-639-3581</t>
  </si>
  <si>
    <t>26-188-9357</t>
  </si>
  <si>
    <t>08-907-4110</t>
  </si>
  <si>
    <t>01-868-3071</t>
  </si>
  <si>
    <t>23-001-8519</t>
  </si>
  <si>
    <t>52-582-3220</t>
  </si>
  <si>
    <t>44-584-1924</t>
  </si>
  <si>
    <t>37-136-3742</t>
  </si>
  <si>
    <t>79-569-9554</t>
  </si>
  <si>
    <t>98-753-0026</t>
  </si>
  <si>
    <t>91-557-0049</t>
  </si>
  <si>
    <t>63-494-6272</t>
  </si>
  <si>
    <t>74-665-5037</t>
  </si>
  <si>
    <t>34-058-1234</t>
  </si>
  <si>
    <t>70-588-0401</t>
  </si>
  <si>
    <t>08-460-6555</t>
  </si>
  <si>
    <t>92-622-9297</t>
  </si>
  <si>
    <t>26-536-0999</t>
  </si>
  <si>
    <t>34-120-1386</t>
  </si>
  <si>
    <t>12-324-7295</t>
  </si>
  <si>
    <t>17-829-6246</t>
  </si>
  <si>
    <t>43-905-2082</t>
  </si>
  <si>
    <t>50-183-6335</t>
  </si>
  <si>
    <t>10-890-6596</t>
  </si>
  <si>
    <t>69-508-9459</t>
  </si>
  <si>
    <t>86-895-1199</t>
  </si>
  <si>
    <t>59-037-8423</t>
  </si>
  <si>
    <t>02-845-0088</t>
  </si>
  <si>
    <t>49-113-0568</t>
  </si>
  <si>
    <t>80-418-3238</t>
  </si>
  <si>
    <t>00-078-0131</t>
  </si>
  <si>
    <t>12-076-9858</t>
  </si>
  <si>
    <t>62-938-3502</t>
  </si>
  <si>
    <t>66-494-4407</t>
  </si>
  <si>
    <t>43-640-8660</t>
  </si>
  <si>
    <t>08-281-0730</t>
  </si>
  <si>
    <t>79-770-7080</t>
  </si>
  <si>
    <t>91-697-9681</t>
  </si>
  <si>
    <t>53-756-0075</t>
  </si>
  <si>
    <t>23-920-4506</t>
  </si>
  <si>
    <t>42-216-3193</t>
  </si>
  <si>
    <t>14-026-3100</t>
  </si>
  <si>
    <t>83-472-2369</t>
  </si>
  <si>
    <t>33-928-9100</t>
  </si>
  <si>
    <t>10-314-1372</t>
  </si>
  <si>
    <t>04-158-4450</t>
  </si>
  <si>
    <t>28-241-3203</t>
  </si>
  <si>
    <t>55-067-9779</t>
  </si>
  <si>
    <t>93-038-0807</t>
  </si>
  <si>
    <t>74-617-2384</t>
  </si>
  <si>
    <t>44-744-5848</t>
  </si>
  <si>
    <t>28-849-1937</t>
  </si>
  <si>
    <t>98-526-5676</t>
  </si>
  <si>
    <t>50-543-3215</t>
  </si>
  <si>
    <t>98-348-0414</t>
  </si>
  <si>
    <t>90-434-9091</t>
  </si>
  <si>
    <t>15-937-2449</t>
  </si>
  <si>
    <t>00-729-3419</t>
  </si>
  <si>
    <t>53-545-6546</t>
  </si>
  <si>
    <t>04-995-5145</t>
  </si>
  <si>
    <t>46-407-2851</t>
  </si>
  <si>
    <t>01-797-1693</t>
  </si>
  <si>
    <t>68-569-0189</t>
  </si>
  <si>
    <t>81-420-3359</t>
  </si>
  <si>
    <t>71-205-0143</t>
  </si>
  <si>
    <t>59-346-8393</t>
  </si>
  <si>
    <t>57-656-7732</t>
  </si>
  <si>
    <t>26-882-0128</t>
  </si>
  <si>
    <t>94-931-2905</t>
  </si>
  <si>
    <t>77-434-1065</t>
  </si>
  <si>
    <t>84-330-6964</t>
  </si>
  <si>
    <t>87-271-3333</t>
  </si>
  <si>
    <t>97-525-9061</t>
  </si>
  <si>
    <t>12-194-1671</t>
  </si>
  <si>
    <t>40-287-8045</t>
  </si>
  <si>
    <t>29-084-9471</t>
  </si>
  <si>
    <t>75-829-7539</t>
  </si>
  <si>
    <t>96-390-8380</t>
  </si>
  <si>
    <t>92-360-9877</t>
  </si>
  <si>
    <t>16-192-6301</t>
  </si>
  <si>
    <t>48-167-4224</t>
  </si>
  <si>
    <t>37-175-3321</t>
  </si>
  <si>
    <t>95-228-9363</t>
  </si>
  <si>
    <t>43-411-9877</t>
  </si>
  <si>
    <t>93-659-4859</t>
  </si>
  <si>
    <t>66-752-5741</t>
  </si>
  <si>
    <t>79-609-2175</t>
  </si>
  <si>
    <t>00-260-1151</t>
  </si>
  <si>
    <t>01-732-9552</t>
  </si>
  <si>
    <t>23-269-5961</t>
  </si>
  <si>
    <t>88-246-6518</t>
  </si>
  <si>
    <t>36-711-3955</t>
  </si>
  <si>
    <t>21-307-8483</t>
  </si>
  <si>
    <t>63-753-7207</t>
  </si>
  <si>
    <t>56-885-7871</t>
  </si>
  <si>
    <t>11-095-0485</t>
  </si>
  <si>
    <t>87-277-2182</t>
  </si>
  <si>
    <t>59-866-4817</t>
  </si>
  <si>
    <t>63-917-2075</t>
  </si>
  <si>
    <t>51-774-7797</t>
  </si>
  <si>
    <t>82-875-9200</t>
  </si>
  <si>
    <t>19-322-1716</t>
  </si>
  <si>
    <t>68-495-1999</t>
  </si>
  <si>
    <t>37-345-2440</t>
  </si>
  <si>
    <t>87-758-1114</t>
  </si>
  <si>
    <t>45-654-2492</t>
  </si>
  <si>
    <t>40-457-9002</t>
  </si>
  <si>
    <t>59-760-8066</t>
  </si>
  <si>
    <t>84-881-0759</t>
  </si>
  <si>
    <t>85-935-9817</t>
  </si>
  <si>
    <t>19-241-5507</t>
  </si>
  <si>
    <t>03-753-0811</t>
  </si>
  <si>
    <t>47-491-6144</t>
  </si>
  <si>
    <t>47-427-2425</t>
  </si>
  <si>
    <t>86-456-5926</t>
  </si>
  <si>
    <t>42-196-7110</t>
  </si>
  <si>
    <t>66-041-8922</t>
  </si>
  <si>
    <t>61-504-1971</t>
  </si>
  <si>
    <t>07-222-1510</t>
  </si>
  <si>
    <t>90-640-0711</t>
  </si>
  <si>
    <t>42-328-2751</t>
  </si>
  <si>
    <t>82-146-0227</t>
  </si>
  <si>
    <t>41-326-3286</t>
  </si>
  <si>
    <t>18-600-0433</t>
  </si>
  <si>
    <t>53-096-7468</t>
  </si>
  <si>
    <t>72-094-5277</t>
  </si>
  <si>
    <t>67-031-2578</t>
  </si>
  <si>
    <t>35-945-6835</t>
  </si>
  <si>
    <t>41-803-8846</t>
  </si>
  <si>
    <t>21-324-2562</t>
  </si>
  <si>
    <t>43-858-7298</t>
  </si>
  <si>
    <t>93-826-9666</t>
  </si>
  <si>
    <t>90-292-2577</t>
  </si>
  <si>
    <t>19-471-3719</t>
  </si>
  <si>
    <t>40-151-6077</t>
  </si>
  <si>
    <t>61-774-1219</t>
  </si>
  <si>
    <t>20-762-4971</t>
  </si>
  <si>
    <t>54-793-2959</t>
  </si>
  <si>
    <t>94-647-3991</t>
  </si>
  <si>
    <t>52-808-4181</t>
  </si>
  <si>
    <t>03-752-5463</t>
  </si>
  <si>
    <t>16-824-8217</t>
  </si>
  <si>
    <t>06-566-8074</t>
  </si>
  <si>
    <t>29-845-2516</t>
  </si>
  <si>
    <t>29-335-0183</t>
  </si>
  <si>
    <t>41-128-9463</t>
  </si>
  <si>
    <t>75-998-4727</t>
  </si>
  <si>
    <t>58-121-1318</t>
  </si>
  <si>
    <t>66-214-2134</t>
  </si>
  <si>
    <t>05-215-5276</t>
  </si>
  <si>
    <t>40-355-9475</t>
  </si>
  <si>
    <t>81-281-0668</t>
  </si>
  <si>
    <t>62-293-6515</t>
  </si>
  <si>
    <t>10-792-1129</t>
  </si>
  <si>
    <t>55-255-5677</t>
  </si>
  <si>
    <t>29-990-4780</t>
  </si>
  <si>
    <t>87-792-8860</t>
  </si>
  <si>
    <t>41-331-5230</t>
  </si>
  <si>
    <t>39-901-6058</t>
  </si>
  <si>
    <t>69-711-2265</t>
  </si>
  <si>
    <t>85-814-8809</t>
  </si>
  <si>
    <t>33-206-6001</t>
  </si>
  <si>
    <t>83-352-0493</t>
  </si>
  <si>
    <t>58-295-0914</t>
  </si>
  <si>
    <t>39-293-7809</t>
  </si>
  <si>
    <t>75-976-0362</t>
  </si>
  <si>
    <t>06-410-0455</t>
  </si>
  <si>
    <t>74-540-2051</t>
  </si>
  <si>
    <t>65-222-9833</t>
  </si>
  <si>
    <t>88-777-5154</t>
  </si>
  <si>
    <t>72-840-2708</t>
  </si>
  <si>
    <t>56-771-4928</t>
  </si>
  <si>
    <t>13-891-6668</t>
  </si>
  <si>
    <t>40-987-7959</t>
  </si>
  <si>
    <t>06-425-9054</t>
  </si>
  <si>
    <t>57-316-6345</t>
  </si>
  <si>
    <t>83-541-6075</t>
  </si>
  <si>
    <t>79-713-5843</t>
  </si>
  <si>
    <t>06-951-2155</t>
  </si>
  <si>
    <t>14-179-0092</t>
  </si>
  <si>
    <t>30-486-7951</t>
  </si>
  <si>
    <t>00-424-6434</t>
  </si>
  <si>
    <t>98-676-5662</t>
  </si>
  <si>
    <t>60-095-7986</t>
  </si>
  <si>
    <t>77-930-3055</t>
  </si>
  <si>
    <t>39-934-6998</t>
  </si>
  <si>
    <t>61-469-4706</t>
  </si>
  <si>
    <t>54-373-7899</t>
  </si>
  <si>
    <t>97-258-5050</t>
  </si>
  <si>
    <t>77-356-7463</t>
  </si>
  <si>
    <t>59-191-8261</t>
  </si>
  <si>
    <t>81-746-1535</t>
  </si>
  <si>
    <t>78-622-9197</t>
  </si>
  <si>
    <t>68-759-3368</t>
  </si>
  <si>
    <t>76-558-6132</t>
  </si>
  <si>
    <t>62-043-7042</t>
  </si>
  <si>
    <t>96-478-3215</t>
  </si>
  <si>
    <t>97-763-3458</t>
  </si>
  <si>
    <t>44-991-9060</t>
  </si>
  <si>
    <t>48-076-5270</t>
  </si>
  <si>
    <t>01-240-1217</t>
  </si>
  <si>
    <t>98-470-3627</t>
  </si>
  <si>
    <t>85-742-1407</t>
  </si>
  <si>
    <t>69-415-3807</t>
  </si>
  <si>
    <t>33-402-2293</t>
  </si>
  <si>
    <t>05-390-9190</t>
  </si>
  <si>
    <t>62-147-3230</t>
  </si>
  <si>
    <t>25-647-5975</t>
  </si>
  <si>
    <t>60-625-7515</t>
  </si>
  <si>
    <t>97-457-5468</t>
  </si>
  <si>
    <t>45-307-6799</t>
  </si>
  <si>
    <t>73-430-3718</t>
  </si>
  <si>
    <t>avg</t>
  </si>
  <si>
    <t>Sum</t>
  </si>
  <si>
    <t>32-094-1507</t>
  </si>
  <si>
    <t>24-003-7344</t>
  </si>
  <si>
    <t>65-900-5031</t>
  </si>
  <si>
    <t>52-195-4516</t>
  </si>
  <si>
    <t>98-891-0483</t>
  </si>
  <si>
    <t>11-970-0254</t>
  </si>
  <si>
    <t>80-717-2164</t>
  </si>
  <si>
    <t>57-288-2740</t>
  </si>
  <si>
    <t>77-594-5930</t>
  </si>
  <si>
    <t>61-929-7172</t>
  </si>
  <si>
    <t>79-769-2472</t>
  </si>
  <si>
    <t>09-984-2507</t>
  </si>
  <si>
    <t>71-967-1243</t>
  </si>
  <si>
    <t>16-284-0515</t>
  </si>
  <si>
    <t>29-384-2473</t>
  </si>
  <si>
    <t>75-901-3872</t>
  </si>
  <si>
    <t>08-831-5156</t>
  </si>
  <si>
    <t>55-150-9093</t>
  </si>
  <si>
    <t>59-558-0439</t>
  </si>
  <si>
    <t>13-349-0046</t>
  </si>
  <si>
    <t>39-921-5664</t>
  </si>
  <si>
    <t>73-791-2788</t>
  </si>
  <si>
    <t>13-856-7547</t>
  </si>
  <si>
    <t>92-687-8391</t>
  </si>
  <si>
    <t>39-714-1100</t>
  </si>
  <si>
    <t>29-807-6278</t>
  </si>
  <si>
    <t>21-582-4724</t>
  </si>
  <si>
    <t>24-494-1137</t>
  </si>
  <si>
    <t>64-543-1323</t>
  </si>
  <si>
    <t>03-886-0303</t>
  </si>
  <si>
    <t>48-134-1298</t>
  </si>
  <si>
    <t>89-798-4471</t>
  </si>
  <si>
    <t>60-598-5419</t>
  </si>
  <si>
    <t>48-345-5563</t>
  </si>
  <si>
    <t>91-812-8613</t>
  </si>
  <si>
    <t>11-888-2570</t>
  </si>
  <si>
    <t>15-051-3062</t>
  </si>
  <si>
    <t>77-815-9148</t>
  </si>
  <si>
    <t>49-095-4870</t>
  </si>
  <si>
    <t>55-905-0812</t>
  </si>
  <si>
    <t>90-341-9149</t>
  </si>
  <si>
    <t>58-833-8110</t>
  </si>
  <si>
    <t>36-486-4957</t>
  </si>
  <si>
    <t>55-343-3696</t>
  </si>
  <si>
    <t>61-404-7133</t>
  </si>
  <si>
    <t>64-504-0263</t>
  </si>
  <si>
    <t>59-194-6462</t>
  </si>
  <si>
    <t>37-590-5360</t>
  </si>
  <si>
    <t>75-136-6386</t>
  </si>
  <si>
    <t>68-240-3632</t>
  </si>
  <si>
    <t>96-162-0183</t>
  </si>
  <si>
    <t>39-954-3097</t>
  </si>
  <si>
    <t>94-296-6182</t>
  </si>
  <si>
    <t>93-023-2946</t>
  </si>
  <si>
    <t>49-991-2083</t>
  </si>
  <si>
    <t>22-083-9582</t>
  </si>
  <si>
    <t>56-402-8432</t>
  </si>
  <si>
    <t>28-460-9472</t>
  </si>
  <si>
    <t>36-829-5134</t>
  </si>
  <si>
    <t>89-056-4472</t>
  </si>
  <si>
    <t>91-701-6396</t>
  </si>
  <si>
    <t>08-866-3334</t>
  </si>
  <si>
    <t>33-697-2986</t>
  </si>
  <si>
    <t>51-680-0988</t>
  </si>
  <si>
    <t>63-635-8022</t>
  </si>
  <si>
    <t>44-244-1139</t>
  </si>
  <si>
    <t>19-594-9224</t>
  </si>
  <si>
    <t>78-475-9672</t>
  </si>
  <si>
    <t>51-476-4329</t>
  </si>
  <si>
    <t>67-478-8646</t>
  </si>
  <si>
    <t>52-378-2879</t>
  </si>
  <si>
    <t>44-918-8220</t>
  </si>
  <si>
    <t>28-265-6640</t>
  </si>
  <si>
    <t>03-032-9178</t>
  </si>
  <si>
    <t>06-584-5933</t>
  </si>
  <si>
    <t>49-971-4798</t>
  </si>
  <si>
    <t>21-851-3823</t>
  </si>
  <si>
    <t>48-979-1780</t>
  </si>
  <si>
    <t>02-899-3484</t>
  </si>
  <si>
    <t>13-903-6873</t>
  </si>
  <si>
    <t>75-441-5926</t>
  </si>
  <si>
    <t>62-878-1773</t>
  </si>
  <si>
    <t>03-261-5074</t>
  </si>
  <si>
    <t>42-655-6439</t>
  </si>
  <si>
    <t>31-849-7687</t>
  </si>
  <si>
    <t>81-006-4105</t>
  </si>
  <si>
    <t>98-922-0854</t>
  </si>
  <si>
    <t>60-293-6947</t>
  </si>
  <si>
    <t>82-059-3509</t>
  </si>
  <si>
    <t>37-718-0613</t>
  </si>
  <si>
    <t>76-508-0451</t>
  </si>
  <si>
    <t>08-498-2188</t>
  </si>
  <si>
    <t>31-592-1163</t>
  </si>
  <si>
    <t>78-445-4447</t>
  </si>
  <si>
    <t>75-038-7843</t>
  </si>
  <si>
    <t>52-616-7907</t>
  </si>
  <si>
    <t>01-916-9466</t>
  </si>
  <si>
    <t>16-726-2746</t>
  </si>
  <si>
    <t>91-980-0126</t>
  </si>
  <si>
    <t>16-632-0724</t>
  </si>
  <si>
    <t>74-646-3978</t>
  </si>
  <si>
    <t>33-353-0760</t>
  </si>
  <si>
    <t>58-595-0893</t>
  </si>
  <si>
    <t>58-102-7839</t>
  </si>
  <si>
    <t>13-050-7787</t>
  </si>
  <si>
    <t>18-909-1884</t>
  </si>
  <si>
    <t>15-132-3662</t>
  </si>
  <si>
    <t>55-720-2617</t>
  </si>
  <si>
    <t>11-774-3877</t>
  </si>
  <si>
    <t>62-649-5950</t>
  </si>
  <si>
    <t>18-143-6806</t>
  </si>
  <si>
    <t>93-824-7864</t>
  </si>
  <si>
    <t>27-572-9963</t>
  </si>
  <si>
    <t>19-827-8926</t>
  </si>
  <si>
    <t>27-170-9779</t>
  </si>
  <si>
    <t>72-098-4070</t>
  </si>
  <si>
    <t>09-223-9956</t>
  </si>
  <si>
    <t>74-954-3249</t>
  </si>
  <si>
    <t>30-356-3088</t>
  </si>
  <si>
    <t>43-960-5037</t>
  </si>
  <si>
    <t>08-599-0206</t>
  </si>
  <si>
    <t>47-503-7481</t>
  </si>
  <si>
    <t>10-063-3998</t>
  </si>
  <si>
    <t>47-191-3500</t>
  </si>
  <si>
    <t>75-230-9836</t>
  </si>
  <si>
    <t>95-234-8744</t>
  </si>
  <si>
    <t>59-819-7542</t>
  </si>
  <si>
    <t>77-525-9397</t>
  </si>
  <si>
    <t>07-315-5287</t>
  </si>
  <si>
    <t>21-911-7194</t>
  </si>
  <si>
    <t>10-612-0443</t>
  </si>
  <si>
    <t>56-860-7478</t>
  </si>
  <si>
    <t>25-144-9994</t>
  </si>
  <si>
    <t>30-106-1516</t>
  </si>
  <si>
    <t>60-388-6244</t>
  </si>
  <si>
    <t>58-743-2973</t>
  </si>
  <si>
    <t>20-237-9147</t>
  </si>
  <si>
    <t>29-160-7099</t>
  </si>
  <si>
    <t>76-746-0604</t>
  </si>
  <si>
    <t>64-964-1204</t>
  </si>
  <si>
    <t>90-129-8125</t>
  </si>
  <si>
    <t>75-958-3365</t>
  </si>
  <si>
    <t>59-479-2921</t>
  </si>
  <si>
    <t>24-476-1226</t>
  </si>
  <si>
    <t>55-030-4607</t>
  </si>
  <si>
    <t>96-688-6265</t>
  </si>
  <si>
    <t>32-323-1349</t>
  </si>
  <si>
    <t>47-236-6488</t>
  </si>
  <si>
    <t>63-557-4114</t>
  </si>
  <si>
    <t>95-709-0470</t>
  </si>
  <si>
    <t>29-448-6816</t>
  </si>
  <si>
    <t>75-332-0198</t>
  </si>
  <si>
    <t>16-688-1409</t>
  </si>
  <si>
    <t>39-524-4390</t>
  </si>
  <si>
    <t>34-684-2334</t>
  </si>
  <si>
    <t>54-140-0548</t>
  </si>
  <si>
    <t>59-227-7142</t>
  </si>
  <si>
    <t>11-763-5076</t>
  </si>
  <si>
    <t>11-825-0003</t>
  </si>
  <si>
    <t>74-747-4537</t>
  </si>
  <si>
    <t>93-286-7799</t>
  </si>
  <si>
    <t>88-421-5776</t>
  </si>
  <si>
    <t>39-072-6815</t>
  </si>
  <si>
    <t>71-461-9926</t>
  </si>
  <si>
    <t>97-875-3111</t>
  </si>
  <si>
    <t>42-198-8195</t>
  </si>
  <si>
    <t>22-848-8613</t>
  </si>
  <si>
    <t>32-431-3922</t>
  </si>
  <si>
    <t>00-156-0883</t>
  </si>
  <si>
    <t>49-824-4459</t>
  </si>
  <si>
    <t>48-922-0841</t>
  </si>
  <si>
    <t>22-196-8924</t>
  </si>
  <si>
    <t>29-379-4417</t>
  </si>
  <si>
    <t>49-790-6537</t>
  </si>
  <si>
    <t>75-066-2507</t>
  </si>
  <si>
    <t>10-461-6738</t>
  </si>
  <si>
    <t>14-253-0609</t>
  </si>
  <si>
    <t>09-768-2048</t>
  </si>
  <si>
    <t>74-265-0115</t>
  </si>
  <si>
    <t>47-112-6861</t>
  </si>
  <si>
    <t>00-625-8077</t>
  </si>
  <si>
    <t>96-535-3903</t>
  </si>
  <si>
    <t>67-071-6138</t>
  </si>
  <si>
    <t>50-862-9132</t>
  </si>
  <si>
    <t>44-442-0810</t>
  </si>
  <si>
    <t>36-681-4201</t>
  </si>
  <si>
    <t>99-744-1076</t>
  </si>
  <si>
    <t>65-746-1405</t>
  </si>
  <si>
    <t>86-364-2690</t>
  </si>
  <si>
    <t>45-073-4578</t>
  </si>
  <si>
    <t>83-360-4039</t>
  </si>
  <si>
    <t>83-758-8350</t>
  </si>
  <si>
    <t>29-996-0683</t>
  </si>
  <si>
    <t>76-046-9089</t>
  </si>
  <si>
    <t>43-031-3537</t>
  </si>
  <si>
    <t>23-548-0745</t>
  </si>
  <si>
    <t>66-535-6181</t>
  </si>
  <si>
    <t>38-575-4637</t>
  </si>
  <si>
    <t>93-669-5082</t>
  </si>
  <si>
    <t>35-899-1436</t>
  </si>
  <si>
    <t>20-182-5169</t>
  </si>
  <si>
    <t>69-590-3343</t>
  </si>
  <si>
    <t>96-128-3279</t>
  </si>
  <si>
    <t>62-518-2335</t>
  </si>
  <si>
    <t>01-990-0638</t>
  </si>
  <si>
    <t>63-456-7869</t>
  </si>
  <si>
    <t>49-365-6229</t>
  </si>
  <si>
    <t>98-235-6423</t>
  </si>
  <si>
    <t>37-636-9777</t>
  </si>
  <si>
    <t>64-299-2252</t>
  </si>
  <si>
    <t>12-227-6092</t>
  </si>
  <si>
    <t>32-760-6349</t>
  </si>
  <si>
    <t>38-834-3908</t>
  </si>
  <si>
    <t>91-278-7885</t>
  </si>
  <si>
    <t>33-141-7302</t>
  </si>
  <si>
    <t>97-091-4085</t>
  </si>
  <si>
    <t>10-666-9695</t>
  </si>
  <si>
    <t>48-613-1973</t>
  </si>
  <si>
    <t>00-856-9182</t>
  </si>
  <si>
    <t>22-726-6181</t>
  </si>
  <si>
    <t>01-324-7590</t>
  </si>
  <si>
    <t>68-904-0742</t>
  </si>
  <si>
    <t>03-314-8649</t>
  </si>
  <si>
    <t>97-030-2917</t>
  </si>
  <si>
    <t>93-831-8271</t>
  </si>
  <si>
    <t>09-894-8160</t>
  </si>
  <si>
    <t>61-708-1571</t>
  </si>
  <si>
    <t>18-034-0803</t>
  </si>
  <si>
    <t>58-687-4395</t>
  </si>
  <si>
    <t>01-694-3398</t>
  </si>
  <si>
    <t>92-086-4354</t>
  </si>
  <si>
    <t>73-766-3846</t>
  </si>
  <si>
    <t>51-158-4041</t>
  </si>
  <si>
    <t>21-461-2957</t>
  </si>
  <si>
    <t>23-442-0179</t>
  </si>
  <si>
    <t>22-694-5460</t>
  </si>
  <si>
    <t>41-507-4212</t>
  </si>
  <si>
    <t>64-657-7572</t>
  </si>
  <si>
    <t>14-460-3357</t>
  </si>
  <si>
    <t>76-359-3907</t>
  </si>
  <si>
    <t>96-102-5910</t>
  </si>
  <si>
    <t>44-941-3638</t>
  </si>
  <si>
    <t>70-707-2371</t>
  </si>
  <si>
    <t>00-104-0248</t>
  </si>
  <si>
    <t>16-016-0298</t>
  </si>
  <si>
    <t>79-029-6727</t>
  </si>
  <si>
    <t>53-698-0390</t>
  </si>
  <si>
    <t>30-370-1647</t>
  </si>
  <si>
    <t>61-094-2675</t>
  </si>
  <si>
    <t>46-166-9593</t>
  </si>
  <si>
    <t>12-741-5287</t>
  </si>
  <si>
    <t>84-533-2448</t>
  </si>
  <si>
    <t>92-393-2109</t>
  </si>
  <si>
    <t>26-188-1344</t>
  </si>
  <si>
    <t>22-095-8417</t>
  </si>
  <si>
    <t>89-219-2655</t>
  </si>
  <si>
    <t>36-874-0028</t>
  </si>
  <si>
    <t>58-856-8634</t>
  </si>
  <si>
    <t>91-757-1354</t>
  </si>
  <si>
    <t>16-336-5367</t>
  </si>
  <si>
    <t>02-225-2922</t>
  </si>
  <si>
    <t>23-479-5301</t>
  </si>
  <si>
    <t>52-308-7274</t>
  </si>
  <si>
    <t>06-323-1469</t>
  </si>
  <si>
    <t>72-700-4245</t>
  </si>
  <si>
    <t>76-276-7449</t>
  </si>
  <si>
    <t>99-800-7597</t>
  </si>
  <si>
    <t>80-105-4929</t>
  </si>
  <si>
    <t>56-505-9636</t>
  </si>
  <si>
    <t>00-060-2774</t>
  </si>
  <si>
    <t>97-227-8124</t>
  </si>
  <si>
    <t>04-089-5077</t>
  </si>
  <si>
    <t>91-294-3336</t>
  </si>
  <si>
    <t>85-753-6764</t>
  </si>
  <si>
    <t>03-970-7828</t>
  </si>
  <si>
    <t>88-961-5949</t>
  </si>
  <si>
    <t>47-006-6393</t>
  </si>
  <si>
    <t>72-643-5848</t>
  </si>
  <si>
    <t>69-957-5805</t>
  </si>
  <si>
    <t>31-015-5788</t>
  </si>
  <si>
    <t>71-864-9002</t>
  </si>
  <si>
    <t>27-983-6939</t>
  </si>
  <si>
    <t>81-951-1967</t>
  </si>
  <si>
    <t>61-018-3197</t>
  </si>
  <si>
    <t>12-671-4336</t>
  </si>
  <si>
    <t>50-915-0172</t>
  </si>
  <si>
    <t>18-928-8786</t>
  </si>
  <si>
    <t>64-778-1725</t>
  </si>
  <si>
    <t>09-587-9015</t>
  </si>
  <si>
    <t>90-128-3708</t>
  </si>
  <si>
    <t>85-373-2315</t>
  </si>
  <si>
    <t>69-728-1036</t>
  </si>
  <si>
    <t>66-447-0315</t>
  </si>
  <si>
    <t>08-186-7602</t>
  </si>
  <si>
    <t>00-111-4705</t>
  </si>
  <si>
    <t>60-506-7958</t>
  </si>
  <si>
    <t>90-117-0619</t>
  </si>
  <si>
    <t>74-402-6674</t>
  </si>
  <si>
    <t>41-524-1005</t>
  </si>
  <si>
    <t>56-537-8461</t>
  </si>
  <si>
    <t>70-893-3369</t>
  </si>
  <si>
    <t>66-594-6364</t>
  </si>
  <si>
    <t>06-067-0010</t>
  </si>
  <si>
    <t>97-149-3806</t>
  </si>
  <si>
    <t>44-891-1010</t>
  </si>
  <si>
    <t>91-847-1877</t>
  </si>
  <si>
    <t>30-150-5570</t>
  </si>
  <si>
    <t>35-648-4447</t>
  </si>
  <si>
    <t>77-078-2707</t>
  </si>
  <si>
    <t>45-889-7171</t>
  </si>
  <si>
    <t>19-544-6916</t>
  </si>
  <si>
    <t>19-345-7115</t>
  </si>
  <si>
    <t>15-207-7276</t>
  </si>
  <si>
    <t>01-784-7859</t>
  </si>
  <si>
    <t>08-552-6301</t>
  </si>
  <si>
    <t>61-419-2993</t>
  </si>
  <si>
    <t>67-636-4855</t>
  </si>
  <si>
    <t>76-021-1611</t>
  </si>
  <si>
    <t>22-393-1566</t>
  </si>
  <si>
    <t>11-481-1730</t>
  </si>
  <si>
    <t>49-559-6677</t>
  </si>
  <si>
    <t>94-392-9100</t>
  </si>
  <si>
    <t>58-975-9866</t>
  </si>
  <si>
    <t>81-251-0356</t>
  </si>
  <si>
    <t>71-199-3174</t>
  </si>
  <si>
    <t>18-156-9113</t>
  </si>
  <si>
    <t>02-936-1897</t>
  </si>
  <si>
    <t>78-463-6554</t>
  </si>
  <si>
    <t>47-906-5015</t>
  </si>
  <si>
    <t>52-270-2394</t>
  </si>
  <si>
    <t>18-739-3341</t>
  </si>
  <si>
    <t>35-550-9659</t>
  </si>
  <si>
    <t>38-001-7324</t>
  </si>
  <si>
    <t>98-502-1330</t>
  </si>
  <si>
    <t>07-216-2427</t>
  </si>
  <si>
    <t>28-867-3456</t>
  </si>
  <si>
    <t>50-865-3528</t>
  </si>
  <si>
    <t>97-126-1614</t>
  </si>
  <si>
    <t>57-052-6710</t>
  </si>
  <si>
    <t>83-802-2074</t>
  </si>
  <si>
    <t>10-753-4272</t>
  </si>
  <si>
    <t>50-957-4428</t>
  </si>
  <si>
    <t>46-834-8947</t>
  </si>
  <si>
    <t>34-963-9594</t>
  </si>
  <si>
    <t>01-890-2961</t>
  </si>
  <si>
    <t>58-230-7729</t>
  </si>
  <si>
    <t>01-634-6012</t>
  </si>
  <si>
    <t>71-037-9805</t>
  </si>
  <si>
    <t>75-502-9797</t>
  </si>
  <si>
    <t>41-977-6494</t>
  </si>
  <si>
    <t>52-993-8098</t>
  </si>
  <si>
    <t>38-110-3064</t>
  </si>
  <si>
    <t>89-221-1084</t>
  </si>
  <si>
    <t>67-134-1276</t>
  </si>
  <si>
    <t>13-764-9825</t>
  </si>
  <si>
    <t>29-361-1765</t>
  </si>
  <si>
    <t>83-347-9308</t>
  </si>
  <si>
    <t>46-229-7061</t>
  </si>
  <si>
    <t>85-784-8626</t>
  </si>
  <si>
    <t>89-422-2185</t>
  </si>
  <si>
    <t>09-405-4028</t>
  </si>
  <si>
    <t>16-824-6295</t>
  </si>
  <si>
    <t>95-460-7797</t>
  </si>
  <si>
    <t>70-400-1319</t>
  </si>
  <si>
    <t>19-172-2877</t>
  </si>
  <si>
    <t>99-596-8217</t>
  </si>
  <si>
    <t>66-872-1564</t>
  </si>
  <si>
    <t>84-341-2176</t>
  </si>
  <si>
    <t>55-525-6672</t>
  </si>
  <si>
    <t>05-199-4551</t>
  </si>
  <si>
    <t>35-022-1912</t>
  </si>
  <si>
    <t>11-518-0996</t>
  </si>
  <si>
    <t>99-790-0899</t>
  </si>
  <si>
    <t>29-949-7336</t>
  </si>
  <si>
    <t>32-159-0711</t>
  </si>
  <si>
    <t>81-976-0159</t>
  </si>
  <si>
    <t>54-373-2300</t>
  </si>
  <si>
    <t>23-079-5300</t>
  </si>
  <si>
    <t>57-455-3645</t>
  </si>
  <si>
    <t>12-898-4042</t>
  </si>
  <si>
    <t>88-686-5629</t>
  </si>
  <si>
    <t>87-278-5756</t>
  </si>
  <si>
    <t>42-047-4445</t>
  </si>
  <si>
    <t>01-817-0780</t>
  </si>
  <si>
    <t>40-059-7903</t>
  </si>
  <si>
    <t>63-545-9127</t>
  </si>
  <si>
    <t>86-646-0831</t>
  </si>
  <si>
    <t>36-961-0290</t>
  </si>
  <si>
    <t>17-038-1325</t>
  </si>
  <si>
    <t>32-144-9726</t>
  </si>
  <si>
    <t>33-847-7956</t>
  </si>
  <si>
    <t>82-283-2401</t>
  </si>
  <si>
    <t>01-721-6029</t>
  </si>
  <si>
    <t>34-723-3050</t>
  </si>
  <si>
    <t>11-548-9779</t>
  </si>
  <si>
    <t>96-440-7897</t>
  </si>
  <si>
    <t>31-591-2372</t>
  </si>
  <si>
    <t>22-560-8042</t>
  </si>
  <si>
    <t>02-438-6471</t>
  </si>
  <si>
    <t>16-893-3251</t>
  </si>
  <si>
    <t>47-966-4408</t>
  </si>
  <si>
    <t>93-378-8940</t>
  </si>
  <si>
    <t>87-194-7674</t>
  </si>
  <si>
    <t>98-093-9127</t>
  </si>
  <si>
    <t>30-425-5758</t>
  </si>
  <si>
    <t>25-147-5857</t>
  </si>
  <si>
    <t>44-748-5200</t>
  </si>
  <si>
    <t>54-129-7625</t>
  </si>
  <si>
    <t>00-816-8811</t>
  </si>
  <si>
    <t>58-260-8224</t>
  </si>
  <si>
    <t>16-154-6132</t>
  </si>
  <si>
    <t>78-026-5544</t>
  </si>
  <si>
    <t>91-132-9643</t>
  </si>
  <si>
    <t>76-641-9342</t>
  </si>
  <si>
    <t>60-610-7989</t>
  </si>
  <si>
    <t>15-842-3915</t>
  </si>
  <si>
    <t>68-101-1829</t>
  </si>
  <si>
    <t>15-886-6304</t>
  </si>
  <si>
    <t>45-211-0770</t>
  </si>
  <si>
    <t>82-505-8636</t>
  </si>
  <si>
    <t>82-554-7630</t>
  </si>
  <si>
    <t>94-643-9895</t>
  </si>
  <si>
    <t>30-119-2930</t>
  </si>
  <si>
    <t>18-922-1498</t>
  </si>
  <si>
    <t>88-363-1860</t>
  </si>
  <si>
    <t>93-183-0595</t>
  </si>
  <si>
    <t>16-109-4901</t>
  </si>
  <si>
    <t>24-227-7251</t>
  </si>
  <si>
    <t>82-239-5016</t>
  </si>
  <si>
    <t>12-901-1553</t>
  </si>
  <si>
    <t>97-577-8185</t>
  </si>
  <si>
    <t>23-218-1840</t>
  </si>
  <si>
    <t>66-687-0886</t>
  </si>
  <si>
    <t>45-227-6563</t>
  </si>
  <si>
    <t>25-609-2266</t>
  </si>
  <si>
    <t>60-366-0334</t>
  </si>
  <si>
    <t>46-905-7722</t>
  </si>
  <si>
    <t>95-847-1143</t>
  </si>
  <si>
    <t>89-193-6014</t>
  </si>
  <si>
    <t>86-333-9591</t>
  </si>
  <si>
    <t>59-788-3648</t>
  </si>
  <si>
    <t>92-732-0910</t>
  </si>
  <si>
    <t>97-992-3285</t>
  </si>
  <si>
    <t>30-636-4415</t>
  </si>
  <si>
    <t>97-625-0763</t>
  </si>
  <si>
    <t>23-735-8778</t>
  </si>
  <si>
    <t>83-179-9105</t>
  </si>
  <si>
    <t>77-496-4554</t>
  </si>
  <si>
    <t>74-903-2038</t>
  </si>
  <si>
    <t>48-943-3828</t>
  </si>
  <si>
    <t>80-270-0830</t>
  </si>
  <si>
    <t>88-652-0806</t>
  </si>
  <si>
    <t>87-019-5050</t>
  </si>
  <si>
    <t>88-783-2089</t>
  </si>
  <si>
    <t>74-358-9834</t>
  </si>
  <si>
    <t>26-582-2022</t>
  </si>
  <si>
    <t>25-831-9454</t>
  </si>
  <si>
    <t>52-015-1676</t>
  </si>
  <si>
    <t>92-810-6847</t>
  </si>
  <si>
    <t>93-743-7353</t>
  </si>
  <si>
    <t>12-238-5841</t>
  </si>
  <si>
    <t>87-215-1199</t>
  </si>
  <si>
    <t>12-479-0269</t>
  </si>
  <si>
    <t>65-524-7506</t>
  </si>
  <si>
    <t>30-665-9129</t>
  </si>
  <si>
    <t>82-038-9835</t>
  </si>
  <si>
    <t>05-988-7462</t>
  </si>
  <si>
    <t>27-743-0846</t>
  </si>
  <si>
    <t>25-704-1329</t>
  </si>
  <si>
    <t>73-179-9086</t>
  </si>
  <si>
    <t>99-612-7484</t>
  </si>
  <si>
    <t>47-077-4691</t>
  </si>
  <si>
    <t>03-850-1357</t>
  </si>
  <si>
    <t>80-235-9807</t>
  </si>
  <si>
    <t>98-829-2844</t>
  </si>
  <si>
    <t>51-865-6901</t>
  </si>
  <si>
    <t>86-073-4390</t>
  </si>
  <si>
    <t>88-916-6302</t>
  </si>
  <si>
    <t>53-397-9574</t>
  </si>
  <si>
    <t>72-174-2999</t>
  </si>
  <si>
    <t>28-172-3836</t>
  </si>
  <si>
    <t>87-462-1498</t>
  </si>
  <si>
    <t>59-526-1744</t>
  </si>
  <si>
    <t>30-703-5494</t>
  </si>
  <si>
    <t>30-677-6871</t>
  </si>
  <si>
    <t>85-799-3408</t>
  </si>
  <si>
    <t>46-195-9367</t>
  </si>
  <si>
    <t>40-459-1761</t>
  </si>
  <si>
    <t>75-637-5606</t>
  </si>
  <si>
    <t>68-830-1301</t>
  </si>
  <si>
    <t>39-088-6272</t>
  </si>
  <si>
    <t>40-355-2778</t>
  </si>
  <si>
    <t>43-701-7668</t>
  </si>
  <si>
    <t>38-333-9675</t>
  </si>
  <si>
    <t>81-303-5518</t>
  </si>
  <si>
    <t>87-896-7075</t>
  </si>
  <si>
    <t>16-886-9108</t>
  </si>
  <si>
    <t>92-406-3744</t>
  </si>
  <si>
    <t>26-698-0009</t>
  </si>
  <si>
    <t>68-841-2469</t>
  </si>
  <si>
    <t>40-031-8781</t>
  </si>
  <si>
    <t>38-612-0582</t>
  </si>
  <si>
    <t>67-268-9337</t>
  </si>
  <si>
    <t>14-081-9752</t>
  </si>
  <si>
    <t>99-969-7528</t>
  </si>
  <si>
    <t>85-159-8059</t>
  </si>
  <si>
    <t>89-371-6196</t>
  </si>
  <si>
    <t>99-210-5349</t>
  </si>
  <si>
    <t>14-830-2386</t>
  </si>
  <si>
    <t>08-913-3190</t>
  </si>
  <si>
    <t>16-124-7932</t>
  </si>
  <si>
    <t>48-419-1536</t>
  </si>
  <si>
    <t>52-434-9362</t>
  </si>
  <si>
    <t>08-966-7301</t>
  </si>
  <si>
    <t>96-625-3832</t>
  </si>
  <si>
    <t>27-595-3626</t>
  </si>
  <si>
    <t>17-213-0742</t>
  </si>
  <si>
    <t>20-572-8662</t>
  </si>
  <si>
    <t>70-269-1269</t>
  </si>
  <si>
    <t>06-129-0476</t>
  </si>
  <si>
    <t>36-558-1761</t>
  </si>
  <si>
    <t>38-191-6707</t>
  </si>
  <si>
    <t>43-517-9271</t>
  </si>
  <si>
    <t>52-402-8905</t>
  </si>
  <si>
    <t>31-107-1054</t>
  </si>
  <si>
    <t>73-734-3404</t>
  </si>
  <si>
    <t>74-634-6057</t>
  </si>
  <si>
    <t>31-153-4570</t>
  </si>
  <si>
    <t>05-618-7466</t>
  </si>
  <si>
    <t>42-821-8431</t>
  </si>
  <si>
    <t>50-272-4519</t>
  </si>
  <si>
    <t>58-074-9308</t>
  </si>
  <si>
    <t>92-826-5540</t>
  </si>
  <si>
    <t>69-712-8152</t>
  </si>
  <si>
    <t>45-437-0460</t>
  </si>
  <si>
    <t>57-515-9476</t>
  </si>
  <si>
    <t>20-304-9260</t>
  </si>
  <si>
    <t>90-777-9501</t>
  </si>
  <si>
    <t>56-128-5309</t>
  </si>
  <si>
    <t>97-692-7139</t>
  </si>
  <si>
    <t>33-162-6662</t>
  </si>
  <si>
    <t>04-703-9703</t>
  </si>
  <si>
    <t>56-472-8576</t>
  </si>
  <si>
    <t>29-569-4169</t>
  </si>
  <si>
    <t>59-759-6301</t>
  </si>
  <si>
    <t>52-164-0538</t>
  </si>
  <si>
    <t>07-959-2039</t>
  </si>
  <si>
    <t>66-955-3033</t>
  </si>
  <si>
    <t>69-850-8400</t>
  </si>
  <si>
    <t>54-884-6480</t>
  </si>
  <si>
    <t>01-968-5674</t>
  </si>
  <si>
    <t>20-642-2601</t>
  </si>
  <si>
    <t>36-800-2457</t>
  </si>
  <si>
    <t>31-890-9997</t>
  </si>
  <si>
    <t>63-436-3636</t>
  </si>
  <si>
    <t>68-700-5545</t>
  </si>
  <si>
    <t>66-082-0798</t>
  </si>
  <si>
    <t>25-498-7414</t>
  </si>
  <si>
    <t>62-055-5075</t>
  </si>
  <si>
    <t>91-889-2821</t>
  </si>
  <si>
    <t>93-749-0032</t>
  </si>
  <si>
    <t>41-199-4017</t>
  </si>
  <si>
    <t>46-231-4441</t>
  </si>
  <si>
    <t>35-755-7039</t>
  </si>
  <si>
    <t>85-528-2906</t>
  </si>
  <si>
    <t>67-263-6871</t>
  </si>
  <si>
    <t>90-994-0771</t>
  </si>
  <si>
    <t>70-405-4561</t>
  </si>
  <si>
    <t>87-742-8419</t>
  </si>
  <si>
    <t>85-555-5107</t>
  </si>
  <si>
    <t>15-542-1936</t>
  </si>
  <si>
    <t>52-140-2517</t>
  </si>
  <si>
    <t>22-589-7719</t>
  </si>
  <si>
    <t>37-374-1754</t>
  </si>
  <si>
    <t>55-966-2523</t>
  </si>
  <si>
    <t>77-938-7977</t>
  </si>
  <si>
    <t>03-433-6857</t>
  </si>
  <si>
    <t>84-729-2111</t>
  </si>
  <si>
    <t>87-650-8924</t>
  </si>
  <si>
    <t>85-353-3582</t>
  </si>
  <si>
    <t>37-571-4342</t>
  </si>
  <si>
    <t>42-940-6332</t>
  </si>
  <si>
    <t>81-772-9683</t>
  </si>
  <si>
    <t>19-737-3865</t>
  </si>
  <si>
    <t>60-255-1574</t>
  </si>
  <si>
    <t>79-605-4542</t>
  </si>
  <si>
    <t>70-688-6497</t>
  </si>
  <si>
    <t>00-502-9166</t>
  </si>
  <si>
    <t>71-487-1602</t>
  </si>
  <si>
    <t>12-806-3492</t>
  </si>
  <si>
    <t>24-401-4277</t>
  </si>
  <si>
    <t>66-524-5468</t>
  </si>
  <si>
    <t>80-489-4724</t>
  </si>
  <si>
    <t>51-193-7601</t>
  </si>
  <si>
    <t>89-229-5277</t>
  </si>
  <si>
    <t>61-367-5264</t>
  </si>
  <si>
    <t>85-369-9675</t>
  </si>
  <si>
    <t>94-609-0484</t>
  </si>
  <si>
    <t>58-410-5797</t>
  </si>
  <si>
    <t>24-435-6188</t>
  </si>
  <si>
    <t>35-753-6760</t>
  </si>
  <si>
    <t>86-368-5195</t>
  </si>
  <si>
    <t>56-608-3040</t>
  </si>
  <si>
    <t>19-212-6109</t>
  </si>
  <si>
    <t>60-259-2163</t>
  </si>
  <si>
    <t>59-073-8365</t>
  </si>
  <si>
    <t>75-869-8015</t>
  </si>
  <si>
    <t>88-671-1248</t>
  </si>
  <si>
    <t>01-925-5892</t>
  </si>
  <si>
    <t>56-759-8643</t>
  </si>
  <si>
    <t>24-045-5718</t>
  </si>
  <si>
    <t>23-015-3482</t>
  </si>
  <si>
    <t>53-679-4938</t>
  </si>
  <si>
    <t>47-452-3426</t>
  </si>
  <si>
    <t>95-461-3745</t>
  </si>
  <si>
    <t>48-088-2445</t>
  </si>
  <si>
    <t>49-485-0620</t>
  </si>
  <si>
    <t>43-091-5331</t>
  </si>
  <si>
    <t>47-242-6763</t>
  </si>
  <si>
    <t>22-389-7504</t>
  </si>
  <si>
    <t>90-351-1026</t>
  </si>
  <si>
    <t>43-294-6056</t>
  </si>
  <si>
    <t>96-372-8910</t>
  </si>
  <si>
    <t>06-048-4155</t>
  </si>
  <si>
    <t>30-306-8203</t>
  </si>
  <si>
    <t>46-822-1340</t>
  </si>
  <si>
    <t>93-360-9760</t>
  </si>
  <si>
    <t>02-059-4927</t>
  </si>
  <si>
    <t>62-124-7845</t>
  </si>
  <si>
    <t>51-641-7019</t>
  </si>
  <si>
    <t>01-381-9586</t>
  </si>
  <si>
    <t>46-346-8050</t>
  </si>
  <si>
    <t>15-575-7476</t>
  </si>
  <si>
    <t>06-132-5856</t>
  </si>
  <si>
    <t>41-193-8113</t>
  </si>
  <si>
    <t>01-690-8806</t>
  </si>
  <si>
    <t>53-630-5773</t>
  </si>
  <si>
    <t>95-720-5110</t>
  </si>
  <si>
    <t>91-080-2626</t>
  </si>
  <si>
    <t>62-066-3916</t>
  </si>
  <si>
    <t>26-242-1505</t>
  </si>
  <si>
    <t>63-820-0199</t>
  </si>
  <si>
    <t>52-852-3077</t>
  </si>
  <si>
    <t>38-844-3271</t>
  </si>
  <si>
    <t>25-931-3626</t>
  </si>
  <si>
    <t>16-211-3828</t>
  </si>
  <si>
    <t>55-035-5920</t>
  </si>
  <si>
    <t>05-911-4451</t>
  </si>
  <si>
    <t>84-353-4928</t>
  </si>
  <si>
    <t>34-494-4062</t>
  </si>
  <si>
    <t>70-441-4809</t>
  </si>
  <si>
    <t>20-322-0237</t>
  </si>
  <si>
    <t>36-718-7108</t>
  </si>
  <si>
    <t>14-502-4928</t>
  </si>
  <si>
    <t>89-878-4714</t>
  </si>
  <si>
    <t>56-928-4566</t>
  </si>
  <si>
    <t>65-198-0667</t>
  </si>
  <si>
    <t>69-953-6481</t>
  </si>
  <si>
    <t>17-479-7092</t>
  </si>
  <si>
    <t>15-877-2925</t>
  </si>
  <si>
    <t>27-876-5363</t>
  </si>
  <si>
    <t>27-901-3952</t>
  </si>
  <si>
    <t>98-155-6220</t>
  </si>
  <si>
    <t>77-840-8190</t>
  </si>
  <si>
    <t>32-158-4707</t>
  </si>
  <si>
    <t>40-252-8778</t>
  </si>
  <si>
    <t>96-846-8323</t>
  </si>
  <si>
    <t>25-168-8055</t>
  </si>
  <si>
    <t>50-055-1068</t>
  </si>
  <si>
    <t>39-819-4356</t>
  </si>
  <si>
    <t>04-564-1321</t>
  </si>
  <si>
    <t>79-247-1755</t>
  </si>
  <si>
    <t>78-338-4471</t>
  </si>
  <si>
    <t>00-344-2095</t>
  </si>
  <si>
    <t>05-069-7454</t>
  </si>
  <si>
    <t>66-962-7455</t>
  </si>
  <si>
    <t>09-169-1476</t>
  </si>
  <si>
    <t>69-517-9697</t>
  </si>
  <si>
    <t>73-530-5197</t>
  </si>
  <si>
    <t>49-985-8980</t>
  </si>
  <si>
    <t>85-459-7733</t>
  </si>
  <si>
    <t>78-064-0464</t>
  </si>
  <si>
    <t>79-648-5015</t>
  </si>
  <si>
    <t>43-432-8046</t>
  </si>
  <si>
    <t>16-806-1120</t>
  </si>
  <si>
    <t>18-849-5241</t>
  </si>
  <si>
    <t>01-752-9268</t>
  </si>
  <si>
    <t>65-879-7410</t>
  </si>
  <si>
    <t>32-415-0506</t>
  </si>
  <si>
    <t>26-657-6957</t>
  </si>
  <si>
    <t>89-393-9213</t>
  </si>
  <si>
    <t>51-733-9948</t>
  </si>
  <si>
    <t>75-889-1383</t>
  </si>
  <si>
    <t>53-001-8283</t>
  </si>
  <si>
    <t>84-229-7978</t>
  </si>
  <si>
    <t>39-194-7713</t>
  </si>
  <si>
    <t>86-723-6469</t>
  </si>
  <si>
    <t>01-640-0091</t>
  </si>
  <si>
    <t>77-100-7564</t>
  </si>
  <si>
    <t>57-736-4743</t>
  </si>
  <si>
    <t>66-966-6660</t>
  </si>
  <si>
    <t>17-063-3248</t>
  </si>
  <si>
    <t>23-933-6150</t>
  </si>
  <si>
    <t>73-702-9644</t>
  </si>
  <si>
    <t>13-689-3423</t>
  </si>
  <si>
    <t>08-491-8186</t>
  </si>
  <si>
    <t>56-406-7681</t>
  </si>
  <si>
    <t>59-103-4298</t>
  </si>
  <si>
    <t>02-183-7631</t>
  </si>
  <si>
    <t>47-521-8342</t>
  </si>
  <si>
    <t>35-490-1328</t>
  </si>
  <si>
    <t>08-341-5207</t>
  </si>
  <si>
    <t>51-829-9153</t>
  </si>
  <si>
    <t>34-519-6738</t>
  </si>
  <si>
    <t>72-372-3197</t>
  </si>
  <si>
    <t>90-389-8825</t>
  </si>
  <si>
    <t>19-885-7822</t>
  </si>
  <si>
    <t>08-693-1071</t>
  </si>
  <si>
    <t>19-603-4448</t>
  </si>
  <si>
    <t>98-703-9057</t>
  </si>
  <si>
    <t>52-137-9881</t>
  </si>
  <si>
    <t>92-976-5891</t>
  </si>
  <si>
    <t>29-850-8170</t>
  </si>
  <si>
    <t>21-070-0976</t>
  </si>
  <si>
    <t>72-893-2779</t>
  </si>
  <si>
    <t>44-833-7569</t>
  </si>
  <si>
    <t>68-980-7331</t>
  </si>
  <si>
    <t>82-411-8201</t>
  </si>
  <si>
    <t>48-409-9728</t>
  </si>
  <si>
    <t>58-152-2074</t>
  </si>
  <si>
    <t>27-368-2867</t>
  </si>
  <si>
    <t>91-220-4960</t>
  </si>
  <si>
    <t>69-045-7841</t>
  </si>
  <si>
    <t>61-992-2545</t>
  </si>
  <si>
    <t>37-396-8125</t>
  </si>
  <si>
    <t>76-896-0656</t>
  </si>
  <si>
    <t>80-638-1124</t>
  </si>
  <si>
    <t>77-137-0062</t>
  </si>
  <si>
    <t>12-678-8355</t>
  </si>
  <si>
    <t>88-267-6756</t>
  </si>
  <si>
    <t>35-264-3182</t>
  </si>
  <si>
    <t>62-656-9602</t>
  </si>
  <si>
    <t>04-812-4117</t>
  </si>
  <si>
    <t>04-866-0489</t>
  </si>
  <si>
    <t>86-307-3687</t>
  </si>
  <si>
    <t>37-484-0009</t>
  </si>
  <si>
    <t>33-590-7004</t>
  </si>
  <si>
    <t>39-964-7015</t>
  </si>
  <si>
    <t>49-586-9942</t>
  </si>
  <si>
    <t>14-875-6467</t>
  </si>
  <si>
    <t>63-943-5265</t>
  </si>
  <si>
    <t>23-703-2540</t>
  </si>
  <si>
    <t>62-401-1223</t>
  </si>
  <si>
    <t>51-170-1352</t>
  </si>
  <si>
    <t>63-398-1261</t>
  </si>
  <si>
    <t>83-338-1309</t>
  </si>
  <si>
    <t>81-271-2684</t>
  </si>
  <si>
    <t>44-089-9254</t>
  </si>
  <si>
    <t>57-535-8241</t>
  </si>
  <si>
    <t>02-774-8448</t>
  </si>
  <si>
    <t>97-491-5060</t>
  </si>
  <si>
    <t>84-636-8145</t>
  </si>
  <si>
    <t>94-176-8954</t>
  </si>
  <si>
    <t>01-136-8791</t>
  </si>
  <si>
    <t>31-467-8820</t>
  </si>
  <si>
    <t>20-386-2071</t>
  </si>
  <si>
    <t>90-304-6964</t>
  </si>
  <si>
    <t>23-467-8838</t>
  </si>
  <si>
    <t>19-349-6165</t>
  </si>
  <si>
    <t>18-980-6916</t>
  </si>
  <si>
    <t>41-478-0027</t>
  </si>
  <si>
    <t>55-166-3084</t>
  </si>
  <si>
    <t>44-373-7671</t>
  </si>
  <si>
    <t>86-119-4442</t>
  </si>
  <si>
    <t>79-879-2404</t>
  </si>
  <si>
    <t>88-329-6436</t>
  </si>
  <si>
    <t>35-598-0936</t>
  </si>
  <si>
    <t>11-828-6149</t>
  </si>
  <si>
    <t>69-644-9715</t>
  </si>
  <si>
    <t>20-506-6304</t>
  </si>
  <si>
    <t>50-437-1476</t>
  </si>
  <si>
    <t>18-322-4161</t>
  </si>
  <si>
    <t>63-368-5736</t>
  </si>
  <si>
    <t>33-285-9440</t>
  </si>
  <si>
    <t>60-199-5749</t>
  </si>
  <si>
    <t>64-809-9465</t>
  </si>
  <si>
    <t>56-313-1659</t>
  </si>
  <si>
    <t>30-145-4578</t>
  </si>
  <si>
    <t>16-670-7779</t>
  </si>
  <si>
    <t>02-983-4441</t>
  </si>
  <si>
    <t>16-215-5352</t>
  </si>
  <si>
    <t>65-867-5555</t>
  </si>
  <si>
    <t>30-434-8277</t>
  </si>
  <si>
    <t>13-555-7020</t>
  </si>
  <si>
    <t>94-203-3947</t>
  </si>
  <si>
    <t>81-775-4060</t>
  </si>
  <si>
    <t>54-203-4744</t>
  </si>
  <si>
    <t>11-826-8221</t>
  </si>
  <si>
    <t>18-987-9541</t>
  </si>
  <si>
    <t>54-731-7871</t>
  </si>
  <si>
    <t>89-802-4428</t>
  </si>
  <si>
    <t>81-831-4559</t>
  </si>
  <si>
    <t>30-927-9033</t>
  </si>
  <si>
    <t>31-386-1716</t>
  </si>
  <si>
    <t>17-317-4372</t>
  </si>
  <si>
    <t>00-801-9314</t>
  </si>
  <si>
    <t>06-393-1060</t>
  </si>
  <si>
    <t>71-097-3189</t>
  </si>
  <si>
    <t>29-414-4745</t>
  </si>
  <si>
    <t>79-201-7935</t>
  </si>
  <si>
    <t>83-341-6110</t>
  </si>
  <si>
    <t>41-680-9473</t>
  </si>
  <si>
    <t>67-308-6797</t>
  </si>
  <si>
    <t>90-563-6126</t>
  </si>
  <si>
    <t>88-327-5732</t>
  </si>
  <si>
    <t>55-860-1216</t>
  </si>
  <si>
    <t>53-405-0092</t>
  </si>
  <si>
    <t>43-685-5004</t>
  </si>
  <si>
    <t>26-149-5784</t>
  </si>
  <si>
    <t>77-592-8292</t>
  </si>
  <si>
    <t>02-303-3364</t>
  </si>
  <si>
    <t>40-528-3107</t>
  </si>
  <si>
    <t>55-591-3286</t>
  </si>
  <si>
    <t>92-695-9599</t>
  </si>
  <si>
    <t>10-147-3615</t>
  </si>
  <si>
    <t>73-884-3485</t>
  </si>
  <si>
    <t>84-238-2633</t>
  </si>
  <si>
    <t>41-619-3914</t>
  </si>
  <si>
    <t>63-962-6565</t>
  </si>
  <si>
    <t>62-197-1304</t>
  </si>
  <si>
    <t>80-223-1243</t>
  </si>
  <si>
    <t>02-005-9989</t>
  </si>
  <si>
    <t>76-202-8310</t>
  </si>
  <si>
    <t>45-833-7172</t>
  </si>
  <si>
    <t>52-852-8170</t>
  </si>
  <si>
    <t>11-335-0891</t>
  </si>
  <si>
    <t>27-311-7942</t>
  </si>
  <si>
    <t>48-534-5907</t>
  </si>
  <si>
    <t>76-529-8046</t>
  </si>
  <si>
    <t>01-210-4237</t>
  </si>
  <si>
    <t>50-729-8255</t>
  </si>
  <si>
    <t>24-193-3290</t>
  </si>
  <si>
    <t>92-349-4781</t>
  </si>
  <si>
    <t>79-989-2517</t>
  </si>
  <si>
    <t>37-204-9544</t>
  </si>
  <si>
    <t>31-519-2564</t>
  </si>
  <si>
    <t>10-999-4450</t>
  </si>
  <si>
    <t>01-630-8952</t>
  </si>
  <si>
    <t>17-514-0075</t>
  </si>
  <si>
    <t>93-956-1049</t>
  </si>
  <si>
    <t>69-825-9355</t>
  </si>
  <si>
    <t>77-549-3772</t>
  </si>
  <si>
    <t>62-084-4251</t>
  </si>
  <si>
    <t>46-931-3259</t>
  </si>
  <si>
    <t>37-664-5925</t>
  </si>
  <si>
    <t>15-625-5374</t>
  </si>
  <si>
    <t>71-251-3501</t>
  </si>
  <si>
    <t>13-552-2748</t>
  </si>
  <si>
    <t>04-416-1739</t>
  </si>
  <si>
    <t>47-684-0801</t>
  </si>
  <si>
    <t>15-275-0174</t>
  </si>
  <si>
    <t>45-808-0026</t>
  </si>
  <si>
    <t>02-963-6611</t>
  </si>
  <si>
    <t>76-419-6425</t>
  </si>
  <si>
    <t>58-004-9909</t>
  </si>
  <si>
    <t>09-624-9545</t>
  </si>
  <si>
    <t>94-061-2234</t>
  </si>
  <si>
    <t>20-943-8768</t>
  </si>
  <si>
    <t>63-718-1972</t>
  </si>
  <si>
    <t>23-343-9473</t>
  </si>
  <si>
    <t>08-340-9334</t>
  </si>
  <si>
    <t>74-426-4270</t>
  </si>
  <si>
    <t>56-506-0404</t>
  </si>
  <si>
    <t>85-680-4444</t>
  </si>
  <si>
    <t>18-082-8246</t>
  </si>
  <si>
    <t>89-976-9332</t>
  </si>
  <si>
    <t>13-192-2631</t>
  </si>
  <si>
    <t>04-599-4236</t>
  </si>
  <si>
    <t>08-156-6742</t>
  </si>
  <si>
    <t>28-996-2345</t>
  </si>
  <si>
    <t>20-706-2522</t>
  </si>
  <si>
    <t>49-293-8265</t>
  </si>
  <si>
    <t>57-811-3576</t>
  </si>
  <si>
    <t>79-512-8049</t>
  </si>
  <si>
    <t>37-138-1088</t>
  </si>
  <si>
    <t>68-146-3858</t>
  </si>
  <si>
    <t>61-260-4065</t>
  </si>
  <si>
    <t>98-397-1355</t>
  </si>
  <si>
    <t>60-407-9381</t>
  </si>
  <si>
    <t>29-448-6506</t>
  </si>
  <si>
    <t>02-253-3102</t>
  </si>
  <si>
    <t>35-206-7692</t>
  </si>
  <si>
    <t>33-774-4688</t>
  </si>
  <si>
    <t>29-316-9264</t>
  </si>
  <si>
    <t>67-726-0047</t>
  </si>
  <si>
    <t>63-564-1671</t>
  </si>
  <si>
    <t>77-769-4302</t>
  </si>
  <si>
    <t>35-535-5238</t>
  </si>
  <si>
    <t>05-553-9191</t>
  </si>
  <si>
    <t>62-621-3216</t>
  </si>
  <si>
    <t>89-580-5477</t>
  </si>
  <si>
    <t>79-035-5972</t>
  </si>
  <si>
    <t>37-161-5739</t>
  </si>
  <si>
    <t>40-466-7986</t>
  </si>
  <si>
    <t>41-347-5390</t>
  </si>
  <si>
    <t>69-758-6609</t>
  </si>
  <si>
    <t>86-180-6610</t>
  </si>
  <si>
    <t>52-895-2065</t>
  </si>
  <si>
    <t>74-018-1564</t>
  </si>
  <si>
    <t>71-660-8025</t>
  </si>
  <si>
    <t>76-316-2266</t>
  </si>
  <si>
    <t>27-469-5699</t>
  </si>
  <si>
    <t>66-760-0761</t>
  </si>
  <si>
    <t>80-863-9500</t>
  </si>
  <si>
    <t>71-270-2433</t>
  </si>
  <si>
    <t>79-598-9277</t>
  </si>
  <si>
    <t>10-770-6969</t>
  </si>
  <si>
    <t>71-694-6191</t>
  </si>
  <si>
    <t>41-087-3884</t>
  </si>
  <si>
    <t>51-833-0784</t>
  </si>
  <si>
    <t>09-118-6659</t>
  </si>
  <si>
    <t>54-823-5518</t>
  </si>
  <si>
    <t>40-203-0399</t>
  </si>
  <si>
    <t>03-664-6329</t>
  </si>
  <si>
    <t>99-634-4998</t>
  </si>
  <si>
    <t>55-283-7150</t>
  </si>
  <si>
    <t>57-517-5096</t>
  </si>
  <si>
    <t>53-192-9139</t>
  </si>
  <si>
    <t>94-782-2958</t>
  </si>
  <si>
    <t>07-325-9493</t>
  </si>
  <si>
    <t>73-862-4897</t>
  </si>
  <si>
    <t>32-010-1661</t>
  </si>
  <si>
    <t>29-468-5827</t>
  </si>
  <si>
    <t>87-518-1274</t>
  </si>
  <si>
    <t>20-939-2951</t>
  </si>
  <si>
    <t>92-850-0005</t>
  </si>
  <si>
    <t>26-802-2607</t>
  </si>
  <si>
    <t>30-717-9184</t>
  </si>
  <si>
    <t>21-546-4175</t>
  </si>
  <si>
    <t>28-795-4842</t>
  </si>
  <si>
    <t>45-238-5575</t>
  </si>
  <si>
    <t>18-972-6103</t>
  </si>
  <si>
    <t>08-388-0561</t>
  </si>
  <si>
    <t>74-629-9938</t>
  </si>
  <si>
    <t>97-661-4782</t>
  </si>
  <si>
    <t>81-251-9392</t>
  </si>
  <si>
    <t>14-049-7166</t>
  </si>
  <si>
    <t>67-264-8581</t>
  </si>
  <si>
    <t>67-438-7887</t>
  </si>
  <si>
    <t>93-244-4625</t>
  </si>
  <si>
    <t>12-406-5722</t>
  </si>
  <si>
    <t>14-284-0824</t>
  </si>
  <si>
    <t>08-701-6344</t>
  </si>
  <si>
    <t>67-814-4796</t>
  </si>
  <si>
    <t>83-514-3935</t>
  </si>
  <si>
    <t>31-364-6435</t>
  </si>
  <si>
    <t>36-804-2901</t>
  </si>
  <si>
    <t>64-974-1881</t>
  </si>
  <si>
    <t>85-414-4436</t>
  </si>
  <si>
    <t>19-401-8993</t>
  </si>
  <si>
    <t>14-974-6597</t>
  </si>
  <si>
    <t>55-030-3671</t>
  </si>
  <si>
    <t>96-611-6958</t>
  </si>
  <si>
    <t>39-518-8384</t>
  </si>
  <si>
    <t>70-035-7423</t>
  </si>
  <si>
    <t>44-027-1119</t>
  </si>
  <si>
    <t>23-046-2303</t>
  </si>
  <si>
    <t>63-554-7494</t>
  </si>
  <si>
    <t>65-499-7587</t>
  </si>
  <si>
    <t>28-050-2769</t>
  </si>
  <si>
    <t>02-724-1815</t>
  </si>
  <si>
    <t>47-300-8053</t>
  </si>
  <si>
    <t>87-878-5503</t>
  </si>
  <si>
    <t>07-865-3442</t>
  </si>
  <si>
    <t>56-755-2972</t>
  </si>
  <si>
    <t>29-515-3484</t>
  </si>
  <si>
    <t>90-890-9738</t>
  </si>
  <si>
    <t>87-692-8651</t>
  </si>
  <si>
    <t>22-190-9022</t>
  </si>
  <si>
    <t>33-214-7791</t>
  </si>
  <si>
    <t>89-003-4322</t>
  </si>
  <si>
    <t>24-713-2082</t>
  </si>
  <si>
    <t>65-659-8109</t>
  </si>
  <si>
    <t>12-934-5667</t>
  </si>
  <si>
    <t>77-129-2629</t>
  </si>
  <si>
    <t>46-997-2246</t>
  </si>
  <si>
    <t>24-461-2017</t>
  </si>
  <si>
    <t>93-908-5271</t>
  </si>
  <si>
    <t>73-024-8228</t>
  </si>
  <si>
    <t>98-803-1524</t>
  </si>
  <si>
    <t>27-027-1137</t>
  </si>
  <si>
    <t>30-608-2116</t>
  </si>
  <si>
    <t>81-506-1384</t>
  </si>
  <si>
    <t>30-124-6931</t>
  </si>
  <si>
    <t>43-473-5866</t>
  </si>
  <si>
    <t>02-804-5138</t>
  </si>
  <si>
    <t>98-377-1627</t>
  </si>
  <si>
    <t>42-491-0618</t>
  </si>
  <si>
    <t>62-495-4752</t>
  </si>
  <si>
    <t>22-587-7297</t>
  </si>
  <si>
    <t>14-232-6703</t>
  </si>
  <si>
    <t>92-201-1834</t>
  </si>
  <si>
    <t>66-231-4757</t>
  </si>
  <si>
    <t>91-990-1755</t>
  </si>
  <si>
    <t>98-094-5015</t>
  </si>
  <si>
    <t>64-326-9568</t>
  </si>
  <si>
    <t>66-070-4006</t>
  </si>
  <si>
    <t>11-556-2308</t>
  </si>
  <si>
    <t>22-331-9544</t>
  </si>
  <si>
    <t>56-356-6094</t>
  </si>
  <si>
    <t>33-693-5754</t>
  </si>
  <si>
    <t>30-222-4304</t>
  </si>
  <si>
    <t>67-017-5383</t>
  </si>
  <si>
    <t>97-641-4003</t>
  </si>
  <si>
    <t>12-235-1083</t>
  </si>
  <si>
    <t>09-487-0959</t>
  </si>
  <si>
    <t>24-308-6394</t>
  </si>
  <si>
    <t>45-758-7125</t>
  </si>
  <si>
    <t>91-645-7025</t>
  </si>
  <si>
    <t>19-744-8251</t>
  </si>
  <si>
    <t>43-974-2060</t>
  </si>
  <si>
    <t>18-633-0941</t>
  </si>
  <si>
    <t>04-237-6676</t>
  </si>
  <si>
    <t>55-858-8009</t>
  </si>
  <si>
    <t>28-355-7953</t>
  </si>
  <si>
    <t>87-226-2276</t>
  </si>
  <si>
    <t>95-162-8296</t>
  </si>
  <si>
    <t>07-911-5608</t>
  </si>
  <si>
    <t>52-262-5888</t>
  </si>
  <si>
    <t>99-563-7961</t>
  </si>
  <si>
    <t>22-052-4171</t>
  </si>
  <si>
    <t>76-500-9749</t>
  </si>
  <si>
    <t>72-353-6720</t>
  </si>
  <si>
    <t>95-863-4012</t>
  </si>
  <si>
    <t>87-858-7699</t>
  </si>
  <si>
    <t>49-311-6150</t>
  </si>
  <si>
    <t>16-924-7374</t>
  </si>
  <si>
    <t>63-420-3051</t>
  </si>
  <si>
    <t>90-608-4166</t>
  </si>
  <si>
    <t>02-320-7293</t>
  </si>
  <si>
    <t>45-393-7874</t>
  </si>
  <si>
    <t>96-518-2508</t>
  </si>
  <si>
    <t>85-904-8966</t>
  </si>
  <si>
    <t>49-985-3410</t>
  </si>
  <si>
    <t>54-129-0511</t>
  </si>
  <si>
    <t>56-306-9887</t>
  </si>
  <si>
    <t>30-439-0535</t>
  </si>
  <si>
    <t>77-397-0388</t>
  </si>
  <si>
    <t>77-472-1161</t>
  </si>
  <si>
    <t>04-766-7818</t>
  </si>
  <si>
    <t>74-529-2607</t>
  </si>
  <si>
    <t>76-044-6359</t>
  </si>
  <si>
    <t>96-364-5979</t>
  </si>
  <si>
    <t>36-024-9580</t>
  </si>
  <si>
    <t>84-158-7187</t>
  </si>
  <si>
    <t>16-848-3367</t>
  </si>
  <si>
    <t>62-644-8292</t>
  </si>
  <si>
    <t>13-561-5344</t>
  </si>
  <si>
    <t>86-247-8427</t>
  </si>
  <si>
    <t>94-301-2442</t>
  </si>
  <si>
    <t>84-770-6036</t>
  </si>
  <si>
    <t>02-972-6704</t>
  </si>
  <si>
    <t>71-990-4860</t>
  </si>
  <si>
    <t>78-076-4386</t>
  </si>
  <si>
    <t>51-678-1672</t>
  </si>
  <si>
    <t>80-574-8172</t>
  </si>
  <si>
    <t>95-602-2941</t>
  </si>
  <si>
    <t>30-949-0380</t>
  </si>
  <si>
    <t>76-186-0565</t>
  </si>
  <si>
    <t>91-769-4308</t>
  </si>
  <si>
    <t>46-715-4735</t>
  </si>
  <si>
    <t>51-529-2562</t>
  </si>
  <si>
    <t>03-345-9297</t>
  </si>
  <si>
    <t>92-560-7805</t>
  </si>
  <si>
    <t>25-556-2768</t>
  </si>
  <si>
    <t>15-373-6652</t>
  </si>
  <si>
    <t>02-366-1426</t>
  </si>
  <si>
    <t>94-599-8945</t>
  </si>
  <si>
    <t>46-937-7150</t>
  </si>
  <si>
    <t>02-413-4314</t>
  </si>
  <si>
    <t>78-763-1790</t>
  </si>
  <si>
    <t>52-327-9244</t>
  </si>
  <si>
    <t>33-316-5852</t>
  </si>
  <si>
    <t>75-702-1038</t>
  </si>
  <si>
    <t>80-301-7378</t>
  </si>
  <si>
    <t>70-723-9683</t>
  </si>
  <si>
    <t>32-576-1199</t>
  </si>
  <si>
    <t>87-948-7136</t>
  </si>
  <si>
    <t>94-564-6883</t>
  </si>
  <si>
    <t>07-845-7146</t>
  </si>
  <si>
    <t>38-518-6384</t>
  </si>
  <si>
    <t>81-084-7390</t>
  </si>
  <si>
    <t>88-704-9406</t>
  </si>
  <si>
    <t>97-800-4291</t>
  </si>
  <si>
    <t>14-593-7231</t>
  </si>
  <si>
    <t>78-218-3711</t>
  </si>
  <si>
    <t>87-081-8017</t>
  </si>
  <si>
    <t>39-106-3174</t>
  </si>
  <si>
    <t>57-893-9010</t>
  </si>
  <si>
    <t>79-325-2473</t>
  </si>
  <si>
    <t>58-969-4189</t>
  </si>
  <si>
    <t>33-600-8154</t>
  </si>
  <si>
    <t>45-056-3689</t>
  </si>
  <si>
    <t>82-546-2372</t>
  </si>
  <si>
    <t>62-015-7732</t>
  </si>
  <si>
    <t>83-868-3107</t>
  </si>
  <si>
    <t>44-209-3897</t>
  </si>
  <si>
    <t>24-515-5444</t>
  </si>
  <si>
    <t>12-064-6257</t>
  </si>
  <si>
    <t>53-371-7234</t>
  </si>
  <si>
    <t>45-992-4003</t>
  </si>
  <si>
    <t>49-628-7980</t>
  </si>
  <si>
    <t>95-328-6696</t>
  </si>
  <si>
    <t>58-520-0827</t>
  </si>
  <si>
    <t>61-169-9533</t>
  </si>
  <si>
    <t>25-211-1036</t>
  </si>
  <si>
    <t>42-743-7131</t>
  </si>
  <si>
    <t>35-229-8355</t>
  </si>
  <si>
    <t>02-878-0605</t>
  </si>
  <si>
    <t>94-109-5393</t>
  </si>
  <si>
    <t>71-624-9136</t>
  </si>
  <si>
    <t>44-139-6081</t>
  </si>
  <si>
    <t>75-642-1071</t>
  </si>
  <si>
    <t>32-606-0221</t>
  </si>
  <si>
    <t>85-005-7371</t>
  </si>
  <si>
    <t>08-916-5317</t>
  </si>
  <si>
    <t>61-361-5897</t>
  </si>
  <si>
    <t>67-465-4229</t>
  </si>
  <si>
    <t>68-475-6561</t>
  </si>
  <si>
    <t>71-334-9342</t>
  </si>
  <si>
    <t>72-686-1462</t>
  </si>
  <si>
    <t>77-407-4661</t>
  </si>
  <si>
    <t>32-670-2197</t>
  </si>
  <si>
    <t>67-736-7400</t>
  </si>
  <si>
    <t>34-498-8435</t>
  </si>
  <si>
    <t>13-076-6964</t>
  </si>
  <si>
    <t>08-852-6001</t>
  </si>
  <si>
    <t>28-765-7881</t>
  </si>
  <si>
    <t>39-616-5934</t>
  </si>
  <si>
    <t>38-390-2833</t>
  </si>
  <si>
    <t>48-848-7983</t>
  </si>
  <si>
    <t>67-986-8365</t>
  </si>
  <si>
    <t>88-648-0849</t>
  </si>
  <si>
    <t>05-781-7392</t>
  </si>
  <si>
    <t>85-039-0446</t>
  </si>
  <si>
    <t>16-363-9800</t>
  </si>
  <si>
    <t>80-055-3551</t>
  </si>
  <si>
    <t>53-551-7296</t>
  </si>
  <si>
    <t>82-687-3098</t>
  </si>
  <si>
    <t>14-651-7421</t>
  </si>
  <si>
    <t>11-925-9976</t>
  </si>
  <si>
    <t>63-960-0760</t>
  </si>
  <si>
    <t>83-471-7414</t>
  </si>
  <si>
    <t>60-944-3000</t>
  </si>
  <si>
    <t>94-775-4041</t>
  </si>
  <si>
    <t>50-687-0324</t>
  </si>
  <si>
    <t>81-351-4597</t>
  </si>
  <si>
    <t>92-592-8367</t>
  </si>
  <si>
    <t>00-487-5305</t>
  </si>
  <si>
    <t>33-283-3987</t>
  </si>
  <si>
    <t>39-669-1647</t>
  </si>
  <si>
    <t>60-159-9097</t>
  </si>
  <si>
    <t>71-150-8514</t>
  </si>
  <si>
    <t>05-085-6832</t>
  </si>
  <si>
    <t>23-680-3095</t>
  </si>
  <si>
    <t>69-790-9713</t>
  </si>
  <si>
    <t>57-533-7007</t>
  </si>
  <si>
    <t>22-937-5506</t>
  </si>
  <si>
    <t>25-570-5030</t>
  </si>
  <si>
    <t>19-876-1837</t>
  </si>
  <si>
    <t>08-976-3808</t>
  </si>
  <si>
    <t>68-391-0538</t>
  </si>
  <si>
    <t>75-576-7716</t>
  </si>
  <si>
    <t>37-330-4541</t>
  </si>
  <si>
    <t>12-089-8757</t>
  </si>
  <si>
    <t>15-061-2975</t>
  </si>
  <si>
    <t>17-445-1636</t>
  </si>
  <si>
    <t>99-035-5538</t>
  </si>
  <si>
    <t>28-930-5992</t>
  </si>
  <si>
    <t>79-762-8766</t>
  </si>
  <si>
    <t>19-746-4025</t>
  </si>
  <si>
    <t>02-599-6445</t>
  </si>
  <si>
    <t>70-268-5157</t>
  </si>
  <si>
    <t>00-686-4981</t>
  </si>
  <si>
    <t>70-811-8868</t>
  </si>
  <si>
    <t>99-509-3540</t>
  </si>
  <si>
    <t>12-410-9072</t>
  </si>
  <si>
    <t>91-762-9374</t>
  </si>
  <si>
    <t>49-053-6753</t>
  </si>
  <si>
    <t>37-853-4745</t>
  </si>
  <si>
    <t>71-448-5596</t>
  </si>
  <si>
    <t>67-074-9640</t>
  </si>
  <si>
    <t>96-802-7876</t>
  </si>
  <si>
    <t>80-848-4646</t>
  </si>
  <si>
    <t>93-353-7870</t>
  </si>
  <si>
    <t>23-109-6478</t>
  </si>
  <si>
    <t>47-736-0281</t>
  </si>
  <si>
    <t>74-740-2449</t>
  </si>
  <si>
    <t>83-287-3528</t>
  </si>
  <si>
    <t>23-887-6107</t>
  </si>
  <si>
    <t>31-030-9328</t>
  </si>
  <si>
    <t>55-097-0331</t>
  </si>
  <si>
    <t>64-056-1813</t>
  </si>
  <si>
    <t>73-209-6792</t>
  </si>
  <si>
    <t>03-296-4823</t>
  </si>
  <si>
    <t>45-913-2916</t>
  </si>
  <si>
    <t>57-979-8280</t>
  </si>
  <si>
    <t>81-273-6428</t>
  </si>
  <si>
    <t>32-820-4252</t>
  </si>
  <si>
    <t>44-035-0349</t>
  </si>
  <si>
    <t>81-536-6243</t>
  </si>
  <si>
    <t>59-753-8996</t>
  </si>
  <si>
    <t>48-487-8268</t>
  </si>
  <si>
    <t>08-932-8283</t>
  </si>
  <si>
    <t>51-180-7453</t>
  </si>
  <si>
    <t>96-206-6354</t>
  </si>
  <si>
    <t>18-923-8248</t>
  </si>
  <si>
    <t>64-958-0514</t>
  </si>
  <si>
    <t>96-630-8992</t>
  </si>
  <si>
    <t>74-006-0707</t>
  </si>
  <si>
    <t>94-701-1933</t>
  </si>
  <si>
    <t>27-929-9567</t>
  </si>
  <si>
    <t>52-138-5235</t>
  </si>
  <si>
    <t>81-741-2226</t>
  </si>
  <si>
    <t>12-817-0429</t>
  </si>
  <si>
    <t>82-089-4540</t>
  </si>
  <si>
    <t>19-856-1310</t>
  </si>
  <si>
    <t>36-805-8273</t>
  </si>
  <si>
    <t>15-610-1030</t>
  </si>
  <si>
    <t>59-403-4991</t>
  </si>
  <si>
    <t>90-295-1469</t>
  </si>
  <si>
    <t>68-801-1856</t>
  </si>
  <si>
    <t>93-563-2209</t>
  </si>
  <si>
    <t>22-810-3367</t>
  </si>
  <si>
    <t>98-942-5606</t>
  </si>
  <si>
    <t>93-993-3551</t>
  </si>
  <si>
    <t>07-045-7554</t>
  </si>
  <si>
    <t>18-372-4230</t>
  </si>
  <si>
    <t>73-963-8305</t>
  </si>
  <si>
    <t>73-096-8237</t>
  </si>
  <si>
    <t>95-879-7879</t>
  </si>
  <si>
    <t>85-685-8170</t>
  </si>
  <si>
    <t>21-823-8364</t>
  </si>
  <si>
    <t>01-533-9820</t>
  </si>
  <si>
    <t>39-678-2219</t>
  </si>
  <si>
    <t>71-135-4671</t>
  </si>
  <si>
    <t>27-735-6724</t>
  </si>
  <si>
    <t>46-211-1600</t>
  </si>
  <si>
    <t>50-572-0380</t>
  </si>
  <si>
    <t>46-563-5080</t>
  </si>
  <si>
    <t>10-123-7205</t>
  </si>
  <si>
    <t>84-267-7633</t>
  </si>
  <si>
    <t>35-259-7553</t>
  </si>
  <si>
    <t>90-295-9979</t>
  </si>
  <si>
    <t>34-595-4675</t>
  </si>
  <si>
    <t>88-452-5972</t>
  </si>
  <si>
    <t>88-364-3672</t>
  </si>
  <si>
    <t>26-332-3694</t>
  </si>
  <si>
    <t>91-234-1576</t>
  </si>
  <si>
    <t>41-353-2655</t>
  </si>
  <si>
    <t>79-769-9981</t>
  </si>
  <si>
    <t>00-405-6164</t>
  </si>
  <si>
    <t>42-802-1325</t>
  </si>
  <si>
    <t>51-006-0386</t>
  </si>
  <si>
    <t>85-760-8081</t>
  </si>
  <si>
    <t>52-315-5107</t>
  </si>
  <si>
    <t>17-556-1175</t>
  </si>
  <si>
    <t>31-186-4441</t>
  </si>
  <si>
    <t>68-615-5513</t>
  </si>
  <si>
    <t>31-739-0206</t>
  </si>
  <si>
    <t>55-332-6778</t>
  </si>
  <si>
    <t>87-087-9725</t>
  </si>
  <si>
    <t>91-740-1842</t>
  </si>
  <si>
    <t>10-648-1967</t>
  </si>
  <si>
    <t>44-734-9074</t>
  </si>
  <si>
    <t>22-074-9764</t>
  </si>
  <si>
    <t>70-908-3791</t>
  </si>
  <si>
    <t>67-514-2508</t>
  </si>
  <si>
    <t>37-831-9960</t>
  </si>
  <si>
    <t>41-931-6077</t>
  </si>
  <si>
    <t>22-932-2736</t>
  </si>
  <si>
    <t>51-878-6554</t>
  </si>
  <si>
    <t>68-434-1438</t>
  </si>
  <si>
    <t>53-673-4375</t>
  </si>
  <si>
    <t>09-628-6247</t>
  </si>
  <si>
    <t>80-300-7405</t>
  </si>
  <si>
    <t>00-067-5988</t>
  </si>
  <si>
    <t>91-130-8564</t>
  </si>
  <si>
    <t>43-793-1986</t>
  </si>
  <si>
    <t>25-211-8459</t>
  </si>
  <si>
    <t>79-799-3387</t>
  </si>
  <si>
    <t>21-251-3782</t>
  </si>
  <si>
    <t>72-625-4158</t>
  </si>
  <si>
    <t>29-731-9128</t>
  </si>
  <si>
    <t>80-870-7096</t>
  </si>
  <si>
    <t>96-812-4274</t>
  </si>
  <si>
    <t>36-689-5409</t>
  </si>
  <si>
    <t>48-815-1499</t>
  </si>
  <si>
    <t>48-756-6759</t>
  </si>
  <si>
    <t>43-372-1411</t>
  </si>
  <si>
    <t>33-661-6321</t>
  </si>
  <si>
    <t>14-520-8337</t>
  </si>
  <si>
    <t>21-690-1861</t>
  </si>
  <si>
    <t>60-831-6478</t>
  </si>
  <si>
    <t>17-398-0290</t>
  </si>
  <si>
    <t>49-682-5169</t>
  </si>
  <si>
    <t>36-105-1873</t>
  </si>
  <si>
    <t>19-608-9524</t>
  </si>
  <si>
    <t>90-155-4507</t>
  </si>
  <si>
    <t>46-227-6783</t>
  </si>
  <si>
    <t>58-215-1069</t>
  </si>
  <si>
    <t>84-264-8570</t>
  </si>
  <si>
    <t>51-168-8310</t>
  </si>
  <si>
    <t>26-320-4866</t>
  </si>
  <si>
    <t>69-661-5914</t>
  </si>
  <si>
    <t>69-696-0985</t>
  </si>
  <si>
    <t>16-699-4469</t>
  </si>
  <si>
    <t>59-268-8237</t>
  </si>
  <si>
    <t>91-469-9560</t>
  </si>
  <si>
    <t>61-521-8209</t>
  </si>
  <si>
    <t>50-068-8085</t>
  </si>
  <si>
    <t>57-545-6372</t>
  </si>
  <si>
    <t>19-117-9077</t>
  </si>
  <si>
    <t>91-614-0257</t>
  </si>
  <si>
    <t>12-268-3953</t>
  </si>
  <si>
    <t>43-734-0585</t>
  </si>
  <si>
    <t>59-440-6906</t>
  </si>
  <si>
    <t>21-975-7486</t>
  </si>
  <si>
    <t>07-701-7321</t>
  </si>
  <si>
    <t>51-817-3482</t>
  </si>
  <si>
    <t>43-028-6483</t>
  </si>
  <si>
    <t>49-558-8571</t>
  </si>
  <si>
    <t>19-144-4050</t>
  </si>
  <si>
    <t>04-095-4337</t>
  </si>
  <si>
    <t>14-362-0431</t>
  </si>
  <si>
    <t>04-181-6486</t>
  </si>
  <si>
    <t>70-886-0647</t>
  </si>
  <si>
    <t>08-545-9729</t>
  </si>
  <si>
    <t>15-836-3349</t>
  </si>
  <si>
    <t>23-743-4342</t>
  </si>
  <si>
    <t>22-421-9873</t>
  </si>
  <si>
    <t>86-918-7348</t>
  </si>
  <si>
    <t>28-827-4963</t>
  </si>
  <si>
    <t>61-335-9191</t>
  </si>
  <si>
    <t>25-232-9896</t>
  </si>
  <si>
    <t>21-501-6501</t>
  </si>
  <si>
    <t>09-864-6389</t>
  </si>
  <si>
    <t>78-246-1587</t>
  </si>
  <si>
    <t>81-101-0295</t>
  </si>
  <si>
    <t>30-293-1605</t>
  </si>
  <si>
    <t>35-919-6587</t>
  </si>
  <si>
    <t>10-960-1879</t>
  </si>
  <si>
    <t>15-453-8883</t>
  </si>
  <si>
    <t>89-683-5829</t>
  </si>
  <si>
    <t>28-698-3654</t>
  </si>
  <si>
    <t>76-699-3161</t>
  </si>
  <si>
    <t>47-331-4099</t>
  </si>
  <si>
    <t>70-605-1706</t>
  </si>
  <si>
    <t>40-651-2116</t>
  </si>
  <si>
    <t>47-689-3444</t>
  </si>
  <si>
    <t>59-018-8338</t>
  </si>
  <si>
    <t>70-444-1671</t>
  </si>
  <si>
    <t>72-320-4595</t>
  </si>
  <si>
    <t>79-562-8580</t>
  </si>
  <si>
    <t>13-630-3102</t>
  </si>
  <si>
    <t>94-948-7196</t>
  </si>
  <si>
    <t>38-147-3872</t>
  </si>
  <si>
    <t>86-231-3849</t>
  </si>
  <si>
    <t>10-890-8811</t>
  </si>
  <si>
    <t>29-740-8838</t>
  </si>
  <si>
    <t>08-796-3853</t>
  </si>
  <si>
    <t>79-255-0398</t>
  </si>
  <si>
    <t>17-460-5339</t>
  </si>
  <si>
    <t>13-963-1339</t>
  </si>
  <si>
    <t>98-469-6554</t>
  </si>
  <si>
    <t>25-725-3294</t>
  </si>
  <si>
    <t>12-477-8020</t>
  </si>
  <si>
    <t>41-530-7761</t>
  </si>
  <si>
    <t>74-044-0711</t>
  </si>
  <si>
    <t>10-069-2465</t>
  </si>
  <si>
    <t>33-904-2913</t>
  </si>
  <si>
    <t>94-831-0199</t>
  </si>
  <si>
    <t>21-697-0631</t>
  </si>
  <si>
    <t>65-905-6840</t>
  </si>
  <si>
    <t>29-336-3916</t>
  </si>
  <si>
    <t>51-303-3473</t>
  </si>
  <si>
    <t>80-909-3676</t>
  </si>
  <si>
    <t>79-948-8797</t>
  </si>
  <si>
    <t>90-994-6265</t>
  </si>
  <si>
    <t>79-548-9262</t>
  </si>
  <si>
    <t>77-726-8101</t>
  </si>
  <si>
    <t>83-952-4060</t>
  </si>
  <si>
    <t>90-642-2853</t>
  </si>
  <si>
    <t>67-687-2177</t>
  </si>
  <si>
    <t>06-966-4037</t>
  </si>
  <si>
    <t>22-899-8080</t>
  </si>
  <si>
    <t>17-959-2611</t>
  </si>
  <si>
    <t>29-142-0612</t>
  </si>
  <si>
    <t>22-511-8879</t>
  </si>
  <si>
    <t>75-311-2176</t>
  </si>
  <si>
    <t>00-184-0999</t>
  </si>
  <si>
    <t>26-238-5516</t>
  </si>
  <si>
    <t>96-854-9413</t>
  </si>
  <si>
    <t>02-139-5795</t>
  </si>
  <si>
    <t>80-128-3458</t>
  </si>
  <si>
    <t>49-027-6333</t>
  </si>
  <si>
    <t>11-033-9811</t>
  </si>
  <si>
    <t>53-712-5755</t>
  </si>
  <si>
    <t>35-931-8986</t>
  </si>
  <si>
    <t>90-503-5102</t>
  </si>
  <si>
    <t>52-141-2986</t>
  </si>
  <si>
    <t>73-855-8121</t>
  </si>
  <si>
    <t>37-889-5168</t>
  </si>
  <si>
    <t>80-149-6607</t>
  </si>
  <si>
    <t>60-315-2347</t>
  </si>
  <si>
    <t>14-691-3642</t>
  </si>
  <si>
    <t>03-945-4180</t>
  </si>
  <si>
    <t>49-512-1335</t>
  </si>
  <si>
    <t>42-803-7970</t>
  </si>
  <si>
    <t>86-809-0755</t>
  </si>
  <si>
    <t>95-242-9962</t>
  </si>
  <si>
    <t>35-796-8583</t>
  </si>
  <si>
    <t>78-841-2339</t>
  </si>
  <si>
    <t>73-580-4013</t>
  </si>
  <si>
    <t>95-487-4167</t>
  </si>
  <si>
    <t>69-619-0131</t>
  </si>
  <si>
    <t>76-179-4314</t>
  </si>
  <si>
    <t>43-581-4374</t>
  </si>
  <si>
    <t>69-255-5061</t>
  </si>
  <si>
    <t>35-438-2501</t>
  </si>
  <si>
    <t>14-835-9076</t>
  </si>
  <si>
    <t>04-352-6526</t>
  </si>
  <si>
    <t>82-350-5771</t>
  </si>
  <si>
    <t>23-294-8842</t>
  </si>
  <si>
    <t>36-332-6755</t>
  </si>
  <si>
    <t>78-404-2440</t>
  </si>
  <si>
    <t>81-361-7313</t>
  </si>
  <si>
    <t>45-717-4862</t>
  </si>
  <si>
    <t>55-740-1917</t>
  </si>
  <si>
    <t>94-240-7974</t>
  </si>
  <si>
    <t>17-649-5930</t>
  </si>
  <si>
    <t>07-970-0150</t>
  </si>
  <si>
    <t>49-204-8721</t>
  </si>
  <si>
    <t>34-009-7031</t>
  </si>
  <si>
    <t>22-325-8673</t>
  </si>
  <si>
    <t>85-293-0752</t>
  </si>
  <si>
    <t>78-463-7495</t>
  </si>
  <si>
    <t>64-844-1291</t>
  </si>
  <si>
    <t>57-384-7665</t>
  </si>
  <si>
    <t>14-305-6809</t>
  </si>
  <si>
    <t>83-822-7506</t>
  </si>
  <si>
    <t>16-497-1416</t>
  </si>
  <si>
    <t>24-178-6526</t>
  </si>
  <si>
    <t>83-384-8544</t>
  </si>
  <si>
    <t>23-976-1379</t>
  </si>
  <si>
    <t>12-846-5641</t>
  </si>
  <si>
    <t>33-899-2172</t>
  </si>
  <si>
    <t>29-488-0609</t>
  </si>
  <si>
    <t>01-169-3210</t>
  </si>
  <si>
    <t>84-571-2905</t>
  </si>
  <si>
    <t>99-379-4922</t>
  </si>
  <si>
    <t>36-072-8710</t>
  </si>
  <si>
    <t>44-738-9796</t>
  </si>
  <si>
    <t>97-739-5451</t>
  </si>
  <si>
    <t>71-661-2330</t>
  </si>
  <si>
    <t>62-565-4981</t>
  </si>
  <si>
    <t>57-569-8304</t>
  </si>
  <si>
    <t>98-835-9485</t>
  </si>
  <si>
    <t>76-074-1338</t>
  </si>
  <si>
    <t>75-175-2061</t>
  </si>
  <si>
    <t>53-912-1198</t>
  </si>
  <si>
    <t>12-789-5055</t>
  </si>
  <si>
    <t>94-240-2966</t>
  </si>
  <si>
    <t>71-616-6346</t>
  </si>
  <si>
    <t>06-858-1204</t>
  </si>
  <si>
    <t>95-965-8857</t>
  </si>
  <si>
    <t>76-141-6799</t>
  </si>
  <si>
    <t>73-766-5388</t>
  </si>
  <si>
    <t>96-288-5392</t>
  </si>
  <si>
    <t>05-829-5949</t>
  </si>
  <si>
    <t>62-501-9443</t>
  </si>
  <si>
    <t>42-450-7378</t>
  </si>
  <si>
    <t>84-439-3708</t>
  </si>
  <si>
    <t>44-485-4959</t>
  </si>
  <si>
    <t>21-065-6693</t>
  </si>
  <si>
    <t>62-696-3703</t>
  </si>
  <si>
    <t>45-022-6138</t>
  </si>
  <si>
    <t>16-252-4567</t>
  </si>
  <si>
    <t>92-813-0753</t>
  </si>
  <si>
    <t>39-396-6625</t>
  </si>
  <si>
    <t>56-995-2564</t>
  </si>
  <si>
    <t>48-944-5993</t>
  </si>
  <si>
    <t>42-502-9804</t>
  </si>
  <si>
    <t>86-901-6884</t>
  </si>
  <si>
    <t>38-124-1137</t>
  </si>
  <si>
    <t>69-521-9782</t>
  </si>
  <si>
    <t>11-637-7370</t>
  </si>
  <si>
    <t>99-464-3402</t>
  </si>
  <si>
    <t>45-888-1121</t>
  </si>
  <si>
    <t>32-073-0297</t>
  </si>
  <si>
    <t>16-315-4310</t>
  </si>
  <si>
    <t>74-588-5689</t>
  </si>
  <si>
    <t>49-619-9701</t>
  </si>
  <si>
    <t>42-806-5043</t>
  </si>
  <si>
    <t>90-625-7773</t>
  </si>
  <si>
    <t>56-250-5412</t>
  </si>
  <si>
    <t>29-571-2916</t>
  </si>
  <si>
    <t>40-318-7796</t>
  </si>
  <si>
    <t>56-001-2431</t>
  </si>
  <si>
    <t>92-347-1169</t>
  </si>
  <si>
    <t>28-185-9780</t>
  </si>
  <si>
    <t>12-553-6282</t>
  </si>
  <si>
    <t>48-208-6984</t>
  </si>
  <si>
    <t>67-293-5341</t>
  </si>
  <si>
    <t>37-803-5151</t>
  </si>
  <si>
    <t>69-524-5188</t>
  </si>
  <si>
    <t>09-477-9167</t>
  </si>
  <si>
    <t>33-618-9037</t>
  </si>
  <si>
    <t>75-199-8730</t>
  </si>
  <si>
    <t>43-872-6756</t>
  </si>
  <si>
    <t>33-293-1030</t>
  </si>
  <si>
    <t>66-054-2929</t>
  </si>
  <si>
    <t>32-219-2136</t>
  </si>
  <si>
    <t>87-584-1920</t>
  </si>
  <si>
    <t>74-107-6984</t>
  </si>
  <si>
    <t>45-446-6640</t>
  </si>
  <si>
    <t>16-299-3042</t>
  </si>
  <si>
    <t>06-351-0002</t>
  </si>
  <si>
    <t>25-610-1852</t>
  </si>
  <si>
    <t>53-349-1825</t>
  </si>
  <si>
    <t>29-138-7120</t>
  </si>
  <si>
    <t>76-081-0500</t>
  </si>
  <si>
    <t>38-966-4480</t>
  </si>
  <si>
    <t>50-144-5361</t>
  </si>
  <si>
    <t>65-793-0556</t>
  </si>
  <si>
    <t>32-022-3837</t>
  </si>
  <si>
    <t>81-532-8395</t>
  </si>
  <si>
    <t>46-586-3130</t>
  </si>
  <si>
    <t>66-585-9502</t>
  </si>
  <si>
    <t>19-636-7694</t>
  </si>
  <si>
    <t>83-390-0364</t>
  </si>
  <si>
    <t>58-422-9309</t>
  </si>
  <si>
    <t>50-125-7143</t>
  </si>
  <si>
    <t>18-754-7662</t>
  </si>
  <si>
    <t>37-639-2452</t>
  </si>
  <si>
    <t>03-728-5003</t>
  </si>
  <si>
    <t>02-563-0931</t>
  </si>
  <si>
    <t>95-468-2021</t>
  </si>
  <si>
    <t>75-215-0139</t>
  </si>
  <si>
    <t>03-817-8902</t>
  </si>
  <si>
    <t>76-897-3918</t>
  </si>
  <si>
    <t>73-206-1434</t>
  </si>
  <si>
    <t>20-326-3544</t>
  </si>
  <si>
    <t>66-696-9581</t>
  </si>
  <si>
    <t>35-350-1732</t>
  </si>
  <si>
    <t>49-126-7880</t>
  </si>
  <si>
    <t>17-857-3804</t>
  </si>
  <si>
    <t>42-591-4412</t>
  </si>
  <si>
    <t>88-664-3532</t>
  </si>
  <si>
    <t>75-431-4741</t>
  </si>
  <si>
    <t>74-013-2766</t>
  </si>
  <si>
    <t>57-488-7096</t>
  </si>
  <si>
    <t>40-350-0025</t>
  </si>
  <si>
    <t>05-782-9888</t>
  </si>
  <si>
    <t>68-606-9409</t>
  </si>
  <si>
    <t>46-521-6050</t>
  </si>
  <si>
    <t>77-134-0193</t>
  </si>
  <si>
    <t>90-110-6238</t>
  </si>
  <si>
    <t>71-326-7230</t>
  </si>
  <si>
    <t>97-258-2734</t>
  </si>
  <si>
    <t>38-984-4314</t>
  </si>
  <si>
    <t>19-221-0747</t>
  </si>
  <si>
    <t>81-604-5634</t>
  </si>
  <si>
    <t>19-861-2678</t>
  </si>
  <si>
    <t>56-128-5950</t>
  </si>
  <si>
    <t>82-774-7789</t>
  </si>
  <si>
    <t>47-492-9318</t>
  </si>
  <si>
    <t>10-778-4493</t>
  </si>
  <si>
    <t>88-715-6946</t>
  </si>
  <si>
    <t>60-854-9720</t>
  </si>
  <si>
    <t>82-135-5008</t>
  </si>
  <si>
    <t>18-413-8545</t>
  </si>
  <si>
    <t>44-248-6705</t>
  </si>
  <si>
    <t>99-572-2034</t>
  </si>
  <si>
    <t>66-292-7702</t>
  </si>
  <si>
    <t>27-890-6410</t>
  </si>
  <si>
    <t>05-198-4477</t>
  </si>
  <si>
    <t>15-689-7194</t>
  </si>
  <si>
    <t>45-723-7501</t>
  </si>
  <si>
    <t>66-515-3486</t>
  </si>
  <si>
    <t>20-325-4079</t>
  </si>
  <si>
    <t>92-310-4142</t>
  </si>
  <si>
    <t>88-980-8110</t>
  </si>
  <si>
    <t>19-359-8209</t>
  </si>
  <si>
    <t>05-015-6984</t>
  </si>
  <si>
    <t>11-531-4017</t>
  </si>
  <si>
    <t>27-940-2501</t>
  </si>
  <si>
    <t>42-037-3418</t>
  </si>
  <si>
    <t>01-100-8532</t>
  </si>
  <si>
    <t>47-116-2395</t>
  </si>
  <si>
    <t>90-348-4362</t>
  </si>
  <si>
    <t>38-983-6304</t>
  </si>
  <si>
    <t>67-510-5063</t>
  </si>
  <si>
    <t>95-657-4088</t>
  </si>
  <si>
    <t>56-554-0423</t>
  </si>
  <si>
    <t>54-611-3188</t>
  </si>
  <si>
    <t>05-136-0252</t>
  </si>
  <si>
    <t>43-095-1558</t>
  </si>
  <si>
    <t>81-704-7898</t>
  </si>
  <si>
    <t>29-178-8770</t>
  </si>
  <si>
    <t>89-881-9382</t>
  </si>
  <si>
    <t>84-120-8876</t>
  </si>
  <si>
    <t>46-259-6979</t>
  </si>
  <si>
    <t>39-129-6144</t>
  </si>
  <si>
    <t>37-915-5030</t>
  </si>
  <si>
    <t>25-221-4149</t>
  </si>
  <si>
    <t>12-392-8121</t>
  </si>
  <si>
    <t>18-763-2716</t>
  </si>
  <si>
    <t>33-260-6824</t>
  </si>
  <si>
    <t>58-797-0740</t>
  </si>
  <si>
    <t>56-227-6086</t>
  </si>
  <si>
    <t>52-898-8158</t>
  </si>
  <si>
    <t>21-111-4379</t>
  </si>
  <si>
    <t>65-614-3342</t>
  </si>
  <si>
    <t>64-670-1693</t>
  </si>
  <si>
    <t>06-697-4637</t>
  </si>
  <si>
    <t>42-301-8062</t>
  </si>
  <si>
    <t>69-534-8712</t>
  </si>
  <si>
    <t>33-069-1888</t>
  </si>
  <si>
    <t>08-080-0281</t>
  </si>
  <si>
    <t>29-906-5001</t>
  </si>
  <si>
    <t>58-937-0401</t>
  </si>
  <si>
    <t>77-658-8882</t>
  </si>
  <si>
    <t>73-253-5349</t>
  </si>
  <si>
    <t>64-146-9791</t>
  </si>
  <si>
    <t>09-243-4912</t>
  </si>
  <si>
    <t>66-095-6987</t>
  </si>
  <si>
    <t>99-121-3318</t>
  </si>
  <si>
    <t>87-694-6251</t>
  </si>
  <si>
    <t>38-088-1187</t>
  </si>
  <si>
    <t>03-841-6972</t>
  </si>
  <si>
    <t>95-947-0505</t>
  </si>
  <si>
    <t>93-419-8170</t>
  </si>
  <si>
    <t>27-494-2595</t>
  </si>
  <si>
    <t>54-184-4782</t>
  </si>
  <si>
    <t>27-179-6394</t>
  </si>
  <si>
    <t>17-604-4449</t>
  </si>
  <si>
    <t>34-622-6758</t>
  </si>
  <si>
    <t>22-982-7014</t>
  </si>
  <si>
    <t>27-648-5542</t>
  </si>
  <si>
    <t>25-334-7706</t>
  </si>
  <si>
    <t>16-773-2277</t>
  </si>
  <si>
    <t>59-154-3831</t>
  </si>
  <si>
    <t>11-261-5691</t>
  </si>
  <si>
    <t>75-976-9403</t>
  </si>
  <si>
    <t>18-674-2323</t>
  </si>
  <si>
    <t>30-588-7527</t>
  </si>
  <si>
    <t>79-804-7722</t>
  </si>
  <si>
    <t>50-429-8913</t>
  </si>
  <si>
    <t>64-325-7070</t>
  </si>
  <si>
    <t>74-330-7004</t>
  </si>
  <si>
    <t>38-875-2174</t>
  </si>
  <si>
    <t>43-112-9967</t>
  </si>
  <si>
    <t>46-680-9879</t>
  </si>
  <si>
    <t>19-891-5022</t>
  </si>
  <si>
    <t>81-268-0234</t>
  </si>
  <si>
    <t>61-965-1456</t>
  </si>
  <si>
    <t>90-898-1141</t>
  </si>
  <si>
    <t>26-043-3921</t>
  </si>
  <si>
    <t>41-183-6981</t>
  </si>
  <si>
    <t>60-091-2259</t>
  </si>
  <si>
    <t>65-332-3001</t>
  </si>
  <si>
    <t>24-427-2162</t>
  </si>
  <si>
    <t>97-118-8740</t>
  </si>
  <si>
    <t>57-463-8539</t>
  </si>
  <si>
    <t>41-151-0855</t>
  </si>
  <si>
    <t>15-095-8812</t>
  </si>
  <si>
    <t>81-797-2462</t>
  </si>
  <si>
    <t>91-964-0225</t>
  </si>
  <si>
    <t>99-464-5556</t>
  </si>
  <si>
    <t>64-847-6856</t>
  </si>
  <si>
    <t>65-439-8386</t>
  </si>
  <si>
    <t>76-694-3609</t>
  </si>
  <si>
    <t>85-655-9824</t>
  </si>
  <si>
    <t>78-866-4002</t>
  </si>
  <si>
    <t>83-897-4002</t>
  </si>
  <si>
    <t>31-751-0730</t>
  </si>
  <si>
    <t>20-486-5186</t>
  </si>
  <si>
    <t>59-952-7421</t>
  </si>
  <si>
    <t>78-794-9514</t>
  </si>
  <si>
    <t>78-653-9712</t>
  </si>
  <si>
    <t>91-169-1915</t>
  </si>
  <si>
    <t>22-608-0980</t>
  </si>
  <si>
    <t>69-231-9180</t>
  </si>
  <si>
    <t>68-524-1071</t>
  </si>
  <si>
    <t>37-604-0748</t>
  </si>
  <si>
    <t>37-382-7555</t>
  </si>
  <si>
    <t>36-406-9311</t>
  </si>
  <si>
    <t>23-417-0179</t>
  </si>
  <si>
    <t>92-636-1983</t>
  </si>
  <si>
    <t>99-719-6978</t>
  </si>
  <si>
    <t>73-366-0224</t>
  </si>
  <si>
    <t>57-852-9481</t>
  </si>
  <si>
    <t>67-282-2103</t>
  </si>
  <si>
    <t>03-794-1060</t>
  </si>
  <si>
    <t>78-235-2123</t>
  </si>
  <si>
    <t>33-891-1842</t>
  </si>
  <si>
    <t>86-642-1419</t>
  </si>
  <si>
    <t>41-575-3742</t>
  </si>
  <si>
    <t>43-308-2693</t>
  </si>
  <si>
    <t>50-496-7639</t>
  </si>
  <si>
    <t>84-257-9555</t>
  </si>
  <si>
    <t>15-035-1272</t>
  </si>
  <si>
    <t>60-875-8476</t>
  </si>
  <si>
    <t>58-638-6918</t>
  </si>
  <si>
    <t>85-943-4660</t>
  </si>
  <si>
    <t>04-710-0400</t>
  </si>
  <si>
    <t>73-341-8576</t>
  </si>
  <si>
    <t>17-099-6266</t>
  </si>
  <si>
    <t>91-101-4782</t>
  </si>
  <si>
    <t>32-738-3873</t>
  </si>
  <si>
    <t>09-919-4930</t>
  </si>
  <si>
    <t>27-145-3348</t>
  </si>
  <si>
    <t>65-775-9791</t>
  </si>
  <si>
    <t>26-495-7426</t>
  </si>
  <si>
    <t>53-482-9454</t>
  </si>
  <si>
    <t>17-793-2134</t>
  </si>
  <si>
    <t>06-115-8306</t>
  </si>
  <si>
    <t>45-010-8126</t>
  </si>
  <si>
    <t>63-791-9470</t>
  </si>
  <si>
    <t>15-336-8073</t>
  </si>
  <si>
    <t>55-006-8976</t>
  </si>
  <si>
    <t>50-464-4652</t>
  </si>
  <si>
    <t>37-716-9257</t>
  </si>
  <si>
    <t>00-537-4409</t>
  </si>
  <si>
    <t>87-697-5636</t>
  </si>
  <si>
    <t>68-908-0629</t>
  </si>
  <si>
    <t>09-081-5283</t>
  </si>
  <si>
    <t>95-855-0105</t>
  </si>
  <si>
    <t>61-529-4572</t>
  </si>
  <si>
    <t>52-666-5960</t>
  </si>
  <si>
    <t>02-088-6355</t>
  </si>
  <si>
    <t>75-717-2389</t>
  </si>
  <si>
    <t>37-979-1681</t>
  </si>
  <si>
    <t>13-444-3774</t>
  </si>
  <si>
    <t>43-550-0670</t>
  </si>
  <si>
    <t>85-520-4744</t>
  </si>
  <si>
    <t>85-457-4678</t>
  </si>
  <si>
    <t>24-933-2816</t>
  </si>
  <si>
    <t>98-679-7355</t>
  </si>
  <si>
    <t>43-856-5642</t>
  </si>
  <si>
    <t>69-767-8883</t>
  </si>
  <si>
    <t>62-277-4221</t>
  </si>
  <si>
    <t>05-929-3599</t>
  </si>
  <si>
    <t>58-505-2444</t>
  </si>
  <si>
    <t>84-838-6396</t>
  </si>
  <si>
    <t>33-948-5067</t>
  </si>
  <si>
    <t>88-951-8221</t>
  </si>
  <si>
    <t>64-157-4595</t>
  </si>
  <si>
    <t>19-925-8416</t>
  </si>
  <si>
    <t>18-102-6830</t>
  </si>
  <si>
    <t>18-452-0994</t>
  </si>
  <si>
    <t>51-978-5593</t>
  </si>
  <si>
    <t>86-399-6610</t>
  </si>
  <si>
    <t>61-578-4431</t>
  </si>
  <si>
    <t>94-981-1745</t>
  </si>
  <si>
    <t>14-641-4928</t>
  </si>
  <si>
    <t>09-759-2610</t>
  </si>
  <si>
    <t>96-827-8100</t>
  </si>
  <si>
    <t>48-219-4167</t>
  </si>
  <si>
    <t>98-052-1001</t>
  </si>
  <si>
    <t>86-894-8385</t>
  </si>
  <si>
    <t>25-555-1776</t>
  </si>
  <si>
    <t>52-557-1470</t>
  </si>
  <si>
    <t>33-475-0963</t>
  </si>
  <si>
    <t>73-024-1554</t>
  </si>
  <si>
    <t>12-944-1226</t>
  </si>
  <si>
    <t>80-671-1671</t>
  </si>
  <si>
    <t>55-644-3363</t>
  </si>
  <si>
    <t>27-684-4527</t>
  </si>
  <si>
    <t>10-695-9484</t>
  </si>
  <si>
    <t>23-134-3666</t>
  </si>
  <si>
    <t>65-076-2551</t>
  </si>
  <si>
    <t>84-623-4356</t>
  </si>
  <si>
    <t>50-455-7197</t>
  </si>
  <si>
    <t>22-268-6523</t>
  </si>
  <si>
    <t>51-966-1676</t>
  </si>
  <si>
    <t>80-274-5162</t>
  </si>
  <si>
    <t>48-182-8002</t>
  </si>
  <si>
    <t>34-795-6682</t>
  </si>
  <si>
    <t>82-597-4878</t>
  </si>
  <si>
    <t>28-616-4016</t>
  </si>
  <si>
    <t>42-820-6384</t>
  </si>
  <si>
    <t>64-737-2491</t>
  </si>
  <si>
    <t>41-706-0261</t>
  </si>
  <si>
    <t>43-125-9187</t>
  </si>
  <si>
    <t>25-487-1671</t>
  </si>
  <si>
    <t>26-611-0777</t>
  </si>
  <si>
    <t>76-411-7382</t>
  </si>
  <si>
    <t>70-523-8060</t>
  </si>
  <si>
    <t>83-914-2761</t>
  </si>
  <si>
    <t>82-224-8588</t>
  </si>
  <si>
    <t>21-481-4350</t>
  </si>
  <si>
    <t>71-896-2066</t>
  </si>
  <si>
    <t>38-156-6760</t>
  </si>
  <si>
    <t>57-001-7380</t>
  </si>
  <si>
    <t>60-345-9035</t>
  </si>
  <si>
    <t>26-166-3995</t>
  </si>
  <si>
    <t>17-243-6927</t>
  </si>
  <si>
    <t>16-325-1867</t>
  </si>
  <si>
    <t>01-441-9618</t>
  </si>
  <si>
    <t>80-389-1853</t>
  </si>
  <si>
    <t>03-826-3993</t>
  </si>
  <si>
    <t>33-033-0444</t>
  </si>
  <si>
    <t>62-245-3048</t>
  </si>
  <si>
    <t>12-689-2857</t>
  </si>
  <si>
    <t>90-183-8777</t>
  </si>
  <si>
    <t>99-523-2677</t>
  </si>
  <si>
    <t>68-140-4584</t>
  </si>
  <si>
    <t>72-534-4604</t>
  </si>
  <si>
    <t>28-508-2423</t>
  </si>
  <si>
    <t>22-326-6553</t>
  </si>
  <si>
    <t>59-753-8536</t>
  </si>
  <si>
    <t>92-438-1728</t>
  </si>
  <si>
    <t>62-774-3133</t>
  </si>
  <si>
    <t>17-980-2521</t>
  </si>
  <si>
    <t>80-831-3865</t>
  </si>
  <si>
    <t>25-870-3271</t>
  </si>
  <si>
    <t>48-684-5913</t>
  </si>
  <si>
    <t>13-421-3504</t>
  </si>
  <si>
    <t>58-499-0249</t>
  </si>
  <si>
    <t>30-745-9730</t>
  </si>
  <si>
    <t>98-055-0546</t>
  </si>
  <si>
    <t>89-722-3103</t>
  </si>
  <si>
    <t>17-251-3822</t>
  </si>
  <si>
    <t>44-479-0538</t>
  </si>
  <si>
    <t>14-365-5725</t>
  </si>
  <si>
    <t>24-807-1120</t>
  </si>
  <si>
    <t>97-735-5703</t>
  </si>
  <si>
    <t>28-347-6753</t>
  </si>
  <si>
    <t>31-020-1768</t>
  </si>
  <si>
    <t>10-121-2008</t>
  </si>
  <si>
    <t>52-061-2990</t>
  </si>
  <si>
    <t>83-697-9977</t>
  </si>
  <si>
    <t>46-150-3608</t>
  </si>
  <si>
    <t>76-232-5366</t>
  </si>
  <si>
    <t>27-308-4130</t>
  </si>
  <si>
    <t>20-627-1896</t>
  </si>
  <si>
    <t>34-130-2035</t>
  </si>
  <si>
    <t>16-330-1429</t>
  </si>
  <si>
    <t>62-085-5310</t>
  </si>
  <si>
    <t>43-797-0173</t>
  </si>
  <si>
    <t>85-966-0384</t>
  </si>
  <si>
    <t>80-873-3727</t>
  </si>
  <si>
    <t>79-858-0769</t>
  </si>
  <si>
    <t>06-769-5151</t>
  </si>
  <si>
    <t>53-857-0553</t>
  </si>
  <si>
    <t>12-148-2320</t>
  </si>
  <si>
    <t>61-006-7198</t>
  </si>
  <si>
    <t>25-921-9896</t>
  </si>
  <si>
    <t>91-334-1076</t>
  </si>
  <si>
    <t>46-795-1949</t>
  </si>
  <si>
    <t>40-884-1146</t>
  </si>
  <si>
    <t>67-683-7808</t>
  </si>
  <si>
    <t>87-627-3053</t>
  </si>
  <si>
    <t>55-702-5427</t>
  </si>
  <si>
    <t>03-924-9877</t>
  </si>
  <si>
    <t>76-044-5698</t>
  </si>
  <si>
    <t>38-490-0270</t>
  </si>
  <si>
    <t>93-549-4126</t>
  </si>
  <si>
    <t>97-127-3016</t>
  </si>
  <si>
    <t>52-906-0732</t>
  </si>
  <si>
    <t>91-974-8867</t>
  </si>
  <si>
    <t>48-068-1092</t>
  </si>
  <si>
    <t>13-142-9297</t>
  </si>
  <si>
    <t>91-178-4621</t>
  </si>
  <si>
    <t>51-079-6797</t>
  </si>
  <si>
    <t>18-677-7312</t>
  </si>
  <si>
    <t>50-706-7813</t>
  </si>
  <si>
    <t>51-926-7902</t>
  </si>
  <si>
    <t>22-073-8594</t>
  </si>
  <si>
    <t>78-113-0863</t>
  </si>
  <si>
    <t>75-103-3975</t>
  </si>
  <si>
    <t>59-856-8406</t>
  </si>
  <si>
    <t>86-816-9993</t>
  </si>
  <si>
    <t>02-081-1030</t>
  </si>
  <si>
    <t>50-999-9520</t>
  </si>
  <si>
    <t>58-085-7121</t>
  </si>
  <si>
    <t>71-913-4589</t>
  </si>
  <si>
    <t>69-894-7007</t>
  </si>
  <si>
    <t>76-387-4901</t>
  </si>
  <si>
    <t>74-464-3619</t>
  </si>
  <si>
    <t>41-605-3302</t>
  </si>
  <si>
    <t>47-411-7183</t>
  </si>
  <si>
    <t>04-714-2142</t>
  </si>
  <si>
    <t>91-110-1002</t>
  </si>
  <si>
    <t>43-555-5766</t>
  </si>
  <si>
    <t>19-388-3586</t>
  </si>
  <si>
    <t>51-134-2970</t>
  </si>
  <si>
    <t>32-776-8706</t>
  </si>
  <si>
    <t>92-601-6004</t>
  </si>
  <si>
    <t>73-128-8846</t>
  </si>
  <si>
    <t>85-932-0546</t>
  </si>
  <si>
    <t>28-884-5148</t>
  </si>
  <si>
    <t>46-531-2080</t>
  </si>
  <si>
    <t>11-906-8742</t>
  </si>
  <si>
    <t>92-713-7615</t>
  </si>
  <si>
    <t>68-232-4722</t>
  </si>
  <si>
    <t>80-566-2050</t>
  </si>
  <si>
    <t>87-222-1470</t>
  </si>
  <si>
    <t>49-986-7481</t>
  </si>
  <si>
    <t>07-328-4037</t>
  </si>
  <si>
    <t>58-002-0158</t>
  </si>
  <si>
    <t>98-399-2424</t>
  </si>
  <si>
    <t>41-286-1187</t>
  </si>
  <si>
    <t>91-262-9575</t>
  </si>
  <si>
    <t>84-341-5099</t>
  </si>
  <si>
    <t>00-320-6479</t>
  </si>
  <si>
    <t>64-317-3766</t>
  </si>
  <si>
    <t>04-615-2892</t>
  </si>
  <si>
    <t>34-176-2072</t>
  </si>
  <si>
    <t>23-377-4195</t>
  </si>
  <si>
    <t>28-950-6946</t>
  </si>
  <si>
    <t>55-882-9792</t>
  </si>
  <si>
    <t>59-646-3032</t>
  </si>
  <si>
    <t>11-439-8854</t>
  </si>
  <si>
    <t>50-440-9005</t>
  </si>
  <si>
    <t>71-668-5203</t>
  </si>
  <si>
    <t>18-729-0780</t>
  </si>
  <si>
    <t>06-777-6245</t>
  </si>
  <si>
    <t>47-310-3722</t>
  </si>
  <si>
    <t>86-993-3348</t>
  </si>
  <si>
    <t>76-047-5681</t>
  </si>
  <si>
    <t>49-003-0608</t>
  </si>
  <si>
    <t>12-244-4903</t>
  </si>
  <si>
    <t>18-608-9513</t>
  </si>
  <si>
    <t>55-413-8523</t>
  </si>
  <si>
    <t>72-257-2110</t>
  </si>
  <si>
    <t>05-491-5585</t>
  </si>
  <si>
    <t>24-297-8290</t>
  </si>
  <si>
    <t>73-158-4281</t>
  </si>
  <si>
    <t>48-974-8873</t>
  </si>
  <si>
    <t>86-131-1147</t>
  </si>
  <si>
    <t>52-197-1482</t>
  </si>
  <si>
    <t>30-343-2337</t>
  </si>
  <si>
    <t>42-273-2713</t>
  </si>
  <si>
    <t>00-641-9120</t>
  </si>
  <si>
    <t>36-191-2367</t>
  </si>
  <si>
    <t>30-014-8182</t>
  </si>
  <si>
    <t>70-272-4859</t>
  </si>
  <si>
    <t>44-369-9666</t>
  </si>
  <si>
    <t>71-826-4746</t>
  </si>
  <si>
    <t>61-734-3216</t>
  </si>
  <si>
    <t>04-908-4697</t>
  </si>
  <si>
    <t>83-925-0751</t>
  </si>
  <si>
    <t>11-528-0038</t>
  </si>
  <si>
    <t>95-326-2918</t>
  </si>
  <si>
    <t>26-833-2719</t>
  </si>
  <si>
    <t>18-049-7531</t>
  </si>
  <si>
    <t>11-808-9596</t>
  </si>
  <si>
    <t>33-088-7037</t>
  </si>
  <si>
    <t>75-402-4329</t>
  </si>
  <si>
    <t>87-753-3096</t>
  </si>
  <si>
    <t>08-900-1736</t>
  </si>
  <si>
    <t>27-120-8210</t>
  </si>
  <si>
    <t>43-561-4951</t>
  </si>
  <si>
    <t>47-577-3479</t>
  </si>
  <si>
    <t>07-734-6127</t>
  </si>
  <si>
    <t>77-929-6937</t>
  </si>
  <si>
    <t>35-751-2770</t>
  </si>
  <si>
    <t>70-063-5838</t>
  </si>
  <si>
    <t>57-810-4113</t>
  </si>
  <si>
    <t>93-982-7125</t>
  </si>
  <si>
    <t>92-666-1983</t>
  </si>
  <si>
    <t>90-642-4749</t>
  </si>
  <si>
    <t>67-070-3841</t>
  </si>
  <si>
    <t>54-394-7143</t>
  </si>
  <si>
    <t>02-459-1427</t>
  </si>
  <si>
    <t>79-088-7551</t>
  </si>
  <si>
    <t>11-729-4924</t>
  </si>
  <si>
    <t>37-247-0507</t>
  </si>
  <si>
    <t>52-015-1538</t>
  </si>
  <si>
    <t>65-758-7630</t>
  </si>
  <si>
    <t>69-975-0168</t>
  </si>
  <si>
    <t>57-865-8095</t>
  </si>
  <si>
    <t>12-859-0732</t>
  </si>
  <si>
    <t>64-181-4967</t>
  </si>
  <si>
    <t>37-028-0076</t>
  </si>
  <si>
    <t>39-071-1148</t>
  </si>
  <si>
    <t>52-153-9041</t>
  </si>
  <si>
    <t>96-123-6319</t>
  </si>
  <si>
    <t>65-832-6291</t>
  </si>
  <si>
    <t>42-814-8741</t>
  </si>
  <si>
    <t>25-720-5178</t>
  </si>
  <si>
    <t>87-855-5618</t>
  </si>
  <si>
    <t>81-383-8623</t>
  </si>
  <si>
    <t>87-698-4575</t>
  </si>
  <si>
    <t>53-799-2254</t>
  </si>
  <si>
    <t>01-917-6517</t>
  </si>
  <si>
    <t>50-188-7115</t>
  </si>
  <si>
    <t>99-522-1742</t>
  </si>
  <si>
    <t>30-716-4143</t>
  </si>
  <si>
    <t>63-820-0542</t>
  </si>
  <si>
    <t>65-564-2031</t>
  </si>
  <si>
    <t>35-563-0931</t>
  </si>
  <si>
    <t>55-207-0207</t>
  </si>
  <si>
    <t>12-090-0218</t>
  </si>
  <si>
    <t>27-895-5997</t>
  </si>
  <si>
    <t>54-367-4876</t>
  </si>
  <si>
    <t>07-137-7024</t>
  </si>
  <si>
    <t>96-754-0992</t>
  </si>
  <si>
    <t>37-351-8186</t>
  </si>
  <si>
    <t>25-373-5054</t>
  </si>
  <si>
    <t>17-118-5270</t>
  </si>
  <si>
    <t>99-695-8390</t>
  </si>
  <si>
    <t>15-995-5065</t>
  </si>
  <si>
    <t>97-281-6142</t>
  </si>
  <si>
    <t>32-580-8626</t>
  </si>
  <si>
    <t>62-002-7497</t>
  </si>
  <si>
    <t>39-487-1265</t>
  </si>
  <si>
    <t>93-816-0852</t>
  </si>
  <si>
    <t>29-139-1252</t>
  </si>
  <si>
    <t>89-580-6004</t>
  </si>
  <si>
    <t>06-285-6415</t>
  </si>
  <si>
    <t>50-091-2551</t>
  </si>
  <si>
    <t>12-429-6419</t>
  </si>
  <si>
    <t>70-184-4531</t>
  </si>
  <si>
    <t>69-712-6725</t>
  </si>
  <si>
    <t>33-035-2923</t>
  </si>
  <si>
    <t>98-572-1934</t>
  </si>
  <si>
    <t>25-308-8723</t>
  </si>
  <si>
    <t>13-878-1097</t>
  </si>
  <si>
    <t>74-526-6772</t>
  </si>
  <si>
    <t>78-760-2819</t>
  </si>
  <si>
    <t>47-539-9781</t>
  </si>
  <si>
    <t>12-583-5834</t>
  </si>
  <si>
    <t>48-446-8184</t>
  </si>
  <si>
    <t>61-681-3072</t>
  </si>
  <si>
    <t>22-442-4093</t>
  </si>
  <si>
    <t>58-437-8785</t>
  </si>
  <si>
    <t>63-032-8823</t>
  </si>
  <si>
    <t>06-439-1681</t>
  </si>
  <si>
    <t>18-146-7583</t>
  </si>
  <si>
    <t>57-334-5036</t>
  </si>
  <si>
    <t>14-951-0217</t>
  </si>
  <si>
    <t>93-754-0777</t>
  </si>
  <si>
    <t>45-807-4701</t>
  </si>
  <si>
    <t>15-114-4691</t>
  </si>
  <si>
    <t>34-236-1431</t>
  </si>
  <si>
    <t>78-269-7456</t>
  </si>
  <si>
    <t>14-716-7473</t>
  </si>
  <si>
    <t>96-610-9831</t>
  </si>
  <si>
    <t>41-693-0912</t>
  </si>
  <si>
    <t>62-536-2872</t>
  </si>
  <si>
    <t>11-040-6717</t>
  </si>
  <si>
    <t>97-422-9374</t>
  </si>
  <si>
    <t>23-277-6871</t>
  </si>
  <si>
    <t>30-012-5197</t>
  </si>
  <si>
    <t>94-445-9164</t>
  </si>
  <si>
    <t>52-552-9427</t>
  </si>
  <si>
    <t>59-944-1136</t>
  </si>
  <si>
    <t>21-285-3049</t>
  </si>
  <si>
    <t>51-933-9171</t>
  </si>
  <si>
    <t>27-368-4788</t>
  </si>
  <si>
    <t>95-085-7829</t>
  </si>
  <si>
    <t>47-686-4966</t>
  </si>
  <si>
    <t>26-649-2781</t>
  </si>
  <si>
    <t>99-487-5673</t>
  </si>
  <si>
    <t>25-441-2923</t>
  </si>
  <si>
    <t>90-376-7686</t>
  </si>
  <si>
    <t>15-517-7883</t>
  </si>
  <si>
    <t>36-398-3782</t>
  </si>
  <si>
    <t>75-596-0454</t>
  </si>
  <si>
    <t>17-158-5707</t>
  </si>
  <si>
    <t>76-377-3891</t>
  </si>
  <si>
    <t>24-946-8175</t>
  </si>
  <si>
    <t>74-338-4963</t>
  </si>
  <si>
    <t>09-729-0981</t>
  </si>
  <si>
    <t>38-466-7063</t>
  </si>
  <si>
    <t>04-669-9131</t>
  </si>
  <si>
    <t>63-346-5747</t>
  </si>
  <si>
    <t>34-834-0577</t>
  </si>
  <si>
    <t>93-821-9142</t>
  </si>
  <si>
    <t>98-826-5081</t>
  </si>
  <si>
    <t>51-343-6759</t>
  </si>
  <si>
    <t>62-252-8304</t>
  </si>
  <si>
    <t>35-652-2307</t>
  </si>
  <si>
    <t>06-246-1227</t>
  </si>
  <si>
    <t>86-969-6914</t>
  </si>
  <si>
    <t>74-319-8496</t>
  </si>
  <si>
    <t>55-342-3470</t>
  </si>
  <si>
    <t>20-036-9250</t>
  </si>
  <si>
    <t>03-121-8986</t>
  </si>
  <si>
    <t>47-149-2425</t>
  </si>
  <si>
    <t>89-993-1399</t>
  </si>
  <si>
    <t>98-685-2568</t>
  </si>
  <si>
    <t>36-491-8925</t>
  </si>
  <si>
    <t>01-904-9516</t>
  </si>
  <si>
    <t>97-821-9904</t>
  </si>
  <si>
    <t>95-704-3892</t>
  </si>
  <si>
    <t>38-025-4415</t>
  </si>
  <si>
    <t>94-207-4008</t>
  </si>
  <si>
    <t>55-487-0955</t>
  </si>
  <si>
    <t>11-017-4991</t>
  </si>
  <si>
    <t>69-207-7599</t>
  </si>
  <si>
    <t>74-979-6851</t>
  </si>
  <si>
    <t>62-244-1499</t>
  </si>
  <si>
    <t>38-792-1804</t>
  </si>
  <si>
    <t>91-437-9974</t>
  </si>
  <si>
    <t>22-130-4184</t>
  </si>
  <si>
    <t>76-758-3185</t>
  </si>
  <si>
    <t>10-586-3437</t>
  </si>
  <si>
    <t>03-830-7875</t>
  </si>
  <si>
    <t>97-773-9087</t>
  </si>
  <si>
    <t>26-013-2546</t>
  </si>
  <si>
    <t>52-659-7805</t>
  </si>
  <si>
    <t>32-937-2605</t>
  </si>
  <si>
    <t>07-205-9576</t>
  </si>
  <si>
    <t>69-461-8167</t>
  </si>
  <si>
    <t>40-292-2150</t>
  </si>
  <si>
    <t>65-355-1998</t>
  </si>
  <si>
    <t>58-545-2025</t>
  </si>
  <si>
    <t>19-684-6812</t>
  </si>
  <si>
    <t>65-745-2485</t>
  </si>
  <si>
    <t>77-378-4403</t>
  </si>
  <si>
    <t>45-320-9549</t>
  </si>
  <si>
    <t>47-097-3067</t>
  </si>
  <si>
    <t>96-102-9741</t>
  </si>
  <si>
    <t>91-052-3313</t>
  </si>
  <si>
    <t>43-688-3080</t>
  </si>
  <si>
    <t>02-459-2276</t>
  </si>
  <si>
    <t>30-376-6095</t>
  </si>
  <si>
    <t>31-571-4654</t>
  </si>
  <si>
    <t>04-780-0204</t>
  </si>
  <si>
    <t>62-710-5614</t>
  </si>
  <si>
    <t>44-716-2329</t>
  </si>
  <si>
    <t>90-161-4469</t>
  </si>
  <si>
    <t>52-613-2363</t>
  </si>
  <si>
    <t>80-246-3461</t>
  </si>
  <si>
    <t>95-217-5558</t>
  </si>
  <si>
    <t>95-761-7688</t>
  </si>
  <si>
    <t>89-693-4585</t>
  </si>
  <si>
    <t>45-258-5210</t>
  </si>
  <si>
    <t>39-721-7401</t>
  </si>
  <si>
    <t>07-099-1582</t>
  </si>
  <si>
    <t>25-461-1210</t>
  </si>
  <si>
    <t>51-435-8635</t>
  </si>
  <si>
    <t>75-245-0228</t>
  </si>
  <si>
    <t>55-572-2248</t>
  </si>
  <si>
    <t>65-301-5513</t>
  </si>
  <si>
    <t>58-205-0616</t>
  </si>
  <si>
    <t>69-987-2428</t>
  </si>
  <si>
    <t>91-410-4469</t>
  </si>
  <si>
    <t>92-884-7866</t>
  </si>
  <si>
    <t>88-468-1320</t>
  </si>
  <si>
    <t>26-468-2818</t>
  </si>
  <si>
    <t>92-602-3651</t>
  </si>
  <si>
    <t>00-030-7450</t>
  </si>
  <si>
    <t>71-000-2449</t>
  </si>
  <si>
    <t>34-322-4982</t>
  </si>
  <si>
    <t>81-046-7138</t>
  </si>
  <si>
    <t>14-909-2495</t>
  </si>
  <si>
    <t>92-123-1117</t>
  </si>
  <si>
    <t>35-243-4083</t>
  </si>
  <si>
    <t>73-265-9909</t>
  </si>
  <si>
    <t>95-302-0369</t>
  </si>
  <si>
    <t>22-585-1948</t>
  </si>
  <si>
    <t>73-252-3538</t>
  </si>
  <si>
    <t>11-408-8358</t>
  </si>
  <si>
    <t>28-046-3797</t>
  </si>
  <si>
    <t>37-452-7280</t>
  </si>
  <si>
    <t>95-921-9102</t>
  </si>
  <si>
    <t>13-376-1259</t>
  </si>
  <si>
    <t>74-978-1858</t>
  </si>
  <si>
    <t>20-217-8493</t>
  </si>
  <si>
    <t>47-227-1272</t>
  </si>
  <si>
    <t>95-043-7106</t>
  </si>
  <si>
    <t>04-478-9814</t>
  </si>
  <si>
    <t>96-862-6558</t>
  </si>
  <si>
    <t>60-032-0010</t>
  </si>
  <si>
    <t>38-372-5376</t>
  </si>
  <si>
    <t>81-944-6264</t>
  </si>
  <si>
    <t>84-625-3064</t>
  </si>
  <si>
    <t>76-565-3302</t>
  </si>
  <si>
    <t>23-017-0912</t>
  </si>
  <si>
    <t>98-805-3810</t>
  </si>
  <si>
    <t>07-947-3990</t>
  </si>
  <si>
    <t>49-990-5476</t>
  </si>
  <si>
    <t>83-123-2538</t>
  </si>
  <si>
    <t>32-567-5939</t>
  </si>
  <si>
    <t>56-971-9568</t>
  </si>
  <si>
    <t>11-339-0631</t>
  </si>
  <si>
    <t>15-839-5609</t>
  </si>
  <si>
    <t>98-506-6311</t>
  </si>
  <si>
    <t>82-355-2224</t>
  </si>
  <si>
    <t>89-021-8756</t>
  </si>
  <si>
    <t>84-101-7565</t>
  </si>
  <si>
    <t>49-663-7479</t>
  </si>
  <si>
    <t>19-162-3789</t>
  </si>
  <si>
    <t>30-753-6688</t>
  </si>
  <si>
    <t>54-041-2892</t>
  </si>
  <si>
    <t>87-531-8751</t>
  </si>
  <si>
    <t>65-689-2363</t>
  </si>
  <si>
    <t>41-725-3665</t>
  </si>
  <si>
    <t>92-782-2444</t>
  </si>
  <si>
    <t>59-683-4276</t>
  </si>
  <si>
    <t>35-732-6420</t>
  </si>
  <si>
    <t>99-448-1412</t>
  </si>
  <si>
    <t>18-182-0507</t>
  </si>
  <si>
    <t>92-972-6465</t>
  </si>
  <si>
    <t>61-874-6608</t>
  </si>
  <si>
    <t>26-804-3100</t>
  </si>
  <si>
    <t>41-648-1284</t>
  </si>
  <si>
    <t>07-866-9225</t>
  </si>
  <si>
    <t>71-731-3304</t>
  </si>
  <si>
    <t>87-886-2543</t>
  </si>
  <si>
    <t>44-868-5176</t>
  </si>
  <si>
    <t>33-998-5505</t>
  </si>
  <si>
    <t>39-644-0648</t>
  </si>
  <si>
    <t>79-506-7409</t>
  </si>
  <si>
    <t>86-184-9587</t>
  </si>
  <si>
    <t>55-743-4796</t>
  </si>
  <si>
    <t>88-625-9718</t>
  </si>
  <si>
    <t>20-950-9088</t>
  </si>
  <si>
    <t>08-216-4977</t>
  </si>
  <si>
    <t>42-527-7626</t>
  </si>
  <si>
    <t>57-382-5122</t>
  </si>
  <si>
    <t>82-281-4719</t>
  </si>
  <si>
    <t>56-899-8662</t>
  </si>
  <si>
    <t>92-372-8685</t>
  </si>
  <si>
    <t>36-203-6845</t>
  </si>
  <si>
    <t>35-051-1720</t>
  </si>
  <si>
    <t>20-364-9134</t>
  </si>
  <si>
    <t>88-080-9367</t>
  </si>
  <si>
    <t>39-652-8306</t>
  </si>
  <si>
    <t>55-428-8869</t>
  </si>
  <si>
    <t>41-255-8197</t>
  </si>
  <si>
    <t>73-113-4263</t>
  </si>
  <si>
    <t>13-612-3050</t>
  </si>
  <si>
    <t>67-098-9300</t>
  </si>
  <si>
    <t>97-571-3522</t>
  </si>
  <si>
    <t>93-089-7194</t>
  </si>
  <si>
    <t>60-629-4396</t>
  </si>
  <si>
    <t>28-007-2103</t>
  </si>
  <si>
    <t>32-688-9888</t>
  </si>
  <si>
    <t>18-201-7630</t>
  </si>
  <si>
    <t>11-571-8959</t>
  </si>
  <si>
    <t>28-321-0649</t>
  </si>
  <si>
    <t>05-183-5801</t>
  </si>
  <si>
    <t>89-528-1523</t>
  </si>
  <si>
    <t>39-544-9843</t>
  </si>
  <si>
    <t>52-529-8788</t>
  </si>
  <si>
    <t>56-889-3189</t>
  </si>
  <si>
    <t>28-140-7066</t>
  </si>
  <si>
    <t>38-678-5160</t>
  </si>
  <si>
    <t>28-295-5885</t>
  </si>
  <si>
    <t>45-459-5353</t>
  </si>
  <si>
    <t>16-025-2594</t>
  </si>
  <si>
    <t>72-157-5689</t>
  </si>
  <si>
    <t>52-549-9088</t>
  </si>
  <si>
    <t>80-157-3051</t>
  </si>
  <si>
    <t>11-503-9879</t>
  </si>
  <si>
    <t>75-190-7572</t>
  </si>
  <si>
    <t>02-795-1813</t>
  </si>
  <si>
    <t>67-515-4998</t>
  </si>
  <si>
    <t>53-678-8784</t>
  </si>
  <si>
    <t>35-714-0609</t>
  </si>
  <si>
    <t>10-172-7402</t>
  </si>
  <si>
    <t>33-441-5357</t>
  </si>
  <si>
    <t>07-147-3150</t>
  </si>
  <si>
    <t>29-234-9444</t>
  </si>
  <si>
    <t>99-081-0089</t>
  </si>
  <si>
    <t>12-452-5381</t>
  </si>
  <si>
    <t>74-123-2172</t>
  </si>
  <si>
    <t>12-061-8794</t>
  </si>
  <si>
    <t>68-838-7336</t>
  </si>
  <si>
    <t>72-551-9756</t>
  </si>
  <si>
    <t>23-767-3828</t>
  </si>
  <si>
    <t>68-706-8434</t>
  </si>
  <si>
    <t>85-425-1256</t>
  </si>
  <si>
    <t>38-422-9370</t>
  </si>
  <si>
    <t>01-378-7471</t>
  </si>
  <si>
    <t>97-322-4712</t>
  </si>
  <si>
    <t>97-794-2440</t>
  </si>
  <si>
    <t>59-857-7889</t>
  </si>
  <si>
    <t>91-122-0934</t>
  </si>
  <si>
    <t>80-239-7348</t>
  </si>
  <si>
    <t>55-818-0043</t>
  </si>
  <si>
    <t>50-360-5616</t>
  </si>
  <si>
    <t>58-353-6258</t>
  </si>
  <si>
    <t>97-445-2867</t>
  </si>
  <si>
    <t>71-695-6329</t>
  </si>
  <si>
    <t>68-814-6735</t>
  </si>
  <si>
    <t>40-392-3390</t>
  </si>
  <si>
    <t>89-366-9305</t>
  </si>
  <si>
    <t>72-743-5568</t>
  </si>
  <si>
    <t>63-586-8647</t>
  </si>
  <si>
    <t>61-664-4336</t>
  </si>
  <si>
    <t>25-883-2995</t>
  </si>
  <si>
    <t>00-050-2777</t>
  </si>
  <si>
    <t>91-656-7954</t>
  </si>
  <si>
    <t>07-764-6891</t>
  </si>
  <si>
    <t>46-620-7461</t>
  </si>
  <si>
    <t>15-808-8434</t>
  </si>
  <si>
    <t>22-810-2240</t>
  </si>
  <si>
    <t>39-775-0180</t>
  </si>
  <si>
    <t>83-744-3100</t>
  </si>
  <si>
    <t>90-685-5424</t>
  </si>
  <si>
    <t>56-504-6912</t>
  </si>
  <si>
    <t>52-400-9908</t>
  </si>
  <si>
    <t>60-974-6928</t>
  </si>
  <si>
    <t>48-400-3165</t>
  </si>
  <si>
    <t>43-765-9688</t>
  </si>
  <si>
    <t>62-998-3726</t>
  </si>
  <si>
    <t>14-764-6913</t>
  </si>
  <si>
    <t>15-517-1658</t>
  </si>
  <si>
    <t>89-997-6777</t>
  </si>
  <si>
    <t>39-623-3924</t>
  </si>
  <si>
    <t>23-551-7267</t>
  </si>
  <si>
    <t>28-456-7133</t>
  </si>
  <si>
    <t>35-274-4311</t>
  </si>
  <si>
    <t>51-363-5501</t>
  </si>
  <si>
    <t>07-287-8602</t>
  </si>
  <si>
    <t>79-297-4998</t>
  </si>
  <si>
    <t>28-266-0525</t>
  </si>
  <si>
    <t>81-869-4196</t>
  </si>
  <si>
    <t>36-904-7405</t>
  </si>
  <si>
    <t>34-093-7040</t>
  </si>
  <si>
    <t>40-665-3192</t>
  </si>
  <si>
    <t>43-943-8924</t>
  </si>
  <si>
    <t>52-041-8824</t>
  </si>
  <si>
    <t>87-673-1759</t>
  </si>
  <si>
    <t>67-845-6292</t>
  </si>
  <si>
    <t>84-217-2107</t>
  </si>
  <si>
    <t>14-015-1033</t>
  </si>
  <si>
    <t>10-800-7153</t>
  </si>
  <si>
    <t>67-346-9381</t>
  </si>
  <si>
    <t>58-076-8767</t>
  </si>
  <si>
    <t>44-969-5261</t>
  </si>
  <si>
    <t>13-472-0815</t>
  </si>
  <si>
    <t>83-423-8314</t>
  </si>
  <si>
    <t>68-709-8725</t>
  </si>
  <si>
    <t>51-123-6547</t>
  </si>
  <si>
    <t>92-368-6330</t>
  </si>
  <si>
    <t>86-442-9992</t>
  </si>
  <si>
    <t>59-389-5610</t>
  </si>
  <si>
    <t>08-722-3833</t>
  </si>
  <si>
    <t>67-818-4722</t>
  </si>
  <si>
    <t>78-603-3614</t>
  </si>
  <si>
    <t>92-080-2570</t>
  </si>
  <si>
    <t>47-547-7279</t>
  </si>
  <si>
    <t>41-262-1575</t>
  </si>
  <si>
    <t>90-060-3985</t>
  </si>
  <si>
    <t>73-702-2498</t>
  </si>
  <si>
    <t>85-136-7526</t>
  </si>
  <si>
    <t>86-482-7065</t>
  </si>
  <si>
    <t>58-753-6087</t>
  </si>
  <si>
    <t>00-175-7575</t>
  </si>
  <si>
    <t>59-346-4057</t>
  </si>
  <si>
    <t>75-187-8842</t>
  </si>
  <si>
    <t>42-168-6414</t>
  </si>
  <si>
    <t>47-640-6639</t>
  </si>
  <si>
    <t>54-815-9419</t>
  </si>
  <si>
    <t>60-563-4407</t>
  </si>
  <si>
    <t>44-589-3728</t>
  </si>
  <si>
    <t>14-429-5204</t>
  </si>
  <si>
    <t>90-128-4743</t>
  </si>
  <si>
    <t>90-783-5334</t>
  </si>
  <si>
    <t>72-506-4713</t>
  </si>
  <si>
    <t>10-438-8842</t>
  </si>
  <si>
    <t>42-762-5657</t>
  </si>
  <si>
    <t>24-547-5005</t>
  </si>
  <si>
    <t>83-305-5454</t>
  </si>
  <si>
    <t>04-869-4445</t>
  </si>
  <si>
    <t>42-201-7908</t>
  </si>
  <si>
    <t>67-295-3207</t>
  </si>
  <si>
    <t>05-886-9321</t>
  </si>
  <si>
    <t>26-695-6361</t>
  </si>
  <si>
    <t>88-427-1758</t>
  </si>
  <si>
    <t>39-048-2054</t>
  </si>
  <si>
    <t>55-101-3292</t>
  </si>
  <si>
    <t>58-264-4068</t>
  </si>
  <si>
    <t>78-878-2868</t>
  </si>
  <si>
    <t>04-761-4625</t>
  </si>
  <si>
    <t>45-458-7046</t>
  </si>
  <si>
    <t>91-620-6037</t>
  </si>
  <si>
    <t>57-982-4564</t>
  </si>
  <si>
    <t>38-184-6813</t>
  </si>
  <si>
    <t>10-410-6136</t>
  </si>
  <si>
    <t>01-115-5595</t>
  </si>
  <si>
    <t>70-590-3600</t>
  </si>
  <si>
    <t>74-715-0060</t>
  </si>
  <si>
    <t>91-571-1602</t>
  </si>
  <si>
    <t>07-376-2416</t>
  </si>
  <si>
    <t>32-934-6530</t>
  </si>
  <si>
    <t>20-480-0249</t>
  </si>
  <si>
    <t>37-462-5483</t>
  </si>
  <si>
    <t>65-680-3207</t>
  </si>
  <si>
    <t>75-816-9908</t>
  </si>
  <si>
    <t>86-982-4030</t>
  </si>
  <si>
    <t>48-929-1827</t>
  </si>
  <si>
    <t>21-271-1195</t>
  </si>
  <si>
    <t>42-492-3798</t>
  </si>
  <si>
    <t>72-419-4877</t>
  </si>
  <si>
    <t>18-123-7488</t>
  </si>
  <si>
    <t>74-406-7148</t>
  </si>
  <si>
    <t>00-529-2155</t>
  </si>
  <si>
    <t>23-318-5740</t>
  </si>
  <si>
    <t>68-968-6012</t>
  </si>
  <si>
    <t>48-409-9346</t>
  </si>
  <si>
    <t>40-240-2079</t>
  </si>
  <si>
    <t>29-066-2716</t>
  </si>
  <si>
    <t>53-060-1623</t>
  </si>
  <si>
    <t>18-380-3452</t>
  </si>
  <si>
    <t>30-981-7890</t>
  </si>
  <si>
    <t>16-870-7828</t>
  </si>
  <si>
    <t>78-976-6494</t>
  </si>
  <si>
    <t>27-397-6424</t>
  </si>
  <si>
    <t>57-685-5860</t>
  </si>
  <si>
    <t>67-138-7306</t>
  </si>
  <si>
    <t>09-407-3386</t>
  </si>
  <si>
    <t>59-112-3613</t>
  </si>
  <si>
    <t>62-871-0279</t>
  </si>
  <si>
    <t>67-622-5029</t>
  </si>
  <si>
    <t>84-967-4260</t>
  </si>
  <si>
    <t>43-158-7465</t>
  </si>
  <si>
    <t>43-514-7526</t>
  </si>
  <si>
    <t>05-835-2387</t>
  </si>
  <si>
    <t>65-786-5455</t>
  </si>
  <si>
    <t>23-382-8950</t>
  </si>
  <si>
    <t>83-890-8027</t>
  </si>
  <si>
    <t>51-464-1066</t>
  </si>
  <si>
    <t>24-621-1286</t>
  </si>
  <si>
    <t>70-168-8149</t>
  </si>
  <si>
    <t>09-633-3879</t>
  </si>
  <si>
    <t>30-938-7212</t>
  </si>
  <si>
    <t>46-030-5947</t>
  </si>
  <si>
    <t>45-923-9720</t>
  </si>
  <si>
    <t>91-048-9575</t>
  </si>
  <si>
    <t>05-111-0180</t>
  </si>
  <si>
    <t>45-326-7903</t>
  </si>
  <si>
    <t>48-885-5218</t>
  </si>
  <si>
    <t>18-515-9322</t>
  </si>
  <si>
    <t>69-584-0230</t>
  </si>
  <si>
    <t>20-865-0367</t>
  </si>
  <si>
    <t>77-964-5340</t>
  </si>
  <si>
    <t>57-579-1624</t>
  </si>
  <si>
    <t>64-451-5915</t>
  </si>
  <si>
    <t>75-598-3181</t>
  </si>
  <si>
    <t>81-242-9091</t>
  </si>
  <si>
    <t>52-693-2796</t>
  </si>
  <si>
    <t>70-100-5705</t>
  </si>
  <si>
    <t>55-466-5799</t>
  </si>
  <si>
    <t>24-315-3552</t>
  </si>
  <si>
    <t>98-790-1042</t>
  </si>
  <si>
    <t>65-117-6984</t>
  </si>
  <si>
    <t>71-801-0617</t>
  </si>
  <si>
    <t>77-267-8484</t>
  </si>
  <si>
    <t>80-546-0472</t>
  </si>
  <si>
    <t>53-944-7991</t>
  </si>
  <si>
    <t>32-804-3339</t>
  </si>
  <si>
    <t>54-925-6795</t>
  </si>
  <si>
    <t>44-245-5992</t>
  </si>
  <si>
    <t>11-252-6724</t>
  </si>
  <si>
    <t>24-315-2255</t>
  </si>
  <si>
    <t>83-886-7750</t>
  </si>
  <si>
    <t>91-080-7284</t>
  </si>
  <si>
    <t>99-138-4812</t>
  </si>
  <si>
    <t>31-631-3504</t>
  </si>
  <si>
    <t>36-323-9525</t>
  </si>
  <si>
    <t>69-745-4424</t>
  </si>
  <si>
    <t>93-824-3705</t>
  </si>
  <si>
    <t>18-227-2137</t>
  </si>
  <si>
    <t>04-361-2630</t>
  </si>
  <si>
    <t>64-225-0922</t>
  </si>
  <si>
    <t>90-056-7900</t>
  </si>
  <si>
    <t>94-773-9925</t>
  </si>
  <si>
    <t>92-616-9421</t>
  </si>
  <si>
    <t>97-488-7941</t>
  </si>
  <si>
    <t>87-610-3653</t>
  </si>
  <si>
    <t>81-652-4067</t>
  </si>
  <si>
    <t>98-178-5691</t>
  </si>
  <si>
    <t>60-575-1172</t>
  </si>
  <si>
    <t>50-961-4842</t>
  </si>
  <si>
    <t>24-293-3757</t>
  </si>
  <si>
    <t>47-123-0049</t>
  </si>
  <si>
    <t>09-298-7149</t>
  </si>
  <si>
    <t>62-847-3198</t>
  </si>
  <si>
    <t>18-477-7224</t>
  </si>
  <si>
    <t>14-401-1300</t>
  </si>
  <si>
    <t>72-563-1409</t>
  </si>
  <si>
    <t>03-201-1850</t>
  </si>
  <si>
    <t>90-796-0527</t>
  </si>
  <si>
    <t>72-236-9038</t>
  </si>
  <si>
    <t>74-747-2545</t>
  </si>
  <si>
    <t>89-470-7898</t>
  </si>
  <si>
    <t>05-161-6443</t>
  </si>
  <si>
    <t>13-238-9485</t>
  </si>
  <si>
    <t>11-491-5896</t>
  </si>
  <si>
    <t>58-801-6331</t>
  </si>
  <si>
    <t>90-527-8514</t>
  </si>
  <si>
    <t>76-206-3978</t>
  </si>
  <si>
    <t>95-802-1655</t>
  </si>
  <si>
    <t>05-630-4684</t>
  </si>
  <si>
    <t>44-013-4105</t>
  </si>
  <si>
    <t>76-029-7993</t>
  </si>
  <si>
    <t>23-627-9143</t>
  </si>
  <si>
    <t>95-967-7313</t>
  </si>
  <si>
    <t>36-156-2349</t>
  </si>
  <si>
    <t>46-323-9414</t>
  </si>
  <si>
    <t>36-870-1782</t>
  </si>
  <si>
    <t>22-364-1691</t>
  </si>
  <si>
    <t>81-356-1141</t>
  </si>
  <si>
    <t>13-253-3819</t>
  </si>
  <si>
    <t>60-013-2674</t>
  </si>
  <si>
    <t>65-724-1561</t>
  </si>
  <si>
    <t>52-566-4137</t>
  </si>
  <si>
    <t>50-977-1717</t>
  </si>
  <si>
    <t>58-730-0213</t>
  </si>
  <si>
    <t>86-963-3412</t>
  </si>
  <si>
    <t>80-444-1534</t>
  </si>
  <si>
    <t>73-191-7136</t>
  </si>
  <si>
    <t>27-044-6307</t>
  </si>
  <si>
    <t>96-751-8977</t>
  </si>
  <si>
    <t>67-543-1695</t>
  </si>
  <si>
    <t>24-825-6295</t>
  </si>
  <si>
    <t>83-134-6990</t>
  </si>
  <si>
    <t>67-849-1682</t>
  </si>
  <si>
    <t>37-750-9310</t>
  </si>
  <si>
    <t>77-584-2724</t>
  </si>
  <si>
    <t>58-007-6092</t>
  </si>
  <si>
    <t>98-794-5727</t>
  </si>
  <si>
    <t>47-391-1857</t>
  </si>
  <si>
    <t>06-429-0630</t>
  </si>
  <si>
    <t>49-826-6100</t>
  </si>
  <si>
    <t>53-519-9594</t>
  </si>
  <si>
    <t>65-543-3242</t>
  </si>
  <si>
    <t>82-985-2297</t>
  </si>
  <si>
    <t>88-185-3519</t>
  </si>
  <si>
    <t>81-673-8296</t>
  </si>
  <si>
    <t>80-114-5060</t>
  </si>
  <si>
    <t>60-758-3830</t>
  </si>
  <si>
    <t>27-806-1090</t>
  </si>
  <si>
    <t>81-746-0248</t>
  </si>
  <si>
    <t>23-723-7198</t>
  </si>
  <si>
    <t>92-789-9598</t>
  </si>
  <si>
    <t>26-017-0233</t>
  </si>
  <si>
    <t>74-164-0932</t>
  </si>
  <si>
    <t>66-047-1998</t>
  </si>
  <si>
    <t>17-362-6562</t>
  </si>
  <si>
    <t>34-501-7940</t>
  </si>
  <si>
    <t>05-779-6368</t>
  </si>
  <si>
    <t>72-352-3563</t>
  </si>
  <si>
    <t>68-068-8005</t>
  </si>
  <si>
    <t>10-649-6595</t>
  </si>
  <si>
    <t>91-492-8738</t>
  </si>
  <si>
    <t>72-180-3656</t>
  </si>
  <si>
    <t>27-412-8355</t>
  </si>
  <si>
    <t>00-901-4482</t>
  </si>
  <si>
    <t>87-017-8564</t>
  </si>
  <si>
    <t>32-269-7898</t>
  </si>
  <si>
    <t>10-965-1280</t>
  </si>
  <si>
    <t>10-100-6904</t>
  </si>
  <si>
    <t>67-549-3979</t>
  </si>
  <si>
    <t>28-622-3649</t>
  </si>
  <si>
    <t>64-812-4088</t>
  </si>
  <si>
    <t>81-780-1379</t>
  </si>
  <si>
    <t>80-202-5969</t>
  </si>
  <si>
    <t>62-049-6399</t>
  </si>
  <si>
    <t>15-673-3421</t>
  </si>
  <si>
    <t>15-100-3396</t>
  </si>
  <si>
    <t>37-575-2472</t>
  </si>
  <si>
    <t>05-434-8751</t>
  </si>
  <si>
    <t>17-600-3510</t>
  </si>
  <si>
    <t>38-835-6049</t>
  </si>
  <si>
    <t>00-860-8562</t>
  </si>
  <si>
    <t>09-196-9239</t>
  </si>
  <si>
    <t>29-073-2586</t>
  </si>
  <si>
    <t>21-114-1474</t>
  </si>
  <si>
    <t>22-898-5307</t>
  </si>
  <si>
    <t>68-523-4048</t>
  </si>
  <si>
    <t>93-193-2847</t>
  </si>
  <si>
    <t>59-500-0823</t>
  </si>
  <si>
    <t>45-293-2100</t>
  </si>
  <si>
    <t>67-473-0906</t>
  </si>
  <si>
    <t>62-825-5958</t>
  </si>
  <si>
    <t>70-803-4604</t>
  </si>
  <si>
    <t>45-641-9769</t>
  </si>
  <si>
    <t>72-383-8880</t>
  </si>
  <si>
    <t>37-963-9698</t>
  </si>
  <si>
    <t>99-079-6153</t>
  </si>
  <si>
    <t>74-524-4364</t>
  </si>
  <si>
    <t>21-103-9899</t>
  </si>
  <si>
    <t>08-185-2326</t>
  </si>
  <si>
    <t>95-042-6909</t>
  </si>
  <si>
    <t>32-105-1701</t>
  </si>
  <si>
    <t>19-136-9576</t>
  </si>
  <si>
    <t>71-169-5716</t>
  </si>
  <si>
    <t>26-332-3406</t>
  </si>
  <si>
    <t>86-608-7155</t>
  </si>
  <si>
    <t>98-193-5808</t>
  </si>
  <si>
    <t>57-648-3731</t>
  </si>
  <si>
    <t>33-045-7247</t>
  </si>
  <si>
    <t>09-412-6797</t>
  </si>
  <si>
    <t>13-634-5699</t>
  </si>
  <si>
    <t>17-133-6356</t>
  </si>
  <si>
    <t>85-811-5199</t>
  </si>
  <si>
    <t>91-147-1661</t>
  </si>
  <si>
    <t>79-527-0211</t>
  </si>
  <si>
    <t>37-567-1408</t>
  </si>
  <si>
    <t>13-996-6503</t>
  </si>
  <si>
    <t>33-782-0532</t>
  </si>
  <si>
    <t>18-737-7140</t>
  </si>
  <si>
    <t>57-714-2059</t>
  </si>
  <si>
    <t>65-240-6190</t>
  </si>
  <si>
    <t>41-702-6146</t>
  </si>
  <si>
    <t>21-556-5479</t>
  </si>
  <si>
    <t>50-206-3163</t>
  </si>
  <si>
    <t>63-584-7057</t>
  </si>
  <si>
    <t>32-974-2609</t>
  </si>
  <si>
    <t>97-545-2805</t>
  </si>
  <si>
    <t>03-902-8950</t>
  </si>
  <si>
    <t>11-573-8135</t>
  </si>
  <si>
    <t>37-152-3704</t>
  </si>
  <si>
    <t>67-443-8491</t>
  </si>
  <si>
    <t>53-331-8551</t>
  </si>
  <si>
    <t>85-080-3114</t>
  </si>
  <si>
    <t>43-875-8342</t>
  </si>
  <si>
    <t>65-634-3295</t>
  </si>
  <si>
    <t>23-374-8195</t>
  </si>
  <si>
    <t>12-498-3894</t>
  </si>
  <si>
    <t>87-383-7980</t>
  </si>
  <si>
    <t>34-271-7651</t>
  </si>
  <si>
    <t>27-009-6713</t>
  </si>
  <si>
    <t>84-099-4927</t>
  </si>
  <si>
    <t>33-736-5038</t>
  </si>
  <si>
    <t>85-451-8680</t>
  </si>
  <si>
    <t>09-676-3486</t>
  </si>
  <si>
    <t>88-357-0898</t>
  </si>
  <si>
    <t>31-399-6549</t>
  </si>
  <si>
    <t>45-346-4602</t>
  </si>
  <si>
    <t>56-545-2097</t>
  </si>
  <si>
    <t>84-970-6806</t>
  </si>
  <si>
    <t>66-948-8508</t>
  </si>
  <si>
    <t>17-813-3232</t>
  </si>
  <si>
    <t>71-993-6375</t>
  </si>
  <si>
    <t>37-608-5638</t>
  </si>
  <si>
    <t>40-376-9132</t>
  </si>
  <si>
    <t>58-486-6322</t>
  </si>
  <si>
    <t>19-587-3004</t>
  </si>
  <si>
    <t>45-235-2220</t>
  </si>
  <si>
    <t>20-550-6356</t>
  </si>
  <si>
    <t>35-156-7894</t>
  </si>
  <si>
    <t>82-428-9466</t>
  </si>
  <si>
    <t>64-870-5085</t>
  </si>
  <si>
    <t>06-753-0432</t>
  </si>
  <si>
    <t>99-676-7994</t>
  </si>
  <si>
    <t>82-028-8420</t>
  </si>
  <si>
    <t>28-007-5796</t>
  </si>
  <si>
    <t>74-007-5519</t>
  </si>
  <si>
    <t>30-498-7397</t>
  </si>
  <si>
    <t>51-268-3735</t>
  </si>
  <si>
    <t>52-265-4132</t>
  </si>
  <si>
    <t>86-599-3815</t>
  </si>
  <si>
    <t>25-896-6565</t>
  </si>
  <si>
    <t>96-987-2455</t>
  </si>
  <si>
    <t>74-885-1127</t>
  </si>
  <si>
    <t>42-915-8098</t>
  </si>
  <si>
    <t>41-142-0921</t>
  </si>
  <si>
    <t>87-876-5665</t>
  </si>
  <si>
    <t>90-913-2433</t>
  </si>
  <si>
    <t>75-271-0355</t>
  </si>
  <si>
    <t>86-426-7975</t>
  </si>
  <si>
    <t>17-579-7139</t>
  </si>
  <si>
    <t>11-616-1035</t>
  </si>
  <si>
    <t>07-636-0620</t>
  </si>
  <si>
    <t>52-296-7624</t>
  </si>
  <si>
    <t>38-398-3509</t>
  </si>
  <si>
    <t>17-759-1874</t>
  </si>
  <si>
    <t>82-293-0403</t>
  </si>
  <si>
    <t>04-605-8604</t>
  </si>
  <si>
    <t>36-013-9557</t>
  </si>
  <si>
    <t>61-054-2730</t>
  </si>
  <si>
    <t>53-210-9021</t>
  </si>
  <si>
    <t>63-497-8471</t>
  </si>
  <si>
    <t>00-768-0088</t>
  </si>
  <si>
    <t>41-971-2616</t>
  </si>
  <si>
    <t>16-354-2230</t>
  </si>
  <si>
    <t>73-172-4115</t>
  </si>
  <si>
    <t>69-474-8972</t>
  </si>
  <si>
    <t>38-701-5637</t>
  </si>
  <si>
    <t>76-636-6045</t>
  </si>
  <si>
    <t>69-115-4008</t>
  </si>
  <si>
    <t>26-982-7252</t>
  </si>
  <si>
    <t>79-020-4158</t>
  </si>
  <si>
    <t>18-043-1327</t>
  </si>
  <si>
    <t>24-559-4653</t>
  </si>
  <si>
    <t>09-107-2723</t>
  </si>
  <si>
    <t>42-194-2883</t>
  </si>
  <si>
    <t>50-253-1113</t>
  </si>
  <si>
    <t>31-895-3930</t>
  </si>
  <si>
    <t>14-817-5441</t>
  </si>
  <si>
    <t>00-426-4104</t>
  </si>
  <si>
    <t>25-969-0256</t>
  </si>
  <si>
    <t>40-519-9872</t>
  </si>
  <si>
    <t>74-783-3289</t>
  </si>
  <si>
    <t>76-609-3528</t>
  </si>
  <si>
    <t>26-403-7185</t>
  </si>
  <si>
    <t>34-272-9903</t>
  </si>
  <si>
    <t>72-143-5706</t>
  </si>
  <si>
    <t>04-890-7368</t>
  </si>
  <si>
    <t>61-075-2257</t>
  </si>
  <si>
    <t>38-877-5850</t>
  </si>
  <si>
    <t>31-489-5533</t>
  </si>
  <si>
    <t>87-923-3505</t>
  </si>
  <si>
    <t>60-952-7952</t>
  </si>
  <si>
    <t>35-744-2215</t>
  </si>
  <si>
    <t>38-429-8731</t>
  </si>
  <si>
    <t>15-578-4789</t>
  </si>
  <si>
    <t>91-768-3765</t>
  </si>
  <si>
    <t>22-415-8116</t>
  </si>
  <si>
    <t>84-774-1981</t>
  </si>
  <si>
    <t>90-409-8185</t>
  </si>
  <si>
    <t>71-859-3128</t>
  </si>
  <si>
    <t>35-265-2701</t>
  </si>
  <si>
    <t>52-138-7178</t>
  </si>
  <si>
    <t>46-055-7199</t>
  </si>
  <si>
    <t>05-399-9396</t>
  </si>
  <si>
    <t>24-975-2233</t>
  </si>
  <si>
    <t>69-169-4856</t>
  </si>
  <si>
    <t>83-122-6626</t>
  </si>
  <si>
    <t>38-847-0476</t>
  </si>
  <si>
    <t>71-060-2273</t>
  </si>
  <si>
    <t>87-080-9086</t>
  </si>
  <si>
    <t>22-576-5693</t>
  </si>
  <si>
    <t>47-871-4779</t>
  </si>
  <si>
    <t>68-441-3660</t>
  </si>
  <si>
    <t>38-675-4970</t>
  </si>
  <si>
    <t>23-889-9785</t>
  </si>
  <si>
    <t>92-170-6060</t>
  </si>
  <si>
    <t>09-032-7769</t>
  </si>
  <si>
    <t>70-899-5769</t>
  </si>
  <si>
    <t>70-444-2383</t>
  </si>
  <si>
    <t>67-013-0632</t>
  </si>
  <si>
    <t>83-224-7783</t>
  </si>
  <si>
    <t>63-013-0037</t>
  </si>
  <si>
    <t>57-416-3504</t>
  </si>
  <si>
    <t>64-170-9559</t>
  </si>
  <si>
    <t>03-161-0642</t>
  </si>
  <si>
    <t>74-128-3379</t>
  </si>
  <si>
    <t>32-174-1969</t>
  </si>
  <si>
    <t>42-760-4685</t>
  </si>
  <si>
    <t>38-311-7206</t>
  </si>
  <si>
    <t>82-930-0416</t>
  </si>
  <si>
    <t>75-943-8346</t>
  </si>
  <si>
    <t>36-064-0052</t>
  </si>
  <si>
    <t>06-953-9129</t>
  </si>
  <si>
    <t>83-560-9775</t>
  </si>
  <si>
    <t>15-942-4261</t>
  </si>
  <si>
    <t>10-642-9296</t>
  </si>
  <si>
    <t>04-839-0344</t>
  </si>
  <si>
    <t>42-789-7963</t>
  </si>
  <si>
    <t>28-701-2571</t>
  </si>
  <si>
    <t>52-112-9699</t>
  </si>
  <si>
    <t>16-456-6923</t>
  </si>
  <si>
    <t>30-600-5468</t>
  </si>
  <si>
    <t>09-957-9158</t>
  </si>
  <si>
    <t>87-641-3631</t>
  </si>
  <si>
    <t>65-865-8519</t>
  </si>
  <si>
    <t>15-212-3047</t>
  </si>
  <si>
    <t>56-062-9441</t>
  </si>
  <si>
    <t>91-378-5617</t>
  </si>
  <si>
    <t>11-285-3853</t>
  </si>
  <si>
    <t>57-802-0785</t>
  </si>
  <si>
    <t>75-418-7133</t>
  </si>
  <si>
    <t>67-081-8193</t>
  </si>
  <si>
    <t>51-427-5639</t>
  </si>
  <si>
    <t>16-299-3239</t>
  </si>
  <si>
    <t>07-231-7034</t>
  </si>
  <si>
    <t>76-171-2133</t>
  </si>
  <si>
    <t>79-235-3093</t>
  </si>
  <si>
    <t>06-853-0765</t>
  </si>
  <si>
    <t>80-323-1172</t>
  </si>
  <si>
    <t>33-120-7698</t>
  </si>
  <si>
    <t>65-791-6305</t>
  </si>
  <si>
    <t>04-338-5076</t>
  </si>
  <si>
    <t>83-996-0145</t>
  </si>
  <si>
    <t>82-786-8630</t>
  </si>
  <si>
    <t>83-713-9912</t>
  </si>
  <si>
    <t>98-513-6634</t>
  </si>
  <si>
    <t>88-805-9171</t>
  </si>
  <si>
    <t>55-019-0205</t>
  </si>
  <si>
    <t>02-123-5144</t>
  </si>
  <si>
    <t>00-281-9082</t>
  </si>
  <si>
    <t>23-292-8332</t>
  </si>
  <si>
    <t>89-245-7278</t>
  </si>
  <si>
    <t>87-201-5007</t>
  </si>
  <si>
    <t>91-253-6009</t>
  </si>
  <si>
    <t>44-374-9321</t>
  </si>
  <si>
    <t>05-498-0764</t>
  </si>
  <si>
    <t>77-823-0421</t>
  </si>
  <si>
    <t>81-670-1566</t>
  </si>
  <si>
    <t>15-101-9704</t>
  </si>
  <si>
    <t>19-668-4570</t>
  </si>
  <si>
    <t>04-849-4598</t>
  </si>
  <si>
    <t>05-366-5299</t>
  </si>
  <si>
    <t>13-063-1456</t>
  </si>
  <si>
    <t>93-120-6180</t>
  </si>
  <si>
    <t>23-486-3608</t>
  </si>
  <si>
    <t>74-306-0025</t>
  </si>
  <si>
    <t>15-617-8926</t>
  </si>
  <si>
    <t>31-560-9487</t>
  </si>
  <si>
    <t>89-474-3031</t>
  </si>
  <si>
    <t>07-665-6437</t>
  </si>
  <si>
    <t>51-995-1386</t>
  </si>
  <si>
    <t>22-214-5205</t>
  </si>
  <si>
    <t>03-176-9063</t>
  </si>
  <si>
    <t>10-243-5411</t>
  </si>
  <si>
    <t>74-410-0131</t>
  </si>
  <si>
    <t>80-885-2718</t>
  </si>
  <si>
    <t>94-649-6548</t>
  </si>
  <si>
    <t>31-989-7890</t>
  </si>
  <si>
    <t>74-866-5942</t>
  </si>
  <si>
    <t>44-358-3680</t>
  </si>
  <si>
    <t>85-896-4478</t>
  </si>
  <si>
    <t>32-873-2195</t>
  </si>
  <si>
    <t>01-896-7794</t>
  </si>
  <si>
    <t>74-875-0074</t>
  </si>
  <si>
    <t>25-454-8543</t>
  </si>
  <si>
    <t>79-303-1343</t>
  </si>
  <si>
    <t>61-405-7844</t>
  </si>
  <si>
    <t>79-049-3795</t>
  </si>
  <si>
    <t>75-792-8998</t>
  </si>
  <si>
    <t>74-869-7428</t>
  </si>
  <si>
    <t>05-411-1217</t>
  </si>
  <si>
    <t>83-974-6982</t>
  </si>
  <si>
    <t>07-643-1577</t>
  </si>
  <si>
    <t>86-686-0652</t>
  </si>
  <si>
    <t>33-266-3816</t>
  </si>
  <si>
    <t>90-789-5611</t>
  </si>
  <si>
    <t>07-116-3961</t>
  </si>
  <si>
    <t>30-010-7252</t>
  </si>
  <si>
    <t>81-567-7342</t>
  </si>
  <si>
    <t>59-984-0777</t>
  </si>
  <si>
    <t>34-385-7052</t>
  </si>
  <si>
    <t>57-047-5745</t>
  </si>
  <si>
    <t>74-298-6310</t>
  </si>
  <si>
    <t>21-757-3466</t>
  </si>
  <si>
    <t>67-245-3466</t>
  </si>
  <si>
    <t>74-020-5908</t>
  </si>
  <si>
    <t>85-260-4832</t>
  </si>
  <si>
    <t>92-170-0506</t>
  </si>
  <si>
    <t>51-861-9940</t>
  </si>
  <si>
    <t>73-823-8478</t>
  </si>
  <si>
    <t>31-832-0942</t>
  </si>
  <si>
    <t>12-542-8688</t>
  </si>
  <si>
    <t>29-079-5807</t>
  </si>
  <si>
    <t>64-348-0746</t>
  </si>
  <si>
    <t>38-039-2170</t>
  </si>
  <si>
    <t>10-967-5114</t>
  </si>
  <si>
    <t>80-209-0364</t>
  </si>
  <si>
    <t>59-637-8142</t>
  </si>
  <si>
    <t>52-562-0978</t>
  </si>
  <si>
    <t>77-745-4986</t>
  </si>
  <si>
    <t>75-442-7242</t>
  </si>
  <si>
    <t>92-687-9543</t>
  </si>
  <si>
    <t>77-950-5542</t>
  </si>
  <si>
    <t>15-665-0186</t>
  </si>
  <si>
    <t>27-134-2580</t>
  </si>
  <si>
    <t>50-817-8245</t>
  </si>
  <si>
    <t>53-874-6899</t>
  </si>
  <si>
    <t>94-096-2581</t>
  </si>
  <si>
    <t>67-682-8701</t>
  </si>
  <si>
    <t>65-213-5708</t>
  </si>
  <si>
    <t>65-226-5828</t>
  </si>
  <si>
    <t>11-899-8433</t>
  </si>
  <si>
    <t>16-615-2725</t>
  </si>
  <si>
    <t>99-054-4115</t>
  </si>
  <si>
    <t>54-485-6824</t>
  </si>
  <si>
    <t>55-126-0097</t>
  </si>
  <si>
    <t>49-580-7982</t>
  </si>
  <si>
    <t>74-360-0516</t>
  </si>
  <si>
    <t>46-339-9861</t>
  </si>
  <si>
    <t>86-878-4480</t>
  </si>
  <si>
    <t>88-460-9462</t>
  </si>
  <si>
    <t>74-488-4278</t>
  </si>
  <si>
    <t>10-984-0103</t>
  </si>
  <si>
    <t>34-599-2330</t>
  </si>
  <si>
    <t>20-917-9778</t>
  </si>
  <si>
    <t>11-575-9506</t>
  </si>
  <si>
    <t>04-644-6180</t>
  </si>
  <si>
    <t>03-599-1798</t>
  </si>
  <si>
    <t>41-025-0018</t>
  </si>
  <si>
    <t>44-324-5881</t>
  </si>
  <si>
    <t>47-377-0989</t>
  </si>
  <si>
    <t>59-409-9715</t>
  </si>
  <si>
    <t>00-409-4091</t>
  </si>
  <si>
    <t>70-641-2844</t>
  </si>
  <si>
    <t>35-114-7011</t>
  </si>
  <si>
    <t>81-485-5835</t>
  </si>
  <si>
    <t>81-475-5380</t>
  </si>
  <si>
    <t>43-571-9203</t>
  </si>
  <si>
    <t>94-499-2848</t>
  </si>
  <si>
    <t>22-057-9321</t>
  </si>
  <si>
    <t>59-511-1668</t>
  </si>
  <si>
    <t>85-903-0821</t>
  </si>
  <si>
    <t>28-095-8517</t>
  </si>
  <si>
    <t>30-299-7448</t>
  </si>
  <si>
    <t>29-161-2686</t>
  </si>
  <si>
    <t>86-830-8299</t>
  </si>
  <si>
    <t>22-635-3034</t>
  </si>
  <si>
    <t>78-762-6684</t>
  </si>
  <si>
    <t>82-359-6858</t>
  </si>
  <si>
    <t>47-724-7709</t>
  </si>
  <si>
    <t>12-754-2719</t>
  </si>
  <si>
    <t>50-888-3322</t>
  </si>
  <si>
    <t>09-139-5293</t>
  </si>
  <si>
    <t>91-645-4654</t>
  </si>
  <si>
    <t>12-618-3155</t>
  </si>
  <si>
    <t>41-159-9346</t>
  </si>
  <si>
    <t>48-302-0432</t>
  </si>
  <si>
    <t>93-392-5316</t>
  </si>
  <si>
    <t>48-662-7838</t>
  </si>
  <si>
    <t>65-793-8964</t>
  </si>
  <si>
    <t>23-659-5630</t>
  </si>
  <si>
    <t>05-581-6279</t>
  </si>
  <si>
    <t>32-553-7185</t>
  </si>
  <si>
    <t>23-232-5351</t>
  </si>
  <si>
    <t>47-289-9605</t>
  </si>
  <si>
    <t>55-546-6761</t>
  </si>
  <si>
    <t>76-559-6174</t>
  </si>
  <si>
    <t>96-720-9886</t>
  </si>
  <si>
    <t>42-834-8046</t>
  </si>
  <si>
    <t>08-536-7826</t>
  </si>
  <si>
    <t>91-451-4518</t>
  </si>
  <si>
    <t>77-642-5581</t>
  </si>
  <si>
    <t>57-255-3546</t>
  </si>
  <si>
    <t>88-755-9756</t>
  </si>
  <si>
    <t>93-853-9565</t>
  </si>
  <si>
    <t>19-344-6578</t>
  </si>
  <si>
    <t>55-039-8370</t>
  </si>
  <si>
    <t>41-202-6745</t>
  </si>
  <si>
    <t>33-976-1729</t>
  </si>
  <si>
    <t>40-733-4203</t>
  </si>
  <si>
    <t>08-140-5504</t>
  </si>
  <si>
    <t>07-984-8386</t>
  </si>
  <si>
    <t>98-896-4701</t>
  </si>
  <si>
    <t>93-139-2377</t>
  </si>
  <si>
    <t>26-325-2410</t>
  </si>
  <si>
    <t>58-691-4618</t>
  </si>
  <si>
    <t>23-713-0682</t>
  </si>
  <si>
    <t>60-778-8552</t>
  </si>
  <si>
    <t>91-549-3678</t>
  </si>
  <si>
    <t>02-206-7304</t>
  </si>
  <si>
    <t>25-875-7514</t>
  </si>
  <si>
    <t>60-521-2834</t>
  </si>
  <si>
    <t>71-236-4027</t>
  </si>
  <si>
    <t>40-959-3878</t>
  </si>
  <si>
    <t>13-742-0235</t>
  </si>
  <si>
    <t>18-775-7509</t>
  </si>
  <si>
    <t>28-994-7831</t>
  </si>
  <si>
    <t>76-966-9467</t>
  </si>
  <si>
    <t>40-625-8818</t>
  </si>
  <si>
    <t>48-597-1751</t>
  </si>
  <si>
    <t>53-120-5302</t>
  </si>
  <si>
    <t>25-530-3687</t>
  </si>
  <si>
    <t>64-906-7021</t>
  </si>
  <si>
    <t>22-970-3756</t>
  </si>
  <si>
    <t>32-776-7039</t>
  </si>
  <si>
    <t>63-673-2451</t>
  </si>
  <si>
    <t>66-135-3689</t>
  </si>
  <si>
    <t>86-328-7738</t>
  </si>
  <si>
    <t>54-976-7865</t>
  </si>
  <si>
    <t>32-009-4963</t>
  </si>
  <si>
    <t>21-181-2962</t>
  </si>
  <si>
    <t>79-181-3775</t>
  </si>
  <si>
    <t>49-587-3841</t>
  </si>
  <si>
    <t>97-405-1159</t>
  </si>
  <si>
    <t>73-559-8697</t>
  </si>
  <si>
    <t>35-804-2514</t>
  </si>
  <si>
    <t>71-181-2595</t>
  </si>
  <si>
    <t>73-176-2121</t>
  </si>
  <si>
    <t>74-747-7693</t>
  </si>
  <si>
    <t>58-665-1788</t>
  </si>
  <si>
    <t>12-158-1122</t>
  </si>
  <si>
    <t>78-098-6461</t>
  </si>
  <si>
    <t>31-189-6928</t>
  </si>
  <si>
    <t>15-583-4919</t>
  </si>
  <si>
    <t>26-022-9654</t>
  </si>
  <si>
    <t>87-788-3186</t>
  </si>
  <si>
    <t>21-395-0929</t>
  </si>
  <si>
    <t>52-670-8216</t>
  </si>
  <si>
    <t>02-921-0295</t>
  </si>
  <si>
    <t>65-324-9400</t>
  </si>
  <si>
    <t>93-399-4881</t>
  </si>
  <si>
    <t>13-674-2337</t>
  </si>
  <si>
    <t>38-095-2848</t>
  </si>
  <si>
    <t>79-303-1854</t>
  </si>
  <si>
    <t>70-940-3832</t>
  </si>
  <si>
    <t>89-638-8874</t>
  </si>
  <si>
    <t>45-784-3157</t>
  </si>
  <si>
    <t>71-237-2207</t>
  </si>
  <si>
    <t>06-289-6660</t>
  </si>
  <si>
    <t>81-114-8716</t>
  </si>
  <si>
    <t>76-630-8849</t>
  </si>
  <si>
    <t>68-091-3173</t>
  </si>
  <si>
    <t>29-224-9381</t>
  </si>
  <si>
    <t>92-453-1284</t>
  </si>
  <si>
    <t>29-181-1440</t>
  </si>
  <si>
    <t>53-968-3578</t>
  </si>
  <si>
    <t>79-654-0633</t>
  </si>
  <si>
    <t>64-069-1670</t>
  </si>
  <si>
    <t>27-692-6409</t>
  </si>
  <si>
    <t>09-038-5424</t>
  </si>
  <si>
    <t>47-477-0275</t>
  </si>
  <si>
    <t>44-602-0793</t>
  </si>
  <si>
    <t>81-725-0241</t>
  </si>
  <si>
    <t>54-529-7128</t>
  </si>
  <si>
    <t>27-381-4463</t>
  </si>
  <si>
    <t>21-330-4221</t>
  </si>
  <si>
    <t>47-097-5335</t>
  </si>
  <si>
    <t>30-055-2959</t>
  </si>
  <si>
    <t>00-614-4800</t>
  </si>
  <si>
    <t>85-446-2492</t>
  </si>
  <si>
    <t>55-248-2340</t>
  </si>
  <si>
    <t>55-375-2990</t>
  </si>
  <si>
    <t>20-384-0329</t>
  </si>
  <si>
    <t>39-812-4911</t>
  </si>
  <si>
    <t>93-548-6210</t>
  </si>
  <si>
    <t>54-719-2950</t>
  </si>
  <si>
    <t>36-723-1315</t>
  </si>
  <si>
    <t>36-031-5101</t>
  </si>
  <si>
    <t>11-400-1607</t>
  </si>
  <si>
    <t>39-040-8681</t>
  </si>
  <si>
    <t>19-023-5187</t>
  </si>
  <si>
    <t>44-332-9730</t>
  </si>
  <si>
    <t>15-081-4401</t>
  </si>
  <si>
    <t>47-307-5050</t>
  </si>
  <si>
    <t>42-024-9073</t>
  </si>
  <si>
    <t>22-043-9397</t>
  </si>
  <si>
    <t>73-094-5956</t>
  </si>
  <si>
    <t>46-465-2502</t>
  </si>
  <si>
    <t>18-007-1561</t>
  </si>
  <si>
    <t>62-933-0923</t>
  </si>
  <si>
    <t>59-340-8479</t>
  </si>
  <si>
    <t>78-778-0655</t>
  </si>
  <si>
    <t>88-687-0488</t>
  </si>
  <si>
    <t>03-038-7740</t>
  </si>
  <si>
    <t>21-473-4308</t>
  </si>
  <si>
    <t>98-223-2878</t>
  </si>
  <si>
    <t>33-945-9539</t>
  </si>
  <si>
    <t>74-277-5624</t>
  </si>
  <si>
    <t>70-350-2742</t>
  </si>
  <si>
    <t>59-897-6181</t>
  </si>
  <si>
    <t>98-299-3551</t>
  </si>
  <si>
    <t>17-375-4458</t>
  </si>
  <si>
    <t>28-013-9588</t>
  </si>
  <si>
    <t>21-025-1748</t>
  </si>
  <si>
    <t>25-644-6511</t>
  </si>
  <si>
    <t>27-447-8068</t>
  </si>
  <si>
    <t>08-086-8236</t>
  </si>
  <si>
    <t>50-863-1105</t>
  </si>
  <si>
    <t>58-144-4673</t>
  </si>
  <si>
    <t>75-858-2388</t>
  </si>
  <si>
    <t>17-244-0633</t>
  </si>
  <si>
    <t>06-284-6919</t>
  </si>
  <si>
    <t>26-543-2717</t>
  </si>
  <si>
    <t>85-981-2628</t>
  </si>
  <si>
    <t>96-511-9082</t>
  </si>
  <si>
    <t>93-273-0332</t>
  </si>
  <si>
    <t>63-337-6140</t>
  </si>
  <si>
    <t>72-580-9115</t>
  </si>
  <si>
    <t>26-226-5060</t>
  </si>
  <si>
    <t>98-990-2706</t>
  </si>
  <si>
    <t>96-889-4561</t>
  </si>
  <si>
    <t>15-358-3615</t>
  </si>
  <si>
    <t>73-670-7255</t>
  </si>
  <si>
    <t>04-189-9743</t>
  </si>
  <si>
    <t>55-957-8255</t>
  </si>
  <si>
    <t>68-863-4519</t>
  </si>
  <si>
    <t>74-252-3109</t>
  </si>
  <si>
    <t>65-228-0076</t>
  </si>
  <si>
    <t>37-512-2461</t>
  </si>
  <si>
    <t>60-716-8187</t>
  </si>
  <si>
    <t>67-133-0994</t>
  </si>
  <si>
    <t>74-717-3294</t>
  </si>
  <si>
    <t>01-770-5860</t>
  </si>
  <si>
    <t>01-845-8419</t>
  </si>
  <si>
    <t>02-618-9788</t>
  </si>
  <si>
    <t>09-720-8741</t>
  </si>
  <si>
    <t>99-783-7334</t>
  </si>
  <si>
    <t>43-771-3996</t>
  </si>
  <si>
    <t>29-395-3030</t>
  </si>
  <si>
    <t>02-728-6003</t>
  </si>
  <si>
    <t>66-733-8513</t>
  </si>
  <si>
    <t>38-567-2981</t>
  </si>
  <si>
    <t>97-281-1199</t>
  </si>
  <si>
    <t>74-166-7511</t>
  </si>
  <si>
    <t>95-848-3844</t>
  </si>
  <si>
    <t>81-461-0029</t>
  </si>
  <si>
    <t>36-964-8435</t>
  </si>
  <si>
    <t>30-462-4604</t>
  </si>
  <si>
    <t>75-981-6428</t>
  </si>
  <si>
    <t>29-555-4147</t>
  </si>
  <si>
    <t>90-048-8040</t>
  </si>
  <si>
    <t>87-944-5856</t>
  </si>
  <si>
    <t>83-555-0175</t>
  </si>
  <si>
    <t>69-244-8999</t>
  </si>
  <si>
    <t>93-968-4043</t>
  </si>
  <si>
    <t>41-657-1110</t>
  </si>
  <si>
    <t>45-178-0224</t>
  </si>
  <si>
    <t>18-710-8484</t>
  </si>
  <si>
    <t>65-438-7140</t>
  </si>
  <si>
    <t>67-329-1353</t>
  </si>
  <si>
    <t>00-325-4034</t>
  </si>
  <si>
    <t>86-676-7512</t>
  </si>
  <si>
    <t>82-598-1276</t>
  </si>
  <si>
    <t>52-396-1815</t>
  </si>
  <si>
    <t>72-502-7211</t>
  </si>
  <si>
    <t>81-799-4167</t>
  </si>
  <si>
    <t>54-029-1043</t>
  </si>
  <si>
    <t>88-934-2828</t>
  </si>
  <si>
    <t>30-747-6432</t>
  </si>
  <si>
    <t>32-990-2164</t>
  </si>
  <si>
    <t>22-446-1861</t>
  </si>
  <si>
    <t>07-559-0869</t>
  </si>
  <si>
    <t>32-444-7177</t>
  </si>
  <si>
    <t>06-958-5164</t>
  </si>
  <si>
    <t>43-525-1046</t>
  </si>
  <si>
    <t>80-836-3261</t>
  </si>
  <si>
    <t>71-711-0307</t>
  </si>
  <si>
    <t>51-771-4034</t>
  </si>
  <si>
    <t>49-878-9967</t>
  </si>
  <si>
    <t>45-521-2730</t>
  </si>
  <si>
    <t>69-850-1529</t>
  </si>
  <si>
    <t>74-869-3065</t>
  </si>
  <si>
    <t>35-075-5705</t>
  </si>
  <si>
    <t>60-671-2153</t>
  </si>
  <si>
    <t>17-985-7930</t>
  </si>
  <si>
    <t>35-750-2186</t>
  </si>
  <si>
    <t>63-049-9076</t>
  </si>
  <si>
    <t>43-212-1899</t>
  </si>
  <si>
    <t>95-069-9780</t>
  </si>
  <si>
    <t>40-718-4363</t>
  </si>
  <si>
    <t>32-021-5673</t>
  </si>
  <si>
    <t>07-425-0730</t>
  </si>
  <si>
    <t>58-842-6283</t>
  </si>
  <si>
    <t>83-610-0367</t>
  </si>
  <si>
    <t>33-067-9857</t>
  </si>
  <si>
    <t>11-358-8839</t>
  </si>
  <si>
    <t>07-270-9225</t>
  </si>
  <si>
    <t>40-024-1738</t>
  </si>
  <si>
    <t>40-363-8272</t>
  </si>
  <si>
    <t>02-477-6008</t>
  </si>
  <si>
    <t>91-686-3015</t>
  </si>
  <si>
    <t>89-447-9834</t>
  </si>
  <si>
    <t>27-245-5254</t>
  </si>
  <si>
    <t>29-448-1115</t>
  </si>
  <si>
    <t>65-722-6768</t>
  </si>
  <si>
    <t>37-351-9874</t>
  </si>
  <si>
    <t>12-521-5656</t>
  </si>
  <si>
    <t>76-553-4951</t>
  </si>
  <si>
    <t>15-634-8928</t>
  </si>
  <si>
    <t>92-365-5214</t>
  </si>
  <si>
    <t>68-322-1888</t>
  </si>
  <si>
    <t>18-814-9181</t>
  </si>
  <si>
    <t>41-577-6948</t>
  </si>
  <si>
    <t>03-404-2184</t>
  </si>
  <si>
    <t>50-935-9311</t>
  </si>
  <si>
    <t>09-672-7274</t>
  </si>
  <si>
    <t>56-064-9718</t>
  </si>
  <si>
    <t>07-142-1452</t>
  </si>
  <si>
    <t>64-381-3562</t>
  </si>
  <si>
    <t>69-215-4862</t>
  </si>
  <si>
    <t>01-796-4057</t>
  </si>
  <si>
    <t>72-969-7738</t>
  </si>
  <si>
    <t>50-572-0857</t>
  </si>
  <si>
    <t>03-551-7636</t>
  </si>
  <si>
    <t>71-620-4355</t>
  </si>
  <si>
    <t>72-093-9036</t>
  </si>
  <si>
    <t>21-485-1222</t>
  </si>
  <si>
    <t>43-663-1471</t>
  </si>
  <si>
    <t>74-994-8550</t>
  </si>
  <si>
    <t>91-999-2509</t>
  </si>
  <si>
    <t>83-280-9592</t>
  </si>
  <si>
    <t>51-224-2977</t>
  </si>
  <si>
    <t>41-442-6878</t>
  </si>
  <si>
    <t>58-357-8130</t>
  </si>
  <si>
    <t>77-154-2481</t>
  </si>
  <si>
    <t>90-247-1996</t>
  </si>
  <si>
    <t>89-955-5174</t>
  </si>
  <si>
    <t>41-345-4058</t>
  </si>
  <si>
    <t>19-937-0702</t>
  </si>
  <si>
    <t>92-866-9354</t>
  </si>
  <si>
    <t>67-582-9952</t>
  </si>
  <si>
    <t>86-234-5056</t>
  </si>
  <si>
    <t>82-527-2415</t>
  </si>
  <si>
    <t>31-047-3789</t>
  </si>
  <si>
    <t>36-259-8050</t>
  </si>
  <si>
    <t>14-367-4372</t>
  </si>
  <si>
    <t>33-570-8307</t>
  </si>
  <si>
    <t>82-427-2364</t>
  </si>
  <si>
    <t>22-519-1408</t>
  </si>
  <si>
    <t>82-823-2838</t>
  </si>
  <si>
    <t>31-052-6740</t>
  </si>
  <si>
    <t>78-297-8462</t>
  </si>
  <si>
    <t>95-866-3304</t>
  </si>
  <si>
    <t>13-623-7124</t>
  </si>
  <si>
    <t>58-812-6000</t>
  </si>
  <si>
    <t>74-305-1299</t>
  </si>
  <si>
    <t>39-848-2416</t>
  </si>
  <si>
    <t>73-620-9709</t>
  </si>
  <si>
    <t>37-947-0710</t>
  </si>
  <si>
    <t>44-685-9740</t>
  </si>
  <si>
    <t>83-664-5513</t>
  </si>
  <si>
    <t>19-418-8018</t>
  </si>
  <si>
    <t>75-028-9190</t>
  </si>
  <si>
    <t>68-677-1781</t>
  </si>
  <si>
    <t>83-786-6984</t>
  </si>
  <si>
    <t>59-762-5600</t>
  </si>
  <si>
    <t>68-638-7050</t>
  </si>
  <si>
    <t>66-714-4296</t>
  </si>
  <si>
    <t>82-925-2867</t>
  </si>
  <si>
    <t>33-772-8175</t>
  </si>
  <si>
    <t>05-666-8316</t>
  </si>
  <si>
    <t>71-336-0387</t>
  </si>
  <si>
    <t>34-908-9844</t>
  </si>
  <si>
    <t>85-371-9571</t>
  </si>
  <si>
    <t>64-047-2484</t>
  </si>
  <si>
    <t>68-214-1535</t>
  </si>
  <si>
    <t>59-917-6854</t>
  </si>
  <si>
    <t>62-439-6777</t>
  </si>
  <si>
    <t>32-046-6653</t>
  </si>
  <si>
    <t>81-128-4234</t>
  </si>
  <si>
    <t>44-628-3690</t>
  </si>
  <si>
    <t>91-146-9401</t>
  </si>
  <si>
    <t>56-280-0008</t>
  </si>
  <si>
    <t>61-286-4643</t>
  </si>
  <si>
    <t>34-474-3101</t>
  </si>
  <si>
    <t>12-826-3280</t>
  </si>
  <si>
    <t>46-013-3923</t>
  </si>
  <si>
    <t>30-249-0972</t>
  </si>
  <si>
    <t>06-577-2925</t>
  </si>
  <si>
    <t>27-854-0298</t>
  </si>
  <si>
    <t>53-671-4837</t>
  </si>
  <si>
    <t>35-260-8039</t>
  </si>
  <si>
    <t>10-898-0886</t>
  </si>
  <si>
    <t>61-054-9624</t>
  </si>
  <si>
    <t>84-169-7934</t>
  </si>
  <si>
    <t>64-209-0075</t>
  </si>
  <si>
    <t>42-244-0531</t>
  </si>
  <si>
    <t>43-138-4578</t>
  </si>
  <si>
    <t>85-292-7585</t>
  </si>
  <si>
    <t>11-840-8391</t>
  </si>
  <si>
    <t>77-770-9915</t>
  </si>
  <si>
    <t>24-905-4675</t>
  </si>
  <si>
    <t>17-610-4190</t>
  </si>
  <si>
    <t>31-698-8219</t>
  </si>
  <si>
    <t>82-787-4457</t>
  </si>
  <si>
    <t>25-616-5883</t>
  </si>
  <si>
    <t>11-618-5591</t>
  </si>
  <si>
    <t>77-880-9507</t>
  </si>
  <si>
    <t>49-507-8551</t>
  </si>
  <si>
    <t>77-990-0360</t>
  </si>
  <si>
    <t>74-072-3183</t>
  </si>
  <si>
    <t>62-414-5421</t>
  </si>
  <si>
    <t>22-972-5596</t>
  </si>
  <si>
    <t>48-112-8117</t>
  </si>
  <si>
    <t>17-218-7334</t>
  </si>
  <si>
    <t>71-586-5115</t>
  </si>
  <si>
    <t>00-370-0443</t>
  </si>
  <si>
    <t>66-701-9615</t>
  </si>
  <si>
    <t>66-913-1482</t>
  </si>
  <si>
    <t>91-655-0344</t>
  </si>
  <si>
    <t>24-446-8111</t>
  </si>
  <si>
    <t>92-071-0044</t>
  </si>
  <si>
    <t>54-108-8741</t>
  </si>
  <si>
    <t>20-120-1529</t>
  </si>
  <si>
    <t>25-531-2902</t>
  </si>
  <si>
    <t>77-540-6894</t>
  </si>
  <si>
    <t>00-696-3169</t>
  </si>
  <si>
    <t>23-223-4561</t>
  </si>
  <si>
    <t>32-682-3217</t>
  </si>
  <si>
    <t>83-364-1979</t>
  </si>
  <si>
    <t>88-486-4313</t>
  </si>
  <si>
    <t>99-823-3390</t>
  </si>
  <si>
    <t>84-682-6525</t>
  </si>
  <si>
    <t>36-127-8052</t>
  </si>
  <si>
    <t>75-175-1315</t>
  </si>
  <si>
    <t>75-491-0086</t>
  </si>
  <si>
    <t>48-718-8378</t>
  </si>
  <si>
    <t>56-854-2297</t>
  </si>
  <si>
    <t>72-696-0690</t>
  </si>
  <si>
    <t>21-459-9280</t>
  </si>
  <si>
    <t>71-370-1090</t>
  </si>
  <si>
    <t>16-843-7385</t>
  </si>
  <si>
    <t>64-450-2683</t>
  </si>
  <si>
    <t>80-088-2211</t>
  </si>
  <si>
    <t>72-672-2073</t>
  </si>
  <si>
    <t>29-352-7360</t>
  </si>
  <si>
    <t>31-493-7424</t>
  </si>
  <si>
    <t>38-280-1593</t>
  </si>
  <si>
    <t>00-922-2021</t>
  </si>
  <si>
    <t>65-264-1288</t>
  </si>
  <si>
    <t>41-297-1029</t>
  </si>
  <si>
    <t>60-558-7288</t>
  </si>
  <si>
    <t>68-245-5123</t>
  </si>
  <si>
    <t>59-297-6336</t>
  </si>
  <si>
    <t>08-693-1105</t>
  </si>
  <si>
    <t>10-549-7284</t>
  </si>
  <si>
    <t>22-957-4090</t>
  </si>
  <si>
    <t>28-314-4916</t>
  </si>
  <si>
    <t>58-621-3997</t>
  </si>
  <si>
    <t>95-851-3689</t>
  </si>
  <si>
    <t>54-221-2172</t>
  </si>
  <si>
    <t>49-857-4352</t>
  </si>
  <si>
    <t>06-895-2115</t>
  </si>
  <si>
    <t>72-620-7806</t>
  </si>
  <si>
    <t>43-822-2626</t>
  </si>
  <si>
    <t>55-060-3636</t>
  </si>
  <si>
    <t>46-347-2566</t>
  </si>
  <si>
    <t>81-874-0309</t>
  </si>
  <si>
    <t>71-509-0354</t>
  </si>
  <si>
    <t>29-887-0540</t>
  </si>
  <si>
    <t>91-401-0762</t>
  </si>
  <si>
    <t>99-417-9780</t>
  </si>
  <si>
    <t>98-097-2535</t>
  </si>
  <si>
    <t>71-675-1807</t>
  </si>
  <si>
    <t>39-285-5034</t>
  </si>
  <si>
    <t>10-179-8729</t>
  </si>
  <si>
    <t>03-360-3556</t>
  </si>
  <si>
    <t>67-442-8444</t>
  </si>
  <si>
    <t>61-190-4350</t>
  </si>
  <si>
    <t>38-579-8181</t>
  </si>
  <si>
    <t>44-267-4774</t>
  </si>
  <si>
    <t>17-494-7754</t>
  </si>
  <si>
    <t>71-715-9593</t>
  </si>
  <si>
    <t>85-452-1825</t>
  </si>
  <si>
    <t>85-018-8550</t>
  </si>
  <si>
    <t>16-648-1178</t>
  </si>
  <si>
    <t>83-780-5288</t>
  </si>
  <si>
    <t>89-266-7352</t>
  </si>
  <si>
    <t>13-490-6926</t>
  </si>
  <si>
    <t>17-731-8636</t>
  </si>
  <si>
    <t>67-105-9528</t>
  </si>
  <si>
    <t>42-050-7264</t>
  </si>
  <si>
    <t>99-028-2026</t>
  </si>
  <si>
    <t>60-912-7641</t>
  </si>
  <si>
    <t>41-153-6780</t>
  </si>
  <si>
    <t>59-164-2777</t>
  </si>
  <si>
    <t>10-118-2389</t>
  </si>
  <si>
    <t>81-155-5692</t>
  </si>
  <si>
    <t>09-663-1907</t>
  </si>
  <si>
    <t>46-161-6195</t>
  </si>
  <si>
    <t>79-067-2487</t>
  </si>
  <si>
    <t>77-906-4222</t>
  </si>
  <si>
    <t>60-575-8907</t>
  </si>
  <si>
    <t>00-994-6773</t>
  </si>
  <si>
    <t>60-600-6965</t>
  </si>
  <si>
    <t>60-743-4162</t>
  </si>
  <si>
    <t>61-546-2823</t>
  </si>
  <si>
    <t>57-813-9254</t>
  </si>
  <si>
    <t>98-739-2731</t>
  </si>
  <si>
    <t>01-431-4690</t>
  </si>
  <si>
    <t>34-204-9523</t>
  </si>
  <si>
    <t>23-712-7928</t>
  </si>
  <si>
    <t>21-391-1303</t>
  </si>
  <si>
    <t>73-190-5203</t>
  </si>
  <si>
    <t>38-984-4450</t>
  </si>
  <si>
    <t>04-042-9940</t>
  </si>
  <si>
    <t>76-742-5628</t>
  </si>
  <si>
    <t>65-529-2894</t>
  </si>
  <si>
    <t>08-483-7026</t>
  </si>
  <si>
    <t>99-638-1476</t>
  </si>
  <si>
    <t>45-323-6084</t>
  </si>
  <si>
    <t>29-335-6253</t>
  </si>
  <si>
    <t>11-274-7308</t>
  </si>
  <si>
    <t>91-334-7344</t>
  </si>
  <si>
    <t>96-162-9779</t>
  </si>
  <si>
    <t>82-839-7942</t>
  </si>
  <si>
    <t>76-113-4472</t>
  </si>
  <si>
    <t>42-764-8113</t>
  </si>
  <si>
    <t>69-815-3062</t>
  </si>
  <si>
    <t>99-418-5994</t>
  </si>
  <si>
    <t>75-344-3663</t>
  </si>
  <si>
    <t>91-756-6359</t>
  </si>
  <si>
    <t>04-766-5440</t>
  </si>
  <si>
    <t>81-626-6554</t>
  </si>
  <si>
    <t>64-901-8524</t>
  </si>
  <si>
    <t>10-073-1317</t>
  </si>
  <si>
    <t>39-514-6596</t>
  </si>
  <si>
    <t>01-734-8061</t>
  </si>
  <si>
    <t>34-985-2330</t>
  </si>
  <si>
    <t>89-543-2599</t>
  </si>
  <si>
    <t>84-243-3410</t>
  </si>
  <si>
    <t>29-107-9356</t>
  </si>
  <si>
    <t>07-211-3786</t>
  </si>
  <si>
    <t>60-787-7372</t>
  </si>
  <si>
    <t>61-190-5876</t>
  </si>
  <si>
    <t>02-098-3503</t>
  </si>
  <si>
    <t>59-419-1608</t>
  </si>
  <si>
    <t>50-122-8867</t>
  </si>
  <si>
    <t>80-295-0931</t>
  </si>
  <si>
    <t>26-215-6798</t>
  </si>
  <si>
    <t>54-534-7093</t>
  </si>
  <si>
    <t>74-512-9817</t>
  </si>
  <si>
    <t>13-690-7008</t>
  </si>
  <si>
    <t>81-231-9894</t>
  </si>
  <si>
    <t>91-095-1648</t>
  </si>
  <si>
    <t>41-411-6937</t>
  </si>
  <si>
    <t>21-769-6413</t>
  </si>
  <si>
    <t>79-301-2968</t>
  </si>
  <si>
    <t>60-156-4732</t>
  </si>
  <si>
    <t>74-034-9978</t>
  </si>
  <si>
    <t>25-735-0675</t>
  </si>
  <si>
    <t>86-991-6712</t>
  </si>
  <si>
    <t>56-498-5657</t>
  </si>
  <si>
    <t>42-279-4936</t>
  </si>
  <si>
    <t>93-710-6140</t>
  </si>
  <si>
    <t>27-580-9073</t>
  </si>
  <si>
    <t>20-416-6040</t>
  </si>
  <si>
    <t>26-128-5043</t>
  </si>
  <si>
    <t>90-639-6723</t>
  </si>
  <si>
    <t>34-348-7758</t>
  </si>
  <si>
    <t>94-453-9613</t>
  </si>
  <si>
    <t>79-435-9181</t>
  </si>
  <si>
    <t>77-992-5580</t>
  </si>
  <si>
    <t>92-189-5010</t>
  </si>
  <si>
    <t>00-121-9314</t>
  </si>
  <si>
    <t>41-546-3827</t>
  </si>
  <si>
    <t>05-113-5530</t>
  </si>
  <si>
    <t>36-278-0954</t>
  </si>
  <si>
    <t>23-179-7179</t>
  </si>
  <si>
    <t>97-996-1658</t>
  </si>
  <si>
    <t>87-108-6646</t>
  </si>
  <si>
    <t>20-815-7656</t>
  </si>
  <si>
    <t>19-858-9011</t>
  </si>
  <si>
    <t>07-766-2025</t>
  </si>
  <si>
    <t>21-891-8348</t>
  </si>
  <si>
    <t>27-680-4739</t>
  </si>
  <si>
    <t>99-378-7212</t>
  </si>
  <si>
    <t>50-583-1360</t>
  </si>
  <si>
    <t>85-781-2399</t>
  </si>
  <si>
    <t>72-305-9887</t>
  </si>
  <si>
    <t>84-175-5960</t>
  </si>
  <si>
    <t>73-963-8717</t>
  </si>
  <si>
    <t>86-408-8430</t>
  </si>
  <si>
    <t>74-023-4267</t>
  </si>
  <si>
    <t>38-145-6094</t>
  </si>
  <si>
    <t>16-984-2379</t>
  </si>
  <si>
    <t>77-849-5206</t>
  </si>
  <si>
    <t>33-176-1924</t>
  </si>
  <si>
    <t>24-002-2820</t>
  </si>
  <si>
    <t>93-994-1118</t>
  </si>
  <si>
    <t>84-576-3080</t>
  </si>
  <si>
    <t>04-763-0379</t>
  </si>
  <si>
    <t>80-768-6946</t>
  </si>
  <si>
    <t>25-018-0747</t>
  </si>
  <si>
    <t>63-927-7634</t>
  </si>
  <si>
    <t>60-449-5616</t>
  </si>
  <si>
    <t>82-887-0142</t>
  </si>
  <si>
    <t>48-818-4635</t>
  </si>
  <si>
    <t>79-260-8589</t>
  </si>
  <si>
    <t>62-787-0379</t>
  </si>
  <si>
    <t>15-300-5256</t>
  </si>
  <si>
    <t>26-531-0202</t>
  </si>
  <si>
    <t>94-924-1284</t>
  </si>
  <si>
    <t>21-411-3232</t>
  </si>
  <si>
    <t>74-123-0017</t>
  </si>
  <si>
    <t>64-142-7349</t>
  </si>
  <si>
    <t>08-873-3930</t>
  </si>
  <si>
    <t>57-567-2631</t>
  </si>
  <si>
    <t>84-489-8708</t>
  </si>
  <si>
    <t>42-151-2381</t>
  </si>
  <si>
    <t>50-347-4302</t>
  </si>
  <si>
    <t>96-331-8352</t>
  </si>
  <si>
    <t>75-024-8953</t>
  </si>
  <si>
    <t>56-715-1196</t>
  </si>
  <si>
    <t>84-512-4185</t>
  </si>
  <si>
    <t>98-583-2869</t>
  </si>
  <si>
    <t>47-703-7376</t>
  </si>
  <si>
    <t>96-398-1719</t>
  </si>
  <si>
    <t>68-638-7594</t>
  </si>
  <si>
    <t>79-171-0680</t>
  </si>
  <si>
    <t>01-739-9718</t>
  </si>
  <si>
    <t>60-538-9681</t>
  </si>
  <si>
    <t>48-053-4486</t>
  </si>
  <si>
    <t>63-025-6538</t>
  </si>
  <si>
    <t>52-281-5286</t>
  </si>
  <si>
    <t>88-488-3214</t>
  </si>
  <si>
    <t>09-570-9704</t>
  </si>
  <si>
    <t>52-246-5374</t>
  </si>
  <si>
    <t>38-890-7811</t>
  </si>
  <si>
    <t>50-772-3103</t>
  </si>
  <si>
    <t>93-806-2554</t>
  </si>
  <si>
    <t>76-854-3714</t>
  </si>
  <si>
    <t>89-727-5603</t>
  </si>
  <si>
    <t>58-558-6056</t>
  </si>
  <si>
    <t>12-871-9088</t>
  </si>
  <si>
    <t>28-004-8059</t>
  </si>
  <si>
    <t>50-068-1160</t>
  </si>
  <si>
    <t>58-336-5531</t>
  </si>
  <si>
    <t>20-238-1813</t>
  </si>
  <si>
    <t>88-521-5020</t>
  </si>
  <si>
    <t>10-488-7081</t>
  </si>
  <si>
    <t>53-332-4774</t>
  </si>
  <si>
    <t>12-488-0426</t>
  </si>
  <si>
    <t>93-186-0964</t>
  </si>
  <si>
    <t>25-100-6672</t>
  </si>
  <si>
    <t>10-673-3184</t>
  </si>
  <si>
    <t>81-678-5844</t>
  </si>
  <si>
    <t>54-705-7512</t>
  </si>
  <si>
    <t>49-728-2404</t>
  </si>
  <si>
    <t>53-635-8224</t>
  </si>
  <si>
    <t>78-616-9996</t>
  </si>
  <si>
    <t>11-577-8774</t>
  </si>
  <si>
    <t>34-966-6211</t>
  </si>
  <si>
    <t>34-031-9633</t>
  </si>
  <si>
    <t>84-698-8789</t>
  </si>
  <si>
    <t>75-295-2442</t>
  </si>
  <si>
    <t>07-216-8993</t>
  </si>
  <si>
    <t>29-934-6693</t>
  </si>
  <si>
    <t>52-403-2214</t>
  </si>
  <si>
    <t>66-153-1364</t>
  </si>
  <si>
    <t>81-342-3836</t>
  </si>
  <si>
    <t>60-144-0206</t>
  </si>
  <si>
    <t>22-740-9934</t>
  </si>
  <si>
    <t>43-056-5694</t>
  </si>
  <si>
    <t>15-534-6633</t>
  </si>
  <si>
    <t>85-535-6903</t>
  </si>
  <si>
    <t>99-748-6763</t>
  </si>
  <si>
    <t>39-772-4141</t>
  </si>
  <si>
    <t>84-060-1138</t>
  </si>
  <si>
    <t>42-136-1607</t>
  </si>
  <si>
    <t>43-961-9765</t>
  </si>
  <si>
    <t>31-812-9745</t>
  </si>
  <si>
    <t>85-390-0851</t>
  </si>
  <si>
    <t>51-094-1102</t>
  </si>
  <si>
    <t>89-218-1142</t>
  </si>
  <si>
    <t>36-441-1904</t>
  </si>
  <si>
    <t>33-215-7041</t>
  </si>
  <si>
    <t>38-795-4132</t>
  </si>
  <si>
    <t>81-836-1457</t>
  </si>
  <si>
    <t>40-682-5037</t>
  </si>
  <si>
    <t>66-317-8936</t>
  </si>
  <si>
    <t>70-849-5159</t>
  </si>
  <si>
    <t>52-689-6293</t>
  </si>
  <si>
    <t>38-512-9198</t>
  </si>
  <si>
    <t>39-982-8036</t>
  </si>
  <si>
    <t>00-729-4030</t>
  </si>
  <si>
    <t>25-756-7030</t>
  </si>
  <si>
    <t>30-890-1660</t>
  </si>
  <si>
    <t>14-290-2844</t>
  </si>
  <si>
    <t>26-360-6397</t>
  </si>
  <si>
    <t>44-195-9517</t>
  </si>
  <si>
    <t>70-380-9221</t>
  </si>
  <si>
    <t>94-343-5497</t>
  </si>
  <si>
    <t>08-450-5015</t>
  </si>
  <si>
    <t>40-953-0013</t>
  </si>
  <si>
    <t>30-951-3521</t>
  </si>
  <si>
    <t>24-648-4964</t>
  </si>
  <si>
    <t>95-715-1557</t>
  </si>
  <si>
    <t>24-858-7117</t>
  </si>
  <si>
    <t>07-541-2174</t>
  </si>
  <si>
    <t>95-552-6976</t>
  </si>
  <si>
    <t>48-990-9381</t>
  </si>
  <si>
    <t>71-970-0027</t>
  </si>
  <si>
    <t>70-630-0955</t>
  </si>
  <si>
    <t>86-976-1913</t>
  </si>
  <si>
    <t>50-304-0909</t>
  </si>
  <si>
    <t>37-250-9448</t>
  </si>
  <si>
    <t>46-911-6758</t>
  </si>
  <si>
    <t>29-805-7078</t>
  </si>
  <si>
    <t>93-774-0007</t>
  </si>
  <si>
    <t>37-357-5966</t>
  </si>
  <si>
    <t>50-742-0396</t>
  </si>
  <si>
    <t>41-578-8208</t>
  </si>
  <si>
    <t>34-135-1541</t>
  </si>
  <si>
    <t>08-633-5670</t>
  </si>
  <si>
    <t>29-022-8652</t>
  </si>
  <si>
    <t>92-834-0139</t>
  </si>
  <si>
    <t>70-278-6247</t>
  </si>
  <si>
    <t>94-994-3165</t>
  </si>
  <si>
    <t>25-191-1419</t>
  </si>
  <si>
    <t>45-857-5298</t>
  </si>
  <si>
    <t>92-464-7761</t>
  </si>
  <si>
    <t>65-489-6539</t>
  </si>
  <si>
    <t>71-350-9998</t>
  </si>
  <si>
    <t>60-650-3623</t>
  </si>
  <si>
    <t>63-606-4544</t>
  </si>
  <si>
    <t>99-000-8173</t>
  </si>
  <si>
    <t>11-127-6665</t>
  </si>
  <si>
    <t>38-281-0343</t>
  </si>
  <si>
    <t>90-936-2597</t>
  </si>
  <si>
    <t>36-624-6202</t>
  </si>
  <si>
    <t>06-082-7313</t>
  </si>
  <si>
    <t>72-945-3589</t>
  </si>
  <si>
    <t>74-858-5429</t>
  </si>
  <si>
    <t>90-870-6253</t>
  </si>
  <si>
    <t>37-806-8296</t>
  </si>
  <si>
    <t>83-875-4837</t>
  </si>
  <si>
    <t>36-478-9313</t>
  </si>
  <si>
    <t>06-669-9397</t>
  </si>
  <si>
    <t>87-306-3956</t>
  </si>
  <si>
    <t>05-846-9653</t>
  </si>
  <si>
    <t>45-079-0651</t>
  </si>
  <si>
    <t>68-126-9259</t>
  </si>
  <si>
    <t>97-311-7195</t>
  </si>
  <si>
    <t>25-714-7283</t>
  </si>
  <si>
    <t>10-597-5088</t>
  </si>
  <si>
    <t>31-601-9849</t>
  </si>
  <si>
    <t>29-273-3367</t>
  </si>
  <si>
    <t>28-398-2819</t>
  </si>
  <si>
    <t>80-651-2046</t>
  </si>
  <si>
    <t>86-195-2854</t>
  </si>
  <si>
    <t>72-888-8756</t>
  </si>
  <si>
    <t>57-673-9427</t>
  </si>
  <si>
    <t>64-673-9988</t>
  </si>
  <si>
    <t>03-380-9153</t>
  </si>
  <si>
    <t>97-517-0696</t>
  </si>
  <si>
    <t>72-883-3588</t>
  </si>
  <si>
    <t>78-734-5993</t>
  </si>
  <si>
    <t>76-404-8150</t>
  </si>
  <si>
    <t>24-517-9761</t>
  </si>
  <si>
    <t>30-247-2759</t>
  </si>
  <si>
    <t>25-393-8592</t>
  </si>
  <si>
    <t>97-428-9561</t>
  </si>
  <si>
    <t>44-669-4919</t>
  </si>
  <si>
    <t>74-046-9254</t>
  </si>
  <si>
    <t>72-824-3383</t>
  </si>
  <si>
    <t>34-739-9671</t>
  </si>
  <si>
    <t>17-078-3583</t>
  </si>
  <si>
    <t>32-329-5154</t>
  </si>
  <si>
    <t>42-664-3293</t>
  </si>
  <si>
    <t>07-425-5943</t>
  </si>
  <si>
    <t>47-975-9622</t>
  </si>
  <si>
    <t>01-426-9236</t>
  </si>
  <si>
    <t>09-632-9537</t>
  </si>
  <si>
    <t>02-419-6334</t>
  </si>
  <si>
    <t>46-301-6042</t>
  </si>
  <si>
    <t>61-288-6916</t>
  </si>
  <si>
    <t>11-230-1239</t>
  </si>
  <si>
    <t>90-217-5787</t>
  </si>
  <si>
    <t>49-274-5901</t>
  </si>
  <si>
    <t>48-117-1974</t>
  </si>
  <si>
    <t>09-793-8310</t>
  </si>
  <si>
    <t>72-818-9137</t>
  </si>
  <si>
    <t>63-616-6646</t>
  </si>
  <si>
    <t>63-788-8829</t>
  </si>
  <si>
    <t>69-451-8070</t>
  </si>
  <si>
    <t>27-852-9505</t>
  </si>
  <si>
    <t>40-854-8506</t>
  </si>
  <si>
    <t>91-477-0561</t>
  </si>
  <si>
    <t>16-130-5400</t>
  </si>
  <si>
    <t>31-734-6842</t>
  </si>
  <si>
    <t>75-505-8734</t>
  </si>
  <si>
    <t>39-496-4245</t>
  </si>
  <si>
    <t>58-934-1333</t>
  </si>
  <si>
    <t>17-938-5185</t>
  </si>
  <si>
    <t>56-603-7159</t>
  </si>
  <si>
    <t>33-186-2127</t>
  </si>
  <si>
    <t>55-627-0053</t>
  </si>
  <si>
    <t>44-865-9739</t>
  </si>
  <si>
    <t>47-368-5139</t>
  </si>
  <si>
    <t>15-330-0819</t>
  </si>
  <si>
    <t>20-845-0465</t>
  </si>
  <si>
    <t>07-746-7400</t>
  </si>
  <si>
    <t>18-696-4311</t>
  </si>
  <si>
    <t>23-103-6328</t>
  </si>
  <si>
    <t>90-201-4515</t>
  </si>
  <si>
    <t>82-769-8378</t>
  </si>
  <si>
    <t>97-665-9791</t>
  </si>
  <si>
    <t>06-467-9880</t>
  </si>
  <si>
    <t>02-021-3608</t>
  </si>
  <si>
    <t>43-267-6899</t>
  </si>
  <si>
    <t>07-343-0633</t>
  </si>
  <si>
    <t>62-978-5015</t>
  </si>
  <si>
    <t>31-081-3128</t>
  </si>
  <si>
    <t>82-006-0760</t>
  </si>
  <si>
    <t>58-111-7692</t>
  </si>
  <si>
    <t>58-028-1646</t>
  </si>
  <si>
    <t>59-347-3153</t>
  </si>
  <si>
    <t>36-037-2279</t>
  </si>
  <si>
    <t>59-813-5309</t>
  </si>
  <si>
    <t>28-890-4732</t>
  </si>
  <si>
    <t>73-666-0164</t>
  </si>
  <si>
    <t>47-537-6148</t>
  </si>
  <si>
    <t>46-958-0251</t>
  </si>
  <si>
    <t>02-668-4797</t>
  </si>
  <si>
    <t>27-333-9127</t>
  </si>
  <si>
    <t>87-860-9601</t>
  </si>
  <si>
    <t>55-269-1028</t>
  </si>
  <si>
    <t>08-905-0944</t>
  </si>
  <si>
    <t>60-659-0867</t>
  </si>
  <si>
    <t>94-961-9840</t>
  </si>
  <si>
    <t>59-082-4281</t>
  </si>
  <si>
    <t>68-587-5837</t>
  </si>
  <si>
    <t>46-748-5648</t>
  </si>
  <si>
    <t>36-196-3349</t>
  </si>
  <si>
    <t>16-890-3136</t>
  </si>
  <si>
    <t>31-645-8088</t>
  </si>
  <si>
    <t>09-108-4171</t>
  </si>
  <si>
    <t>67-085-7637</t>
  </si>
  <si>
    <t>94-596-1874</t>
  </si>
  <si>
    <t>37-351-4486</t>
  </si>
  <si>
    <t>89-483-8433</t>
  </si>
  <si>
    <t>46-685-1300</t>
  </si>
  <si>
    <t>38-185-0375</t>
  </si>
  <si>
    <t>12-027-2198</t>
  </si>
  <si>
    <t>18-767-9490</t>
  </si>
  <si>
    <t>21-248-3589</t>
  </si>
  <si>
    <t>90-684-1247</t>
  </si>
  <si>
    <t>31-777-8228</t>
  </si>
  <si>
    <t>61-561-3284</t>
  </si>
  <si>
    <t>93-093-2651</t>
  </si>
  <si>
    <t>36-441-5576</t>
  </si>
  <si>
    <t>60-076-2813</t>
  </si>
  <si>
    <t>95-775-7657</t>
  </si>
  <si>
    <t>61-484-9691</t>
  </si>
  <si>
    <t>79-905-2031</t>
  </si>
  <si>
    <t>60-263-0230</t>
  </si>
  <si>
    <t>87-597-7063</t>
  </si>
  <si>
    <t>80-419-4323</t>
  </si>
  <si>
    <t>02-133-6053</t>
  </si>
  <si>
    <t>35-465-2347</t>
  </si>
  <si>
    <t>75-184-0419</t>
  </si>
  <si>
    <t>88-582-9149</t>
  </si>
  <si>
    <t>62-224-8138</t>
  </si>
  <si>
    <t>75-483-7172</t>
  </si>
  <si>
    <t>49-810-5628</t>
  </si>
  <si>
    <t>05-639-1575</t>
  </si>
  <si>
    <t>13-189-1789</t>
  </si>
  <si>
    <t>12-050-7186</t>
  </si>
  <si>
    <t>75-629-8347</t>
  </si>
  <si>
    <t>53-234-4220</t>
  </si>
  <si>
    <t>43-121-1315</t>
  </si>
  <si>
    <t>45-627-1568</t>
  </si>
  <si>
    <t>63-486-8356</t>
  </si>
  <si>
    <t>75-504-8399</t>
  </si>
  <si>
    <t>61-533-3821</t>
  </si>
  <si>
    <t>02-990-2191</t>
  </si>
  <si>
    <t>88-533-3709</t>
  </si>
  <si>
    <t>99-766-8825</t>
  </si>
  <si>
    <t>98-903-4966</t>
  </si>
  <si>
    <t>55-796-1579</t>
  </si>
  <si>
    <t>26-925-6467</t>
  </si>
  <si>
    <t>41-696-5597</t>
  </si>
  <si>
    <t>14-374-0030</t>
  </si>
  <si>
    <t>60-984-0361</t>
  </si>
  <si>
    <t>40-191-2830</t>
  </si>
  <si>
    <t>68-213-3252</t>
  </si>
  <si>
    <t>74-667-3023</t>
  </si>
  <si>
    <t>37-800-2282</t>
  </si>
  <si>
    <t>29-620-2275</t>
  </si>
  <si>
    <t>60-376-8703</t>
  </si>
  <si>
    <t>67-985-6033</t>
  </si>
  <si>
    <t>30-439-9031</t>
  </si>
  <si>
    <t>21-051-9724</t>
  </si>
  <si>
    <t>21-250-3687</t>
  </si>
  <si>
    <t>48-150-3209</t>
  </si>
  <si>
    <t>62-433-5473</t>
  </si>
  <si>
    <t>72-621-9161</t>
  </si>
  <si>
    <t>34-419-7434</t>
  </si>
  <si>
    <t>41-772-3405</t>
  </si>
  <si>
    <t>52-599-3672</t>
  </si>
  <si>
    <t>45-645-7191</t>
  </si>
  <si>
    <t>22-994-0243</t>
  </si>
  <si>
    <t>98-805-9929</t>
  </si>
  <si>
    <t>70-421-5360</t>
  </si>
  <si>
    <t>26-638-6591</t>
  </si>
  <si>
    <t>06-548-8969</t>
  </si>
  <si>
    <t>32-359-2832</t>
  </si>
  <si>
    <t>24-590-1618</t>
  </si>
  <si>
    <t>55-366-1287</t>
  </si>
  <si>
    <t>53-582-3965</t>
  </si>
  <si>
    <t>26-878-5442</t>
  </si>
  <si>
    <t>20-876-4918</t>
  </si>
  <si>
    <t>95-744-3506</t>
  </si>
  <si>
    <t>35-952-2927</t>
  </si>
  <si>
    <t>60-513-1204</t>
  </si>
  <si>
    <t>15-002-3143</t>
  </si>
  <si>
    <t>13-598-4461</t>
  </si>
  <si>
    <t>91-797-9630</t>
  </si>
  <si>
    <t>22-268-9873</t>
  </si>
  <si>
    <t>56-428-8896</t>
  </si>
  <si>
    <t>23-383-7509</t>
  </si>
  <si>
    <t>54-905-2603</t>
  </si>
  <si>
    <t>43-397-5766</t>
  </si>
  <si>
    <t>14-230-9141</t>
  </si>
  <si>
    <t>73-059-3778</t>
  </si>
  <si>
    <t>90-927-5091</t>
  </si>
  <si>
    <t>41-132-7888</t>
  </si>
  <si>
    <t>42-247-4392</t>
  </si>
  <si>
    <t>24-505-8466</t>
  </si>
  <si>
    <t>73-036-1971</t>
  </si>
  <si>
    <t>27-641-3626</t>
  </si>
  <si>
    <t>19-568-6815</t>
  </si>
  <si>
    <t>54-303-6166</t>
  </si>
  <si>
    <t>44-802-9691</t>
  </si>
  <si>
    <t>67-578-5150</t>
  </si>
  <si>
    <t>61-689-0873</t>
  </si>
  <si>
    <t>46-416-1698</t>
  </si>
  <si>
    <t>51-208-6611</t>
  </si>
  <si>
    <t>05-444-4919</t>
  </si>
  <si>
    <t>15-001-2995</t>
  </si>
  <si>
    <t>72-980-6711</t>
  </si>
  <si>
    <t>86-828-7410</t>
  </si>
  <si>
    <t>83-005-3439</t>
  </si>
  <si>
    <t>32-812-3263</t>
  </si>
  <si>
    <t>50-945-7713</t>
  </si>
  <si>
    <t>34-975-8789</t>
  </si>
  <si>
    <t>25-126-4642</t>
  </si>
  <si>
    <t>28-641-9481</t>
  </si>
  <si>
    <t>83-223-0050</t>
  </si>
  <si>
    <t>14-605-5691</t>
  </si>
  <si>
    <t>53-335-6501</t>
  </si>
  <si>
    <t>56-138-6194</t>
  </si>
  <si>
    <t>70-411-6801</t>
  </si>
  <si>
    <t>17-960-2731</t>
  </si>
  <si>
    <t>11-274-6072</t>
  </si>
  <si>
    <t>46-945-3940</t>
  </si>
  <si>
    <t>65-666-6954</t>
  </si>
  <si>
    <t>50-719-4456</t>
  </si>
  <si>
    <t>93-560-3819</t>
  </si>
  <si>
    <t>84-393-8244</t>
  </si>
  <si>
    <t>24-262-8553</t>
  </si>
  <si>
    <t>16-043-2740</t>
  </si>
  <si>
    <t>39-908-6836</t>
  </si>
  <si>
    <t>58-850-5974</t>
  </si>
  <si>
    <t>73-532-8061</t>
  </si>
  <si>
    <t>84-024-8606</t>
  </si>
  <si>
    <t>85-314-3381</t>
  </si>
  <si>
    <t>65-908-7353</t>
  </si>
  <si>
    <t>55-528-8478</t>
  </si>
  <si>
    <t>24-034-1788</t>
  </si>
  <si>
    <t>85-541-2752</t>
  </si>
  <si>
    <t>21-842-7948</t>
  </si>
  <si>
    <t>82-874-5852</t>
  </si>
  <si>
    <t>39-862-5749</t>
  </si>
  <si>
    <t>38-676-7463</t>
  </si>
  <si>
    <t>02-244-7265</t>
  </si>
  <si>
    <t>08-397-5836</t>
  </si>
  <si>
    <t>64-600-1384</t>
  </si>
  <si>
    <t>15-648-5030</t>
  </si>
  <si>
    <t>08-426-8524</t>
  </si>
  <si>
    <t>59-787-4288</t>
  </si>
  <si>
    <t>11-093-1274</t>
  </si>
  <si>
    <t>28-710-7360</t>
  </si>
  <si>
    <t>70-182-2169</t>
  </si>
  <si>
    <t>93-574-2157</t>
  </si>
  <si>
    <t>83-574-8479</t>
  </si>
  <si>
    <t>88-727-3779</t>
  </si>
  <si>
    <t>89-519-4301</t>
  </si>
  <si>
    <t>80-092-8569</t>
  </si>
  <si>
    <t>16-274-1881</t>
  </si>
  <si>
    <t>39-905-3585</t>
  </si>
  <si>
    <t>31-038-4856</t>
  </si>
  <si>
    <t>37-475-2917</t>
  </si>
  <si>
    <t>75-572-6971</t>
  </si>
  <si>
    <t>19-986-2312</t>
  </si>
  <si>
    <t>88-870-9754</t>
  </si>
  <si>
    <t>54-939-3515</t>
  </si>
  <si>
    <t>39-573-7598</t>
  </si>
  <si>
    <t>07-861-5631</t>
  </si>
  <si>
    <t>52-885-1376</t>
  </si>
  <si>
    <t>96-203-7185</t>
  </si>
  <si>
    <t>14-462-1566</t>
  </si>
  <si>
    <t>54-825-8450</t>
  </si>
  <si>
    <t>15-162-5344</t>
  </si>
  <si>
    <t>16-432-5535</t>
  </si>
  <si>
    <t>03-674-6457</t>
  </si>
  <si>
    <t>64-953-2595</t>
  </si>
  <si>
    <t>85-407-3399</t>
  </si>
  <si>
    <t>70-129-9611</t>
  </si>
  <si>
    <t>94-593-4650</t>
  </si>
  <si>
    <t>22-697-5228</t>
  </si>
  <si>
    <t>95-245-3019</t>
  </si>
  <si>
    <t>79-551-3463</t>
  </si>
  <si>
    <t>17-937-4073</t>
  </si>
  <si>
    <t>37-945-3382</t>
  </si>
  <si>
    <t>44-530-5478</t>
  </si>
  <si>
    <t>88-127-8166</t>
  </si>
  <si>
    <t>68-781-0561</t>
  </si>
  <si>
    <t>27-443-1847</t>
  </si>
  <si>
    <t>42-119-2761</t>
  </si>
  <si>
    <t>89-837-7286</t>
  </si>
  <si>
    <t>26-607-6082</t>
  </si>
  <si>
    <t>45-046-6021</t>
  </si>
  <si>
    <t>88-797-1124</t>
  </si>
  <si>
    <t>31-436-8931</t>
  </si>
  <si>
    <t>99-707-4933</t>
  </si>
  <si>
    <t>97-540-7563</t>
  </si>
  <si>
    <t>56-126-4526</t>
  </si>
  <si>
    <t>95-672-3079</t>
  </si>
  <si>
    <t>14-332-3586</t>
  </si>
  <si>
    <t>08-321-6383</t>
  </si>
  <si>
    <t>09-981-9133</t>
  </si>
  <si>
    <t>30-731-8039</t>
  </si>
  <si>
    <t>03-170-5871</t>
  </si>
  <si>
    <t>89-475-6669</t>
  </si>
  <si>
    <t>72-672-0275</t>
  </si>
  <si>
    <t>46-040-4238</t>
  </si>
  <si>
    <t>34-011-6573</t>
  </si>
  <si>
    <t>70-430-7842</t>
  </si>
  <si>
    <t>14-694-9592</t>
  </si>
  <si>
    <t>70-603-5757</t>
  </si>
  <si>
    <t>89-891-4086</t>
  </si>
  <si>
    <t>56-357-9482</t>
  </si>
  <si>
    <t>33-171-9165</t>
  </si>
  <si>
    <t>09-875-1575</t>
  </si>
  <si>
    <t>49-125-8861</t>
  </si>
  <si>
    <t>24-453-5219</t>
  </si>
  <si>
    <t>98-741-4178</t>
  </si>
  <si>
    <t>40-194-7395</t>
  </si>
  <si>
    <t>88-736-8944</t>
  </si>
  <si>
    <t>14-135-6269</t>
  </si>
  <si>
    <t>64-930-1011</t>
  </si>
  <si>
    <t>08-609-3096</t>
  </si>
  <si>
    <t>42-658-2118</t>
  </si>
  <si>
    <t>53-050-0825</t>
  </si>
  <si>
    <t>05-407-0223</t>
  </si>
  <si>
    <t>52-431-8182</t>
  </si>
  <si>
    <t>12-727-1532</t>
  </si>
  <si>
    <t>50-340-8325</t>
  </si>
  <si>
    <t>36-857-7718</t>
  </si>
  <si>
    <t>49-814-4387</t>
  </si>
  <si>
    <t>89-741-7695</t>
  </si>
  <si>
    <t>48-057-1940</t>
  </si>
  <si>
    <t>67-113-6032</t>
  </si>
  <si>
    <t>33-993-4369</t>
  </si>
  <si>
    <t>84-581-5332</t>
  </si>
  <si>
    <t>47-097-1641</t>
  </si>
  <si>
    <t>77-124-6030</t>
  </si>
  <si>
    <t>66-716-7585</t>
  </si>
  <si>
    <t>63-122-1921</t>
  </si>
  <si>
    <t>19-354-6870</t>
  </si>
  <si>
    <t>37-877-9379</t>
  </si>
  <si>
    <t>61-659-4953</t>
  </si>
  <si>
    <t>79-177-9620</t>
  </si>
  <si>
    <t>79-284-3388</t>
  </si>
  <si>
    <t>31-201-1238</t>
  </si>
  <si>
    <t>36-353-6765</t>
  </si>
  <si>
    <t>80-711-3912</t>
  </si>
  <si>
    <t>61-579-4430</t>
  </si>
  <si>
    <t>48-898-5818</t>
  </si>
  <si>
    <t>20-221-5913</t>
  </si>
  <si>
    <t>26-051-4599</t>
  </si>
  <si>
    <t>21-100-1746</t>
  </si>
  <si>
    <t>85-000-8469</t>
  </si>
  <si>
    <t>58-789-5838</t>
  </si>
  <si>
    <t>95-012-4502</t>
  </si>
  <si>
    <t>02-101-5341</t>
  </si>
  <si>
    <t>08-119-1812</t>
  </si>
  <si>
    <t>02-954-0867</t>
  </si>
  <si>
    <t>94-999-5662</t>
  </si>
  <si>
    <t>06-307-0060</t>
  </si>
  <si>
    <t>73-369-8880</t>
  </si>
  <si>
    <t>46-086-3205</t>
  </si>
  <si>
    <t>62-722-9395</t>
  </si>
  <si>
    <t>83-494-5992</t>
  </si>
  <si>
    <t>27-122-2035</t>
  </si>
  <si>
    <t>84-425-8056</t>
  </si>
  <si>
    <t>37-885-0643</t>
  </si>
  <si>
    <t>34-522-6790</t>
  </si>
  <si>
    <t>71-058-0857</t>
  </si>
  <si>
    <t>91-495-4939</t>
  </si>
  <si>
    <t>47-427-3253</t>
  </si>
  <si>
    <t>16-594-4950</t>
  </si>
  <si>
    <t>49-679-0340</t>
  </si>
  <si>
    <t>10-771-8480</t>
  </si>
  <si>
    <t>85-840-9384</t>
  </si>
  <si>
    <t>34-696-2950</t>
  </si>
  <si>
    <t>62-008-0932</t>
  </si>
  <si>
    <t>04-564-1976</t>
  </si>
  <si>
    <t>99-116-8464</t>
  </si>
  <si>
    <t>16-703-9913</t>
  </si>
  <si>
    <t>98-448-7020</t>
  </si>
  <si>
    <t>87-228-6958</t>
  </si>
  <si>
    <t>59-783-2945</t>
  </si>
  <si>
    <t>13-483-3782</t>
  </si>
  <si>
    <t>21-872-0720</t>
  </si>
  <si>
    <t>48-555-9501</t>
  </si>
  <si>
    <t>57-020-4810</t>
  </si>
  <si>
    <t>70-095-4784</t>
  </si>
  <si>
    <t>70-153-4657</t>
  </si>
  <si>
    <t>77-775-6679</t>
  </si>
  <si>
    <t>39-726-4063</t>
  </si>
  <si>
    <t>91-817-7676</t>
  </si>
  <si>
    <t>15-762-0249</t>
  </si>
  <si>
    <t>07-605-2107</t>
  </si>
  <si>
    <t>60-729-7003</t>
  </si>
  <si>
    <t>84-267-0647</t>
  </si>
  <si>
    <t>97-298-1159</t>
  </si>
  <si>
    <t>04-858-1254</t>
  </si>
  <si>
    <t>16-435-9644</t>
  </si>
  <si>
    <t>54-253-5107</t>
  </si>
  <si>
    <t>06-478-5590</t>
  </si>
  <si>
    <t>51-443-6491</t>
  </si>
  <si>
    <t>71-809-7248</t>
  </si>
  <si>
    <t>74-093-4041</t>
  </si>
  <si>
    <t>18-892-6162</t>
  </si>
  <si>
    <t>61-307-3101</t>
  </si>
  <si>
    <t>42-353-2454</t>
  </si>
  <si>
    <t>88-011-3041</t>
  </si>
  <si>
    <t>41-696-1336</t>
  </si>
  <si>
    <t>27-180-7775</t>
  </si>
  <si>
    <t>81-414-7809</t>
  </si>
  <si>
    <t>70-436-4844</t>
  </si>
  <si>
    <t>41-575-7221</t>
  </si>
  <si>
    <t>32-558-0238</t>
  </si>
  <si>
    <t>17-251-4015</t>
  </si>
  <si>
    <t>46-690-0168</t>
  </si>
  <si>
    <t>66-581-2574</t>
  </si>
  <si>
    <t>61-463-5235</t>
  </si>
  <si>
    <t>09-793-5095</t>
  </si>
  <si>
    <t>42-999-8377</t>
  </si>
  <si>
    <t>23-036-6542</t>
  </si>
  <si>
    <t>54-621-7578</t>
  </si>
  <si>
    <t>83-759-2198</t>
  </si>
  <si>
    <t>38-116-1528</t>
  </si>
  <si>
    <t>70-700-4559</t>
  </si>
  <si>
    <t>38-151-9971</t>
  </si>
  <si>
    <t>00-920-5073</t>
  </si>
  <si>
    <t>88-989-3158</t>
  </si>
  <si>
    <t>90-323-5561</t>
  </si>
  <si>
    <t>45-063-4146</t>
  </si>
  <si>
    <t>03-769-5374</t>
  </si>
  <si>
    <t>74-647-8155</t>
  </si>
  <si>
    <t>54-780-1198</t>
  </si>
  <si>
    <t>45-970-6521</t>
  </si>
  <si>
    <t>61-072-6358</t>
  </si>
  <si>
    <t>80-037-1791</t>
  </si>
  <si>
    <t>46-699-1010</t>
  </si>
  <si>
    <t>60-651-2856</t>
  </si>
  <si>
    <t>26-269-4781</t>
  </si>
  <si>
    <t>65-401-0254</t>
  </si>
  <si>
    <t>95-766-5224</t>
  </si>
  <si>
    <t>87-389-4809</t>
  </si>
  <si>
    <t>62-783-7991</t>
  </si>
  <si>
    <t>86-665-8015</t>
  </si>
  <si>
    <t>03-866-1385</t>
  </si>
  <si>
    <t>57-250-2067</t>
  </si>
  <si>
    <t>10-119-8160</t>
  </si>
  <si>
    <t>09-483-7913</t>
  </si>
  <si>
    <t>67-530-9324</t>
  </si>
  <si>
    <t>85-695-6249</t>
  </si>
  <si>
    <t>57-887-6006</t>
  </si>
  <si>
    <t>94-065-7003</t>
  </si>
  <si>
    <t>73-323-7089</t>
  </si>
  <si>
    <t>09-300-5320</t>
  </si>
  <si>
    <t>21-274-5898</t>
  </si>
  <si>
    <t>25-953-3913</t>
  </si>
  <si>
    <t>89-529-2026</t>
  </si>
  <si>
    <t>31-168-1159</t>
  </si>
  <si>
    <t>40-183-1433</t>
  </si>
  <si>
    <t>63-426-0666</t>
  </si>
  <si>
    <t>95-319-7346</t>
  </si>
  <si>
    <t>90-147-8286</t>
  </si>
  <si>
    <t>99-484-8396</t>
  </si>
  <si>
    <t>66-723-5202</t>
  </si>
  <si>
    <t>26-196-8260</t>
  </si>
  <si>
    <t>37-360-4718</t>
  </si>
  <si>
    <t>98-113-5787</t>
  </si>
  <si>
    <t>65-489-7577</t>
  </si>
  <si>
    <t>59-240-8453</t>
  </si>
  <si>
    <t>41-109-5098</t>
  </si>
  <si>
    <t>85-307-6440</t>
  </si>
  <si>
    <t>30-357-4410</t>
  </si>
  <si>
    <t>53-708-8687</t>
  </si>
  <si>
    <t>91-831-0391</t>
  </si>
  <si>
    <t>18-703-7180</t>
  </si>
  <si>
    <t>38-623-3682</t>
  </si>
  <si>
    <t>83-408-2729</t>
  </si>
  <si>
    <t>01-044-2999</t>
  </si>
  <si>
    <t>62-083-2362</t>
  </si>
  <si>
    <t>78-714-3662</t>
  </si>
  <si>
    <t>48-491-7977</t>
  </si>
  <si>
    <t>45-102-7424</t>
  </si>
  <si>
    <t>24-726-5098</t>
  </si>
  <si>
    <t>31-639-8515</t>
  </si>
  <si>
    <t>09-205-8616</t>
  </si>
  <si>
    <t>61-051-5452</t>
  </si>
  <si>
    <t>33-857-4826</t>
  </si>
  <si>
    <t>61-434-2341</t>
  </si>
  <si>
    <t>07-351-8735</t>
  </si>
  <si>
    <t>82-817-8650</t>
  </si>
  <si>
    <t>75-205-8378</t>
  </si>
  <si>
    <t>56-856-4661</t>
  </si>
  <si>
    <t>61-080-8736</t>
  </si>
  <si>
    <t>36-432-2930</t>
  </si>
  <si>
    <t>69-605-7256</t>
  </si>
  <si>
    <t>92-784-2076</t>
  </si>
  <si>
    <t>42-559-2280</t>
  </si>
  <si>
    <t>49-406-8792</t>
  </si>
  <si>
    <t>23-237-2100</t>
  </si>
  <si>
    <t>22-117-0938</t>
  </si>
  <si>
    <t>16-752-1661</t>
  </si>
  <si>
    <t>04-826-6503</t>
  </si>
  <si>
    <t>51-681-1141</t>
  </si>
  <si>
    <t>82-716-3116</t>
  </si>
  <si>
    <t>83-278-8779</t>
  </si>
  <si>
    <t>14-953-4434</t>
  </si>
  <si>
    <t>73-907-8600</t>
  </si>
  <si>
    <t>22-661-3236</t>
  </si>
  <si>
    <t>12-908-7496</t>
  </si>
  <si>
    <t>21-005-6223</t>
  </si>
  <si>
    <t>48-268-8524</t>
  </si>
  <si>
    <t>65-788-1311</t>
  </si>
  <si>
    <t>41-105-4512</t>
  </si>
  <si>
    <t>82-346-9113</t>
  </si>
  <si>
    <t>35-888-2914</t>
  </si>
  <si>
    <t>17-456-8873</t>
  </si>
  <si>
    <t>01-880-0936</t>
  </si>
  <si>
    <t>84-690-6802</t>
  </si>
  <si>
    <t>66-351-6846</t>
  </si>
  <si>
    <t>44-266-8096</t>
  </si>
  <si>
    <t>58-711-4917</t>
  </si>
  <si>
    <t>21-249-4441</t>
  </si>
  <si>
    <t>61-903-7257</t>
  </si>
  <si>
    <t>51-456-4858</t>
  </si>
  <si>
    <t>91-416-8091</t>
  </si>
  <si>
    <t>95-353-1821</t>
  </si>
  <si>
    <t>58-072-1245</t>
  </si>
  <si>
    <t>39-385-9565</t>
  </si>
  <si>
    <t>92-197-0395</t>
  </si>
  <si>
    <t>92-439-5563</t>
  </si>
  <si>
    <t>17-977-5643</t>
  </si>
  <si>
    <t>42-130-6664</t>
  </si>
  <si>
    <t>05-923-6494</t>
  </si>
  <si>
    <t>18-076-1659</t>
  </si>
  <si>
    <t>51-461-9800</t>
  </si>
  <si>
    <t>28-956-2839</t>
  </si>
  <si>
    <t>55-248-6555</t>
  </si>
  <si>
    <t>48-782-5646</t>
  </si>
  <si>
    <t>58-297-0168</t>
  </si>
  <si>
    <t>23-938-8102</t>
  </si>
  <si>
    <t>73-234-4404</t>
  </si>
  <si>
    <t>14-714-3203</t>
  </si>
  <si>
    <t>30-692-0878</t>
  </si>
  <si>
    <t>77-488-6176</t>
  </si>
  <si>
    <t>63-137-3647</t>
  </si>
  <si>
    <t>88-672-1339</t>
  </si>
  <si>
    <t>29-189-7858</t>
  </si>
  <si>
    <t>37-111-1548</t>
  </si>
  <si>
    <t>06-392-8697</t>
  </si>
  <si>
    <t>99-064-4600</t>
  </si>
  <si>
    <t>79-108-5460</t>
  </si>
  <si>
    <t>54-957-0924</t>
  </si>
  <si>
    <t>12-405-5401</t>
  </si>
  <si>
    <t>98-263-3049</t>
  </si>
  <si>
    <t>32-447-0410</t>
  </si>
  <si>
    <t>93-294-6124</t>
  </si>
  <si>
    <t>45-746-1702</t>
  </si>
  <si>
    <t>11-449-9365</t>
  </si>
  <si>
    <t>96-329-2860</t>
  </si>
  <si>
    <t>68-339-5011</t>
  </si>
  <si>
    <t>67-545-6816</t>
  </si>
  <si>
    <t>73-259-9852</t>
  </si>
  <si>
    <t>82-955-9046</t>
  </si>
  <si>
    <t>93-639-3180</t>
  </si>
  <si>
    <t>38-106-1117</t>
  </si>
  <si>
    <t>68-364-3414</t>
  </si>
  <si>
    <t>13-935-5284</t>
  </si>
  <si>
    <t>27-733-0189</t>
  </si>
  <si>
    <t>21-401-2909</t>
  </si>
  <si>
    <t>03-080-0097</t>
  </si>
  <si>
    <t>55-108-3198</t>
  </si>
  <si>
    <t>22-050-7099</t>
  </si>
  <si>
    <t>80-256-2603</t>
  </si>
  <si>
    <t>23-287-0794</t>
  </si>
  <si>
    <t>33-396-9868</t>
  </si>
  <si>
    <t>64-020-9911</t>
  </si>
  <si>
    <t>84-268-0355</t>
  </si>
  <si>
    <t>92-994-8248</t>
  </si>
  <si>
    <t>16-034-1829</t>
  </si>
  <si>
    <t>06-951-3002</t>
  </si>
  <si>
    <t>44-478-1549</t>
  </si>
  <si>
    <t>64-160-8776</t>
  </si>
  <si>
    <t>85-232-1617</t>
  </si>
  <si>
    <t>05-301-6560</t>
  </si>
  <si>
    <t>85-840-3214</t>
  </si>
  <si>
    <t>00-958-8464</t>
  </si>
  <si>
    <t>37-176-7354</t>
  </si>
  <si>
    <t>17-790-3264</t>
  </si>
  <si>
    <t>99-656-3503</t>
  </si>
  <si>
    <t>33-764-7137</t>
  </si>
  <si>
    <t>62-046-6607</t>
  </si>
  <si>
    <t>72-014-7087</t>
  </si>
  <si>
    <t>68-448-0809</t>
  </si>
  <si>
    <t>29-189-3004</t>
  </si>
  <si>
    <t>50-725-6758</t>
  </si>
  <si>
    <t>81-970-4459</t>
  </si>
  <si>
    <t>76-938-1242</t>
  </si>
  <si>
    <t>99-358-1875</t>
  </si>
  <si>
    <t>87-930-8846</t>
  </si>
  <si>
    <t>24-963-5411</t>
  </si>
  <si>
    <t>38-992-2580</t>
  </si>
  <si>
    <t>57-129-4641</t>
  </si>
  <si>
    <t>39-200-8970</t>
  </si>
  <si>
    <t>91-298-6648</t>
  </si>
  <si>
    <t>27-974-4784</t>
  </si>
  <si>
    <t>75-956-8945</t>
  </si>
  <si>
    <t>68-196-1607</t>
  </si>
  <si>
    <t>75-843-6404</t>
  </si>
  <si>
    <t>67-035-6560</t>
  </si>
  <si>
    <t>25-689-6227</t>
  </si>
  <si>
    <t>34-156-4985</t>
  </si>
  <si>
    <t>98-848-9149</t>
  </si>
  <si>
    <t>36-403-0764</t>
  </si>
  <si>
    <t>72-379-0039</t>
  </si>
  <si>
    <t>18-665-7442</t>
  </si>
  <si>
    <t>33-223-9167</t>
  </si>
  <si>
    <t>58-686-9549</t>
  </si>
  <si>
    <t>57-569-7882</t>
  </si>
  <si>
    <t>02-910-1926</t>
  </si>
  <si>
    <t>10-199-1123</t>
  </si>
  <si>
    <t>52-315-2137</t>
  </si>
  <si>
    <t>14-094-8171</t>
  </si>
  <si>
    <t>50-620-7011</t>
  </si>
  <si>
    <t>53-583-6028</t>
  </si>
  <si>
    <t>48-998-6347</t>
  </si>
  <si>
    <t>71-174-3199</t>
  </si>
  <si>
    <t>13-234-3143</t>
  </si>
  <si>
    <t>81-644-0757</t>
  </si>
  <si>
    <t>96-346-9746</t>
  </si>
  <si>
    <t>57-244-4805</t>
  </si>
  <si>
    <t>92-464-1101</t>
  </si>
  <si>
    <t>22-535-9963</t>
  </si>
  <si>
    <t>81-646-3069</t>
  </si>
  <si>
    <t>26-075-0993</t>
  </si>
  <si>
    <t>03-004-3758</t>
  </si>
  <si>
    <t>31-083-3218</t>
  </si>
  <si>
    <t>02-876-3288</t>
  </si>
  <si>
    <t>69-179-3990</t>
  </si>
  <si>
    <t>96-690-3753</t>
  </si>
  <si>
    <t>82-253-8485</t>
  </si>
  <si>
    <t>32-842-3219</t>
  </si>
  <si>
    <t>09-307-1007</t>
  </si>
  <si>
    <t>51-153-9327</t>
  </si>
  <si>
    <t>53-971-6526</t>
  </si>
  <si>
    <t>83-937-1883</t>
  </si>
  <si>
    <t>78-852-6893</t>
  </si>
  <si>
    <t>91-793-6348</t>
  </si>
  <si>
    <t>64-156-0608</t>
  </si>
  <si>
    <t>68-032-1711</t>
  </si>
  <si>
    <t>31-903-1977</t>
  </si>
  <si>
    <t>19-096-5778</t>
  </si>
  <si>
    <t>84-442-2588</t>
  </si>
  <si>
    <t>99-414-7244</t>
  </si>
  <si>
    <t>79-270-7296</t>
  </si>
  <si>
    <t>91-113-9170</t>
  </si>
  <si>
    <t>34-488-5360</t>
  </si>
  <si>
    <t>94-912-3613</t>
  </si>
  <si>
    <t>32-860-2733</t>
  </si>
  <si>
    <t>94-433-8861</t>
  </si>
  <si>
    <t>06-097-9447</t>
  </si>
  <si>
    <t>61-704-5339</t>
  </si>
  <si>
    <t>37-410-2071</t>
  </si>
  <si>
    <t>11-924-0529</t>
  </si>
  <si>
    <t>80-415-8683</t>
  </si>
  <si>
    <t>29-833-9310</t>
  </si>
  <si>
    <t>63-176-2131</t>
  </si>
  <si>
    <t>91-760-5127</t>
  </si>
  <si>
    <t>51-298-3139</t>
  </si>
  <si>
    <t>70-088-7954</t>
  </si>
  <si>
    <t>97-079-6366</t>
  </si>
  <si>
    <t>23-723-6408</t>
  </si>
  <si>
    <t>31-001-1275</t>
  </si>
  <si>
    <t>91-610-3243</t>
  </si>
  <si>
    <t>14-316-8329</t>
  </si>
  <si>
    <t>85-599-1289</t>
  </si>
  <si>
    <t>34-704-0824</t>
  </si>
  <si>
    <t>45-147-0526</t>
  </si>
  <si>
    <t>64-671-3915</t>
  </si>
  <si>
    <t>37-796-1875</t>
  </si>
  <si>
    <t>21-450-2197</t>
  </si>
  <si>
    <t>31-362-3975</t>
  </si>
  <si>
    <t>33-348-1700</t>
  </si>
  <si>
    <t>49-974-3426</t>
  </si>
  <si>
    <t>16-595-6882</t>
  </si>
  <si>
    <t>51-730-7987</t>
  </si>
  <si>
    <t>07-532-5031</t>
  </si>
  <si>
    <t>42-769-6335</t>
  </si>
  <si>
    <t>90-869-7874</t>
  </si>
  <si>
    <t>87-775-1929</t>
  </si>
  <si>
    <t>29-254-8676</t>
  </si>
  <si>
    <t>30-422-0236</t>
  </si>
  <si>
    <t>90-806-6197</t>
  </si>
  <si>
    <t>95-780-5919</t>
  </si>
  <si>
    <t>30-334-9714</t>
  </si>
  <si>
    <t>92-634-5877</t>
  </si>
  <si>
    <t>47-231-8376</t>
  </si>
  <si>
    <t>79-512-5083</t>
  </si>
  <si>
    <t>77-600-4148</t>
  </si>
  <si>
    <t>34-106-5803</t>
  </si>
  <si>
    <t>68-688-2193</t>
  </si>
  <si>
    <t>26-955-2159</t>
  </si>
  <si>
    <t>66-097-3422</t>
  </si>
  <si>
    <t>66-288-8124</t>
  </si>
  <si>
    <t>39-446-1678</t>
  </si>
  <si>
    <t>61-754-9044</t>
  </si>
  <si>
    <t>86-036-9209</t>
  </si>
  <si>
    <t>42-454-2054</t>
  </si>
  <si>
    <t>35-132-2084</t>
  </si>
  <si>
    <t>09-769-0363</t>
  </si>
  <si>
    <t>90-199-7802</t>
  </si>
  <si>
    <t>98-897-9002</t>
  </si>
  <si>
    <t>70-900-3603</t>
  </si>
  <si>
    <t>95-471-2513</t>
  </si>
  <si>
    <t>19-048-2958</t>
  </si>
  <si>
    <t>80-066-9027</t>
  </si>
  <si>
    <t>00-063-5546</t>
  </si>
  <si>
    <t>00-087-8268</t>
  </si>
  <si>
    <t>61-225-7159</t>
  </si>
  <si>
    <t>64-335-7022</t>
  </si>
  <si>
    <t>18-515-1207</t>
  </si>
  <si>
    <t>61-061-5583</t>
  </si>
  <si>
    <t>97-529-0285</t>
  </si>
  <si>
    <t>97-002-2243</t>
  </si>
  <si>
    <t>71-839-9768</t>
  </si>
  <si>
    <t>61-566-6144</t>
  </si>
  <si>
    <t>12-464-6505</t>
  </si>
  <si>
    <t>11-855-1743</t>
  </si>
  <si>
    <t>82-764-6735</t>
  </si>
  <si>
    <t>74-103-6266</t>
  </si>
  <si>
    <t>96-602-2689</t>
  </si>
  <si>
    <t>39-607-1959</t>
  </si>
  <si>
    <t>02-721-9579</t>
  </si>
  <si>
    <t>95-097-2424</t>
  </si>
  <si>
    <t>46-488-5219</t>
  </si>
  <si>
    <t>22-597-4896</t>
  </si>
  <si>
    <t>62-771-0475</t>
  </si>
  <si>
    <t>93-712-6502</t>
  </si>
  <si>
    <t>60-495-7576</t>
  </si>
  <si>
    <t>58-804-6630</t>
  </si>
  <si>
    <t>77-096-7823</t>
  </si>
  <si>
    <t>03-679-4216</t>
  </si>
  <si>
    <t>79-126-3788</t>
  </si>
  <si>
    <t>52-472-3414</t>
  </si>
  <si>
    <t>13-281-6417</t>
  </si>
  <si>
    <t>36-666-0938</t>
  </si>
  <si>
    <t>66-708-6711</t>
  </si>
  <si>
    <t>61-923-8926</t>
  </si>
  <si>
    <t>49-289-8328</t>
  </si>
  <si>
    <t>03-907-2986</t>
  </si>
  <si>
    <t>73-084-7988</t>
  </si>
  <si>
    <t>97-350-0060</t>
  </si>
  <si>
    <t>14-878-1375</t>
  </si>
  <si>
    <t>21-589-4347</t>
  </si>
  <si>
    <t>25-668-1461</t>
  </si>
  <si>
    <t>92-069-9710</t>
  </si>
  <si>
    <t>79-444-9830</t>
  </si>
  <si>
    <t>96-583-7524</t>
  </si>
  <si>
    <t>41-160-3126</t>
  </si>
  <si>
    <t>30-105-7137</t>
  </si>
  <si>
    <t>10-052-8321</t>
  </si>
  <si>
    <t>72-979-7143</t>
  </si>
  <si>
    <t>12-102-8424</t>
  </si>
  <si>
    <t>22-237-2435</t>
  </si>
  <si>
    <t>70-346-0094</t>
  </si>
  <si>
    <t>88-899-4493</t>
  </si>
  <si>
    <t>10-230-5642</t>
  </si>
  <si>
    <t>86-645-9641</t>
  </si>
  <si>
    <t>84-256-7772</t>
  </si>
  <si>
    <t>36-443-0421</t>
  </si>
  <si>
    <t>31-903-8954</t>
  </si>
  <si>
    <t>09-682-5951</t>
  </si>
  <si>
    <t>10-491-7733</t>
  </si>
  <si>
    <t>52-601-2472</t>
  </si>
  <si>
    <t>93-628-6389</t>
  </si>
  <si>
    <t>83-840-5309</t>
  </si>
  <si>
    <t>68-559-6384</t>
  </si>
  <si>
    <t>78-784-6376</t>
  </si>
  <si>
    <t>68-273-7388</t>
  </si>
  <si>
    <t>02-724-0981</t>
  </si>
  <si>
    <t>00-968-6281</t>
  </si>
  <si>
    <t>08-259-8305</t>
  </si>
  <si>
    <t>55-039-2429</t>
  </si>
  <si>
    <t>85-885-9388</t>
  </si>
  <si>
    <t>84-324-7107</t>
  </si>
  <si>
    <t>53-413-9281</t>
  </si>
  <si>
    <t>36-468-5260</t>
  </si>
  <si>
    <t>27-101-9689</t>
  </si>
  <si>
    <t>06-009-7979</t>
  </si>
  <si>
    <t>14-228-6533</t>
  </si>
  <si>
    <t>78-529-3376</t>
  </si>
  <si>
    <t>60-362-6472</t>
  </si>
  <si>
    <t>17-246-2854</t>
  </si>
  <si>
    <t>64-825-2637</t>
  </si>
  <si>
    <t>12-665-4986</t>
  </si>
  <si>
    <t>23-037-1916</t>
  </si>
  <si>
    <t>28-469-5888</t>
  </si>
  <si>
    <t>64-047-8727</t>
  </si>
  <si>
    <t>65-778-8151</t>
  </si>
  <si>
    <t>66-102-0608</t>
  </si>
  <si>
    <t>53-361-7585</t>
  </si>
  <si>
    <t>19-094-0286</t>
  </si>
  <si>
    <t>80-991-4693</t>
  </si>
  <si>
    <t>77-526-6422</t>
  </si>
  <si>
    <t>93-902-2063</t>
  </si>
  <si>
    <t>79-924-2422</t>
  </si>
  <si>
    <t>70-981-2295</t>
  </si>
  <si>
    <t>04-214-9966</t>
  </si>
  <si>
    <t>73-177-3022</t>
  </si>
  <si>
    <t>95-072-9816</t>
  </si>
  <si>
    <t>23-084-5955</t>
  </si>
  <si>
    <t>21-760-9167</t>
  </si>
  <si>
    <t>45-562-1317</t>
  </si>
  <si>
    <t>35-242-1490</t>
  </si>
  <si>
    <t>49-889-2227</t>
  </si>
  <si>
    <t>94-646-0735</t>
  </si>
  <si>
    <t>59-743-4865</t>
  </si>
  <si>
    <t>56-356-1012</t>
  </si>
  <si>
    <t>35-683-6089</t>
  </si>
  <si>
    <t>45-684-8235</t>
  </si>
  <si>
    <t>23-073-0759</t>
  </si>
  <si>
    <t>87-548-1613</t>
  </si>
  <si>
    <t>51-116-6629</t>
  </si>
  <si>
    <t>36-336-3368</t>
  </si>
  <si>
    <t>75-676-3231</t>
  </si>
  <si>
    <t>53-205-5216</t>
  </si>
  <si>
    <t>82-905-2126</t>
  </si>
  <si>
    <t>75-205-0537</t>
  </si>
  <si>
    <t>99-678-4715</t>
  </si>
  <si>
    <t>57-603-7351</t>
  </si>
  <si>
    <t>86-238-1713</t>
  </si>
  <si>
    <t>51-207-0282</t>
  </si>
  <si>
    <t>54-599-0958</t>
  </si>
  <si>
    <t>88-696-3081</t>
  </si>
  <si>
    <t>09-317-6374</t>
  </si>
  <si>
    <t>96-077-8725</t>
  </si>
  <si>
    <t>69-784-7254</t>
  </si>
  <si>
    <t>22-275-1796</t>
  </si>
  <si>
    <t>17-919-4149</t>
  </si>
  <si>
    <t>48-983-5288</t>
  </si>
  <si>
    <t>07-491-4846</t>
  </si>
  <si>
    <t>13-355-8917</t>
  </si>
  <si>
    <t>47-792-7639</t>
  </si>
  <si>
    <t>96-845-9550</t>
  </si>
  <si>
    <t>69-239-0723</t>
  </si>
  <si>
    <t>15-472-6525</t>
  </si>
  <si>
    <t>21-454-6323</t>
  </si>
  <si>
    <t>26-680-7246</t>
  </si>
  <si>
    <t>36-152-6813</t>
  </si>
  <si>
    <t>28-563-2474</t>
  </si>
  <si>
    <t>43-768-8163</t>
  </si>
  <si>
    <t>03-070-9109</t>
  </si>
  <si>
    <t>80-698-0969</t>
  </si>
  <si>
    <t>75-235-1112</t>
  </si>
  <si>
    <t>37-204-2372</t>
  </si>
  <si>
    <t>29-948-9229</t>
  </si>
  <si>
    <t>44-653-9228</t>
  </si>
  <si>
    <t>74-282-0116</t>
  </si>
  <si>
    <t>88-296-2125</t>
  </si>
  <si>
    <t>45-489-9345</t>
  </si>
  <si>
    <t>26-370-7821</t>
  </si>
  <si>
    <t>55-797-3803</t>
  </si>
  <si>
    <t>89-816-4269</t>
  </si>
  <si>
    <t>33-358-0979</t>
  </si>
  <si>
    <t>98-853-4893</t>
  </si>
  <si>
    <t>00-436-6250</t>
  </si>
  <si>
    <t>29-734-2283</t>
  </si>
  <si>
    <t>15-989-4434</t>
  </si>
  <si>
    <t>15-816-6593</t>
  </si>
  <si>
    <t>78-548-1778</t>
  </si>
  <si>
    <t>62-380-8240</t>
  </si>
  <si>
    <t>46-840-8582</t>
  </si>
  <si>
    <t>55-720-1606</t>
  </si>
  <si>
    <t>91-530-1841</t>
  </si>
  <si>
    <t>36-122-2673</t>
  </si>
  <si>
    <t>48-554-1607</t>
  </si>
  <si>
    <t>24-071-2634</t>
  </si>
  <si>
    <t>52-283-5471</t>
  </si>
  <si>
    <t>68-845-6661</t>
  </si>
  <si>
    <t>27-252-6806</t>
  </si>
  <si>
    <t>18-618-5470</t>
  </si>
  <si>
    <t>08-416-1149</t>
  </si>
  <si>
    <t>76-332-1109</t>
  </si>
  <si>
    <t>47-836-8775</t>
  </si>
  <si>
    <t>28-864-7681</t>
  </si>
  <si>
    <t>98-196-3807</t>
  </si>
  <si>
    <t>22-808-5342</t>
  </si>
  <si>
    <t>22-382-7141</t>
  </si>
  <si>
    <t>57-256-3854</t>
  </si>
  <si>
    <t>28-077-7086</t>
  </si>
  <si>
    <t>14-574-1478</t>
  </si>
  <si>
    <t>30-265-5708</t>
  </si>
  <si>
    <t>99-951-4788</t>
  </si>
  <si>
    <t>22-116-3989</t>
  </si>
  <si>
    <t>68-276-9000</t>
  </si>
  <si>
    <t>20-447-5001</t>
  </si>
  <si>
    <t>39-553-5725</t>
  </si>
  <si>
    <t>59-414-7345</t>
  </si>
  <si>
    <t>16-485-5902</t>
  </si>
  <si>
    <t>15-279-2516</t>
  </si>
  <si>
    <t>33-381-8650</t>
  </si>
  <si>
    <t>36-439-9780</t>
  </si>
  <si>
    <t>69-972-7490</t>
  </si>
  <si>
    <t>23-409-4988</t>
  </si>
  <si>
    <t>80-245-4807</t>
  </si>
  <si>
    <t>97-603-0115</t>
  </si>
  <si>
    <t>99-886-6342</t>
  </si>
  <si>
    <t>36-632-7572</t>
  </si>
  <si>
    <t>58-651-5300</t>
  </si>
  <si>
    <t>37-804-2457</t>
  </si>
  <si>
    <t>51-605-6225</t>
  </si>
  <si>
    <t>01-564-8125</t>
  </si>
  <si>
    <t>93-816-7918</t>
  </si>
  <si>
    <t>66-302-1955</t>
  </si>
  <si>
    <t>29-169-2078</t>
  </si>
  <si>
    <t>37-486-9755</t>
  </si>
  <si>
    <t>08-346-4996</t>
  </si>
  <si>
    <t>43-323-9493</t>
  </si>
  <si>
    <t>87-996-6152</t>
  </si>
  <si>
    <t>99-460-8917</t>
  </si>
  <si>
    <t>78-338-1427</t>
  </si>
  <si>
    <t>38-251-3309</t>
  </si>
  <si>
    <t>33-281-3893</t>
  </si>
  <si>
    <t>10-173-0649</t>
  </si>
  <si>
    <t>39-152-9789</t>
  </si>
  <si>
    <t>18-793-8525</t>
  </si>
  <si>
    <t>33-327-4597</t>
  </si>
  <si>
    <t>29-062-1920</t>
  </si>
  <si>
    <t>70-185-7158</t>
  </si>
  <si>
    <t>51-895-6806</t>
  </si>
  <si>
    <t>01-795-0733</t>
  </si>
  <si>
    <t>21-070-7781</t>
  </si>
  <si>
    <t>94-448-4765</t>
  </si>
  <si>
    <t>35-189-3040</t>
  </si>
  <si>
    <t>77-725-1321</t>
  </si>
  <si>
    <t>85-455-1514</t>
  </si>
  <si>
    <t>73-264-6912</t>
  </si>
  <si>
    <t>02-977-6507</t>
  </si>
  <si>
    <t>12-187-2115</t>
  </si>
  <si>
    <t>53-515-9975</t>
  </si>
  <si>
    <t>22-371-0794</t>
  </si>
  <si>
    <t>55-441-1110</t>
  </si>
  <si>
    <t>36-328-3405</t>
  </si>
  <si>
    <t>10-218-7273</t>
  </si>
  <si>
    <t>74-370-2441</t>
  </si>
  <si>
    <t>72-528-9287</t>
  </si>
  <si>
    <t>03-973-5253</t>
  </si>
  <si>
    <t>65-363-7993</t>
  </si>
  <si>
    <t>92-819-2133</t>
  </si>
  <si>
    <t>46-935-2784</t>
  </si>
  <si>
    <t>05-190-4660</t>
  </si>
  <si>
    <t>00-904-5633</t>
  </si>
  <si>
    <t>33-691-7840</t>
  </si>
  <si>
    <t>08-923-2414</t>
  </si>
  <si>
    <t>00-634-8809</t>
  </si>
  <si>
    <t>73-618-3016</t>
  </si>
  <si>
    <t>26-655-9609</t>
  </si>
  <si>
    <t>29-398-8332</t>
  </si>
  <si>
    <t>56-731-5495</t>
  </si>
  <si>
    <t>78-172-3035</t>
  </si>
  <si>
    <t>97-056-5772</t>
  </si>
  <si>
    <t>32-525-6161</t>
  </si>
  <si>
    <t>21-592-8197</t>
  </si>
  <si>
    <t>52-435-1470</t>
  </si>
  <si>
    <t>46-509-9448</t>
  </si>
  <si>
    <t>40-432-4633</t>
  </si>
  <si>
    <t>34-595-9995</t>
  </si>
  <si>
    <t>37-522-8279</t>
  </si>
  <si>
    <t>09-503-2879</t>
  </si>
  <si>
    <t>66-919-3137</t>
  </si>
  <si>
    <t>75-338-0593</t>
  </si>
  <si>
    <t>46-822-1294</t>
  </si>
  <si>
    <t>20-170-2668</t>
  </si>
  <si>
    <t>75-715-4548</t>
  </si>
  <si>
    <t>51-084-0391</t>
  </si>
  <si>
    <t>03-483-3619</t>
  </si>
  <si>
    <t>72-012-1343</t>
  </si>
  <si>
    <t>50-730-5212</t>
  </si>
  <si>
    <t>44-653-8346</t>
  </si>
  <si>
    <t>37-553-5237</t>
  </si>
  <si>
    <t>80-923-8064</t>
  </si>
  <si>
    <t>41-229-6318</t>
  </si>
  <si>
    <t>95-613-6557</t>
  </si>
  <si>
    <t>49-563-7479</t>
  </si>
  <si>
    <t>99-073-8145</t>
  </si>
  <si>
    <t>08-155-5981</t>
  </si>
  <si>
    <t>07-896-8620</t>
  </si>
  <si>
    <t>69-948-2553</t>
  </si>
  <si>
    <t>59-450-1223</t>
  </si>
  <si>
    <t>10-837-9005</t>
  </si>
  <si>
    <t>63-758-1514</t>
  </si>
  <si>
    <t>43-571-0540</t>
  </si>
  <si>
    <t>63-589-3479</t>
  </si>
  <si>
    <t>31-950-8607</t>
  </si>
  <si>
    <t>36-897-9855</t>
  </si>
  <si>
    <t>01-849-7648</t>
  </si>
  <si>
    <t>61-132-1220</t>
  </si>
  <si>
    <t>54-635-4520</t>
  </si>
  <si>
    <t>51-478-6221</t>
  </si>
  <si>
    <t>93-723-8480</t>
  </si>
  <si>
    <t>58-830-4921</t>
  </si>
  <si>
    <t>86-593-1611</t>
  </si>
  <si>
    <t>24-793-6462</t>
  </si>
  <si>
    <t>56-967-0786</t>
  </si>
  <si>
    <t>17-884-3188</t>
  </si>
  <si>
    <t>17-495-9057</t>
  </si>
  <si>
    <t>69-761-0893</t>
  </si>
  <si>
    <t>81-910-2856</t>
  </si>
  <si>
    <t>41-453-6274</t>
  </si>
  <si>
    <t>58-756-1827</t>
  </si>
  <si>
    <t>74-968-3674</t>
  </si>
  <si>
    <t>75-455-8042</t>
  </si>
  <si>
    <t>87-943-8864</t>
  </si>
  <si>
    <t>85-164-7296</t>
  </si>
  <si>
    <t>29-276-0745</t>
  </si>
  <si>
    <t>83-901-2456</t>
  </si>
  <si>
    <t>41-747-1887</t>
  </si>
  <si>
    <t>37-658-6124</t>
  </si>
  <si>
    <t>05-557-2610</t>
  </si>
  <si>
    <t>27-716-8437</t>
  </si>
  <si>
    <t>60-569-6801</t>
  </si>
  <si>
    <t>67-354-3060</t>
  </si>
  <si>
    <t>55-625-9252</t>
  </si>
  <si>
    <t>14-907-1138</t>
  </si>
  <si>
    <t>87-214-6398</t>
  </si>
  <si>
    <t>91-334-7275</t>
  </si>
  <si>
    <t>21-180-4124</t>
  </si>
  <si>
    <t>75-447-7263</t>
  </si>
  <si>
    <t>16-570-5383</t>
  </si>
  <si>
    <t>14-983-5837</t>
  </si>
  <si>
    <t>21-223-1924</t>
  </si>
  <si>
    <t>75-282-5568</t>
  </si>
  <si>
    <t>66-482-5216</t>
  </si>
  <si>
    <t>85-975-6032</t>
  </si>
  <si>
    <t>94-626-4592</t>
  </si>
  <si>
    <t>44-370-9967</t>
  </si>
  <si>
    <t>88-169-7621</t>
  </si>
  <si>
    <t>21-145-2740</t>
  </si>
  <si>
    <t>48-408-0014</t>
  </si>
  <si>
    <t>55-978-1030</t>
  </si>
  <si>
    <t>25-940-1831</t>
  </si>
  <si>
    <t>13-412-6214</t>
  </si>
  <si>
    <t>40-232-9939</t>
  </si>
  <si>
    <t>82-229-7873</t>
  </si>
  <si>
    <t>56-611-0096</t>
  </si>
  <si>
    <t>71-256-5366</t>
  </si>
  <si>
    <t>82-509-6808</t>
  </si>
  <si>
    <t>90-275-6562</t>
  </si>
  <si>
    <t>48-095-3642</t>
  </si>
  <si>
    <t>84-458-3826</t>
  </si>
  <si>
    <t>18-041-7446</t>
  </si>
  <si>
    <t>83-752-4326</t>
  </si>
  <si>
    <t>59-396-8094</t>
  </si>
  <si>
    <t>97-718-8288</t>
  </si>
  <si>
    <t>32-975-3822</t>
  </si>
  <si>
    <t>01-193-1296</t>
  </si>
  <si>
    <t>82-701-0842</t>
  </si>
  <si>
    <t>88-693-5643</t>
  </si>
  <si>
    <t>40-764-0169</t>
  </si>
  <si>
    <t>70-391-8984</t>
  </si>
  <si>
    <t>56-441-9552</t>
  </si>
  <si>
    <t>97-556-7325</t>
  </si>
  <si>
    <t>16-744-2312</t>
  </si>
  <si>
    <t>16-223-2797</t>
  </si>
  <si>
    <t>70-198-6978</t>
  </si>
  <si>
    <t>32-362-2581</t>
  </si>
  <si>
    <t>61-972-7554</t>
  </si>
  <si>
    <t>53-413-9118</t>
  </si>
  <si>
    <t>04-406-7757</t>
  </si>
  <si>
    <t>54-458-1304</t>
  </si>
  <si>
    <t>63-550-6057</t>
  </si>
  <si>
    <t>61-066-9953</t>
  </si>
  <si>
    <t>75-927-5735</t>
  </si>
  <si>
    <t>80-000-4291</t>
  </si>
  <si>
    <t>28-081-8257</t>
  </si>
  <si>
    <t>83-392-3530</t>
  </si>
  <si>
    <t>52-128-4987</t>
  </si>
  <si>
    <t>90-976-9380</t>
  </si>
  <si>
    <t>19-240-5939</t>
  </si>
  <si>
    <t>82-165-9562</t>
  </si>
  <si>
    <t>20-943-8618</t>
  </si>
  <si>
    <t>83-982-8038</t>
  </si>
  <si>
    <t>10-821-2995</t>
  </si>
  <si>
    <t>20-682-0662</t>
  </si>
  <si>
    <t>07-532-7473</t>
  </si>
  <si>
    <t>12-896-2257</t>
  </si>
  <si>
    <t>82-116-7164</t>
  </si>
  <si>
    <t>05-012-7454</t>
  </si>
  <si>
    <t>14-751-0412</t>
  </si>
  <si>
    <t>93-551-2771</t>
  </si>
  <si>
    <t>73-481-4341</t>
  </si>
  <si>
    <t>10-993-6166</t>
  </si>
  <si>
    <t>74-491-6174</t>
  </si>
  <si>
    <t>97-107-2769</t>
  </si>
  <si>
    <t>91-037-0406</t>
  </si>
  <si>
    <t>34-389-5995</t>
  </si>
  <si>
    <t>33-587-5787</t>
  </si>
  <si>
    <t>20-522-6003</t>
  </si>
  <si>
    <t>28-303-9555</t>
  </si>
  <si>
    <t>12-509-5665</t>
  </si>
  <si>
    <t>10-451-1232</t>
  </si>
  <si>
    <t>53-772-8993</t>
  </si>
  <si>
    <t>72-311-4170</t>
  </si>
  <si>
    <t>84-288-8646</t>
  </si>
  <si>
    <t>72-148-9081</t>
  </si>
  <si>
    <t>23-940-9644</t>
  </si>
  <si>
    <t>10-200-6505</t>
  </si>
  <si>
    <t>44-348-1538</t>
  </si>
  <si>
    <t>90-590-5482</t>
  </si>
  <si>
    <t>30-981-7631</t>
  </si>
  <si>
    <t>64-049-4353</t>
  </si>
  <si>
    <t>66-397-6078</t>
  </si>
  <si>
    <t>69-930-8740</t>
  </si>
  <si>
    <t>28-836-3296</t>
  </si>
  <si>
    <t>88-122-9878</t>
  </si>
  <si>
    <t>84-202-6520</t>
  </si>
  <si>
    <t>24-419-1736</t>
  </si>
  <si>
    <t>71-746-7234</t>
  </si>
  <si>
    <t>41-901-4812</t>
  </si>
  <si>
    <t>77-158-5524</t>
  </si>
  <si>
    <t>64-365-4415</t>
  </si>
  <si>
    <t>92-824-3352</t>
  </si>
  <si>
    <t>65-075-8183</t>
  </si>
  <si>
    <t>78-451-6589</t>
  </si>
  <si>
    <t>08-329-8471</t>
  </si>
  <si>
    <t>40-804-7795</t>
  </si>
  <si>
    <t>08-178-4160</t>
  </si>
  <si>
    <t>11-764-9386</t>
  </si>
  <si>
    <t>69-120-0030</t>
  </si>
  <si>
    <t>35-781-0640</t>
  </si>
  <si>
    <t>10-435-4041</t>
  </si>
  <si>
    <t>39-388-9989</t>
  </si>
  <si>
    <t>12-415-6556</t>
  </si>
  <si>
    <t>39-775-2717</t>
  </si>
  <si>
    <t>70-779-1357</t>
  </si>
  <si>
    <t>00-815-8543</t>
  </si>
  <si>
    <t>49-364-6204</t>
  </si>
  <si>
    <t>93-296-6194</t>
  </si>
  <si>
    <t>71-917-8426</t>
  </si>
  <si>
    <t>58-517-4373</t>
  </si>
  <si>
    <t>63-160-6184</t>
  </si>
  <si>
    <t>80-297-8154</t>
  </si>
  <si>
    <t>59-457-2599</t>
  </si>
  <si>
    <t>35-942-0051</t>
  </si>
  <si>
    <t>05-026-3262</t>
  </si>
  <si>
    <t>38-160-2700</t>
  </si>
  <si>
    <t>05-048-8110</t>
  </si>
  <si>
    <t>01-362-0882</t>
  </si>
  <si>
    <t>89-872-2078</t>
  </si>
  <si>
    <t>98-819-2111</t>
  </si>
  <si>
    <t>58-414-2231</t>
  </si>
  <si>
    <t>94-561-0613</t>
  </si>
  <si>
    <t>47-506-8852</t>
  </si>
  <si>
    <t>84-641-4665</t>
  </si>
  <si>
    <t>67-951-1594</t>
  </si>
  <si>
    <t>75-620-8357</t>
  </si>
  <si>
    <t>33-099-6468</t>
  </si>
  <si>
    <t>66-860-3184</t>
  </si>
  <si>
    <t>72-620-6770</t>
  </si>
  <si>
    <t>70-365-6934</t>
  </si>
  <si>
    <t>44-381-4620</t>
  </si>
  <si>
    <t>03-221-8460</t>
  </si>
  <si>
    <t>99-765-3861</t>
  </si>
  <si>
    <t>48-484-9765</t>
  </si>
  <si>
    <t>39-094-9353</t>
  </si>
  <si>
    <t>34-396-9278</t>
  </si>
  <si>
    <t>85-637-5963</t>
  </si>
  <si>
    <t>78-221-1244</t>
  </si>
  <si>
    <t>82-957-2417</t>
  </si>
  <si>
    <t>63-745-6890</t>
  </si>
  <si>
    <t>53-093-5582</t>
  </si>
  <si>
    <t>71-959-2209</t>
  </si>
  <si>
    <t>98-583-5729</t>
  </si>
  <si>
    <t>58-532-2265</t>
  </si>
  <si>
    <t>67-253-3388</t>
  </si>
  <si>
    <t>41-197-1623</t>
  </si>
  <si>
    <t>39-788-8097</t>
  </si>
  <si>
    <t>00-832-3228</t>
  </si>
  <si>
    <t>47-140-2776</t>
  </si>
  <si>
    <t>06-677-3027</t>
  </si>
  <si>
    <t>64-866-4499</t>
  </si>
  <si>
    <t>19-358-5546</t>
  </si>
  <si>
    <t>49-760-0535</t>
  </si>
  <si>
    <t>41-375-7800</t>
  </si>
  <si>
    <t>80-928-0882</t>
  </si>
  <si>
    <t>63-841-3576</t>
  </si>
  <si>
    <t>53-105-3407</t>
  </si>
  <si>
    <t>26-641-7992</t>
  </si>
  <si>
    <t>69-839-0898</t>
  </si>
  <si>
    <t>55-819-1574</t>
  </si>
  <si>
    <t>28-296-0546</t>
  </si>
  <si>
    <t>06-117-2082</t>
  </si>
  <si>
    <t>22-575-2705</t>
  </si>
  <si>
    <t>75-765-9844</t>
  </si>
  <si>
    <t>16-095-7151</t>
  </si>
  <si>
    <t>73-936-4996</t>
  </si>
  <si>
    <t>01-552-6253</t>
  </si>
  <si>
    <t>22-182-9636</t>
  </si>
  <si>
    <t>23-617-7117</t>
  </si>
  <si>
    <t>62-786-4574</t>
  </si>
  <si>
    <t>26-055-2411</t>
  </si>
  <si>
    <t>74-978-7916</t>
  </si>
  <si>
    <t>53-757-2955</t>
  </si>
  <si>
    <t>85-596-8224</t>
  </si>
  <si>
    <t>26-235-1178</t>
  </si>
  <si>
    <t>59-740-7768</t>
  </si>
  <si>
    <t>15-440-1590</t>
  </si>
  <si>
    <t>88-983-8745</t>
  </si>
  <si>
    <t>31-434-9947</t>
  </si>
  <si>
    <t>90-933-6265</t>
  </si>
  <si>
    <t>15-766-4000</t>
  </si>
  <si>
    <t>03-714-5151</t>
  </si>
  <si>
    <t>87-216-1081</t>
  </si>
  <si>
    <t>23-831-9798</t>
  </si>
  <si>
    <t>49-082-2221</t>
  </si>
  <si>
    <t>44-094-0904</t>
  </si>
  <si>
    <t>11-118-9030</t>
  </si>
  <si>
    <t>20-963-8570</t>
  </si>
  <si>
    <t>97-553-8292</t>
  </si>
  <si>
    <t>48-055-8858</t>
  </si>
  <si>
    <t>33-564-6945</t>
  </si>
  <si>
    <t>02-938-7885</t>
  </si>
  <si>
    <t>79-438-9742</t>
  </si>
  <si>
    <t>51-371-8883</t>
  </si>
  <si>
    <t>48-631-0768</t>
  </si>
  <si>
    <t>13-311-4174</t>
  </si>
  <si>
    <t>11-468-5059</t>
  </si>
  <si>
    <t>25-281-0722</t>
  </si>
  <si>
    <t>83-495-8336</t>
  </si>
  <si>
    <t>08-938-5184</t>
  </si>
  <si>
    <t>83-208-4127</t>
  </si>
  <si>
    <t>48-979-2460</t>
  </si>
  <si>
    <t>04-859-6621</t>
  </si>
  <si>
    <t>35-871-2071</t>
  </si>
  <si>
    <t>35-180-5361</t>
  </si>
  <si>
    <t>35-840-7388</t>
  </si>
  <si>
    <t>53-603-4455</t>
  </si>
  <si>
    <t>55-033-6136</t>
  </si>
  <si>
    <t>81-620-7278</t>
  </si>
  <si>
    <t>89-690-4012</t>
  </si>
  <si>
    <t>26-959-6678</t>
  </si>
  <si>
    <t>22-988-3508</t>
  </si>
  <si>
    <t>54-336-8357</t>
  </si>
  <si>
    <t>94-614-2806</t>
  </si>
  <si>
    <t>79-998-7358</t>
  </si>
  <si>
    <t>38-106-4609</t>
  </si>
  <si>
    <t>11-784-8281</t>
  </si>
  <si>
    <t>90-006-9353</t>
  </si>
  <si>
    <t>38-492-4833</t>
  </si>
  <si>
    <t>13-638-3661</t>
  </si>
  <si>
    <t>13-949-7730</t>
  </si>
  <si>
    <t>50-790-5712</t>
  </si>
  <si>
    <t>21-858-9389</t>
  </si>
  <si>
    <t>59-108-3241</t>
  </si>
  <si>
    <t>71-531-6312</t>
  </si>
  <si>
    <t>97-982-5295</t>
  </si>
  <si>
    <t>23-189-3216</t>
  </si>
  <si>
    <t>39-054-5039</t>
  </si>
  <si>
    <t>54-941-1717</t>
  </si>
  <si>
    <t>03-086-3654</t>
  </si>
  <si>
    <t>12-949-6471</t>
  </si>
  <si>
    <t>54-683-6916</t>
  </si>
  <si>
    <t>36-808-6482</t>
  </si>
  <si>
    <t>39-794-4901</t>
  </si>
  <si>
    <t>05-680-1356</t>
  </si>
  <si>
    <t>06-698-9674</t>
  </si>
  <si>
    <t>68-375-8489</t>
  </si>
  <si>
    <t>62-889-7764</t>
  </si>
  <si>
    <t>98-506-5866</t>
  </si>
  <si>
    <t>22-395-0406</t>
  </si>
  <si>
    <t>58-481-3613</t>
  </si>
  <si>
    <t>69-059-6513</t>
  </si>
  <si>
    <t>58-623-2999</t>
  </si>
  <si>
    <t>54-548-2187</t>
  </si>
  <si>
    <t>59-753-6814</t>
  </si>
  <si>
    <t>28-593-2440</t>
  </si>
  <si>
    <t>50-194-7703</t>
  </si>
  <si>
    <t>60-350-6401</t>
  </si>
  <si>
    <t>61-505-7010</t>
  </si>
  <si>
    <t>96-448-7022</t>
  </si>
  <si>
    <t>60-938-4765</t>
  </si>
  <si>
    <t>12-861-2620</t>
  </si>
  <si>
    <t>37-988-6864</t>
  </si>
  <si>
    <t>01-003-8719</t>
  </si>
  <si>
    <t>14-805-7510</t>
  </si>
  <si>
    <t>59-214-4079</t>
  </si>
  <si>
    <t>21-054-0076</t>
  </si>
  <si>
    <t>30-179-0816</t>
  </si>
  <si>
    <t>19-273-1464</t>
  </si>
  <si>
    <t>78-848-0040</t>
  </si>
  <si>
    <t>11-352-2284</t>
  </si>
  <si>
    <t>36-994-0278</t>
  </si>
  <si>
    <t>22-787-7094</t>
  </si>
  <si>
    <t>89-900-1849</t>
  </si>
  <si>
    <t>51-507-1857</t>
  </si>
  <si>
    <t>28-940-3550</t>
  </si>
  <si>
    <t>24-322-6335</t>
  </si>
  <si>
    <t>06-086-0702</t>
  </si>
  <si>
    <t>91-572-2389</t>
  </si>
  <si>
    <t>40-102-4638</t>
  </si>
  <si>
    <t>39-036-5090</t>
  </si>
  <si>
    <t>42-340-0379</t>
  </si>
  <si>
    <t>66-284-1312</t>
  </si>
  <si>
    <t>28-965-4145</t>
  </si>
  <si>
    <t>26-950-7466</t>
  </si>
  <si>
    <t>41-574-4778</t>
  </si>
  <si>
    <t>68-336-2776</t>
  </si>
  <si>
    <t>83-737-3256</t>
  </si>
  <si>
    <t>91-455-2279</t>
  </si>
  <si>
    <t>39-941-4687</t>
  </si>
  <si>
    <t>26-541-8632</t>
  </si>
  <si>
    <t>38-100-5452</t>
  </si>
  <si>
    <t>07-655-6049</t>
  </si>
  <si>
    <t>67-298-8213</t>
  </si>
  <si>
    <t>19-727-5822</t>
  </si>
  <si>
    <t>36-799-1946</t>
  </si>
  <si>
    <t>98-089-5279</t>
  </si>
  <si>
    <t>87-792-4706</t>
  </si>
  <si>
    <t>75-572-1533</t>
  </si>
  <si>
    <t>07-737-4054</t>
  </si>
  <si>
    <t>49-792-2038</t>
  </si>
  <si>
    <t>87-546-3388</t>
  </si>
  <si>
    <t>54-296-2894</t>
  </si>
  <si>
    <t>58-961-9140</t>
  </si>
  <si>
    <t>27-656-8655</t>
  </si>
  <si>
    <t>43-563-5712</t>
  </si>
  <si>
    <t>24-708-4039</t>
  </si>
  <si>
    <t>74-319-0357</t>
  </si>
  <si>
    <t>46-299-4248</t>
  </si>
  <si>
    <t>63-441-5370</t>
  </si>
  <si>
    <t>76-050-3578</t>
  </si>
  <si>
    <t>73-501-3873</t>
  </si>
  <si>
    <t>92-688-6560</t>
  </si>
  <si>
    <t>98-856-2187</t>
  </si>
  <si>
    <t>82-887-5888</t>
  </si>
  <si>
    <t>53-957-8957</t>
  </si>
  <si>
    <t>59-902-0695</t>
  </si>
  <si>
    <t>99-473-4073</t>
  </si>
  <si>
    <t>81-075-3776</t>
  </si>
  <si>
    <t>16-570-1690</t>
  </si>
  <si>
    <t>36-570-9510</t>
  </si>
  <si>
    <t>65-492-5477</t>
  </si>
  <si>
    <t>61-655-4046</t>
  </si>
  <si>
    <t>58-480-7616</t>
  </si>
  <si>
    <t>41-763-7992</t>
  </si>
  <si>
    <t>17-652-2880</t>
  </si>
  <si>
    <t>29-332-4786</t>
  </si>
  <si>
    <t>35-607-1983</t>
  </si>
  <si>
    <t>69-041-4756</t>
  </si>
  <si>
    <t>98-593-8239</t>
  </si>
  <si>
    <t>56-896-5265</t>
  </si>
  <si>
    <t>62-034-5091</t>
  </si>
  <si>
    <t>19-060-5235</t>
  </si>
  <si>
    <t>69-691-6703</t>
  </si>
  <si>
    <t>62-130-6532</t>
  </si>
  <si>
    <t>23-422-3850</t>
  </si>
  <si>
    <t>00-134-2967</t>
  </si>
  <si>
    <t>05-207-0396</t>
  </si>
  <si>
    <t>52-455-3875</t>
  </si>
  <si>
    <t>32-709-4835</t>
  </si>
  <si>
    <t>59-288-3939</t>
  </si>
  <si>
    <t>33-679-6719</t>
  </si>
  <si>
    <t>05-873-8967</t>
  </si>
  <si>
    <t>90-526-7600</t>
  </si>
  <si>
    <t>38-334-6673</t>
  </si>
  <si>
    <t>14-723-6499</t>
  </si>
  <si>
    <t>74-141-3772</t>
  </si>
  <si>
    <t>63-085-1977</t>
  </si>
  <si>
    <t>90-373-5118</t>
  </si>
  <si>
    <t>32-993-3190</t>
  </si>
  <si>
    <t>67-853-7610</t>
  </si>
  <si>
    <t>00-770-0445</t>
  </si>
  <si>
    <t>81-643-3185</t>
  </si>
  <si>
    <t>09-067-6215</t>
  </si>
  <si>
    <t>35-563-6507</t>
  </si>
  <si>
    <t>01-956-4798</t>
  </si>
  <si>
    <t>96-019-4589</t>
  </si>
  <si>
    <t>09-396-7603</t>
  </si>
  <si>
    <t>73-502-9849</t>
  </si>
  <si>
    <t>97-283-5316</t>
  </si>
  <si>
    <t>43-975-0036</t>
  </si>
  <si>
    <t>36-000-9425</t>
  </si>
  <si>
    <t>72-540-2508</t>
  </si>
  <si>
    <t>21-097-4958</t>
  </si>
  <si>
    <t>01-699-1407</t>
  </si>
  <si>
    <t>62-175-0646</t>
  </si>
  <si>
    <t>06-976-3138</t>
  </si>
  <si>
    <t>72-432-4488</t>
  </si>
  <si>
    <t>02-903-8447</t>
  </si>
  <si>
    <t>51-366-2172</t>
  </si>
  <si>
    <t>90-064-0791</t>
  </si>
  <si>
    <t>52-195-1887</t>
  </si>
  <si>
    <t>11-975-3452</t>
  </si>
  <si>
    <t>31-200-1374</t>
  </si>
  <si>
    <t>13-835-5485</t>
  </si>
  <si>
    <t>27-182-7047</t>
  </si>
  <si>
    <t>13-875-5629</t>
  </si>
  <si>
    <t>52-247-8574</t>
  </si>
  <si>
    <t>77-420-7460</t>
  </si>
  <si>
    <t>12-486-4934</t>
  </si>
  <si>
    <t>57-902-3969</t>
  </si>
  <si>
    <t>88-490-4176</t>
  </si>
  <si>
    <t>26-835-3653</t>
  </si>
  <si>
    <t>16-655-6677</t>
  </si>
  <si>
    <t>94-695-5621</t>
  </si>
  <si>
    <t>32-837-8407</t>
  </si>
  <si>
    <t>32-161-1844</t>
  </si>
  <si>
    <t>71-760-6504</t>
  </si>
  <si>
    <t>44-126-8870</t>
  </si>
  <si>
    <t>98-013-0070</t>
  </si>
  <si>
    <t>08-675-6849</t>
  </si>
  <si>
    <t>61-824-1195</t>
  </si>
  <si>
    <t>20-530-0939</t>
  </si>
  <si>
    <t>48-368-1397</t>
  </si>
  <si>
    <t>91-110-6490</t>
  </si>
  <si>
    <t>37-019-9628</t>
  </si>
  <si>
    <t>69-736-7112</t>
  </si>
  <si>
    <t>00-629-3952</t>
  </si>
  <si>
    <t>20-774-8710</t>
  </si>
  <si>
    <t>26-758-2269</t>
  </si>
  <si>
    <t>54-505-7386</t>
  </si>
  <si>
    <t>40-909-5026</t>
  </si>
  <si>
    <t>65-129-8546</t>
  </si>
  <si>
    <t>69-297-1117</t>
  </si>
  <si>
    <t>73-423-0116</t>
  </si>
  <si>
    <t>74-763-4087</t>
  </si>
  <si>
    <t>86-276-4661</t>
  </si>
  <si>
    <t>91-804-2259</t>
  </si>
  <si>
    <t>48-975-2493</t>
  </si>
  <si>
    <t>53-398-9129</t>
  </si>
  <si>
    <t>26-641-9849</t>
  </si>
  <si>
    <t>58-201-6519</t>
  </si>
  <si>
    <t>79-666-2424</t>
  </si>
  <si>
    <t>25-157-0691</t>
  </si>
  <si>
    <t>24-192-4656</t>
  </si>
  <si>
    <t>11-824-2057</t>
  </si>
  <si>
    <t>49-074-1952</t>
  </si>
  <si>
    <t>72-325-0813</t>
  </si>
  <si>
    <t>14-314-0442</t>
  </si>
  <si>
    <t>68-074-3750</t>
  </si>
  <si>
    <t>89-409-4295</t>
  </si>
  <si>
    <t>35-657-7367</t>
  </si>
  <si>
    <t>70-160-7161</t>
  </si>
  <si>
    <t>09-042-4301</t>
  </si>
  <si>
    <t>93-472-6397</t>
  </si>
  <si>
    <t>79-602-6641</t>
  </si>
  <si>
    <t>97-062-3709</t>
  </si>
  <si>
    <t>89-295-1102</t>
  </si>
  <si>
    <t>25-379-4891</t>
  </si>
  <si>
    <t>37-004-6963</t>
  </si>
  <si>
    <t>93-605-2074</t>
  </si>
  <si>
    <t>89-944-4413</t>
  </si>
  <si>
    <t>09-296-7393</t>
  </si>
  <si>
    <t>26-672-7390</t>
  </si>
  <si>
    <t>36-933-8311</t>
  </si>
  <si>
    <t>63-898-5390</t>
  </si>
  <si>
    <t>90-289-5974</t>
  </si>
  <si>
    <t>34-840-3649</t>
  </si>
  <si>
    <t>13-087-8491</t>
  </si>
  <si>
    <t>40-525-9006</t>
  </si>
  <si>
    <t>16-035-7765</t>
  </si>
  <si>
    <t>42-880-1939</t>
  </si>
  <si>
    <t>72-887-4595</t>
  </si>
  <si>
    <t>74-800-2336</t>
  </si>
  <si>
    <t>33-433-4452</t>
  </si>
  <si>
    <t>02-895-0026</t>
  </si>
  <si>
    <t>09-635-1032</t>
  </si>
  <si>
    <t>77-505-3485</t>
  </si>
  <si>
    <t>54-601-0314</t>
  </si>
  <si>
    <t>12-313-6091</t>
  </si>
  <si>
    <t>35-024-8384</t>
  </si>
  <si>
    <t>27-023-9457</t>
  </si>
  <si>
    <t>60-631-9949</t>
  </si>
  <si>
    <t>30-053-8897</t>
  </si>
  <si>
    <t>70-834-9470</t>
  </si>
  <si>
    <t>62-180-0219</t>
  </si>
  <si>
    <t>50-376-7071</t>
  </si>
  <si>
    <t>08-143-1726</t>
  </si>
  <si>
    <t>15-249-5887</t>
  </si>
  <si>
    <t>31-668-8629</t>
  </si>
  <si>
    <t>04-092-0989</t>
  </si>
  <si>
    <t>54-924-5277</t>
  </si>
  <si>
    <t>13-987-1475</t>
  </si>
  <si>
    <t>20-051-2827</t>
  </si>
  <si>
    <t>32-902-2722</t>
  </si>
  <si>
    <t>20-987-5581</t>
  </si>
  <si>
    <t>97-492-4830</t>
  </si>
  <si>
    <t>38-262-9910</t>
  </si>
  <si>
    <t>53-541-5167</t>
  </si>
  <si>
    <t>49-092-1353</t>
  </si>
  <si>
    <t>21-845-7725</t>
  </si>
  <si>
    <t>14-081-7558</t>
  </si>
  <si>
    <t>21-054-4869</t>
  </si>
  <si>
    <t>75-086-7843</t>
  </si>
  <si>
    <t>56-694-7453</t>
  </si>
  <si>
    <t>60-244-9793</t>
  </si>
  <si>
    <t>61-714-3961</t>
  </si>
  <si>
    <t>43-441-2569</t>
  </si>
  <si>
    <t>86-182-1650</t>
  </si>
  <si>
    <t>51-862-9101</t>
  </si>
  <si>
    <t>32-615-1952</t>
  </si>
  <si>
    <t>41-458-8365</t>
  </si>
  <si>
    <t>84-081-7474</t>
  </si>
  <si>
    <t>30-850-2126</t>
  </si>
  <si>
    <t>54-182-3964</t>
  </si>
  <si>
    <t>79-756-5721</t>
  </si>
  <si>
    <t>31-823-2510</t>
  </si>
  <si>
    <t>95-704-4995</t>
  </si>
  <si>
    <t>11-572-2209</t>
  </si>
  <si>
    <t>99-125-5285</t>
  </si>
  <si>
    <t>79-341-6199</t>
  </si>
  <si>
    <t>63-023-4295</t>
  </si>
  <si>
    <t>22-844-9039</t>
  </si>
  <si>
    <t>86-287-2306</t>
  </si>
  <si>
    <t>84-163-7994</t>
  </si>
  <si>
    <t>54-246-9318</t>
  </si>
  <si>
    <t>18-615-8831</t>
  </si>
  <si>
    <t>23-674-1695</t>
  </si>
  <si>
    <t>42-273-6842</t>
  </si>
  <si>
    <t>29-127-1650</t>
  </si>
  <si>
    <t>18-724-6299</t>
  </si>
  <si>
    <t>14-330-3888</t>
  </si>
  <si>
    <t>59-648-1010</t>
  </si>
  <si>
    <t>00-993-3258</t>
  </si>
  <si>
    <t>41-860-4367</t>
  </si>
  <si>
    <t>32-562-5858</t>
  </si>
  <si>
    <t>68-693-1109</t>
  </si>
  <si>
    <t>21-773-5607</t>
  </si>
  <si>
    <t>99-260-8030</t>
  </si>
  <si>
    <t>14-731-5076</t>
  </si>
  <si>
    <t>15-960-1152</t>
  </si>
  <si>
    <t>36-384-7120</t>
  </si>
  <si>
    <t>06-248-4148</t>
  </si>
  <si>
    <t>13-547-6806</t>
  </si>
  <si>
    <t>29-103-8662</t>
  </si>
  <si>
    <t>92-346-9032</t>
  </si>
  <si>
    <t>84-150-9115</t>
  </si>
  <si>
    <t>09-984-7095</t>
  </si>
  <si>
    <t>75-205-2809</t>
  </si>
  <si>
    <t>29-332-3504</t>
  </si>
  <si>
    <t>46-163-4915</t>
  </si>
  <si>
    <t>33-061-8462</t>
  </si>
  <si>
    <t>84-441-3415</t>
  </si>
  <si>
    <t>41-426-7942</t>
  </si>
  <si>
    <t>40-461-8651</t>
  </si>
  <si>
    <t>50-059-6056</t>
  </si>
  <si>
    <t>70-633-8545</t>
  </si>
  <si>
    <t>24-447-5490</t>
  </si>
  <si>
    <t>11-691-6437</t>
  </si>
  <si>
    <t>06-933-6466</t>
  </si>
  <si>
    <t>88-947-7310</t>
  </si>
  <si>
    <t>12-378-3985</t>
  </si>
  <si>
    <t>43-653-4255</t>
  </si>
  <si>
    <t>28-067-3554</t>
  </si>
  <si>
    <t>06-079-6478</t>
  </si>
  <si>
    <t>07-986-6033</t>
  </si>
  <si>
    <t>39-919-5844</t>
  </si>
  <si>
    <t>61-739-7803</t>
  </si>
  <si>
    <t>59-905-2526</t>
  </si>
  <si>
    <t>91-362-9396</t>
  </si>
  <si>
    <t>60-664-7053</t>
  </si>
  <si>
    <t>30-859-3278</t>
  </si>
  <si>
    <t>94-607-2844</t>
  </si>
  <si>
    <t>90-876-8694</t>
  </si>
  <si>
    <t>47-342-9648</t>
  </si>
  <si>
    <t>72-617-4907</t>
  </si>
  <si>
    <t>92-589-6585</t>
  </si>
  <si>
    <t>70-937-5444</t>
  </si>
  <si>
    <t>22-563-3225</t>
  </si>
  <si>
    <t>66-628-8795</t>
  </si>
  <si>
    <t>54-609-5605</t>
  </si>
  <si>
    <t>43-643-2616</t>
  </si>
  <si>
    <t>76-028-4561</t>
  </si>
  <si>
    <t>06-915-8316</t>
  </si>
  <si>
    <t>42-037-2618</t>
  </si>
  <si>
    <t>72-540-7566</t>
  </si>
  <si>
    <t>88-276-9355</t>
  </si>
  <si>
    <t>21-156-9587</t>
  </si>
  <si>
    <t>18-491-0827</t>
  </si>
  <si>
    <t>07-611-9151</t>
  </si>
  <si>
    <t>71-129-4841</t>
  </si>
  <si>
    <t>76-526-1393</t>
  </si>
  <si>
    <t>11-634-4945</t>
  </si>
  <si>
    <t>04-340-1700</t>
  </si>
  <si>
    <t>70-265-2942</t>
  </si>
  <si>
    <t>17-843-0606</t>
  </si>
  <si>
    <t>05-331-2557</t>
  </si>
  <si>
    <t>44-029-5855</t>
  </si>
  <si>
    <t>12-946-1832</t>
  </si>
  <si>
    <t>60-114-0171</t>
  </si>
  <si>
    <t>66-349-9949</t>
  </si>
  <si>
    <t>64-780-5682</t>
  </si>
  <si>
    <t>66-752-3526</t>
  </si>
  <si>
    <t>46-079-8262</t>
  </si>
  <si>
    <t>41-295-1361</t>
  </si>
  <si>
    <t>03-595-3574</t>
  </si>
  <si>
    <t>85-317-8075</t>
  </si>
  <si>
    <t>39-424-3124</t>
  </si>
  <si>
    <t>19-231-6050</t>
  </si>
  <si>
    <t>29-709-1614</t>
  </si>
  <si>
    <t>55-716-2094</t>
  </si>
  <si>
    <t>54-332-5576</t>
  </si>
  <si>
    <t>23-471-0991</t>
  </si>
  <si>
    <t>25-334-2704</t>
  </si>
  <si>
    <t>85-111-2474</t>
  </si>
  <si>
    <t>87-026-9293</t>
  </si>
  <si>
    <t>14-581-5085</t>
  </si>
  <si>
    <t>14-767-5646</t>
  </si>
  <si>
    <t>65-315-5705</t>
  </si>
  <si>
    <t>66-259-5695</t>
  </si>
  <si>
    <t>77-874-0795</t>
  </si>
  <si>
    <t>52-502-0203</t>
  </si>
  <si>
    <t>51-885-4038</t>
  </si>
  <si>
    <t>76-555-0241</t>
  </si>
  <si>
    <t>22-987-5716</t>
  </si>
  <si>
    <t>59-284-5756</t>
  </si>
  <si>
    <t>68-927-6919</t>
  </si>
  <si>
    <t>65-505-1260</t>
  </si>
  <si>
    <t>24-024-7356</t>
  </si>
  <si>
    <t>44-483-4861</t>
  </si>
  <si>
    <t>68-048-9838</t>
  </si>
  <si>
    <t>73-359-9177</t>
  </si>
  <si>
    <t>62-465-6132</t>
  </si>
  <si>
    <t>23-753-8166</t>
  </si>
  <si>
    <t>26-692-8477</t>
  </si>
  <si>
    <t>71-586-1467</t>
  </si>
  <si>
    <t>82-492-1294</t>
  </si>
  <si>
    <t>20-959-5035</t>
  </si>
  <si>
    <t>95-357-8177</t>
  </si>
  <si>
    <t>48-407-8386</t>
  </si>
  <si>
    <t>07-928-6033</t>
  </si>
  <si>
    <t>94-566-3168</t>
  </si>
  <si>
    <t>20-532-7906</t>
  </si>
  <si>
    <t>68-509-3568</t>
  </si>
  <si>
    <t>56-475-9374</t>
  </si>
  <si>
    <t>36-115-4777</t>
  </si>
  <si>
    <t>97-200-8483</t>
  </si>
  <si>
    <t>88-179-1093</t>
  </si>
  <si>
    <t>41-504-0341</t>
  </si>
  <si>
    <t>14-067-1588</t>
  </si>
  <si>
    <t>40-964-9434</t>
  </si>
  <si>
    <t>00-644-2582</t>
  </si>
  <si>
    <t>77-730-3004</t>
  </si>
  <si>
    <t>93-776-6668</t>
  </si>
  <si>
    <t>56-150-5119</t>
  </si>
  <si>
    <t>79-368-6949</t>
  </si>
  <si>
    <t>35-422-3473</t>
  </si>
  <si>
    <t>72-991-1555</t>
  </si>
  <si>
    <t>73-118-9748</t>
  </si>
  <si>
    <t>55-729-2821</t>
  </si>
  <si>
    <t>16-429-8078</t>
  </si>
  <si>
    <t>38-078-5366</t>
  </si>
  <si>
    <t>83-383-9758</t>
  </si>
  <si>
    <t>51-643-9953</t>
  </si>
  <si>
    <t>33-418-9999</t>
  </si>
  <si>
    <t>62-471-2497</t>
  </si>
  <si>
    <t>24-225-8203</t>
  </si>
  <si>
    <t>99-709-2588</t>
  </si>
  <si>
    <t>00-533-0007</t>
  </si>
  <si>
    <t>99-119-7285</t>
  </si>
  <si>
    <t>84-168-1313</t>
  </si>
  <si>
    <t>20-886-6270</t>
  </si>
  <si>
    <t>05-275-7195</t>
  </si>
  <si>
    <t>94-252-7292</t>
  </si>
  <si>
    <t>84-865-9526</t>
  </si>
  <si>
    <t>60-639-7127</t>
  </si>
  <si>
    <t>89-385-5974</t>
  </si>
  <si>
    <t>79-654-0290</t>
  </si>
  <si>
    <t>60-381-0372</t>
  </si>
  <si>
    <t>39-128-5461</t>
  </si>
  <si>
    <t>15-999-1214</t>
  </si>
  <si>
    <t>21-137-3261</t>
  </si>
  <si>
    <t>51-379-0143</t>
  </si>
  <si>
    <t>41-554-9090</t>
  </si>
  <si>
    <t>08-062-7619</t>
  </si>
  <si>
    <t>36-345-4097</t>
  </si>
  <si>
    <t>61-826-4104</t>
  </si>
  <si>
    <t>72-525-9587</t>
  </si>
  <si>
    <t>62-346-0233</t>
  </si>
  <si>
    <t>13-106-8982</t>
  </si>
  <si>
    <t>19-465-8268</t>
  </si>
  <si>
    <t>30-903-8928</t>
  </si>
  <si>
    <t>29-405-8508</t>
  </si>
  <si>
    <t>05-873-4711</t>
  </si>
  <si>
    <t>64-033-7353</t>
  </si>
  <si>
    <t>14-376-6200</t>
  </si>
  <si>
    <t>00-325-2857</t>
  </si>
  <si>
    <t>53-099-1566</t>
  </si>
  <si>
    <t>90-893-2877</t>
  </si>
  <si>
    <t>24-919-3021</t>
  </si>
  <si>
    <t>92-542-0550</t>
  </si>
  <si>
    <t>74-883-2971</t>
  </si>
  <si>
    <t>54-838-2824</t>
  </si>
  <si>
    <t>17-818-1545</t>
  </si>
  <si>
    <t>11-257-6522</t>
  </si>
  <si>
    <t>37-756-7585</t>
  </si>
  <si>
    <t>06-842-2531</t>
  </si>
  <si>
    <t>59-837-0169</t>
  </si>
  <si>
    <t>03-702-8622</t>
  </si>
  <si>
    <t>50-637-7663</t>
  </si>
  <si>
    <t>70-982-9315</t>
  </si>
  <si>
    <t>05-035-4465</t>
  </si>
  <si>
    <t>95-511-7266</t>
  </si>
  <si>
    <t>97-639-6951</t>
  </si>
  <si>
    <t>77-021-2594</t>
  </si>
  <si>
    <t>42-438-4627</t>
  </si>
  <si>
    <t>22-655-9320</t>
  </si>
  <si>
    <t>25-627-5480</t>
  </si>
  <si>
    <t>16-350-6755</t>
  </si>
  <si>
    <t>23-395-6083</t>
  </si>
  <si>
    <t>12-185-8313</t>
  </si>
  <si>
    <t>40-108-9397</t>
  </si>
  <si>
    <t>81-756-5322</t>
  </si>
  <si>
    <t>52-906-8143</t>
  </si>
  <si>
    <t>31-133-0806</t>
  </si>
  <si>
    <t>44-545-7360</t>
  </si>
  <si>
    <t>50-035-3363</t>
  </si>
  <si>
    <t>23-012-5471</t>
  </si>
  <si>
    <t>88-604-5605</t>
  </si>
  <si>
    <t>75-172-7298</t>
  </si>
  <si>
    <t>03-704-4828</t>
  </si>
  <si>
    <t>86-672-1574</t>
  </si>
  <si>
    <t>35-584-7980</t>
  </si>
  <si>
    <t>84-508-6437</t>
  </si>
  <si>
    <t>79-760-6107</t>
  </si>
  <si>
    <t>82-174-9824</t>
  </si>
  <si>
    <t>58-690-6272</t>
  </si>
  <si>
    <t>88-625-2237</t>
  </si>
  <si>
    <t>72-362-4926</t>
  </si>
  <si>
    <t>18-256-2365</t>
  </si>
  <si>
    <t>56-776-3090</t>
  </si>
  <si>
    <t>39-072-0265</t>
  </si>
  <si>
    <t>88-456-1423</t>
  </si>
  <si>
    <t>91-600-8267</t>
  </si>
  <si>
    <t>19-475-6515</t>
  </si>
  <si>
    <t>37-592-7071</t>
  </si>
  <si>
    <t>78-513-3316</t>
  </si>
  <si>
    <t>92-743-3057</t>
  </si>
  <si>
    <t>08-014-8931</t>
  </si>
  <si>
    <t>01-936-9524</t>
  </si>
  <si>
    <t>47-600-2764</t>
  </si>
  <si>
    <t>55-475-0394</t>
  </si>
  <si>
    <t>66-461-0870</t>
  </si>
  <si>
    <t>88-784-7853</t>
  </si>
  <si>
    <t>01-016-2049</t>
  </si>
  <si>
    <t>92-122-1100</t>
  </si>
  <si>
    <t>28-595-5658</t>
  </si>
  <si>
    <t>56-410-7236</t>
  </si>
  <si>
    <t>01-864-7754</t>
  </si>
  <si>
    <t>41-976-9565</t>
  </si>
  <si>
    <t>73-272-7059</t>
  </si>
  <si>
    <t>56-685-6646</t>
  </si>
  <si>
    <t>11-888-9550</t>
  </si>
  <si>
    <t>85-093-8794</t>
  </si>
  <si>
    <t>24-732-2708</t>
  </si>
  <si>
    <t>38-992-7534</t>
  </si>
  <si>
    <t>99-313-9623</t>
  </si>
  <si>
    <t>66-987-4434</t>
  </si>
  <si>
    <t>78-248-0402</t>
  </si>
  <si>
    <t>81-353-5739</t>
  </si>
  <si>
    <t>16-842-5831</t>
  </si>
  <si>
    <t>43-865-8100</t>
  </si>
  <si>
    <t>92-022-5802</t>
  </si>
  <si>
    <t>46-932-1974</t>
  </si>
  <si>
    <t>30-824-7113</t>
  </si>
  <si>
    <t>23-950-3070</t>
  </si>
  <si>
    <t>74-238-0290</t>
  </si>
  <si>
    <t>90-399-8035</t>
  </si>
  <si>
    <t>94-797-3265</t>
  </si>
  <si>
    <t>97-554-4785</t>
  </si>
  <si>
    <t>91-342-5188</t>
  </si>
  <si>
    <t>55-697-2854</t>
  </si>
  <si>
    <t>07-042-6999</t>
  </si>
  <si>
    <t>50-627-9203</t>
  </si>
  <si>
    <t>76-722-7683</t>
  </si>
  <si>
    <t>63-489-9785</t>
  </si>
  <si>
    <t>17-848-8282</t>
  </si>
  <si>
    <t>85-868-4019</t>
  </si>
  <si>
    <t>74-867-7291</t>
  </si>
  <si>
    <t>59-525-5693</t>
  </si>
  <si>
    <t>86-752-7173</t>
  </si>
  <si>
    <t>44-749-7753</t>
  </si>
  <si>
    <t>99-940-2344</t>
  </si>
  <si>
    <t>87-989-9596</t>
  </si>
  <si>
    <t>39-168-6088</t>
  </si>
  <si>
    <t>72-534-8237</t>
  </si>
  <si>
    <t>88-245-0475</t>
  </si>
  <si>
    <t>09-906-5927</t>
  </si>
  <si>
    <t>83-834-7151</t>
  </si>
  <si>
    <t>83-646-3336</t>
  </si>
  <si>
    <t>20-576-1098</t>
  </si>
  <si>
    <t>23-846-7695</t>
  </si>
  <si>
    <t>72-470-5841</t>
  </si>
  <si>
    <t>86-868-9500</t>
  </si>
  <si>
    <t>06-376-1240</t>
  </si>
  <si>
    <t>39-481-1570</t>
  </si>
  <si>
    <t>67-553-6223</t>
  </si>
  <si>
    <t>12-754-2755</t>
  </si>
  <si>
    <t>18-281-1339</t>
  </si>
  <si>
    <t>12-934-6350</t>
  </si>
  <si>
    <t>85-798-5544</t>
  </si>
  <si>
    <t>79-670-5637</t>
  </si>
  <si>
    <t>00-115-9049</t>
  </si>
  <si>
    <t>18-395-6534</t>
  </si>
  <si>
    <t>49-090-0941</t>
  </si>
  <si>
    <t>03-715-8786</t>
  </si>
  <si>
    <t>82-212-4048</t>
  </si>
  <si>
    <t>74-844-9052</t>
  </si>
  <si>
    <t>99-927-1584</t>
  </si>
  <si>
    <t>42-661-0317</t>
  </si>
  <si>
    <t>57-972-2982</t>
  </si>
  <si>
    <t>50-583-1366</t>
  </si>
  <si>
    <t>96-155-7122</t>
  </si>
  <si>
    <t>96-252-4680</t>
  </si>
  <si>
    <t>31-908-3041</t>
  </si>
  <si>
    <t>93-094-6378</t>
  </si>
  <si>
    <t>13-177-2353</t>
  </si>
  <si>
    <t>44-831-8173</t>
  </si>
  <si>
    <t>94-378-2017</t>
  </si>
  <si>
    <t>17-215-1041</t>
  </si>
  <si>
    <t>03-759-5608</t>
  </si>
  <si>
    <t>96-413-8695</t>
  </si>
  <si>
    <t>75-711-0179</t>
  </si>
  <si>
    <t>14-805-3119</t>
  </si>
  <si>
    <t>44-535-5566</t>
  </si>
  <si>
    <t>15-128-5494</t>
  </si>
  <si>
    <t>12-942-7126</t>
  </si>
  <si>
    <t>10-552-7686</t>
  </si>
  <si>
    <t>59-463-9184</t>
  </si>
  <si>
    <t>30-731-6969</t>
  </si>
  <si>
    <t>08-625-5920</t>
  </si>
  <si>
    <t>02-744-7544</t>
  </si>
  <si>
    <t>63-809-9033</t>
  </si>
  <si>
    <t>78-015-6484</t>
  </si>
  <si>
    <t>04-031-4656</t>
  </si>
  <si>
    <t>47-051-3453</t>
  </si>
  <si>
    <t>09-158-1433</t>
  </si>
  <si>
    <t>06-635-5585</t>
  </si>
  <si>
    <t>49-527-1169</t>
  </si>
  <si>
    <t>23-151-6380</t>
  </si>
  <si>
    <t>09-398-8790</t>
  </si>
  <si>
    <t>74-025-4549</t>
  </si>
  <si>
    <t>50-134-3959</t>
  </si>
  <si>
    <t>24-486-0612</t>
  </si>
  <si>
    <t>90-485-4123</t>
  </si>
  <si>
    <t>15-100-3375</t>
  </si>
  <si>
    <t>79-615-9021</t>
  </si>
  <si>
    <t>10-779-7685</t>
  </si>
  <si>
    <t>77-345-6989</t>
  </si>
  <si>
    <t>50-326-3334</t>
  </si>
  <si>
    <t>25-764-1878</t>
  </si>
  <si>
    <t>77-422-1078</t>
  </si>
  <si>
    <t>01-071-6653</t>
  </si>
  <si>
    <t>61-822-9107</t>
  </si>
  <si>
    <t>38-536-7817</t>
  </si>
  <si>
    <t>10-337-7411</t>
  </si>
  <si>
    <t>35-687-3449</t>
  </si>
  <si>
    <t>19-738-9685</t>
  </si>
  <si>
    <t>67-903-6562</t>
  </si>
  <si>
    <t>11-599-4610</t>
  </si>
  <si>
    <t>40-409-5045</t>
  </si>
  <si>
    <t>45-105-4435</t>
  </si>
  <si>
    <t>17-435-4037</t>
  </si>
  <si>
    <t>86-392-8097</t>
  </si>
  <si>
    <t>74-580-2148</t>
  </si>
  <si>
    <t>21-085-3703</t>
  </si>
  <si>
    <t>01-928-0968</t>
  </si>
  <si>
    <t>37-656-0307</t>
  </si>
  <si>
    <t>25-199-4320</t>
  </si>
  <si>
    <t>52-678-5267</t>
  </si>
  <si>
    <t>47-177-5506</t>
  </si>
  <si>
    <t>68-472-2815</t>
  </si>
  <si>
    <t>75-047-7150</t>
  </si>
  <si>
    <t>92-815-2407</t>
  </si>
  <si>
    <t>60-333-5245</t>
  </si>
  <si>
    <t>32-365-2520</t>
  </si>
  <si>
    <t>62-141-4883</t>
  </si>
  <si>
    <t>81-863-9754</t>
  </si>
  <si>
    <t>36-186-3928</t>
  </si>
  <si>
    <t>93-638-9364</t>
  </si>
  <si>
    <t>47-022-5730</t>
  </si>
  <si>
    <t>72-199-7129</t>
  </si>
  <si>
    <t>98-281-4478</t>
  </si>
  <si>
    <t>96-280-6745</t>
  </si>
  <si>
    <t>89-374-5254</t>
  </si>
  <si>
    <t>58-524-0067</t>
  </si>
  <si>
    <t>96-644-7809</t>
  </si>
  <si>
    <t>34-745-1535</t>
  </si>
  <si>
    <t>49-974-2567</t>
  </si>
  <si>
    <t>38-271-1971</t>
  </si>
  <si>
    <t>65-771-3018</t>
  </si>
  <si>
    <t>69-725-6975</t>
  </si>
  <si>
    <t>44-909-5159</t>
  </si>
  <si>
    <t>02-176-9123</t>
  </si>
  <si>
    <t>87-302-4570</t>
  </si>
  <si>
    <t>63-247-9168</t>
  </si>
  <si>
    <t>76-769-2223</t>
  </si>
  <si>
    <t>05-412-8961</t>
  </si>
  <si>
    <t>86-735-3233</t>
  </si>
  <si>
    <t>63-949-7038</t>
  </si>
  <si>
    <t>17-462-1793</t>
  </si>
  <si>
    <t>52-035-3127</t>
  </si>
  <si>
    <t>94-743-5790</t>
  </si>
  <si>
    <t>20-468-3608</t>
  </si>
  <si>
    <t>06-299-4129</t>
  </si>
  <si>
    <t>10-363-6603</t>
  </si>
  <si>
    <t>13-563-8433</t>
  </si>
  <si>
    <t>85-240-3668</t>
  </si>
  <si>
    <t>58-772-7727</t>
  </si>
  <si>
    <t>09-574-1029</t>
  </si>
  <si>
    <t>42-040-2275</t>
  </si>
  <si>
    <t>20-539-0240</t>
  </si>
  <si>
    <t>61-409-8467</t>
  </si>
  <si>
    <t>11-329-9173</t>
  </si>
  <si>
    <t>58-495-0988</t>
  </si>
  <si>
    <t>47-021-9797</t>
  </si>
  <si>
    <t>97-014-2911</t>
  </si>
  <si>
    <t>46-881-0813</t>
  </si>
  <si>
    <t>50-092-2914</t>
  </si>
  <si>
    <t>28-774-0704</t>
  </si>
  <si>
    <t>39-702-8721</t>
  </si>
  <si>
    <t>07-060-9601</t>
  </si>
  <si>
    <t>23-128-1648</t>
  </si>
  <si>
    <t>51-392-8092</t>
  </si>
  <si>
    <t>04-717-2111</t>
  </si>
  <si>
    <t>86-226-6671</t>
  </si>
  <si>
    <t>96-211-3242</t>
  </si>
  <si>
    <t>72-621-0576</t>
  </si>
  <si>
    <t>41-255-2758</t>
  </si>
  <si>
    <t>84-323-6045</t>
  </si>
  <si>
    <t>47-943-7542</t>
  </si>
  <si>
    <t>87-978-5221</t>
  </si>
  <si>
    <t>29-821-8587</t>
  </si>
  <si>
    <t>09-098-3639</t>
  </si>
  <si>
    <t>65-365-4107</t>
  </si>
  <si>
    <t>61-751-0749</t>
  </si>
  <si>
    <t>16-426-3094</t>
  </si>
  <si>
    <t>07-418-6371</t>
  </si>
  <si>
    <t>56-938-5269</t>
  </si>
  <si>
    <t>85-302-8409</t>
  </si>
  <si>
    <t>86-172-7696</t>
  </si>
  <si>
    <t>30-932-4929</t>
  </si>
  <si>
    <t>25-715-4975</t>
  </si>
  <si>
    <t>81-970-4965</t>
  </si>
  <si>
    <t>48-897-4544</t>
  </si>
  <si>
    <t>46-688-7523</t>
  </si>
  <si>
    <t>92-536-2797</t>
  </si>
  <si>
    <t>85-364-5074</t>
  </si>
  <si>
    <t>75-446-3008</t>
  </si>
  <si>
    <t>41-666-9799</t>
  </si>
  <si>
    <t>65-292-8721</t>
  </si>
  <si>
    <t>96-727-0060</t>
  </si>
  <si>
    <t>17-879-5415</t>
  </si>
  <si>
    <t>75-842-9965</t>
  </si>
  <si>
    <t>14-940-7753</t>
  </si>
  <si>
    <t>62-772-7577</t>
  </si>
  <si>
    <t>30-713-8056</t>
  </si>
  <si>
    <t>01-933-2594</t>
  </si>
  <si>
    <t>22-825-9175</t>
  </si>
  <si>
    <t>67-755-5094</t>
  </si>
  <si>
    <t>59-005-9562</t>
  </si>
  <si>
    <t>67-038-6196</t>
  </si>
  <si>
    <t>20-811-7439</t>
  </si>
  <si>
    <t>79-432-9334</t>
  </si>
  <si>
    <t>43-235-5557</t>
  </si>
  <si>
    <t>40-151-7273</t>
  </si>
  <si>
    <t>88-488-2826</t>
  </si>
  <si>
    <t>59-260-7691</t>
  </si>
  <si>
    <t>79-148-0637</t>
  </si>
  <si>
    <t>90-069-3104</t>
  </si>
  <si>
    <t>35-048-9170</t>
  </si>
  <si>
    <t>53-707-5108</t>
  </si>
  <si>
    <t>57-300-1160</t>
  </si>
  <si>
    <t>39-091-1085</t>
  </si>
  <si>
    <t>49-932-0518</t>
  </si>
  <si>
    <t>61-293-6719</t>
  </si>
  <si>
    <t>26-551-0025</t>
  </si>
  <si>
    <t>36-649-4188</t>
  </si>
  <si>
    <t>13-541-3391</t>
  </si>
  <si>
    <t>62-282-0953</t>
  </si>
  <si>
    <t>71-361-4060</t>
  </si>
  <si>
    <t>37-959-0340</t>
  </si>
  <si>
    <t>58-870-1088</t>
  </si>
  <si>
    <t>63-932-6368</t>
  </si>
  <si>
    <t>50-798-6815</t>
  </si>
  <si>
    <t>12-153-9164</t>
  </si>
  <si>
    <t>77-599-0677</t>
  </si>
  <si>
    <t>52-689-8311</t>
  </si>
  <si>
    <t>42-076-9148</t>
  </si>
  <si>
    <t>28-545-1917</t>
  </si>
  <si>
    <t>17-692-3579</t>
  </si>
  <si>
    <t>70-548-8091</t>
  </si>
  <si>
    <t>29-550-2098</t>
  </si>
  <si>
    <t>91-578-2371</t>
  </si>
  <si>
    <t>80-371-2457</t>
  </si>
  <si>
    <t>48-304-6085</t>
  </si>
  <si>
    <t>84-602-0503</t>
  </si>
  <si>
    <t>94-244-1932</t>
  </si>
  <si>
    <t>82-493-7291</t>
  </si>
  <si>
    <t>75-547-3998</t>
  </si>
  <si>
    <t>29-167-5258</t>
  </si>
  <si>
    <t>17-728-1297</t>
  </si>
  <si>
    <t>96-887-2042</t>
  </si>
  <si>
    <t>72-168-0980</t>
  </si>
  <si>
    <t>00-718-3003</t>
  </si>
  <si>
    <t>14-833-2618</t>
  </si>
  <si>
    <t>46-805-5084</t>
  </si>
  <si>
    <t>11-655-2127</t>
  </si>
  <si>
    <t>59-249-3636</t>
  </si>
  <si>
    <t>07-908-7034</t>
  </si>
  <si>
    <t>28-693-4439</t>
  </si>
  <si>
    <t>83-069-1930</t>
  </si>
  <si>
    <t>63-225-9111</t>
  </si>
  <si>
    <t>27-004-4864</t>
  </si>
  <si>
    <t>36-544-7824</t>
  </si>
  <si>
    <t>49-131-9357</t>
  </si>
  <si>
    <t>03-789-0493</t>
  </si>
  <si>
    <t>37-195-6338</t>
  </si>
  <si>
    <t>76-725-2782</t>
  </si>
  <si>
    <t>73-822-7388</t>
  </si>
  <si>
    <t>25-375-8377</t>
  </si>
  <si>
    <t>37-294-9848</t>
  </si>
  <si>
    <t>75-076-7178</t>
  </si>
  <si>
    <t>14-994-8625</t>
  </si>
  <si>
    <t>39-094-3259</t>
  </si>
  <si>
    <t>65-755-5740</t>
  </si>
  <si>
    <t>51-701-9188</t>
  </si>
  <si>
    <t>29-754-0559</t>
  </si>
  <si>
    <t>92-361-9496</t>
  </si>
  <si>
    <t>63-848-2392</t>
  </si>
  <si>
    <t>01-899-7249</t>
  </si>
  <si>
    <t>70-612-9149</t>
  </si>
  <si>
    <t>80-562-3960</t>
  </si>
  <si>
    <t>82-048-4589</t>
  </si>
  <si>
    <t>07-900-7413</t>
  </si>
  <si>
    <t>82-845-9660</t>
  </si>
  <si>
    <t>55-993-3169</t>
  </si>
  <si>
    <t>51-687-7221</t>
  </si>
  <si>
    <t>88-316-8733</t>
  </si>
  <si>
    <t>20-781-7899</t>
  </si>
  <si>
    <t>30-430-4856</t>
  </si>
  <si>
    <t>01-852-7269</t>
  </si>
  <si>
    <t>89-798-0373</t>
  </si>
  <si>
    <t>50-469-9037</t>
  </si>
  <si>
    <t>41-664-4866</t>
  </si>
  <si>
    <t>67-520-6996</t>
  </si>
  <si>
    <t>61-204-2124</t>
  </si>
  <si>
    <t>37-491-7744</t>
  </si>
  <si>
    <t>78-803-9318</t>
  </si>
  <si>
    <t>68-413-1770</t>
  </si>
  <si>
    <t>93-306-6514</t>
  </si>
  <si>
    <t>26-651-5791</t>
  </si>
  <si>
    <t>09-404-5304</t>
  </si>
  <si>
    <t>73-431-2837</t>
  </si>
  <si>
    <t>93-330-8978</t>
  </si>
  <si>
    <t>69-962-5588</t>
  </si>
  <si>
    <t>73-385-8312</t>
  </si>
  <si>
    <t>69-193-2971</t>
  </si>
  <si>
    <t>14-482-2143</t>
  </si>
  <si>
    <t>37-361-3010</t>
  </si>
  <si>
    <t>38-012-1749</t>
  </si>
  <si>
    <t>30-466-8084</t>
  </si>
  <si>
    <t>25-516-2764</t>
  </si>
  <si>
    <t>88-921-6151</t>
  </si>
  <si>
    <t>68-608-3231</t>
  </si>
  <si>
    <t>94-958-3706</t>
  </si>
  <si>
    <t>21-080-2481</t>
  </si>
  <si>
    <t>80-769-5690</t>
  </si>
  <si>
    <t>55-475-1611</t>
  </si>
  <si>
    <t>32-162-6131</t>
  </si>
  <si>
    <t>03-423-1198</t>
  </si>
  <si>
    <t>28-178-6584</t>
  </si>
  <si>
    <t>60-869-8316</t>
  </si>
  <si>
    <t>93-666-4440</t>
  </si>
  <si>
    <t>47-863-9264</t>
  </si>
  <si>
    <t>62-357-1262</t>
  </si>
  <si>
    <t>07-222-0801</t>
  </si>
  <si>
    <t>94-263-8364</t>
  </si>
  <si>
    <t>61-609-7562</t>
  </si>
  <si>
    <t>29-353-6605</t>
  </si>
  <si>
    <t>23-482-1549</t>
  </si>
  <si>
    <t>65-371-4265</t>
  </si>
  <si>
    <t>51-723-1647</t>
  </si>
  <si>
    <t>33-990-7292</t>
  </si>
  <si>
    <t>92-653-9054</t>
  </si>
  <si>
    <t>50-258-7550</t>
  </si>
  <si>
    <t>90-563-3493</t>
  </si>
  <si>
    <t>79-469-4239</t>
  </si>
  <si>
    <t>77-292-0882</t>
  </si>
  <si>
    <t>80-552-1490</t>
  </si>
  <si>
    <t>74-665-9604</t>
  </si>
  <si>
    <t>50-665-5943</t>
  </si>
  <si>
    <t>17-382-6269</t>
  </si>
  <si>
    <t>24-758-9796</t>
  </si>
  <si>
    <t>02-210-7831</t>
  </si>
  <si>
    <t>12-873-7533</t>
  </si>
  <si>
    <t>68-362-7751</t>
  </si>
  <si>
    <t>64-639-8509</t>
  </si>
  <si>
    <t>99-098-9367</t>
  </si>
  <si>
    <t>02-612-5814</t>
  </si>
  <si>
    <t>63-157-4775</t>
  </si>
  <si>
    <t>42-925-9836</t>
  </si>
  <si>
    <t>72-018-5744</t>
  </si>
  <si>
    <t>73-174-6371</t>
  </si>
  <si>
    <t>36-256-1532</t>
  </si>
  <si>
    <t>61-413-7230</t>
  </si>
  <si>
    <t>32-829-6834</t>
  </si>
  <si>
    <t>Acct_exc.level</t>
  </si>
  <si>
    <t>employee_name</t>
  </si>
  <si>
    <t>closed_amount</t>
  </si>
  <si>
    <t>account_name</t>
  </si>
  <si>
    <t>account_id</t>
  </si>
  <si>
    <t>Leticia Szymanzyk</t>
  </si>
  <si>
    <t>Vladamir Van Castele</t>
  </si>
  <si>
    <t>Rossie Harget</t>
  </si>
  <si>
    <t>Marty Denson</t>
  </si>
  <si>
    <t>Robinette Speller</t>
  </si>
  <si>
    <t>Shaylynn Southern</t>
  </si>
  <si>
    <t>Reginauld Gurner</t>
  </si>
  <si>
    <t>Granger Norsworthy</t>
  </si>
  <si>
    <t>Andros Graveson</t>
  </si>
  <si>
    <t>Giffer Toke</t>
  </si>
  <si>
    <t>Kaitlin Greeveson</t>
  </si>
  <si>
    <t>Cordelia Goodered</t>
  </si>
  <si>
    <t>Sergio Itzakovitz</t>
  </si>
  <si>
    <t>Cull Slott</t>
  </si>
  <si>
    <t>Trescha Labusquiere</t>
  </si>
  <si>
    <t>Jacklin Agiolfinger</t>
  </si>
  <si>
    <t>Georgiana Doul</t>
  </si>
  <si>
    <t>Berk Remnant</t>
  </si>
  <si>
    <t>Bernhard Hannan</t>
  </si>
  <si>
    <t>Lynea Vanyukhin</t>
  </si>
  <si>
    <t>Kendra March</t>
  </si>
  <si>
    <t>Shaine Monsey</t>
  </si>
  <si>
    <t>Farand Okie</t>
  </si>
  <si>
    <t>Norbert Segges</t>
  </si>
  <si>
    <t>Phil Falconar</t>
  </si>
  <si>
    <t>Hermina Bowditch</t>
  </si>
  <si>
    <t>Rutter Maddams</t>
  </si>
  <si>
    <t>Grenville D'Orsay</t>
  </si>
  <si>
    <t>Ellwood Aronoff</t>
  </si>
  <si>
    <t>Denny Pickard</t>
  </si>
  <si>
    <t>Timmie Howis</t>
  </si>
  <si>
    <t>Nicki Minnock</t>
  </si>
  <si>
    <t>Elizabet Kentish</t>
  </si>
  <si>
    <t>Brewer Hartright</t>
  </si>
  <si>
    <t>Caryn De La Coste</t>
  </si>
  <si>
    <t>Hunt Bachura</t>
  </si>
  <si>
    <t>Moses Keymar</t>
  </si>
  <si>
    <t>Reggie Striker</t>
  </si>
  <si>
    <t>Arline Fallowes</t>
  </si>
  <si>
    <t>Hoyt O' Loughran</t>
  </si>
  <si>
    <t>Tammy Lenden</t>
  </si>
  <si>
    <t>Danny Snoddin</t>
  </si>
  <si>
    <t>Darwin Tinsley</t>
  </si>
  <si>
    <t>Arther Plant</t>
  </si>
  <si>
    <t>Javier Andriolli</t>
  </si>
  <si>
    <t>Elfrida Fone</t>
  </si>
  <si>
    <t>Meredith Samudio</t>
  </si>
  <si>
    <t>Xymenes Stallard</t>
  </si>
  <si>
    <t>Chas Manthorpe</t>
  </si>
  <si>
    <t>Kiley Lartice</t>
  </si>
  <si>
    <t>Chastity Benninger</t>
  </si>
  <si>
    <t>Aurelie Pickaver</t>
  </si>
  <si>
    <t>Bear Olczyk</t>
  </si>
  <si>
    <t>Guilbert Duckett</t>
  </si>
  <si>
    <t>Andres Sackett</t>
  </si>
  <si>
    <t>Merissa Duckitt</t>
  </si>
  <si>
    <t>Titos Collaton</t>
  </si>
  <si>
    <t>Helyn McQuaker</t>
  </si>
  <si>
    <t>Luise Bodley</t>
  </si>
  <si>
    <t>Rowen Hullbrook</t>
  </si>
  <si>
    <t>Alfi Duesberry</t>
  </si>
  <si>
    <t>Foster Smith</t>
  </si>
  <si>
    <t>Andris Dunbleton</t>
  </si>
  <si>
    <t>Eugene Lebourn</t>
  </si>
  <si>
    <t>Kathrine McDougald</t>
  </si>
  <si>
    <t>Dyanne Simper</t>
  </si>
  <si>
    <t>Claudie Armin</t>
  </si>
  <si>
    <t>Delmore Harrild</t>
  </si>
  <si>
    <t>Rufe Smerdon</t>
  </si>
  <si>
    <t>Junina Galland</t>
  </si>
  <si>
    <t>Crystie Guerrazzi</t>
  </si>
  <si>
    <t>Shanan St Clair</t>
  </si>
  <si>
    <t>Mallissa Renak</t>
  </si>
  <si>
    <t>Rafe Leman</t>
  </si>
  <si>
    <t>Chalmers Durrad</t>
  </si>
  <si>
    <t>Teriann Portress</t>
  </si>
  <si>
    <t>Filbert Dahle</t>
  </si>
  <si>
    <t>Cristiano Gyurko</t>
  </si>
  <si>
    <t>Arvin Friar</t>
  </si>
  <si>
    <t>Finn Dixey</t>
  </si>
  <si>
    <t>Maryrose Ravenshaw</t>
  </si>
  <si>
    <t>Jasmine Cathcart</t>
  </si>
  <si>
    <t>Shelly Dabs</t>
  </si>
  <si>
    <t>Derry Staniforth</t>
  </si>
  <si>
    <t>Trude Lindenbluth</t>
  </si>
  <si>
    <t>Cami Wagstaffe</t>
  </si>
  <si>
    <t>Sutherland Fantin</t>
  </si>
  <si>
    <t>Leighton Garbar</t>
  </si>
  <si>
    <t>Thoma Worcester</t>
  </si>
  <si>
    <t>Vivian Philson</t>
  </si>
  <si>
    <t>Barbabra Cramond</t>
  </si>
  <si>
    <t>Tedmund Lardeux</t>
  </si>
  <si>
    <t>Desmond Simmins</t>
  </si>
  <si>
    <t>Jermayne Duffie</t>
  </si>
  <si>
    <t>Caddric Armytage</t>
  </si>
  <si>
    <t>Antons Porkiss</t>
  </si>
  <si>
    <t>Cory Duplan</t>
  </si>
  <si>
    <t>Mellicent Hopkyns</t>
  </si>
  <si>
    <t>Lorianne Guillem</t>
  </si>
  <si>
    <t>Phillip Kann</t>
  </si>
  <si>
    <t>Birdie Jesper</t>
  </si>
  <si>
    <t>Jolee Gladyer</t>
  </si>
  <si>
    <t>Brendis Marsie</t>
  </si>
  <si>
    <t>Webster Akerman</t>
  </si>
  <si>
    <t>Sharline Tribbeck</t>
  </si>
  <si>
    <t>Dennis Cranage</t>
  </si>
  <si>
    <t>Quintin Marc</t>
  </si>
  <si>
    <t>Noami Pauletti</t>
  </si>
  <si>
    <t>Ahmed Roizn</t>
  </si>
  <si>
    <t>Yves Edelmann</t>
  </si>
  <si>
    <t>Mab Marxsen</t>
  </si>
  <si>
    <t>Kial Cuchey</t>
  </si>
  <si>
    <t>Ashli Clynter</t>
  </si>
  <si>
    <t>Trey Rosenthal</t>
  </si>
  <si>
    <t>Dion Liccardi</t>
  </si>
  <si>
    <t>Eddy Shilston</t>
  </si>
  <si>
    <t>Pippo Huish</t>
  </si>
  <si>
    <t>Doria Lidgertwood</t>
  </si>
  <si>
    <t>Denney Behr</t>
  </si>
  <si>
    <t>Pietrek Eborn</t>
  </si>
  <si>
    <t>Frankie Witnall</t>
  </si>
  <si>
    <t>Adena Kop</t>
  </si>
  <si>
    <t>Dionis Climie</t>
  </si>
  <si>
    <t>Gaby Shilston</t>
  </si>
  <si>
    <t>Jourdain Patience</t>
  </si>
  <si>
    <t>Vladimir Nassy</t>
  </si>
  <si>
    <t>Misty Whitrod</t>
  </si>
  <si>
    <t>Daryle Custed</t>
  </si>
  <si>
    <t>Filmore Kinvig</t>
  </si>
  <si>
    <t>Queenie De la Harpe</t>
  </si>
  <si>
    <t>Amalle Lodo</t>
  </si>
  <si>
    <t>Nicola Granleese</t>
  </si>
  <si>
    <t>Norina Truckett</t>
  </si>
  <si>
    <t>Emilio Schimke</t>
  </si>
  <si>
    <t>Obadias Penelli</t>
  </si>
  <si>
    <t>Jae Reihm</t>
  </si>
  <si>
    <t>Fifine Jakeman</t>
  </si>
  <si>
    <t>Diane Corben</t>
  </si>
  <si>
    <t>Talbot Kynett</t>
  </si>
  <si>
    <t>Anabel Shall</t>
  </si>
  <si>
    <t>Hobie Munnis</t>
  </si>
  <si>
    <t>Idell Haskew</t>
  </si>
  <si>
    <t>Tim Koschek</t>
  </si>
  <si>
    <t>Austine Wyer</t>
  </si>
  <si>
    <t>Godard Truett</t>
  </si>
  <si>
    <t>Fancy Clitsome</t>
  </si>
  <si>
    <t>Celine Ennew</t>
  </si>
  <si>
    <t>Xylia Manshaw</t>
  </si>
  <si>
    <t>Evania Grime</t>
  </si>
  <si>
    <t>Loralyn Scarffe</t>
  </si>
  <si>
    <t>Elena Ilyukhov</t>
  </si>
  <si>
    <t>Sterling Bebbington</t>
  </si>
  <si>
    <t>Kean MacCrann</t>
  </si>
  <si>
    <t>Obadiah Swinnard</t>
  </si>
  <si>
    <t>Bengt Shillum</t>
  </si>
  <si>
    <t>Juditha Robe</t>
  </si>
  <si>
    <t>Jesus Mantle</t>
  </si>
  <si>
    <t>Jonathon Goodrum</t>
  </si>
  <si>
    <t>Cyndia Fratson</t>
  </si>
  <si>
    <t>Ulrike Meagher</t>
  </si>
  <si>
    <t>Franni Clemencet</t>
  </si>
  <si>
    <t>Ayn Angless</t>
  </si>
  <si>
    <t>Giles Fardy</t>
  </si>
  <si>
    <t>Engracia Rigolle</t>
  </si>
  <si>
    <t>Kathe Pauly</t>
  </si>
  <si>
    <t>Meryl Aitchinson</t>
  </si>
  <si>
    <t>Meg Greensides</t>
  </si>
  <si>
    <t>Hymie LeEstut</t>
  </si>
  <si>
    <t>Wendel Taudevin</t>
  </si>
  <si>
    <t>Walker Bartels</t>
  </si>
  <si>
    <t>Fabe Hutchinges</t>
  </si>
  <si>
    <t>Amalee Shaddock</t>
  </si>
  <si>
    <t>Vanni Cheston</t>
  </si>
  <si>
    <t>Orion Robak</t>
  </si>
  <si>
    <t>Darcey Caldaro</t>
  </si>
  <si>
    <t>Kalindi Carmel</t>
  </si>
  <si>
    <t>Barnabas Jozefczak</t>
  </si>
  <si>
    <t>Myriam Filby</t>
  </si>
  <si>
    <t>Scot Lethem</t>
  </si>
  <si>
    <t>Mirabel Prigmore</t>
  </si>
  <si>
    <t>Gregoire Corington</t>
  </si>
  <si>
    <t>Ferrel Gainforth</t>
  </si>
  <si>
    <t>Bennie Drayton</t>
  </si>
  <si>
    <t>Zack Codlin</t>
  </si>
  <si>
    <t>Kev Scogin</t>
  </si>
  <si>
    <t>Lotty Foxall</t>
  </si>
  <si>
    <t>Otha Tappor</t>
  </si>
  <si>
    <t>Nicolette Matityahu</t>
  </si>
  <si>
    <t>Delia Fylan</t>
  </si>
  <si>
    <t>Erin Ducker</t>
  </si>
  <si>
    <t>Norris Ferrillio</t>
  </si>
  <si>
    <t>Consolata Rosier</t>
  </si>
  <si>
    <t>Gerick Callar</t>
  </si>
  <si>
    <t>Adelice Baudinet</t>
  </si>
  <si>
    <t>Adolf Underhill</t>
  </si>
  <si>
    <t>Troy McQuarrie</t>
  </si>
  <si>
    <t>Marysa Skalls</t>
  </si>
  <si>
    <t>Nickolaus Bernardeau</t>
  </si>
  <si>
    <t>Cassaundra Offield</t>
  </si>
  <si>
    <t>Alexa Balch</t>
  </si>
  <si>
    <t>Carree Crayker</t>
  </si>
  <si>
    <t>Wendel Hulmes</t>
  </si>
  <si>
    <t>Mercy Richemont</t>
  </si>
  <si>
    <t>Bobine Congrave</t>
  </si>
  <si>
    <t>Marillin Yerrall</t>
  </si>
  <si>
    <t>Ellen Kevis</t>
  </si>
  <si>
    <t>Pren Shanahan</t>
  </si>
  <si>
    <t>Nanine Pummell</t>
  </si>
  <si>
    <t>Alyse Abrahmer</t>
  </si>
  <si>
    <t>Arabella McGriffin</t>
  </si>
  <si>
    <t>Fianna Restorick</t>
  </si>
  <si>
    <t>Denney Whetland</t>
  </si>
  <si>
    <t>Carmela Fliege</t>
  </si>
  <si>
    <t>Donelle Eyckelbeck</t>
  </si>
  <si>
    <t>Dewie Dory</t>
  </si>
  <si>
    <t>Saleem Dewdney</t>
  </si>
  <si>
    <t>Emanuel Devita</t>
  </si>
  <si>
    <t>Amandie McDyer</t>
  </si>
  <si>
    <t>Hillyer Garrique</t>
  </si>
  <si>
    <t>Amalea Murty</t>
  </si>
  <si>
    <t>Arden Lackner</t>
  </si>
  <si>
    <t>Brew Aguirre</t>
  </si>
  <si>
    <t>Shea Woodeson</t>
  </si>
  <si>
    <t>Marjory Lindman</t>
  </si>
  <si>
    <t>Archy Petri</t>
  </si>
  <si>
    <t>Richard Cowdry</t>
  </si>
  <si>
    <t>Artie Etheredge</t>
  </si>
  <si>
    <t>Umeko Wilshaw</t>
  </si>
  <si>
    <t>Janenna Dailey</t>
  </si>
  <si>
    <t>Darcie Hylands</t>
  </si>
  <si>
    <t>Bianka Sertin</t>
  </si>
  <si>
    <t>Robbyn Didball</t>
  </si>
  <si>
    <t>Mauricio Smooth</t>
  </si>
  <si>
    <t>Donovan Willingham</t>
  </si>
  <si>
    <t>Orel Henrie</t>
  </si>
  <si>
    <t>Lesley Letford</t>
  </si>
  <si>
    <t>Saree Exrol</t>
  </si>
  <si>
    <t>Jorie Everex</t>
  </si>
  <si>
    <t>Zita Crossgrove</t>
  </si>
  <si>
    <t>Anthe McNish</t>
  </si>
  <si>
    <t>Daphna Dyson</t>
  </si>
  <si>
    <t>Jacky Lovat</t>
  </si>
  <si>
    <t>Lenette Gyves</t>
  </si>
  <si>
    <t>Ranice Gaytor</t>
  </si>
  <si>
    <t>Jess Martini</t>
  </si>
  <si>
    <t>Ingar Halpine</t>
  </si>
  <si>
    <t>Lark Nelmes</t>
  </si>
  <si>
    <t>Auguste Uren</t>
  </si>
  <si>
    <t>Jermayne O'Grady</t>
  </si>
  <si>
    <t>Tremaine Dyzart</t>
  </si>
  <si>
    <t>Eryn Derle</t>
  </si>
  <si>
    <t>Gabriela McVicker</t>
  </si>
  <si>
    <t>Osbourne Kuhnke</t>
  </si>
  <si>
    <t>Daniela McMichael</t>
  </si>
  <si>
    <t>Geoff Greenmon</t>
  </si>
  <si>
    <t>Jo ann Laurand</t>
  </si>
  <si>
    <t>Cirilo Bolf</t>
  </si>
  <si>
    <t>Esdras Blucher</t>
  </si>
  <si>
    <t>Ave Abbatini</t>
  </si>
  <si>
    <t>Daile Kettel</t>
  </si>
  <si>
    <t>Damon Albisser</t>
  </si>
  <si>
    <t>Elva Hamsher</t>
  </si>
  <si>
    <t>Blanche Folliott</t>
  </si>
  <si>
    <t>Rani Gaffney</t>
  </si>
  <si>
    <t>Weylin Daouze</t>
  </si>
  <si>
    <t>Etan Devericks</t>
  </si>
  <si>
    <t>Josiah Pepi</t>
  </si>
  <si>
    <t>Tallie Buckner</t>
  </si>
  <si>
    <t>Noelyn Vankin</t>
  </si>
  <si>
    <t>Michale Hackley</t>
  </si>
  <si>
    <t>Nealson Niezen</t>
  </si>
  <si>
    <t>Jethro Vedishchev</t>
  </si>
  <si>
    <t>Shawna Powland</t>
  </si>
  <si>
    <t>Zebulen Skeemor</t>
  </si>
  <si>
    <t>Rodrigo Rourke</t>
  </si>
  <si>
    <t>Rickert Fairley</t>
  </si>
  <si>
    <t>Mariquilla Arsmith</t>
  </si>
  <si>
    <t>Laural Teasey</t>
  </si>
  <si>
    <t>Tam Doniso</t>
  </si>
  <si>
    <t>Pet Tellenbrook</t>
  </si>
  <si>
    <t>Tucker Wurst</t>
  </si>
  <si>
    <t>Winfred Siggee</t>
  </si>
  <si>
    <t>Chev McConnal</t>
  </si>
  <si>
    <t>Boycie Marten</t>
  </si>
  <si>
    <t>Rodina Calloway</t>
  </si>
  <si>
    <t>Gennifer Bowdrey</t>
  </si>
  <si>
    <t>Dexter Ewington</t>
  </si>
  <si>
    <t>Chanda Bahls</t>
  </si>
  <si>
    <t>Anette Waldock</t>
  </si>
  <si>
    <t>Fraze Crisell</t>
  </si>
  <si>
    <t>Rolph Slatcher</t>
  </si>
  <si>
    <t>Simone Garz</t>
  </si>
  <si>
    <t>Ted Davoren</t>
  </si>
  <si>
    <t>Orelle Krink</t>
  </si>
  <si>
    <t>Vail Mailey</t>
  </si>
  <si>
    <t>Augustine Layne</t>
  </si>
  <si>
    <t>Ward Barnett</t>
  </si>
  <si>
    <t>Salomi Rosenhaus</t>
  </si>
  <si>
    <t>Chen Dicker</t>
  </si>
  <si>
    <t>Titus Murray</t>
  </si>
  <si>
    <t>Kitti Hedworth</t>
  </si>
  <si>
    <t>Kippar Ricardin</t>
  </si>
  <si>
    <t>Hanson Hadigate</t>
  </si>
  <si>
    <t>Manya Orbell</t>
  </si>
  <si>
    <t>Gris Dewsnap</t>
  </si>
  <si>
    <t>Jammal McPhee</t>
  </si>
  <si>
    <t>Titos Shelmardine</t>
  </si>
  <si>
    <t>Arlette Blinder</t>
  </si>
  <si>
    <t>Emmie Ivamy</t>
  </si>
  <si>
    <t>Boycey MacDermott</t>
  </si>
  <si>
    <t>Della Tapson</t>
  </si>
  <si>
    <t>Jaquenetta Gorelli</t>
  </si>
  <si>
    <t>Camila MacGillespie</t>
  </si>
  <si>
    <t>Ellen Dooman</t>
  </si>
  <si>
    <t>Jessa Wasbrough</t>
  </si>
  <si>
    <t>Sanders McKinstry</t>
  </si>
  <si>
    <t>Leilah Elsy</t>
  </si>
  <si>
    <t>Amberly Pillman</t>
  </si>
  <si>
    <t>Loree Bertelet</t>
  </si>
  <si>
    <t>Arlene Charlin</t>
  </si>
  <si>
    <t>Vite Blethyn</t>
  </si>
  <si>
    <t>Kit Tivolier</t>
  </si>
  <si>
    <t>Inger Jime</t>
  </si>
  <si>
    <t>Ethyl Klaff</t>
  </si>
  <si>
    <t>Cobb Avramow</t>
  </si>
  <si>
    <t>Sayer McGonagle</t>
  </si>
  <si>
    <t>Konstance Iacovelli</t>
  </si>
  <si>
    <t>Sena Bartholomieu</t>
  </si>
  <si>
    <t>Moishe Nicely</t>
  </si>
  <si>
    <t>Moll Wylie</t>
  </si>
  <si>
    <t>Arel Rolland</t>
  </si>
  <si>
    <t>Orv Davidou</t>
  </si>
  <si>
    <t>Codie Ardy</t>
  </si>
  <si>
    <t>Gina Biggadyke</t>
  </si>
  <si>
    <t>Adaline Waud</t>
  </si>
  <si>
    <t>Erny Kesteven</t>
  </si>
  <si>
    <t>Darcy Crosier</t>
  </si>
  <si>
    <t>Sadella Fateley</t>
  </si>
  <si>
    <t>Carey Bennellick</t>
  </si>
  <si>
    <t>Brooks Brouncker</t>
  </si>
  <si>
    <t>Tab Morter</t>
  </si>
  <si>
    <t>Margit Dransfield</t>
  </si>
  <si>
    <t>Pavlov Pucknell</t>
  </si>
  <si>
    <t>Carley Niemetz</t>
  </si>
  <si>
    <t>Elwyn Keyzman</t>
  </si>
  <si>
    <t>Benedikt Leisk</t>
  </si>
  <si>
    <t>Glenn Gillespie</t>
  </si>
  <si>
    <t>Mallory Kiss</t>
  </si>
  <si>
    <t>Jamil Regnard</t>
  </si>
  <si>
    <t>Cecilius Messam</t>
  </si>
  <si>
    <t>Duane Geoghegan</t>
  </si>
  <si>
    <t>Stinky Eddoes</t>
  </si>
  <si>
    <t>Jessie Peabody</t>
  </si>
  <si>
    <t>Brantley Cristofolini</t>
  </si>
  <si>
    <t>Hillel Hutley</t>
  </si>
  <si>
    <t>Hildagard White</t>
  </si>
  <si>
    <t>Currie Lethbury</t>
  </si>
  <si>
    <t>Clyve Dayley</t>
  </si>
  <si>
    <t>Zane Cheverton</t>
  </si>
  <si>
    <t>Kristy Hadland</t>
  </si>
  <si>
    <t>Thalia Crowcher</t>
  </si>
  <si>
    <t>Jonah Lobb</t>
  </si>
  <si>
    <t>Chaddie Record</t>
  </si>
  <si>
    <t>Ernesta Rodd</t>
  </si>
  <si>
    <t>Jayson Rugg</t>
  </si>
  <si>
    <t>Lotta Thoresbie</t>
  </si>
  <si>
    <t>Katlin Garthland</t>
  </si>
  <si>
    <t>Carmelle Sothcott</t>
  </si>
  <si>
    <t>Tait Brewitt</t>
  </si>
  <si>
    <t>Matthus Dumphrey</t>
  </si>
  <si>
    <t>Bess Kubelka</t>
  </si>
  <si>
    <t>Lavinia Chasier</t>
  </si>
  <si>
    <t>Sibby Rastrick</t>
  </si>
  <si>
    <t>Carmelle Utridge</t>
  </si>
  <si>
    <t>Leicester Blonden</t>
  </si>
  <si>
    <t>Abra Lenney</t>
  </si>
  <si>
    <t>Shayne Millin</t>
  </si>
  <si>
    <t>Phillipe Shildrake</t>
  </si>
  <si>
    <t>Rubina Arp</t>
  </si>
  <si>
    <t>Chuck Petkov</t>
  </si>
  <si>
    <t>Brice O'Sheeryne</t>
  </si>
  <si>
    <t>Ramsay Dawdry</t>
  </si>
  <si>
    <t>Lawrence Minchindon</t>
  </si>
  <si>
    <t>Rafe Chorlton</t>
  </si>
  <si>
    <t>Caroline Glidden</t>
  </si>
  <si>
    <t>Wallas Riolfi</t>
  </si>
  <si>
    <t>Rodina Minchin</t>
  </si>
  <si>
    <t>Brien Prate</t>
  </si>
  <si>
    <t>Dionisio Gethyn</t>
  </si>
  <si>
    <t>Peter Aps</t>
  </si>
  <si>
    <t>Orville Dutt</t>
  </si>
  <si>
    <t>Aviva Shayes</t>
  </si>
  <si>
    <t>Elroy Petrasso</t>
  </si>
  <si>
    <t>Rudd Bigland</t>
  </si>
  <si>
    <t>Ruthi Torrance</t>
  </si>
  <si>
    <t>Ellery Renzini</t>
  </si>
  <si>
    <t>Rafaela Neagle</t>
  </si>
  <si>
    <t>Meredith Giraudot</t>
  </si>
  <si>
    <t>Neil Perritt</t>
  </si>
  <si>
    <t>Ike Pretorius</t>
  </si>
  <si>
    <t>Brandtr Lathwood</t>
  </si>
  <si>
    <t>Basilio Shattock</t>
  </si>
  <si>
    <t>Constancia Jenne</t>
  </si>
  <si>
    <t>Bernelle Blint</t>
  </si>
  <si>
    <t>Yolanthe Ingrey</t>
  </si>
  <si>
    <t>Lucita Edington</t>
  </si>
  <si>
    <t>Veriee McGillacoell</t>
  </si>
  <si>
    <t>Madella Seabert</t>
  </si>
  <si>
    <t>Donavon Cheer</t>
  </si>
  <si>
    <t>Erma Wilder</t>
  </si>
  <si>
    <t>Alene Barneveld</t>
  </si>
  <si>
    <t>Malissia Try</t>
  </si>
  <si>
    <t>Faustine Hayward</t>
  </si>
  <si>
    <t>Juliet Semered</t>
  </si>
  <si>
    <t>Merell Larose</t>
  </si>
  <si>
    <t>Bride Fidelli</t>
  </si>
  <si>
    <t>Lesli Baldini</t>
  </si>
  <si>
    <t>Benedetto Aymes</t>
  </si>
  <si>
    <t>Carlos Claxson</t>
  </si>
  <si>
    <t>Minetta Maden</t>
  </si>
  <si>
    <t>Laird Margiotta</t>
  </si>
  <si>
    <t>Renaud Highwood</t>
  </si>
  <si>
    <t>Maddalena Shurrock</t>
  </si>
  <si>
    <t>Massimo McDougle</t>
  </si>
  <si>
    <t>Andris Worboy</t>
  </si>
  <si>
    <t>Isiahi Sealand</t>
  </si>
  <si>
    <t>Huey Strognell</t>
  </si>
  <si>
    <t>Fredek Vaskin</t>
  </si>
  <si>
    <t>Nisse McCauley</t>
  </si>
  <si>
    <t>Terri Dorn</t>
  </si>
  <si>
    <t>Gayelord Gianelli</t>
  </si>
  <si>
    <t>Clem Girth</t>
  </si>
  <si>
    <t>Rodd Froggatt</t>
  </si>
  <si>
    <t>Kelsey Hassur</t>
  </si>
  <si>
    <t>Corrie Naldrett</t>
  </si>
  <si>
    <t>Alyssa Forsyth</t>
  </si>
  <si>
    <t>Abdul Thunnerclef</t>
  </si>
  <si>
    <t>Beitris Naulty</t>
  </si>
  <si>
    <t>Nathaniel Evered</t>
  </si>
  <si>
    <t>Karalee Durrance</t>
  </si>
  <si>
    <t>Minetta Claeskens</t>
  </si>
  <si>
    <t>Joane O' Mulderrig</t>
  </si>
  <si>
    <t>Elie Cantillion</t>
  </si>
  <si>
    <t>Eulalie Bianco</t>
  </si>
  <si>
    <t>Zebedee Lewzey</t>
  </si>
  <si>
    <t>Cassius Roseaman</t>
  </si>
  <si>
    <t>Friederike Leve</t>
  </si>
  <si>
    <t>Letti Howarth</t>
  </si>
  <si>
    <t>Barbi Ayshford</t>
  </si>
  <si>
    <t>Tessie Farre</t>
  </si>
  <si>
    <t>Lancelot Watmough</t>
  </si>
  <si>
    <t>Silvester Capinetti</t>
  </si>
  <si>
    <t>Wait Rosenbaum</t>
  </si>
  <si>
    <t>Elva Aumerle</t>
  </si>
  <si>
    <t>Deny Wiffler</t>
  </si>
  <si>
    <t>Lazar Durant</t>
  </si>
  <si>
    <t>Kyle Hadlow</t>
  </si>
  <si>
    <t>Edith Altree</t>
  </si>
  <si>
    <t>Carri Howis</t>
  </si>
  <si>
    <t>Tamqrah Flowerden</t>
  </si>
  <si>
    <t>Marie-jeanne Marrow</t>
  </si>
  <si>
    <t>Tracy Briztman</t>
  </si>
  <si>
    <t>Miguel Chasemore</t>
  </si>
  <si>
    <t>Sherilyn Barendtsen</t>
  </si>
  <si>
    <t>Taite Fulk</t>
  </si>
  <si>
    <t>Pamela Banke</t>
  </si>
  <si>
    <t>Lil Benion</t>
  </si>
  <si>
    <t>Sibeal Stirman</t>
  </si>
  <si>
    <t>Carmelia Quainton</t>
  </si>
  <si>
    <t>Charlotta Wines</t>
  </si>
  <si>
    <t>Rodie Elsip</t>
  </si>
  <si>
    <t>Barbra Pistol</t>
  </si>
  <si>
    <t>Luisa Parradice</t>
  </si>
  <si>
    <t>Melisse Hartill</t>
  </si>
  <si>
    <t>Delphine Denisard</t>
  </si>
  <si>
    <t>Elva Delepine</t>
  </si>
  <si>
    <t>Katrina Danne</t>
  </si>
  <si>
    <t>Jana Polding</t>
  </si>
  <si>
    <t>Hillary Westphalen</t>
  </si>
  <si>
    <t>Tirrell Durdle</t>
  </si>
  <si>
    <t>Keefer Edmonson</t>
  </si>
  <si>
    <t>Kalli Beeze</t>
  </si>
  <si>
    <t>Natassia Baldoni</t>
  </si>
  <si>
    <t>Luisa Antic</t>
  </si>
  <si>
    <t>Demetri Goatman</t>
  </si>
  <si>
    <t>Gothart Alven</t>
  </si>
  <si>
    <t>Read Muxworthy</t>
  </si>
  <si>
    <t>Agace Sterry</t>
  </si>
  <si>
    <t>Norman Wilden</t>
  </si>
  <si>
    <t>Chantalle Fedynski</t>
  </si>
  <si>
    <t>Sandor D'Ambrogi</t>
  </si>
  <si>
    <t>Carmen Ferrick</t>
  </si>
  <si>
    <t>Murielle Jorez</t>
  </si>
  <si>
    <t>Pacorro Balden</t>
  </si>
  <si>
    <t>Veronike Chidwick</t>
  </si>
  <si>
    <t>Constantin Laurisch</t>
  </si>
  <si>
    <t>Rainer Pirdy</t>
  </si>
  <si>
    <t>Yuri Tampin</t>
  </si>
  <si>
    <t>Gar Mueller</t>
  </si>
  <si>
    <t>Katya Sheaf</t>
  </si>
  <si>
    <t>Melina Shapter</t>
  </si>
  <si>
    <t>Barbabas Cawt</t>
  </si>
  <si>
    <t>Becki Grigorini</t>
  </si>
  <si>
    <t>Rochella Galland</t>
  </si>
  <si>
    <t>Jo Saffen</t>
  </si>
  <si>
    <t>Merrel Pomphrey</t>
  </si>
  <si>
    <t>Cecilia Livingstone</t>
  </si>
  <si>
    <t>Ferdinand Filippucci</t>
  </si>
  <si>
    <t>Vincenz Lillford</t>
  </si>
  <si>
    <t>Rosalie Brankley</t>
  </si>
  <si>
    <t>Had Drew</t>
  </si>
  <si>
    <t>Fidelia Pedrocco</t>
  </si>
  <si>
    <t>Westley Affleck</t>
  </si>
  <si>
    <t>Nikolos Santino</t>
  </si>
  <si>
    <t>Megan Churchard</t>
  </si>
  <si>
    <t>Clemmie Harrap</t>
  </si>
  <si>
    <t>Fulvia Aldie</t>
  </si>
  <si>
    <t>Ransell Spira</t>
  </si>
  <si>
    <t>Nelly Prando</t>
  </si>
  <si>
    <t>Kalindi Hedin</t>
  </si>
  <si>
    <t>Cymbre Giampietro</t>
  </si>
  <si>
    <t>Gerri Witherbed</t>
  </si>
  <si>
    <t>Loretta Churchward</t>
  </si>
  <si>
    <t>Tiebout Roby</t>
  </si>
  <si>
    <t>Vale Lesek</t>
  </si>
  <si>
    <t>Melva Brosoli</t>
  </si>
  <si>
    <t>Andria Zimmermanns</t>
  </si>
  <si>
    <t>Joye Mepham</t>
  </si>
  <si>
    <t>Darci Wixey</t>
  </si>
  <si>
    <t>Zachariah Lared</t>
  </si>
  <si>
    <t>Catherine Jerams</t>
  </si>
  <si>
    <t>Elfrieda Merington</t>
  </si>
  <si>
    <t>Yehudit Dawdary</t>
  </si>
  <si>
    <t>Alberto Morgan</t>
  </si>
  <si>
    <t>Lefty Tatteshall</t>
  </si>
  <si>
    <t>Basilius Hawlgarth</t>
  </si>
  <si>
    <t>Greer Mercey</t>
  </si>
  <si>
    <t>Leyla MacAree</t>
  </si>
  <si>
    <t>Rasla Shutte</t>
  </si>
  <si>
    <t>Merrill Speakman</t>
  </si>
  <si>
    <t>Lindy Pember</t>
  </si>
  <si>
    <t>Genni Glader</t>
  </si>
  <si>
    <t>Wilmette Dronsfield</t>
  </si>
  <si>
    <t>Alric McNaught</t>
  </si>
  <si>
    <t>Myrilla Purvey</t>
  </si>
  <si>
    <t>Rosie Kenzie</t>
  </si>
  <si>
    <t>Karney MacMillan</t>
  </si>
  <si>
    <t>Pietro Coenraets</t>
  </si>
  <si>
    <t>Nikolaus Aldwich</t>
  </si>
  <si>
    <t>Ozzy Cavnor</t>
  </si>
  <si>
    <t>Pablo Goodhand</t>
  </si>
  <si>
    <t>Kristoforo Claremont</t>
  </si>
  <si>
    <t>Garnette Woodyear</t>
  </si>
  <si>
    <t>Baudoin Normanville</t>
  </si>
  <si>
    <t>Erika Forsaith</t>
  </si>
  <si>
    <t>Darin Landal</t>
  </si>
  <si>
    <t>Nathalie Bowerbank</t>
  </si>
  <si>
    <t>Tobe Standen</t>
  </si>
  <si>
    <t>Gradey Frazier</t>
  </si>
  <si>
    <t>Stephan Greeve</t>
  </si>
  <si>
    <t>Farris Valance</t>
  </si>
  <si>
    <t>Helen Delwater</t>
  </si>
  <si>
    <t>Fraze Laing</t>
  </si>
  <si>
    <t>Kiel Woolveridge</t>
  </si>
  <si>
    <t>Loleta Faull</t>
  </si>
  <si>
    <t>Vally Pinel</t>
  </si>
  <si>
    <t>Gennifer Waple</t>
  </si>
  <si>
    <t>Paulo Sibbert</t>
  </si>
  <si>
    <t>Cristina Seegar</t>
  </si>
  <si>
    <t>Heddi McCurley</t>
  </si>
  <si>
    <t>Bernardina Fisbey</t>
  </si>
  <si>
    <t>Ediva Screase</t>
  </si>
  <si>
    <t>Mattias Cheers</t>
  </si>
  <si>
    <t>Kevon Perl</t>
  </si>
  <si>
    <t>Bartlet Gerardeaux</t>
  </si>
  <si>
    <t>Jermain Ruthven</t>
  </si>
  <si>
    <t>Phillipe Greenroyd</t>
  </si>
  <si>
    <t>Felita Melpuss</t>
  </si>
  <si>
    <t>Emmerich Longmuir</t>
  </si>
  <si>
    <t>Alaster Kencott</t>
  </si>
  <si>
    <t>Judd Cowlard</t>
  </si>
  <si>
    <t>Ollie Allsupp</t>
  </si>
  <si>
    <t>Steward Arnke</t>
  </si>
  <si>
    <t>Lucky Whittlesey</t>
  </si>
  <si>
    <t>Arvy Phittiplace</t>
  </si>
  <si>
    <t>Olenka Puddicombe</t>
  </si>
  <si>
    <t>Logan Jansky</t>
  </si>
  <si>
    <t>Aubrey Suthren</t>
  </si>
  <si>
    <t>Cindy Pentecost</t>
  </si>
  <si>
    <t>Trumaine Laundon</t>
  </si>
  <si>
    <t>Reg Kubista</t>
  </si>
  <si>
    <t>Lianne Simeoni</t>
  </si>
  <si>
    <t>Ward Mance</t>
  </si>
  <si>
    <t>Mildred Antonio</t>
  </si>
  <si>
    <t>Aristotle Vibert</t>
  </si>
  <si>
    <t>Newton Shillabear</t>
  </si>
  <si>
    <t>Donnell Preon</t>
  </si>
  <si>
    <t>Jenda Villaron</t>
  </si>
  <si>
    <t>Robinia Losseljong</t>
  </si>
  <si>
    <t>Elmore Gianullo</t>
  </si>
  <si>
    <t>Clarke Hemphall</t>
  </si>
  <si>
    <t>Horatio Franchyonok</t>
  </si>
  <si>
    <t>Carlin Yardley</t>
  </si>
  <si>
    <t>Valencia Ubsdale</t>
  </si>
  <si>
    <t>Bjorn Seedman</t>
  </si>
  <si>
    <t>Keven Chatters</t>
  </si>
  <si>
    <t>Eddy Van Arsdale</t>
  </si>
  <si>
    <t>Fredi Dunkerly</t>
  </si>
  <si>
    <t>Gonzalo Dudson</t>
  </si>
  <si>
    <t>Maryjo Laxe</t>
  </si>
  <si>
    <t>Nial Antonazzi</t>
  </si>
  <si>
    <t>Neil Doctor</t>
  </si>
  <si>
    <t>Heinrick Conelly</t>
  </si>
  <si>
    <t>Sebastiano Cloute</t>
  </si>
  <si>
    <t>Cate Devall</t>
  </si>
  <si>
    <t>Darryl Worgan</t>
  </si>
  <si>
    <t>Toma Crisell</t>
  </si>
  <si>
    <t>Jaimie Lisimore</t>
  </si>
  <si>
    <t>Brade Torn</t>
  </si>
  <si>
    <t>Susi Berndsen</t>
  </si>
  <si>
    <t>Marvin Pochin</t>
  </si>
  <si>
    <t>Kristal Guitonneau</t>
  </si>
  <si>
    <t>Brewer Torres</t>
  </si>
  <si>
    <t>Isidoro Vamplers</t>
  </si>
  <si>
    <t>Shayne Greensall</t>
  </si>
  <si>
    <t>Devland Kohter</t>
  </si>
  <si>
    <t>Arlin Glacken</t>
  </si>
  <si>
    <t>Bridgette Stivers</t>
  </si>
  <si>
    <t>Orland Gommery</t>
  </si>
  <si>
    <t>Hedwig Wooding</t>
  </si>
  <si>
    <t>Darsey Hooban</t>
  </si>
  <si>
    <t>Giordano Rubie</t>
  </si>
  <si>
    <t>Winfield Lansdowne</t>
  </si>
  <si>
    <t>Trevor Greschik</t>
  </si>
  <si>
    <t>Adolpho Wickersham</t>
  </si>
  <si>
    <t>Denni Sadd</t>
  </si>
  <si>
    <t>Zaneta Swaddle</t>
  </si>
  <si>
    <t>Valene Carverhill</t>
  </si>
  <si>
    <t>Freeland Kennerley</t>
  </si>
  <si>
    <t>Barn Doram</t>
  </si>
  <si>
    <t>Burch Chat</t>
  </si>
  <si>
    <t>Eal Ezzle</t>
  </si>
  <si>
    <t>Nial Giovanazzi</t>
  </si>
  <si>
    <t>Emanuele Garfitt</t>
  </si>
  <si>
    <t>Ddene Iddiens</t>
  </si>
  <si>
    <t>Beatrice MacRorie</t>
  </si>
  <si>
    <t>Will Elmhirst</t>
  </si>
  <si>
    <t>Packston Gamlin</t>
  </si>
  <si>
    <t>Rubin Crummay</t>
  </si>
  <si>
    <t>Nicko Ledington</t>
  </si>
  <si>
    <t>Shanta Crooke</t>
  </si>
  <si>
    <t>Abram Hopfer</t>
  </si>
  <si>
    <t>Wash Aizlewood</t>
  </si>
  <si>
    <t>Winston Pech</t>
  </si>
  <si>
    <t>Tuckie Mullenger</t>
  </si>
  <si>
    <t>Estele Murcott</t>
  </si>
  <si>
    <t>Henka McInulty</t>
  </si>
  <si>
    <t>Rouvin Bavister</t>
  </si>
  <si>
    <t>Myles Scoggans</t>
  </si>
  <si>
    <t>Wheeler Renoden</t>
  </si>
  <si>
    <t>Melloney Brown</t>
  </si>
  <si>
    <t>Bobette Advani</t>
  </si>
  <si>
    <t>Terry Hess</t>
  </si>
  <si>
    <t>Horst Phelips</t>
  </si>
  <si>
    <t>Annis Francomb</t>
  </si>
  <si>
    <t>Durant Poag</t>
  </si>
  <si>
    <t>Gill Labrum</t>
  </si>
  <si>
    <t>Barth McGifford</t>
  </si>
  <si>
    <t>Doralynne Lexa</t>
  </si>
  <si>
    <t>Joletta Lounds</t>
  </si>
  <si>
    <t>Thatcher Haug</t>
  </si>
  <si>
    <t>Denys Siggers</t>
  </si>
  <si>
    <t>Glenn O'Murtagh</t>
  </si>
  <si>
    <t>Marlon Rhodus</t>
  </si>
  <si>
    <t>Lammond Tangye</t>
  </si>
  <si>
    <t>Skipper Ohm</t>
  </si>
  <si>
    <t>Lyle Stoyles</t>
  </si>
  <si>
    <t>Eustacia Creamer</t>
  </si>
  <si>
    <t>Lin Ajean</t>
  </si>
  <si>
    <t>Sophie MacLoughlin</t>
  </si>
  <si>
    <t>Culley Bernardotti</t>
  </si>
  <si>
    <t>Aldin Dryburgh</t>
  </si>
  <si>
    <t>Rory Hadwick</t>
  </si>
  <si>
    <t>Colette Mangon</t>
  </si>
  <si>
    <t>Madeline Grief</t>
  </si>
  <si>
    <t>Elisabetta Martinec</t>
  </si>
  <si>
    <t>Kimberlyn Maffia</t>
  </si>
  <si>
    <t>Drake Rawlison</t>
  </si>
  <si>
    <t>Granger Lewin</t>
  </si>
  <si>
    <t>Bernice Nucci</t>
  </si>
  <si>
    <t>Lionello Grogono</t>
  </si>
  <si>
    <t>Ivett Klass</t>
  </si>
  <si>
    <t>Monique Hammelberg</t>
  </si>
  <si>
    <t>Cherye Grunbaum</t>
  </si>
  <si>
    <t>Hedwiga Plail</t>
  </si>
  <si>
    <t>Kristien Llewelly</t>
  </si>
  <si>
    <t>Richmound Satyford</t>
  </si>
  <si>
    <t>Marleah Lingner</t>
  </si>
  <si>
    <t>Antonina Grammer</t>
  </si>
  <si>
    <t>Georgie Seyler</t>
  </si>
  <si>
    <t>Carleen Mingus</t>
  </si>
  <si>
    <t>Reagan Jubert</t>
  </si>
  <si>
    <t>Laurice Miall</t>
  </si>
  <si>
    <t>Elbertina Gounet</t>
  </si>
  <si>
    <t>Carlin Vivash</t>
  </si>
  <si>
    <t>Merrile Urrey</t>
  </si>
  <si>
    <t>Myrtie Silversmid</t>
  </si>
  <si>
    <t>Gennifer Gaythwaite</t>
  </si>
  <si>
    <t>Gale Batchelder</t>
  </si>
  <si>
    <t>Harlan Mein</t>
  </si>
  <si>
    <t>Meara Timmis</t>
  </si>
  <si>
    <t>Ariadne Willshire</t>
  </si>
  <si>
    <t>Bobbi Denis</t>
  </si>
  <si>
    <t>Bernard Lefeuvre</t>
  </si>
  <si>
    <t>Barr Orring</t>
  </si>
  <si>
    <t>Maighdiln Payfoot</t>
  </si>
  <si>
    <t>Cletis Temlett</t>
  </si>
  <si>
    <t>Jone Sleep</t>
  </si>
  <si>
    <t>Garey Lambregts</t>
  </si>
  <si>
    <t>Hillel Burdett</t>
  </si>
  <si>
    <t>Elisabetta Curzey</t>
  </si>
  <si>
    <t>Sadella Bowgen</t>
  </si>
  <si>
    <t>Maynard Krebs</t>
  </si>
  <si>
    <t>Golda Devigne</t>
  </si>
  <si>
    <t>Patin Scardifield</t>
  </si>
  <si>
    <t>Broderic Osbourne</t>
  </si>
  <si>
    <t>Andreana Baly</t>
  </si>
  <si>
    <t>Emanuele Blackden</t>
  </si>
  <si>
    <t>Licha Whitemarsh</t>
  </si>
  <si>
    <t>Albertine Berntssen</t>
  </si>
  <si>
    <t>Matthias Haestier</t>
  </si>
  <si>
    <t>Nikolos Ruppeli</t>
  </si>
  <si>
    <t>Inger Chatenet</t>
  </si>
  <si>
    <t>Lucina Farndon</t>
  </si>
  <si>
    <t>Raviv Jandel</t>
  </si>
  <si>
    <t>Arleen Freezor</t>
  </si>
  <si>
    <t>Baird Hayhow</t>
  </si>
  <si>
    <t>Kevin Wayvill</t>
  </si>
  <si>
    <t>Lyn Trewett</t>
  </si>
  <si>
    <t>Lulita Wyke</t>
  </si>
  <si>
    <t>Saunders Hubery</t>
  </si>
  <si>
    <t>Danit Fosserd</t>
  </si>
  <si>
    <t>Sunny Glyne</t>
  </si>
  <si>
    <t>Orelia Philipson</t>
  </si>
  <si>
    <t>Rosina Kener</t>
  </si>
  <si>
    <t>Derk Latham</t>
  </si>
  <si>
    <t>Krisha Rotherham</t>
  </si>
  <si>
    <t>Elsey Sanchez</t>
  </si>
  <si>
    <t>Beatrice Watkin</t>
  </si>
  <si>
    <t>Glennie Giorgio</t>
  </si>
  <si>
    <t>Tani Haddock</t>
  </si>
  <si>
    <t>Nobie Queripel</t>
  </si>
  <si>
    <t>Tabbatha Battaille</t>
  </si>
  <si>
    <t>Marijn Avison</t>
  </si>
  <si>
    <t>Brandi Gratton</t>
  </si>
  <si>
    <t>Baxter Toulamain</t>
  </si>
  <si>
    <t>Iago Epine</t>
  </si>
  <si>
    <t>Bertie Turpey</t>
  </si>
  <si>
    <t>Krishnah Capelle</t>
  </si>
  <si>
    <t>Dorothea Gheeraert</t>
  </si>
  <si>
    <t>Georgiana Nutten</t>
  </si>
  <si>
    <t>Bonny Oxteby</t>
  </si>
  <si>
    <t>May Richings</t>
  </si>
  <si>
    <t>Tori Helis</t>
  </si>
  <si>
    <t>Ivan Gonzalo</t>
  </si>
  <si>
    <t>Tedie Cartmer</t>
  </si>
  <si>
    <t>Scot Skoughman</t>
  </si>
  <si>
    <t>Aluino Sheerin</t>
  </si>
  <si>
    <t>Karlie Wennington</t>
  </si>
  <si>
    <t>Bil Riatt</t>
  </si>
  <si>
    <t>Roger Guiet</t>
  </si>
  <si>
    <t>Maury Belshaw</t>
  </si>
  <si>
    <t>Kara-lynn Ingarfill</t>
  </si>
  <si>
    <t>Martica Attenbrow</t>
  </si>
  <si>
    <t>Christan Dukesbury</t>
  </si>
  <si>
    <t>Grazia Didball</t>
  </si>
  <si>
    <t>Trisha Hinchshaw</t>
  </si>
  <si>
    <t>Claire Espinos</t>
  </si>
  <si>
    <t>Chancey Yarrell</t>
  </si>
  <si>
    <t>Leelah Yarnton</t>
  </si>
  <si>
    <t>Colline Openshaw</t>
  </si>
  <si>
    <t>Beverlie Viccary</t>
  </si>
  <si>
    <t>Rosella Zamora</t>
  </si>
  <si>
    <t>Rance Medwell</t>
  </si>
  <si>
    <t>Vickie Jocic</t>
  </si>
  <si>
    <t>Filip Stellman</t>
  </si>
  <si>
    <t>Vania Tolefree</t>
  </si>
  <si>
    <t>Olivero Wessel</t>
  </si>
  <si>
    <t>Frasquito Breach</t>
  </si>
  <si>
    <t>Franny Malarkey</t>
  </si>
  <si>
    <t>Hamlin Matchitt</t>
  </si>
  <si>
    <t>Celka Attoc</t>
  </si>
  <si>
    <t>Garner Leatherbarrow</t>
  </si>
  <si>
    <t>Willem Juschke</t>
  </si>
  <si>
    <t>Beaufort Rentcome</t>
  </si>
  <si>
    <t>Sarita Batcheldor</t>
  </si>
  <si>
    <t>Curry Coiley</t>
  </si>
  <si>
    <t>Chan Thorwarth</t>
  </si>
  <si>
    <t>Odell Matterdace</t>
  </si>
  <si>
    <t>Saree de Clercq</t>
  </si>
  <si>
    <t>Jami Swinbourne</t>
  </si>
  <si>
    <t>Ali Izaks</t>
  </si>
  <si>
    <t>Chan Shillabeare</t>
  </si>
  <si>
    <t>Salli Gooda</t>
  </si>
  <si>
    <t>Mavis Huyge</t>
  </si>
  <si>
    <t>Coralyn Dudney</t>
  </si>
  <si>
    <t>Petronille Niles</t>
  </si>
  <si>
    <t>Ardine Carloni</t>
  </si>
  <si>
    <t>Somerset Phlippsen</t>
  </si>
  <si>
    <t>Tracey Phelip</t>
  </si>
  <si>
    <t>Izak Newbigging</t>
  </si>
  <si>
    <t>Leone Capstack</t>
  </si>
  <si>
    <t>Garey Thow</t>
  </si>
  <si>
    <t>Florri Coldbath</t>
  </si>
  <si>
    <t>Elaina Shelmardine</t>
  </si>
  <si>
    <t>Arleyne Piens</t>
  </si>
  <si>
    <t>Avivah Sante</t>
  </si>
  <si>
    <t>Keenan Kruszelnicki</t>
  </si>
  <si>
    <t>Nate Bartaletti</t>
  </si>
  <si>
    <t>Erroll Tirkin</t>
  </si>
  <si>
    <t>Bea Gofton</t>
  </si>
  <si>
    <t>Glynis Garaghan</t>
  </si>
  <si>
    <t>Raquel Beelby</t>
  </si>
  <si>
    <t>Amalle Reymers</t>
  </si>
  <si>
    <t>Hunter Erni</t>
  </si>
  <si>
    <t>Barbara Locker</t>
  </si>
  <si>
    <t>Van Vedmore</t>
  </si>
  <si>
    <t>Waldemar Vaggers</t>
  </si>
  <si>
    <t>Massimiliano McIver</t>
  </si>
  <si>
    <t>Jessica Sheather</t>
  </si>
  <si>
    <t>May Fortesquieu</t>
  </si>
  <si>
    <t>Mathew Russ</t>
  </si>
  <si>
    <t>Sherlock Duffell</t>
  </si>
  <si>
    <t>Horton Stretton</t>
  </si>
  <si>
    <t>Martyn Bunhill</t>
  </si>
  <si>
    <t>Deena Leeming</t>
  </si>
  <si>
    <t>Gizela Lalley</t>
  </si>
  <si>
    <t>Ezequiel Kull</t>
  </si>
  <si>
    <t>Mendel Iscowitz</t>
  </si>
  <si>
    <t>Lucila Fosh</t>
  </si>
  <si>
    <t>Christina Augar</t>
  </si>
  <si>
    <t>Micah Rawdales</t>
  </si>
  <si>
    <t>Beverie Ducket</t>
  </si>
  <si>
    <t>See Postin</t>
  </si>
  <si>
    <t>Ashley Somerton</t>
  </si>
  <si>
    <t>Norman Carcas</t>
  </si>
  <si>
    <t>Mil Tichelaar</t>
  </si>
  <si>
    <t>Josiah Saer</t>
  </si>
  <si>
    <t>Chloette Millard</t>
  </si>
  <si>
    <t>Sheilakathryn Buckberry</t>
  </si>
  <si>
    <t>Nickolai Martins</t>
  </si>
  <si>
    <t>Cairistiona Lyver</t>
  </si>
  <si>
    <t>Nikolai De Castri</t>
  </si>
  <si>
    <t>Bill Covil</t>
  </si>
  <si>
    <t>Wini Allenson</t>
  </si>
  <si>
    <t>Barde Pound</t>
  </si>
  <si>
    <t>Loella Connell</t>
  </si>
  <si>
    <t>Christye Spraging</t>
  </si>
  <si>
    <t>Terri Novic</t>
  </si>
  <si>
    <t>Hynda Smee</t>
  </si>
  <si>
    <t>Shelley Schuh</t>
  </si>
  <si>
    <t>Deloria Jardine</t>
  </si>
  <si>
    <t>Carce Maund</t>
  </si>
  <si>
    <t>Eward Cureton</t>
  </si>
  <si>
    <t>Maure Quinane</t>
  </si>
  <si>
    <t>Anselma Paradise</t>
  </si>
  <si>
    <t>Wallas Druitt</t>
  </si>
  <si>
    <t>Devland Le Prevost</t>
  </si>
  <si>
    <t>Jessica Derye-Barrett</t>
  </si>
  <si>
    <t>Martica Whyler</t>
  </si>
  <si>
    <t>Costa Fincke</t>
  </si>
  <si>
    <t>Rudolfo Yanyushkin</t>
  </si>
  <si>
    <t>Hugo Mowbray</t>
  </si>
  <si>
    <t>Aluino Eble</t>
  </si>
  <si>
    <t>Jamie Simmings</t>
  </si>
  <si>
    <t>Emelyne Rochford</t>
  </si>
  <si>
    <t>Elsey O'Shevlin</t>
  </si>
  <si>
    <t>Jacinthe Vel</t>
  </si>
  <si>
    <t>Lory Brundell</t>
  </si>
  <si>
    <t>Merilee Leverich</t>
  </si>
  <si>
    <t>Tiphani Cuerda</t>
  </si>
  <si>
    <t>Latrina Shropsheir</t>
  </si>
  <si>
    <t>Court Brightwell</t>
  </si>
  <si>
    <t>Travers Nequest</t>
  </si>
  <si>
    <t>Christabella Timblett</t>
  </si>
  <si>
    <t>Bryn Tomas</t>
  </si>
  <si>
    <t>Caro Farrington</t>
  </si>
  <si>
    <t>Janeva Edelheid</t>
  </si>
  <si>
    <t>Deloris Nuzzti</t>
  </si>
  <si>
    <t>Izzy Glennon</t>
  </si>
  <si>
    <t>Jethro Percifer</t>
  </si>
  <si>
    <t>Rosaline Joanic</t>
  </si>
  <si>
    <t>Stanislas Colleer</t>
  </si>
  <si>
    <t>Barnabe McCaighey</t>
  </si>
  <si>
    <t>Raff Menichini</t>
  </si>
  <si>
    <t>Agretha Pevreal</t>
  </si>
  <si>
    <t>Ranice Exton</t>
  </si>
  <si>
    <t>Giorgio Suett</t>
  </si>
  <si>
    <t>Kean Keelinge</t>
  </si>
  <si>
    <t>Row Giottini</t>
  </si>
  <si>
    <t>Temple Dorracott</t>
  </si>
  <si>
    <t>Sibbie Cutbush</t>
  </si>
  <si>
    <t>Kippy Blaver</t>
  </si>
  <si>
    <t>Kyle Molan</t>
  </si>
  <si>
    <t>Elroy Lenaghen</t>
  </si>
  <si>
    <t>Tabina Askell</t>
  </si>
  <si>
    <t>Danny Itscovitz</t>
  </si>
  <si>
    <t>Stephannie Birt</t>
  </si>
  <si>
    <t>Nichols Exton</t>
  </si>
  <si>
    <t>Nikolaus Plampeyn</t>
  </si>
  <si>
    <t>Gaelan Robrow</t>
  </si>
  <si>
    <t>Arabel Denison</t>
  </si>
  <si>
    <t>Nil Dowden</t>
  </si>
  <si>
    <t>Sherwynd Southerell</t>
  </si>
  <si>
    <t>Nolie Gonnin</t>
  </si>
  <si>
    <t>Thebault Base</t>
  </si>
  <si>
    <t>Standford Searight</t>
  </si>
  <si>
    <t>Ddene Castree</t>
  </si>
  <si>
    <t>Reeta Hildred</t>
  </si>
  <si>
    <t>Julianna Dunklee</t>
  </si>
  <si>
    <t>Prentiss Lockery</t>
  </si>
  <si>
    <t>Cyndi D'Agostino</t>
  </si>
  <si>
    <t>Keelby Lawie</t>
  </si>
  <si>
    <t>Morty Kettlestringes</t>
  </si>
  <si>
    <t>Netti Scullion</t>
  </si>
  <si>
    <t>Corene Diamant</t>
  </si>
  <si>
    <t>Jonah Crighton</t>
  </si>
  <si>
    <t>Verine Gouldstone</t>
  </si>
  <si>
    <t>Duffy Grimsdyke</t>
  </si>
  <si>
    <t>Andre Wemyss</t>
  </si>
  <si>
    <t>Hew Lamborne</t>
  </si>
  <si>
    <t>Malachi Oldknow</t>
  </si>
  <si>
    <t>Teresina Howling</t>
  </si>
  <si>
    <t>Stanislas Pessolt</t>
  </si>
  <si>
    <t>Pepillo Keaysell</t>
  </si>
  <si>
    <t>Sidnee Chalkly</t>
  </si>
  <si>
    <t>Skell Heijne</t>
  </si>
  <si>
    <t>Barbi Matysiak</t>
  </si>
  <si>
    <t>Viv Czajka</t>
  </si>
  <si>
    <t>Esra Snibson</t>
  </si>
  <si>
    <t>Zonda Pipes</t>
  </si>
  <si>
    <t>Dionis Cumpton</t>
  </si>
  <si>
    <t>Sheffield Drayton</t>
  </si>
  <si>
    <t>Alleen Pymar</t>
  </si>
  <si>
    <t>Stephen Vince</t>
  </si>
  <si>
    <t>Lowe Guiness</t>
  </si>
  <si>
    <t>Deirdre Wem</t>
  </si>
  <si>
    <t>Craggie Paradin</t>
  </si>
  <si>
    <t>Ranique Hyatt</t>
  </si>
  <si>
    <t>Leola Harhoff</t>
  </si>
  <si>
    <t>Belita Kroll</t>
  </si>
  <si>
    <t>Abram Causton</t>
  </si>
  <si>
    <t>Dex Hughill</t>
  </si>
  <si>
    <t>Pierre Lambshine</t>
  </si>
  <si>
    <t>Herrick Utterson</t>
  </si>
  <si>
    <t>Shani Dawdary</t>
  </si>
  <si>
    <t>Lorie Bamblett</t>
  </si>
  <si>
    <t>Darnall Goodship</t>
  </si>
  <si>
    <t>Coleman Blunderfield</t>
  </si>
  <si>
    <t>Damaris Metson</t>
  </si>
  <si>
    <t>Wenona Pawlik</t>
  </si>
  <si>
    <t>Pansie Lingley</t>
  </si>
  <si>
    <t>Billye Shwalbe</t>
  </si>
  <si>
    <t>Aura Server</t>
  </si>
  <si>
    <t>Murdock Gorton</t>
  </si>
  <si>
    <t>De Devereux</t>
  </si>
  <si>
    <t>Arty Brobak</t>
  </si>
  <si>
    <t>Ophelia Renak</t>
  </si>
  <si>
    <t>Zebadiah Parham</t>
  </si>
  <si>
    <t>Prentiss Chastaing</t>
  </si>
  <si>
    <t>Rodrique Filon</t>
  </si>
  <si>
    <t>Osmond Bayfield</t>
  </si>
  <si>
    <t>Welbie Siveyer</t>
  </si>
  <si>
    <t>Gayelord Coffin</t>
  </si>
  <si>
    <t>Derrik Bacchus</t>
  </si>
  <si>
    <t>Berkly Barg</t>
  </si>
  <si>
    <t>Petronella O' Ronan</t>
  </si>
  <si>
    <t>Conny Sommerly</t>
  </si>
  <si>
    <t>Monty Spellward</t>
  </si>
  <si>
    <t>Klement Garrison</t>
  </si>
  <si>
    <t>Phillipe Corter</t>
  </si>
  <si>
    <t>Mada Addie</t>
  </si>
  <si>
    <t>Kimmi Erskin</t>
  </si>
  <si>
    <t>Alfie Ainsworth</t>
  </si>
  <si>
    <t>Maximilianus Hamlington</t>
  </si>
  <si>
    <t>Artair Runcie</t>
  </si>
  <si>
    <t>Millie Shayler</t>
  </si>
  <si>
    <t>Alex Ateridge</t>
  </si>
  <si>
    <t>Amory Crasswell</t>
  </si>
  <si>
    <t>Demetris Hazlegrove</t>
  </si>
  <si>
    <t>Peggie Grayland</t>
  </si>
  <si>
    <t>Garrot Redrup</t>
  </si>
  <si>
    <t>Doralia Robshaw</t>
  </si>
  <si>
    <t>Evvy Riedel</t>
  </si>
  <si>
    <t>Antonella Horrod</t>
  </si>
  <si>
    <t>Fredelia Gianetti</t>
  </si>
  <si>
    <t>Ivor Davidy</t>
  </si>
  <si>
    <t>Dyane Rival</t>
  </si>
  <si>
    <t>Isadora Davana</t>
  </si>
  <si>
    <t>Marieann Andren</t>
  </si>
  <si>
    <t>Avg Net Revenue Per Employee</t>
  </si>
  <si>
    <t>Net Revenue</t>
  </si>
  <si>
    <t>Total Compensation</t>
  </si>
  <si>
    <t>Commission Per Account</t>
  </si>
  <si>
    <t>Commission</t>
  </si>
  <si>
    <t>Base Pay</t>
  </si>
  <si>
    <t>Avg Gross Revenue Per Employee</t>
  </si>
  <si>
    <t>Avg Gross Revenue Per Account</t>
  </si>
  <si>
    <t>Number of Accounts Closed</t>
  </si>
  <si>
    <t>Sum of base</t>
  </si>
  <si>
    <t>% to Target</t>
  </si>
  <si>
    <t>Sum of number_of_accounts</t>
  </si>
  <si>
    <t>Target Gross Revenue</t>
  </si>
  <si>
    <t>Sum of Quota</t>
  </si>
  <si>
    <t>Gross Revenue</t>
  </si>
  <si>
    <t>Count of employee_id</t>
  </si>
  <si>
    <t>Number of Employees</t>
  </si>
  <si>
    <t>Values</t>
  </si>
  <si>
    <t>Headcount</t>
  </si>
  <si>
    <t>Base Maximum</t>
  </si>
  <si>
    <t>Base Minimum</t>
  </si>
  <si>
    <t>Title</t>
  </si>
  <si>
    <t>Base Assumptions</t>
  </si>
  <si>
    <t>New Assumptions</t>
  </si>
  <si>
    <t>Growth Rate</t>
  </si>
  <si>
    <t>Benchmark Total Pay</t>
  </si>
  <si>
    <t>Benchmark Commission</t>
  </si>
  <si>
    <t>Benchmark Base</t>
  </si>
  <si>
    <t xml:space="preserve"> Title</t>
  </si>
  <si>
    <t>FY 2019 Workforce Planning</t>
  </si>
  <si>
    <t>Assume consistent compensation structure and no growth in headcount. Optimize by assuming the company grows its book of business.</t>
  </si>
  <si>
    <t>Increase the headcount.</t>
  </si>
  <si>
    <t>Gross revenue difference from 2018</t>
  </si>
  <si>
    <t>2018 Base Salary</t>
  </si>
  <si>
    <t>2018 Commision</t>
  </si>
  <si>
    <t>2018 Total Pay</t>
  </si>
  <si>
    <t>Benchmark Data</t>
  </si>
  <si>
    <t>Employee name</t>
  </si>
  <si>
    <t>Job Title</t>
  </si>
  <si>
    <t>Employee ID</t>
  </si>
  <si>
    <t>Benchmark Base Salary</t>
  </si>
  <si>
    <t>Compensation Information</t>
  </si>
  <si>
    <t>Employee Information</t>
  </si>
  <si>
    <t>Full name</t>
  </si>
  <si>
    <t>Baseline</t>
  </si>
  <si>
    <t>Percent change from Base</t>
  </si>
  <si>
    <t>Row Labels</t>
  </si>
  <si>
    <t>Grand Total</t>
  </si>
  <si>
    <t>Sum of sum_closed</t>
  </si>
  <si>
    <t>Account Executive level</t>
  </si>
  <si>
    <t xml:space="preserve">FY18 </t>
  </si>
  <si>
    <t>Proj. Gross Revenue</t>
  </si>
  <si>
    <t>FY18 Gross revenue</t>
  </si>
  <si>
    <t>FY18 Total Commission</t>
  </si>
  <si>
    <t>Proj. Total Commission</t>
  </si>
  <si>
    <t>% total commission</t>
  </si>
  <si>
    <t xml:space="preserve">0-100% </t>
  </si>
  <si>
    <t xml:space="preserve">100-125% </t>
  </si>
  <si>
    <t xml:space="preserve">125-150% </t>
  </si>
  <si>
    <t xml:space="preserve">150-200% </t>
  </si>
  <si>
    <t>Total Headcount</t>
  </si>
  <si>
    <t>% of closed sum deals per accocunt level</t>
  </si>
  <si>
    <t>Strategy Combined:</t>
  </si>
  <si>
    <t>Annual Raise</t>
  </si>
  <si>
    <t>Strategy 1</t>
  </si>
  <si>
    <t>Strategy 2</t>
  </si>
  <si>
    <t>Strategy 3</t>
  </si>
  <si>
    <t>Strategy - Combined</t>
  </si>
  <si>
    <t>Sum of total pay</t>
  </si>
  <si>
    <t>Sum of total commission</t>
  </si>
  <si>
    <t>Purpose: To optimize workforce planning to be in line with our 2019 fiscal yearly goal of 1 Billion gross revenue and 750 Million net profit for the company.</t>
  </si>
  <si>
    <t xml:space="preserve">Strategy 1: </t>
  </si>
  <si>
    <t xml:space="preserve">Strategy 2: </t>
  </si>
  <si>
    <t>Modify the pay structure to boost incentives for employees and maximize net revenue.</t>
  </si>
  <si>
    <t>Strategy 3:</t>
  </si>
  <si>
    <t>Combine three strategies, which involve modifying quotas, growth, headcount, and commission structure, in order to optimize forecasted revenue for 2019.</t>
  </si>
  <si>
    <t>Per employee</t>
  </si>
  <si>
    <t>%from baseline</t>
  </si>
  <si>
    <t>All Account Executives</t>
  </si>
  <si>
    <t>difference from baseline</t>
  </si>
  <si>
    <t>Percent change from base</t>
  </si>
  <si>
    <t>FY18</t>
  </si>
  <si>
    <t>Projected FY19 goals</t>
  </si>
  <si>
    <t>Net Profit</t>
  </si>
  <si>
    <t>FY19</t>
  </si>
  <si>
    <t xml:space="preserve">  </t>
  </si>
  <si>
    <t>Sum of %_of_Quota</t>
  </si>
  <si>
    <t>Deals_closed(gross revenue)/total pay</t>
  </si>
  <si>
    <t>$ Total Compensation/$ Gross revenue</t>
  </si>
  <si>
    <t>(Strategy(TC/GR)- (baseline TC/GR))/(baseline TC/GR)) % Difference</t>
  </si>
  <si>
    <t>Accounts per perosn</t>
  </si>
  <si>
    <t>profit/gross reveue</t>
  </si>
  <si>
    <t>Baseline Net Revenue - Strategy Net Revenue</t>
  </si>
  <si>
    <t>Baseline Gross- Strategy Gross</t>
  </si>
  <si>
    <t>%change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</si>
</sst>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&quot;$&quot;#,##0.00"/>
    <numFmt numFmtId="167" formatCode="_(&quot;$&quot;* #,##0_);_(&quot;$&quot;* \(#,##0\);_(&quot;$&quot;* &quot;-&quot;??_);_(@_)"/>
    <numFmt numFmtId="168" formatCode="_(* #,##0_);_(* \(#,##0\);_(* &quot;-&quot;??_);_(@_)"/>
    <numFmt numFmtId="169" formatCode="0.000%"/>
    <numFmt numFmtId="170" formatCode="&quot;$&quot;#,##0.0000"/>
    <numFmt numFmtId="171" formatCode="0.0000"/>
    <numFmt numFmtId="172" formatCode="0.00000"/>
  </numFmts>
  <fonts count="14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2"/>
    </font>
    <font>
      <sz val="11"/>
      <color theme="1"/>
      <name val="Calibri"/>
      <family val="2"/>
      <scheme val="minor"/>
    </font>
    <font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000000"/>
      <name val="Comic Sans MS"/>
      <family val="4"/>
    </font>
    <font>
      <b/>
      <sz val="11"/>
      <color theme="1"/>
      <name val="Comic Sans MS"/>
      <family val="4"/>
    </font>
    <font>
      <b/>
      <sz val="16"/>
      <color theme="1"/>
      <name val="Comic Sans MS"/>
      <family val="4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omic Sans MS"/>
      <family val="4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FD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5">
    <xf numFmtId="0" fontId="0" fillId="0" borderId="0" xfId="0"/>
    <xf numFmtId="164" fontId="3" fillId="0" borderId="0" xfId="0" applyNumberFormat="1" applyFont="1"/>
    <xf numFmtId="1" fontId="3" fillId="0" borderId="0" xfId="0" applyNumberFormat="1" applyFont="1"/>
    <xf numFmtId="164" fontId="3" fillId="0" borderId="0" xfId="2" applyNumberFormat="1" applyFont="1"/>
    <xf numFmtId="164" fontId="3" fillId="3" borderId="0" xfId="0" applyNumberFormat="1" applyFont="1" applyFill="1"/>
    <xf numFmtId="164" fontId="3" fillId="4" borderId="0" xfId="0" applyNumberFormat="1" applyFont="1" applyFill="1"/>
    <xf numFmtId="1" fontId="3" fillId="4" borderId="0" xfId="0" applyNumberFormat="1" applyFont="1" applyFill="1"/>
    <xf numFmtId="164" fontId="3" fillId="5" borderId="0" xfId="0" applyNumberFormat="1" applyFont="1" applyFill="1"/>
    <xf numFmtId="165" fontId="0" fillId="0" borderId="0" xfId="0" applyNumberFormat="1"/>
    <xf numFmtId="0" fontId="3" fillId="0" borderId="0" xfId="0" applyFont="1"/>
    <xf numFmtId="165" fontId="3" fillId="0" borderId="0" xfId="0" applyNumberFormat="1" applyFont="1"/>
    <xf numFmtId="44" fontId="0" fillId="0" borderId="0" xfId="2" applyFont="1"/>
    <xf numFmtId="165" fontId="4" fillId="0" borderId="1" xfId="0" applyNumberFormat="1" applyFont="1" applyBorder="1"/>
    <xf numFmtId="0" fontId="0" fillId="0" borderId="0" xfId="0" applyProtection="1">
      <protection locked="0"/>
    </xf>
    <xf numFmtId="167" fontId="3" fillId="0" borderId="0" xfId="2" applyNumberFormat="1" applyFont="1"/>
    <xf numFmtId="2" fontId="3" fillId="4" borderId="0" xfId="3" applyNumberFormat="1" applyFont="1" applyFill="1"/>
    <xf numFmtId="2" fontId="3" fillId="0" borderId="0" xfId="3" applyNumberFormat="1" applyFont="1"/>
    <xf numFmtId="164" fontId="1" fillId="2" borderId="0" xfId="4" applyNumberFormat="1"/>
    <xf numFmtId="164" fontId="3" fillId="8" borderId="0" xfId="0" applyNumberFormat="1" applyFont="1" applyFill="1"/>
    <xf numFmtId="0" fontId="3" fillId="5" borderId="0" xfId="0" applyNumberFormat="1" applyFont="1" applyFill="1"/>
    <xf numFmtId="0" fontId="3" fillId="0" borderId="0" xfId="0" applyNumberFormat="1" applyFont="1"/>
    <xf numFmtId="0" fontId="7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6" fillId="0" borderId="0" xfId="0" applyFont="1" applyProtection="1">
      <protection locked="0"/>
    </xf>
    <xf numFmtId="2" fontId="3" fillId="0" borderId="0" xfId="0" applyNumberFormat="1" applyFont="1" applyProtection="1">
      <protection locked="0"/>
    </xf>
    <xf numFmtId="44" fontId="3" fillId="0" borderId="0" xfId="2" applyFont="1" applyProtection="1">
      <protection locked="0"/>
    </xf>
    <xf numFmtId="0" fontId="3" fillId="0" borderId="2" xfId="0" applyFont="1" applyBorder="1" applyProtection="1">
      <protection locked="0"/>
    </xf>
    <xf numFmtId="9" fontId="3" fillId="4" borderId="2" xfId="5" applyFont="1" applyFill="1" applyBorder="1" applyProtection="1">
      <protection locked="0"/>
    </xf>
    <xf numFmtId="0" fontId="0" fillId="0" borderId="0" xfId="0" pivotButton="1" applyProtection="1">
      <protection locked="0"/>
    </xf>
    <xf numFmtId="0" fontId="0" fillId="0" borderId="0" xfId="0" applyAlignment="1" applyProtection="1">
      <alignment horizontal="left"/>
      <protection locked="0"/>
    </xf>
    <xf numFmtId="44" fontId="0" fillId="0" borderId="0" xfId="0" applyNumberFormat="1" applyProtection="1">
      <protection locked="0"/>
    </xf>
    <xf numFmtId="0" fontId="3" fillId="0" borderId="2" xfId="0" applyFont="1" applyBorder="1" applyAlignment="1" applyProtection="1">
      <alignment horizontal="center"/>
      <protection locked="0"/>
    </xf>
    <xf numFmtId="4" fontId="0" fillId="0" borderId="0" xfId="0" applyNumberFormat="1" applyProtection="1">
      <protection locked="0"/>
    </xf>
    <xf numFmtId="167" fontId="3" fillId="4" borderId="2" xfId="2" applyNumberFormat="1" applyFont="1" applyFill="1" applyBorder="1" applyAlignment="1" applyProtection="1">
      <alignment horizontal="center"/>
      <protection locked="0"/>
    </xf>
    <xf numFmtId="9" fontId="3" fillId="4" borderId="2" xfId="3" applyFont="1" applyFill="1" applyBorder="1" applyAlignment="1" applyProtection="1">
      <alignment horizontal="center"/>
      <protection locked="0"/>
    </xf>
    <xf numFmtId="1" fontId="3" fillId="4" borderId="2" xfId="2" applyNumberFormat="1" applyFont="1" applyFill="1" applyBorder="1" applyAlignment="1" applyProtection="1">
      <alignment horizontal="center"/>
      <protection locked="0"/>
    </xf>
    <xf numFmtId="165" fontId="0" fillId="0" borderId="0" xfId="0" applyNumberFormat="1" applyProtection="1">
      <protection locked="0"/>
    </xf>
    <xf numFmtId="9" fontId="3" fillId="6" borderId="2" xfId="3" applyFont="1" applyFill="1" applyBorder="1" applyProtection="1">
      <protection locked="0"/>
    </xf>
    <xf numFmtId="0" fontId="3" fillId="0" borderId="2" xfId="0" applyFont="1" applyBorder="1" applyAlignment="1" applyProtection="1">
      <alignment wrapText="1"/>
      <protection locked="0"/>
    </xf>
    <xf numFmtId="167" fontId="3" fillId="6" borderId="2" xfId="2" applyNumberFormat="1" applyFont="1" applyFill="1" applyBorder="1" applyProtection="1">
      <protection locked="0"/>
    </xf>
    <xf numFmtId="1" fontId="3" fillId="6" borderId="2" xfId="2" applyNumberFormat="1" applyFont="1" applyFill="1" applyBorder="1" applyProtection="1">
      <protection locked="0"/>
    </xf>
    <xf numFmtId="1" fontId="3" fillId="0" borderId="0" xfId="0" applyNumberFormat="1" applyFont="1" applyProtection="1">
      <protection locked="0"/>
    </xf>
    <xf numFmtId="10" fontId="3" fillId="4" borderId="2" xfId="3" applyNumberFormat="1" applyFont="1" applyFill="1" applyBorder="1" applyAlignment="1" applyProtection="1">
      <alignment horizontal="center"/>
      <protection locked="0"/>
    </xf>
    <xf numFmtId="10" fontId="3" fillId="0" borderId="0" xfId="0" applyNumberFormat="1" applyFont="1" applyProtection="1">
      <protection locked="0"/>
    </xf>
    <xf numFmtId="0" fontId="5" fillId="0" borderId="0" xfId="0" applyFont="1" applyProtection="1">
      <protection locked="0"/>
    </xf>
    <xf numFmtId="0" fontId="3" fillId="6" borderId="2" xfId="0" applyFont="1" applyFill="1" applyBorder="1" applyProtection="1"/>
    <xf numFmtId="0" fontId="3" fillId="0" borderId="2" xfId="0" applyFont="1" applyBorder="1" applyAlignment="1" applyProtection="1">
      <alignment horizontal="right"/>
    </xf>
    <xf numFmtId="1" fontId="3" fillId="0" borderId="2" xfId="0" applyNumberFormat="1" applyFont="1" applyBorder="1" applyAlignment="1" applyProtection="1">
      <alignment horizontal="right"/>
    </xf>
    <xf numFmtId="1" fontId="3" fillId="0" borderId="2" xfId="0" applyNumberFormat="1" applyFont="1" applyBorder="1" applyProtection="1"/>
    <xf numFmtId="165" fontId="3" fillId="6" borderId="2" xfId="2" applyNumberFormat="1" applyFont="1" applyFill="1" applyBorder="1" applyProtection="1"/>
    <xf numFmtId="164" fontId="3" fillId="9" borderId="2" xfId="0" applyNumberFormat="1" applyFont="1" applyFill="1" applyBorder="1" applyAlignment="1" applyProtection="1">
      <alignment horizontal="right"/>
    </xf>
    <xf numFmtId="164" fontId="3" fillId="9" borderId="2" xfId="2" applyNumberFormat="1" applyFont="1" applyFill="1" applyBorder="1" applyAlignment="1" applyProtection="1">
      <alignment horizontal="right"/>
    </xf>
    <xf numFmtId="9" fontId="3" fillId="6" borderId="2" xfId="3" applyFont="1" applyFill="1" applyBorder="1" applyProtection="1"/>
    <xf numFmtId="9" fontId="3" fillId="9" borderId="2" xfId="3" applyFont="1" applyFill="1" applyBorder="1" applyAlignment="1" applyProtection="1">
      <alignment horizontal="right"/>
    </xf>
    <xf numFmtId="168" fontId="3" fillId="6" borderId="2" xfId="1" applyNumberFormat="1" applyFont="1" applyFill="1" applyBorder="1" applyProtection="1"/>
    <xf numFmtId="168" fontId="3" fillId="9" borderId="4" xfId="1" applyNumberFormat="1" applyFont="1" applyFill="1" applyBorder="1" applyAlignment="1" applyProtection="1">
      <alignment horizontal="right"/>
    </xf>
    <xf numFmtId="168" fontId="3" fillId="9" borderId="2" xfId="1" applyNumberFormat="1" applyFont="1" applyFill="1" applyBorder="1" applyAlignment="1" applyProtection="1">
      <alignment horizontal="right"/>
    </xf>
    <xf numFmtId="165" fontId="3" fillId="6" borderId="3" xfId="2" applyNumberFormat="1" applyFont="1" applyFill="1" applyBorder="1" applyProtection="1"/>
    <xf numFmtId="164" fontId="3" fillId="9" borderId="8" xfId="0" applyNumberFormat="1" applyFont="1" applyFill="1" applyBorder="1" applyAlignment="1" applyProtection="1">
      <alignment horizontal="right"/>
    </xf>
    <xf numFmtId="164" fontId="3" fillId="9" borderId="9" xfId="0" applyNumberFormat="1" applyFont="1" applyFill="1" applyBorder="1" applyAlignment="1" applyProtection="1">
      <alignment horizontal="right"/>
    </xf>
    <xf numFmtId="164" fontId="3" fillId="9" borderId="5" xfId="0" applyNumberFormat="1" applyFont="1" applyFill="1" applyBorder="1" applyAlignment="1" applyProtection="1">
      <alignment horizontal="right"/>
    </xf>
    <xf numFmtId="0" fontId="3" fillId="7" borderId="0" xfId="0" applyFont="1" applyFill="1" applyBorder="1" applyProtection="1"/>
    <xf numFmtId="0" fontId="3" fillId="7" borderId="0" xfId="0" applyFont="1" applyFill="1" applyBorder="1" applyAlignment="1" applyProtection="1">
      <alignment horizontal="right"/>
    </xf>
    <xf numFmtId="164" fontId="3" fillId="6" borderId="2" xfId="0" applyNumberFormat="1" applyFont="1" applyFill="1" applyBorder="1" applyAlignment="1" applyProtection="1">
      <alignment horizontal="right"/>
    </xf>
    <xf numFmtId="165" fontId="3" fillId="6" borderId="2" xfId="5" applyNumberFormat="1" applyFont="1" applyFill="1" applyBorder="1" applyProtection="1"/>
    <xf numFmtId="165" fontId="3" fillId="9" borderId="2" xfId="0" applyNumberFormat="1" applyFont="1" applyFill="1" applyBorder="1" applyAlignment="1" applyProtection="1">
      <alignment horizontal="right"/>
    </xf>
    <xf numFmtId="0" fontId="3" fillId="0" borderId="2" xfId="0" applyFont="1" applyBorder="1" applyProtection="1"/>
    <xf numFmtId="0" fontId="3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Protection="1"/>
    <xf numFmtId="2" fontId="3" fillId="0" borderId="2" xfId="0" applyNumberFormat="1" applyFont="1" applyBorder="1" applyProtection="1"/>
    <xf numFmtId="0" fontId="3" fillId="0" borderId="5" xfId="0" applyFont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164" fontId="3" fillId="0" borderId="2" xfId="0" applyNumberFormat="1" applyFont="1" applyBorder="1" applyAlignment="1" applyProtection="1">
      <alignment horizontal="center" vertical="center"/>
    </xf>
    <xf numFmtId="164" fontId="3" fillId="0" borderId="0" xfId="0" applyNumberFormat="1" applyFont="1" applyAlignment="1" applyProtection="1">
      <alignment horizontal="center" vertical="center"/>
    </xf>
    <xf numFmtId="0" fontId="7" fillId="0" borderId="0" xfId="0" applyFont="1" applyBorder="1" applyAlignment="1" applyProtection="1">
      <alignment horizontal="center" vertical="center"/>
    </xf>
    <xf numFmtId="0" fontId="3" fillId="10" borderId="5" xfId="0" quotePrefix="1" applyFont="1" applyFill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horizontal="center" vertical="center" wrapText="1"/>
      <protection locked="0"/>
    </xf>
    <xf numFmtId="0" fontId="3" fillId="0" borderId="0" xfId="0" applyFont="1" applyBorder="1" applyProtection="1"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0" xfId="0" applyFont="1" applyBorder="1" applyAlignment="1" applyProtection="1">
      <alignment horizontal="center" vertical="center"/>
    </xf>
    <xf numFmtId="0" fontId="3" fillId="0" borderId="10" xfId="0" applyNumberFormat="1" applyFont="1" applyBorder="1" applyProtection="1"/>
    <xf numFmtId="0" fontId="3" fillId="0" borderId="4" xfId="0" applyFont="1" applyBorder="1" applyAlignment="1" applyProtection="1">
      <alignment horizontal="center" vertical="center" wrapText="1"/>
    </xf>
    <xf numFmtId="0" fontId="3" fillId="0" borderId="6" xfId="0" applyFont="1" applyBorder="1" applyAlignment="1" applyProtection="1">
      <alignment horizontal="center" vertical="center"/>
    </xf>
    <xf numFmtId="0" fontId="3" fillId="10" borderId="2" xfId="0" applyFont="1" applyFill="1" applyBorder="1" applyAlignment="1" applyProtection="1">
      <alignment horizontal="center" vertical="center"/>
    </xf>
    <xf numFmtId="165" fontId="3" fillId="0" borderId="0" xfId="0" quotePrefix="1" applyNumberFormat="1" applyFont="1" applyProtection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3" fillId="0" borderId="0" xfId="0" applyFont="1" applyBorder="1" applyAlignment="1" applyProtection="1">
      <alignment horizontal="center" vertical="center" wrapText="1"/>
    </xf>
    <xf numFmtId="164" fontId="3" fillId="0" borderId="0" xfId="0" applyNumberFormat="1" applyFont="1" applyBorder="1" applyAlignment="1" applyProtection="1">
      <alignment horizontal="center" vertical="center"/>
    </xf>
    <xf numFmtId="0" fontId="3" fillId="0" borderId="0" xfId="0" applyNumberFormat="1" applyFont="1" applyBorder="1" applyProtection="1"/>
    <xf numFmtId="0" fontId="3" fillId="10" borderId="2" xfId="0" quotePrefix="1" applyFont="1" applyFill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vertical="center" wrapText="1"/>
    </xf>
    <xf numFmtId="2" fontId="3" fillId="7" borderId="0" xfId="0" applyNumberFormat="1" applyFont="1" applyFill="1" applyBorder="1" applyProtection="1">
      <protection locked="0"/>
    </xf>
    <xf numFmtId="164" fontId="3" fillId="7" borderId="0" xfId="2" applyNumberFormat="1" applyFont="1" applyFill="1" applyBorder="1" applyProtection="1">
      <protection locked="0"/>
    </xf>
    <xf numFmtId="164" fontId="3" fillId="7" borderId="0" xfId="0" applyNumberFormat="1" applyFont="1" applyFill="1" applyBorder="1" applyAlignment="1" applyProtection="1">
      <alignment horizontal="right"/>
      <protection locked="0"/>
    </xf>
    <xf numFmtId="164" fontId="3" fillId="7" borderId="0" xfId="0" applyNumberFormat="1" applyFont="1" applyFill="1" applyBorder="1" applyAlignment="1" applyProtection="1">
      <alignment horizontal="left"/>
      <protection locked="0"/>
    </xf>
    <xf numFmtId="0" fontId="3" fillId="7" borderId="0" xfId="0" applyFont="1" applyFill="1" applyBorder="1" applyAlignment="1" applyProtection="1">
      <alignment horizontal="left"/>
    </xf>
    <xf numFmtId="9" fontId="3" fillId="0" borderId="2" xfId="0" applyNumberFormat="1" applyFont="1" applyBorder="1" applyAlignment="1" applyProtection="1">
      <alignment horizontal="center" vertical="center"/>
    </xf>
    <xf numFmtId="10" fontId="3" fillId="0" borderId="2" xfId="3" applyNumberFormat="1" applyFont="1" applyBorder="1" applyAlignment="1" applyProtection="1">
      <alignment horizontal="center"/>
    </xf>
    <xf numFmtId="9" fontId="3" fillId="0" borderId="0" xfId="0" applyNumberFormat="1" applyFont="1" applyBorder="1" applyAlignment="1" applyProtection="1">
      <alignment horizontal="center" vertical="center"/>
    </xf>
    <xf numFmtId="10" fontId="3" fillId="0" borderId="0" xfId="3" applyNumberFormat="1" applyFont="1" applyBorder="1" applyAlignment="1" applyProtection="1">
      <alignment horizontal="center"/>
    </xf>
    <xf numFmtId="165" fontId="3" fillId="0" borderId="0" xfId="2" quotePrefix="1" applyNumberFormat="1" applyFont="1" applyBorder="1" applyAlignment="1" applyProtection="1">
      <alignment horizontal="center"/>
    </xf>
    <xf numFmtId="0" fontId="3" fillId="0" borderId="2" xfId="0" applyFont="1" applyFill="1" applyBorder="1" applyAlignment="1" applyProtection="1">
      <alignment horizontal="center" vertical="center"/>
    </xf>
    <xf numFmtId="0" fontId="3" fillId="0" borderId="9" xfId="0" applyFont="1" applyBorder="1" applyAlignment="1" applyProtection="1">
      <alignment horizontal="center" vertical="center"/>
    </xf>
    <xf numFmtId="0" fontId="3" fillId="0" borderId="0" xfId="0" applyFont="1" applyAlignment="1" applyProtection="1">
      <alignment horizontal="left"/>
      <protection locked="0"/>
    </xf>
    <xf numFmtId="10" fontId="3" fillId="0" borderId="4" xfId="0" applyNumberFormat="1" applyFont="1" applyBorder="1" applyAlignment="1" applyProtection="1">
      <alignment horizontal="center"/>
    </xf>
    <xf numFmtId="10" fontId="3" fillId="0" borderId="5" xfId="3" applyNumberFormat="1" applyFont="1" applyBorder="1" applyAlignment="1" applyProtection="1">
      <alignment horizontal="center"/>
    </xf>
    <xf numFmtId="164" fontId="3" fillId="11" borderId="2" xfId="0" quotePrefix="1" applyNumberFormat="1" applyFont="1" applyFill="1" applyBorder="1" applyAlignment="1" applyProtection="1">
      <alignment horizontal="center" vertical="center" wrapText="1"/>
    </xf>
    <xf numFmtId="165" fontId="3" fillId="10" borderId="2" xfId="2" quotePrefix="1" applyNumberFormat="1" applyFont="1" applyFill="1" applyBorder="1" applyAlignment="1" applyProtection="1">
      <alignment horizontal="center"/>
    </xf>
    <xf numFmtId="10" fontId="3" fillId="10" borderId="9" xfId="3" applyNumberFormat="1" applyFont="1" applyFill="1" applyBorder="1" applyAlignment="1" applyProtection="1"/>
    <xf numFmtId="10" fontId="3" fillId="0" borderId="5" xfId="0" applyNumberFormat="1" applyFont="1" applyBorder="1" applyAlignment="1" applyProtection="1">
      <alignment horizontal="center"/>
    </xf>
    <xf numFmtId="0" fontId="3" fillId="0" borderId="2" xfId="0" applyFont="1" applyBorder="1" applyAlignment="1" applyProtection="1">
      <alignment horizontal="center" wrapText="1"/>
    </xf>
    <xf numFmtId="0" fontId="3" fillId="0" borderId="3" xfId="0" applyFont="1" applyBorder="1" applyProtection="1">
      <protection locked="0"/>
    </xf>
    <xf numFmtId="0" fontId="3" fillId="0" borderId="11" xfId="0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/>
      <protection locked="0"/>
    </xf>
    <xf numFmtId="164" fontId="3" fillId="11" borderId="5" xfId="0" quotePrefix="1" applyNumberFormat="1" applyFont="1" applyFill="1" applyBorder="1" applyAlignment="1" applyProtection="1">
      <alignment horizontal="center" vertical="center" wrapText="1"/>
    </xf>
    <xf numFmtId="0" fontId="3" fillId="0" borderId="3" xfId="0" applyFont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Border="1" applyAlignment="1" applyProtection="1">
      <alignment horizontal="center" vertical="center"/>
    </xf>
    <xf numFmtId="10" fontId="3" fillId="11" borderId="2" xfId="3" applyNumberFormat="1" applyFont="1" applyFill="1" applyBorder="1" applyAlignment="1" applyProtection="1"/>
    <xf numFmtId="164" fontId="3" fillId="12" borderId="2" xfId="0" applyNumberFormat="1" applyFont="1" applyFill="1" applyBorder="1" applyAlignment="1" applyProtection="1">
      <alignment horizontal="right"/>
    </xf>
    <xf numFmtId="164" fontId="3" fillId="6" borderId="2" xfId="2" applyNumberFormat="1" applyFont="1" applyFill="1" applyBorder="1" applyProtection="1"/>
    <xf numFmtId="164" fontId="3" fillId="6" borderId="3" xfId="2" applyNumberFormat="1" applyFont="1" applyFill="1" applyBorder="1" applyProtection="1"/>
    <xf numFmtId="0" fontId="3" fillId="0" borderId="2" xfId="0" applyFont="1" applyBorder="1" applyAlignment="1" applyProtection="1">
      <alignment horizontal="center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0" fontId="3" fillId="0" borderId="0" xfId="3" applyNumberFormat="1" applyFont="1" applyProtection="1"/>
    <xf numFmtId="0" fontId="3" fillId="0" borderId="0" xfId="0" applyFont="1" applyAlignment="1">
      <alignment wrapText="1"/>
    </xf>
    <xf numFmtId="164" fontId="3" fillId="10" borderId="2" xfId="0" applyNumberFormat="1" applyFont="1" applyFill="1" applyBorder="1" applyAlignment="1" applyProtection="1">
      <alignment horizontal="center" vertical="center"/>
    </xf>
    <xf numFmtId="164" fontId="3" fillId="13" borderId="2" xfId="0" applyNumberFormat="1" applyFont="1" applyFill="1" applyBorder="1" applyAlignment="1" applyProtection="1">
      <alignment horizontal="center" vertical="center"/>
    </xf>
    <xf numFmtId="1" fontId="3" fillId="13" borderId="2" xfId="0" quotePrefix="1" applyNumberFormat="1" applyFont="1" applyFill="1" applyBorder="1" applyAlignment="1" applyProtection="1">
      <alignment horizontal="center" vertical="center"/>
      <protection locked="0"/>
    </xf>
    <xf numFmtId="1" fontId="3" fillId="10" borderId="2" xfId="0" applyNumberFormat="1" applyFont="1" applyFill="1" applyBorder="1" applyAlignment="1" applyProtection="1">
      <alignment horizontal="center" vertical="center"/>
    </xf>
    <xf numFmtId="0" fontId="3" fillId="10" borderId="3" xfId="0" applyFont="1" applyFill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1" fontId="3" fillId="6" borderId="2" xfId="2" applyNumberFormat="1" applyFont="1" applyFill="1" applyBorder="1" applyAlignment="1" applyProtection="1">
      <alignment horizontal="center"/>
      <protection locked="0"/>
    </xf>
    <xf numFmtId="9" fontId="3" fillId="6" borderId="2" xfId="3" applyFont="1" applyFill="1" applyBorder="1" applyAlignment="1" applyProtection="1">
      <alignment horizontal="center"/>
      <protection locked="0"/>
    </xf>
    <xf numFmtId="164" fontId="3" fillId="4" borderId="2" xfId="2" applyNumberFormat="1" applyFont="1" applyFill="1" applyBorder="1" applyAlignment="1" applyProtection="1">
      <alignment horizontal="center"/>
      <protection locked="0"/>
    </xf>
    <xf numFmtId="165" fontId="3" fillId="6" borderId="2" xfId="2" applyNumberFormat="1" applyFont="1" applyFill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165" fontId="3" fillId="0" borderId="0" xfId="0" applyNumberFormat="1" applyFont="1" applyAlignment="1" applyProtection="1">
      <alignment horizontal="center"/>
      <protection locked="0"/>
    </xf>
    <xf numFmtId="9" fontId="3" fillId="0" borderId="0" xfId="3" applyFont="1" applyProtection="1">
      <protection locked="0"/>
    </xf>
    <xf numFmtId="164" fontId="3" fillId="6" borderId="2" xfId="2" applyNumberFormat="1" applyFont="1" applyFill="1" applyBorder="1" applyAlignment="1" applyProtection="1">
      <alignment horizontal="center"/>
      <protection locked="0"/>
    </xf>
    <xf numFmtId="0" fontId="12" fillId="0" borderId="0" xfId="0" applyFont="1"/>
    <xf numFmtId="164" fontId="11" fillId="4" borderId="2" xfId="2" applyNumberFormat="1" applyFont="1" applyFill="1" applyBorder="1" applyAlignment="1" applyProtection="1">
      <alignment horizontal="center" vertical="center" wrapText="1"/>
      <protection locked="0"/>
    </xf>
    <xf numFmtId="9" fontId="11" fillId="6" borderId="2" xfId="3" applyFont="1" applyFill="1" applyBorder="1" applyAlignment="1" applyProtection="1">
      <alignment horizontal="center" vertical="center" wrapText="1"/>
      <protection locked="0"/>
    </xf>
    <xf numFmtId="9" fontId="11" fillId="4" borderId="2" xfId="3" applyFont="1" applyFill="1" applyBorder="1" applyAlignment="1" applyProtection="1">
      <alignment horizontal="center" vertical="center" wrapText="1"/>
      <protection locked="0"/>
    </xf>
    <xf numFmtId="0" fontId="11" fillId="0" borderId="5" xfId="0" applyFont="1" applyBorder="1" applyAlignment="1" applyProtection="1">
      <alignment horizontal="center" vertical="center" wrapText="1"/>
      <protection locked="0"/>
    </xf>
    <xf numFmtId="0" fontId="11" fillId="0" borderId="9" xfId="0" applyFont="1" applyBorder="1" applyAlignment="1" applyProtection="1">
      <alignment horizontal="center" vertical="center" wrapText="1"/>
      <protection locked="0"/>
    </xf>
    <xf numFmtId="164" fontId="11" fillId="4" borderId="3" xfId="2" applyNumberFormat="1" applyFont="1" applyFill="1" applyBorder="1" applyAlignment="1" applyProtection="1">
      <alignment horizontal="center" vertical="center" wrapText="1"/>
      <protection locked="0"/>
    </xf>
    <xf numFmtId="9" fontId="11" fillId="4" borderId="3" xfId="3" applyFont="1" applyFill="1" applyBorder="1" applyAlignment="1" applyProtection="1">
      <alignment horizontal="center" vertical="center" wrapText="1"/>
      <protection locked="0"/>
    </xf>
    <xf numFmtId="0" fontId="11" fillId="0" borderId="12" xfId="0" applyFont="1" applyBorder="1" applyAlignment="1" applyProtection="1">
      <alignment horizontal="center" vertical="center" wrapText="1"/>
      <protection locked="0"/>
    </xf>
    <xf numFmtId="0" fontId="11" fillId="0" borderId="13" xfId="0" applyFont="1" applyBorder="1" applyAlignment="1" applyProtection="1">
      <alignment horizontal="center" vertical="center" wrapText="1"/>
      <protection locked="0"/>
    </xf>
    <xf numFmtId="0" fontId="11" fillId="0" borderId="14" xfId="0" applyFont="1" applyBorder="1" applyAlignment="1" applyProtection="1">
      <alignment horizontal="center" vertical="center" wrapText="1"/>
      <protection locked="0"/>
    </xf>
    <xf numFmtId="0" fontId="12" fillId="0" borderId="4" xfId="0" applyFont="1" applyBorder="1" applyAlignment="1">
      <alignment horizontal="center" vertical="center" wrapText="1"/>
    </xf>
    <xf numFmtId="1" fontId="11" fillId="4" borderId="4" xfId="2" applyNumberFormat="1" applyFont="1" applyFill="1" applyBorder="1" applyAlignment="1" applyProtection="1">
      <alignment horizontal="center" vertical="center" wrapText="1"/>
      <protection locked="0"/>
    </xf>
    <xf numFmtId="1" fontId="11" fillId="4" borderId="6" xfId="2" applyNumberFormat="1" applyFont="1" applyFill="1" applyBorder="1" applyAlignment="1" applyProtection="1">
      <alignment horizontal="center" vertical="center" wrapText="1"/>
      <protection locked="0"/>
    </xf>
    <xf numFmtId="165" fontId="11" fillId="6" borderId="2" xfId="2" applyNumberFormat="1" applyFont="1" applyFill="1" applyBorder="1" applyAlignment="1" applyProtection="1">
      <alignment horizontal="center" vertical="center" wrapText="1"/>
      <protection locked="0"/>
    </xf>
    <xf numFmtId="164" fontId="11" fillId="4" borderId="9" xfId="2" applyNumberFormat="1" applyFont="1" applyFill="1" applyBorder="1" applyAlignment="1" applyProtection="1">
      <alignment horizontal="center" vertical="center" wrapText="1"/>
      <protection locked="0"/>
    </xf>
    <xf numFmtId="9" fontId="11" fillId="4" borderId="9" xfId="3" applyFont="1" applyFill="1" applyBorder="1" applyAlignment="1" applyProtection="1">
      <alignment horizontal="center" vertical="center" wrapText="1"/>
      <protection locked="0"/>
    </xf>
    <xf numFmtId="1" fontId="11" fillId="4" borderId="14" xfId="2" applyNumberFormat="1" applyFont="1" applyFill="1" applyBorder="1" applyAlignment="1" applyProtection="1">
      <alignment horizontal="center" vertical="center" wrapText="1"/>
      <protection locked="0"/>
    </xf>
    <xf numFmtId="9" fontId="11" fillId="6" borderId="3" xfId="3" applyFont="1" applyFill="1" applyBorder="1" applyAlignment="1" applyProtection="1">
      <alignment horizontal="center" vertical="center" wrapText="1"/>
      <protection locked="0"/>
    </xf>
    <xf numFmtId="0" fontId="12" fillId="0" borderId="6" xfId="0" applyFont="1" applyBorder="1" applyAlignment="1">
      <alignment horizontal="center" vertical="center" wrapText="1"/>
    </xf>
    <xf numFmtId="165" fontId="11" fillId="6" borderId="3" xfId="2" applyNumberFormat="1" applyFont="1" applyFill="1" applyBorder="1" applyAlignment="1" applyProtection="1">
      <alignment horizontal="center" vertical="center" wrapText="1"/>
      <protection locked="0"/>
    </xf>
    <xf numFmtId="164" fontId="3" fillId="10" borderId="2" xfId="2" quotePrefix="1" applyNumberFormat="1" applyFont="1" applyFill="1" applyBorder="1" applyAlignment="1" applyProtection="1">
      <alignment horizontal="center"/>
    </xf>
    <xf numFmtId="0" fontId="0" fillId="13" borderId="15" xfId="0" applyFill="1" applyBorder="1"/>
    <xf numFmtId="0" fontId="0" fillId="13" borderId="9" xfId="0" applyFill="1" applyBorder="1"/>
    <xf numFmtId="0" fontId="0" fillId="4" borderId="16" xfId="0" applyFill="1" applyBorder="1"/>
    <xf numFmtId="0" fontId="0" fillId="4" borderId="5" xfId="0" applyFill="1" applyBorder="1"/>
    <xf numFmtId="0" fontId="0" fillId="15" borderId="17" xfId="0" applyFill="1" applyBorder="1"/>
    <xf numFmtId="0" fontId="0" fillId="15" borderId="13" xfId="0" applyFill="1" applyBorder="1"/>
    <xf numFmtId="164" fontId="0" fillId="15" borderId="3" xfId="0" applyNumberFormat="1" applyFill="1" applyBorder="1"/>
    <xf numFmtId="164" fontId="0" fillId="4" borderId="2" xfId="0" applyNumberFormat="1" applyFill="1" applyBorder="1"/>
    <xf numFmtId="0" fontId="0" fillId="0" borderId="0" xfId="0" applyNumberFormat="1" applyProtection="1">
      <protection locked="0"/>
    </xf>
    <xf numFmtId="170" fontId="3" fillId="7" borderId="0" xfId="2" applyNumberFormat="1" applyFont="1" applyFill="1" applyBorder="1" applyAlignment="1" applyProtection="1">
      <alignment horizontal="right"/>
      <protection locked="0"/>
    </xf>
    <xf numFmtId="10" fontId="3" fillId="0" borderId="0" xfId="3" applyNumberFormat="1" applyFont="1" applyProtection="1">
      <protection locked="0"/>
    </xf>
    <xf numFmtId="171" fontId="3" fillId="0" borderId="0" xfId="3" applyNumberFormat="1" applyFont="1" applyProtection="1">
      <protection locked="0"/>
    </xf>
    <xf numFmtId="169" fontId="3" fillId="0" borderId="0" xfId="3" applyNumberFormat="1" applyFont="1" applyProtection="1">
      <protection locked="0"/>
    </xf>
    <xf numFmtId="10" fontId="3" fillId="4" borderId="0" xfId="3" applyNumberFormat="1" applyFont="1" applyFill="1" applyProtection="1">
      <protection locked="0"/>
    </xf>
    <xf numFmtId="164" fontId="3" fillId="4" borderId="0" xfId="3" applyNumberFormat="1" applyFont="1" applyFill="1" applyProtection="1">
      <protection locked="0"/>
    </xf>
    <xf numFmtId="0" fontId="3" fillId="16" borderId="0" xfId="0" applyFont="1" applyFill="1" applyProtection="1">
      <protection locked="0"/>
    </xf>
    <xf numFmtId="168" fontId="3" fillId="16" borderId="0" xfId="0" applyNumberFormat="1" applyFont="1" applyFill="1" applyProtection="1">
      <protection locked="0"/>
    </xf>
    <xf numFmtId="164" fontId="3" fillId="16" borderId="0" xfId="3" applyNumberFormat="1" applyFont="1" applyFill="1" applyProtection="1">
      <protection locked="0"/>
    </xf>
    <xf numFmtId="0" fontId="3" fillId="4" borderId="0" xfId="0" applyFont="1" applyFill="1" applyAlignment="1" applyProtection="1">
      <alignment horizontal="left"/>
      <protection locked="0"/>
    </xf>
    <xf numFmtId="10" fontId="3" fillId="14" borderId="0" xfId="3" applyNumberFormat="1" applyFont="1" applyFill="1" applyProtection="1">
      <protection locked="0"/>
    </xf>
    <xf numFmtId="0" fontId="3" fillId="14" borderId="0" xfId="0" applyFont="1" applyFill="1" applyAlignment="1" applyProtection="1">
      <alignment horizontal="left" indent="5"/>
      <protection locked="0"/>
    </xf>
    <xf numFmtId="172" fontId="13" fillId="0" borderId="0" xfId="3" quotePrefix="1" applyNumberFormat="1" applyFont="1"/>
    <xf numFmtId="0" fontId="3" fillId="0" borderId="2" xfId="0" applyFont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 applyProtection="1">
      <alignment horizontal="center"/>
      <protection locked="0"/>
    </xf>
    <xf numFmtId="0" fontId="3" fillId="7" borderId="2" xfId="0" applyFont="1" applyFill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0" xfId="0" applyFont="1" applyAlignme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4" borderId="2" xfId="0" applyFont="1" applyFill="1" applyBorder="1" applyAlignment="1" applyProtection="1">
      <alignment horizontal="center"/>
      <protection locked="0"/>
    </xf>
    <xf numFmtId="0" fontId="3" fillId="13" borderId="3" xfId="0" applyFont="1" applyFill="1" applyBorder="1" applyAlignment="1" applyProtection="1">
      <alignment horizontal="center"/>
      <protection locked="0"/>
    </xf>
    <xf numFmtId="0" fontId="3" fillId="13" borderId="11" xfId="0" applyFont="1" applyFill="1" applyBorder="1" applyAlignment="1" applyProtection="1">
      <alignment horizontal="center"/>
      <protection locked="0"/>
    </xf>
    <xf numFmtId="0" fontId="3" fillId="13" borderId="9" xfId="0" applyFont="1" applyFill="1" applyBorder="1" applyAlignment="1" applyProtection="1">
      <alignment horizontal="center"/>
      <protection locked="0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7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 wrapText="1"/>
      <protection locked="0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7" xfId="0" applyFont="1" applyBorder="1" applyAlignment="1" applyProtection="1">
      <alignment horizontal="center" vertical="center" wrapText="1"/>
      <protection locked="0"/>
    </xf>
    <xf numFmtId="0" fontId="11" fillId="0" borderId="5" xfId="0" applyFont="1" applyBorder="1" applyAlignment="1" applyProtection="1">
      <alignment horizontal="center" vertical="center" wrapText="1"/>
      <protection locked="0"/>
    </xf>
  </cellXfs>
  <cellStyles count="7">
    <cellStyle name="20% - Accent2" xfId="4" builtinId="34"/>
    <cellStyle name="Comma" xfId="1" builtinId="3"/>
    <cellStyle name="Comma 2" xfId="6" xr:uid="{6D1FA839-AAED-49D9-B31F-A55042277366}"/>
    <cellStyle name="Currency" xfId="2" builtinId="4"/>
    <cellStyle name="Normal" xfId="0" builtinId="0"/>
    <cellStyle name="Percent" xfId="3" builtinId="5"/>
    <cellStyle name="Percent 2" xfId="5" xr:uid="{74BF1C76-8FBF-4B3C-A482-B12F961BE2A9}"/>
  </cellStyles>
  <dxfs count="68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&quot;$&quot;#,##0.00"/>
    </dxf>
    <dxf>
      <numFmt numFmtId="4" formatCode="#,##0.00"/>
    </dxf>
    <dxf>
      <numFmt numFmtId="165" formatCode="&quot;$&quot;#,##0.0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  <numFmt numFmtId="165" formatCode="&quot;$&quot;#,##0.00"/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omic Sans MS"/>
        <family val="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mic Sans MS"/>
        <family val="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numFmt numFmtId="34" formatCode="_(&quot;$&quot;* #,##0.00_);_(&quot;$&quot;* \(#,##0.00\);_(&quot;$&quot;* &quot;-&quot;??_);_(@_)"/>
    </dxf>
    <dxf>
      <numFmt numFmtId="165" formatCode="&quot;$&quot;#,##0.00"/>
      <fill>
        <patternFill patternType="solid">
          <fgColor indexed="64"/>
          <bgColor theme="5" tint="0.5999938962981048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5" formatCode="&quot;$&quot;#,##0.00"/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&quot;$&quot;#,##0.00"/>
    </dxf>
    <dxf>
      <numFmt numFmtId="4" formatCode="#,##0.00"/>
    </dxf>
    <dxf>
      <numFmt numFmtId="165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65" formatCode="&quot;$&quot;#,##0.00"/>
    </dxf>
    <dxf>
      <numFmt numFmtId="4" formatCode="#,##0.00"/>
    </dxf>
    <dxf>
      <numFmt numFmtId="165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CFF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Salary base : FY18 vs Benchmark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E5-4E39-916E-9E43AD6C53A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E5-4E39-916E-9E43AD6C53AF}"/>
              </c:ext>
            </c:extLst>
          </c:dPt>
          <c:dLbls>
            <c:delete val="1"/>
          </c:dLbls>
          <c:cat>
            <c:strRef>
              <c:f>('Executive level Dashboard'!$C$5,'Executive level Dashboard'!$C$10)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('Executive level Dashboard'!$D$5,'Executive level Dashboard'!$D$10)</c:f>
              <c:numCache>
                <c:formatCode>"$"#,##0</c:formatCode>
                <c:ptCount val="2"/>
                <c:pt idx="0">
                  <c:v>72011493</c:v>
                </c:pt>
                <c:pt idx="1">
                  <c:v>67290000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E5-4E39-916E-9E43AD6C53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6683472"/>
        <c:axId val="1866673488"/>
      </c:barChart>
      <c:catAx>
        <c:axId val="1866683472"/>
        <c:scaling>
          <c:orientation val="minMax"/>
        </c:scaling>
        <c:delete val="0"/>
        <c:axPos val="b"/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866673488"/>
        <c:crosses val="autoZero"/>
        <c:auto val="1"/>
        <c:lblAlgn val="ctr"/>
        <c:lblOffset val="100"/>
        <c:noMultiLvlLbl val="0"/>
      </c:catAx>
      <c:valAx>
        <c:axId val="18666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86668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0" i="0" u="none" strike="noStrike" kern="1200" spc="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Commision: FY18 vs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/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5A-4276-874E-D93AB15386B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5A-4276-874E-D93AB15386B9}"/>
              </c:ext>
            </c:extLst>
          </c:dPt>
          <c:dLbls>
            <c:delete val="1"/>
          </c:dLbls>
          <c:cat>
            <c:strRef>
              <c:f>('Executive level Dashboard'!$C$6,'Executive level Dashboard'!$C$11)</c:f>
              <c:strCache>
                <c:ptCount val="2"/>
                <c:pt idx="0">
                  <c:v>2018 Commision</c:v>
                </c:pt>
                <c:pt idx="1">
                  <c:v>Benchmark Commission</c:v>
                </c:pt>
              </c:strCache>
            </c:strRef>
          </c:cat>
          <c:val>
            <c:numRef>
              <c:f>('Executive level Dashboard'!$D$6,'Executive level Dashboard'!$D$11)</c:f>
              <c:numCache>
                <c:formatCode>"$"#,##0</c:formatCode>
                <c:ptCount val="2"/>
                <c:pt idx="0">
                  <c:v>97382112.189999938</c:v>
                </c:pt>
                <c:pt idx="1">
                  <c:v>99210000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5A-4276-874E-D93AB15386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0" i="0" u="none" strike="noStrike" kern="1200" spc="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Total Pay: FY18 vs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/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B2-49AD-995A-0689ECC0AF3D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B2-49AD-995A-0689ECC0AF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200" b="0" i="0" u="none" strike="noStrike" kern="1200" baseline="0">
                    <a:solidFill>
                      <a:schemeClr val="tx1"/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('Executive level Dashboard'!$C$7,'Executive level Dashboard'!$C$12)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('Executive level Dashboard'!$D$7,'Executive level Dashboard'!$D$12)</c:f>
              <c:numCache>
                <c:formatCode>"$"#,##0</c:formatCode>
                <c:ptCount val="2"/>
                <c:pt idx="0">
                  <c:v>169393605.18999994</c:v>
                </c:pt>
                <c:pt idx="1">
                  <c:v>166500000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B2-49AD-995A-0689ECC0A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8"/>
        <c:overlap val="-18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Salary base : FY18 vs Benchmark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97-421A-ADB9-74D8374EAD97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97-421A-ADB9-74D8374EAD97}"/>
              </c:ext>
            </c:extLst>
          </c:dPt>
          <c:dLbls>
            <c:delete val="1"/>
          </c:dLbls>
          <c:cat>
            <c:strRef>
              <c:f>('Executive level Dashboard'!$C$5,'Executive level Dashboard'!$C$10)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('Executive level Dashboard'!$D$5,'Executive level Dashboard'!$D$10)</c:f>
              <c:numCache>
                <c:formatCode>"$"#,##0</c:formatCode>
                <c:ptCount val="2"/>
                <c:pt idx="0">
                  <c:v>72011493</c:v>
                </c:pt>
                <c:pt idx="1">
                  <c:v>67290000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97-421A-ADB9-74D8374EAD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6683472"/>
        <c:axId val="1866673488"/>
      </c:barChart>
      <c:catAx>
        <c:axId val="1866683472"/>
        <c:scaling>
          <c:orientation val="minMax"/>
        </c:scaling>
        <c:delete val="0"/>
        <c:axPos val="b"/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866673488"/>
        <c:crosses val="autoZero"/>
        <c:auto val="1"/>
        <c:lblAlgn val="ctr"/>
        <c:lblOffset val="100"/>
        <c:noMultiLvlLbl val="0"/>
      </c:catAx>
      <c:valAx>
        <c:axId val="18666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86668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omic Sans MS" panose="030F0702030302020204" pitchFamily="66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0" i="0" u="none" strike="noStrike" kern="1200" spc="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Commision: FY18 vs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/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23-4D63-940B-1EB707D8C93D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23-4D63-940B-1EB707D8C93D}"/>
              </c:ext>
            </c:extLst>
          </c:dPt>
          <c:dLbls>
            <c:delete val="1"/>
          </c:dLbls>
          <c:cat>
            <c:strRef>
              <c:f>('Executive level Dashboard'!$C$6,'Executive level Dashboard'!$C$11)</c:f>
              <c:strCache>
                <c:ptCount val="2"/>
                <c:pt idx="0">
                  <c:v>2018 Commision</c:v>
                </c:pt>
                <c:pt idx="1">
                  <c:v>Benchmark Commission</c:v>
                </c:pt>
              </c:strCache>
            </c:strRef>
          </c:cat>
          <c:val>
            <c:numRef>
              <c:f>('Executive level Dashboard'!$D$6,'Executive level Dashboard'!$D$11)</c:f>
              <c:numCache>
                <c:formatCode>"$"#,##0</c:formatCode>
                <c:ptCount val="2"/>
                <c:pt idx="0">
                  <c:v>97382112.189999938</c:v>
                </c:pt>
                <c:pt idx="1">
                  <c:v>99210000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23-4D63-940B-1EB707D8C9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0" i="0" u="none" strike="noStrike" kern="1200" spc="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r>
              <a:rPr lang="en-US"/>
              <a:t>Commision: FY18 vs Benchmark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'2018 commission structure (2)'!$G$48</c:f>
              <c:strCache>
                <c:ptCount val="1"/>
                <c:pt idx="0">
                  <c:v>FY19</c:v>
                </c:pt>
              </c:strCache>
            </c:strRef>
          </c:cat>
          <c:val>
            <c:numRef>
              <c:f>'2018 commission structure (2)'!$H$48</c:f>
              <c:numCache>
                <c:formatCode>_("$"* #,##0.00_);_("$"* \(#,##0.00\);_("$"* "-"??_);_(@_)</c:formatCode>
                <c:ptCount val="1"/>
                <c:pt idx="0">
                  <c:v>107491852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40-4812-82C0-07A3BF29B441}"/>
            </c:ext>
          </c:extLst>
        </c:ser>
        <c:ser>
          <c:idx val="0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740-4812-82C0-07A3BF29B441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740-4812-82C0-07A3BF29B44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('Executive level Dashboard'!$C$6,'Executive level Dashboard'!$C$11)</c:f>
              <c:strCache>
                <c:ptCount val="2"/>
                <c:pt idx="0">
                  <c:v>2018 Commision</c:v>
                </c:pt>
                <c:pt idx="1">
                  <c:v>Benchmark Commission</c:v>
                </c:pt>
              </c:strCache>
            </c:strRef>
          </c:cat>
          <c:val>
            <c:numRef>
              <c:f>('Executive level Dashboard'!$D$6,'Executive level Dashboard'!$D$11)</c:f>
              <c:numCache>
                <c:formatCode>"$"#,##0</c:formatCode>
                <c:ptCount val="2"/>
                <c:pt idx="0">
                  <c:v>97382112.189999938</c:v>
                </c:pt>
                <c:pt idx="1">
                  <c:v>99210000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40-4812-82C0-07A3BF29B4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4046676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base</a:t>
            </a:r>
            <a:r>
              <a:rPr lang="en-US" baseline="0"/>
              <a:t> : </a:t>
            </a:r>
            <a:r>
              <a:rPr lang="en-US"/>
              <a:t>FY18</a:t>
            </a:r>
            <a:r>
              <a:rPr lang="en-US" baseline="0"/>
              <a:t> vs Benchmark 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E6-42C7-B35A-759F4E0E7075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E6-42C7-B35A-759F4E0E70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Dashboard'!$I$3,'Employee Dashboard'!$R$3)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Dashboard'!$J$3,'Employee Dashboard'!$S$3)</c:f>
              <c:numCache>
                <c:formatCode>"$"#,##0</c:formatCode>
                <c:ptCount val="2"/>
                <c:pt idx="0">
                  <c:v>102178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6-42C7-B35A-759F4E0E70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66683472"/>
        <c:axId val="1866673488"/>
      </c:barChart>
      <c:catAx>
        <c:axId val="186668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73488"/>
        <c:crosses val="autoZero"/>
        <c:auto val="1"/>
        <c:lblAlgn val="ctr"/>
        <c:lblOffset val="100"/>
        <c:noMultiLvlLbl val="0"/>
      </c:catAx>
      <c:valAx>
        <c:axId val="18666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Commision: FY18</a:t>
            </a:r>
            <a:r>
              <a:rPr lang="en-US" baseline="0"/>
              <a:t> vs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751-42B5-866E-47C469F2DD0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751-42B5-866E-47C469F2DD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Dashboard'!$I$4,'Employee Dashboard'!$R$4)</c:f>
              <c:strCache>
                <c:ptCount val="2"/>
                <c:pt idx="0">
                  <c:v>2018 Commision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Dashboard'!$J$4,'Employee Dashboard'!$S$4)</c:f>
              <c:numCache>
                <c:formatCode>"$"#,##0</c:formatCode>
                <c:ptCount val="2"/>
                <c:pt idx="0">
                  <c:v>112759.73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1-42B5-866E-47C469F2DD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Pay: FY18 vs Benchmark</a:t>
            </a:r>
          </a:p>
        </c:rich>
      </c:tx>
      <c:layout>
        <c:manualLayout>
          <c:xMode val="edge"/>
          <c:yMode val="edge"/>
          <c:x val="0.33746810788161152"/>
          <c:y val="3.3372048413119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A6D-4E73-9DC0-CC4BBA642A9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6D-4E73-9DC0-CC4BBA642A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Dashboard'!$I$5,'Employee Dashboard'!$R$5)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Dashboard'!$J$5,'Employee Dashboard'!$S$5)</c:f>
              <c:numCache>
                <c:formatCode>"$"#,##0</c:formatCode>
                <c:ptCount val="2"/>
                <c:pt idx="0">
                  <c:v>214937.72999999998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D-4E73-9DC0-CC4BBA642A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667648"/>
        <c:axId val="1404665984"/>
      </c:barChart>
      <c:catAx>
        <c:axId val="1404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65984"/>
        <c:crosses val="autoZero"/>
        <c:auto val="1"/>
        <c:lblAlgn val="ctr"/>
        <c:lblOffset val="100"/>
        <c:noMultiLvlLbl val="0"/>
      </c:catAx>
      <c:valAx>
        <c:axId val="14046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base</a:t>
            </a:r>
            <a:r>
              <a:rPr lang="en-US" baseline="0"/>
              <a:t> : </a:t>
            </a:r>
            <a:r>
              <a:rPr lang="en-US"/>
              <a:t>FY18</a:t>
            </a:r>
            <a:r>
              <a:rPr lang="en-US" baseline="0"/>
              <a:t> vs Projections</a:t>
            </a:r>
          </a:p>
          <a:p>
            <a:pPr>
              <a:defRPr/>
            </a:pPr>
            <a:endParaRPr lang="en-US" baseline="0"/>
          </a:p>
        </c:rich>
      </c:tx>
      <c:layout>
        <c:manualLayout>
          <c:xMode val="edge"/>
          <c:yMode val="edge"/>
          <c:x val="0.2729874408337476"/>
          <c:y val="2.734216894446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5C-4F5F-9739-20A839C054C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5C-4F5F-9739-20A839C054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('Acct.Exec_summary Dashboard (2)'!$D$5,'Acct.Exec_summary Dashboard (2)'!$C$21)</c:f>
              <c:strCache>
                <c:ptCount val="2"/>
                <c:pt idx="0">
                  <c:v>FY18 Gross revenue</c:v>
                </c:pt>
                <c:pt idx="1">
                  <c:v>Strategy - Combined</c:v>
                </c:pt>
              </c:strCache>
            </c:strRef>
          </c:cat>
          <c:val>
            <c:numRef>
              <c:f>('Acct.Exec_summary Dashboard (2)'!$E$5,'Acct.Exec_summary Dashboard (2)'!$E$21)</c:f>
              <c:numCache>
                <c:formatCode>"$"#,##0</c:formatCode>
                <c:ptCount val="2"/>
                <c:pt idx="0" formatCode="&quot;$&quot;#,##0.00">
                  <c:v>699144198</c:v>
                </c:pt>
                <c:pt idx="1">
                  <c:v>1120172141.5389724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5C-4F5F-9739-20A839C05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66683472"/>
        <c:axId val="1866673488"/>
      </c:barChart>
      <c:catAx>
        <c:axId val="186668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73488"/>
        <c:crosses val="autoZero"/>
        <c:auto val="1"/>
        <c:lblAlgn val="ctr"/>
        <c:lblOffset val="100"/>
        <c:noMultiLvlLbl val="0"/>
      </c:catAx>
      <c:valAx>
        <c:axId val="18666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FY18 vs Strategy Combined 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Strategy Combined</c:v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'Acct.Exec_summary Dashboard (2)'!$D$24:$D$28</c:f>
              <c:strCache>
                <c:ptCount val="5"/>
                <c:pt idx="0">
                  <c:v>0-100% </c:v>
                </c:pt>
                <c:pt idx="1">
                  <c:v>100-125% </c:v>
                </c:pt>
                <c:pt idx="2">
                  <c:v>125-150% </c:v>
                </c:pt>
                <c:pt idx="3">
                  <c:v>150-200% </c:v>
                </c:pt>
                <c:pt idx="4">
                  <c:v>&gt;200%</c:v>
                </c:pt>
              </c:strCache>
            </c:strRef>
          </c:cat>
          <c:val>
            <c:numRef>
              <c:f>'Acct.Exec_summary Dashboard (2)'!$E$24:$E$28</c:f>
              <c:numCache>
                <c:formatCode>"$"#,##0</c:formatCode>
                <c:ptCount val="5"/>
                <c:pt idx="0">
                  <c:v>112225658.05499989</c:v>
                </c:pt>
                <c:pt idx="1">
                  <c:v>18291166.919999991</c:v>
                </c:pt>
                <c:pt idx="2">
                  <c:v>9978908.6699999981</c:v>
                </c:pt>
                <c:pt idx="3">
                  <c:v>5423636.6999999965</c:v>
                </c:pt>
                <c:pt idx="4">
                  <c:v>153797.93999999997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D36-491A-8FA0-477A25D18855}"/>
            </c:ext>
          </c:extLst>
        </c:ser>
        <c:ser>
          <c:idx val="0"/>
          <c:order val="2"/>
          <c:tx>
            <c:v>FY18</c:v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'Acct.Exec_summary Dashboard (2)'!$D$8:$D$12</c:f>
              <c:strCache>
                <c:ptCount val="5"/>
                <c:pt idx="0">
                  <c:v>0-100% </c:v>
                </c:pt>
                <c:pt idx="1">
                  <c:v>100-125% </c:v>
                </c:pt>
                <c:pt idx="2">
                  <c:v>125-150% </c:v>
                </c:pt>
                <c:pt idx="3">
                  <c:v>150-200% </c:v>
                </c:pt>
                <c:pt idx="4">
                  <c:v>&gt;200%</c:v>
                </c:pt>
              </c:strCache>
            </c:strRef>
          </c:cat>
          <c:val>
            <c:numRef>
              <c:f>'Acct.Exec_summary Dashboard (2)'!$E$8:$E$12</c:f>
              <c:numCache>
                <c:formatCode>"$"#,##0</c:formatCode>
                <c:ptCount val="5"/>
                <c:pt idx="0">
                  <c:v>74817105.369999945</c:v>
                </c:pt>
                <c:pt idx="1">
                  <c:v>12194111.279999997</c:v>
                </c:pt>
                <c:pt idx="2">
                  <c:v>6652605.7799999993</c:v>
                </c:pt>
                <c:pt idx="3">
                  <c:v>3615757.7999999984</c:v>
                </c:pt>
                <c:pt idx="4">
                  <c:v>102531.96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36-491A-8FA0-477A25D18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2964320"/>
        <c:axId val="412983872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spPr>
                  <a:ln>
                    <a:solidFill>
                      <a:schemeClr val="accent6">
                        <a:lumMod val="75000"/>
                      </a:schemeClr>
                    </a:solidFill>
                  </a:ln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'Acct.Exec_summary Dashboard (2)'!$D$24:$D$28</c15:sqref>
                        </c15:formulaRef>
                      </c:ext>
                    </c:extLst>
                    <c:strCache>
                      <c:ptCount val="5"/>
                      <c:pt idx="0">
                        <c:v>0-100% </c:v>
                      </c:pt>
                      <c:pt idx="1">
                        <c:v>100-125% </c:v>
                      </c:pt>
                      <c:pt idx="2">
                        <c:v>125-150% </c:v>
                      </c:pt>
                      <c:pt idx="3">
                        <c:v>150-200% </c:v>
                      </c:pt>
                      <c:pt idx="4">
                        <c:v>&gt;200%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'Acct.Exec_summary Dashboard (2)'!$F$24:$F$28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0.76828386330362253</c:v>
                      </c:pt>
                      <c:pt idx="1">
                        <c:v>0.12521921126755142</c:v>
                      </c:pt>
                      <c:pt idx="2">
                        <c:v>6.8314453552006119E-2</c:v>
                      </c:pt>
                      <c:pt idx="3">
                        <c:v>3.712958898391297E-2</c:v>
                      </c:pt>
                      <c:pt idx="4">
                        <c:v>1.0528828929069881E-3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9D36-491A-8FA0-477A25D18855}"/>
                  </c:ext>
                </c:extLst>
              </c15:ser>
            </c15:filteredBarSeries>
            <c15:filteredBarSeries>
              <c15:ser>
                <c:idx val="1"/>
                <c:order val="3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'Acct.Exec_summary Dashboard (2)'!$D$8:$D$12</c15:sqref>
                        </c15:formulaRef>
                      </c:ext>
                    </c:extLst>
                    <c:strCache>
                      <c:ptCount val="5"/>
                      <c:pt idx="0">
                        <c:v>0-100% </c:v>
                      </c:pt>
                      <c:pt idx="1">
                        <c:v>100-125% </c:v>
                      </c:pt>
                      <c:pt idx="2">
                        <c:v>125-150% </c:v>
                      </c:pt>
                      <c:pt idx="3">
                        <c:v>150-200% </c:v>
                      </c:pt>
                      <c:pt idx="4">
                        <c:v>&gt;200%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'Acct.Exec_summary Dashboard (2)'!$F$8:$F$12</c15:sqref>
                        </c15:formulaRef>
                      </c:ext>
                    </c:extLst>
                    <c:numCache>
                      <c:formatCode>0.00%</c:formatCode>
                      <c:ptCount val="5"/>
                      <c:pt idx="0">
                        <c:v>0.76828386330362253</c:v>
                      </c:pt>
                      <c:pt idx="1">
                        <c:v>0.12521921126755142</c:v>
                      </c:pt>
                      <c:pt idx="2">
                        <c:v>6.8314453552006119E-2</c:v>
                      </c:pt>
                      <c:pt idx="3">
                        <c:v>3.712958898391297E-2</c:v>
                      </c:pt>
                      <c:pt idx="4">
                        <c:v>1.0528828929069881E-3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D36-491A-8FA0-477A25D18855}"/>
                  </c:ext>
                </c:extLst>
              </c15:ser>
            </c15:filteredBarSeries>
          </c:ext>
        </c:extLst>
      </c:barChart>
      <c:catAx>
        <c:axId val="4129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83872"/>
        <c:crosses val="autoZero"/>
        <c:auto val="1"/>
        <c:lblAlgn val="ctr"/>
        <c:lblOffset val="100"/>
        <c:noMultiLvlLbl val="0"/>
      </c:catAx>
      <c:valAx>
        <c:axId val="41298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6432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'Acct.Exec_summary Dashboard (2)'!$D$21</c:f>
              <c:strCache>
                <c:ptCount val="1"/>
                <c:pt idx="0">
                  <c:v>Proj. Gross Revenue</c:v>
                </c:pt>
              </c:strCache>
            </c:strRef>
          </c:cat>
          <c:val>
            <c:numRef>
              <c:f>'Acct.Exec_summary Dashboard (2)'!$E$21</c:f>
              <c:numCache>
                <c:formatCode>"$"#,##0</c:formatCode>
                <c:ptCount val="1"/>
                <c:pt idx="0">
                  <c:v>1120172141.5389724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4-4F54-86A5-FFFE3AA83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375152"/>
        <c:axId val="2016367248"/>
      </c:barChart>
      <c:catAx>
        <c:axId val="201637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67248"/>
        <c:crosses val="autoZero"/>
        <c:auto val="1"/>
        <c:lblAlgn val="ctr"/>
        <c:lblOffset val="100"/>
        <c:noMultiLvlLbl val="0"/>
      </c:catAx>
      <c:valAx>
        <c:axId val="20163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7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FY18 vs</a:t>
            </a:r>
            <a:r>
              <a:rPr lang="en-US" baseline="0"/>
              <a:t> FY19 projections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'2018 commission structure (2)'!$N$40</c:f>
              <c:strCache>
                <c:ptCount val="1"/>
                <c:pt idx="0">
                  <c:v>Projected FY19 goals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solidFill>
                      <a:srgbClr val="FF0000"/>
                    </a:solidFill>
                    <a:latin typeface="Comic Sans MS" panose="030F0702030302020204" pitchFamily="66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'2018 commission structure (2)'!$M$41:$M$42</c:f>
              <c:strCache>
                <c:ptCount val="2"/>
                <c:pt idx="0">
                  <c:v>Gross Revenue</c:v>
                </c:pt>
                <c:pt idx="1">
                  <c:v>Net Profit</c:v>
                </c:pt>
              </c:strCache>
            </c:strRef>
          </c:cat>
          <c:val>
            <c:numRef>
              <c:f>'2018 commission structure (2)'!$N$41:$N$42</c:f>
              <c:numCache>
                <c:formatCode>"$"#,##0.00</c:formatCode>
                <c:ptCount val="2"/>
                <c:pt idx="0">
                  <c:v>1000000000</c:v>
                </c:pt>
                <c:pt idx="1">
                  <c:v>750000000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8C-4FEB-9F4D-65B78A903F88}"/>
            </c:ext>
          </c:extLst>
        </c:ser>
        <c:ser>
          <c:idx val="0"/>
          <c:order val="1"/>
          <c:tx>
            <c:strRef>
              <c:f>'2018 commission structure (2)'!$L$40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1">
                    <a:latin typeface="Comic Sans MS" panose="030F0702030302020204" pitchFamily="66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'2018 commission structure (2)'!$K$41:$K$42</c:f>
              <c:strCache>
                <c:ptCount val="2"/>
                <c:pt idx="0">
                  <c:v>Gross Revenue</c:v>
                </c:pt>
                <c:pt idx="1">
                  <c:v>Net Profit</c:v>
                </c:pt>
              </c:strCache>
            </c:strRef>
          </c:cat>
          <c:val>
            <c:numRef>
              <c:f>'2018 commission structure (2)'!$L$41:$L$42</c:f>
              <c:numCache>
                <c:formatCode>"$"#,##0.00</c:formatCode>
                <c:ptCount val="2"/>
                <c:pt idx="0">
                  <c:v>699144198</c:v>
                </c:pt>
                <c:pt idx="1">
                  <c:v>529750592.80999976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C-4FEB-9F4D-65B78A903F8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022270848"/>
        <c:axId val="2022277920"/>
      </c:barChart>
      <c:catAx>
        <c:axId val="202227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77920"/>
        <c:crosses val="autoZero"/>
        <c:auto val="1"/>
        <c:lblAlgn val="ctr"/>
        <c:lblOffset val="100"/>
        <c:noMultiLvlLbl val="0"/>
      </c:catAx>
      <c:valAx>
        <c:axId val="2022277920"/>
        <c:scaling>
          <c:orientation val="minMax"/>
        </c:scaling>
        <c:delete val="1"/>
        <c:axPos val="b"/>
        <c:numFmt formatCode="&quot;$&quot;#,##0.00" sourceLinked="1"/>
        <c:majorTickMark val="none"/>
        <c:minorTickMark val="none"/>
        <c:tickLblPos val="nextTo"/>
        <c:crossAx val="20222708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/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620-4C69-842B-9478918084C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620-4C69-842B-9478918084CE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('Executive level Dashboard'!$C$6,'Executive level Dashboard'!$C$11)</c:f>
              <c:strCache>
                <c:ptCount val="2"/>
                <c:pt idx="0">
                  <c:v>2018 Commision</c:v>
                </c:pt>
                <c:pt idx="1">
                  <c:v>Benchmark Commission</c:v>
                </c:pt>
              </c:strCache>
            </c:strRef>
          </c:cat>
          <c:val>
            <c:numRef>
              <c:f>('Executive level Dashboard'!$D$6,'Executive level Dashboard'!$D$11)</c:f>
              <c:numCache>
                <c:formatCode>"$"#,##0</c:formatCode>
                <c:ptCount val="2"/>
                <c:pt idx="0">
                  <c:v>97382112.189999938</c:v>
                </c:pt>
                <c:pt idx="1">
                  <c:v>99210000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20-4C69-842B-9478918084CE}"/>
            </c:ext>
          </c:extLst>
        </c:ser>
        <c:ser>
          <c:idx val="0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strRef>
              <c:f>'2018 commission structure (2)'!$G$48</c:f>
              <c:strCache>
                <c:ptCount val="1"/>
                <c:pt idx="0">
                  <c:v>FY19</c:v>
                </c:pt>
              </c:strCache>
            </c:strRef>
          </c:cat>
          <c:val>
            <c:numRef>
              <c:f>'2018 commission structure (2)'!$H$48</c:f>
              <c:numCache>
                <c:formatCode>_("$"* #,##0.00_);_("$"* \(#,##0.00\);_("$"* "-"??_);_(@_)</c:formatCode>
                <c:ptCount val="1"/>
                <c:pt idx="0">
                  <c:v>107491852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20-4C69-842B-947891808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6916912"/>
        <c:axId val="416917744"/>
      </c:barChart>
      <c:catAx>
        <c:axId val="41691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416917744"/>
        <c:crosses val="autoZero"/>
        <c:auto val="1"/>
        <c:lblAlgn val="ctr"/>
        <c:lblOffset val="100"/>
        <c:noMultiLvlLbl val="0"/>
      </c:catAx>
      <c:valAx>
        <c:axId val="41691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41691691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/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'2018 commission structure (2)'!$G$48</c:f>
              <c:strCache>
                <c:ptCount val="1"/>
                <c:pt idx="0">
                  <c:v>FY19</c:v>
                </c:pt>
              </c:strCache>
            </c:strRef>
          </c:cat>
          <c:val>
            <c:numRef>
              <c:f>'2018 commission structure (2)'!$H$48</c:f>
              <c:numCache>
                <c:formatCode>_("$"* #,##0.00_);_("$"* \(#,##0.00\);_("$"* "-"??_);_(@_)</c:formatCode>
                <c:ptCount val="1"/>
                <c:pt idx="0">
                  <c:v>107491852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3-4791-AC3C-A7226C32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6916912"/>
        <c:axId val="416917744"/>
      </c:barChart>
      <c:catAx>
        <c:axId val="4169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416917744"/>
        <c:crosses val="autoZero"/>
        <c:auto val="1"/>
        <c:lblAlgn val="ctr"/>
        <c:lblOffset val="100"/>
        <c:noMultiLvlLbl val="0"/>
      </c:catAx>
      <c:valAx>
        <c:axId val="41691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41691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200" b="0" i="0" u="none" strike="noStrike" kern="1200" baseline="0">
          <a:solidFill>
            <a:schemeClr val="tx1"/>
          </a:solidFill>
          <a:latin typeface="Comic Sans MS" panose="030F0702030302020204" pitchFamily="66" charset="0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533856</xdr:colOff>
      <xdr:row>20</xdr:row>
      <xdr:rowOff>27772</xdr:rowOff>
    </xdr:from>
    <xdr:to>
      <xdr:col>4</xdr:col>
      <xdr:colOff>940309</xdr:colOff>
      <xdr:row>37</xdr:row>
      <xdr:rowOff>133022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33E66-B7AC-46C8-8D9F-B6BBD27FA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975511</xdr:colOff>
      <xdr:row>20</xdr:row>
      <xdr:rowOff>27772</xdr:rowOff>
    </xdr:from>
    <xdr:to>
      <xdr:col>11</xdr:col>
      <xdr:colOff>402832</xdr:colOff>
      <xdr:row>37</xdr:row>
      <xdr:rowOff>133022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4336B-2F6E-483B-9652-757A5D8FC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416234</xdr:colOff>
      <xdr:row>20</xdr:row>
      <xdr:rowOff>27772</xdr:rowOff>
    </xdr:from>
    <xdr:to>
      <xdr:col>19</xdr:col>
      <xdr:colOff>152856</xdr:colOff>
      <xdr:row>37</xdr:row>
      <xdr:rowOff>133022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28E150-E6FE-493C-B618-63C56AE9F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48</xdr:row>
      <xdr:rowOff>0</xdr:rowOff>
    </xdr:from>
    <xdr:to>
      <xdr:col>5</xdr:col>
      <xdr:colOff>475726</xdr:colOff>
      <xdr:row>65</xdr:row>
      <xdr:rowOff>105250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65FDD1-5BB7-4B34-884E-570C53665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510928</xdr:colOff>
      <xdr:row>48</xdr:row>
      <xdr:rowOff>0</xdr:rowOff>
    </xdr:from>
    <xdr:to>
      <xdr:col>12</xdr:col>
      <xdr:colOff>94112</xdr:colOff>
      <xdr:row>65</xdr:row>
      <xdr:rowOff>105250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D5317C-66A0-479A-94EA-D6E90275B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50</xdr:row>
      <xdr:rowOff>0</xdr:rowOff>
    </xdr:from>
    <xdr:to>
      <xdr:col>20</xdr:col>
      <xdr:colOff>308016</xdr:colOff>
      <xdr:row>63</xdr:row>
      <xdr:rowOff>93518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0F3B27-D63B-44CC-B5C6-C8B76B751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496959</xdr:colOff>
      <xdr:row>7</xdr:row>
      <xdr:rowOff>177752</xdr:rowOff>
    </xdr:from>
    <xdr:to>
      <xdr:col>4</xdr:col>
      <xdr:colOff>354944</xdr:colOff>
      <xdr:row>19</xdr:row>
      <xdr:rowOff>183196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AD6E9-18CF-44AA-B175-CCA7F2F1B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733978</xdr:colOff>
      <xdr:row>6</xdr:row>
      <xdr:rowOff>161491</xdr:rowOff>
    </xdr:from>
    <xdr:to>
      <xdr:col>12</xdr:col>
      <xdr:colOff>494987</xdr:colOff>
      <xdr:row>19</xdr:row>
      <xdr:rowOff>178810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46FCF-80F7-45E9-84D0-BB61B15B5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44780</xdr:colOff>
      <xdr:row>7</xdr:row>
      <xdr:rowOff>158339</xdr:rowOff>
    </xdr:from>
    <xdr:to>
      <xdr:col>21</xdr:col>
      <xdr:colOff>70264</xdr:colOff>
      <xdr:row>20</xdr:row>
      <xdr:rowOff>168853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54E9AE-DE7D-427A-A8E5-307EC487D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822203</xdr:colOff>
      <xdr:row>2</xdr:row>
      <xdr:rowOff>59552</xdr:rowOff>
    </xdr:from>
    <xdr:to>
      <xdr:col>14</xdr:col>
      <xdr:colOff>580159</xdr:colOff>
      <xdr:row>14</xdr:row>
      <xdr:rowOff>138545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96CB4-1BC3-4820-8F62-81511BDCE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839725</xdr:colOff>
      <xdr:row>16</xdr:row>
      <xdr:rowOff>22512</xdr:rowOff>
    </xdr:from>
    <xdr:to>
      <xdr:col>18</xdr:col>
      <xdr:colOff>0</xdr:colOff>
      <xdr:row>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D4D4DEB-B1B5-4303-BCF0-A73EED59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595313</xdr:colOff>
      <xdr:row>33</xdr:row>
      <xdr:rowOff>23813</xdr:rowOff>
    </xdr:from>
    <xdr:to>
      <xdr:col>12</xdr:col>
      <xdr:colOff>571500</xdr:colOff>
      <xdr:row>45</xdr:row>
      <xdr:rowOff>195263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35D05-2CC8-4FCE-AFC4-98D23B490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1098177</xdr:colOff>
      <xdr:row>47</xdr:row>
      <xdr:rowOff>145677</xdr:rowOff>
    </xdr:from>
    <xdr:to>
      <xdr:col>16</xdr:col>
      <xdr:colOff>0</xdr:colOff>
      <xdr:row>60</xdr:row>
      <xdr:rowOff>121024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942CCD-87CD-4083-AC3E-F5EC51CD2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5</xdr:col>
      <xdr:colOff>283028</xdr:colOff>
      <xdr:row>60</xdr:row>
      <xdr:rowOff>89807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FCFD80E-055A-4375-A469-9733FC2F7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612322</xdr:colOff>
      <xdr:row>46</xdr:row>
      <xdr:rowOff>114300</xdr:rowOff>
    </xdr:from>
    <xdr:to>
      <xdr:col>11</xdr:col>
      <xdr:colOff>625929</xdr:colOff>
      <xdr:row>60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9ADC63-6676-46F5-9913-ED2392941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57e08b997db96fa4/Documents/Thinkful/Data_wlkthrogh_and_module_challenge/Excel%204/hr-model-%20edit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57e08b997db96fa4/Thinkful%20Docs/Thinkful_Docs/Thinkful/Assignment/Lariat_rental_car_capstone/Copy%20of%20Lariat_rental_capstone_V1%20(version%202)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Commission_strat"/>
      <sheetName val="acct3.pat2"/>
      <sheetName val="exec1_summary"/>
      <sheetName val="exec 2 summary"/>
      <sheetName val="executive 3"/>
      <sheetName val="Summary"/>
      <sheetName val="avg,bas_sal,level"/>
      <sheetName val="base_salary (2)"/>
      <sheetName val="deals_closed (3)"/>
      <sheetName val="hr-model- edi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_model"/>
      <sheetName val="Strategy"/>
      <sheetName val="Insights "/>
      <sheetName val="calculations"/>
      <sheetName val="10% increase on day rate"/>
      <sheetName val="Car profit analysis"/>
      <sheetName val="drivers age"/>
      <sheetName val="1_car_id_mapping"/>
      <sheetName val="2_car_costs"/>
      <sheetName val="3_car_revenue_fixed"/>
      <sheetName val="4_branch_loc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R2" t="str">
            <v>245-260</v>
          </cell>
        </row>
      </sheetData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57e08b997db96fa4/Documents/Thinkful/Data_wlkthrogh_and_module_challenge/Excel%204/hr-model-%20edit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_CTRL" refreshedDate="44187.892231365739" createdVersion="6" refreshedVersion="6" minRefreshableVersion="3" recordCount="1000" xr:uid="{D3009847-3141-488D-A0AF-366DD4FDED08}">
  <cacheSource type="worksheet">
    <worksheetSource ref="A1:T1001" sheet="Calculations" r:id="rId2"/>
  </cacheSource>
  <cacheFields count="20">
    <cacheField name="employee_id" numFmtId="164">
      <sharedItems containsSemiMixedTypes="0" containsString="0" containsNumber="1" containsInteger="1" minValue="17898579" maxValue="9984023702"/>
    </cacheField>
    <cacheField name="first_name" numFmtId="164">
      <sharedItems/>
    </cacheField>
    <cacheField name="last_name" numFmtId="164">
      <sharedItems/>
    </cacheField>
    <cacheField name="job_title" numFmtId="164">
      <sharedItems/>
    </cacheField>
    <cacheField name="base" numFmtId="164">
      <sharedItems containsSemiMixedTypes="0" containsString="0" containsNumber="1" containsInteger="1" minValue="30113" maxValue="124928"/>
    </cacheField>
    <cacheField name="number_of_accounts" numFmtId="1">
      <sharedItems containsSemiMixedTypes="0" containsString="0" containsNumber="1" containsInteger="1" minValue="7" maxValue="35"/>
    </cacheField>
    <cacheField name="sum_closed" numFmtId="164">
      <sharedItems containsSemiMixedTypes="0" containsString="0" containsNumber="1" containsInteger="1" minValue="219869" maxValue="1369014"/>
    </cacheField>
    <cacheField name="Quota" numFmtId="164">
      <sharedItems containsSemiMixedTypes="0" containsString="0" containsNumber="1" containsInteger="1" minValue="500000" maxValue="750000"/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of_Quota" numFmtId="164">
      <sharedItems containsSemiMixedTypes="0" containsString="0" containsNumber="1" minValue="0.38203500000000001" maxValue="2.460404"/>
    </cacheField>
    <cacheField name="tiers" numFmtId="164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T_CTRL" refreshedDate="44200.435476273145" createdVersion="6" refreshedVersion="6" minRefreshableVersion="3" recordCount="1001" xr:uid="{72D712CB-1BB3-4F7A-8226-1CFDE4FDDFF5}">
  <cacheSource type="worksheet">
    <worksheetSource ref="A1:AC1002" sheet="Calculations"/>
  </cacheSource>
  <cacheFields count="28">
    <cacheField name="employee_id" numFmtId="0">
      <sharedItems containsString="0" containsBlank="1" containsNumber="1" minValue="17898579" maxValue="9984023702"/>
    </cacheField>
    <cacheField name="first_name" numFmtId="164">
      <sharedItems containsBlank="1"/>
    </cacheField>
    <cacheField name="last_name" numFmtId="164">
      <sharedItems containsBlank="1"/>
    </cacheField>
    <cacheField name="Full name" numFmtId="164">
      <sharedItems containsBlank="1"/>
    </cacheField>
    <cacheField name="job_title" numFmtId="164">
      <sharedItems containsBlank="1" count="4">
        <s v="Account Executive I"/>
        <s v="Account Executive II"/>
        <s v="Account Executive III"/>
        <m/>
      </sharedItems>
    </cacheField>
    <cacheField name="base" numFmtId="164">
      <sharedItems containsString="0" containsBlank="1" containsNumber="1" containsInteger="1" minValue="30113" maxValue="124928"/>
    </cacheField>
    <cacheField name="number_of_accounts" numFmtId="1">
      <sharedItems containsSemiMixedTypes="0" containsString="0" containsNumber="1" containsInteger="1" minValue="7" maxValue="20000"/>
    </cacheField>
    <cacheField name="sum_closed" numFmtId="164">
      <sharedItems containsSemiMixedTypes="0" containsString="0" containsNumber="1" containsInteger="1" minValue="0" maxValue="698454120"/>
    </cacheField>
    <cacheField name="Quota" numFmtId="164">
      <sharedItems containsString="0" containsBlank="1" containsNumber="1" containsInteger="1" minValue="500000" maxValue="750000"/>
    </cacheField>
    <cacheField name="125%_of_Quota" numFmtId="164">
      <sharedItems containsString="0" containsBlank="1" containsNumber="1" containsInteger="1" minValue="625000" maxValue="937500"/>
    </cacheField>
    <cacheField name="150%_of_Quota" numFmtId="164">
      <sharedItems containsString="0" containsBlank="1" containsNumber="1" containsInteger="1" minValue="750000" maxValue="1125000"/>
    </cacheField>
    <cacheField name="200%_of_Quota" numFmtId="164">
      <sharedItems containsString="0" containsBlank="1" containsNumber="1" containsInteger="1" minValue="1000000" maxValue="1500000"/>
    </cacheField>
    <cacheField name="%_of_Quota" numFmtId="2">
      <sharedItems containsString="0" containsBlank="1" containsNumber="1" minValue="0" maxValue="2.7380279999999999"/>
    </cacheField>
    <cacheField name="tiers" numFmtId="164">
      <sharedItems containsBlank="1"/>
    </cacheField>
    <cacheField name="0-100%" numFmtId="164">
      <sharedItems containsString="0" containsBlank="1" containsNumber="1" minValue="0" maxValue="112500"/>
    </cacheField>
    <cacheField name="100-125%" numFmtId="164">
      <sharedItems containsString="0" containsBlank="1" containsNumber="1" minValue="0" maxValue="35625"/>
    </cacheField>
    <cacheField name="125-150%" numFmtId="164">
      <sharedItems containsString="0" containsBlank="1" containsNumber="1" minValue="0" maxValue="43125"/>
    </cacheField>
    <cacheField name="150-200%" numFmtId="164">
      <sharedItems containsString="0" containsBlank="1" containsNumber="1" minValue="0" maxValue="78000"/>
    </cacheField>
    <cacheField name="&gt;200%" numFmtId="164">
      <sharedItems containsString="0" containsBlank="1" containsNumber="1" minValue="0" maxValue="36901.4"/>
    </cacheField>
    <cacheField name="total_commission" numFmtId="164">
      <sharedItems containsString="0" containsBlank="1" containsNumber="1" minValue="0" maxValue="223410.27"/>
    </cacheField>
    <cacheField name="total_pay" numFmtId="164">
      <sharedItems containsString="0" containsBlank="1" containsNumber="1" minValue="31747" maxValue="335175.7"/>
    </cacheField>
    <cacheField name="0-100%2" numFmtId="164">
      <sharedItems containsString="0" containsBlank="1" containsNumber="1" minValue="0" maxValue="120000"/>
    </cacheField>
    <cacheField name="100-125%2" numFmtId="164">
      <sharedItems containsString="0" containsBlank="1" containsNumber="1" minValue="0" maxValue="41250"/>
    </cacheField>
    <cacheField name="125-150%2" numFmtId="164">
      <sharedItems containsString="0" containsBlank="1" containsNumber="1" minValue="0" maxValue="46875"/>
    </cacheField>
    <cacheField name="150-200%2" numFmtId="164">
      <sharedItems containsString="0" containsBlank="1" containsNumber="1" minValue="0" maxValue="99000"/>
    </cacheField>
    <cacheField name="&gt;200%2" numFmtId="164">
      <sharedItems containsString="0" containsBlank="1" containsNumber="1" minValue="0" maxValue="47971.82"/>
    </cacheField>
    <cacheField name="total_commission2" numFmtId="164">
      <sharedItems containsString="0" containsBlank="1" containsNumber="1" minValue="0" maxValue="271511.84999999998"/>
    </cacheField>
    <cacheField name="total_pay2" numFmtId="164">
      <sharedItems containsString="0" containsBlank="1" containsNumber="1" minValue="31747" maxValue="350334.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n v="54928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x v="0"/>
    <n v="135392.03999999998"/>
  </r>
  <r>
    <n v="2480515559"/>
    <s v="Bertie"/>
    <s v="Turpey"/>
    <s v="Account Executive III"/>
    <n v="80760"/>
    <n v="27"/>
    <n v="929293"/>
    <n v="750000"/>
    <n v="937500"/>
    <n v="1125000"/>
    <n v="1500000"/>
    <n v="1.2390573333333332"/>
    <s v="100-125%"/>
    <n v="112500"/>
    <n v="34065.67"/>
    <n v="0"/>
    <n v="0"/>
    <n v="0"/>
    <x v="1"/>
    <n v="227325.66999999998"/>
  </r>
  <r>
    <n v="515647594"/>
    <s v="Belita"/>
    <s v="Kroll"/>
    <s v="Account Executive III"/>
    <n v="113453"/>
    <n v="20"/>
    <n v="737684"/>
    <n v="750000"/>
    <n v="937500"/>
    <n v="1125000"/>
    <n v="1500000"/>
    <n v="0.98357866666666671"/>
    <s v="0-100%"/>
    <n v="110652.59999999999"/>
    <n v="0"/>
    <n v="0"/>
    <n v="0"/>
    <n v="0"/>
    <x v="2"/>
    <n v="224105.59999999998"/>
  </r>
  <r>
    <n v="5153694038"/>
    <s v="Gothart"/>
    <s v="Alven"/>
    <s v="Account Executive III"/>
    <n v="105621"/>
    <n v="20"/>
    <n v="757866"/>
    <n v="750000"/>
    <n v="937500"/>
    <n v="1125000"/>
    <n v="1500000"/>
    <n v="1.0104880000000001"/>
    <s v="100-125%"/>
    <n v="112500"/>
    <n v="1494.54"/>
    <n v="0"/>
    <n v="0"/>
    <n v="0"/>
    <x v="3"/>
    <n v="219615.53999999998"/>
  </r>
  <r>
    <n v="3824197065"/>
    <s v="Orland"/>
    <s v="Gommery"/>
    <s v="Account Executive III"/>
    <n v="81431"/>
    <n v="22"/>
    <n v="764531"/>
    <n v="750000"/>
    <n v="937500"/>
    <n v="1125000"/>
    <n v="1500000"/>
    <n v="1.0193746666666668"/>
    <s v="100-125%"/>
    <n v="112500"/>
    <n v="2760.89"/>
    <n v="0"/>
    <n v="0"/>
    <n v="0"/>
    <x v="4"/>
    <n v="196691.89"/>
  </r>
  <r>
    <n v="4475496373"/>
    <s v="Tobe"/>
    <s v="Standen"/>
    <s v="Account Executive III"/>
    <n v="110155"/>
    <n v="13"/>
    <n v="529764"/>
    <n v="750000"/>
    <n v="937500"/>
    <n v="1125000"/>
    <n v="1500000"/>
    <n v="0.70635199999999998"/>
    <s v="0-100%"/>
    <n v="79464.599999999991"/>
    <n v="0"/>
    <n v="0"/>
    <n v="0"/>
    <n v="0"/>
    <x v="5"/>
    <n v="189619.59999999998"/>
  </r>
  <r>
    <n v="101658508"/>
    <s v="Foster"/>
    <s v="Smith"/>
    <s v="Account Executive I"/>
    <n v="63106"/>
    <n v="22"/>
    <n v="703757"/>
    <n v="500000"/>
    <n v="625000"/>
    <n v="750000"/>
    <n v="1000000"/>
    <n v="1.4075139999999999"/>
    <s v="125-150%"/>
    <n v="50000"/>
    <n v="18750"/>
    <n v="14176.26"/>
    <n v="0"/>
    <n v="0"/>
    <x v="6"/>
    <n v="146032.26"/>
  </r>
  <r>
    <n v="7178607831"/>
    <s v="Salomi"/>
    <s v="Rosenhaus"/>
    <s v="Account Executive III"/>
    <n v="93727"/>
    <n v="22"/>
    <n v="777660"/>
    <n v="750000"/>
    <n v="937500"/>
    <n v="1125000"/>
    <n v="1500000"/>
    <n v="1.03688"/>
    <s v="100-125%"/>
    <n v="112500"/>
    <n v="5255.4"/>
    <n v="0"/>
    <n v="0"/>
    <n v="0"/>
    <x v="7"/>
    <n v="211482.4"/>
  </r>
  <r>
    <n v="4783377790"/>
    <s v="Andria"/>
    <s v="Zimmermanns"/>
    <s v="Account Executive III"/>
    <n v="110817"/>
    <n v="19"/>
    <n v="713679"/>
    <n v="750000"/>
    <n v="937500"/>
    <n v="1125000"/>
    <n v="1500000"/>
    <n v="0.95157199999999997"/>
    <s v="0-100%"/>
    <n v="107051.84999999999"/>
    <n v="0"/>
    <n v="0"/>
    <n v="0"/>
    <n v="0"/>
    <x v="8"/>
    <n v="217868.84999999998"/>
  </r>
  <r>
    <n v="9023313240"/>
    <s v="Caddric"/>
    <s v="Armytage"/>
    <s v="Account Executive III"/>
    <n v="119728"/>
    <n v="17"/>
    <n v="714914"/>
    <n v="750000"/>
    <n v="937500"/>
    <n v="1125000"/>
    <n v="1500000"/>
    <n v="0.95321866666666666"/>
    <s v="0-100%"/>
    <n v="107237.09999999999"/>
    <n v="0"/>
    <n v="0"/>
    <n v="0"/>
    <n v="0"/>
    <x v="9"/>
    <n v="226965.09999999998"/>
  </r>
  <r>
    <n v="2659144249"/>
    <s v="Baird"/>
    <s v="Hayhow"/>
    <s v="Account Executive II"/>
    <n v="59822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x v="10"/>
    <n v="188924.78"/>
  </r>
  <r>
    <n v="9892583027"/>
    <s v="Granger"/>
    <s v="Norsworthy"/>
    <s v="Account Executive III"/>
    <n v="96592"/>
    <n v="21"/>
    <n v="785055"/>
    <n v="750000"/>
    <n v="937500"/>
    <n v="1125000"/>
    <n v="1500000"/>
    <n v="1.04674"/>
    <s v="100-125%"/>
    <n v="112500"/>
    <n v="6660.45"/>
    <n v="0"/>
    <n v="0"/>
    <n v="0"/>
    <x v="11"/>
    <n v="215752.45"/>
  </r>
  <r>
    <n v="3381164996"/>
    <s v="Doralynne"/>
    <s v="Lexa"/>
    <s v="Account Executive III"/>
    <n v="75882"/>
    <n v="22"/>
    <n v="734144"/>
    <n v="750000"/>
    <n v="937500"/>
    <n v="1125000"/>
    <n v="1500000"/>
    <n v="0.97885866666666665"/>
    <s v="0-100%"/>
    <n v="110121.59999999999"/>
    <n v="0"/>
    <n v="0"/>
    <n v="0"/>
    <n v="0"/>
    <x v="12"/>
    <n v="186003.59999999998"/>
  </r>
  <r>
    <n v="3469413983"/>
    <s v="Danit"/>
    <s v="Fosserd"/>
    <s v="Account Executive I"/>
    <n v="38104"/>
    <n v="20"/>
    <n v="665862"/>
    <n v="500000"/>
    <n v="625000"/>
    <n v="750000"/>
    <n v="1000000"/>
    <n v="1.3317239999999999"/>
    <s v="125-150%"/>
    <n v="50000"/>
    <n v="18750"/>
    <n v="7355.16"/>
    <n v="0"/>
    <n v="0"/>
    <x v="13"/>
    <n v="114209.16"/>
  </r>
  <r>
    <n v="1263903657"/>
    <s v="Court"/>
    <s v="Brightwell"/>
    <s v="Account Executive III"/>
    <n v="99988"/>
    <n v="17"/>
    <n v="661373"/>
    <n v="750000"/>
    <n v="937500"/>
    <n v="1125000"/>
    <n v="1500000"/>
    <n v="0.88183066666666665"/>
    <s v="0-100%"/>
    <n v="99205.95"/>
    <n v="0"/>
    <n v="0"/>
    <n v="0"/>
    <n v="0"/>
    <x v="14"/>
    <n v="199193.95"/>
  </r>
  <r>
    <n v="8173067724"/>
    <s v="Sandor"/>
    <s v="D'Ambrogi"/>
    <s v="Account Executive I"/>
    <n v="47147"/>
    <n v="21"/>
    <n v="760710"/>
    <n v="500000"/>
    <n v="625000"/>
    <n v="750000"/>
    <n v="1000000"/>
    <n v="1.52142"/>
    <s v="150-200%"/>
    <n v="50000"/>
    <n v="18750"/>
    <n v="22500"/>
    <n v="2356.1999999999998"/>
    <n v="0"/>
    <x v="15"/>
    <n v="140753.20000000001"/>
  </r>
  <r>
    <n v="5149710571"/>
    <s v="Read"/>
    <s v="Muxworthy"/>
    <s v="Account Executive III"/>
    <n v="119624"/>
    <n v="14"/>
    <n v="474138"/>
    <n v="750000"/>
    <n v="937500"/>
    <n v="1125000"/>
    <n v="1500000"/>
    <n v="0.63218399999999997"/>
    <s v="0-100%"/>
    <n v="71120.7"/>
    <n v="0"/>
    <n v="0"/>
    <n v="0"/>
    <n v="0"/>
    <x v="16"/>
    <n v="190744.7"/>
  </r>
  <r>
    <n v="2739934548"/>
    <s v="Brantley"/>
    <s v="Cristofolini"/>
    <s v="Account Executive I"/>
    <n v="50638"/>
    <n v="16"/>
    <n v="472412"/>
    <n v="500000"/>
    <n v="625000"/>
    <n v="750000"/>
    <n v="1000000"/>
    <n v="0.944824"/>
    <s v="0-100%"/>
    <n v="47241.200000000004"/>
    <n v="0"/>
    <n v="0"/>
    <n v="0"/>
    <n v="0"/>
    <x v="17"/>
    <n v="97879.200000000012"/>
  </r>
  <r>
    <n v="2259282237"/>
    <s v="Rodrigo"/>
    <s v="Rourke"/>
    <s v="Account Executive I"/>
    <n v="54632"/>
    <n v="28"/>
    <n v="941481"/>
    <n v="500000"/>
    <n v="625000"/>
    <n v="750000"/>
    <n v="1000000"/>
    <n v="1.882962"/>
    <s v="150-200%"/>
    <n v="50000"/>
    <n v="18750"/>
    <n v="22500"/>
    <n v="42125.82"/>
    <n v="0"/>
    <x v="18"/>
    <n v="188007.82"/>
  </r>
  <r>
    <n v="2314136845"/>
    <s v="Giles"/>
    <s v="Fardy"/>
    <s v="Account Executive I"/>
    <n v="59184"/>
    <n v="20"/>
    <n v="762746"/>
    <n v="500000"/>
    <n v="625000"/>
    <n v="750000"/>
    <n v="1000000"/>
    <n v="1.5254920000000001"/>
    <s v="150-200%"/>
    <n v="50000"/>
    <n v="18750"/>
    <n v="22500"/>
    <n v="2804.12"/>
    <n v="0"/>
    <x v="19"/>
    <n v="153238.12"/>
  </r>
  <r>
    <n v="1074899180"/>
    <s v="Agretha"/>
    <s v="Pevreal"/>
    <s v="Account Executive III"/>
    <n v="84090"/>
    <n v="19"/>
    <n v="592375"/>
    <n v="750000"/>
    <n v="937500"/>
    <n v="1125000"/>
    <n v="1500000"/>
    <n v="0.78983333333333339"/>
    <s v="0-100%"/>
    <n v="88856.25"/>
    <n v="0"/>
    <n v="0"/>
    <n v="0"/>
    <n v="0"/>
    <x v="20"/>
    <n v="172946.25"/>
  </r>
  <r>
    <n v="8128449354"/>
    <s v="Adelice"/>
    <s v="Baudinet"/>
    <s v="Account Executive III"/>
    <n v="119330"/>
    <n v="20"/>
    <n v="770020"/>
    <n v="750000"/>
    <n v="937500"/>
    <n v="1125000"/>
    <n v="1500000"/>
    <n v="1.0266933333333332"/>
    <s v="100-125%"/>
    <n v="112500"/>
    <n v="3803.8"/>
    <n v="0"/>
    <n v="0"/>
    <n v="0"/>
    <x v="21"/>
    <n v="235633.8"/>
  </r>
  <r>
    <n v="1266227768"/>
    <s v="Latrina"/>
    <s v="Shropsheir"/>
    <s v="Account Executive II"/>
    <n v="64839"/>
    <n v="12"/>
    <n v="329383"/>
    <n v="600000"/>
    <n v="750000"/>
    <n v="900000"/>
    <n v="1200000"/>
    <n v="0.54897166666666664"/>
    <s v="0-100%"/>
    <n v="42819.79"/>
    <n v="0"/>
    <n v="0"/>
    <n v="0"/>
    <n v="0"/>
    <x v="22"/>
    <n v="107658.79000000001"/>
  </r>
  <r>
    <n v="7273123196"/>
    <s v="Pet"/>
    <s v="Tellenbrook"/>
    <s v="Account Executive III"/>
    <n v="83514"/>
    <n v="24"/>
    <n v="841603"/>
    <n v="750000"/>
    <n v="937500"/>
    <n v="1125000"/>
    <n v="1500000"/>
    <n v="1.1221373333333333"/>
    <s v="100-125%"/>
    <n v="112500"/>
    <n v="17404.57"/>
    <n v="0"/>
    <n v="0"/>
    <n v="0"/>
    <x v="23"/>
    <n v="213418.57"/>
  </r>
  <r>
    <n v="1841759848"/>
    <s v="Rory"/>
    <s v="Hadwick"/>
    <s v="Account Executive I"/>
    <n v="40716"/>
    <n v="13"/>
    <n v="543853"/>
    <n v="500000"/>
    <n v="625000"/>
    <n v="750000"/>
    <n v="1000000"/>
    <n v="1.0877060000000001"/>
    <s v="100-125%"/>
    <n v="50000"/>
    <n v="6577.95"/>
    <n v="0"/>
    <n v="0"/>
    <n v="0"/>
    <x v="24"/>
    <n v="97293.95"/>
  </r>
  <r>
    <n v="7560031153"/>
    <s v="Gabriela"/>
    <s v="McVicker"/>
    <s v="Account Executive III"/>
    <n v="94464"/>
    <n v="14"/>
    <n v="425190"/>
    <n v="750000"/>
    <n v="937500"/>
    <n v="1125000"/>
    <n v="1500000"/>
    <n v="0.56691999999999998"/>
    <s v="0-100%"/>
    <n v="63778.5"/>
    <n v="0"/>
    <n v="0"/>
    <n v="0"/>
    <n v="0"/>
    <x v="25"/>
    <n v="158242.5"/>
  </r>
  <r>
    <n v="2022565827"/>
    <s v="Tracey"/>
    <s v="Phelip"/>
    <s v="Account Executive II"/>
    <n v="53277"/>
    <n v="13"/>
    <n v="543827"/>
    <n v="600000"/>
    <n v="750000"/>
    <n v="900000"/>
    <n v="1200000"/>
    <n v="0.90637833333333329"/>
    <s v="0-100%"/>
    <n v="70697.510000000009"/>
    <n v="0"/>
    <n v="0"/>
    <n v="0"/>
    <n v="0"/>
    <x v="26"/>
    <n v="123974.51000000001"/>
  </r>
  <r>
    <n v="8977805007"/>
    <s v="Birdie"/>
    <s v="Jesper"/>
    <s v="Account Executive II"/>
    <n v="67739"/>
    <n v="17"/>
    <n v="602144"/>
    <n v="600000"/>
    <n v="750000"/>
    <n v="900000"/>
    <n v="1200000"/>
    <n v="1.0035733333333334"/>
    <s v="100-125%"/>
    <n v="78000"/>
    <n v="364.48"/>
    <n v="0"/>
    <n v="0"/>
    <n v="0"/>
    <x v="27"/>
    <n v="146103.47999999998"/>
  </r>
  <r>
    <n v="1598957961"/>
    <s v="Mil"/>
    <s v="Tichelaar"/>
    <s v="Account Executive III"/>
    <n v="75679"/>
    <n v="30"/>
    <n v="1143449"/>
    <n v="750000"/>
    <n v="937500"/>
    <n v="1125000"/>
    <n v="1500000"/>
    <n v="1.5245986666666667"/>
    <s v="150-200%"/>
    <n v="112500"/>
    <n v="35625"/>
    <n v="43125"/>
    <n v="5534.7"/>
    <n v="0"/>
    <x v="28"/>
    <n v="272463.7"/>
  </r>
  <r>
    <n v="3516592710"/>
    <s v="Harlan"/>
    <s v="Mein"/>
    <s v="Account Executive I"/>
    <n v="38904"/>
    <n v="22"/>
    <n v="794444"/>
    <n v="500000"/>
    <n v="625000"/>
    <n v="750000"/>
    <n v="1000000"/>
    <n v="1.5888880000000001"/>
    <s v="150-200%"/>
    <n v="50000"/>
    <n v="18750"/>
    <n v="22500"/>
    <n v="9777.68"/>
    <n v="0"/>
    <x v="29"/>
    <n v="139931.68"/>
  </r>
  <r>
    <n v="3379645060"/>
    <s v="Rasla"/>
    <s v="Shutte"/>
    <s v="Account Executive I"/>
    <n v="45353"/>
    <n v="23"/>
    <n v="852910"/>
    <n v="500000"/>
    <n v="625000"/>
    <n v="750000"/>
    <n v="1000000"/>
    <n v="1.7058199999999999"/>
    <s v="150-200%"/>
    <n v="50000"/>
    <n v="18750"/>
    <n v="22500"/>
    <n v="22640.2"/>
    <n v="0"/>
    <x v="30"/>
    <n v="159243.20000000001"/>
  </r>
  <r>
    <n v="85304042"/>
    <s v="Garrot"/>
    <s v="Redrup"/>
    <s v="Account Executive II"/>
    <n v="69710"/>
    <n v="18"/>
    <n v="624543"/>
    <n v="600000"/>
    <n v="750000"/>
    <n v="900000"/>
    <n v="1200000"/>
    <n v="1.040905"/>
    <s v="100-125%"/>
    <n v="78000"/>
    <n v="4172.3100000000004"/>
    <n v="0"/>
    <n v="0"/>
    <n v="0"/>
    <x v="31"/>
    <n v="151882.31"/>
  </r>
  <r>
    <n v="2130919499"/>
    <s v="Odell"/>
    <s v="Matterdace"/>
    <s v="Account Executive II"/>
    <n v="76111"/>
    <n v="13"/>
    <n v="523769"/>
    <n v="600000"/>
    <n v="750000"/>
    <n v="900000"/>
    <n v="1200000"/>
    <n v="0.87294833333333333"/>
    <s v="0-100%"/>
    <n v="68089.97"/>
    <n v="0"/>
    <n v="0"/>
    <n v="0"/>
    <n v="0"/>
    <x v="32"/>
    <n v="144200.97"/>
  </r>
  <r>
    <n v="7074056774"/>
    <s v="Arlette"/>
    <s v="Blinder"/>
    <s v="Account Executive III"/>
    <n v="98182"/>
    <n v="15"/>
    <n v="540083"/>
    <n v="750000"/>
    <n v="937500"/>
    <n v="1125000"/>
    <n v="1500000"/>
    <n v="0.72011066666666668"/>
    <s v="0-100%"/>
    <n v="81012.45"/>
    <n v="0"/>
    <n v="0"/>
    <n v="0"/>
    <n v="0"/>
    <x v="33"/>
    <n v="179194.45"/>
  </r>
  <r>
    <n v="2450711406"/>
    <s v="Dorothea"/>
    <s v="Gheeraert"/>
    <s v="Account Executive III"/>
    <n v="106013"/>
    <n v="24"/>
    <n v="860270"/>
    <n v="750000"/>
    <n v="937500"/>
    <n v="1125000"/>
    <n v="1500000"/>
    <n v="1.1470266666666666"/>
    <s v="100-125%"/>
    <n v="112500"/>
    <n v="20951.3"/>
    <n v="0"/>
    <n v="0"/>
    <n v="0"/>
    <x v="34"/>
    <n v="239464.3"/>
  </r>
  <r>
    <n v="2294342399"/>
    <s v="Chancey"/>
    <s v="Yarrell"/>
    <s v="Account Executive II"/>
    <n v="74676"/>
    <n v="16"/>
    <n v="470117"/>
    <n v="600000"/>
    <n v="750000"/>
    <n v="900000"/>
    <n v="1200000"/>
    <n v="0.78352833333333338"/>
    <s v="0-100%"/>
    <n v="61115.21"/>
    <n v="0"/>
    <n v="0"/>
    <n v="0"/>
    <n v="0"/>
    <x v="35"/>
    <n v="135791.21"/>
  </r>
  <r>
    <n v="5280433926"/>
    <s v="Elva"/>
    <s v="Delepine"/>
    <s v="Account Executive II"/>
    <n v="51804"/>
    <n v="16"/>
    <n v="573666"/>
    <n v="600000"/>
    <n v="750000"/>
    <n v="900000"/>
    <n v="1200000"/>
    <n v="0.95611000000000002"/>
    <s v="0-100%"/>
    <n v="74576.58"/>
    <n v="0"/>
    <n v="0"/>
    <n v="0"/>
    <n v="0"/>
    <x v="36"/>
    <n v="126380.58"/>
  </r>
  <r>
    <n v="4037854406"/>
    <s v="Eddy"/>
    <s v="Van Arsdale"/>
    <s v="Account Executive II"/>
    <n v="64311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x v="37"/>
    <n v="176906.31"/>
  </r>
  <r>
    <n v="9958099322"/>
    <s v="Robinette"/>
    <s v="Speller"/>
    <s v="Account Executive II"/>
    <n v="77249"/>
    <n v="21"/>
    <n v="734340"/>
    <n v="600000"/>
    <n v="750000"/>
    <n v="900000"/>
    <n v="1200000"/>
    <n v="1.2239"/>
    <s v="100-125%"/>
    <n v="78000"/>
    <n v="22837.800000000003"/>
    <n v="0"/>
    <n v="0"/>
    <n v="0"/>
    <x v="38"/>
    <n v="178086.8"/>
  </r>
  <r>
    <n v="2402470968"/>
    <s v="Aluino"/>
    <s v="Sheerin"/>
    <s v="Account Executive III"/>
    <n v="99023"/>
    <n v="22"/>
    <n v="774576"/>
    <n v="750000"/>
    <n v="937500"/>
    <n v="1125000"/>
    <n v="1500000"/>
    <n v="1.0327679999999999"/>
    <s v="100-125%"/>
    <n v="112500"/>
    <n v="4669.4400000000005"/>
    <n v="0"/>
    <n v="0"/>
    <n v="0"/>
    <x v="39"/>
    <n v="216192.44"/>
  </r>
  <r>
    <n v="9686840923"/>
    <s v="Hermina"/>
    <s v="Bowditch"/>
    <s v="Account Executive III"/>
    <n v="79755"/>
    <n v="15"/>
    <n v="573607"/>
    <n v="750000"/>
    <n v="937500"/>
    <n v="1125000"/>
    <n v="1500000"/>
    <n v="0.76480933333333334"/>
    <s v="0-100%"/>
    <n v="86041.05"/>
    <n v="0"/>
    <n v="0"/>
    <n v="0"/>
    <n v="0"/>
    <x v="40"/>
    <n v="165796.04999999999"/>
  </r>
  <r>
    <n v="8093156364"/>
    <s v="Danny"/>
    <s v="Snoddin"/>
    <s v="Account Executive I"/>
    <n v="64144"/>
    <n v="15"/>
    <n v="610909"/>
    <n v="500000"/>
    <n v="625000"/>
    <n v="750000"/>
    <n v="1000000"/>
    <n v="1.2218180000000001"/>
    <s v="100-125%"/>
    <n v="50000"/>
    <n v="16636.349999999999"/>
    <n v="0"/>
    <n v="0"/>
    <n v="0"/>
    <x v="41"/>
    <n v="130780.35"/>
  </r>
  <r>
    <n v="6733929554"/>
    <s v="Benedikt"/>
    <s v="Leisk"/>
    <s v="Account Executive II"/>
    <n v="74110"/>
    <n v="17"/>
    <n v="580579"/>
    <n v="600000"/>
    <n v="750000"/>
    <n v="900000"/>
    <n v="1200000"/>
    <n v="0.96763166666666667"/>
    <s v="0-100%"/>
    <n v="75475.27"/>
    <n v="0"/>
    <n v="0"/>
    <n v="0"/>
    <n v="0"/>
    <x v="42"/>
    <n v="149585.27000000002"/>
  </r>
  <r>
    <n v="7892446737"/>
    <s v="Arden"/>
    <s v="Lackner"/>
    <s v="Account Executive II"/>
    <n v="7825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x v="43"/>
    <n v="237657.9"/>
  </r>
  <r>
    <n v="9803956825"/>
    <s v="Murielle"/>
    <s v="Jorez"/>
    <s v="Account Executive I"/>
    <n v="47103"/>
    <n v="23"/>
    <n v="909806"/>
    <n v="500000"/>
    <n v="625000"/>
    <n v="750000"/>
    <n v="1000000"/>
    <n v="1.819612"/>
    <s v="150-200%"/>
    <n v="50000"/>
    <n v="18750"/>
    <n v="22500"/>
    <n v="35157.32"/>
    <n v="0"/>
    <x v="44"/>
    <n v="173510.32"/>
  </r>
  <r>
    <n v="4085082426"/>
    <s v="Clarke"/>
    <s v="Hemphall"/>
    <s v="Account Executive II"/>
    <n v="64047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x v="45"/>
    <n v="225599.5"/>
  </r>
  <r>
    <n v="2565093969"/>
    <s v="Nelly"/>
    <s v="Prando"/>
    <s v="Account Executive I"/>
    <n v="46352"/>
    <n v="25"/>
    <n v="935138"/>
    <n v="500000"/>
    <n v="625000"/>
    <n v="750000"/>
    <n v="1000000"/>
    <n v="1.870276"/>
    <s v="150-200%"/>
    <n v="50000"/>
    <n v="18750"/>
    <n v="22500"/>
    <n v="40730.36"/>
    <n v="0"/>
    <x v="46"/>
    <n v="178332.36"/>
  </r>
  <r>
    <n v="6973806759"/>
    <s v="Baudoin"/>
    <s v="Normanville"/>
    <s v="Account Executive I"/>
    <n v="45164"/>
    <n v="19"/>
    <n v="637085"/>
    <n v="500000"/>
    <n v="625000"/>
    <n v="750000"/>
    <n v="1000000"/>
    <n v="1.27417"/>
    <s v="125-150%"/>
    <n v="50000"/>
    <n v="18750"/>
    <n v="2175.2999999999997"/>
    <n v="0"/>
    <n v="0"/>
    <x v="47"/>
    <n v="116089.3"/>
  </r>
  <r>
    <n v="4823073274"/>
    <s v="Shanan"/>
    <s v="St Clair"/>
    <s v="Account Executive I"/>
    <n v="62323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x v="48"/>
    <n v="131103.78"/>
  </r>
  <r>
    <n v="8858733592"/>
    <s v="Ashli"/>
    <s v="Clynter"/>
    <s v="Account Executive II"/>
    <n v="66730"/>
    <n v="21"/>
    <n v="723173"/>
    <n v="600000"/>
    <n v="750000"/>
    <n v="900000"/>
    <n v="1200000"/>
    <n v="1.2052883333333333"/>
    <s v="100-125%"/>
    <n v="78000"/>
    <n v="20939.41"/>
    <n v="0"/>
    <n v="0"/>
    <n v="0"/>
    <x v="49"/>
    <n v="165669.41"/>
  </r>
  <r>
    <n v="4786629839"/>
    <s v="Carmen"/>
    <s v="Ferrick"/>
    <s v="Account Executive I"/>
    <n v="47140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x v="50"/>
    <n v="186397.52"/>
  </r>
  <r>
    <n v="9151658844"/>
    <s v="Derry"/>
    <s v="Staniforth"/>
    <s v="Account Executive II"/>
    <n v="50141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x v="51"/>
    <n v="216221.66"/>
  </r>
  <r>
    <n v="7132417177"/>
    <s v="Manya"/>
    <s v="Orbell"/>
    <s v="Account Executive I"/>
    <n v="52665"/>
    <n v="18"/>
    <n v="561559"/>
    <n v="500000"/>
    <n v="625000"/>
    <n v="750000"/>
    <n v="1000000"/>
    <n v="1.1231180000000001"/>
    <s v="100-125%"/>
    <n v="50000"/>
    <n v="9233.85"/>
    <n v="0"/>
    <n v="0"/>
    <n v="0"/>
    <x v="52"/>
    <n v="111898.85"/>
  </r>
  <r>
    <n v="6596440737"/>
    <s v="Bryn"/>
    <s v="Tomas"/>
    <s v="Account Executive I"/>
    <n v="34438"/>
    <n v="27"/>
    <n v="915219"/>
    <n v="500000"/>
    <n v="625000"/>
    <n v="750000"/>
    <n v="1000000"/>
    <n v="1.830438"/>
    <s v="150-200%"/>
    <n v="50000"/>
    <n v="18750"/>
    <n v="22500"/>
    <n v="36348.18"/>
    <n v="0"/>
    <x v="53"/>
    <n v="162036.18"/>
  </r>
  <r>
    <n v="4504361140"/>
    <s v="Genni"/>
    <s v="Glader"/>
    <s v="Account Executive I"/>
    <n v="45337"/>
    <n v="17"/>
    <n v="574785"/>
    <n v="500000"/>
    <n v="625000"/>
    <n v="750000"/>
    <n v="1000000"/>
    <n v="1.14957"/>
    <s v="100-125%"/>
    <n v="50000"/>
    <n v="11217.75"/>
    <n v="0"/>
    <n v="0"/>
    <n v="0"/>
    <x v="54"/>
    <n v="106554.75"/>
  </r>
  <r>
    <n v="4986200380"/>
    <s v="Becki"/>
    <s v="Grigorini"/>
    <s v="Account Executive II"/>
    <n v="72309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x v="55"/>
    <n v="187314.9"/>
  </r>
  <r>
    <n v="2804488179"/>
    <s v="Golda"/>
    <s v="Devigne"/>
    <s v="Account Executive III"/>
    <n v="104547"/>
    <n v="20"/>
    <n v="610321"/>
    <n v="750000"/>
    <n v="937500"/>
    <n v="1125000"/>
    <n v="1500000"/>
    <n v="0.81376133333333334"/>
    <s v="0-100%"/>
    <n v="91548.15"/>
    <n v="0"/>
    <n v="0"/>
    <n v="0"/>
    <n v="0"/>
    <x v="56"/>
    <n v="196095.15"/>
  </r>
  <r>
    <n v="6214787945"/>
    <s v="Ruthi"/>
    <s v="Torrance"/>
    <s v="Account Executive II"/>
    <n v="63850"/>
    <n v="19"/>
    <n v="743904"/>
    <n v="600000"/>
    <n v="750000"/>
    <n v="900000"/>
    <n v="1200000"/>
    <n v="1.2398400000000001"/>
    <s v="100-125%"/>
    <n v="78000"/>
    <n v="24463.68"/>
    <n v="0"/>
    <n v="0"/>
    <n v="0"/>
    <x v="57"/>
    <n v="166313.68"/>
  </r>
  <r>
    <n v="8346855079"/>
    <s v="Georgiana"/>
    <s v="Nutten"/>
    <s v="Account Executive I"/>
    <n v="37411"/>
    <n v="23"/>
    <n v="644872"/>
    <n v="500000"/>
    <n v="625000"/>
    <n v="750000"/>
    <n v="1000000"/>
    <n v="1.289744"/>
    <s v="125-150%"/>
    <n v="50000"/>
    <n v="18750"/>
    <n v="3576.96"/>
    <n v="0"/>
    <n v="0"/>
    <x v="58"/>
    <n v="109737.96"/>
  </r>
  <r>
    <n v="8644362151"/>
    <s v="Diane"/>
    <s v="Corben"/>
    <s v="Account Executive III"/>
    <n v="95999"/>
    <n v="20"/>
    <n v="827180"/>
    <n v="750000"/>
    <n v="937500"/>
    <n v="1125000"/>
    <n v="1500000"/>
    <n v="1.1029066666666667"/>
    <s v="100-125%"/>
    <n v="112500"/>
    <n v="14664.2"/>
    <n v="0"/>
    <n v="0"/>
    <n v="0"/>
    <x v="59"/>
    <n v="223163.2"/>
  </r>
  <r>
    <n v="5948190226"/>
    <s v="Joletta"/>
    <s v="Lounds"/>
    <s v="Account Executive I"/>
    <n v="41088"/>
    <n v="22"/>
    <n v="699928"/>
    <n v="500000"/>
    <n v="625000"/>
    <n v="750000"/>
    <n v="1000000"/>
    <n v="1.399856"/>
    <s v="125-150%"/>
    <n v="50000"/>
    <n v="18750"/>
    <n v="13487.039999999999"/>
    <n v="0"/>
    <n v="0"/>
    <x v="60"/>
    <n v="123325.04"/>
  </r>
  <r>
    <n v="7367438190"/>
    <s v="Rochella"/>
    <s v="Galland"/>
    <s v="Account Executive I"/>
    <n v="47043"/>
    <n v="24"/>
    <n v="758395"/>
    <n v="500000"/>
    <n v="625000"/>
    <n v="750000"/>
    <n v="1000000"/>
    <n v="1.5167900000000001"/>
    <s v="150-200%"/>
    <n v="50000"/>
    <n v="18750"/>
    <n v="22500"/>
    <n v="1846.9"/>
    <n v="0"/>
    <x v="61"/>
    <n v="140139.9"/>
  </r>
  <r>
    <n v="9624054975"/>
    <s v="Timmie"/>
    <s v="Howis"/>
    <s v="Account Executive II"/>
    <n v="73192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x v="62"/>
    <n v="211126.1"/>
  </r>
  <r>
    <n v="6084639828"/>
    <s v="Yolanthe"/>
    <s v="Ingrey"/>
    <s v="Account Executive II"/>
    <n v="67908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x v="63"/>
    <n v="195832.26"/>
  </r>
  <r>
    <n v="2547511673"/>
    <s v="Beatrice"/>
    <s v="Watkin"/>
    <s v="Account Executive II"/>
    <n v="71416"/>
    <n v="14"/>
    <n v="492390"/>
    <n v="600000"/>
    <n v="750000"/>
    <n v="900000"/>
    <n v="1200000"/>
    <n v="0.82064999999999999"/>
    <s v="0-100%"/>
    <n v="64010.700000000004"/>
    <n v="0"/>
    <n v="0"/>
    <n v="0"/>
    <n v="0"/>
    <x v="64"/>
    <n v="135426.70000000001"/>
  </r>
  <r>
    <n v="7033916019"/>
    <s v="Jaquenetta"/>
    <s v="Gorelli"/>
    <s v="Account Executive II"/>
    <n v="57801"/>
    <n v="9"/>
    <n v="277209"/>
    <n v="600000"/>
    <n v="750000"/>
    <n v="900000"/>
    <n v="1200000"/>
    <n v="0.46201500000000001"/>
    <s v="0-100%"/>
    <n v="36037.17"/>
    <n v="0"/>
    <n v="0"/>
    <n v="0"/>
    <n v="0"/>
    <x v="65"/>
    <n v="93838.17"/>
  </r>
  <r>
    <n v="7160109333"/>
    <s v="Titus"/>
    <s v="Murray"/>
    <s v="Account Executive III"/>
    <n v="116881"/>
    <n v="25"/>
    <n v="825812"/>
    <n v="750000"/>
    <n v="937500"/>
    <n v="1125000"/>
    <n v="1500000"/>
    <n v="1.1010826666666667"/>
    <s v="100-125%"/>
    <n v="112500"/>
    <n v="14404.28"/>
    <n v="0"/>
    <n v="0"/>
    <n v="0"/>
    <x v="66"/>
    <n v="243785.28"/>
  </r>
  <r>
    <n v="6852060985"/>
    <s v="Konstance"/>
    <s v="Iacovelli"/>
    <s v="Account Executive II"/>
    <n v="59859"/>
    <n v="17"/>
    <n v="623497"/>
    <n v="600000"/>
    <n v="750000"/>
    <n v="900000"/>
    <n v="1200000"/>
    <n v="1.0391616666666668"/>
    <s v="100-125%"/>
    <n v="78000"/>
    <n v="3994.4900000000002"/>
    <n v="0"/>
    <n v="0"/>
    <n v="0"/>
    <x v="67"/>
    <n v="141853.49"/>
  </r>
  <r>
    <n v="3219601650"/>
    <s v="Culley"/>
    <s v="Bernardotti"/>
    <s v="Account Executive II"/>
    <n v="55807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x v="68"/>
    <n v="218567.2"/>
  </r>
  <r>
    <n v="9966428720"/>
    <s v="Vladamir"/>
    <s v="Van Castele"/>
    <s v="Account Executive III"/>
    <n v="121579"/>
    <n v="18"/>
    <n v="557797"/>
    <n v="750000"/>
    <n v="937500"/>
    <n v="1125000"/>
    <n v="1500000"/>
    <n v="0.74372933333333335"/>
    <s v="0-100%"/>
    <n v="83669.55"/>
    <n v="0"/>
    <n v="0"/>
    <n v="0"/>
    <n v="0"/>
    <x v="69"/>
    <n v="205248.55"/>
  </r>
  <r>
    <n v="5002048994"/>
    <s v="Katya"/>
    <s v="Sheaf"/>
    <s v="Account Executive III"/>
    <n v="89494"/>
    <n v="17"/>
    <n v="625859"/>
    <n v="750000"/>
    <n v="937500"/>
    <n v="1125000"/>
    <n v="1500000"/>
    <n v="0.8344786666666667"/>
    <s v="0-100%"/>
    <n v="93878.849999999991"/>
    <n v="0"/>
    <n v="0"/>
    <n v="0"/>
    <n v="0"/>
    <x v="70"/>
    <n v="183372.84999999998"/>
  </r>
  <r>
    <n v="4482855448"/>
    <s v="Kristal"/>
    <s v="Guitonneau"/>
    <s v="Account Executive I"/>
    <n v="42742"/>
    <n v="19"/>
    <n v="765283"/>
    <n v="500000"/>
    <n v="625000"/>
    <n v="750000"/>
    <n v="1000000"/>
    <n v="1.5305660000000001"/>
    <s v="150-200%"/>
    <n v="50000"/>
    <n v="18750"/>
    <n v="22500"/>
    <n v="3362.26"/>
    <n v="0"/>
    <x v="71"/>
    <n v="137354.26"/>
  </r>
  <r>
    <n v="9072843924"/>
    <s v="Drake"/>
    <s v="Rawlison"/>
    <s v="Account Executive I"/>
    <n v="40376"/>
    <n v="11"/>
    <n v="281806"/>
    <n v="500000"/>
    <n v="625000"/>
    <n v="750000"/>
    <n v="1000000"/>
    <n v="0.563612"/>
    <s v="0-100%"/>
    <n v="28180.600000000002"/>
    <n v="0"/>
    <n v="0"/>
    <n v="0"/>
    <n v="0"/>
    <x v="72"/>
    <n v="68556.600000000006"/>
  </r>
  <r>
    <n v="6801140183"/>
    <s v="Denney"/>
    <s v="Whetland"/>
    <s v="Account Executive I"/>
    <n v="57548"/>
    <n v="15"/>
    <n v="531790"/>
    <n v="500000"/>
    <n v="625000"/>
    <n v="750000"/>
    <n v="1000000"/>
    <n v="1.06358"/>
    <s v="100-125%"/>
    <n v="50000"/>
    <n v="4768.5"/>
    <n v="0"/>
    <n v="0"/>
    <n v="0"/>
    <x v="73"/>
    <n v="112316.5"/>
  </r>
  <r>
    <n v="6510701464"/>
    <s v="Zachariah"/>
    <s v="Lared"/>
    <s v="Account Executive I"/>
    <n v="45866"/>
    <n v="19"/>
    <n v="660630"/>
    <n v="500000"/>
    <n v="625000"/>
    <n v="750000"/>
    <n v="1000000"/>
    <n v="1.3212600000000001"/>
    <s v="125-150%"/>
    <n v="50000"/>
    <n v="18750"/>
    <n v="6413.4"/>
    <n v="0"/>
    <n v="0"/>
    <x v="74"/>
    <n v="121029.4"/>
  </r>
  <r>
    <n v="3996818513"/>
    <s v="Neil"/>
    <s v="Doctor"/>
    <s v="Account Executive III"/>
    <n v="94317"/>
    <n v="29"/>
    <n v="997332"/>
    <n v="750000"/>
    <n v="937500"/>
    <n v="1125000"/>
    <n v="1500000"/>
    <n v="1.3297760000000001"/>
    <s v="125-150%"/>
    <n v="112500"/>
    <n v="35625"/>
    <n v="13761.36"/>
    <n v="0"/>
    <n v="0"/>
    <x v="75"/>
    <n v="256203.36"/>
  </r>
  <r>
    <n v="5372344725"/>
    <s v="Brewer"/>
    <s v="Torres"/>
    <s v="Account Executive I"/>
    <n v="42683"/>
    <n v="19"/>
    <n v="762516"/>
    <n v="500000"/>
    <n v="625000"/>
    <n v="750000"/>
    <n v="1000000"/>
    <n v="1.5250319999999999"/>
    <s v="150-200%"/>
    <n v="50000"/>
    <n v="18750"/>
    <n v="22500"/>
    <n v="2753.52"/>
    <n v="0"/>
    <x v="76"/>
    <n v="136686.52000000002"/>
  </r>
  <r>
    <n v="1839046880"/>
    <s v="Leticia"/>
    <s v="Szymanzyk"/>
    <s v="Account Executive I"/>
    <n v="64858"/>
    <n v="14"/>
    <n v="380502"/>
    <n v="500000"/>
    <n v="625000"/>
    <n v="750000"/>
    <n v="1000000"/>
    <n v="0.76100400000000001"/>
    <s v="0-100%"/>
    <n v="38050.200000000004"/>
    <n v="0"/>
    <n v="0"/>
    <n v="0"/>
    <n v="0"/>
    <x v="77"/>
    <n v="102908.20000000001"/>
  </r>
  <r>
    <n v="5074304008"/>
    <s v="Constantin"/>
    <s v="Laurisch"/>
    <s v="Account Executive II"/>
    <n v="62375"/>
    <n v="20"/>
    <n v="844242"/>
    <n v="600000"/>
    <n v="750000"/>
    <n v="900000"/>
    <n v="1200000"/>
    <n v="1.40707"/>
    <s v="125-150%"/>
    <n v="78000"/>
    <n v="25500.000000000004"/>
    <n v="19790.82"/>
    <n v="0"/>
    <n v="0"/>
    <x v="78"/>
    <n v="185665.82"/>
  </r>
  <r>
    <n v="2423731264"/>
    <s v="Bonny"/>
    <s v="Oxteby"/>
    <s v="Account Executive III"/>
    <n v="124700"/>
    <n v="15"/>
    <n v="588818"/>
    <n v="750000"/>
    <n v="937500"/>
    <n v="1125000"/>
    <n v="1500000"/>
    <n v="0.78509066666666671"/>
    <s v="0-100%"/>
    <n v="88322.7"/>
    <n v="0"/>
    <n v="0"/>
    <n v="0"/>
    <n v="0"/>
    <x v="79"/>
    <n v="213022.7"/>
  </r>
  <r>
    <n v="4159390110"/>
    <s v="Newton"/>
    <s v="Shillabear"/>
    <s v="Account Executive III"/>
    <n v="114184"/>
    <n v="21"/>
    <n v="709663"/>
    <n v="750000"/>
    <n v="937500"/>
    <n v="1125000"/>
    <n v="1500000"/>
    <n v="0.94621733333333335"/>
    <s v="0-100%"/>
    <n v="106449.45"/>
    <n v="0"/>
    <n v="0"/>
    <n v="0"/>
    <n v="0"/>
    <x v="80"/>
    <n v="220633.45"/>
  </r>
  <r>
    <n v="25254650"/>
    <s v="Dyane"/>
    <s v="Rival"/>
    <s v="Account Executive III"/>
    <n v="90630"/>
    <n v="18"/>
    <n v="614970"/>
    <n v="750000"/>
    <n v="937500"/>
    <n v="1125000"/>
    <n v="1500000"/>
    <n v="0.81996000000000002"/>
    <s v="0-100%"/>
    <n v="92245.5"/>
    <n v="0"/>
    <n v="0"/>
    <n v="0"/>
    <n v="0"/>
    <x v="81"/>
    <n v="182875.5"/>
  </r>
  <r>
    <n v="4192443678"/>
    <s v="Cindy"/>
    <s v="Pentecost"/>
    <s v="Account Executive II"/>
    <n v="75878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x v="82"/>
    <n v="229361.92000000001"/>
  </r>
  <r>
    <n v="4076701275"/>
    <s v="Arlene"/>
    <s v="Charlin"/>
    <s v="Account Executive I"/>
    <n v="51875"/>
    <n v="19"/>
    <n v="632643"/>
    <n v="500000"/>
    <n v="625000"/>
    <n v="750000"/>
    <n v="1000000"/>
    <n v="1.2652859999999999"/>
    <s v="125-150%"/>
    <n v="50000"/>
    <n v="18750"/>
    <n v="1375.74"/>
    <n v="0"/>
    <n v="0"/>
    <x v="83"/>
    <n v="122000.74"/>
  </r>
  <r>
    <n v="4185019157"/>
    <s v="Loree"/>
    <s v="Bertelet"/>
    <s v="Account Executive I"/>
    <n v="52111"/>
    <n v="26"/>
    <n v="1001970"/>
    <n v="500000"/>
    <n v="625000"/>
    <n v="750000"/>
    <n v="1000000"/>
    <n v="2.0039400000000001"/>
    <s v="&gt;200%"/>
    <n v="50000"/>
    <n v="18750"/>
    <n v="22500"/>
    <n v="55000"/>
    <n v="197"/>
    <x v="84"/>
    <n v="198558"/>
  </r>
  <r>
    <n v="713650656"/>
    <s v="Pepillo"/>
    <s v="Keaysell"/>
    <s v="Account Executive II"/>
    <n v="55601"/>
    <n v="15"/>
    <n v="428438"/>
    <n v="600000"/>
    <n v="750000"/>
    <n v="900000"/>
    <n v="1200000"/>
    <n v="0.71406333333333338"/>
    <s v="0-100%"/>
    <n v="55696.94"/>
    <n v="0"/>
    <n v="0"/>
    <n v="0"/>
    <n v="0"/>
    <x v="85"/>
    <n v="111297.94"/>
  </r>
  <r>
    <n v="8322342209"/>
    <s v="Giordano"/>
    <s v="Rubie"/>
    <s v="Account Executive I"/>
    <n v="42322"/>
    <n v="21"/>
    <n v="807637"/>
    <n v="500000"/>
    <n v="625000"/>
    <n v="750000"/>
    <n v="1000000"/>
    <n v="1.6152740000000001"/>
    <s v="150-200%"/>
    <n v="50000"/>
    <n v="18750"/>
    <n v="22500"/>
    <n v="12680.14"/>
    <n v="0"/>
    <x v="86"/>
    <n v="146252.14000000001"/>
  </r>
  <r>
    <n v="5764917026"/>
    <s v="Trisha"/>
    <s v="Hinchshaw"/>
    <s v="Account Executive I"/>
    <n v="37046"/>
    <n v="21"/>
    <n v="599671"/>
    <n v="500000"/>
    <n v="625000"/>
    <n v="750000"/>
    <n v="1000000"/>
    <n v="1.1993419999999999"/>
    <s v="100-125%"/>
    <n v="50000"/>
    <n v="14950.65"/>
    <n v="0"/>
    <n v="0"/>
    <n v="0"/>
    <x v="87"/>
    <n v="101996.65"/>
  </r>
  <r>
    <n v="3935718624"/>
    <s v="Nathalie"/>
    <s v="Bowerbank"/>
    <s v="Account Executive I"/>
    <n v="44845"/>
    <n v="35"/>
    <n v="1230202"/>
    <n v="500000"/>
    <n v="625000"/>
    <n v="750000"/>
    <n v="1000000"/>
    <n v="2.460404"/>
    <s v="&gt;200%"/>
    <n v="50000"/>
    <n v="18750"/>
    <n v="22500"/>
    <n v="55000"/>
    <n v="23020.2"/>
    <x v="88"/>
    <n v="214115.20000000001"/>
  </r>
  <r>
    <n v="2976436541"/>
    <s v="Carlin"/>
    <s v="Vivash"/>
    <s v="Account Executive III"/>
    <n v="77783"/>
    <n v="12"/>
    <n v="417788"/>
    <n v="750000"/>
    <n v="937500"/>
    <n v="1125000"/>
    <n v="1500000"/>
    <n v="0.55705066666666669"/>
    <s v="0-100%"/>
    <n v="62668.2"/>
    <n v="0"/>
    <n v="0"/>
    <n v="0"/>
    <n v="0"/>
    <x v="89"/>
    <n v="140451.20000000001"/>
  </r>
  <r>
    <n v="6718456802"/>
    <s v="Duane"/>
    <s v="Geoghegan"/>
    <s v="Account Executive II"/>
    <n v="55542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x v="90"/>
    <n v="164251.04999999999"/>
  </r>
  <r>
    <n v="6789690301"/>
    <s v="Carey"/>
    <s v="Bennellick"/>
    <s v="Account Executive III"/>
    <n v="110711"/>
    <n v="21"/>
    <n v="760918"/>
    <n v="750000"/>
    <n v="937500"/>
    <n v="1125000"/>
    <n v="1500000"/>
    <n v="1.0145573333333333"/>
    <s v="100-125%"/>
    <n v="112500"/>
    <n v="2074.42"/>
    <n v="0"/>
    <n v="0"/>
    <n v="0"/>
    <x v="91"/>
    <n v="225285.41999999998"/>
  </r>
  <r>
    <n v="8044612831"/>
    <s v="Bobine"/>
    <s v="Congrave"/>
    <s v="Account Executive III"/>
    <n v="120683"/>
    <n v="21"/>
    <n v="742017"/>
    <n v="750000"/>
    <n v="937500"/>
    <n v="1125000"/>
    <n v="1500000"/>
    <n v="0.98935600000000001"/>
    <s v="0-100%"/>
    <n v="111302.55"/>
    <n v="0"/>
    <n v="0"/>
    <n v="0"/>
    <n v="0"/>
    <x v="92"/>
    <n v="231985.55"/>
  </r>
  <r>
    <n v="7888574610"/>
    <s v="Arvy"/>
    <s v="Phittiplace"/>
    <s v="Account Executive I"/>
    <n v="43872"/>
    <n v="27"/>
    <n v="952586"/>
    <n v="500000"/>
    <n v="625000"/>
    <n v="750000"/>
    <n v="1000000"/>
    <n v="1.9051720000000001"/>
    <s v="150-200%"/>
    <n v="50000"/>
    <n v="18750"/>
    <n v="22500"/>
    <n v="44568.92"/>
    <n v="0"/>
    <x v="93"/>
    <n v="179690.91999999998"/>
  </r>
  <r>
    <n v="3569619966"/>
    <s v="Beatrice"/>
    <s v="MacRorie"/>
    <s v="Account Executive III"/>
    <n v="93357"/>
    <n v="18"/>
    <n v="596012"/>
    <n v="750000"/>
    <n v="937500"/>
    <n v="1125000"/>
    <n v="1500000"/>
    <n v="0.79468266666666665"/>
    <s v="0-100%"/>
    <n v="89401.8"/>
    <n v="0"/>
    <n v="0"/>
    <n v="0"/>
    <n v="0"/>
    <x v="94"/>
    <n v="182758.8"/>
  </r>
  <r>
    <n v="549857826"/>
    <s v="Thoma"/>
    <s v="Worcester"/>
    <s v="Account Executive I"/>
    <n v="62151"/>
    <n v="26"/>
    <n v="951272"/>
    <n v="500000"/>
    <n v="625000"/>
    <n v="750000"/>
    <n v="1000000"/>
    <n v="1.902544"/>
    <s v="150-200%"/>
    <n v="50000"/>
    <n v="18750"/>
    <n v="22500"/>
    <n v="44279.840000000004"/>
    <n v="0"/>
    <x v="95"/>
    <n v="197680.84"/>
  </r>
  <r>
    <n v="5561472151"/>
    <s v="Tessie"/>
    <s v="Farre"/>
    <s v="Account Executive II"/>
    <n v="56655"/>
    <n v="19"/>
    <n v="662396"/>
    <n v="600000"/>
    <n v="750000"/>
    <n v="900000"/>
    <n v="1200000"/>
    <n v="1.1039933333333334"/>
    <s v="100-125%"/>
    <n v="78000"/>
    <n v="10607.320000000002"/>
    <n v="0"/>
    <n v="0"/>
    <n v="0"/>
    <x v="96"/>
    <n v="145262.32"/>
  </r>
  <r>
    <n v="1085075834"/>
    <s v="Stanislas"/>
    <s v="Colleer"/>
    <s v="Account Executive II"/>
    <n v="56213"/>
    <n v="16"/>
    <n v="551017"/>
    <n v="600000"/>
    <n v="750000"/>
    <n v="900000"/>
    <n v="1200000"/>
    <n v="0.91836166666666663"/>
    <s v="0-100%"/>
    <n v="71632.210000000006"/>
    <n v="0"/>
    <n v="0"/>
    <n v="0"/>
    <n v="0"/>
    <x v="97"/>
    <n v="127845.21"/>
  </r>
  <r>
    <n v="9782845590"/>
    <s v="Berk"/>
    <s v="Remnant"/>
    <s v="Account Executive III"/>
    <n v="97594"/>
    <n v="18"/>
    <n v="727563"/>
    <n v="750000"/>
    <n v="937500"/>
    <n v="1125000"/>
    <n v="1500000"/>
    <n v="0.97008399999999995"/>
    <s v="0-100%"/>
    <n v="109134.45"/>
    <n v="0"/>
    <n v="0"/>
    <n v="0"/>
    <n v="0"/>
    <x v="98"/>
    <n v="206728.45"/>
  </r>
  <r>
    <n v="115757341"/>
    <s v="Yehudit"/>
    <s v="Dawdary"/>
    <s v="Account Executive I"/>
    <n v="45592"/>
    <n v="17"/>
    <n v="584140"/>
    <n v="500000"/>
    <n v="625000"/>
    <n v="750000"/>
    <n v="1000000"/>
    <n v="1.16828"/>
    <s v="100-125%"/>
    <n v="50000"/>
    <n v="12621"/>
    <n v="0"/>
    <n v="0"/>
    <n v="0"/>
    <x v="99"/>
    <n v="108213"/>
  </r>
  <r>
    <n v="1755716656"/>
    <s v="Melina"/>
    <s v="Shapter"/>
    <s v="Account Executive I"/>
    <n v="47083"/>
    <n v="20"/>
    <n v="720615"/>
    <n v="500000"/>
    <n v="625000"/>
    <n v="750000"/>
    <n v="1000000"/>
    <n v="1.44123"/>
    <s v="125-150%"/>
    <n v="50000"/>
    <n v="18750"/>
    <n v="17210.7"/>
    <n v="0"/>
    <n v="0"/>
    <x v="100"/>
    <n v="133043.70000000001"/>
  </r>
  <r>
    <n v="3145039288"/>
    <s v="Jaimie"/>
    <s v="Lisimore"/>
    <s v="Account Executive I"/>
    <n v="43162"/>
    <n v="21"/>
    <n v="729900"/>
    <n v="500000"/>
    <n v="625000"/>
    <n v="750000"/>
    <n v="1000000"/>
    <n v="1.4598"/>
    <s v="125-150%"/>
    <n v="50000"/>
    <n v="18750"/>
    <n v="18882"/>
    <n v="0"/>
    <n v="0"/>
    <x v="101"/>
    <n v="130794"/>
  </r>
  <r>
    <n v="8047841793"/>
    <s v="Cymbre"/>
    <s v="Giampietro"/>
    <s v="Account Executive I"/>
    <n v="46338"/>
    <n v="18"/>
    <n v="608630"/>
    <n v="500000"/>
    <n v="625000"/>
    <n v="750000"/>
    <n v="1000000"/>
    <n v="1.21726"/>
    <s v="100-125%"/>
    <n v="50000"/>
    <n v="16294.5"/>
    <n v="0"/>
    <n v="0"/>
    <n v="0"/>
    <x v="102"/>
    <n v="112632.5"/>
  </r>
  <r>
    <n v="9617190826"/>
    <s v="Hunt"/>
    <s v="Bachura"/>
    <s v="Account Executive II"/>
    <n v="57033"/>
    <n v="16"/>
    <n v="621858"/>
    <n v="600000"/>
    <n v="750000"/>
    <n v="900000"/>
    <n v="1200000"/>
    <n v="1.03643"/>
    <s v="100-125%"/>
    <n v="78000"/>
    <n v="3715.86"/>
    <n v="0"/>
    <n v="0"/>
    <n v="0"/>
    <x v="103"/>
    <n v="138748.85999999999"/>
  </r>
  <r>
    <n v="8658719154"/>
    <s v="Jae"/>
    <s v="Reihm"/>
    <s v="Account Executive III"/>
    <n v="114511"/>
    <n v="15"/>
    <n v="551370"/>
    <n v="750000"/>
    <n v="937500"/>
    <n v="1125000"/>
    <n v="1500000"/>
    <n v="0.73516000000000004"/>
    <s v="0-100%"/>
    <n v="82705.5"/>
    <n v="0"/>
    <n v="0"/>
    <n v="0"/>
    <n v="0"/>
    <x v="104"/>
    <n v="197216.5"/>
  </r>
  <r>
    <n v="8482007106"/>
    <s v="Obadiah"/>
    <s v="Swinnard"/>
    <s v="Account Executive III"/>
    <n v="80762"/>
    <n v="19"/>
    <n v="672476"/>
    <n v="750000"/>
    <n v="937500"/>
    <n v="1125000"/>
    <n v="1500000"/>
    <n v="0.89663466666666669"/>
    <s v="0-100%"/>
    <n v="100871.4"/>
    <n v="0"/>
    <n v="0"/>
    <n v="0"/>
    <n v="0"/>
    <x v="105"/>
    <n v="181633.4"/>
  </r>
  <r>
    <n v="9516781780"/>
    <s v="Meredith"/>
    <s v="Samudio"/>
    <s v="Account Executive II"/>
    <n v="55345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x v="106"/>
    <n v="186113.71"/>
  </r>
  <r>
    <n v="7180536660"/>
    <s v="Rudolfo"/>
    <s v="Yanyushkin"/>
    <s v="Account Executive I"/>
    <n v="34861"/>
    <n v="20"/>
    <n v="697052"/>
    <n v="500000"/>
    <n v="625000"/>
    <n v="750000"/>
    <n v="1000000"/>
    <n v="1.394104"/>
    <s v="125-150%"/>
    <n v="50000"/>
    <n v="18750"/>
    <n v="12969.359999999999"/>
    <n v="0"/>
    <n v="0"/>
    <x v="107"/>
    <n v="116580.36"/>
  </r>
  <r>
    <n v="3597778305"/>
    <s v="Emanuele"/>
    <s v="Garfitt"/>
    <s v="Account Executive III"/>
    <n v="101808"/>
    <n v="29"/>
    <n v="1153023"/>
    <n v="750000"/>
    <n v="937500"/>
    <n v="1125000"/>
    <n v="1500000"/>
    <n v="1.537364"/>
    <s v="150-200%"/>
    <n v="112500"/>
    <n v="35625"/>
    <n v="43125"/>
    <n v="8406.9"/>
    <n v="0"/>
    <x v="108"/>
    <n v="301464.90000000002"/>
  </r>
  <r>
    <n v="9293760045"/>
    <s v="Clem"/>
    <s v="Girth"/>
    <s v="Account Executive I"/>
    <n v="48405"/>
    <n v="18"/>
    <n v="583650"/>
    <n v="500000"/>
    <n v="625000"/>
    <n v="750000"/>
    <n v="1000000"/>
    <n v="1.1673"/>
    <s v="100-125%"/>
    <n v="50000"/>
    <n v="12547.5"/>
    <n v="0"/>
    <n v="0"/>
    <n v="0"/>
    <x v="109"/>
    <n v="110952.5"/>
  </r>
  <r>
    <n v="5064247826"/>
    <s v="Yuri"/>
    <s v="Tampin"/>
    <s v="Account Executive III"/>
    <n v="91225"/>
    <n v="22"/>
    <n v="870237"/>
    <n v="750000"/>
    <n v="937500"/>
    <n v="1125000"/>
    <n v="1500000"/>
    <n v="1.1603159999999999"/>
    <s v="100-125%"/>
    <n v="112500"/>
    <n v="22845.03"/>
    <n v="0"/>
    <n v="0"/>
    <n v="0"/>
    <x v="110"/>
    <n v="226570.03"/>
  </r>
  <r>
    <n v="7769010411"/>
    <s v="Robbyn"/>
    <s v="Didball"/>
    <s v="Account Executive II"/>
    <n v="67024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x v="111"/>
    <n v="183082"/>
  </r>
  <r>
    <n v="5764488419"/>
    <s v="Kelsey"/>
    <s v="Hassur"/>
    <s v="Account Executive III"/>
    <n v="113526"/>
    <n v="22"/>
    <n v="660983"/>
    <n v="750000"/>
    <n v="937500"/>
    <n v="1125000"/>
    <n v="1500000"/>
    <n v="0.88131066666666669"/>
    <s v="0-100%"/>
    <n v="99147.45"/>
    <n v="0"/>
    <n v="0"/>
    <n v="0"/>
    <n v="0"/>
    <x v="112"/>
    <n v="212673.45"/>
  </r>
  <r>
    <n v="1053331541"/>
    <s v="Celine"/>
    <s v="Ennew"/>
    <s v="Account Executive I"/>
    <n v="59443"/>
    <n v="25"/>
    <n v="914251"/>
    <n v="500000"/>
    <n v="625000"/>
    <n v="750000"/>
    <n v="1000000"/>
    <n v="1.8285020000000001"/>
    <s v="150-200%"/>
    <n v="50000"/>
    <n v="18750"/>
    <n v="22500"/>
    <n v="36135.22"/>
    <n v="0"/>
    <x v="113"/>
    <n v="186828.22"/>
  </r>
  <r>
    <n v="4406664351"/>
    <s v="Vally"/>
    <s v="Pinel"/>
    <s v="Account Executive II"/>
    <n v="72749"/>
    <n v="19"/>
    <n v="683114"/>
    <n v="600000"/>
    <n v="750000"/>
    <n v="900000"/>
    <n v="1200000"/>
    <n v="1.1385233333333333"/>
    <s v="100-125%"/>
    <n v="78000"/>
    <n v="14129.380000000001"/>
    <n v="0"/>
    <n v="0"/>
    <n v="0"/>
    <x v="114"/>
    <n v="164878.38"/>
  </r>
  <r>
    <n v="589071254"/>
    <s v="Alleen"/>
    <s v="Pymar"/>
    <s v="Account Executive III"/>
    <n v="109778"/>
    <n v="16"/>
    <n v="616018"/>
    <n v="750000"/>
    <n v="937500"/>
    <n v="1125000"/>
    <n v="1500000"/>
    <n v="0.82135733333333338"/>
    <s v="0-100%"/>
    <n v="92402.7"/>
    <n v="0"/>
    <n v="0"/>
    <n v="0"/>
    <n v="0"/>
    <x v="115"/>
    <n v="202180.7"/>
  </r>
  <r>
    <n v="7325246862"/>
    <s v="Rickert"/>
    <s v="Fairley"/>
    <s v="Account Executive III"/>
    <n v="113658"/>
    <n v="11"/>
    <n v="393982"/>
    <n v="750000"/>
    <n v="937500"/>
    <n v="1125000"/>
    <n v="1500000"/>
    <n v="0.52530933333333329"/>
    <s v="0-100%"/>
    <n v="59097.299999999996"/>
    <n v="0"/>
    <n v="0"/>
    <n v="0"/>
    <n v="0"/>
    <x v="116"/>
    <n v="172755.3"/>
  </r>
  <r>
    <n v="8733080267"/>
    <s v="Lavinia"/>
    <s v="Chasier"/>
    <s v="Account Executive I"/>
    <n v="49825"/>
    <n v="18"/>
    <n v="721356"/>
    <n v="500000"/>
    <n v="625000"/>
    <n v="750000"/>
    <n v="1000000"/>
    <n v="1.442712"/>
    <s v="125-150%"/>
    <n v="50000"/>
    <n v="18750"/>
    <n v="17344.079999999998"/>
    <n v="0"/>
    <n v="0"/>
    <x v="117"/>
    <n v="135919.08000000002"/>
  </r>
  <r>
    <n v="4162153728"/>
    <s v="Aristotle"/>
    <s v="Vibert"/>
    <s v="Account Executive III"/>
    <n v="95348"/>
    <n v="30"/>
    <n v="1096136"/>
    <n v="750000"/>
    <n v="937500"/>
    <n v="1125000"/>
    <n v="1500000"/>
    <n v="1.4615146666666667"/>
    <s v="125-150%"/>
    <n v="112500"/>
    <n v="35625"/>
    <n v="36486.28"/>
    <n v="0"/>
    <n v="0"/>
    <x v="118"/>
    <n v="279959.28000000003"/>
  </r>
  <r>
    <n v="2493113470"/>
    <s v="Baxter"/>
    <s v="Toulamain"/>
    <s v="Account Executive II"/>
    <n v="62403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x v="119"/>
    <n v="171984.18"/>
  </r>
  <r>
    <n v="9153408497"/>
    <s v="Shelly"/>
    <s v="Dabs"/>
    <s v="Account Executive III"/>
    <n v="96381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x v="120"/>
    <n v="250499.11"/>
  </r>
  <r>
    <n v="274599287"/>
    <s v="Osmond"/>
    <s v="Bayfield"/>
    <s v="Account Executive II"/>
    <n v="79938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x v="121"/>
    <n v="210004.05"/>
  </r>
  <r>
    <n v="9317454674"/>
    <s v="Prentiss"/>
    <s v="Lockery"/>
    <s v="Account Executive I"/>
    <n v="33116"/>
    <n v="15"/>
    <n v="543471"/>
    <n v="500000"/>
    <n v="625000"/>
    <n v="750000"/>
    <n v="1000000"/>
    <n v="1.0869420000000001"/>
    <s v="100-125%"/>
    <n v="50000"/>
    <n v="6520.65"/>
    <n v="0"/>
    <n v="0"/>
    <n v="0"/>
    <x v="122"/>
    <n v="89636.65"/>
  </r>
  <r>
    <n v="5779075530"/>
    <s v="Bobette"/>
    <s v="Advani"/>
    <s v="Account Executive I"/>
    <n v="41802"/>
    <n v="25"/>
    <n v="919261"/>
    <n v="500000"/>
    <n v="625000"/>
    <n v="750000"/>
    <n v="1000000"/>
    <n v="1.838522"/>
    <s v="150-200%"/>
    <n v="50000"/>
    <n v="18750"/>
    <n v="22500"/>
    <n v="37237.42"/>
    <n v="0"/>
    <x v="123"/>
    <n v="170289.41999999998"/>
  </r>
  <r>
    <n v="4472356473"/>
    <s v="Gradey"/>
    <s v="Frazier"/>
    <s v="Account Executive III"/>
    <n v="79672"/>
    <n v="17"/>
    <n v="609192"/>
    <n v="750000"/>
    <n v="937500"/>
    <n v="1125000"/>
    <n v="1500000"/>
    <n v="0.81225599999999998"/>
    <s v="0-100%"/>
    <n v="91378.8"/>
    <n v="0"/>
    <n v="0"/>
    <n v="0"/>
    <n v="0"/>
    <x v="124"/>
    <n v="171050.8"/>
  </r>
  <r>
    <n v="9963057691"/>
    <s v="Marty"/>
    <s v="Denson"/>
    <s v="Account Executive II"/>
    <n v="64506"/>
    <n v="17"/>
    <n v="637475"/>
    <n v="600000"/>
    <n v="750000"/>
    <n v="900000"/>
    <n v="1200000"/>
    <n v="1.0624583333333333"/>
    <s v="100-125%"/>
    <n v="78000"/>
    <n v="6370.7500000000009"/>
    <n v="0"/>
    <n v="0"/>
    <n v="0"/>
    <x v="125"/>
    <n v="148876.75"/>
  </r>
  <r>
    <n v="6041314951"/>
    <s v="Lucita"/>
    <s v="Edington"/>
    <s v="Account Executive II"/>
    <n v="76999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x v="126"/>
    <n v="207027.25"/>
  </r>
  <r>
    <n v="228985188"/>
    <s v="Klement"/>
    <s v="Garrison"/>
    <s v="Account Executive II"/>
    <n v="57755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x v="127"/>
    <n v="204381.16"/>
  </r>
  <r>
    <n v="4445486779"/>
    <s v="Helen"/>
    <s v="Delwater"/>
    <s v="Account Executive III"/>
    <n v="104472"/>
    <n v="19"/>
    <n v="638646"/>
    <n v="750000"/>
    <n v="937500"/>
    <n v="1125000"/>
    <n v="1500000"/>
    <n v="0.85152799999999995"/>
    <s v="0-100%"/>
    <n v="95796.9"/>
    <n v="0"/>
    <n v="0"/>
    <n v="0"/>
    <n v="0"/>
    <x v="128"/>
    <n v="200268.9"/>
  </r>
  <r>
    <n v="6279928705"/>
    <s v="Caroline"/>
    <s v="Glidden"/>
    <s v="Account Executive II"/>
    <n v="79834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x v="129"/>
    <n v="274342.28000000003"/>
  </r>
  <r>
    <n v="4499766028"/>
    <s v="Augustine"/>
    <s v="Layne"/>
    <s v="Account Executive I"/>
    <n v="53063"/>
    <n v="17"/>
    <n v="613556"/>
    <n v="500000"/>
    <n v="625000"/>
    <n v="750000"/>
    <n v="1000000"/>
    <n v="1.227112"/>
    <s v="100-125%"/>
    <n v="50000"/>
    <n v="17033.399999999998"/>
    <n v="0"/>
    <n v="0"/>
    <n v="0"/>
    <x v="130"/>
    <n v="120096.4"/>
  </r>
  <r>
    <n v="4656574848"/>
    <s v="Kathrine"/>
    <s v="McDougald"/>
    <s v="Account Executive I"/>
    <n v="62869"/>
    <n v="17"/>
    <n v="551295"/>
    <n v="500000"/>
    <n v="625000"/>
    <n v="750000"/>
    <n v="1000000"/>
    <n v="1.10259"/>
    <s v="100-125%"/>
    <n v="50000"/>
    <n v="7694.25"/>
    <n v="0"/>
    <n v="0"/>
    <n v="0"/>
    <x v="131"/>
    <n v="120563.25"/>
  </r>
  <r>
    <n v="5209112160"/>
    <s v="Keefer"/>
    <s v="Edmonson"/>
    <s v="Account Executive III"/>
    <n v="123127"/>
    <n v="29"/>
    <n v="1082264"/>
    <n v="750000"/>
    <n v="937500"/>
    <n v="1125000"/>
    <n v="1500000"/>
    <n v="1.4430186666666667"/>
    <s v="125-150%"/>
    <n v="112500"/>
    <n v="35625"/>
    <n v="33295.72"/>
    <n v="0"/>
    <n v="0"/>
    <x v="132"/>
    <n v="304547.71999999997"/>
  </r>
  <r>
    <n v="325547246"/>
    <s v="Murdock"/>
    <s v="Gorton"/>
    <s v="Account Executive III"/>
    <n v="89591"/>
    <n v="25"/>
    <n v="983343"/>
    <n v="750000"/>
    <n v="937500"/>
    <n v="1125000"/>
    <n v="1500000"/>
    <n v="1.311124"/>
    <s v="125-150%"/>
    <n v="112500"/>
    <n v="35625"/>
    <n v="10543.890000000001"/>
    <n v="0"/>
    <n v="0"/>
    <x v="133"/>
    <n v="248259.89"/>
  </r>
  <r>
    <n v="3271497702"/>
    <s v="Lammond"/>
    <s v="Tangye"/>
    <s v="Account Executive III"/>
    <n v="86830"/>
    <n v="18"/>
    <n v="654001"/>
    <n v="750000"/>
    <n v="937500"/>
    <n v="1125000"/>
    <n v="1500000"/>
    <n v="0.87200133333333329"/>
    <s v="0-100%"/>
    <n v="98100.15"/>
    <n v="0"/>
    <n v="0"/>
    <n v="0"/>
    <n v="0"/>
    <x v="134"/>
    <n v="184930.15"/>
  </r>
  <r>
    <n v="6275593709"/>
    <s v="Rodina"/>
    <s v="Minchin"/>
    <s v="Account Executive III"/>
    <n v="121384"/>
    <n v="14"/>
    <n v="529473"/>
    <n v="750000"/>
    <n v="937500"/>
    <n v="1125000"/>
    <n v="1500000"/>
    <n v="0.70596400000000004"/>
    <s v="0-100%"/>
    <n v="79420.95"/>
    <n v="0"/>
    <n v="0"/>
    <n v="0"/>
    <n v="0"/>
    <x v="135"/>
    <n v="200804.95"/>
  </r>
  <r>
    <n v="9766606919"/>
    <s v="Bernhard"/>
    <s v="Hannan"/>
    <s v="Account Executive II"/>
    <n v="76509"/>
    <n v="19"/>
    <n v="666454"/>
    <n v="600000"/>
    <n v="750000"/>
    <n v="900000"/>
    <n v="1200000"/>
    <n v="1.1107566666666666"/>
    <s v="100-125%"/>
    <n v="78000"/>
    <n v="11297.18"/>
    <n v="0"/>
    <n v="0"/>
    <n v="0"/>
    <x v="136"/>
    <n v="165806.18"/>
  </r>
  <r>
    <n v="9381484503"/>
    <s v="Titos"/>
    <s v="Collaton"/>
    <s v="Account Executive III"/>
    <n v="121954"/>
    <n v="18"/>
    <n v="517010"/>
    <n v="750000"/>
    <n v="937500"/>
    <n v="1125000"/>
    <n v="1500000"/>
    <n v="0.68934666666666666"/>
    <s v="0-100%"/>
    <n v="77551.5"/>
    <n v="0"/>
    <n v="0"/>
    <n v="0"/>
    <n v="0"/>
    <x v="137"/>
    <n v="199505.5"/>
  </r>
  <r>
    <n v="146065492"/>
    <s v="Maximilianus"/>
    <s v="Hamlington"/>
    <s v="Account Executive III"/>
    <n v="117391"/>
    <n v="14"/>
    <n v="537360"/>
    <n v="750000"/>
    <n v="937500"/>
    <n v="1125000"/>
    <n v="1500000"/>
    <n v="0.71648000000000001"/>
    <s v="0-100%"/>
    <n v="80604"/>
    <n v="0"/>
    <n v="0"/>
    <n v="0"/>
    <n v="0"/>
    <x v="138"/>
    <n v="197995"/>
  </r>
  <r>
    <n v="6408517315"/>
    <s v="Tait"/>
    <s v="Brewitt"/>
    <s v="Account Executive III"/>
    <n v="122626"/>
    <n v="21"/>
    <n v="788532"/>
    <n v="750000"/>
    <n v="937500"/>
    <n v="1125000"/>
    <n v="1500000"/>
    <n v="1.0513760000000001"/>
    <s v="100-125%"/>
    <n v="112500"/>
    <n v="7321.08"/>
    <n v="0"/>
    <n v="0"/>
    <n v="0"/>
    <x v="139"/>
    <n v="242447.08000000002"/>
  </r>
  <r>
    <n v="5837501576"/>
    <s v="Camila"/>
    <s v="MacGillespie"/>
    <s v="Account Executive I"/>
    <n v="52489"/>
    <n v="29"/>
    <n v="974290"/>
    <n v="500000"/>
    <n v="625000"/>
    <n v="750000"/>
    <n v="1000000"/>
    <n v="1.94858"/>
    <s v="150-200%"/>
    <n v="50000"/>
    <n v="18750"/>
    <n v="22500"/>
    <n v="49343.8"/>
    <n v="0"/>
    <x v="140"/>
    <n v="193082.8"/>
  </r>
  <r>
    <n v="3738218785"/>
    <s v="Cull"/>
    <s v="Slott"/>
    <s v="Account Executive I"/>
    <n v="64849"/>
    <n v="18"/>
    <n v="718775"/>
    <n v="500000"/>
    <n v="625000"/>
    <n v="750000"/>
    <n v="1000000"/>
    <n v="1.4375500000000001"/>
    <s v="125-150%"/>
    <n v="50000"/>
    <n v="18750"/>
    <n v="16879.5"/>
    <n v="0"/>
    <n v="0"/>
    <x v="141"/>
    <n v="150478.5"/>
  </r>
  <r>
    <n v="8971738782"/>
    <s v="Jolee"/>
    <s v="Gladyer"/>
    <s v="Account Executive III"/>
    <n v="124815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x v="142"/>
    <n v="274736.07"/>
  </r>
  <r>
    <n v="3288836432"/>
    <s v="Glenn"/>
    <s v="O'Murtagh"/>
    <s v="Account Executive III"/>
    <n v="102601"/>
    <n v="13"/>
    <n v="499816"/>
    <n v="750000"/>
    <n v="937500"/>
    <n v="1125000"/>
    <n v="1500000"/>
    <n v="0.66642133333333331"/>
    <s v="0-100%"/>
    <n v="74972.399999999994"/>
    <n v="0"/>
    <n v="0"/>
    <n v="0"/>
    <n v="0"/>
    <x v="143"/>
    <n v="177573.4"/>
  </r>
  <r>
    <n v="4730395069"/>
    <s v="Jermain"/>
    <s v="Ruthven"/>
    <s v="Account Executive I"/>
    <n v="44355"/>
    <n v="18"/>
    <n v="644768"/>
    <n v="500000"/>
    <n v="625000"/>
    <n v="750000"/>
    <n v="1000000"/>
    <n v="1.289536"/>
    <s v="125-150%"/>
    <n v="50000"/>
    <n v="18750"/>
    <n v="3558.24"/>
    <n v="0"/>
    <n v="0"/>
    <x v="144"/>
    <n v="116663.24"/>
  </r>
  <r>
    <n v="7670936274"/>
    <s v="Zita"/>
    <s v="Crossgrove"/>
    <s v="Account Executive III"/>
    <n v="109917"/>
    <n v="17"/>
    <n v="577152"/>
    <n v="750000"/>
    <n v="937500"/>
    <n v="1125000"/>
    <n v="1500000"/>
    <n v="0.769536"/>
    <s v="0-100%"/>
    <n v="86572.800000000003"/>
    <n v="0"/>
    <n v="0"/>
    <n v="0"/>
    <n v="0"/>
    <x v="145"/>
    <n v="196489.8"/>
  </r>
  <r>
    <n v="826490107"/>
    <s v="Esra"/>
    <s v="Snibson"/>
    <s v="Account Executive I"/>
    <n v="32485"/>
    <n v="22"/>
    <n v="823922"/>
    <n v="500000"/>
    <n v="625000"/>
    <n v="750000"/>
    <n v="1000000"/>
    <n v="1.6478440000000001"/>
    <s v="150-200%"/>
    <n v="50000"/>
    <n v="18750"/>
    <n v="22500"/>
    <n v="16262.84"/>
    <n v="0"/>
    <x v="146"/>
    <n v="139997.84"/>
  </r>
  <r>
    <n v="9089601147"/>
    <s v="Barbabra"/>
    <s v="Cramond"/>
    <s v="Account Executive II"/>
    <n v="70306"/>
    <n v="17"/>
    <n v="518120"/>
    <n v="600000"/>
    <n v="750000"/>
    <n v="900000"/>
    <n v="1200000"/>
    <n v="0.86353333333333337"/>
    <s v="0-100%"/>
    <n v="67355.600000000006"/>
    <n v="0"/>
    <n v="0"/>
    <n v="0"/>
    <n v="0"/>
    <x v="147"/>
    <n v="137661.6"/>
  </r>
  <r>
    <n v="6173504774"/>
    <s v="Meredith"/>
    <s v="Giraudot"/>
    <s v="Account Executive III"/>
    <n v="124928"/>
    <n v="22"/>
    <n v="582051"/>
    <n v="750000"/>
    <n v="937500"/>
    <n v="1125000"/>
    <n v="1500000"/>
    <n v="0.77606799999999998"/>
    <s v="0-100%"/>
    <n v="87307.65"/>
    <n v="0"/>
    <n v="0"/>
    <n v="0"/>
    <n v="0"/>
    <x v="148"/>
    <n v="212235.65"/>
  </r>
  <r>
    <n v="4009257075"/>
    <s v="Nial"/>
    <s v="Antonazzi"/>
    <s v="Account Executive III"/>
    <n v="114572"/>
    <n v="25"/>
    <n v="921122"/>
    <n v="750000"/>
    <n v="937500"/>
    <n v="1125000"/>
    <n v="1500000"/>
    <n v="1.2281626666666667"/>
    <s v="100-125%"/>
    <n v="112500"/>
    <n v="32513.18"/>
    <n v="0"/>
    <n v="0"/>
    <n v="0"/>
    <x v="149"/>
    <n v="259585.18"/>
  </r>
  <r>
    <n v="3746690722"/>
    <s v="Denni"/>
    <s v="Sadd"/>
    <s v="Account Executive III"/>
    <n v="118063"/>
    <n v="20"/>
    <n v="745121"/>
    <n v="750000"/>
    <n v="937500"/>
    <n v="1125000"/>
    <n v="1500000"/>
    <n v="0.99349466666666664"/>
    <s v="0-100%"/>
    <n v="111768.15"/>
    <n v="0"/>
    <n v="0"/>
    <n v="0"/>
    <n v="0"/>
    <x v="150"/>
    <n v="229831.15"/>
  </r>
  <r>
    <n v="1923178164"/>
    <s v="Erroll"/>
    <s v="Tirkin"/>
    <s v="Account Executive III"/>
    <n v="111852"/>
    <n v="18"/>
    <n v="605464"/>
    <n v="750000"/>
    <n v="937500"/>
    <n v="1125000"/>
    <n v="1500000"/>
    <n v="0.8072853333333333"/>
    <s v="0-100%"/>
    <n v="90819.599999999991"/>
    <n v="0"/>
    <n v="0"/>
    <n v="0"/>
    <n v="0"/>
    <x v="151"/>
    <n v="202671.59999999998"/>
  </r>
  <r>
    <n v="879297433"/>
    <s v="Kevon"/>
    <s v="Perl"/>
    <s v="Account Executive I"/>
    <n v="44360"/>
    <n v="19"/>
    <n v="703216"/>
    <n v="500000"/>
    <n v="625000"/>
    <n v="750000"/>
    <n v="1000000"/>
    <n v="1.4064319999999999"/>
    <s v="125-150%"/>
    <n v="50000"/>
    <n v="18750"/>
    <n v="14078.88"/>
    <n v="0"/>
    <n v="0"/>
    <x v="152"/>
    <n v="127188.88"/>
  </r>
  <r>
    <n v="6978367184"/>
    <s v="Amberly"/>
    <s v="Pillman"/>
    <s v="Account Executive III"/>
    <n v="92573"/>
    <n v="14"/>
    <n v="488220"/>
    <n v="750000"/>
    <n v="937500"/>
    <n v="1125000"/>
    <n v="1500000"/>
    <n v="0.65095999999999998"/>
    <s v="0-100%"/>
    <n v="73233"/>
    <n v="0"/>
    <n v="0"/>
    <n v="0"/>
    <n v="0"/>
    <x v="153"/>
    <n v="165806"/>
  </r>
  <r>
    <n v="6815475379"/>
    <s v="Darcy"/>
    <s v="Crosier"/>
    <s v="Account Executive III"/>
    <n v="108360"/>
    <n v="22"/>
    <n v="721111"/>
    <n v="750000"/>
    <n v="937500"/>
    <n v="1125000"/>
    <n v="1500000"/>
    <n v="0.9614813333333333"/>
    <s v="0-100%"/>
    <n v="108166.65"/>
    <n v="0"/>
    <n v="0"/>
    <n v="0"/>
    <n v="0"/>
    <x v="154"/>
    <n v="216526.65"/>
  </r>
  <r>
    <n v="3545427749"/>
    <s v="De"/>
    <s v="Devereux"/>
    <s v="Account Executive I"/>
    <n v="31483"/>
    <n v="23"/>
    <n v="854322"/>
    <n v="500000"/>
    <n v="625000"/>
    <n v="750000"/>
    <n v="1000000"/>
    <n v="1.7086440000000001"/>
    <s v="150-200%"/>
    <n v="50000"/>
    <n v="18750"/>
    <n v="22500"/>
    <n v="22950.84"/>
    <n v="0"/>
    <x v="155"/>
    <n v="145683.84"/>
  </r>
  <r>
    <n v="2117567142"/>
    <s v="Jami"/>
    <s v="Swinbourne"/>
    <s v="Account Executive II"/>
    <n v="50931"/>
    <n v="21"/>
    <n v="741013"/>
    <n v="600000"/>
    <n v="750000"/>
    <n v="900000"/>
    <n v="1200000"/>
    <n v="1.2350216666666667"/>
    <s v="100-125%"/>
    <n v="78000"/>
    <n v="23972.210000000003"/>
    <n v="0"/>
    <n v="0"/>
    <n v="0"/>
    <x v="156"/>
    <n v="152903.21000000002"/>
  </r>
  <r>
    <n v="3843300291"/>
    <s v="Bridgette"/>
    <s v="Stivers"/>
    <s v="Account Executive II"/>
    <n v="64631"/>
    <n v="22"/>
    <n v="724036"/>
    <n v="600000"/>
    <n v="750000"/>
    <n v="900000"/>
    <n v="1200000"/>
    <n v="1.2067266666666667"/>
    <s v="100-125%"/>
    <n v="78000"/>
    <n v="21086.120000000003"/>
    <n v="0"/>
    <n v="0"/>
    <n v="0"/>
    <x v="157"/>
    <n v="163717.12"/>
  </r>
  <r>
    <n v="4849214614"/>
    <s v="Westley"/>
    <s v="Affleck"/>
    <s v="Account Executive I"/>
    <n v="46473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x v="158"/>
    <n v="131249.12"/>
  </r>
  <r>
    <n v="2510440322"/>
    <s v="Tabbatha"/>
    <s v="Battaille"/>
    <s v="Account Executive II"/>
    <n v="69480"/>
    <n v="20"/>
    <n v="722942"/>
    <n v="600000"/>
    <n v="750000"/>
    <n v="900000"/>
    <n v="1200000"/>
    <n v="1.2049033333333334"/>
    <s v="100-125%"/>
    <n v="78000"/>
    <n v="20900.140000000003"/>
    <n v="0"/>
    <n v="0"/>
    <n v="0"/>
    <x v="159"/>
    <n v="168380.14"/>
  </r>
  <r>
    <n v="495702854"/>
    <s v="Gennifer"/>
    <s v="Gaythwaite"/>
    <s v="Account Executive I"/>
    <n v="39500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x v="160"/>
    <n v="165190.12"/>
  </r>
  <r>
    <n v="8895721314"/>
    <s v="Noami"/>
    <s v="Pauletti"/>
    <s v="Account Executive II"/>
    <n v="55660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x v="161"/>
    <n v="179603.91999999998"/>
  </r>
  <r>
    <n v="9238967105"/>
    <s v="Chalmers"/>
    <s v="Durrad"/>
    <s v="Account Executive III"/>
    <n v="106881"/>
    <n v="20"/>
    <n v="692731"/>
    <n v="750000"/>
    <n v="937500"/>
    <n v="1125000"/>
    <n v="1500000"/>
    <n v="0.92364133333333331"/>
    <s v="0-100%"/>
    <n v="103909.65"/>
    <n v="0"/>
    <n v="0"/>
    <n v="0"/>
    <n v="0"/>
    <x v="162"/>
    <n v="210790.65"/>
  </r>
  <r>
    <n v="2083520173"/>
    <s v="Andres"/>
    <s v="Sackett"/>
    <s v="Account Executive I"/>
    <n v="63812"/>
    <n v="20"/>
    <n v="730595"/>
    <n v="500000"/>
    <n v="625000"/>
    <n v="750000"/>
    <n v="1000000"/>
    <n v="1.46119"/>
    <s v="125-150%"/>
    <n v="50000"/>
    <n v="18750"/>
    <n v="19007.099999999999"/>
    <n v="0"/>
    <n v="0"/>
    <x v="163"/>
    <n v="151569.1"/>
  </r>
  <r>
    <n v="8377113392"/>
    <s v="Teriann"/>
    <s v="Portress"/>
    <s v="Account Executive I"/>
    <n v="62282"/>
    <n v="21"/>
    <n v="758216"/>
    <n v="500000"/>
    <n v="625000"/>
    <n v="750000"/>
    <n v="1000000"/>
    <n v="1.516432"/>
    <s v="150-200%"/>
    <n v="50000"/>
    <n v="18750"/>
    <n v="22500"/>
    <n v="1807.52"/>
    <n v="0"/>
    <x v="164"/>
    <n v="155339.52000000002"/>
  </r>
  <r>
    <n v="8617243198"/>
    <s v="Hobie"/>
    <s v="Munnis"/>
    <s v="Account Executive III"/>
    <n v="75707"/>
    <n v="21"/>
    <n v="781397"/>
    <n v="750000"/>
    <n v="937500"/>
    <n v="1125000"/>
    <n v="1500000"/>
    <n v="1.0418626666666666"/>
    <s v="100-125%"/>
    <n v="112500"/>
    <n v="5965.43"/>
    <n v="0"/>
    <n v="0"/>
    <n v="0"/>
    <x v="165"/>
    <n v="194172.43"/>
  </r>
  <r>
    <n v="244523738"/>
    <s v="Katlin"/>
    <s v="Garthland"/>
    <s v="Account Executive I"/>
    <n v="49959"/>
    <n v="23"/>
    <n v="854570"/>
    <n v="500000"/>
    <n v="625000"/>
    <n v="750000"/>
    <n v="1000000"/>
    <n v="1.7091400000000001"/>
    <s v="150-200%"/>
    <n v="50000"/>
    <n v="18750"/>
    <n v="22500"/>
    <n v="23005.4"/>
    <n v="0"/>
    <x v="166"/>
    <n v="164214.39999999999"/>
  </r>
  <r>
    <n v="7493076952"/>
    <s v="Jo ann"/>
    <s v="Laurand"/>
    <s v="Account Executive II"/>
    <n v="57201"/>
    <n v="22"/>
    <n v="735952"/>
    <n v="600000"/>
    <n v="750000"/>
    <n v="900000"/>
    <n v="1200000"/>
    <n v="1.2265866666666667"/>
    <s v="100-125%"/>
    <n v="78000"/>
    <n v="23111.84"/>
    <n v="0"/>
    <n v="0"/>
    <n v="0"/>
    <x v="167"/>
    <n v="158312.84"/>
  </r>
  <r>
    <n v="3513651333"/>
    <s v="Estele"/>
    <s v="Murcott"/>
    <s v="Account Executive II"/>
    <n v="61705"/>
    <n v="13"/>
    <n v="397375"/>
    <n v="600000"/>
    <n v="750000"/>
    <n v="900000"/>
    <n v="1200000"/>
    <n v="0.66229166666666661"/>
    <s v="0-100%"/>
    <n v="51658.75"/>
    <n v="0"/>
    <n v="0"/>
    <n v="0"/>
    <n v="0"/>
    <x v="168"/>
    <n v="113363.75"/>
  </r>
  <r>
    <n v="4039266773"/>
    <s v="Keven"/>
    <s v="Chatters"/>
    <s v="Account Executive II"/>
    <n v="70198"/>
    <n v="18"/>
    <n v="554263"/>
    <n v="600000"/>
    <n v="750000"/>
    <n v="900000"/>
    <n v="1200000"/>
    <n v="0.92377166666666666"/>
    <s v="0-100%"/>
    <n v="72054.19"/>
    <n v="0"/>
    <n v="0"/>
    <n v="0"/>
    <n v="0"/>
    <x v="169"/>
    <n v="142252.19"/>
  </r>
  <r>
    <n v="6271204627"/>
    <s v="Brien"/>
    <s v="Prate"/>
    <s v="Account Executive II"/>
    <n v="77962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x v="170"/>
    <n v="184044.16"/>
  </r>
  <r>
    <n v="7263964236"/>
    <s v="Chev"/>
    <s v="McConnal"/>
    <s v="Account Executive III"/>
    <n v="93512"/>
    <n v="15"/>
    <n v="400606"/>
    <n v="750000"/>
    <n v="937500"/>
    <n v="1125000"/>
    <n v="1500000"/>
    <n v="0.53414133333333336"/>
    <s v="0-100%"/>
    <n v="60090.899999999994"/>
    <n v="0"/>
    <n v="0"/>
    <n v="0"/>
    <n v="0"/>
    <x v="171"/>
    <n v="153602.9"/>
  </r>
  <r>
    <n v="7000350199"/>
    <s v="Clemmie"/>
    <s v="Harrap"/>
    <s v="Account Executive I"/>
    <n v="46470"/>
    <n v="19"/>
    <n v="725008"/>
    <n v="500000"/>
    <n v="625000"/>
    <n v="750000"/>
    <n v="1000000"/>
    <n v="1.450016"/>
    <s v="125-150%"/>
    <n v="50000"/>
    <n v="18750"/>
    <n v="18001.439999999999"/>
    <n v="0"/>
    <n v="0"/>
    <x v="172"/>
    <n v="133221.44"/>
  </r>
  <r>
    <n v="1469328364"/>
    <s v="Shelley"/>
    <s v="Schuh"/>
    <s v="Account Executive III"/>
    <n v="82805"/>
    <n v="23"/>
    <n v="924403"/>
    <n v="750000"/>
    <n v="937500"/>
    <n v="1125000"/>
    <n v="1500000"/>
    <n v="1.2325373333333334"/>
    <s v="100-125%"/>
    <n v="112500"/>
    <n v="33136.57"/>
    <n v="0"/>
    <n v="0"/>
    <n v="0"/>
    <x v="173"/>
    <n v="228441.57"/>
  </r>
  <r>
    <n v="6988089128"/>
    <s v="Leilah"/>
    <s v="Elsy"/>
    <s v="Account Executive III"/>
    <n v="89492"/>
    <n v="22"/>
    <n v="826224"/>
    <n v="750000"/>
    <n v="937500"/>
    <n v="1125000"/>
    <n v="1500000"/>
    <n v="1.1016319999999999"/>
    <s v="100-125%"/>
    <n v="112500"/>
    <n v="14482.56"/>
    <n v="0"/>
    <n v="0"/>
    <n v="0"/>
    <x v="174"/>
    <n v="216474.56"/>
  </r>
  <r>
    <n v="3219526055"/>
    <s v="Raviv"/>
    <s v="Jandel"/>
    <s v="Account Executive I"/>
    <n v="38331"/>
    <n v="21"/>
    <n v="665283"/>
    <n v="500000"/>
    <n v="625000"/>
    <n v="750000"/>
    <n v="1000000"/>
    <n v="1.3305659999999999"/>
    <s v="125-150%"/>
    <n v="50000"/>
    <n v="18750"/>
    <n v="7250.94"/>
    <n v="0"/>
    <n v="0"/>
    <x v="175"/>
    <n v="114331.94"/>
  </r>
  <r>
    <n v="8694120054"/>
    <s v="Filmore"/>
    <s v="Kinvig"/>
    <s v="Account Executive III"/>
    <n v="114348"/>
    <n v="22"/>
    <n v="767904"/>
    <n v="750000"/>
    <n v="937500"/>
    <n v="1125000"/>
    <n v="1500000"/>
    <n v="1.0238719999999999"/>
    <s v="100-125%"/>
    <n v="112500"/>
    <n v="3401.76"/>
    <n v="0"/>
    <n v="0"/>
    <n v="0"/>
    <x v="176"/>
    <n v="230249.76"/>
  </r>
  <r>
    <n v="2702941109"/>
    <s v="Inger"/>
    <s v="Chatenet"/>
    <s v="Account Executive III"/>
    <n v="89034"/>
    <n v="25"/>
    <n v="851032"/>
    <n v="750000"/>
    <n v="937500"/>
    <n v="1125000"/>
    <n v="1500000"/>
    <n v="1.1347093333333333"/>
    <s v="100-125%"/>
    <n v="112500"/>
    <n v="19196.080000000002"/>
    <n v="0"/>
    <n v="0"/>
    <n v="0"/>
    <x v="177"/>
    <n v="220730.08000000002"/>
  </r>
  <r>
    <n v="481875921"/>
    <s v="Coleman"/>
    <s v="Blunderfield"/>
    <s v="Account Executive III"/>
    <n v="84575"/>
    <n v="16"/>
    <n v="540953"/>
    <n v="750000"/>
    <n v="937500"/>
    <n v="1125000"/>
    <n v="1500000"/>
    <n v="0.72127066666666662"/>
    <s v="0-100%"/>
    <n v="81142.95"/>
    <n v="0"/>
    <n v="0"/>
    <n v="0"/>
    <n v="0"/>
    <x v="178"/>
    <n v="165717.95000000001"/>
  </r>
  <r>
    <n v="3986480021"/>
    <s v="Cate"/>
    <s v="Devall"/>
    <s v="Account Executive II"/>
    <n v="5967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x v="179"/>
    <n v="196771.74"/>
  </r>
  <r>
    <n v="1829869566"/>
    <s v="Mathew"/>
    <s v="Russ"/>
    <s v="Account Executive II"/>
    <n v="55569"/>
    <n v="12"/>
    <n v="336646"/>
    <n v="600000"/>
    <n v="750000"/>
    <n v="900000"/>
    <n v="1200000"/>
    <n v="0.56107666666666667"/>
    <s v="0-100%"/>
    <n v="43763.98"/>
    <n v="0"/>
    <n v="0"/>
    <n v="0"/>
    <n v="0"/>
    <x v="180"/>
    <n v="99332.98000000001"/>
  </r>
  <r>
    <n v="3273288531"/>
    <s v="Marlon"/>
    <s v="Rhodus"/>
    <s v="Account Executive II"/>
    <n v="50699"/>
    <n v="19"/>
    <n v="677823"/>
    <n v="600000"/>
    <n v="750000"/>
    <n v="900000"/>
    <n v="1200000"/>
    <n v="1.129705"/>
    <s v="100-125%"/>
    <n v="78000"/>
    <n v="13229.910000000002"/>
    <n v="0"/>
    <n v="0"/>
    <n v="0"/>
    <x v="181"/>
    <n v="141928.91"/>
  </r>
  <r>
    <n v="9412192312"/>
    <s v="Mattias"/>
    <s v="Cheers"/>
    <s v="Account Executive I"/>
    <n v="44442"/>
    <n v="26"/>
    <n v="1100641"/>
    <n v="500000"/>
    <n v="625000"/>
    <n v="750000"/>
    <n v="1000000"/>
    <n v="2.201282"/>
    <s v="&gt;200%"/>
    <n v="50000"/>
    <n v="18750"/>
    <n v="22500"/>
    <n v="55000"/>
    <n v="10064.1"/>
    <x v="182"/>
    <n v="200756.1"/>
  </r>
  <r>
    <n v="1062607929"/>
    <s v="Ranice"/>
    <s v="Exton"/>
    <s v="Account Executive III"/>
    <n v="101824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x v="183"/>
    <n v="263191.48"/>
  </r>
  <r>
    <n v="2279888742"/>
    <s v="Beverlie"/>
    <s v="Viccary"/>
    <s v="Account Executive II"/>
    <n v="57415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x v="184"/>
    <n v="191498.14"/>
  </r>
  <r>
    <n v="583595162"/>
    <s v="Jana"/>
    <s v="Polding"/>
    <s v="Account Executive I"/>
    <n v="47531"/>
    <n v="19"/>
    <n v="543496"/>
    <n v="500000"/>
    <n v="625000"/>
    <n v="750000"/>
    <n v="1000000"/>
    <n v="1.086992"/>
    <s v="100-125%"/>
    <n v="50000"/>
    <n v="6524.4"/>
    <n v="0"/>
    <n v="0"/>
    <n v="0"/>
    <x v="185"/>
    <n v="104055.4"/>
  </r>
  <r>
    <n v="9984023702"/>
    <s v="Durant"/>
    <s v="Poag"/>
    <s v="Account Executive I"/>
    <n v="41342"/>
    <n v="20"/>
    <n v="625865"/>
    <n v="500000"/>
    <n v="625000"/>
    <n v="750000"/>
    <n v="1000000"/>
    <n v="1.25173"/>
    <s v="125-150%"/>
    <n v="50000"/>
    <n v="18750"/>
    <n v="155.69999999999999"/>
    <n v="0"/>
    <n v="0"/>
    <x v="186"/>
    <n v="110247.7"/>
  </r>
  <r>
    <n v="9267164694"/>
    <s v="Vanni"/>
    <s v="Cheston"/>
    <s v="Account Executive I"/>
    <n v="58087"/>
    <n v="23"/>
    <n v="795625"/>
    <n v="500000"/>
    <n v="625000"/>
    <n v="750000"/>
    <n v="1000000"/>
    <n v="1.5912500000000001"/>
    <s v="150-200%"/>
    <n v="50000"/>
    <n v="18750"/>
    <n v="22500"/>
    <n v="10037.5"/>
    <n v="0"/>
    <x v="187"/>
    <n v="159374.5"/>
  </r>
  <r>
    <n v="1855604000"/>
    <s v="Massimiliano"/>
    <s v="McIver"/>
    <s v="Account Executive III"/>
    <n v="102711"/>
    <n v="18"/>
    <n v="659526"/>
    <n v="750000"/>
    <n v="937500"/>
    <n v="1125000"/>
    <n v="1500000"/>
    <n v="0.87936800000000004"/>
    <s v="0-100%"/>
    <n v="98928.9"/>
    <n v="0"/>
    <n v="0"/>
    <n v="0"/>
    <n v="0"/>
    <x v="188"/>
    <n v="201639.9"/>
  </r>
  <r>
    <n v="9855833406"/>
    <s v="Giffer"/>
    <s v="Toke"/>
    <s v="Account Executive III"/>
    <n v="78771"/>
    <n v="14"/>
    <n v="506627"/>
    <n v="750000"/>
    <n v="937500"/>
    <n v="1125000"/>
    <n v="1500000"/>
    <n v="0.6755026666666667"/>
    <s v="0-100%"/>
    <n v="75994.05"/>
    <n v="0"/>
    <n v="0"/>
    <n v="0"/>
    <n v="0"/>
    <x v="189"/>
    <n v="154765.04999999999"/>
  </r>
  <r>
    <n v="1895483948"/>
    <s v="Raquel"/>
    <s v="Beelby"/>
    <s v="Account Executive III"/>
    <n v="110414"/>
    <n v="21"/>
    <n v="777563"/>
    <n v="750000"/>
    <n v="937500"/>
    <n v="1125000"/>
    <n v="1500000"/>
    <n v="1.0367506666666666"/>
    <s v="100-125%"/>
    <n v="112500"/>
    <n v="5236.97"/>
    <n v="0"/>
    <n v="0"/>
    <n v="0"/>
    <x v="190"/>
    <n v="228150.97"/>
  </r>
  <r>
    <n v="357531329"/>
    <s v="Leyla"/>
    <s v="MacAree"/>
    <s v="Account Executive I"/>
    <n v="45512"/>
    <n v="21"/>
    <n v="750884"/>
    <n v="500000"/>
    <n v="625000"/>
    <n v="750000"/>
    <n v="1000000"/>
    <n v="1.501768"/>
    <s v="150-200%"/>
    <n v="50000"/>
    <n v="18750"/>
    <n v="22500"/>
    <n v="194.48"/>
    <n v="0"/>
    <x v="191"/>
    <n v="136956.47999999998"/>
  </r>
  <r>
    <n v="3292353998"/>
    <s v="Denys"/>
    <s v="Siggers"/>
    <s v="Account Executive II"/>
    <n v="66896"/>
    <n v="16"/>
    <n v="550598"/>
    <n v="600000"/>
    <n v="750000"/>
    <n v="900000"/>
    <n v="1200000"/>
    <n v="0.91766333333333339"/>
    <s v="0-100%"/>
    <n v="71577.740000000005"/>
    <n v="0"/>
    <n v="0"/>
    <n v="0"/>
    <n v="0"/>
    <x v="192"/>
    <n v="138473.74"/>
  </r>
  <r>
    <n v="5353923685"/>
    <s v="Carmelia"/>
    <s v="Quainton"/>
    <s v="Account Executive III"/>
    <n v="80043"/>
    <n v="22"/>
    <n v="776116"/>
    <n v="750000"/>
    <n v="937500"/>
    <n v="1125000"/>
    <n v="1500000"/>
    <n v="1.0348213333333334"/>
    <s v="100-125%"/>
    <n v="112500"/>
    <n v="4962.04"/>
    <n v="0"/>
    <n v="0"/>
    <n v="0"/>
    <x v="193"/>
    <n v="197505.03999999998"/>
  </r>
  <r>
    <n v="4795089876"/>
    <s v="Vale"/>
    <s v="Lesek"/>
    <s v="Account Executive II"/>
    <n v="7450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x v="194"/>
    <n v="190212.51"/>
  </r>
  <r>
    <n v="4029727026"/>
    <s v="Gonzalo"/>
    <s v="Dudson"/>
    <s v="Account Executive II"/>
    <n v="77473"/>
    <n v="21"/>
    <n v="704311"/>
    <n v="600000"/>
    <n v="750000"/>
    <n v="900000"/>
    <n v="1200000"/>
    <n v="1.1738516666666667"/>
    <s v="100-125%"/>
    <n v="78000"/>
    <n v="17732.870000000003"/>
    <n v="0"/>
    <n v="0"/>
    <n v="0"/>
    <x v="195"/>
    <n v="173205.87"/>
  </r>
  <r>
    <n v="2670196322"/>
    <s v="Glenn"/>
    <s v="Gillespie"/>
    <s v="Account Executive I"/>
    <n v="50840"/>
    <n v="24"/>
    <n v="895817"/>
    <n v="500000"/>
    <n v="625000"/>
    <n v="750000"/>
    <n v="1000000"/>
    <n v="1.7916339999999999"/>
    <s v="150-200%"/>
    <n v="50000"/>
    <n v="18750"/>
    <n v="22500"/>
    <n v="32079.74"/>
    <n v="0"/>
    <x v="196"/>
    <n v="174169.74"/>
  </r>
  <r>
    <n v="2297168497"/>
    <s v="Gris"/>
    <s v="Dewsnap"/>
    <s v="Account Executive I"/>
    <n v="52584"/>
    <n v="17"/>
    <n v="596801"/>
    <n v="500000"/>
    <n v="625000"/>
    <n v="750000"/>
    <n v="1000000"/>
    <n v="1.1936020000000001"/>
    <s v="100-125%"/>
    <n v="50000"/>
    <n v="14520.15"/>
    <n v="0"/>
    <n v="0"/>
    <n v="0"/>
    <x v="197"/>
    <n v="117104.15"/>
  </r>
  <r>
    <n v="2012142672"/>
    <s v="Izak"/>
    <s v="Newbigging"/>
    <s v="Account Executive II"/>
    <n v="55915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x v="198"/>
    <n v="184323.72999999998"/>
  </r>
  <r>
    <n v="6410530811"/>
    <s v="Elsey"/>
    <s v="Sanchez"/>
    <s v="Account Executive I"/>
    <n v="37671"/>
    <n v="22"/>
    <n v="810883"/>
    <n v="500000"/>
    <n v="625000"/>
    <n v="750000"/>
    <n v="1000000"/>
    <n v="1.621766"/>
    <s v="150-200%"/>
    <n v="50000"/>
    <n v="18750"/>
    <n v="22500"/>
    <n v="13394.26"/>
    <n v="0"/>
    <x v="199"/>
    <n v="142315.26"/>
  </r>
  <r>
    <n v="6183510505"/>
    <s v="Rafaela"/>
    <s v="Neagle"/>
    <s v="Account Executive III"/>
    <n v="97468"/>
    <n v="32"/>
    <n v="1116037"/>
    <n v="750000"/>
    <n v="937500"/>
    <n v="1125000"/>
    <n v="1500000"/>
    <n v="1.4880493333333333"/>
    <s v="125-150%"/>
    <n v="112500"/>
    <n v="35625"/>
    <n v="41063.51"/>
    <n v="0"/>
    <n v="0"/>
    <x v="200"/>
    <n v="286656.51"/>
  </r>
  <r>
    <n v="7707009371"/>
    <s v="Orel"/>
    <s v="Henrie"/>
    <s v="Account Executive III"/>
    <n v="119934"/>
    <n v="16"/>
    <n v="511004"/>
    <n v="750000"/>
    <n v="937500"/>
    <n v="1125000"/>
    <n v="1500000"/>
    <n v="0.68133866666666665"/>
    <s v="0-100%"/>
    <n v="76650.599999999991"/>
    <n v="0"/>
    <n v="0"/>
    <n v="0"/>
    <n v="0"/>
    <x v="201"/>
    <n v="196584.59999999998"/>
  </r>
  <r>
    <n v="7865341539"/>
    <s v="Farand"/>
    <s v="Okie"/>
    <s v="Account Executive I"/>
    <n v="64631"/>
    <n v="13"/>
    <n v="577150"/>
    <n v="500000"/>
    <n v="625000"/>
    <n v="750000"/>
    <n v="1000000"/>
    <n v="1.1543000000000001"/>
    <s v="100-125%"/>
    <n v="50000"/>
    <n v="11572.5"/>
    <n v="0"/>
    <n v="0"/>
    <n v="0"/>
    <x v="202"/>
    <n v="126203.5"/>
  </r>
  <r>
    <n v="8750494546"/>
    <s v="Pietrek"/>
    <s v="Eborn"/>
    <s v="Account Executive II"/>
    <n v="54058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x v="203"/>
    <n v="218426.04"/>
  </r>
  <r>
    <n v="4718207207"/>
    <s v="Lefty"/>
    <s v="Tatteshall"/>
    <s v="Account Executive II"/>
    <n v="54302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x v="204"/>
    <n v="158220.74"/>
  </r>
  <r>
    <n v="6235447353"/>
    <s v="Horton"/>
    <s v="Stretton"/>
    <s v="Account Executive I"/>
    <n v="35661"/>
    <n v="24"/>
    <n v="898865"/>
    <n v="500000"/>
    <n v="625000"/>
    <n v="750000"/>
    <n v="1000000"/>
    <n v="1.7977300000000001"/>
    <s v="150-200%"/>
    <n v="50000"/>
    <n v="18750"/>
    <n v="22500"/>
    <n v="32750.3"/>
    <n v="0"/>
    <x v="205"/>
    <n v="159661.29999999999"/>
  </r>
  <r>
    <n v="6436551115"/>
    <s v="Gale"/>
    <s v="Batchelder"/>
    <s v="Account Executive I"/>
    <n v="38918"/>
    <n v="14"/>
    <n v="433083"/>
    <n v="500000"/>
    <n v="625000"/>
    <n v="750000"/>
    <n v="1000000"/>
    <n v="0.86616599999999999"/>
    <s v="0-100%"/>
    <n v="43308.3"/>
    <n v="0"/>
    <n v="0"/>
    <n v="0"/>
    <n v="0"/>
    <x v="206"/>
    <n v="82226.3"/>
  </r>
  <r>
    <n v="1472093461"/>
    <s v="Hynda"/>
    <s v="Smee"/>
    <s v="Account Executive II"/>
    <n v="72605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x v="207"/>
    <n v="203049.89"/>
  </r>
  <r>
    <n v="8864419241"/>
    <s v="Kial"/>
    <s v="Cuchey"/>
    <s v="Account Executive II"/>
    <n v="69764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x v="208"/>
    <n v="180238.1"/>
  </r>
  <r>
    <n v="896700143"/>
    <s v="Standford"/>
    <s v="Searight"/>
    <s v="Account Executive II"/>
    <n v="77407"/>
    <n v="10"/>
    <n v="329258"/>
    <n v="600000"/>
    <n v="750000"/>
    <n v="900000"/>
    <n v="1200000"/>
    <n v="0.54876333333333338"/>
    <s v="0-100%"/>
    <n v="42803.54"/>
    <n v="0"/>
    <n v="0"/>
    <n v="0"/>
    <n v="0"/>
    <x v="209"/>
    <n v="120210.54000000001"/>
  </r>
  <r>
    <n v="7931128354"/>
    <s v="Emanuel"/>
    <s v="Devita"/>
    <s v="Account Executive II"/>
    <n v="68190"/>
    <n v="21"/>
    <n v="698195"/>
    <n v="600000"/>
    <n v="750000"/>
    <n v="900000"/>
    <n v="1200000"/>
    <n v="1.1636583333333332"/>
    <s v="100-125%"/>
    <n v="78000"/>
    <n v="16693.150000000001"/>
    <n v="0"/>
    <n v="0"/>
    <n v="0"/>
    <x v="210"/>
    <n v="162883.15"/>
  </r>
  <r>
    <n v="6915102108"/>
    <s v="Kit"/>
    <s v="Tivolier"/>
    <s v="Account Executive III"/>
    <n v="84051"/>
    <n v="21"/>
    <n v="707829"/>
    <n v="750000"/>
    <n v="937500"/>
    <n v="1125000"/>
    <n v="1500000"/>
    <n v="0.94377200000000006"/>
    <s v="0-100%"/>
    <n v="106174.34999999999"/>
    <n v="0"/>
    <n v="0"/>
    <n v="0"/>
    <n v="0"/>
    <x v="211"/>
    <n v="190225.34999999998"/>
  </r>
  <r>
    <n v="630160104"/>
    <s v="Zonda"/>
    <s v="Pipes"/>
    <s v="Account Executive III"/>
    <n v="105465"/>
    <n v="21"/>
    <n v="692993"/>
    <n v="750000"/>
    <n v="937500"/>
    <n v="1125000"/>
    <n v="1500000"/>
    <n v="0.92399066666666663"/>
    <s v="0-100%"/>
    <n v="103948.95"/>
    <n v="0"/>
    <n v="0"/>
    <n v="0"/>
    <n v="0"/>
    <x v="212"/>
    <n v="209413.95"/>
  </r>
  <r>
    <n v="4492546545"/>
    <s v="Queenie"/>
    <s v="De la Harpe"/>
    <s v="Account Executive I"/>
    <n v="59662"/>
    <n v="23"/>
    <n v="834584"/>
    <n v="500000"/>
    <n v="625000"/>
    <n v="750000"/>
    <n v="1000000"/>
    <n v="1.669168"/>
    <s v="150-200%"/>
    <n v="50000"/>
    <n v="18750"/>
    <n v="22500"/>
    <n v="18608.48"/>
    <n v="0"/>
    <x v="213"/>
    <n v="169520.47999999998"/>
  </r>
  <r>
    <n v="7191906499"/>
    <s v="Orelle"/>
    <s v="Krink"/>
    <s v="Account Executive II"/>
    <n v="54226"/>
    <n v="15"/>
    <n v="618982"/>
    <n v="600000"/>
    <n v="750000"/>
    <n v="900000"/>
    <n v="1200000"/>
    <n v="1.0316366666666668"/>
    <s v="100-125%"/>
    <n v="78000"/>
    <n v="3226.94"/>
    <n v="0"/>
    <n v="0"/>
    <n v="0"/>
    <x v="214"/>
    <n v="135452.94"/>
  </r>
  <r>
    <n v="8401146046"/>
    <s v="Franni"/>
    <s v="Clemencet"/>
    <s v="Account Executive II"/>
    <n v="54722"/>
    <n v="22"/>
    <n v="588509"/>
    <n v="600000"/>
    <n v="750000"/>
    <n v="900000"/>
    <n v="1200000"/>
    <n v="0.98084833333333332"/>
    <s v="0-100%"/>
    <n v="76506.17"/>
    <n v="0"/>
    <n v="0"/>
    <n v="0"/>
    <n v="0"/>
    <x v="215"/>
    <n v="131228.16999999998"/>
  </r>
  <r>
    <n v="3266408608"/>
    <s v="Lyle"/>
    <s v="Stoyles"/>
    <s v="Account Executive II"/>
    <n v="73542"/>
    <n v="19"/>
    <n v="693049"/>
    <n v="600000"/>
    <n v="750000"/>
    <n v="900000"/>
    <n v="1200000"/>
    <n v="1.1550816666666666"/>
    <s v="100-125%"/>
    <n v="78000"/>
    <n v="15818.330000000002"/>
    <n v="0"/>
    <n v="0"/>
    <n v="0"/>
    <x v="216"/>
    <n v="167360.33000000002"/>
  </r>
  <r>
    <n v="813371287"/>
    <s v="Damon"/>
    <s v="Albisser"/>
    <s v="Account Executive I"/>
    <n v="55320"/>
    <n v="19"/>
    <n v="563960"/>
    <n v="500000"/>
    <n v="625000"/>
    <n v="750000"/>
    <n v="1000000"/>
    <n v="1.12792"/>
    <s v="100-125%"/>
    <n v="50000"/>
    <n v="9594"/>
    <n v="0"/>
    <n v="0"/>
    <n v="0"/>
    <x v="217"/>
    <n v="114914"/>
  </r>
  <r>
    <n v="5623896162"/>
    <s v="Eulalie"/>
    <s v="Bianco"/>
    <s v="Account Executive II"/>
    <n v="74626"/>
    <n v="17"/>
    <n v="456453"/>
    <n v="600000"/>
    <n v="750000"/>
    <n v="900000"/>
    <n v="1200000"/>
    <n v="0.76075499999999996"/>
    <s v="0-100%"/>
    <n v="59338.89"/>
    <n v="0"/>
    <n v="0"/>
    <n v="0"/>
    <n v="0"/>
    <x v="218"/>
    <n v="133964.89000000001"/>
  </r>
  <r>
    <n v="7906441400"/>
    <s v="Loretta"/>
    <s v="Churchward"/>
    <s v="Account Executive I"/>
    <n v="46268"/>
    <n v="22"/>
    <n v="640512"/>
    <n v="500000"/>
    <n v="625000"/>
    <n v="750000"/>
    <n v="1000000"/>
    <n v="1.2810239999999999"/>
    <s v="125-150%"/>
    <n v="50000"/>
    <n v="18750"/>
    <n v="2792.16"/>
    <n v="0"/>
    <n v="0"/>
    <x v="219"/>
    <n v="117810.16"/>
  </r>
  <r>
    <n v="7233077789"/>
    <s v="Horatio"/>
    <s v="Franchyonok"/>
    <s v="Account Executive I"/>
    <n v="43173"/>
    <n v="18"/>
    <n v="600732"/>
    <n v="500000"/>
    <n v="625000"/>
    <n v="750000"/>
    <n v="1000000"/>
    <n v="1.2014640000000001"/>
    <s v="100-125%"/>
    <n v="50000"/>
    <n v="15109.8"/>
    <n v="0"/>
    <n v="0"/>
    <n v="0"/>
    <x v="220"/>
    <n v="108282.8"/>
  </r>
  <r>
    <n v="3497169404"/>
    <s v="Myles"/>
    <s v="Scoggans"/>
    <s v="Account Executive III"/>
    <n v="89522"/>
    <n v="19"/>
    <n v="700830"/>
    <n v="750000"/>
    <n v="937500"/>
    <n v="1125000"/>
    <n v="1500000"/>
    <n v="0.93444000000000005"/>
    <s v="0-100%"/>
    <n v="105124.5"/>
    <n v="0"/>
    <n v="0"/>
    <n v="0"/>
    <n v="0"/>
    <x v="221"/>
    <n v="194646.5"/>
  </r>
  <r>
    <n v="8187246642"/>
    <s v="Otha"/>
    <s v="Tappor"/>
    <s v="Account Executive II"/>
    <n v="59840"/>
    <n v="19"/>
    <n v="673714"/>
    <n v="600000"/>
    <n v="750000"/>
    <n v="900000"/>
    <n v="1200000"/>
    <n v="1.1228566666666666"/>
    <s v="100-125%"/>
    <n v="78000"/>
    <n v="12531.380000000001"/>
    <n v="0"/>
    <n v="0"/>
    <n v="0"/>
    <x v="222"/>
    <n v="150371.38"/>
  </r>
  <r>
    <n v="5975948169"/>
    <s v="Merell"/>
    <s v="Larose"/>
    <s v="Account Executive III"/>
    <n v="122368"/>
    <n v="13"/>
    <n v="416902"/>
    <n v="750000"/>
    <n v="937500"/>
    <n v="1125000"/>
    <n v="1500000"/>
    <n v="0.55586933333333333"/>
    <s v="0-100%"/>
    <n v="62535.299999999996"/>
    <n v="0"/>
    <n v="0"/>
    <n v="0"/>
    <n v="0"/>
    <x v="223"/>
    <n v="184903.3"/>
  </r>
  <r>
    <n v="1371021422"/>
    <s v="Aluino"/>
    <s v="Eble"/>
    <s v="Account Executive II"/>
    <n v="55264"/>
    <n v="21"/>
    <n v="735042"/>
    <n v="600000"/>
    <n v="750000"/>
    <n v="900000"/>
    <n v="1200000"/>
    <n v="1.2250700000000001"/>
    <s v="100-125%"/>
    <n v="78000"/>
    <n v="22957.140000000003"/>
    <n v="0"/>
    <n v="0"/>
    <n v="0"/>
    <x v="224"/>
    <n v="156221.14000000001"/>
  </r>
  <r>
    <n v="6618120233"/>
    <s v="Hillel"/>
    <s v="Hutley"/>
    <s v="Account Executive II"/>
    <n v="64077"/>
    <n v="16"/>
    <n v="625052"/>
    <n v="600000"/>
    <n v="750000"/>
    <n v="900000"/>
    <n v="1200000"/>
    <n v="1.0417533333333333"/>
    <s v="100-125%"/>
    <n v="78000"/>
    <n v="4258.84"/>
    <n v="0"/>
    <n v="0"/>
    <n v="0"/>
    <x v="225"/>
    <n v="146335.84"/>
  </r>
  <r>
    <n v="2408183758"/>
    <s v="Tedie"/>
    <s v="Cartmer"/>
    <s v="Account Executive III"/>
    <n v="121981"/>
    <n v="20"/>
    <n v="704699"/>
    <n v="750000"/>
    <n v="937500"/>
    <n v="1125000"/>
    <n v="1500000"/>
    <n v="0.93959866666666669"/>
    <s v="0-100%"/>
    <n v="105704.84999999999"/>
    <n v="0"/>
    <n v="0"/>
    <n v="0"/>
    <n v="0"/>
    <x v="226"/>
    <n v="227685.84999999998"/>
  </r>
  <r>
    <n v="2533903736"/>
    <s v="Kalindi"/>
    <s v="Carmel"/>
    <s v="Account Executive I"/>
    <n v="5805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x v="227"/>
    <n v="148912.20000000001"/>
  </r>
  <r>
    <n v="3779559293"/>
    <s v="Winfield"/>
    <s v="Lansdowne"/>
    <s v="Account Executive III"/>
    <n v="95894"/>
    <n v="27"/>
    <n v="945909"/>
    <n v="750000"/>
    <n v="937500"/>
    <n v="1125000"/>
    <n v="1500000"/>
    <n v="1.261212"/>
    <s v="125-150%"/>
    <n v="112500"/>
    <n v="35625"/>
    <n v="1934.0700000000002"/>
    <n v="0"/>
    <n v="0"/>
    <x v="228"/>
    <n v="245953.07"/>
  </r>
  <r>
    <n v="5142790693"/>
    <s v="Agace"/>
    <s v="Sterry"/>
    <s v="Account Executive III"/>
    <n v="96841"/>
    <n v="20"/>
    <n v="705078"/>
    <n v="750000"/>
    <n v="937500"/>
    <n v="1125000"/>
    <n v="1500000"/>
    <n v="0.94010400000000005"/>
    <s v="0-100%"/>
    <n v="105761.7"/>
    <n v="0"/>
    <n v="0"/>
    <n v="0"/>
    <n v="0"/>
    <x v="229"/>
    <n v="202602.7"/>
  </r>
  <r>
    <n v="4236713853"/>
    <s v="Steward"/>
    <s v="Arnke"/>
    <s v="Account Executive III"/>
    <n v="114723"/>
    <n v="15"/>
    <n v="637396"/>
    <n v="750000"/>
    <n v="937500"/>
    <n v="1125000"/>
    <n v="1500000"/>
    <n v="0.84986133333333336"/>
    <s v="0-100%"/>
    <n v="95609.4"/>
    <n v="0"/>
    <n v="0"/>
    <n v="0"/>
    <n v="0"/>
    <x v="230"/>
    <n v="210332.4"/>
  </r>
  <r>
    <n v="4401069773"/>
    <s v="Gennifer"/>
    <s v="Waple"/>
    <s v="Account Executive II"/>
    <n v="63754"/>
    <n v="21"/>
    <n v="702109"/>
    <n v="600000"/>
    <n v="750000"/>
    <n v="900000"/>
    <n v="1200000"/>
    <n v="1.1701816666666667"/>
    <s v="100-125%"/>
    <n v="78000"/>
    <n v="17358.530000000002"/>
    <n v="0"/>
    <n v="0"/>
    <n v="0"/>
    <x v="231"/>
    <n v="159112.53"/>
  </r>
  <r>
    <n v="4689682046"/>
    <s v="Sharline"/>
    <s v="Tribbeck"/>
    <s v="Account Executive I"/>
    <n v="61679"/>
    <n v="12"/>
    <n v="372405"/>
    <n v="500000"/>
    <n v="625000"/>
    <n v="750000"/>
    <n v="1000000"/>
    <n v="0.74480999999999997"/>
    <s v="0-100%"/>
    <n v="37240.5"/>
    <n v="0"/>
    <n v="0"/>
    <n v="0"/>
    <n v="0"/>
    <x v="232"/>
    <n v="98919.5"/>
  </r>
  <r>
    <n v="2649428619"/>
    <s v="Lyn"/>
    <s v="Trewett"/>
    <s v="Account Executive II"/>
    <n v="73372"/>
    <n v="14"/>
    <n v="440900"/>
    <n v="600000"/>
    <n v="750000"/>
    <n v="900000"/>
    <n v="1200000"/>
    <n v="0.73483333333333334"/>
    <s v="0-100%"/>
    <n v="57317"/>
    <n v="0"/>
    <n v="0"/>
    <n v="0"/>
    <n v="0"/>
    <x v="233"/>
    <n v="130689"/>
  </r>
  <r>
    <n v="8264394108"/>
    <s v="Myriam"/>
    <s v="Filby"/>
    <s v="Account Executive III"/>
    <n v="113062"/>
    <n v="20"/>
    <n v="637004"/>
    <n v="750000"/>
    <n v="937500"/>
    <n v="1125000"/>
    <n v="1500000"/>
    <n v="0.84933866666666669"/>
    <s v="0-100%"/>
    <n v="95550.599999999991"/>
    <n v="0"/>
    <n v="0"/>
    <n v="0"/>
    <n v="0"/>
    <x v="234"/>
    <n v="208612.59999999998"/>
  </r>
  <r>
    <n v="9800744517"/>
    <s v="Jacklin"/>
    <s v="Agiolfinger"/>
    <s v="Account Executive III"/>
    <n v="102178"/>
    <n v="22"/>
    <n v="751367"/>
    <n v="750000"/>
    <n v="937500"/>
    <n v="1125000"/>
    <n v="1500000"/>
    <n v="1.0018226666666668"/>
    <s v="100-125%"/>
    <n v="112500"/>
    <n v="259.73"/>
    <n v="0"/>
    <n v="0"/>
    <n v="0"/>
    <x v="235"/>
    <n v="214937.72999999998"/>
  </r>
  <r>
    <n v="8249460030"/>
    <s v="Gregoire"/>
    <s v="Corington"/>
    <s v="Account Executive II"/>
    <n v="78688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x v="236"/>
    <n v="203711.53"/>
  </r>
  <r>
    <n v="5134745579"/>
    <s v="Chantalle"/>
    <s v="Fedynski"/>
    <s v="Account Executive III"/>
    <n v="84060"/>
    <n v="19"/>
    <n v="540162"/>
    <n v="750000"/>
    <n v="937500"/>
    <n v="1125000"/>
    <n v="1500000"/>
    <n v="0.72021599999999997"/>
    <s v="0-100%"/>
    <n v="81024.3"/>
    <n v="0"/>
    <n v="0"/>
    <n v="0"/>
    <n v="0"/>
    <x v="237"/>
    <n v="165084.29999999999"/>
  </r>
  <r>
    <n v="4453705328"/>
    <s v="Stephan"/>
    <s v="Greeve"/>
    <s v="Account Executive II"/>
    <n v="5739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x v="238"/>
    <n v="178658.12"/>
  </r>
  <r>
    <n v="5203144281"/>
    <s v="Kalli"/>
    <s v="Beeze"/>
    <s v="Account Executive III"/>
    <n v="99005"/>
    <n v="14"/>
    <n v="462920"/>
    <n v="750000"/>
    <n v="937500"/>
    <n v="1125000"/>
    <n v="1500000"/>
    <n v="0.6172266666666667"/>
    <s v="0-100%"/>
    <n v="69438"/>
    <n v="0"/>
    <n v="0"/>
    <n v="0"/>
    <n v="0"/>
    <x v="239"/>
    <n v="168443"/>
  </r>
  <r>
    <n v="8315800957"/>
    <s v="Laural"/>
    <s v="Teasey"/>
    <s v="Account Executive I"/>
    <n v="54445"/>
    <n v="19"/>
    <n v="756055"/>
    <n v="500000"/>
    <n v="625000"/>
    <n v="750000"/>
    <n v="1000000"/>
    <n v="1.5121100000000001"/>
    <s v="150-200%"/>
    <n v="50000"/>
    <n v="18750"/>
    <n v="22500"/>
    <n v="1332.1"/>
    <n v="0"/>
    <x v="240"/>
    <n v="147027.1"/>
  </r>
  <r>
    <n v="7962906979"/>
    <s v="Carmela"/>
    <s v="Fliege"/>
    <s v="Account Executive II"/>
    <n v="65149"/>
    <n v="15"/>
    <n v="503488"/>
    <n v="600000"/>
    <n v="750000"/>
    <n v="900000"/>
    <n v="1200000"/>
    <n v="0.83914666666666671"/>
    <s v="0-100%"/>
    <n v="65453.440000000002"/>
    <n v="0"/>
    <n v="0"/>
    <n v="0"/>
    <n v="0"/>
    <x v="241"/>
    <n v="130602.44"/>
  </r>
  <r>
    <n v="6364724701"/>
    <s v="Petronella"/>
    <s v="O' Ronan"/>
    <s v="Account Executive I"/>
    <n v="30640"/>
    <n v="18"/>
    <n v="615212"/>
    <n v="500000"/>
    <n v="625000"/>
    <n v="750000"/>
    <n v="1000000"/>
    <n v="1.230424"/>
    <s v="100-125%"/>
    <n v="50000"/>
    <n v="17281.8"/>
    <n v="0"/>
    <n v="0"/>
    <n v="0"/>
    <x v="242"/>
    <n v="97921.8"/>
  </r>
  <r>
    <n v="3435517239"/>
    <s v="Taite"/>
    <s v="Fulk"/>
    <s v="Account Executive I"/>
    <n v="47873"/>
    <n v="20"/>
    <n v="647076"/>
    <n v="500000"/>
    <n v="625000"/>
    <n v="750000"/>
    <n v="1000000"/>
    <n v="1.294152"/>
    <s v="125-150%"/>
    <n v="50000"/>
    <n v="18750"/>
    <n v="3973.68"/>
    <n v="0"/>
    <n v="0"/>
    <x v="243"/>
    <n v="120596.68"/>
  </r>
  <r>
    <n v="9264026959"/>
    <s v="Crystie"/>
    <s v="Guerrazzi"/>
    <s v="Account Executive II"/>
    <n v="68799"/>
    <n v="20"/>
    <n v="659415"/>
    <n v="600000"/>
    <n v="750000"/>
    <n v="900000"/>
    <n v="1200000"/>
    <n v="1.0990249999999999"/>
    <s v="100-125%"/>
    <n v="78000"/>
    <n v="10100.550000000001"/>
    <n v="0"/>
    <n v="0"/>
    <n v="0"/>
    <x v="244"/>
    <n v="156899.54999999999"/>
  </r>
  <r>
    <n v="8682006391"/>
    <s v="Nicola"/>
    <s v="Granleese"/>
    <s v="Account Executive II"/>
    <n v="63897"/>
    <n v="19"/>
    <n v="746728"/>
    <n v="600000"/>
    <n v="750000"/>
    <n v="900000"/>
    <n v="1200000"/>
    <n v="1.2445466666666667"/>
    <s v="100-125%"/>
    <n v="78000"/>
    <n v="24943.760000000002"/>
    <n v="0"/>
    <n v="0"/>
    <n v="0"/>
    <x v="245"/>
    <n v="166840.76"/>
  </r>
  <r>
    <n v="2306669465"/>
    <s v="Grazia"/>
    <s v="Didball"/>
    <s v="Account Executive II"/>
    <n v="50762"/>
    <n v="15"/>
    <n v="481035"/>
    <n v="600000"/>
    <n v="750000"/>
    <n v="900000"/>
    <n v="1200000"/>
    <n v="0.80172500000000002"/>
    <s v="0-100%"/>
    <n v="62534.55"/>
    <n v="0"/>
    <n v="0"/>
    <n v="0"/>
    <n v="0"/>
    <x v="246"/>
    <n v="113296.55"/>
  </r>
  <r>
    <n v="3956653289"/>
    <s v="Toma"/>
    <s v="Crisell"/>
    <s v="Account Executive II"/>
    <n v="71798"/>
    <n v="17"/>
    <n v="693757"/>
    <n v="600000"/>
    <n v="750000"/>
    <n v="900000"/>
    <n v="1200000"/>
    <n v="1.1562616666666667"/>
    <s v="100-125%"/>
    <n v="78000"/>
    <n v="15938.69"/>
    <n v="0"/>
    <n v="0"/>
    <n v="0"/>
    <x v="247"/>
    <n v="165736.69"/>
  </r>
  <r>
    <n v="3670950885"/>
    <s v="Valene"/>
    <s v="Carverhill"/>
    <s v="Account Executive III"/>
    <n v="120896"/>
    <n v="19"/>
    <n v="686292"/>
    <n v="750000"/>
    <n v="937500"/>
    <n v="1125000"/>
    <n v="1500000"/>
    <n v="0.91505599999999998"/>
    <s v="0-100%"/>
    <n v="102943.8"/>
    <n v="0"/>
    <n v="0"/>
    <n v="0"/>
    <n v="0"/>
    <x v="248"/>
    <n v="223839.8"/>
  </r>
  <r>
    <n v="6276010022"/>
    <s v="Darcey"/>
    <s v="Caldaro"/>
    <s v="Account Executive I"/>
    <n v="58074"/>
    <n v="14"/>
    <n v="592368"/>
    <n v="500000"/>
    <n v="625000"/>
    <n v="750000"/>
    <n v="1000000"/>
    <n v="1.184736"/>
    <s v="100-125%"/>
    <n v="50000"/>
    <n v="13855.199999999999"/>
    <n v="0"/>
    <n v="0"/>
    <n v="0"/>
    <x v="249"/>
    <n v="121929.2"/>
  </r>
  <r>
    <n v="2809344809"/>
    <s v="Maynard"/>
    <s v="Krebs"/>
    <s v="Account Executive III"/>
    <n v="112707"/>
    <n v="25"/>
    <n v="873913"/>
    <n v="750000"/>
    <n v="937500"/>
    <n v="1125000"/>
    <n v="1500000"/>
    <n v="1.1652173333333333"/>
    <s v="100-125%"/>
    <n v="112500"/>
    <n v="23543.47"/>
    <n v="0"/>
    <n v="0"/>
    <n v="0"/>
    <x v="250"/>
    <n v="248750.47"/>
  </r>
  <r>
    <n v="4286367630"/>
    <s v="Felita"/>
    <s v="Melpuss"/>
    <s v="Account Executive II"/>
    <n v="60653"/>
    <n v="15"/>
    <n v="499440"/>
    <n v="600000"/>
    <n v="750000"/>
    <n v="900000"/>
    <n v="1200000"/>
    <n v="0.83240000000000003"/>
    <s v="0-100%"/>
    <n v="64927.200000000004"/>
    <n v="0"/>
    <n v="0"/>
    <n v="0"/>
    <n v="0"/>
    <x v="251"/>
    <n v="125580.20000000001"/>
  </r>
  <r>
    <n v="8550875457"/>
    <s v="Darnall"/>
    <s v="Goodship"/>
    <s v="Account Executive I"/>
    <n v="32108"/>
    <n v="14"/>
    <n v="551513"/>
    <n v="500000"/>
    <n v="625000"/>
    <n v="750000"/>
    <n v="1000000"/>
    <n v="1.1030260000000001"/>
    <s v="100-125%"/>
    <n v="50000"/>
    <n v="7726.95"/>
    <n v="0"/>
    <n v="0"/>
    <n v="0"/>
    <x v="252"/>
    <n v="89834.95"/>
  </r>
  <r>
    <n v="4900475084"/>
    <s v="Fidelia"/>
    <s v="Pedrocco"/>
    <s v="Account Executive II"/>
    <n v="62855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x v="253"/>
    <n v="174289.43"/>
  </r>
  <r>
    <n v="9458563771"/>
    <s v="Ellen"/>
    <s v="Dooman"/>
    <s v="Account Executive I"/>
    <n v="52419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x v="254"/>
    <n v="125026.4"/>
  </r>
  <r>
    <n v="715518151"/>
    <s v="Stanislas"/>
    <s v="Pessolt"/>
    <s v="Account Executive III"/>
    <n v="113739"/>
    <n v="22"/>
    <n v="789000"/>
    <n v="750000"/>
    <n v="937500"/>
    <n v="1125000"/>
    <n v="1500000"/>
    <n v="1.052"/>
    <s v="100-125%"/>
    <n v="112500"/>
    <n v="7410"/>
    <n v="0"/>
    <n v="0"/>
    <n v="0"/>
    <x v="255"/>
    <n v="233649"/>
  </r>
  <r>
    <n v="9627071331"/>
    <s v="Denny"/>
    <s v="Pickard"/>
    <s v="Account Executive III"/>
    <n v="124372"/>
    <n v="23"/>
    <n v="633465"/>
    <n v="750000"/>
    <n v="937500"/>
    <n v="1125000"/>
    <n v="1500000"/>
    <n v="0.84462000000000004"/>
    <s v="0-100%"/>
    <n v="95019.75"/>
    <n v="0"/>
    <n v="0"/>
    <n v="0"/>
    <n v="0"/>
    <x v="256"/>
    <n v="219391.75"/>
  </r>
  <r>
    <n v="2936088178"/>
    <s v="Ariadne"/>
    <s v="Willshire"/>
    <s v="Account Executive III"/>
    <n v="76155"/>
    <n v="15"/>
    <n v="483274"/>
    <n v="750000"/>
    <n v="937500"/>
    <n v="1125000"/>
    <n v="1500000"/>
    <n v="0.64436533333333335"/>
    <s v="0-100%"/>
    <n v="72491.099999999991"/>
    <n v="0"/>
    <n v="0"/>
    <n v="0"/>
    <n v="0"/>
    <x v="257"/>
    <n v="148646.09999999998"/>
  </r>
  <r>
    <n v="8373529241"/>
    <s v="Ave"/>
    <s v="Abbatini"/>
    <s v="Account Executive I"/>
    <n v="55438"/>
    <n v="24"/>
    <n v="792386"/>
    <n v="500000"/>
    <n v="625000"/>
    <n v="750000"/>
    <n v="1000000"/>
    <n v="1.5847720000000001"/>
    <s v="150-200%"/>
    <n v="50000"/>
    <n v="18750"/>
    <n v="22500"/>
    <n v="9324.92"/>
    <n v="0"/>
    <x v="258"/>
    <n v="156012.91999999998"/>
  </r>
  <r>
    <n v="7492341709"/>
    <s v="Terri"/>
    <s v="Novic"/>
    <s v="Account Executive I"/>
    <n v="35089"/>
    <n v="14"/>
    <n v="428435"/>
    <n v="500000"/>
    <n v="625000"/>
    <n v="750000"/>
    <n v="1000000"/>
    <n v="0.85687000000000002"/>
    <s v="0-100%"/>
    <n v="42843.5"/>
    <n v="0"/>
    <n v="0"/>
    <n v="0"/>
    <n v="0"/>
    <x v="259"/>
    <n v="77932.5"/>
  </r>
  <r>
    <n v="7630993544"/>
    <s v="Ranice"/>
    <s v="Gaytor"/>
    <s v="Account Executive II"/>
    <n v="51631"/>
    <n v="13"/>
    <n v="475552"/>
    <n v="600000"/>
    <n v="750000"/>
    <n v="900000"/>
    <n v="1200000"/>
    <n v="0.79258666666666666"/>
    <s v="0-100%"/>
    <n v="61821.760000000002"/>
    <n v="0"/>
    <n v="0"/>
    <n v="0"/>
    <n v="0"/>
    <x v="260"/>
    <n v="113452.76000000001"/>
  </r>
  <r>
    <n v="2053848936"/>
    <s v="Ardine"/>
    <s v="Carloni"/>
    <s v="Account Executive II"/>
    <n v="60956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x v="261"/>
    <n v="180557.75"/>
  </r>
  <r>
    <n v="1042822263"/>
    <s v="Kean"/>
    <s v="Keelinge"/>
    <s v="Account Executive III"/>
    <n v="124023"/>
    <n v="16"/>
    <n v="619467"/>
    <n v="750000"/>
    <n v="937500"/>
    <n v="1125000"/>
    <n v="1500000"/>
    <n v="0.82595600000000002"/>
    <s v="0-100%"/>
    <n v="92920.05"/>
    <n v="0"/>
    <n v="0"/>
    <n v="0"/>
    <n v="0"/>
    <x v="262"/>
    <n v="216943.05"/>
  </r>
  <r>
    <n v="5907724676"/>
    <s v="Laird"/>
    <s v="Margiotta"/>
    <s v="Account Executive II"/>
    <n v="75197"/>
    <n v="19"/>
    <n v="673446"/>
    <n v="600000"/>
    <n v="750000"/>
    <n v="900000"/>
    <n v="1200000"/>
    <n v="1.1224099999999999"/>
    <s v="100-125%"/>
    <n v="78000"/>
    <n v="12485.820000000002"/>
    <n v="0"/>
    <n v="0"/>
    <n v="0"/>
    <x v="263"/>
    <n v="165682.82"/>
  </r>
  <r>
    <n v="6462250968"/>
    <s v="Jayson"/>
    <s v="Rugg"/>
    <s v="Account Executive II"/>
    <n v="73996"/>
    <n v="17"/>
    <n v="573111"/>
    <n v="600000"/>
    <n v="750000"/>
    <n v="900000"/>
    <n v="1200000"/>
    <n v="0.95518499999999995"/>
    <s v="0-100%"/>
    <n v="74504.430000000008"/>
    <n v="0"/>
    <n v="0"/>
    <n v="0"/>
    <n v="0"/>
    <x v="264"/>
    <n v="148500.43"/>
  </r>
  <r>
    <n v="819852252"/>
    <s v="Melva"/>
    <s v="Brosoli"/>
    <s v="Account Executive I"/>
    <n v="46160"/>
    <n v="16"/>
    <n v="634351"/>
    <n v="500000"/>
    <n v="625000"/>
    <n v="750000"/>
    <n v="1000000"/>
    <n v="1.268702"/>
    <s v="125-150%"/>
    <n v="50000"/>
    <n v="18750"/>
    <n v="1683.1799999999998"/>
    <n v="0"/>
    <n v="0"/>
    <x v="265"/>
    <n v="116593.18"/>
  </r>
  <r>
    <n v="8223052873"/>
    <s v="Zack"/>
    <s v="Codlin"/>
    <s v="Account Executive II"/>
    <n v="55779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x v="266"/>
    <n v="174729.12"/>
  </r>
  <r>
    <n v="3967370569"/>
    <s v="Darryl"/>
    <s v="Worgan"/>
    <s v="Account Executive II"/>
    <n v="72987"/>
    <n v="33"/>
    <n v="1369014"/>
    <n v="600000"/>
    <n v="750000"/>
    <n v="900000"/>
    <n v="1200000"/>
    <n v="2.2816900000000002"/>
    <s v="&gt;200%"/>
    <n v="78000"/>
    <n v="25500.000000000004"/>
    <n v="31500"/>
    <n v="78000"/>
    <n v="21971.82"/>
    <x v="267"/>
    <n v="307958.82"/>
  </r>
  <r>
    <n v="4175195971"/>
    <s v="Nickolaus"/>
    <s v="Bernardeau"/>
    <s v="Account Executive I"/>
    <n v="57811"/>
    <n v="14"/>
    <n v="414266"/>
    <n v="500000"/>
    <n v="625000"/>
    <n v="750000"/>
    <n v="1000000"/>
    <n v="0.82853200000000005"/>
    <s v="0-100%"/>
    <n v="41426.600000000006"/>
    <n v="0"/>
    <n v="0"/>
    <n v="0"/>
    <n v="0"/>
    <x v="268"/>
    <n v="99237.6"/>
  </r>
  <r>
    <n v="7467563949"/>
    <s v="Stinky"/>
    <s v="Eddoes"/>
    <s v="Account Executive I"/>
    <n v="50682"/>
    <n v="19"/>
    <n v="644436"/>
    <n v="500000"/>
    <n v="625000"/>
    <n v="750000"/>
    <n v="1000000"/>
    <n v="1.288872"/>
    <s v="125-150%"/>
    <n v="50000"/>
    <n v="18750"/>
    <n v="3498.48"/>
    <n v="0"/>
    <n v="0"/>
    <x v="269"/>
    <n v="122930.48"/>
  </r>
  <r>
    <n v="2352201101"/>
    <s v="Umeko"/>
    <s v="Wilshaw"/>
    <s v="Account Executive I"/>
    <n v="56725"/>
    <n v="20"/>
    <n v="689888"/>
    <n v="500000"/>
    <n v="625000"/>
    <n v="750000"/>
    <n v="1000000"/>
    <n v="1.3797759999999999"/>
    <s v="125-150%"/>
    <n v="50000"/>
    <n v="18750"/>
    <n v="11679.84"/>
    <n v="0"/>
    <n v="0"/>
    <x v="270"/>
    <n v="137154.84"/>
  </r>
  <r>
    <n v="8519669638"/>
    <s v="Loralyn"/>
    <s v="Scarffe"/>
    <s v="Account Executive II"/>
    <n v="6503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x v="271"/>
    <n v="198444.46"/>
  </r>
  <r>
    <n v="1541082834"/>
    <s v="Nikolai"/>
    <s v="De Castri"/>
    <s v="Account Executive II"/>
    <n v="61060"/>
    <n v="19"/>
    <n v="601444"/>
    <n v="600000"/>
    <n v="750000"/>
    <n v="900000"/>
    <n v="1200000"/>
    <n v="1.0024066666666667"/>
    <s v="100-125%"/>
    <n v="78000"/>
    <n v="245.48000000000002"/>
    <n v="0"/>
    <n v="0"/>
    <n v="0"/>
    <x v="272"/>
    <n v="139305.47999999998"/>
  </r>
  <r>
    <n v="4359854056"/>
    <s v="Bernardina"/>
    <s v="Fisbey"/>
    <s v="Account Executive II"/>
    <n v="77185"/>
    <n v="33"/>
    <n v="1259829"/>
    <n v="600000"/>
    <n v="750000"/>
    <n v="900000"/>
    <n v="1200000"/>
    <n v="2.0997150000000002"/>
    <s v="&gt;200%"/>
    <n v="78000"/>
    <n v="25500.000000000004"/>
    <n v="31500"/>
    <n v="78000"/>
    <n v="7777.77"/>
    <x v="273"/>
    <n v="297962.77"/>
  </r>
  <r>
    <n v="5990182805"/>
    <s v="Malissia"/>
    <s v="Try"/>
    <s v="Account Executive II"/>
    <n v="71661"/>
    <n v="13"/>
    <n v="462339"/>
    <n v="600000"/>
    <n v="750000"/>
    <n v="900000"/>
    <n v="1200000"/>
    <n v="0.77056500000000006"/>
    <s v="0-100%"/>
    <n v="60104.07"/>
    <n v="0"/>
    <n v="0"/>
    <n v="0"/>
    <n v="0"/>
    <x v="274"/>
    <n v="131765.07"/>
  </r>
  <r>
    <n v="19662963"/>
    <s v="Vivian"/>
    <s v="Philson"/>
    <s v="Account Executive I"/>
    <n v="61944"/>
    <n v="14"/>
    <n v="458541"/>
    <n v="500000"/>
    <n v="625000"/>
    <n v="750000"/>
    <n v="1000000"/>
    <n v="0.91708199999999995"/>
    <s v="0-100%"/>
    <n v="45854.100000000006"/>
    <n v="0"/>
    <n v="0"/>
    <n v="0"/>
    <n v="0"/>
    <x v="275"/>
    <n v="107798.1"/>
  </r>
  <r>
    <n v="8875305560"/>
    <s v="Mab"/>
    <s v="Marxsen"/>
    <s v="Account Executive II"/>
    <n v="71613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x v="276"/>
    <n v="239388.34"/>
  </r>
  <r>
    <n v="2209340063"/>
    <s v="Frasquito"/>
    <s v="Breach"/>
    <s v="Account Executive III"/>
    <n v="111017"/>
    <n v="21"/>
    <n v="609653"/>
    <n v="750000"/>
    <n v="937500"/>
    <n v="1125000"/>
    <n v="1500000"/>
    <n v="0.81287066666666663"/>
    <s v="0-100%"/>
    <n v="91447.95"/>
    <n v="0"/>
    <n v="0"/>
    <n v="0"/>
    <n v="0"/>
    <x v="277"/>
    <n v="202464.95"/>
  </r>
  <r>
    <n v="7462528568"/>
    <s v="Rani"/>
    <s v="Gaffney"/>
    <s v="Account Executive II"/>
    <n v="50108"/>
    <n v="20"/>
    <n v="752931"/>
    <n v="600000"/>
    <n v="750000"/>
    <n v="900000"/>
    <n v="1200000"/>
    <n v="1.254885"/>
    <s v="125-150%"/>
    <n v="78000"/>
    <n v="25500.000000000004"/>
    <n v="615.51"/>
    <n v="0"/>
    <n v="0"/>
    <x v="278"/>
    <n v="154223.51"/>
  </r>
  <r>
    <n v="7673188813"/>
    <s v="Jorie"/>
    <s v="Everex"/>
    <s v="Account Executive II"/>
    <n v="72533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x v="279"/>
    <n v="179396.57"/>
  </r>
  <r>
    <n v="1606657585"/>
    <s v="Ashley"/>
    <s v="Somerton"/>
    <s v="Account Executive III"/>
    <n v="83497"/>
    <n v="27"/>
    <n v="1065238"/>
    <n v="750000"/>
    <n v="937500"/>
    <n v="1125000"/>
    <n v="1500000"/>
    <n v="1.4203173333333334"/>
    <s v="125-150%"/>
    <n v="112500"/>
    <n v="35625"/>
    <n v="29379.74"/>
    <n v="0"/>
    <n v="0"/>
    <x v="280"/>
    <n v="261001.74"/>
  </r>
  <r>
    <n v="1249074622"/>
    <s v="Jonah"/>
    <s v="Crighton"/>
    <s v="Account Executive I"/>
    <n v="32561"/>
    <n v="15"/>
    <n v="599656"/>
    <n v="500000"/>
    <n v="625000"/>
    <n v="750000"/>
    <n v="1000000"/>
    <n v="1.1993119999999999"/>
    <s v="100-125%"/>
    <n v="50000"/>
    <n v="14948.4"/>
    <n v="0"/>
    <n v="0"/>
    <n v="0"/>
    <x v="281"/>
    <n v="97509.4"/>
  </r>
  <r>
    <n v="6819637888"/>
    <s v="Ted"/>
    <s v="Davoren"/>
    <s v="Account Executive I"/>
    <n v="53401"/>
    <n v="14"/>
    <n v="445363"/>
    <n v="500000"/>
    <n v="625000"/>
    <n v="750000"/>
    <n v="1000000"/>
    <n v="0.89072600000000002"/>
    <s v="0-100%"/>
    <n v="44536.3"/>
    <n v="0"/>
    <n v="0"/>
    <n v="0"/>
    <n v="0"/>
    <x v="282"/>
    <n v="97937.3"/>
  </r>
  <r>
    <n v="4752702681"/>
    <s v="Elfrieda"/>
    <s v="Merington"/>
    <s v="Account Executive III"/>
    <n v="93722"/>
    <n v="15"/>
    <n v="574225"/>
    <n v="750000"/>
    <n v="937500"/>
    <n v="1125000"/>
    <n v="1500000"/>
    <n v="0.76563333333333339"/>
    <s v="0-100%"/>
    <n v="86133.75"/>
    <n v="0"/>
    <n v="0"/>
    <n v="0"/>
    <n v="0"/>
    <x v="283"/>
    <n v="179855.75"/>
  </r>
  <r>
    <n v="3792993961"/>
    <s v="Stephen"/>
    <s v="Vince"/>
    <s v="Account Executive I"/>
    <n v="32408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x v="284"/>
    <n v="145995.91999999998"/>
  </r>
  <r>
    <n v="2607689635"/>
    <s v="Lulita"/>
    <s v="Wyke"/>
    <s v="Account Executive II"/>
    <n v="53124"/>
    <n v="20"/>
    <n v="595273"/>
    <n v="600000"/>
    <n v="750000"/>
    <n v="900000"/>
    <n v="1200000"/>
    <n v="0.99212166666666668"/>
    <s v="0-100%"/>
    <n v="77385.490000000005"/>
    <n v="0"/>
    <n v="0"/>
    <n v="0"/>
    <n v="0"/>
    <x v="285"/>
    <n v="130509.49"/>
  </r>
  <r>
    <n v="9795921177"/>
    <s v="Eugene"/>
    <s v="Lebourn"/>
    <s v="Account Executive I"/>
    <n v="63015"/>
    <n v="20"/>
    <n v="603952"/>
    <n v="500000"/>
    <n v="625000"/>
    <n v="750000"/>
    <n v="1000000"/>
    <n v="1.2079040000000001"/>
    <s v="100-125%"/>
    <n v="50000"/>
    <n v="15592.8"/>
    <n v="0"/>
    <n v="0"/>
    <n v="0"/>
    <x v="286"/>
    <n v="128607.8"/>
  </r>
  <r>
    <n v="8757371024"/>
    <s v="Denney"/>
    <s v="Behr"/>
    <s v="Account Executive II"/>
    <n v="61475"/>
    <n v="15"/>
    <n v="450892"/>
    <n v="600000"/>
    <n v="750000"/>
    <n v="900000"/>
    <n v="1200000"/>
    <n v="0.75148666666666664"/>
    <s v="0-100%"/>
    <n v="58615.96"/>
    <n v="0"/>
    <n v="0"/>
    <n v="0"/>
    <n v="0"/>
    <x v="287"/>
    <n v="120090.95999999999"/>
  </r>
  <r>
    <n v="9163060264"/>
    <s v="Maryrose"/>
    <s v="Ravenshaw"/>
    <s v="Account Executive II"/>
    <n v="76433"/>
    <n v="21"/>
    <n v="771024"/>
    <n v="600000"/>
    <n v="750000"/>
    <n v="900000"/>
    <n v="1200000"/>
    <n v="1.28504"/>
    <s v="125-150%"/>
    <n v="78000"/>
    <n v="25500.000000000004"/>
    <n v="4415.04"/>
    <n v="0"/>
    <n v="0"/>
    <x v="288"/>
    <n v="184348.03999999998"/>
  </r>
  <r>
    <n v="2657442315"/>
    <s v="Kevin"/>
    <s v="Wayvill"/>
    <s v="Account Executive II"/>
    <n v="58319"/>
    <n v="15"/>
    <n v="560614"/>
    <n v="600000"/>
    <n v="750000"/>
    <n v="900000"/>
    <n v="1200000"/>
    <n v="0.93435666666666661"/>
    <s v="0-100%"/>
    <n v="72879.820000000007"/>
    <n v="0"/>
    <n v="0"/>
    <n v="0"/>
    <n v="0"/>
    <x v="289"/>
    <n v="131198.82"/>
  </r>
  <r>
    <n v="7635344498"/>
    <s v="Lenette"/>
    <s v="Gyves"/>
    <s v="Account Executive II"/>
    <n v="54966"/>
    <n v="21"/>
    <n v="714330"/>
    <n v="600000"/>
    <n v="750000"/>
    <n v="900000"/>
    <n v="1200000"/>
    <n v="1.19055"/>
    <s v="100-125%"/>
    <n v="78000"/>
    <n v="19436.100000000002"/>
    <n v="0"/>
    <n v="0"/>
    <n v="0"/>
    <x v="290"/>
    <n v="152402.1"/>
  </r>
  <r>
    <n v="977779009"/>
    <s v="Tabina"/>
    <s v="Askell"/>
    <s v="Account Executive III"/>
    <n v="117844"/>
    <n v="15"/>
    <n v="512176"/>
    <n v="750000"/>
    <n v="937500"/>
    <n v="1125000"/>
    <n v="1500000"/>
    <n v="0.68290133333333336"/>
    <s v="0-100%"/>
    <n v="76826.399999999994"/>
    <n v="0"/>
    <n v="0"/>
    <n v="0"/>
    <n v="0"/>
    <x v="291"/>
    <n v="194670.4"/>
  </r>
  <r>
    <n v="7236563277"/>
    <s v="Anette"/>
    <s v="Waldock"/>
    <s v="Account Executive II"/>
    <n v="79502"/>
    <n v="13"/>
    <n v="438197"/>
    <n v="600000"/>
    <n v="750000"/>
    <n v="900000"/>
    <n v="1200000"/>
    <n v="0.73032833333333336"/>
    <s v="0-100%"/>
    <n v="56965.61"/>
    <n v="0"/>
    <n v="0"/>
    <n v="0"/>
    <n v="0"/>
    <x v="292"/>
    <n v="136467.60999999999"/>
  </r>
  <r>
    <n v="6842911427"/>
    <s v="Moishe"/>
    <s v="Nicely"/>
    <s v="Account Executive II"/>
    <n v="54689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x v="293"/>
    <n v="193265.3"/>
  </r>
  <r>
    <n v="8875320292"/>
    <s v="Yves"/>
    <s v="Edelmann"/>
    <s v="Account Executive III"/>
    <n v="95121"/>
    <n v="24"/>
    <n v="775092"/>
    <n v="750000"/>
    <n v="937500"/>
    <n v="1125000"/>
    <n v="1500000"/>
    <n v="1.0334559999999999"/>
    <s v="100-125%"/>
    <n v="112500"/>
    <n v="4767.4800000000005"/>
    <n v="0"/>
    <n v="0"/>
    <n v="0"/>
    <x v="294"/>
    <n v="212388.47999999998"/>
  </r>
  <r>
    <n v="6842797632"/>
    <s v="Jacky"/>
    <s v="Lovat"/>
    <s v="Account Executive I"/>
    <n v="56368"/>
    <n v="16"/>
    <n v="516401"/>
    <n v="500000"/>
    <n v="625000"/>
    <n v="750000"/>
    <n v="1000000"/>
    <n v="1.032802"/>
    <s v="100-125%"/>
    <n v="50000"/>
    <n v="2460.15"/>
    <n v="0"/>
    <n v="0"/>
    <n v="0"/>
    <x v="295"/>
    <n v="108828.15"/>
  </r>
  <r>
    <n v="4219825649"/>
    <s v="Olenka"/>
    <s v="Puddicombe"/>
    <s v="Account Executive III"/>
    <n v="102823"/>
    <n v="21"/>
    <n v="621231"/>
    <n v="750000"/>
    <n v="937500"/>
    <n v="1125000"/>
    <n v="1500000"/>
    <n v="0.82830800000000004"/>
    <s v="0-100%"/>
    <n v="93184.65"/>
    <n v="0"/>
    <n v="0"/>
    <n v="0"/>
    <n v="0"/>
    <x v="296"/>
    <n v="196007.65"/>
  </r>
  <r>
    <n v="7775126329"/>
    <s v="Peggie"/>
    <s v="Grayland"/>
    <s v="Account Executive I"/>
    <n v="30158"/>
    <n v="17"/>
    <n v="544437"/>
    <n v="500000"/>
    <n v="625000"/>
    <n v="750000"/>
    <n v="1000000"/>
    <n v="1.0888739999999999"/>
    <s v="100-125%"/>
    <n v="50000"/>
    <n v="6665.55"/>
    <n v="0"/>
    <n v="0"/>
    <n v="0"/>
    <x v="297"/>
    <n v="86823.55"/>
  </r>
  <r>
    <n v="9340547551"/>
    <s v="Rowen"/>
    <s v="Hullbrook"/>
    <s v="Account Executive II"/>
    <n v="50051"/>
    <n v="17"/>
    <n v="647443"/>
    <n v="600000"/>
    <n v="750000"/>
    <n v="900000"/>
    <n v="1200000"/>
    <n v="1.0790716666666667"/>
    <s v="100-125%"/>
    <n v="78000"/>
    <n v="8065.31"/>
    <n v="0"/>
    <n v="0"/>
    <n v="0"/>
    <x v="298"/>
    <n v="136116.31"/>
  </r>
  <r>
    <n v="6255831884"/>
    <s v="Orville"/>
    <s v="Dutt"/>
    <s v="Account Executive II"/>
    <n v="53391"/>
    <n v="18"/>
    <n v="717326"/>
    <n v="600000"/>
    <n v="750000"/>
    <n v="900000"/>
    <n v="1200000"/>
    <n v="1.1955433333333334"/>
    <s v="100-125%"/>
    <n v="78000"/>
    <n v="19945.420000000002"/>
    <n v="0"/>
    <n v="0"/>
    <n v="0"/>
    <x v="299"/>
    <n v="151336.41999999998"/>
  </r>
  <r>
    <n v="2922893758"/>
    <s v="Somerset"/>
    <s v="Phlippsen"/>
    <s v="Account Executive I"/>
    <n v="36222"/>
    <n v="21"/>
    <n v="785622"/>
    <n v="500000"/>
    <n v="625000"/>
    <n v="750000"/>
    <n v="1000000"/>
    <n v="1.5712440000000001"/>
    <s v="150-200%"/>
    <n v="50000"/>
    <n v="18750"/>
    <n v="22500"/>
    <n v="7836.84"/>
    <n v="0"/>
    <x v="300"/>
    <n v="135308.84"/>
  </r>
  <r>
    <n v="8685064791"/>
    <s v="Amalle"/>
    <s v="Lodo"/>
    <s v="Account Executive II"/>
    <n v="74711"/>
    <n v="24"/>
    <n v="655607"/>
    <n v="600000"/>
    <n v="750000"/>
    <n v="900000"/>
    <n v="1200000"/>
    <n v="1.0926783333333334"/>
    <s v="100-125%"/>
    <n v="78000"/>
    <n v="9453.19"/>
    <n v="0"/>
    <n v="0"/>
    <n v="0"/>
    <x v="301"/>
    <n v="162164.19"/>
  </r>
  <r>
    <n v="6109997811"/>
    <s v="Constancia"/>
    <s v="Jenne"/>
    <s v="Account Executive II"/>
    <n v="71286"/>
    <n v="25"/>
    <n v="711521"/>
    <n v="600000"/>
    <n v="750000"/>
    <n v="900000"/>
    <n v="1200000"/>
    <n v="1.1858683333333333"/>
    <s v="100-125%"/>
    <n v="78000"/>
    <n v="18958.57"/>
    <n v="0"/>
    <n v="0"/>
    <n v="0"/>
    <x v="302"/>
    <n v="168244.57"/>
  </r>
  <r>
    <n v="784224471"/>
    <s v="Malachi"/>
    <s v="Oldknow"/>
    <s v="Account Executive III"/>
    <n v="122759"/>
    <n v="25"/>
    <n v="815097"/>
    <n v="750000"/>
    <n v="937500"/>
    <n v="1125000"/>
    <n v="1500000"/>
    <n v="1.0867960000000001"/>
    <s v="100-125%"/>
    <n v="112500"/>
    <n v="12368.43"/>
    <n v="0"/>
    <n v="0"/>
    <n v="0"/>
    <x v="303"/>
    <n v="247627.43"/>
  </r>
  <r>
    <n v="8157157730"/>
    <s v="Norris"/>
    <s v="Ferrillio"/>
    <s v="Account Executive II"/>
    <n v="73567"/>
    <n v="22"/>
    <n v="716671"/>
    <n v="600000"/>
    <n v="750000"/>
    <n v="900000"/>
    <n v="1200000"/>
    <n v="1.1944516666666667"/>
    <s v="100-125%"/>
    <n v="78000"/>
    <n v="19834.07"/>
    <n v="0"/>
    <n v="0"/>
    <n v="0"/>
    <x v="304"/>
    <n v="171401.07"/>
  </r>
  <r>
    <n v="62571575"/>
    <s v="Evvy"/>
    <s v="Riedel"/>
    <s v="Account Executive III"/>
    <n v="121308"/>
    <n v="27"/>
    <n v="948935"/>
    <n v="750000"/>
    <n v="937500"/>
    <n v="1125000"/>
    <n v="1500000"/>
    <n v="1.2652466666666666"/>
    <s v="125-150%"/>
    <n v="112500"/>
    <n v="35625"/>
    <n v="2630.05"/>
    <n v="0"/>
    <n v="0"/>
    <x v="305"/>
    <n v="272063.05"/>
  </r>
  <r>
    <n v="1754740677"/>
    <s v="Inger"/>
    <s v="Jime"/>
    <s v="Account Executive I"/>
    <n v="51559"/>
    <n v="19"/>
    <n v="673026"/>
    <n v="500000"/>
    <n v="625000"/>
    <n v="750000"/>
    <n v="1000000"/>
    <n v="1.346052"/>
    <s v="125-150%"/>
    <n v="50000"/>
    <n v="18750"/>
    <n v="8644.68"/>
    <n v="0"/>
    <n v="0"/>
    <x v="306"/>
    <n v="128953.68"/>
  </r>
  <r>
    <n v="7957976743"/>
    <s v="Kara-lynn"/>
    <s v="Ingarfill"/>
    <s v="Account Executive I"/>
    <n v="37175"/>
    <n v="30"/>
    <n v="1056123"/>
    <n v="500000"/>
    <n v="625000"/>
    <n v="750000"/>
    <n v="1000000"/>
    <n v="2.1122459999999998"/>
    <s v="&gt;200%"/>
    <n v="50000"/>
    <n v="18750"/>
    <n v="22500"/>
    <n v="55000"/>
    <n v="5612.3"/>
    <x v="307"/>
    <n v="189037.3"/>
  </r>
  <r>
    <n v="2497321256"/>
    <s v="Brandi"/>
    <s v="Gratton"/>
    <s v="Account Executive III"/>
    <n v="95857"/>
    <n v="28"/>
    <n v="1074426"/>
    <n v="750000"/>
    <n v="937500"/>
    <n v="1125000"/>
    <n v="1500000"/>
    <n v="1.4325680000000001"/>
    <s v="125-150%"/>
    <n v="112500"/>
    <n v="35625"/>
    <n v="31492.98"/>
    <n v="0"/>
    <n v="0"/>
    <x v="308"/>
    <n v="275474.98"/>
  </r>
  <r>
    <n v="1628738227"/>
    <s v="See"/>
    <s v="Postin"/>
    <s v="Account Executive II"/>
    <n v="53204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x v="309"/>
    <n v="200218.34"/>
  </r>
  <r>
    <n v="7192290785"/>
    <s v="Herrick"/>
    <s v="Utterson"/>
    <s v="Account Executive I"/>
    <n v="32187"/>
    <n v="24"/>
    <n v="722087"/>
    <n v="500000"/>
    <n v="625000"/>
    <n v="750000"/>
    <n v="1000000"/>
    <n v="1.4441740000000001"/>
    <s v="125-150%"/>
    <n v="50000"/>
    <n v="18750"/>
    <n v="17475.66"/>
    <n v="0"/>
    <n v="0"/>
    <x v="310"/>
    <n v="118412.66"/>
  </r>
  <r>
    <n v="3915983489"/>
    <s v="Katrina"/>
    <s v="Danne"/>
    <s v="Account Executive I"/>
    <n v="47584"/>
    <n v="20"/>
    <n v="711786"/>
    <n v="500000"/>
    <n v="625000"/>
    <n v="750000"/>
    <n v="1000000"/>
    <n v="1.4235720000000001"/>
    <s v="125-150%"/>
    <n v="50000"/>
    <n v="18750"/>
    <n v="15621.48"/>
    <n v="0"/>
    <n v="0"/>
    <x v="311"/>
    <n v="131955.47999999998"/>
  </r>
  <r>
    <n v="3127459866"/>
    <s v="Ivett"/>
    <s v="Klass"/>
    <s v="Account Executive III"/>
    <n v="93001"/>
    <n v="24"/>
    <n v="773542"/>
    <n v="750000"/>
    <n v="937500"/>
    <n v="1125000"/>
    <n v="1500000"/>
    <n v="1.0313893333333333"/>
    <s v="100-125%"/>
    <n v="112500"/>
    <n v="4472.9800000000005"/>
    <n v="0"/>
    <n v="0"/>
    <n v="0"/>
    <x v="312"/>
    <n v="209973.97999999998"/>
  </r>
  <r>
    <n v="1296185559"/>
    <s v="Jacinthe"/>
    <s v="Vel"/>
    <s v="Account Executive III"/>
    <n v="83229"/>
    <n v="22"/>
    <n v="717332"/>
    <n v="750000"/>
    <n v="937500"/>
    <n v="1125000"/>
    <n v="1500000"/>
    <n v="0.95644266666666666"/>
    <s v="0-100%"/>
    <n v="107599.8"/>
    <n v="0"/>
    <n v="0"/>
    <n v="0"/>
    <n v="0"/>
    <x v="313"/>
    <n v="190828.79999999999"/>
  </r>
  <r>
    <n v="2230983466"/>
    <s v="Olivero"/>
    <s v="Wessel"/>
    <s v="Account Executive III"/>
    <n v="75997"/>
    <n v="23"/>
    <n v="855810"/>
    <n v="750000"/>
    <n v="937500"/>
    <n v="1125000"/>
    <n v="1500000"/>
    <n v="1.1410800000000001"/>
    <s v="100-125%"/>
    <n v="112500"/>
    <n v="20103.900000000001"/>
    <n v="0"/>
    <n v="0"/>
    <n v="0"/>
    <x v="314"/>
    <n v="208600.9"/>
  </r>
  <r>
    <n v="1313434965"/>
    <s v="Elsey"/>
    <s v="O'Shevlin"/>
    <s v="Account Executive II"/>
    <n v="72359"/>
    <n v="20"/>
    <n v="575546"/>
    <n v="600000"/>
    <n v="750000"/>
    <n v="900000"/>
    <n v="1200000"/>
    <n v="0.95924333333333334"/>
    <s v="0-100%"/>
    <n v="74820.98"/>
    <n v="0"/>
    <n v="0"/>
    <n v="0"/>
    <n v="0"/>
    <x v="315"/>
    <n v="147179.97999999998"/>
  </r>
  <r>
    <n v="5138969978"/>
    <s v="Norman"/>
    <s v="Wilden"/>
    <s v="Account Executive II"/>
    <n v="69082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x v="316"/>
    <n v="189688.6"/>
  </r>
  <r>
    <n v="4610039311"/>
    <s v="Rosie"/>
    <s v="Kenzie"/>
    <s v="Account Executive III"/>
    <n v="80298"/>
    <n v="18"/>
    <n v="553683"/>
    <n v="750000"/>
    <n v="937500"/>
    <n v="1125000"/>
    <n v="1500000"/>
    <n v="0.73824400000000001"/>
    <s v="0-100%"/>
    <n v="83052.45"/>
    <n v="0"/>
    <n v="0"/>
    <n v="0"/>
    <n v="0"/>
    <x v="317"/>
    <n v="163350.45000000001"/>
  </r>
  <r>
    <n v="1155371844"/>
    <s v="Deloris"/>
    <s v="Nuzzti"/>
    <s v="Account Executive II"/>
    <n v="55343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x v="318"/>
    <n v="163530.62"/>
  </r>
  <r>
    <n v="7885796000"/>
    <s v="Shea"/>
    <s v="Woodeson"/>
    <s v="Account Executive II"/>
    <n v="63741"/>
    <n v="21"/>
    <n v="743782"/>
    <n v="600000"/>
    <n v="750000"/>
    <n v="900000"/>
    <n v="1200000"/>
    <n v="1.2396366666666667"/>
    <s v="100-125%"/>
    <n v="78000"/>
    <n v="24442.940000000002"/>
    <n v="0"/>
    <n v="0"/>
    <n v="0"/>
    <x v="319"/>
    <n v="166183.94"/>
  </r>
  <r>
    <n v="9104569016"/>
    <s v="Leighton"/>
    <s v="Garbar"/>
    <s v="Account Executive II"/>
    <n v="74551"/>
    <n v="16"/>
    <n v="464896"/>
    <n v="600000"/>
    <n v="750000"/>
    <n v="900000"/>
    <n v="1200000"/>
    <n v="0.77482666666666666"/>
    <s v="0-100%"/>
    <n v="60436.480000000003"/>
    <n v="0"/>
    <n v="0"/>
    <n v="0"/>
    <n v="0"/>
    <x v="320"/>
    <n v="134987.48000000001"/>
  </r>
  <r>
    <n v="7462961601"/>
    <s v="Laurice"/>
    <s v="Miall"/>
    <s v="Account Executive I"/>
    <n v="39503"/>
    <n v="26"/>
    <n v="1004176"/>
    <n v="500000"/>
    <n v="625000"/>
    <n v="750000"/>
    <n v="1000000"/>
    <n v="2.0083519999999999"/>
    <s v="&gt;200%"/>
    <n v="50000"/>
    <n v="18750"/>
    <n v="22500"/>
    <n v="55000"/>
    <n v="417.6"/>
    <x v="321"/>
    <n v="186170.6"/>
  </r>
  <r>
    <n v="8664054479"/>
    <s v="Obadias"/>
    <s v="Penelli"/>
    <s v="Account Executive III"/>
    <n v="121781"/>
    <n v="16"/>
    <n v="567972"/>
    <n v="750000"/>
    <n v="937500"/>
    <n v="1125000"/>
    <n v="1500000"/>
    <n v="0.75729599999999997"/>
    <s v="0-100%"/>
    <n v="85195.8"/>
    <n v="0"/>
    <n v="0"/>
    <n v="0"/>
    <n v="0"/>
    <x v="322"/>
    <n v="206976.8"/>
  </r>
  <r>
    <n v="6283719635"/>
    <s v="Rafe"/>
    <s v="Chorlton"/>
    <s v="Account Executive II"/>
    <n v="59500"/>
    <n v="16"/>
    <n v="476791"/>
    <n v="600000"/>
    <n v="750000"/>
    <n v="900000"/>
    <n v="1200000"/>
    <n v="0.79465166666666665"/>
    <s v="0-100%"/>
    <n v="61982.83"/>
    <n v="0"/>
    <n v="0"/>
    <n v="0"/>
    <n v="0"/>
    <x v="323"/>
    <n v="121482.83"/>
  </r>
  <r>
    <n v="5347887761"/>
    <s v="Charlotta"/>
    <s v="Wines"/>
    <s v="Account Executive II"/>
    <n v="77465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x v="324"/>
    <n v="252791.52000000002"/>
  </r>
  <r>
    <n v="4323171323"/>
    <s v="Bartlet"/>
    <s v="Gerardeaux"/>
    <s v="Account Executive II"/>
    <n v="59667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x v="325"/>
    <n v="187936.91999999998"/>
  </r>
  <r>
    <n v="3000763902"/>
    <s v="Elbertina"/>
    <s v="Gounet"/>
    <s v="Account Executive III"/>
    <n v="109550"/>
    <n v="26"/>
    <n v="968439"/>
    <n v="750000"/>
    <n v="937500"/>
    <n v="1125000"/>
    <n v="1500000"/>
    <n v="1.2912520000000001"/>
    <s v="125-150%"/>
    <n v="112500"/>
    <n v="35625"/>
    <n v="7115.97"/>
    <n v="0"/>
    <n v="0"/>
    <x v="326"/>
    <n v="264790.96999999997"/>
  </r>
  <r>
    <n v="5814713100"/>
    <s v="Fredek"/>
    <s v="Vaskin"/>
    <s v="Account Executive II"/>
    <n v="50467"/>
    <n v="11"/>
    <n v="431484"/>
    <n v="600000"/>
    <n v="750000"/>
    <n v="900000"/>
    <n v="1200000"/>
    <n v="0.71914"/>
    <s v="0-100%"/>
    <n v="56092.920000000006"/>
    <n v="0"/>
    <n v="0"/>
    <n v="0"/>
    <n v="0"/>
    <x v="327"/>
    <n v="106559.92000000001"/>
  </r>
  <r>
    <n v="2973481236"/>
    <s v="Cristiano"/>
    <s v="Gyurko"/>
    <s v="Account Executive I"/>
    <n v="62190"/>
    <n v="20"/>
    <n v="763688"/>
    <n v="500000"/>
    <n v="625000"/>
    <n v="750000"/>
    <n v="1000000"/>
    <n v="1.5273760000000001"/>
    <s v="150-200%"/>
    <n v="50000"/>
    <n v="18750"/>
    <n v="22500"/>
    <n v="3011.36"/>
    <n v="0"/>
    <x v="328"/>
    <n v="156451.35999999999"/>
  </r>
  <r>
    <n v="5285704227"/>
    <s v="Delphine"/>
    <s v="Denisard"/>
    <s v="Account Executive III"/>
    <n v="101533"/>
    <n v="14"/>
    <n v="497009"/>
    <n v="750000"/>
    <n v="937500"/>
    <n v="1125000"/>
    <n v="1500000"/>
    <n v="0.66267866666666664"/>
    <s v="0-100%"/>
    <n v="74551.349999999991"/>
    <n v="0"/>
    <n v="0"/>
    <n v="0"/>
    <n v="0"/>
    <x v="329"/>
    <n v="176084.34999999998"/>
  </r>
  <r>
    <n v="2185059785"/>
    <s v="Celka"/>
    <s v="Attoc"/>
    <s v="Account Executive III"/>
    <n v="108166"/>
    <n v="20"/>
    <n v="700449"/>
    <n v="750000"/>
    <n v="937500"/>
    <n v="1125000"/>
    <n v="1500000"/>
    <n v="0.93393199999999998"/>
    <s v="0-100%"/>
    <n v="105067.34999999999"/>
    <n v="0"/>
    <n v="0"/>
    <n v="0"/>
    <n v="0"/>
    <x v="330"/>
    <n v="213233.34999999998"/>
  </r>
  <r>
    <n v="3904109642"/>
    <s v="Carmelle"/>
    <s v="Utridge"/>
    <s v="Account Executive I"/>
    <n v="49695"/>
    <n v="16"/>
    <n v="580253"/>
    <n v="500000"/>
    <n v="625000"/>
    <n v="750000"/>
    <n v="1000000"/>
    <n v="1.160506"/>
    <s v="100-125%"/>
    <n v="50000"/>
    <n v="12037.949999999999"/>
    <n v="0"/>
    <n v="0"/>
    <n v="0"/>
    <x v="331"/>
    <n v="111732.95"/>
  </r>
  <r>
    <n v="8239612253"/>
    <s v="Ferrel"/>
    <s v="Gainforth"/>
    <s v="Account Executive III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x v="332"/>
    <n v="162690.70000000001"/>
  </r>
  <r>
    <n v="5422052862"/>
    <s v="Tamqrah"/>
    <s v="Flowerden"/>
    <s v="Account Executive II"/>
    <n v="63500"/>
    <n v="19"/>
    <n v="613625"/>
    <n v="600000"/>
    <n v="750000"/>
    <n v="900000"/>
    <n v="1200000"/>
    <n v="1.0227083333333333"/>
    <s v="100-125%"/>
    <n v="78000"/>
    <n v="2316.25"/>
    <n v="0"/>
    <n v="0"/>
    <n v="0"/>
    <x v="333"/>
    <n v="143816.25"/>
  </r>
  <r>
    <n v="8017115954"/>
    <s v="Nanine"/>
    <s v="Pummell"/>
    <s v="Account Executive II"/>
    <n v="53058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x v="334"/>
    <n v="178269.06"/>
  </r>
  <r>
    <n v="9939542542"/>
    <s v="Shaylynn"/>
    <s v="Southern"/>
    <s v="Account Executive III"/>
    <n v="85588"/>
    <n v="31"/>
    <n v="1280079"/>
    <n v="750000"/>
    <n v="937500"/>
    <n v="1125000"/>
    <n v="1500000"/>
    <n v="1.706772"/>
    <s v="150-200%"/>
    <n v="112500"/>
    <n v="35625"/>
    <n v="43125"/>
    <n v="46523.7"/>
    <n v="0"/>
    <x v="335"/>
    <n v="323361.7"/>
  </r>
  <r>
    <n v="4194897803"/>
    <s v="Logan"/>
    <s v="Jansky"/>
    <s v="Account Executive II"/>
    <n v="73193"/>
    <n v="17"/>
    <n v="520405"/>
    <n v="600000"/>
    <n v="750000"/>
    <n v="900000"/>
    <n v="1200000"/>
    <n v="0.86734166666666668"/>
    <s v="0-100%"/>
    <n v="67652.650000000009"/>
    <n v="0"/>
    <n v="0"/>
    <n v="0"/>
    <n v="0"/>
    <x v="336"/>
    <n v="140845.65000000002"/>
  </r>
  <r>
    <n v="9052475601"/>
    <s v="Jermayne"/>
    <s v="Duffie"/>
    <s v="Account Executive III"/>
    <n v="77596"/>
    <n v="15"/>
    <n v="463959"/>
    <n v="750000"/>
    <n v="937500"/>
    <n v="1125000"/>
    <n v="1500000"/>
    <n v="0.61861200000000005"/>
    <s v="0-100%"/>
    <n v="69593.849999999991"/>
    <n v="0"/>
    <n v="0"/>
    <n v="0"/>
    <n v="0"/>
    <x v="337"/>
    <n v="147189.84999999998"/>
  </r>
  <r>
    <n v="6402318035"/>
    <s v="Orv"/>
    <s v="Davidou"/>
    <s v="Account Executive I"/>
    <n v="51501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x v="338"/>
    <n v="125978.6"/>
  </r>
  <r>
    <n v="7281103514"/>
    <s v="Tam"/>
    <s v="Doniso"/>
    <s v="Account Executive II"/>
    <n v="56065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x v="339"/>
    <n v="200747.14"/>
  </r>
  <r>
    <n v="6358114417"/>
    <s v="Abra"/>
    <s v="Lenney"/>
    <s v="Account Executive II"/>
    <n v="51000"/>
    <n v="16"/>
    <n v="495156"/>
    <n v="600000"/>
    <n v="750000"/>
    <n v="900000"/>
    <n v="1200000"/>
    <n v="0.82525999999999999"/>
    <s v="0-100%"/>
    <n v="64370.28"/>
    <n v="0"/>
    <n v="0"/>
    <n v="0"/>
    <n v="0"/>
    <x v="340"/>
    <n v="115370.28"/>
  </r>
  <r>
    <n v="8703756602"/>
    <s v="Gennifer"/>
    <s v="Bowdrey"/>
    <s v="Account Executive I"/>
    <n v="54119"/>
    <n v="14"/>
    <n v="550691"/>
    <n v="500000"/>
    <n v="625000"/>
    <n v="750000"/>
    <n v="1000000"/>
    <n v="1.1013820000000001"/>
    <s v="100-125%"/>
    <n v="50000"/>
    <n v="7603.65"/>
    <n v="0"/>
    <n v="0"/>
    <n v="0"/>
    <x v="341"/>
    <n v="111722.65"/>
  </r>
  <r>
    <n v="5861892008"/>
    <s v="Massimo"/>
    <s v="McDougle"/>
    <s v="Account Executive III"/>
    <n v="98780"/>
    <n v="22"/>
    <n v="789567"/>
    <n v="750000"/>
    <n v="937500"/>
    <n v="1125000"/>
    <n v="1500000"/>
    <n v="1.052756"/>
    <s v="100-125%"/>
    <n v="112500"/>
    <n v="7517.7300000000005"/>
    <n v="0"/>
    <n v="0"/>
    <n v="0"/>
    <x v="342"/>
    <n v="218797.72999999998"/>
  </r>
  <r>
    <n v="1268934771"/>
    <s v="Tiphani"/>
    <s v="Cuerda"/>
    <s v="Account Executive II"/>
    <n v="50003"/>
    <n v="18"/>
    <n v="503681"/>
    <n v="600000"/>
    <n v="750000"/>
    <n v="900000"/>
    <n v="1200000"/>
    <n v="0.83946833333333337"/>
    <s v="0-100%"/>
    <n v="65478.53"/>
    <n v="0"/>
    <n v="0"/>
    <n v="0"/>
    <n v="0"/>
    <x v="343"/>
    <n v="115481.53"/>
  </r>
  <r>
    <n v="532074068"/>
    <s v="Leola"/>
    <s v="Harhoff"/>
    <s v="Account Executive II"/>
    <n v="58609"/>
    <n v="23"/>
    <n v="734546"/>
    <n v="600000"/>
    <n v="750000"/>
    <n v="900000"/>
    <n v="1200000"/>
    <n v="1.2242433333333334"/>
    <s v="100-125%"/>
    <n v="78000"/>
    <n v="22872.820000000003"/>
    <n v="0"/>
    <n v="0"/>
    <n v="0"/>
    <x v="344"/>
    <n v="159481.82"/>
  </r>
  <r>
    <n v="1439916314"/>
    <s v="Lesli"/>
    <s v="Baldini"/>
    <s v="Account Executive I"/>
    <n v="48869"/>
    <n v="15"/>
    <n v="493637"/>
    <n v="500000"/>
    <n v="625000"/>
    <n v="750000"/>
    <n v="1000000"/>
    <n v="0.98727399999999998"/>
    <s v="0-100%"/>
    <n v="49363.700000000004"/>
    <n v="0"/>
    <n v="0"/>
    <n v="0"/>
    <n v="0"/>
    <x v="345"/>
    <n v="98232.700000000012"/>
  </r>
  <r>
    <n v="1992195951"/>
    <s v="Matthus"/>
    <s v="Dumphrey"/>
    <s v="Account Executive I"/>
    <n v="49870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x v="346"/>
    <n v="125720.1"/>
  </r>
  <r>
    <n v="7054972058"/>
    <s v="Boycey"/>
    <s v="MacDermott"/>
    <s v="Account Executive II"/>
    <n v="75430"/>
    <n v="16"/>
    <n v="457979"/>
    <n v="600000"/>
    <n v="750000"/>
    <n v="900000"/>
    <n v="1200000"/>
    <n v="0.7632983333333333"/>
    <s v="0-100%"/>
    <n v="59537.270000000004"/>
    <n v="0"/>
    <n v="0"/>
    <n v="0"/>
    <n v="0"/>
    <x v="347"/>
    <n v="134967.27000000002"/>
  </r>
  <r>
    <n v="222477806"/>
    <s v="Phillipe"/>
    <s v="Corter"/>
    <s v="Account Executive III"/>
    <n v="87484"/>
    <n v="20"/>
    <n v="699440"/>
    <n v="750000"/>
    <n v="937500"/>
    <n v="1125000"/>
    <n v="1500000"/>
    <n v="0.93258666666666667"/>
    <s v="0-100%"/>
    <n v="104916"/>
    <n v="0"/>
    <n v="0"/>
    <n v="0"/>
    <n v="0"/>
    <x v="348"/>
    <n v="192400"/>
  </r>
  <r>
    <n v="509389570"/>
    <s v="Pierre"/>
    <s v="Lambshine"/>
    <s v="Account Executive III"/>
    <n v="89634"/>
    <n v="12"/>
    <n v="436501"/>
    <n v="750000"/>
    <n v="937500"/>
    <n v="1125000"/>
    <n v="1500000"/>
    <n v="0.58200133333333337"/>
    <s v="0-100%"/>
    <n v="65475.149999999994"/>
    <n v="0"/>
    <n v="0"/>
    <n v="0"/>
    <n v="0"/>
    <x v="349"/>
    <n v="155109.15"/>
  </r>
  <r>
    <n v="1888605537"/>
    <s v="Hunter"/>
    <s v="Erni"/>
    <s v="Account Executive II"/>
    <n v="72427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x v="350"/>
    <n v="182391.22"/>
  </r>
  <r>
    <n v="5068508845"/>
    <s v="Rainer"/>
    <s v="Pirdy"/>
    <s v="Account Executive II"/>
    <n v="63652"/>
    <n v="19"/>
    <n v="719544"/>
    <n v="600000"/>
    <n v="750000"/>
    <n v="900000"/>
    <n v="1200000"/>
    <n v="1.1992400000000001"/>
    <s v="100-125%"/>
    <n v="78000"/>
    <n v="20322.480000000003"/>
    <n v="0"/>
    <n v="0"/>
    <n v="0"/>
    <x v="351"/>
    <n v="161974.48000000001"/>
  </r>
  <r>
    <n v="8189289020"/>
    <s v="Lotty"/>
    <s v="Foxall"/>
    <s v="Account Executive III"/>
    <n v="112300"/>
    <n v="22"/>
    <n v="780989"/>
    <n v="750000"/>
    <n v="937500"/>
    <n v="1125000"/>
    <n v="1500000"/>
    <n v="1.0413186666666667"/>
    <s v="100-125%"/>
    <n v="112500"/>
    <n v="5887.91"/>
    <n v="0"/>
    <n v="0"/>
    <n v="0"/>
    <x v="352"/>
    <n v="230687.91"/>
  </r>
  <r>
    <n v="5603330430"/>
    <s v="Cassius"/>
    <s v="Roseaman"/>
    <s v="Account Executive II"/>
    <n v="57267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x v="353"/>
    <n v="166714.62"/>
  </r>
  <r>
    <n v="3642988458"/>
    <s v="Barn"/>
    <s v="Doram"/>
    <s v="Account Executive II"/>
    <n v="79142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x v="354"/>
    <n v="222701.2"/>
  </r>
  <r>
    <n v="299663825"/>
    <s v="Prentiss"/>
    <s v="Chastaing"/>
    <s v="Account Executive II"/>
    <n v="51063"/>
    <n v="16"/>
    <n v="642284"/>
    <n v="600000"/>
    <n v="750000"/>
    <n v="900000"/>
    <n v="1200000"/>
    <n v="1.0704733333333334"/>
    <s v="100-125%"/>
    <n v="78000"/>
    <n v="7188.2800000000007"/>
    <n v="0"/>
    <n v="0"/>
    <n v="0"/>
    <x v="355"/>
    <n v="136251.28"/>
  </r>
  <r>
    <n v="4759627103"/>
    <s v="Catherine"/>
    <s v="Jerams"/>
    <s v="Account Executive II"/>
    <n v="75032"/>
    <n v="22"/>
    <n v="736143"/>
    <n v="600000"/>
    <n v="750000"/>
    <n v="900000"/>
    <n v="1200000"/>
    <n v="1.2269049999999999"/>
    <s v="100-125%"/>
    <n v="78000"/>
    <n v="23144.31"/>
    <n v="0"/>
    <n v="0"/>
    <n v="0"/>
    <x v="356"/>
    <n v="176176.31"/>
  </r>
  <r>
    <n v="2292892200"/>
    <s v="Leelah"/>
    <s v="Yarnton"/>
    <s v="Account Executive II"/>
    <n v="66242"/>
    <n v="16"/>
    <n v="551148"/>
    <n v="600000"/>
    <n v="750000"/>
    <n v="900000"/>
    <n v="1200000"/>
    <n v="0.91857999999999995"/>
    <s v="0-100%"/>
    <n v="71649.240000000005"/>
    <n v="0"/>
    <n v="0"/>
    <n v="0"/>
    <n v="0"/>
    <x v="357"/>
    <n v="137891.24"/>
  </r>
  <r>
    <n v="7516977292"/>
    <s v="Geoff"/>
    <s v="Greenmon"/>
    <s v="Account Executive III"/>
    <n v="89295"/>
    <n v="18"/>
    <n v="669220"/>
    <n v="750000"/>
    <n v="937500"/>
    <n v="1125000"/>
    <n v="1500000"/>
    <n v="0.89229333333333338"/>
    <s v="0-100%"/>
    <n v="100383"/>
    <n v="0"/>
    <n v="0"/>
    <n v="0"/>
    <n v="0"/>
    <x v="358"/>
    <n v="189678"/>
  </r>
  <r>
    <n v="994826516"/>
    <s v="Ranique"/>
    <s v="Hyatt"/>
    <s v="Account Executive I"/>
    <n v="32317"/>
    <n v="20"/>
    <n v="830753"/>
    <n v="500000"/>
    <n v="625000"/>
    <n v="750000"/>
    <n v="1000000"/>
    <n v="1.6615059999999999"/>
    <s v="150-200%"/>
    <n v="50000"/>
    <n v="18750"/>
    <n v="22500"/>
    <n v="17765.66"/>
    <n v="0"/>
    <x v="359"/>
    <n v="141332.66"/>
  </r>
  <r>
    <n v="87033755"/>
    <s v="Vite"/>
    <s v="Blethyn"/>
    <s v="Account Executive I"/>
    <n v="51861"/>
    <n v="14"/>
    <n v="475694"/>
    <n v="500000"/>
    <n v="625000"/>
    <n v="750000"/>
    <n v="1000000"/>
    <n v="0.95138800000000001"/>
    <s v="0-100%"/>
    <n v="47569.4"/>
    <n v="0"/>
    <n v="0"/>
    <n v="0"/>
    <n v="0"/>
    <x v="360"/>
    <n v="99430.399999999994"/>
  </r>
  <r>
    <n v="9373778889"/>
    <s v="Helyn"/>
    <s v="McQuaker"/>
    <s v="Account Executive III"/>
    <n v="82655"/>
    <n v="11"/>
    <n v="456999"/>
    <n v="750000"/>
    <n v="937500"/>
    <n v="1125000"/>
    <n v="1500000"/>
    <n v="0.60933199999999998"/>
    <s v="0-100%"/>
    <n v="68549.849999999991"/>
    <n v="0"/>
    <n v="0"/>
    <n v="0"/>
    <n v="0"/>
    <x v="361"/>
    <n v="151204.84999999998"/>
  </r>
  <r>
    <n v="4074728869"/>
    <s v="Valencia"/>
    <s v="Ubsdale"/>
    <s v="Account Executive II"/>
    <n v="72698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x v="362"/>
    <n v="188115.28999999998"/>
  </r>
  <r>
    <n v="6148303353"/>
    <s v="Ike"/>
    <s v="Pretorius"/>
    <s v="Account Executive III"/>
    <n v="118836"/>
    <n v="19"/>
    <n v="549569"/>
    <n v="750000"/>
    <n v="937500"/>
    <n v="1125000"/>
    <n v="1500000"/>
    <n v="0.73275866666666667"/>
    <s v="0-100%"/>
    <n v="82435.349999999991"/>
    <n v="0"/>
    <n v="0"/>
    <n v="0"/>
    <n v="0"/>
    <x v="363"/>
    <n v="201271.34999999998"/>
  </r>
  <r>
    <n v="4716524892"/>
    <s v="Basilius"/>
    <s v="Hawlgarth"/>
    <s v="Account Executive II"/>
    <n v="79201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x v="364"/>
    <n v="264259.58"/>
  </r>
  <r>
    <n v="5811999097"/>
    <s v="Terry"/>
    <s v="Hess"/>
    <s v="Account Executive I"/>
    <n v="41580"/>
    <n v="18"/>
    <n v="641225"/>
    <n v="500000"/>
    <n v="625000"/>
    <n v="750000"/>
    <n v="1000000"/>
    <n v="1.2824500000000001"/>
    <s v="125-150%"/>
    <n v="50000"/>
    <n v="18750"/>
    <n v="2920.5"/>
    <n v="0"/>
    <n v="0"/>
    <x v="365"/>
    <n v="113250.5"/>
  </r>
  <r>
    <n v="1518783783"/>
    <s v="Alex"/>
    <s v="Ateridge"/>
    <s v="Account Executive I"/>
    <n v="30311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x v="366"/>
    <n v="104650.72"/>
  </r>
  <r>
    <n v="5913755731"/>
    <s v="Minetta"/>
    <s v="Maden"/>
    <s v="Account Executive II"/>
    <n v="51706"/>
    <n v="20"/>
    <n v="568483"/>
    <n v="600000"/>
    <n v="750000"/>
    <n v="900000"/>
    <n v="1200000"/>
    <n v="0.94747166666666671"/>
    <s v="0-100%"/>
    <n v="73902.790000000008"/>
    <n v="0"/>
    <n v="0"/>
    <n v="0"/>
    <n v="0"/>
    <x v="367"/>
    <n v="125608.79000000001"/>
  </r>
  <r>
    <n v="4192879565"/>
    <s v="Aubrey"/>
    <s v="Suthren"/>
    <s v="Account Executive II"/>
    <n v="57704"/>
    <n v="17"/>
    <n v="487994"/>
    <n v="600000"/>
    <n v="750000"/>
    <n v="900000"/>
    <n v="1200000"/>
    <n v="0.81332333333333329"/>
    <s v="0-100%"/>
    <n v="63439.22"/>
    <n v="0"/>
    <n v="0"/>
    <n v="0"/>
    <n v="0"/>
    <x v="368"/>
    <n v="121143.22"/>
  </r>
  <r>
    <n v="6487054410"/>
    <s v="Jonah"/>
    <s v="Lobb"/>
    <s v="Account Executive II"/>
    <n v="64256"/>
    <n v="17"/>
    <n v="570251"/>
    <n v="600000"/>
    <n v="750000"/>
    <n v="900000"/>
    <n v="1200000"/>
    <n v="0.95041833333333336"/>
    <s v="0-100%"/>
    <n v="74132.63"/>
    <n v="0"/>
    <n v="0"/>
    <n v="0"/>
    <n v="0"/>
    <x v="369"/>
    <n v="138388.63"/>
  </r>
  <r>
    <n v="9829586073"/>
    <s v="Cordelia"/>
    <s v="Goodered"/>
    <s v="Account Executive III"/>
    <n v="88725"/>
    <n v="23"/>
    <n v="767064"/>
    <n v="750000"/>
    <n v="937500"/>
    <n v="1125000"/>
    <n v="1500000"/>
    <n v="1.0227520000000001"/>
    <s v="100-125%"/>
    <n v="112500"/>
    <n v="3242.16"/>
    <n v="0"/>
    <n v="0"/>
    <n v="0"/>
    <x v="370"/>
    <n v="204467.16"/>
  </r>
  <r>
    <n v="8289594380"/>
    <s v="Claire"/>
    <s v="Espinos"/>
    <s v="Account Executive I"/>
    <n v="37040"/>
    <n v="22"/>
    <n v="671936"/>
    <n v="500000"/>
    <n v="625000"/>
    <n v="750000"/>
    <n v="1000000"/>
    <n v="1.343872"/>
    <s v="125-150%"/>
    <n v="50000"/>
    <n v="18750"/>
    <n v="8448.48"/>
    <n v="0"/>
    <n v="0"/>
    <x v="371"/>
    <n v="114238.48"/>
  </r>
  <r>
    <n v="1014658829"/>
    <s v="Temple"/>
    <s v="Dorracott"/>
    <s v="Account Executive II"/>
    <n v="71890"/>
    <n v="18"/>
    <n v="725779"/>
    <n v="600000"/>
    <n v="750000"/>
    <n v="900000"/>
    <n v="1200000"/>
    <n v="1.2096316666666667"/>
    <s v="100-125%"/>
    <n v="78000"/>
    <n v="21382.43"/>
    <n v="0"/>
    <n v="0"/>
    <n v="0"/>
    <x v="372"/>
    <n v="171272.43"/>
  </r>
  <r>
    <n v="1444572199"/>
    <s v="Maure"/>
    <s v="Quinane"/>
    <s v="Account Executive III"/>
    <n v="120364"/>
    <n v="19"/>
    <n v="648927"/>
    <n v="750000"/>
    <n v="937500"/>
    <n v="1125000"/>
    <n v="1500000"/>
    <n v="0.86523600000000001"/>
    <s v="0-100%"/>
    <n v="97339.05"/>
    <n v="0"/>
    <n v="0"/>
    <n v="0"/>
    <n v="0"/>
    <x v="373"/>
    <n v="217703.05"/>
  </r>
  <r>
    <n v="8302317314"/>
    <s v="Orion"/>
    <s v="Robak"/>
    <s v="Account Executive III"/>
    <n v="75594"/>
    <n v="22"/>
    <n v="661330"/>
    <n v="750000"/>
    <n v="937500"/>
    <n v="1125000"/>
    <n v="1500000"/>
    <n v="0.8817733333333333"/>
    <s v="0-100%"/>
    <n v="99199.5"/>
    <n v="0"/>
    <n v="0"/>
    <n v="0"/>
    <n v="0"/>
    <x v="374"/>
    <n v="174793.5"/>
  </r>
  <r>
    <n v="6380488901"/>
    <s v="Nikolaus"/>
    <s v="Plampeyn"/>
    <s v="Account Executive I"/>
    <n v="33308"/>
    <n v="23"/>
    <n v="806664"/>
    <n v="500000"/>
    <n v="625000"/>
    <n v="750000"/>
    <n v="1000000"/>
    <n v="1.6133280000000001"/>
    <s v="150-200%"/>
    <n v="50000"/>
    <n v="18750"/>
    <n v="22500"/>
    <n v="12466.08"/>
    <n v="0"/>
    <x v="375"/>
    <n v="137024.08000000002"/>
  </r>
  <r>
    <n v="7645724897"/>
    <s v="Daphna"/>
    <s v="Dyson"/>
    <s v="Account Executive II"/>
    <n v="75174"/>
    <n v="19"/>
    <n v="640951"/>
    <n v="600000"/>
    <n v="750000"/>
    <n v="900000"/>
    <n v="1200000"/>
    <n v="1.0682516666666666"/>
    <s v="100-125%"/>
    <n v="78000"/>
    <n v="6961.67"/>
    <n v="0"/>
    <n v="0"/>
    <n v="0"/>
    <x v="376"/>
    <n v="160135.66999999998"/>
  </r>
  <r>
    <n v="6375014751"/>
    <s v="Archy"/>
    <s v="Petri"/>
    <s v="Account Executive I"/>
    <n v="56888"/>
    <n v="17"/>
    <n v="528218"/>
    <n v="500000"/>
    <n v="625000"/>
    <n v="750000"/>
    <n v="1000000"/>
    <n v="1.0564359999999999"/>
    <s v="100-125%"/>
    <n v="50000"/>
    <n v="4232.7"/>
    <n v="0"/>
    <n v="0"/>
    <n v="0"/>
    <x v="377"/>
    <n v="111120.7"/>
  </r>
  <r>
    <n v="8568859739"/>
    <s v="Tim"/>
    <s v="Koschek"/>
    <s v="Account Executive III"/>
    <n v="81228"/>
    <n v="14"/>
    <n v="510949"/>
    <n v="750000"/>
    <n v="937500"/>
    <n v="1125000"/>
    <n v="1500000"/>
    <n v="0.68126533333333328"/>
    <s v="0-100%"/>
    <n v="76642.349999999991"/>
    <n v="0"/>
    <n v="0"/>
    <n v="0"/>
    <n v="0"/>
    <x v="378"/>
    <n v="157870.34999999998"/>
  </r>
  <r>
    <n v="6836716731"/>
    <s v="Codie"/>
    <s v="Ardy"/>
    <s v="Account Executive III"/>
    <n v="91423"/>
    <n v="17"/>
    <n v="546387"/>
    <n v="750000"/>
    <n v="937500"/>
    <n v="1125000"/>
    <n v="1500000"/>
    <n v="0.72851600000000005"/>
    <s v="0-100%"/>
    <n v="81958.05"/>
    <n v="0"/>
    <n v="0"/>
    <n v="0"/>
    <n v="0"/>
    <x v="379"/>
    <n v="173381.05"/>
  </r>
  <r>
    <n v="4011453366"/>
    <s v="Maryjo"/>
    <s v="Laxe"/>
    <s v="Account Executive III"/>
    <n v="113851"/>
    <n v="20"/>
    <n v="668997"/>
    <n v="750000"/>
    <n v="937500"/>
    <n v="1125000"/>
    <n v="1500000"/>
    <n v="0.89199600000000001"/>
    <s v="0-100%"/>
    <n v="100349.55"/>
    <n v="0"/>
    <n v="0"/>
    <n v="0"/>
    <n v="0"/>
    <x v="380"/>
    <n v="214200.55"/>
  </r>
  <r>
    <n v="2740930763"/>
    <s v="Matthias"/>
    <s v="Haestier"/>
    <s v="Account Executive III"/>
    <n v="123658"/>
    <n v="14"/>
    <n v="413366"/>
    <n v="750000"/>
    <n v="937500"/>
    <n v="1125000"/>
    <n v="1500000"/>
    <n v="0.55115466666666668"/>
    <s v="0-100%"/>
    <n v="62004.899999999994"/>
    <n v="0"/>
    <n v="0"/>
    <n v="0"/>
    <n v="0"/>
    <x v="381"/>
    <n v="185662.9"/>
  </r>
  <r>
    <n v="2355104786"/>
    <s v="Roger"/>
    <s v="Guiet"/>
    <s v="Account Executive II"/>
    <n v="78796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x v="382"/>
    <n v="190226.65"/>
  </r>
  <r>
    <n v="6890491998"/>
    <s v="Ethyl"/>
    <s v="Klaff"/>
    <s v="Account Executive III"/>
    <n v="114550"/>
    <n v="15"/>
    <n v="489050"/>
    <n v="750000"/>
    <n v="937500"/>
    <n v="1125000"/>
    <n v="1500000"/>
    <n v="0.65206666666666668"/>
    <s v="0-100%"/>
    <n v="73357.5"/>
    <n v="0"/>
    <n v="0"/>
    <n v="0"/>
    <n v="0"/>
    <x v="383"/>
    <n v="187907.5"/>
  </r>
  <r>
    <n v="2757793764"/>
    <s v="Licha"/>
    <s v="Whitemarsh"/>
    <s v="Account Executive III"/>
    <n v="91521"/>
    <n v="19"/>
    <n v="584366"/>
    <n v="750000"/>
    <n v="937500"/>
    <n v="1125000"/>
    <n v="1500000"/>
    <n v="0.77915466666666666"/>
    <s v="0-100%"/>
    <n v="87654.9"/>
    <n v="0"/>
    <n v="0"/>
    <n v="0"/>
    <n v="0"/>
    <x v="384"/>
    <n v="179175.9"/>
  </r>
  <r>
    <n v="1787288307"/>
    <s v="Sherlock"/>
    <s v="Duffell"/>
    <s v="Account Executive II"/>
    <n v="79023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x v="385"/>
    <n v="215638.9"/>
  </r>
  <r>
    <n v="8887868026"/>
    <s v="Ahmed"/>
    <s v="Roizn"/>
    <s v="Account Executive III"/>
    <n v="92800"/>
    <n v="19"/>
    <n v="694951"/>
    <n v="750000"/>
    <n v="937500"/>
    <n v="1125000"/>
    <n v="1500000"/>
    <n v="0.92660133333333339"/>
    <s v="0-100%"/>
    <n v="104242.65"/>
    <n v="0"/>
    <n v="0"/>
    <n v="0"/>
    <n v="0"/>
    <x v="386"/>
    <n v="197042.65"/>
  </r>
  <r>
    <n v="2177097355"/>
    <s v="Willem"/>
    <s v="Juschke"/>
    <s v="Account Executive III"/>
    <n v="86438"/>
    <n v="20"/>
    <n v="630239"/>
    <n v="750000"/>
    <n v="937500"/>
    <n v="1125000"/>
    <n v="1500000"/>
    <n v="0.84031866666666666"/>
    <s v="0-100%"/>
    <n v="94535.849999999991"/>
    <n v="0"/>
    <n v="0"/>
    <n v="0"/>
    <n v="0"/>
    <x v="387"/>
    <n v="180973.84999999998"/>
  </r>
  <r>
    <n v="2924550912"/>
    <s v="Bobbi"/>
    <s v="Denis"/>
    <s v="Account Executive II"/>
    <n v="77174"/>
    <n v="17"/>
    <n v="593443"/>
    <n v="600000"/>
    <n v="750000"/>
    <n v="900000"/>
    <n v="1200000"/>
    <n v="0.98907166666666668"/>
    <s v="0-100%"/>
    <n v="77147.59"/>
    <n v="0"/>
    <n v="0"/>
    <n v="0"/>
    <n v="0"/>
    <x v="388"/>
    <n v="154321.59"/>
  </r>
  <r>
    <n v="4967603564"/>
    <s v="Ferdinand"/>
    <s v="Filippucci"/>
    <s v="Account Executive III"/>
    <n v="78019"/>
    <n v="20"/>
    <n v="785519"/>
    <n v="750000"/>
    <n v="937500"/>
    <n v="1125000"/>
    <n v="1500000"/>
    <n v="1.0473586666666668"/>
    <s v="100-125%"/>
    <n v="112500"/>
    <n v="6748.61"/>
    <n v="0"/>
    <n v="0"/>
    <n v="0"/>
    <x v="389"/>
    <n v="197267.61"/>
  </r>
  <r>
    <n v="7007279686"/>
    <s v="Wait"/>
    <s v="Rosenbaum"/>
    <s v="Account Executive I"/>
    <n v="48212"/>
    <n v="19"/>
    <n v="696630"/>
    <n v="500000"/>
    <n v="625000"/>
    <n v="750000"/>
    <n v="1000000"/>
    <n v="1.3932599999999999"/>
    <s v="125-150%"/>
    <n v="50000"/>
    <n v="18750"/>
    <n v="12893.4"/>
    <n v="0"/>
    <n v="0"/>
    <x v="390"/>
    <n v="129855.4"/>
  </r>
  <r>
    <n v="5407735911"/>
    <s v="Bernard"/>
    <s v="Lefeuvre"/>
    <s v="Account Executive I"/>
    <n v="38807"/>
    <n v="24"/>
    <n v="739737"/>
    <n v="500000"/>
    <n v="625000"/>
    <n v="750000"/>
    <n v="1000000"/>
    <n v="1.479474"/>
    <s v="125-150%"/>
    <n v="50000"/>
    <n v="18750"/>
    <n v="20652.66"/>
    <n v="0"/>
    <n v="0"/>
    <x v="391"/>
    <n v="128209.66"/>
  </r>
  <r>
    <n v="4984363320"/>
    <s v="Jessa"/>
    <s v="Wasbrough"/>
    <s v="Account Executive I"/>
    <n v="52312"/>
    <n v="18"/>
    <n v="631490"/>
    <n v="500000"/>
    <n v="625000"/>
    <n v="750000"/>
    <n v="1000000"/>
    <n v="1.26298"/>
    <s v="125-150%"/>
    <n v="50000"/>
    <n v="18750"/>
    <n v="1168.2"/>
    <n v="0"/>
    <n v="0"/>
    <x v="392"/>
    <n v="122230.2"/>
  </r>
  <r>
    <n v="1279282711"/>
    <s v="Merilee"/>
    <s v="Leverich"/>
    <s v="Account Executive II"/>
    <n v="64256"/>
    <n v="9"/>
    <n v="347519"/>
    <n v="600000"/>
    <n v="750000"/>
    <n v="900000"/>
    <n v="1200000"/>
    <n v="0.57919833333333337"/>
    <s v="0-100%"/>
    <n v="45177.47"/>
    <n v="0"/>
    <n v="0"/>
    <n v="0"/>
    <n v="0"/>
    <x v="393"/>
    <n v="109433.47"/>
  </r>
  <r>
    <n v="9229113786"/>
    <s v="Chas"/>
    <s v="Manthorpe"/>
    <s v="Account Executive I"/>
    <n v="64025"/>
    <n v="11"/>
    <n v="373695"/>
    <n v="500000"/>
    <n v="625000"/>
    <n v="750000"/>
    <n v="1000000"/>
    <n v="0.74739"/>
    <s v="0-100%"/>
    <n v="37369.5"/>
    <n v="0"/>
    <n v="0"/>
    <n v="0"/>
    <n v="0"/>
    <x v="394"/>
    <n v="101394.5"/>
  </r>
  <r>
    <n v="6713405010"/>
    <s v="Wallas"/>
    <s v="Riolfi"/>
    <s v="Account Executive I"/>
    <n v="49505"/>
    <n v="23"/>
    <n v="868569"/>
    <n v="500000"/>
    <n v="625000"/>
    <n v="750000"/>
    <n v="1000000"/>
    <n v="1.7371380000000001"/>
    <s v="150-200%"/>
    <n v="50000"/>
    <n v="18750"/>
    <n v="22500"/>
    <n v="26085.18"/>
    <n v="0"/>
    <x v="395"/>
    <n v="166840.18"/>
  </r>
  <r>
    <n v="793441269"/>
    <s v="Hew"/>
    <s v="Lamborne"/>
    <s v="Account Executive II"/>
    <n v="60498"/>
    <n v="15"/>
    <n v="499847"/>
    <n v="600000"/>
    <n v="750000"/>
    <n v="900000"/>
    <n v="1200000"/>
    <n v="0.83307833333333337"/>
    <s v="0-100%"/>
    <n v="64980.11"/>
    <n v="0"/>
    <n v="0"/>
    <n v="0"/>
    <n v="0"/>
    <x v="396"/>
    <n v="125478.11"/>
  </r>
  <r>
    <n v="9057758911"/>
    <s v="Desmond"/>
    <s v="Simmins"/>
    <s v="Account Executive II"/>
    <n v="54346"/>
    <n v="17"/>
    <n v="608913"/>
    <n v="600000"/>
    <n v="750000"/>
    <n v="900000"/>
    <n v="1200000"/>
    <n v="1.0148550000000001"/>
    <s v="100-125%"/>
    <n v="78000"/>
    <n v="1515.21"/>
    <n v="0"/>
    <n v="0"/>
    <n v="0"/>
    <x v="397"/>
    <n v="133861.21000000002"/>
  </r>
  <r>
    <n v="9245659313"/>
    <s v="Rafe"/>
    <s v="Leman"/>
    <s v="Account Executive II"/>
    <n v="64732"/>
    <n v="9"/>
    <n v="256286"/>
    <n v="600000"/>
    <n v="750000"/>
    <n v="900000"/>
    <n v="1200000"/>
    <n v="0.42714333333333332"/>
    <s v="0-100%"/>
    <n v="33317.18"/>
    <n v="0"/>
    <n v="0"/>
    <n v="0"/>
    <n v="0"/>
    <x v="398"/>
    <n v="98049.18"/>
  </r>
  <r>
    <n v="2873915978"/>
    <s v="Jone"/>
    <s v="Sleep"/>
    <s v="Account Executive II"/>
    <n v="73164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x v="399"/>
    <n v="194267.25"/>
  </r>
  <r>
    <n v="923191143"/>
    <s v="Nil"/>
    <s v="Dowden"/>
    <s v="Account Executive II"/>
    <n v="53354"/>
    <n v="15"/>
    <n v="488228"/>
    <n v="600000"/>
    <n v="750000"/>
    <n v="900000"/>
    <n v="1200000"/>
    <n v="0.81371333333333329"/>
    <s v="0-100%"/>
    <n v="63469.64"/>
    <n v="0"/>
    <n v="0"/>
    <n v="0"/>
    <n v="0"/>
    <x v="400"/>
    <n v="116823.64"/>
  </r>
  <r>
    <n v="1958063002"/>
    <s v="Keenan"/>
    <s v="Kruszelnicki"/>
    <s v="Account Executive III"/>
    <n v="105993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x v="401"/>
    <n v="258218.44"/>
  </r>
  <r>
    <n v="5197585250"/>
    <s v="Natassia"/>
    <s v="Baldoni"/>
    <s v="Account Executive III"/>
    <n v="114163"/>
    <n v="23"/>
    <n v="816810"/>
    <n v="750000"/>
    <n v="937500"/>
    <n v="1125000"/>
    <n v="1500000"/>
    <n v="1.08908"/>
    <s v="100-125%"/>
    <n v="112500"/>
    <n v="12693.9"/>
    <n v="0"/>
    <n v="0"/>
    <n v="0"/>
    <x v="402"/>
    <n v="239356.9"/>
  </r>
  <r>
    <n v="8002426673"/>
    <s v="Alyse"/>
    <s v="Abrahmer"/>
    <s v="Account Executive II"/>
    <n v="6708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x v="403"/>
    <n v="200277.52"/>
  </r>
  <r>
    <n v="9620547551"/>
    <s v="Brewer"/>
    <s v="Hartright"/>
    <s v="Account Executive III"/>
    <n v="80719"/>
    <n v="19"/>
    <n v="540781"/>
    <n v="750000"/>
    <n v="937500"/>
    <n v="1125000"/>
    <n v="1500000"/>
    <n v="0.72104133333333331"/>
    <s v="0-100%"/>
    <n v="81117.149999999994"/>
    <n v="0"/>
    <n v="0"/>
    <n v="0"/>
    <n v="0"/>
    <x v="404"/>
    <n v="161836.15"/>
  </r>
  <r>
    <n v="8335120919"/>
    <s v="Walker"/>
    <s v="Bartels"/>
    <s v="Account Executive II"/>
    <n v="55018"/>
    <n v="16"/>
    <n v="515945"/>
    <n v="600000"/>
    <n v="750000"/>
    <n v="900000"/>
    <n v="1200000"/>
    <n v="0.85990833333333339"/>
    <s v="0-100%"/>
    <n v="67072.850000000006"/>
    <n v="0"/>
    <n v="0"/>
    <n v="0"/>
    <n v="0"/>
    <x v="405"/>
    <n v="122090.85"/>
  </r>
  <r>
    <n v="2237103631"/>
    <s v="Filip"/>
    <s v="Stellman"/>
    <s v="Account Executive II"/>
    <n v="69026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x v="406"/>
    <n v="192720.65"/>
  </r>
  <r>
    <n v="2378102658"/>
    <s v="Teresina"/>
    <s v="Howling"/>
    <s v="Account Executive I"/>
    <n v="32554"/>
    <n v="11"/>
    <n v="298334"/>
    <n v="500000"/>
    <n v="625000"/>
    <n v="750000"/>
    <n v="1000000"/>
    <n v="0.59666799999999998"/>
    <s v="0-100%"/>
    <n v="29833.4"/>
    <n v="0"/>
    <n v="0"/>
    <n v="0"/>
    <n v="0"/>
    <x v="407"/>
    <n v="62387.4"/>
  </r>
  <r>
    <n v="1489889981"/>
    <s v="Christye"/>
    <s v="Spraging"/>
    <s v="Account Executive III"/>
    <n v="108981"/>
    <n v="14"/>
    <n v="449442"/>
    <n v="750000"/>
    <n v="937500"/>
    <n v="1125000"/>
    <n v="1500000"/>
    <n v="0.59925600000000001"/>
    <s v="0-100%"/>
    <n v="67416.3"/>
    <n v="0"/>
    <n v="0"/>
    <n v="0"/>
    <n v="0"/>
    <x v="408"/>
    <n v="176397.3"/>
  </r>
  <r>
    <n v="1972775170"/>
    <s v="Elaina"/>
    <s v="Shelmardine"/>
    <s v="Account Executive III"/>
    <n v="122434"/>
    <n v="15"/>
    <n v="516313"/>
    <n v="750000"/>
    <n v="937500"/>
    <n v="1125000"/>
    <n v="1500000"/>
    <n v="0.68841733333333333"/>
    <s v="0-100%"/>
    <n v="77446.95"/>
    <n v="0"/>
    <n v="0"/>
    <n v="0"/>
    <n v="0"/>
    <x v="409"/>
    <n v="199880.95"/>
  </r>
  <r>
    <n v="679204083"/>
    <s v="Viv"/>
    <s v="Czajka"/>
    <s v="Account Executive II"/>
    <n v="53945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x v="410"/>
    <n v="158792.57"/>
  </r>
  <r>
    <n v="8462409454"/>
    <s v="Jesus"/>
    <s v="Mantle"/>
    <s v="Account Executive II"/>
    <n v="78799"/>
    <n v="17"/>
    <n v="622486"/>
    <n v="600000"/>
    <n v="750000"/>
    <n v="900000"/>
    <n v="1200000"/>
    <n v="1.0374766666666666"/>
    <s v="100-125%"/>
    <n v="78000"/>
    <n v="3822.6200000000003"/>
    <n v="0"/>
    <n v="0"/>
    <n v="0"/>
    <x v="411"/>
    <n v="160621.62"/>
  </r>
  <r>
    <n v="161397387"/>
    <s v="Alfie"/>
    <s v="Ainsworth"/>
    <s v="Account Executive III"/>
    <n v="88523"/>
    <n v="13"/>
    <n v="516813"/>
    <n v="750000"/>
    <n v="937500"/>
    <n v="1125000"/>
    <n v="1500000"/>
    <n v="0.68908400000000003"/>
    <s v="0-100%"/>
    <n v="77521.95"/>
    <n v="0"/>
    <n v="0"/>
    <n v="0"/>
    <n v="0"/>
    <x v="412"/>
    <n v="166044.95000000001"/>
  </r>
  <r>
    <n v="4978659442"/>
    <s v="Jo"/>
    <s v="Saffen"/>
    <s v="Account Executive III"/>
    <n v="98894"/>
    <n v="18"/>
    <n v="704891"/>
    <n v="750000"/>
    <n v="937500"/>
    <n v="1125000"/>
    <n v="1500000"/>
    <n v="0.93985466666666662"/>
    <s v="0-100%"/>
    <n v="105733.65"/>
    <n v="0"/>
    <n v="0"/>
    <n v="0"/>
    <n v="0"/>
    <x v="413"/>
    <n v="204627.65"/>
  </r>
  <r>
    <n v="8695742075"/>
    <s v="Daryle"/>
    <s v="Custed"/>
    <s v="Account Executive III"/>
    <n v="75423"/>
    <n v="18"/>
    <n v="719283"/>
    <n v="750000"/>
    <n v="937500"/>
    <n v="1125000"/>
    <n v="1500000"/>
    <n v="0.95904400000000001"/>
    <s v="0-100%"/>
    <n v="107892.45"/>
    <n v="0"/>
    <n v="0"/>
    <n v="0"/>
    <n v="0"/>
    <x v="414"/>
    <n v="183315.45"/>
  </r>
  <r>
    <n v="7152427402"/>
    <s v="Billye"/>
    <s v="Shwalbe"/>
    <s v="Account Executive I"/>
    <n v="31747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x v="415"/>
    <n v="107000.76"/>
  </r>
  <r>
    <n v="4548725172"/>
    <s v="Nikolaus"/>
    <s v="Aldwich"/>
    <s v="Account Executive III"/>
    <n v="97537"/>
    <n v="20"/>
    <n v="710072"/>
    <n v="750000"/>
    <n v="937500"/>
    <n v="1125000"/>
    <n v="1500000"/>
    <n v="0.94676266666666664"/>
    <s v="0-100%"/>
    <n v="106510.8"/>
    <n v="0"/>
    <n v="0"/>
    <n v="0"/>
    <n v="0"/>
    <x v="416"/>
    <n v="204047.8"/>
  </r>
  <r>
    <n v="5792300712"/>
    <s v="Gayelord"/>
    <s v="Gianelli"/>
    <s v="Account Executive II"/>
    <n v="70471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x v="417"/>
    <n v="200909.59"/>
  </r>
  <r>
    <n v="9674189459"/>
    <s v="Grenville"/>
    <s v="D'Orsay"/>
    <s v="Account Executive III"/>
    <n v="77029"/>
    <n v="17"/>
    <n v="608507"/>
    <n v="750000"/>
    <n v="937500"/>
    <n v="1125000"/>
    <n v="1500000"/>
    <n v="0.81134266666666666"/>
    <s v="0-100%"/>
    <n v="91276.05"/>
    <n v="0"/>
    <n v="0"/>
    <n v="0"/>
    <n v="0"/>
    <x v="418"/>
    <n v="168305.05"/>
  </r>
  <r>
    <n v="9292607561"/>
    <s v="Delmore"/>
    <s v="Harrild"/>
    <s v="Account Executive II"/>
    <n v="77826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x v="419"/>
    <n v="237607.64"/>
  </r>
  <r>
    <n v="3569414450"/>
    <s v="Brade"/>
    <s v="Torn"/>
    <s v="Account Executive I"/>
    <n v="42780"/>
    <n v="21"/>
    <n v="715285"/>
    <n v="500000"/>
    <n v="625000"/>
    <n v="750000"/>
    <n v="1000000"/>
    <n v="1.4305699999999999"/>
    <s v="125-150%"/>
    <n v="50000"/>
    <n v="18750"/>
    <n v="16251.3"/>
    <n v="0"/>
    <n v="0"/>
    <x v="420"/>
    <n v="127781.3"/>
  </r>
  <r>
    <n v="710473923"/>
    <s v="Ellwood"/>
    <s v="Aronoff"/>
    <s v="Account Executive I"/>
    <n v="64402"/>
    <n v="18"/>
    <n v="624821"/>
    <n v="500000"/>
    <n v="625000"/>
    <n v="750000"/>
    <n v="1000000"/>
    <n v="1.2496419999999999"/>
    <s v="100-125%"/>
    <n v="50000"/>
    <n v="18723.149999999998"/>
    <n v="0"/>
    <n v="0"/>
    <n v="0"/>
    <x v="421"/>
    <n v="133125.15"/>
  </r>
  <r>
    <n v="1149008652"/>
    <s v="Jethro"/>
    <s v="Percifer"/>
    <s v="Account Executive III"/>
    <n v="78714"/>
    <n v="18"/>
    <n v="543953"/>
    <n v="750000"/>
    <n v="937500"/>
    <n v="1125000"/>
    <n v="1500000"/>
    <n v="0.72527066666666662"/>
    <s v="0-100%"/>
    <n v="81592.95"/>
    <n v="0"/>
    <n v="0"/>
    <n v="0"/>
    <n v="0"/>
    <x v="422"/>
    <n v="160306.95000000001"/>
  </r>
  <r>
    <n v="2748937082"/>
    <s v="Albertine"/>
    <s v="Berntssen"/>
    <s v="Account Executive III"/>
    <n v="106511"/>
    <n v="20"/>
    <n v="668998"/>
    <n v="750000"/>
    <n v="937500"/>
    <n v="1125000"/>
    <n v="1500000"/>
    <n v="0.89199733333333331"/>
    <s v="0-100%"/>
    <n v="100349.7"/>
    <n v="0"/>
    <n v="0"/>
    <n v="0"/>
    <n v="0"/>
    <x v="423"/>
    <n v="206860.7"/>
  </r>
  <r>
    <n v="2779378506"/>
    <s v="Andreana"/>
    <s v="Baly"/>
    <s v="Account Executive III"/>
    <n v="83208"/>
    <n v="21"/>
    <n v="753098"/>
    <n v="750000"/>
    <n v="937500"/>
    <n v="1125000"/>
    <n v="1500000"/>
    <n v="1.0041306666666667"/>
    <s v="100-125%"/>
    <n v="112500"/>
    <n v="588.62"/>
    <n v="0"/>
    <n v="0"/>
    <n v="0"/>
    <x v="424"/>
    <n v="196296.62"/>
  </r>
  <r>
    <n v="3213290963"/>
    <s v="Colette"/>
    <s v="Mangon"/>
    <s v="Account Executive II"/>
    <n v="55737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x v="425"/>
    <n v="249793.92000000001"/>
  </r>
  <r>
    <n v="7469392467"/>
    <s v="Arel"/>
    <s v="Rolland"/>
    <s v="Account Executive I"/>
    <n v="51545"/>
    <n v="20"/>
    <n v="691612"/>
    <n v="500000"/>
    <n v="625000"/>
    <n v="750000"/>
    <n v="1000000"/>
    <n v="1.383224"/>
    <s v="125-150%"/>
    <n v="50000"/>
    <n v="18750"/>
    <n v="11990.16"/>
    <n v="0"/>
    <n v="0"/>
    <x v="426"/>
    <n v="132285.16"/>
  </r>
  <r>
    <n v="2677632772"/>
    <s v="Devland"/>
    <s v="Kohter"/>
    <s v="Account Executive I"/>
    <n v="42673"/>
    <n v="17"/>
    <n v="594947"/>
    <n v="500000"/>
    <n v="625000"/>
    <n v="750000"/>
    <n v="1000000"/>
    <n v="1.189894"/>
    <s v="100-125%"/>
    <n v="50000"/>
    <n v="14242.05"/>
    <n v="0"/>
    <n v="0"/>
    <n v="0"/>
    <x v="427"/>
    <n v="106915.05"/>
  </r>
  <r>
    <n v="4453315724"/>
    <s v="Farris"/>
    <s v="Valance"/>
    <s v="Account Executive II"/>
    <n v="55487"/>
    <n v="22"/>
    <n v="878793"/>
    <n v="600000"/>
    <n v="750000"/>
    <n v="900000"/>
    <n v="1200000"/>
    <n v="1.464655"/>
    <s v="125-150%"/>
    <n v="78000"/>
    <n v="25500.000000000004"/>
    <n v="27046.53"/>
    <n v="0"/>
    <n v="0"/>
    <x v="428"/>
    <n v="186033.53"/>
  </r>
  <r>
    <n v="6126779991"/>
    <s v="Basilio"/>
    <s v="Shattock"/>
    <s v="Account Executive II"/>
    <n v="74933"/>
    <n v="19"/>
    <n v="642536"/>
    <n v="600000"/>
    <n v="750000"/>
    <n v="900000"/>
    <n v="1200000"/>
    <n v="1.0708933333333333"/>
    <s v="100-125%"/>
    <n v="78000"/>
    <n v="7231.1200000000008"/>
    <n v="0"/>
    <n v="0"/>
    <n v="0"/>
    <x v="429"/>
    <n v="160164.12"/>
  </r>
  <r>
    <n v="7402856011"/>
    <s v="Michale"/>
    <s v="Hackley"/>
    <s v="Account Executive III"/>
    <n v="91174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x v="430"/>
    <n v="241860.74"/>
  </r>
  <r>
    <n v="197180590"/>
    <s v="Kimmi"/>
    <s v="Erskin"/>
    <s v="Account Executive III"/>
    <n v="79036"/>
    <n v="24"/>
    <n v="774827"/>
    <n v="750000"/>
    <n v="937500"/>
    <n v="1125000"/>
    <n v="1500000"/>
    <n v="1.0331026666666667"/>
    <s v="100-125%"/>
    <n v="112500"/>
    <n v="4717.13"/>
    <n v="0"/>
    <n v="0"/>
    <n v="0"/>
    <x v="431"/>
    <n v="196253.13"/>
  </r>
  <r>
    <n v="8692509450"/>
    <s v="Micah"/>
    <s v="Rawdales"/>
    <s v="Account Executive I"/>
    <n v="35506"/>
    <n v="17"/>
    <n v="590606"/>
    <n v="500000"/>
    <n v="625000"/>
    <n v="750000"/>
    <n v="1000000"/>
    <n v="1.1812119999999999"/>
    <s v="100-125%"/>
    <n v="50000"/>
    <n v="13590.9"/>
    <n v="0"/>
    <n v="0"/>
    <n v="0"/>
    <x v="432"/>
    <n v="99096.9"/>
  </r>
  <r>
    <n v="9885165231"/>
    <s v="Andros"/>
    <s v="Graveson"/>
    <s v="Account Executive III"/>
    <n v="113819"/>
    <n v="26"/>
    <n v="865380"/>
    <n v="750000"/>
    <n v="937500"/>
    <n v="1125000"/>
    <n v="1500000"/>
    <n v="1.15384"/>
    <s v="100-125%"/>
    <n v="112500"/>
    <n v="21922.2"/>
    <n v="0"/>
    <n v="0"/>
    <n v="0"/>
    <x v="433"/>
    <n v="248241.2"/>
  </r>
  <r>
    <n v="8387947148"/>
    <s v="Ayn"/>
    <s v="Angless"/>
    <s v="Account Executive III"/>
    <n v="122479"/>
    <n v="15"/>
    <n v="520983"/>
    <n v="750000"/>
    <n v="937500"/>
    <n v="1125000"/>
    <n v="1500000"/>
    <n v="0.69464400000000004"/>
    <s v="0-100%"/>
    <n v="78147.45"/>
    <n v="0"/>
    <n v="0"/>
    <n v="0"/>
    <n v="0"/>
    <x v="434"/>
    <n v="200626.45"/>
  </r>
  <r>
    <n v="2183763965"/>
    <s v="Garner"/>
    <s v="Leatherbarrow"/>
    <s v="Account Executive III"/>
    <n v="90615"/>
    <n v="19"/>
    <n v="690784"/>
    <n v="750000"/>
    <n v="937500"/>
    <n v="1125000"/>
    <n v="1500000"/>
    <n v="0.92104533333333338"/>
    <s v="0-100%"/>
    <n v="103617.59999999999"/>
    <n v="0"/>
    <n v="0"/>
    <n v="0"/>
    <n v="0"/>
    <x v="435"/>
    <n v="194232.59999999998"/>
  </r>
  <r>
    <n v="4838770758"/>
    <s v="Lianne"/>
    <s v="Simeoni"/>
    <s v="Account Executive I"/>
    <n v="43669"/>
    <n v="16"/>
    <n v="505908"/>
    <n v="500000"/>
    <n v="625000"/>
    <n v="750000"/>
    <n v="1000000"/>
    <n v="1.011816"/>
    <s v="100-125%"/>
    <n v="50000"/>
    <n v="886.19999999999993"/>
    <n v="0"/>
    <n v="0"/>
    <n v="0"/>
    <x v="436"/>
    <n v="94555.199999999997"/>
  </r>
  <r>
    <n v="965285472"/>
    <s v="Stephannie"/>
    <s v="Birt"/>
    <s v="Account Executive III"/>
    <n v="90828"/>
    <n v="23"/>
    <n v="806073"/>
    <n v="750000"/>
    <n v="937500"/>
    <n v="1125000"/>
    <n v="1500000"/>
    <n v="1.0747640000000001"/>
    <s v="100-125%"/>
    <n v="112500"/>
    <n v="10653.87"/>
    <n v="0"/>
    <n v="0"/>
    <n v="0"/>
    <x v="437"/>
    <n v="213981.87"/>
  </r>
  <r>
    <n v="7140803102"/>
    <s v="Kippy"/>
    <s v="Blaver"/>
    <s v="Account Executive I"/>
    <n v="33901"/>
    <n v="16"/>
    <n v="501329"/>
    <n v="500000"/>
    <n v="625000"/>
    <n v="750000"/>
    <n v="1000000"/>
    <n v="1.002658"/>
    <s v="100-125%"/>
    <n v="50000"/>
    <n v="199.35"/>
    <n v="0"/>
    <n v="0"/>
    <n v="0"/>
    <x v="438"/>
    <n v="84100.35"/>
  </r>
  <r>
    <n v="7440017404"/>
    <s v="Etan"/>
    <s v="Devericks"/>
    <s v="Account Executive II"/>
    <n v="55407"/>
    <n v="20"/>
    <n v="621576"/>
    <n v="600000"/>
    <n v="750000"/>
    <n v="900000"/>
    <n v="1200000"/>
    <n v="1.03596"/>
    <s v="100-125%"/>
    <n v="78000"/>
    <n v="3667.92"/>
    <n v="0"/>
    <n v="0"/>
    <n v="0"/>
    <x v="439"/>
    <n v="137074.91999999998"/>
  </r>
  <r>
    <n v="3013094990"/>
    <s v="Wendel"/>
    <s v="Taudevin"/>
    <s v="Account Executive I"/>
    <n v="58874"/>
    <n v="11"/>
    <n v="409689"/>
    <n v="500000"/>
    <n v="625000"/>
    <n v="750000"/>
    <n v="1000000"/>
    <n v="0.81937800000000005"/>
    <s v="0-100%"/>
    <n v="40968.9"/>
    <n v="0"/>
    <n v="0"/>
    <n v="0"/>
    <n v="0"/>
    <x v="440"/>
    <n v="99842.9"/>
  </r>
  <r>
    <n v="4260324861"/>
    <s v="Judd"/>
    <s v="Cowlard"/>
    <s v="Account Executive II"/>
    <n v="78989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x v="441"/>
    <n v="199568.51"/>
  </r>
  <r>
    <n v="8998375370"/>
    <s v="Phillip"/>
    <s v="Kann"/>
    <s v="Account Executive III"/>
    <n v="76534"/>
    <n v="19"/>
    <n v="667421"/>
    <n v="750000"/>
    <n v="937500"/>
    <n v="1125000"/>
    <n v="1500000"/>
    <n v="0.88989466666666661"/>
    <s v="0-100%"/>
    <n v="100113.15"/>
    <n v="0"/>
    <n v="0"/>
    <n v="0"/>
    <n v="0"/>
    <x v="442"/>
    <n v="176647.15"/>
  </r>
  <r>
    <n v="8545135858"/>
    <s v="Annis"/>
    <s v="Francomb"/>
    <s v="Account Executive I"/>
    <n v="4156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x v="443"/>
    <n v="130075.92"/>
  </r>
  <r>
    <n v="4150450668"/>
    <s v="Martica"/>
    <s v="Attenbrow"/>
    <s v="Account Executive I"/>
    <n v="37047"/>
    <n v="17"/>
    <n v="559337"/>
    <n v="500000"/>
    <n v="625000"/>
    <n v="750000"/>
    <n v="1000000"/>
    <n v="1.1186739999999999"/>
    <s v="100-125%"/>
    <n v="50000"/>
    <n v="8900.5499999999993"/>
    <n v="0"/>
    <n v="0"/>
    <n v="0"/>
    <x v="444"/>
    <n v="95947.55"/>
  </r>
  <r>
    <n v="689661541"/>
    <s v="Barbi"/>
    <s v="Matysiak"/>
    <s v="Account Executive II"/>
    <n v="64134"/>
    <n v="18"/>
    <n v="602312"/>
    <n v="600000"/>
    <n v="750000"/>
    <n v="900000"/>
    <n v="1200000"/>
    <n v="1.0038533333333333"/>
    <s v="100-125%"/>
    <n v="78000"/>
    <n v="393.04"/>
    <n v="0"/>
    <n v="0"/>
    <n v="0"/>
    <x v="445"/>
    <n v="142527.03999999998"/>
  </r>
  <r>
    <n v="966588630"/>
    <s v="Danny"/>
    <s v="Itscovitz"/>
    <s v="Account Executive III"/>
    <n v="107581"/>
    <n v="28"/>
    <n v="973466"/>
    <n v="750000"/>
    <n v="937500"/>
    <n v="1125000"/>
    <n v="1500000"/>
    <n v="1.2979546666666666"/>
    <s v="125-150%"/>
    <n v="112500"/>
    <n v="35625"/>
    <n v="8272.18"/>
    <n v="0"/>
    <n v="0"/>
    <x v="446"/>
    <n v="263978.18"/>
  </r>
  <r>
    <n v="9155356869"/>
    <s v="Jasmine"/>
    <s v="Cathcart"/>
    <s v="Account Executive III"/>
    <n v="114884"/>
    <n v="20"/>
    <n v="633620"/>
    <n v="750000"/>
    <n v="937500"/>
    <n v="1125000"/>
    <n v="1500000"/>
    <n v="0.84482666666666661"/>
    <s v="0-100%"/>
    <n v="95043"/>
    <n v="0"/>
    <n v="0"/>
    <n v="0"/>
    <n v="0"/>
    <x v="447"/>
    <n v="209927"/>
  </r>
  <r>
    <n v="8419732141"/>
    <s v="Ulrike"/>
    <s v="Meagher"/>
    <s v="Account Executive II"/>
    <n v="63701"/>
    <n v="20"/>
    <n v="607358"/>
    <n v="600000"/>
    <n v="750000"/>
    <n v="900000"/>
    <n v="1200000"/>
    <n v="1.0122633333333333"/>
    <s v="100-125%"/>
    <n v="78000"/>
    <n v="1250.8600000000001"/>
    <n v="0"/>
    <n v="0"/>
    <n v="0"/>
    <x v="448"/>
    <n v="142951.85999999999"/>
  </r>
  <r>
    <n v="5837066497"/>
    <s v="Isiahi"/>
    <s v="Sealand"/>
    <s v="Account Executive III"/>
    <n v="101019"/>
    <n v="13"/>
    <n v="455822"/>
    <n v="750000"/>
    <n v="937500"/>
    <n v="1125000"/>
    <n v="1500000"/>
    <n v="0.60776266666666667"/>
    <s v="0-100%"/>
    <n v="68373.3"/>
    <n v="0"/>
    <n v="0"/>
    <n v="0"/>
    <n v="0"/>
    <x v="449"/>
    <n v="169392.3"/>
  </r>
  <r>
    <n v="4398950745"/>
    <s v="Brew"/>
    <s v="Aguirre"/>
    <s v="Account Executive I"/>
    <n v="56956"/>
    <n v="23"/>
    <n v="820679"/>
    <n v="500000"/>
    <n v="625000"/>
    <n v="750000"/>
    <n v="1000000"/>
    <n v="1.6413580000000001"/>
    <s v="150-200%"/>
    <n v="50000"/>
    <n v="18750"/>
    <n v="22500"/>
    <n v="15549.38"/>
    <n v="0"/>
    <x v="450"/>
    <n v="163755.38"/>
  </r>
  <r>
    <n v="9447906176"/>
    <s v="Zebulen"/>
    <s v="Skeemor"/>
    <s v="Account Executive I"/>
    <n v="54699"/>
    <n v="17"/>
    <n v="550688"/>
    <n v="500000"/>
    <n v="625000"/>
    <n v="750000"/>
    <n v="1000000"/>
    <n v="1.1013759999999999"/>
    <s v="100-125%"/>
    <n v="50000"/>
    <n v="7603.2"/>
    <n v="0"/>
    <n v="0"/>
    <n v="0"/>
    <x v="451"/>
    <n v="112302.2"/>
  </r>
  <r>
    <n v="4049350750"/>
    <s v="Bjorn"/>
    <s v="Seedman"/>
    <s v="Account Executive III"/>
    <n v="87223"/>
    <n v="14"/>
    <n v="486361"/>
    <n v="750000"/>
    <n v="937500"/>
    <n v="1125000"/>
    <n v="1500000"/>
    <n v="0.64848133333333335"/>
    <s v="0-100%"/>
    <n v="72954.149999999994"/>
    <n v="0"/>
    <n v="0"/>
    <n v="0"/>
    <n v="0"/>
    <x v="452"/>
    <n v="160177.15"/>
  </r>
  <r>
    <n v="2070860833"/>
    <s v="Mavis"/>
    <s v="Huyge"/>
    <s v="Account Executive II"/>
    <n v="73508"/>
    <n v="19"/>
    <n v="746779"/>
    <n v="600000"/>
    <n v="750000"/>
    <n v="900000"/>
    <n v="1200000"/>
    <n v="1.2446316666666666"/>
    <s v="100-125%"/>
    <n v="78000"/>
    <n v="24952.43"/>
    <n v="0"/>
    <n v="0"/>
    <n v="0"/>
    <x v="453"/>
    <n v="176460.43"/>
  </r>
  <r>
    <n v="5000631609"/>
    <s v="Kathe"/>
    <s v="Pauly"/>
    <s v="Account Executive I"/>
    <n v="59055"/>
    <n v="23"/>
    <n v="834217"/>
    <n v="500000"/>
    <n v="625000"/>
    <n v="750000"/>
    <n v="1000000"/>
    <n v="1.668434"/>
    <s v="150-200%"/>
    <n v="50000"/>
    <n v="18750"/>
    <n v="22500"/>
    <n v="18527.740000000002"/>
    <n v="0"/>
    <x v="454"/>
    <n v="168832.74"/>
  </r>
  <r>
    <n v="8507800106"/>
    <s v="Nisse"/>
    <s v="McCauley"/>
    <s v="Account Executive I"/>
    <n v="48566"/>
    <n v="23"/>
    <n v="726495"/>
    <n v="500000"/>
    <n v="625000"/>
    <n v="750000"/>
    <n v="1000000"/>
    <n v="1.45299"/>
    <s v="125-150%"/>
    <n v="50000"/>
    <n v="18750"/>
    <n v="18269.099999999999"/>
    <n v="0"/>
    <n v="0"/>
    <x v="455"/>
    <n v="135585.1"/>
  </r>
  <r>
    <n v="4525743115"/>
    <s v="Pablo"/>
    <s v="Goodhand"/>
    <s v="Account Executive III"/>
    <n v="96928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x v="456"/>
    <n v="245176.74"/>
  </r>
  <r>
    <n v="3409869514"/>
    <s v="Lil"/>
    <s v="Benion"/>
    <s v="Account Executive I"/>
    <n v="47831"/>
    <n v="23"/>
    <n v="818109"/>
    <n v="500000"/>
    <n v="625000"/>
    <n v="750000"/>
    <n v="1000000"/>
    <n v="1.636218"/>
    <s v="150-200%"/>
    <n v="50000"/>
    <n v="18750"/>
    <n v="22500"/>
    <n v="14983.98"/>
    <n v="0"/>
    <x v="457"/>
    <n v="154064.97999999998"/>
  </r>
  <r>
    <n v="27852261"/>
    <s v="Ivor"/>
    <s v="Davidy"/>
    <s v="Account Executive III"/>
    <n v="75324"/>
    <n v="15"/>
    <n v="403196"/>
    <n v="750000"/>
    <n v="937500"/>
    <n v="1125000"/>
    <n v="1500000"/>
    <n v="0.53759466666666667"/>
    <s v="0-100%"/>
    <n v="60479.399999999994"/>
    <n v="0"/>
    <n v="0"/>
    <n v="0"/>
    <n v="0"/>
    <x v="458"/>
    <n v="135803.4"/>
  </r>
  <r>
    <n v="939715988"/>
    <s v="Gaelan"/>
    <s v="Robrow"/>
    <s v="Account Executive III"/>
    <n v="97130"/>
    <n v="20"/>
    <n v="638419"/>
    <n v="750000"/>
    <n v="937500"/>
    <n v="1125000"/>
    <n v="1500000"/>
    <n v="0.85122533333333328"/>
    <s v="0-100%"/>
    <n v="95762.849999999991"/>
    <n v="0"/>
    <n v="0"/>
    <n v="0"/>
    <n v="0"/>
    <x v="459"/>
    <n v="192892.84999999998"/>
  </r>
  <r>
    <n v="4409014943"/>
    <s v="Loleta"/>
    <s v="Faull"/>
    <s v="Account Executive II"/>
    <n v="77365"/>
    <n v="19"/>
    <n v="605319"/>
    <n v="600000"/>
    <n v="750000"/>
    <n v="900000"/>
    <n v="1200000"/>
    <n v="1.0088649999999999"/>
    <s v="100-125%"/>
    <n v="78000"/>
    <n v="904.23"/>
    <n v="0"/>
    <n v="0"/>
    <n v="0"/>
    <x v="460"/>
    <n v="156269.22999999998"/>
  </r>
  <r>
    <n v="6837456032"/>
    <s v="Elwyn"/>
    <s v="Keyzman"/>
    <s v="Account Executive I"/>
    <n v="51201"/>
    <n v="20"/>
    <n v="727326"/>
    <n v="500000"/>
    <n v="625000"/>
    <n v="750000"/>
    <n v="1000000"/>
    <n v="1.4546520000000001"/>
    <s v="125-150%"/>
    <n v="50000"/>
    <n v="18750"/>
    <n v="18418.68"/>
    <n v="0"/>
    <n v="0"/>
    <x v="461"/>
    <n v="138369.68"/>
  </r>
  <r>
    <n v="3547596165"/>
    <s v="Shanta"/>
    <s v="Crooke"/>
    <s v="Account Executive III"/>
    <n v="86155"/>
    <n v="21"/>
    <n v="635919"/>
    <n v="750000"/>
    <n v="937500"/>
    <n v="1125000"/>
    <n v="1500000"/>
    <n v="0.84789199999999998"/>
    <s v="0-100%"/>
    <n v="95387.849999999991"/>
    <n v="0"/>
    <n v="0"/>
    <n v="0"/>
    <n v="0"/>
    <x v="462"/>
    <n v="181542.84999999998"/>
  </r>
  <r>
    <n v="3806430489"/>
    <s v="Darsey"/>
    <s v="Hooban"/>
    <s v="Account Executive II"/>
    <n v="72117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x v="463"/>
    <n v="185099.13"/>
  </r>
  <r>
    <n v="898924138"/>
    <s v="Thebault"/>
    <s v="Base"/>
    <s v="Account Executive II"/>
    <n v="61385"/>
    <n v="19"/>
    <n v="691543"/>
    <n v="600000"/>
    <n v="750000"/>
    <n v="900000"/>
    <n v="1200000"/>
    <n v="1.1525716666666668"/>
    <s v="100-125%"/>
    <n v="78000"/>
    <n v="15562.310000000001"/>
    <n v="0"/>
    <n v="0"/>
    <n v="0"/>
    <x v="464"/>
    <n v="154947.31"/>
  </r>
  <r>
    <n v="3211170715"/>
    <s v="Mercy"/>
    <s v="Richemont"/>
    <s v="Account Executive I"/>
    <n v="57666"/>
    <n v="24"/>
    <n v="846426"/>
    <n v="500000"/>
    <n v="625000"/>
    <n v="750000"/>
    <n v="1000000"/>
    <n v="1.692852"/>
    <s v="150-200%"/>
    <n v="50000"/>
    <n v="18750"/>
    <n v="22500"/>
    <n v="21213.72"/>
    <n v="0"/>
    <x v="465"/>
    <n v="170129.72"/>
  </r>
  <r>
    <n v="2841287114"/>
    <s v="Elisabetta"/>
    <s v="Curzey"/>
    <s v="Account Executive II"/>
    <n v="55803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x v="466"/>
    <n v="176425.97999999998"/>
  </r>
  <r>
    <n v="2417008025"/>
    <s v="Tori"/>
    <s v="Helis"/>
    <s v="Account Executive II"/>
    <n v="74012"/>
    <n v="17"/>
    <n v="613323"/>
    <n v="600000"/>
    <n v="750000"/>
    <n v="900000"/>
    <n v="1200000"/>
    <n v="1.022205"/>
    <s v="100-125%"/>
    <n v="78000"/>
    <n v="2264.9100000000003"/>
    <n v="0"/>
    <n v="0"/>
    <n v="0"/>
    <x v="467"/>
    <n v="154276.91"/>
  </r>
  <r>
    <n v="7269614199"/>
    <s v="Elroy"/>
    <s v="Petrasso"/>
    <s v="Account Executive I"/>
    <n v="49250"/>
    <n v="14"/>
    <n v="414450"/>
    <n v="500000"/>
    <n v="625000"/>
    <n v="750000"/>
    <n v="1000000"/>
    <n v="0.82889999999999997"/>
    <s v="0-100%"/>
    <n v="41445"/>
    <n v="0"/>
    <n v="0"/>
    <n v="0"/>
    <n v="0"/>
    <x v="468"/>
    <n v="90695"/>
  </r>
  <r>
    <n v="6446166575"/>
    <s v="Blanche"/>
    <s v="Folliott"/>
    <s v="Account Executive I"/>
    <n v="54878"/>
    <n v="19"/>
    <n v="578752"/>
    <n v="500000"/>
    <n v="625000"/>
    <n v="750000"/>
    <n v="1000000"/>
    <n v="1.1575040000000001"/>
    <s v="100-125%"/>
    <n v="50000"/>
    <n v="11812.8"/>
    <n v="0"/>
    <n v="0"/>
    <n v="0"/>
    <x v="469"/>
    <n v="116690.8"/>
  </r>
  <r>
    <n v="9018504580"/>
    <s v="Chanda"/>
    <s v="Bahls"/>
    <s v="Account Executive I"/>
    <n v="53598"/>
    <n v="13"/>
    <n v="397145"/>
    <n v="500000"/>
    <n v="625000"/>
    <n v="750000"/>
    <n v="1000000"/>
    <n v="0.79429000000000005"/>
    <s v="0-100%"/>
    <n v="39714.5"/>
    <n v="0"/>
    <n v="0"/>
    <n v="0"/>
    <n v="0"/>
    <x v="470"/>
    <n v="93312.5"/>
  </r>
  <r>
    <n v="9611070055"/>
    <s v="Luise"/>
    <s v="Bodley"/>
    <s v="Account Executive I"/>
    <n v="63324"/>
    <n v="9"/>
    <n v="219869"/>
    <n v="500000"/>
    <n v="625000"/>
    <n v="750000"/>
    <n v="1000000"/>
    <n v="0.43973800000000002"/>
    <s v="0-100%"/>
    <n v="21986.9"/>
    <n v="0"/>
    <n v="0"/>
    <n v="0"/>
    <n v="0"/>
    <x v="471"/>
    <n v="85310.9"/>
  </r>
  <r>
    <n v="5503746279"/>
    <s v="Elva"/>
    <s v="Aumerle"/>
    <s v="Account Executive II"/>
    <n v="65852"/>
    <n v="19"/>
    <n v="558872"/>
    <n v="600000"/>
    <n v="750000"/>
    <n v="900000"/>
    <n v="1200000"/>
    <n v="0.93145333333333336"/>
    <s v="0-100%"/>
    <n v="72653.36"/>
    <n v="0"/>
    <n v="0"/>
    <n v="0"/>
    <n v="0"/>
    <x v="472"/>
    <n v="138505.35999999999"/>
  </r>
  <r>
    <n v="3554200719"/>
    <s v="Lin"/>
    <s v="Ajean"/>
    <s v="Account Executive I"/>
    <n v="40780"/>
    <n v="16"/>
    <n v="693280"/>
    <n v="500000"/>
    <n v="625000"/>
    <n v="750000"/>
    <n v="1000000"/>
    <n v="1.38656"/>
    <s v="125-150%"/>
    <n v="50000"/>
    <n v="18750"/>
    <n v="12290.4"/>
    <n v="0"/>
    <n v="0"/>
    <x v="473"/>
    <n v="121820.4"/>
  </r>
  <r>
    <n v="209942509"/>
    <s v="Mada"/>
    <s v="Addie"/>
    <s v="Account Executive III"/>
    <n v="89640"/>
    <n v="27"/>
    <n v="831136"/>
    <n v="750000"/>
    <n v="937500"/>
    <n v="1125000"/>
    <n v="1500000"/>
    <n v="1.1081813333333332"/>
    <s v="100-125%"/>
    <n v="112500"/>
    <n v="15415.84"/>
    <n v="0"/>
    <n v="0"/>
    <n v="0"/>
    <x v="474"/>
    <n v="217555.84"/>
  </r>
  <r>
    <n v="3877279783"/>
    <s v="Shayne"/>
    <s v="Greensall"/>
    <s v="Account Executive II"/>
    <n v="61805"/>
    <n v="22"/>
    <n v="679482"/>
    <n v="600000"/>
    <n v="750000"/>
    <n v="900000"/>
    <n v="1200000"/>
    <n v="1.1324700000000001"/>
    <s v="100-125%"/>
    <n v="78000"/>
    <n v="13511.94"/>
    <n v="0"/>
    <n v="0"/>
    <n v="0"/>
    <x v="475"/>
    <n v="153316.94"/>
  </r>
  <r>
    <n v="4290015026"/>
    <s v="Mallory"/>
    <s v="Kiss"/>
    <s v="Account Executive I"/>
    <n v="50810"/>
    <n v="20"/>
    <n v="614002"/>
    <n v="500000"/>
    <n v="625000"/>
    <n v="750000"/>
    <n v="1000000"/>
    <n v="1.2280040000000001"/>
    <s v="100-125%"/>
    <n v="50000"/>
    <n v="17100.3"/>
    <n v="0"/>
    <n v="0"/>
    <n v="0"/>
    <x v="476"/>
    <n v="117910.3"/>
  </r>
  <r>
    <n v="1953937357"/>
    <s v="Nate"/>
    <s v="Bartaletti"/>
    <s v="Account Executive II"/>
    <n v="71164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x v="477"/>
    <n v="228356.3"/>
  </r>
  <r>
    <n v="6842801095"/>
    <s v="Moll"/>
    <s v="Wylie"/>
    <s v="Account Executive III"/>
    <n v="110949"/>
    <n v="12"/>
    <n v="439307"/>
    <n v="750000"/>
    <n v="937500"/>
    <n v="1125000"/>
    <n v="1500000"/>
    <n v="0.58574266666666663"/>
    <s v="0-100%"/>
    <n v="65896.05"/>
    <n v="0"/>
    <n v="0"/>
    <n v="0"/>
    <n v="0"/>
    <x v="478"/>
    <n v="176845.05"/>
  </r>
  <r>
    <n v="1918356416"/>
    <s v="Bea"/>
    <s v="Gofton"/>
    <s v="Account Executive III"/>
    <n v="114671"/>
    <n v="26"/>
    <n v="954130"/>
    <n v="750000"/>
    <n v="937500"/>
    <n v="1125000"/>
    <n v="1500000"/>
    <n v="1.2721733333333334"/>
    <s v="125-150%"/>
    <n v="112500"/>
    <n v="35625"/>
    <n v="3824.9"/>
    <n v="0"/>
    <n v="0"/>
    <x v="479"/>
    <n v="266620.90000000002"/>
  </r>
  <r>
    <n v="5511711233"/>
    <s v="Thalia"/>
    <s v="Crowcher"/>
    <s v="Account Executive I"/>
    <n v="50457"/>
    <n v="16"/>
    <n v="526014"/>
    <n v="500000"/>
    <n v="625000"/>
    <n v="750000"/>
    <n v="1000000"/>
    <n v="1.052028"/>
    <s v="100-125%"/>
    <n v="50000"/>
    <n v="3902.1"/>
    <n v="0"/>
    <n v="0"/>
    <n v="0"/>
    <x v="480"/>
    <n v="104359.1"/>
  </r>
  <r>
    <n v="2158895349"/>
    <s v="Nickolai"/>
    <s v="Martins"/>
    <s v="Account Executive I"/>
    <n v="35359"/>
    <n v="14"/>
    <n v="430049"/>
    <n v="500000"/>
    <n v="625000"/>
    <n v="750000"/>
    <n v="1000000"/>
    <n v="0.86009800000000003"/>
    <s v="0-100%"/>
    <n v="43004.9"/>
    <n v="0"/>
    <n v="0"/>
    <n v="0"/>
    <n v="0"/>
    <x v="481"/>
    <n v="78363.899999999994"/>
  </r>
  <r>
    <n v="813832926"/>
    <s v="Corene"/>
    <s v="Diamant"/>
    <s v="Account Executive II"/>
    <n v="62260"/>
    <n v="19"/>
    <n v="674298"/>
    <n v="600000"/>
    <n v="750000"/>
    <n v="900000"/>
    <n v="1200000"/>
    <n v="1.1238300000000001"/>
    <s v="100-125%"/>
    <n v="78000"/>
    <n v="12630.660000000002"/>
    <n v="0"/>
    <n v="0"/>
    <n v="0"/>
    <x v="482"/>
    <n v="152890.66"/>
  </r>
  <r>
    <n v="6938295417"/>
    <s v="Aldin"/>
    <s v="Dryburgh"/>
    <s v="Account Executive I"/>
    <n v="40716"/>
    <n v="24"/>
    <n v="769447"/>
    <n v="500000"/>
    <n v="625000"/>
    <n v="750000"/>
    <n v="1000000"/>
    <n v="1.538894"/>
    <s v="150-200%"/>
    <n v="50000"/>
    <n v="18750"/>
    <n v="22500"/>
    <n v="4278.34"/>
    <n v="0"/>
    <x v="483"/>
    <n v="136244.34"/>
  </r>
  <r>
    <n v="3133221701"/>
    <s v="Bernice"/>
    <s v="Nucci"/>
    <s v="Account Executive II"/>
    <n v="71686"/>
    <n v="14"/>
    <n v="542057"/>
    <n v="600000"/>
    <n v="750000"/>
    <n v="900000"/>
    <n v="1200000"/>
    <n v="0.90342833333333339"/>
    <s v="0-100%"/>
    <n v="70467.41"/>
    <n v="0"/>
    <n v="0"/>
    <n v="0"/>
    <n v="0"/>
    <x v="484"/>
    <n v="142153.41"/>
  </r>
  <r>
    <n v="7011563598"/>
    <s v="Isadora"/>
    <s v="Davana"/>
    <s v="Account Executive I"/>
    <n v="30113"/>
    <n v="18"/>
    <n v="664135"/>
    <n v="500000"/>
    <n v="625000"/>
    <n v="750000"/>
    <n v="1000000"/>
    <n v="1.3282700000000001"/>
    <s v="125-150%"/>
    <n v="50000"/>
    <n v="18750"/>
    <n v="7044.3"/>
    <n v="0"/>
    <n v="0"/>
    <x v="485"/>
    <n v="105907.3"/>
  </r>
  <r>
    <n v="9529277938"/>
    <s v="Javier"/>
    <s v="Andriolli"/>
    <s v="Account Executive III"/>
    <n v="110731"/>
    <n v="23"/>
    <n v="633741"/>
    <n v="750000"/>
    <n v="937500"/>
    <n v="1125000"/>
    <n v="1500000"/>
    <n v="0.84498799999999996"/>
    <s v="0-100%"/>
    <n v="95061.15"/>
    <n v="0"/>
    <n v="0"/>
    <n v="0"/>
    <n v="0"/>
    <x v="486"/>
    <n v="205792.15"/>
  </r>
  <r>
    <n v="5234982726"/>
    <s v="Hillary"/>
    <s v="Westphalen"/>
    <s v="Account Executive III"/>
    <n v="110384"/>
    <n v="21"/>
    <n v="743306"/>
    <n v="750000"/>
    <n v="937500"/>
    <n v="1125000"/>
    <n v="1500000"/>
    <n v="0.99107466666666666"/>
    <s v="0-100%"/>
    <n v="111495.9"/>
    <n v="0"/>
    <n v="0"/>
    <n v="0"/>
    <n v="0"/>
    <x v="487"/>
    <n v="221879.9"/>
  </r>
  <r>
    <n v="492630925"/>
    <s v="Lorie"/>
    <s v="Bamblett"/>
    <s v="Account Executive III"/>
    <n v="112873"/>
    <n v="17"/>
    <n v="617946"/>
    <n v="750000"/>
    <n v="937500"/>
    <n v="1125000"/>
    <n v="1500000"/>
    <n v="0.82392799999999999"/>
    <s v="0-100%"/>
    <n v="92691.9"/>
    <n v="0"/>
    <n v="0"/>
    <n v="0"/>
    <n v="0"/>
    <x v="488"/>
    <n v="205564.9"/>
  </r>
  <r>
    <n v="9128677390"/>
    <s v="Trude"/>
    <s v="Lindenbluth"/>
    <s v="Account Executive III"/>
    <n v="87419"/>
    <n v="23"/>
    <n v="814416"/>
    <n v="750000"/>
    <n v="937500"/>
    <n v="1125000"/>
    <n v="1500000"/>
    <n v="1.085888"/>
    <s v="100-125%"/>
    <n v="112500"/>
    <n v="12239.04"/>
    <n v="0"/>
    <n v="0"/>
    <n v="0"/>
    <x v="489"/>
    <n v="212158.04"/>
  </r>
  <r>
    <n v="1192770250"/>
    <s v="Caro"/>
    <s v="Farrington"/>
    <s v="Account Executive III"/>
    <n v="108380"/>
    <n v="29"/>
    <n v="1086845"/>
    <n v="750000"/>
    <n v="937500"/>
    <n v="1125000"/>
    <n v="1500000"/>
    <n v="1.4491266666666667"/>
    <s v="125-150%"/>
    <n v="112500"/>
    <n v="35625"/>
    <n v="34349.35"/>
    <n v="0"/>
    <n v="0"/>
    <x v="490"/>
    <n v="290854.34999999998"/>
  </r>
  <r>
    <n v="7118642576"/>
    <s v="Ophelia"/>
    <s v="Renak"/>
    <s v="Account Executive I"/>
    <n v="31307"/>
    <n v="19"/>
    <n v="707519"/>
    <n v="500000"/>
    <n v="625000"/>
    <n v="750000"/>
    <n v="1000000"/>
    <n v="1.415038"/>
    <s v="125-150%"/>
    <n v="50000"/>
    <n v="18750"/>
    <n v="14853.42"/>
    <n v="0"/>
    <n v="0"/>
    <x v="491"/>
    <n v="114910.42"/>
  </r>
  <r>
    <n v="5629875752"/>
    <s v="Joane"/>
    <s v="O' Mulderrig"/>
    <s v="Account Executive III"/>
    <n v="107750"/>
    <n v="17"/>
    <n v="586374"/>
    <n v="750000"/>
    <n v="937500"/>
    <n v="1125000"/>
    <n v="1500000"/>
    <n v="0.78183199999999997"/>
    <s v="0-100%"/>
    <n v="87956.099999999991"/>
    <n v="0"/>
    <n v="0"/>
    <n v="0"/>
    <n v="0"/>
    <x v="492"/>
    <n v="195706.09999999998"/>
  </r>
  <r>
    <n v="8808097757"/>
    <s v="Alene"/>
    <s v="Barneveld"/>
    <s v="Account Executive I"/>
    <n v="49051"/>
    <n v="25"/>
    <n v="959690"/>
    <n v="500000"/>
    <n v="625000"/>
    <n v="750000"/>
    <n v="1000000"/>
    <n v="1.9193800000000001"/>
    <s v="150-200%"/>
    <n v="50000"/>
    <n v="18750"/>
    <n v="22500"/>
    <n v="46131.8"/>
    <n v="0"/>
    <x v="493"/>
    <n v="186432.8"/>
  </r>
  <r>
    <n v="5358183647"/>
    <s v="Sibeal"/>
    <s v="Stirman"/>
    <s v="Account Executive III"/>
    <n v="87403"/>
    <n v="28"/>
    <n v="948183"/>
    <n v="750000"/>
    <n v="937500"/>
    <n v="1125000"/>
    <n v="1500000"/>
    <n v="1.2642439999999999"/>
    <s v="125-150%"/>
    <n v="112500"/>
    <n v="35625"/>
    <n v="2457.09"/>
    <n v="0"/>
    <n v="0"/>
    <x v="494"/>
    <n v="237985.09"/>
  </r>
  <r>
    <n v="1549399640"/>
    <s v="Pansie"/>
    <s v="Lingley"/>
    <s v="Account Executive I"/>
    <n v="31856"/>
    <n v="28"/>
    <n v="988078"/>
    <n v="500000"/>
    <n v="625000"/>
    <n v="750000"/>
    <n v="1000000"/>
    <n v="1.976156"/>
    <s v="150-200%"/>
    <n v="50000"/>
    <n v="18750"/>
    <n v="22500"/>
    <n v="52377.16"/>
    <n v="0"/>
    <x v="495"/>
    <n v="175483.16"/>
  </r>
  <r>
    <n v="2579936017"/>
    <s v="Sunny"/>
    <s v="Glyne"/>
    <s v="Account Executive III"/>
    <n v="97827"/>
    <n v="14"/>
    <n v="400289"/>
    <n v="750000"/>
    <n v="937500"/>
    <n v="1125000"/>
    <n v="1500000"/>
    <n v="0.53371866666666667"/>
    <s v="0-100%"/>
    <n v="60043.35"/>
    <n v="0"/>
    <n v="0"/>
    <n v="0"/>
    <n v="0"/>
    <x v="496"/>
    <n v="157870.35"/>
  </r>
  <r>
    <n v="5588978080"/>
    <s v="Letti"/>
    <s v="Howarth"/>
    <s v="Account Executive II"/>
    <n v="51565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x v="497"/>
    <n v="159958.41999999998"/>
  </r>
  <r>
    <n v="7411705322"/>
    <s v="Noelyn"/>
    <s v="Vankin"/>
    <s v="Account Executive III"/>
    <n v="105645"/>
    <n v="21"/>
    <n v="838801"/>
    <n v="750000"/>
    <n v="937500"/>
    <n v="1125000"/>
    <n v="1500000"/>
    <n v="1.1184013333333334"/>
    <s v="100-125%"/>
    <n v="112500"/>
    <n v="16872.189999999999"/>
    <n v="0"/>
    <n v="0"/>
    <n v="0"/>
    <x v="498"/>
    <n v="235017.19"/>
  </r>
  <r>
    <n v="9726644925"/>
    <s v="Adaline"/>
    <s v="Waud"/>
    <s v="Account Executive I"/>
    <n v="51437"/>
    <n v="12"/>
    <n v="358744"/>
    <n v="500000"/>
    <n v="625000"/>
    <n v="750000"/>
    <n v="1000000"/>
    <n v="0.71748800000000001"/>
    <s v="0-100%"/>
    <n v="35874.400000000001"/>
    <n v="0"/>
    <n v="0"/>
    <n v="0"/>
    <n v="0"/>
    <x v="499"/>
    <n v="87311.4"/>
  </r>
  <r>
    <n v="4768254810"/>
    <s v="Reagan"/>
    <s v="Jubert"/>
    <s v="Account Executive I"/>
    <n v="39511"/>
    <n v="21"/>
    <n v="662952"/>
    <n v="500000"/>
    <n v="625000"/>
    <n v="750000"/>
    <n v="1000000"/>
    <n v="1.325904"/>
    <s v="125-150%"/>
    <n v="50000"/>
    <n v="18750"/>
    <n v="6831.36"/>
    <n v="0"/>
    <n v="0"/>
    <x v="500"/>
    <n v="115092.36"/>
  </r>
  <r>
    <n v="8640079943"/>
    <s v="Talbot"/>
    <s v="Kynett"/>
    <s v="Account Executive II"/>
    <n v="73941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x v="501"/>
    <n v="186552.47999999998"/>
  </r>
  <r>
    <n v="5479449389"/>
    <s v="Lazar"/>
    <s v="Durant"/>
    <s v="Account Executive II"/>
    <n v="63693"/>
    <n v="15"/>
    <n v="593430"/>
    <n v="600000"/>
    <n v="750000"/>
    <n v="900000"/>
    <n v="1200000"/>
    <n v="0.98904999999999998"/>
    <s v="0-100%"/>
    <n v="77145.900000000009"/>
    <n v="0"/>
    <n v="0"/>
    <n v="0"/>
    <n v="0"/>
    <x v="502"/>
    <n v="140838.90000000002"/>
  </r>
  <r>
    <n v="6776868107"/>
    <s v="Margit"/>
    <s v="Dransfield"/>
    <s v="Account Executive III"/>
    <n v="86367"/>
    <n v="19"/>
    <n v="620798"/>
    <n v="750000"/>
    <n v="937500"/>
    <n v="1125000"/>
    <n v="1500000"/>
    <n v="0.82773066666666661"/>
    <s v="0-100%"/>
    <n v="93119.7"/>
    <n v="0"/>
    <n v="0"/>
    <n v="0"/>
    <n v="0"/>
    <x v="503"/>
    <n v="179486.7"/>
  </r>
  <r>
    <n v="2698184272"/>
    <s v="Lucina"/>
    <s v="Farndon"/>
    <s v="Account Executive III"/>
    <n v="119400"/>
    <n v="26"/>
    <n v="805390"/>
    <n v="750000"/>
    <n v="937500"/>
    <n v="1125000"/>
    <n v="1500000"/>
    <n v="1.0738533333333333"/>
    <s v="100-125%"/>
    <n v="112500"/>
    <n v="10524.1"/>
    <n v="0"/>
    <n v="0"/>
    <n v="0"/>
    <x v="504"/>
    <n v="242424.1"/>
  </r>
  <r>
    <n v="2191014690"/>
    <s v="Fabe"/>
    <s v="Hutchinges"/>
    <s v="Account Executive I"/>
    <n v="58448"/>
    <n v="17"/>
    <n v="545501"/>
    <n v="500000"/>
    <n v="625000"/>
    <n v="750000"/>
    <n v="1000000"/>
    <n v="1.091002"/>
    <s v="100-125%"/>
    <n v="50000"/>
    <n v="6825.15"/>
    <n v="0"/>
    <n v="0"/>
    <n v="0"/>
    <x v="505"/>
    <n v="115273.15"/>
  </r>
  <r>
    <n v="806065796"/>
    <s v="Verine"/>
    <s v="Gouldstone"/>
    <s v="Account Executive III"/>
    <n v="109896"/>
    <n v="17"/>
    <n v="619591"/>
    <n v="750000"/>
    <n v="937500"/>
    <n v="1125000"/>
    <n v="1500000"/>
    <n v="0.82612133333333337"/>
    <s v="0-100%"/>
    <n v="92938.65"/>
    <n v="0"/>
    <n v="0"/>
    <n v="0"/>
    <n v="0"/>
    <x v="506"/>
    <n v="202834.65"/>
  </r>
  <r>
    <n v="9561367408"/>
    <s v="Tammy"/>
    <s v="Lenden"/>
    <s v="Account Executive II"/>
    <n v="62798"/>
    <n v="18"/>
    <n v="621016"/>
    <n v="600000"/>
    <n v="750000"/>
    <n v="900000"/>
    <n v="1200000"/>
    <n v="1.0350266666666668"/>
    <s v="100-125%"/>
    <n v="78000"/>
    <n v="3572.7200000000003"/>
    <n v="0"/>
    <n v="0"/>
    <n v="0"/>
    <x v="507"/>
    <n v="144370.72"/>
  </r>
  <r>
    <n v="2492824950"/>
    <s v="Iago"/>
    <s v="Epine"/>
    <s v="Account Executive III"/>
    <n v="86703"/>
    <n v="28"/>
    <n v="900340"/>
    <n v="750000"/>
    <n v="937500"/>
    <n v="1125000"/>
    <n v="1500000"/>
    <n v="1.2004533333333334"/>
    <s v="100-125%"/>
    <n v="112500"/>
    <n v="28564.6"/>
    <n v="0"/>
    <n v="0"/>
    <n v="0"/>
    <x v="508"/>
    <n v="227767.6"/>
  </r>
  <r>
    <n v="3021692982"/>
    <s v="Georgie"/>
    <s v="Seyler"/>
    <s v="Account Executive II"/>
    <n v="50377"/>
    <n v="19"/>
    <n v="718836"/>
    <n v="600000"/>
    <n v="750000"/>
    <n v="900000"/>
    <n v="1200000"/>
    <n v="1.1980599999999999"/>
    <s v="100-125%"/>
    <n v="78000"/>
    <n v="20202.120000000003"/>
    <n v="0"/>
    <n v="0"/>
    <n v="0"/>
    <x v="509"/>
    <n v="148579.12"/>
  </r>
  <r>
    <n v="8238030943"/>
    <s v="Bennie"/>
    <s v="Drayton"/>
    <s v="Account Executive III"/>
    <n v="118977"/>
    <n v="23"/>
    <n v="842895"/>
    <n v="750000"/>
    <n v="937500"/>
    <n v="1125000"/>
    <n v="1500000"/>
    <n v="1.1238600000000001"/>
    <s v="100-125%"/>
    <n v="112500"/>
    <n v="17650.05"/>
    <n v="0"/>
    <n v="0"/>
    <n v="0"/>
    <x v="510"/>
    <n v="249127.05"/>
  </r>
  <r>
    <n v="6383978705"/>
    <s v="Bess"/>
    <s v="Kubelka"/>
    <s v="Account Executive III"/>
    <n v="95027"/>
    <n v="18"/>
    <n v="720527"/>
    <n v="750000"/>
    <n v="937500"/>
    <n v="1125000"/>
    <n v="1500000"/>
    <n v="0.9607026666666667"/>
    <s v="0-100%"/>
    <n v="108079.05"/>
    <n v="0"/>
    <n v="0"/>
    <n v="0"/>
    <n v="0"/>
    <x v="511"/>
    <n v="203106.05"/>
  </r>
  <r>
    <n v="3661649302"/>
    <s v="Evania"/>
    <s v="Grime"/>
    <s v="Account Executive I"/>
    <n v="59438"/>
    <n v="35"/>
    <n v="1196909"/>
    <n v="500000"/>
    <n v="625000"/>
    <n v="750000"/>
    <n v="1000000"/>
    <n v="2.393818"/>
    <s v="&gt;200%"/>
    <n v="50000"/>
    <n v="18750"/>
    <n v="22500"/>
    <n v="55000"/>
    <n v="19690.900000000001"/>
    <x v="512"/>
    <n v="225378.9"/>
  </r>
  <r>
    <n v="1962975932"/>
    <s v="Avivah"/>
    <s v="Sante"/>
    <s v="Account Executive III"/>
    <n v="111530"/>
    <n v="10"/>
    <n v="303175"/>
    <n v="750000"/>
    <n v="937500"/>
    <n v="1125000"/>
    <n v="1500000"/>
    <n v="0.40423333333333333"/>
    <s v="0-100%"/>
    <n v="45476.25"/>
    <n v="0"/>
    <n v="0"/>
    <n v="0"/>
    <n v="0"/>
    <x v="513"/>
    <n v="157006.25"/>
  </r>
  <r>
    <n v="5623178685"/>
    <s v="Zebedee"/>
    <s v="Lewzey"/>
    <s v="Account Executive II"/>
    <n v="51223"/>
    <n v="21"/>
    <n v="662174"/>
    <n v="600000"/>
    <n v="750000"/>
    <n v="900000"/>
    <n v="1200000"/>
    <n v="1.1036233333333334"/>
    <s v="100-125%"/>
    <n v="78000"/>
    <n v="10569.58"/>
    <n v="0"/>
    <n v="0"/>
    <n v="0"/>
    <x v="514"/>
    <n v="139792.58000000002"/>
  </r>
  <r>
    <n v="453763030"/>
    <s v="Wenona"/>
    <s v="Pawlik"/>
    <s v="Account Executive II"/>
    <n v="65782"/>
    <n v="22"/>
    <n v="711633"/>
    <n v="600000"/>
    <n v="750000"/>
    <n v="900000"/>
    <n v="1200000"/>
    <n v="1.1860550000000001"/>
    <s v="100-125%"/>
    <n v="78000"/>
    <n v="18977.61"/>
    <n v="0"/>
    <n v="0"/>
    <n v="0"/>
    <x v="515"/>
    <n v="162759.60999999999"/>
  </r>
  <r>
    <n v="5211527984"/>
    <s v="Derk"/>
    <s v="Latham"/>
    <s v="Account Executive I"/>
    <n v="37869"/>
    <n v="26"/>
    <n v="788945"/>
    <n v="500000"/>
    <n v="625000"/>
    <n v="750000"/>
    <n v="1000000"/>
    <n v="1.57789"/>
    <s v="150-200%"/>
    <n v="50000"/>
    <n v="18750"/>
    <n v="22500"/>
    <n v="8567.9"/>
    <n v="0"/>
    <x v="516"/>
    <n v="137686.9"/>
  </r>
  <r>
    <n v="1659448174"/>
    <s v="Christina"/>
    <s v="Augar"/>
    <s v="Account Executive III"/>
    <n v="79013"/>
    <n v="18"/>
    <n v="597842"/>
    <n v="750000"/>
    <n v="937500"/>
    <n v="1125000"/>
    <n v="1500000"/>
    <n v="0.79712266666666665"/>
    <s v="0-100%"/>
    <n v="89676.3"/>
    <n v="0"/>
    <n v="0"/>
    <n v="0"/>
    <n v="0"/>
    <x v="517"/>
    <n v="168689.3"/>
  </r>
  <r>
    <n v="5637692440"/>
    <s v="Minetta"/>
    <s v="Claeskens"/>
    <s v="Account Executive II"/>
    <n v="63493"/>
    <n v="16"/>
    <n v="531435"/>
    <n v="600000"/>
    <n v="750000"/>
    <n v="900000"/>
    <n v="1200000"/>
    <n v="0.88572499999999998"/>
    <s v="0-100%"/>
    <n v="69086.55"/>
    <n v="0"/>
    <n v="0"/>
    <n v="0"/>
    <n v="0"/>
    <x v="518"/>
    <n v="132579.54999999999"/>
  </r>
  <r>
    <n v="6637560367"/>
    <s v="Jermayne"/>
    <s v="O'Grady"/>
    <s v="Account Executive I"/>
    <n v="56008"/>
    <n v="20"/>
    <n v="665204"/>
    <n v="500000"/>
    <n v="625000"/>
    <n v="750000"/>
    <n v="1000000"/>
    <n v="1.330408"/>
    <s v="125-150%"/>
    <n v="50000"/>
    <n v="18750"/>
    <n v="7236.7199999999993"/>
    <n v="0"/>
    <n v="0"/>
    <x v="519"/>
    <n v="131994.72"/>
  </r>
  <r>
    <n v="7621218967"/>
    <s v="Peter"/>
    <s v="Aps"/>
    <s v="Account Executive I"/>
    <n v="49456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x v="520"/>
    <n v="133719.12"/>
  </r>
  <r>
    <n v="6293335589"/>
    <s v="Eustacia"/>
    <s v="Creamer"/>
    <s v="Account Executive I"/>
    <n v="40857"/>
    <n v="13"/>
    <n v="479942"/>
    <n v="500000"/>
    <n v="625000"/>
    <n v="750000"/>
    <n v="1000000"/>
    <n v="0.95988399999999996"/>
    <s v="0-100%"/>
    <n v="47994.200000000004"/>
    <n v="0"/>
    <n v="0"/>
    <n v="0"/>
    <n v="0"/>
    <x v="521"/>
    <n v="88851.200000000012"/>
  </r>
  <r>
    <n v="8127128031"/>
    <s v="Adolf"/>
    <s v="Underhill"/>
    <s v="Account Executive II"/>
    <n v="77872"/>
    <n v="17"/>
    <n v="522770"/>
    <n v="600000"/>
    <n v="750000"/>
    <n v="900000"/>
    <n v="1200000"/>
    <n v="0.8712833333333333"/>
    <s v="0-100%"/>
    <n v="67960.100000000006"/>
    <n v="0"/>
    <n v="0"/>
    <n v="0"/>
    <n v="0"/>
    <x v="522"/>
    <n v="145832.1"/>
  </r>
  <r>
    <n v="9013891098"/>
    <s v="Cory"/>
    <s v="Duplan"/>
    <s v="Account Executive III"/>
    <n v="102308"/>
    <n v="21"/>
    <n v="681893"/>
    <n v="750000"/>
    <n v="937500"/>
    <n v="1125000"/>
    <n v="1500000"/>
    <n v="0.9091906666666667"/>
    <s v="0-100%"/>
    <n v="102283.95"/>
    <n v="0"/>
    <n v="0"/>
    <n v="0"/>
    <n v="0"/>
    <x v="523"/>
    <n v="204591.95"/>
  </r>
  <r>
    <n v="1545110042"/>
    <s v="Cairistiona"/>
    <s v="Lyver"/>
    <s v="Account Executive II"/>
    <n v="79134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x v="524"/>
    <n v="183857.88"/>
  </r>
  <r>
    <n v="9815158015"/>
    <s v="Kiley"/>
    <s v="Lartice"/>
    <s v="Account Executive I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x v="525"/>
    <n v="163806.04"/>
  </r>
  <r>
    <n v="8565880958"/>
    <s v="Austine"/>
    <s v="Wyer"/>
    <s v="Account Executive II"/>
    <n v="55355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x v="526"/>
    <n v="168266.99"/>
  </r>
  <r>
    <n v="7783641539"/>
    <s v="Janenna"/>
    <s v="Dailey"/>
    <s v="Account Executive III"/>
    <n v="109301"/>
    <n v="20"/>
    <n v="729594"/>
    <n v="750000"/>
    <n v="937500"/>
    <n v="1125000"/>
    <n v="1500000"/>
    <n v="0.97279199999999999"/>
    <s v="0-100%"/>
    <n v="109439.09999999999"/>
    <n v="0"/>
    <n v="0"/>
    <n v="0"/>
    <n v="0"/>
    <x v="527"/>
    <n v="218740.09999999998"/>
  </r>
  <r>
    <n v="9340388305"/>
    <s v="Alfi"/>
    <s v="Duesberry"/>
    <s v="Account Executive II"/>
    <n v="59920"/>
    <n v="18"/>
    <n v="607215"/>
    <n v="600000"/>
    <n v="750000"/>
    <n v="900000"/>
    <n v="1200000"/>
    <n v="1.012025"/>
    <s v="100-125%"/>
    <n v="78000"/>
    <n v="1226.5500000000002"/>
    <n v="0"/>
    <n v="0"/>
    <n v="0"/>
    <x v="528"/>
    <n v="139146.54999999999"/>
  </r>
  <r>
    <n v="7966083349"/>
    <s v="Rosella"/>
    <s v="Zamora"/>
    <s v="Account Executive I"/>
    <n v="36923"/>
    <n v="25"/>
    <n v="838575"/>
    <n v="500000"/>
    <n v="625000"/>
    <n v="750000"/>
    <n v="1000000"/>
    <n v="1.6771499999999999"/>
    <s v="150-200%"/>
    <n v="50000"/>
    <n v="18750"/>
    <n v="22500"/>
    <n v="19486.5"/>
    <n v="0"/>
    <x v="529"/>
    <n v="147659.5"/>
  </r>
  <r>
    <n v="1599457717"/>
    <s v="Julianna"/>
    <s v="Dunklee"/>
    <s v="Account Executive I"/>
    <n v="33272"/>
    <n v="13"/>
    <n v="417717"/>
    <n v="500000"/>
    <n v="625000"/>
    <n v="750000"/>
    <n v="1000000"/>
    <n v="0.83543400000000001"/>
    <s v="0-100%"/>
    <n v="41771.700000000004"/>
    <n v="0"/>
    <n v="0"/>
    <n v="0"/>
    <n v="0"/>
    <x v="530"/>
    <n v="75043.700000000012"/>
  </r>
  <r>
    <n v="6253520369"/>
    <s v="Aviva"/>
    <s v="Shayes"/>
    <s v="Account Executive II"/>
    <n v="57050"/>
    <n v="19"/>
    <n v="604575"/>
    <n v="600000"/>
    <n v="750000"/>
    <n v="900000"/>
    <n v="1200000"/>
    <n v="1.007625"/>
    <s v="100-125%"/>
    <n v="78000"/>
    <n v="777.75"/>
    <n v="0"/>
    <n v="0"/>
    <n v="0"/>
    <x v="531"/>
    <n v="135827.75"/>
  </r>
  <r>
    <n v="8054305400"/>
    <s v="Wendel"/>
    <s v="Hulmes"/>
    <s v="Account Executive III"/>
    <n v="101542"/>
    <n v="19"/>
    <n v="676232"/>
    <n v="750000"/>
    <n v="937500"/>
    <n v="1125000"/>
    <n v="1500000"/>
    <n v="0.9016426666666667"/>
    <s v="0-100%"/>
    <n v="101434.8"/>
    <n v="0"/>
    <n v="0"/>
    <n v="0"/>
    <n v="0"/>
    <x v="532"/>
    <n v="202976.8"/>
  </r>
  <r>
    <n v="5795848808"/>
    <s v="Terri"/>
    <s v="Dorn"/>
    <s v="Account Executive III"/>
    <n v="9231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x v="533"/>
    <n v="263870.09999999998"/>
  </r>
  <r>
    <n v="7249524151"/>
    <s v="Rodina"/>
    <s v="Calloway"/>
    <s v="Account Executive III"/>
    <n v="77547"/>
    <n v="13"/>
    <n v="616122"/>
    <n v="750000"/>
    <n v="937500"/>
    <n v="1125000"/>
    <n v="1500000"/>
    <n v="0.821496"/>
    <s v="0-100%"/>
    <n v="92418.3"/>
    <n v="0"/>
    <n v="0"/>
    <n v="0"/>
    <n v="0"/>
    <x v="534"/>
    <n v="169965.3"/>
  </r>
  <r>
    <n v="3235176993"/>
    <s v="Adena"/>
    <s v="Kop"/>
    <s v="Account Executive I"/>
    <n v="60549"/>
    <n v="15"/>
    <n v="451004"/>
    <n v="500000"/>
    <n v="625000"/>
    <n v="750000"/>
    <n v="1000000"/>
    <n v="0.90200800000000003"/>
    <s v="0-100%"/>
    <n v="45100.4"/>
    <n v="0"/>
    <n v="0"/>
    <n v="0"/>
    <n v="0"/>
    <x v="535"/>
    <n v="105649.4"/>
  </r>
  <r>
    <n v="2565290632"/>
    <s v="Rosina"/>
    <s v="Kener"/>
    <s v="Account Executive III"/>
    <n v="81538"/>
    <n v="16"/>
    <n v="535073"/>
    <n v="750000"/>
    <n v="937500"/>
    <n v="1125000"/>
    <n v="1500000"/>
    <n v="0.71343066666666666"/>
    <s v="0-100%"/>
    <n v="80260.95"/>
    <n v="0"/>
    <n v="0"/>
    <n v="0"/>
    <n v="0"/>
    <x v="536"/>
    <n v="161798.95000000001"/>
  </r>
  <r>
    <n v="1718344562"/>
    <s v="Mendel"/>
    <s v="Iscowitz"/>
    <s v="Account Executive III"/>
    <n v="106547"/>
    <n v="20"/>
    <n v="634582"/>
    <n v="750000"/>
    <n v="937500"/>
    <n v="1125000"/>
    <n v="1500000"/>
    <n v="0.84610933333333338"/>
    <s v="0-100%"/>
    <n v="95187.3"/>
    <n v="0"/>
    <n v="0"/>
    <n v="0"/>
    <n v="0"/>
    <x v="537"/>
    <n v="201734.3"/>
  </r>
  <r>
    <n v="5082945165"/>
    <s v="Hillyer"/>
    <s v="Garrique"/>
    <s v="Account Executive I"/>
    <n v="57158"/>
    <n v="22"/>
    <n v="676061"/>
    <n v="500000"/>
    <n v="625000"/>
    <n v="750000"/>
    <n v="1000000"/>
    <n v="1.352122"/>
    <s v="125-150%"/>
    <n v="50000"/>
    <n v="18750"/>
    <n v="9190.98"/>
    <n v="0"/>
    <n v="0"/>
    <x v="538"/>
    <n v="135098.97999999998"/>
  </r>
  <r>
    <n v="5191866150"/>
    <s v="Luisa"/>
    <s v="Antic"/>
    <s v="Account Executive III"/>
    <n v="112098"/>
    <n v="15"/>
    <n v="430513"/>
    <n v="750000"/>
    <n v="937500"/>
    <n v="1125000"/>
    <n v="1500000"/>
    <n v="0.57401733333333338"/>
    <s v="0-100%"/>
    <n v="64576.95"/>
    <n v="0"/>
    <n v="0"/>
    <n v="0"/>
    <n v="0"/>
    <x v="539"/>
    <n v="176674.95"/>
  </r>
  <r>
    <n v="6531376252"/>
    <s v="Clyve"/>
    <s v="Dayley"/>
    <s v="Account Executive II"/>
    <n v="69272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x v="540"/>
    <n v="181892.09"/>
  </r>
  <r>
    <n v="6695538166"/>
    <s v="Jessie"/>
    <s v="Peabody"/>
    <s v="Account Executive II"/>
    <n v="72309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x v="541"/>
    <n v="182679.99"/>
  </r>
  <r>
    <n v="3609467622"/>
    <s v="Alberto"/>
    <s v="Morgan"/>
    <s v="Account Executive I"/>
    <n v="45564"/>
    <n v="17"/>
    <n v="471173"/>
    <n v="500000"/>
    <n v="625000"/>
    <n v="750000"/>
    <n v="1000000"/>
    <n v="0.94234600000000002"/>
    <s v="0-100%"/>
    <n v="47117.3"/>
    <n v="0"/>
    <n v="0"/>
    <n v="0"/>
    <n v="0"/>
    <x v="542"/>
    <n v="92681.3"/>
  </r>
  <r>
    <n v="8481632066"/>
    <s v="Bengt"/>
    <s v="Shillum"/>
    <s v="Account Executive III"/>
    <n v="87295"/>
    <n v="14"/>
    <n v="445257"/>
    <n v="750000"/>
    <n v="937500"/>
    <n v="1125000"/>
    <n v="1500000"/>
    <n v="0.59367599999999998"/>
    <s v="0-100%"/>
    <n v="66788.55"/>
    <n v="0"/>
    <n v="0"/>
    <n v="0"/>
    <n v="0"/>
    <x v="543"/>
    <n v="154083.54999999999"/>
  </r>
  <r>
    <n v="2234966051"/>
    <s v="Vania"/>
    <s v="Tolefree"/>
    <s v="Account Executive III"/>
    <n v="100058"/>
    <n v="21"/>
    <n v="699976"/>
    <n v="750000"/>
    <n v="937500"/>
    <n v="1125000"/>
    <n v="1500000"/>
    <n v="0.93330133333333332"/>
    <s v="0-100%"/>
    <n v="104996.4"/>
    <n v="0"/>
    <n v="0"/>
    <n v="0"/>
    <n v="0"/>
    <x v="544"/>
    <n v="205054.4"/>
  </r>
  <r>
    <n v="8603912793"/>
    <s v="Idell"/>
    <s v="Haskew"/>
    <s v="Account Executive III"/>
    <n v="107802"/>
    <n v="20"/>
    <n v="665332"/>
    <n v="750000"/>
    <n v="937500"/>
    <n v="1125000"/>
    <n v="1500000"/>
    <n v="0.88710933333333331"/>
    <s v="0-100%"/>
    <n v="99799.8"/>
    <n v="0"/>
    <n v="0"/>
    <n v="0"/>
    <n v="0"/>
    <x v="545"/>
    <n v="207601.8"/>
  </r>
  <r>
    <n v="6322781804"/>
    <s v="Shayne"/>
    <s v="Millin"/>
    <s v="Account Executive III"/>
    <n v="124518"/>
    <n v="23"/>
    <n v="893891"/>
    <n v="750000"/>
    <n v="937500"/>
    <n v="1125000"/>
    <n v="1500000"/>
    <n v="1.1918546666666667"/>
    <s v="100-125%"/>
    <n v="112500"/>
    <n v="27339.29"/>
    <n v="0"/>
    <n v="0"/>
    <n v="0"/>
    <x v="546"/>
    <n v="264357.29000000004"/>
  </r>
  <r>
    <n v="9287480133"/>
    <s v="Rufe"/>
    <s v="Smerdon"/>
    <s v="Account Executive III"/>
    <n v="98734"/>
    <n v="18"/>
    <n v="704901"/>
    <n v="750000"/>
    <n v="937500"/>
    <n v="1125000"/>
    <n v="1500000"/>
    <n v="0.93986800000000004"/>
    <s v="0-100%"/>
    <n v="105735.15"/>
    <n v="0"/>
    <n v="0"/>
    <n v="0"/>
    <n v="0"/>
    <x v="547"/>
    <n v="204469.15"/>
  </r>
  <r>
    <n v="7427985850"/>
    <s v="Tallie"/>
    <s v="Buckner"/>
    <s v="Account Executive III"/>
    <n v="77743"/>
    <n v="21"/>
    <n v="764254"/>
    <n v="750000"/>
    <n v="937500"/>
    <n v="1125000"/>
    <n v="1500000"/>
    <n v="1.0190053333333333"/>
    <s v="100-125%"/>
    <n v="112500"/>
    <n v="2708.26"/>
    <n v="0"/>
    <n v="0"/>
    <n v="0"/>
    <x v="548"/>
    <n v="192951.26"/>
  </r>
  <r>
    <n v="4328154427"/>
    <s v="Christabella"/>
    <s v="Timblett"/>
    <s v="Account Executive I"/>
    <n v="34691"/>
    <n v="20"/>
    <n v="637072"/>
    <n v="500000"/>
    <n v="625000"/>
    <n v="750000"/>
    <n v="1000000"/>
    <n v="1.2741439999999999"/>
    <s v="125-150%"/>
    <n v="50000"/>
    <n v="18750"/>
    <n v="2172.96"/>
    <n v="0"/>
    <n v="0"/>
    <x v="549"/>
    <n v="105613.96"/>
  </r>
  <r>
    <n v="5077974136"/>
    <s v="Pacorro"/>
    <s v="Balden"/>
    <s v="Account Executive III"/>
    <n v="94733"/>
    <n v="19"/>
    <n v="596790"/>
    <n v="750000"/>
    <n v="937500"/>
    <n v="1125000"/>
    <n v="1500000"/>
    <n v="0.79571999999999998"/>
    <s v="0-100%"/>
    <n v="89518.5"/>
    <n v="0"/>
    <n v="0"/>
    <n v="0"/>
    <n v="0"/>
    <x v="550"/>
    <n v="184251.5"/>
  </r>
  <r>
    <n v="9621331862"/>
    <s v="Elizabet"/>
    <s v="Kentish"/>
    <s v="Account Executive III"/>
    <n v="91656"/>
    <n v="14"/>
    <n v="454708"/>
    <n v="750000"/>
    <n v="937500"/>
    <n v="1125000"/>
    <n v="1500000"/>
    <n v="0.60627733333333333"/>
    <s v="0-100%"/>
    <n v="68206.2"/>
    <n v="0"/>
    <n v="0"/>
    <n v="0"/>
    <n v="0"/>
    <x v="551"/>
    <n v="159862.20000000001"/>
  </r>
  <r>
    <n v="6720857681"/>
    <s v="Cecilius"/>
    <s v="Messam"/>
    <s v="Account Executive II"/>
    <n v="7309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x v="552"/>
    <n v="187122.61"/>
  </r>
  <r>
    <n v="4502817627"/>
    <s v="Aurelie"/>
    <s v="Pickaver"/>
    <s v="Account Executive I"/>
    <n v="63908"/>
    <n v="17"/>
    <n v="695501"/>
    <n v="500000"/>
    <n v="625000"/>
    <n v="750000"/>
    <n v="1000000"/>
    <n v="1.3910020000000001"/>
    <s v="125-150%"/>
    <n v="50000"/>
    <n v="18750"/>
    <n v="12690.18"/>
    <n v="0"/>
    <n v="0"/>
    <x v="553"/>
    <n v="145348.18"/>
  </r>
  <r>
    <n v="7794042674"/>
    <s v="Huey"/>
    <s v="Strognell"/>
    <s v="Account Executive I"/>
    <n v="48616"/>
    <n v="26"/>
    <n v="937273"/>
    <n v="500000"/>
    <n v="625000"/>
    <n v="750000"/>
    <n v="1000000"/>
    <n v="1.874546"/>
    <s v="150-200%"/>
    <n v="50000"/>
    <n v="18750"/>
    <n v="22500"/>
    <n v="41200.06"/>
    <n v="0"/>
    <x v="554"/>
    <n v="181066.06"/>
  </r>
  <r>
    <n v="7637608875"/>
    <s v="Lawrence"/>
    <s v="Minchindon"/>
    <s v="Account Executive I"/>
    <n v="49539"/>
    <n v="20"/>
    <n v="712930"/>
    <n v="500000"/>
    <n v="625000"/>
    <n v="750000"/>
    <n v="1000000"/>
    <n v="1.4258599999999999"/>
    <s v="125-150%"/>
    <n v="50000"/>
    <n v="18750"/>
    <n v="15827.4"/>
    <n v="0"/>
    <n v="0"/>
    <x v="555"/>
    <n v="134116.4"/>
  </r>
  <r>
    <n v="2411473303"/>
    <s v="Ivan"/>
    <s v="Gonzalo"/>
    <s v="Account Executive II"/>
    <n v="76803"/>
    <n v="14"/>
    <n v="480741"/>
    <n v="600000"/>
    <n v="750000"/>
    <n v="900000"/>
    <n v="1200000"/>
    <n v="0.80123500000000003"/>
    <s v="0-100%"/>
    <n v="62496.33"/>
    <n v="0"/>
    <n v="0"/>
    <n v="0"/>
    <n v="0"/>
    <x v="556"/>
    <n v="139299.33000000002"/>
  </r>
  <r>
    <n v="9369490930"/>
    <s v="Gar"/>
    <s v="Mueller"/>
    <s v="Account Executive I"/>
    <n v="47086"/>
    <n v="14"/>
    <n v="445836"/>
    <n v="500000"/>
    <n v="625000"/>
    <n v="750000"/>
    <n v="1000000"/>
    <n v="0.89167200000000002"/>
    <s v="0-100%"/>
    <n v="44583.600000000006"/>
    <n v="0"/>
    <n v="0"/>
    <n v="0"/>
    <n v="0"/>
    <x v="557"/>
    <n v="91669.6"/>
  </r>
  <r>
    <n v="1252810490"/>
    <s v="Travers"/>
    <s v="Nequest"/>
    <s v="Account Executive III"/>
    <n v="89013"/>
    <n v="11"/>
    <n v="381274"/>
    <n v="750000"/>
    <n v="937500"/>
    <n v="1125000"/>
    <n v="1500000"/>
    <n v="0.50836533333333334"/>
    <s v="0-100%"/>
    <n v="57191.1"/>
    <n v="0"/>
    <n v="0"/>
    <n v="0"/>
    <n v="0"/>
    <x v="558"/>
    <n v="146204.1"/>
  </r>
  <r>
    <n v="7760701055"/>
    <s v="Mauricio"/>
    <s v="Smooth"/>
    <s v="Account Executive II"/>
    <n v="63518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x v="559"/>
    <n v="181811.24"/>
  </r>
  <r>
    <n v="8099854152"/>
    <s v="Elroy"/>
    <s v="Lenaghen"/>
    <s v="Account Executive I"/>
    <n v="33576"/>
    <n v="20"/>
    <n v="729765"/>
    <n v="500000"/>
    <n v="625000"/>
    <n v="750000"/>
    <n v="1000000"/>
    <n v="1.45953"/>
    <s v="125-150%"/>
    <n v="50000"/>
    <n v="18750"/>
    <n v="18857.7"/>
    <n v="0"/>
    <n v="0"/>
    <x v="560"/>
    <n v="121183.7"/>
  </r>
  <r>
    <n v="5623930522"/>
    <s v="Elie"/>
    <s v="Cantillion"/>
    <s v="Account Executive III"/>
    <n v="80442"/>
    <n v="24"/>
    <n v="850684"/>
    <n v="750000"/>
    <n v="937500"/>
    <n v="1125000"/>
    <n v="1500000"/>
    <n v="1.1342453333333333"/>
    <s v="100-125%"/>
    <n v="112500"/>
    <n v="19129.96"/>
    <n v="0"/>
    <n v="0"/>
    <n v="0"/>
    <x v="561"/>
    <n v="212071.96"/>
  </r>
  <r>
    <n v="3060876401"/>
    <s v="Tuckie"/>
    <s v="Mullenger"/>
    <s v="Account Executive I"/>
    <n v="41863"/>
    <n v="25"/>
    <n v="775801"/>
    <n v="500000"/>
    <n v="625000"/>
    <n v="750000"/>
    <n v="1000000"/>
    <n v="1.5516019999999999"/>
    <s v="150-200%"/>
    <n v="50000"/>
    <n v="18750"/>
    <n v="22500"/>
    <n v="5676.22"/>
    <n v="0"/>
    <x v="562"/>
    <n v="138789.22"/>
  </r>
  <r>
    <n v="960994726"/>
    <s v="Nichols"/>
    <s v="Exton"/>
    <s v="Account Executive II"/>
    <n v="76727"/>
    <n v="20"/>
    <n v="746897"/>
    <n v="600000"/>
    <n v="750000"/>
    <n v="900000"/>
    <n v="1200000"/>
    <n v="1.2448283333333334"/>
    <s v="100-125%"/>
    <n v="78000"/>
    <n v="24972.49"/>
    <n v="0"/>
    <n v="0"/>
    <n v="0"/>
    <x v="563"/>
    <n v="179699.49"/>
  </r>
  <r>
    <n v="4306425231"/>
    <s v="Fraze"/>
    <s v="Laing"/>
    <s v="Account Executive I"/>
    <n v="44821"/>
    <n v="18"/>
    <n v="671362"/>
    <n v="500000"/>
    <n v="625000"/>
    <n v="750000"/>
    <n v="1000000"/>
    <n v="1.342724"/>
    <s v="125-150%"/>
    <n v="50000"/>
    <n v="18750"/>
    <n v="8345.16"/>
    <n v="0"/>
    <n v="0"/>
    <x v="564"/>
    <n v="121916.16"/>
  </r>
  <r>
    <n v="844376051"/>
    <s v="Erika"/>
    <s v="Forsaith"/>
    <s v="Account Executive I"/>
    <n v="45096"/>
    <n v="19"/>
    <n v="607396"/>
    <n v="500000"/>
    <n v="625000"/>
    <n v="750000"/>
    <n v="1000000"/>
    <n v="1.2147920000000001"/>
    <s v="100-125%"/>
    <n v="50000"/>
    <n v="16109.4"/>
    <n v="0"/>
    <n v="0"/>
    <n v="0"/>
    <x v="565"/>
    <n v="111205.4"/>
  </r>
  <r>
    <n v="2074776004"/>
    <s v="Salli"/>
    <s v="Gooda"/>
    <s v="Account Executive II"/>
    <n v="77087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x v="566"/>
    <n v="192297.86"/>
  </r>
  <r>
    <n v="5998486889"/>
    <s v="Amalea"/>
    <s v="Murty"/>
    <s v="Account Executive I"/>
    <n v="57024"/>
    <n v="21"/>
    <n v="654637"/>
    <n v="500000"/>
    <n v="625000"/>
    <n v="750000"/>
    <n v="1000000"/>
    <n v="1.309274"/>
    <s v="125-150%"/>
    <n v="50000"/>
    <n v="18750"/>
    <n v="5334.66"/>
    <n v="0"/>
    <n v="0"/>
    <x v="567"/>
    <n v="131108.66"/>
  </r>
  <r>
    <n v="8069192305"/>
    <s v="Alexa"/>
    <s v="Balch"/>
    <s v="Account Executive III"/>
    <n v="78612"/>
    <n v="23"/>
    <n v="825594"/>
    <n v="750000"/>
    <n v="937500"/>
    <n v="1125000"/>
    <n v="1500000"/>
    <n v="1.100792"/>
    <s v="100-125%"/>
    <n v="112500"/>
    <n v="14362.86"/>
    <n v="0"/>
    <n v="0"/>
    <n v="0"/>
    <x v="568"/>
    <n v="205474.86"/>
  </r>
  <r>
    <n v="899126162"/>
    <s v="Nolie"/>
    <s v="Gonnin"/>
    <s v="Account Executive II"/>
    <n v="61001"/>
    <n v="21"/>
    <n v="695781"/>
    <n v="600000"/>
    <n v="750000"/>
    <n v="900000"/>
    <n v="1200000"/>
    <n v="1.159635"/>
    <s v="100-125%"/>
    <n v="78000"/>
    <n v="16282.77"/>
    <n v="0"/>
    <n v="0"/>
    <n v="0"/>
    <x v="569"/>
    <n v="155283.77000000002"/>
  </r>
  <r>
    <n v="2575500974"/>
    <s v="Orelia"/>
    <s v="Philipson"/>
    <s v="Account Executive II"/>
    <n v="66504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x v="570"/>
    <n v="218684.54"/>
  </r>
  <r>
    <n v="2561690342"/>
    <s v="Krisha"/>
    <s v="Rotherham"/>
    <s v="Account Executive III"/>
    <n v="121022"/>
    <n v="25"/>
    <n v="858349"/>
    <n v="750000"/>
    <n v="937500"/>
    <n v="1125000"/>
    <n v="1500000"/>
    <n v="1.1444653333333332"/>
    <s v="100-125%"/>
    <n v="112500"/>
    <n v="20586.310000000001"/>
    <n v="0"/>
    <n v="0"/>
    <n v="0"/>
    <x v="571"/>
    <n v="254108.31"/>
  </r>
  <r>
    <n v="1969484233"/>
    <s v="Elisabetta"/>
    <s v="Martinec"/>
    <s v="Account Executive I"/>
    <n v="40510"/>
    <n v="9"/>
    <n v="330864"/>
    <n v="500000"/>
    <n v="625000"/>
    <n v="750000"/>
    <n v="1000000"/>
    <n v="0.66172799999999998"/>
    <s v="0-100%"/>
    <n v="33086.400000000001"/>
    <n v="0"/>
    <n v="0"/>
    <n v="0"/>
    <n v="0"/>
    <x v="572"/>
    <n v="73596.399999999994"/>
  </r>
  <r>
    <n v="5903124704"/>
    <s v="Renaud"/>
    <s v="Highwood"/>
    <s v="Account Executive III"/>
    <n v="117483"/>
    <n v="26"/>
    <n v="885649"/>
    <n v="750000"/>
    <n v="937500"/>
    <n v="1125000"/>
    <n v="1500000"/>
    <n v="1.1808653333333334"/>
    <s v="100-125%"/>
    <n v="112500"/>
    <n v="25773.31"/>
    <n v="0"/>
    <n v="0"/>
    <n v="0"/>
    <x v="573"/>
    <n v="255756.31"/>
  </r>
  <r>
    <n v="4487905370"/>
    <s v="Chastity"/>
    <s v="Benninger"/>
    <s v="Account Executive I"/>
    <n v="63935"/>
    <n v="21"/>
    <n v="624674"/>
    <n v="500000"/>
    <n v="625000"/>
    <n v="750000"/>
    <n v="1000000"/>
    <n v="1.2493479999999999"/>
    <s v="100-125%"/>
    <n v="50000"/>
    <n v="18701.099999999999"/>
    <n v="0"/>
    <n v="0"/>
    <n v="0"/>
    <x v="574"/>
    <n v="132636.1"/>
  </r>
  <r>
    <n v="9548500949"/>
    <s v="Misty"/>
    <s v="Whitrod"/>
    <s v="Account Executive I"/>
    <n v="60056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x v="575"/>
    <n v="134345.68"/>
  </r>
  <r>
    <n v="9547713507"/>
    <s v="Darwin"/>
    <s v="Tinsley"/>
    <s v="Account Executive III"/>
    <n v="80591"/>
    <n v="19"/>
    <n v="762760"/>
    <n v="750000"/>
    <n v="937500"/>
    <n v="1125000"/>
    <n v="1500000"/>
    <n v="1.0170133333333333"/>
    <s v="100-125%"/>
    <n v="112500"/>
    <n v="2424.4"/>
    <n v="0"/>
    <n v="0"/>
    <n v="0"/>
    <x v="576"/>
    <n v="195515.4"/>
  </r>
  <r>
    <n v="895027720"/>
    <s v="Ddene"/>
    <s v="Castree"/>
    <s v="Account Executive III"/>
    <n v="110424"/>
    <n v="16"/>
    <n v="478308"/>
    <n v="750000"/>
    <n v="937500"/>
    <n v="1125000"/>
    <n v="1500000"/>
    <n v="0.63774399999999998"/>
    <s v="0-100%"/>
    <n v="71746.2"/>
    <n v="0"/>
    <n v="0"/>
    <n v="0"/>
    <n v="0"/>
    <x v="577"/>
    <n v="182170.2"/>
  </r>
  <r>
    <n v="7242677408"/>
    <s v="Dexter"/>
    <s v="Ewington"/>
    <s v="Account Executive III"/>
    <n v="86868"/>
    <n v="9"/>
    <n v="317530"/>
    <n v="750000"/>
    <n v="937500"/>
    <n v="1125000"/>
    <n v="1500000"/>
    <n v="0.42337333333333332"/>
    <s v="0-100%"/>
    <n v="47629.5"/>
    <n v="0"/>
    <n v="0"/>
    <n v="0"/>
    <n v="0"/>
    <x v="578"/>
    <n v="134497.5"/>
  </r>
  <r>
    <n v="7240169995"/>
    <s v="Titos"/>
    <s v="Shelmardine"/>
    <s v="Account Executive I"/>
    <n v="52553"/>
    <n v="21"/>
    <n v="702700"/>
    <n v="500000"/>
    <n v="625000"/>
    <n v="750000"/>
    <n v="1000000"/>
    <n v="1.4054"/>
    <s v="125-150%"/>
    <n v="50000"/>
    <n v="18750"/>
    <n v="13986"/>
    <n v="0"/>
    <n v="0"/>
    <x v="579"/>
    <n v="135289"/>
  </r>
  <r>
    <n v="9096285417"/>
    <s v="Giorgio"/>
    <s v="Suett"/>
    <s v="Account Executive I"/>
    <n v="34150"/>
    <n v="22"/>
    <n v="898061"/>
    <n v="500000"/>
    <n v="625000"/>
    <n v="750000"/>
    <n v="1000000"/>
    <n v="1.796122"/>
    <s v="150-200%"/>
    <n v="50000"/>
    <n v="18750"/>
    <n v="22500"/>
    <n v="32573.420000000002"/>
    <n v="0"/>
    <x v="580"/>
    <n v="157973.41999999998"/>
  </r>
  <r>
    <n v="2376099331"/>
    <s v="Cherye"/>
    <s v="Grunbaum"/>
    <s v="Account Executive I"/>
    <n v="40035"/>
    <n v="19"/>
    <n v="635564"/>
    <n v="500000"/>
    <n v="625000"/>
    <n v="750000"/>
    <n v="1000000"/>
    <n v="1.271128"/>
    <s v="125-150%"/>
    <n v="50000"/>
    <n v="18750"/>
    <n v="1901.52"/>
    <n v="0"/>
    <n v="0"/>
    <x v="581"/>
    <n v="110686.52"/>
  </r>
  <r>
    <n v="797787712"/>
    <s v="Duffy"/>
    <s v="Grimsdyke"/>
    <s v="Account Executive II"/>
    <n v="53868"/>
    <n v="13"/>
    <n v="382630"/>
    <n v="600000"/>
    <n v="750000"/>
    <n v="900000"/>
    <n v="1200000"/>
    <n v="0.63771666666666671"/>
    <s v="0-100%"/>
    <n v="49741.9"/>
    <n v="0"/>
    <n v="0"/>
    <n v="0"/>
    <n v="0"/>
    <x v="582"/>
    <n v="103609.9"/>
  </r>
  <r>
    <n v="1028388519"/>
    <s v="Barde"/>
    <s v="Pound"/>
    <s v="Account Executive I"/>
    <n v="35149"/>
    <n v="17"/>
    <n v="563706"/>
    <n v="500000"/>
    <n v="625000"/>
    <n v="750000"/>
    <n v="1000000"/>
    <n v="1.1274120000000001"/>
    <s v="100-125%"/>
    <n v="50000"/>
    <n v="9555.9"/>
    <n v="0"/>
    <n v="0"/>
    <n v="0"/>
    <x v="583"/>
    <n v="94704.9"/>
  </r>
  <r>
    <n v="3600185284"/>
    <s v="Nial"/>
    <s v="Giovanazzi"/>
    <s v="Account Executive II"/>
    <n v="52134"/>
    <n v="18"/>
    <n v="648709"/>
    <n v="600000"/>
    <n v="750000"/>
    <n v="900000"/>
    <n v="1200000"/>
    <n v="1.0811816666666667"/>
    <s v="100-125%"/>
    <n v="78000"/>
    <n v="8280.5300000000007"/>
    <n v="0"/>
    <n v="0"/>
    <n v="0"/>
    <x v="584"/>
    <n v="138414.53"/>
  </r>
  <r>
    <n v="247438790"/>
    <s v="Erin"/>
    <s v="Ducker"/>
    <s v="Account Executive I"/>
    <n v="57958"/>
    <n v="12"/>
    <n v="328657"/>
    <n v="500000"/>
    <n v="625000"/>
    <n v="750000"/>
    <n v="1000000"/>
    <n v="0.65731399999999995"/>
    <s v="0-100%"/>
    <n v="32865.700000000004"/>
    <n v="0"/>
    <n v="0"/>
    <n v="0"/>
    <n v="0"/>
    <x v="585"/>
    <n v="90823.700000000012"/>
  </r>
  <r>
    <n v="4188124377"/>
    <s v="Nicko"/>
    <s v="Ledington"/>
    <s v="Account Executive I"/>
    <n v="42063"/>
    <n v="9"/>
    <n v="283269"/>
    <n v="500000"/>
    <n v="625000"/>
    <n v="750000"/>
    <n v="1000000"/>
    <n v="0.56653799999999999"/>
    <s v="0-100%"/>
    <n v="28326.9"/>
    <n v="0"/>
    <n v="0"/>
    <n v="0"/>
    <n v="0"/>
    <x v="586"/>
    <n v="70389.899999999994"/>
  </r>
  <r>
    <n v="471886378"/>
    <s v="Damaris"/>
    <s v="Metson"/>
    <s v="Account Executive II"/>
    <n v="65588"/>
    <n v="21"/>
    <n v="721970"/>
    <n v="600000"/>
    <n v="750000"/>
    <n v="900000"/>
    <n v="1200000"/>
    <n v="1.2032833333333333"/>
    <s v="100-125%"/>
    <n v="78000"/>
    <n v="20734.900000000001"/>
    <n v="0"/>
    <n v="0"/>
    <n v="0"/>
    <x v="587"/>
    <n v="164322.9"/>
  </r>
  <r>
    <n v="4688336071"/>
    <s v="Merrill"/>
    <s v="Speakman"/>
    <s v="Account Executive III"/>
    <n v="111549"/>
    <n v="22"/>
    <n v="796327"/>
    <n v="750000"/>
    <n v="937500"/>
    <n v="1125000"/>
    <n v="1500000"/>
    <n v="1.0617693333333333"/>
    <s v="100-125%"/>
    <n v="112500"/>
    <n v="8802.1299999999992"/>
    <n v="0"/>
    <n v="0"/>
    <n v="0"/>
    <x v="588"/>
    <n v="232851.13"/>
  </r>
  <r>
    <n v="7778092905"/>
    <s v="Darcie"/>
    <s v="Hylands"/>
    <s v="Account Executive III"/>
    <n v="121420"/>
    <n v="25"/>
    <n v="880318"/>
    <n v="750000"/>
    <n v="937500"/>
    <n v="1125000"/>
    <n v="1500000"/>
    <n v="1.1737573333333333"/>
    <s v="100-125%"/>
    <n v="112500"/>
    <n v="24760.420000000002"/>
    <n v="0"/>
    <n v="0"/>
    <n v="0"/>
    <x v="589"/>
    <n v="258680.42"/>
  </r>
  <r>
    <n v="7338728615"/>
    <s v="Tedmund"/>
    <s v="Lardeux"/>
    <s v="Account Executive I"/>
    <n v="61730"/>
    <n v="27"/>
    <n v="939740"/>
    <n v="500000"/>
    <n v="625000"/>
    <n v="750000"/>
    <n v="1000000"/>
    <n v="1.87948"/>
    <s v="150-200%"/>
    <n v="50000"/>
    <n v="18750"/>
    <n v="22500"/>
    <n v="41742.800000000003"/>
    <n v="0"/>
    <x v="590"/>
    <n v="194722.8"/>
  </r>
  <r>
    <n v="6724903874"/>
    <s v="Jamil"/>
    <s v="Regnard"/>
    <s v="Account Executive III"/>
    <n v="118446"/>
    <n v="22"/>
    <n v="640400"/>
    <n v="750000"/>
    <n v="937500"/>
    <n v="1125000"/>
    <n v="1500000"/>
    <n v="0.85386666666666666"/>
    <s v="0-100%"/>
    <n v="96060"/>
    <n v="0"/>
    <n v="0"/>
    <n v="0"/>
    <n v="0"/>
    <x v="591"/>
    <n v="214506"/>
  </r>
  <r>
    <n v="2975315244"/>
    <s v="Merrile"/>
    <s v="Urrey"/>
    <s v="Account Executive III"/>
    <n v="108445"/>
    <n v="21"/>
    <n v="745518"/>
    <n v="750000"/>
    <n v="937500"/>
    <n v="1125000"/>
    <n v="1500000"/>
    <n v="0.99402400000000002"/>
    <s v="0-100%"/>
    <n v="111827.7"/>
    <n v="0"/>
    <n v="0"/>
    <n v="0"/>
    <n v="0"/>
    <x v="592"/>
    <n v="220272.7"/>
  </r>
  <r>
    <n v="7628323464"/>
    <s v="Jess"/>
    <s v="Martini"/>
    <s v="Account Executive II"/>
    <n v="79758"/>
    <n v="19"/>
    <n v="694245"/>
    <n v="600000"/>
    <n v="750000"/>
    <n v="900000"/>
    <n v="1200000"/>
    <n v="1.1570750000000001"/>
    <s v="100-125%"/>
    <n v="78000"/>
    <n v="16021.650000000001"/>
    <n v="0"/>
    <n v="0"/>
    <n v="0"/>
    <x v="593"/>
    <n v="173779.65"/>
  </r>
  <r>
    <n v="901154172"/>
    <s v="Sherwynd"/>
    <s v="Southerell"/>
    <s v="Account Executive II"/>
    <n v="79983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x v="594"/>
    <n v="185698.5"/>
  </r>
  <r>
    <n v="2958727874"/>
    <s v="Lucky"/>
    <s v="Whittlesey"/>
    <s v="Account Executive I"/>
    <n v="43950"/>
    <n v="16"/>
    <n v="542971"/>
    <n v="500000"/>
    <n v="625000"/>
    <n v="750000"/>
    <n v="1000000"/>
    <n v="1.085942"/>
    <s v="100-125%"/>
    <n v="50000"/>
    <n v="6445.65"/>
    <n v="0"/>
    <n v="0"/>
    <n v="0"/>
    <x v="595"/>
    <n v="100395.65"/>
  </r>
  <r>
    <n v="2307209530"/>
    <s v="Christan"/>
    <s v="Dukesbury"/>
    <s v="Account Executive III"/>
    <n v="115318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x v="596"/>
    <n v="269004.86"/>
  </r>
  <r>
    <n v="3473885983"/>
    <s v="Melloney"/>
    <s v="Brown"/>
    <s v="Account Executive III"/>
    <n v="112137"/>
    <n v="24"/>
    <n v="861253"/>
    <n v="750000"/>
    <n v="937500"/>
    <n v="1125000"/>
    <n v="1500000"/>
    <n v="1.1483373333333333"/>
    <s v="100-125%"/>
    <n v="112500"/>
    <n v="21138.07"/>
    <n v="0"/>
    <n v="0"/>
    <n v="0"/>
    <x v="597"/>
    <n v="245775.07"/>
  </r>
  <r>
    <n v="4815280800"/>
    <s v="Emanuele"/>
    <s v="Blackden"/>
    <s v="Account Executive I"/>
    <n v="38701"/>
    <n v="18"/>
    <n v="589906"/>
    <n v="500000"/>
    <n v="625000"/>
    <n v="750000"/>
    <n v="1000000"/>
    <n v="1.1798120000000001"/>
    <s v="100-125%"/>
    <n v="50000"/>
    <n v="13485.9"/>
    <n v="0"/>
    <n v="0"/>
    <n v="0"/>
    <x v="598"/>
    <n v="102186.9"/>
  </r>
  <r>
    <n v="1990334539"/>
    <s v="Florri"/>
    <s v="Coldbath"/>
    <s v="Account Executive III"/>
    <n v="122180"/>
    <n v="25"/>
    <n v="833615"/>
    <n v="750000"/>
    <n v="937500"/>
    <n v="1125000"/>
    <n v="1500000"/>
    <n v="1.1114866666666667"/>
    <s v="100-125%"/>
    <n v="112500"/>
    <n v="15886.85"/>
    <n v="0"/>
    <n v="0"/>
    <n v="0"/>
    <x v="599"/>
    <n v="250566.85"/>
  </r>
  <r>
    <n v="3932861779"/>
    <s v="Marvin"/>
    <s v="Pochin"/>
    <s v="Account Executive II"/>
    <n v="66367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x v="600"/>
    <n v="228745.78"/>
  </r>
  <r>
    <n v="4839119791"/>
    <s v="Kalindi"/>
    <s v="Hedin"/>
    <s v="Account Executive III"/>
    <n v="80045"/>
    <n v="19"/>
    <n v="626420"/>
    <n v="750000"/>
    <n v="937500"/>
    <n v="1125000"/>
    <n v="1500000"/>
    <n v="0.83522666666666667"/>
    <s v="0-100%"/>
    <n v="93963"/>
    <n v="0"/>
    <n v="0"/>
    <n v="0"/>
    <n v="0"/>
    <x v="601"/>
    <n v="174008"/>
  </r>
  <r>
    <n v="6850203894"/>
    <s v="Sena"/>
    <s v="Bartholomieu"/>
    <s v="Account Executive III"/>
    <n v="114758"/>
    <n v="15"/>
    <n v="500816"/>
    <n v="750000"/>
    <n v="937500"/>
    <n v="1125000"/>
    <n v="1500000"/>
    <n v="0.66775466666666672"/>
    <s v="0-100%"/>
    <n v="75122.399999999994"/>
    <n v="0"/>
    <n v="0"/>
    <n v="0"/>
    <n v="0"/>
    <x v="602"/>
    <n v="189880.4"/>
  </r>
  <r>
    <n v="2280674246"/>
    <s v="Claudie"/>
    <s v="Armin"/>
    <s v="Account Executive I"/>
    <n v="62574"/>
    <n v="13"/>
    <n v="416927"/>
    <n v="500000"/>
    <n v="625000"/>
    <n v="750000"/>
    <n v="1000000"/>
    <n v="0.83385399999999998"/>
    <s v="0-100%"/>
    <n v="41692.700000000004"/>
    <n v="0"/>
    <n v="0"/>
    <n v="0"/>
    <n v="0"/>
    <x v="603"/>
    <n v="104266.70000000001"/>
  </r>
  <r>
    <n v="9114174103"/>
    <s v="Cami"/>
    <s v="Wagstaffe"/>
    <s v="Account Executive II"/>
    <n v="71127"/>
    <n v="20"/>
    <n v="653236"/>
    <n v="600000"/>
    <n v="750000"/>
    <n v="900000"/>
    <n v="1200000"/>
    <n v="1.0887266666666666"/>
    <s v="100-125%"/>
    <n v="78000"/>
    <n v="9050.1200000000008"/>
    <n v="0"/>
    <n v="0"/>
    <n v="0"/>
    <x v="604"/>
    <n v="158177.12"/>
  </r>
  <r>
    <n v="232367817"/>
    <s v="Monty"/>
    <s v="Spellward"/>
    <s v="Account Executive III"/>
    <n v="83247"/>
    <n v="21"/>
    <n v="731557"/>
    <n v="750000"/>
    <n v="937500"/>
    <n v="1125000"/>
    <n v="1500000"/>
    <n v="0.97540933333333335"/>
    <s v="0-100%"/>
    <n v="109733.55"/>
    <n v="0"/>
    <n v="0"/>
    <n v="0"/>
    <n v="0"/>
    <x v="605"/>
    <n v="192980.55"/>
  </r>
  <r>
    <n v="2255261316"/>
    <s v="Vickie"/>
    <s v="Jocic"/>
    <s v="Account Executive III"/>
    <n v="116809"/>
    <n v="15"/>
    <n v="563423"/>
    <n v="750000"/>
    <n v="937500"/>
    <n v="1125000"/>
    <n v="1500000"/>
    <n v="0.75123066666666671"/>
    <s v="0-100%"/>
    <n v="84513.45"/>
    <n v="0"/>
    <n v="0"/>
    <n v="0"/>
    <n v="0"/>
    <x v="606"/>
    <n v="201322.45"/>
  </r>
  <r>
    <n v="264454596"/>
    <s v="Gayelord"/>
    <s v="Coffin"/>
    <s v="Account Executive III"/>
    <n v="83815"/>
    <n v="19"/>
    <n v="739687"/>
    <n v="750000"/>
    <n v="937500"/>
    <n v="1125000"/>
    <n v="1500000"/>
    <n v="0.98624933333333331"/>
    <s v="0-100%"/>
    <n v="110953.05"/>
    <n v="0"/>
    <n v="0"/>
    <n v="0"/>
    <n v="0"/>
    <x v="607"/>
    <n v="194768.05"/>
  </r>
  <r>
    <n v="1856596435"/>
    <s v="Waldemar"/>
    <s v="Vaggers"/>
    <s v="Account Executive III"/>
    <n v="100859"/>
    <n v="18"/>
    <n v="580833"/>
    <n v="750000"/>
    <n v="937500"/>
    <n v="1125000"/>
    <n v="1500000"/>
    <n v="0.77444400000000002"/>
    <s v="0-100%"/>
    <n v="87124.95"/>
    <n v="0"/>
    <n v="0"/>
    <n v="0"/>
    <n v="0"/>
    <x v="608"/>
    <n v="187983.95"/>
  </r>
  <r>
    <n v="8850022085"/>
    <s v="Hanson"/>
    <s v="Hadigate"/>
    <s v="Account Executive I"/>
    <n v="52669"/>
    <n v="17"/>
    <n v="599910"/>
    <n v="500000"/>
    <n v="625000"/>
    <n v="750000"/>
    <n v="1000000"/>
    <n v="1.1998200000000001"/>
    <s v="100-125%"/>
    <n v="50000"/>
    <n v="14986.5"/>
    <n v="0"/>
    <n v="0"/>
    <n v="0"/>
    <x v="609"/>
    <n v="117655.5"/>
  </r>
  <r>
    <n v="7585281072"/>
    <s v="Marie-jeanne"/>
    <s v="Marrow"/>
    <s v="Account Executive I"/>
    <n v="48015"/>
    <n v="16"/>
    <n v="492886"/>
    <n v="500000"/>
    <n v="625000"/>
    <n v="750000"/>
    <n v="1000000"/>
    <n v="0.98577199999999998"/>
    <s v="0-100%"/>
    <n v="49288.600000000006"/>
    <n v="0"/>
    <n v="0"/>
    <n v="0"/>
    <n v="0"/>
    <x v="610"/>
    <n v="97303.6"/>
  </r>
  <r>
    <n v="1079691642"/>
    <s v="Raff"/>
    <s v="Menichini"/>
    <s v="Account Executive III"/>
    <n v="113680"/>
    <n v="19"/>
    <n v="648303"/>
    <n v="750000"/>
    <n v="937500"/>
    <n v="1125000"/>
    <n v="1500000"/>
    <n v="0.86440399999999995"/>
    <s v="0-100%"/>
    <n v="97245.45"/>
    <n v="0"/>
    <n v="0"/>
    <n v="0"/>
    <n v="0"/>
    <x v="611"/>
    <n v="210925.45"/>
  </r>
  <r>
    <n v="5304381319"/>
    <s v="Barbra"/>
    <s v="Pistol"/>
    <s v="Account Executive II"/>
    <n v="74438"/>
    <n v="16"/>
    <n v="605237"/>
    <n v="600000"/>
    <n v="750000"/>
    <n v="900000"/>
    <n v="1200000"/>
    <n v="1.0087283333333332"/>
    <s v="100-125%"/>
    <n v="78000"/>
    <n v="890.29000000000008"/>
    <n v="0"/>
    <n v="0"/>
    <n v="0"/>
    <x v="612"/>
    <n v="153328.28999999998"/>
  </r>
  <r>
    <n v="2792636599"/>
    <s v="Patin"/>
    <s v="Scardifield"/>
    <s v="Account Executive III"/>
    <n v="120373"/>
    <n v="21"/>
    <n v="733491"/>
    <n v="750000"/>
    <n v="937500"/>
    <n v="1125000"/>
    <n v="1500000"/>
    <n v="0.97798799999999997"/>
    <s v="0-100%"/>
    <n v="110023.65"/>
    <n v="0"/>
    <n v="0"/>
    <n v="0"/>
    <n v="0"/>
    <x v="613"/>
    <n v="230396.65"/>
  </r>
  <r>
    <n v="8911781207"/>
    <s v="Webster"/>
    <s v="Akerman"/>
    <s v="Account Executive II"/>
    <n v="54392"/>
    <n v="20"/>
    <n v="601807"/>
    <n v="600000"/>
    <n v="750000"/>
    <n v="900000"/>
    <n v="1200000"/>
    <n v="1.0030116666666666"/>
    <s v="100-125%"/>
    <n v="78000"/>
    <n v="307.19"/>
    <n v="0"/>
    <n v="0"/>
    <n v="0"/>
    <x v="614"/>
    <n v="132699.19"/>
  </r>
  <r>
    <n v="5984294621"/>
    <s v="Juliet"/>
    <s v="Semered"/>
    <s v="Account Executive III"/>
    <n v="89873"/>
    <n v="28"/>
    <n v="982350"/>
    <n v="750000"/>
    <n v="937500"/>
    <n v="1125000"/>
    <n v="1500000"/>
    <n v="1.3098000000000001"/>
    <s v="125-150%"/>
    <n v="112500"/>
    <n v="35625"/>
    <n v="10315.5"/>
    <n v="0"/>
    <n v="0"/>
    <x v="615"/>
    <n v="248313.5"/>
  </r>
  <r>
    <n v="544760832"/>
    <s v="Andris"/>
    <s v="Worboy"/>
    <s v="Account Executive I"/>
    <n v="48646"/>
    <n v="22"/>
    <n v="713140"/>
    <n v="500000"/>
    <n v="625000"/>
    <n v="750000"/>
    <n v="1000000"/>
    <n v="1.42628"/>
    <s v="125-150%"/>
    <n v="50000"/>
    <n v="18750"/>
    <n v="15865.199999999999"/>
    <n v="0"/>
    <n v="0"/>
    <x v="616"/>
    <n v="133261.20000000001"/>
  </r>
  <r>
    <n v="3040116061"/>
    <s v="Antonina"/>
    <s v="Grammer"/>
    <s v="Account Executive II"/>
    <n v="65836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x v="617"/>
    <n v="171956.38"/>
  </r>
  <r>
    <n v="2257563263"/>
    <s v="Rance"/>
    <s v="Medwell"/>
    <s v="Account Executive II"/>
    <n v="79120"/>
    <n v="17"/>
    <n v="680087"/>
    <n v="600000"/>
    <n v="750000"/>
    <n v="900000"/>
    <n v="1200000"/>
    <n v="1.1334783333333334"/>
    <s v="100-125%"/>
    <n v="78000"/>
    <n v="13614.79"/>
    <n v="0"/>
    <n v="0"/>
    <n v="0"/>
    <x v="618"/>
    <n v="170734.79"/>
  </r>
  <r>
    <n v="263573389"/>
    <s v="Derrik"/>
    <s v="Bacchus"/>
    <s v="Account Executive II"/>
    <n v="69051"/>
    <n v="19"/>
    <n v="749434"/>
    <n v="600000"/>
    <n v="750000"/>
    <n v="900000"/>
    <n v="1200000"/>
    <n v="1.2490566666666667"/>
    <s v="100-125%"/>
    <n v="78000"/>
    <n v="25403.780000000002"/>
    <n v="0"/>
    <n v="0"/>
    <n v="0"/>
    <x v="619"/>
    <n v="172454.78"/>
  </r>
  <r>
    <n v="4578004252"/>
    <s v="Pietro"/>
    <s v="Coenraets"/>
    <s v="Account Executive III"/>
    <n v="114463"/>
    <n v="24"/>
    <n v="819368"/>
    <n v="750000"/>
    <n v="937500"/>
    <n v="1125000"/>
    <n v="1500000"/>
    <n v="1.0924906666666667"/>
    <s v="100-125%"/>
    <n v="112500"/>
    <n v="13179.92"/>
    <n v="0"/>
    <n v="0"/>
    <n v="0"/>
    <x v="620"/>
    <n v="240142.91999999998"/>
  </r>
  <r>
    <n v="7473861379"/>
    <s v="Daile"/>
    <s v="Kettel"/>
    <s v="Account Executive III"/>
    <n v="89176"/>
    <n v="22"/>
    <n v="817155"/>
    <n v="750000"/>
    <n v="937500"/>
    <n v="1125000"/>
    <n v="1500000"/>
    <n v="1.08954"/>
    <s v="100-125%"/>
    <n v="112500"/>
    <n v="12759.45"/>
    <n v="0"/>
    <n v="0"/>
    <n v="0"/>
    <x v="621"/>
    <n v="214435.45"/>
  </r>
  <r>
    <n v="2138131904"/>
    <s v="Curry"/>
    <s v="Coiley"/>
    <s v="Account Executive II"/>
    <n v="56095"/>
    <n v="25"/>
    <n v="739115"/>
    <n v="600000"/>
    <n v="750000"/>
    <n v="900000"/>
    <n v="1200000"/>
    <n v="1.2318583333333333"/>
    <s v="100-125%"/>
    <n v="78000"/>
    <n v="23649.550000000003"/>
    <n v="0"/>
    <n v="0"/>
    <n v="0"/>
    <x v="622"/>
    <n v="157744.54999999999"/>
  </r>
  <r>
    <n v="6284045549"/>
    <s v="Antons"/>
    <s v="Porkiss"/>
    <s v="Account Executive I"/>
    <n v="61708"/>
    <n v="18"/>
    <n v="585405"/>
    <n v="500000"/>
    <n v="625000"/>
    <n v="750000"/>
    <n v="1000000"/>
    <n v="1.1708099999999999"/>
    <s v="100-125%"/>
    <n v="50000"/>
    <n v="12810.75"/>
    <n v="0"/>
    <n v="0"/>
    <n v="0"/>
    <x v="623"/>
    <n v="124518.75"/>
  </r>
  <r>
    <n v="132027631"/>
    <s v="Millie"/>
    <s v="Shayler"/>
    <s v="Account Executive II"/>
    <n v="62126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x v="624"/>
    <n v="199162.58"/>
  </r>
  <r>
    <n v="9965847037"/>
    <s v="Rossie"/>
    <s v="Harget"/>
    <s v="Account Executive II"/>
    <n v="76262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x v="625"/>
    <n v="201668.57"/>
  </r>
  <r>
    <n v="8267733809"/>
    <s v="Abram"/>
    <s v="Hopfer"/>
    <s v="Account Executive I"/>
    <n v="41928"/>
    <n v="18"/>
    <n v="638085"/>
    <n v="500000"/>
    <n v="625000"/>
    <n v="750000"/>
    <n v="1000000"/>
    <n v="1.27617"/>
    <s v="125-150%"/>
    <n v="50000"/>
    <n v="18750"/>
    <n v="2355.2999999999997"/>
    <n v="0"/>
    <n v="0"/>
    <x v="626"/>
    <n v="113033.3"/>
  </r>
  <r>
    <n v="8065075959"/>
    <s v="Carree"/>
    <s v="Crayker"/>
    <s v="Account Executive II"/>
    <n v="73150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x v="627"/>
    <n v="181313.68"/>
  </r>
  <r>
    <n v="9095573850"/>
    <s v="Alyssa"/>
    <s v="Forsyth"/>
    <s v="Account Executive I"/>
    <n v="48251"/>
    <n v="13"/>
    <n v="436976"/>
    <n v="500000"/>
    <n v="625000"/>
    <n v="750000"/>
    <n v="1000000"/>
    <n v="0.87395199999999995"/>
    <s v="0-100%"/>
    <n v="43697.600000000006"/>
    <n v="0"/>
    <n v="0"/>
    <n v="0"/>
    <n v="0"/>
    <x v="628"/>
    <n v="91948.6"/>
  </r>
  <r>
    <n v="4323727860"/>
    <s v="Dyanne"/>
    <s v="Simper"/>
    <s v="Account Executive I"/>
    <n v="62832"/>
    <n v="23"/>
    <n v="798230"/>
    <n v="500000"/>
    <n v="625000"/>
    <n v="750000"/>
    <n v="1000000"/>
    <n v="1.59646"/>
    <s v="150-200%"/>
    <n v="50000"/>
    <n v="18750"/>
    <n v="22500"/>
    <n v="10610.6"/>
    <n v="0"/>
    <x v="629"/>
    <n v="164692.6"/>
  </r>
  <r>
    <n v="8024322455"/>
    <s v="Pren"/>
    <s v="Shanahan"/>
    <s v="Account Executive II"/>
    <n v="57634"/>
    <n v="19"/>
    <n v="689635"/>
    <n v="600000"/>
    <n v="750000"/>
    <n v="900000"/>
    <n v="1200000"/>
    <n v="1.1493916666666666"/>
    <s v="100-125%"/>
    <n v="78000"/>
    <n v="15237.95"/>
    <n v="0"/>
    <n v="0"/>
    <n v="0"/>
    <x v="630"/>
    <n v="150871.95000000001"/>
  </r>
  <r>
    <n v="4256220232"/>
    <s v="Ollie"/>
    <s v="Allsupp"/>
    <s v="Account Executive II"/>
    <n v="63611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x v="631"/>
    <n v="173564.93"/>
  </r>
  <r>
    <n v="650049144"/>
    <s v="Zaneta"/>
    <s v="Swaddle"/>
    <s v="Account Executive I"/>
    <n v="42284"/>
    <n v="21"/>
    <n v="685708"/>
    <n v="500000"/>
    <n v="625000"/>
    <n v="750000"/>
    <n v="1000000"/>
    <n v="1.371416"/>
    <s v="125-150%"/>
    <n v="50000"/>
    <n v="18750"/>
    <n v="10927.439999999999"/>
    <n v="0"/>
    <n v="0"/>
    <x v="632"/>
    <n v="121961.44"/>
  </r>
  <r>
    <n v="8788824691"/>
    <s v="Hamlin"/>
    <s v="Matchitt"/>
    <s v="Account Executive I"/>
    <n v="36801"/>
    <n v="15"/>
    <n v="555207"/>
    <n v="500000"/>
    <n v="625000"/>
    <n v="750000"/>
    <n v="1000000"/>
    <n v="1.110414"/>
    <s v="100-125%"/>
    <n v="50000"/>
    <n v="8281.0499999999993"/>
    <n v="0"/>
    <n v="0"/>
    <n v="0"/>
    <x v="633"/>
    <n v="95082.05"/>
  </r>
  <r>
    <n v="6732216945"/>
    <s v="Lucila"/>
    <s v="Fosh"/>
    <s v="Account Executive I"/>
    <n v="35593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x v="634"/>
    <n v="141856.46000000002"/>
  </r>
  <r>
    <n v="6731572691"/>
    <s v="Chan"/>
    <s v="Shillabeare"/>
    <s v="Account Executive I"/>
    <n v="36362"/>
    <n v="22"/>
    <n v="789839"/>
    <n v="500000"/>
    <n v="625000"/>
    <n v="750000"/>
    <n v="1000000"/>
    <n v="1.5796779999999999"/>
    <s v="150-200%"/>
    <n v="50000"/>
    <n v="18750"/>
    <n v="22500"/>
    <n v="8764.58"/>
    <n v="0"/>
    <x v="635"/>
    <n v="136376.58000000002"/>
  </r>
  <r>
    <n v="5684780105"/>
    <s v="Nathaniel"/>
    <s v="Evered"/>
    <s v="Account Executive III"/>
    <n v="99346"/>
    <n v="16"/>
    <n v="633853"/>
    <n v="750000"/>
    <n v="937500"/>
    <n v="1125000"/>
    <n v="1500000"/>
    <n v="0.8451373333333333"/>
    <s v="0-100%"/>
    <n v="95077.95"/>
    <n v="0"/>
    <n v="0"/>
    <n v="0"/>
    <n v="0"/>
    <x v="636"/>
    <n v="194423.95"/>
  </r>
  <r>
    <n v="8277918739"/>
    <s v="Ddene"/>
    <s v="Iddiens"/>
    <s v="Account Executive I"/>
    <n v="42146"/>
    <n v="15"/>
    <n v="505122"/>
    <n v="500000"/>
    <n v="625000"/>
    <n v="750000"/>
    <n v="1000000"/>
    <n v="1.0102439999999999"/>
    <s v="100-125%"/>
    <n v="50000"/>
    <n v="768.3"/>
    <n v="0"/>
    <n v="0"/>
    <n v="0"/>
    <x v="637"/>
    <n v="92914.3"/>
  </r>
  <r>
    <n v="4877108939"/>
    <s v="Nikolos"/>
    <s v="Santino"/>
    <s v="Account Executive III"/>
    <n v="99554"/>
    <n v="27"/>
    <n v="899816"/>
    <n v="750000"/>
    <n v="937500"/>
    <n v="1125000"/>
    <n v="1500000"/>
    <n v="1.1997546666666667"/>
    <s v="100-125%"/>
    <n v="112500"/>
    <n v="28465.040000000001"/>
    <n v="0"/>
    <n v="0"/>
    <n v="0"/>
    <x v="638"/>
    <n v="240519.04000000001"/>
  </r>
  <r>
    <n v="5574535556"/>
    <s v="Barbi"/>
    <s v="Ayshford"/>
    <s v="Account Executive III"/>
    <n v="116388"/>
    <n v="28"/>
    <n v="869554"/>
    <n v="750000"/>
    <n v="937500"/>
    <n v="1125000"/>
    <n v="1500000"/>
    <n v="1.1594053333333334"/>
    <s v="100-125%"/>
    <n v="112500"/>
    <n v="22715.260000000002"/>
    <n v="0"/>
    <n v="0"/>
    <n v="0"/>
    <x v="639"/>
    <n v="251603.26"/>
  </r>
  <r>
    <n v="5383734902"/>
    <s v="Pamela"/>
    <s v="Banke"/>
    <s v="Account Executive III"/>
    <n v="98117"/>
    <n v="18"/>
    <n v="699755"/>
    <n v="750000"/>
    <n v="937500"/>
    <n v="1125000"/>
    <n v="1500000"/>
    <n v="0.93300666666666665"/>
    <s v="0-100%"/>
    <n v="104963.25"/>
    <n v="0"/>
    <n v="0"/>
    <n v="0"/>
    <n v="0"/>
    <x v="640"/>
    <n v="203080.25"/>
  </r>
  <r>
    <n v="7659816853"/>
    <s v="Anthe"/>
    <s v="McNish"/>
    <s v="Account Executive II"/>
    <n v="75955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x v="641"/>
    <n v="181574.53"/>
  </r>
  <r>
    <n v="8673837456"/>
    <s v="Emilio"/>
    <s v="Schimke"/>
    <s v="Account Executive II"/>
    <n v="72725"/>
    <n v="18"/>
    <n v="580079"/>
    <n v="600000"/>
    <n v="750000"/>
    <n v="900000"/>
    <n v="1200000"/>
    <n v="0.96679833333333332"/>
    <s v="0-100%"/>
    <n v="75410.27"/>
    <n v="0"/>
    <n v="0"/>
    <n v="0"/>
    <n v="0"/>
    <x v="642"/>
    <n v="148135.27000000002"/>
  </r>
  <r>
    <n v="1887308636"/>
    <s v="Van"/>
    <s v="Vedmore"/>
    <s v="Account Executive II"/>
    <n v="67464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x v="643"/>
    <n v="213230.6"/>
  </r>
  <r>
    <n v="9621571960"/>
    <s v="Nicki"/>
    <s v="Minnock"/>
    <s v="Account Executive II"/>
    <n v="65646"/>
    <n v="22"/>
    <n v="687722"/>
    <n v="600000"/>
    <n v="750000"/>
    <n v="900000"/>
    <n v="1200000"/>
    <n v="1.1462033333333332"/>
    <s v="100-125%"/>
    <n v="78000"/>
    <n v="14912.740000000002"/>
    <n v="0"/>
    <n v="0"/>
    <n v="0"/>
    <x v="644"/>
    <n v="158558.74"/>
  </r>
  <r>
    <n v="502909099"/>
    <s v="Mildred"/>
    <s v="Antonio"/>
    <s v="Account Executive I"/>
    <n v="43527"/>
    <n v="18"/>
    <n v="635587"/>
    <n v="500000"/>
    <n v="625000"/>
    <n v="750000"/>
    <n v="1000000"/>
    <n v="1.271174"/>
    <s v="125-150%"/>
    <n v="50000"/>
    <n v="18750"/>
    <n v="1905.6599999999999"/>
    <n v="0"/>
    <n v="0"/>
    <x v="645"/>
    <n v="114182.66"/>
  </r>
  <r>
    <n v="4937054791"/>
    <s v="Rosalie"/>
    <s v="Brankley"/>
    <s v="Account Executive II"/>
    <n v="58630"/>
    <n v="17"/>
    <n v="629139"/>
    <n v="600000"/>
    <n v="750000"/>
    <n v="900000"/>
    <n v="1200000"/>
    <n v="1.048565"/>
    <s v="100-125%"/>
    <n v="78000"/>
    <n v="4953.63"/>
    <n v="0"/>
    <n v="0"/>
    <n v="0"/>
    <x v="646"/>
    <n v="141583.63"/>
  </r>
  <r>
    <n v="7436398989"/>
    <s v="Josiah"/>
    <s v="Pepi"/>
    <s v="Account Executive III"/>
    <n v="117196"/>
    <n v="14"/>
    <n v="595107"/>
    <n v="750000"/>
    <n v="937500"/>
    <n v="1125000"/>
    <n v="1500000"/>
    <n v="0.79347599999999996"/>
    <s v="0-100%"/>
    <n v="89266.05"/>
    <n v="0"/>
    <n v="0"/>
    <n v="0"/>
    <n v="0"/>
    <x v="647"/>
    <n v="206462.05"/>
  </r>
  <r>
    <n v="7914395587"/>
    <s v="Amandie"/>
    <s v="McDyer"/>
    <s v="Account Executive II"/>
    <n v="69724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x v="648"/>
    <n v="192103.63"/>
  </r>
  <r>
    <n v="9854387496"/>
    <s v="Kaitlin"/>
    <s v="Greeveson"/>
    <s v="Account Executive III"/>
    <n v="120820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x v="649"/>
    <n v="273379.86"/>
  </r>
  <r>
    <n v="6321654205"/>
    <s v="Phillipe"/>
    <s v="Shildrake"/>
    <s v="Account Executive II"/>
    <n v="78338"/>
    <n v="18"/>
    <n v="732828"/>
    <n v="600000"/>
    <n v="750000"/>
    <n v="900000"/>
    <n v="1200000"/>
    <n v="1.2213799999999999"/>
    <s v="100-125%"/>
    <n v="78000"/>
    <n v="22580.760000000002"/>
    <n v="0"/>
    <n v="0"/>
    <n v="0"/>
    <x v="650"/>
    <n v="178918.76"/>
  </r>
  <r>
    <n v="3016741628"/>
    <s v="Carleen"/>
    <s v="Mingus"/>
    <s v="Account Executive III"/>
    <n v="122851"/>
    <n v="22"/>
    <n v="854591"/>
    <n v="750000"/>
    <n v="937500"/>
    <n v="1125000"/>
    <n v="1500000"/>
    <n v="1.1394546666666667"/>
    <s v="100-125%"/>
    <n v="112500"/>
    <n v="19872.29"/>
    <n v="0"/>
    <n v="0"/>
    <n v="0"/>
    <x v="651"/>
    <n v="255223.29"/>
  </r>
  <r>
    <n v="7938954179"/>
    <s v="Darin"/>
    <s v="Landal"/>
    <s v="Account Executive I"/>
    <n v="44924"/>
    <n v="15"/>
    <n v="588871"/>
    <n v="500000"/>
    <n v="625000"/>
    <n v="750000"/>
    <n v="1000000"/>
    <n v="1.1777420000000001"/>
    <s v="100-125%"/>
    <n v="50000"/>
    <n v="13330.65"/>
    <n v="0"/>
    <n v="0"/>
    <n v="0"/>
    <x v="652"/>
    <n v="108254.65"/>
  </r>
  <r>
    <n v="7866715386"/>
    <s v="Marjory"/>
    <s v="Lindman"/>
    <s v="Account Executive II"/>
    <n v="62143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x v="653"/>
    <n v="218353.02"/>
  </r>
  <r>
    <n v="7286297414"/>
    <s v="Luisa"/>
    <s v="Parradice"/>
    <s v="Account Executive I"/>
    <n v="47678"/>
    <n v="23"/>
    <n v="835659"/>
    <n v="500000"/>
    <n v="625000"/>
    <n v="750000"/>
    <n v="1000000"/>
    <n v="1.6713180000000001"/>
    <s v="150-200%"/>
    <n v="50000"/>
    <n v="18750"/>
    <n v="22500"/>
    <n v="18844.98"/>
    <n v="0"/>
    <x v="654"/>
    <n v="157772.97999999998"/>
  </r>
  <r>
    <n v="3867281491"/>
    <s v="Phillipe"/>
    <s v="Greenroyd"/>
    <s v="Account Executive I"/>
    <n v="44350"/>
    <n v="19"/>
    <n v="722389"/>
    <n v="500000"/>
    <n v="625000"/>
    <n v="750000"/>
    <n v="1000000"/>
    <n v="1.4447779999999999"/>
    <s v="125-150%"/>
    <n v="50000"/>
    <n v="18750"/>
    <n v="17530.02"/>
    <n v="0"/>
    <n v="0"/>
    <x v="655"/>
    <n v="130630.02"/>
  </r>
  <r>
    <n v="9726268931"/>
    <s v="Norbert"/>
    <s v="Segges"/>
    <s v="Account Executive II"/>
    <n v="66956"/>
    <n v="19"/>
    <n v="676097"/>
    <n v="600000"/>
    <n v="750000"/>
    <n v="900000"/>
    <n v="1200000"/>
    <n v="1.1268283333333333"/>
    <s v="100-125%"/>
    <n v="78000"/>
    <n v="12936.490000000002"/>
    <n v="0"/>
    <n v="0"/>
    <n v="0"/>
    <x v="656"/>
    <n v="157892.49"/>
  </r>
  <r>
    <n v="4235594176"/>
    <s v="Bianka"/>
    <s v="Sertin"/>
    <s v="Account Executive I"/>
    <n v="56533"/>
    <n v="20"/>
    <n v="751419"/>
    <n v="500000"/>
    <n v="625000"/>
    <n v="750000"/>
    <n v="1000000"/>
    <n v="1.5028379999999999"/>
    <s v="150-200%"/>
    <n v="50000"/>
    <n v="18750"/>
    <n v="22500"/>
    <n v="312.18"/>
    <n v="0"/>
    <x v="657"/>
    <n v="148095.18"/>
  </r>
  <r>
    <n v="5405945366"/>
    <s v="Miguel"/>
    <s v="Chasemore"/>
    <s v="Account Executive II"/>
    <n v="68841"/>
    <n v="16"/>
    <n v="585898"/>
    <n v="600000"/>
    <n v="750000"/>
    <n v="900000"/>
    <n v="1200000"/>
    <n v="0.97649666666666668"/>
    <s v="0-100%"/>
    <n v="76166.740000000005"/>
    <n v="0"/>
    <n v="0"/>
    <n v="0"/>
    <n v="0"/>
    <x v="658"/>
    <n v="145007.74"/>
  </r>
  <r>
    <n v="7453397081"/>
    <s v="Weylin"/>
    <s v="Daouze"/>
    <s v="Account Executive III"/>
    <n v="88012"/>
    <n v="13"/>
    <n v="432502"/>
    <n v="750000"/>
    <n v="937500"/>
    <n v="1125000"/>
    <n v="1500000"/>
    <n v="0.57666933333333337"/>
    <s v="0-100%"/>
    <n v="64875.299999999996"/>
    <n v="0"/>
    <n v="0"/>
    <n v="0"/>
    <n v="0"/>
    <x v="659"/>
    <n v="152887.29999999999"/>
  </r>
  <r>
    <n v="7268478941"/>
    <s v="Winfred"/>
    <s v="Siggee"/>
    <s v="Account Executive II"/>
    <n v="62721"/>
    <n v="18"/>
    <n v="695864"/>
    <n v="600000"/>
    <n v="750000"/>
    <n v="900000"/>
    <n v="1200000"/>
    <n v="1.1597733333333333"/>
    <s v="100-125%"/>
    <n v="78000"/>
    <n v="16296.880000000001"/>
    <n v="0"/>
    <n v="0"/>
    <n v="0"/>
    <x v="660"/>
    <n v="157017.88"/>
  </r>
  <r>
    <n v="1231429186"/>
    <s v="Nikolos"/>
    <s v="Ruppeli"/>
    <s v="Account Executive I"/>
    <n v="38588"/>
    <n v="25"/>
    <n v="805047"/>
    <n v="500000"/>
    <n v="625000"/>
    <n v="750000"/>
    <n v="1000000"/>
    <n v="1.6100939999999999"/>
    <s v="150-200%"/>
    <n v="50000"/>
    <n v="18750"/>
    <n v="22500"/>
    <n v="12110.34"/>
    <n v="0"/>
    <x v="661"/>
    <n v="141948.34"/>
  </r>
  <r>
    <n v="4638232353"/>
    <s v="Myrilla"/>
    <s v="Purvey"/>
    <s v="Account Executive II"/>
    <n v="66990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x v="662"/>
    <n v="181042.28999999998"/>
  </r>
  <r>
    <n v="1743464649"/>
    <s v="Deena"/>
    <s v="Leeming"/>
    <s v="Account Executive II"/>
    <n v="62983"/>
    <n v="21"/>
    <n v="689066"/>
    <n v="600000"/>
    <n v="750000"/>
    <n v="900000"/>
    <n v="1200000"/>
    <n v="1.1484433333333333"/>
    <s v="100-125%"/>
    <n v="78000"/>
    <n v="15141.220000000001"/>
    <n v="0"/>
    <n v="0"/>
    <n v="0"/>
    <x v="663"/>
    <n v="156124.22"/>
  </r>
  <r>
    <n v="5439294325"/>
    <s v="Carri"/>
    <s v="Howis"/>
    <s v="Account Executive III"/>
    <n v="94605"/>
    <n v="23"/>
    <n v="732680"/>
    <n v="750000"/>
    <n v="937500"/>
    <n v="1125000"/>
    <n v="1500000"/>
    <n v="0.9769066666666667"/>
    <s v="0-100%"/>
    <n v="109902"/>
    <n v="0"/>
    <n v="0"/>
    <n v="0"/>
    <n v="0"/>
    <x v="664"/>
    <n v="204507"/>
  </r>
  <r>
    <n v="9305168396"/>
    <s v="Lesley"/>
    <s v="Letford"/>
    <s v="Account Executive I"/>
    <n v="56397"/>
    <n v="19"/>
    <n v="749195"/>
    <n v="500000"/>
    <n v="625000"/>
    <n v="750000"/>
    <n v="1000000"/>
    <n v="1.4983900000000001"/>
    <s v="125-150%"/>
    <n v="50000"/>
    <n v="18750"/>
    <n v="22355.1"/>
    <n v="0"/>
    <n v="0"/>
    <x v="665"/>
    <n v="147502.1"/>
  </r>
  <r>
    <n v="6009848660"/>
    <s v="Madella"/>
    <s v="Seabert"/>
    <s v="Account Executive III"/>
    <n v="97912"/>
    <n v="25"/>
    <n v="961796"/>
    <n v="750000"/>
    <n v="937500"/>
    <n v="1125000"/>
    <n v="1500000"/>
    <n v="1.2823946666666666"/>
    <s v="125-150%"/>
    <n v="112500"/>
    <n v="35625"/>
    <n v="5588.08"/>
    <n v="0"/>
    <n v="0"/>
    <x v="666"/>
    <n v="251625.08"/>
  </r>
  <r>
    <n v="8552526727"/>
    <s v="Godard"/>
    <s v="Truett"/>
    <s v="Account Executive II"/>
    <n v="57147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x v="667"/>
    <n v="219483.92"/>
  </r>
  <r>
    <n v="3580617389"/>
    <s v="Demetris"/>
    <s v="Hazlegrove"/>
    <s v="Account Executive I"/>
    <n v="30231"/>
    <n v="18"/>
    <n v="577677"/>
    <n v="500000"/>
    <n v="625000"/>
    <n v="750000"/>
    <n v="1000000"/>
    <n v="1.155354"/>
    <s v="100-125%"/>
    <n v="50000"/>
    <n v="11651.55"/>
    <n v="0"/>
    <n v="0"/>
    <n v="0"/>
    <x v="668"/>
    <n v="91882.55"/>
  </r>
  <r>
    <n v="6520635286"/>
    <s v="Zane"/>
    <s v="Cheverton"/>
    <s v="Account Executive III"/>
    <n v="113407"/>
    <n v="14"/>
    <n v="471697"/>
    <n v="750000"/>
    <n v="937500"/>
    <n v="1125000"/>
    <n v="1500000"/>
    <n v="0.62892933333333334"/>
    <s v="0-100%"/>
    <n v="70754.55"/>
    <n v="0"/>
    <n v="0"/>
    <n v="0"/>
    <n v="0"/>
    <x v="669"/>
    <n v="184161.55"/>
  </r>
  <r>
    <n v="7070564503"/>
    <s v="Emmie"/>
    <s v="Ivamy"/>
    <s v="Account Executive III"/>
    <n v="107049"/>
    <n v="22"/>
    <n v="711984"/>
    <n v="750000"/>
    <n v="937500"/>
    <n v="1125000"/>
    <n v="1500000"/>
    <n v="0.94931200000000004"/>
    <s v="0-100%"/>
    <n v="106797.59999999999"/>
    <n v="0"/>
    <n v="0"/>
    <n v="0"/>
    <n v="0"/>
    <x v="670"/>
    <n v="213846.59999999998"/>
  </r>
  <r>
    <n v="4862005330"/>
    <s v="Fulvia"/>
    <s v="Aldie"/>
    <s v="Account Executive III"/>
    <n v="85270"/>
    <n v="27"/>
    <n v="909707"/>
    <n v="750000"/>
    <n v="937500"/>
    <n v="1125000"/>
    <n v="1500000"/>
    <n v="1.2129426666666667"/>
    <s v="100-125%"/>
    <n v="112500"/>
    <n v="30344.33"/>
    <n v="0"/>
    <n v="0"/>
    <n v="0"/>
    <x v="671"/>
    <n v="228114.33000000002"/>
  </r>
  <r>
    <n v="7966879720"/>
    <s v="Eal"/>
    <s v="Ezzle"/>
    <s v="Account Executive I"/>
    <n v="42251"/>
    <n v="18"/>
    <n v="579015"/>
    <n v="500000"/>
    <n v="625000"/>
    <n v="750000"/>
    <n v="1000000"/>
    <n v="1.1580299999999999"/>
    <s v="100-125%"/>
    <n v="50000"/>
    <n v="11852.25"/>
    <n v="0"/>
    <n v="0"/>
    <n v="0"/>
    <x v="672"/>
    <n v="104103.25"/>
  </r>
  <r>
    <n v="992720575"/>
    <s v="Brice"/>
    <s v="O'Sheeryne"/>
    <s v="Account Executive I"/>
    <n v="49548"/>
    <n v="25"/>
    <n v="778272"/>
    <n v="500000"/>
    <n v="625000"/>
    <n v="750000"/>
    <n v="1000000"/>
    <n v="1.5565439999999999"/>
    <s v="150-200%"/>
    <n v="50000"/>
    <n v="18750"/>
    <n v="22500"/>
    <n v="6219.84"/>
    <n v="0"/>
    <x v="673"/>
    <n v="147017.84"/>
  </r>
  <r>
    <n v="7188904251"/>
    <s v="Vail"/>
    <s v="Mailey"/>
    <s v="Account Executive III"/>
    <n v="123195"/>
    <n v="21"/>
    <n v="808246"/>
    <n v="750000"/>
    <n v="937500"/>
    <n v="1125000"/>
    <n v="1500000"/>
    <n v="1.0776613333333334"/>
    <s v="100-125%"/>
    <n v="112500"/>
    <n v="11066.74"/>
    <n v="0"/>
    <n v="0"/>
    <n v="0"/>
    <x v="674"/>
    <n v="246761.74"/>
  </r>
  <r>
    <n v="2353272215"/>
    <s v="Maury"/>
    <s v="Belshaw"/>
    <s v="Account Executive II"/>
    <n v="70609"/>
    <n v="26"/>
    <n v="1023789"/>
    <n v="600000"/>
    <n v="750000"/>
    <n v="900000"/>
    <n v="1200000"/>
    <n v="1.706315"/>
    <s v="150-200%"/>
    <n v="78000"/>
    <n v="25500.000000000004"/>
    <n v="31500"/>
    <n v="32185.14"/>
    <n v="0"/>
    <x v="675"/>
    <n v="237794.14"/>
  </r>
  <r>
    <n v="3259018638"/>
    <s v="Vladimir"/>
    <s v="Nassy"/>
    <s v="Account Executive I"/>
    <n v="60364"/>
    <n v="11"/>
    <n v="313642"/>
    <n v="500000"/>
    <n v="625000"/>
    <n v="750000"/>
    <n v="1000000"/>
    <n v="0.62728399999999995"/>
    <s v="0-100%"/>
    <n v="31364.2"/>
    <n v="0"/>
    <n v="0"/>
    <n v="0"/>
    <n v="0"/>
    <x v="676"/>
    <n v="91728.2"/>
  </r>
  <r>
    <n v="1419116835"/>
    <s v="Martica"/>
    <s v="Whyler"/>
    <s v="Account Executive III"/>
    <n v="117781"/>
    <n v="18"/>
    <n v="544027"/>
    <n v="750000"/>
    <n v="937500"/>
    <n v="1125000"/>
    <n v="1500000"/>
    <n v="0.72536933333333331"/>
    <s v="0-100%"/>
    <n v="81604.05"/>
    <n v="0"/>
    <n v="0"/>
    <n v="0"/>
    <n v="0"/>
    <x v="677"/>
    <n v="199385.05"/>
  </r>
  <r>
    <n v="4920920075"/>
    <s v="Boycie"/>
    <s v="Marten"/>
    <s v="Account Executive I"/>
    <n v="54277"/>
    <n v="21"/>
    <n v="732653"/>
    <n v="500000"/>
    <n v="625000"/>
    <n v="750000"/>
    <n v="1000000"/>
    <n v="1.465306"/>
    <s v="125-150%"/>
    <n v="50000"/>
    <n v="18750"/>
    <n v="19377.54"/>
    <n v="0"/>
    <n v="0"/>
    <x v="678"/>
    <n v="142404.54"/>
  </r>
  <r>
    <n v="3991175401"/>
    <s v="Sebastiano"/>
    <s v="Cloute"/>
    <s v="Account Executive III"/>
    <n v="85616"/>
    <n v="14"/>
    <n v="503861"/>
    <n v="750000"/>
    <n v="937500"/>
    <n v="1125000"/>
    <n v="1500000"/>
    <n v="0.67181466666666667"/>
    <s v="0-100%"/>
    <n v="75579.149999999994"/>
    <n v="0"/>
    <n v="0"/>
    <n v="0"/>
    <n v="0"/>
    <x v="679"/>
    <n v="161195.15"/>
  </r>
  <r>
    <n v="7243767311"/>
    <s v="Amory"/>
    <s v="Crasswell"/>
    <s v="Account Executive I"/>
    <n v="30256"/>
    <n v="22"/>
    <n v="742123"/>
    <n v="500000"/>
    <n v="625000"/>
    <n v="750000"/>
    <n v="1000000"/>
    <n v="1.484246"/>
    <s v="125-150%"/>
    <n v="50000"/>
    <n v="18750"/>
    <n v="21082.14"/>
    <n v="0"/>
    <n v="0"/>
    <x v="680"/>
    <n v="120088.14"/>
  </r>
  <r>
    <n v="9820632102"/>
    <s v="Sergio"/>
    <s v="Itzakovitz"/>
    <s v="Account Executive II"/>
    <n v="52637"/>
    <n v="9"/>
    <n v="229221"/>
    <n v="600000"/>
    <n v="750000"/>
    <n v="900000"/>
    <n v="1200000"/>
    <n v="0.38203500000000001"/>
    <s v="0-100%"/>
    <n v="29798.73"/>
    <n v="0"/>
    <n v="0"/>
    <n v="0"/>
    <n v="0"/>
    <x v="681"/>
    <n v="82435.73"/>
  </r>
  <r>
    <n v="6007705854"/>
    <s v="Donavon"/>
    <s v="Cheer"/>
    <s v="Account Executive III"/>
    <n v="107921"/>
    <n v="23"/>
    <n v="825058"/>
    <n v="750000"/>
    <n v="937500"/>
    <n v="1125000"/>
    <n v="1500000"/>
    <n v="1.1000773333333334"/>
    <s v="100-125%"/>
    <n v="112500"/>
    <n v="14261.02"/>
    <n v="0"/>
    <n v="0"/>
    <n v="0"/>
    <x v="682"/>
    <n v="234682.02000000002"/>
  </r>
  <r>
    <n v="4223282808"/>
    <s v="Kippar"/>
    <s v="Ricardin"/>
    <s v="Account Executive I"/>
    <n v="52880"/>
    <n v="20"/>
    <n v="716416"/>
    <n v="500000"/>
    <n v="625000"/>
    <n v="750000"/>
    <n v="1000000"/>
    <n v="1.4328320000000001"/>
    <s v="125-150%"/>
    <n v="50000"/>
    <n v="18750"/>
    <n v="16454.88"/>
    <n v="0"/>
    <n v="0"/>
    <x v="683"/>
    <n v="138084.88"/>
  </r>
  <r>
    <n v="1462166245"/>
    <s v="Barnabas"/>
    <s v="Jozefczak"/>
    <s v="Account Executive I"/>
    <n v="57979"/>
    <n v="20"/>
    <n v="730353"/>
    <n v="500000"/>
    <n v="625000"/>
    <n v="750000"/>
    <n v="1000000"/>
    <n v="1.4607060000000001"/>
    <s v="125-150%"/>
    <n v="50000"/>
    <n v="18750"/>
    <n v="18963.54"/>
    <n v="0"/>
    <n v="0"/>
    <x v="684"/>
    <n v="145692.54"/>
  </r>
  <r>
    <n v="1565607864"/>
    <s v="Sheilakathryn"/>
    <s v="Buckberry"/>
    <s v="Account Executive III"/>
    <n v="75155"/>
    <n v="13"/>
    <n v="474301"/>
    <n v="750000"/>
    <n v="937500"/>
    <n v="1125000"/>
    <n v="1500000"/>
    <n v="0.63240133333333337"/>
    <s v="0-100%"/>
    <n v="71145.149999999994"/>
    <n v="0"/>
    <n v="0"/>
    <n v="0"/>
    <n v="0"/>
    <x v="685"/>
    <n v="146300.15"/>
  </r>
  <r>
    <n v="2524849899"/>
    <s v="Tani"/>
    <s v="Haddock"/>
    <s v="Account Executive III"/>
    <n v="121772"/>
    <n v="21"/>
    <n v="747655"/>
    <n v="750000"/>
    <n v="937500"/>
    <n v="1125000"/>
    <n v="1500000"/>
    <n v="0.99687333333333328"/>
    <s v="0-100%"/>
    <n v="112148.25"/>
    <n v="0"/>
    <n v="0"/>
    <n v="0"/>
    <n v="0"/>
    <x v="686"/>
    <n v="233920.25"/>
  </r>
  <r>
    <n v="8349606134"/>
    <s v="Beaufort"/>
    <s v="Rentcome"/>
    <s v="Account Executive I"/>
    <n v="36618"/>
    <n v="21"/>
    <n v="733725"/>
    <n v="500000"/>
    <n v="625000"/>
    <n v="750000"/>
    <n v="1000000"/>
    <n v="1.4674499999999999"/>
    <s v="125-150%"/>
    <n v="50000"/>
    <n v="18750"/>
    <n v="19570.5"/>
    <n v="0"/>
    <n v="0"/>
    <x v="687"/>
    <n v="124938.5"/>
  </r>
  <r>
    <n v="2060025532"/>
    <s v="Petronille"/>
    <s v="Niles"/>
    <s v="Account Executive II"/>
    <n v="53096"/>
    <n v="19"/>
    <n v="588834"/>
    <n v="600000"/>
    <n v="750000"/>
    <n v="900000"/>
    <n v="1200000"/>
    <n v="0.98138999999999998"/>
    <s v="0-100%"/>
    <n v="76548.42"/>
    <n v="0"/>
    <n v="0"/>
    <n v="0"/>
    <n v="0"/>
    <x v="688"/>
    <n v="129644.42"/>
  </r>
  <r>
    <n v="2859566597"/>
    <s v="Hillel"/>
    <s v="Burdett"/>
    <s v="Account Executive II"/>
    <n v="76647"/>
    <n v="7"/>
    <n v="334109"/>
    <n v="600000"/>
    <n v="750000"/>
    <n v="900000"/>
    <n v="1200000"/>
    <n v="0.55684833333333328"/>
    <s v="0-100%"/>
    <n v="43434.17"/>
    <n v="0"/>
    <n v="0"/>
    <n v="0"/>
    <n v="0"/>
    <x v="689"/>
    <n v="120081.17"/>
  </r>
  <r>
    <n v="2079803735"/>
    <s v="Shawna"/>
    <s v="Powland"/>
    <s v="Account Executive I"/>
    <n v="54843"/>
    <n v="20"/>
    <n v="676256"/>
    <n v="500000"/>
    <n v="625000"/>
    <n v="750000"/>
    <n v="1000000"/>
    <n v="1.3525119999999999"/>
    <s v="125-150%"/>
    <n v="50000"/>
    <n v="18750"/>
    <n v="9226.08"/>
    <n v="0"/>
    <n v="0"/>
    <x v="690"/>
    <n v="132819.08000000002"/>
  </r>
  <r>
    <n v="7205256240"/>
    <s v="Simone"/>
    <s v="Garz"/>
    <s v="Account Executive II"/>
    <n v="78106"/>
    <n v="17"/>
    <n v="638311"/>
    <n v="600000"/>
    <n v="750000"/>
    <n v="900000"/>
    <n v="1200000"/>
    <n v="1.0638516666666666"/>
    <s v="100-125%"/>
    <n v="78000"/>
    <n v="6512.8700000000008"/>
    <n v="0"/>
    <n v="0"/>
    <n v="0"/>
    <x v="691"/>
    <n v="162618.87"/>
  </r>
  <r>
    <n v="4639895275"/>
    <s v="Alric"/>
    <s v="McNaught"/>
    <s v="Account Executive III"/>
    <n v="80883"/>
    <n v="18"/>
    <n v="622265"/>
    <n v="750000"/>
    <n v="937500"/>
    <n v="1125000"/>
    <n v="1500000"/>
    <n v="0.82968666666666668"/>
    <s v="0-100%"/>
    <n v="93339.75"/>
    <n v="0"/>
    <n v="0"/>
    <n v="0"/>
    <n v="0"/>
    <x v="692"/>
    <n v="174222.75"/>
  </r>
  <r>
    <n v="7039995972"/>
    <s v="Della"/>
    <s v="Tapson"/>
    <s v="Account Executive II"/>
    <n v="56729"/>
    <n v="24"/>
    <n v="862767"/>
    <n v="600000"/>
    <n v="750000"/>
    <n v="900000"/>
    <n v="1200000"/>
    <n v="1.437945"/>
    <s v="125-150%"/>
    <n v="78000"/>
    <n v="25500.000000000004"/>
    <n v="23681.07"/>
    <n v="0"/>
    <n v="0"/>
    <x v="693"/>
    <n v="183910.07"/>
  </r>
  <r>
    <n v="4396213212"/>
    <s v="Cristina"/>
    <s v="Seegar"/>
    <s v="Account Executive II"/>
    <n v="60884"/>
    <n v="20"/>
    <n v="634931"/>
    <n v="600000"/>
    <n v="750000"/>
    <n v="900000"/>
    <n v="1200000"/>
    <n v="1.0582183333333333"/>
    <s v="100-125%"/>
    <n v="78000"/>
    <n v="5938.27"/>
    <n v="0"/>
    <n v="0"/>
    <n v="0"/>
    <x v="694"/>
    <n v="144822.27000000002"/>
  </r>
  <r>
    <n v="7533163729"/>
    <s v="Osbourne"/>
    <s v="Kuhnke"/>
    <s v="Account Executive III"/>
    <n v="94545"/>
    <n v="23"/>
    <n v="769342"/>
    <n v="750000"/>
    <n v="937500"/>
    <n v="1125000"/>
    <n v="1500000"/>
    <n v="1.0257893333333334"/>
    <s v="100-125%"/>
    <n v="112500"/>
    <n v="3674.98"/>
    <n v="0"/>
    <n v="0"/>
    <n v="0"/>
    <x v="695"/>
    <n v="210719.97999999998"/>
  </r>
  <r>
    <n v="9705650896"/>
    <s v="Phil"/>
    <s v="Falconar"/>
    <s v="Account Executive II"/>
    <n v="54482"/>
    <n v="17"/>
    <n v="623150"/>
    <n v="600000"/>
    <n v="750000"/>
    <n v="900000"/>
    <n v="1200000"/>
    <n v="1.0385833333333334"/>
    <s v="100-125%"/>
    <n v="78000"/>
    <n v="3935.5000000000005"/>
    <n v="0"/>
    <n v="0"/>
    <n v="0"/>
    <x v="696"/>
    <n v="136417.5"/>
  </r>
  <r>
    <n v="1009146149"/>
    <s v="Sibbie"/>
    <s v="Cutbush"/>
    <s v="Account Executive II"/>
    <n v="78802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x v="697"/>
    <n v="210748.18"/>
  </r>
  <r>
    <n v="3303111790"/>
    <s v="Andris"/>
    <s v="Dunbleton"/>
    <s v="Account Executive I"/>
    <n v="63069"/>
    <n v="20"/>
    <n v="742207"/>
    <n v="500000"/>
    <n v="625000"/>
    <n v="750000"/>
    <n v="1000000"/>
    <n v="1.4844139999999999"/>
    <s v="125-150%"/>
    <n v="50000"/>
    <n v="18750"/>
    <n v="21097.26"/>
    <n v="0"/>
    <n v="0"/>
    <x v="698"/>
    <n v="152916.26"/>
  </r>
  <r>
    <n v="1456229036"/>
    <s v="Eward"/>
    <s v="Cureton"/>
    <s v="Account Executive II"/>
    <n v="73519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x v="699"/>
    <n v="194022.7"/>
  </r>
  <r>
    <n v="4969679754"/>
    <s v="Cecilia"/>
    <s v="Livingstone"/>
    <s v="Account Executive II"/>
    <n v="5460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x v="700"/>
    <n v="230545.24"/>
  </r>
  <r>
    <n v="1898839557"/>
    <s v="Glynis"/>
    <s v="Garaghan"/>
    <s v="Account Executive II"/>
    <n v="70011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x v="701"/>
    <n v="233740.74"/>
  </r>
  <r>
    <n v="7001733199"/>
    <s v="Wash"/>
    <s v="Aizlewood"/>
    <s v="Account Executive I"/>
    <n v="41890"/>
    <n v="21"/>
    <n v="645183"/>
    <n v="500000"/>
    <n v="625000"/>
    <n v="750000"/>
    <n v="1000000"/>
    <n v="1.2903659999999999"/>
    <s v="125-150%"/>
    <n v="50000"/>
    <n v="18750"/>
    <n v="3632.94"/>
    <n v="0"/>
    <n v="0"/>
    <x v="702"/>
    <n v="114272.94"/>
  </r>
  <r>
    <n v="6259267215"/>
    <s v="Had"/>
    <s v="Drew"/>
    <s v="Account Executive I"/>
    <n v="46915"/>
    <n v="15"/>
    <n v="482137"/>
    <n v="500000"/>
    <n v="625000"/>
    <n v="750000"/>
    <n v="1000000"/>
    <n v="0.96427399999999996"/>
    <s v="0-100%"/>
    <n v="48213.700000000004"/>
    <n v="0"/>
    <n v="0"/>
    <n v="0"/>
    <n v="0"/>
    <x v="703"/>
    <n v="95128.700000000012"/>
  </r>
  <r>
    <n v="7088886472"/>
    <s v="Krishnah"/>
    <s v="Capelle"/>
    <s v="Account Executive I"/>
    <n v="37423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x v="704"/>
    <n v="114020.1"/>
  </r>
  <r>
    <n v="9651729414"/>
    <s v="May"/>
    <s v="Fortesquieu"/>
    <s v="Account Executive I"/>
    <n v="35803"/>
    <n v="18"/>
    <n v="741656"/>
    <n v="500000"/>
    <n v="625000"/>
    <n v="750000"/>
    <n v="1000000"/>
    <n v="1.483312"/>
    <s v="125-150%"/>
    <n v="50000"/>
    <n v="18750"/>
    <n v="20998.079999999998"/>
    <n v="0"/>
    <n v="0"/>
    <x v="705"/>
    <n v="125551.08"/>
  </r>
  <r>
    <n v="1522190236"/>
    <s v="Hymie"/>
    <s v="LeEstut"/>
    <s v="Account Executive I"/>
    <n v="58957"/>
    <n v="16"/>
    <n v="627760"/>
    <n v="500000"/>
    <n v="625000"/>
    <n v="750000"/>
    <n v="1000000"/>
    <n v="1.25552"/>
    <s v="125-150%"/>
    <n v="50000"/>
    <n v="18750"/>
    <n v="496.79999999999995"/>
    <n v="0"/>
    <n v="0"/>
    <x v="706"/>
    <n v="128203.8"/>
  </r>
  <r>
    <n v="8145387981"/>
    <s v="Gerick"/>
    <s v="Callar"/>
    <s v="Account Executive II"/>
    <n v="55330"/>
    <n v="15"/>
    <n v="458353"/>
    <n v="600000"/>
    <n v="750000"/>
    <n v="900000"/>
    <n v="1200000"/>
    <n v="0.76392166666666672"/>
    <s v="0-100%"/>
    <n v="59585.89"/>
    <n v="0"/>
    <n v="0"/>
    <n v="0"/>
    <n v="0"/>
    <x v="707"/>
    <n v="114915.89"/>
  </r>
  <r>
    <n v="3488994694"/>
    <s v="Wheeler"/>
    <s v="Renoden"/>
    <s v="Account Executive III"/>
    <n v="120422"/>
    <n v="22"/>
    <n v="819130"/>
    <n v="750000"/>
    <n v="937500"/>
    <n v="1125000"/>
    <n v="1500000"/>
    <n v="1.0921733333333334"/>
    <s v="100-125%"/>
    <n v="112500"/>
    <n v="13134.7"/>
    <n v="0"/>
    <n v="0"/>
    <n v="0"/>
    <x v="708"/>
    <n v="246056.7"/>
  </r>
  <r>
    <n v="8945564357"/>
    <s v="Brendis"/>
    <s v="Marsie"/>
    <s v="Account Executive III"/>
    <n v="123875"/>
    <n v="20"/>
    <n v="858970"/>
    <n v="750000"/>
    <n v="937500"/>
    <n v="1125000"/>
    <n v="1500000"/>
    <n v="1.1452933333333333"/>
    <s v="100-125%"/>
    <n v="112500"/>
    <n v="20704.3"/>
    <n v="0"/>
    <n v="0"/>
    <n v="0"/>
    <x v="709"/>
    <n v="257079.3"/>
  </r>
  <r>
    <n v="8908432159"/>
    <s v="Consolata"/>
    <s v="Rosier"/>
    <s v="Account Executive I"/>
    <n v="57930"/>
    <n v="17"/>
    <n v="721837"/>
    <n v="500000"/>
    <n v="625000"/>
    <n v="750000"/>
    <n v="1000000"/>
    <n v="1.4436739999999999"/>
    <s v="125-150%"/>
    <n v="50000"/>
    <n v="18750"/>
    <n v="17430.66"/>
    <n v="0"/>
    <n v="0"/>
    <x v="710"/>
    <n v="144110.66"/>
  </r>
  <r>
    <n v="3858163570"/>
    <s v="Arlin"/>
    <s v="Glacken"/>
    <s v="Account Executive II"/>
    <n v="75333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x v="711"/>
    <n v="213995.88"/>
  </r>
  <r>
    <n v="7479962290"/>
    <s v="Paulo"/>
    <s v="Sibbert"/>
    <s v="Account Executive I"/>
    <n v="44582"/>
    <n v="18"/>
    <n v="605849"/>
    <n v="500000"/>
    <n v="625000"/>
    <n v="750000"/>
    <n v="1000000"/>
    <n v="1.2116979999999999"/>
    <s v="100-125%"/>
    <n v="50000"/>
    <n v="15877.349999999999"/>
    <n v="0"/>
    <n v="0"/>
    <n v="0"/>
    <x v="712"/>
    <n v="110459.35"/>
  </r>
  <r>
    <n v="7304628987"/>
    <s v="Mariquilla"/>
    <s v="Arsmith"/>
    <s v="Account Executive III"/>
    <n v="98920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x v="713"/>
    <n v="279368.05"/>
  </r>
  <r>
    <n v="9457151267"/>
    <s v="Engracia"/>
    <s v="Rigolle"/>
    <s v="Account Executive I"/>
    <n v="59083"/>
    <n v="18"/>
    <n v="696346"/>
    <n v="500000"/>
    <n v="625000"/>
    <n v="750000"/>
    <n v="1000000"/>
    <n v="1.392692"/>
    <s v="125-150%"/>
    <n v="50000"/>
    <n v="18750"/>
    <n v="12842.279999999999"/>
    <n v="0"/>
    <n v="0"/>
    <x v="714"/>
    <n v="140675.28"/>
  </r>
  <r>
    <n v="8905919081"/>
    <s v="Dennis"/>
    <s v="Cranage"/>
    <s v="Account Executive II"/>
    <n v="63201"/>
    <n v="16"/>
    <n v="521382"/>
    <n v="600000"/>
    <n v="750000"/>
    <n v="900000"/>
    <n v="1200000"/>
    <n v="0.86897000000000002"/>
    <s v="0-100%"/>
    <n v="67779.66"/>
    <n v="0"/>
    <n v="0"/>
    <n v="0"/>
    <n v="0"/>
    <x v="715"/>
    <n v="130980.66"/>
  </r>
  <r>
    <n v="6854809452"/>
    <s v="Sayer"/>
    <s v="McGonagle"/>
    <s v="Account Executive III"/>
    <n v="88836"/>
    <n v="24"/>
    <n v="843239"/>
    <n v="750000"/>
    <n v="937500"/>
    <n v="1125000"/>
    <n v="1500000"/>
    <n v="1.1243186666666667"/>
    <s v="100-125%"/>
    <n v="112500"/>
    <n v="17715.41"/>
    <n v="0"/>
    <n v="0"/>
    <n v="0"/>
    <x v="716"/>
    <n v="219051.41"/>
  </r>
  <r>
    <n v="9545462825"/>
    <s v="Arther"/>
    <s v="Plant"/>
    <s v="Account Executive II"/>
    <n v="66318"/>
    <n v="16"/>
    <n v="600509"/>
    <n v="600000"/>
    <n v="750000"/>
    <n v="900000"/>
    <n v="1200000"/>
    <n v="1.0008483333333333"/>
    <s v="100-125%"/>
    <n v="78000"/>
    <n v="86.53"/>
    <n v="0"/>
    <n v="0"/>
    <n v="0"/>
    <x v="717"/>
    <n v="144404.53"/>
  </r>
  <r>
    <n v="9258570278"/>
    <s v="Mallissa"/>
    <s v="Renak"/>
    <s v="Account Executive III"/>
    <n v="114845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x v="718"/>
    <n v="265325.89"/>
  </r>
  <r>
    <n v="6378969205"/>
    <s v="Sibby"/>
    <s v="Rastrick"/>
    <s v="Account Executive III"/>
    <n v="101118"/>
    <n v="22"/>
    <n v="721672"/>
    <n v="750000"/>
    <n v="937500"/>
    <n v="1125000"/>
    <n v="1500000"/>
    <n v="0.96222933333333338"/>
    <s v="0-100%"/>
    <n v="108250.8"/>
    <n v="0"/>
    <n v="0"/>
    <n v="0"/>
    <n v="0"/>
    <x v="719"/>
    <n v="209368.8"/>
  </r>
  <r>
    <n v="5005774041"/>
    <s v="Tracy"/>
    <s v="Briztman"/>
    <s v="Account Executive I"/>
    <n v="47985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x v="720"/>
    <n v="117866.66"/>
  </r>
  <r>
    <n v="3933561566"/>
    <s v="Kristien"/>
    <s v="Llewelly"/>
    <s v="Account Executive I"/>
    <n v="39956"/>
    <n v="20"/>
    <n v="630390"/>
    <n v="500000"/>
    <n v="625000"/>
    <n v="750000"/>
    <n v="1000000"/>
    <n v="1.26078"/>
    <s v="125-150%"/>
    <n v="50000"/>
    <n v="18750"/>
    <n v="970.19999999999993"/>
    <n v="0"/>
    <n v="0"/>
    <x v="721"/>
    <n v="109676.2"/>
  </r>
  <r>
    <n v="7912639675"/>
    <s v="Beverie"/>
    <s v="Ducket"/>
    <s v="Account Executive I"/>
    <n v="35505"/>
    <n v="21"/>
    <n v="792341"/>
    <n v="500000"/>
    <n v="625000"/>
    <n v="750000"/>
    <n v="1000000"/>
    <n v="1.5846819999999999"/>
    <s v="150-200%"/>
    <n v="50000"/>
    <n v="18750"/>
    <n v="22500"/>
    <n v="9315.02"/>
    <n v="0"/>
    <x v="722"/>
    <n v="136070.02000000002"/>
  </r>
  <r>
    <n v="8350412399"/>
    <s v="Meg"/>
    <s v="Greensides"/>
    <s v="Account Executive III"/>
    <n v="85407"/>
    <n v="11"/>
    <n v="290823"/>
    <n v="750000"/>
    <n v="937500"/>
    <n v="1125000"/>
    <n v="1500000"/>
    <n v="0.387764"/>
    <s v="0-100%"/>
    <n v="43623.45"/>
    <n v="0"/>
    <n v="0"/>
    <n v="0"/>
    <n v="0"/>
    <x v="723"/>
    <n v="129030.45"/>
  </r>
  <r>
    <n v="513904581"/>
    <s v="Abram"/>
    <s v="Causton"/>
    <s v="Account Executive III"/>
    <n v="98894"/>
    <n v="17"/>
    <n v="691255"/>
    <n v="750000"/>
    <n v="937500"/>
    <n v="1125000"/>
    <n v="1500000"/>
    <n v="0.92167333333333334"/>
    <s v="0-100%"/>
    <n v="103688.25"/>
    <n v="0"/>
    <n v="0"/>
    <n v="0"/>
    <n v="0"/>
    <x v="724"/>
    <n v="202582.25"/>
  </r>
  <r>
    <n v="3227873028"/>
    <s v="Sophie"/>
    <s v="MacLoughlin"/>
    <s v="Account Executive II"/>
    <n v="66623"/>
    <n v="24"/>
    <n v="833601"/>
    <n v="600000"/>
    <n v="750000"/>
    <n v="900000"/>
    <n v="1200000"/>
    <n v="1.389335"/>
    <s v="125-150%"/>
    <n v="78000"/>
    <n v="25500.000000000004"/>
    <n v="17556.21"/>
    <n v="0"/>
    <n v="0"/>
    <x v="725"/>
    <n v="187679.21"/>
  </r>
  <r>
    <n v="4808886316"/>
    <s v="Tiebout"/>
    <s v="Roby"/>
    <s v="Account Executive III"/>
    <n v="89443"/>
    <n v="23"/>
    <n v="857724"/>
    <n v="750000"/>
    <n v="937500"/>
    <n v="1125000"/>
    <n v="1500000"/>
    <n v="1.143632"/>
    <s v="100-125%"/>
    <n v="112500"/>
    <n v="20467.560000000001"/>
    <n v="0"/>
    <n v="0"/>
    <n v="0"/>
    <x v="726"/>
    <n v="222410.56"/>
  </r>
  <r>
    <n v="3097425365"/>
    <s v="Karalee"/>
    <s v="Durrance"/>
    <s v="Account Executive I"/>
    <n v="48216"/>
    <n v="22"/>
    <n v="606785"/>
    <n v="500000"/>
    <n v="625000"/>
    <n v="750000"/>
    <n v="1000000"/>
    <n v="1.21357"/>
    <s v="100-125%"/>
    <n v="50000"/>
    <n v="16017.75"/>
    <n v="0"/>
    <n v="0"/>
    <n v="0"/>
    <x v="727"/>
    <n v="114233.75"/>
  </r>
  <r>
    <n v="9916787441"/>
    <s v="Reginauld"/>
    <s v="Gurner"/>
    <s v="Account Executive III"/>
    <n v="77795"/>
    <n v="15"/>
    <n v="450041"/>
    <n v="750000"/>
    <n v="937500"/>
    <n v="1125000"/>
    <n v="1500000"/>
    <n v="0.60005466666666663"/>
    <s v="0-100%"/>
    <n v="67506.149999999994"/>
    <n v="0"/>
    <n v="0"/>
    <n v="0"/>
    <n v="0"/>
    <x v="728"/>
    <n v="145301.15"/>
  </r>
  <r>
    <n v="4428088442"/>
    <s v="Kiel"/>
    <s v="Woolveridge"/>
    <s v="Account Executive II"/>
    <n v="65570"/>
    <n v="22"/>
    <n v="690813"/>
    <n v="600000"/>
    <n v="750000"/>
    <n v="900000"/>
    <n v="1200000"/>
    <n v="1.1513549999999999"/>
    <s v="100-125%"/>
    <n v="78000"/>
    <n v="15438.210000000001"/>
    <n v="0"/>
    <n v="0"/>
    <n v="0"/>
    <x v="729"/>
    <n v="159008.21000000002"/>
  </r>
  <r>
    <n v="3217797337"/>
    <s v="Delia"/>
    <s v="Fylan"/>
    <s v="Account Executive I"/>
    <n v="57960"/>
    <n v="23"/>
    <n v="826017"/>
    <n v="500000"/>
    <n v="625000"/>
    <n v="750000"/>
    <n v="1000000"/>
    <n v="1.652034"/>
    <s v="150-200%"/>
    <n v="50000"/>
    <n v="18750"/>
    <n v="22500"/>
    <n v="16723.740000000002"/>
    <n v="0"/>
    <x v="730"/>
    <n v="165933.74"/>
  </r>
  <r>
    <n v="250257920"/>
    <s v="Berkly"/>
    <s v="Barg"/>
    <s v="Account Executive II"/>
    <n v="68286"/>
    <n v="17"/>
    <n v="594518"/>
    <n v="600000"/>
    <n v="750000"/>
    <n v="900000"/>
    <n v="1200000"/>
    <n v="0.99086333333333332"/>
    <s v="0-100%"/>
    <n v="77287.34"/>
    <n v="0"/>
    <n v="0"/>
    <n v="0"/>
    <n v="0"/>
    <x v="731"/>
    <n v="145573.34"/>
  </r>
  <r>
    <n v="1391414047"/>
    <s v="Arleyne"/>
    <s v="Piens"/>
    <s v="Account Executive I"/>
    <n v="36170"/>
    <n v="18"/>
    <n v="567584"/>
    <n v="500000"/>
    <n v="625000"/>
    <n v="750000"/>
    <n v="1000000"/>
    <n v="1.135168"/>
    <s v="100-125%"/>
    <n v="50000"/>
    <n v="10137.6"/>
    <n v="0"/>
    <n v="0"/>
    <n v="0"/>
    <x v="732"/>
    <n v="96307.6"/>
  </r>
  <r>
    <n v="5552170407"/>
    <s v="Lancelot"/>
    <s v="Watmough"/>
    <s v="Account Executive II"/>
    <n v="77030"/>
    <n v="16"/>
    <n v="612398"/>
    <n v="600000"/>
    <n v="750000"/>
    <n v="900000"/>
    <n v="1200000"/>
    <n v="1.0206633333333333"/>
    <s v="100-125%"/>
    <n v="78000"/>
    <n v="2107.6600000000003"/>
    <n v="0"/>
    <n v="0"/>
    <n v="0"/>
    <x v="733"/>
    <n v="157137.66"/>
  </r>
  <r>
    <n v="6286877770"/>
    <s v="Ramsay"/>
    <s v="Dawdry"/>
    <s v="Account Executive III"/>
    <n v="103201"/>
    <n v="25"/>
    <n v="795363"/>
    <n v="750000"/>
    <n v="937500"/>
    <n v="1125000"/>
    <n v="1500000"/>
    <n v="1.060484"/>
    <s v="100-125%"/>
    <n v="112500"/>
    <n v="8618.9699999999993"/>
    <n v="0"/>
    <n v="0"/>
    <n v="0"/>
    <x v="734"/>
    <n v="224319.97"/>
  </r>
  <r>
    <n v="6961242316"/>
    <s v="Dionisio"/>
    <s v="Gethyn"/>
    <s v="Account Executive I"/>
    <n v="49504"/>
    <n v="17"/>
    <n v="543073"/>
    <n v="500000"/>
    <n v="625000"/>
    <n v="750000"/>
    <n v="1000000"/>
    <n v="1.0861460000000001"/>
    <s v="100-125%"/>
    <n v="50000"/>
    <n v="6460.95"/>
    <n v="0"/>
    <n v="0"/>
    <n v="0"/>
    <x v="735"/>
    <n v="105964.95"/>
  </r>
  <r>
    <n v="4876404933"/>
    <s v="Megan"/>
    <s v="Churchard"/>
    <s v="Account Executive II"/>
    <n v="79018"/>
    <n v="22"/>
    <n v="737282"/>
    <n v="600000"/>
    <n v="750000"/>
    <n v="900000"/>
    <n v="1200000"/>
    <n v="1.2288033333333332"/>
    <s v="100-125%"/>
    <n v="78000"/>
    <n v="23337.940000000002"/>
    <n v="0"/>
    <n v="0"/>
    <n v="0"/>
    <x v="736"/>
    <n v="180355.94"/>
  </r>
  <r>
    <n v="3819859829"/>
    <s v="Hedwig"/>
    <s v="Wooding"/>
    <s v="Account Executive II"/>
    <n v="59349"/>
    <n v="20"/>
    <n v="599501"/>
    <n v="600000"/>
    <n v="750000"/>
    <n v="900000"/>
    <n v="1200000"/>
    <n v="0.99916833333333333"/>
    <s v="0-100%"/>
    <n v="77935.13"/>
    <n v="0"/>
    <n v="0"/>
    <n v="0"/>
    <n v="0"/>
    <x v="737"/>
    <n v="137284.13"/>
  </r>
  <r>
    <n v="7824503232"/>
    <s v="Artie"/>
    <s v="Etheredge"/>
    <s v="Account Executive II"/>
    <n v="79043"/>
    <n v="16"/>
    <n v="601796"/>
    <n v="600000"/>
    <n v="750000"/>
    <n v="900000"/>
    <n v="1200000"/>
    <n v="1.0029933333333334"/>
    <s v="100-125%"/>
    <n v="78000"/>
    <n v="305.32000000000005"/>
    <n v="0"/>
    <n v="0"/>
    <n v="0"/>
    <x v="738"/>
    <n v="157348.32"/>
  </r>
  <r>
    <n v="449160092"/>
    <s v="Martyn"/>
    <s v="Bunhill"/>
    <s v="Account Executive I"/>
    <n v="35607"/>
    <n v="17"/>
    <n v="516004"/>
    <n v="500000"/>
    <n v="625000"/>
    <n v="750000"/>
    <n v="1000000"/>
    <n v="1.032008"/>
    <s v="100-125%"/>
    <n v="50000"/>
    <n v="2400.6"/>
    <n v="0"/>
    <n v="0"/>
    <n v="0"/>
    <x v="739"/>
    <n v="88007.6"/>
  </r>
  <r>
    <n v="2944219065"/>
    <s v="Rodie"/>
    <s v="Elsip"/>
    <s v="Account Executive I"/>
    <n v="47688"/>
    <n v="19"/>
    <n v="649888"/>
    <n v="500000"/>
    <n v="625000"/>
    <n v="750000"/>
    <n v="1000000"/>
    <n v="1.299776"/>
    <s v="125-150%"/>
    <n v="50000"/>
    <n v="18750"/>
    <n v="4479.84"/>
    <n v="0"/>
    <n v="0"/>
    <x v="740"/>
    <n v="120917.84"/>
  </r>
  <r>
    <n v="6260817967"/>
    <s v="Colline"/>
    <s v="Openshaw"/>
    <s v="Account Executive I"/>
    <n v="37016"/>
    <n v="22"/>
    <n v="860163"/>
    <n v="500000"/>
    <n v="625000"/>
    <n v="750000"/>
    <n v="1000000"/>
    <n v="1.720326"/>
    <s v="150-200%"/>
    <n v="50000"/>
    <n v="18750"/>
    <n v="22500"/>
    <n v="24235.86"/>
    <n v="0"/>
    <x v="741"/>
    <n v="152501.85999999999"/>
  </r>
  <r>
    <n v="9597202352"/>
    <s v="Arline"/>
    <s v="Fallowes"/>
    <s v="Account Executive II"/>
    <n v="65032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x v="742"/>
    <n v="187648.72"/>
  </r>
  <r>
    <n v="3509620267"/>
    <s v="Henka"/>
    <s v="McInulty"/>
    <s v="Account Executive III"/>
    <n v="87823"/>
    <n v="17"/>
    <n v="791364"/>
    <n v="750000"/>
    <n v="937500"/>
    <n v="1125000"/>
    <n v="1500000"/>
    <n v="1.0551520000000001"/>
    <s v="100-125%"/>
    <n v="112500"/>
    <n v="7859.16"/>
    <n v="0"/>
    <n v="0"/>
    <n v="0"/>
    <x v="743"/>
    <n v="208182.16"/>
  </r>
  <r>
    <n v="797655034"/>
    <s v="Andre"/>
    <s v="Wemyss"/>
    <s v="Account Executive II"/>
    <n v="65275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x v="744"/>
    <n v="176597.91999999998"/>
  </r>
  <r>
    <n v="9228842121"/>
    <s v="Filbert"/>
    <s v="Dahle"/>
    <s v="Account Executive II"/>
    <n v="7492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x v="745"/>
    <n v="215437.78"/>
  </r>
  <r>
    <n v="29906814"/>
    <s v="Fredelia"/>
    <s v="Gianetti"/>
    <s v="Account Executive II"/>
    <n v="73967"/>
    <n v="20"/>
    <n v="694093"/>
    <n v="600000"/>
    <n v="750000"/>
    <n v="900000"/>
    <n v="1200000"/>
    <n v="1.1568216666666666"/>
    <s v="100-125%"/>
    <n v="78000"/>
    <n v="15995.810000000001"/>
    <n v="0"/>
    <n v="0"/>
    <n v="0"/>
    <x v="746"/>
    <n v="167962.81"/>
  </r>
  <r>
    <n v="3554301841"/>
    <s v="Rubin"/>
    <s v="Crummay"/>
    <s v="Account Executive III"/>
    <n v="94163"/>
    <n v="19"/>
    <n v="664872"/>
    <n v="750000"/>
    <n v="937500"/>
    <n v="1125000"/>
    <n v="1500000"/>
    <n v="0.88649599999999995"/>
    <s v="0-100%"/>
    <n v="99730.8"/>
    <n v="0"/>
    <n v="0"/>
    <n v="0"/>
    <n v="0"/>
    <x v="747"/>
    <n v="193893.8"/>
  </r>
  <r>
    <n v="7837437543"/>
    <s v="Doria"/>
    <s v="Lidgertwood"/>
    <s v="Account Executive I"/>
    <n v="60633"/>
    <n v="17"/>
    <n v="496536"/>
    <n v="500000"/>
    <n v="625000"/>
    <n v="750000"/>
    <n v="1000000"/>
    <n v="0.99307199999999995"/>
    <s v="0-100%"/>
    <n v="49653.600000000006"/>
    <n v="0"/>
    <n v="0"/>
    <n v="0"/>
    <n v="0"/>
    <x v="748"/>
    <n v="110286.6"/>
  </r>
  <r>
    <n v="9458901820"/>
    <s v="Moses"/>
    <s v="Keymar"/>
    <s v="Account Executive I"/>
    <n v="64311"/>
    <n v="18"/>
    <n v="570118"/>
    <n v="500000"/>
    <n v="625000"/>
    <n v="750000"/>
    <n v="1000000"/>
    <n v="1.140236"/>
    <s v="100-125%"/>
    <n v="50000"/>
    <n v="10517.699999999999"/>
    <n v="0"/>
    <n v="0"/>
    <n v="0"/>
    <x v="749"/>
    <n v="124828.7"/>
  </r>
  <r>
    <n v="8748349712"/>
    <s v="Frankie"/>
    <s v="Witnall"/>
    <s v="Account Executive III"/>
    <n v="105532"/>
    <n v="24"/>
    <n v="864121"/>
    <n v="750000"/>
    <n v="937500"/>
    <n v="1125000"/>
    <n v="1500000"/>
    <n v="1.1521613333333334"/>
    <s v="100-125%"/>
    <n v="112500"/>
    <n v="21682.99"/>
    <n v="0"/>
    <n v="0"/>
    <n v="0"/>
    <x v="750"/>
    <n v="239714.99"/>
  </r>
  <r>
    <n v="5403399259"/>
    <s v="Sherilyn"/>
    <s v="Barendtsen"/>
    <s v="Account Executive II"/>
    <n v="55461"/>
    <n v="14"/>
    <n v="374529"/>
    <n v="600000"/>
    <n v="750000"/>
    <n v="900000"/>
    <n v="1200000"/>
    <n v="0.62421499999999996"/>
    <s v="0-100%"/>
    <n v="48688.770000000004"/>
    <n v="0"/>
    <n v="0"/>
    <n v="0"/>
    <n v="0"/>
    <x v="751"/>
    <n v="104149.77"/>
  </r>
  <r>
    <n v="2792499575"/>
    <s v="Broderic"/>
    <s v="Osbourne"/>
    <s v="Account Executive III"/>
    <n v="103988"/>
    <n v="10"/>
    <n v="372686"/>
    <n v="750000"/>
    <n v="937500"/>
    <n v="1125000"/>
    <n v="1500000"/>
    <n v="0.49691466666666667"/>
    <s v="0-100%"/>
    <n v="55902.9"/>
    <n v="0"/>
    <n v="0"/>
    <n v="0"/>
    <n v="0"/>
    <x v="752"/>
    <n v="159890.9"/>
  </r>
  <r>
    <n v="3164004753"/>
    <s v="Conny"/>
    <s v="Sommerly"/>
    <s v="Account Executive I"/>
    <n v="30622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x v="753"/>
    <n v="153364.56"/>
  </r>
  <r>
    <n v="933051662"/>
    <s v="Arabel"/>
    <s v="Denison"/>
    <s v="Account Executive III"/>
    <n v="116350"/>
    <n v="15"/>
    <n v="573420"/>
    <n v="750000"/>
    <n v="937500"/>
    <n v="1125000"/>
    <n v="1500000"/>
    <n v="0.76456000000000002"/>
    <s v="0-100%"/>
    <n v="86013"/>
    <n v="0"/>
    <n v="0"/>
    <n v="0"/>
    <n v="0"/>
    <x v="754"/>
    <n v="202363"/>
  </r>
  <r>
    <n v="1382734301"/>
    <s v="Hugo"/>
    <s v="Mowbray"/>
    <s v="Account Executive III"/>
    <n v="108483"/>
    <n v="19"/>
    <n v="619204"/>
    <n v="750000"/>
    <n v="937500"/>
    <n v="1125000"/>
    <n v="1500000"/>
    <n v="0.8256053333333333"/>
    <s v="0-100%"/>
    <n v="92880.599999999991"/>
    <n v="0"/>
    <n v="0"/>
    <n v="0"/>
    <n v="0"/>
    <x v="755"/>
    <n v="201363.59999999998"/>
  </r>
  <r>
    <n v="4773306254"/>
    <s v="Joye"/>
    <s v="Mepham"/>
    <s v="Account Executive II"/>
    <n v="58452"/>
    <n v="20"/>
    <n v="598593"/>
    <n v="600000"/>
    <n v="750000"/>
    <n v="900000"/>
    <n v="1200000"/>
    <n v="0.99765499999999996"/>
    <s v="0-100%"/>
    <n v="77817.09"/>
    <n v="0"/>
    <n v="0"/>
    <n v="0"/>
    <n v="0"/>
    <x v="756"/>
    <n v="136269.09"/>
  </r>
  <r>
    <n v="76572129"/>
    <s v="Doralia"/>
    <s v="Robshaw"/>
    <s v="Account Executive III"/>
    <n v="85993"/>
    <n v="25"/>
    <n v="848660"/>
    <n v="750000"/>
    <n v="937500"/>
    <n v="1125000"/>
    <n v="1500000"/>
    <n v="1.1315466666666667"/>
    <s v="100-125%"/>
    <n v="112500"/>
    <n v="18745.400000000001"/>
    <n v="0"/>
    <n v="0"/>
    <n v="0"/>
    <x v="757"/>
    <n v="217238.39999999999"/>
  </r>
  <r>
    <n v="6300411419"/>
    <s v="Donnell"/>
    <s v="Preon"/>
    <s v="Account Executive I"/>
    <n v="43293"/>
    <n v="18"/>
    <n v="687708"/>
    <n v="500000"/>
    <n v="625000"/>
    <n v="750000"/>
    <n v="1000000"/>
    <n v="1.375416"/>
    <s v="125-150%"/>
    <n v="50000"/>
    <n v="18750"/>
    <n v="11287.439999999999"/>
    <n v="0"/>
    <n v="0"/>
    <x v="758"/>
    <n v="123330.44"/>
  </r>
  <r>
    <n v="5687748091"/>
    <s v="Beitris"/>
    <s v="Naulty"/>
    <s v="Account Executive II"/>
    <n v="53594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x v="759"/>
    <n v="177865.94"/>
  </r>
  <r>
    <n v="5988565948"/>
    <s v="Kyle"/>
    <s v="Molan"/>
    <s v="Account Executive I"/>
    <n v="33660"/>
    <n v="20"/>
    <n v="683641"/>
    <n v="500000"/>
    <n v="625000"/>
    <n v="750000"/>
    <n v="1000000"/>
    <n v="1.3672820000000001"/>
    <s v="125-150%"/>
    <n v="50000"/>
    <n v="18750"/>
    <n v="10555.38"/>
    <n v="0"/>
    <n v="0"/>
    <x v="760"/>
    <n v="112965.38"/>
  </r>
  <r>
    <n v="8526090127"/>
    <s v="Sidnee"/>
    <s v="Chalkly"/>
    <s v="Account Executive I"/>
    <n v="32505"/>
    <n v="19"/>
    <n v="683280"/>
    <n v="500000"/>
    <n v="625000"/>
    <n v="750000"/>
    <n v="1000000"/>
    <n v="1.36656"/>
    <s v="125-150%"/>
    <n v="50000"/>
    <n v="18750"/>
    <n v="10490.4"/>
    <n v="0"/>
    <n v="0"/>
    <x v="761"/>
    <n v="111745.4"/>
  </r>
  <r>
    <n v="8162941088"/>
    <s v="Zebadiah"/>
    <s v="Parham"/>
    <s v="Account Executive I"/>
    <n v="30769"/>
    <n v="29"/>
    <n v="869443"/>
    <n v="500000"/>
    <n v="625000"/>
    <n v="750000"/>
    <n v="1000000"/>
    <n v="1.7388859999999999"/>
    <s v="150-200%"/>
    <n v="50000"/>
    <n v="18750"/>
    <n v="22500"/>
    <n v="26277.46"/>
    <n v="0"/>
    <x v="762"/>
    <n v="148296.46"/>
  </r>
  <r>
    <n v="6019132307"/>
    <s v="Veriee"/>
    <s v="McGillacoell"/>
    <s v="Account Executive II"/>
    <n v="72064"/>
    <n v="19"/>
    <n v="677458"/>
    <n v="600000"/>
    <n v="750000"/>
    <n v="900000"/>
    <n v="1200000"/>
    <n v="1.1290966666666666"/>
    <s v="100-125%"/>
    <n v="78000"/>
    <n v="13167.86"/>
    <n v="0"/>
    <n v="0"/>
    <n v="0"/>
    <x v="763"/>
    <n v="163231.85999999999"/>
  </r>
  <r>
    <n v="7625163059"/>
    <s v="Ingar"/>
    <s v="Halpine"/>
    <s v="Account Executive II"/>
    <n v="5932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x v="764"/>
    <n v="169362.5"/>
  </r>
  <r>
    <n v="8445779583"/>
    <s v="Cyndia"/>
    <s v="Fratson"/>
    <s v="Account Executive II"/>
    <n v="61293"/>
    <n v="16"/>
    <n v="569297"/>
    <n v="600000"/>
    <n v="750000"/>
    <n v="900000"/>
    <n v="1200000"/>
    <n v="0.94882833333333338"/>
    <s v="0-100%"/>
    <n v="74008.61"/>
    <n v="0"/>
    <n v="0"/>
    <n v="0"/>
    <n v="0"/>
    <x v="765"/>
    <n v="135301.60999999999"/>
  </r>
  <r>
    <n v="4972162740"/>
    <s v="Merrel"/>
    <s v="Pomphrey"/>
    <s v="Account Executive II"/>
    <n v="64683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x v="766"/>
    <n v="183490.74"/>
  </r>
  <r>
    <n v="2456061896"/>
    <s v="Craggie"/>
    <s v="Paradin"/>
    <s v="Account Executive I"/>
    <n v="32384"/>
    <n v="15"/>
    <n v="458838"/>
    <n v="500000"/>
    <n v="625000"/>
    <n v="750000"/>
    <n v="1000000"/>
    <n v="0.91767600000000005"/>
    <s v="0-100%"/>
    <n v="45883.8"/>
    <n v="0"/>
    <n v="0"/>
    <n v="0"/>
    <n v="0"/>
    <x v="767"/>
    <n v="78267.8"/>
  </r>
  <r>
    <n v="8175279842"/>
    <s v="Nicolette"/>
    <s v="Matityahu"/>
    <s v="Account Executive II"/>
    <n v="50337"/>
    <n v="16"/>
    <n v="535986"/>
    <n v="600000"/>
    <n v="750000"/>
    <n v="900000"/>
    <n v="1200000"/>
    <n v="0.89331000000000005"/>
    <s v="0-100%"/>
    <n v="69678.180000000008"/>
    <n v="0"/>
    <n v="0"/>
    <n v="0"/>
    <n v="0"/>
    <x v="768"/>
    <n v="120015.18000000001"/>
  </r>
  <r>
    <n v="8728207157"/>
    <s v="Gaby"/>
    <s v="Shilston"/>
    <s v="Account Executive III"/>
    <n v="100924"/>
    <n v="23"/>
    <n v="728077"/>
    <n v="750000"/>
    <n v="937500"/>
    <n v="1125000"/>
    <n v="1500000"/>
    <n v="0.97076933333333337"/>
    <s v="0-100%"/>
    <n v="109211.55"/>
    <n v="0"/>
    <n v="0"/>
    <n v="0"/>
    <n v="0"/>
    <x v="769"/>
    <n v="210135.55"/>
  </r>
  <r>
    <n v="3764546336"/>
    <s v="Adolpho"/>
    <s v="Wickersham"/>
    <s v="Account Executive III"/>
    <n v="116738"/>
    <n v="22"/>
    <n v="826741"/>
    <n v="750000"/>
    <n v="937500"/>
    <n v="1125000"/>
    <n v="1500000"/>
    <n v="1.1023213333333333"/>
    <s v="100-125%"/>
    <n v="112500"/>
    <n v="14580.79"/>
    <n v="0"/>
    <n v="0"/>
    <n v="0"/>
    <x v="770"/>
    <n v="243818.79"/>
  </r>
  <r>
    <n v="6478891895"/>
    <s v="Chaddie"/>
    <s v="Record"/>
    <s v="Account Executive III"/>
    <n v="90997"/>
    <n v="18"/>
    <n v="585356"/>
    <n v="750000"/>
    <n v="937500"/>
    <n v="1125000"/>
    <n v="1500000"/>
    <n v="0.78047466666666665"/>
    <s v="0-100%"/>
    <n v="87803.4"/>
    <n v="0"/>
    <n v="0"/>
    <n v="0"/>
    <n v="0"/>
    <x v="771"/>
    <n v="178800.4"/>
  </r>
  <r>
    <n v="116428384"/>
    <s v="Leicester"/>
    <s v="Blonden"/>
    <s v="Account Executive I"/>
    <n v="49600"/>
    <n v="15"/>
    <n v="552282"/>
    <n v="500000"/>
    <n v="625000"/>
    <n v="750000"/>
    <n v="1000000"/>
    <n v="1.1045640000000001"/>
    <s v="100-125%"/>
    <n v="50000"/>
    <n v="7842.2999999999993"/>
    <n v="0"/>
    <n v="0"/>
    <n v="0"/>
    <x v="772"/>
    <n v="107442.3"/>
  </r>
  <r>
    <n v="3507341514"/>
    <s v="Rouvin"/>
    <s v="Bavister"/>
    <s v="Account Executive III"/>
    <n v="89245"/>
    <n v="17"/>
    <n v="596808"/>
    <n v="750000"/>
    <n v="937500"/>
    <n v="1125000"/>
    <n v="1500000"/>
    <n v="0.79574400000000001"/>
    <s v="0-100%"/>
    <n v="89521.2"/>
    <n v="0"/>
    <n v="0"/>
    <n v="0"/>
    <n v="0"/>
    <x v="773"/>
    <n v="178766.2"/>
  </r>
  <r>
    <n v="4094820760"/>
    <s v="Elmore"/>
    <s v="Gianullo"/>
    <s v="Account Executive II"/>
    <n v="74967"/>
    <n v="17"/>
    <n v="523072"/>
    <n v="600000"/>
    <n v="750000"/>
    <n v="900000"/>
    <n v="1200000"/>
    <n v="0.87178666666666671"/>
    <s v="0-100%"/>
    <n v="67999.360000000001"/>
    <n v="0"/>
    <n v="0"/>
    <n v="0"/>
    <n v="0"/>
    <x v="774"/>
    <n v="142966.35999999999"/>
  </r>
  <r>
    <n v="8718856853"/>
    <s v="Jourdain"/>
    <s v="Patience"/>
    <s v="Account Executive II"/>
    <n v="71243"/>
    <n v="19"/>
    <n v="681071"/>
    <n v="600000"/>
    <n v="750000"/>
    <n v="900000"/>
    <n v="1200000"/>
    <n v="1.1351183333333332"/>
    <s v="100-125%"/>
    <n v="78000"/>
    <n v="13782.070000000002"/>
    <n v="0"/>
    <n v="0"/>
    <n v="0"/>
    <x v="775"/>
    <n v="163025.07"/>
  </r>
  <r>
    <n v="4691333258"/>
    <s v="Richmound"/>
    <s v="Satyford"/>
    <s v="Account Executive I"/>
    <n v="39926"/>
    <n v="24"/>
    <n v="745980"/>
    <n v="500000"/>
    <n v="625000"/>
    <n v="750000"/>
    <n v="1000000"/>
    <n v="1.49196"/>
    <s v="125-150%"/>
    <n v="50000"/>
    <n v="18750"/>
    <n v="21776.399999999998"/>
    <n v="0"/>
    <n v="0"/>
    <x v="776"/>
    <n v="130452.4"/>
  </r>
  <r>
    <n v="4878156686"/>
    <s v="Maighdiln"/>
    <s v="Payfoot"/>
    <s v="Account Executive I"/>
    <n v="38736"/>
    <n v="20"/>
    <n v="650341"/>
    <n v="500000"/>
    <n v="625000"/>
    <n v="750000"/>
    <n v="1000000"/>
    <n v="1.3006819999999999"/>
    <s v="125-150%"/>
    <n v="50000"/>
    <n v="18750"/>
    <n v="4561.38"/>
    <n v="0"/>
    <n v="0"/>
    <x v="777"/>
    <n v="112047.38"/>
  </r>
  <r>
    <n v="8832488175"/>
    <s v="Eddy"/>
    <s v="Shilston"/>
    <s v="Account Executive II"/>
    <n v="5068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x v="778"/>
    <n v="176344.47"/>
  </r>
  <r>
    <n v="483886254"/>
    <s v="Amalee"/>
    <s v="Shaddock"/>
    <s v="Account Executive I"/>
    <n v="58261"/>
    <n v="26"/>
    <n v="921445"/>
    <n v="500000"/>
    <n v="625000"/>
    <n v="750000"/>
    <n v="1000000"/>
    <n v="1.8428899999999999"/>
    <s v="150-200%"/>
    <n v="50000"/>
    <n v="18750"/>
    <n v="22500"/>
    <n v="37717.9"/>
    <n v="0"/>
    <x v="779"/>
    <n v="187228.9"/>
  </r>
  <r>
    <n v="8109358470"/>
    <s v="Marysa"/>
    <s v="Skalls"/>
    <s v="Account Executive II"/>
    <n v="74649"/>
    <n v="18"/>
    <n v="646149"/>
    <n v="600000"/>
    <n v="750000"/>
    <n v="900000"/>
    <n v="1200000"/>
    <n v="1.0769150000000001"/>
    <s v="100-125%"/>
    <n v="78000"/>
    <n v="7845.3300000000008"/>
    <n v="0"/>
    <n v="0"/>
    <n v="0"/>
    <x v="780"/>
    <n v="160494.33000000002"/>
  </r>
  <r>
    <n v="2426144645"/>
    <s v="Morty"/>
    <s v="Kettlestringes"/>
    <s v="Account Executive I"/>
    <n v="32787"/>
    <n v="18"/>
    <n v="700912"/>
    <n v="500000"/>
    <n v="625000"/>
    <n v="750000"/>
    <n v="1000000"/>
    <n v="1.401824"/>
    <s v="125-150%"/>
    <n v="50000"/>
    <n v="18750"/>
    <n v="13664.16"/>
    <n v="0"/>
    <n v="0"/>
    <x v="781"/>
    <n v="115201.16"/>
  </r>
  <r>
    <n v="8467388188"/>
    <s v="Juditha"/>
    <s v="Robe"/>
    <s v="Account Executive II"/>
    <n v="60837"/>
    <n v="14"/>
    <n v="564088"/>
    <n v="600000"/>
    <n v="750000"/>
    <n v="900000"/>
    <n v="1200000"/>
    <n v="0.94014666666666669"/>
    <s v="0-100%"/>
    <n v="73331.44"/>
    <n v="0"/>
    <n v="0"/>
    <n v="0"/>
    <n v="0"/>
    <x v="782"/>
    <n v="134168.44"/>
  </r>
  <r>
    <n v="3524504531"/>
    <s v="Winston"/>
    <s v="Pech"/>
    <s v="Account Executive III"/>
    <n v="106058"/>
    <n v="21"/>
    <n v="716444"/>
    <n v="750000"/>
    <n v="937500"/>
    <n v="1125000"/>
    <n v="1500000"/>
    <n v="0.9552586666666667"/>
    <s v="0-100%"/>
    <n v="107466.59999999999"/>
    <n v="0"/>
    <n v="0"/>
    <n v="0"/>
    <n v="0"/>
    <x v="783"/>
    <n v="213524.59999999998"/>
  </r>
  <r>
    <n v="6148235056"/>
    <s v="Brandtr"/>
    <s v="Lathwood"/>
    <s v="Account Executive III"/>
    <n v="117912"/>
    <n v="21"/>
    <n v="724454"/>
    <n v="750000"/>
    <n v="937500"/>
    <n v="1125000"/>
    <n v="1500000"/>
    <n v="0.96593866666666661"/>
    <s v="0-100%"/>
    <n v="108668.09999999999"/>
    <n v="0"/>
    <n v="0"/>
    <n v="0"/>
    <n v="0"/>
    <x v="784"/>
    <n v="226580.09999999998"/>
  </r>
  <r>
    <n v="1351073265"/>
    <s v="Emelyne"/>
    <s v="Rochford"/>
    <s v="Account Executive III"/>
    <n v="80670"/>
    <n v="22"/>
    <n v="744781"/>
    <n v="750000"/>
    <n v="937500"/>
    <n v="1125000"/>
    <n v="1500000"/>
    <n v="0.99304133333333333"/>
    <s v="0-100%"/>
    <n v="111717.15"/>
    <n v="0"/>
    <n v="0"/>
    <n v="0"/>
    <n v="0"/>
    <x v="785"/>
    <n v="192387.15"/>
  </r>
  <r>
    <n v="1892125439"/>
    <s v="Amalle"/>
    <s v="Reymers"/>
    <s v="Account Executive III"/>
    <n v="95373"/>
    <n v="31"/>
    <n v="1143315"/>
    <n v="750000"/>
    <n v="937500"/>
    <n v="1125000"/>
    <n v="1500000"/>
    <n v="1.5244200000000001"/>
    <s v="150-200%"/>
    <n v="112500"/>
    <n v="35625"/>
    <n v="43125"/>
    <n v="5494.5"/>
    <n v="0"/>
    <x v="786"/>
    <n v="292117.5"/>
  </r>
  <r>
    <n v="37593587"/>
    <s v="Antonella"/>
    <s v="Horrod"/>
    <s v="Account Executive III"/>
    <n v="112138"/>
    <n v="21"/>
    <n v="697983"/>
    <n v="750000"/>
    <n v="937500"/>
    <n v="1125000"/>
    <n v="1500000"/>
    <n v="0.93064400000000003"/>
    <s v="0-100%"/>
    <n v="104697.45"/>
    <n v="0"/>
    <n v="0"/>
    <n v="0"/>
    <n v="0"/>
    <x v="787"/>
    <n v="216835.45"/>
  </r>
  <r>
    <n v="5675852751"/>
    <s v="Junina"/>
    <s v="Galland"/>
    <s v="Account Executive I"/>
    <n v="62435"/>
    <n v="16"/>
    <n v="637937"/>
    <n v="500000"/>
    <n v="625000"/>
    <n v="750000"/>
    <n v="1000000"/>
    <n v="1.275874"/>
    <s v="125-150%"/>
    <n v="50000"/>
    <n v="18750"/>
    <n v="2328.66"/>
    <n v="0"/>
    <n v="0"/>
    <x v="788"/>
    <n v="133513.66"/>
  </r>
  <r>
    <n v="8370379001"/>
    <s v="Dewie"/>
    <s v="Dory"/>
    <s v="Account Executive I"/>
    <n v="57499"/>
    <n v="27"/>
    <n v="942255"/>
    <n v="500000"/>
    <n v="625000"/>
    <n v="750000"/>
    <n v="1000000"/>
    <n v="1.8845099999999999"/>
    <s v="150-200%"/>
    <n v="50000"/>
    <n v="18750"/>
    <n v="22500"/>
    <n v="42296.1"/>
    <n v="0"/>
    <x v="789"/>
    <n v="191045.1"/>
  </r>
  <r>
    <n v="1888252693"/>
    <s v="Barbara"/>
    <s v="Locker"/>
    <s v="Account Executive II"/>
    <n v="65975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x v="790"/>
    <n v="206217.9"/>
  </r>
  <r>
    <n v="6894004730"/>
    <s v="Gill"/>
    <s v="Labrum"/>
    <s v="Account Executive I"/>
    <n v="41307"/>
    <n v="20"/>
    <n v="822111"/>
    <n v="500000"/>
    <n v="625000"/>
    <n v="750000"/>
    <n v="1000000"/>
    <n v="1.6442220000000001"/>
    <s v="150-200%"/>
    <n v="50000"/>
    <n v="18750"/>
    <n v="22500"/>
    <n v="15864.42"/>
    <n v="0"/>
    <x v="791"/>
    <n v="148421.41999999998"/>
  </r>
  <r>
    <n v="5293354957"/>
    <s v="Melisse"/>
    <s v="Hartill"/>
    <s v="Account Executive III"/>
    <n v="122090"/>
    <n v="25"/>
    <n v="1063967"/>
    <n v="750000"/>
    <n v="937500"/>
    <n v="1125000"/>
    <n v="1500000"/>
    <n v="1.4186226666666666"/>
    <s v="125-150%"/>
    <n v="112500"/>
    <n v="35625"/>
    <n v="29087.41"/>
    <n v="0"/>
    <n v="0"/>
    <x v="792"/>
    <n v="299302.41000000003"/>
  </r>
  <r>
    <n v="3129526900"/>
    <s v="Lionello"/>
    <s v="Grogono"/>
    <s v="Account Executive II"/>
    <n v="57123"/>
    <n v="23"/>
    <n v="662269"/>
    <n v="600000"/>
    <n v="750000"/>
    <n v="900000"/>
    <n v="1200000"/>
    <n v="1.1037816666666667"/>
    <s v="100-125%"/>
    <n v="78000"/>
    <n v="10585.730000000001"/>
    <n v="0"/>
    <n v="0"/>
    <n v="0"/>
    <x v="793"/>
    <n v="145708.72999999998"/>
  </r>
  <r>
    <n v="278558984"/>
    <s v="Rodrique"/>
    <s v="Filon"/>
    <s v="Account Executive II"/>
    <n v="62792"/>
    <n v="12"/>
    <n v="435921"/>
    <n v="600000"/>
    <n v="750000"/>
    <n v="900000"/>
    <n v="1200000"/>
    <n v="0.72653500000000004"/>
    <s v="0-100%"/>
    <n v="56669.73"/>
    <n v="0"/>
    <n v="0"/>
    <n v="0"/>
    <n v="0"/>
    <x v="794"/>
    <n v="119461.73000000001"/>
  </r>
  <r>
    <n v="2066028762"/>
    <s v="Coralyn"/>
    <s v="Dudney"/>
    <s v="Account Executive III"/>
    <n v="99848"/>
    <n v="20"/>
    <n v="722703"/>
    <n v="750000"/>
    <n v="937500"/>
    <n v="1125000"/>
    <n v="1500000"/>
    <n v="0.96360400000000002"/>
    <s v="0-100%"/>
    <n v="108405.45"/>
    <n v="0"/>
    <n v="0"/>
    <n v="0"/>
    <n v="0"/>
    <x v="795"/>
    <n v="208253.45"/>
  </r>
  <r>
    <n v="6515844751"/>
    <s v="Kristy"/>
    <s v="Hadland"/>
    <s v="Account Executive III"/>
    <n v="99622"/>
    <n v="17"/>
    <n v="550672"/>
    <n v="750000"/>
    <n v="937500"/>
    <n v="1125000"/>
    <n v="1500000"/>
    <n v="0.73422933333333329"/>
    <s v="0-100%"/>
    <n v="82600.800000000003"/>
    <n v="0"/>
    <n v="0"/>
    <n v="0"/>
    <n v="0"/>
    <x v="796"/>
    <n v="182222.8"/>
  </r>
  <r>
    <n v="6471464479"/>
    <s v="Ernesta"/>
    <s v="Rodd"/>
    <s v="Account Executive II"/>
    <n v="77224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x v="797"/>
    <n v="221678.64"/>
  </r>
  <r>
    <n v="4698538416"/>
    <s v="Greer"/>
    <s v="Mercey"/>
    <s v="Account Executive II"/>
    <n v="53655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x v="798"/>
    <n v="165176.37"/>
  </r>
  <r>
    <n v="324399618"/>
    <s v="Shani"/>
    <s v="Dawdary"/>
    <s v="Account Executive I"/>
    <n v="32171"/>
    <n v="21"/>
    <n v="682856"/>
    <n v="500000"/>
    <n v="625000"/>
    <n v="750000"/>
    <n v="1000000"/>
    <n v="1.365712"/>
    <s v="125-150%"/>
    <n v="50000"/>
    <n v="18750"/>
    <n v="10414.08"/>
    <n v="0"/>
    <n v="0"/>
    <x v="799"/>
    <n v="111335.08"/>
  </r>
  <r>
    <n v="1532722974"/>
    <s v="Bill"/>
    <s v="Covil"/>
    <s v="Account Executive II"/>
    <n v="56016"/>
    <n v="20"/>
    <n v="724529"/>
    <n v="600000"/>
    <n v="750000"/>
    <n v="900000"/>
    <n v="1200000"/>
    <n v="1.2075483333333332"/>
    <s v="100-125%"/>
    <n v="78000"/>
    <n v="21169.93"/>
    <n v="0"/>
    <n v="0"/>
    <n v="0"/>
    <x v="800"/>
    <n v="155185.93"/>
  </r>
  <r>
    <n v="8516539148"/>
    <s v="Elena"/>
    <s v="Ilyukhov"/>
    <s v="Account Executive III"/>
    <n v="90234"/>
    <n v="19"/>
    <n v="664840"/>
    <n v="750000"/>
    <n v="937500"/>
    <n v="1125000"/>
    <n v="1500000"/>
    <n v="0.88645333333333332"/>
    <s v="0-100%"/>
    <n v="99726"/>
    <n v="0"/>
    <n v="0"/>
    <n v="0"/>
    <n v="0"/>
    <x v="801"/>
    <n v="189960"/>
  </r>
  <r>
    <n v="1411873114"/>
    <s v="Costa"/>
    <s v="Fincke"/>
    <s v="Account Executive III"/>
    <n v="90585"/>
    <n v="13"/>
    <n v="437303"/>
    <n v="750000"/>
    <n v="937500"/>
    <n v="1125000"/>
    <n v="1500000"/>
    <n v="0.58307066666666663"/>
    <s v="0-100%"/>
    <n v="65595.45"/>
    <n v="0"/>
    <n v="0"/>
    <n v="0"/>
    <n v="0"/>
    <x v="802"/>
    <n v="156180.45000000001"/>
  </r>
  <r>
    <n v="4031884281"/>
    <s v="Fredi"/>
    <s v="Dunkerly"/>
    <s v="Account Executive III"/>
    <n v="89664"/>
    <n v="14"/>
    <n v="421213"/>
    <n v="750000"/>
    <n v="937500"/>
    <n v="1125000"/>
    <n v="1500000"/>
    <n v="0.5616173333333333"/>
    <s v="0-100%"/>
    <n v="63181.95"/>
    <n v="0"/>
    <n v="0"/>
    <n v="0"/>
    <n v="0"/>
    <x v="803"/>
    <n v="152845.95000000001"/>
  </r>
  <r>
    <n v="9223618401"/>
    <s v="Norman"/>
    <s v="Carcas"/>
    <s v="Account Executive I"/>
    <n v="35362"/>
    <n v="21"/>
    <n v="681211"/>
    <n v="500000"/>
    <n v="625000"/>
    <n v="750000"/>
    <n v="1000000"/>
    <n v="1.362422"/>
    <s v="125-150%"/>
    <n v="50000"/>
    <n v="18750"/>
    <n v="10117.98"/>
    <n v="0"/>
    <n v="0"/>
    <x v="804"/>
    <n v="114229.98"/>
  </r>
  <r>
    <n v="5928086253"/>
    <s v="Carlos"/>
    <s v="Claxson"/>
    <s v="Account Executive III"/>
    <n v="123100"/>
    <n v="15"/>
    <n v="549442"/>
    <n v="750000"/>
    <n v="937500"/>
    <n v="1125000"/>
    <n v="1500000"/>
    <n v="0.73258933333333331"/>
    <s v="0-100%"/>
    <n v="82416.3"/>
    <n v="0"/>
    <n v="0"/>
    <n v="0"/>
    <n v="0"/>
    <x v="805"/>
    <n v="205516.3"/>
  </r>
  <r>
    <n v="6000780338"/>
    <s v="Erma"/>
    <s v="Wilder"/>
    <s v="Account Executive II"/>
    <n v="78142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x v="806"/>
    <n v="226552.02"/>
  </r>
  <r>
    <n v="6750554423"/>
    <s v="Carley"/>
    <s v="Niemetz"/>
    <s v="Account Executive III"/>
    <n v="91978"/>
    <n v="16"/>
    <n v="635633"/>
    <n v="750000"/>
    <n v="937500"/>
    <n v="1125000"/>
    <n v="1500000"/>
    <n v="0.84751066666666663"/>
    <s v="0-100%"/>
    <n v="95344.95"/>
    <n v="0"/>
    <n v="0"/>
    <n v="0"/>
    <n v="0"/>
    <x v="807"/>
    <n v="187322.95"/>
  </r>
  <r>
    <n v="2191930824"/>
    <s v="Franny"/>
    <s v="Malarkey"/>
    <s v="Account Executive II"/>
    <n v="69316"/>
    <n v="16"/>
    <n v="528737"/>
    <n v="600000"/>
    <n v="750000"/>
    <n v="900000"/>
    <n v="1200000"/>
    <n v="0.88122833333333328"/>
    <s v="0-100%"/>
    <n v="68735.81"/>
    <n v="0"/>
    <n v="0"/>
    <n v="0"/>
    <n v="0"/>
    <x v="808"/>
    <n v="138051.81"/>
  </r>
  <r>
    <n v="2859931651"/>
    <s v="Garey"/>
    <s v="Lambregts"/>
    <s v="Account Executive II"/>
    <n v="73783"/>
    <n v="18"/>
    <n v="561077"/>
    <n v="600000"/>
    <n v="750000"/>
    <n v="900000"/>
    <n v="1200000"/>
    <n v="0.93512833333333334"/>
    <s v="0-100%"/>
    <n v="72940.010000000009"/>
    <n v="0"/>
    <n v="0"/>
    <n v="0"/>
    <n v="0"/>
    <x v="809"/>
    <n v="146723.01"/>
  </r>
  <r>
    <n v="7961231404"/>
    <s v="Donelle"/>
    <s v="Eyckelbeck"/>
    <s v="Account Executive II"/>
    <n v="59253"/>
    <n v="25"/>
    <n v="990045"/>
    <n v="600000"/>
    <n v="750000"/>
    <n v="900000"/>
    <n v="1200000"/>
    <n v="1.650075"/>
    <s v="150-200%"/>
    <n v="78000"/>
    <n v="25500.000000000004"/>
    <n v="31500"/>
    <n v="23411.7"/>
    <n v="0"/>
    <x v="810"/>
    <n v="217664.7"/>
  </r>
  <r>
    <n v="5974179625"/>
    <s v="Bride"/>
    <s v="Fidelli"/>
    <s v="Account Executive III"/>
    <n v="102765"/>
    <n v="24"/>
    <n v="833134"/>
    <n v="750000"/>
    <n v="937500"/>
    <n v="1125000"/>
    <n v="1500000"/>
    <n v="1.1108453333333332"/>
    <s v="100-125%"/>
    <n v="112500"/>
    <n v="15795.460000000001"/>
    <n v="0"/>
    <n v="0"/>
    <n v="0"/>
    <x v="811"/>
    <n v="231060.46000000002"/>
  </r>
  <r>
    <n v="4768342426"/>
    <s v="Darci"/>
    <s v="Wixey"/>
    <s v="Account Executive II"/>
    <n v="62604"/>
    <n v="18"/>
    <n v="659813"/>
    <n v="600000"/>
    <n v="750000"/>
    <n v="900000"/>
    <n v="1200000"/>
    <n v="1.0996883333333334"/>
    <s v="100-125%"/>
    <n v="78000"/>
    <n v="10168.210000000001"/>
    <n v="0"/>
    <n v="0"/>
    <n v="0"/>
    <x v="812"/>
    <n v="150772.21000000002"/>
  </r>
  <r>
    <n v="7205288142"/>
    <s v="Rolph"/>
    <s v="Slatcher"/>
    <s v="Account Executive III"/>
    <n v="89937"/>
    <n v="19"/>
    <n v="632661"/>
    <n v="750000"/>
    <n v="937500"/>
    <n v="1125000"/>
    <n v="1500000"/>
    <n v="0.84354799999999996"/>
    <s v="0-100%"/>
    <n v="94899.15"/>
    <n v="0"/>
    <n v="0"/>
    <n v="0"/>
    <n v="0"/>
    <x v="813"/>
    <n v="184836.15"/>
  </r>
  <r>
    <n v="9619649427"/>
    <s v="Caryn"/>
    <s v="De La Coste"/>
    <s v="Account Executive II"/>
    <n v="52037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x v="814"/>
    <n v="193471.74"/>
  </r>
  <r>
    <n v="3463222345"/>
    <s v="Currie"/>
    <s v="Lethbury"/>
    <s v="Account Executive I"/>
    <n v="50537"/>
    <n v="20"/>
    <n v="596017"/>
    <n v="500000"/>
    <n v="625000"/>
    <n v="750000"/>
    <n v="1000000"/>
    <n v="1.192034"/>
    <s v="100-125%"/>
    <n v="50000"/>
    <n v="14402.55"/>
    <n v="0"/>
    <n v="0"/>
    <n v="0"/>
    <x v="815"/>
    <n v="114939.55"/>
  </r>
  <r>
    <n v="4075444457"/>
    <s v="Carlin"/>
    <s v="Yardley"/>
    <s v="Account Executive III"/>
    <n v="91957"/>
    <n v="22"/>
    <n v="817460"/>
    <n v="750000"/>
    <n v="937500"/>
    <n v="1125000"/>
    <n v="1500000"/>
    <n v="1.0899466666666666"/>
    <s v="100-125%"/>
    <n v="112500"/>
    <n v="12817.4"/>
    <n v="0"/>
    <n v="0"/>
    <n v="0"/>
    <x v="816"/>
    <n v="217274.4"/>
  </r>
  <r>
    <n v="7098438871"/>
    <s v="Jammal"/>
    <s v="McPhee"/>
    <s v="Account Executive II"/>
    <n v="57781"/>
    <n v="23"/>
    <n v="659507"/>
    <n v="600000"/>
    <n v="750000"/>
    <n v="900000"/>
    <n v="1200000"/>
    <n v="1.0991783333333334"/>
    <s v="100-125%"/>
    <n v="78000"/>
    <n v="10116.19"/>
    <n v="0"/>
    <n v="0"/>
    <n v="0"/>
    <x v="817"/>
    <n v="145897.19"/>
  </r>
  <r>
    <n v="7596173217"/>
    <s v="Auguste"/>
    <s v="Uren"/>
    <s v="Account Executive III"/>
    <n v="91764"/>
    <n v="22"/>
    <n v="779353"/>
    <n v="750000"/>
    <n v="937500"/>
    <n v="1125000"/>
    <n v="1500000"/>
    <n v="1.0391373333333334"/>
    <s v="100-125%"/>
    <n v="112500"/>
    <n v="5577.07"/>
    <n v="0"/>
    <n v="0"/>
    <n v="0"/>
    <x v="818"/>
    <n v="209841.07"/>
  </r>
  <r>
    <n v="1502791994"/>
    <s v="Loella"/>
    <s v="Connell"/>
    <s v="Account Executive III"/>
    <n v="116313"/>
    <n v="21"/>
    <n v="827946"/>
    <n v="750000"/>
    <n v="937500"/>
    <n v="1125000"/>
    <n v="1500000"/>
    <n v="1.103928"/>
    <s v="100-125%"/>
    <n v="112500"/>
    <n v="14809.74"/>
    <n v="0"/>
    <n v="0"/>
    <n v="0"/>
    <x v="819"/>
    <n v="243622.74"/>
  </r>
  <r>
    <n v="5075915108"/>
    <s v="Veronike"/>
    <s v="Chidwick"/>
    <s v="Account Executive II"/>
    <n v="76714"/>
    <n v="17"/>
    <n v="614133"/>
    <n v="600000"/>
    <n v="750000"/>
    <n v="900000"/>
    <n v="1200000"/>
    <n v="1.023555"/>
    <s v="100-125%"/>
    <n v="78000"/>
    <n v="2402.61"/>
    <n v="0"/>
    <n v="0"/>
    <n v="0"/>
    <x v="820"/>
    <n v="157116.60999999999"/>
  </r>
  <r>
    <n v="4649590612"/>
    <s v="Wilmette"/>
    <s v="Dronsfield"/>
    <s v="Account Executive II"/>
    <n v="73006"/>
    <n v="17"/>
    <n v="528881"/>
    <n v="600000"/>
    <n v="750000"/>
    <n v="900000"/>
    <n v="1200000"/>
    <n v="0.8814683333333333"/>
    <s v="0-100%"/>
    <n v="68754.53"/>
    <n v="0"/>
    <n v="0"/>
    <n v="0"/>
    <n v="0"/>
    <x v="821"/>
    <n v="141760.53"/>
  </r>
  <r>
    <n v="4278470843"/>
    <s v="Trey"/>
    <s v="Rosenthal"/>
    <s v="Account Executive I"/>
    <n v="61463"/>
    <n v="14"/>
    <n v="413843"/>
    <n v="500000"/>
    <n v="625000"/>
    <n v="750000"/>
    <n v="1000000"/>
    <n v="0.82768600000000003"/>
    <s v="0-100%"/>
    <n v="41384.300000000003"/>
    <n v="0"/>
    <n v="0"/>
    <n v="0"/>
    <n v="0"/>
    <x v="822"/>
    <n v="102847.3"/>
  </r>
  <r>
    <n v="2973558387"/>
    <s v="Myrtie"/>
    <s v="Silversmid"/>
    <s v="Account Executive II"/>
    <n v="67150"/>
    <n v="19"/>
    <n v="662484"/>
    <n v="600000"/>
    <n v="750000"/>
    <n v="900000"/>
    <n v="1200000"/>
    <n v="1.1041399999999999"/>
    <s v="100-125%"/>
    <n v="78000"/>
    <n v="10622.28"/>
    <n v="0"/>
    <n v="0"/>
    <n v="0"/>
    <x v="823"/>
    <n v="155772.28"/>
  </r>
  <r>
    <n v="2599557828"/>
    <s v="Saunders"/>
    <s v="Hubery"/>
    <s v="Account Executive II"/>
    <n v="51532"/>
    <n v="20"/>
    <n v="740914"/>
    <n v="600000"/>
    <n v="750000"/>
    <n v="900000"/>
    <n v="1200000"/>
    <n v="1.2348566666666667"/>
    <s v="100-125%"/>
    <n v="78000"/>
    <n v="23955.38"/>
    <n v="0"/>
    <n v="0"/>
    <n v="0"/>
    <x v="824"/>
    <n v="153487.38"/>
  </r>
  <r>
    <n v="9727426344"/>
    <s v="Kendra"/>
    <s v="March"/>
    <s v="Account Executive III"/>
    <n v="78393"/>
    <n v="10"/>
    <n v="351514"/>
    <n v="750000"/>
    <n v="937500"/>
    <n v="1125000"/>
    <n v="1500000"/>
    <n v="0.46868533333333334"/>
    <s v="0-100%"/>
    <n v="52727.1"/>
    <n v="0"/>
    <n v="0"/>
    <n v="0"/>
    <n v="0"/>
    <x v="825"/>
    <n v="131120.1"/>
  </r>
  <r>
    <n v="2524572722"/>
    <s v="Nobie"/>
    <s v="Queripel"/>
    <s v="Account Executive II"/>
    <n v="58232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x v="826"/>
    <n v="213175.56"/>
  </r>
  <r>
    <n v="2405876701"/>
    <s v="Scot"/>
    <s v="Skoughman"/>
    <s v="Account Executive III"/>
    <n v="118003"/>
    <n v="20"/>
    <n v="787996"/>
    <n v="750000"/>
    <n v="937500"/>
    <n v="1125000"/>
    <n v="1500000"/>
    <n v="1.0506613333333332"/>
    <s v="100-125%"/>
    <n v="112500"/>
    <n v="7219.24"/>
    <n v="0"/>
    <n v="0"/>
    <n v="0"/>
    <x v="827"/>
    <n v="237722.23999999999"/>
  </r>
  <r>
    <n v="5726465660"/>
    <s v="Abdul"/>
    <s v="Thunnerclef"/>
    <s v="Account Executive II"/>
    <n v="6023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x v="828"/>
    <n v="174088.52000000002"/>
  </r>
  <r>
    <n v="1664426442"/>
    <s v="Saleem"/>
    <s v="Dewdney"/>
    <s v="Account Executive I"/>
    <n v="57195"/>
    <n v="17"/>
    <n v="601920"/>
    <n v="500000"/>
    <n v="625000"/>
    <n v="750000"/>
    <n v="1000000"/>
    <n v="1.20384"/>
    <s v="100-125%"/>
    <n v="50000"/>
    <n v="15288"/>
    <n v="0"/>
    <n v="0"/>
    <n v="0"/>
    <x v="829"/>
    <n v="122483"/>
  </r>
  <r>
    <n v="6614458434"/>
    <s v="Hildagard"/>
    <s v="White"/>
    <s v="Account Executive III"/>
    <n v="118195"/>
    <n v="13"/>
    <n v="457093"/>
    <n v="750000"/>
    <n v="937500"/>
    <n v="1125000"/>
    <n v="1500000"/>
    <n v="0.6094573333333333"/>
    <s v="0-100%"/>
    <n v="68563.95"/>
    <n v="0"/>
    <n v="0"/>
    <n v="0"/>
    <n v="0"/>
    <x v="830"/>
    <n v="186758.95"/>
  </r>
  <r>
    <n v="6227038881"/>
    <s v="Rudd"/>
    <s v="Bigland"/>
    <s v="Account Executive III"/>
    <n v="124085"/>
    <n v="24"/>
    <n v="751155"/>
    <n v="750000"/>
    <n v="937500"/>
    <n v="1125000"/>
    <n v="1500000"/>
    <n v="1.0015400000000001"/>
    <s v="100-125%"/>
    <n v="112500"/>
    <n v="219.45"/>
    <n v="0"/>
    <n v="0"/>
    <n v="0"/>
    <x v="831"/>
    <n v="236804.45"/>
  </r>
  <r>
    <n v="8705788102"/>
    <s v="Dion"/>
    <s v="Liccardi"/>
    <s v="Account Executive I"/>
    <n v="61019"/>
    <n v="18"/>
    <n v="637903"/>
    <n v="500000"/>
    <n v="625000"/>
    <n v="750000"/>
    <n v="1000000"/>
    <n v="1.275806"/>
    <s v="125-150%"/>
    <n v="50000"/>
    <n v="18750"/>
    <n v="2322.54"/>
    <n v="0"/>
    <n v="0"/>
    <x v="832"/>
    <n v="132091.53999999998"/>
  </r>
  <r>
    <n v="2421688019"/>
    <s v="May"/>
    <s v="Richings"/>
    <s v="Account Executive III"/>
    <n v="92591"/>
    <n v="21"/>
    <n v="610003"/>
    <n v="750000"/>
    <n v="937500"/>
    <n v="1125000"/>
    <n v="1500000"/>
    <n v="0.81333733333333336"/>
    <s v="0-100%"/>
    <n v="91500.45"/>
    <n v="0"/>
    <n v="0"/>
    <n v="0"/>
    <n v="0"/>
    <x v="833"/>
    <n v="184091.45"/>
  </r>
  <r>
    <n v="9732655267"/>
    <s v="Lynea"/>
    <s v="Vanyukhin"/>
    <s v="Account Executive II"/>
    <n v="77474"/>
    <n v="11"/>
    <n v="454991"/>
    <n v="600000"/>
    <n v="750000"/>
    <n v="900000"/>
    <n v="1200000"/>
    <n v="0.75831833333333332"/>
    <s v="0-100%"/>
    <n v="59148.83"/>
    <n v="0"/>
    <n v="0"/>
    <n v="0"/>
    <n v="0"/>
    <x v="834"/>
    <n v="136622.83000000002"/>
  </r>
  <r>
    <n v="7741079360"/>
    <s v="Donovan"/>
    <s v="Willingham"/>
    <s v="Account Executive II"/>
    <n v="60165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x v="835"/>
    <n v="167098.28999999998"/>
  </r>
  <r>
    <n v="8034345962"/>
    <s v="Marillin"/>
    <s v="Yerrall"/>
    <s v="Account Executive III"/>
    <n v="121088"/>
    <n v="23"/>
    <n v="696032"/>
    <n v="750000"/>
    <n v="937500"/>
    <n v="1125000"/>
    <n v="1500000"/>
    <n v="0.92804266666666668"/>
    <s v="0-100%"/>
    <n v="104404.8"/>
    <n v="0"/>
    <n v="0"/>
    <n v="0"/>
    <n v="0"/>
    <x v="836"/>
    <n v="225492.8"/>
  </r>
  <r>
    <n v="9518260397"/>
    <s v="Elfrida"/>
    <s v="Fone"/>
    <s v="Account Executive II"/>
    <n v="63471"/>
    <n v="18"/>
    <n v="652900"/>
    <n v="600000"/>
    <n v="750000"/>
    <n v="900000"/>
    <n v="1200000"/>
    <n v="1.0881666666666667"/>
    <s v="100-125%"/>
    <n v="78000"/>
    <n v="8993"/>
    <n v="0"/>
    <n v="0"/>
    <n v="0"/>
    <x v="837"/>
    <n v="150464"/>
  </r>
  <r>
    <n v="6769297310"/>
    <s v="Pavlov"/>
    <s v="Pucknell"/>
    <s v="Account Executive III"/>
    <n v="83667"/>
    <n v="23"/>
    <n v="743886"/>
    <n v="750000"/>
    <n v="937500"/>
    <n v="1125000"/>
    <n v="1500000"/>
    <n v="0.99184799999999995"/>
    <s v="0-100%"/>
    <n v="111582.9"/>
    <n v="0"/>
    <n v="0"/>
    <n v="0"/>
    <n v="0"/>
    <x v="838"/>
    <n v="195249.9"/>
  </r>
  <r>
    <n v="3016446324"/>
    <s v="Kristoforo"/>
    <s v="Claremont"/>
    <s v="Account Executive I"/>
    <n v="45261"/>
    <n v="26"/>
    <n v="970661"/>
    <n v="500000"/>
    <n v="625000"/>
    <n v="750000"/>
    <n v="1000000"/>
    <n v="1.941322"/>
    <s v="150-200%"/>
    <n v="50000"/>
    <n v="18750"/>
    <n v="22500"/>
    <n v="48545.42"/>
    <n v="0"/>
    <x v="839"/>
    <n v="185056.41999999998"/>
  </r>
  <r>
    <n v="858481901"/>
    <s v="Cyndi"/>
    <s v="D'Agostino"/>
    <s v="Account Executive III"/>
    <n v="78794"/>
    <n v="28"/>
    <n v="982174"/>
    <n v="750000"/>
    <n v="937500"/>
    <n v="1125000"/>
    <n v="1500000"/>
    <n v="1.3095653333333332"/>
    <s v="125-150%"/>
    <n v="112500"/>
    <n v="35625"/>
    <n v="10275.02"/>
    <n v="0"/>
    <n v="0"/>
    <x v="840"/>
    <n v="237194.02"/>
  </r>
  <r>
    <n v="9196221739"/>
    <s v="Finn"/>
    <s v="Dixey"/>
    <s v="Account Executive III"/>
    <n v="89772"/>
    <n v="22"/>
    <n v="773763"/>
    <n v="750000"/>
    <n v="937500"/>
    <n v="1125000"/>
    <n v="1500000"/>
    <n v="1.031684"/>
    <s v="100-125%"/>
    <n v="112500"/>
    <n v="4514.97"/>
    <n v="0"/>
    <n v="0"/>
    <n v="0"/>
    <x v="841"/>
    <n v="206786.97"/>
  </r>
  <r>
    <n v="2592292012"/>
    <s v="Thatcher"/>
    <s v="Haug"/>
    <s v="Account Executive I"/>
    <n v="40895"/>
    <n v="26"/>
    <n v="802034"/>
    <n v="500000"/>
    <n v="625000"/>
    <n v="750000"/>
    <n v="1000000"/>
    <n v="1.604068"/>
    <s v="150-200%"/>
    <n v="50000"/>
    <n v="18750"/>
    <n v="22500"/>
    <n v="11447.48"/>
    <n v="0"/>
    <x v="842"/>
    <n v="143592.47999999998"/>
  </r>
  <r>
    <n v="9312128221"/>
    <s v="Chuck"/>
    <s v="Petkov"/>
    <s v="Account Executive I"/>
    <n v="49598"/>
    <n v="15"/>
    <n v="518485"/>
    <n v="500000"/>
    <n v="625000"/>
    <n v="750000"/>
    <n v="1000000"/>
    <n v="1.0369699999999999"/>
    <s v="100-125%"/>
    <n v="50000"/>
    <n v="2772.75"/>
    <n v="0"/>
    <n v="0"/>
    <n v="0"/>
    <x v="843"/>
    <n v="102370.75"/>
  </r>
  <r>
    <n v="8204786093"/>
    <s v="Kev"/>
    <s v="Scogin"/>
    <s v="Account Executive III"/>
    <n v="96492"/>
    <n v="21"/>
    <n v="675470"/>
    <n v="750000"/>
    <n v="937500"/>
    <n v="1125000"/>
    <n v="1500000"/>
    <n v="0.90062666666666669"/>
    <s v="0-100%"/>
    <n v="101320.5"/>
    <n v="0"/>
    <n v="0"/>
    <n v="0"/>
    <n v="0"/>
    <x v="844"/>
    <n v="197812.5"/>
  </r>
  <r>
    <n v="959209328"/>
    <s v="Rodd"/>
    <s v="Froggatt"/>
    <s v="Account Executive I"/>
    <n v="48352"/>
    <n v="11"/>
    <n v="408387"/>
    <n v="500000"/>
    <n v="625000"/>
    <n v="750000"/>
    <n v="1000000"/>
    <n v="0.816774"/>
    <s v="0-100%"/>
    <n v="40838.700000000004"/>
    <n v="0"/>
    <n v="0"/>
    <n v="0"/>
    <n v="0"/>
    <x v="845"/>
    <n v="89190.700000000012"/>
  </r>
  <r>
    <n v="4866916575"/>
    <s v="Garnette"/>
    <s v="Woodyear"/>
    <s v="Account Executive I"/>
    <n v="45185"/>
    <n v="22"/>
    <n v="886977"/>
    <n v="500000"/>
    <n v="625000"/>
    <n v="750000"/>
    <n v="1000000"/>
    <n v="1.773954"/>
    <s v="150-200%"/>
    <n v="50000"/>
    <n v="18750"/>
    <n v="22500"/>
    <n v="30134.94"/>
    <n v="0"/>
    <x v="846"/>
    <n v="166569.94"/>
  </r>
  <r>
    <n v="4191160419"/>
    <s v="Marleah"/>
    <s v="Lingner"/>
    <s v="Account Executive I"/>
    <n v="39616"/>
    <n v="15"/>
    <n v="641056"/>
    <n v="500000"/>
    <n v="625000"/>
    <n v="750000"/>
    <n v="1000000"/>
    <n v="1.2821119999999999"/>
    <s v="125-150%"/>
    <n v="50000"/>
    <n v="18750"/>
    <n v="2890.08"/>
    <n v="0"/>
    <n v="0"/>
    <x v="847"/>
    <n v="111256.08"/>
  </r>
  <r>
    <n v="1442784075"/>
    <s v="Anselma"/>
    <s v="Paradise"/>
    <s v="Account Executive III"/>
    <n v="102948"/>
    <n v="24"/>
    <n v="805015"/>
    <n v="750000"/>
    <n v="937500"/>
    <n v="1125000"/>
    <n v="1500000"/>
    <n v="1.0733533333333334"/>
    <s v="100-125%"/>
    <n v="112500"/>
    <n v="10452.85"/>
    <n v="0"/>
    <n v="0"/>
    <n v="0"/>
    <x v="848"/>
    <n v="225900.85"/>
  </r>
  <r>
    <n v="5117202538"/>
    <s v="Wini"/>
    <s v="Allenson"/>
    <s v="Account Executive I"/>
    <n v="35279"/>
    <n v="21"/>
    <n v="639491"/>
    <n v="500000"/>
    <n v="625000"/>
    <n v="750000"/>
    <n v="1000000"/>
    <n v="1.2789820000000001"/>
    <s v="125-150%"/>
    <n v="50000"/>
    <n v="18750"/>
    <n v="2608.38"/>
    <n v="0"/>
    <n v="0"/>
    <x v="849"/>
    <n v="106637.38"/>
  </r>
  <r>
    <n v="1657097021"/>
    <s v="Lotta"/>
    <s v="Thoresbie"/>
    <s v="Account Executive I"/>
    <n v="50269"/>
    <n v="21"/>
    <n v="831018"/>
    <n v="500000"/>
    <n v="625000"/>
    <n v="750000"/>
    <n v="1000000"/>
    <n v="1.6620360000000001"/>
    <s v="150-200%"/>
    <n v="50000"/>
    <n v="18750"/>
    <n v="22500"/>
    <n v="17823.96"/>
    <n v="0"/>
    <x v="850"/>
    <n v="159342.96"/>
  </r>
  <r>
    <n v="999389173"/>
    <s v="Bil"/>
    <s v="Riatt"/>
    <s v="Account Executive I"/>
    <n v="37224"/>
    <n v="19"/>
    <n v="652389"/>
    <n v="500000"/>
    <n v="625000"/>
    <n v="750000"/>
    <n v="1000000"/>
    <n v="1.304778"/>
    <s v="125-150%"/>
    <n v="50000"/>
    <n v="18750"/>
    <n v="4930.0199999999995"/>
    <n v="0"/>
    <n v="0"/>
    <x v="851"/>
    <n v="110904.02"/>
  </r>
  <r>
    <n v="9008589443"/>
    <s v="Mellicent"/>
    <s v="Hopkyns"/>
    <s v="Account Executive II"/>
    <n v="77458"/>
    <n v="18"/>
    <n v="620204"/>
    <n v="600000"/>
    <n v="750000"/>
    <n v="900000"/>
    <n v="1200000"/>
    <n v="1.0336733333333334"/>
    <s v="100-125%"/>
    <n v="78000"/>
    <n v="3434.6800000000003"/>
    <n v="0"/>
    <n v="0"/>
    <n v="0"/>
    <x v="852"/>
    <n v="158892.68"/>
  </r>
  <r>
    <n v="1729795870"/>
    <s v="Ezequiel"/>
    <s v="Kull"/>
    <s v="Account Executive II"/>
    <n v="71506"/>
    <n v="18"/>
    <n v="642239"/>
    <n v="600000"/>
    <n v="750000"/>
    <n v="900000"/>
    <n v="1200000"/>
    <n v="1.0703983333333333"/>
    <s v="100-125%"/>
    <n v="78000"/>
    <n v="7180.63"/>
    <n v="0"/>
    <n v="0"/>
    <n v="0"/>
    <x v="853"/>
    <n v="156686.63"/>
  </r>
  <r>
    <n v="9483290694"/>
    <s v="Barth"/>
    <s v="McGifford"/>
    <s v="Account Executive I"/>
    <n v="41287"/>
    <n v="26"/>
    <n v="937682"/>
    <n v="500000"/>
    <n v="625000"/>
    <n v="750000"/>
    <n v="1000000"/>
    <n v="1.875364"/>
    <s v="150-200%"/>
    <n v="50000"/>
    <n v="18750"/>
    <n v="22500"/>
    <n v="41290.04"/>
    <n v="0"/>
    <x v="854"/>
    <n v="173827.04"/>
  </r>
  <r>
    <n v="1096335336"/>
    <s v="Rosaline"/>
    <s v="Joanic"/>
    <s v="Account Executive III"/>
    <n v="86014"/>
    <n v="24"/>
    <n v="916522"/>
    <n v="750000"/>
    <n v="937500"/>
    <n v="1125000"/>
    <n v="1500000"/>
    <n v="1.2220293333333334"/>
    <s v="100-125%"/>
    <n v="112500"/>
    <n v="31639.18"/>
    <n v="0"/>
    <n v="0"/>
    <n v="0"/>
    <x v="855"/>
    <n v="230153.18"/>
  </r>
  <r>
    <n v="9331851693"/>
    <s v="Glennie"/>
    <s v="Giorgio"/>
    <s v="Account Executive I"/>
    <n v="37472"/>
    <n v="22"/>
    <n v="651320"/>
    <n v="500000"/>
    <n v="625000"/>
    <n v="750000"/>
    <n v="1000000"/>
    <n v="1.30264"/>
    <s v="125-150%"/>
    <n v="50000"/>
    <n v="18750"/>
    <n v="4737.5999999999995"/>
    <n v="0"/>
    <n v="0"/>
    <x v="856"/>
    <n v="110959.6"/>
  </r>
  <r>
    <n v="3428040538"/>
    <s v="Jessica"/>
    <s v="Sheather"/>
    <s v="Account Executive I"/>
    <n v="36021"/>
    <n v="17"/>
    <n v="650996"/>
    <n v="500000"/>
    <n v="625000"/>
    <n v="750000"/>
    <n v="1000000"/>
    <n v="1.301992"/>
    <s v="125-150%"/>
    <n v="50000"/>
    <n v="18750"/>
    <n v="4679.28"/>
    <n v="0"/>
    <n v="0"/>
    <x v="857"/>
    <n v="109450.28"/>
  </r>
  <r>
    <n v="5603002824"/>
    <s v="Friederike"/>
    <s v="Leve"/>
    <s v="Account Executive II"/>
    <n v="71120"/>
    <n v="19"/>
    <n v="737953"/>
    <n v="600000"/>
    <n v="750000"/>
    <n v="900000"/>
    <n v="1200000"/>
    <n v="1.2299216666666666"/>
    <s v="100-125%"/>
    <n v="78000"/>
    <n v="23452.010000000002"/>
    <n v="0"/>
    <n v="0"/>
    <n v="0"/>
    <x v="858"/>
    <n v="172572.01"/>
  </r>
  <r>
    <n v="1659418720"/>
    <s v="Benedetto"/>
    <s v="Aymes"/>
    <s v="Account Executive I"/>
    <n v="48774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x v="859"/>
    <n v="135349.22"/>
  </r>
  <r>
    <n v="8460683117"/>
    <s v="Jonathon"/>
    <s v="Goodrum"/>
    <s v="Account Executive III"/>
    <n v="117035"/>
    <n v="23"/>
    <n v="893432"/>
    <n v="750000"/>
    <n v="937500"/>
    <n v="1125000"/>
    <n v="1500000"/>
    <n v="1.1912426666666667"/>
    <s v="100-125%"/>
    <n v="112500"/>
    <n v="27252.080000000002"/>
    <n v="0"/>
    <n v="0"/>
    <n v="0"/>
    <x v="860"/>
    <n v="256787.08000000002"/>
  </r>
  <r>
    <n v="2821741499"/>
    <s v="Sadella"/>
    <s v="Bowgen"/>
    <s v="Account Executive III"/>
    <n v="112888"/>
    <n v="28"/>
    <n v="930106"/>
    <n v="750000"/>
    <n v="937500"/>
    <n v="1125000"/>
    <n v="1500000"/>
    <n v="1.2401413333333333"/>
    <s v="100-125%"/>
    <n v="112500"/>
    <n v="34220.14"/>
    <n v="0"/>
    <n v="0"/>
    <n v="0"/>
    <x v="861"/>
    <n v="259608.14"/>
  </r>
  <r>
    <n v="17898579"/>
    <s v="Marieann"/>
    <s v="Andren"/>
    <s v="Account Executive III"/>
    <n v="104902"/>
    <n v="18"/>
    <n v="688820"/>
    <n v="750000"/>
    <n v="937500"/>
    <n v="1125000"/>
    <n v="1500000"/>
    <n v="0.91842666666666661"/>
    <s v="0-100%"/>
    <n v="103323"/>
    <n v="0"/>
    <n v="0"/>
    <n v="0"/>
    <n v="0"/>
    <x v="862"/>
    <n v="208225"/>
  </r>
  <r>
    <n v="1462119603"/>
    <s v="Carce"/>
    <s v="Maund"/>
    <s v="Account Executive III"/>
    <n v="101235"/>
    <n v="20"/>
    <n v="653912"/>
    <n v="750000"/>
    <n v="937500"/>
    <n v="1125000"/>
    <n v="1500000"/>
    <n v="0.87188266666666669"/>
    <s v="0-100%"/>
    <n v="98086.8"/>
    <n v="0"/>
    <n v="0"/>
    <n v="0"/>
    <n v="0"/>
    <x v="863"/>
    <n v="199321.8"/>
  </r>
  <r>
    <n v="9328457335"/>
    <s v="Faustine"/>
    <s v="Hayward"/>
    <s v="Account Executive I"/>
    <n v="48929"/>
    <n v="22"/>
    <n v="814665"/>
    <n v="500000"/>
    <n v="625000"/>
    <n v="750000"/>
    <n v="1000000"/>
    <n v="1.6293299999999999"/>
    <s v="150-200%"/>
    <n v="50000"/>
    <n v="18750"/>
    <n v="22500"/>
    <n v="14226.3"/>
    <n v="0"/>
    <x v="864"/>
    <n v="154405.29999999999"/>
  </r>
  <r>
    <n v="9403474378"/>
    <s v="Merissa"/>
    <s v="Duckitt"/>
    <s v="Account Executive III"/>
    <n v="75057"/>
    <n v="19"/>
    <n v="691420"/>
    <n v="750000"/>
    <n v="937500"/>
    <n v="1125000"/>
    <n v="1500000"/>
    <n v="0.92189333333333334"/>
    <s v="0-100%"/>
    <n v="103713"/>
    <n v="0"/>
    <n v="0"/>
    <n v="0"/>
    <n v="0"/>
    <x v="865"/>
    <n v="178770"/>
  </r>
  <r>
    <n v="5863557389"/>
    <s v="Maddalena"/>
    <s v="Shurrock"/>
    <s v="Account Executive II"/>
    <n v="78580"/>
    <n v="19"/>
    <n v="680191"/>
    <n v="600000"/>
    <n v="750000"/>
    <n v="900000"/>
    <n v="1200000"/>
    <n v="1.1336516666666667"/>
    <s v="100-125%"/>
    <n v="78000"/>
    <n v="13632.470000000001"/>
    <n v="0"/>
    <n v="0"/>
    <n v="0"/>
    <x v="866"/>
    <n v="170212.47"/>
  </r>
  <r>
    <n v="1475796307"/>
    <s v="Aura"/>
    <s v="Server"/>
    <s v="Account Executive I"/>
    <n v="31487"/>
    <n v="22"/>
    <n v="837529"/>
    <n v="500000"/>
    <n v="625000"/>
    <n v="750000"/>
    <n v="1000000"/>
    <n v="1.6750579999999999"/>
    <s v="150-200%"/>
    <n v="50000"/>
    <n v="18750"/>
    <n v="22500"/>
    <n v="19256.38"/>
    <n v="0"/>
    <x v="867"/>
    <n v="141993.38"/>
  </r>
  <r>
    <n v="9726873223"/>
    <s v="Shaine"/>
    <s v="Monsey"/>
    <s v="Account Executive III"/>
    <n v="119583"/>
    <n v="17"/>
    <n v="561478"/>
    <n v="750000"/>
    <n v="937500"/>
    <n v="1125000"/>
    <n v="1500000"/>
    <n v="0.74863733333333338"/>
    <s v="0-100%"/>
    <n v="84221.7"/>
    <n v="0"/>
    <n v="0"/>
    <n v="0"/>
    <n v="0"/>
    <x v="868"/>
    <n v="203804.7"/>
  </r>
  <r>
    <n v="2958692264"/>
    <s v="Reg"/>
    <s v="Kubista"/>
    <s v="Account Executive I"/>
    <n v="43860"/>
    <n v="16"/>
    <n v="519595"/>
    <n v="500000"/>
    <n v="625000"/>
    <n v="750000"/>
    <n v="1000000"/>
    <n v="1.0391900000000001"/>
    <s v="100-125%"/>
    <n v="50000"/>
    <n v="2939.25"/>
    <n v="0"/>
    <n v="0"/>
    <n v="0"/>
    <x v="869"/>
    <n v="96799.25"/>
  </r>
  <r>
    <n v="2551917727"/>
    <s v="Lark"/>
    <s v="Nelmes"/>
    <s v="Account Executive I"/>
    <n v="56237"/>
    <n v="25"/>
    <n v="762004"/>
    <n v="500000"/>
    <n v="625000"/>
    <n v="750000"/>
    <n v="1000000"/>
    <n v="1.524008"/>
    <s v="150-200%"/>
    <n v="50000"/>
    <n v="18750"/>
    <n v="22500"/>
    <n v="2640.88"/>
    <n v="0"/>
    <x v="870"/>
    <n v="150127.88"/>
  </r>
  <r>
    <n v="5474718616"/>
    <s v="Kyle"/>
    <s v="Hadlow"/>
    <s v="Account Executive II"/>
    <n v="60380"/>
    <n v="17"/>
    <n v="658453"/>
    <n v="600000"/>
    <n v="750000"/>
    <n v="900000"/>
    <n v="1200000"/>
    <n v="1.0974216666666667"/>
    <s v="100-125%"/>
    <n v="78000"/>
    <n v="9937.01"/>
    <n v="0"/>
    <n v="0"/>
    <n v="0"/>
    <x v="871"/>
    <n v="148317.01"/>
  </r>
  <r>
    <n v="4739588234"/>
    <s v="Richard"/>
    <s v="Cowdry"/>
    <s v="Account Executive I"/>
    <n v="56787"/>
    <n v="24"/>
    <n v="848509"/>
    <n v="500000"/>
    <n v="625000"/>
    <n v="750000"/>
    <n v="1000000"/>
    <n v="1.6970179999999999"/>
    <s v="150-200%"/>
    <n v="50000"/>
    <n v="18750"/>
    <n v="22500"/>
    <n v="21671.98"/>
    <n v="0"/>
    <x v="872"/>
    <n v="169708.97999999998"/>
  </r>
  <r>
    <n v="1425230725"/>
    <s v="Devland"/>
    <s v="Le Prevost"/>
    <s v="Account Executive II"/>
    <n v="79469"/>
    <n v="18"/>
    <n v="646367"/>
    <n v="600000"/>
    <n v="750000"/>
    <n v="900000"/>
    <n v="1200000"/>
    <n v="1.0772783333333333"/>
    <s v="100-125%"/>
    <n v="78000"/>
    <n v="7882.39"/>
    <n v="0"/>
    <n v="0"/>
    <n v="0"/>
    <x v="873"/>
    <n v="165351.39000000001"/>
  </r>
  <r>
    <n v="569240891"/>
    <s v="Lowe"/>
    <s v="Guiness"/>
    <s v="Account Executive II"/>
    <n v="78823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x v="874"/>
    <n v="227079.62"/>
  </r>
  <r>
    <n v="1163292249"/>
    <s v="Janeva"/>
    <s v="Edelheid"/>
    <s v="Account Executive III"/>
    <n v="90419"/>
    <n v="15"/>
    <n v="525024"/>
    <n v="750000"/>
    <n v="937500"/>
    <n v="1125000"/>
    <n v="1500000"/>
    <n v="0.70003199999999999"/>
    <s v="0-100%"/>
    <n v="78753.599999999991"/>
    <n v="0"/>
    <n v="0"/>
    <n v="0"/>
    <n v="0"/>
    <x v="875"/>
    <n v="169172.59999999998"/>
  </r>
  <r>
    <n v="7180110256"/>
    <s v="Ward"/>
    <s v="Barnett"/>
    <s v="Account Executive II"/>
    <n v="77067"/>
    <n v="18"/>
    <n v="575085"/>
    <n v="600000"/>
    <n v="750000"/>
    <n v="900000"/>
    <n v="1200000"/>
    <n v="0.95847499999999997"/>
    <s v="0-100%"/>
    <n v="74761.05"/>
    <n v="0"/>
    <n v="0"/>
    <n v="0"/>
    <n v="0"/>
    <x v="876"/>
    <n v="151828.04999999999"/>
  </r>
  <r>
    <n v="8533410514"/>
    <s v="Xylia"/>
    <s v="Manshaw"/>
    <s v="Account Executive II"/>
    <n v="60161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x v="877"/>
    <n v="219052.66"/>
  </r>
  <r>
    <n v="2149326663"/>
    <s v="Sarita"/>
    <s v="Batcheldor"/>
    <s v="Account Executive III"/>
    <n v="100348"/>
    <n v="23"/>
    <n v="789211"/>
    <n v="750000"/>
    <n v="937500"/>
    <n v="1125000"/>
    <n v="1500000"/>
    <n v="1.0522813333333334"/>
    <s v="100-125%"/>
    <n v="112500"/>
    <n v="7450.09"/>
    <n v="0"/>
    <n v="0"/>
    <n v="0"/>
    <x v="878"/>
    <n v="220298.09"/>
  </r>
  <r>
    <n v="3458178171"/>
    <s v="Horst"/>
    <s v="Phelips"/>
    <s v="Account Executive II"/>
    <n v="57276"/>
    <n v="12"/>
    <n v="473689"/>
    <n v="600000"/>
    <n v="750000"/>
    <n v="900000"/>
    <n v="1200000"/>
    <n v="0.78948166666666664"/>
    <s v="0-100%"/>
    <n v="61579.57"/>
    <n v="0"/>
    <n v="0"/>
    <n v="0"/>
    <n v="0"/>
    <x v="879"/>
    <n v="118855.57"/>
  </r>
  <r>
    <n v="4579641655"/>
    <s v="Karney"/>
    <s v="MacMillan"/>
    <s v="Account Executive II"/>
    <n v="58990"/>
    <n v="16"/>
    <n v="575747"/>
    <n v="600000"/>
    <n v="750000"/>
    <n v="900000"/>
    <n v="1200000"/>
    <n v="0.95957833333333331"/>
    <s v="0-100%"/>
    <n v="74847.11"/>
    <n v="0"/>
    <n v="0"/>
    <n v="0"/>
    <n v="0"/>
    <x v="880"/>
    <n v="133837.10999999999"/>
  </r>
  <r>
    <n v="509393462"/>
    <s v="Dex"/>
    <s v="Hughill"/>
    <s v="Account Executive II"/>
    <n v="58109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x v="881"/>
    <n v="162649.13"/>
  </r>
  <r>
    <n v="9590888275"/>
    <s v="Hoyt"/>
    <s v="O' Loughran"/>
    <s v="Account Executive II"/>
    <n v="53899"/>
    <n v="18"/>
    <n v="701835"/>
    <n v="600000"/>
    <n v="750000"/>
    <n v="900000"/>
    <n v="1200000"/>
    <n v="1.1697249999999999"/>
    <s v="100-125%"/>
    <n v="78000"/>
    <n v="17311.95"/>
    <n v="0"/>
    <n v="0"/>
    <n v="0"/>
    <x v="882"/>
    <n v="149210.95000000001"/>
  </r>
  <r>
    <n v="8620758454"/>
    <s v="Anabel"/>
    <s v="Shall"/>
    <s v="Account Executive III"/>
    <n v="115098"/>
    <n v="25"/>
    <n v="895664"/>
    <n v="750000"/>
    <n v="937500"/>
    <n v="1125000"/>
    <n v="1500000"/>
    <n v="1.1942186666666668"/>
    <s v="100-125%"/>
    <n v="112500"/>
    <n v="27676.16"/>
    <n v="0"/>
    <n v="0"/>
    <n v="0"/>
    <x v="883"/>
    <n v="255274.16"/>
  </r>
  <r>
    <n v="1280521902"/>
    <s v="Lory"/>
    <s v="Brundell"/>
    <s v="Account Executive III"/>
    <n v="84921"/>
    <n v="14"/>
    <n v="493164"/>
    <n v="750000"/>
    <n v="937500"/>
    <n v="1125000"/>
    <n v="1500000"/>
    <n v="0.65755200000000003"/>
    <s v="0-100%"/>
    <n v="73974.599999999991"/>
    <n v="0"/>
    <n v="0"/>
    <n v="0"/>
    <n v="0"/>
    <x v="884"/>
    <n v="158895.59999999998"/>
  </r>
  <r>
    <n v="769312748"/>
    <s v="Freeland"/>
    <s v="Kennerley"/>
    <s v="Account Executive I"/>
    <n v="42256"/>
    <n v="18"/>
    <n v="717908"/>
    <n v="500000"/>
    <n v="625000"/>
    <n v="750000"/>
    <n v="1000000"/>
    <n v="1.435816"/>
    <s v="125-150%"/>
    <n v="50000"/>
    <n v="18750"/>
    <n v="16723.439999999999"/>
    <n v="0"/>
    <n v="0"/>
    <x v="885"/>
    <n v="127729.44"/>
  </r>
  <r>
    <n v="5241020535"/>
    <s v="Meara"/>
    <s v="Timmis"/>
    <s v="Account Executive I"/>
    <n v="38828"/>
    <n v="25"/>
    <n v="863714"/>
    <n v="500000"/>
    <n v="625000"/>
    <n v="750000"/>
    <n v="1000000"/>
    <n v="1.727428"/>
    <s v="150-200%"/>
    <n v="50000"/>
    <n v="18750"/>
    <n v="22500"/>
    <n v="25017.08"/>
    <n v="0"/>
    <x v="886"/>
    <n v="155095.08000000002"/>
  </r>
  <r>
    <n v="594961432"/>
    <s v="Sheffield"/>
    <s v="Drayton"/>
    <s v="Account Executive III"/>
    <n v="90375"/>
    <n v="21"/>
    <n v="698575"/>
    <n v="750000"/>
    <n v="937500"/>
    <n v="1125000"/>
    <n v="1500000"/>
    <n v="0.93143333333333334"/>
    <s v="0-100%"/>
    <n v="104786.25"/>
    <n v="0"/>
    <n v="0"/>
    <n v="0"/>
    <n v="0"/>
    <x v="887"/>
    <n v="195161.25"/>
  </r>
  <r>
    <n v="1739513533"/>
    <s v="Gizela"/>
    <s v="Lalley"/>
    <s v="Account Executive III"/>
    <n v="109848"/>
    <n v="28"/>
    <n v="875408"/>
    <n v="750000"/>
    <n v="937500"/>
    <n v="1125000"/>
    <n v="1500000"/>
    <n v="1.1672106666666666"/>
    <s v="100-125%"/>
    <n v="112500"/>
    <n v="23827.52"/>
    <n v="0"/>
    <n v="0"/>
    <n v="0"/>
    <x v="888"/>
    <n v="246175.52"/>
  </r>
  <r>
    <n v="7979647432"/>
    <s v="Arabella"/>
    <s v="McGriffin"/>
    <s v="Account Executive III"/>
    <n v="85383"/>
    <n v="19"/>
    <n v="681974"/>
    <n v="750000"/>
    <n v="937500"/>
    <n v="1125000"/>
    <n v="1500000"/>
    <n v="0.9092986666666667"/>
    <s v="0-100%"/>
    <n v="102296.09999999999"/>
    <n v="0"/>
    <n v="0"/>
    <n v="0"/>
    <n v="0"/>
    <x v="889"/>
    <n v="187679.09999999998"/>
  </r>
  <r>
    <n v="7251959615"/>
    <s v="Will"/>
    <s v="Elmhirst"/>
    <s v="Account Executive I"/>
    <n v="42095"/>
    <n v="18"/>
    <n v="646520"/>
    <n v="500000"/>
    <n v="625000"/>
    <n v="750000"/>
    <n v="1000000"/>
    <n v="1.29304"/>
    <s v="125-150%"/>
    <n v="50000"/>
    <n v="18750"/>
    <n v="3873.6"/>
    <n v="0"/>
    <n v="0"/>
    <x v="890"/>
    <n v="114718.6"/>
  </r>
  <r>
    <n v="1592980554"/>
    <s v="Josiah"/>
    <s v="Saer"/>
    <s v="Account Executive III"/>
    <n v="118429"/>
    <n v="23"/>
    <n v="916079"/>
    <n v="750000"/>
    <n v="937500"/>
    <n v="1125000"/>
    <n v="1500000"/>
    <n v="1.2214386666666666"/>
    <s v="100-125%"/>
    <n v="112500"/>
    <n v="31555.010000000002"/>
    <n v="0"/>
    <n v="0"/>
    <n v="0"/>
    <x v="891"/>
    <n v="262484.01"/>
  </r>
  <r>
    <n v="5499856877"/>
    <s v="Deny"/>
    <s v="Wiffler"/>
    <s v="Account Executive II"/>
    <n v="77267"/>
    <n v="13"/>
    <n v="475164"/>
    <n v="600000"/>
    <n v="750000"/>
    <n v="900000"/>
    <n v="1200000"/>
    <n v="0.79193999999999998"/>
    <s v="0-100%"/>
    <n v="61771.32"/>
    <n v="0"/>
    <n v="0"/>
    <n v="0"/>
    <n v="0"/>
    <x v="892"/>
    <n v="139038.32"/>
  </r>
  <r>
    <n v="5244119095"/>
    <s v="Fraze"/>
    <s v="Crisell"/>
    <s v="Account Executive I"/>
    <n v="53456"/>
    <n v="25"/>
    <n v="876577"/>
    <n v="500000"/>
    <n v="625000"/>
    <n v="750000"/>
    <n v="1000000"/>
    <n v="1.7531540000000001"/>
    <s v="150-200%"/>
    <n v="50000"/>
    <n v="18750"/>
    <n v="22500"/>
    <n v="27846.94"/>
    <n v="0"/>
    <x v="893"/>
    <n v="172552.94"/>
  </r>
  <r>
    <n v="556704134"/>
    <s v="Deirdre"/>
    <s v="Wem"/>
    <s v="Account Executive II"/>
    <n v="71238"/>
    <n v="21"/>
    <n v="713761"/>
    <n v="600000"/>
    <n v="750000"/>
    <n v="900000"/>
    <n v="1200000"/>
    <n v="1.1896016666666667"/>
    <s v="100-125%"/>
    <n v="78000"/>
    <n v="19339.370000000003"/>
    <n v="0"/>
    <n v="0"/>
    <n v="0"/>
    <x v="894"/>
    <n v="168577.37"/>
  </r>
  <r>
    <n v="3075132195"/>
    <s v="Trumaine"/>
    <s v="Laundon"/>
    <s v="Account Executive I"/>
    <n v="43870"/>
    <n v="15"/>
    <n v="439483"/>
    <n v="500000"/>
    <n v="625000"/>
    <n v="750000"/>
    <n v="1000000"/>
    <n v="0.87896600000000003"/>
    <s v="0-100%"/>
    <n v="43948.3"/>
    <n v="0"/>
    <n v="0"/>
    <n v="0"/>
    <n v="0"/>
    <x v="895"/>
    <n v="87818.3"/>
  </r>
  <r>
    <n v="8501525324"/>
    <s v="Kean"/>
    <s v="MacCrann"/>
    <s v="Account Executive III"/>
    <n v="92754"/>
    <n v="26"/>
    <n v="916479"/>
    <n v="750000"/>
    <n v="937500"/>
    <n v="1125000"/>
    <n v="1500000"/>
    <n v="1.2219720000000001"/>
    <s v="100-125%"/>
    <n v="112500"/>
    <n v="31631.010000000002"/>
    <n v="0"/>
    <n v="0"/>
    <n v="0"/>
    <x v="896"/>
    <n v="236885.01"/>
  </r>
  <r>
    <n v="6819596901"/>
    <s v="Erny"/>
    <s v="Kesteven"/>
    <s v="Account Executive III"/>
    <n v="118207"/>
    <n v="23"/>
    <n v="739933"/>
    <n v="750000"/>
    <n v="937500"/>
    <n v="1125000"/>
    <n v="1500000"/>
    <n v="0.98657733333333331"/>
    <s v="0-100%"/>
    <n v="110989.95"/>
    <n v="0"/>
    <n v="0"/>
    <n v="0"/>
    <n v="0"/>
    <x v="897"/>
    <n v="229196.95"/>
  </r>
  <r>
    <n v="8841637323"/>
    <s v="Madeline"/>
    <s v="Grief"/>
    <s v="Account Executive I"/>
    <n v="40631"/>
    <n v="11"/>
    <n v="371993"/>
    <n v="500000"/>
    <n v="625000"/>
    <n v="750000"/>
    <n v="1000000"/>
    <n v="0.74398600000000004"/>
    <s v="0-100%"/>
    <n v="37199.300000000003"/>
    <n v="0"/>
    <n v="0"/>
    <n v="0"/>
    <n v="0"/>
    <x v="898"/>
    <n v="77830.3"/>
  </r>
  <r>
    <n v="8254304106"/>
    <s v="Mirabel"/>
    <s v="Prigmore"/>
    <s v="Account Executive II"/>
    <n v="71687"/>
    <n v="17"/>
    <n v="551413"/>
    <n v="600000"/>
    <n v="750000"/>
    <n v="900000"/>
    <n v="1200000"/>
    <n v="0.91902166666666663"/>
    <s v="0-100%"/>
    <n v="71683.69"/>
    <n v="0"/>
    <n v="0"/>
    <n v="0"/>
    <n v="0"/>
    <x v="899"/>
    <n v="143370.69"/>
  </r>
  <r>
    <n v="1152386727"/>
    <s v="Izzy"/>
    <s v="Glennon"/>
    <s v="Account Executive II"/>
    <n v="77211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x v="900"/>
    <n v="198578.64"/>
  </r>
  <r>
    <n v="304906506"/>
    <s v="Trescha"/>
    <s v="Labusquiere"/>
    <s v="Account Executive I"/>
    <n v="64753"/>
    <n v="25"/>
    <n v="852715"/>
    <n v="500000"/>
    <n v="625000"/>
    <n v="750000"/>
    <n v="1000000"/>
    <n v="1.70543"/>
    <s v="150-200%"/>
    <n v="50000"/>
    <n v="18750"/>
    <n v="22500"/>
    <n v="22597.3"/>
    <n v="0"/>
    <x v="901"/>
    <n v="178600.3"/>
  </r>
  <r>
    <n v="9207464802"/>
    <s v="Arvin"/>
    <s v="Friar"/>
    <s v="Account Executive III"/>
    <n v="109300"/>
    <n v="14"/>
    <n v="459709"/>
    <n v="750000"/>
    <n v="937500"/>
    <n v="1125000"/>
    <n v="1500000"/>
    <n v="0.61294533333333334"/>
    <s v="0-100%"/>
    <n v="68956.349999999991"/>
    <n v="0"/>
    <n v="0"/>
    <n v="0"/>
    <n v="0"/>
    <x v="902"/>
    <n v="178256.34999999998"/>
  </r>
  <r>
    <n v="4997183822"/>
    <s v="Barbabas"/>
    <s v="Cawt"/>
    <s v="Account Executive II"/>
    <n v="58138"/>
    <n v="20"/>
    <n v="607881"/>
    <n v="600000"/>
    <n v="750000"/>
    <n v="900000"/>
    <n v="1200000"/>
    <n v="1.0131349999999999"/>
    <s v="100-125%"/>
    <n v="78000"/>
    <n v="1339.7700000000002"/>
    <n v="0"/>
    <n v="0"/>
    <n v="0"/>
    <x v="903"/>
    <n v="137477.77000000002"/>
  </r>
  <r>
    <n v="601779371"/>
    <s v="Dionis"/>
    <s v="Cumpton"/>
    <s v="Account Executive III"/>
    <n v="114343"/>
    <n v="19"/>
    <n v="680870"/>
    <n v="750000"/>
    <n v="937500"/>
    <n v="1125000"/>
    <n v="1500000"/>
    <n v="0.90782666666666667"/>
    <s v="0-100%"/>
    <n v="102130.5"/>
    <n v="0"/>
    <n v="0"/>
    <n v="0"/>
    <n v="0"/>
    <x v="904"/>
    <n v="216473.5"/>
  </r>
  <r>
    <n v="3269054114"/>
    <s v="Skipper"/>
    <s v="Ohm"/>
    <s v="Account Executive II"/>
    <n v="73223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x v="905"/>
    <n v="176901.28999999998"/>
  </r>
  <r>
    <n v="4372257910"/>
    <s v="Heddi"/>
    <s v="McCurley"/>
    <s v="Account Executive II"/>
    <n v="58343"/>
    <n v="16"/>
    <n v="644947"/>
    <n v="600000"/>
    <n v="750000"/>
    <n v="900000"/>
    <n v="1200000"/>
    <n v="1.0749116666666667"/>
    <s v="100-125%"/>
    <n v="78000"/>
    <n v="7640.9900000000007"/>
    <n v="0"/>
    <n v="0"/>
    <n v="0"/>
    <x v="906"/>
    <n v="143983.99"/>
  </r>
  <r>
    <n v="320120716"/>
    <s v="Arty"/>
    <s v="Brobak"/>
    <s v="Account Executive II"/>
    <n v="50348"/>
    <n v="11"/>
    <n v="342782"/>
    <n v="600000"/>
    <n v="750000"/>
    <n v="900000"/>
    <n v="1200000"/>
    <n v="0.57130333333333339"/>
    <s v="0-100%"/>
    <n v="44561.66"/>
    <n v="0"/>
    <n v="0"/>
    <n v="0"/>
    <n v="0"/>
    <x v="907"/>
    <n v="94909.66"/>
  </r>
  <r>
    <n v="4958503722"/>
    <s v="Vincenz"/>
    <s v="Lillford"/>
    <s v="Account Executive II"/>
    <n v="65536"/>
    <n v="14"/>
    <n v="551500"/>
    <n v="600000"/>
    <n v="750000"/>
    <n v="900000"/>
    <n v="1200000"/>
    <n v="0.91916666666666669"/>
    <s v="0-100%"/>
    <n v="71695"/>
    <n v="0"/>
    <n v="0"/>
    <n v="0"/>
    <n v="0"/>
    <x v="908"/>
    <n v="137231"/>
  </r>
  <r>
    <n v="6313424239"/>
    <s v="Rubina"/>
    <s v="Arp"/>
    <s v="Account Executive II"/>
    <n v="55136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x v="909"/>
    <n v="163079.81"/>
  </r>
  <r>
    <n v="3891707452"/>
    <s v="Isidoro"/>
    <s v="Vamplers"/>
    <s v="Account Executive III"/>
    <n v="90591"/>
    <n v="18"/>
    <n v="696628"/>
    <n v="750000"/>
    <n v="937500"/>
    <n v="1125000"/>
    <n v="1500000"/>
    <n v="0.92883733333333329"/>
    <s v="0-100%"/>
    <n v="104494.2"/>
    <n v="0"/>
    <n v="0"/>
    <n v="0"/>
    <n v="0"/>
    <x v="910"/>
    <n v="195085.2"/>
  </r>
  <r>
    <n v="5519420165"/>
    <s v="Silvester"/>
    <s v="Capinetti"/>
    <s v="Account Executive III"/>
    <n v="96464"/>
    <n v="26"/>
    <n v="1039232"/>
    <n v="750000"/>
    <n v="937500"/>
    <n v="1125000"/>
    <n v="1500000"/>
    <n v="1.3856426666666666"/>
    <s v="125-150%"/>
    <n v="112500"/>
    <n v="35625"/>
    <n v="23398.36"/>
    <n v="0"/>
    <n v="0"/>
    <x v="911"/>
    <n v="267987.36"/>
  </r>
  <r>
    <n v="4852897158"/>
    <s v="Ransell"/>
    <s v="Spira"/>
    <s v="Account Executive III"/>
    <n v="86963"/>
    <n v="14"/>
    <n v="548004"/>
    <n v="750000"/>
    <n v="937500"/>
    <n v="1125000"/>
    <n v="1500000"/>
    <n v="0.73067199999999999"/>
    <s v="0-100%"/>
    <n v="82200.599999999991"/>
    <n v="0"/>
    <n v="0"/>
    <n v="0"/>
    <n v="0"/>
    <x v="912"/>
    <n v="169163.59999999998"/>
  </r>
  <r>
    <n v="7489370671"/>
    <s v="Esdras"/>
    <s v="Blucher"/>
    <s v="Account Executive II"/>
    <n v="70125"/>
    <n v="22"/>
    <n v="747967"/>
    <n v="600000"/>
    <n v="750000"/>
    <n v="900000"/>
    <n v="1200000"/>
    <n v="1.2466116666666667"/>
    <s v="100-125%"/>
    <n v="78000"/>
    <n v="25154.390000000003"/>
    <n v="0"/>
    <n v="0"/>
    <n v="0"/>
    <x v="913"/>
    <n v="173279.39"/>
  </r>
  <r>
    <n v="5929508313"/>
    <s v="Georgiana"/>
    <s v="Doul"/>
    <s v="Account Executive I"/>
    <n v="64685"/>
    <n v="26"/>
    <n v="925114"/>
    <n v="500000"/>
    <n v="625000"/>
    <n v="750000"/>
    <n v="1000000"/>
    <n v="1.850228"/>
    <s v="150-200%"/>
    <n v="50000"/>
    <n v="18750"/>
    <n v="22500"/>
    <n v="38525.08"/>
    <n v="0"/>
    <x v="914"/>
    <n v="194460.08000000002"/>
  </r>
  <r>
    <n v="4269946768"/>
    <s v="Alaster"/>
    <s v="Kencott"/>
    <s v="Account Executive III"/>
    <n v="88682"/>
    <n v="21"/>
    <n v="777666"/>
    <n v="750000"/>
    <n v="937500"/>
    <n v="1125000"/>
    <n v="1500000"/>
    <n v="1.036888"/>
    <s v="100-125%"/>
    <n v="112500"/>
    <n v="5256.54"/>
    <n v="0"/>
    <n v="0"/>
    <n v="0"/>
    <x v="915"/>
    <n v="206438.53999999998"/>
  </r>
  <r>
    <n v="5460394635"/>
    <s v="Edith"/>
    <s v="Altree"/>
    <s v="Account Executive III"/>
    <n v="82153"/>
    <n v="17"/>
    <n v="662428"/>
    <n v="750000"/>
    <n v="937500"/>
    <n v="1125000"/>
    <n v="1500000"/>
    <n v="0.88323733333333332"/>
    <s v="0-100%"/>
    <n v="99364.2"/>
    <n v="0"/>
    <n v="0"/>
    <n v="0"/>
    <n v="0"/>
    <x v="916"/>
    <n v="181517.2"/>
  </r>
  <r>
    <n v="7373156215"/>
    <s v="Jethro"/>
    <s v="Vedishchev"/>
    <s v="Account Executive II"/>
    <n v="56461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x v="917"/>
    <n v="165157.66"/>
  </r>
  <r>
    <n v="2885061928"/>
    <s v="Cletis"/>
    <s v="Temlett"/>
    <s v="Account Executive III"/>
    <n v="104981"/>
    <n v="27"/>
    <n v="961540"/>
    <n v="750000"/>
    <n v="937500"/>
    <n v="1125000"/>
    <n v="1500000"/>
    <n v="1.2820533333333333"/>
    <s v="125-150%"/>
    <n v="112500"/>
    <n v="35625"/>
    <n v="5529.2"/>
    <n v="0"/>
    <n v="0"/>
    <x v="918"/>
    <n v="258635.2"/>
  </r>
  <r>
    <n v="8676088039"/>
    <s v="Norina"/>
    <s v="Truckett"/>
    <s v="Account Executive II"/>
    <n v="67203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x v="919"/>
    <n v="208252.94"/>
  </r>
  <r>
    <n v="6789106936"/>
    <s v="Brooks"/>
    <s v="Brouncker"/>
    <s v="Account Executive III"/>
    <n v="93300"/>
    <n v="22"/>
    <n v="664319"/>
    <n v="750000"/>
    <n v="937500"/>
    <n v="1125000"/>
    <n v="1500000"/>
    <n v="0.88575866666666669"/>
    <s v="0-100%"/>
    <n v="99647.849999999991"/>
    <n v="0"/>
    <n v="0"/>
    <n v="0"/>
    <n v="0"/>
    <x v="920"/>
    <n v="192947.84999999998"/>
  </r>
  <r>
    <n v="4184483038"/>
    <s v="Ward"/>
    <s v="Mance"/>
    <s v="Account Executive II"/>
    <n v="77207"/>
    <n v="22"/>
    <n v="658709"/>
    <n v="600000"/>
    <n v="750000"/>
    <n v="900000"/>
    <n v="1200000"/>
    <n v="1.0978483333333333"/>
    <s v="100-125%"/>
    <n v="78000"/>
    <n v="9980.5300000000007"/>
    <n v="0"/>
    <n v="0"/>
    <n v="0"/>
    <x v="921"/>
    <n v="165187.53"/>
  </r>
  <r>
    <n v="5828678620"/>
    <s v="Kitti"/>
    <s v="Hedworth"/>
    <s v="Account Executive I"/>
    <n v="52885"/>
    <n v="25"/>
    <n v="860242"/>
    <n v="500000"/>
    <n v="625000"/>
    <n v="750000"/>
    <n v="1000000"/>
    <n v="1.7204839999999999"/>
    <s v="150-200%"/>
    <n v="50000"/>
    <n v="18750"/>
    <n v="22500"/>
    <n v="24253.24"/>
    <n v="0"/>
    <x v="922"/>
    <n v="168388.24"/>
  </r>
  <r>
    <n v="1420239228"/>
    <s v="Jessica"/>
    <s v="Derye-Barrett"/>
    <s v="Account Executive II"/>
    <n v="62855"/>
    <n v="16"/>
    <n v="593010"/>
    <n v="600000"/>
    <n v="750000"/>
    <n v="900000"/>
    <n v="1200000"/>
    <n v="0.98834999999999995"/>
    <s v="0-100%"/>
    <n v="77091.3"/>
    <n v="0"/>
    <n v="0"/>
    <n v="0"/>
    <n v="0"/>
    <x v="923"/>
    <n v="139946.29999999999"/>
  </r>
  <r>
    <n v="397599129"/>
    <s v="Netti"/>
    <s v="Scullion"/>
    <s v="Account Executive I"/>
    <n v="32665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x v="924"/>
    <n v="112130.04"/>
  </r>
  <r>
    <n v="3156820482"/>
    <s v="Kimberlyn"/>
    <s v="Maffia"/>
    <s v="Account Executive III"/>
    <n v="121894"/>
    <n v="24"/>
    <n v="765238"/>
    <n v="750000"/>
    <n v="937500"/>
    <n v="1125000"/>
    <n v="1500000"/>
    <n v="1.0203173333333333"/>
    <s v="100-125%"/>
    <n v="112500"/>
    <n v="2895.2200000000003"/>
    <n v="0"/>
    <n v="0"/>
    <n v="0"/>
    <x v="925"/>
    <n v="237289.22"/>
  </r>
  <r>
    <n v="7688943361"/>
    <s v="Saree"/>
    <s v="Exrol"/>
    <s v="Account Executive III"/>
    <n v="113364"/>
    <n v="24"/>
    <n v="818193"/>
    <n v="750000"/>
    <n v="937500"/>
    <n v="1125000"/>
    <n v="1500000"/>
    <n v="1.090924"/>
    <s v="100-125%"/>
    <n v="112500"/>
    <n v="12956.67"/>
    <n v="0"/>
    <n v="0"/>
    <n v="0"/>
    <x v="926"/>
    <n v="238820.66999999998"/>
  </r>
  <r>
    <n v="3560320844"/>
    <s v="Packston"/>
    <s v="Gamlin"/>
    <s v="Account Executive II"/>
    <n v="72341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x v="927"/>
    <n v="184822.07"/>
  </r>
  <r>
    <n v="2908560011"/>
    <s v="Barr"/>
    <s v="Orring"/>
    <s v="Account Executive III"/>
    <n v="103276"/>
    <n v="28"/>
    <n v="930406"/>
    <n v="750000"/>
    <n v="937500"/>
    <n v="1125000"/>
    <n v="1500000"/>
    <n v="1.2405413333333333"/>
    <s v="100-125%"/>
    <n v="112500"/>
    <n v="34277.14"/>
    <n v="0"/>
    <n v="0"/>
    <n v="0"/>
    <x v="928"/>
    <n v="250053.14"/>
  </r>
  <r>
    <n v="1573192775"/>
    <s v="Chloette"/>
    <s v="Millard"/>
    <s v="Account Executive II"/>
    <n v="70723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x v="929"/>
    <n v="200659.27000000002"/>
  </r>
  <r>
    <n v="3538909016"/>
    <s v="Cassaundra"/>
    <s v="Offield"/>
    <s v="Account Executive I"/>
    <n v="57718"/>
    <n v="18"/>
    <n v="581268"/>
    <n v="500000"/>
    <n v="625000"/>
    <n v="750000"/>
    <n v="1000000"/>
    <n v="1.162536"/>
    <s v="100-125%"/>
    <n v="50000"/>
    <n v="12190.199999999999"/>
    <n v="0"/>
    <n v="0"/>
    <n v="0"/>
    <x v="930"/>
    <n v="119908.2"/>
  </r>
  <r>
    <n v="1990335721"/>
    <s v="Garey"/>
    <s v="Thow"/>
    <s v="Account Executive II"/>
    <n v="54491"/>
    <n v="20"/>
    <n v="722680"/>
    <n v="600000"/>
    <n v="750000"/>
    <n v="900000"/>
    <n v="1200000"/>
    <n v="1.2044666666666666"/>
    <s v="100-125%"/>
    <n v="78000"/>
    <n v="20855.600000000002"/>
    <n v="0"/>
    <n v="0"/>
    <n v="0"/>
    <x v="931"/>
    <n v="153346.6"/>
  </r>
  <r>
    <n v="4535395691"/>
    <s v="Ozzy"/>
    <s v="Cavnor"/>
    <s v="Account Executive III"/>
    <n v="92475"/>
    <n v="17"/>
    <n v="610839"/>
    <n v="750000"/>
    <n v="937500"/>
    <n v="1125000"/>
    <n v="1500000"/>
    <n v="0.81445199999999995"/>
    <s v="0-100%"/>
    <n v="91625.849999999991"/>
    <n v="0"/>
    <n v="0"/>
    <n v="0"/>
    <n v="0"/>
    <x v="932"/>
    <n v="184100.84999999998"/>
  </r>
  <r>
    <n v="3041948354"/>
    <s v="Gerri"/>
    <s v="Witherbed"/>
    <s v="Account Executive I"/>
    <n v="46292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x v="933"/>
    <n v="123943.36"/>
  </r>
  <r>
    <n v="4670832530"/>
    <s v="Lindy"/>
    <s v="Pember"/>
    <s v="Account Executive III"/>
    <n v="99389"/>
    <n v="23"/>
    <n v="896729"/>
    <n v="750000"/>
    <n v="937500"/>
    <n v="1125000"/>
    <n v="1500000"/>
    <n v="1.1956386666666667"/>
    <s v="100-125%"/>
    <n v="112500"/>
    <n v="27878.510000000002"/>
    <n v="0"/>
    <n v="0"/>
    <n v="0"/>
    <x v="934"/>
    <n v="239767.51"/>
  </r>
  <r>
    <n v="6788593582"/>
    <s v="Tab"/>
    <s v="Morter"/>
    <s v="Account Executive II"/>
    <n v="52481"/>
    <n v="32"/>
    <n v="1214099"/>
    <n v="600000"/>
    <n v="750000"/>
    <n v="900000"/>
    <n v="1200000"/>
    <n v="2.0234983333333334"/>
    <s v="&gt;200%"/>
    <n v="78000"/>
    <n v="25500.000000000004"/>
    <n v="31500"/>
    <n v="78000"/>
    <n v="1832.8700000000001"/>
    <x v="935"/>
    <n v="267313.87"/>
  </r>
  <r>
    <n v="7326611955"/>
    <s v="Sanders"/>
    <s v="McKinstry"/>
    <s v="Account Executive I"/>
    <n v="52116"/>
    <n v="23"/>
    <n v="807853"/>
    <n v="500000"/>
    <n v="625000"/>
    <n v="750000"/>
    <n v="1000000"/>
    <n v="1.6157060000000001"/>
    <s v="150-200%"/>
    <n v="50000"/>
    <n v="18750"/>
    <n v="22500"/>
    <n v="12727.66"/>
    <n v="0"/>
    <x v="936"/>
    <n v="156093.66"/>
  </r>
  <r>
    <n v="3145010581"/>
    <s v="Granger"/>
    <s v="Lewin"/>
    <s v="Account Executive II"/>
    <n v="65220"/>
    <n v="18"/>
    <n v="660133"/>
    <n v="600000"/>
    <n v="750000"/>
    <n v="900000"/>
    <n v="1200000"/>
    <n v="1.1002216666666667"/>
    <s v="100-125%"/>
    <n v="78000"/>
    <n v="10222.61"/>
    <n v="0"/>
    <n v="0"/>
    <n v="0"/>
    <x v="937"/>
    <n v="153442.60999999999"/>
  </r>
  <r>
    <n v="9260254965"/>
    <s v="Fancy"/>
    <s v="Clitsome"/>
    <s v="Account Executive I"/>
    <n v="59588"/>
    <n v="24"/>
    <n v="894395"/>
    <n v="500000"/>
    <n v="625000"/>
    <n v="750000"/>
    <n v="1000000"/>
    <n v="1.7887900000000001"/>
    <s v="150-200%"/>
    <n v="50000"/>
    <n v="18750"/>
    <n v="22500"/>
    <n v="31766.9"/>
    <n v="0"/>
    <x v="938"/>
    <n v="182604.9"/>
  </r>
  <r>
    <n v="8115985503"/>
    <s v="Troy"/>
    <s v="McQuarrie"/>
    <s v="Account Executive II"/>
    <n v="72028"/>
    <n v="19"/>
    <n v="624725"/>
    <n v="600000"/>
    <n v="750000"/>
    <n v="900000"/>
    <n v="1200000"/>
    <n v="1.0412083333333333"/>
    <s v="100-125%"/>
    <n v="78000"/>
    <n v="4203.25"/>
    <n v="0"/>
    <n v="0"/>
    <n v="0"/>
    <x v="939"/>
    <n v="154231.25"/>
  </r>
  <r>
    <n v="9002722281"/>
    <s v="Lorianne"/>
    <s v="Guillem"/>
    <s v="Account Executive III"/>
    <n v="87491"/>
    <n v="16"/>
    <n v="538916"/>
    <n v="750000"/>
    <n v="937500"/>
    <n v="1125000"/>
    <n v="1500000"/>
    <n v="0.71855466666666667"/>
    <s v="0-100%"/>
    <n v="80837.399999999994"/>
    <n v="0"/>
    <n v="0"/>
    <n v="0"/>
    <n v="0"/>
    <x v="940"/>
    <n v="168328.4"/>
  </r>
  <r>
    <n v="701563818"/>
    <s v="Skell"/>
    <s v="Heijne"/>
    <s v="Account Executive III"/>
    <n v="99084"/>
    <n v="25"/>
    <n v="890240"/>
    <n v="750000"/>
    <n v="937500"/>
    <n v="1125000"/>
    <n v="1500000"/>
    <n v="1.1869866666666666"/>
    <s v="100-125%"/>
    <n v="112500"/>
    <n v="26645.599999999999"/>
    <n v="0"/>
    <n v="0"/>
    <n v="0"/>
    <x v="941"/>
    <n v="238229.6"/>
  </r>
  <r>
    <n v="4119729087"/>
    <s v="Jenda"/>
    <s v="Villaron"/>
    <s v="Account Executive III"/>
    <n v="95210"/>
    <n v="20"/>
    <n v="618954"/>
    <n v="750000"/>
    <n v="937500"/>
    <n v="1125000"/>
    <n v="1500000"/>
    <n v="0.82527200000000001"/>
    <s v="0-100%"/>
    <n v="92843.099999999991"/>
    <n v="0"/>
    <n v="0"/>
    <n v="0"/>
    <n v="0"/>
    <x v="942"/>
    <n v="188053.09999999998"/>
  </r>
  <r>
    <n v="303831626"/>
    <s v="Emmerich"/>
    <s v="Longmuir"/>
    <s v="Account Executive I"/>
    <n v="44015"/>
    <n v="19"/>
    <n v="788591"/>
    <n v="500000"/>
    <n v="625000"/>
    <n v="750000"/>
    <n v="1000000"/>
    <n v="1.5771820000000001"/>
    <s v="150-200%"/>
    <n v="50000"/>
    <n v="18750"/>
    <n v="22500"/>
    <n v="8490.02"/>
    <n v="0"/>
    <x v="943"/>
    <n v="143755.02000000002"/>
  </r>
  <r>
    <n v="4342145855"/>
    <s v="Ediva"/>
    <s v="Screase"/>
    <s v="Account Executive II"/>
    <n v="51029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x v="944"/>
    <n v="174950.24"/>
  </r>
  <r>
    <n v="5759255762"/>
    <s v="Corrie"/>
    <s v="Naldrett"/>
    <s v="Account Executive II"/>
    <n v="71656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x v="945"/>
    <n v="181640.16999999998"/>
  </r>
  <r>
    <n v="3933021111"/>
    <s v="Susi"/>
    <s v="Berndsen"/>
    <s v="Account Executive III"/>
    <n v="119316"/>
    <n v="23"/>
    <n v="801961"/>
    <n v="750000"/>
    <n v="937500"/>
    <n v="1125000"/>
    <n v="1500000"/>
    <n v="1.0692813333333333"/>
    <s v="100-125%"/>
    <n v="112500"/>
    <n v="9872.59"/>
    <n v="0"/>
    <n v="0"/>
    <n v="0"/>
    <x v="946"/>
    <n v="241688.59"/>
  </r>
  <r>
    <n v="8361813608"/>
    <s v="Meryl"/>
    <s v="Aitchinson"/>
    <s v="Account Executive III"/>
    <n v="83466"/>
    <n v="12"/>
    <n v="471986"/>
    <n v="750000"/>
    <n v="937500"/>
    <n v="1125000"/>
    <n v="1500000"/>
    <n v="0.62931466666666669"/>
    <s v="0-100%"/>
    <n v="70797.899999999994"/>
    <n v="0"/>
    <n v="0"/>
    <n v="0"/>
    <n v="0"/>
    <x v="947"/>
    <n v="154263.9"/>
  </r>
  <r>
    <n v="6209983448"/>
    <s v="Ellery"/>
    <s v="Renzini"/>
    <s v="Account Executive II"/>
    <n v="729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x v="948"/>
    <n v="183710.57"/>
  </r>
  <r>
    <n v="6820956614"/>
    <s v="Gina"/>
    <s v="Biggadyke"/>
    <s v="Account Executive II"/>
    <n v="65490"/>
    <n v="15"/>
    <n v="534301"/>
    <n v="600000"/>
    <n v="750000"/>
    <n v="900000"/>
    <n v="1200000"/>
    <n v="0.89050166666666664"/>
    <s v="0-100%"/>
    <n v="69459.13"/>
    <n v="0"/>
    <n v="0"/>
    <n v="0"/>
    <n v="0"/>
    <x v="949"/>
    <n v="134949.13"/>
  </r>
  <r>
    <n v="9684187432"/>
    <s v="Rutter"/>
    <s v="Maddams"/>
    <s v="Account Executive II"/>
    <n v="61998"/>
    <n v="21"/>
    <n v="679511"/>
    <n v="600000"/>
    <n v="750000"/>
    <n v="900000"/>
    <n v="1200000"/>
    <n v="1.1325183333333333"/>
    <s v="100-125%"/>
    <n v="78000"/>
    <n v="13516.87"/>
    <n v="0"/>
    <n v="0"/>
    <n v="0"/>
    <x v="950"/>
    <n v="153514.87"/>
  </r>
  <r>
    <n v="7700368295"/>
    <s v="Tirrell"/>
    <s v="Durdle"/>
    <s v="Account Executive I"/>
    <n v="47191"/>
    <n v="14"/>
    <n v="501339"/>
    <n v="500000"/>
    <n v="625000"/>
    <n v="750000"/>
    <n v="1000000"/>
    <n v="1.002678"/>
    <s v="100-125%"/>
    <n v="50000"/>
    <n v="200.85"/>
    <n v="0"/>
    <n v="0"/>
    <n v="0"/>
    <x v="951"/>
    <n v="97391.85"/>
  </r>
  <r>
    <n v="8333777430"/>
    <s v="Sadella"/>
    <s v="Fateley"/>
    <s v="Account Executive I"/>
    <n v="51314"/>
    <n v="26"/>
    <n v="895549"/>
    <n v="500000"/>
    <n v="625000"/>
    <n v="750000"/>
    <n v="1000000"/>
    <n v="1.7910980000000001"/>
    <s v="150-200%"/>
    <n v="50000"/>
    <n v="18750"/>
    <n v="22500"/>
    <n v="32020.78"/>
    <n v="0"/>
    <x v="952"/>
    <n v="174584.78"/>
  </r>
  <r>
    <n v="8032296239"/>
    <s v="Ellen"/>
    <s v="Kevis"/>
    <s v="Account Executive II"/>
    <n v="50836"/>
    <n v="20"/>
    <n v="645529"/>
    <n v="600000"/>
    <n v="750000"/>
    <n v="900000"/>
    <n v="1200000"/>
    <n v="1.0758816666666666"/>
    <s v="100-125%"/>
    <n v="78000"/>
    <n v="7739.93"/>
    <n v="0"/>
    <n v="0"/>
    <n v="0"/>
    <x v="953"/>
    <n v="136575.93"/>
  </r>
  <r>
    <n v="273083503"/>
    <s v="Welbie"/>
    <s v="Siveyer"/>
    <s v="Account Executive II"/>
    <n v="69476"/>
    <n v="12"/>
    <n v="480183"/>
    <n v="600000"/>
    <n v="750000"/>
    <n v="900000"/>
    <n v="1200000"/>
    <n v="0.80030500000000004"/>
    <s v="0-100%"/>
    <n v="62423.79"/>
    <n v="0"/>
    <n v="0"/>
    <n v="0"/>
    <n v="0"/>
    <x v="954"/>
    <n v="131899.79"/>
  </r>
  <r>
    <n v="8904404991"/>
    <s v="Quintin"/>
    <s v="Marc"/>
    <s v="Account Executive II"/>
    <n v="79473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x v="955"/>
    <n v="195311.13"/>
  </r>
  <r>
    <n v="5299481160"/>
    <s v="Carmelle"/>
    <s v="Sothcott"/>
    <s v="Account Executive I"/>
    <n v="49920"/>
    <n v="14"/>
    <n v="459113"/>
    <n v="500000"/>
    <n v="625000"/>
    <n v="750000"/>
    <n v="1000000"/>
    <n v="0.91822599999999999"/>
    <s v="0-100%"/>
    <n v="45911.3"/>
    <n v="0"/>
    <n v="0"/>
    <n v="0"/>
    <n v="0"/>
    <x v="956"/>
    <n v="95831.3"/>
  </r>
  <r>
    <n v="2893065872"/>
    <s v="Wallas"/>
    <s v="Druitt"/>
    <s v="Account Executive I"/>
    <n v="34863"/>
    <n v="14"/>
    <n v="483097"/>
    <n v="500000"/>
    <n v="625000"/>
    <n v="750000"/>
    <n v="1000000"/>
    <n v="0.966194"/>
    <s v="0-100%"/>
    <n v="48309.700000000004"/>
    <n v="0"/>
    <n v="0"/>
    <n v="0"/>
    <n v="0"/>
    <x v="957"/>
    <n v="83172.700000000012"/>
  </r>
  <r>
    <n v="7112955017"/>
    <s v="Leone"/>
    <s v="Capstack"/>
    <s v="Account Executive I"/>
    <n v="36196"/>
    <n v="10"/>
    <n v="301335"/>
    <n v="500000"/>
    <n v="625000"/>
    <n v="750000"/>
    <n v="1000000"/>
    <n v="0.60267000000000004"/>
    <s v="0-100%"/>
    <n v="30133.5"/>
    <n v="0"/>
    <n v="0"/>
    <n v="0"/>
    <n v="0"/>
    <x v="958"/>
    <n v="66329.5"/>
  </r>
  <r>
    <n v="3418374697"/>
    <s v="Ali"/>
    <s v="Izaks"/>
    <s v="Account Executive I"/>
    <n v="36594"/>
    <n v="26"/>
    <n v="922938"/>
    <n v="500000"/>
    <n v="625000"/>
    <n v="750000"/>
    <n v="1000000"/>
    <n v="1.8458760000000001"/>
    <s v="150-200%"/>
    <n v="50000"/>
    <n v="18750"/>
    <n v="22500"/>
    <n v="38046.36"/>
    <n v="0"/>
    <x v="959"/>
    <n v="165890.35999999999"/>
  </r>
  <r>
    <n v="6858776575"/>
    <s v="Cobb"/>
    <s v="Avramow"/>
    <s v="Account Executive II"/>
    <n v="66387"/>
    <n v="18"/>
    <n v="621994"/>
    <n v="600000"/>
    <n v="750000"/>
    <n v="900000"/>
    <n v="1200000"/>
    <n v="1.0366566666666666"/>
    <s v="100-125%"/>
    <n v="78000"/>
    <n v="3738.9800000000005"/>
    <n v="0"/>
    <n v="0"/>
    <n v="0"/>
    <x v="960"/>
    <n v="148125.97999999998"/>
  </r>
  <r>
    <n v="4097160079"/>
    <s v="Robinia"/>
    <s v="Losseljong"/>
    <s v="Account Executive III"/>
    <n v="93493"/>
    <n v="21"/>
    <n v="768592"/>
    <n v="750000"/>
    <n v="937500"/>
    <n v="1125000"/>
    <n v="1500000"/>
    <n v="1.0247893333333333"/>
    <s v="100-125%"/>
    <n v="112500"/>
    <n v="3532.48"/>
    <n v="0"/>
    <n v="0"/>
    <n v="0"/>
    <x v="961"/>
    <n v="209525.47999999998"/>
  </r>
  <r>
    <n v="2298319154"/>
    <s v="Deloria"/>
    <s v="Jardine"/>
    <s v="Account Executive I"/>
    <n v="35017"/>
    <n v="16"/>
    <n v="529642"/>
    <n v="500000"/>
    <n v="625000"/>
    <n v="750000"/>
    <n v="1000000"/>
    <n v="1.0592839999999999"/>
    <s v="100-125%"/>
    <n v="50000"/>
    <n v="4446.3"/>
    <n v="0"/>
    <n v="0"/>
    <n v="0"/>
    <x v="962"/>
    <n v="89463.3"/>
  </r>
  <r>
    <n v="9603610356"/>
    <s v="Reggie"/>
    <s v="Striker"/>
    <s v="Account Executive II"/>
    <n v="52759"/>
    <n v="8"/>
    <n v="229737"/>
    <n v="600000"/>
    <n v="750000"/>
    <n v="900000"/>
    <n v="1200000"/>
    <n v="0.38289499999999999"/>
    <s v="0-100%"/>
    <n v="29865.81"/>
    <n v="0"/>
    <n v="0"/>
    <n v="0"/>
    <n v="0"/>
    <x v="963"/>
    <n v="82624.81"/>
  </r>
  <r>
    <n v="1081492333"/>
    <s v="Barnabe"/>
    <s v="McCaighey"/>
    <s v="Account Executive III"/>
    <n v="115135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x v="964"/>
    <n v="320702.2"/>
  </r>
  <r>
    <n v="893122882"/>
    <s v="Reeta"/>
    <s v="Hildred"/>
    <s v="Account Executive III"/>
    <n v="103112"/>
    <n v="20"/>
    <n v="638133"/>
    <n v="750000"/>
    <n v="937500"/>
    <n v="1125000"/>
    <n v="1500000"/>
    <n v="0.85084400000000004"/>
    <s v="0-100%"/>
    <n v="95719.95"/>
    <n v="0"/>
    <n v="0"/>
    <n v="0"/>
    <n v="0"/>
    <x v="965"/>
    <n v="198831.95"/>
  </r>
  <r>
    <n v="5186660353"/>
    <s v="Demetri"/>
    <s v="Goatman"/>
    <s v="Account Executive II"/>
    <n v="79767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x v="966"/>
    <n v="223404.98"/>
  </r>
  <r>
    <n v="5756920838"/>
    <s v="Jamie"/>
    <s v="Simmings"/>
    <s v="Account Executive I"/>
    <n v="34761"/>
    <n v="13"/>
    <n v="468615"/>
    <n v="500000"/>
    <n v="625000"/>
    <n v="750000"/>
    <n v="1000000"/>
    <n v="0.93723000000000001"/>
    <s v="0-100%"/>
    <n v="46861.5"/>
    <n v="0"/>
    <n v="0"/>
    <n v="0"/>
    <n v="0"/>
    <x v="967"/>
    <n v="81622.5"/>
  </r>
  <r>
    <n v="6172549286"/>
    <s v="Neil"/>
    <s v="Perritt"/>
    <s v="Account Executive II"/>
    <n v="67585"/>
    <n v="22"/>
    <n v="732905"/>
    <n v="600000"/>
    <n v="750000"/>
    <n v="900000"/>
    <n v="1200000"/>
    <n v="1.2215083333333334"/>
    <s v="100-125%"/>
    <n v="78000"/>
    <n v="22593.850000000002"/>
    <n v="0"/>
    <n v="0"/>
    <n v="0"/>
    <x v="968"/>
    <n v="168178.85"/>
  </r>
  <r>
    <n v="5341512014"/>
    <s v="Fianna"/>
    <s v="Restorick"/>
    <s v="Account Executive I"/>
    <n v="57651"/>
    <n v="14"/>
    <n v="474985"/>
    <n v="500000"/>
    <n v="625000"/>
    <n v="750000"/>
    <n v="1000000"/>
    <n v="0.94996999999999998"/>
    <s v="0-100%"/>
    <n v="47498.5"/>
    <n v="0"/>
    <n v="0"/>
    <n v="0"/>
    <n v="0"/>
    <x v="969"/>
    <n v="105149.5"/>
  </r>
  <r>
    <n v="9491257560"/>
    <s v="Xymenes"/>
    <s v="Stallard"/>
    <s v="Account Executive II"/>
    <n v="66363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x v="970"/>
    <n v="193383.84"/>
  </r>
  <r>
    <n v="7521557441"/>
    <s v="Daniela"/>
    <s v="McMichael"/>
    <s v="Account Executive III"/>
    <n v="91279"/>
    <n v="15"/>
    <n v="437601"/>
    <n v="750000"/>
    <n v="937500"/>
    <n v="1125000"/>
    <n v="1500000"/>
    <n v="0.58346799999999999"/>
    <s v="0-100%"/>
    <n v="65640.149999999994"/>
    <n v="0"/>
    <n v="0"/>
    <n v="0"/>
    <n v="0"/>
    <x v="971"/>
    <n v="156919.15"/>
  </r>
  <r>
    <n v="6106380341"/>
    <s v="Bernelle"/>
    <s v="Blint"/>
    <s v="Account Executive II"/>
    <n v="57050"/>
    <n v="14"/>
    <n v="412896"/>
    <n v="600000"/>
    <n v="750000"/>
    <n v="900000"/>
    <n v="1200000"/>
    <n v="0.68815999999999999"/>
    <s v="0-100%"/>
    <n v="53676.480000000003"/>
    <n v="0"/>
    <n v="0"/>
    <n v="0"/>
    <n v="0"/>
    <x v="972"/>
    <n v="110726.48000000001"/>
  </r>
  <r>
    <n v="9434604370"/>
    <s v="Guilbert"/>
    <s v="Duckett"/>
    <s v="Account Executive II"/>
    <n v="69644"/>
    <n v="14"/>
    <n v="360151"/>
    <n v="600000"/>
    <n v="750000"/>
    <n v="900000"/>
    <n v="1200000"/>
    <n v="0.60025166666666663"/>
    <s v="0-100%"/>
    <n v="46819.630000000005"/>
    <n v="0"/>
    <n v="0"/>
    <n v="0"/>
    <n v="0"/>
    <x v="973"/>
    <n v="116463.63"/>
  </r>
  <r>
    <n v="8731494560"/>
    <s v="Dionis"/>
    <s v="Climie"/>
    <s v="Account Executive II"/>
    <n v="77055"/>
    <n v="20"/>
    <n v="671623"/>
    <n v="600000"/>
    <n v="750000"/>
    <n v="900000"/>
    <n v="1200000"/>
    <n v="1.1193716666666667"/>
    <s v="100-125%"/>
    <n v="78000"/>
    <n v="12175.910000000002"/>
    <n v="0"/>
    <n v="0"/>
    <n v="0"/>
    <x v="974"/>
    <n v="167230.91"/>
  </r>
  <r>
    <n v="8646243699"/>
    <s v="Fifine"/>
    <s v="Jakeman"/>
    <s v="Account Executive III"/>
    <n v="109614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x v="975"/>
    <n v="265959.89"/>
  </r>
  <r>
    <n v="2045928187"/>
    <s v="Keelby"/>
    <s v="Lawie"/>
    <s v="Account Executive I"/>
    <n v="33035"/>
    <n v="11"/>
    <n v="423642"/>
    <n v="500000"/>
    <n v="625000"/>
    <n v="750000"/>
    <n v="1000000"/>
    <n v="0.84728400000000004"/>
    <s v="0-100%"/>
    <n v="42364.200000000004"/>
    <n v="0"/>
    <n v="0"/>
    <n v="0"/>
    <n v="0"/>
    <x v="976"/>
    <n v="75399.200000000012"/>
  </r>
  <r>
    <n v="2128813026"/>
    <s v="Saree"/>
    <s v="de Clercq"/>
    <s v="Account Executive III"/>
    <n v="119743"/>
    <n v="23"/>
    <n v="745490"/>
    <n v="750000"/>
    <n v="937500"/>
    <n v="1125000"/>
    <n v="1500000"/>
    <n v="0.99398666666666669"/>
    <s v="0-100%"/>
    <n v="111823.5"/>
    <n v="0"/>
    <n v="0"/>
    <n v="0"/>
    <n v="0"/>
    <x v="977"/>
    <n v="231566.5"/>
  </r>
  <r>
    <n v="9107581297"/>
    <s v="Sutherland"/>
    <s v="Fantin"/>
    <s v="Account Executive III"/>
    <n v="113337"/>
    <n v="29"/>
    <n v="1194738"/>
    <n v="750000"/>
    <n v="937500"/>
    <n v="1125000"/>
    <n v="1500000"/>
    <n v="1.592984"/>
    <s v="150-200%"/>
    <n v="112500"/>
    <n v="35625"/>
    <n v="43125"/>
    <n v="20921.399999999998"/>
    <n v="0"/>
    <x v="978"/>
    <n v="325508.40000000002"/>
  </r>
  <r>
    <n v="3086393343"/>
    <s v="Hedwiga"/>
    <s v="Plail"/>
    <s v="Account Executive III"/>
    <n v="100553"/>
    <n v="21"/>
    <n v="615075"/>
    <n v="750000"/>
    <n v="937500"/>
    <n v="1125000"/>
    <n v="1500000"/>
    <n v="0.82010000000000005"/>
    <s v="0-100%"/>
    <n v="92261.25"/>
    <n v="0"/>
    <n v="0"/>
    <n v="0"/>
    <n v="0"/>
    <x v="979"/>
    <n v="192814.25"/>
  </r>
  <r>
    <n v="5079859830"/>
    <s v="Tucker"/>
    <s v="Wurst"/>
    <s v="Account Executive I"/>
    <n v="54395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x v="980"/>
    <n v="165115.44"/>
  </r>
  <r>
    <n v="5412518958"/>
    <s v="Row"/>
    <s v="Giottini"/>
    <s v="Account Executive I"/>
    <n v="34010"/>
    <n v="31"/>
    <n v="1064286"/>
    <n v="500000"/>
    <n v="625000"/>
    <n v="750000"/>
    <n v="1000000"/>
    <n v="2.1285720000000001"/>
    <s v="&gt;200%"/>
    <n v="50000"/>
    <n v="18750"/>
    <n v="22500"/>
    <n v="55000"/>
    <n v="6428.6"/>
    <x v="981"/>
    <n v="186688.6"/>
  </r>
  <r>
    <n v="7573774818"/>
    <s v="Tremaine"/>
    <s v="Dyzart"/>
    <s v="Account Executive II"/>
    <n v="66953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x v="982"/>
    <n v="194415.26"/>
  </r>
  <r>
    <n v="4439073344"/>
    <s v="Pippo"/>
    <s v="Huish"/>
    <s v="Account Executive I"/>
    <n v="61002"/>
    <n v="26"/>
    <n v="924420"/>
    <n v="500000"/>
    <n v="625000"/>
    <n v="750000"/>
    <n v="1000000"/>
    <n v="1.84884"/>
    <s v="150-200%"/>
    <n v="50000"/>
    <n v="18750"/>
    <n v="22500"/>
    <n v="38372.400000000001"/>
    <n v="0"/>
    <x v="983"/>
    <n v="190624.4"/>
  </r>
  <r>
    <n v="885693418"/>
    <s v="Cirilo"/>
    <s v="Bolf"/>
    <s v="Account Executive I"/>
    <n v="55828"/>
    <n v="17"/>
    <n v="495757"/>
    <n v="500000"/>
    <n v="625000"/>
    <n v="750000"/>
    <n v="1000000"/>
    <n v="0.99151400000000001"/>
    <s v="0-100%"/>
    <n v="49575.700000000004"/>
    <n v="0"/>
    <n v="0"/>
    <n v="0"/>
    <n v="0"/>
    <x v="984"/>
    <n v="105403.70000000001"/>
  </r>
  <r>
    <n v="140020098"/>
    <s v="Artair"/>
    <s v="Runcie"/>
    <s v="Account Executive III"/>
    <n v="114711"/>
    <n v="22"/>
    <n v="828299"/>
    <n v="750000"/>
    <n v="937500"/>
    <n v="1125000"/>
    <n v="1500000"/>
    <n v="1.1043986666666668"/>
    <s v="100-125%"/>
    <n v="112500"/>
    <n v="14876.81"/>
    <n v="0"/>
    <n v="0"/>
    <n v="0"/>
    <x v="985"/>
    <n v="242087.81"/>
  </r>
  <r>
    <n v="2763158331"/>
    <s v="Bear"/>
    <s v="Olczyk"/>
    <s v="Account Executive I"/>
    <n v="63815"/>
    <n v="30"/>
    <n v="1025894"/>
    <n v="500000"/>
    <n v="625000"/>
    <n v="750000"/>
    <n v="1000000"/>
    <n v="2.0517880000000002"/>
    <s v="&gt;200%"/>
    <n v="50000"/>
    <n v="18750"/>
    <n v="22500"/>
    <n v="55000"/>
    <n v="2589.4"/>
    <x v="986"/>
    <n v="212654.4"/>
  </r>
  <r>
    <n v="7567063646"/>
    <s v="Eryn"/>
    <s v="Derle"/>
    <s v="Account Executive II"/>
    <n v="58778"/>
    <n v="20"/>
    <n v="704698"/>
    <n v="600000"/>
    <n v="750000"/>
    <n v="900000"/>
    <n v="1200000"/>
    <n v="1.1744966666666667"/>
    <s v="100-125%"/>
    <n v="78000"/>
    <n v="17798.66"/>
    <n v="0"/>
    <n v="0"/>
    <n v="0"/>
    <x v="987"/>
    <n v="154576.66"/>
  </r>
  <r>
    <n v="1364767856"/>
    <s v="Sterling"/>
    <s v="Bebbington"/>
    <s v="Account Executive I"/>
    <n v="59415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x v="988"/>
    <n v="143175.20000000001"/>
  </r>
  <r>
    <n v="2136806068"/>
    <s v="Chan"/>
    <s v="Thorwarth"/>
    <s v="Account Executive II"/>
    <n v="75616"/>
    <n v="13"/>
    <n v="478069"/>
    <n v="600000"/>
    <n v="750000"/>
    <n v="900000"/>
    <n v="1200000"/>
    <n v="0.79678166666666672"/>
    <s v="0-100%"/>
    <n v="62148.97"/>
    <n v="0"/>
    <n v="0"/>
    <n v="0"/>
    <n v="0"/>
    <x v="989"/>
    <n v="137764.97"/>
  </r>
  <r>
    <n v="5395528121"/>
    <s v="Karlie"/>
    <s v="Wennington"/>
    <s v="Account Executive I"/>
    <n v="37393"/>
    <n v="26"/>
    <n v="1029294"/>
    <n v="500000"/>
    <n v="625000"/>
    <n v="750000"/>
    <n v="1000000"/>
    <n v="2.0585879999999999"/>
    <s v="&gt;200%"/>
    <n v="50000"/>
    <n v="18750"/>
    <n v="22500"/>
    <n v="55000"/>
    <n v="2929.4"/>
    <x v="990"/>
    <n v="186572.4"/>
  </r>
  <r>
    <n v="8256403403"/>
    <s v="Scot"/>
    <s v="Lethem"/>
    <s v="Account Executive III"/>
    <n v="116569"/>
    <n v="31"/>
    <n v="1224207"/>
    <n v="750000"/>
    <n v="937500"/>
    <n v="1125000"/>
    <n v="1500000"/>
    <n v="1.6322760000000001"/>
    <s v="150-200%"/>
    <n v="112500"/>
    <n v="35625"/>
    <n v="43125"/>
    <n v="29762.1"/>
    <n v="0"/>
    <x v="991"/>
    <n v="337581.1"/>
  </r>
  <r>
    <n v="3101620996"/>
    <s v="Monique"/>
    <s v="Hammelberg"/>
    <s v="Account Executive III"/>
    <n v="96589"/>
    <n v="20"/>
    <n v="634736"/>
    <n v="750000"/>
    <n v="937500"/>
    <n v="1125000"/>
    <n v="1500000"/>
    <n v="0.84631466666666666"/>
    <s v="0-100%"/>
    <n v="95210.4"/>
    <n v="0"/>
    <n v="0"/>
    <n v="0"/>
    <n v="0"/>
    <x v="992"/>
    <n v="191799.4"/>
  </r>
  <r>
    <n v="7166957409"/>
    <s v="Chen"/>
    <s v="Dicker"/>
    <s v="Account Executive III"/>
    <n v="113321"/>
    <n v="14"/>
    <n v="489227"/>
    <n v="750000"/>
    <n v="937500"/>
    <n v="1125000"/>
    <n v="1500000"/>
    <n v="0.6523026666666667"/>
    <s v="0-100%"/>
    <n v="73384.05"/>
    <n v="0"/>
    <n v="0"/>
    <n v="0"/>
    <n v="0"/>
    <x v="993"/>
    <n v="186705.05"/>
  </r>
  <r>
    <n v="8154943166"/>
    <s v="Arleen"/>
    <s v="Freezor"/>
    <s v="Account Executive I"/>
    <n v="38259"/>
    <n v="14"/>
    <n v="518943"/>
    <n v="500000"/>
    <n v="625000"/>
    <n v="750000"/>
    <n v="1000000"/>
    <n v="1.0378860000000001"/>
    <s v="100-125%"/>
    <n v="50000"/>
    <n v="2841.45"/>
    <n v="0"/>
    <n v="0"/>
    <n v="0"/>
    <x v="994"/>
    <n v="91100.45"/>
  </r>
  <r>
    <n v="3772653790"/>
    <s v="Trevor"/>
    <s v="Greschik"/>
    <s v="Account Executive II"/>
    <n v="68355"/>
    <n v="22"/>
    <n v="877959"/>
    <n v="600000"/>
    <n v="750000"/>
    <n v="900000"/>
    <n v="1200000"/>
    <n v="1.463265"/>
    <s v="125-150%"/>
    <n v="78000"/>
    <n v="25500.000000000004"/>
    <n v="26871.39"/>
    <n v="0"/>
    <n v="0"/>
    <x v="995"/>
    <n v="198726.39"/>
  </r>
  <r>
    <n v="3642452728"/>
    <s v="Burch"/>
    <s v="Chat"/>
    <s v="Account Executive III"/>
    <n v="84611"/>
    <n v="18"/>
    <n v="677142"/>
    <n v="750000"/>
    <n v="937500"/>
    <n v="1125000"/>
    <n v="1500000"/>
    <n v="0.90285599999999999"/>
    <s v="0-100%"/>
    <n v="101571.3"/>
    <n v="0"/>
    <n v="0"/>
    <n v="0"/>
    <n v="0"/>
    <x v="996"/>
    <n v="186182.3"/>
  </r>
  <r>
    <n v="2500807061"/>
    <s v="Marijn"/>
    <s v="Avison"/>
    <s v="Account Executive III"/>
    <n v="102862"/>
    <n v="22"/>
    <n v="976276"/>
    <n v="750000"/>
    <n v="937500"/>
    <n v="1125000"/>
    <n v="1500000"/>
    <n v="1.3017013333333334"/>
    <s v="125-150%"/>
    <n v="112500"/>
    <n v="35625"/>
    <n v="8918.48"/>
    <n v="0"/>
    <n v="0"/>
    <x v="997"/>
    <n v="259905.48"/>
  </r>
  <r>
    <n v="3991963221"/>
    <s v="Heinrick"/>
    <s v="Conelly"/>
    <s v="Account Executive III"/>
    <n v="117349"/>
    <n v="18"/>
    <n v="685881"/>
    <n v="750000"/>
    <n v="937500"/>
    <n v="1125000"/>
    <n v="1500000"/>
    <n v="0.91450799999999999"/>
    <s v="0-100%"/>
    <n v="102882.15"/>
    <n v="0"/>
    <n v="0"/>
    <n v="0"/>
    <n v="0"/>
    <x v="998"/>
    <n v="220231.15"/>
  </r>
  <r>
    <n v="7374898193"/>
    <s v="Nealson"/>
    <s v="Niezen"/>
    <s v="Account Executive II"/>
    <n v="50715"/>
    <n v="22"/>
    <n v="679046"/>
    <n v="600000"/>
    <n v="750000"/>
    <n v="900000"/>
    <n v="1200000"/>
    <n v="1.1317433333333333"/>
    <s v="100-125%"/>
    <n v="78000"/>
    <n v="13437.820000000002"/>
    <n v="0"/>
    <n v="0"/>
    <n v="0"/>
    <x v="999"/>
    <n v="142152.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n v="8373529241"/>
    <s v="Ave"/>
    <s v="Abbatini"/>
    <s v="Ave Abbatini"/>
    <x v="0"/>
    <n v="55438"/>
    <n v="24"/>
    <n v="742207"/>
    <n v="500000"/>
    <n v="625000"/>
    <n v="750000"/>
    <n v="1000000"/>
    <n v="1.4844139999999999"/>
    <s v="125-150%"/>
    <n v="50000"/>
    <n v="18750"/>
    <n v="21097.26"/>
    <n v="0"/>
    <n v="0"/>
    <n v="89847.26"/>
    <n v="145285.26"/>
    <n v="80000"/>
    <n v="21250"/>
    <n v="23441.4"/>
    <n v="0"/>
    <n v="0"/>
    <n v="124691.4"/>
    <n v="180129.4"/>
  </r>
  <r>
    <n v="8002426673"/>
    <s v="Alyse"/>
    <s v="Abrahmer"/>
    <s v="Alyse Abrahmer"/>
    <x v="1"/>
    <n v="67081"/>
    <n v="25"/>
    <n v="763688"/>
    <n v="600000"/>
    <n v="750000"/>
    <n v="900000"/>
    <n v="1200000"/>
    <n v="1.2728133333333334"/>
    <s v="125-150%"/>
    <n v="78000"/>
    <n v="25500.000000000004"/>
    <n v="2874.48"/>
    <n v="0"/>
    <n v="0"/>
    <n v="106374.48"/>
    <n v="173455.47999999998"/>
    <n v="96000"/>
    <n v="25500.000000000004"/>
    <n v="2737.6000000000004"/>
    <n v="0"/>
    <n v="0"/>
    <n v="124237.6"/>
    <n v="191318.6"/>
  </r>
  <r>
    <n v="209942509"/>
    <s v="Mada"/>
    <s v="Addie"/>
    <s v="Mada Addie"/>
    <x v="2"/>
    <n v="89640"/>
    <n v="27"/>
    <n v="602144"/>
    <n v="750000"/>
    <n v="937500"/>
    <n v="1125000"/>
    <n v="1500000"/>
    <n v="0.80285866666666672"/>
    <s v="0-100%"/>
    <n v="90321.599999999991"/>
    <n v="0"/>
    <n v="0"/>
    <n v="0"/>
    <n v="0"/>
    <n v="90321.599999999991"/>
    <n v="179961.59999999998"/>
    <n v="90321.599999999991"/>
    <n v="0"/>
    <n v="0"/>
    <n v="0"/>
    <n v="0"/>
    <n v="90321.599999999991"/>
    <n v="179961.59999999998"/>
  </r>
  <r>
    <n v="5779075530"/>
    <s v="Bobette"/>
    <s v="Advani"/>
    <s v="Bobette Advani"/>
    <x v="0"/>
    <n v="41802"/>
    <n v="25"/>
    <n v="686292"/>
    <n v="500000"/>
    <n v="625000"/>
    <n v="750000"/>
    <n v="1000000"/>
    <n v="1.372584"/>
    <s v="125-150%"/>
    <n v="50000"/>
    <n v="18750"/>
    <n v="11032.56"/>
    <n v="0"/>
    <n v="0"/>
    <n v="79782.559999999998"/>
    <n v="121584.56"/>
    <n v="75000"/>
    <n v="27500"/>
    <n v="15323"/>
    <n v="0"/>
    <n v="0"/>
    <n v="117823"/>
    <n v="159625"/>
  </r>
  <r>
    <n v="4849214614"/>
    <s v="Westley"/>
    <s v="Affleck"/>
    <s v="Westley Affleck"/>
    <x v="0"/>
    <n v="46473"/>
    <n v="18"/>
    <n v="517010"/>
    <n v="500000"/>
    <n v="625000"/>
    <n v="750000"/>
    <n v="1000000"/>
    <n v="1.0340199999999999"/>
    <s v="100-125%"/>
    <n v="50000"/>
    <n v="2551.5"/>
    <n v="0"/>
    <n v="0"/>
    <n v="0"/>
    <n v="52551.5"/>
    <n v="99024.5"/>
    <n v="75000"/>
    <n v="3742.2"/>
    <n v="0"/>
    <n v="0"/>
    <n v="0"/>
    <n v="78742.2"/>
    <n v="125215.2"/>
  </r>
  <r>
    <n v="9800744517"/>
    <s v="Jacklin"/>
    <s v="Agiolfinger"/>
    <s v="Jacklin Agiolfinger"/>
    <x v="2"/>
    <n v="102178"/>
    <n v="22"/>
    <n v="725779"/>
    <n v="750000"/>
    <n v="937500"/>
    <n v="1125000"/>
    <n v="1500000"/>
    <n v="0.96770533333333331"/>
    <s v="0-100%"/>
    <n v="108866.84999999999"/>
    <n v="0"/>
    <n v="0"/>
    <n v="0"/>
    <n v="0"/>
    <n v="108866.84999999999"/>
    <n v="211044.84999999998"/>
    <n v="108866.84999999999"/>
    <n v="0"/>
    <n v="0"/>
    <n v="0"/>
    <n v="0"/>
    <n v="108866.84999999999"/>
    <n v="211044.84999999998"/>
  </r>
  <r>
    <n v="4398950745"/>
    <s v="Brew"/>
    <s v="Aguirre"/>
    <s v="Brew Aguirre"/>
    <x v="0"/>
    <n v="56956"/>
    <n v="23"/>
    <n v="924420"/>
    <n v="500000"/>
    <n v="625000"/>
    <n v="750000"/>
    <n v="1000000"/>
    <n v="1.84884"/>
    <s v="150-200%"/>
    <n v="50000"/>
    <n v="18750"/>
    <n v="22500"/>
    <n v="38372.400000000001"/>
    <n v="0"/>
    <n v="129622.39999999999"/>
    <n v="186578.4"/>
    <n v="80000"/>
    <n v="21250"/>
    <n v="25000"/>
    <n v="38372.400000000001"/>
    <n v="0"/>
    <n v="164622.39999999999"/>
    <n v="221578.4"/>
  </r>
  <r>
    <n v="161397387"/>
    <s v="Alfie"/>
    <s v="Ainsworth"/>
    <s v="Alfie Ainsworth"/>
    <x v="2"/>
    <n v="88523"/>
    <n v="13"/>
    <n v="781150"/>
    <n v="750000"/>
    <n v="937500"/>
    <n v="1125000"/>
    <n v="1500000"/>
    <n v="1.0415333333333334"/>
    <s v="100-125%"/>
    <n v="112500"/>
    <n v="5918.5"/>
    <n v="0"/>
    <n v="0"/>
    <n v="0"/>
    <n v="118418.5"/>
    <n v="206941.5"/>
    <n v="112500"/>
    <n v="5607"/>
    <n v="0"/>
    <n v="0"/>
    <n v="0"/>
    <n v="118107"/>
    <n v="206630"/>
  </r>
  <r>
    <n v="8361813608"/>
    <s v="Meryl"/>
    <s v="Aitchinson"/>
    <s v="Meryl Aitchinson"/>
    <x v="2"/>
    <n v="83466"/>
    <n v="12"/>
    <n v="1096136"/>
    <n v="750000"/>
    <n v="937500"/>
    <n v="1125000"/>
    <n v="1500000"/>
    <n v="1.4615146666666667"/>
    <s v="125-150%"/>
    <n v="112500"/>
    <n v="35625"/>
    <n v="36486.28"/>
    <n v="0"/>
    <n v="0"/>
    <n v="184611.28"/>
    <n v="268077.28000000003"/>
    <n v="112500"/>
    <n v="41250"/>
    <n v="39659"/>
    <n v="0"/>
    <n v="0"/>
    <n v="193409"/>
    <n v="276875"/>
  </r>
  <r>
    <n v="7001733199"/>
    <s v="Wash"/>
    <s v="Aizlewood"/>
    <s v="Wash Aizlewood"/>
    <x v="0"/>
    <n v="41890"/>
    <n v="21"/>
    <n v="896729"/>
    <n v="500000"/>
    <n v="625000"/>
    <n v="750000"/>
    <n v="1000000"/>
    <n v="1.793458"/>
    <s v="150-200%"/>
    <n v="50000"/>
    <n v="18750"/>
    <n v="22500"/>
    <n v="32280.38"/>
    <n v="0"/>
    <n v="123530.38"/>
    <n v="165420.38"/>
    <n v="75000"/>
    <n v="27500"/>
    <n v="31250"/>
    <n v="48420.57"/>
    <n v="0"/>
    <n v="182170.57"/>
    <n v="224060.57"/>
  </r>
  <r>
    <n v="3554200719"/>
    <s v="Lin"/>
    <s v="Ajean"/>
    <s v="Lin Ajean"/>
    <x v="0"/>
    <n v="40780"/>
    <n v="16"/>
    <n v="736143"/>
    <n v="500000"/>
    <n v="625000"/>
    <n v="750000"/>
    <n v="1000000"/>
    <n v="1.472286"/>
    <s v="125-150%"/>
    <n v="50000"/>
    <n v="18750"/>
    <n v="20005.739999999998"/>
    <n v="0"/>
    <n v="0"/>
    <n v="88755.739999999991"/>
    <n v="129535.73999999999"/>
    <n v="75000"/>
    <n v="22500"/>
    <n v="27785.75"/>
    <n v="0"/>
    <n v="0"/>
    <n v="125285.75"/>
    <n v="166065.75"/>
  </r>
  <r>
    <n v="8911781207"/>
    <s v="Webster"/>
    <s v="Akerman"/>
    <s v="Webster Akerman"/>
    <x v="1"/>
    <n v="54392"/>
    <n v="20"/>
    <n v="677458"/>
    <n v="600000"/>
    <n v="750000"/>
    <n v="900000"/>
    <n v="1200000"/>
    <n v="1.1290966666666666"/>
    <s v="100-125%"/>
    <n v="78000"/>
    <n v="13167.86"/>
    <n v="0"/>
    <n v="0"/>
    <n v="0"/>
    <n v="91167.86"/>
    <n v="145559.85999999999"/>
    <n v="90000"/>
    <n v="13942.439999999999"/>
    <n v="0"/>
    <n v="0"/>
    <n v="0"/>
    <n v="103942.44"/>
    <n v="158334.44"/>
  </r>
  <r>
    <n v="813371287"/>
    <s v="Damon"/>
    <s v="Albisser"/>
    <s v="Damon Albisser"/>
    <x v="0"/>
    <n v="55320"/>
    <n v="19"/>
    <n v="593010"/>
    <n v="500000"/>
    <n v="625000"/>
    <n v="750000"/>
    <n v="1000000"/>
    <n v="1.1860200000000001"/>
    <s v="100-125%"/>
    <n v="50000"/>
    <n v="13951.5"/>
    <n v="0"/>
    <n v="0"/>
    <n v="0"/>
    <n v="63951.5"/>
    <n v="119271.5"/>
    <n v="75000"/>
    <n v="16741.8"/>
    <n v="0"/>
    <n v="0"/>
    <n v="0"/>
    <n v="91741.8"/>
    <n v="147061.79999999999"/>
  </r>
  <r>
    <n v="4862005330"/>
    <s v="Fulvia"/>
    <s v="Aldie"/>
    <s v="Fulvia Aldie"/>
    <x v="2"/>
    <n v="85270"/>
    <n v="27"/>
    <n v="644872"/>
    <n v="750000"/>
    <n v="937500"/>
    <n v="1125000"/>
    <n v="1500000"/>
    <n v="0.85982933333333333"/>
    <s v="0-100%"/>
    <n v="96730.8"/>
    <n v="0"/>
    <n v="0"/>
    <n v="0"/>
    <n v="0"/>
    <n v="96730.8"/>
    <n v="182000.8"/>
    <n v="103179.52"/>
    <n v="0"/>
    <n v="0"/>
    <n v="0"/>
    <n v="0"/>
    <n v="103179.52"/>
    <n v="188449.52000000002"/>
  </r>
  <r>
    <n v="4548725172"/>
    <s v="Nikolaus"/>
    <s v="Aldwich"/>
    <s v="Nikolaus Aldwich"/>
    <x v="2"/>
    <n v="97537"/>
    <n v="20"/>
    <n v="666454"/>
    <n v="750000"/>
    <n v="937500"/>
    <n v="1125000"/>
    <n v="1500000"/>
    <n v="0.88860533333333336"/>
    <s v="0-100%"/>
    <n v="99968.099999999991"/>
    <n v="0"/>
    <n v="0"/>
    <n v="0"/>
    <n v="0"/>
    <n v="99968.099999999991"/>
    <n v="197505.09999999998"/>
    <n v="99968.099999999991"/>
    <n v="0"/>
    <n v="0"/>
    <n v="0"/>
    <n v="0"/>
    <n v="99968.099999999991"/>
    <n v="197505.09999999998"/>
  </r>
  <r>
    <n v="5117202538"/>
    <s v="Wini"/>
    <s v="Allenson"/>
    <s v="Wini Allenson"/>
    <x v="0"/>
    <n v="35279"/>
    <n v="21"/>
    <n v="605849"/>
    <n v="500000"/>
    <n v="625000"/>
    <n v="750000"/>
    <n v="1000000"/>
    <n v="1.2116979999999999"/>
    <s v="100-125%"/>
    <n v="50000"/>
    <n v="15877.349999999999"/>
    <n v="0"/>
    <n v="0"/>
    <n v="0"/>
    <n v="65877.350000000006"/>
    <n v="101156.35"/>
    <n v="80000"/>
    <n v="17994.330000000002"/>
    <n v="0"/>
    <n v="0"/>
    <n v="0"/>
    <n v="97994.33"/>
    <n v="133273.33000000002"/>
  </r>
  <r>
    <n v="4256220232"/>
    <s v="Ollie"/>
    <s v="Allsupp"/>
    <s v="Ollie Allsupp"/>
    <x v="1"/>
    <n v="63611"/>
    <n v="22"/>
    <n v="648303"/>
    <n v="600000"/>
    <n v="750000"/>
    <n v="900000"/>
    <n v="1200000"/>
    <n v="1.080505"/>
    <s v="100-125%"/>
    <n v="78000"/>
    <n v="8211.51"/>
    <n v="0"/>
    <n v="0"/>
    <n v="0"/>
    <n v="86211.51"/>
    <n v="149822.51"/>
    <n v="90000"/>
    <n v="10626.66"/>
    <n v="0"/>
    <n v="0"/>
    <n v="0"/>
    <n v="100626.66"/>
    <n v="164237.66"/>
  </r>
  <r>
    <n v="5460394635"/>
    <s v="Edith"/>
    <s v="Altree"/>
    <s v="Edith Altree"/>
    <x v="2"/>
    <n v="82153"/>
    <n v="17"/>
    <n v="707829"/>
    <n v="750000"/>
    <n v="937500"/>
    <n v="1125000"/>
    <n v="1500000"/>
    <n v="0.94377200000000006"/>
    <s v="0-100%"/>
    <n v="106174.34999999999"/>
    <n v="0"/>
    <n v="0"/>
    <n v="0"/>
    <n v="0"/>
    <n v="106174.34999999999"/>
    <n v="188327.34999999998"/>
    <n v="106174.34999999999"/>
    <n v="0"/>
    <n v="0"/>
    <n v="0"/>
    <n v="0"/>
    <n v="106174.34999999999"/>
    <n v="188327.34999999998"/>
  </r>
  <r>
    <n v="5153694038"/>
    <s v="Gothart"/>
    <s v="Alven"/>
    <s v="Gothart Alven"/>
    <x v="2"/>
    <n v="105621"/>
    <n v="20"/>
    <n v="919261"/>
    <n v="750000"/>
    <n v="937500"/>
    <n v="1125000"/>
    <n v="1500000"/>
    <n v="1.2256813333333334"/>
    <s v="100-125%"/>
    <n v="112500"/>
    <n v="32159.59"/>
    <n v="0"/>
    <n v="0"/>
    <n v="0"/>
    <n v="144659.59"/>
    <n v="250280.59"/>
    <n v="120000"/>
    <n v="28774.370000000003"/>
    <n v="0"/>
    <n v="0"/>
    <n v="0"/>
    <n v="148774.37"/>
    <n v="254395.37"/>
  </r>
  <r>
    <n v="17898579"/>
    <s v="Marieann"/>
    <s v="Andren"/>
    <s v="Marieann Andren"/>
    <x v="2"/>
    <n v="104902"/>
    <n v="18"/>
    <n v="833825"/>
    <n v="750000"/>
    <n v="937500"/>
    <n v="1125000"/>
    <n v="1500000"/>
    <n v="1.1117666666666666"/>
    <s v="100-125%"/>
    <n v="112500"/>
    <n v="15926.75"/>
    <n v="0"/>
    <n v="0"/>
    <n v="0"/>
    <n v="128426.75"/>
    <n v="233328.75"/>
    <n v="112500"/>
    <n v="15088.5"/>
    <n v="0"/>
    <n v="0"/>
    <n v="0"/>
    <n v="127588.5"/>
    <n v="232490.5"/>
  </r>
  <r>
    <n v="9529277938"/>
    <s v="Javier"/>
    <s v="Andriolli"/>
    <s v="Javier Andriolli"/>
    <x v="2"/>
    <n v="110731"/>
    <n v="23"/>
    <n v="535073"/>
    <n v="750000"/>
    <n v="937500"/>
    <n v="1125000"/>
    <n v="1500000"/>
    <n v="0.71343066666666666"/>
    <s v="0-100%"/>
    <n v="80260.95"/>
    <n v="0"/>
    <n v="0"/>
    <n v="0"/>
    <n v="0"/>
    <n v="80260.95"/>
    <n v="190991.95"/>
    <n v="80260.95"/>
    <n v="0"/>
    <n v="0"/>
    <n v="0"/>
    <n v="0"/>
    <n v="80260.95"/>
    <n v="190991.95"/>
  </r>
  <r>
    <n v="8387947148"/>
    <s v="Ayn"/>
    <s v="Angless"/>
    <s v="Ayn Angless"/>
    <x v="2"/>
    <n v="122479"/>
    <n v="15"/>
    <n v="1002125"/>
    <n v="750000"/>
    <n v="937500"/>
    <n v="1125000"/>
    <n v="1500000"/>
    <n v="1.3361666666666667"/>
    <s v="125-150%"/>
    <n v="112500"/>
    <n v="35625"/>
    <n v="14863.75"/>
    <n v="0"/>
    <n v="0"/>
    <n v="162988.75"/>
    <n v="285467.75"/>
    <n v="112500"/>
    <n v="33750"/>
    <n v="16156.25"/>
    <n v="0"/>
    <n v="0"/>
    <n v="162406.25"/>
    <n v="284885.25"/>
  </r>
  <r>
    <n v="5191866150"/>
    <s v="Luisa"/>
    <s v="Antic"/>
    <s v="Luisa Antic"/>
    <x v="2"/>
    <n v="112098"/>
    <n v="15"/>
    <n v="627760"/>
    <n v="750000"/>
    <n v="937500"/>
    <n v="1125000"/>
    <n v="1500000"/>
    <n v="0.83701333333333339"/>
    <s v="0-100%"/>
    <n v="94164"/>
    <n v="0"/>
    <n v="0"/>
    <n v="0"/>
    <n v="0"/>
    <n v="94164"/>
    <n v="206262"/>
    <n v="100441.60000000001"/>
    <n v="0"/>
    <n v="0"/>
    <n v="0"/>
    <n v="0"/>
    <n v="100441.60000000001"/>
    <n v="212539.6"/>
  </r>
  <r>
    <n v="4009257075"/>
    <s v="Nial"/>
    <s v="Antonazzi"/>
    <s v="Nial Antonazzi"/>
    <x v="2"/>
    <n v="114572"/>
    <n v="25"/>
    <n v="671623"/>
    <n v="750000"/>
    <n v="937500"/>
    <n v="1125000"/>
    <n v="1500000"/>
    <n v="0.89549733333333337"/>
    <s v="0-100%"/>
    <n v="100743.45"/>
    <n v="0"/>
    <n v="0"/>
    <n v="0"/>
    <n v="0"/>
    <n v="100743.45"/>
    <n v="215315.45"/>
    <n v="100743.45"/>
    <n v="0"/>
    <n v="0"/>
    <n v="0"/>
    <n v="0"/>
    <n v="100743.45"/>
    <n v="215315.45"/>
  </r>
  <r>
    <n v="502909099"/>
    <s v="Mildred"/>
    <s v="Antonio"/>
    <s v="Mildred Antonio"/>
    <x v="0"/>
    <n v="43527"/>
    <n v="18"/>
    <n v="561478"/>
    <n v="500000"/>
    <n v="625000"/>
    <n v="750000"/>
    <n v="1000000"/>
    <n v="1.1229560000000001"/>
    <s v="100-125%"/>
    <n v="50000"/>
    <n v="9221.6999999999989"/>
    <n v="0"/>
    <n v="0"/>
    <n v="0"/>
    <n v="59221.7"/>
    <n v="102748.7"/>
    <n v="75000"/>
    <n v="13525.16"/>
    <n v="0"/>
    <n v="0"/>
    <n v="0"/>
    <n v="88525.16"/>
    <n v="132052.16"/>
  </r>
  <r>
    <n v="7621218967"/>
    <s v="Peter"/>
    <s v="Aps"/>
    <s v="Peter Aps"/>
    <x v="0"/>
    <n v="49456"/>
    <n v="20"/>
    <n v="588871"/>
    <n v="500000"/>
    <n v="625000"/>
    <n v="750000"/>
    <n v="1000000"/>
    <n v="1.1777420000000001"/>
    <s v="100-125%"/>
    <n v="50000"/>
    <n v="13330.65"/>
    <n v="0"/>
    <n v="0"/>
    <n v="0"/>
    <n v="63330.65"/>
    <n v="112786.65"/>
    <n v="80000"/>
    <n v="15108.070000000002"/>
    <n v="0"/>
    <n v="0"/>
    <n v="0"/>
    <n v="95108.07"/>
    <n v="144564.07"/>
  </r>
  <r>
    <n v="6836716731"/>
    <s v="Codie"/>
    <s v="Ardy"/>
    <s v="Codie Ardy"/>
    <x v="2"/>
    <n v="91423"/>
    <n v="17"/>
    <n v="762478"/>
    <n v="750000"/>
    <n v="937500"/>
    <n v="1125000"/>
    <n v="1500000"/>
    <n v="1.0166373333333334"/>
    <s v="100-125%"/>
    <n v="112500"/>
    <n v="2370.8200000000002"/>
    <n v="0"/>
    <n v="0"/>
    <n v="0"/>
    <n v="114870.82"/>
    <n v="206293.82"/>
    <n v="112500"/>
    <n v="2246.04"/>
    <n v="0"/>
    <n v="0"/>
    <n v="0"/>
    <n v="114746.04"/>
    <n v="206169.03999999998"/>
  </r>
  <r>
    <n v="2280674246"/>
    <s v="Claudie"/>
    <s v="Armin"/>
    <s v="Claudie Armin"/>
    <x v="0"/>
    <n v="62574"/>
    <n v="13"/>
    <n v="523769"/>
    <n v="500000"/>
    <n v="625000"/>
    <n v="750000"/>
    <n v="1000000"/>
    <n v="1.0475380000000001"/>
    <s v="100-125%"/>
    <n v="50000"/>
    <n v="3565.35"/>
    <n v="0"/>
    <n v="0"/>
    <n v="0"/>
    <n v="53565.35"/>
    <n v="116139.35"/>
    <n v="75000"/>
    <n v="4278.42"/>
    <n v="0"/>
    <n v="0"/>
    <n v="0"/>
    <n v="79278.42"/>
    <n v="141852.41999999998"/>
  </r>
  <r>
    <n v="9023313240"/>
    <s v="Caddric"/>
    <s v="Armytage"/>
    <s v="Caddric Armytage"/>
    <x v="2"/>
    <n v="119728"/>
    <n v="17"/>
    <n v="645183"/>
    <n v="750000"/>
    <n v="937500"/>
    <n v="1125000"/>
    <n v="1500000"/>
    <n v="0.86024400000000001"/>
    <s v="0-100%"/>
    <n v="96777.45"/>
    <n v="0"/>
    <n v="0"/>
    <n v="0"/>
    <n v="0"/>
    <n v="96777.45"/>
    <n v="216505.45"/>
    <n v="103229.28"/>
    <n v="0"/>
    <n v="0"/>
    <n v="0"/>
    <n v="0"/>
    <n v="103229.28"/>
    <n v="222957.28"/>
  </r>
  <r>
    <n v="4236713853"/>
    <s v="Steward"/>
    <s v="Arnke"/>
    <s v="Steward Arnke"/>
    <x v="2"/>
    <n v="114723"/>
    <n v="15"/>
    <n v="997332"/>
    <n v="750000"/>
    <n v="937500"/>
    <n v="1125000"/>
    <n v="1500000"/>
    <n v="1.3297760000000001"/>
    <s v="125-150%"/>
    <n v="112500"/>
    <n v="35625"/>
    <n v="13761.36"/>
    <n v="0"/>
    <n v="0"/>
    <n v="161886.35999999999"/>
    <n v="276609.36"/>
    <n v="112500"/>
    <n v="41250"/>
    <n v="14958"/>
    <n v="0"/>
    <n v="0"/>
    <n v="168708"/>
    <n v="283431"/>
  </r>
  <r>
    <n v="710473923"/>
    <s v="Ellwood"/>
    <s v="Aronoff"/>
    <s v="Ellwood Aronoff"/>
    <x v="0"/>
    <n v="64402"/>
    <n v="18"/>
    <n v="1063967"/>
    <n v="500000"/>
    <n v="625000"/>
    <n v="750000"/>
    <n v="1000000"/>
    <n v="2.1279340000000002"/>
    <s v="&gt;200%"/>
    <n v="50000"/>
    <n v="18750"/>
    <n v="22500"/>
    <n v="55000"/>
    <n v="6396.7000000000007"/>
    <n v="152646.70000000001"/>
    <n v="217048.7"/>
    <n v="75000"/>
    <n v="27500"/>
    <n v="31250"/>
    <n v="82500"/>
    <n v="9595.0499999999993"/>
    <n v="225845.05"/>
    <n v="290247.05"/>
  </r>
  <r>
    <n v="6313424239"/>
    <s v="Rubina"/>
    <s v="Arp"/>
    <s v="Rubina Arp"/>
    <x v="1"/>
    <n v="55136"/>
    <n v="23"/>
    <n v="722680"/>
    <n v="600000"/>
    <n v="750000"/>
    <n v="900000"/>
    <n v="1200000"/>
    <n v="1.2044666666666666"/>
    <s v="100-125%"/>
    <n v="78000"/>
    <n v="20855.600000000002"/>
    <n v="0"/>
    <n v="0"/>
    <n v="0"/>
    <n v="98855.6"/>
    <n v="153991.6"/>
    <n v="90000"/>
    <n v="22082.399999999998"/>
    <n v="0"/>
    <n v="0"/>
    <n v="0"/>
    <n v="112082.4"/>
    <n v="167218.4"/>
  </r>
  <r>
    <n v="7304628987"/>
    <s v="Mariquilla"/>
    <s v="Arsmith"/>
    <s v="Mariquilla Arsmith"/>
    <x v="2"/>
    <n v="98920"/>
    <n v="28"/>
    <n v="592375"/>
    <n v="750000"/>
    <n v="937500"/>
    <n v="1125000"/>
    <n v="1500000"/>
    <n v="0.78983333333333339"/>
    <s v="0-100%"/>
    <n v="88856.25"/>
    <n v="0"/>
    <n v="0"/>
    <n v="0"/>
    <n v="0"/>
    <n v="88856.25"/>
    <n v="187776.25"/>
    <n v="88856.25"/>
    <n v="0"/>
    <n v="0"/>
    <n v="0"/>
    <n v="0"/>
    <n v="88856.25"/>
    <n v="187776.25"/>
  </r>
  <r>
    <n v="977779009"/>
    <s v="Tabina"/>
    <s v="Askell"/>
    <s v="Tabina Askell"/>
    <x v="2"/>
    <n v="117844"/>
    <n v="15"/>
    <n v="990045"/>
    <n v="750000"/>
    <n v="937500"/>
    <n v="1125000"/>
    <n v="1500000"/>
    <n v="1.32006"/>
    <s v="125-150%"/>
    <n v="112500"/>
    <n v="35625"/>
    <n v="12085.35"/>
    <n v="0"/>
    <n v="0"/>
    <n v="160210.35"/>
    <n v="278054.34999999998"/>
    <n v="112500"/>
    <n v="33750"/>
    <n v="13136.25"/>
    <n v="0"/>
    <n v="0"/>
    <n v="159386.25"/>
    <n v="277230.25"/>
  </r>
  <r>
    <n v="1518783783"/>
    <s v="Alex"/>
    <s v="Ateridge"/>
    <s v="Alex Ateridge"/>
    <x v="0"/>
    <n v="30311"/>
    <n v="19"/>
    <n v="954130"/>
    <n v="500000"/>
    <n v="625000"/>
    <n v="750000"/>
    <n v="1000000"/>
    <n v="1.9082600000000001"/>
    <s v="150-200%"/>
    <n v="50000"/>
    <n v="18750"/>
    <n v="22500"/>
    <n v="44908.6"/>
    <n v="0"/>
    <n v="136158.6"/>
    <n v="166469.6"/>
    <n v="75000"/>
    <n v="27500"/>
    <n v="31250"/>
    <n v="67362.900000000009"/>
    <n v="0"/>
    <n v="201112.90000000002"/>
    <n v="231423.90000000002"/>
  </r>
  <r>
    <n v="4150450668"/>
    <s v="Martica"/>
    <s v="Attenbrow"/>
    <s v="Martica Attenbrow"/>
    <x v="0"/>
    <n v="37047"/>
    <n v="17"/>
    <n v="773302"/>
    <n v="500000"/>
    <n v="625000"/>
    <n v="750000"/>
    <n v="1000000"/>
    <n v="1.5466040000000001"/>
    <s v="150-200%"/>
    <n v="50000"/>
    <n v="18750"/>
    <n v="22500"/>
    <n v="5126.4399999999996"/>
    <n v="0"/>
    <n v="96376.44"/>
    <n v="133423.44"/>
    <n v="75000"/>
    <n v="22500"/>
    <n v="31250"/>
    <n v="6990.5999999999995"/>
    <n v="0"/>
    <n v="135740.6"/>
    <n v="172787.6"/>
  </r>
  <r>
    <n v="2185059785"/>
    <s v="Celka"/>
    <s v="Attoc"/>
    <s v="Celka Attoc"/>
    <x v="2"/>
    <n v="108166"/>
    <n v="20"/>
    <n v="826017"/>
    <n v="750000"/>
    <n v="937500"/>
    <n v="1125000"/>
    <n v="1500000"/>
    <n v="1.101356"/>
    <s v="100-125%"/>
    <n v="112500"/>
    <n v="14443.23"/>
    <n v="0"/>
    <n v="0"/>
    <n v="0"/>
    <n v="126943.23"/>
    <n v="235109.22999999998"/>
    <n v="120000"/>
    <n v="12922.890000000001"/>
    <n v="0"/>
    <n v="0"/>
    <n v="0"/>
    <n v="132922.89000000001"/>
    <n v="241088.89"/>
  </r>
  <r>
    <n v="1659448174"/>
    <s v="Christina"/>
    <s v="Augar"/>
    <s v="Christina Augar"/>
    <x v="2"/>
    <n v="79013"/>
    <n v="18"/>
    <n v="499847"/>
    <n v="750000"/>
    <n v="937500"/>
    <n v="1125000"/>
    <n v="1500000"/>
    <n v="0.66646266666666665"/>
    <s v="0-100%"/>
    <n v="74977.05"/>
    <n v="0"/>
    <n v="0"/>
    <n v="0"/>
    <n v="0"/>
    <n v="74977.05"/>
    <n v="153990.04999999999"/>
    <n v="74977.05"/>
    <n v="0"/>
    <n v="0"/>
    <n v="0"/>
    <n v="0"/>
    <n v="74977.05"/>
    <n v="153990.04999999999"/>
  </r>
  <r>
    <n v="5503746279"/>
    <s v="Elva"/>
    <s v="Aumerle"/>
    <s v="Elva Aumerle"/>
    <x v="1"/>
    <n v="65852"/>
    <n v="19"/>
    <n v="711521"/>
    <n v="600000"/>
    <n v="750000"/>
    <n v="900000"/>
    <n v="1200000"/>
    <n v="1.1858683333333333"/>
    <s v="100-125%"/>
    <n v="78000"/>
    <n v="18958.57"/>
    <n v="0"/>
    <n v="0"/>
    <n v="0"/>
    <n v="96958.57"/>
    <n v="162810.57"/>
    <n v="90000"/>
    <n v="20073.78"/>
    <n v="0"/>
    <n v="0"/>
    <n v="0"/>
    <n v="110073.78"/>
    <n v="175925.78"/>
  </r>
  <r>
    <n v="2500807061"/>
    <s v="Marijn"/>
    <s v="Avison"/>
    <s v="Marijn Avison"/>
    <x v="2"/>
    <n v="102862"/>
    <n v="22"/>
    <n v="696032"/>
    <n v="750000"/>
    <n v="937500"/>
    <n v="1125000"/>
    <n v="1500000"/>
    <n v="0.92804266666666668"/>
    <s v="0-100%"/>
    <n v="104404.8"/>
    <n v="0"/>
    <n v="0"/>
    <n v="0"/>
    <n v="0"/>
    <n v="104404.8"/>
    <n v="207266.8"/>
    <n v="104404.8"/>
    <n v="0"/>
    <n v="0"/>
    <n v="0"/>
    <n v="0"/>
    <n v="104404.8"/>
    <n v="207266.8"/>
  </r>
  <r>
    <n v="6858776575"/>
    <s v="Cobb"/>
    <s v="Avramow"/>
    <s v="Cobb Avramow"/>
    <x v="1"/>
    <n v="66387"/>
    <n v="18"/>
    <n v="713761"/>
    <n v="600000"/>
    <n v="750000"/>
    <n v="900000"/>
    <n v="1200000"/>
    <n v="1.1896016666666667"/>
    <s v="100-125%"/>
    <n v="78000"/>
    <n v="19339.370000000003"/>
    <n v="0"/>
    <n v="0"/>
    <n v="0"/>
    <n v="97339.37"/>
    <n v="163726.37"/>
    <n v="90000"/>
    <n v="20476.98"/>
    <n v="0"/>
    <n v="0"/>
    <n v="0"/>
    <n v="110476.98"/>
    <n v="176863.97999999998"/>
  </r>
  <r>
    <n v="1659418720"/>
    <s v="Benedetto"/>
    <s v="Aymes"/>
    <s v="Benedetto Aymes"/>
    <x v="0"/>
    <n v="48774"/>
    <n v="20"/>
    <n v="550688"/>
    <n v="500000"/>
    <n v="625000"/>
    <n v="750000"/>
    <n v="1000000"/>
    <n v="1.1013759999999999"/>
    <s v="100-125%"/>
    <n v="50000"/>
    <n v="7603.2"/>
    <n v="0"/>
    <n v="0"/>
    <n v="0"/>
    <n v="57603.199999999997"/>
    <n v="106377.2"/>
    <n v="80000"/>
    <n v="8616.9600000000009"/>
    <n v="0"/>
    <n v="0"/>
    <n v="0"/>
    <n v="88616.960000000006"/>
    <n v="137390.96000000002"/>
  </r>
  <r>
    <n v="5574535556"/>
    <s v="Barbi"/>
    <s v="Ayshford"/>
    <s v="Barbi Ayshford"/>
    <x v="2"/>
    <n v="116388"/>
    <n v="28"/>
    <n v="893891"/>
    <n v="750000"/>
    <n v="937500"/>
    <n v="1125000"/>
    <n v="1500000"/>
    <n v="1.1918546666666667"/>
    <s v="100-125%"/>
    <n v="112500"/>
    <n v="27339.29"/>
    <n v="0"/>
    <n v="0"/>
    <n v="0"/>
    <n v="139839.29"/>
    <n v="256227.29"/>
    <n v="112500"/>
    <n v="31656.02"/>
    <n v="0"/>
    <n v="0"/>
    <n v="0"/>
    <n v="144156.01999999999"/>
    <n v="260544.02"/>
  </r>
  <r>
    <n v="263573389"/>
    <s v="Derrik"/>
    <s v="Bacchus"/>
    <s v="Derrik Bacchus"/>
    <x v="1"/>
    <n v="69051"/>
    <n v="19"/>
    <n v="807853"/>
    <n v="600000"/>
    <n v="750000"/>
    <n v="900000"/>
    <n v="1200000"/>
    <n v="1.3464216666666666"/>
    <s v="125-150%"/>
    <n v="78000"/>
    <n v="25500.000000000004"/>
    <n v="12149.13"/>
    <n v="0"/>
    <n v="0"/>
    <n v="115649.13"/>
    <n v="184700.13"/>
    <n v="96000"/>
    <n v="25500.000000000004"/>
    <n v="11570.6"/>
    <n v="0"/>
    <n v="0"/>
    <n v="133070.6"/>
    <n v="202121.60000000001"/>
  </r>
  <r>
    <n v="9617190826"/>
    <s v="Hunt"/>
    <s v="Bachura"/>
    <s v="Hunt Bachura"/>
    <x v="1"/>
    <n v="57033"/>
    <n v="16"/>
    <n v="342782"/>
    <n v="600000"/>
    <n v="750000"/>
    <n v="900000"/>
    <n v="1200000"/>
    <n v="0.57130333333333339"/>
    <s v="0-100%"/>
    <n v="44561.66"/>
    <n v="0"/>
    <n v="0"/>
    <n v="0"/>
    <n v="0"/>
    <n v="44561.66"/>
    <n v="101594.66"/>
    <n v="51417.299999999996"/>
    <n v="0"/>
    <n v="0"/>
    <n v="0"/>
    <n v="0"/>
    <n v="51417.299999999996"/>
    <n v="108450.29999999999"/>
  </r>
  <r>
    <n v="9018504580"/>
    <s v="Chanda"/>
    <s v="Bahls"/>
    <s v="Chanda Bahls"/>
    <x v="0"/>
    <n v="53598"/>
    <n v="13"/>
    <n v="520405"/>
    <n v="500000"/>
    <n v="625000"/>
    <n v="750000"/>
    <n v="1000000"/>
    <n v="1.04081"/>
    <s v="100-125%"/>
    <n v="50000"/>
    <n v="3060.75"/>
    <n v="0"/>
    <n v="0"/>
    <n v="0"/>
    <n v="53060.75"/>
    <n v="106658.75"/>
    <n v="75000"/>
    <n v="3672.9"/>
    <n v="0"/>
    <n v="0"/>
    <n v="0"/>
    <n v="78672.899999999994"/>
    <n v="132270.9"/>
  </r>
  <r>
    <n v="8069192305"/>
    <s v="Alexa"/>
    <s v="Balch"/>
    <s v="Alexa Balch"/>
    <x v="2"/>
    <n v="78612"/>
    <n v="23"/>
    <n v="655607"/>
    <n v="750000"/>
    <n v="937500"/>
    <n v="1125000"/>
    <n v="1500000"/>
    <n v="0.87414266666666662"/>
    <s v="0-100%"/>
    <n v="98341.05"/>
    <n v="0"/>
    <n v="0"/>
    <n v="0"/>
    <n v="0"/>
    <n v="98341.05"/>
    <n v="176953.05"/>
    <n v="98341.05"/>
    <n v="0"/>
    <n v="0"/>
    <n v="0"/>
    <n v="0"/>
    <n v="98341.05"/>
    <n v="176953.05"/>
  </r>
  <r>
    <n v="5077974136"/>
    <s v="Pacorro"/>
    <s v="Balden"/>
    <s v="Pacorro Balden"/>
    <x v="2"/>
    <n v="94733"/>
    <n v="19"/>
    <n v="737953"/>
    <n v="750000"/>
    <n v="937500"/>
    <n v="1125000"/>
    <n v="1500000"/>
    <n v="0.98393733333333333"/>
    <s v="0-100%"/>
    <n v="110692.95"/>
    <n v="0"/>
    <n v="0"/>
    <n v="0"/>
    <n v="0"/>
    <n v="110692.95"/>
    <n v="205425.95"/>
    <n v="110692.95"/>
    <n v="0"/>
    <n v="0"/>
    <n v="0"/>
    <n v="0"/>
    <n v="110692.95"/>
    <n v="205425.95"/>
  </r>
  <r>
    <n v="1439916314"/>
    <s v="Lesli"/>
    <s v="Baldini"/>
    <s v="Lesli Baldini"/>
    <x v="0"/>
    <n v="48869"/>
    <n v="15"/>
    <n v="774805"/>
    <n v="500000"/>
    <n v="625000"/>
    <n v="750000"/>
    <n v="1000000"/>
    <n v="1.5496099999999999"/>
    <s v="150-200%"/>
    <n v="50000"/>
    <n v="18750"/>
    <n v="22500"/>
    <n v="5457.1"/>
    <n v="0"/>
    <n v="96707.1"/>
    <n v="145576.1"/>
    <n v="75000"/>
    <n v="22500"/>
    <n v="31250"/>
    <n v="7441.5"/>
    <n v="0"/>
    <n v="136191.5"/>
    <n v="185060.5"/>
  </r>
  <r>
    <n v="5197585250"/>
    <s v="Natassia"/>
    <s v="Baldoni"/>
    <s v="Natassia Baldoni"/>
    <x v="2"/>
    <n v="114163"/>
    <n v="23"/>
    <n v="450041"/>
    <n v="750000"/>
    <n v="937500"/>
    <n v="1125000"/>
    <n v="1500000"/>
    <n v="0.60005466666666663"/>
    <s v="0-100%"/>
    <n v="67506.149999999994"/>
    <n v="0"/>
    <n v="0"/>
    <n v="0"/>
    <n v="0"/>
    <n v="67506.149999999994"/>
    <n v="181669.15"/>
    <n v="67506.149999999994"/>
    <n v="0"/>
    <n v="0"/>
    <n v="0"/>
    <n v="0"/>
    <n v="67506.149999999994"/>
    <n v="181669.15"/>
  </r>
  <r>
    <n v="2779378506"/>
    <s v="Andreana"/>
    <s v="Baly"/>
    <s v="Andreana Baly"/>
    <x v="2"/>
    <n v="83208"/>
    <n v="21"/>
    <n v="660983"/>
    <n v="750000"/>
    <n v="937500"/>
    <n v="1125000"/>
    <n v="1500000"/>
    <n v="0.88131066666666669"/>
    <s v="0-100%"/>
    <n v="99147.45"/>
    <n v="0"/>
    <n v="0"/>
    <n v="0"/>
    <n v="0"/>
    <n v="99147.45"/>
    <n v="182355.45"/>
    <n v="99147.45"/>
    <n v="0"/>
    <n v="0"/>
    <n v="0"/>
    <n v="0"/>
    <n v="99147.45"/>
    <n v="182355.45"/>
  </r>
  <r>
    <n v="492630925"/>
    <s v="Lorie"/>
    <s v="Bamblett"/>
    <s v="Lorie Bamblett"/>
    <x v="2"/>
    <n v="112873"/>
    <n v="17"/>
    <n v="454708"/>
    <n v="750000"/>
    <n v="937500"/>
    <n v="1125000"/>
    <n v="1500000"/>
    <n v="0.60627733333333333"/>
    <s v="0-100%"/>
    <n v="68206.2"/>
    <n v="0"/>
    <n v="0"/>
    <n v="0"/>
    <n v="0"/>
    <n v="68206.2"/>
    <n v="181079.2"/>
    <n v="68206.2"/>
    <n v="0"/>
    <n v="0"/>
    <n v="0"/>
    <n v="0"/>
    <n v="68206.2"/>
    <n v="181079.2"/>
  </r>
  <r>
    <n v="5383734902"/>
    <s v="Pamela"/>
    <s v="Banke"/>
    <s v="Pamela Banke"/>
    <x v="2"/>
    <n v="98117"/>
    <n v="18"/>
    <n v="529473"/>
    <n v="750000"/>
    <n v="937500"/>
    <n v="1125000"/>
    <n v="1500000"/>
    <n v="0.70596400000000004"/>
    <s v="0-100%"/>
    <n v="79420.95"/>
    <n v="0"/>
    <n v="0"/>
    <n v="0"/>
    <n v="0"/>
    <n v="79420.95"/>
    <n v="177537.95"/>
    <n v="79420.95"/>
    <n v="0"/>
    <n v="0"/>
    <n v="0"/>
    <n v="0"/>
    <n v="79420.95"/>
    <n v="177537.95"/>
  </r>
  <r>
    <n v="5403399259"/>
    <s v="Sherilyn"/>
    <s v="Barendtsen"/>
    <s v="Sherilyn Barendtsen"/>
    <x v="1"/>
    <n v="55461"/>
    <n v="14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0404.56"/>
    <n v="90000"/>
    <n v="27000"/>
    <n v="37500"/>
    <n v="23011.8"/>
    <n v="0"/>
    <n v="177511.8"/>
    <n v="232972.79999999999"/>
  </r>
  <r>
    <n v="250257920"/>
    <s v="Berkly"/>
    <s v="Barg"/>
    <s v="Berkly Barg"/>
    <x v="1"/>
    <n v="68286"/>
    <n v="17"/>
    <n v="625865"/>
    <n v="600000"/>
    <n v="750000"/>
    <n v="900000"/>
    <n v="1200000"/>
    <n v="1.0431083333333333"/>
    <s v="100-125%"/>
    <n v="78000"/>
    <n v="4397.05"/>
    <n v="0"/>
    <n v="0"/>
    <n v="0"/>
    <n v="82397.05"/>
    <n v="150683.04999999999"/>
    <n v="96000"/>
    <n v="4397.05"/>
    <n v="0"/>
    <n v="0"/>
    <n v="0"/>
    <n v="100397.05"/>
    <n v="168683.05"/>
  </r>
  <r>
    <n v="7180110256"/>
    <s v="Ward"/>
    <s v="Barnett"/>
    <s v="Ward Barnett"/>
    <x v="1"/>
    <n v="77067"/>
    <n v="18"/>
    <n v="734340"/>
    <n v="600000"/>
    <n v="750000"/>
    <n v="900000"/>
    <n v="1200000"/>
    <n v="1.2239"/>
    <s v="100-125%"/>
    <n v="78000"/>
    <n v="22837.800000000003"/>
    <n v="0"/>
    <n v="0"/>
    <n v="0"/>
    <n v="100837.8"/>
    <n v="177904.8"/>
    <n v="90000"/>
    <n v="24181.200000000001"/>
    <n v="0"/>
    <n v="0"/>
    <n v="0"/>
    <n v="114181.2"/>
    <n v="191248.2"/>
  </r>
  <r>
    <n v="8808097757"/>
    <s v="Alene"/>
    <s v="Barneveld"/>
    <s v="Alene Barneveld"/>
    <x v="0"/>
    <n v="49051"/>
    <n v="25"/>
    <n v="645529"/>
    <n v="500000"/>
    <n v="625000"/>
    <n v="750000"/>
    <n v="1000000"/>
    <n v="1.291058"/>
    <s v="125-150%"/>
    <n v="50000"/>
    <n v="18750"/>
    <n v="3695.22"/>
    <n v="0"/>
    <n v="0"/>
    <n v="72445.22"/>
    <n v="121496.22"/>
    <n v="75000"/>
    <n v="22500"/>
    <n v="5132.25"/>
    <n v="0"/>
    <n v="0"/>
    <n v="102632.25"/>
    <n v="151683.25"/>
  </r>
  <r>
    <n v="1953937357"/>
    <s v="Nate"/>
    <s v="Bartaletti"/>
    <s v="Nate Bartaletti"/>
    <x v="1"/>
    <n v="71164"/>
    <n v="29"/>
    <n v="563423"/>
    <n v="600000"/>
    <n v="750000"/>
    <n v="900000"/>
    <n v="1200000"/>
    <n v="0.93903833333333331"/>
    <s v="0-100%"/>
    <n v="73244.990000000005"/>
    <n v="0"/>
    <n v="0"/>
    <n v="0"/>
    <n v="0"/>
    <n v="73244.990000000005"/>
    <n v="144408.99"/>
    <n v="84513.45"/>
    <n v="0"/>
    <n v="0"/>
    <n v="0"/>
    <n v="0"/>
    <n v="84513.45"/>
    <n v="155677.45000000001"/>
  </r>
  <r>
    <n v="8335120919"/>
    <s v="Walker"/>
    <s v="Bartels"/>
    <s v="Walker Bartels"/>
    <x v="1"/>
    <n v="55018"/>
    <n v="16"/>
    <n v="948638"/>
    <n v="600000"/>
    <n v="750000"/>
    <n v="900000"/>
    <n v="1200000"/>
    <n v="1.5810633333333333"/>
    <s v="150-200%"/>
    <n v="78000"/>
    <n v="25500.000000000004"/>
    <n v="31500"/>
    <n v="12645.880000000001"/>
    <n v="0"/>
    <n v="147645.88"/>
    <n v="202663.88"/>
    <n v="90000"/>
    <n v="33000"/>
    <n v="37500"/>
    <n v="16050.54"/>
    <n v="0"/>
    <n v="176550.54"/>
    <n v="231568.54"/>
  </r>
  <r>
    <n v="6850203894"/>
    <s v="Sena"/>
    <s v="Bartholomieu"/>
    <s v="Sena Bartholomieu"/>
    <x v="2"/>
    <n v="114758"/>
    <n v="15"/>
    <n v="535986"/>
    <n v="750000"/>
    <n v="937500"/>
    <n v="1125000"/>
    <n v="1500000"/>
    <n v="0.71464799999999995"/>
    <s v="0-100%"/>
    <n v="80397.899999999994"/>
    <n v="0"/>
    <n v="0"/>
    <n v="0"/>
    <n v="0"/>
    <n v="80397.899999999994"/>
    <n v="195155.9"/>
    <n v="80397.899999999994"/>
    <n v="0"/>
    <n v="0"/>
    <n v="0"/>
    <n v="0"/>
    <n v="80397.899999999994"/>
    <n v="195155.9"/>
  </r>
  <r>
    <n v="898924138"/>
    <s v="Thebault"/>
    <s v="Base"/>
    <s v="Thebault Base"/>
    <x v="1"/>
    <n v="61385"/>
    <n v="19"/>
    <n v="973466"/>
    <n v="600000"/>
    <n v="750000"/>
    <n v="900000"/>
    <n v="1200000"/>
    <n v="1.6224433333333332"/>
    <s v="150-200%"/>
    <n v="78000"/>
    <n v="25500.000000000004"/>
    <n v="31500"/>
    <n v="19101.16"/>
    <n v="0"/>
    <n v="154101.16"/>
    <n v="215486.16"/>
    <n v="90000"/>
    <n v="33000"/>
    <n v="37500"/>
    <n v="24243.780000000002"/>
    <n v="0"/>
    <n v="184743.78"/>
    <n v="246128.78"/>
  </r>
  <r>
    <n v="6436551115"/>
    <s v="Gale"/>
    <s v="Batchelder"/>
    <s v="Gale Batchelder"/>
    <x v="0"/>
    <n v="38918"/>
    <n v="14"/>
    <n v="601444"/>
    <n v="500000"/>
    <n v="625000"/>
    <n v="750000"/>
    <n v="1000000"/>
    <n v="1.202888"/>
    <s v="100-125%"/>
    <n v="50000"/>
    <n v="15216.599999999999"/>
    <n v="0"/>
    <n v="0"/>
    <n v="0"/>
    <n v="65216.6"/>
    <n v="104134.6"/>
    <n v="75000"/>
    <n v="18259.919999999998"/>
    <n v="0"/>
    <n v="0"/>
    <n v="0"/>
    <n v="93259.92"/>
    <n v="132177.91999999998"/>
  </r>
  <r>
    <n v="2149326663"/>
    <s v="Sarita"/>
    <s v="Batcheldor"/>
    <s v="Sarita Batcheldor"/>
    <x v="2"/>
    <n v="100348"/>
    <n v="23"/>
    <n v="548004"/>
    <n v="750000"/>
    <n v="937500"/>
    <n v="1125000"/>
    <n v="1500000"/>
    <n v="0.73067199999999999"/>
    <s v="0-100%"/>
    <n v="82200.599999999991"/>
    <n v="0"/>
    <n v="0"/>
    <n v="0"/>
    <n v="0"/>
    <n v="82200.599999999991"/>
    <n v="182548.59999999998"/>
    <n v="82200.599999999991"/>
    <n v="0"/>
    <n v="0"/>
    <n v="0"/>
    <n v="0"/>
    <n v="82200.599999999991"/>
    <n v="182548.59999999998"/>
  </r>
  <r>
    <n v="2510440322"/>
    <s v="Tabbatha"/>
    <s v="Battaille"/>
    <s v="Tabbatha Battaille"/>
    <x v="1"/>
    <n v="69480"/>
    <n v="20"/>
    <n v="551017"/>
    <n v="600000"/>
    <n v="750000"/>
    <n v="900000"/>
    <n v="1200000"/>
    <n v="0.91836166666666663"/>
    <s v="0-100%"/>
    <n v="71632.210000000006"/>
    <n v="0"/>
    <n v="0"/>
    <n v="0"/>
    <n v="0"/>
    <n v="71632.210000000006"/>
    <n v="141112.21000000002"/>
    <n v="82652.55"/>
    <n v="0"/>
    <n v="0"/>
    <n v="0"/>
    <n v="0"/>
    <n v="82652.55"/>
    <n v="152132.54999999999"/>
  </r>
  <r>
    <n v="8128449354"/>
    <s v="Adelice"/>
    <s v="Baudinet"/>
    <s v="Adelice Baudinet"/>
    <x v="2"/>
    <n v="119330"/>
    <n v="20"/>
    <n v="520983"/>
    <n v="750000"/>
    <n v="937500"/>
    <n v="1125000"/>
    <n v="1500000"/>
    <n v="0.69464400000000004"/>
    <s v="0-100%"/>
    <n v="78147.45"/>
    <n v="0"/>
    <n v="0"/>
    <n v="0"/>
    <n v="0"/>
    <n v="78147.45"/>
    <n v="197477.45"/>
    <n v="78147.45"/>
    <n v="0"/>
    <n v="0"/>
    <n v="0"/>
    <n v="0"/>
    <n v="78147.45"/>
    <n v="197477.45"/>
  </r>
  <r>
    <n v="3507341514"/>
    <s v="Rouvin"/>
    <s v="Bavister"/>
    <s v="Rouvin Bavister"/>
    <x v="2"/>
    <n v="89245"/>
    <n v="17"/>
    <n v="610003"/>
    <n v="750000"/>
    <n v="937500"/>
    <n v="1125000"/>
    <n v="1500000"/>
    <n v="0.81333733333333336"/>
    <s v="0-100%"/>
    <n v="91500.45"/>
    <n v="0"/>
    <n v="0"/>
    <n v="0"/>
    <n v="0"/>
    <n v="91500.45"/>
    <n v="180745.45"/>
    <n v="91500.45"/>
    <n v="0"/>
    <n v="0"/>
    <n v="0"/>
    <n v="0"/>
    <n v="91500.45"/>
    <n v="180745.45"/>
  </r>
  <r>
    <n v="274599287"/>
    <s v="Osmond"/>
    <s v="Bayfield"/>
    <s v="Osmond Bayfield"/>
    <x v="1"/>
    <n v="79938"/>
    <n v="22"/>
    <n v="747840"/>
    <n v="600000"/>
    <n v="750000"/>
    <n v="900000"/>
    <n v="1200000"/>
    <n v="1.2464"/>
    <s v="100-125%"/>
    <n v="78000"/>
    <n v="25132.800000000003"/>
    <n v="0"/>
    <n v="0"/>
    <n v="0"/>
    <n v="103132.8"/>
    <n v="183070.8"/>
    <n v="96000"/>
    <n v="25132.800000000003"/>
    <n v="0"/>
    <n v="0"/>
    <n v="0"/>
    <n v="121132.8"/>
    <n v="201070.8"/>
  </r>
  <r>
    <n v="1364767856"/>
    <s v="Sterling"/>
    <s v="Bebbington"/>
    <s v="Sterling Bebbington"/>
    <x v="0"/>
    <n v="59415"/>
    <n v="23"/>
    <n v="1369014"/>
    <n v="500000"/>
    <n v="625000"/>
    <n v="750000"/>
    <n v="1000000"/>
    <n v="2.7380279999999999"/>
    <s v="&gt;200%"/>
    <n v="50000"/>
    <n v="18750"/>
    <n v="22500"/>
    <n v="55000"/>
    <n v="36901.4"/>
    <n v="183151.4"/>
    <n v="242566.39999999999"/>
    <n v="75000"/>
    <n v="22500"/>
    <n v="31250"/>
    <n v="75000"/>
    <n v="47971.82"/>
    <n v="251721.82"/>
    <n v="311136.82"/>
  </r>
  <r>
    <n v="1895483948"/>
    <s v="Raquel"/>
    <s v="Beelby"/>
    <s v="Raquel Beelby"/>
    <x v="2"/>
    <n v="110414"/>
    <n v="21"/>
    <n v="756417"/>
    <n v="750000"/>
    <n v="937500"/>
    <n v="1125000"/>
    <n v="1500000"/>
    <n v="1.008556"/>
    <s v="100-125%"/>
    <n v="112500"/>
    <n v="1219.23"/>
    <n v="0"/>
    <n v="0"/>
    <n v="0"/>
    <n v="113719.23"/>
    <n v="224133.22999999998"/>
    <n v="112500"/>
    <n v="1155.06"/>
    <n v="0"/>
    <n v="0"/>
    <n v="0"/>
    <n v="113655.06"/>
    <n v="224069.06"/>
  </r>
  <r>
    <n v="5203144281"/>
    <s v="Kalli"/>
    <s v="Beeze"/>
    <s v="Kalli Beeze"/>
    <x v="2"/>
    <n v="99005"/>
    <n v="14"/>
    <n v="488228"/>
    <n v="750000"/>
    <n v="937500"/>
    <n v="1125000"/>
    <n v="1500000"/>
    <n v="0.6509706666666667"/>
    <s v="0-100%"/>
    <n v="73234.2"/>
    <n v="0"/>
    <n v="0"/>
    <n v="0"/>
    <n v="0"/>
    <n v="73234.2"/>
    <n v="172239.2"/>
    <n v="73234.2"/>
    <n v="0"/>
    <n v="0"/>
    <n v="0"/>
    <n v="0"/>
    <n v="73234.2"/>
    <n v="172239.2"/>
  </r>
  <r>
    <n v="8757371024"/>
    <s v="Denney"/>
    <s v="Behr"/>
    <s v="Denney Behr"/>
    <x v="1"/>
    <n v="61475"/>
    <n v="15"/>
    <n v="317530"/>
    <n v="600000"/>
    <n v="750000"/>
    <n v="900000"/>
    <n v="1200000"/>
    <n v="0.52921666666666667"/>
    <s v="0-100%"/>
    <n v="41278.9"/>
    <n v="0"/>
    <n v="0"/>
    <n v="0"/>
    <n v="0"/>
    <n v="41278.9"/>
    <n v="102753.9"/>
    <n v="47629.5"/>
    <n v="0"/>
    <n v="0"/>
    <n v="0"/>
    <n v="0"/>
    <n v="47629.5"/>
    <n v="109104.5"/>
  </r>
  <r>
    <n v="2353272215"/>
    <s v="Maury"/>
    <s v="Belshaw"/>
    <s v="Maury Belshaw"/>
    <x v="1"/>
    <n v="70609"/>
    <n v="26"/>
    <n v="615212"/>
    <n v="600000"/>
    <n v="750000"/>
    <n v="900000"/>
    <n v="1200000"/>
    <n v="1.0253533333333333"/>
    <s v="100-125%"/>
    <n v="78000"/>
    <n v="2586.04"/>
    <n v="0"/>
    <n v="0"/>
    <n v="0"/>
    <n v="80586.039999999994"/>
    <n v="151195.03999999998"/>
    <n v="96000"/>
    <n v="2586.04"/>
    <n v="0"/>
    <n v="0"/>
    <n v="0"/>
    <n v="98586.04"/>
    <n v="169195.03999999998"/>
  </r>
  <r>
    <n v="3409869514"/>
    <s v="Lil"/>
    <s v="Benion"/>
    <s v="Lil Benion"/>
    <x v="0"/>
    <n v="47831"/>
    <n v="23"/>
    <n v="880318"/>
    <n v="500000"/>
    <n v="625000"/>
    <n v="750000"/>
    <n v="1000000"/>
    <n v="1.7606360000000001"/>
    <s v="150-200%"/>
    <n v="50000"/>
    <n v="18750"/>
    <n v="22500"/>
    <n v="28669.96"/>
    <n v="0"/>
    <n v="119919.95999999999"/>
    <n v="167750.96"/>
    <n v="75000"/>
    <n v="27500"/>
    <n v="31250"/>
    <n v="43004.94"/>
    <n v="0"/>
    <n v="176754.94"/>
    <n v="224585.94"/>
  </r>
  <r>
    <n v="6789690301"/>
    <s v="Carey"/>
    <s v="Bennellick"/>
    <s v="Carey Bennellick"/>
    <x v="2"/>
    <n v="110711"/>
    <n v="21"/>
    <n v="540953"/>
    <n v="750000"/>
    <n v="937500"/>
    <n v="1125000"/>
    <n v="1500000"/>
    <n v="0.72127066666666662"/>
    <s v="0-100%"/>
    <n v="81142.95"/>
    <n v="0"/>
    <n v="0"/>
    <n v="0"/>
    <n v="0"/>
    <n v="81142.95"/>
    <n v="191853.95"/>
    <n v="81142.95"/>
    <n v="0"/>
    <n v="0"/>
    <n v="0"/>
    <n v="0"/>
    <n v="81142.95"/>
    <n v="191853.95"/>
  </r>
  <r>
    <n v="4487905370"/>
    <s v="Chastity"/>
    <s v="Benninger"/>
    <s v="Chastity Benninger"/>
    <x v="0"/>
    <n v="63935"/>
    <n v="21"/>
    <n v="750884"/>
    <n v="500000"/>
    <n v="625000"/>
    <n v="750000"/>
    <n v="1000000"/>
    <n v="1.501768"/>
    <s v="150-200%"/>
    <n v="50000"/>
    <n v="18750"/>
    <n v="22500"/>
    <n v="194.48"/>
    <n v="0"/>
    <n v="91444.479999999996"/>
    <n v="155379.47999999998"/>
    <n v="80000"/>
    <n v="21250"/>
    <n v="25000"/>
    <n v="194.48"/>
    <n v="0"/>
    <n v="126444.48"/>
    <n v="190379.47999999998"/>
  </r>
  <r>
    <n v="4175195971"/>
    <s v="Nickolaus"/>
    <s v="Bernardeau"/>
    <s v="Nickolaus Bernardeau"/>
    <x v="0"/>
    <n v="57811"/>
    <n v="14"/>
    <n v="864106"/>
    <n v="500000"/>
    <n v="625000"/>
    <n v="750000"/>
    <n v="1000000"/>
    <n v="1.7282120000000001"/>
    <s v="150-200%"/>
    <n v="50000"/>
    <n v="18750"/>
    <n v="22500"/>
    <n v="25103.32"/>
    <n v="0"/>
    <n v="116353.32"/>
    <n v="174164.32"/>
    <n v="75000"/>
    <n v="22500"/>
    <n v="31250"/>
    <n v="34231.799999999996"/>
    <n v="0"/>
    <n v="162981.79999999999"/>
    <n v="220792.8"/>
  </r>
  <r>
    <n v="3219601650"/>
    <s v="Culley"/>
    <s v="Bernardotti"/>
    <s v="Culley Bernardotti"/>
    <x v="1"/>
    <n v="55807"/>
    <n v="28"/>
    <n v="777563"/>
    <n v="600000"/>
    <n v="750000"/>
    <n v="900000"/>
    <n v="1200000"/>
    <n v="1.2959383333333334"/>
    <s v="125-150%"/>
    <n v="78000"/>
    <n v="25500.000000000004"/>
    <n v="5788.23"/>
    <n v="0"/>
    <n v="0"/>
    <n v="109288.23"/>
    <n v="165095.22999999998"/>
    <n v="90000"/>
    <n v="33000"/>
    <n v="6890.75"/>
    <n v="0"/>
    <n v="0"/>
    <n v="129890.75"/>
    <n v="185697.75"/>
  </r>
  <r>
    <n v="3933021111"/>
    <s v="Susi"/>
    <s v="Berndsen"/>
    <s v="Susi Berndsen"/>
    <x v="2"/>
    <n v="119316"/>
    <n v="23"/>
    <n v="717332"/>
    <n v="750000"/>
    <n v="937500"/>
    <n v="1125000"/>
    <n v="1500000"/>
    <n v="0.95644266666666666"/>
    <s v="0-100%"/>
    <n v="107599.8"/>
    <n v="0"/>
    <n v="0"/>
    <n v="0"/>
    <n v="0"/>
    <n v="107599.8"/>
    <n v="226915.8"/>
    <n v="107599.8"/>
    <n v="0"/>
    <n v="0"/>
    <n v="0"/>
    <n v="0"/>
    <n v="107599.8"/>
    <n v="226915.8"/>
  </r>
  <r>
    <n v="2748937082"/>
    <s v="Albertine"/>
    <s v="Berntssen"/>
    <s v="Albertine Berntssen"/>
    <x v="2"/>
    <n v="106511"/>
    <n v="20"/>
    <n v="665332"/>
    <n v="750000"/>
    <n v="937500"/>
    <n v="1125000"/>
    <n v="1500000"/>
    <n v="0.88710933333333331"/>
    <s v="0-100%"/>
    <n v="99799.8"/>
    <n v="0"/>
    <n v="0"/>
    <n v="0"/>
    <n v="0"/>
    <n v="99799.8"/>
    <n v="206310.8"/>
    <n v="99799.8"/>
    <n v="0"/>
    <n v="0"/>
    <n v="0"/>
    <n v="0"/>
    <n v="99799.8"/>
    <n v="206310.8"/>
  </r>
  <r>
    <n v="4185019157"/>
    <s v="Loree"/>
    <s v="Bertelet"/>
    <s v="Loree Bertelet"/>
    <x v="0"/>
    <n v="52111"/>
    <n v="26"/>
    <n v="589906"/>
    <n v="500000"/>
    <n v="625000"/>
    <n v="750000"/>
    <n v="1000000"/>
    <n v="1.1798120000000001"/>
    <s v="100-125%"/>
    <n v="50000"/>
    <n v="13485.9"/>
    <n v="0"/>
    <n v="0"/>
    <n v="0"/>
    <n v="63485.9"/>
    <n v="115596.9"/>
    <n v="80000"/>
    <n v="15284.02"/>
    <n v="0"/>
    <n v="0"/>
    <n v="0"/>
    <n v="95284.02"/>
    <n v="147395.02000000002"/>
  </r>
  <r>
    <n v="5623896162"/>
    <s v="Eulalie"/>
    <s v="Bianco"/>
    <s v="Eulalie Bianco"/>
    <x v="1"/>
    <n v="74626"/>
    <n v="17"/>
    <n v="90804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211718.74"/>
    <n v="90000"/>
    <n v="27000"/>
    <n v="37500"/>
    <n v="2414.6999999999998"/>
    <n v="0"/>
    <n v="156914.70000000001"/>
    <n v="231540.7"/>
  </r>
  <r>
    <n v="6820956614"/>
    <s v="Gina"/>
    <s v="Biggadyke"/>
    <s v="Gina Biggadyke"/>
    <x v="1"/>
    <n v="65490"/>
    <n v="15"/>
    <n v="618954"/>
    <n v="600000"/>
    <n v="750000"/>
    <n v="900000"/>
    <n v="1200000"/>
    <n v="1.03159"/>
    <s v="100-125%"/>
    <n v="78000"/>
    <n v="3222.1800000000003"/>
    <n v="0"/>
    <n v="0"/>
    <n v="0"/>
    <n v="81222.179999999993"/>
    <n v="146712.18"/>
    <n v="90000"/>
    <n v="4169.88"/>
    <n v="0"/>
    <n v="0"/>
    <n v="0"/>
    <n v="94169.88"/>
    <n v="159659.88"/>
  </r>
  <r>
    <n v="6227038881"/>
    <s v="Rudd"/>
    <s v="Bigland"/>
    <s v="Rudd Bigland"/>
    <x v="2"/>
    <n v="124085"/>
    <n v="24"/>
    <n v="642536"/>
    <n v="750000"/>
    <n v="937500"/>
    <n v="1125000"/>
    <n v="1500000"/>
    <n v="0.85671466666666662"/>
    <s v="0-100%"/>
    <n v="96380.4"/>
    <n v="0"/>
    <n v="0"/>
    <n v="0"/>
    <n v="0"/>
    <n v="96380.4"/>
    <n v="220465.4"/>
    <n v="96380.4"/>
    <n v="0"/>
    <n v="0"/>
    <n v="0"/>
    <n v="0"/>
    <n v="96380.4"/>
    <n v="220465.4"/>
  </r>
  <r>
    <n v="965285472"/>
    <s v="Stephannie"/>
    <s v="Birt"/>
    <s v="Stephannie Birt"/>
    <x v="2"/>
    <n v="90828"/>
    <n v="23"/>
    <n v="885649"/>
    <n v="750000"/>
    <n v="937500"/>
    <n v="1125000"/>
    <n v="1500000"/>
    <n v="1.1808653333333334"/>
    <s v="100-125%"/>
    <n v="112500"/>
    <n v="25773.31"/>
    <n v="0"/>
    <n v="0"/>
    <n v="0"/>
    <n v="138273.31"/>
    <n v="229101.31"/>
    <n v="112500"/>
    <n v="29842.78"/>
    <n v="0"/>
    <n v="0"/>
    <n v="0"/>
    <n v="142342.78"/>
    <n v="233170.78"/>
  </r>
  <r>
    <n v="4815280800"/>
    <s v="Emanuele"/>
    <s v="Blackden"/>
    <s v="Emanuele Blackden"/>
    <x v="0"/>
    <n v="38701"/>
    <n v="18"/>
    <n v="694245"/>
    <n v="500000"/>
    <n v="625000"/>
    <n v="750000"/>
    <n v="1000000"/>
    <n v="1.38849"/>
    <s v="125-150%"/>
    <n v="50000"/>
    <n v="18750"/>
    <n v="12464.1"/>
    <n v="0"/>
    <n v="0"/>
    <n v="81214.100000000006"/>
    <n v="119915.1"/>
    <n v="75000"/>
    <n v="22500"/>
    <n v="17311.25"/>
    <n v="0"/>
    <n v="0"/>
    <n v="114811.25"/>
    <n v="153512.25"/>
  </r>
  <r>
    <n v="7140803102"/>
    <s v="Kippy"/>
    <s v="Blaver"/>
    <s v="Kippy Blaver"/>
    <x v="0"/>
    <n v="33901"/>
    <n v="16"/>
    <n v="638133"/>
    <n v="500000"/>
    <n v="625000"/>
    <n v="750000"/>
    <n v="1000000"/>
    <n v="1.2762659999999999"/>
    <s v="125-150%"/>
    <n v="50000"/>
    <n v="18750"/>
    <n v="2363.94"/>
    <n v="0"/>
    <n v="0"/>
    <n v="71113.94"/>
    <n v="105014.94"/>
    <n v="75000"/>
    <n v="27500"/>
    <n v="3283.25"/>
    <n v="0"/>
    <n v="0"/>
    <n v="105783.25"/>
    <n v="139684.25"/>
  </r>
  <r>
    <n v="87033755"/>
    <s v="Vite"/>
    <s v="Blethyn"/>
    <s v="Vite Blethyn"/>
    <x v="0"/>
    <n v="51861"/>
    <n v="14"/>
    <n v="574785"/>
    <n v="500000"/>
    <n v="625000"/>
    <n v="750000"/>
    <n v="1000000"/>
    <n v="1.14957"/>
    <s v="100-125%"/>
    <n v="50000"/>
    <n v="11217.75"/>
    <n v="0"/>
    <n v="0"/>
    <n v="0"/>
    <n v="61217.75"/>
    <n v="113078.75"/>
    <n v="80000"/>
    <n v="12713.45"/>
    <n v="0"/>
    <n v="0"/>
    <n v="0"/>
    <n v="92713.45"/>
    <n v="144574.45000000001"/>
  </r>
  <r>
    <n v="7074056774"/>
    <s v="Arlette"/>
    <s v="Blinder"/>
    <s v="Arlette Blinder"/>
    <x v="2"/>
    <n v="98182"/>
    <n v="15"/>
    <n v="512176"/>
    <n v="750000"/>
    <n v="937500"/>
    <n v="1125000"/>
    <n v="1500000"/>
    <n v="0.68290133333333336"/>
    <s v="0-100%"/>
    <n v="76826.399999999994"/>
    <n v="0"/>
    <n v="0"/>
    <n v="0"/>
    <n v="0"/>
    <n v="76826.399999999994"/>
    <n v="175008.4"/>
    <n v="76826.399999999994"/>
    <n v="0"/>
    <n v="0"/>
    <n v="0"/>
    <n v="0"/>
    <n v="76826.399999999994"/>
    <n v="175008.4"/>
  </r>
  <r>
    <n v="6106380341"/>
    <s v="Bernelle"/>
    <s v="Blint"/>
    <s v="Bernelle Blint"/>
    <x v="1"/>
    <n v="57050"/>
    <n v="14"/>
    <n v="475164"/>
    <n v="600000"/>
    <n v="750000"/>
    <n v="900000"/>
    <n v="1200000"/>
    <n v="0.79193999999999998"/>
    <s v="0-100%"/>
    <n v="61771.32"/>
    <n v="0"/>
    <n v="0"/>
    <n v="0"/>
    <n v="0"/>
    <n v="61771.32"/>
    <n v="118821.32"/>
    <n v="71274.599999999991"/>
    <n v="0"/>
    <n v="0"/>
    <n v="0"/>
    <n v="0"/>
    <n v="71274.599999999991"/>
    <n v="128324.59999999999"/>
  </r>
  <r>
    <n v="116428384"/>
    <s v="Leicester"/>
    <s v="Blonden"/>
    <s v="Leicester Blonden"/>
    <x v="0"/>
    <n v="49600"/>
    <n v="15"/>
    <n v="846426"/>
    <n v="500000"/>
    <n v="625000"/>
    <n v="750000"/>
    <n v="1000000"/>
    <n v="1.692852"/>
    <s v="150-200%"/>
    <n v="50000"/>
    <n v="18750"/>
    <n v="22500"/>
    <n v="21213.72"/>
    <n v="0"/>
    <n v="112463.72"/>
    <n v="162063.72"/>
    <n v="80000"/>
    <n v="21250"/>
    <n v="25000"/>
    <n v="21213.72"/>
    <n v="0"/>
    <n v="147463.72"/>
    <n v="197063.72"/>
  </r>
  <r>
    <n v="7489370671"/>
    <s v="Esdras"/>
    <s v="Blucher"/>
    <s v="Esdras Blucher"/>
    <x v="1"/>
    <n v="70125"/>
    <n v="22"/>
    <n v="863714"/>
    <n v="600000"/>
    <n v="750000"/>
    <n v="900000"/>
    <n v="1200000"/>
    <n v="1.4395233333333333"/>
    <s v="125-150%"/>
    <n v="78000"/>
    <n v="25500.000000000004"/>
    <n v="23879.94"/>
    <n v="0"/>
    <n v="0"/>
    <n v="127379.94"/>
    <n v="197504.94"/>
    <n v="96000"/>
    <n v="25500.000000000004"/>
    <n v="22742.800000000003"/>
    <n v="0"/>
    <n v="0"/>
    <n v="144242.79999999999"/>
    <n v="214367.8"/>
  </r>
  <r>
    <n v="481875921"/>
    <s v="Coleman"/>
    <s v="Blunderfield"/>
    <s v="Coleman Blunderfield"/>
    <x v="2"/>
    <n v="84575"/>
    <n v="16"/>
    <n v="635919"/>
    <n v="750000"/>
    <n v="937500"/>
    <n v="1125000"/>
    <n v="1500000"/>
    <n v="0.84789199999999998"/>
    <s v="0-100%"/>
    <n v="95387.849999999991"/>
    <n v="0"/>
    <n v="0"/>
    <n v="0"/>
    <n v="0"/>
    <n v="95387.849999999991"/>
    <n v="179962.84999999998"/>
    <n v="95387.849999999991"/>
    <n v="0"/>
    <n v="0"/>
    <n v="0"/>
    <n v="0"/>
    <n v="95387.849999999991"/>
    <n v="179962.84999999998"/>
  </r>
  <r>
    <n v="9611070055"/>
    <s v="Luise"/>
    <s v="Bodley"/>
    <s v="Luise Bodley"/>
    <x v="0"/>
    <n v="63324"/>
    <n v="9"/>
    <n v="529642"/>
    <n v="500000"/>
    <n v="625000"/>
    <n v="750000"/>
    <n v="1000000"/>
    <n v="1.0592839999999999"/>
    <s v="100-125%"/>
    <n v="50000"/>
    <n v="4446.3"/>
    <n v="0"/>
    <n v="0"/>
    <n v="0"/>
    <n v="54446.3"/>
    <n v="117770.3"/>
    <n v="80000"/>
    <n v="5039.1400000000003"/>
    <n v="0"/>
    <n v="0"/>
    <n v="0"/>
    <n v="85039.14"/>
    <n v="148363.14000000001"/>
  </r>
  <r>
    <n v="885693418"/>
    <s v="Cirilo"/>
    <s v="Bolf"/>
    <s v="Cirilo Bolf"/>
    <x v="0"/>
    <n v="55828"/>
    <n v="17"/>
    <n v="886977"/>
    <n v="500000"/>
    <n v="625000"/>
    <n v="750000"/>
    <n v="1000000"/>
    <n v="1.773954"/>
    <s v="150-200%"/>
    <n v="50000"/>
    <n v="18750"/>
    <n v="22500"/>
    <n v="30134.94"/>
    <n v="0"/>
    <n v="121384.94"/>
    <n v="177212.94"/>
    <n v="80000"/>
    <n v="21250"/>
    <n v="25000"/>
    <n v="30134.94"/>
    <n v="0"/>
    <n v="156384.94"/>
    <n v="212212.94"/>
  </r>
  <r>
    <n v="9686840923"/>
    <s v="Hermina"/>
    <s v="Bowditch"/>
    <s v="Hermina Bowditch"/>
    <x v="2"/>
    <n v="79755"/>
    <n v="15"/>
    <n v="621994"/>
    <n v="750000"/>
    <n v="937500"/>
    <n v="1125000"/>
    <n v="1500000"/>
    <n v="0.82932533333333336"/>
    <s v="0-100%"/>
    <n v="93299.099999999991"/>
    <n v="0"/>
    <n v="0"/>
    <n v="0"/>
    <n v="0"/>
    <n v="93299.099999999991"/>
    <n v="173054.09999999998"/>
    <n v="93299.099999999991"/>
    <n v="0"/>
    <n v="0"/>
    <n v="0"/>
    <n v="0"/>
    <n v="93299.099999999991"/>
    <n v="173054.09999999998"/>
  </r>
  <r>
    <n v="8703756602"/>
    <s v="Gennifer"/>
    <s v="Bowdrey"/>
    <s v="Gennifer Bowdrey"/>
    <x v="0"/>
    <n v="54119"/>
    <n v="14"/>
    <n v="854570"/>
    <n v="500000"/>
    <n v="625000"/>
    <n v="750000"/>
    <n v="1000000"/>
    <n v="1.7091400000000001"/>
    <s v="150-200%"/>
    <n v="50000"/>
    <n v="18750"/>
    <n v="22500"/>
    <n v="23005.4"/>
    <n v="0"/>
    <n v="114255.4"/>
    <n v="168374.39999999999"/>
    <n v="80000"/>
    <n v="21250"/>
    <n v="25000"/>
    <n v="23005.4"/>
    <n v="0"/>
    <n v="149255.4"/>
    <n v="203374.4"/>
  </r>
  <r>
    <n v="3935718624"/>
    <s v="Nathalie"/>
    <s v="Bowerbank"/>
    <s v="Nathalie Bowerbank"/>
    <x v="0"/>
    <n v="44845"/>
    <n v="35"/>
    <n v="412896"/>
    <n v="500000"/>
    <n v="625000"/>
    <n v="750000"/>
    <n v="1000000"/>
    <n v="0.82579199999999997"/>
    <s v="0-100%"/>
    <n v="41289.600000000006"/>
    <n v="0"/>
    <n v="0"/>
    <n v="0"/>
    <n v="0"/>
    <n v="41289.600000000006"/>
    <n v="86134.6"/>
    <n v="61934.399999999994"/>
    <n v="0"/>
    <n v="0"/>
    <n v="0"/>
    <n v="0"/>
    <n v="61934.399999999994"/>
    <n v="106779.4"/>
  </r>
  <r>
    <n v="2821741499"/>
    <s v="Sadella"/>
    <s v="Bowgen"/>
    <s v="Sadella Bowgen"/>
    <x v="2"/>
    <n v="112888"/>
    <n v="28"/>
    <n v="632661"/>
    <n v="750000"/>
    <n v="937500"/>
    <n v="1125000"/>
    <n v="1500000"/>
    <n v="0.84354799999999996"/>
    <s v="0-100%"/>
    <n v="94899.15"/>
    <n v="0"/>
    <n v="0"/>
    <n v="0"/>
    <n v="0"/>
    <n v="94899.15"/>
    <n v="207787.15"/>
    <n v="94899.15"/>
    <n v="0"/>
    <n v="0"/>
    <n v="0"/>
    <n v="0"/>
    <n v="94899.15"/>
    <n v="207787.15"/>
  </r>
  <r>
    <n v="4937054791"/>
    <s v="Rosalie"/>
    <s v="Brankley"/>
    <s v="Rosalie Brankley"/>
    <x v="1"/>
    <n v="58630"/>
    <n v="17"/>
    <n v="471173"/>
    <n v="600000"/>
    <n v="750000"/>
    <n v="900000"/>
    <n v="1200000"/>
    <n v="0.78528833333333337"/>
    <s v="0-100%"/>
    <n v="61252.490000000005"/>
    <n v="0"/>
    <n v="0"/>
    <n v="0"/>
    <n v="0"/>
    <n v="61252.490000000005"/>
    <n v="119882.49"/>
    <n v="75387.680000000008"/>
    <n v="0"/>
    <n v="0"/>
    <n v="0"/>
    <n v="0"/>
    <n v="75387.680000000008"/>
    <n v="134017.68"/>
  </r>
  <r>
    <n v="2209340063"/>
    <s v="Frasquito"/>
    <s v="Breach"/>
    <s v="Frasquito Breach"/>
    <x v="2"/>
    <n v="111017"/>
    <n v="21"/>
    <n v="649888"/>
    <n v="750000"/>
    <n v="937500"/>
    <n v="1125000"/>
    <n v="1500000"/>
    <n v="0.86651733333333336"/>
    <s v="0-100%"/>
    <n v="97483.199999999997"/>
    <n v="0"/>
    <n v="0"/>
    <n v="0"/>
    <n v="0"/>
    <n v="97483.199999999997"/>
    <n v="208500.2"/>
    <n v="103982.08"/>
    <n v="0"/>
    <n v="0"/>
    <n v="0"/>
    <n v="0"/>
    <n v="103982.08"/>
    <n v="214999.08000000002"/>
  </r>
  <r>
    <n v="6408517315"/>
    <s v="Tait"/>
    <s v="Brewitt"/>
    <s v="Tait Brewitt"/>
    <x v="2"/>
    <n v="122626"/>
    <n v="21"/>
    <n v="795625"/>
    <n v="750000"/>
    <n v="937500"/>
    <n v="1125000"/>
    <n v="1500000"/>
    <n v="1.0608333333333333"/>
    <s v="100-125%"/>
    <n v="112500"/>
    <n v="8668.75"/>
    <n v="0"/>
    <n v="0"/>
    <n v="0"/>
    <n v="121168.75"/>
    <n v="243794.75"/>
    <n v="120000"/>
    <n v="7756.2500000000009"/>
    <n v="0"/>
    <n v="0"/>
    <n v="0"/>
    <n v="127756.25"/>
    <n v="250382.25"/>
  </r>
  <r>
    <n v="1263903657"/>
    <s v="Court"/>
    <s v="Brightwell"/>
    <s v="Court Brightwell"/>
    <x v="2"/>
    <n v="99988"/>
    <n v="17"/>
    <n v="710072"/>
    <n v="750000"/>
    <n v="937500"/>
    <n v="1125000"/>
    <n v="1500000"/>
    <n v="0.94676266666666664"/>
    <s v="0-100%"/>
    <n v="106510.8"/>
    <n v="0"/>
    <n v="0"/>
    <n v="0"/>
    <n v="0"/>
    <n v="106510.8"/>
    <n v="206498.8"/>
    <n v="106510.8"/>
    <n v="0"/>
    <n v="0"/>
    <n v="0"/>
    <n v="0"/>
    <n v="106510.8"/>
    <n v="206498.8"/>
  </r>
  <r>
    <n v="5005774041"/>
    <s v="Tracy"/>
    <s v="Briztman"/>
    <s v="Tracy Briztman"/>
    <x v="0"/>
    <n v="47985"/>
    <n v="21"/>
    <n v="633465"/>
    <n v="500000"/>
    <n v="625000"/>
    <n v="750000"/>
    <n v="1000000"/>
    <n v="1.2669299999999999"/>
    <s v="125-150%"/>
    <n v="50000"/>
    <n v="18750"/>
    <n v="1523.7"/>
    <n v="0"/>
    <n v="0"/>
    <n v="70273.7"/>
    <n v="118258.7"/>
    <n v="75000"/>
    <n v="27500"/>
    <n v="2116.25"/>
    <n v="0"/>
    <n v="0"/>
    <n v="104616.25"/>
    <n v="152601.25"/>
  </r>
  <r>
    <n v="320120716"/>
    <s v="Arty"/>
    <s v="Brobak"/>
    <s v="Arty Brobak"/>
    <x v="1"/>
    <n v="50348"/>
    <n v="11"/>
    <n v="831018"/>
    <n v="600000"/>
    <n v="750000"/>
    <n v="900000"/>
    <n v="1200000"/>
    <n v="1.38503"/>
    <s v="125-150%"/>
    <n v="78000"/>
    <n v="25500.000000000004"/>
    <n v="17013.78"/>
    <n v="0"/>
    <n v="0"/>
    <n v="120513.78"/>
    <n v="170861.78"/>
    <n v="96000"/>
    <n v="25500.000000000004"/>
    <n v="16203.6"/>
    <n v="0"/>
    <n v="0"/>
    <n v="137703.6"/>
    <n v="188051.6"/>
  </r>
  <r>
    <n v="819852252"/>
    <s v="Melva"/>
    <s v="Brosoli"/>
    <s v="Melva Brosoli"/>
    <x v="0"/>
    <n v="46160"/>
    <n v="16"/>
    <n v="606785"/>
    <n v="500000"/>
    <n v="625000"/>
    <n v="750000"/>
    <n v="1000000"/>
    <n v="1.21357"/>
    <s v="100-125%"/>
    <n v="50000"/>
    <n v="16017.75"/>
    <n v="0"/>
    <n v="0"/>
    <n v="0"/>
    <n v="66017.75"/>
    <n v="112177.75"/>
    <n v="80000"/>
    <n v="18153.45"/>
    <n v="0"/>
    <n v="0"/>
    <n v="0"/>
    <n v="98153.45"/>
    <n v="144313.45000000001"/>
  </r>
  <r>
    <n v="6789106936"/>
    <s v="Brooks"/>
    <s v="Brouncker"/>
    <s v="Brooks Brouncker"/>
    <x v="2"/>
    <n v="93300"/>
    <n v="22"/>
    <n v="715285"/>
    <n v="750000"/>
    <n v="937500"/>
    <n v="1125000"/>
    <n v="1500000"/>
    <n v="0.9537133333333333"/>
    <s v="0-100%"/>
    <n v="107292.75"/>
    <n v="0"/>
    <n v="0"/>
    <n v="0"/>
    <n v="0"/>
    <n v="107292.75"/>
    <n v="200592.75"/>
    <n v="114445.6"/>
    <n v="0"/>
    <n v="0"/>
    <n v="0"/>
    <n v="0"/>
    <n v="114445.6"/>
    <n v="207745.6"/>
  </r>
  <r>
    <n v="3473885983"/>
    <s v="Melloney"/>
    <s v="Brown"/>
    <s v="Melloney Brown"/>
    <x v="2"/>
    <n v="112137"/>
    <n v="24"/>
    <n v="330864"/>
    <n v="750000"/>
    <n v="937500"/>
    <n v="1125000"/>
    <n v="1500000"/>
    <n v="0.44115199999999999"/>
    <s v="0-100%"/>
    <n v="49629.599999999999"/>
    <n v="0"/>
    <n v="0"/>
    <n v="0"/>
    <n v="0"/>
    <n v="49629.599999999999"/>
    <n v="161766.6"/>
    <n v="52938.239999999998"/>
    <n v="0"/>
    <n v="0"/>
    <n v="0"/>
    <n v="0"/>
    <n v="52938.239999999998"/>
    <n v="165075.24"/>
  </r>
  <r>
    <n v="1280521902"/>
    <s v="Lory"/>
    <s v="Brundell"/>
    <s v="Lory Brundell"/>
    <x v="2"/>
    <n v="84921"/>
    <n v="14"/>
    <n v="846165"/>
    <n v="750000"/>
    <n v="937500"/>
    <n v="1125000"/>
    <n v="1500000"/>
    <n v="1.12822"/>
    <s v="100-125%"/>
    <n v="112500"/>
    <n v="18271.349999999999"/>
    <n v="0"/>
    <n v="0"/>
    <n v="0"/>
    <n v="130771.35"/>
    <n v="215692.35"/>
    <n v="112500"/>
    <n v="17309.7"/>
    <n v="0"/>
    <n v="0"/>
    <n v="0"/>
    <n v="129809.7"/>
    <n v="214730.7"/>
  </r>
  <r>
    <n v="1565607864"/>
    <s v="Sheilakathryn"/>
    <s v="Buckberry"/>
    <s v="Sheilakathryn Buckberry"/>
    <x v="2"/>
    <n v="75155"/>
    <n v="13"/>
    <n v="930406"/>
    <n v="750000"/>
    <n v="937500"/>
    <n v="1125000"/>
    <n v="1500000"/>
    <n v="1.2405413333333333"/>
    <s v="100-125%"/>
    <n v="112500"/>
    <n v="34277.14"/>
    <n v="0"/>
    <n v="0"/>
    <n v="0"/>
    <n v="146777.14000000001"/>
    <n v="221932.14"/>
    <n v="112500"/>
    <n v="39689.32"/>
    <n v="0"/>
    <n v="0"/>
    <n v="0"/>
    <n v="152189.32"/>
    <n v="227344.32"/>
  </r>
  <r>
    <n v="7427985850"/>
    <s v="Tallie"/>
    <s v="Buckner"/>
    <s v="Tallie Buckner"/>
    <x v="2"/>
    <n v="77743"/>
    <n v="21"/>
    <n v="596017"/>
    <n v="750000"/>
    <n v="937500"/>
    <n v="1125000"/>
    <n v="1500000"/>
    <n v="0.79468933333333336"/>
    <s v="0-100%"/>
    <n v="89402.55"/>
    <n v="0"/>
    <n v="0"/>
    <n v="0"/>
    <n v="0"/>
    <n v="89402.55"/>
    <n v="167145.54999999999"/>
    <n v="95362.72"/>
    <n v="0"/>
    <n v="0"/>
    <n v="0"/>
    <n v="0"/>
    <n v="95362.72"/>
    <n v="173105.72"/>
  </r>
  <r>
    <n v="449160092"/>
    <s v="Martyn"/>
    <s v="Bunhill"/>
    <s v="Martyn Bunhill"/>
    <x v="0"/>
    <n v="35607"/>
    <n v="17"/>
    <n v="676256"/>
    <n v="500000"/>
    <n v="625000"/>
    <n v="750000"/>
    <n v="1000000"/>
    <n v="1.3525119999999999"/>
    <s v="125-150%"/>
    <n v="50000"/>
    <n v="18750"/>
    <n v="9226.08"/>
    <n v="0"/>
    <n v="0"/>
    <n v="77976.08"/>
    <n v="113583.08"/>
    <n v="80000"/>
    <n v="21250"/>
    <n v="10251.200000000001"/>
    <n v="0"/>
    <n v="0"/>
    <n v="111501.2"/>
    <n v="147108.20000000001"/>
  </r>
  <r>
    <n v="2859566597"/>
    <s v="Hillel"/>
    <s v="Burdett"/>
    <s v="Hillel Burdett"/>
    <x v="1"/>
    <n v="76647"/>
    <n v="7"/>
    <n v="588818"/>
    <n v="600000"/>
    <n v="750000"/>
    <n v="900000"/>
    <n v="1200000"/>
    <n v="0.98136333333333337"/>
    <s v="0-100%"/>
    <n v="76546.34"/>
    <n v="0"/>
    <n v="0"/>
    <n v="0"/>
    <n v="0"/>
    <n v="76546.34"/>
    <n v="153193.34"/>
    <n v="88322.7"/>
    <n v="0"/>
    <n v="0"/>
    <n v="0"/>
    <n v="0"/>
    <n v="88322.7"/>
    <n v="164969.70000000001"/>
  </r>
  <r>
    <n v="6276010022"/>
    <s v="Darcey"/>
    <s v="Caldaro"/>
    <s v="Darcey Caldaro"/>
    <x v="0"/>
    <n v="58074"/>
    <n v="14"/>
    <n v="360151"/>
    <n v="500000"/>
    <n v="625000"/>
    <n v="750000"/>
    <n v="1000000"/>
    <n v="0.720302"/>
    <s v="0-100%"/>
    <n v="36015.1"/>
    <n v="0"/>
    <n v="0"/>
    <n v="0"/>
    <n v="0"/>
    <n v="36015.1"/>
    <n v="94089.1"/>
    <n v="54022.65"/>
    <n v="0"/>
    <n v="0"/>
    <n v="0"/>
    <n v="0"/>
    <n v="54022.65"/>
    <n v="112096.65"/>
  </r>
  <r>
    <n v="8145387981"/>
    <s v="Gerick"/>
    <s v="Callar"/>
    <s v="Gerick Callar"/>
    <x v="1"/>
    <n v="55330"/>
    <n v="15"/>
    <n v="703216"/>
    <n v="600000"/>
    <n v="750000"/>
    <n v="900000"/>
    <n v="1200000"/>
    <n v="1.1720266666666668"/>
    <s v="100-125%"/>
    <n v="78000"/>
    <n v="17546.72"/>
    <n v="0"/>
    <n v="0"/>
    <n v="0"/>
    <n v="95546.72"/>
    <n v="150876.72"/>
    <n v="96000"/>
    <n v="17546.72"/>
    <n v="0"/>
    <n v="0"/>
    <n v="0"/>
    <n v="113546.72"/>
    <n v="168876.72"/>
  </r>
  <r>
    <n v="7249524151"/>
    <s v="Rodina"/>
    <s v="Calloway"/>
    <s v="Rodina Calloway"/>
    <x v="2"/>
    <n v="77547"/>
    <n v="13"/>
    <n v="646367"/>
    <n v="750000"/>
    <n v="937500"/>
    <n v="1125000"/>
    <n v="1500000"/>
    <n v="0.86182266666666663"/>
    <s v="0-100%"/>
    <n v="96955.05"/>
    <n v="0"/>
    <n v="0"/>
    <n v="0"/>
    <n v="0"/>
    <n v="96955.05"/>
    <n v="174502.05"/>
    <n v="96955.05"/>
    <n v="0"/>
    <n v="0"/>
    <n v="0"/>
    <n v="0"/>
    <n v="96955.05"/>
    <n v="174502.05"/>
  </r>
  <r>
    <n v="5623930522"/>
    <s v="Elie"/>
    <s v="Cantillion"/>
    <s v="Elie Cantillion"/>
    <x v="2"/>
    <n v="80442"/>
    <n v="24"/>
    <n v="641056"/>
    <n v="750000"/>
    <n v="937500"/>
    <n v="1125000"/>
    <n v="1500000"/>
    <n v="0.85474133333333335"/>
    <s v="0-100%"/>
    <n v="96158.399999999994"/>
    <n v="0"/>
    <n v="0"/>
    <n v="0"/>
    <n v="0"/>
    <n v="96158.399999999994"/>
    <n v="176600.4"/>
    <n v="102568.96000000001"/>
    <n v="0"/>
    <n v="0"/>
    <n v="0"/>
    <n v="0"/>
    <n v="102568.96000000001"/>
    <n v="183010.96000000002"/>
  </r>
  <r>
    <n v="7088886472"/>
    <s v="Krishnah"/>
    <s v="Capelle"/>
    <s v="Krishnah Capelle"/>
    <x v="0"/>
    <n v="37423"/>
    <n v="20"/>
    <n v="971092"/>
    <n v="500000"/>
    <n v="625000"/>
    <n v="750000"/>
    <n v="1000000"/>
    <n v="1.9421839999999999"/>
    <s v="150-200%"/>
    <n v="50000"/>
    <n v="18750"/>
    <n v="22500"/>
    <n v="48640.24"/>
    <n v="0"/>
    <n v="139890.23999999999"/>
    <n v="177313.24"/>
    <n v="75000"/>
    <n v="22500"/>
    <n v="31250"/>
    <n v="66327.599999999991"/>
    <n v="0"/>
    <n v="195077.59999999998"/>
    <n v="232500.59999999998"/>
  </r>
  <r>
    <n v="5519420165"/>
    <s v="Silvester"/>
    <s v="Capinetti"/>
    <s v="Silvester Capinetti"/>
    <x v="2"/>
    <n v="96464"/>
    <n v="26"/>
    <n v="1143449"/>
    <n v="750000"/>
    <n v="937500"/>
    <n v="1125000"/>
    <n v="1500000"/>
    <n v="1.5245986666666667"/>
    <s v="150-200%"/>
    <n v="112500"/>
    <n v="35625"/>
    <n v="43125"/>
    <n v="5534.7"/>
    <n v="0"/>
    <n v="196784.7"/>
    <n v="293248.7"/>
    <n v="112500"/>
    <n v="41250"/>
    <n v="46875"/>
    <n v="6088.17"/>
    <n v="0"/>
    <n v="206713.17"/>
    <n v="303177.17000000004"/>
  </r>
  <r>
    <n v="7112955017"/>
    <s v="Leone"/>
    <s v="Capstack"/>
    <s v="Leone Capstack"/>
    <x v="0"/>
    <n v="36196"/>
    <n v="10"/>
    <n v="358744"/>
    <n v="500000"/>
    <n v="625000"/>
    <n v="750000"/>
    <n v="1000000"/>
    <n v="0.71748800000000001"/>
    <s v="0-100%"/>
    <n v="35874.400000000001"/>
    <n v="0"/>
    <n v="0"/>
    <n v="0"/>
    <n v="0"/>
    <n v="35874.400000000001"/>
    <n v="72070.399999999994"/>
    <n v="57399.040000000001"/>
    <n v="0"/>
    <n v="0"/>
    <n v="0"/>
    <n v="0"/>
    <n v="57399.040000000001"/>
    <n v="93595.040000000008"/>
  </r>
  <r>
    <n v="9223618401"/>
    <s v="Norman"/>
    <s v="Carcas"/>
    <s v="Norman Carcas"/>
    <x v="0"/>
    <n v="35362"/>
    <n v="21"/>
    <n v="879851"/>
    <n v="500000"/>
    <n v="625000"/>
    <n v="750000"/>
    <n v="1000000"/>
    <n v="1.7597020000000001"/>
    <s v="150-200%"/>
    <n v="50000"/>
    <n v="18750"/>
    <n v="22500"/>
    <n v="28567.22"/>
    <n v="0"/>
    <n v="119817.22"/>
    <n v="155179.22"/>
    <n v="75000"/>
    <n v="22500"/>
    <n v="31250"/>
    <n v="38955.299999999996"/>
    <n v="0"/>
    <n v="167705.29999999999"/>
    <n v="203067.3"/>
  </r>
  <r>
    <n v="2053848936"/>
    <s v="Ardine"/>
    <s v="Carloni"/>
    <s v="Ardine Carloni"/>
    <x v="1"/>
    <n v="60956"/>
    <n v="23"/>
    <n v="681893"/>
    <n v="600000"/>
    <n v="750000"/>
    <n v="900000"/>
    <n v="1200000"/>
    <n v="1.1364883333333333"/>
    <s v="100-125%"/>
    <n v="78000"/>
    <n v="13921.810000000001"/>
    <n v="0"/>
    <n v="0"/>
    <n v="0"/>
    <n v="91921.81"/>
    <n v="152877.81"/>
    <n v="90000"/>
    <n v="18016.46"/>
    <n v="0"/>
    <n v="0"/>
    <n v="0"/>
    <n v="108016.45999999999"/>
    <n v="168972.46"/>
  </r>
  <r>
    <n v="2533903736"/>
    <s v="Kalindi"/>
    <s v="Carmel"/>
    <s v="Kalindi Carmel"/>
    <x v="0"/>
    <n v="58051"/>
    <n v="23"/>
    <n v="809800"/>
    <n v="500000"/>
    <n v="625000"/>
    <n v="750000"/>
    <n v="1000000"/>
    <n v="1.6195999999999999"/>
    <s v="150-200%"/>
    <n v="50000"/>
    <n v="18750"/>
    <n v="22500"/>
    <n v="13156"/>
    <n v="0"/>
    <n v="104406"/>
    <n v="162457"/>
    <n v="75000"/>
    <n v="22500"/>
    <n v="31250"/>
    <n v="17940"/>
    <n v="0"/>
    <n v="146690"/>
    <n v="204741"/>
  </r>
  <r>
    <n v="2408183758"/>
    <s v="Tedie"/>
    <s v="Cartmer"/>
    <s v="Tedie Cartmer"/>
    <x v="2"/>
    <n v="121981"/>
    <n v="20"/>
    <n v="489227"/>
    <n v="750000"/>
    <n v="937500"/>
    <n v="1125000"/>
    <n v="1500000"/>
    <n v="0.6523026666666667"/>
    <s v="0-100%"/>
    <n v="73384.05"/>
    <n v="0"/>
    <n v="0"/>
    <n v="0"/>
    <n v="0"/>
    <n v="73384.05"/>
    <n v="195365.05"/>
    <n v="73384.05"/>
    <n v="0"/>
    <n v="0"/>
    <n v="0"/>
    <n v="0"/>
    <n v="73384.05"/>
    <n v="195365.05"/>
  </r>
  <r>
    <n v="3670950885"/>
    <s v="Valene"/>
    <s v="Carverhill"/>
    <s v="Valene Carverhill"/>
    <x v="2"/>
    <n v="120896"/>
    <n v="19"/>
    <n v="792341"/>
    <n v="750000"/>
    <n v="937500"/>
    <n v="1125000"/>
    <n v="1500000"/>
    <n v="1.0564546666666668"/>
    <s v="100-125%"/>
    <n v="112500"/>
    <n v="8044.79"/>
    <n v="0"/>
    <n v="0"/>
    <n v="0"/>
    <n v="120544.79"/>
    <n v="241440.78999999998"/>
    <n v="120000"/>
    <n v="7197.97"/>
    <n v="0"/>
    <n v="0"/>
    <n v="0"/>
    <n v="127197.97"/>
    <n v="248093.97"/>
  </r>
  <r>
    <n v="895027720"/>
    <s v="Ddene"/>
    <s v="Castree"/>
    <s v="Ddene Castree"/>
    <x v="2"/>
    <n v="110424"/>
    <n v="16"/>
    <n v="974290"/>
    <n v="750000"/>
    <n v="937500"/>
    <n v="1125000"/>
    <n v="1500000"/>
    <n v="1.2990533333333334"/>
    <s v="125-150%"/>
    <n v="112500"/>
    <n v="35625"/>
    <n v="8461.7000000000007"/>
    <n v="0"/>
    <n v="0"/>
    <n v="156586.70000000001"/>
    <n v="267010.7"/>
    <n v="120000"/>
    <n v="31875.000000000004"/>
    <n v="7358"/>
    <n v="0"/>
    <n v="0"/>
    <n v="159233"/>
    <n v="269657"/>
  </r>
  <r>
    <n v="9155356869"/>
    <s v="Jasmine"/>
    <s v="Cathcart"/>
    <s v="Jasmine Cathcart"/>
    <x v="2"/>
    <n v="114884"/>
    <n v="20"/>
    <n v="298334"/>
    <n v="750000"/>
    <n v="937500"/>
    <n v="1125000"/>
    <n v="1500000"/>
    <n v="0.39777866666666667"/>
    <s v="0-100%"/>
    <n v="44750.1"/>
    <n v="0"/>
    <n v="0"/>
    <n v="0"/>
    <n v="0"/>
    <n v="44750.1"/>
    <n v="159634.1"/>
    <n v="47733.440000000002"/>
    <n v="0"/>
    <n v="0"/>
    <n v="0"/>
    <n v="0"/>
    <n v="47733.440000000002"/>
    <n v="162617.44"/>
  </r>
  <r>
    <n v="513904581"/>
    <s v="Abram"/>
    <s v="Causton"/>
    <s v="Abram Causton"/>
    <x v="2"/>
    <n v="98894"/>
    <n v="17"/>
    <n v="683114"/>
    <n v="750000"/>
    <n v="937500"/>
    <n v="1125000"/>
    <n v="1500000"/>
    <n v="0.91081866666666667"/>
    <s v="0-100%"/>
    <n v="102467.09999999999"/>
    <n v="0"/>
    <n v="0"/>
    <n v="0"/>
    <n v="0"/>
    <n v="102467.09999999999"/>
    <n v="201361.09999999998"/>
    <n v="102467.09999999999"/>
    <n v="0"/>
    <n v="0"/>
    <n v="0"/>
    <n v="0"/>
    <n v="102467.09999999999"/>
    <n v="201361.09999999998"/>
  </r>
  <r>
    <n v="4535395691"/>
    <s v="Ozzy"/>
    <s v="Cavnor"/>
    <s v="Ozzy Cavnor"/>
    <x v="2"/>
    <n v="92475"/>
    <n v="17"/>
    <n v="779353"/>
    <n v="750000"/>
    <n v="937500"/>
    <n v="1125000"/>
    <n v="1500000"/>
    <n v="1.0391373333333334"/>
    <s v="100-125%"/>
    <n v="112500"/>
    <n v="5577.07"/>
    <n v="0"/>
    <n v="0"/>
    <n v="0"/>
    <n v="118077.07"/>
    <n v="210552.07"/>
    <n v="112500"/>
    <n v="6457.66"/>
    <n v="0"/>
    <n v="0"/>
    <n v="0"/>
    <n v="118957.66"/>
    <n v="211432.66"/>
  </r>
  <r>
    <n v="4997183822"/>
    <s v="Barbabas"/>
    <s v="Cawt"/>
    <s v="Barbabas Cawt"/>
    <x v="1"/>
    <n v="58138"/>
    <n v="20"/>
    <n v="409689"/>
    <n v="600000"/>
    <n v="750000"/>
    <n v="900000"/>
    <n v="1200000"/>
    <n v="0.68281499999999995"/>
    <s v="0-100%"/>
    <n v="53259.57"/>
    <n v="0"/>
    <n v="0"/>
    <n v="0"/>
    <n v="0"/>
    <n v="53259.57"/>
    <n v="111397.57"/>
    <n v="65550.240000000005"/>
    <n v="0"/>
    <n v="0"/>
    <n v="0"/>
    <n v="0"/>
    <n v="65550.240000000005"/>
    <n v="123688.24"/>
  </r>
  <r>
    <n v="8526090127"/>
    <s v="Sidnee"/>
    <s v="Chalkly"/>
    <s v="Sidnee Chalkly"/>
    <x v="0"/>
    <n v="32505"/>
    <n v="19"/>
    <n v="727563"/>
    <n v="500000"/>
    <n v="625000"/>
    <n v="750000"/>
    <n v="1000000"/>
    <n v="1.4551259999999999"/>
    <s v="125-150%"/>
    <n v="50000"/>
    <n v="18750"/>
    <n v="18461.34"/>
    <n v="0"/>
    <n v="0"/>
    <n v="87211.34"/>
    <n v="119716.34"/>
    <n v="75000"/>
    <n v="27500"/>
    <n v="25640.75"/>
    <n v="0"/>
    <n v="0"/>
    <n v="128140.75"/>
    <n v="160645.75"/>
  </r>
  <r>
    <n v="4076701275"/>
    <s v="Arlene"/>
    <s v="Charlin"/>
    <s v="Arlene Charlin"/>
    <x v="0"/>
    <n v="51875"/>
    <n v="19"/>
    <n v="806073"/>
    <n v="500000"/>
    <n v="625000"/>
    <n v="750000"/>
    <n v="1000000"/>
    <n v="1.6121460000000001"/>
    <s v="150-200%"/>
    <n v="50000"/>
    <n v="18750"/>
    <n v="22500"/>
    <n v="12336.06"/>
    <n v="0"/>
    <n v="103586.06"/>
    <n v="155461.06"/>
    <n v="75000"/>
    <n v="27500"/>
    <n v="31250"/>
    <n v="18504.09"/>
    <n v="0"/>
    <n v="152254.09"/>
    <n v="204129.09"/>
  </r>
  <r>
    <n v="5405945366"/>
    <s v="Miguel"/>
    <s v="Chasemore"/>
    <s v="Miguel Chasemore"/>
    <x v="1"/>
    <n v="68841"/>
    <n v="16"/>
    <n v="84891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93112.94"/>
    <n v="90000"/>
    <n v="27000"/>
    <n v="24728.5"/>
    <n v="0"/>
    <n v="0"/>
    <n v="141728.5"/>
    <n v="210569.5"/>
  </r>
  <r>
    <n v="8733080267"/>
    <s v="Lavinia"/>
    <s v="Chasier"/>
    <s v="Lavinia Chasier"/>
    <x v="0"/>
    <n v="49825"/>
    <n v="18"/>
    <n v="1039232"/>
    <n v="500000"/>
    <n v="625000"/>
    <n v="750000"/>
    <n v="1000000"/>
    <n v="2.0784639999999999"/>
    <s v="&gt;200%"/>
    <n v="50000"/>
    <n v="18750"/>
    <n v="22500"/>
    <n v="55000"/>
    <n v="3923.2000000000003"/>
    <n v="150173.20000000001"/>
    <n v="199998.2"/>
    <n v="75000"/>
    <n v="27500"/>
    <n v="31250"/>
    <n v="82500"/>
    <n v="5884.8"/>
    <n v="222134.8"/>
    <n v="271959.8"/>
  </r>
  <r>
    <n v="299663825"/>
    <s v="Prentiss"/>
    <s v="Chastaing"/>
    <s v="Prentiss Chastaing"/>
    <x v="1"/>
    <n v="51063"/>
    <n v="16"/>
    <n v="1064286"/>
    <n v="600000"/>
    <n v="750000"/>
    <n v="900000"/>
    <n v="1200000"/>
    <n v="1.7738100000000001"/>
    <s v="150-200%"/>
    <n v="78000"/>
    <n v="25500.000000000004"/>
    <n v="31500"/>
    <n v="42714.36"/>
    <n v="0"/>
    <n v="177714.36"/>
    <n v="228777.36"/>
    <n v="96000"/>
    <n v="25500.000000000004"/>
    <n v="30000"/>
    <n v="36142.92"/>
    <n v="0"/>
    <n v="187642.91999999998"/>
    <n v="238705.91999999998"/>
  </r>
  <r>
    <n v="3642452728"/>
    <s v="Burch"/>
    <s v="Chat"/>
    <s v="Burch Chat"/>
    <x v="2"/>
    <n v="84611"/>
    <n v="18"/>
    <n v="470117"/>
    <n v="750000"/>
    <n v="937500"/>
    <n v="1125000"/>
    <n v="1500000"/>
    <n v="0.62682266666666664"/>
    <s v="0-100%"/>
    <n v="70517.55"/>
    <n v="0"/>
    <n v="0"/>
    <n v="0"/>
    <n v="0"/>
    <n v="70517.55"/>
    <n v="155128.54999999999"/>
    <n v="70517.55"/>
    <n v="0"/>
    <n v="0"/>
    <n v="0"/>
    <n v="0"/>
    <n v="70517.55"/>
    <n v="155128.54999999999"/>
  </r>
  <r>
    <n v="2702941109"/>
    <s v="Inger"/>
    <s v="Chatenet"/>
    <s v="Inger Chatenet"/>
    <x v="2"/>
    <n v="89034"/>
    <n v="25"/>
    <n v="472412"/>
    <n v="750000"/>
    <n v="937500"/>
    <n v="1125000"/>
    <n v="1500000"/>
    <n v="0.6298826666666667"/>
    <s v="0-100%"/>
    <n v="70861.8"/>
    <n v="0"/>
    <n v="0"/>
    <n v="0"/>
    <n v="0"/>
    <n v="70861.8"/>
    <n v="159895.79999999999"/>
    <n v="75585.919999999998"/>
    <n v="0"/>
    <n v="0"/>
    <n v="0"/>
    <n v="0"/>
    <n v="75585.919999999998"/>
    <n v="164619.91999999998"/>
  </r>
  <r>
    <n v="4039266773"/>
    <s v="Keven"/>
    <s v="Chatters"/>
    <s v="Keven Chatters"/>
    <x v="1"/>
    <n v="70198"/>
    <n v="18"/>
    <n v="518120"/>
    <n v="600000"/>
    <n v="750000"/>
    <n v="900000"/>
    <n v="1200000"/>
    <n v="0.86353333333333337"/>
    <s v="0-100%"/>
    <n v="67355.600000000006"/>
    <n v="0"/>
    <n v="0"/>
    <n v="0"/>
    <n v="0"/>
    <n v="67355.600000000006"/>
    <n v="137553.60000000001"/>
    <n v="77718"/>
    <n v="0"/>
    <n v="0"/>
    <n v="0"/>
    <n v="0"/>
    <n v="77718"/>
    <n v="147916"/>
  </r>
  <r>
    <n v="6007705854"/>
    <s v="Donavon"/>
    <s v="Cheer"/>
    <s v="Donavon Cheer"/>
    <x v="2"/>
    <n v="107921"/>
    <n v="23"/>
    <n v="499816"/>
    <n v="750000"/>
    <n v="937500"/>
    <n v="1125000"/>
    <n v="1500000"/>
    <n v="0.66642133333333331"/>
    <s v="0-100%"/>
    <n v="74972.399999999994"/>
    <n v="0"/>
    <n v="0"/>
    <n v="0"/>
    <n v="0"/>
    <n v="74972.399999999994"/>
    <n v="182893.4"/>
    <n v="74972.399999999994"/>
    <n v="0"/>
    <n v="0"/>
    <n v="0"/>
    <n v="0"/>
    <n v="74972.399999999994"/>
    <n v="182893.4"/>
  </r>
  <r>
    <n v="9412192312"/>
    <s v="Mattias"/>
    <s v="Cheers"/>
    <s v="Mattias Cheers"/>
    <x v="0"/>
    <n v="44442"/>
    <n v="26"/>
    <n v="664872"/>
    <n v="500000"/>
    <n v="625000"/>
    <n v="750000"/>
    <n v="1000000"/>
    <n v="1.329744"/>
    <s v="125-150%"/>
    <n v="50000"/>
    <n v="18750"/>
    <n v="7176.96"/>
    <n v="0"/>
    <n v="0"/>
    <n v="75926.960000000006"/>
    <n v="120368.96000000001"/>
    <n v="75000"/>
    <n v="27500"/>
    <n v="9968"/>
    <n v="0"/>
    <n v="0"/>
    <n v="112468"/>
    <n v="156910"/>
  </r>
  <r>
    <n v="9267164694"/>
    <s v="Vanni"/>
    <s v="Cheston"/>
    <s v="Vanni Cheston"/>
    <x v="0"/>
    <n v="58087"/>
    <n v="23"/>
    <n v="831538"/>
    <n v="500000"/>
    <n v="625000"/>
    <n v="750000"/>
    <n v="1000000"/>
    <n v="1.663076"/>
    <s v="150-200%"/>
    <n v="50000"/>
    <n v="18750"/>
    <n v="22500"/>
    <n v="17938.36"/>
    <n v="0"/>
    <n v="109188.36"/>
    <n v="167275.35999999999"/>
    <n v="75000"/>
    <n v="22500"/>
    <n v="31250"/>
    <n v="24461.399999999998"/>
    <n v="0"/>
    <n v="153211.4"/>
    <n v="211298.4"/>
  </r>
  <r>
    <n v="6520635286"/>
    <s v="Zane"/>
    <s v="Cheverton"/>
    <s v="Zane Cheverton"/>
    <x v="2"/>
    <n v="113407"/>
    <n v="14"/>
    <n v="428435"/>
    <n v="750000"/>
    <n v="937500"/>
    <n v="1125000"/>
    <n v="1500000"/>
    <n v="0.57124666666666668"/>
    <s v="0-100%"/>
    <n v="64265.25"/>
    <n v="0"/>
    <n v="0"/>
    <n v="0"/>
    <n v="0"/>
    <n v="64265.25"/>
    <n v="177672.25"/>
    <n v="68549.600000000006"/>
    <n v="0"/>
    <n v="0"/>
    <n v="0"/>
    <n v="0"/>
    <n v="68549.600000000006"/>
    <n v="181956.6"/>
  </r>
  <r>
    <n v="5075915108"/>
    <s v="Veronike"/>
    <s v="Chidwick"/>
    <s v="Veronike Chidwick"/>
    <x v="1"/>
    <n v="76714"/>
    <n v="17"/>
    <n v="486361"/>
    <n v="600000"/>
    <n v="750000"/>
    <n v="900000"/>
    <n v="1200000"/>
    <n v="0.81060166666666666"/>
    <s v="0-100%"/>
    <n v="63226.93"/>
    <n v="0"/>
    <n v="0"/>
    <n v="0"/>
    <n v="0"/>
    <n v="63226.93"/>
    <n v="139940.93"/>
    <n v="72954.149999999994"/>
    <n v="0"/>
    <n v="0"/>
    <n v="0"/>
    <n v="0"/>
    <n v="72954.149999999994"/>
    <n v="149668.15"/>
  </r>
  <r>
    <n v="6283719635"/>
    <s v="Rafe"/>
    <s v="Chorlton"/>
    <s v="Rafe Chorlton"/>
    <x v="1"/>
    <n v="59500"/>
    <n v="16"/>
    <n v="734794"/>
    <n v="600000"/>
    <n v="750000"/>
    <n v="900000"/>
    <n v="1200000"/>
    <n v="1.2246566666666667"/>
    <s v="100-125%"/>
    <n v="78000"/>
    <n v="22914.980000000003"/>
    <n v="0"/>
    <n v="0"/>
    <n v="0"/>
    <n v="100914.98000000001"/>
    <n v="160414.98000000001"/>
    <n v="96000"/>
    <n v="22914.980000000003"/>
    <n v="0"/>
    <n v="0"/>
    <n v="0"/>
    <n v="118914.98000000001"/>
    <n v="178414.98"/>
  </r>
  <r>
    <n v="4876404933"/>
    <s v="Megan"/>
    <s v="Churchard"/>
    <s v="Megan Churchard"/>
    <x v="1"/>
    <n v="79018"/>
    <n v="22"/>
    <n v="758216"/>
    <n v="600000"/>
    <n v="750000"/>
    <n v="900000"/>
    <n v="1200000"/>
    <n v="1.2636933333333333"/>
    <s v="125-150%"/>
    <n v="78000"/>
    <n v="25500.000000000004"/>
    <n v="1725.36"/>
    <n v="0"/>
    <n v="0"/>
    <n v="105225.36"/>
    <n v="184243.36"/>
    <n v="96000"/>
    <n v="25500.000000000004"/>
    <n v="1643.2"/>
    <n v="0"/>
    <n v="0"/>
    <n v="123143.2"/>
    <n v="202161.2"/>
  </r>
  <r>
    <n v="7906441400"/>
    <s v="Loretta"/>
    <s v="Churchward"/>
    <s v="Loretta Churchward"/>
    <x v="0"/>
    <n v="46268"/>
    <n v="22"/>
    <n v="854322"/>
    <n v="500000"/>
    <n v="625000"/>
    <n v="750000"/>
    <n v="1000000"/>
    <n v="1.7086440000000001"/>
    <s v="150-200%"/>
    <n v="50000"/>
    <n v="18750"/>
    <n v="22500"/>
    <n v="22950.84"/>
    <n v="0"/>
    <n v="114200.84"/>
    <n v="160468.84"/>
    <n v="80000"/>
    <n v="21250"/>
    <n v="25000"/>
    <n v="22950.84"/>
    <n v="0"/>
    <n v="149200.84"/>
    <n v="195468.84"/>
  </r>
  <r>
    <n v="5637692440"/>
    <s v="Minetta"/>
    <s v="Claeskens"/>
    <s v="Minetta Claeskens"/>
    <x v="1"/>
    <n v="63493"/>
    <n v="16"/>
    <n v="561077"/>
    <n v="600000"/>
    <n v="750000"/>
    <n v="900000"/>
    <n v="1200000"/>
    <n v="0.93512833333333334"/>
    <s v="0-100%"/>
    <n v="72940.010000000009"/>
    <n v="0"/>
    <n v="0"/>
    <n v="0"/>
    <n v="0"/>
    <n v="72940.010000000009"/>
    <n v="136433.01"/>
    <n v="84161.55"/>
    <n v="0"/>
    <n v="0"/>
    <n v="0"/>
    <n v="0"/>
    <n v="84161.55"/>
    <n v="147654.54999999999"/>
  </r>
  <r>
    <n v="3016446324"/>
    <s v="Kristoforo"/>
    <s v="Claremont"/>
    <s v="Kristoforo Claremont"/>
    <x v="0"/>
    <n v="45261"/>
    <n v="26"/>
    <n v="732828"/>
    <n v="500000"/>
    <n v="625000"/>
    <n v="750000"/>
    <n v="1000000"/>
    <n v="1.4656560000000001"/>
    <s v="125-150%"/>
    <n v="50000"/>
    <n v="18750"/>
    <n v="19409.04"/>
    <n v="0"/>
    <n v="0"/>
    <n v="88159.040000000008"/>
    <n v="133420.04"/>
    <n v="75000"/>
    <n v="22500"/>
    <n v="26957"/>
    <n v="0"/>
    <n v="0"/>
    <n v="124457"/>
    <n v="169718"/>
  </r>
  <r>
    <n v="5928086253"/>
    <s v="Carlos"/>
    <s v="Claxson"/>
    <s v="Carlos Claxson"/>
    <x v="2"/>
    <n v="123100"/>
    <n v="15"/>
    <n v="810883"/>
    <n v="750000"/>
    <n v="937500"/>
    <n v="1125000"/>
    <n v="1500000"/>
    <n v="1.0811773333333334"/>
    <s v="100-125%"/>
    <n v="112500"/>
    <n v="11567.77"/>
    <n v="0"/>
    <n v="0"/>
    <n v="0"/>
    <n v="124067.77"/>
    <n v="247167.77000000002"/>
    <n v="120000"/>
    <n v="10350.11"/>
    <n v="0"/>
    <n v="0"/>
    <n v="0"/>
    <n v="130350.11"/>
    <n v="253450.11"/>
  </r>
  <r>
    <n v="8401146046"/>
    <s v="Franni"/>
    <s v="Clemencet"/>
    <s v="Franni Clemencet"/>
    <x v="1"/>
    <n v="54722"/>
    <n v="22"/>
    <n v="637475"/>
    <n v="600000"/>
    <n v="750000"/>
    <n v="900000"/>
    <n v="1200000"/>
    <n v="1.0624583333333333"/>
    <s v="100-125%"/>
    <n v="78000"/>
    <n v="6370.7500000000009"/>
    <n v="0"/>
    <n v="0"/>
    <n v="0"/>
    <n v="84370.75"/>
    <n v="139092.75"/>
    <n v="90000"/>
    <n v="6745.5"/>
    <n v="0"/>
    <n v="0"/>
    <n v="0"/>
    <n v="96745.5"/>
    <n v="151467.5"/>
  </r>
  <r>
    <n v="8731494560"/>
    <s v="Dionis"/>
    <s v="Climie"/>
    <s v="Dionis Climie"/>
    <x v="1"/>
    <n v="77055"/>
    <n v="20"/>
    <n v="951577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5465.02"/>
    <n v="90000"/>
    <n v="27000"/>
    <n v="37500"/>
    <n v="15473.099999999999"/>
    <n v="0"/>
    <n v="169973.1"/>
    <n v="247028.1"/>
  </r>
  <r>
    <n v="9260254965"/>
    <s v="Fancy"/>
    <s v="Clitsome"/>
    <s v="Fancy Clitsome"/>
    <x v="0"/>
    <n v="59588"/>
    <n v="24"/>
    <n v="696628"/>
    <n v="500000"/>
    <n v="625000"/>
    <n v="750000"/>
    <n v="1000000"/>
    <n v="1.393256"/>
    <s v="125-150%"/>
    <n v="50000"/>
    <n v="18750"/>
    <n v="12893.039999999999"/>
    <n v="0"/>
    <n v="0"/>
    <n v="81643.039999999994"/>
    <n v="141231.03999999998"/>
    <n v="75000"/>
    <n v="27500"/>
    <n v="17907"/>
    <n v="0"/>
    <n v="0"/>
    <n v="120407"/>
    <n v="179995"/>
  </r>
  <r>
    <n v="3991175401"/>
    <s v="Sebastiano"/>
    <s v="Cloute"/>
    <s v="Sebastiano Cloute"/>
    <x v="2"/>
    <n v="85616"/>
    <n v="14"/>
    <n v="577150"/>
    <n v="750000"/>
    <n v="937500"/>
    <n v="1125000"/>
    <n v="1500000"/>
    <n v="0.76953333333333329"/>
    <s v="0-100%"/>
    <n v="86572.5"/>
    <n v="0"/>
    <n v="0"/>
    <n v="0"/>
    <n v="0"/>
    <n v="86572.5"/>
    <n v="172188.5"/>
    <n v="92344"/>
    <n v="0"/>
    <n v="0"/>
    <n v="0"/>
    <n v="0"/>
    <n v="92344"/>
    <n v="177960"/>
  </r>
  <r>
    <n v="8858733592"/>
    <s v="Ashli"/>
    <s v="Clynter"/>
    <s v="Ashli Clynter"/>
    <x v="1"/>
    <n v="66730"/>
    <n v="21"/>
    <n v="816810"/>
    <n v="600000"/>
    <n v="750000"/>
    <n v="900000"/>
    <n v="1200000"/>
    <n v="1.3613500000000001"/>
    <s v="125-150%"/>
    <n v="78000"/>
    <n v="25500.000000000004"/>
    <n v="14030.1"/>
    <n v="0"/>
    <n v="0"/>
    <n v="117530.1"/>
    <n v="184260.1"/>
    <n v="90000"/>
    <n v="33000"/>
    <n v="16702.5"/>
    <n v="0"/>
    <n v="0"/>
    <n v="139702.5"/>
    <n v="206432.5"/>
  </r>
  <r>
    <n v="8223052873"/>
    <s v="Zack"/>
    <s v="Codlin"/>
    <s v="Zack Codlin"/>
    <x v="1"/>
    <n v="55779"/>
    <n v="21"/>
    <n v="717326"/>
    <n v="600000"/>
    <n v="750000"/>
    <n v="900000"/>
    <n v="1200000"/>
    <n v="1.1955433333333334"/>
    <s v="100-125%"/>
    <n v="78000"/>
    <n v="19945.420000000002"/>
    <n v="0"/>
    <n v="0"/>
    <n v="0"/>
    <n v="97945.42"/>
    <n v="153724.41999999998"/>
    <n v="90000"/>
    <n v="21118.68"/>
    <n v="0"/>
    <n v="0"/>
    <n v="0"/>
    <n v="111118.68"/>
    <n v="166897.68"/>
  </r>
  <r>
    <n v="4578004252"/>
    <s v="Pietro"/>
    <s v="Coenraets"/>
    <s v="Pietro Coenraets"/>
    <x v="2"/>
    <n v="114463"/>
    <n v="24"/>
    <n v="437601"/>
    <n v="750000"/>
    <n v="937500"/>
    <n v="1125000"/>
    <n v="1500000"/>
    <n v="0.58346799999999999"/>
    <s v="0-100%"/>
    <n v="65640.149999999994"/>
    <n v="0"/>
    <n v="0"/>
    <n v="0"/>
    <n v="0"/>
    <n v="65640.149999999994"/>
    <n v="180103.15"/>
    <n v="65640.149999999994"/>
    <n v="0"/>
    <n v="0"/>
    <n v="0"/>
    <n v="0"/>
    <n v="65640.149999999994"/>
    <n v="180103.15"/>
  </r>
  <r>
    <n v="264454596"/>
    <s v="Gayelord"/>
    <s v="Coffin"/>
    <s v="Gayelord Coffin"/>
    <x v="2"/>
    <n v="83815"/>
    <n v="19"/>
    <n v="726495"/>
    <n v="750000"/>
    <n v="937500"/>
    <n v="1125000"/>
    <n v="1500000"/>
    <n v="0.96865999999999997"/>
    <s v="0-100%"/>
    <n v="108974.25"/>
    <n v="0"/>
    <n v="0"/>
    <n v="0"/>
    <n v="0"/>
    <n v="108974.25"/>
    <n v="192789.25"/>
    <n v="116239.2"/>
    <n v="0"/>
    <n v="0"/>
    <n v="0"/>
    <n v="0"/>
    <n v="116239.2"/>
    <n v="200054.2"/>
  </r>
  <r>
    <n v="2138131904"/>
    <s v="Curry"/>
    <s v="Coiley"/>
    <s v="Curry Coiley"/>
    <x v="1"/>
    <n v="56095"/>
    <n v="25"/>
    <n v="76009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61714.53"/>
    <n v="90000"/>
    <n v="27000"/>
    <n v="2523.25"/>
    <n v="0"/>
    <n v="0"/>
    <n v="119523.25"/>
    <n v="175618.25"/>
  </r>
  <r>
    <n v="1990334539"/>
    <s v="Florri"/>
    <s v="Coldbath"/>
    <s v="Florri Coldbath"/>
    <x v="2"/>
    <n v="122180"/>
    <n v="25"/>
    <n v="430049"/>
    <n v="750000"/>
    <n v="937500"/>
    <n v="1125000"/>
    <n v="1500000"/>
    <n v="0.57339866666666661"/>
    <s v="0-100%"/>
    <n v="64507.35"/>
    <n v="0"/>
    <n v="0"/>
    <n v="0"/>
    <n v="0"/>
    <n v="64507.35"/>
    <n v="186687.35"/>
    <n v="68807.839999999997"/>
    <n v="0"/>
    <n v="0"/>
    <n v="0"/>
    <n v="0"/>
    <n v="68807.839999999997"/>
    <n v="190987.84"/>
  </r>
  <r>
    <n v="9381484503"/>
    <s v="Titos"/>
    <s v="Collaton"/>
    <s v="Titos Collaton"/>
    <x v="2"/>
    <n v="121954"/>
    <n v="18"/>
    <n v="825058"/>
    <n v="750000"/>
    <n v="937500"/>
    <n v="1125000"/>
    <n v="1500000"/>
    <n v="1.1000773333333334"/>
    <s v="100-125%"/>
    <n v="112500"/>
    <n v="14261.02"/>
    <n v="0"/>
    <n v="0"/>
    <n v="0"/>
    <n v="126761.02"/>
    <n v="248715.02000000002"/>
    <n v="112500"/>
    <n v="16512.759999999998"/>
    <n v="0"/>
    <n v="0"/>
    <n v="0"/>
    <n v="129012.76"/>
    <n v="250966.76"/>
  </r>
  <r>
    <n v="1085075834"/>
    <s v="Stanislas"/>
    <s v="Colleer"/>
    <s v="Stanislas Colleer"/>
    <x v="1"/>
    <n v="56213"/>
    <n v="16"/>
    <n v="930106"/>
    <n v="600000"/>
    <n v="750000"/>
    <n v="900000"/>
    <n v="1200000"/>
    <n v="1.5501766666666668"/>
    <s v="150-200%"/>
    <n v="78000"/>
    <n v="25500.000000000004"/>
    <n v="31500"/>
    <n v="7827.56"/>
    <n v="0"/>
    <n v="142827.56"/>
    <n v="199040.56"/>
    <n v="90000"/>
    <n v="33000"/>
    <n v="37500"/>
    <n v="9934.98"/>
    <n v="0"/>
    <n v="170434.98"/>
    <n v="226647.98"/>
  </r>
  <r>
    <n v="3991963221"/>
    <s v="Heinrick"/>
    <s v="Conelly"/>
    <s v="Heinrick Conelly"/>
    <x v="2"/>
    <n v="117349"/>
    <n v="18"/>
    <n v="838575"/>
    <n v="750000"/>
    <n v="937500"/>
    <n v="1125000"/>
    <n v="1500000"/>
    <n v="1.1181000000000001"/>
    <s v="100-125%"/>
    <n v="112500"/>
    <n v="16829.25"/>
    <n v="0"/>
    <n v="0"/>
    <n v="0"/>
    <n v="129329.25"/>
    <n v="246678.25"/>
    <n v="120000"/>
    <n v="15057.750000000002"/>
    <n v="0"/>
    <n v="0"/>
    <n v="0"/>
    <n v="135057.75"/>
    <n v="252406.75"/>
  </r>
  <r>
    <n v="8044612831"/>
    <s v="Bobine"/>
    <s v="Congrave"/>
    <s v="Bobine Congrave"/>
    <x v="2"/>
    <n v="120683"/>
    <n v="21"/>
    <n v="219869"/>
    <n v="750000"/>
    <n v="937500"/>
    <n v="1125000"/>
    <n v="1500000"/>
    <n v="0.29315866666666668"/>
    <s v="0-100%"/>
    <n v="32980.35"/>
    <n v="0"/>
    <n v="0"/>
    <n v="0"/>
    <n v="0"/>
    <n v="32980.35"/>
    <n v="153663.35"/>
    <n v="35179.040000000001"/>
    <n v="0"/>
    <n v="0"/>
    <n v="0"/>
    <n v="0"/>
    <n v="35179.040000000001"/>
    <n v="155862.04"/>
  </r>
  <r>
    <n v="1502791994"/>
    <s v="Loella"/>
    <s v="Connell"/>
    <s v="Loella Connell"/>
    <x v="2"/>
    <n v="116313"/>
    <n v="21"/>
    <n v="329258"/>
    <n v="750000"/>
    <n v="937500"/>
    <n v="1125000"/>
    <n v="1500000"/>
    <n v="0.43901066666666666"/>
    <s v="0-100%"/>
    <n v="49388.7"/>
    <n v="0"/>
    <n v="0"/>
    <n v="0"/>
    <n v="0"/>
    <n v="49388.7"/>
    <n v="165701.70000000001"/>
    <n v="49388.7"/>
    <n v="0"/>
    <n v="0"/>
    <n v="0"/>
    <n v="0"/>
    <n v="49388.7"/>
    <n v="165701.70000000001"/>
  </r>
  <r>
    <n v="8644362151"/>
    <s v="Diane"/>
    <s v="Corben"/>
    <s v="Diane Corben"/>
    <x v="2"/>
    <n v="95999"/>
    <n v="20"/>
    <n v="500816"/>
    <n v="750000"/>
    <n v="937500"/>
    <n v="1125000"/>
    <n v="1500000"/>
    <n v="0.66775466666666672"/>
    <s v="0-100%"/>
    <n v="75122.399999999994"/>
    <n v="0"/>
    <n v="0"/>
    <n v="0"/>
    <n v="0"/>
    <n v="75122.399999999994"/>
    <n v="171121.4"/>
    <n v="75122.399999999994"/>
    <n v="0"/>
    <n v="0"/>
    <n v="0"/>
    <n v="0"/>
    <n v="75122.399999999994"/>
    <n v="171121.4"/>
  </r>
  <r>
    <n v="8249460030"/>
    <s v="Gregoire"/>
    <s v="Corington"/>
    <s v="Gregoire Corington"/>
    <x v="1"/>
    <n v="78688"/>
    <n v="25"/>
    <n v="608507"/>
    <n v="600000"/>
    <n v="750000"/>
    <n v="900000"/>
    <n v="1200000"/>
    <n v="1.0141783333333334"/>
    <s v="100-125%"/>
    <n v="78000"/>
    <n v="1446.19"/>
    <n v="0"/>
    <n v="0"/>
    <n v="0"/>
    <n v="79446.19"/>
    <n v="158134.19"/>
    <n v="90000"/>
    <n v="1871.54"/>
    <n v="0"/>
    <n v="0"/>
    <n v="0"/>
    <n v="91871.54"/>
    <n v="170559.53999999998"/>
  </r>
  <r>
    <n v="222477806"/>
    <s v="Phillipe"/>
    <s v="Corter"/>
    <s v="Phillipe Corter"/>
    <x v="2"/>
    <n v="87484"/>
    <n v="20"/>
    <n v="860270"/>
    <n v="750000"/>
    <n v="937500"/>
    <n v="1125000"/>
    <n v="1500000"/>
    <n v="1.1470266666666666"/>
    <s v="100-125%"/>
    <n v="112500"/>
    <n v="20951.3"/>
    <n v="0"/>
    <n v="0"/>
    <n v="0"/>
    <n v="133451.29999999999"/>
    <n v="220935.3"/>
    <n v="112500"/>
    <n v="24259.4"/>
    <n v="0"/>
    <n v="0"/>
    <n v="0"/>
    <n v="136759.4"/>
    <n v="224243.4"/>
  </r>
  <r>
    <n v="1532722974"/>
    <s v="Bill"/>
    <s v="Covil"/>
    <s v="Bill Covil"/>
    <x v="1"/>
    <n v="56016"/>
    <n v="20"/>
    <n v="730595"/>
    <n v="600000"/>
    <n v="750000"/>
    <n v="900000"/>
    <n v="1200000"/>
    <n v="1.2176583333333333"/>
    <s v="100-125%"/>
    <n v="78000"/>
    <n v="22201.15"/>
    <n v="0"/>
    <n v="0"/>
    <n v="0"/>
    <n v="100201.15"/>
    <n v="156217.15"/>
    <n v="96000"/>
    <n v="22201.15"/>
    <n v="0"/>
    <n v="0"/>
    <n v="0"/>
    <n v="118201.15"/>
    <n v="174217.15"/>
  </r>
  <r>
    <n v="4739588234"/>
    <s v="Richard"/>
    <s v="Cowdry"/>
    <s v="Richard Cowdry"/>
    <x v="0"/>
    <n v="56787"/>
    <n v="24"/>
    <n v="459113"/>
    <n v="500000"/>
    <n v="625000"/>
    <n v="750000"/>
    <n v="1000000"/>
    <n v="0.91822599999999999"/>
    <s v="0-100%"/>
    <n v="45911.3"/>
    <n v="0"/>
    <n v="0"/>
    <n v="0"/>
    <n v="0"/>
    <n v="45911.3"/>
    <n v="102698.3"/>
    <n v="73458.080000000002"/>
    <n v="0"/>
    <n v="0"/>
    <n v="0"/>
    <n v="0"/>
    <n v="73458.080000000002"/>
    <n v="130245.08"/>
  </r>
  <r>
    <n v="4260324861"/>
    <s v="Judd"/>
    <s v="Cowlard"/>
    <s v="Judd Cowlard"/>
    <x v="1"/>
    <n v="78989"/>
    <n v="27"/>
    <n v="638085"/>
    <n v="600000"/>
    <n v="750000"/>
    <n v="900000"/>
    <n v="1200000"/>
    <n v="1.0634749999999999"/>
    <s v="100-125%"/>
    <n v="78000"/>
    <n v="6474.4500000000007"/>
    <n v="0"/>
    <n v="0"/>
    <n v="0"/>
    <n v="84474.45"/>
    <n v="163463.45000000001"/>
    <n v="96000"/>
    <n v="6474.4500000000007"/>
    <n v="0"/>
    <n v="0"/>
    <n v="0"/>
    <n v="102474.45"/>
    <n v="181463.45"/>
  </r>
  <r>
    <n v="9089601147"/>
    <s v="Barbabra"/>
    <s v="Cramond"/>
    <s v="Barbabra Cramond"/>
    <x v="1"/>
    <n v="70306"/>
    <n v="17"/>
    <n v="549442"/>
    <n v="600000"/>
    <n v="750000"/>
    <n v="900000"/>
    <n v="1200000"/>
    <n v="0.91573666666666664"/>
    <s v="0-100%"/>
    <n v="71427.460000000006"/>
    <n v="0"/>
    <n v="0"/>
    <n v="0"/>
    <n v="0"/>
    <n v="71427.460000000006"/>
    <n v="141733.46000000002"/>
    <n v="82416.3"/>
    <n v="0"/>
    <n v="0"/>
    <n v="0"/>
    <n v="0"/>
    <n v="82416.3"/>
    <n v="152722.29999999999"/>
  </r>
  <r>
    <n v="8905919081"/>
    <s v="Dennis"/>
    <s v="Cranage"/>
    <s v="Dennis Cranage"/>
    <x v="1"/>
    <n v="63201"/>
    <n v="16"/>
    <n v="473689"/>
    <n v="600000"/>
    <n v="750000"/>
    <n v="900000"/>
    <n v="1200000"/>
    <n v="0.78948166666666664"/>
    <s v="0-100%"/>
    <n v="61579.57"/>
    <n v="0"/>
    <n v="0"/>
    <n v="0"/>
    <n v="0"/>
    <n v="61579.57"/>
    <n v="124780.57"/>
    <n v="71053.349999999991"/>
    <n v="0"/>
    <n v="0"/>
    <n v="0"/>
    <n v="0"/>
    <n v="71053.349999999991"/>
    <n v="134254.34999999998"/>
  </r>
  <r>
    <n v="7243767311"/>
    <s v="Amory"/>
    <s v="Crasswell"/>
    <s v="Amory Crasswell"/>
    <x v="0"/>
    <n v="30256"/>
    <n v="22"/>
    <n v="1025894"/>
    <n v="500000"/>
    <n v="625000"/>
    <n v="750000"/>
    <n v="1000000"/>
    <n v="2.0517880000000002"/>
    <s v="&gt;200%"/>
    <n v="50000"/>
    <n v="18750"/>
    <n v="22500"/>
    <n v="55000"/>
    <n v="2589.4"/>
    <n v="148839.4"/>
    <n v="179095.4"/>
    <n v="80000"/>
    <n v="21250"/>
    <n v="25000"/>
    <n v="55000"/>
    <n v="2589.4"/>
    <n v="183839.4"/>
    <n v="214095.4"/>
  </r>
  <r>
    <n v="8065075959"/>
    <s v="Carree"/>
    <s v="Crayker"/>
    <s v="Carree Crayker"/>
    <x v="1"/>
    <n v="73150"/>
    <n v="21"/>
    <n v="607358"/>
    <n v="600000"/>
    <n v="750000"/>
    <n v="900000"/>
    <n v="1200000"/>
    <n v="1.0122633333333333"/>
    <s v="100-125%"/>
    <n v="78000"/>
    <n v="1250.8600000000001"/>
    <n v="0"/>
    <n v="0"/>
    <n v="0"/>
    <n v="79250.86"/>
    <n v="152400.85999999999"/>
    <n v="90000"/>
    <n v="1324.44"/>
    <n v="0"/>
    <n v="0"/>
    <n v="0"/>
    <n v="91324.44"/>
    <n v="164474.44"/>
  </r>
  <r>
    <n v="6293335589"/>
    <s v="Eustacia"/>
    <s v="Creamer"/>
    <s v="Eustacia Creamer"/>
    <x v="0"/>
    <n v="40857"/>
    <n v="13"/>
    <n v="945909"/>
    <n v="500000"/>
    <n v="625000"/>
    <n v="750000"/>
    <n v="1000000"/>
    <n v="1.891818"/>
    <s v="150-200%"/>
    <n v="50000"/>
    <n v="18750"/>
    <n v="22500"/>
    <n v="43099.98"/>
    <n v="0"/>
    <n v="134349.98000000001"/>
    <n v="175206.98"/>
    <n v="75000"/>
    <n v="27500"/>
    <n v="31250"/>
    <n v="64649.97"/>
    <n v="0"/>
    <n v="198399.97"/>
    <n v="239256.97"/>
  </r>
  <r>
    <n v="1249074622"/>
    <s v="Jonah"/>
    <s v="Crighton"/>
    <s v="Jonah Crighton"/>
    <x v="0"/>
    <n v="32561"/>
    <n v="15"/>
    <n v="780782"/>
    <n v="500000"/>
    <n v="625000"/>
    <n v="750000"/>
    <n v="1000000"/>
    <n v="1.561564"/>
    <s v="150-200%"/>
    <n v="50000"/>
    <n v="18750"/>
    <n v="22500"/>
    <n v="6772.04"/>
    <n v="0"/>
    <n v="98022.04"/>
    <n v="130583.03999999999"/>
    <n v="75000"/>
    <n v="22500"/>
    <n v="31250"/>
    <n v="9234.6"/>
    <n v="0"/>
    <n v="137984.6"/>
    <n v="170545.6"/>
  </r>
  <r>
    <n v="3956653289"/>
    <s v="Toma"/>
    <s v="Crisell"/>
    <s v="Toma Crisell"/>
    <x v="1"/>
    <n v="71798"/>
    <n v="17"/>
    <n v="328657"/>
    <n v="600000"/>
    <n v="750000"/>
    <n v="900000"/>
    <n v="1200000"/>
    <n v="0.5477616666666667"/>
    <s v="0-100%"/>
    <n v="42725.41"/>
    <n v="0"/>
    <n v="0"/>
    <n v="0"/>
    <n v="0"/>
    <n v="42725.41"/>
    <n v="114523.41"/>
    <n v="52585.120000000003"/>
    <n v="0"/>
    <n v="0"/>
    <n v="0"/>
    <n v="0"/>
    <n v="52585.120000000003"/>
    <n v="124383.12"/>
  </r>
  <r>
    <n v="5244119095"/>
    <s v="Fraze"/>
    <s v="Crisell"/>
    <s v="Fraze Crisell"/>
    <x v="0"/>
    <n v="53456"/>
    <n v="25"/>
    <n v="487994"/>
    <n v="500000"/>
    <n v="625000"/>
    <n v="750000"/>
    <n v="1000000"/>
    <n v="0.97598799999999997"/>
    <s v="0-100%"/>
    <n v="48799.4"/>
    <n v="0"/>
    <n v="0"/>
    <n v="0"/>
    <n v="0"/>
    <n v="48799.4"/>
    <n v="102255.4"/>
    <n v="73199.099999999991"/>
    <n v="0"/>
    <n v="0"/>
    <n v="0"/>
    <n v="0"/>
    <n v="73199.099999999991"/>
    <n v="126655.09999999999"/>
  </r>
  <r>
    <n v="2739934548"/>
    <s v="Brantley"/>
    <s v="Cristofolini"/>
    <s v="Brantley Cristofolini"/>
    <x v="0"/>
    <n v="50638"/>
    <n v="16"/>
    <n v="662428"/>
    <n v="500000"/>
    <n v="625000"/>
    <n v="750000"/>
    <n v="1000000"/>
    <n v="1.324856"/>
    <s v="125-150%"/>
    <n v="50000"/>
    <n v="18750"/>
    <n v="6737.04"/>
    <n v="0"/>
    <n v="0"/>
    <n v="75487.039999999994"/>
    <n v="126125.04"/>
    <n v="75000"/>
    <n v="27500"/>
    <n v="9357"/>
    <n v="0"/>
    <n v="0"/>
    <n v="111857"/>
    <n v="162495"/>
  </r>
  <r>
    <n v="3547596165"/>
    <s v="Shanta"/>
    <s v="Crooke"/>
    <s v="Shanta Crooke"/>
    <x v="2"/>
    <n v="86155"/>
    <n v="21"/>
    <n v="866306"/>
    <n v="750000"/>
    <n v="937500"/>
    <n v="1125000"/>
    <n v="1500000"/>
    <n v="1.1550746666666667"/>
    <s v="100-125%"/>
    <n v="112500"/>
    <n v="22098.14"/>
    <n v="0"/>
    <n v="0"/>
    <n v="0"/>
    <n v="134598.14000000001"/>
    <n v="220753.14"/>
    <n v="112500"/>
    <n v="20935.079999999998"/>
    <n v="0"/>
    <n v="0"/>
    <n v="0"/>
    <n v="133435.07999999999"/>
    <n v="219590.08"/>
  </r>
  <r>
    <n v="6815475379"/>
    <s v="Darcy"/>
    <s v="Crosier"/>
    <s v="Darcy Crosier"/>
    <x v="2"/>
    <n v="108360"/>
    <n v="22"/>
    <n v="819368"/>
    <n v="750000"/>
    <n v="937500"/>
    <n v="1125000"/>
    <n v="1500000"/>
    <n v="1.0924906666666667"/>
    <s v="100-125%"/>
    <n v="112500"/>
    <n v="13179.92"/>
    <n v="0"/>
    <n v="0"/>
    <n v="0"/>
    <n v="125679.92"/>
    <n v="234039.91999999998"/>
    <n v="112500"/>
    <n v="15260.960000000001"/>
    <n v="0"/>
    <n v="0"/>
    <n v="0"/>
    <n v="127760.96000000001"/>
    <n v="236120.96000000002"/>
  </r>
  <r>
    <n v="7670936274"/>
    <s v="Zita"/>
    <s v="Crossgrove"/>
    <s v="Zita Crossgrove"/>
    <x v="2"/>
    <n v="109917"/>
    <n v="17"/>
    <n v="531435"/>
    <n v="750000"/>
    <n v="937500"/>
    <n v="1125000"/>
    <n v="1500000"/>
    <n v="0.70857999999999999"/>
    <s v="0-100%"/>
    <n v="79715.25"/>
    <n v="0"/>
    <n v="0"/>
    <n v="0"/>
    <n v="0"/>
    <n v="79715.25"/>
    <n v="189632.25"/>
    <n v="79715.25"/>
    <n v="0"/>
    <n v="0"/>
    <n v="0"/>
    <n v="0"/>
    <n v="79715.25"/>
    <n v="189632.25"/>
  </r>
  <r>
    <n v="5511711233"/>
    <s v="Thalia"/>
    <s v="Crowcher"/>
    <s v="Thalia Crowcher"/>
    <x v="0"/>
    <n v="50457"/>
    <n v="16"/>
    <n v="662952"/>
    <n v="500000"/>
    <n v="625000"/>
    <n v="750000"/>
    <n v="1000000"/>
    <n v="1.325904"/>
    <s v="125-150%"/>
    <n v="50000"/>
    <n v="18750"/>
    <n v="6831.36"/>
    <n v="0"/>
    <n v="0"/>
    <n v="75581.36"/>
    <n v="126038.36"/>
    <n v="80000"/>
    <n v="21250"/>
    <n v="7590.4000000000005"/>
    <n v="0"/>
    <n v="0"/>
    <n v="108840.4"/>
    <n v="159297.4"/>
  </r>
  <r>
    <n v="3554301841"/>
    <s v="Rubin"/>
    <s v="Crummay"/>
    <s v="Rubin Crummay"/>
    <x v="2"/>
    <n v="94163"/>
    <n v="19"/>
    <n v="853386"/>
    <n v="750000"/>
    <n v="937500"/>
    <n v="1125000"/>
    <n v="1500000"/>
    <n v="1.137848"/>
    <s v="100-125%"/>
    <n v="112500"/>
    <n v="19643.34"/>
    <n v="0"/>
    <n v="0"/>
    <n v="0"/>
    <n v="132143.34"/>
    <n v="226306.34"/>
    <n v="112500"/>
    <n v="18609.48"/>
    <n v="0"/>
    <n v="0"/>
    <n v="0"/>
    <n v="131109.48000000001"/>
    <n v="225272.48"/>
  </r>
  <r>
    <n v="8864419241"/>
    <s v="Kial"/>
    <s v="Cuchey"/>
    <s v="Kial Cuchey"/>
    <x v="1"/>
    <n v="69764"/>
    <n v="22"/>
    <n v="924749"/>
    <n v="600000"/>
    <n v="750000"/>
    <n v="900000"/>
    <n v="1200000"/>
    <n v="1.5412483333333333"/>
    <s v="150-200%"/>
    <n v="78000"/>
    <n v="25500.000000000004"/>
    <n v="31500"/>
    <n v="6434.74"/>
    <n v="0"/>
    <n v="141434.74"/>
    <n v="211198.74"/>
    <n v="90000"/>
    <n v="27000"/>
    <n v="37500"/>
    <n v="7424.7"/>
    <n v="0"/>
    <n v="161924.70000000001"/>
    <n v="231688.7"/>
  </r>
  <r>
    <n v="1268934771"/>
    <s v="Tiphani"/>
    <s v="Cuerda"/>
    <s v="Tiphani Cuerda"/>
    <x v="1"/>
    <n v="50003"/>
    <n v="18"/>
    <n v="906546"/>
    <n v="600000"/>
    <n v="750000"/>
    <n v="900000"/>
    <n v="1200000"/>
    <n v="1.51091"/>
    <s v="150-200%"/>
    <n v="78000"/>
    <n v="25500.000000000004"/>
    <n v="31500"/>
    <n v="1701.96"/>
    <n v="0"/>
    <n v="136701.96"/>
    <n v="186704.96"/>
    <n v="96000"/>
    <n v="25500.000000000004"/>
    <n v="30000"/>
    <n v="1440.1200000000001"/>
    <n v="0"/>
    <n v="152940.12"/>
    <n v="202943.12"/>
  </r>
  <r>
    <n v="601779371"/>
    <s v="Dionis"/>
    <s v="Cumpton"/>
    <s v="Dionis Cumpton"/>
    <x v="2"/>
    <n v="114343"/>
    <n v="19"/>
    <n v="756055"/>
    <n v="750000"/>
    <n v="937500"/>
    <n v="1125000"/>
    <n v="1500000"/>
    <n v="1.0080733333333334"/>
    <s v="100-125%"/>
    <n v="112500"/>
    <n v="1150.45"/>
    <n v="0"/>
    <n v="0"/>
    <n v="0"/>
    <n v="113650.45"/>
    <n v="227993.45"/>
    <n v="120000"/>
    <n v="1029.3500000000001"/>
    <n v="0"/>
    <n v="0"/>
    <n v="0"/>
    <n v="121029.35"/>
    <n v="235372.35"/>
  </r>
  <r>
    <n v="1456229036"/>
    <s v="Eward"/>
    <s v="Cureton"/>
    <s v="Eward Cureton"/>
    <x v="1"/>
    <n v="73519"/>
    <n v="21"/>
    <n v="782719"/>
    <n v="600000"/>
    <n v="750000"/>
    <n v="900000"/>
    <n v="1200000"/>
    <n v="1.3045316666666666"/>
    <s v="125-150%"/>
    <n v="78000"/>
    <n v="25500.000000000004"/>
    <n v="6870.99"/>
    <n v="0"/>
    <n v="0"/>
    <n v="110370.99"/>
    <n v="183889.99"/>
    <n v="90000"/>
    <n v="27000"/>
    <n v="8179.75"/>
    <n v="0"/>
    <n v="0"/>
    <n v="125179.75"/>
    <n v="198698.75"/>
  </r>
  <r>
    <n v="2841287114"/>
    <s v="Elisabetta"/>
    <s v="Curzey"/>
    <s v="Elisabetta Curzey"/>
    <x v="1"/>
    <n v="55803"/>
    <n v="23"/>
    <n v="711984"/>
    <n v="600000"/>
    <n v="750000"/>
    <n v="900000"/>
    <n v="1200000"/>
    <n v="1.1866399999999999"/>
    <s v="100-125%"/>
    <n v="78000"/>
    <n v="19037.280000000002"/>
    <n v="0"/>
    <n v="0"/>
    <n v="0"/>
    <n v="97037.28"/>
    <n v="152840.28"/>
    <n v="90000"/>
    <n v="24636.48"/>
    <n v="0"/>
    <n v="0"/>
    <n v="0"/>
    <n v="114636.48"/>
    <n v="170439.47999999998"/>
  </r>
  <r>
    <n v="8695742075"/>
    <s v="Daryle"/>
    <s v="Custed"/>
    <s v="Daryle Custed"/>
    <x v="2"/>
    <n v="75423"/>
    <n v="18"/>
    <n v="634736"/>
    <n v="750000"/>
    <n v="937500"/>
    <n v="1125000"/>
    <n v="1500000"/>
    <n v="0.84631466666666666"/>
    <s v="0-100%"/>
    <n v="95210.4"/>
    <n v="0"/>
    <n v="0"/>
    <n v="0"/>
    <n v="0"/>
    <n v="95210.4"/>
    <n v="170633.4"/>
    <n v="95210.4"/>
    <n v="0"/>
    <n v="0"/>
    <n v="0"/>
    <n v="0"/>
    <n v="95210.4"/>
    <n v="170633.4"/>
  </r>
  <r>
    <n v="1009146149"/>
    <s v="Sibbie"/>
    <s v="Cutbush"/>
    <s v="Sibbie Cutbush"/>
    <x v="1"/>
    <n v="78802"/>
    <n v="27"/>
    <n v="711633"/>
    <n v="600000"/>
    <n v="750000"/>
    <n v="900000"/>
    <n v="1200000"/>
    <n v="1.1860550000000001"/>
    <s v="100-125%"/>
    <n v="78000"/>
    <n v="18977.61"/>
    <n v="0"/>
    <n v="0"/>
    <n v="0"/>
    <n v="96977.61"/>
    <n v="175779.61"/>
    <n v="90000"/>
    <n v="20093.939999999999"/>
    <n v="0"/>
    <n v="0"/>
    <n v="0"/>
    <n v="110093.94"/>
    <n v="188895.94"/>
  </r>
  <r>
    <n v="679204083"/>
    <s v="Viv"/>
    <s v="Czajka"/>
    <s v="Viv Czajka"/>
    <x v="1"/>
    <n v="53945"/>
    <n v="22"/>
    <n v="543853"/>
    <n v="600000"/>
    <n v="750000"/>
    <n v="900000"/>
    <n v="1200000"/>
    <n v="0.90642166666666668"/>
    <s v="0-100%"/>
    <n v="70700.89"/>
    <n v="0"/>
    <n v="0"/>
    <n v="0"/>
    <n v="0"/>
    <n v="70700.89"/>
    <n v="124645.89"/>
    <n v="87016.48"/>
    <n v="0"/>
    <n v="0"/>
    <n v="0"/>
    <n v="0"/>
    <n v="87016.48"/>
    <n v="140961.47999999998"/>
  </r>
  <r>
    <n v="9153408497"/>
    <s v="Shelly"/>
    <s v="Dabs"/>
    <s v="Shelly Dabs"/>
    <x v="2"/>
    <n v="96381"/>
    <n v="30"/>
    <n v="826675"/>
    <n v="750000"/>
    <n v="937500"/>
    <n v="1125000"/>
    <n v="1500000"/>
    <n v="1.1022333333333334"/>
    <s v="100-125%"/>
    <n v="112500"/>
    <n v="14568.25"/>
    <n v="0"/>
    <n v="0"/>
    <n v="0"/>
    <n v="127068.25"/>
    <n v="223449.25"/>
    <n v="112500"/>
    <n v="13801.5"/>
    <n v="0"/>
    <n v="0"/>
    <n v="0"/>
    <n v="126301.5"/>
    <n v="222682.5"/>
  </r>
  <r>
    <n v="858481901"/>
    <s v="Cyndi"/>
    <s v="D'Agostino"/>
    <s v="Cyndi D'Agostino"/>
    <x v="2"/>
    <n v="78794"/>
    <n v="28"/>
    <n v="709663"/>
    <n v="750000"/>
    <n v="937500"/>
    <n v="1125000"/>
    <n v="1500000"/>
    <n v="0.94621733333333335"/>
    <s v="0-100%"/>
    <n v="106449.45"/>
    <n v="0"/>
    <n v="0"/>
    <n v="0"/>
    <n v="0"/>
    <n v="106449.45"/>
    <n v="185243.45"/>
    <n v="106449.45"/>
    <n v="0"/>
    <n v="0"/>
    <n v="0"/>
    <n v="0"/>
    <n v="106449.45"/>
    <n v="185243.45"/>
  </r>
  <r>
    <n v="9228842121"/>
    <s v="Filbert"/>
    <s v="Dahle"/>
    <s v="Filbert Dahle"/>
    <x v="1"/>
    <n v="74925"/>
    <n v="25"/>
    <n v="743886"/>
    <n v="600000"/>
    <n v="750000"/>
    <n v="900000"/>
    <n v="1200000"/>
    <n v="1.2398100000000001"/>
    <s v="100-125%"/>
    <n v="78000"/>
    <n v="24460.620000000003"/>
    <n v="0"/>
    <n v="0"/>
    <n v="0"/>
    <n v="102460.62"/>
    <n v="177385.62"/>
    <n v="90000"/>
    <n v="31654.920000000002"/>
    <n v="0"/>
    <n v="0"/>
    <n v="0"/>
    <n v="121654.92"/>
    <n v="196579.91999999998"/>
  </r>
  <r>
    <n v="7783641539"/>
    <s v="Janenna"/>
    <s v="Dailey"/>
    <s v="Janenna Dailey"/>
    <x v="2"/>
    <n v="109301"/>
    <n v="20"/>
    <n v="724454"/>
    <n v="750000"/>
    <n v="937500"/>
    <n v="1125000"/>
    <n v="1500000"/>
    <n v="0.96593866666666661"/>
    <s v="0-100%"/>
    <n v="108668.09999999999"/>
    <n v="0"/>
    <n v="0"/>
    <n v="0"/>
    <n v="0"/>
    <n v="108668.09999999999"/>
    <n v="217969.09999999998"/>
    <n v="108668.09999999999"/>
    <n v="0"/>
    <n v="0"/>
    <n v="0"/>
    <n v="0"/>
    <n v="108668.09999999999"/>
    <n v="217969.09999999998"/>
  </r>
  <r>
    <n v="8173067724"/>
    <s v="Sandor"/>
    <s v="D'Ambrogi"/>
    <s v="Sandor D'Ambrogi"/>
    <x v="0"/>
    <n v="47147"/>
    <n v="21"/>
    <n v="639491"/>
    <n v="500000"/>
    <n v="625000"/>
    <n v="750000"/>
    <n v="1000000"/>
    <n v="1.2789820000000001"/>
    <s v="125-150%"/>
    <n v="50000"/>
    <n v="18750"/>
    <n v="2608.38"/>
    <n v="0"/>
    <n v="0"/>
    <n v="71358.38"/>
    <n v="118505.38"/>
    <n v="80000"/>
    <n v="21250"/>
    <n v="2898.2000000000003"/>
    <n v="0"/>
    <n v="0"/>
    <n v="104148.2"/>
    <n v="151295.20000000001"/>
  </r>
  <r>
    <n v="3915983489"/>
    <s v="Katrina"/>
    <s v="Danne"/>
    <s v="Katrina Danne"/>
    <x v="0"/>
    <n v="47584"/>
    <n v="20"/>
    <n v="1259829"/>
    <n v="500000"/>
    <n v="625000"/>
    <n v="750000"/>
    <n v="1000000"/>
    <n v="2.5196580000000002"/>
    <s v="&gt;200%"/>
    <n v="50000"/>
    <n v="18750"/>
    <n v="22500"/>
    <n v="55000"/>
    <n v="25982.9"/>
    <n v="172232.9"/>
    <n v="219816.9"/>
    <n v="75000"/>
    <n v="22500"/>
    <n v="31250"/>
    <n v="75000"/>
    <n v="33777.770000000004"/>
    <n v="237527.77000000002"/>
    <n v="285111.77"/>
  </r>
  <r>
    <n v="7453397081"/>
    <s v="Weylin"/>
    <s v="Daouze"/>
    <s v="Weylin Daouze"/>
    <x v="2"/>
    <n v="88012"/>
    <n v="13"/>
    <n v="1116037"/>
    <n v="750000"/>
    <n v="937500"/>
    <n v="1125000"/>
    <n v="1500000"/>
    <n v="1.4880493333333333"/>
    <s v="125-150%"/>
    <n v="112500"/>
    <n v="35625"/>
    <n v="41063.51"/>
    <n v="0"/>
    <n v="0"/>
    <n v="189188.51"/>
    <n v="277200.51"/>
    <n v="112500"/>
    <n v="41250"/>
    <n v="44634.25"/>
    <n v="0"/>
    <n v="0"/>
    <n v="198384.25"/>
    <n v="286396.25"/>
  </r>
  <r>
    <n v="7011563598"/>
    <s v="Isadora"/>
    <s v="Davana"/>
    <s v="Isadora Davana"/>
    <x v="0"/>
    <n v="30113"/>
    <n v="18"/>
    <n v="777666"/>
    <n v="500000"/>
    <n v="625000"/>
    <n v="750000"/>
    <n v="1000000"/>
    <n v="1.5553319999999999"/>
    <s v="150-200%"/>
    <n v="50000"/>
    <n v="18750"/>
    <n v="22500"/>
    <n v="6086.52"/>
    <n v="0"/>
    <n v="97336.52"/>
    <n v="127449.52"/>
    <n v="75000"/>
    <n v="27500"/>
    <n v="31250"/>
    <n v="9129.7800000000007"/>
    <n v="0"/>
    <n v="142879.78"/>
    <n v="172992.78"/>
  </r>
  <r>
    <n v="6402318035"/>
    <s v="Orv"/>
    <s v="Davidou"/>
    <s v="Orv Davidou"/>
    <x v="0"/>
    <n v="51501"/>
    <n v="20"/>
    <n v="1153023"/>
    <n v="500000"/>
    <n v="625000"/>
    <n v="750000"/>
    <n v="1000000"/>
    <n v="2.3060459999999998"/>
    <s v="&gt;200%"/>
    <n v="50000"/>
    <n v="18750"/>
    <n v="22500"/>
    <n v="55000"/>
    <n v="15302.300000000001"/>
    <n v="161552.29999999999"/>
    <n v="213053.3"/>
    <n v="75000"/>
    <n v="27500"/>
    <n v="31250"/>
    <n v="82500"/>
    <n v="22953.45"/>
    <n v="239203.45"/>
    <n v="290704.45"/>
  </r>
  <r>
    <n v="27852261"/>
    <s v="Ivor"/>
    <s v="Davidy"/>
    <s v="Ivor Davidy"/>
    <x v="2"/>
    <n v="75324"/>
    <n v="15"/>
    <n v="623497"/>
    <n v="750000"/>
    <n v="937500"/>
    <n v="1125000"/>
    <n v="1500000"/>
    <n v="0.83132933333333336"/>
    <s v="0-100%"/>
    <n v="93524.55"/>
    <n v="0"/>
    <n v="0"/>
    <n v="0"/>
    <n v="0"/>
    <n v="93524.55"/>
    <n v="168848.55"/>
    <n v="93524.55"/>
    <n v="0"/>
    <n v="0"/>
    <n v="0"/>
    <n v="0"/>
    <n v="93524.55"/>
    <n v="168848.55"/>
  </r>
  <r>
    <n v="6819637888"/>
    <s v="Ted"/>
    <s v="Davoren"/>
    <s v="Ted Davoren"/>
    <x v="0"/>
    <n v="53401"/>
    <n v="14"/>
    <n v="774827"/>
    <n v="500000"/>
    <n v="625000"/>
    <n v="750000"/>
    <n v="1000000"/>
    <n v="1.5496540000000001"/>
    <s v="150-200%"/>
    <n v="50000"/>
    <n v="18750"/>
    <n v="22500"/>
    <n v="5461.94"/>
    <n v="0"/>
    <n v="96711.94"/>
    <n v="150112.94"/>
    <n v="75000"/>
    <n v="27500"/>
    <n v="31250"/>
    <n v="8192.91"/>
    <n v="0"/>
    <n v="141942.91"/>
    <n v="195343.91"/>
  </r>
  <r>
    <n v="115757341"/>
    <s v="Yehudit"/>
    <s v="Dawdary"/>
    <s v="Yehudit Dawdary"/>
    <x v="0"/>
    <n v="45592"/>
    <n v="17"/>
    <n v="609653"/>
    <n v="500000"/>
    <n v="625000"/>
    <n v="750000"/>
    <n v="1000000"/>
    <n v="1.219306"/>
    <s v="100-125%"/>
    <n v="50000"/>
    <n v="16447.95"/>
    <n v="0"/>
    <n v="0"/>
    <n v="0"/>
    <n v="66447.95"/>
    <n v="112039.95"/>
    <n v="75000"/>
    <n v="24123.66"/>
    <n v="0"/>
    <n v="0"/>
    <n v="0"/>
    <n v="99123.66"/>
    <n v="144715.66"/>
  </r>
  <r>
    <n v="324399618"/>
    <s v="Shani"/>
    <s v="Dawdary"/>
    <s v="Shani Dawdary"/>
    <x v="0"/>
    <n v="32171"/>
    <n v="21"/>
    <n v="644768"/>
    <n v="500000"/>
    <n v="625000"/>
    <n v="750000"/>
    <n v="1000000"/>
    <n v="1.289536"/>
    <s v="125-150%"/>
    <n v="50000"/>
    <n v="18750"/>
    <n v="3558.24"/>
    <n v="0"/>
    <n v="0"/>
    <n v="72308.240000000005"/>
    <n v="104479.24"/>
    <n v="80000"/>
    <n v="21250"/>
    <n v="3953.6000000000004"/>
    <n v="0"/>
    <n v="0"/>
    <n v="105203.6"/>
    <n v="137374.6"/>
  </r>
  <r>
    <n v="6286877770"/>
    <s v="Ramsay"/>
    <s v="Dawdry"/>
    <s v="Ramsay Dawdry"/>
    <x v="2"/>
    <n v="103201"/>
    <n v="25"/>
    <n v="822894"/>
    <n v="750000"/>
    <n v="937500"/>
    <n v="1125000"/>
    <n v="1500000"/>
    <n v="1.0971919999999999"/>
    <s v="100-125%"/>
    <n v="112500"/>
    <n v="13849.86"/>
    <n v="0"/>
    <n v="0"/>
    <n v="0"/>
    <n v="126349.86"/>
    <n v="229550.86"/>
    <n v="112500"/>
    <n v="13120.92"/>
    <n v="0"/>
    <n v="0"/>
    <n v="0"/>
    <n v="125620.92"/>
    <n v="228821.91999999998"/>
  </r>
  <r>
    <n v="6531376252"/>
    <s v="Clyve"/>
    <s v="Dayley"/>
    <s v="Clyve Dayley"/>
    <x v="1"/>
    <n v="69272"/>
    <n v="23"/>
    <n v="739737"/>
    <n v="600000"/>
    <n v="750000"/>
    <n v="900000"/>
    <n v="1200000"/>
    <n v="1.2328950000000001"/>
    <s v="100-125%"/>
    <n v="78000"/>
    <n v="23755.29"/>
    <n v="0"/>
    <n v="0"/>
    <n v="0"/>
    <n v="101755.29000000001"/>
    <n v="171027.29"/>
    <n v="96000"/>
    <n v="23755.29"/>
    <n v="0"/>
    <n v="0"/>
    <n v="0"/>
    <n v="119755.29000000001"/>
    <n v="189027.29"/>
  </r>
  <r>
    <n v="1541082834"/>
    <s v="Nikolai"/>
    <s v="De Castri"/>
    <s v="Nikolai De Castri"/>
    <x v="1"/>
    <n v="61060"/>
    <n v="19"/>
    <n v="525024"/>
    <n v="600000"/>
    <n v="750000"/>
    <n v="900000"/>
    <n v="1200000"/>
    <n v="0.87504000000000004"/>
    <s v="0-100%"/>
    <n v="68253.119999999995"/>
    <n v="0"/>
    <n v="0"/>
    <n v="0"/>
    <n v="0"/>
    <n v="68253.119999999995"/>
    <n v="129313.12"/>
    <n v="78753.599999999991"/>
    <n v="0"/>
    <n v="0"/>
    <n v="0"/>
    <n v="0"/>
    <n v="78753.599999999991"/>
    <n v="139813.59999999998"/>
  </r>
  <r>
    <n v="2128813026"/>
    <s v="Saree"/>
    <s v="de Clercq"/>
    <s v="Saree de Clercq"/>
    <x v="2"/>
    <n v="119743"/>
    <n v="23"/>
    <n v="689888"/>
    <n v="750000"/>
    <n v="937500"/>
    <n v="1125000"/>
    <n v="1500000"/>
    <n v="0.91985066666666671"/>
    <s v="0-100%"/>
    <n v="103483.2"/>
    <n v="0"/>
    <n v="0"/>
    <n v="0"/>
    <n v="0"/>
    <n v="103483.2"/>
    <n v="223226.2"/>
    <n v="110382.08"/>
    <n v="0"/>
    <n v="0"/>
    <n v="0"/>
    <n v="0"/>
    <n v="110382.08"/>
    <n v="230125.08000000002"/>
  </r>
  <r>
    <n v="9619649427"/>
    <s v="Caryn"/>
    <s v="De La Coste"/>
    <s v="Caryn De La Coste"/>
    <x v="1"/>
    <n v="52037"/>
    <n v="27"/>
    <n v="675470"/>
    <n v="600000"/>
    <n v="750000"/>
    <n v="900000"/>
    <n v="1200000"/>
    <n v="1.1257833333333334"/>
    <s v="100-125%"/>
    <n v="78000"/>
    <n v="12829.900000000001"/>
    <n v="0"/>
    <n v="0"/>
    <n v="0"/>
    <n v="90829.9"/>
    <n v="142866.9"/>
    <n v="90000"/>
    <n v="16603.400000000001"/>
    <n v="0"/>
    <n v="0"/>
    <n v="0"/>
    <n v="106603.4"/>
    <n v="158640.4"/>
  </r>
  <r>
    <n v="4492546545"/>
    <s v="Queenie"/>
    <s v="De la Harpe"/>
    <s v="Queenie De la Harpe"/>
    <x v="0"/>
    <n v="59662"/>
    <n v="23"/>
    <n v="497009"/>
    <n v="500000"/>
    <n v="625000"/>
    <n v="750000"/>
    <n v="1000000"/>
    <n v="0.99401799999999996"/>
    <s v="0-100%"/>
    <n v="49700.9"/>
    <n v="0"/>
    <n v="0"/>
    <n v="0"/>
    <n v="0"/>
    <n v="49700.9"/>
    <n v="109362.9"/>
    <n v="74551.349999999991"/>
    <n v="0"/>
    <n v="0"/>
    <n v="0"/>
    <n v="0"/>
    <n v="74551.349999999991"/>
    <n v="134213.34999999998"/>
  </r>
  <r>
    <n v="5280433926"/>
    <s v="Elva"/>
    <s v="Delepine"/>
    <s v="Elva Delepine"/>
    <x v="1"/>
    <n v="51804"/>
    <n v="16"/>
    <n v="700449"/>
    <n v="600000"/>
    <n v="750000"/>
    <n v="900000"/>
    <n v="1200000"/>
    <n v="1.1674150000000001"/>
    <s v="100-125%"/>
    <n v="78000"/>
    <n v="17076.330000000002"/>
    <n v="0"/>
    <n v="0"/>
    <n v="0"/>
    <n v="95076.33"/>
    <n v="146880.33000000002"/>
    <n v="90000"/>
    <n v="22098.78"/>
    <n v="0"/>
    <n v="0"/>
    <n v="0"/>
    <n v="112098.78"/>
    <n v="163902.78"/>
  </r>
  <r>
    <n v="4445486779"/>
    <s v="Helen"/>
    <s v="Delwater"/>
    <s v="Helen Delwater"/>
    <x v="2"/>
    <n v="104472"/>
    <n v="19"/>
    <n v="607881"/>
    <n v="750000"/>
    <n v="937500"/>
    <n v="1125000"/>
    <n v="1500000"/>
    <n v="0.81050800000000001"/>
    <s v="0-100%"/>
    <n v="91182.15"/>
    <n v="0"/>
    <n v="0"/>
    <n v="0"/>
    <n v="0"/>
    <n v="91182.15"/>
    <n v="195654.15"/>
    <n v="91182.15"/>
    <n v="0"/>
    <n v="0"/>
    <n v="0"/>
    <n v="0"/>
    <n v="91182.15"/>
    <n v="195654.15"/>
  </r>
  <r>
    <n v="2924550912"/>
    <s v="Bobbi"/>
    <s v="Denis"/>
    <s v="Bobbi Denis"/>
    <x v="1"/>
    <n v="77174"/>
    <n v="17"/>
    <n v="834572"/>
    <n v="600000"/>
    <n v="750000"/>
    <n v="900000"/>
    <n v="1200000"/>
    <n v="1.3909533333333333"/>
    <s v="125-150%"/>
    <n v="78000"/>
    <n v="25500.000000000004"/>
    <n v="17760.12"/>
    <n v="0"/>
    <n v="0"/>
    <n v="121260.12"/>
    <n v="198434.12"/>
    <n v="90000"/>
    <n v="27000"/>
    <n v="21143"/>
    <n v="0"/>
    <n v="0"/>
    <n v="138143"/>
    <n v="215317"/>
  </r>
  <r>
    <n v="5285704227"/>
    <s v="Delphine"/>
    <s v="Denisard"/>
    <s v="Delphine Denisard"/>
    <x v="2"/>
    <n v="101533"/>
    <n v="14"/>
    <n v="647076"/>
    <n v="750000"/>
    <n v="937500"/>
    <n v="1125000"/>
    <n v="1500000"/>
    <n v="0.86276799999999998"/>
    <s v="0-100%"/>
    <n v="97061.4"/>
    <n v="0"/>
    <n v="0"/>
    <n v="0"/>
    <n v="0"/>
    <n v="97061.4"/>
    <n v="198594.4"/>
    <n v="103532.16"/>
    <n v="0"/>
    <n v="0"/>
    <n v="0"/>
    <n v="0"/>
    <n v="103532.16"/>
    <n v="205065.16"/>
  </r>
  <r>
    <n v="933051662"/>
    <s v="Arabel"/>
    <s v="Denison"/>
    <s v="Arabel Denison"/>
    <x v="2"/>
    <n v="116350"/>
    <n v="15"/>
    <n v="771024"/>
    <n v="750000"/>
    <n v="937500"/>
    <n v="1125000"/>
    <n v="1500000"/>
    <n v="1.0280320000000001"/>
    <s v="100-125%"/>
    <n v="112500"/>
    <n v="3994.56"/>
    <n v="0"/>
    <n v="0"/>
    <n v="0"/>
    <n v="116494.56"/>
    <n v="232844.56"/>
    <n v="112500"/>
    <n v="3784.3199999999997"/>
    <n v="0"/>
    <n v="0"/>
    <n v="0"/>
    <n v="116284.32"/>
    <n v="232634.32"/>
  </r>
  <r>
    <n v="9963057691"/>
    <s v="Marty"/>
    <s v="Denson"/>
    <s v="Marty Denson"/>
    <x v="1"/>
    <n v="64506"/>
    <n v="17"/>
    <n v="633620"/>
    <n v="600000"/>
    <n v="750000"/>
    <n v="900000"/>
    <n v="1200000"/>
    <n v="1.0560333333333334"/>
    <s v="100-125%"/>
    <n v="78000"/>
    <n v="5715.4000000000005"/>
    <n v="0"/>
    <n v="0"/>
    <n v="0"/>
    <n v="83715.399999999994"/>
    <n v="148221.4"/>
    <n v="90000"/>
    <n v="7396.4"/>
    <n v="0"/>
    <n v="0"/>
    <n v="0"/>
    <n v="97396.4"/>
    <n v="161902.39999999999"/>
  </r>
  <r>
    <n v="7567063646"/>
    <s v="Eryn"/>
    <s v="Derle"/>
    <s v="Eryn Derle"/>
    <x v="1"/>
    <n v="58778"/>
    <n v="20"/>
    <n v="951272"/>
    <n v="600000"/>
    <n v="750000"/>
    <n v="900000"/>
    <n v="1200000"/>
    <n v="1.5854533333333334"/>
    <s v="150-200%"/>
    <n v="78000"/>
    <n v="25500.000000000004"/>
    <n v="31500"/>
    <n v="13330.720000000001"/>
    <n v="0"/>
    <n v="148330.72"/>
    <n v="207108.72"/>
    <n v="96000"/>
    <n v="25500.000000000004"/>
    <n v="30000"/>
    <n v="11279.84"/>
    <n v="0"/>
    <n v="162779.84"/>
    <n v="221557.84"/>
  </r>
  <r>
    <n v="1420239228"/>
    <s v="Jessica"/>
    <s v="Derye-Barrett"/>
    <s v="Jessica Derye-Barrett"/>
    <x v="1"/>
    <n v="62855"/>
    <n v="16"/>
    <n v="778958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2436.18"/>
    <n v="90000"/>
    <n v="27000"/>
    <n v="7239.5"/>
    <n v="0"/>
    <n v="0"/>
    <n v="124239.5"/>
    <n v="187094.5"/>
  </r>
  <r>
    <n v="3986480021"/>
    <s v="Cate"/>
    <s v="Devall"/>
    <s v="Cate Devall"/>
    <x v="1"/>
    <n v="59679"/>
    <n v="23"/>
    <n v="721111"/>
    <n v="600000"/>
    <n v="750000"/>
    <n v="900000"/>
    <n v="1200000"/>
    <n v="1.2018516666666668"/>
    <s v="100-125%"/>
    <n v="78000"/>
    <n v="20588.870000000003"/>
    <n v="0"/>
    <n v="0"/>
    <n v="0"/>
    <n v="98588.87"/>
    <n v="158267.87"/>
    <n v="90000"/>
    <n v="26644.420000000002"/>
    <n v="0"/>
    <n v="0"/>
    <n v="0"/>
    <n v="116644.42"/>
    <n v="176323.41999999998"/>
  </r>
  <r>
    <n v="3545427749"/>
    <s v="De"/>
    <s v="Devereux"/>
    <s v="De Devereux"/>
    <x v="0"/>
    <n v="31483"/>
    <n v="23"/>
    <n v="739687"/>
    <n v="500000"/>
    <n v="625000"/>
    <n v="750000"/>
    <n v="1000000"/>
    <n v="1.479374"/>
    <s v="125-150%"/>
    <n v="50000"/>
    <n v="18750"/>
    <n v="20643.66"/>
    <n v="0"/>
    <n v="0"/>
    <n v="89393.66"/>
    <n v="120876.66"/>
    <n v="75000"/>
    <n v="27500"/>
    <n v="28671.75"/>
    <n v="0"/>
    <n v="0"/>
    <n v="131171.75"/>
    <n v="162654.75"/>
  </r>
  <r>
    <n v="7440017404"/>
    <s v="Etan"/>
    <s v="Devericks"/>
    <s v="Etan Devericks"/>
    <x v="1"/>
    <n v="55407"/>
    <n v="20"/>
    <n v="599671"/>
    <n v="600000"/>
    <n v="750000"/>
    <n v="900000"/>
    <n v="1200000"/>
    <n v="0.99945166666666663"/>
    <s v="0-100%"/>
    <n v="77957.23"/>
    <n v="0"/>
    <n v="0"/>
    <n v="0"/>
    <n v="0"/>
    <n v="77957.23"/>
    <n v="133364.22999999998"/>
    <n v="95947.36"/>
    <n v="0"/>
    <n v="0"/>
    <n v="0"/>
    <n v="0"/>
    <n v="95947.36"/>
    <n v="151354.35999999999"/>
  </r>
  <r>
    <n v="2804488179"/>
    <s v="Golda"/>
    <s v="Devigne"/>
    <s v="Golda Devigne"/>
    <x v="2"/>
    <n v="104547"/>
    <n v="20"/>
    <n v="959690"/>
    <n v="750000"/>
    <n v="937500"/>
    <n v="1125000"/>
    <n v="1500000"/>
    <n v="1.2795866666666667"/>
    <s v="125-150%"/>
    <n v="112500"/>
    <n v="35625"/>
    <n v="5103.7"/>
    <n v="0"/>
    <n v="0"/>
    <n v="153228.70000000001"/>
    <n v="257775.7"/>
    <n v="120000"/>
    <n v="31875.000000000004"/>
    <n v="4438"/>
    <n v="0"/>
    <n v="0"/>
    <n v="156313"/>
    <n v="260860"/>
  </r>
  <r>
    <n v="7931128354"/>
    <s v="Emanuel"/>
    <s v="Devita"/>
    <s v="Emanuel Devita"/>
    <x v="1"/>
    <n v="68190"/>
    <n v="21"/>
    <n v="573666"/>
    <n v="600000"/>
    <n v="750000"/>
    <n v="900000"/>
    <n v="1200000"/>
    <n v="0.95611000000000002"/>
    <s v="0-100%"/>
    <n v="74576.58"/>
    <n v="0"/>
    <n v="0"/>
    <n v="0"/>
    <n v="0"/>
    <n v="74576.58"/>
    <n v="142766.58000000002"/>
    <n v="86049.9"/>
    <n v="0"/>
    <n v="0"/>
    <n v="0"/>
    <n v="0"/>
    <n v="86049.9"/>
    <n v="154239.9"/>
  </r>
  <r>
    <n v="1664426442"/>
    <s v="Saleem"/>
    <s v="Dewdney"/>
    <s v="Saleem Dewdney"/>
    <x v="0"/>
    <n v="57195"/>
    <n v="17"/>
    <n v="689635"/>
    <n v="500000"/>
    <n v="625000"/>
    <n v="750000"/>
    <n v="1000000"/>
    <n v="1.37927"/>
    <s v="125-150%"/>
    <n v="50000"/>
    <n v="18750"/>
    <n v="11634.3"/>
    <n v="0"/>
    <n v="0"/>
    <n v="80384.3"/>
    <n v="137579.29999999999"/>
    <n v="75000"/>
    <n v="22500"/>
    <n v="16158.75"/>
    <n v="0"/>
    <n v="0"/>
    <n v="113658.75"/>
    <n v="170853.75"/>
  </r>
  <r>
    <n v="2297168497"/>
    <s v="Gris"/>
    <s v="Dewsnap"/>
    <s v="Gris Dewsnap"/>
    <x v="0"/>
    <n v="52584"/>
    <n v="17"/>
    <n v="432502"/>
    <n v="500000"/>
    <n v="625000"/>
    <n v="750000"/>
    <n v="1000000"/>
    <n v="0.865004"/>
    <s v="0-100%"/>
    <n v="43250.200000000004"/>
    <n v="0"/>
    <n v="0"/>
    <n v="0"/>
    <n v="0"/>
    <n v="43250.200000000004"/>
    <n v="95834.200000000012"/>
    <n v="64875.299999999996"/>
    <n v="0"/>
    <n v="0"/>
    <n v="0"/>
    <n v="0"/>
    <n v="64875.299999999996"/>
    <n v="117459.29999999999"/>
  </r>
  <r>
    <n v="813832926"/>
    <s v="Corene"/>
    <s v="Diamant"/>
    <s v="Corene Diamant"/>
    <x v="1"/>
    <n v="62260"/>
    <n v="19"/>
    <n v="667421"/>
    <n v="600000"/>
    <n v="750000"/>
    <n v="900000"/>
    <n v="1200000"/>
    <n v="1.1123683333333334"/>
    <s v="100-125%"/>
    <n v="78000"/>
    <n v="11461.570000000002"/>
    <n v="0"/>
    <n v="0"/>
    <n v="0"/>
    <n v="89461.57"/>
    <n v="151721.57"/>
    <n v="90000"/>
    <n v="14832.62"/>
    <n v="0"/>
    <n v="0"/>
    <n v="0"/>
    <n v="104832.62"/>
    <n v="167092.62"/>
  </r>
  <r>
    <n v="7166957409"/>
    <s v="Chen"/>
    <s v="Dicker"/>
    <s v="Chen Dicker"/>
    <x v="2"/>
    <n v="113321"/>
    <n v="14"/>
    <n v="697052"/>
    <n v="750000"/>
    <n v="937500"/>
    <n v="1125000"/>
    <n v="1500000"/>
    <n v="0.92940266666666671"/>
    <s v="0-100%"/>
    <n v="104557.8"/>
    <n v="0"/>
    <n v="0"/>
    <n v="0"/>
    <n v="0"/>
    <n v="104557.8"/>
    <n v="217878.8"/>
    <n v="111528.32000000001"/>
    <n v="0"/>
    <n v="0"/>
    <n v="0"/>
    <n v="0"/>
    <n v="111528.32000000001"/>
    <n v="224849.32"/>
  </r>
  <r>
    <n v="7769010411"/>
    <s v="Robbyn"/>
    <s v="Didball"/>
    <s v="Robbyn Didball"/>
    <x v="1"/>
    <n v="67024"/>
    <n v="21"/>
    <n v="334109"/>
    <n v="600000"/>
    <n v="750000"/>
    <n v="900000"/>
    <n v="1200000"/>
    <n v="0.55684833333333328"/>
    <s v="0-100%"/>
    <n v="43434.17"/>
    <n v="0"/>
    <n v="0"/>
    <n v="0"/>
    <n v="0"/>
    <n v="43434.17"/>
    <n v="110458.17"/>
    <n v="50116.35"/>
    <n v="0"/>
    <n v="0"/>
    <n v="0"/>
    <n v="0"/>
    <n v="50116.35"/>
    <n v="117140.35"/>
  </r>
  <r>
    <n v="2306669465"/>
    <s v="Grazia"/>
    <s v="Didball"/>
    <s v="Grazia Didball"/>
    <x v="1"/>
    <n v="50762"/>
    <n v="15"/>
    <n v="769447"/>
    <n v="600000"/>
    <n v="750000"/>
    <n v="900000"/>
    <n v="1200000"/>
    <n v="1.2824116666666667"/>
    <s v="125-150%"/>
    <n v="78000"/>
    <n v="25500.000000000004"/>
    <n v="4083.87"/>
    <n v="0"/>
    <n v="0"/>
    <n v="107583.87"/>
    <n v="158345.87"/>
    <n v="96000"/>
    <n v="25500.000000000004"/>
    <n v="3889.4"/>
    <n v="0"/>
    <n v="0"/>
    <n v="125389.4"/>
    <n v="176151.4"/>
  </r>
  <r>
    <n v="9196221739"/>
    <s v="Finn"/>
    <s v="Dixey"/>
    <s v="Finn Dixey"/>
    <x v="2"/>
    <n v="89772"/>
    <n v="22"/>
    <n v="789839"/>
    <n v="750000"/>
    <n v="937500"/>
    <n v="1125000"/>
    <n v="1500000"/>
    <n v="1.0531186666666668"/>
    <s v="100-125%"/>
    <n v="112500"/>
    <n v="7569.41"/>
    <n v="0"/>
    <n v="0"/>
    <n v="0"/>
    <n v="120069.41"/>
    <n v="209841.41"/>
    <n v="120000"/>
    <n v="6772.63"/>
    <n v="0"/>
    <n v="0"/>
    <n v="0"/>
    <n v="126772.63"/>
    <n v="216544.63"/>
  </r>
  <r>
    <n v="3996818513"/>
    <s v="Neil"/>
    <s v="Doctor"/>
    <s v="Neil Doctor"/>
    <x v="2"/>
    <n v="94317"/>
    <n v="29"/>
    <n v="414266"/>
    <n v="750000"/>
    <n v="937500"/>
    <n v="1125000"/>
    <n v="1500000"/>
    <n v="0.55235466666666666"/>
    <s v="0-100%"/>
    <n v="62139.899999999994"/>
    <n v="0"/>
    <n v="0"/>
    <n v="0"/>
    <n v="0"/>
    <n v="62139.899999999994"/>
    <n v="156456.9"/>
    <n v="66282.559999999998"/>
    <n v="0"/>
    <n v="0"/>
    <n v="0"/>
    <n v="0"/>
    <n v="66282.559999999998"/>
    <n v="160599.56"/>
  </r>
  <r>
    <n v="7281103514"/>
    <s v="Tam"/>
    <s v="Doniso"/>
    <s v="Tam Doniso"/>
    <x v="1"/>
    <n v="56065"/>
    <n v="24"/>
    <n v="676061"/>
    <n v="600000"/>
    <n v="750000"/>
    <n v="900000"/>
    <n v="1200000"/>
    <n v="1.1267683333333334"/>
    <s v="100-125%"/>
    <n v="78000"/>
    <n v="12930.37"/>
    <n v="0"/>
    <n v="0"/>
    <n v="0"/>
    <n v="90930.37"/>
    <n v="146995.37"/>
    <n v="96000"/>
    <n v="12930.37"/>
    <n v="0"/>
    <n v="0"/>
    <n v="0"/>
    <n v="108930.37"/>
    <n v="164995.37"/>
  </r>
  <r>
    <n v="9458563771"/>
    <s v="Ellen"/>
    <s v="Dooman"/>
    <s v="Ellen Dooman"/>
    <x v="0"/>
    <n v="52419"/>
    <n v="18"/>
    <n v="906215"/>
    <n v="500000"/>
    <n v="625000"/>
    <n v="750000"/>
    <n v="1000000"/>
    <n v="1.81243"/>
    <s v="150-200%"/>
    <n v="50000"/>
    <n v="18750"/>
    <n v="22500"/>
    <n v="34367.300000000003"/>
    <n v="0"/>
    <n v="125617.3"/>
    <n v="178036.3"/>
    <n v="75000"/>
    <n v="22500"/>
    <n v="31250"/>
    <n v="46864.5"/>
    <n v="0"/>
    <n v="175614.5"/>
    <n v="228033.5"/>
  </r>
  <r>
    <n v="3642988458"/>
    <s v="Barn"/>
    <s v="Doram"/>
    <s v="Barn Doram"/>
    <x v="1"/>
    <n v="79142"/>
    <n v="26"/>
    <n v="651320"/>
    <n v="600000"/>
    <n v="750000"/>
    <n v="900000"/>
    <n v="1200000"/>
    <n v="1.0855333333333332"/>
    <s v="100-125%"/>
    <n v="78000"/>
    <n v="8724.4000000000015"/>
    <n v="0"/>
    <n v="0"/>
    <n v="0"/>
    <n v="86724.4"/>
    <n v="165866.4"/>
    <n v="96000"/>
    <n v="8724.4000000000015"/>
    <n v="0"/>
    <n v="0"/>
    <n v="0"/>
    <n v="104724.4"/>
    <n v="183866.4"/>
  </r>
  <r>
    <n v="5795848808"/>
    <s v="Terri"/>
    <s v="Dorn"/>
    <s v="Terri Dorn"/>
    <x v="2"/>
    <n v="92315"/>
    <n v="30"/>
    <n v="613556"/>
    <n v="750000"/>
    <n v="937500"/>
    <n v="1125000"/>
    <n v="1500000"/>
    <n v="0.81807466666666662"/>
    <s v="0-100%"/>
    <n v="92033.4"/>
    <n v="0"/>
    <n v="0"/>
    <n v="0"/>
    <n v="0"/>
    <n v="92033.4"/>
    <n v="184348.4"/>
    <n v="98168.960000000006"/>
    <n v="0"/>
    <n v="0"/>
    <n v="0"/>
    <n v="0"/>
    <n v="98168.960000000006"/>
    <n v="190483.96000000002"/>
  </r>
  <r>
    <n v="1014658829"/>
    <s v="Temple"/>
    <s v="Dorracott"/>
    <s v="Temple Dorracott"/>
    <x v="1"/>
    <n v="71890"/>
    <n v="18"/>
    <n v="938038"/>
    <n v="600000"/>
    <n v="750000"/>
    <n v="900000"/>
    <n v="1200000"/>
    <n v="1.5633966666666668"/>
    <s v="150-200%"/>
    <n v="78000"/>
    <n v="25500.000000000004"/>
    <n v="31500"/>
    <n v="9889.880000000001"/>
    <n v="0"/>
    <n v="144889.88"/>
    <n v="216779.88"/>
    <n v="90000"/>
    <n v="33000"/>
    <n v="37500"/>
    <n v="12552.54"/>
    <n v="0"/>
    <n v="173052.54"/>
    <n v="244942.54"/>
  </r>
  <r>
    <n v="9674189459"/>
    <s v="Grenville"/>
    <s v="D'Orsay"/>
    <s v="Grenville D'Orsay"/>
    <x v="2"/>
    <n v="77029"/>
    <n v="17"/>
    <n v="734546"/>
    <n v="750000"/>
    <n v="937500"/>
    <n v="1125000"/>
    <n v="1500000"/>
    <n v="0.97939466666666664"/>
    <s v="0-100%"/>
    <n v="110181.9"/>
    <n v="0"/>
    <n v="0"/>
    <n v="0"/>
    <n v="0"/>
    <n v="110181.9"/>
    <n v="187210.9"/>
    <n v="110181.9"/>
    <n v="0"/>
    <n v="0"/>
    <n v="0"/>
    <n v="0"/>
    <n v="110181.9"/>
    <n v="187210.9"/>
  </r>
  <r>
    <n v="8370379001"/>
    <s v="Dewie"/>
    <s v="Dory"/>
    <s v="Dewie Dory"/>
    <x v="0"/>
    <n v="57499"/>
    <n v="27"/>
    <n v="777660"/>
    <n v="500000"/>
    <n v="625000"/>
    <n v="750000"/>
    <n v="1000000"/>
    <n v="1.55532"/>
    <s v="150-200%"/>
    <n v="50000"/>
    <n v="18750"/>
    <n v="22500"/>
    <n v="6085.2"/>
    <n v="0"/>
    <n v="97335.2"/>
    <n v="154834.20000000001"/>
    <n v="75000"/>
    <n v="27500"/>
    <n v="31250"/>
    <n v="9127.8000000000011"/>
    <n v="0"/>
    <n v="142877.79999999999"/>
    <n v="200376.8"/>
  </r>
  <r>
    <n v="5929508313"/>
    <s v="Georgiana"/>
    <s v="Doul"/>
    <s v="Georgiana Doul"/>
    <x v="0"/>
    <n v="64685"/>
    <n v="26"/>
    <n v="762760"/>
    <n v="500000"/>
    <n v="625000"/>
    <n v="750000"/>
    <n v="1000000"/>
    <n v="1.52552"/>
    <s v="150-200%"/>
    <n v="50000"/>
    <n v="18750"/>
    <n v="22500"/>
    <n v="2807.2"/>
    <n v="0"/>
    <n v="94057.2"/>
    <n v="158742.20000000001"/>
    <n v="75000"/>
    <n v="27500"/>
    <n v="31250"/>
    <n v="4210.8"/>
    <n v="0"/>
    <n v="137960.79999999999"/>
    <n v="202645.8"/>
  </r>
  <r>
    <n v="923191143"/>
    <s v="Nil"/>
    <s v="Dowden"/>
    <s v="Nil Dowden"/>
    <x v="1"/>
    <n v="53354"/>
    <n v="15"/>
    <n v="950987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01610.62"/>
    <n v="90000"/>
    <n v="27000"/>
    <n v="37500"/>
    <n v="15296.099999999999"/>
    <n v="0"/>
    <n v="169796.1"/>
    <n v="223150.1"/>
  </r>
  <r>
    <n v="6776868107"/>
    <s v="Margit"/>
    <s v="Dransfield"/>
    <s v="Margit Dransfield"/>
    <x v="2"/>
    <n v="86367"/>
    <n v="19"/>
    <n v="873913"/>
    <n v="750000"/>
    <n v="937500"/>
    <n v="1125000"/>
    <n v="1500000"/>
    <n v="1.1652173333333333"/>
    <s v="100-125%"/>
    <n v="112500"/>
    <n v="23543.47"/>
    <n v="0"/>
    <n v="0"/>
    <n v="0"/>
    <n v="136043.47"/>
    <n v="222410.47"/>
    <n v="112500"/>
    <n v="27260.86"/>
    <n v="0"/>
    <n v="0"/>
    <n v="0"/>
    <n v="139760.85999999999"/>
    <n v="226127.86"/>
  </r>
  <r>
    <n v="8238030943"/>
    <s v="Bennie"/>
    <s v="Drayton"/>
    <s v="Bennie Drayton"/>
    <x v="2"/>
    <n v="118977"/>
    <n v="23"/>
    <n v="642239"/>
    <n v="750000"/>
    <n v="937500"/>
    <n v="1125000"/>
    <n v="1500000"/>
    <n v="0.85631866666666667"/>
    <s v="0-100%"/>
    <n v="96335.849999999991"/>
    <n v="0"/>
    <n v="0"/>
    <n v="0"/>
    <n v="0"/>
    <n v="96335.849999999991"/>
    <n v="215312.84999999998"/>
    <n v="96335.849999999991"/>
    <n v="0"/>
    <n v="0"/>
    <n v="0"/>
    <n v="0"/>
    <n v="96335.849999999991"/>
    <n v="215312.84999999998"/>
  </r>
  <r>
    <n v="594961432"/>
    <s v="Sheffield"/>
    <s v="Drayton"/>
    <s v="Sheffield Drayton"/>
    <x v="2"/>
    <n v="90375"/>
    <n v="21"/>
    <n v="724036"/>
    <n v="750000"/>
    <n v="937500"/>
    <n v="1125000"/>
    <n v="1500000"/>
    <n v="0.96538133333333331"/>
    <s v="0-100%"/>
    <n v="108605.4"/>
    <n v="0"/>
    <n v="0"/>
    <n v="0"/>
    <n v="0"/>
    <n v="108605.4"/>
    <n v="198980.4"/>
    <n v="108605.4"/>
    <n v="0"/>
    <n v="0"/>
    <n v="0"/>
    <n v="0"/>
    <n v="108605.4"/>
    <n v="198980.4"/>
  </r>
  <r>
    <n v="6259267215"/>
    <s v="Had"/>
    <s v="Drew"/>
    <s v="Had Drew"/>
    <x v="0"/>
    <n v="46915"/>
    <n v="15"/>
    <n v="567972"/>
    <n v="500000"/>
    <n v="625000"/>
    <n v="750000"/>
    <n v="1000000"/>
    <n v="1.1359440000000001"/>
    <s v="100-125%"/>
    <n v="50000"/>
    <n v="10195.799999999999"/>
    <n v="0"/>
    <n v="0"/>
    <n v="0"/>
    <n v="60195.8"/>
    <n v="107110.8"/>
    <n v="75000"/>
    <n v="14953.84"/>
    <n v="0"/>
    <n v="0"/>
    <n v="0"/>
    <n v="89953.84"/>
    <n v="136868.84"/>
  </r>
  <r>
    <n v="4649590612"/>
    <s v="Wilmette"/>
    <s v="Dronsfield"/>
    <s v="Wilmette Dronsfield"/>
    <x v="1"/>
    <n v="73006"/>
    <n v="17"/>
    <n v="634931"/>
    <n v="600000"/>
    <n v="750000"/>
    <n v="900000"/>
    <n v="1200000"/>
    <n v="1.0582183333333333"/>
    <s v="100-125%"/>
    <n v="78000"/>
    <n v="5938.27"/>
    <n v="0"/>
    <n v="0"/>
    <n v="0"/>
    <n v="83938.27"/>
    <n v="156944.27000000002"/>
    <n v="90000"/>
    <n v="6287.58"/>
    <n v="0"/>
    <n v="0"/>
    <n v="0"/>
    <n v="96287.58"/>
    <n v="169293.58000000002"/>
  </r>
  <r>
    <n v="2893065872"/>
    <s v="Wallas"/>
    <s v="Druitt"/>
    <s v="Wallas Druitt"/>
    <x v="0"/>
    <n v="34863"/>
    <n v="14"/>
    <n v="612398"/>
    <n v="500000"/>
    <n v="625000"/>
    <n v="750000"/>
    <n v="1000000"/>
    <n v="1.224796"/>
    <s v="100-125%"/>
    <n v="50000"/>
    <n v="16859.7"/>
    <n v="0"/>
    <n v="0"/>
    <n v="0"/>
    <n v="66859.7"/>
    <n v="101722.7"/>
    <n v="75000"/>
    <n v="20231.64"/>
    <n v="0"/>
    <n v="0"/>
    <n v="0"/>
    <n v="95231.64"/>
    <n v="130094.64"/>
  </r>
  <r>
    <n v="6938295417"/>
    <s v="Aldin"/>
    <s v="Dryburgh"/>
    <s v="Aldin Dryburgh"/>
    <x v="0"/>
    <n v="40716"/>
    <n v="24"/>
    <n v="428438"/>
    <n v="500000"/>
    <n v="625000"/>
    <n v="750000"/>
    <n v="1000000"/>
    <n v="0.85687599999999997"/>
    <s v="0-100%"/>
    <n v="42843.8"/>
    <n v="0"/>
    <n v="0"/>
    <n v="0"/>
    <n v="0"/>
    <n v="42843.8"/>
    <n v="83559.8"/>
    <n v="64265.7"/>
    <n v="0"/>
    <n v="0"/>
    <n v="0"/>
    <n v="0"/>
    <n v="64265.7"/>
    <n v="104981.7"/>
  </r>
  <r>
    <n v="247438790"/>
    <s v="Erin"/>
    <s v="Ducker"/>
    <s v="Erin Ducker"/>
    <x v="0"/>
    <n v="57958"/>
    <n v="12"/>
    <n v="528737"/>
    <n v="500000"/>
    <n v="625000"/>
    <n v="750000"/>
    <n v="1000000"/>
    <n v="1.057474"/>
    <s v="100-125%"/>
    <n v="50000"/>
    <n v="4310.55"/>
    <n v="0"/>
    <n v="0"/>
    <n v="0"/>
    <n v="54310.55"/>
    <n v="112268.55"/>
    <n v="75000"/>
    <n v="5172.66"/>
    <n v="0"/>
    <n v="0"/>
    <n v="0"/>
    <n v="80172.66"/>
    <n v="138130.66"/>
  </r>
  <r>
    <n v="7912639675"/>
    <s v="Beverie"/>
    <s v="Ducket"/>
    <s v="Beverie Ducket"/>
    <x v="0"/>
    <n v="35505"/>
    <n v="21"/>
    <n v="567584"/>
    <n v="500000"/>
    <n v="625000"/>
    <n v="750000"/>
    <n v="1000000"/>
    <n v="1.135168"/>
    <s v="100-125%"/>
    <n v="50000"/>
    <n v="10137.6"/>
    <n v="0"/>
    <n v="0"/>
    <n v="0"/>
    <n v="60137.599999999999"/>
    <n v="95642.6"/>
    <n v="80000"/>
    <n v="11489.28"/>
    <n v="0"/>
    <n v="0"/>
    <n v="0"/>
    <n v="91489.279999999999"/>
    <n v="126994.28"/>
  </r>
  <r>
    <n v="9434604370"/>
    <s v="Guilbert"/>
    <s v="Duckett"/>
    <s v="Guilbert Duckett"/>
    <x v="1"/>
    <n v="69644"/>
    <n v="14"/>
    <n v="831460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90250.6"/>
    <n v="90000"/>
    <n v="27000"/>
    <n v="20365"/>
    <n v="0"/>
    <n v="0"/>
    <n v="137365"/>
    <n v="207009"/>
  </r>
  <r>
    <n v="9403474378"/>
    <s v="Merissa"/>
    <s v="Duckitt"/>
    <s v="Merissa Duckitt"/>
    <x v="2"/>
    <n v="75057"/>
    <n v="19"/>
    <n v="704901"/>
    <n v="750000"/>
    <n v="937500"/>
    <n v="1125000"/>
    <n v="1500000"/>
    <n v="0.93986800000000004"/>
    <s v="0-100%"/>
    <n v="105735.15"/>
    <n v="0"/>
    <n v="0"/>
    <n v="0"/>
    <n v="0"/>
    <n v="105735.15"/>
    <n v="180792.15"/>
    <n v="105735.15"/>
    <n v="0"/>
    <n v="0"/>
    <n v="0"/>
    <n v="0"/>
    <n v="105735.15"/>
    <n v="180792.15"/>
  </r>
  <r>
    <n v="2066028762"/>
    <s v="Coralyn"/>
    <s v="Dudney"/>
    <s v="Coralyn Dudney"/>
    <x v="2"/>
    <n v="99848"/>
    <n v="20"/>
    <n v="573111"/>
    <n v="750000"/>
    <n v="937500"/>
    <n v="1125000"/>
    <n v="1500000"/>
    <n v="0.76414800000000005"/>
    <s v="0-100%"/>
    <n v="85966.65"/>
    <n v="0"/>
    <n v="0"/>
    <n v="0"/>
    <n v="0"/>
    <n v="85966.65"/>
    <n v="185814.65"/>
    <n v="85966.65"/>
    <n v="0"/>
    <n v="0"/>
    <n v="0"/>
    <n v="0"/>
    <n v="85966.65"/>
    <n v="185814.65"/>
  </r>
  <r>
    <n v="4029727026"/>
    <s v="Gonzalo"/>
    <s v="Dudson"/>
    <s v="Gonzalo Dudson"/>
    <x v="1"/>
    <n v="77473"/>
    <n v="21"/>
    <n v="760710"/>
    <n v="600000"/>
    <n v="750000"/>
    <n v="900000"/>
    <n v="1200000"/>
    <n v="1.2678499999999999"/>
    <s v="125-150%"/>
    <n v="78000"/>
    <n v="25500.000000000004"/>
    <n v="2249.1"/>
    <n v="0"/>
    <n v="0"/>
    <n v="105749.1"/>
    <n v="183222.1"/>
    <n v="96000"/>
    <n v="25500.000000000004"/>
    <n v="2142"/>
    <n v="0"/>
    <n v="0"/>
    <n v="123642"/>
    <n v="201115"/>
  </r>
  <r>
    <n v="9340388305"/>
    <s v="Alfi"/>
    <s v="Duesberry"/>
    <s v="Alfi Duesberry"/>
    <x v="1"/>
    <n v="59920"/>
    <n v="18"/>
    <n v="439483"/>
    <n v="600000"/>
    <n v="750000"/>
    <n v="900000"/>
    <n v="1200000"/>
    <n v="0.73247166666666663"/>
    <s v="0-100%"/>
    <n v="57132.79"/>
    <n v="0"/>
    <n v="0"/>
    <n v="0"/>
    <n v="0"/>
    <n v="57132.79"/>
    <n v="117052.79000000001"/>
    <n v="70317.279999999999"/>
    <n v="0"/>
    <n v="0"/>
    <n v="0"/>
    <n v="0"/>
    <n v="70317.279999999999"/>
    <n v="130237.28"/>
  </r>
  <r>
    <n v="1787288307"/>
    <s v="Sherlock"/>
    <s v="Duffell"/>
    <s v="Sherlock Duffell"/>
    <x v="1"/>
    <n v="79023"/>
    <n v="23"/>
    <n v="722389"/>
    <n v="600000"/>
    <n v="750000"/>
    <n v="900000"/>
    <n v="1200000"/>
    <n v="1.2039816666666667"/>
    <s v="100-125%"/>
    <n v="78000"/>
    <n v="20806.13"/>
    <n v="0"/>
    <n v="0"/>
    <n v="0"/>
    <n v="98806.13"/>
    <n v="177829.13"/>
    <n v="96000"/>
    <n v="20806.13"/>
    <n v="0"/>
    <n v="0"/>
    <n v="0"/>
    <n v="116806.13"/>
    <n v="195829.13"/>
  </r>
  <r>
    <n v="9052475601"/>
    <s v="Jermayne"/>
    <s v="Duffie"/>
    <s v="Jermayne Duffie"/>
    <x v="2"/>
    <n v="77596"/>
    <n v="15"/>
    <n v="464896"/>
    <n v="750000"/>
    <n v="937500"/>
    <n v="1125000"/>
    <n v="1500000"/>
    <n v="0.61986133333333338"/>
    <s v="0-100%"/>
    <n v="69734.399999999994"/>
    <n v="0"/>
    <n v="0"/>
    <n v="0"/>
    <n v="0"/>
    <n v="69734.399999999994"/>
    <n v="147330.4"/>
    <n v="69734.399999999994"/>
    <n v="0"/>
    <n v="0"/>
    <n v="0"/>
    <n v="0"/>
    <n v="69734.399999999994"/>
    <n v="147330.4"/>
  </r>
  <r>
    <n v="2307209530"/>
    <s v="Christan"/>
    <s v="Dukesbury"/>
    <s v="Christan Dukesbury"/>
    <x v="2"/>
    <n v="115318"/>
    <n v="26"/>
    <n v="732653"/>
    <n v="750000"/>
    <n v="937500"/>
    <n v="1125000"/>
    <n v="1500000"/>
    <n v="0.97687066666666666"/>
    <s v="0-100%"/>
    <n v="109897.95"/>
    <n v="0"/>
    <n v="0"/>
    <n v="0"/>
    <n v="0"/>
    <n v="109897.95"/>
    <n v="225215.95"/>
    <n v="117224.48"/>
    <n v="0"/>
    <n v="0"/>
    <n v="0"/>
    <n v="0"/>
    <n v="117224.48"/>
    <n v="232542.47999999998"/>
  </r>
  <r>
    <n v="1992195951"/>
    <s v="Matthus"/>
    <s v="Dumphrey"/>
    <s v="Matthus Dumphrey"/>
    <x v="0"/>
    <n v="49870"/>
    <n v="21"/>
    <n v="867952"/>
    <n v="500000"/>
    <n v="625000"/>
    <n v="750000"/>
    <n v="1000000"/>
    <n v="1.7359039999999999"/>
    <s v="150-200%"/>
    <n v="50000"/>
    <n v="18750"/>
    <n v="22500"/>
    <n v="25949.439999999999"/>
    <n v="0"/>
    <n v="117199.44"/>
    <n v="167069.44"/>
    <n v="75000"/>
    <n v="22500"/>
    <n v="31250"/>
    <n v="35385.599999999999"/>
    <n v="0"/>
    <n v="164135.6"/>
    <n v="214005.6"/>
  </r>
  <r>
    <n v="3303111790"/>
    <s v="Andris"/>
    <s v="Dunbleton"/>
    <s v="Andris Dunbleton"/>
    <x v="0"/>
    <n v="63069"/>
    <n v="20"/>
    <n v="650341"/>
    <n v="500000"/>
    <n v="625000"/>
    <n v="750000"/>
    <n v="1000000"/>
    <n v="1.3006819999999999"/>
    <s v="125-150%"/>
    <n v="50000"/>
    <n v="18750"/>
    <n v="4561.38"/>
    <n v="0"/>
    <n v="0"/>
    <n v="73311.38"/>
    <n v="136380.38"/>
    <n v="80000"/>
    <n v="21250"/>
    <n v="5068.2000000000007"/>
    <n v="0"/>
    <n v="0"/>
    <n v="106318.2"/>
    <n v="169387.2"/>
  </r>
  <r>
    <n v="4031884281"/>
    <s v="Fredi"/>
    <s v="Dunkerly"/>
    <s v="Fredi Dunkerly"/>
    <x v="2"/>
    <n v="89664"/>
    <n v="14"/>
    <n v="704891"/>
    <n v="750000"/>
    <n v="937500"/>
    <n v="1125000"/>
    <n v="1500000"/>
    <n v="0.93985466666666662"/>
    <s v="0-100%"/>
    <n v="105733.65"/>
    <n v="0"/>
    <n v="0"/>
    <n v="0"/>
    <n v="0"/>
    <n v="105733.65"/>
    <n v="195397.65"/>
    <n v="105733.65"/>
    <n v="0"/>
    <n v="0"/>
    <n v="0"/>
    <n v="0"/>
    <n v="105733.65"/>
    <n v="195397.65"/>
  </r>
  <r>
    <n v="1599457717"/>
    <s v="Julianna"/>
    <s v="Dunklee"/>
    <s v="Julianna Dunklee"/>
    <x v="0"/>
    <n v="33272"/>
    <n v="13"/>
    <n v="844242"/>
    <n v="500000"/>
    <n v="625000"/>
    <n v="750000"/>
    <n v="1000000"/>
    <n v="1.6884840000000001"/>
    <s v="150-200%"/>
    <n v="50000"/>
    <n v="18750"/>
    <n v="22500"/>
    <n v="20733.240000000002"/>
    <n v="0"/>
    <n v="111983.24"/>
    <n v="145255.24"/>
    <n v="75000"/>
    <n v="22500"/>
    <n v="31250"/>
    <n v="28272.6"/>
    <n v="0"/>
    <n v="157022.6"/>
    <n v="190294.6"/>
  </r>
  <r>
    <n v="9013891098"/>
    <s v="Cory"/>
    <s v="Duplan"/>
    <s v="Cory Duplan"/>
    <x v="2"/>
    <n v="102308"/>
    <n v="21"/>
    <n v="660630"/>
    <n v="750000"/>
    <n v="937500"/>
    <n v="1125000"/>
    <n v="1500000"/>
    <n v="0.88083999999999996"/>
    <s v="0-100%"/>
    <n v="99094.5"/>
    <n v="0"/>
    <n v="0"/>
    <n v="0"/>
    <n v="0"/>
    <n v="99094.5"/>
    <n v="201402.5"/>
    <n v="105700.8"/>
    <n v="0"/>
    <n v="0"/>
    <n v="0"/>
    <n v="0"/>
    <n v="105700.8"/>
    <n v="208008.8"/>
  </r>
  <r>
    <n v="5479449389"/>
    <s v="Lazar"/>
    <s v="Durant"/>
    <s v="Lazar Durant"/>
    <x v="1"/>
    <n v="63693"/>
    <n v="15"/>
    <n v="510949"/>
    <n v="600000"/>
    <n v="750000"/>
    <n v="900000"/>
    <n v="1200000"/>
    <n v="0.85158166666666668"/>
    <s v="0-100%"/>
    <n v="66423.37"/>
    <n v="0"/>
    <n v="0"/>
    <n v="0"/>
    <n v="0"/>
    <n v="66423.37"/>
    <n v="130116.37"/>
    <n v="76642.349999999991"/>
    <n v="0"/>
    <n v="0"/>
    <n v="0"/>
    <n v="0"/>
    <n v="76642.349999999991"/>
    <n v="140335.34999999998"/>
  </r>
  <r>
    <n v="7700368295"/>
    <s v="Tirrell"/>
    <s v="Durdle"/>
    <s v="Tirrell Durdle"/>
    <x v="0"/>
    <n v="47191"/>
    <n v="14"/>
    <n v="417788"/>
    <n v="500000"/>
    <n v="625000"/>
    <n v="750000"/>
    <n v="1000000"/>
    <n v="0.83557599999999999"/>
    <s v="0-100%"/>
    <n v="41778.800000000003"/>
    <n v="0"/>
    <n v="0"/>
    <n v="0"/>
    <n v="0"/>
    <n v="41778.800000000003"/>
    <n v="88969.8"/>
    <n v="62668.2"/>
    <n v="0"/>
    <n v="0"/>
    <n v="0"/>
    <n v="0"/>
    <n v="62668.2"/>
    <n v="109859.2"/>
  </r>
  <r>
    <n v="9238967105"/>
    <s v="Chalmers"/>
    <s v="Durrad"/>
    <s v="Chalmers Durrad"/>
    <x v="2"/>
    <n v="106881"/>
    <n v="20"/>
    <n v="827946"/>
    <n v="750000"/>
    <n v="937500"/>
    <n v="1125000"/>
    <n v="1500000"/>
    <n v="1.103928"/>
    <s v="100-125%"/>
    <n v="112500"/>
    <n v="14809.74"/>
    <n v="0"/>
    <n v="0"/>
    <n v="0"/>
    <n v="127309.74"/>
    <n v="234190.74"/>
    <n v="112500"/>
    <n v="17148.12"/>
    <n v="0"/>
    <n v="0"/>
    <n v="0"/>
    <n v="129648.12"/>
    <n v="236529.12"/>
  </r>
  <r>
    <n v="3097425365"/>
    <s v="Karalee"/>
    <s v="Durrance"/>
    <s v="Karalee Durrance"/>
    <x v="0"/>
    <n v="48216"/>
    <n v="22"/>
    <n v="605237"/>
    <n v="500000"/>
    <n v="625000"/>
    <n v="750000"/>
    <n v="1000000"/>
    <n v="1.210474"/>
    <s v="100-125%"/>
    <n v="50000"/>
    <n v="15785.55"/>
    <n v="0"/>
    <n v="0"/>
    <n v="0"/>
    <n v="65785.55"/>
    <n v="114001.55"/>
    <n v="75000"/>
    <n v="18942.66"/>
    <n v="0"/>
    <n v="0"/>
    <n v="0"/>
    <n v="93942.66"/>
    <n v="142158.66"/>
  </r>
  <r>
    <n v="6255831884"/>
    <s v="Orville"/>
    <s v="Dutt"/>
    <s v="Orville Dutt"/>
    <x v="1"/>
    <n v="53391"/>
    <n v="18"/>
    <n v="662396"/>
    <n v="600000"/>
    <n v="750000"/>
    <n v="900000"/>
    <n v="1200000"/>
    <n v="1.1039933333333334"/>
    <s v="100-125%"/>
    <n v="78000"/>
    <n v="10607.320000000002"/>
    <n v="0"/>
    <n v="0"/>
    <n v="0"/>
    <n v="88607.32"/>
    <n v="141998.32"/>
    <n v="90000"/>
    <n v="11231.279999999999"/>
    <n v="0"/>
    <n v="0"/>
    <n v="0"/>
    <n v="101231.28"/>
    <n v="154622.28"/>
  </r>
  <r>
    <n v="7645724897"/>
    <s v="Daphna"/>
    <s v="Dyson"/>
    <s v="Daphna Dyson"/>
    <x v="1"/>
    <n v="75174"/>
    <n v="19"/>
    <n v="983343"/>
    <n v="600000"/>
    <n v="750000"/>
    <n v="900000"/>
    <n v="1200000"/>
    <n v="1.6389050000000001"/>
    <s v="150-200%"/>
    <n v="78000"/>
    <n v="25500.000000000004"/>
    <n v="31500"/>
    <n v="21669.18"/>
    <n v="0"/>
    <n v="156669.18"/>
    <n v="231843.18"/>
    <n v="90000"/>
    <n v="33000"/>
    <n v="37500"/>
    <n v="27503.190000000002"/>
    <n v="0"/>
    <n v="188003.19"/>
    <n v="263177.19"/>
  </r>
  <r>
    <n v="7573774818"/>
    <s v="Tremaine"/>
    <s v="Dyzart"/>
    <s v="Tremaine Dyzart"/>
    <x v="1"/>
    <n v="66953"/>
    <n v="25"/>
    <n v="743782"/>
    <n v="600000"/>
    <n v="750000"/>
    <n v="900000"/>
    <n v="1200000"/>
    <n v="1.2396366666666667"/>
    <s v="100-125%"/>
    <n v="78000"/>
    <n v="24442.940000000002"/>
    <n v="0"/>
    <n v="0"/>
    <n v="0"/>
    <n v="102442.94"/>
    <n v="169395.94"/>
    <n v="90000"/>
    <n v="25880.76"/>
    <n v="0"/>
    <n v="0"/>
    <n v="0"/>
    <n v="115880.76"/>
    <n v="182833.76"/>
  </r>
  <r>
    <n v="1371021422"/>
    <s v="Aluino"/>
    <s v="Eble"/>
    <s v="Aluino Eble"/>
    <x v="1"/>
    <n v="55264"/>
    <n v="21"/>
    <n v="596801"/>
    <n v="600000"/>
    <n v="750000"/>
    <n v="900000"/>
    <n v="1200000"/>
    <n v="0.99466833333333338"/>
    <s v="0-100%"/>
    <n v="77584.13"/>
    <n v="0"/>
    <n v="0"/>
    <n v="0"/>
    <n v="0"/>
    <n v="77584.13"/>
    <n v="132848.13"/>
    <n v="95488.16"/>
    <n v="0"/>
    <n v="0"/>
    <n v="0"/>
    <n v="0"/>
    <n v="95488.16"/>
    <n v="150752.16"/>
  </r>
  <r>
    <n v="8750494546"/>
    <s v="Pietrek"/>
    <s v="Eborn"/>
    <s v="Pietrek Eborn"/>
    <x v="1"/>
    <n v="54058"/>
    <n v="32"/>
    <n v="682856"/>
    <n v="600000"/>
    <n v="750000"/>
    <n v="900000"/>
    <n v="1200000"/>
    <n v="1.1380933333333334"/>
    <s v="100-125%"/>
    <n v="78000"/>
    <n v="14085.52"/>
    <n v="0"/>
    <n v="0"/>
    <n v="0"/>
    <n v="92085.52"/>
    <n v="146143.52000000002"/>
    <n v="96000"/>
    <n v="14085.52"/>
    <n v="0"/>
    <n v="0"/>
    <n v="0"/>
    <n v="110085.52"/>
    <n v="164143.52000000002"/>
  </r>
  <r>
    <n v="7467563949"/>
    <s v="Stinky"/>
    <s v="Eddoes"/>
    <s v="Stinky Eddoes"/>
    <x v="0"/>
    <n v="50682"/>
    <n v="19"/>
    <n v="735042"/>
    <n v="500000"/>
    <n v="625000"/>
    <n v="750000"/>
    <n v="1000000"/>
    <n v="1.4700839999999999"/>
    <s v="125-150%"/>
    <n v="50000"/>
    <n v="18750"/>
    <n v="19807.559999999998"/>
    <n v="0"/>
    <n v="0"/>
    <n v="88557.56"/>
    <n v="139239.56"/>
    <n v="75000"/>
    <n v="22500"/>
    <n v="27510.5"/>
    <n v="0"/>
    <n v="0"/>
    <n v="125010.5"/>
    <n v="175692.5"/>
  </r>
  <r>
    <n v="1163292249"/>
    <s v="Janeva"/>
    <s v="Edelheid"/>
    <s v="Janeva Edelheid"/>
    <x v="2"/>
    <n v="90419"/>
    <n v="15"/>
    <n v="796327"/>
    <n v="750000"/>
    <n v="937500"/>
    <n v="1125000"/>
    <n v="1500000"/>
    <n v="1.0617693333333333"/>
    <s v="100-125%"/>
    <n v="112500"/>
    <n v="8802.1299999999992"/>
    <n v="0"/>
    <n v="0"/>
    <n v="0"/>
    <n v="121302.13"/>
    <n v="211721.13"/>
    <n v="112500"/>
    <n v="10191.94"/>
    <n v="0"/>
    <n v="0"/>
    <n v="0"/>
    <n v="122691.94"/>
    <n v="213110.94"/>
  </r>
  <r>
    <n v="8875320292"/>
    <s v="Yves"/>
    <s v="Edelmann"/>
    <s v="Yves Edelmann"/>
    <x v="2"/>
    <n v="95121"/>
    <n v="24"/>
    <n v="623150"/>
    <n v="750000"/>
    <n v="937500"/>
    <n v="1125000"/>
    <n v="1500000"/>
    <n v="0.83086666666666664"/>
    <s v="0-100%"/>
    <n v="93472.5"/>
    <n v="0"/>
    <n v="0"/>
    <n v="0"/>
    <n v="0"/>
    <n v="93472.5"/>
    <n v="188593.5"/>
    <n v="93472.5"/>
    <n v="0"/>
    <n v="0"/>
    <n v="0"/>
    <n v="0"/>
    <n v="93472.5"/>
    <n v="188593.5"/>
  </r>
  <r>
    <n v="6041314951"/>
    <s v="Lucita"/>
    <s v="Edington"/>
    <s v="Lucita Edington"/>
    <x v="1"/>
    <n v="76999"/>
    <n v="23"/>
    <n v="691255"/>
    <n v="600000"/>
    <n v="750000"/>
    <n v="900000"/>
    <n v="1200000"/>
    <n v="1.1520916666666667"/>
    <s v="100-125%"/>
    <n v="78000"/>
    <n v="15513.35"/>
    <n v="0"/>
    <n v="0"/>
    <n v="0"/>
    <n v="93513.35"/>
    <n v="170512.35"/>
    <n v="90000"/>
    <n v="20076.099999999999"/>
    <n v="0"/>
    <n v="0"/>
    <n v="0"/>
    <n v="110076.1"/>
    <n v="187075.1"/>
  </r>
  <r>
    <n v="5209112160"/>
    <s v="Keefer"/>
    <s v="Edmonson"/>
    <s v="Keefer Edmonson"/>
    <x v="2"/>
    <n v="123127"/>
    <n v="29"/>
    <n v="721356"/>
    <n v="750000"/>
    <n v="937500"/>
    <n v="1125000"/>
    <n v="1500000"/>
    <n v="0.961808"/>
    <s v="0-100%"/>
    <n v="108203.4"/>
    <n v="0"/>
    <n v="0"/>
    <n v="0"/>
    <n v="0"/>
    <n v="108203.4"/>
    <n v="231330.4"/>
    <n v="115416.96000000001"/>
    <n v="0"/>
    <n v="0"/>
    <n v="0"/>
    <n v="0"/>
    <n v="115416.96000000001"/>
    <n v="238543.96000000002"/>
  </r>
  <r>
    <n v="7251959615"/>
    <s v="Will"/>
    <s v="Elmhirst"/>
    <s v="Will Elmhirst"/>
    <x v="0"/>
    <n v="42095"/>
    <n v="18"/>
    <n v="229737"/>
    <n v="500000"/>
    <n v="625000"/>
    <n v="750000"/>
    <n v="1000000"/>
    <n v="0.45947399999999999"/>
    <s v="0-100%"/>
    <n v="22973.7"/>
    <n v="0"/>
    <n v="0"/>
    <n v="0"/>
    <n v="0"/>
    <n v="22973.7"/>
    <n v="65068.7"/>
    <n v="34460.549999999996"/>
    <n v="0"/>
    <n v="0"/>
    <n v="0"/>
    <n v="0"/>
    <n v="34460.549999999996"/>
    <n v="76555.549999999988"/>
  </r>
  <r>
    <n v="2944219065"/>
    <s v="Rodie"/>
    <s v="Elsip"/>
    <s v="Rodie Elsip"/>
    <x v="0"/>
    <n v="47688"/>
    <n v="19"/>
    <n v="935138"/>
    <n v="500000"/>
    <n v="625000"/>
    <n v="750000"/>
    <n v="1000000"/>
    <n v="1.870276"/>
    <s v="150-200%"/>
    <n v="50000"/>
    <n v="18750"/>
    <n v="22500"/>
    <n v="40730.36"/>
    <n v="0"/>
    <n v="131980.35999999999"/>
    <n v="179668.36"/>
    <n v="80000"/>
    <n v="21250"/>
    <n v="25000"/>
    <n v="40730.36"/>
    <n v="0"/>
    <n v="166980.35999999999"/>
    <n v="214668.36"/>
  </r>
  <r>
    <n v="6988089128"/>
    <s v="Leilah"/>
    <s v="Elsy"/>
    <s v="Leilah Elsy"/>
    <x v="2"/>
    <n v="89492"/>
    <n v="22"/>
    <n v="599656"/>
    <n v="750000"/>
    <n v="937500"/>
    <n v="1125000"/>
    <n v="1500000"/>
    <n v="0.79954133333333333"/>
    <s v="0-100%"/>
    <n v="89948.4"/>
    <n v="0"/>
    <n v="0"/>
    <n v="0"/>
    <n v="0"/>
    <n v="89948.4"/>
    <n v="179440.4"/>
    <n v="95944.960000000006"/>
    <n v="0"/>
    <n v="0"/>
    <n v="0"/>
    <n v="0"/>
    <n v="95944.960000000006"/>
    <n v="185436.96000000002"/>
  </r>
  <r>
    <n v="1053331541"/>
    <s v="Celine"/>
    <s v="Ennew"/>
    <s v="Celine Ennew"/>
    <x v="0"/>
    <n v="59443"/>
    <n v="25"/>
    <n v="458353"/>
    <n v="500000"/>
    <n v="625000"/>
    <n v="750000"/>
    <n v="1000000"/>
    <n v="0.91670600000000002"/>
    <s v="0-100%"/>
    <n v="45835.3"/>
    <n v="0"/>
    <n v="0"/>
    <n v="0"/>
    <n v="0"/>
    <n v="45835.3"/>
    <n v="105278.3"/>
    <n v="68752.95"/>
    <n v="0"/>
    <n v="0"/>
    <n v="0"/>
    <n v="0"/>
    <n v="68752.95"/>
    <n v="128195.95"/>
  </r>
  <r>
    <n v="2492824950"/>
    <s v="Iago"/>
    <s v="Epine"/>
    <s v="Iago Epine"/>
    <x v="2"/>
    <n v="86703"/>
    <n v="28"/>
    <n v="519595"/>
    <n v="750000"/>
    <n v="937500"/>
    <n v="1125000"/>
    <n v="1500000"/>
    <n v="0.69279333333333337"/>
    <s v="0-100%"/>
    <n v="77939.25"/>
    <n v="0"/>
    <n v="0"/>
    <n v="0"/>
    <n v="0"/>
    <n v="77939.25"/>
    <n v="164642.25"/>
    <n v="83135.199999999997"/>
    <n v="0"/>
    <n v="0"/>
    <n v="0"/>
    <n v="0"/>
    <n v="83135.199999999997"/>
    <n v="169838.2"/>
  </r>
  <r>
    <n v="1888605537"/>
    <s v="Hunter"/>
    <s v="Erni"/>
    <s v="Hunter Erni"/>
    <x v="1"/>
    <n v="72427"/>
    <n v="21"/>
    <n v="878279"/>
    <n v="600000"/>
    <n v="750000"/>
    <n v="900000"/>
    <n v="1200000"/>
    <n v="1.4637983333333333"/>
    <s v="125-150%"/>
    <n v="78000"/>
    <n v="25500.000000000004"/>
    <n v="26938.59"/>
    <n v="0"/>
    <n v="0"/>
    <n v="130438.59"/>
    <n v="202865.59"/>
    <n v="90000"/>
    <n v="27000"/>
    <n v="32069.75"/>
    <n v="0"/>
    <n v="0"/>
    <n v="149069.75"/>
    <n v="221496.75"/>
  </r>
  <r>
    <n v="197180590"/>
    <s v="Kimmi"/>
    <s v="Erskin"/>
    <s v="Kimmi Erskin"/>
    <x v="2"/>
    <n v="79036"/>
    <n v="24"/>
    <n v="860242"/>
    <n v="750000"/>
    <n v="937500"/>
    <n v="1125000"/>
    <n v="1500000"/>
    <n v="1.1469893333333334"/>
    <s v="100-125%"/>
    <n v="112500"/>
    <n v="20945.98"/>
    <n v="0"/>
    <n v="0"/>
    <n v="0"/>
    <n v="133445.98000000001"/>
    <n v="212481.98"/>
    <n v="120000"/>
    <n v="18741.140000000003"/>
    <n v="0"/>
    <n v="0"/>
    <n v="0"/>
    <n v="138741.14000000001"/>
    <n v="217777.14"/>
  </r>
  <r>
    <n v="8289594380"/>
    <s v="Claire"/>
    <s v="Espinos"/>
    <s v="Claire Espinos"/>
    <x v="0"/>
    <n v="37040"/>
    <n v="22"/>
    <n v="767064"/>
    <n v="500000"/>
    <n v="625000"/>
    <n v="750000"/>
    <n v="1000000"/>
    <n v="1.5341279999999999"/>
    <s v="150-200%"/>
    <n v="50000"/>
    <n v="18750"/>
    <n v="22500"/>
    <n v="3754.08"/>
    <n v="0"/>
    <n v="95004.08"/>
    <n v="132044.08000000002"/>
    <n v="75000"/>
    <n v="27500"/>
    <n v="31250"/>
    <n v="5631.12"/>
    <n v="0"/>
    <n v="139381.12"/>
    <n v="176421.12"/>
  </r>
  <r>
    <n v="7824503232"/>
    <s v="Artie"/>
    <s v="Etheredge"/>
    <s v="Artie Etheredge"/>
    <x v="1"/>
    <n v="79043"/>
    <n v="16"/>
    <n v="563706"/>
    <n v="600000"/>
    <n v="750000"/>
    <n v="900000"/>
    <n v="1200000"/>
    <n v="0.93950999999999996"/>
    <s v="0-100%"/>
    <n v="73281.78"/>
    <n v="0"/>
    <n v="0"/>
    <n v="0"/>
    <n v="0"/>
    <n v="73281.78"/>
    <n v="152324.78"/>
    <n v="90192.960000000006"/>
    <n v="0"/>
    <n v="0"/>
    <n v="0"/>
    <n v="0"/>
    <n v="90192.960000000006"/>
    <n v="169235.96000000002"/>
  </r>
  <r>
    <n v="5684780105"/>
    <s v="Nathaniel"/>
    <s v="Evered"/>
    <s v="Nathaniel Evered"/>
    <x v="2"/>
    <n v="99346"/>
    <n v="16"/>
    <n v="721970"/>
    <n v="750000"/>
    <n v="937500"/>
    <n v="1125000"/>
    <n v="1500000"/>
    <n v="0.96262666666666663"/>
    <s v="0-100%"/>
    <n v="108295.5"/>
    <n v="0"/>
    <n v="0"/>
    <n v="0"/>
    <n v="0"/>
    <n v="108295.5"/>
    <n v="207641.5"/>
    <n v="108295.5"/>
    <n v="0"/>
    <n v="0"/>
    <n v="0"/>
    <n v="0"/>
    <n v="108295.5"/>
    <n v="207641.5"/>
  </r>
  <r>
    <n v="7673188813"/>
    <s v="Jorie"/>
    <s v="Everex"/>
    <s v="Jorie Everex"/>
    <x v="1"/>
    <n v="72533"/>
    <n v="20"/>
    <n v="914251"/>
    <n v="600000"/>
    <n v="750000"/>
    <n v="900000"/>
    <n v="1200000"/>
    <n v="1.5237516666666666"/>
    <s v="150-200%"/>
    <n v="78000"/>
    <n v="25500.000000000004"/>
    <n v="31500"/>
    <n v="3705.26"/>
    <n v="0"/>
    <n v="138705.26"/>
    <n v="211238.26"/>
    <n v="96000"/>
    <n v="25500.000000000004"/>
    <n v="30000"/>
    <n v="3135.22"/>
    <n v="0"/>
    <n v="154635.22"/>
    <n v="227168.22"/>
  </r>
  <r>
    <n v="7242677408"/>
    <s v="Dexter"/>
    <s v="Ewington"/>
    <s v="Dexter Ewington"/>
    <x v="2"/>
    <n v="86868"/>
    <n v="9"/>
    <n v="833601"/>
    <n v="750000"/>
    <n v="937500"/>
    <n v="1125000"/>
    <n v="1500000"/>
    <n v="1.1114679999999999"/>
    <s v="100-125%"/>
    <n v="112500"/>
    <n v="15884.19"/>
    <n v="0"/>
    <n v="0"/>
    <n v="0"/>
    <n v="128384.19"/>
    <n v="215252.19"/>
    <n v="112500"/>
    <n v="15048.18"/>
    <n v="0"/>
    <n v="0"/>
    <n v="0"/>
    <n v="127548.18"/>
    <n v="214416.18"/>
  </r>
  <r>
    <n v="7688943361"/>
    <s v="Saree"/>
    <s v="Exrol"/>
    <s v="Saree Exrol"/>
    <x v="2"/>
    <n v="113364"/>
    <n v="24"/>
    <n v="923269"/>
    <n v="750000"/>
    <n v="937500"/>
    <n v="1125000"/>
    <n v="1500000"/>
    <n v="1.2310253333333334"/>
    <s v="100-125%"/>
    <n v="112500"/>
    <n v="32921.11"/>
    <n v="0"/>
    <n v="0"/>
    <n v="0"/>
    <n v="145421.10999999999"/>
    <n v="258785.11"/>
    <n v="112500"/>
    <n v="31188.42"/>
    <n v="0"/>
    <n v="0"/>
    <n v="0"/>
    <n v="143688.41999999998"/>
    <n v="257052.41999999998"/>
  </r>
  <r>
    <n v="1062607929"/>
    <s v="Ranice"/>
    <s v="Exton"/>
    <s v="Ranice Exton"/>
    <x v="2"/>
    <n v="101824"/>
    <n v="29"/>
    <n v="783210"/>
    <n v="750000"/>
    <n v="937500"/>
    <n v="1125000"/>
    <n v="1500000"/>
    <n v="1.0442800000000001"/>
    <s v="100-125%"/>
    <n v="112500"/>
    <n v="6309.9"/>
    <n v="0"/>
    <n v="0"/>
    <n v="0"/>
    <n v="118809.9"/>
    <n v="220633.9"/>
    <n v="112500"/>
    <n v="5977.8"/>
    <n v="0"/>
    <n v="0"/>
    <n v="0"/>
    <n v="118477.8"/>
    <n v="220301.8"/>
  </r>
  <r>
    <n v="960994726"/>
    <s v="Nichols"/>
    <s v="Exton"/>
    <s v="Nichols Exton"/>
    <x v="1"/>
    <n v="76727"/>
    <n v="20"/>
    <n v="1057474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52670.24"/>
    <n v="90000"/>
    <n v="27000"/>
    <n v="37500"/>
    <n v="47242.2"/>
    <n v="0"/>
    <n v="201742.2"/>
    <n v="278469.2"/>
  </r>
  <r>
    <n v="7961231404"/>
    <s v="Donelle"/>
    <s v="Eyckelbeck"/>
    <s v="Donelle Eyckelbeck"/>
    <x v="1"/>
    <n v="59253"/>
    <n v="25"/>
    <n v="892426"/>
    <n v="600000"/>
    <n v="750000"/>
    <n v="900000"/>
    <n v="1200000"/>
    <n v="1.4873766666666666"/>
    <s v="125-150%"/>
    <n v="78000"/>
    <n v="25500.000000000004"/>
    <n v="29909.46"/>
    <n v="0"/>
    <n v="0"/>
    <n v="133409.46"/>
    <n v="192662.46"/>
    <n v="90000"/>
    <n v="27000"/>
    <n v="35606.5"/>
    <n v="0"/>
    <n v="0"/>
    <n v="152606.5"/>
    <n v="211859.5"/>
  </r>
  <r>
    <n v="7966879720"/>
    <s v="Eal"/>
    <s v="Ezzle"/>
    <s v="Eal Ezzle"/>
    <x v="0"/>
    <n v="42251"/>
    <n v="18"/>
    <n v="772322"/>
    <n v="500000"/>
    <n v="625000"/>
    <n v="750000"/>
    <n v="1000000"/>
    <n v="1.5446439999999999"/>
    <s v="150-200%"/>
    <n v="50000"/>
    <n v="18750"/>
    <n v="22500"/>
    <n v="4910.84"/>
    <n v="0"/>
    <n v="96160.84"/>
    <n v="138411.84"/>
    <n v="75000"/>
    <n v="22500"/>
    <n v="31250"/>
    <n v="6696.5999999999995"/>
    <n v="0"/>
    <n v="135446.6"/>
    <n v="177697.6"/>
  </r>
  <r>
    <n v="7325246862"/>
    <s v="Rickert"/>
    <s v="Fairley"/>
    <s v="Rickert Fairley"/>
    <x v="2"/>
    <n v="113658"/>
    <n v="11"/>
    <n v="668595"/>
    <n v="750000"/>
    <n v="937500"/>
    <n v="1125000"/>
    <n v="1500000"/>
    <n v="0.89146000000000003"/>
    <s v="0-100%"/>
    <n v="100289.25"/>
    <n v="0"/>
    <n v="0"/>
    <n v="0"/>
    <n v="0"/>
    <n v="100289.25"/>
    <n v="213947.25"/>
    <n v="106975.2"/>
    <n v="0"/>
    <n v="0"/>
    <n v="0"/>
    <n v="0"/>
    <n v="106975.2"/>
    <n v="220633.2"/>
  </r>
  <r>
    <n v="9705650896"/>
    <s v="Phil"/>
    <s v="Falconar"/>
    <s v="Phil Falconar"/>
    <x v="1"/>
    <n v="54482"/>
    <n v="17"/>
    <n v="834217"/>
    <n v="600000"/>
    <n v="750000"/>
    <n v="900000"/>
    <n v="1200000"/>
    <n v="1.3903616666666667"/>
    <s v="125-150%"/>
    <n v="78000"/>
    <n v="25500.000000000004"/>
    <n v="17685.57"/>
    <n v="0"/>
    <n v="0"/>
    <n v="121185.57"/>
    <n v="175667.57"/>
    <n v="96000"/>
    <n v="25500.000000000004"/>
    <n v="16843.400000000001"/>
    <n v="0"/>
    <n v="0"/>
    <n v="138343.4"/>
    <n v="192825.4"/>
  </r>
  <r>
    <n v="9597202352"/>
    <s v="Arline"/>
    <s v="Fallowes"/>
    <s v="Arline Fallowes"/>
    <x v="1"/>
    <n v="65032"/>
    <n v="23"/>
    <n v="687708"/>
    <n v="600000"/>
    <n v="750000"/>
    <n v="900000"/>
    <n v="1200000"/>
    <n v="1.14618"/>
    <s v="100-125%"/>
    <n v="78000"/>
    <n v="14910.36"/>
    <n v="0"/>
    <n v="0"/>
    <n v="0"/>
    <n v="92910.36"/>
    <n v="157942.35999999999"/>
    <n v="96000"/>
    <n v="14910.36"/>
    <n v="0"/>
    <n v="0"/>
    <n v="0"/>
    <n v="110910.36"/>
    <n v="175942.36"/>
  </r>
  <r>
    <n v="9107581297"/>
    <s v="Sutherland"/>
    <s v="Fantin"/>
    <s v="Sutherland Fantin"/>
    <x v="2"/>
    <n v="113337"/>
    <n v="29"/>
    <n v="1055102"/>
    <n v="750000"/>
    <n v="937500"/>
    <n v="1125000"/>
    <n v="1500000"/>
    <n v="1.4068026666666666"/>
    <s v="125-150%"/>
    <n v="112500"/>
    <n v="35625"/>
    <n v="27048.460000000003"/>
    <n v="0"/>
    <n v="0"/>
    <n v="175173.46"/>
    <n v="288510.45999999996"/>
    <n v="112500"/>
    <n v="33750"/>
    <n v="29400.5"/>
    <n v="0"/>
    <n v="0"/>
    <n v="175650.5"/>
    <n v="288987.5"/>
  </r>
  <r>
    <n v="2314136845"/>
    <s v="Giles"/>
    <s v="Fardy"/>
    <s v="Giles Fardy"/>
    <x v="0"/>
    <n v="59184"/>
    <n v="20"/>
    <n v="688820"/>
    <n v="500000"/>
    <n v="625000"/>
    <n v="750000"/>
    <n v="1000000"/>
    <n v="1.37764"/>
    <s v="125-150%"/>
    <n v="50000"/>
    <n v="18750"/>
    <n v="11487.6"/>
    <n v="0"/>
    <n v="0"/>
    <n v="80237.600000000006"/>
    <n v="139421.6"/>
    <n v="75000"/>
    <n v="27500"/>
    <n v="15955"/>
    <n v="0"/>
    <n v="0"/>
    <n v="118455"/>
    <n v="177639"/>
  </r>
  <r>
    <n v="2698184272"/>
    <s v="Lucina"/>
    <s v="Farndon"/>
    <s v="Lucina Farndon"/>
    <x v="2"/>
    <n v="119400"/>
    <n v="26"/>
    <n v="618982"/>
    <n v="750000"/>
    <n v="937500"/>
    <n v="1125000"/>
    <n v="1500000"/>
    <n v="0.82530933333333334"/>
    <s v="0-100%"/>
    <n v="92847.3"/>
    <n v="0"/>
    <n v="0"/>
    <n v="0"/>
    <n v="0"/>
    <n v="92847.3"/>
    <n v="212247.3"/>
    <n v="92847.3"/>
    <n v="0"/>
    <n v="0"/>
    <n v="0"/>
    <n v="0"/>
    <n v="92847.3"/>
    <n v="212247.3"/>
  </r>
  <r>
    <n v="5561472151"/>
    <s v="Tessie"/>
    <s v="Farre"/>
    <s v="Tessie Farre"/>
    <x v="1"/>
    <n v="56655"/>
    <n v="19"/>
    <n v="1230202"/>
    <n v="600000"/>
    <n v="750000"/>
    <n v="900000"/>
    <n v="1200000"/>
    <n v="2.0503366666666665"/>
    <s v="&gt;200%"/>
    <n v="78000"/>
    <n v="25500.000000000004"/>
    <n v="31500"/>
    <n v="78000"/>
    <n v="3926.26"/>
    <n v="216926.26"/>
    <n v="273581.26"/>
    <n v="96000"/>
    <n v="25500.000000000004"/>
    <n v="30000"/>
    <n v="66000"/>
    <n v="3020.2000000000003"/>
    <n v="220520.2"/>
    <n v="277175.2"/>
  </r>
  <r>
    <n v="1192770250"/>
    <s v="Caro"/>
    <s v="Farrington"/>
    <s v="Caro Farrington"/>
    <x v="2"/>
    <n v="108380"/>
    <n v="29"/>
    <n v="739933"/>
    <n v="750000"/>
    <n v="937500"/>
    <n v="1125000"/>
    <n v="1500000"/>
    <n v="0.98657733333333331"/>
    <s v="0-100%"/>
    <n v="110989.95"/>
    <n v="0"/>
    <n v="0"/>
    <n v="0"/>
    <n v="0"/>
    <n v="110989.95"/>
    <n v="219369.95"/>
    <n v="110989.95"/>
    <n v="0"/>
    <n v="0"/>
    <n v="0"/>
    <n v="0"/>
    <n v="110989.95"/>
    <n v="219369.95"/>
  </r>
  <r>
    <n v="8333777430"/>
    <s v="Sadella"/>
    <s v="Fateley"/>
    <s v="Sadella Fateley"/>
    <x v="0"/>
    <n v="51314"/>
    <n v="26"/>
    <n v="653236"/>
    <n v="500000"/>
    <n v="625000"/>
    <n v="750000"/>
    <n v="1000000"/>
    <n v="1.3064720000000001"/>
    <s v="125-150%"/>
    <n v="50000"/>
    <n v="18750"/>
    <n v="5082.4799999999996"/>
    <n v="0"/>
    <n v="0"/>
    <n v="73832.479999999996"/>
    <n v="125146.48"/>
    <n v="75000"/>
    <n v="22500"/>
    <n v="7059"/>
    <n v="0"/>
    <n v="0"/>
    <n v="104559"/>
    <n v="155873"/>
  </r>
  <r>
    <n v="4409014943"/>
    <s v="Loleta"/>
    <s v="Faull"/>
    <s v="Loleta Faull"/>
    <x v="1"/>
    <n v="77365"/>
    <n v="19"/>
    <n v="664840"/>
    <n v="600000"/>
    <n v="750000"/>
    <n v="900000"/>
    <n v="1200000"/>
    <n v="1.1080666666666668"/>
    <s v="100-125%"/>
    <n v="78000"/>
    <n v="11022.800000000001"/>
    <n v="0"/>
    <n v="0"/>
    <n v="0"/>
    <n v="89022.8"/>
    <n v="166387.79999999999"/>
    <n v="90000"/>
    <n v="14264.8"/>
    <n v="0"/>
    <n v="0"/>
    <n v="0"/>
    <n v="104264.8"/>
    <n v="181629.8"/>
  </r>
  <r>
    <n v="5134745579"/>
    <s v="Chantalle"/>
    <s v="Fedynski"/>
    <s v="Chantalle Fedynski"/>
    <x v="2"/>
    <n v="84060"/>
    <n v="19"/>
    <n v="942255"/>
    <n v="750000"/>
    <n v="937500"/>
    <n v="1125000"/>
    <n v="1500000"/>
    <n v="1.25634"/>
    <s v="125-150%"/>
    <n v="112500"/>
    <n v="35625"/>
    <n v="1093.6500000000001"/>
    <n v="0"/>
    <n v="0"/>
    <n v="149218.65"/>
    <n v="233278.65"/>
    <n v="120000"/>
    <n v="31875.000000000004"/>
    <n v="951"/>
    <n v="0"/>
    <n v="0"/>
    <n v="152826"/>
    <n v="236886"/>
  </r>
  <r>
    <n v="4786629839"/>
    <s v="Carmen"/>
    <s v="Ferrick"/>
    <s v="Carmen Ferrick"/>
    <x v="0"/>
    <n v="47140"/>
    <n v="26"/>
    <n v="753098"/>
    <n v="500000"/>
    <n v="625000"/>
    <n v="750000"/>
    <n v="1000000"/>
    <n v="1.5061960000000001"/>
    <s v="150-200%"/>
    <n v="50000"/>
    <n v="18750"/>
    <n v="22500"/>
    <n v="681.56000000000006"/>
    <n v="0"/>
    <n v="91931.56"/>
    <n v="139071.56"/>
    <n v="75000"/>
    <n v="27500"/>
    <n v="31250"/>
    <n v="1022.34"/>
    <n v="0"/>
    <n v="134772.34"/>
    <n v="181912.34"/>
  </r>
  <r>
    <n v="8157157730"/>
    <s v="Norris"/>
    <s v="Ferrillio"/>
    <s v="Norris Ferrillio"/>
    <x v="1"/>
    <n v="73567"/>
    <n v="22"/>
    <n v="968216"/>
    <n v="600000"/>
    <n v="750000"/>
    <n v="900000"/>
    <n v="1200000"/>
    <n v="1.6136933333333334"/>
    <s v="150-200%"/>
    <n v="78000"/>
    <n v="25500.000000000004"/>
    <n v="31500"/>
    <n v="17736.16"/>
    <n v="0"/>
    <n v="152736.16"/>
    <n v="226303.16"/>
    <n v="96000"/>
    <n v="25500.000000000004"/>
    <n v="30000"/>
    <n v="15007.52"/>
    <n v="0"/>
    <n v="166507.51999999999"/>
    <n v="240074.52"/>
  </r>
  <r>
    <n v="5974179625"/>
    <s v="Bride"/>
    <s v="Fidelli"/>
    <s v="Bride Fidelli"/>
    <x v="2"/>
    <n v="102765"/>
    <n v="24"/>
    <n v="580079"/>
    <n v="750000"/>
    <n v="937500"/>
    <n v="1125000"/>
    <n v="1500000"/>
    <n v="0.77343866666666672"/>
    <s v="0-100%"/>
    <n v="87011.849999999991"/>
    <n v="0"/>
    <n v="0"/>
    <n v="0"/>
    <n v="0"/>
    <n v="87011.849999999991"/>
    <n v="189776.84999999998"/>
    <n v="87011.849999999991"/>
    <n v="0"/>
    <n v="0"/>
    <n v="0"/>
    <n v="0"/>
    <n v="87011.849999999991"/>
    <n v="189776.84999999998"/>
  </r>
  <r>
    <n v="8264394108"/>
    <s v="Myriam"/>
    <s v="Filby"/>
    <s v="Myriam Filby"/>
    <x v="2"/>
    <n v="113062"/>
    <n v="20"/>
    <n v="1039370"/>
    <n v="750000"/>
    <n v="937500"/>
    <n v="1125000"/>
    <n v="1500000"/>
    <n v="1.3858266666666668"/>
    <s v="125-150%"/>
    <n v="112500"/>
    <n v="35625"/>
    <n v="23430.100000000002"/>
    <n v="0"/>
    <n v="0"/>
    <n v="171555.1"/>
    <n v="284617.09999999998"/>
    <n v="112500"/>
    <n v="41250"/>
    <n v="25467.5"/>
    <n v="0"/>
    <n v="0"/>
    <n v="179217.5"/>
    <n v="292279.5"/>
  </r>
  <r>
    <n v="4967603564"/>
    <s v="Ferdinand"/>
    <s v="Filippucci"/>
    <s v="Ferdinand Filippucci"/>
    <x v="2"/>
    <n v="78019"/>
    <n v="20"/>
    <n v="956782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30578.86"/>
    <n v="112500"/>
    <n v="41250"/>
    <n v="4820.5"/>
    <n v="0"/>
    <n v="0"/>
    <n v="158570.5"/>
    <n v="236589.5"/>
  </r>
  <r>
    <n v="278558984"/>
    <s v="Rodrique"/>
    <s v="Filon"/>
    <s v="Rodrique Filon"/>
    <x v="1"/>
    <n v="62792"/>
    <n v="12"/>
    <n v="807637"/>
    <n v="600000"/>
    <n v="750000"/>
    <n v="900000"/>
    <n v="1200000"/>
    <n v="1.3460616666666667"/>
    <s v="125-150%"/>
    <n v="78000"/>
    <n v="25500.000000000004"/>
    <n v="12103.77"/>
    <n v="0"/>
    <n v="0"/>
    <n v="115603.77"/>
    <n v="178395.77000000002"/>
    <n v="96000"/>
    <n v="25500.000000000004"/>
    <n v="11527.400000000001"/>
    <n v="0"/>
    <n v="0"/>
    <n v="133027.4"/>
    <n v="195819.4"/>
  </r>
  <r>
    <n v="1411873114"/>
    <s v="Costa"/>
    <s v="Fincke"/>
    <s v="Costa Fincke"/>
    <x v="2"/>
    <n v="90585"/>
    <n v="13"/>
    <n v="916079"/>
    <n v="750000"/>
    <n v="937500"/>
    <n v="1125000"/>
    <n v="1500000"/>
    <n v="1.2214386666666666"/>
    <s v="100-125%"/>
    <n v="112500"/>
    <n v="31555.010000000002"/>
    <n v="0"/>
    <n v="0"/>
    <n v="0"/>
    <n v="144055.01"/>
    <n v="234640.01"/>
    <n v="112500"/>
    <n v="36537.379999999997"/>
    <n v="0"/>
    <n v="0"/>
    <n v="0"/>
    <n v="149037.38"/>
    <n v="239622.38"/>
  </r>
  <r>
    <n v="4359854056"/>
    <s v="Bernardina"/>
    <s v="Fisbey"/>
    <s v="Bernardina Fisbey"/>
    <x v="1"/>
    <n v="77185"/>
    <n v="33"/>
    <n v="775092"/>
    <n v="600000"/>
    <n v="750000"/>
    <n v="900000"/>
    <n v="1200000"/>
    <n v="1.29182"/>
    <s v="125-150%"/>
    <n v="78000"/>
    <n v="25500.000000000004"/>
    <n v="5269.32"/>
    <n v="0"/>
    <n v="0"/>
    <n v="108769.32"/>
    <n v="185954.32"/>
    <n v="90000"/>
    <n v="33000"/>
    <n v="6273"/>
    <n v="0"/>
    <n v="0"/>
    <n v="129273"/>
    <n v="206458"/>
  </r>
  <r>
    <n v="7962906979"/>
    <s v="Carmela"/>
    <s v="Fliege"/>
    <s v="Carmela Fliege"/>
    <x v="1"/>
    <n v="65149"/>
    <n v="15"/>
    <n v="842895"/>
    <n v="600000"/>
    <n v="750000"/>
    <n v="900000"/>
    <n v="1200000"/>
    <n v="1.404825"/>
    <s v="125-150%"/>
    <n v="78000"/>
    <n v="25500.000000000004"/>
    <n v="19507.95"/>
    <n v="0"/>
    <n v="0"/>
    <n v="123007.95"/>
    <n v="188156.95"/>
    <n v="90000"/>
    <n v="33000"/>
    <n v="23223.75"/>
    <n v="0"/>
    <n v="0"/>
    <n v="146223.75"/>
    <n v="211372.75"/>
  </r>
  <r>
    <n v="5422052862"/>
    <s v="Tamqrah"/>
    <s v="Flowerden"/>
    <s v="Tamqrah Flowerden"/>
    <x v="1"/>
    <n v="63500"/>
    <n v="19"/>
    <n v="758395"/>
    <n v="600000"/>
    <n v="750000"/>
    <n v="900000"/>
    <n v="1200000"/>
    <n v="1.2639916666666666"/>
    <s v="125-150%"/>
    <n v="78000"/>
    <n v="25500.000000000004"/>
    <n v="1762.95"/>
    <n v="0"/>
    <n v="0"/>
    <n v="105262.95"/>
    <n v="168762.95"/>
    <n v="96000"/>
    <n v="25500.000000000004"/>
    <n v="1679"/>
    <n v="0"/>
    <n v="0"/>
    <n v="123179"/>
    <n v="186679"/>
  </r>
  <r>
    <n v="6446166575"/>
    <s v="Blanche"/>
    <s v="Folliott"/>
    <s v="Blanche Folliott"/>
    <x v="0"/>
    <n v="54878"/>
    <n v="19"/>
    <n v="665283"/>
    <n v="500000"/>
    <n v="625000"/>
    <n v="750000"/>
    <n v="1000000"/>
    <n v="1.3305659999999999"/>
    <s v="125-150%"/>
    <n v="50000"/>
    <n v="18750"/>
    <n v="7250.94"/>
    <n v="0"/>
    <n v="0"/>
    <n v="76000.94"/>
    <n v="130878.94"/>
    <n v="80000"/>
    <n v="21250"/>
    <n v="8056.6"/>
    <n v="0"/>
    <n v="0"/>
    <n v="109306.6"/>
    <n v="164184.6"/>
  </r>
  <r>
    <n v="9518260397"/>
    <s v="Elfrida"/>
    <s v="Fone"/>
    <s v="Elfrida Fone"/>
    <x v="1"/>
    <n v="63471"/>
    <n v="18"/>
    <n v="516313"/>
    <n v="600000"/>
    <n v="750000"/>
    <n v="900000"/>
    <n v="1200000"/>
    <n v="0.86052166666666663"/>
    <s v="0-100%"/>
    <n v="67120.69"/>
    <n v="0"/>
    <n v="0"/>
    <n v="0"/>
    <n v="0"/>
    <n v="67120.69"/>
    <n v="130591.69"/>
    <n v="77446.95"/>
    <n v="0"/>
    <n v="0"/>
    <n v="0"/>
    <n v="0"/>
    <n v="77446.95"/>
    <n v="140917.95000000001"/>
  </r>
  <r>
    <n v="844376051"/>
    <s v="Erika"/>
    <s v="Forsaith"/>
    <s v="Erika Forsaith"/>
    <x v="0"/>
    <n v="45096"/>
    <n v="19"/>
    <n v="570251"/>
    <n v="500000"/>
    <n v="625000"/>
    <n v="750000"/>
    <n v="1000000"/>
    <n v="1.1405019999999999"/>
    <s v="100-125%"/>
    <n v="50000"/>
    <n v="10537.65"/>
    <n v="0"/>
    <n v="0"/>
    <n v="0"/>
    <n v="60537.65"/>
    <n v="105633.65"/>
    <n v="75000"/>
    <n v="12645.18"/>
    <n v="0"/>
    <n v="0"/>
    <n v="0"/>
    <n v="87645.18"/>
    <n v="132741.18"/>
  </r>
  <r>
    <n v="9095573850"/>
    <s v="Alyssa"/>
    <s v="Forsyth"/>
    <s v="Alyssa Forsyth"/>
    <x v="0"/>
    <n v="48251"/>
    <n v="13"/>
    <n v="680087"/>
    <n v="500000"/>
    <n v="625000"/>
    <n v="750000"/>
    <n v="1000000"/>
    <n v="1.360174"/>
    <s v="125-150%"/>
    <n v="50000"/>
    <n v="18750"/>
    <n v="9915.66"/>
    <n v="0"/>
    <n v="0"/>
    <n v="78665.66"/>
    <n v="126916.66"/>
    <n v="75000"/>
    <n v="22500"/>
    <n v="13771.75"/>
    <n v="0"/>
    <n v="0"/>
    <n v="111271.75"/>
    <n v="159522.75"/>
  </r>
  <r>
    <n v="9651729414"/>
    <s v="May"/>
    <s v="Fortesquieu"/>
    <s v="May Fortesquieu"/>
    <x v="0"/>
    <n v="35803"/>
    <n v="18"/>
    <n v="595107"/>
    <n v="500000"/>
    <n v="625000"/>
    <n v="750000"/>
    <n v="1000000"/>
    <n v="1.1902140000000001"/>
    <s v="100-125%"/>
    <n v="50000"/>
    <n v="14266.05"/>
    <n v="0"/>
    <n v="0"/>
    <n v="0"/>
    <n v="64266.05"/>
    <n v="100069.05"/>
    <n v="75000"/>
    <n v="20923.54"/>
    <n v="0"/>
    <n v="0"/>
    <n v="0"/>
    <n v="95923.540000000008"/>
    <n v="131726.54"/>
  </r>
  <r>
    <n v="6732216945"/>
    <s v="Lucila"/>
    <s v="Fosh"/>
    <s v="Lucila Fosh"/>
    <x v="0"/>
    <n v="35593"/>
    <n v="24"/>
    <n v="574225"/>
    <n v="500000"/>
    <n v="625000"/>
    <n v="750000"/>
    <n v="1000000"/>
    <n v="1.14845"/>
    <s v="100-125%"/>
    <n v="50000"/>
    <n v="11133.75"/>
    <n v="0"/>
    <n v="0"/>
    <n v="0"/>
    <n v="61133.75"/>
    <n v="96726.75"/>
    <n v="75000"/>
    <n v="16329.5"/>
    <n v="0"/>
    <n v="0"/>
    <n v="0"/>
    <n v="91329.5"/>
    <n v="126922.5"/>
  </r>
  <r>
    <n v="3469413983"/>
    <s v="Danit"/>
    <s v="Fosserd"/>
    <s v="Danit Fosserd"/>
    <x v="0"/>
    <n v="38104"/>
    <n v="20"/>
    <n v="909707"/>
    <n v="500000"/>
    <n v="625000"/>
    <n v="750000"/>
    <n v="1000000"/>
    <n v="1.8194140000000001"/>
    <s v="150-200%"/>
    <n v="50000"/>
    <n v="18750"/>
    <n v="22500"/>
    <n v="35135.54"/>
    <n v="0"/>
    <n v="126385.54000000001"/>
    <n v="164489.54"/>
    <n v="75000"/>
    <n v="27500"/>
    <n v="31250"/>
    <n v="52703.310000000005"/>
    <n v="0"/>
    <n v="186453.31"/>
    <n v="224557.31"/>
  </r>
  <r>
    <n v="8189289020"/>
    <s v="Lotty"/>
    <s v="Foxall"/>
    <s v="Lotty Foxall"/>
    <x v="2"/>
    <n v="112300"/>
    <n v="22"/>
    <n v="523072"/>
    <n v="750000"/>
    <n v="937500"/>
    <n v="1125000"/>
    <n v="1500000"/>
    <n v="0.69742933333333335"/>
    <s v="0-100%"/>
    <n v="78460.800000000003"/>
    <n v="0"/>
    <n v="0"/>
    <n v="0"/>
    <n v="0"/>
    <n v="78460.800000000003"/>
    <n v="190760.8"/>
    <n v="78460.800000000003"/>
    <n v="0"/>
    <n v="0"/>
    <n v="0"/>
    <n v="0"/>
    <n v="78460.800000000003"/>
    <n v="190760.8"/>
  </r>
  <r>
    <n v="7233077789"/>
    <s v="Horatio"/>
    <s v="Franchyonok"/>
    <s v="Horatio Franchyonok"/>
    <x v="0"/>
    <n v="43173"/>
    <n v="18"/>
    <n v="621576"/>
    <n v="500000"/>
    <n v="625000"/>
    <n v="750000"/>
    <n v="1000000"/>
    <n v="1.243152"/>
    <s v="100-125%"/>
    <n v="50000"/>
    <n v="18236.399999999998"/>
    <n v="0"/>
    <n v="0"/>
    <n v="0"/>
    <n v="68236.399999999994"/>
    <n v="111409.4"/>
    <n v="75000"/>
    <n v="21883.68"/>
    <n v="0"/>
    <n v="0"/>
    <n v="0"/>
    <n v="96883.68"/>
    <n v="140056.68"/>
  </r>
  <r>
    <n v="8545135858"/>
    <s v="Annis"/>
    <s v="Francomb"/>
    <s v="Annis Francomb"/>
    <x v="0"/>
    <n v="41563"/>
    <n v="20"/>
    <n v="697983"/>
    <n v="500000"/>
    <n v="625000"/>
    <n v="750000"/>
    <n v="1000000"/>
    <n v="1.395966"/>
    <s v="125-150%"/>
    <n v="50000"/>
    <n v="18750"/>
    <n v="13136.939999999999"/>
    <n v="0"/>
    <n v="0"/>
    <n v="81886.94"/>
    <n v="123449.94"/>
    <n v="75000"/>
    <n v="27500"/>
    <n v="18245.75"/>
    <n v="0"/>
    <n v="0"/>
    <n v="120745.75"/>
    <n v="162308.75"/>
  </r>
  <r>
    <n v="8445779583"/>
    <s v="Cyndia"/>
    <s v="Fratson"/>
    <s v="Cyndia Fratson"/>
    <x v="1"/>
    <n v="61293"/>
    <n v="16"/>
    <n v="733725"/>
    <n v="600000"/>
    <n v="750000"/>
    <n v="900000"/>
    <n v="1200000"/>
    <n v="1.2228749999999999"/>
    <s v="100-125%"/>
    <n v="78000"/>
    <n v="22733.25"/>
    <n v="0"/>
    <n v="0"/>
    <n v="0"/>
    <n v="100733.25"/>
    <n v="162026.25"/>
    <n v="96000"/>
    <n v="22733.25"/>
    <n v="0"/>
    <n v="0"/>
    <n v="0"/>
    <n v="118733.25"/>
    <n v="180026.25"/>
  </r>
  <r>
    <n v="4472356473"/>
    <s v="Gradey"/>
    <s v="Frazier"/>
    <s v="Gradey Frazier"/>
    <x v="2"/>
    <n v="79672"/>
    <n v="17"/>
    <n v="478308"/>
    <n v="750000"/>
    <n v="937500"/>
    <n v="1125000"/>
    <n v="1500000"/>
    <n v="0.63774399999999998"/>
    <s v="0-100%"/>
    <n v="71746.2"/>
    <n v="0"/>
    <n v="0"/>
    <n v="0"/>
    <n v="0"/>
    <n v="71746.2"/>
    <n v="151418.20000000001"/>
    <n v="71746.2"/>
    <n v="0"/>
    <n v="0"/>
    <n v="0"/>
    <n v="0"/>
    <n v="71746.2"/>
    <n v="151418.20000000001"/>
  </r>
  <r>
    <n v="8154943166"/>
    <s v="Arleen"/>
    <s v="Freezor"/>
    <s v="Arleen Freezor"/>
    <x v="0"/>
    <n v="38259"/>
    <n v="14"/>
    <n v="817460"/>
    <n v="500000"/>
    <n v="625000"/>
    <n v="750000"/>
    <n v="1000000"/>
    <n v="1.6349199999999999"/>
    <s v="150-200%"/>
    <n v="50000"/>
    <n v="18750"/>
    <n v="22500"/>
    <n v="14841.2"/>
    <n v="0"/>
    <n v="106091.2"/>
    <n v="144350.20000000001"/>
    <n v="75000"/>
    <n v="27500"/>
    <n v="31250"/>
    <n v="22261.8"/>
    <n v="0"/>
    <n v="156011.79999999999"/>
    <n v="194270.8"/>
  </r>
  <r>
    <n v="9207464802"/>
    <s v="Arvin"/>
    <s v="Friar"/>
    <s v="Arvin Friar"/>
    <x v="2"/>
    <n v="109300"/>
    <n v="14"/>
    <n v="751994"/>
    <n v="750000"/>
    <n v="937500"/>
    <n v="1125000"/>
    <n v="1500000"/>
    <n v="1.0026586666666666"/>
    <s v="100-125%"/>
    <n v="112500"/>
    <n v="378.86"/>
    <n v="0"/>
    <n v="0"/>
    <n v="0"/>
    <n v="112878.86"/>
    <n v="222178.86"/>
    <n v="112500"/>
    <n v="358.91999999999996"/>
    <n v="0"/>
    <n v="0"/>
    <n v="0"/>
    <n v="112858.92"/>
    <n v="222158.91999999998"/>
  </r>
  <r>
    <n v="959209328"/>
    <s v="Rodd"/>
    <s v="Froggatt"/>
    <s v="Rodd Froggatt"/>
    <x v="0"/>
    <n v="48352"/>
    <n v="11"/>
    <n v="329383"/>
    <n v="500000"/>
    <n v="625000"/>
    <n v="750000"/>
    <n v="1000000"/>
    <n v="0.65876599999999996"/>
    <s v="0-100%"/>
    <n v="32938.300000000003"/>
    <n v="0"/>
    <n v="0"/>
    <n v="0"/>
    <n v="0"/>
    <n v="32938.300000000003"/>
    <n v="81290.3"/>
    <n v="49407.45"/>
    <n v="0"/>
    <n v="0"/>
    <n v="0"/>
    <n v="0"/>
    <n v="49407.45"/>
    <n v="97759.45"/>
  </r>
  <r>
    <n v="3435517239"/>
    <s v="Taite"/>
    <s v="Fulk"/>
    <s v="Taite Fulk"/>
    <x v="0"/>
    <n v="47873"/>
    <n v="20"/>
    <n v="482137"/>
    <n v="500000"/>
    <n v="625000"/>
    <n v="750000"/>
    <n v="1000000"/>
    <n v="0.96427399999999996"/>
    <s v="0-100%"/>
    <n v="48213.700000000004"/>
    <n v="0"/>
    <n v="0"/>
    <n v="0"/>
    <n v="0"/>
    <n v="48213.700000000004"/>
    <n v="96086.700000000012"/>
    <n v="77141.919999999998"/>
    <n v="0"/>
    <n v="0"/>
    <n v="0"/>
    <n v="0"/>
    <n v="77141.919999999998"/>
    <n v="125014.92"/>
  </r>
  <r>
    <n v="3217797337"/>
    <s v="Delia"/>
    <s v="Fylan"/>
    <s v="Delia Fylan"/>
    <x v="0"/>
    <n v="57960"/>
    <n v="23"/>
    <n v="600509"/>
    <n v="500000"/>
    <n v="625000"/>
    <n v="750000"/>
    <n v="1000000"/>
    <n v="1.2010179999999999"/>
    <s v="100-125%"/>
    <n v="50000"/>
    <n v="15076.349999999999"/>
    <n v="0"/>
    <n v="0"/>
    <n v="0"/>
    <n v="65076.35"/>
    <n v="123036.35"/>
    <n v="75000"/>
    <n v="18091.62"/>
    <n v="0"/>
    <n v="0"/>
    <n v="0"/>
    <n v="93091.62"/>
    <n v="151051.62"/>
  </r>
  <r>
    <n v="7462528568"/>
    <s v="Rani"/>
    <s v="Gaffney"/>
    <s v="Rani Gaffney"/>
    <x v="1"/>
    <n v="50108"/>
    <n v="20"/>
    <n v="826224"/>
    <n v="600000"/>
    <n v="750000"/>
    <n v="900000"/>
    <n v="1200000"/>
    <n v="1.37704"/>
    <s v="125-150%"/>
    <n v="78000"/>
    <n v="25500.000000000004"/>
    <n v="16007.039999999999"/>
    <n v="0"/>
    <n v="0"/>
    <n v="119507.04"/>
    <n v="169615.03999999998"/>
    <n v="90000"/>
    <n v="33000"/>
    <n v="19056"/>
    <n v="0"/>
    <n v="0"/>
    <n v="142056"/>
    <n v="192164"/>
  </r>
  <r>
    <n v="8239612253"/>
    <s v="Ferrel"/>
    <s v="Gainforth"/>
    <s v="Ferrel Gainforth"/>
    <x v="2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n v="80960.7"/>
    <n v="162690.70000000001"/>
    <n v="80960.7"/>
    <n v="0"/>
    <n v="0"/>
    <n v="0"/>
    <n v="0"/>
    <n v="80960.7"/>
    <n v="162690.70000000001"/>
  </r>
  <r>
    <n v="7367438190"/>
    <s v="Rochella"/>
    <s v="Galland"/>
    <s v="Rochella Galland"/>
    <x v="0"/>
    <n v="47043"/>
    <n v="24"/>
    <n v="433083"/>
    <n v="500000"/>
    <n v="625000"/>
    <n v="750000"/>
    <n v="1000000"/>
    <n v="0.86616599999999999"/>
    <s v="0-100%"/>
    <n v="43308.3"/>
    <n v="0"/>
    <n v="0"/>
    <n v="0"/>
    <n v="0"/>
    <n v="43308.3"/>
    <n v="90351.3"/>
    <n v="69293.279999999999"/>
    <n v="0"/>
    <n v="0"/>
    <n v="0"/>
    <n v="0"/>
    <n v="69293.279999999999"/>
    <n v="116336.28"/>
  </r>
  <r>
    <n v="5675852751"/>
    <s v="Junina"/>
    <s v="Galland"/>
    <s v="Junina Galland"/>
    <x v="0"/>
    <n v="62435"/>
    <n v="16"/>
    <n v="696630"/>
    <n v="500000"/>
    <n v="625000"/>
    <n v="750000"/>
    <n v="1000000"/>
    <n v="1.3932599999999999"/>
    <s v="125-150%"/>
    <n v="50000"/>
    <n v="18750"/>
    <n v="12893.4"/>
    <n v="0"/>
    <n v="0"/>
    <n v="81643.399999999994"/>
    <n v="144078.39999999999"/>
    <n v="80000"/>
    <n v="21250"/>
    <n v="14326"/>
    <n v="0"/>
    <n v="0"/>
    <n v="115576"/>
    <n v="178011"/>
  </r>
  <r>
    <n v="3560320844"/>
    <s v="Packston"/>
    <s v="Gamlin"/>
    <s v="Packston Gamlin"/>
    <x v="1"/>
    <n v="72341"/>
    <n v="22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34677.92"/>
    <n v="90000"/>
    <n v="27000"/>
    <n v="37500"/>
    <n v="31542.6"/>
    <n v="0"/>
    <n v="186042.6"/>
    <n v="258383.6"/>
  </r>
  <r>
    <n v="1898839557"/>
    <s v="Glynis"/>
    <s v="Garaghan"/>
    <s v="Glynis Garaghan"/>
    <x v="1"/>
    <n v="70011"/>
    <n v="32"/>
    <n v="78778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81445.43"/>
    <n v="90000"/>
    <n v="27000"/>
    <n v="9445.75"/>
    <n v="0"/>
    <n v="0"/>
    <n v="126445.75"/>
    <n v="196456.75"/>
  </r>
  <r>
    <n v="9104569016"/>
    <s v="Leighton"/>
    <s v="Garbar"/>
    <s v="Leighton Garbar"/>
    <x v="1"/>
    <n v="74551"/>
    <n v="16"/>
    <n v="665862"/>
    <n v="600000"/>
    <n v="750000"/>
    <n v="900000"/>
    <n v="1200000"/>
    <n v="1.1097699999999999"/>
    <s v="100-125%"/>
    <n v="78000"/>
    <n v="11196.54"/>
    <n v="0"/>
    <n v="0"/>
    <n v="0"/>
    <n v="89196.540000000008"/>
    <n v="163747.54"/>
    <n v="96000"/>
    <n v="11196.54"/>
    <n v="0"/>
    <n v="0"/>
    <n v="0"/>
    <n v="107196.54000000001"/>
    <n v="181747.54"/>
  </r>
  <r>
    <n v="3597778305"/>
    <s v="Emanuele"/>
    <s v="Garfitt"/>
    <s v="Emanuele Garfitt"/>
    <x v="2"/>
    <n v="101808"/>
    <n v="29"/>
    <n v="474301"/>
    <n v="750000"/>
    <n v="937500"/>
    <n v="1125000"/>
    <n v="1500000"/>
    <n v="0.63240133333333337"/>
    <s v="0-100%"/>
    <n v="71145.149999999994"/>
    <n v="0"/>
    <n v="0"/>
    <n v="0"/>
    <n v="0"/>
    <n v="71145.149999999994"/>
    <n v="172953.15"/>
    <n v="71145.149999999994"/>
    <n v="0"/>
    <n v="0"/>
    <n v="0"/>
    <n v="0"/>
    <n v="71145.149999999994"/>
    <n v="172953.15"/>
  </r>
  <r>
    <n v="5082945165"/>
    <s v="Hillyer"/>
    <s v="Garrique"/>
    <s v="Hillyer Garrique"/>
    <x v="0"/>
    <n v="57158"/>
    <n v="22"/>
    <n v="689066"/>
    <n v="500000"/>
    <n v="625000"/>
    <n v="750000"/>
    <n v="1000000"/>
    <n v="1.3781319999999999"/>
    <s v="125-150%"/>
    <n v="50000"/>
    <n v="18750"/>
    <n v="11531.88"/>
    <n v="0"/>
    <n v="0"/>
    <n v="80281.88"/>
    <n v="137439.88"/>
    <n v="75000"/>
    <n v="22500"/>
    <n v="16016.5"/>
    <n v="0"/>
    <n v="0"/>
    <n v="113516.5"/>
    <n v="170674.5"/>
  </r>
  <r>
    <n v="228985188"/>
    <s v="Klement"/>
    <s v="Garrison"/>
    <s v="Klement Garrison"/>
    <x v="1"/>
    <n v="57755"/>
    <n v="25"/>
    <n v="610839"/>
    <n v="600000"/>
    <n v="750000"/>
    <n v="900000"/>
    <n v="1200000"/>
    <n v="1.018065"/>
    <s v="100-125%"/>
    <n v="78000"/>
    <n v="1842.63"/>
    <n v="0"/>
    <n v="0"/>
    <n v="0"/>
    <n v="79842.63"/>
    <n v="137597.63"/>
    <n v="90000"/>
    <n v="2384.58"/>
    <n v="0"/>
    <n v="0"/>
    <n v="0"/>
    <n v="92384.58"/>
    <n v="150139.58000000002"/>
  </r>
  <r>
    <n v="244523738"/>
    <s v="Katlin"/>
    <s v="Garthland"/>
    <s v="Katlin Garthland"/>
    <x v="0"/>
    <n v="49959"/>
    <n v="23"/>
    <n v="724529"/>
    <n v="500000"/>
    <n v="625000"/>
    <n v="750000"/>
    <n v="1000000"/>
    <n v="1.449058"/>
    <s v="125-150%"/>
    <n v="50000"/>
    <n v="18750"/>
    <n v="17915.219999999998"/>
    <n v="0"/>
    <n v="0"/>
    <n v="86665.22"/>
    <n v="136624.22"/>
    <n v="75000"/>
    <n v="22500"/>
    <n v="24882.25"/>
    <n v="0"/>
    <n v="0"/>
    <n v="122382.25"/>
    <n v="172341.25"/>
  </r>
  <r>
    <n v="7205256240"/>
    <s v="Simone"/>
    <s v="Garz"/>
    <s v="Simone Garz"/>
    <x v="1"/>
    <n v="78106"/>
    <n v="17"/>
    <n v="805015"/>
    <n v="600000"/>
    <n v="750000"/>
    <n v="900000"/>
    <n v="1200000"/>
    <n v="1.3416916666666667"/>
    <s v="125-150%"/>
    <n v="78000"/>
    <n v="25500.000000000004"/>
    <n v="11553.15"/>
    <n v="0"/>
    <n v="0"/>
    <n v="115053.15"/>
    <n v="193159.15"/>
    <n v="90000"/>
    <n v="33000"/>
    <n v="13753.75"/>
    <n v="0"/>
    <n v="0"/>
    <n v="136753.75"/>
    <n v="214859.75"/>
  </r>
  <r>
    <n v="495702854"/>
    <s v="Gennifer"/>
    <s v="Gaythwaite"/>
    <s v="Gennifer Gaythwaite"/>
    <x v="0"/>
    <n v="39500"/>
    <n v="23"/>
    <n v="685881"/>
    <n v="500000"/>
    <n v="625000"/>
    <n v="750000"/>
    <n v="1000000"/>
    <n v="1.3717619999999999"/>
    <s v="125-150%"/>
    <n v="50000"/>
    <n v="18750"/>
    <n v="10958.58"/>
    <n v="0"/>
    <n v="0"/>
    <n v="79708.58"/>
    <n v="119208.58"/>
    <n v="75000"/>
    <n v="27500"/>
    <n v="15220.25"/>
    <n v="0"/>
    <n v="0"/>
    <n v="117720.25"/>
    <n v="157220.25"/>
  </r>
  <r>
    <n v="7630993544"/>
    <s v="Ranice"/>
    <s v="Gaytor"/>
    <s v="Ranice Gaytor"/>
    <x v="1"/>
    <n v="51631"/>
    <n v="13"/>
    <n v="417717"/>
    <n v="600000"/>
    <n v="750000"/>
    <n v="900000"/>
    <n v="1200000"/>
    <n v="0.69619500000000001"/>
    <s v="0-100%"/>
    <n v="54303.21"/>
    <n v="0"/>
    <n v="0"/>
    <n v="0"/>
    <n v="0"/>
    <n v="54303.21"/>
    <n v="105934.20999999999"/>
    <n v="66834.720000000001"/>
    <n v="0"/>
    <n v="0"/>
    <n v="0"/>
    <n v="0"/>
    <n v="66834.720000000001"/>
    <n v="118465.72"/>
  </r>
  <r>
    <n v="6718456802"/>
    <s v="Duane"/>
    <s v="Geoghegan"/>
    <s v="Duane Geoghegan"/>
    <x v="1"/>
    <n v="55542"/>
    <n v="20"/>
    <n v="747967"/>
    <n v="600000"/>
    <n v="750000"/>
    <n v="900000"/>
    <n v="1200000"/>
    <n v="1.2466116666666667"/>
    <s v="100-125%"/>
    <n v="78000"/>
    <n v="25154.390000000003"/>
    <n v="0"/>
    <n v="0"/>
    <n v="0"/>
    <n v="103154.39"/>
    <n v="158696.39000000001"/>
    <n v="90000"/>
    <n v="26634.059999999998"/>
    <n v="0"/>
    <n v="0"/>
    <n v="0"/>
    <n v="116634.06"/>
    <n v="172176.06"/>
  </r>
  <r>
    <n v="4323171323"/>
    <s v="Bartlet"/>
    <s v="Gerardeaux"/>
    <s v="Bartlet Gerardeaux"/>
    <x v="1"/>
    <n v="59667"/>
    <n v="26"/>
    <n v="609192"/>
    <n v="600000"/>
    <n v="750000"/>
    <n v="900000"/>
    <n v="1200000"/>
    <n v="1.01532"/>
    <s v="100-125%"/>
    <n v="78000"/>
    <n v="1562.64"/>
    <n v="0"/>
    <n v="0"/>
    <n v="0"/>
    <n v="79562.64"/>
    <n v="139229.64000000001"/>
    <n v="90000"/>
    <n v="2022.24"/>
    <n v="0"/>
    <n v="0"/>
    <n v="0"/>
    <n v="92022.24"/>
    <n v="151689.24"/>
  </r>
  <r>
    <n v="6961242316"/>
    <s v="Dionisio"/>
    <s v="Gethyn"/>
    <s v="Dionisio Gethyn"/>
    <x v="0"/>
    <n v="49504"/>
    <n v="17"/>
    <n v="585405"/>
    <n v="500000"/>
    <n v="625000"/>
    <n v="750000"/>
    <n v="1000000"/>
    <n v="1.1708099999999999"/>
    <s v="100-125%"/>
    <n v="50000"/>
    <n v="12810.75"/>
    <n v="0"/>
    <n v="0"/>
    <n v="0"/>
    <n v="62810.75"/>
    <n v="112314.75"/>
    <n v="80000"/>
    <n v="14518.85"/>
    <n v="0"/>
    <n v="0"/>
    <n v="0"/>
    <n v="94518.85"/>
    <n v="144022.85"/>
  </r>
  <r>
    <n v="2450711406"/>
    <s v="Dorothea"/>
    <s v="Gheeraert"/>
    <s v="Dorothea Gheeraert"/>
    <x v="2"/>
    <n v="106013"/>
    <n v="24"/>
    <n v="656054"/>
    <n v="750000"/>
    <n v="937500"/>
    <n v="1125000"/>
    <n v="1500000"/>
    <n v="0.87473866666666666"/>
    <s v="0-100%"/>
    <n v="98408.099999999991"/>
    <n v="0"/>
    <n v="0"/>
    <n v="0"/>
    <n v="0"/>
    <n v="98408.099999999991"/>
    <n v="204421.09999999998"/>
    <n v="104968.64"/>
    <n v="0"/>
    <n v="0"/>
    <n v="0"/>
    <n v="0"/>
    <n v="104968.64"/>
    <n v="210981.64"/>
  </r>
  <r>
    <n v="8047841793"/>
    <s v="Cymbre"/>
    <s v="Giampietro"/>
    <s v="Cymbre Giampietro"/>
    <x v="0"/>
    <n v="46338"/>
    <n v="18"/>
    <n v="631287"/>
    <n v="500000"/>
    <n v="625000"/>
    <n v="750000"/>
    <n v="1000000"/>
    <n v="1.2625740000000001"/>
    <s v="125-150%"/>
    <n v="50000"/>
    <n v="18750"/>
    <n v="1131.6599999999999"/>
    <n v="0"/>
    <n v="0"/>
    <n v="69881.66"/>
    <n v="116219.66"/>
    <n v="80000"/>
    <n v="21250"/>
    <n v="1257.4000000000001"/>
    <n v="0"/>
    <n v="0"/>
    <n v="102507.4"/>
    <n v="148845.4"/>
  </r>
  <r>
    <n v="5792300712"/>
    <s v="Gayelord"/>
    <s v="Gianelli"/>
    <s v="Gayelord Gianelli"/>
    <x v="1"/>
    <n v="70471"/>
    <n v="24"/>
    <n v="854317"/>
    <n v="600000"/>
    <n v="750000"/>
    <n v="900000"/>
    <n v="1200000"/>
    <n v="1.4238616666666666"/>
    <s v="125-150%"/>
    <n v="78000"/>
    <n v="25500.000000000004"/>
    <n v="21906.57"/>
    <n v="0"/>
    <n v="0"/>
    <n v="125406.57"/>
    <n v="195877.57"/>
    <n v="90000"/>
    <n v="27000"/>
    <n v="26079.25"/>
    <n v="0"/>
    <n v="0"/>
    <n v="143079.25"/>
    <n v="213550.25"/>
  </r>
  <r>
    <n v="29906814"/>
    <s v="Fredelia"/>
    <s v="Gianetti"/>
    <s v="Fredelia Gianetti"/>
    <x v="1"/>
    <n v="73967"/>
    <n v="20"/>
    <n v="621231"/>
    <n v="600000"/>
    <n v="750000"/>
    <n v="900000"/>
    <n v="1200000"/>
    <n v="1.035385"/>
    <s v="100-125%"/>
    <n v="78000"/>
    <n v="3609.2700000000004"/>
    <n v="0"/>
    <n v="0"/>
    <n v="0"/>
    <n v="81609.27"/>
    <n v="155576.27000000002"/>
    <n v="90000"/>
    <n v="4670.82"/>
    <n v="0"/>
    <n v="0"/>
    <n v="0"/>
    <n v="94670.82"/>
    <n v="168637.82"/>
  </r>
  <r>
    <n v="4094820760"/>
    <s v="Elmore"/>
    <s v="Gianullo"/>
    <s v="Elmore Gianullo"/>
    <x v="1"/>
    <n v="74967"/>
    <n v="17"/>
    <n v="948935"/>
    <n v="600000"/>
    <n v="750000"/>
    <n v="900000"/>
    <n v="1200000"/>
    <n v="1.5815583333333334"/>
    <s v="150-200%"/>
    <n v="78000"/>
    <n v="25500.000000000004"/>
    <n v="31500"/>
    <n v="12723.1"/>
    <n v="0"/>
    <n v="147723.1"/>
    <n v="222690.1"/>
    <n v="90000"/>
    <n v="33000"/>
    <n v="37500"/>
    <n v="16148.550000000001"/>
    <n v="0"/>
    <n v="176648.55"/>
    <n v="251615.55"/>
  </r>
  <r>
    <n v="2670196322"/>
    <s v="Glenn"/>
    <s v="Gillespie"/>
    <s v="Glenn Gillespie"/>
    <x v="0"/>
    <n v="50840"/>
    <n v="24"/>
    <n v="711786"/>
    <n v="500000"/>
    <n v="625000"/>
    <n v="750000"/>
    <n v="1000000"/>
    <n v="1.4235720000000001"/>
    <s v="125-150%"/>
    <n v="50000"/>
    <n v="18750"/>
    <n v="15621.48"/>
    <n v="0"/>
    <n v="0"/>
    <n v="84371.48"/>
    <n v="135211.47999999998"/>
    <n v="80000"/>
    <n v="21250"/>
    <n v="17357.2"/>
    <n v="0"/>
    <n v="0"/>
    <n v="118607.2"/>
    <n v="169447.2"/>
  </r>
  <r>
    <n v="9331851693"/>
    <s v="Glennie"/>
    <s v="Giorgio"/>
    <s v="Glennie Giorgio"/>
    <x v="0"/>
    <n v="37472"/>
    <n v="22"/>
    <n v="798230"/>
    <n v="500000"/>
    <n v="625000"/>
    <n v="750000"/>
    <n v="1000000"/>
    <n v="1.59646"/>
    <s v="150-200%"/>
    <n v="50000"/>
    <n v="18750"/>
    <n v="22500"/>
    <n v="10610.6"/>
    <n v="0"/>
    <n v="101860.6"/>
    <n v="139332.6"/>
    <n v="80000"/>
    <n v="21250"/>
    <n v="25000"/>
    <n v="10610.6"/>
    <n v="0"/>
    <n v="136860.6"/>
    <n v="174332.6"/>
  </r>
  <r>
    <n v="5412518958"/>
    <s v="Row"/>
    <s v="Giottini"/>
    <s v="Row Giottini"/>
    <x v="0"/>
    <n v="34010"/>
    <n v="31"/>
    <n v="659813"/>
    <n v="500000"/>
    <n v="625000"/>
    <n v="750000"/>
    <n v="1000000"/>
    <n v="1.319626"/>
    <s v="125-150%"/>
    <n v="50000"/>
    <n v="18750"/>
    <n v="6266.34"/>
    <n v="0"/>
    <n v="0"/>
    <n v="75016.34"/>
    <n v="109026.34"/>
    <n v="75000"/>
    <n v="22500"/>
    <n v="8703.25"/>
    <n v="0"/>
    <n v="0"/>
    <n v="106203.25"/>
    <n v="140213.25"/>
  </r>
  <r>
    <n v="3600185284"/>
    <s v="Nial"/>
    <s v="Giovanazzi"/>
    <s v="Nial Giovanazzi"/>
    <x v="1"/>
    <n v="52134"/>
    <n v="18"/>
    <n v="808246"/>
    <n v="600000"/>
    <n v="750000"/>
    <n v="900000"/>
    <n v="1200000"/>
    <n v="1.3470766666666667"/>
    <s v="125-150%"/>
    <n v="78000"/>
    <n v="25500.000000000004"/>
    <n v="12231.66"/>
    <n v="0"/>
    <n v="0"/>
    <n v="115731.66"/>
    <n v="167865.66"/>
    <n v="90000"/>
    <n v="33000"/>
    <n v="14561.5"/>
    <n v="0"/>
    <n v="0"/>
    <n v="137561.5"/>
    <n v="189695.5"/>
  </r>
  <r>
    <n v="6173504774"/>
    <s v="Meredith"/>
    <s v="Giraudot"/>
    <s v="Meredith Giraudot"/>
    <x v="2"/>
    <n v="124928"/>
    <n v="22"/>
    <n v="588509"/>
    <n v="750000"/>
    <n v="937500"/>
    <n v="1125000"/>
    <n v="1500000"/>
    <n v="0.78467866666666664"/>
    <s v="0-100%"/>
    <n v="88276.349999999991"/>
    <n v="0"/>
    <n v="0"/>
    <n v="0"/>
    <n v="0"/>
    <n v="88276.349999999991"/>
    <n v="213204.34999999998"/>
    <n v="88276.349999999991"/>
    <n v="0"/>
    <n v="0"/>
    <n v="0"/>
    <n v="0"/>
    <n v="88276.349999999991"/>
    <n v="213204.34999999998"/>
  </r>
  <r>
    <n v="9293760045"/>
    <s v="Clem"/>
    <s v="Girth"/>
    <s v="Clem Girth"/>
    <x v="0"/>
    <n v="48405"/>
    <n v="18"/>
    <n v="764254"/>
    <n v="500000"/>
    <n v="625000"/>
    <n v="750000"/>
    <n v="1000000"/>
    <n v="1.528508"/>
    <s v="150-200%"/>
    <n v="50000"/>
    <n v="18750"/>
    <n v="22500"/>
    <n v="3135.88"/>
    <n v="0"/>
    <n v="94385.88"/>
    <n v="142790.88"/>
    <n v="75000"/>
    <n v="27500"/>
    <n v="31250"/>
    <n v="4703.8200000000006"/>
    <n v="0"/>
    <n v="138453.82"/>
    <n v="186858.82"/>
  </r>
  <r>
    <n v="3858163570"/>
    <s v="Arlin"/>
    <s v="Glacken"/>
    <s v="Arlin Glacken"/>
    <x v="1"/>
    <n v="75333"/>
    <n v="28"/>
    <n v="414450"/>
    <n v="600000"/>
    <n v="750000"/>
    <n v="900000"/>
    <n v="1200000"/>
    <n v="0.69074999999999998"/>
    <s v="0-100%"/>
    <n v="53878.5"/>
    <n v="0"/>
    <n v="0"/>
    <n v="0"/>
    <n v="0"/>
    <n v="53878.5"/>
    <n v="129211.5"/>
    <n v="66312"/>
    <n v="0"/>
    <n v="0"/>
    <n v="0"/>
    <n v="0"/>
    <n v="66312"/>
    <n v="141645"/>
  </r>
  <r>
    <n v="4504361140"/>
    <s v="Genni"/>
    <s v="Glader"/>
    <s v="Genni Glader"/>
    <x v="0"/>
    <n v="45337"/>
    <n v="17"/>
    <n v="594518"/>
    <n v="500000"/>
    <n v="625000"/>
    <n v="750000"/>
    <n v="1000000"/>
    <n v="1.189036"/>
    <s v="100-125%"/>
    <n v="50000"/>
    <n v="14177.699999999999"/>
    <n v="0"/>
    <n v="0"/>
    <n v="0"/>
    <n v="64177.7"/>
    <n v="109514.7"/>
    <n v="75000"/>
    <n v="17013.239999999998"/>
    <n v="0"/>
    <n v="0"/>
    <n v="0"/>
    <n v="92013.239999999991"/>
    <n v="137350.24"/>
  </r>
  <r>
    <n v="8971738782"/>
    <s v="Jolee"/>
    <s v="Gladyer"/>
    <s v="Jolee Gladyer"/>
    <x v="2"/>
    <n v="124815"/>
    <n v="25"/>
    <n v="476791"/>
    <n v="750000"/>
    <n v="937500"/>
    <n v="1125000"/>
    <n v="1500000"/>
    <n v="0.63572133333333336"/>
    <s v="0-100%"/>
    <n v="71518.649999999994"/>
    <n v="0"/>
    <n v="0"/>
    <n v="0"/>
    <n v="0"/>
    <n v="71518.649999999994"/>
    <n v="196333.65"/>
    <n v="71518.649999999994"/>
    <n v="0"/>
    <n v="0"/>
    <n v="0"/>
    <n v="0"/>
    <n v="71518.649999999994"/>
    <n v="196333.65"/>
  </r>
  <r>
    <n v="1152386727"/>
    <s v="Izzy"/>
    <s v="Glennon"/>
    <s v="Izzy Glennon"/>
    <x v="1"/>
    <n v="77211"/>
    <n v="21"/>
    <n v="673714"/>
    <n v="600000"/>
    <n v="750000"/>
    <n v="900000"/>
    <n v="1200000"/>
    <n v="1.1228566666666666"/>
    <s v="100-125%"/>
    <n v="78000"/>
    <n v="12531.380000000001"/>
    <n v="0"/>
    <n v="0"/>
    <n v="0"/>
    <n v="90531.38"/>
    <n v="167742.38"/>
    <n v="90000"/>
    <n v="13268.519999999999"/>
    <n v="0"/>
    <n v="0"/>
    <n v="0"/>
    <n v="103268.52"/>
    <n v="180479.52000000002"/>
  </r>
  <r>
    <n v="6279928705"/>
    <s v="Caroline"/>
    <s v="Glidden"/>
    <s v="Caroline Glidden"/>
    <x v="1"/>
    <n v="79834"/>
    <n v="31"/>
    <n v="683280"/>
    <n v="600000"/>
    <n v="750000"/>
    <n v="900000"/>
    <n v="1200000"/>
    <n v="1.1388"/>
    <s v="100-125%"/>
    <n v="78000"/>
    <n v="14157.6"/>
    <n v="0"/>
    <n v="0"/>
    <n v="0"/>
    <n v="92157.6"/>
    <n v="171991.6"/>
    <n v="96000"/>
    <n v="14157.6"/>
    <n v="0"/>
    <n v="0"/>
    <n v="0"/>
    <n v="110157.6"/>
    <n v="189991.6"/>
  </r>
  <r>
    <n v="2579936017"/>
    <s v="Sunny"/>
    <s v="Glyne"/>
    <s v="Sunny Glyne"/>
    <x v="2"/>
    <n v="97827"/>
    <n v="14"/>
    <n v="767904"/>
    <n v="750000"/>
    <n v="937500"/>
    <n v="1125000"/>
    <n v="1500000"/>
    <n v="1.0238719999999999"/>
    <s v="100-125%"/>
    <n v="112500"/>
    <n v="3401.76"/>
    <n v="0"/>
    <n v="0"/>
    <n v="0"/>
    <n v="115901.75999999999"/>
    <n v="213728.76"/>
    <n v="112500"/>
    <n v="3938.88"/>
    <n v="0"/>
    <n v="0"/>
    <n v="0"/>
    <n v="116438.88"/>
    <n v="214265.88"/>
  </r>
  <r>
    <n v="5186660353"/>
    <s v="Demetri"/>
    <s v="Goatman"/>
    <s v="Demetri Goatman"/>
    <x v="1"/>
    <n v="79767"/>
    <n v="27"/>
    <n v="457093"/>
    <n v="600000"/>
    <n v="750000"/>
    <n v="900000"/>
    <n v="1200000"/>
    <n v="0.76182166666666662"/>
    <s v="0-100%"/>
    <n v="59422.090000000004"/>
    <n v="0"/>
    <n v="0"/>
    <n v="0"/>
    <n v="0"/>
    <n v="59422.090000000004"/>
    <n v="139189.09"/>
    <n v="68563.95"/>
    <n v="0"/>
    <n v="0"/>
    <n v="0"/>
    <n v="0"/>
    <n v="68563.95"/>
    <n v="148330.95000000001"/>
  </r>
  <r>
    <n v="1918356416"/>
    <s v="Bea"/>
    <s v="Gofton"/>
    <s v="Bea Gofton"/>
    <x v="2"/>
    <n v="114671"/>
    <n v="26"/>
    <n v="730353"/>
    <n v="750000"/>
    <n v="937500"/>
    <n v="1125000"/>
    <n v="1500000"/>
    <n v="0.973804"/>
    <s v="0-100%"/>
    <n v="109552.95"/>
    <n v="0"/>
    <n v="0"/>
    <n v="0"/>
    <n v="0"/>
    <n v="109552.95"/>
    <n v="224223.95"/>
    <n v="116856.48"/>
    <n v="0"/>
    <n v="0"/>
    <n v="0"/>
    <n v="0"/>
    <n v="116856.48"/>
    <n v="231527.47999999998"/>
  </r>
  <r>
    <n v="3824197065"/>
    <s v="Orland"/>
    <s v="Gommery"/>
    <s v="Orland Gommery"/>
    <x v="2"/>
    <n v="81431"/>
    <n v="22"/>
    <n v="714034"/>
    <n v="750000"/>
    <n v="937500"/>
    <n v="1125000"/>
    <n v="1500000"/>
    <n v="0.9520453333333333"/>
    <s v="0-100%"/>
    <n v="107105.09999999999"/>
    <n v="0"/>
    <n v="0"/>
    <n v="0"/>
    <n v="0"/>
    <n v="107105.09999999999"/>
    <n v="188536.09999999998"/>
    <n v="114245.44"/>
    <n v="0"/>
    <n v="0"/>
    <n v="0"/>
    <n v="0"/>
    <n v="114245.44"/>
    <n v="195676.44"/>
  </r>
  <r>
    <n v="899126162"/>
    <s v="Nolie"/>
    <s v="Gonnin"/>
    <s v="Nolie Gonnin"/>
    <x v="1"/>
    <n v="61001"/>
    <n v="21"/>
    <n v="788591"/>
    <n v="600000"/>
    <n v="750000"/>
    <n v="900000"/>
    <n v="1200000"/>
    <n v="1.3143183333333333"/>
    <s v="125-150%"/>
    <n v="78000"/>
    <n v="25500.000000000004"/>
    <n v="8104.11"/>
    <n v="0"/>
    <n v="0"/>
    <n v="111604.11"/>
    <n v="172605.11"/>
    <n v="96000"/>
    <n v="25500.000000000004"/>
    <n v="7718.2000000000007"/>
    <n v="0"/>
    <n v="0"/>
    <n v="129218.2"/>
    <n v="190219.2"/>
  </r>
  <r>
    <n v="2411473303"/>
    <s v="Ivan"/>
    <s v="Gonzalo"/>
    <s v="Ivan Gonzalo"/>
    <x v="1"/>
    <n v="76803"/>
    <n v="14"/>
    <n v="496536"/>
    <n v="600000"/>
    <n v="750000"/>
    <n v="900000"/>
    <n v="1200000"/>
    <n v="0.82755999999999996"/>
    <s v="0-100%"/>
    <n v="64549.68"/>
    <n v="0"/>
    <n v="0"/>
    <n v="0"/>
    <n v="0"/>
    <n v="64549.68"/>
    <n v="141352.68"/>
    <n v="79445.759999999995"/>
    <n v="0"/>
    <n v="0"/>
    <n v="0"/>
    <n v="0"/>
    <n v="79445.759999999995"/>
    <n v="156248.76"/>
  </r>
  <r>
    <n v="2074776004"/>
    <s v="Salli"/>
    <s v="Gooda"/>
    <s v="Salli Gooda"/>
    <x v="1"/>
    <n v="77087"/>
    <n v="21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17329.9"/>
    <n v="90000"/>
    <n v="27000"/>
    <n v="37500"/>
    <n v="6049.5"/>
    <n v="0"/>
    <n v="160549.5"/>
    <n v="237636.5"/>
  </r>
  <r>
    <n v="9829586073"/>
    <s v="Cordelia"/>
    <s v="Goodered"/>
    <s v="Cordelia Goodered"/>
    <x v="2"/>
    <n v="88725"/>
    <n v="23"/>
    <n v="805766"/>
    <n v="750000"/>
    <n v="937500"/>
    <n v="1125000"/>
    <n v="1500000"/>
    <n v="1.0743546666666666"/>
    <s v="100-125%"/>
    <n v="112500"/>
    <n v="10595.54"/>
    <n v="0"/>
    <n v="0"/>
    <n v="0"/>
    <n v="123095.54000000001"/>
    <n v="211820.54"/>
    <n v="112500"/>
    <n v="10037.879999999999"/>
    <n v="0"/>
    <n v="0"/>
    <n v="0"/>
    <n v="122537.88"/>
    <n v="211262.88"/>
  </r>
  <r>
    <n v="4525743115"/>
    <s v="Pablo"/>
    <s v="Goodhand"/>
    <s v="Pablo Goodhand"/>
    <x v="2"/>
    <n v="96928"/>
    <n v="25"/>
    <n v="830753"/>
    <n v="750000"/>
    <n v="937500"/>
    <n v="1125000"/>
    <n v="1500000"/>
    <n v="1.1076706666666667"/>
    <s v="100-125%"/>
    <n v="112500"/>
    <n v="15343.07"/>
    <n v="0"/>
    <n v="0"/>
    <n v="0"/>
    <n v="127843.07"/>
    <n v="224771.07"/>
    <n v="120000"/>
    <n v="13728.01"/>
    <n v="0"/>
    <n v="0"/>
    <n v="0"/>
    <n v="133728.01"/>
    <n v="230656.01"/>
  </r>
  <r>
    <n v="8460683117"/>
    <s v="Jonathon"/>
    <s v="Goodrum"/>
    <s v="Jonathon Goodrum"/>
    <x v="2"/>
    <n v="117035"/>
    <n v="23"/>
    <n v="787996"/>
    <n v="750000"/>
    <n v="937500"/>
    <n v="1125000"/>
    <n v="1500000"/>
    <n v="1.0506613333333332"/>
    <s v="100-125%"/>
    <n v="112500"/>
    <n v="7219.24"/>
    <n v="0"/>
    <n v="0"/>
    <n v="0"/>
    <n v="119719.24"/>
    <n v="236754.24"/>
    <n v="112500"/>
    <n v="8359.1200000000008"/>
    <n v="0"/>
    <n v="0"/>
    <n v="0"/>
    <n v="120859.12"/>
    <n v="237894.12"/>
  </r>
  <r>
    <n v="8550875457"/>
    <s v="Darnall"/>
    <s v="Goodship"/>
    <s v="Darnall Goodship"/>
    <x v="0"/>
    <n v="32108"/>
    <n v="14"/>
    <n v="704311"/>
    <n v="500000"/>
    <n v="625000"/>
    <n v="750000"/>
    <n v="1000000"/>
    <n v="1.408622"/>
    <s v="125-150%"/>
    <n v="50000"/>
    <n v="18750"/>
    <n v="14275.98"/>
    <n v="0"/>
    <n v="0"/>
    <n v="83025.98"/>
    <n v="115133.98"/>
    <n v="75000"/>
    <n v="22500"/>
    <n v="19827.75"/>
    <n v="0"/>
    <n v="0"/>
    <n v="117327.75"/>
    <n v="149435.75"/>
  </r>
  <r>
    <n v="7033916019"/>
    <s v="Jaquenetta"/>
    <s v="Gorelli"/>
    <s v="Jaquenetta Gorelli"/>
    <x v="1"/>
    <n v="57801"/>
    <n v="9"/>
    <n v="596808"/>
    <n v="600000"/>
    <n v="750000"/>
    <n v="900000"/>
    <n v="1200000"/>
    <n v="0.99468000000000001"/>
    <s v="0-100%"/>
    <n v="77585.040000000008"/>
    <n v="0"/>
    <n v="0"/>
    <n v="0"/>
    <n v="0"/>
    <n v="77585.040000000008"/>
    <n v="135386.04"/>
    <n v="89521.2"/>
    <n v="0"/>
    <n v="0"/>
    <n v="0"/>
    <n v="0"/>
    <n v="89521.2"/>
    <n v="147322.20000000001"/>
  </r>
  <r>
    <n v="325547246"/>
    <s v="Murdock"/>
    <s v="Gorton"/>
    <s v="Murdock Gorton"/>
    <x v="2"/>
    <n v="89591"/>
    <n v="25"/>
    <n v="642284"/>
    <n v="750000"/>
    <n v="937500"/>
    <n v="1125000"/>
    <n v="1500000"/>
    <n v="0.85637866666666662"/>
    <s v="0-100%"/>
    <n v="96342.599999999991"/>
    <n v="0"/>
    <n v="0"/>
    <n v="0"/>
    <n v="0"/>
    <n v="96342.599999999991"/>
    <n v="185933.59999999998"/>
    <n v="96342.599999999991"/>
    <n v="0"/>
    <n v="0"/>
    <n v="0"/>
    <n v="0"/>
    <n v="96342.599999999991"/>
    <n v="185933.59999999998"/>
  </r>
  <r>
    <n v="806065796"/>
    <s v="Verine"/>
    <s v="Gouldstone"/>
    <s v="Verine Gouldstone"/>
    <x v="2"/>
    <n v="109896"/>
    <n v="17"/>
    <n v="955328"/>
    <n v="750000"/>
    <n v="937500"/>
    <n v="1125000"/>
    <n v="1500000"/>
    <n v="1.2737706666666666"/>
    <s v="125-150%"/>
    <n v="112500"/>
    <n v="35625"/>
    <n v="4100.4400000000005"/>
    <n v="0"/>
    <n v="0"/>
    <n v="152225.44"/>
    <n v="262121.44"/>
    <n v="112500"/>
    <n v="41250"/>
    <n v="4457"/>
    <n v="0"/>
    <n v="0"/>
    <n v="158207"/>
    <n v="268103"/>
  </r>
  <r>
    <n v="3000763902"/>
    <s v="Elbertina"/>
    <s v="Gounet"/>
    <s v="Elbertina Gounet"/>
    <x v="2"/>
    <n v="109550"/>
    <n v="26"/>
    <n v="518943"/>
    <n v="750000"/>
    <n v="937500"/>
    <n v="1125000"/>
    <n v="1500000"/>
    <n v="0.69192399999999998"/>
    <s v="0-100%"/>
    <n v="77841.45"/>
    <n v="0"/>
    <n v="0"/>
    <n v="0"/>
    <n v="0"/>
    <n v="77841.45"/>
    <n v="187391.45"/>
    <n v="83030.880000000005"/>
    <n v="0"/>
    <n v="0"/>
    <n v="0"/>
    <n v="0"/>
    <n v="83030.880000000005"/>
    <n v="192580.88"/>
  </r>
  <r>
    <n v="3040116061"/>
    <s v="Antonina"/>
    <s v="Grammer"/>
    <s v="Antonina Grammer"/>
    <x v="1"/>
    <n v="65836"/>
    <n v="21"/>
    <n v="791364"/>
    <n v="600000"/>
    <n v="750000"/>
    <n v="900000"/>
    <n v="1200000"/>
    <n v="1.31894"/>
    <s v="125-150%"/>
    <n v="78000"/>
    <n v="25500.000000000004"/>
    <n v="8686.44"/>
    <n v="0"/>
    <n v="0"/>
    <n v="112186.44"/>
    <n v="178022.44"/>
    <n v="90000"/>
    <n v="33000"/>
    <n v="10341"/>
    <n v="0"/>
    <n v="0"/>
    <n v="133341"/>
    <n v="199177"/>
  </r>
  <r>
    <n v="8682006391"/>
    <s v="Nicola"/>
    <s v="Granleese"/>
    <s v="Nicola Granleese"/>
    <x v="1"/>
    <n v="63897"/>
    <n v="19"/>
    <n v="483097"/>
    <n v="600000"/>
    <n v="750000"/>
    <n v="900000"/>
    <n v="1200000"/>
    <n v="0.80516166666666666"/>
    <s v="0-100%"/>
    <n v="62802.61"/>
    <n v="0"/>
    <n v="0"/>
    <n v="0"/>
    <n v="0"/>
    <n v="62802.61"/>
    <n v="126699.61"/>
    <n v="77295.520000000004"/>
    <n v="0"/>
    <n v="0"/>
    <n v="0"/>
    <n v="0"/>
    <n v="77295.520000000004"/>
    <n v="141192.52000000002"/>
  </r>
  <r>
    <n v="2497321256"/>
    <s v="Brandi"/>
    <s v="Gratton"/>
    <s v="Brandi Gratton"/>
    <x v="2"/>
    <n v="95857"/>
    <n v="28"/>
    <n v="785519"/>
    <n v="750000"/>
    <n v="937500"/>
    <n v="1125000"/>
    <n v="1500000"/>
    <n v="1.0473586666666668"/>
    <s v="100-125%"/>
    <n v="112500"/>
    <n v="6748.61"/>
    <n v="0"/>
    <n v="0"/>
    <n v="0"/>
    <n v="119248.61"/>
    <n v="215105.61"/>
    <n v="112500"/>
    <n v="7814.18"/>
    <n v="0"/>
    <n v="0"/>
    <n v="0"/>
    <n v="120314.18"/>
    <n v="216171.18"/>
  </r>
  <r>
    <n v="9885165231"/>
    <s v="Andros"/>
    <s v="Graveson"/>
    <s v="Andros Graveson"/>
    <x v="2"/>
    <n v="113819"/>
    <n v="26"/>
    <n v="613323"/>
    <n v="750000"/>
    <n v="937500"/>
    <n v="1125000"/>
    <n v="1500000"/>
    <n v="0.81776400000000005"/>
    <s v="0-100%"/>
    <n v="91998.45"/>
    <n v="0"/>
    <n v="0"/>
    <n v="0"/>
    <n v="0"/>
    <n v="91998.45"/>
    <n v="205817.45"/>
    <n v="91998.45"/>
    <n v="0"/>
    <n v="0"/>
    <n v="0"/>
    <n v="0"/>
    <n v="91998.45"/>
    <n v="205817.45"/>
  </r>
  <r>
    <n v="7775126329"/>
    <s v="Peggie"/>
    <s v="Grayland"/>
    <s v="Peggie Grayland"/>
    <x v="0"/>
    <n v="30158"/>
    <n v="17"/>
    <n v="762746"/>
    <n v="500000"/>
    <n v="625000"/>
    <n v="750000"/>
    <n v="1000000"/>
    <n v="1.5254920000000001"/>
    <s v="150-200%"/>
    <n v="50000"/>
    <n v="18750"/>
    <n v="22500"/>
    <n v="2804.12"/>
    <n v="0"/>
    <n v="94054.12"/>
    <n v="124212.12"/>
    <n v="80000"/>
    <n v="21250"/>
    <n v="25000"/>
    <n v="2804.12"/>
    <n v="0"/>
    <n v="129054.12"/>
    <n v="159212.12"/>
  </r>
  <r>
    <n v="7516977292"/>
    <s v="Geoff"/>
    <s v="Greenmon"/>
    <s v="Geoff Greenmon"/>
    <x v="2"/>
    <n v="89295"/>
    <n v="18"/>
    <n v="583650"/>
    <n v="750000"/>
    <n v="937500"/>
    <n v="1125000"/>
    <n v="1500000"/>
    <n v="0.7782"/>
    <s v="0-100%"/>
    <n v="87547.5"/>
    <n v="0"/>
    <n v="0"/>
    <n v="0"/>
    <n v="0"/>
    <n v="87547.5"/>
    <n v="176842.5"/>
    <n v="93384"/>
    <n v="0"/>
    <n v="0"/>
    <n v="0"/>
    <n v="0"/>
    <n v="93384"/>
    <n v="182679"/>
  </r>
  <r>
    <n v="3867281491"/>
    <s v="Phillipe"/>
    <s v="Greenroyd"/>
    <s v="Phillipe Greenroyd"/>
    <x v="0"/>
    <n v="44350"/>
    <n v="19"/>
    <n v="474138"/>
    <n v="500000"/>
    <n v="625000"/>
    <n v="750000"/>
    <n v="1000000"/>
    <n v="0.94827600000000001"/>
    <s v="0-100%"/>
    <n v="47413.8"/>
    <n v="0"/>
    <n v="0"/>
    <n v="0"/>
    <n v="0"/>
    <n v="47413.8"/>
    <n v="91763.8"/>
    <n v="71120.7"/>
    <n v="0"/>
    <n v="0"/>
    <n v="0"/>
    <n v="0"/>
    <n v="71120.7"/>
    <n v="115470.7"/>
  </r>
  <r>
    <n v="3877279783"/>
    <s v="Shayne"/>
    <s v="Greensall"/>
    <s v="Shayne Greensall"/>
    <x v="1"/>
    <n v="61805"/>
    <n v="22"/>
    <n v="673026"/>
    <n v="600000"/>
    <n v="750000"/>
    <n v="900000"/>
    <n v="1200000"/>
    <n v="1.12171"/>
    <s v="100-125%"/>
    <n v="78000"/>
    <n v="12414.42"/>
    <n v="0"/>
    <n v="0"/>
    <n v="0"/>
    <n v="90414.42"/>
    <n v="152219.41999999998"/>
    <n v="96000"/>
    <n v="12414.42"/>
    <n v="0"/>
    <n v="0"/>
    <n v="0"/>
    <n v="108414.42"/>
    <n v="170219.41999999998"/>
  </r>
  <r>
    <n v="8350412399"/>
    <s v="Meg"/>
    <s v="Greensides"/>
    <s v="Meg Greensides"/>
    <x v="2"/>
    <n v="85407"/>
    <n v="11"/>
    <n v="488220"/>
    <n v="750000"/>
    <n v="937500"/>
    <n v="1125000"/>
    <n v="1500000"/>
    <n v="0.65095999999999998"/>
    <s v="0-100%"/>
    <n v="73233"/>
    <n v="0"/>
    <n v="0"/>
    <n v="0"/>
    <n v="0"/>
    <n v="73233"/>
    <n v="158640"/>
    <n v="73233"/>
    <n v="0"/>
    <n v="0"/>
    <n v="0"/>
    <n v="0"/>
    <n v="73233"/>
    <n v="158640"/>
  </r>
  <r>
    <n v="4453705328"/>
    <s v="Stephan"/>
    <s v="Greeve"/>
    <s v="Stephan Greeve"/>
    <x v="1"/>
    <n v="57398"/>
    <n v="23"/>
    <n v="925114"/>
    <n v="600000"/>
    <n v="750000"/>
    <n v="900000"/>
    <n v="1200000"/>
    <n v="1.5418566666666667"/>
    <s v="150-200%"/>
    <n v="78000"/>
    <n v="25500.000000000004"/>
    <n v="31500"/>
    <n v="6529.64"/>
    <n v="0"/>
    <n v="141529.64000000001"/>
    <n v="198927.64"/>
    <n v="96000"/>
    <n v="25500.000000000004"/>
    <n v="30000"/>
    <n v="5525.08"/>
    <n v="0"/>
    <n v="157025.07999999999"/>
    <n v="214423.08"/>
  </r>
  <r>
    <n v="9854387496"/>
    <s v="Kaitlin"/>
    <s v="Greeveson"/>
    <s v="Kaitlin Greeveson"/>
    <x v="2"/>
    <n v="120820"/>
    <n v="26"/>
    <n v="445836"/>
    <n v="750000"/>
    <n v="937500"/>
    <n v="1125000"/>
    <n v="1500000"/>
    <n v="0.59444799999999998"/>
    <s v="0-100%"/>
    <n v="66875.399999999994"/>
    <n v="0"/>
    <n v="0"/>
    <n v="0"/>
    <n v="0"/>
    <n v="66875.399999999994"/>
    <n v="187695.4"/>
    <n v="71333.759999999995"/>
    <n v="0"/>
    <n v="0"/>
    <n v="0"/>
    <n v="0"/>
    <n v="71333.759999999995"/>
    <n v="192153.76"/>
  </r>
  <r>
    <n v="3772653790"/>
    <s v="Trevor"/>
    <s v="Greschik"/>
    <s v="Trevor Greschik"/>
    <x v="1"/>
    <n v="68355"/>
    <n v="22"/>
    <n v="551148"/>
    <n v="600000"/>
    <n v="750000"/>
    <n v="900000"/>
    <n v="1200000"/>
    <n v="0.91857999999999995"/>
    <s v="0-100%"/>
    <n v="71649.240000000005"/>
    <n v="0"/>
    <n v="0"/>
    <n v="0"/>
    <n v="0"/>
    <n v="71649.240000000005"/>
    <n v="140004.24"/>
    <n v="82672.2"/>
    <n v="0"/>
    <n v="0"/>
    <n v="0"/>
    <n v="0"/>
    <n v="82672.2"/>
    <n v="151027.20000000001"/>
  </r>
  <r>
    <n v="8841637323"/>
    <s v="Madeline"/>
    <s v="Grief"/>
    <s v="Madeline Grief"/>
    <x v="0"/>
    <n v="40631"/>
    <n v="11"/>
    <n v="870237"/>
    <n v="500000"/>
    <n v="625000"/>
    <n v="750000"/>
    <n v="1000000"/>
    <n v="1.7404740000000001"/>
    <s v="150-200%"/>
    <n v="50000"/>
    <n v="18750"/>
    <n v="22500"/>
    <n v="26452.14"/>
    <n v="0"/>
    <n v="117702.14"/>
    <n v="158333.14000000001"/>
    <n v="75000"/>
    <n v="27500"/>
    <n v="31250"/>
    <n v="39678.21"/>
    <n v="0"/>
    <n v="173428.21"/>
    <n v="214059.21"/>
  </r>
  <r>
    <n v="4986200380"/>
    <s v="Becki"/>
    <s v="Grigorini"/>
    <s v="Becki Grigorini"/>
    <x v="1"/>
    <n v="72309"/>
    <n v="23"/>
    <n v="575085"/>
    <n v="600000"/>
    <n v="750000"/>
    <n v="900000"/>
    <n v="1200000"/>
    <n v="0.95847499999999997"/>
    <s v="0-100%"/>
    <n v="74761.05"/>
    <n v="0"/>
    <n v="0"/>
    <n v="0"/>
    <n v="0"/>
    <n v="74761.05"/>
    <n v="147070.04999999999"/>
    <n v="86262.75"/>
    <n v="0"/>
    <n v="0"/>
    <n v="0"/>
    <n v="0"/>
    <n v="86262.75"/>
    <n v="158571.75"/>
  </r>
  <r>
    <n v="3661649302"/>
    <s v="Evania"/>
    <s v="Grime"/>
    <s v="Evania Grime"/>
    <x v="0"/>
    <n v="59438"/>
    <n v="35"/>
    <n v="822111"/>
    <n v="500000"/>
    <n v="625000"/>
    <n v="750000"/>
    <n v="1000000"/>
    <n v="1.6442220000000001"/>
    <s v="150-200%"/>
    <n v="50000"/>
    <n v="18750"/>
    <n v="22500"/>
    <n v="15864.42"/>
    <n v="0"/>
    <n v="107114.42"/>
    <n v="166552.41999999998"/>
    <n v="80000"/>
    <n v="21250"/>
    <n v="25000"/>
    <n v="15864.42"/>
    <n v="0"/>
    <n v="142114.42000000001"/>
    <n v="201552.42"/>
  </r>
  <r>
    <n v="797787712"/>
    <s v="Duffy"/>
    <s v="Grimsdyke"/>
    <s v="Duffy Grimsdyke"/>
    <x v="1"/>
    <n v="53868"/>
    <n v="13"/>
    <n v="568483"/>
    <n v="600000"/>
    <n v="750000"/>
    <n v="900000"/>
    <n v="1200000"/>
    <n v="0.94747166666666671"/>
    <s v="0-100%"/>
    <n v="73902.790000000008"/>
    <n v="0"/>
    <n v="0"/>
    <n v="0"/>
    <n v="0"/>
    <n v="73902.790000000008"/>
    <n v="127770.79000000001"/>
    <n v="85272.45"/>
    <n v="0"/>
    <n v="0"/>
    <n v="0"/>
    <n v="0"/>
    <n v="85272.45"/>
    <n v="139140.45000000001"/>
  </r>
  <r>
    <n v="3129526900"/>
    <s v="Lionello"/>
    <s v="Grogono"/>
    <s v="Lionello Grogono"/>
    <x v="1"/>
    <n v="57123"/>
    <n v="23"/>
    <n v="941481"/>
    <n v="600000"/>
    <n v="750000"/>
    <n v="900000"/>
    <n v="1200000"/>
    <n v="1.5691349999999999"/>
    <s v="150-200%"/>
    <n v="78000"/>
    <n v="25500.000000000004"/>
    <n v="31500"/>
    <n v="10785.06"/>
    <n v="0"/>
    <n v="145785.06"/>
    <n v="202908.06"/>
    <n v="96000"/>
    <n v="25500.000000000004"/>
    <n v="30000"/>
    <n v="9125.82"/>
    <n v="0"/>
    <n v="160625.82"/>
    <n v="217748.82"/>
  </r>
  <r>
    <n v="2376099331"/>
    <s v="Cherye"/>
    <s v="Grunbaum"/>
    <s v="Cherye Grunbaum"/>
    <x v="0"/>
    <n v="40035"/>
    <n v="19"/>
    <n v="679511"/>
    <n v="500000"/>
    <n v="625000"/>
    <n v="750000"/>
    <n v="1000000"/>
    <n v="1.359022"/>
    <s v="125-150%"/>
    <n v="50000"/>
    <n v="18750"/>
    <n v="9811.98"/>
    <n v="0"/>
    <n v="0"/>
    <n v="78561.98"/>
    <n v="118596.98"/>
    <n v="75000"/>
    <n v="22500"/>
    <n v="13627.75"/>
    <n v="0"/>
    <n v="0"/>
    <n v="111127.75"/>
    <n v="151162.75"/>
  </r>
  <r>
    <n v="9264026959"/>
    <s v="Crystie"/>
    <s v="Guerrazzi"/>
    <s v="Crystie Guerrazzi"/>
    <x v="1"/>
    <n v="68799"/>
    <n v="20"/>
    <n v="528881"/>
    <n v="600000"/>
    <n v="750000"/>
    <n v="900000"/>
    <n v="1200000"/>
    <n v="0.8814683333333333"/>
    <s v="0-100%"/>
    <n v="68754.53"/>
    <n v="0"/>
    <n v="0"/>
    <n v="0"/>
    <n v="0"/>
    <n v="68754.53"/>
    <n v="137553.53"/>
    <n v="79332.149999999994"/>
    <n v="0"/>
    <n v="0"/>
    <n v="0"/>
    <n v="0"/>
    <n v="79332.149999999994"/>
    <n v="148131.15"/>
  </r>
  <r>
    <n v="2355104786"/>
    <s v="Roger"/>
    <s v="Guiet"/>
    <s v="Roger Guiet"/>
    <x v="1"/>
    <n v="78796"/>
    <n v="23"/>
    <n v="865380"/>
    <n v="600000"/>
    <n v="750000"/>
    <n v="900000"/>
    <n v="1200000"/>
    <n v="1.4422999999999999"/>
    <s v="125-150%"/>
    <n v="78000"/>
    <n v="25500.000000000004"/>
    <n v="24229.8"/>
    <n v="0"/>
    <n v="0"/>
    <n v="127729.8"/>
    <n v="206525.8"/>
    <n v="90000"/>
    <n v="33000"/>
    <n v="28845"/>
    <n v="0"/>
    <n v="0"/>
    <n v="151845"/>
    <n v="230641"/>
  </r>
  <r>
    <n v="9002722281"/>
    <s v="Lorianne"/>
    <s v="Guillem"/>
    <s v="Lorianne Guillem"/>
    <x v="2"/>
    <n v="87491"/>
    <n v="16"/>
    <n v="557797"/>
    <n v="750000"/>
    <n v="937500"/>
    <n v="1125000"/>
    <n v="1500000"/>
    <n v="0.74372933333333335"/>
    <s v="0-100%"/>
    <n v="83669.55"/>
    <n v="0"/>
    <n v="0"/>
    <n v="0"/>
    <n v="0"/>
    <n v="83669.55"/>
    <n v="171160.55"/>
    <n v="83669.55"/>
    <n v="0"/>
    <n v="0"/>
    <n v="0"/>
    <n v="0"/>
    <n v="83669.55"/>
    <n v="171160.55"/>
  </r>
  <r>
    <n v="569240891"/>
    <s v="Lowe"/>
    <s v="Guiness"/>
    <s v="Lowe Guiness"/>
    <x v="1"/>
    <n v="78823"/>
    <n v="23"/>
    <n v="1280079"/>
    <n v="600000"/>
    <n v="750000"/>
    <n v="900000"/>
    <n v="1200000"/>
    <n v="2.1334650000000002"/>
    <s v="&gt;200%"/>
    <n v="78000"/>
    <n v="25500.000000000004"/>
    <n v="31500"/>
    <n v="78000"/>
    <n v="10410.27"/>
    <n v="223410.27"/>
    <n v="302233.27"/>
    <n v="90000"/>
    <n v="33000"/>
    <n v="37500"/>
    <n v="99000"/>
    <n v="12011.85"/>
    <n v="271511.84999999998"/>
    <n v="350334.85"/>
  </r>
  <r>
    <n v="4482855448"/>
    <s v="Kristal"/>
    <s v="Guitonneau"/>
    <s v="Kristal Guitonneau"/>
    <x v="0"/>
    <n v="42742"/>
    <n v="19"/>
    <n v="1023789"/>
    <n v="500000"/>
    <n v="625000"/>
    <n v="750000"/>
    <n v="1000000"/>
    <n v="2.0475780000000001"/>
    <s v="&gt;200%"/>
    <n v="50000"/>
    <n v="18750"/>
    <n v="22500"/>
    <n v="55000"/>
    <n v="2378.9"/>
    <n v="148628.9"/>
    <n v="191370.9"/>
    <n v="75000"/>
    <n v="22500"/>
    <n v="31250"/>
    <n v="75000"/>
    <n v="3092.57"/>
    <n v="206842.57"/>
    <n v="249584.57"/>
  </r>
  <r>
    <n v="9916787441"/>
    <s v="Reginauld"/>
    <s v="Gurner"/>
    <s v="Reginauld Gurner"/>
    <x v="2"/>
    <n v="77795"/>
    <n v="15"/>
    <n v="615075"/>
    <n v="750000"/>
    <n v="937500"/>
    <n v="1125000"/>
    <n v="1500000"/>
    <n v="0.82010000000000005"/>
    <s v="0-100%"/>
    <n v="92261.25"/>
    <n v="0"/>
    <n v="0"/>
    <n v="0"/>
    <n v="0"/>
    <n v="92261.25"/>
    <n v="170056.25"/>
    <n v="92261.25"/>
    <n v="0"/>
    <n v="0"/>
    <n v="0"/>
    <n v="0"/>
    <n v="92261.25"/>
    <n v="170056.25"/>
  </r>
  <r>
    <n v="2973481236"/>
    <s v="Cristiano"/>
    <s v="Gyurko"/>
    <s v="Cristiano Gyurko"/>
    <x v="0"/>
    <n v="62190"/>
    <n v="20"/>
    <n v="408387"/>
    <n v="500000"/>
    <n v="625000"/>
    <n v="750000"/>
    <n v="1000000"/>
    <n v="0.816774"/>
    <s v="0-100%"/>
    <n v="40838.700000000004"/>
    <n v="0"/>
    <n v="0"/>
    <n v="0"/>
    <n v="0"/>
    <n v="40838.700000000004"/>
    <n v="103028.70000000001"/>
    <n v="65341.919999999998"/>
    <n v="0"/>
    <n v="0"/>
    <n v="0"/>
    <n v="0"/>
    <n v="65341.919999999998"/>
    <n v="127531.92"/>
  </r>
  <r>
    <n v="7635344498"/>
    <s v="Lenette"/>
    <s v="Gyves"/>
    <s v="Lenette Gyves"/>
    <x v="1"/>
    <n v="54966"/>
    <n v="21"/>
    <n v="746897"/>
    <n v="600000"/>
    <n v="750000"/>
    <n v="900000"/>
    <n v="1200000"/>
    <n v="1.2448283333333334"/>
    <s v="100-125%"/>
    <n v="78000"/>
    <n v="24972.49"/>
    <n v="0"/>
    <n v="0"/>
    <n v="0"/>
    <n v="102972.49"/>
    <n v="157938.49"/>
    <n v="90000"/>
    <n v="26441.46"/>
    <n v="0"/>
    <n v="0"/>
    <n v="0"/>
    <n v="116441.45999999999"/>
    <n v="171407.46"/>
  </r>
  <r>
    <n v="7402856011"/>
    <s v="Michale"/>
    <s v="Hackley"/>
    <s v="Michale Hackley"/>
    <x v="2"/>
    <n v="91174"/>
    <n v="23"/>
    <n v="626420"/>
    <n v="750000"/>
    <n v="937500"/>
    <n v="1125000"/>
    <n v="1500000"/>
    <n v="0.83522666666666667"/>
    <s v="0-100%"/>
    <n v="93963"/>
    <n v="0"/>
    <n v="0"/>
    <n v="0"/>
    <n v="0"/>
    <n v="93963"/>
    <n v="185137"/>
    <n v="93963"/>
    <n v="0"/>
    <n v="0"/>
    <n v="0"/>
    <n v="0"/>
    <n v="93963"/>
    <n v="185137"/>
  </r>
  <r>
    <n v="2524849899"/>
    <s v="Tani"/>
    <s v="Haddock"/>
    <s v="Tani Haddock"/>
    <x v="2"/>
    <n v="121772"/>
    <n v="21"/>
    <n v="372686"/>
    <n v="750000"/>
    <n v="937500"/>
    <n v="1125000"/>
    <n v="1500000"/>
    <n v="0.49691466666666667"/>
    <s v="0-100%"/>
    <n v="55902.9"/>
    <n v="0"/>
    <n v="0"/>
    <n v="0"/>
    <n v="0"/>
    <n v="55902.9"/>
    <n v="177674.9"/>
    <n v="55902.9"/>
    <n v="0"/>
    <n v="0"/>
    <n v="0"/>
    <n v="0"/>
    <n v="55902.9"/>
    <n v="177674.9"/>
  </r>
  <r>
    <n v="8850022085"/>
    <s v="Hanson"/>
    <s v="Hadigate"/>
    <s v="Hanson Hadigate"/>
    <x v="0"/>
    <n v="52669"/>
    <n v="17"/>
    <n v="644947"/>
    <n v="500000"/>
    <n v="625000"/>
    <n v="750000"/>
    <n v="1000000"/>
    <n v="1.2898940000000001"/>
    <s v="125-150%"/>
    <n v="50000"/>
    <n v="18750"/>
    <n v="3590.46"/>
    <n v="0"/>
    <n v="0"/>
    <n v="72340.460000000006"/>
    <n v="125009.46"/>
    <n v="75000"/>
    <n v="22500"/>
    <n v="4986.75"/>
    <n v="0"/>
    <n v="0"/>
    <n v="102486.75"/>
    <n v="155155.75"/>
  </r>
  <r>
    <n v="6515844751"/>
    <s v="Kristy"/>
    <s v="Hadland"/>
    <s v="Kristy Hadland"/>
    <x v="2"/>
    <n v="99622"/>
    <n v="17"/>
    <n v="828299"/>
    <n v="750000"/>
    <n v="937500"/>
    <n v="1125000"/>
    <n v="1500000"/>
    <n v="1.1043986666666668"/>
    <s v="100-125%"/>
    <n v="112500"/>
    <n v="14876.81"/>
    <n v="0"/>
    <n v="0"/>
    <n v="0"/>
    <n v="127376.81"/>
    <n v="226998.81"/>
    <n v="112500"/>
    <n v="17225.78"/>
    <n v="0"/>
    <n v="0"/>
    <n v="0"/>
    <n v="129725.78"/>
    <n v="229347.78"/>
  </r>
  <r>
    <n v="5474718616"/>
    <s v="Kyle"/>
    <s v="Hadlow"/>
    <s v="Kyle Hadlow"/>
    <x v="1"/>
    <n v="60380"/>
    <n v="17"/>
    <n v="893148"/>
    <n v="600000"/>
    <n v="750000"/>
    <n v="900000"/>
    <n v="1200000"/>
    <n v="1.48858"/>
    <s v="125-150%"/>
    <n v="78000"/>
    <n v="25500.000000000004"/>
    <n v="30061.079999999998"/>
    <n v="0"/>
    <n v="0"/>
    <n v="133561.07999999999"/>
    <n v="193941.08"/>
    <n v="96000"/>
    <n v="25500.000000000004"/>
    <n v="28629.600000000002"/>
    <n v="0"/>
    <n v="0"/>
    <n v="150129.60000000001"/>
    <n v="210509.6"/>
  </r>
  <r>
    <n v="1841759848"/>
    <s v="Rory"/>
    <s v="Hadwick"/>
    <s v="Rory Hadwick"/>
    <x v="0"/>
    <n v="40716"/>
    <n v="13"/>
    <n v="635587"/>
    <n v="500000"/>
    <n v="625000"/>
    <n v="750000"/>
    <n v="1000000"/>
    <n v="1.271174"/>
    <s v="125-150%"/>
    <n v="50000"/>
    <n v="18750"/>
    <n v="1905.6599999999999"/>
    <n v="0"/>
    <n v="0"/>
    <n v="70655.66"/>
    <n v="111371.66"/>
    <n v="80000"/>
    <n v="21250"/>
    <n v="2117.4"/>
    <n v="0"/>
    <n v="0"/>
    <n v="103367.4"/>
    <n v="144083.4"/>
  </r>
  <r>
    <n v="2740930763"/>
    <s v="Matthias"/>
    <s v="Haestier"/>
    <s v="Matthias Haestier"/>
    <x v="2"/>
    <n v="123658"/>
    <n v="14"/>
    <n v="1074426"/>
    <n v="750000"/>
    <n v="937500"/>
    <n v="1125000"/>
    <n v="1500000"/>
    <n v="1.4325680000000001"/>
    <s v="125-150%"/>
    <n v="112500"/>
    <n v="35625"/>
    <n v="31492.98"/>
    <n v="0"/>
    <n v="0"/>
    <n v="179617.98"/>
    <n v="303275.98"/>
    <n v="112500"/>
    <n v="41250"/>
    <n v="34231.5"/>
    <n v="0"/>
    <n v="0"/>
    <n v="187981.5"/>
    <n v="311639.5"/>
  </r>
  <r>
    <n v="7625163059"/>
    <s v="Ingar"/>
    <s v="Halpine"/>
    <s v="Ingar Halpine"/>
    <x v="1"/>
    <n v="59321"/>
    <n v="22"/>
    <n v="819130"/>
    <n v="600000"/>
    <n v="750000"/>
    <n v="900000"/>
    <n v="1200000"/>
    <n v="1.3652166666666667"/>
    <s v="125-150%"/>
    <n v="78000"/>
    <n v="25500.000000000004"/>
    <n v="14517.3"/>
    <n v="0"/>
    <n v="0"/>
    <n v="118017.3"/>
    <n v="177338.3"/>
    <n v="90000"/>
    <n v="33000"/>
    <n v="17282.5"/>
    <n v="0"/>
    <n v="0"/>
    <n v="140282.5"/>
    <n v="199603.5"/>
  </r>
  <r>
    <n v="146065492"/>
    <s v="Maximilianus"/>
    <s v="Hamlington"/>
    <s v="Maximilianus Hamlington"/>
    <x v="2"/>
    <n v="117391"/>
    <n v="14"/>
    <n v="1100641"/>
    <n v="750000"/>
    <n v="937500"/>
    <n v="1125000"/>
    <n v="1500000"/>
    <n v="1.4675213333333332"/>
    <s v="125-150%"/>
    <n v="112500"/>
    <n v="35625"/>
    <n v="37522.43"/>
    <n v="0"/>
    <n v="0"/>
    <n v="185647.43"/>
    <n v="303038.43"/>
    <n v="120000"/>
    <n v="31875.000000000004"/>
    <n v="32628.2"/>
    <n v="0"/>
    <n v="0"/>
    <n v="184503.2"/>
    <n v="301894.2"/>
  </r>
  <r>
    <n v="3101620996"/>
    <s v="Monique"/>
    <s v="Hammelberg"/>
    <s v="Monique Hammelberg"/>
    <x v="2"/>
    <n v="96589"/>
    <n v="20"/>
    <n v="439307"/>
    <n v="750000"/>
    <n v="937500"/>
    <n v="1125000"/>
    <n v="1500000"/>
    <n v="0.58574266666666663"/>
    <s v="0-100%"/>
    <n v="65896.05"/>
    <n v="0"/>
    <n v="0"/>
    <n v="0"/>
    <n v="0"/>
    <n v="65896.05"/>
    <n v="162485.04999999999"/>
    <n v="65896.05"/>
    <n v="0"/>
    <n v="0"/>
    <n v="0"/>
    <n v="0"/>
    <n v="65896.05"/>
    <n v="162485.04999999999"/>
  </r>
  <r>
    <n v="67345379.859999999"/>
    <s v="Elva"/>
    <s v="Hamsher"/>
    <s v="Elva Hamsher"/>
    <x v="0"/>
    <n v="54928"/>
    <n v="19"/>
    <n v="792386"/>
    <n v="500000"/>
    <n v="625000"/>
    <n v="750000"/>
    <n v="1000000"/>
    <n v="1.5847720000000001"/>
    <s v="150-200%"/>
    <n v="50000"/>
    <n v="18750"/>
    <n v="22500"/>
    <n v="9324.92"/>
    <n v="0"/>
    <n v="100574.92"/>
    <n v="155502.91999999998"/>
    <n v="80000"/>
    <n v="21250"/>
    <n v="25000"/>
    <n v="9324.92"/>
    <n v="0"/>
    <n v="135574.92000000001"/>
    <n v="190502.92"/>
  </r>
  <r>
    <n v="9766606919"/>
    <s v="Bernhard"/>
    <s v="Hannan"/>
    <s v="Bernhard Hannan"/>
    <x v="1"/>
    <n v="76509"/>
    <n v="19"/>
    <n v="554263"/>
    <n v="600000"/>
    <n v="750000"/>
    <n v="900000"/>
    <n v="1200000"/>
    <n v="0.92377166666666666"/>
    <s v="0-100%"/>
    <n v="72054.19"/>
    <n v="0"/>
    <n v="0"/>
    <n v="0"/>
    <n v="0"/>
    <n v="72054.19"/>
    <n v="148563.19"/>
    <n v="83139.45"/>
    <n v="0"/>
    <n v="0"/>
    <n v="0"/>
    <n v="0"/>
    <n v="83139.45"/>
    <n v="159648.45000000001"/>
  </r>
  <r>
    <n v="9965847037"/>
    <s v="Rossie"/>
    <s v="Harget"/>
    <s v="Rossie Harget"/>
    <x v="1"/>
    <n v="76262"/>
    <n v="23"/>
    <n v="624725"/>
    <n v="600000"/>
    <n v="750000"/>
    <n v="900000"/>
    <n v="1200000"/>
    <n v="1.0412083333333333"/>
    <s v="100-125%"/>
    <n v="78000"/>
    <n v="4203.25"/>
    <n v="0"/>
    <n v="0"/>
    <n v="0"/>
    <n v="82203.25"/>
    <n v="158465.25"/>
    <n v="90000"/>
    <n v="4450.5"/>
    <n v="0"/>
    <n v="0"/>
    <n v="0"/>
    <n v="94450.5"/>
    <n v="170712.5"/>
  </r>
  <r>
    <n v="532074068"/>
    <s v="Leola"/>
    <s v="Harhoff"/>
    <s v="Leola Harhoff"/>
    <x v="1"/>
    <n v="58609"/>
    <n v="23"/>
    <n v="475552"/>
    <n v="600000"/>
    <n v="750000"/>
    <n v="900000"/>
    <n v="1200000"/>
    <n v="0.79258666666666666"/>
    <s v="0-100%"/>
    <n v="61821.760000000002"/>
    <n v="0"/>
    <n v="0"/>
    <n v="0"/>
    <n v="0"/>
    <n v="61821.760000000002"/>
    <n v="120430.76000000001"/>
    <n v="71332.800000000003"/>
    <n v="0"/>
    <n v="0"/>
    <n v="0"/>
    <n v="0"/>
    <n v="71332.800000000003"/>
    <n v="129941.8"/>
  </r>
  <r>
    <n v="7000350199"/>
    <s v="Clemmie"/>
    <s v="Harrap"/>
    <s v="Clemmie Harrap"/>
    <x v="0"/>
    <n v="46470"/>
    <n v="19"/>
    <n v="772208"/>
    <n v="500000"/>
    <n v="625000"/>
    <n v="750000"/>
    <n v="1000000"/>
    <n v="1.544416"/>
    <s v="150-200%"/>
    <n v="50000"/>
    <n v="18750"/>
    <n v="22500"/>
    <n v="4885.76"/>
    <n v="0"/>
    <n v="96135.76"/>
    <n v="142605.76000000001"/>
    <n v="75000"/>
    <n v="22500"/>
    <n v="31250"/>
    <n v="6662.4"/>
    <n v="0"/>
    <n v="135412.4"/>
    <n v="181882.4"/>
  </r>
  <r>
    <n v="9292607561"/>
    <s v="Delmore"/>
    <s v="Harrild"/>
    <s v="Delmore Harrild"/>
    <x v="1"/>
    <n v="77826"/>
    <n v="26"/>
    <n v="725008"/>
    <n v="600000"/>
    <n v="750000"/>
    <n v="900000"/>
    <n v="1200000"/>
    <n v="1.2083466666666667"/>
    <s v="100-125%"/>
    <n v="78000"/>
    <n v="21251.360000000001"/>
    <n v="0"/>
    <n v="0"/>
    <n v="0"/>
    <n v="99251.36"/>
    <n v="177077.36"/>
    <n v="96000"/>
    <n v="21251.360000000001"/>
    <n v="0"/>
    <n v="0"/>
    <n v="0"/>
    <n v="117251.36"/>
    <n v="195077.36"/>
  </r>
  <r>
    <n v="5293354957"/>
    <s v="Melisse"/>
    <s v="Hartill"/>
    <s v="Melisse Hartill"/>
    <x v="2"/>
    <n v="122090"/>
    <n v="25"/>
    <n v="858349"/>
    <n v="750000"/>
    <n v="937500"/>
    <n v="1125000"/>
    <n v="1500000"/>
    <n v="1.1444653333333332"/>
    <s v="100-125%"/>
    <n v="112500"/>
    <n v="20586.310000000001"/>
    <n v="0"/>
    <n v="0"/>
    <n v="0"/>
    <n v="133086.31"/>
    <n v="255176.31"/>
    <n v="112500"/>
    <n v="23836.78"/>
    <n v="0"/>
    <n v="0"/>
    <n v="0"/>
    <n v="136336.78"/>
    <n v="258426.78"/>
  </r>
  <r>
    <n v="9620547551"/>
    <s v="Brewer"/>
    <s v="Hartright"/>
    <s v="Brewer Hartright"/>
    <x v="2"/>
    <n v="80719"/>
    <n v="19"/>
    <n v="714330"/>
    <n v="750000"/>
    <n v="937500"/>
    <n v="1125000"/>
    <n v="1500000"/>
    <n v="0.95243999999999995"/>
    <s v="0-100%"/>
    <n v="107149.5"/>
    <n v="0"/>
    <n v="0"/>
    <n v="0"/>
    <n v="0"/>
    <n v="107149.5"/>
    <n v="187868.5"/>
    <n v="107149.5"/>
    <n v="0"/>
    <n v="0"/>
    <n v="0"/>
    <n v="0"/>
    <n v="107149.5"/>
    <n v="187868.5"/>
  </r>
  <r>
    <n v="8603912793"/>
    <s v="Idell"/>
    <s v="Haskew"/>
    <s v="Idell Haskew"/>
    <x v="2"/>
    <n v="107802"/>
    <n v="20"/>
    <n v="495156"/>
    <n v="750000"/>
    <n v="937500"/>
    <n v="1125000"/>
    <n v="1500000"/>
    <n v="0.66020800000000002"/>
    <s v="0-100%"/>
    <n v="74273.399999999994"/>
    <n v="0"/>
    <n v="0"/>
    <n v="0"/>
    <n v="0"/>
    <n v="74273.399999999994"/>
    <n v="182075.4"/>
    <n v="74273.399999999994"/>
    <n v="0"/>
    <n v="0"/>
    <n v="0"/>
    <n v="0"/>
    <n v="74273.399999999994"/>
    <n v="182075.4"/>
  </r>
  <r>
    <n v="5764488419"/>
    <s v="Kelsey"/>
    <s v="Hassur"/>
    <s v="Kelsey Hassur"/>
    <x v="2"/>
    <n v="113526"/>
    <n v="22"/>
    <n v="592368"/>
    <n v="750000"/>
    <n v="937500"/>
    <n v="1125000"/>
    <n v="1500000"/>
    <n v="0.78982399999999997"/>
    <s v="0-100%"/>
    <n v="88855.2"/>
    <n v="0"/>
    <n v="0"/>
    <n v="0"/>
    <n v="0"/>
    <n v="88855.2"/>
    <n v="202381.2"/>
    <n v="94778.880000000005"/>
    <n v="0"/>
    <n v="0"/>
    <n v="0"/>
    <n v="0"/>
    <n v="94778.880000000005"/>
    <n v="208304.88"/>
  </r>
  <r>
    <n v="2592292012"/>
    <s v="Thatcher"/>
    <s v="Haug"/>
    <s v="Thatcher Haug"/>
    <x v="0"/>
    <n v="40895"/>
    <n v="26"/>
    <n v="445257"/>
    <n v="500000"/>
    <n v="625000"/>
    <n v="750000"/>
    <n v="1000000"/>
    <n v="0.89051400000000003"/>
    <s v="0-100%"/>
    <n v="44525.700000000004"/>
    <n v="0"/>
    <n v="0"/>
    <n v="0"/>
    <n v="0"/>
    <n v="44525.700000000004"/>
    <n v="85420.700000000012"/>
    <n v="66788.55"/>
    <n v="0"/>
    <n v="0"/>
    <n v="0"/>
    <n v="0"/>
    <n v="66788.55"/>
    <n v="107683.55"/>
  </r>
  <r>
    <n v="4716524892"/>
    <s v="Basilius"/>
    <s v="Hawlgarth"/>
    <s v="Basilius Hawlgarth"/>
    <x v="1"/>
    <n v="79201"/>
    <n v="29"/>
    <n v="400289"/>
    <n v="600000"/>
    <n v="750000"/>
    <n v="900000"/>
    <n v="1200000"/>
    <n v="0.66714833333333334"/>
    <s v="0-100%"/>
    <n v="52037.57"/>
    <n v="0"/>
    <n v="0"/>
    <n v="0"/>
    <n v="0"/>
    <n v="52037.57"/>
    <n v="131238.57"/>
    <n v="60043.35"/>
    <n v="0"/>
    <n v="0"/>
    <n v="0"/>
    <n v="0"/>
    <n v="60043.35"/>
    <n v="139244.35"/>
  </r>
  <r>
    <n v="2659144249"/>
    <s v="Baird"/>
    <s v="Hayhow"/>
    <s v="Baird Hayhow"/>
    <x v="1"/>
    <n v="59822"/>
    <n v="23"/>
    <n v="693280"/>
    <n v="600000"/>
    <n v="750000"/>
    <n v="900000"/>
    <n v="1200000"/>
    <n v="1.1554666666666666"/>
    <s v="100-125%"/>
    <n v="78000"/>
    <n v="15857.6"/>
    <n v="0"/>
    <n v="0"/>
    <n v="0"/>
    <n v="93857.600000000006"/>
    <n v="153679.6"/>
    <n v="96000"/>
    <n v="15857.6"/>
    <n v="0"/>
    <n v="0"/>
    <n v="0"/>
    <n v="111857.60000000001"/>
    <n v="171679.6"/>
  </r>
  <r>
    <n v="9328457335"/>
    <s v="Faustine"/>
    <s v="Hayward"/>
    <s v="Faustine Hayward"/>
    <x v="0"/>
    <n v="48929"/>
    <n v="22"/>
    <n v="878309"/>
    <n v="500000"/>
    <n v="625000"/>
    <n v="750000"/>
    <n v="1000000"/>
    <n v="1.756618"/>
    <s v="150-200%"/>
    <n v="50000"/>
    <n v="18750"/>
    <n v="22500"/>
    <n v="28227.98"/>
    <n v="0"/>
    <n v="119477.98"/>
    <n v="168406.97999999998"/>
    <n v="75000"/>
    <n v="22500"/>
    <n v="31250"/>
    <n v="38492.699999999997"/>
    <n v="0"/>
    <n v="167242.70000000001"/>
    <n v="216171.7"/>
  </r>
  <r>
    <n v="3580617389"/>
    <s v="Demetris"/>
    <s v="Hazlegrove"/>
    <s v="Demetris Hazlegrove"/>
    <x v="0"/>
    <n v="30231"/>
    <n v="18"/>
    <n v="785055"/>
    <n v="500000"/>
    <n v="625000"/>
    <n v="750000"/>
    <n v="1000000"/>
    <n v="1.5701099999999999"/>
    <s v="150-200%"/>
    <n v="50000"/>
    <n v="18750"/>
    <n v="22500"/>
    <n v="7712.1"/>
    <n v="0"/>
    <n v="98962.1"/>
    <n v="129193.1"/>
    <n v="75000"/>
    <n v="27500"/>
    <n v="31250"/>
    <n v="11568.15"/>
    <n v="0"/>
    <n v="145318.15"/>
    <n v="175549.15"/>
  </r>
  <r>
    <n v="4839119791"/>
    <s v="Kalindi"/>
    <s v="Hedin"/>
    <s v="Kalindi Hedin"/>
    <x v="2"/>
    <n v="80045"/>
    <n v="19"/>
    <n v="555207"/>
    <n v="750000"/>
    <n v="937500"/>
    <n v="1125000"/>
    <n v="1500000"/>
    <n v="0.74027600000000005"/>
    <s v="0-100%"/>
    <n v="83281.05"/>
    <n v="0"/>
    <n v="0"/>
    <n v="0"/>
    <n v="0"/>
    <n v="83281.05"/>
    <n v="163326.04999999999"/>
    <n v="88833.12"/>
    <n v="0"/>
    <n v="0"/>
    <n v="0"/>
    <n v="0"/>
    <n v="88833.12"/>
    <n v="168878.12"/>
  </r>
  <r>
    <n v="5828678620"/>
    <s v="Kitti"/>
    <s v="Hedworth"/>
    <s v="Kitti Hedworth"/>
    <x v="0"/>
    <n v="52885"/>
    <n v="25"/>
    <n v="762516"/>
    <n v="500000"/>
    <n v="625000"/>
    <n v="750000"/>
    <n v="1000000"/>
    <n v="1.5250319999999999"/>
    <s v="150-200%"/>
    <n v="50000"/>
    <n v="18750"/>
    <n v="22500"/>
    <n v="2753.52"/>
    <n v="0"/>
    <n v="94003.520000000004"/>
    <n v="146888.52000000002"/>
    <n v="80000"/>
    <n v="21250"/>
    <n v="25000"/>
    <n v="2753.52"/>
    <n v="0"/>
    <n v="129003.52"/>
    <n v="181888.52000000002"/>
  </r>
  <r>
    <n v="701563818"/>
    <s v="Skell"/>
    <s v="Heijne"/>
    <s v="Skell Heijne"/>
    <x v="2"/>
    <n v="99084"/>
    <n v="25"/>
    <n v="838801"/>
    <n v="750000"/>
    <n v="937500"/>
    <n v="1125000"/>
    <n v="1500000"/>
    <n v="1.1184013333333334"/>
    <s v="100-125%"/>
    <n v="112500"/>
    <n v="16872.189999999999"/>
    <n v="0"/>
    <n v="0"/>
    <n v="0"/>
    <n v="129372.19"/>
    <n v="228456.19"/>
    <n v="112500"/>
    <n v="19536.22"/>
    <n v="0"/>
    <n v="0"/>
    <n v="0"/>
    <n v="132036.22"/>
    <n v="231120.22"/>
  </r>
  <r>
    <n v="2417008025"/>
    <s v="Tori"/>
    <s v="Helis"/>
    <s v="Tori Helis"/>
    <x v="1"/>
    <n v="74012"/>
    <n v="17"/>
    <n v="922938"/>
    <n v="600000"/>
    <n v="750000"/>
    <n v="900000"/>
    <n v="1200000"/>
    <n v="1.53823"/>
    <s v="150-200%"/>
    <n v="78000"/>
    <n v="25500.000000000004"/>
    <n v="31500"/>
    <n v="5963.88"/>
    <n v="0"/>
    <n v="140963.88"/>
    <n v="214975.88"/>
    <n v="96000"/>
    <n v="25500.000000000004"/>
    <n v="30000"/>
    <n v="5046.3599999999997"/>
    <n v="0"/>
    <n v="156546.35999999999"/>
    <n v="230558.36"/>
  </r>
  <r>
    <n v="4085082426"/>
    <s v="Clarke"/>
    <s v="Hemphall"/>
    <s v="Clarke Hemphall"/>
    <x v="1"/>
    <n v="64047"/>
    <n v="28"/>
    <n v="397145"/>
    <n v="600000"/>
    <n v="750000"/>
    <n v="900000"/>
    <n v="1200000"/>
    <n v="0.66190833333333332"/>
    <s v="0-100%"/>
    <n v="51628.85"/>
    <n v="0"/>
    <n v="0"/>
    <n v="0"/>
    <n v="0"/>
    <n v="51628.85"/>
    <n v="115675.85"/>
    <n v="63543.200000000004"/>
    <n v="0"/>
    <n v="0"/>
    <n v="0"/>
    <n v="0"/>
    <n v="63543.200000000004"/>
    <n v="127590.20000000001"/>
  </r>
  <r>
    <n v="7707009371"/>
    <s v="Orel"/>
    <s v="Henrie"/>
    <s v="Orel Henrie"/>
    <x v="2"/>
    <n v="119934"/>
    <n v="16"/>
    <n v="445363"/>
    <n v="750000"/>
    <n v="937500"/>
    <n v="1125000"/>
    <n v="1500000"/>
    <n v="0.59381733333333331"/>
    <s v="0-100%"/>
    <n v="66804.45"/>
    <n v="0"/>
    <n v="0"/>
    <n v="0"/>
    <n v="0"/>
    <n v="66804.45"/>
    <n v="186738.45"/>
    <n v="71258.080000000002"/>
    <n v="0"/>
    <n v="0"/>
    <n v="0"/>
    <n v="0"/>
    <n v="71258.080000000002"/>
    <n v="191192.08000000002"/>
  </r>
  <r>
    <n v="5811999097"/>
    <s v="Terry"/>
    <s v="Hess"/>
    <s v="Terry Hess"/>
    <x v="0"/>
    <n v="41580"/>
    <n v="18"/>
    <n v="933223"/>
    <n v="500000"/>
    <n v="625000"/>
    <n v="750000"/>
    <n v="1000000"/>
    <n v="1.866446"/>
    <s v="150-200%"/>
    <n v="50000"/>
    <n v="18750"/>
    <n v="22500"/>
    <n v="40309.06"/>
    <n v="0"/>
    <n v="131559.06"/>
    <n v="173139.06"/>
    <n v="75000"/>
    <n v="22500"/>
    <n v="31250"/>
    <n v="54966.9"/>
    <n v="0"/>
    <n v="183716.9"/>
    <n v="225296.9"/>
  </r>
  <r>
    <n v="5903124704"/>
    <s v="Renaud"/>
    <s v="Highwood"/>
    <s v="Renaud Highwood"/>
    <x v="2"/>
    <n v="117483"/>
    <n v="26"/>
    <n v="755828"/>
    <n v="750000"/>
    <n v="937500"/>
    <n v="1125000"/>
    <n v="1500000"/>
    <n v="1.0077706666666666"/>
    <s v="100-125%"/>
    <n v="112500"/>
    <n v="1107.32"/>
    <n v="0"/>
    <n v="0"/>
    <n v="0"/>
    <n v="113607.32"/>
    <n v="231090.32"/>
    <n v="112500"/>
    <n v="1049.04"/>
    <n v="0"/>
    <n v="0"/>
    <n v="0"/>
    <n v="113549.04"/>
    <n v="231032.03999999998"/>
  </r>
  <r>
    <n v="893122882"/>
    <s v="Reeta"/>
    <s v="Hildred"/>
    <s v="Reeta Hildred"/>
    <x v="2"/>
    <n v="103112"/>
    <n v="20"/>
    <n v="531790"/>
    <n v="750000"/>
    <n v="937500"/>
    <n v="1125000"/>
    <n v="1500000"/>
    <n v="0.70905333333333331"/>
    <s v="0-100%"/>
    <n v="79768.5"/>
    <n v="0"/>
    <n v="0"/>
    <n v="0"/>
    <n v="0"/>
    <n v="79768.5"/>
    <n v="182880.5"/>
    <n v="85086.400000000009"/>
    <n v="0"/>
    <n v="0"/>
    <n v="0"/>
    <n v="0"/>
    <n v="85086.400000000009"/>
    <n v="188198.40000000002"/>
  </r>
  <r>
    <n v="5764917026"/>
    <s v="Trisha"/>
    <s v="Hinchshaw"/>
    <s v="Trisha Hinchshaw"/>
    <x v="0"/>
    <n v="37046"/>
    <n v="21"/>
    <n v="540083"/>
    <n v="500000"/>
    <n v="625000"/>
    <n v="750000"/>
    <n v="1000000"/>
    <n v="1.080166"/>
    <s v="100-125%"/>
    <n v="50000"/>
    <n v="6012.45"/>
    <n v="0"/>
    <n v="0"/>
    <n v="0"/>
    <n v="56012.45"/>
    <n v="93058.45"/>
    <n v="75000"/>
    <n v="8818.26"/>
    <n v="0"/>
    <n v="0"/>
    <n v="0"/>
    <n v="83818.259999999995"/>
    <n v="120864.26"/>
  </r>
  <r>
    <n v="3806430489"/>
    <s v="Darsey"/>
    <s v="Hooban"/>
    <s v="Darsey Hooban"/>
    <x v="1"/>
    <n v="72117"/>
    <n v="23"/>
    <n v="634582"/>
    <n v="600000"/>
    <n v="750000"/>
    <n v="900000"/>
    <n v="1200000"/>
    <n v="1.0576366666666666"/>
    <s v="100-125%"/>
    <n v="78000"/>
    <n v="5878.9400000000005"/>
    <n v="0"/>
    <n v="0"/>
    <n v="0"/>
    <n v="83878.94"/>
    <n v="155995.94"/>
    <n v="90000"/>
    <n v="7608.04"/>
    <n v="0"/>
    <n v="0"/>
    <n v="0"/>
    <n v="97608.04"/>
    <n v="169725.03999999998"/>
  </r>
  <r>
    <n v="8267733809"/>
    <s v="Abram"/>
    <s v="Hopfer"/>
    <s v="Abram Hopfer"/>
    <x v="0"/>
    <n v="41928"/>
    <n v="18"/>
    <n v="425190"/>
    <n v="500000"/>
    <n v="625000"/>
    <n v="750000"/>
    <n v="1000000"/>
    <n v="0.85038000000000002"/>
    <s v="0-100%"/>
    <n v="42519"/>
    <n v="0"/>
    <n v="0"/>
    <n v="0"/>
    <n v="0"/>
    <n v="42519"/>
    <n v="84447"/>
    <n v="63778.5"/>
    <n v="0"/>
    <n v="0"/>
    <n v="0"/>
    <n v="0"/>
    <n v="63778.5"/>
    <n v="105706.5"/>
  </r>
  <r>
    <n v="9008589443"/>
    <s v="Mellicent"/>
    <s v="Hopkyns"/>
    <s v="Mellicent Hopkyns"/>
    <x v="1"/>
    <n v="77458"/>
    <n v="18"/>
    <n v="662484"/>
    <n v="600000"/>
    <n v="750000"/>
    <n v="900000"/>
    <n v="1200000"/>
    <n v="1.1041399999999999"/>
    <s v="100-125%"/>
    <n v="78000"/>
    <n v="10622.28"/>
    <n v="0"/>
    <n v="0"/>
    <n v="0"/>
    <n v="88622.28"/>
    <n v="166080.28"/>
    <n v="90000"/>
    <n v="11247.119999999999"/>
    <n v="0"/>
    <n v="0"/>
    <n v="0"/>
    <n v="101247.12"/>
    <n v="178705.12"/>
  </r>
  <r>
    <n v="37593587"/>
    <s v="Antonella"/>
    <s v="Horrod"/>
    <s v="Antonella Horrod"/>
    <x v="2"/>
    <n v="112138"/>
    <n v="21"/>
    <n v="778322"/>
    <n v="750000"/>
    <n v="937500"/>
    <n v="1125000"/>
    <n v="1500000"/>
    <n v="1.0377626666666666"/>
    <s v="100-125%"/>
    <n v="112500"/>
    <n v="5381.18"/>
    <n v="0"/>
    <n v="0"/>
    <n v="0"/>
    <n v="117881.18"/>
    <n v="230019.18"/>
    <n v="112500"/>
    <n v="5097.96"/>
    <n v="0"/>
    <n v="0"/>
    <n v="0"/>
    <n v="117597.96"/>
    <n v="229735.96000000002"/>
  </r>
  <r>
    <n v="5588978080"/>
    <s v="Letti"/>
    <s v="Howarth"/>
    <s v="Letti Howarth"/>
    <x v="1"/>
    <n v="51565"/>
    <n v="23"/>
    <n v="614002"/>
    <n v="600000"/>
    <n v="750000"/>
    <n v="900000"/>
    <n v="1200000"/>
    <n v="1.0233366666666666"/>
    <s v="100-125%"/>
    <n v="78000"/>
    <n v="2380.34"/>
    <n v="0"/>
    <n v="0"/>
    <n v="0"/>
    <n v="80380.34"/>
    <n v="131945.34"/>
    <n v="96000"/>
    <n v="2380.34"/>
    <n v="0"/>
    <n v="0"/>
    <n v="0"/>
    <n v="98380.34"/>
    <n v="149945.34"/>
  </r>
  <r>
    <n v="9624054975"/>
    <s v="Timmie"/>
    <s v="Howis"/>
    <s v="Timmie Howis"/>
    <x v="1"/>
    <n v="73192"/>
    <n v="24"/>
    <n v="789211"/>
    <n v="600000"/>
    <n v="750000"/>
    <n v="900000"/>
    <n v="1200000"/>
    <n v="1.3153516666666667"/>
    <s v="125-150%"/>
    <n v="78000"/>
    <n v="25500.000000000004"/>
    <n v="8234.31"/>
    <n v="0"/>
    <n v="0"/>
    <n v="111734.31"/>
    <n v="184926.31"/>
    <n v="90000"/>
    <n v="33000"/>
    <n v="9802.75"/>
    <n v="0"/>
    <n v="0"/>
    <n v="132802.75"/>
    <n v="205994.75"/>
  </r>
  <r>
    <n v="5439294325"/>
    <s v="Carri"/>
    <s v="Howis"/>
    <s v="Carri Howis"/>
    <x v="2"/>
    <n v="94605"/>
    <n v="23"/>
    <n v="635633"/>
    <n v="750000"/>
    <n v="937500"/>
    <n v="1125000"/>
    <n v="1500000"/>
    <n v="0.84751066666666663"/>
    <s v="0-100%"/>
    <n v="95344.95"/>
    <n v="0"/>
    <n v="0"/>
    <n v="0"/>
    <n v="0"/>
    <n v="95344.95"/>
    <n v="189949.95"/>
    <n v="95344.95"/>
    <n v="0"/>
    <n v="0"/>
    <n v="0"/>
    <n v="0"/>
    <n v="95344.95"/>
    <n v="189949.95"/>
  </r>
  <r>
    <n v="2378102658"/>
    <s v="Teresina"/>
    <s v="Howling"/>
    <s v="Teresina Howling"/>
    <x v="0"/>
    <n v="32554"/>
    <n v="11"/>
    <n v="599910"/>
    <n v="500000"/>
    <n v="625000"/>
    <n v="750000"/>
    <n v="1000000"/>
    <n v="1.1998200000000001"/>
    <s v="100-125%"/>
    <n v="50000"/>
    <n v="14986.5"/>
    <n v="0"/>
    <n v="0"/>
    <n v="0"/>
    <n v="64986.5"/>
    <n v="97540.5"/>
    <n v="80000"/>
    <n v="16984.7"/>
    <n v="0"/>
    <n v="0"/>
    <n v="0"/>
    <n v="96984.7"/>
    <n v="129538.7"/>
  </r>
  <r>
    <n v="2599557828"/>
    <s v="Saunders"/>
    <s v="Hubery"/>
    <s v="Saunders Hubery"/>
    <x v="1"/>
    <n v="51532"/>
    <n v="20"/>
    <n v="751419"/>
    <n v="600000"/>
    <n v="750000"/>
    <n v="900000"/>
    <n v="1200000"/>
    <n v="1.252365"/>
    <s v="125-150%"/>
    <n v="78000"/>
    <n v="25500.000000000004"/>
    <n v="297.99"/>
    <n v="0"/>
    <n v="0"/>
    <n v="103797.99"/>
    <n v="155329.99"/>
    <n v="96000"/>
    <n v="25500.000000000004"/>
    <n v="283.8"/>
    <n v="0"/>
    <n v="0"/>
    <n v="121783.8"/>
    <n v="173315.8"/>
  </r>
  <r>
    <n v="509393462"/>
    <s v="Dex"/>
    <s v="Hughill"/>
    <s v="Dex Hughill"/>
    <x v="1"/>
    <n v="58109"/>
    <n v="23"/>
    <n v="862004"/>
    <n v="600000"/>
    <n v="750000"/>
    <n v="900000"/>
    <n v="1200000"/>
    <n v="1.4366733333333332"/>
    <s v="125-150%"/>
    <n v="78000"/>
    <n v="25500.000000000004"/>
    <n v="23520.84"/>
    <n v="0"/>
    <n v="0"/>
    <n v="127020.84"/>
    <n v="185129.84"/>
    <n v="90000"/>
    <n v="27000"/>
    <n v="28001"/>
    <n v="0"/>
    <n v="0"/>
    <n v="145001"/>
    <n v="203110"/>
  </r>
  <r>
    <n v="4439073344"/>
    <s v="Pippo"/>
    <s v="Huish"/>
    <s v="Pippo Huish"/>
    <x v="0"/>
    <n v="61002"/>
    <n v="26"/>
    <n v="599501"/>
    <n v="500000"/>
    <n v="625000"/>
    <n v="750000"/>
    <n v="1000000"/>
    <n v="1.1990019999999999"/>
    <s v="100-125%"/>
    <n v="50000"/>
    <n v="14925.15"/>
    <n v="0"/>
    <n v="0"/>
    <n v="0"/>
    <n v="64925.15"/>
    <n v="125927.15"/>
    <n v="75000"/>
    <n v="17910.18"/>
    <n v="0"/>
    <n v="0"/>
    <n v="0"/>
    <n v="92910.18"/>
    <n v="153912.18"/>
  </r>
  <r>
    <n v="9340547551"/>
    <s v="Rowen"/>
    <s v="Hullbrook"/>
    <s v="Rowen Hullbrook"/>
    <x v="1"/>
    <n v="50051"/>
    <n v="17"/>
    <n v="805390"/>
    <n v="600000"/>
    <n v="750000"/>
    <n v="900000"/>
    <n v="1200000"/>
    <n v="1.3423166666666666"/>
    <s v="125-150%"/>
    <n v="78000"/>
    <n v="25500.000000000004"/>
    <n v="11631.9"/>
    <n v="0"/>
    <n v="0"/>
    <n v="115131.9"/>
    <n v="165182.9"/>
    <n v="90000"/>
    <n v="33000"/>
    <n v="13847.5"/>
    <n v="0"/>
    <n v="0"/>
    <n v="136847.5"/>
    <n v="186898.5"/>
  </r>
  <r>
    <n v="8054305400"/>
    <s v="Wendel"/>
    <s v="Hulmes"/>
    <s v="Wendel Hulmes"/>
    <x v="2"/>
    <n v="101542"/>
    <n v="19"/>
    <n v="668997"/>
    <n v="750000"/>
    <n v="937500"/>
    <n v="1125000"/>
    <n v="1500000"/>
    <n v="0.89199600000000001"/>
    <s v="0-100%"/>
    <n v="100349.55"/>
    <n v="0"/>
    <n v="0"/>
    <n v="0"/>
    <n v="0"/>
    <n v="100349.55"/>
    <n v="201891.55"/>
    <n v="100349.55"/>
    <n v="0"/>
    <n v="0"/>
    <n v="0"/>
    <n v="0"/>
    <n v="100349.55"/>
    <n v="201891.55"/>
  </r>
  <r>
    <n v="2191014690"/>
    <s v="Fabe"/>
    <s v="Hutchinges"/>
    <s v="Fabe Hutchinges"/>
    <x v="0"/>
    <n v="58448"/>
    <n v="17"/>
    <n v="737684"/>
    <n v="500000"/>
    <n v="625000"/>
    <n v="750000"/>
    <n v="1000000"/>
    <n v="1.475368"/>
    <s v="125-150%"/>
    <n v="50000"/>
    <n v="18750"/>
    <n v="20283.12"/>
    <n v="0"/>
    <n v="0"/>
    <n v="89033.12"/>
    <n v="147481.12"/>
    <n v="75000"/>
    <n v="27500"/>
    <n v="28171"/>
    <n v="0"/>
    <n v="0"/>
    <n v="130671"/>
    <n v="189119"/>
  </r>
  <r>
    <n v="6618120233"/>
    <s v="Hillel"/>
    <s v="Hutley"/>
    <s v="Hillel Hutley"/>
    <x v="1"/>
    <n v="64077"/>
    <n v="16"/>
    <n v="674298"/>
    <n v="600000"/>
    <n v="750000"/>
    <n v="900000"/>
    <n v="1200000"/>
    <n v="1.1238300000000001"/>
    <s v="100-125%"/>
    <n v="78000"/>
    <n v="12630.660000000002"/>
    <n v="0"/>
    <n v="0"/>
    <n v="0"/>
    <n v="90630.66"/>
    <n v="154707.66"/>
    <n v="90000"/>
    <n v="13373.64"/>
    <n v="0"/>
    <n v="0"/>
    <n v="0"/>
    <n v="103373.64"/>
    <n v="167450.64000000001"/>
  </r>
  <r>
    <n v="2070860833"/>
    <s v="Mavis"/>
    <s v="Huyge"/>
    <s v="Mavis Huyge"/>
    <x v="1"/>
    <n v="73508"/>
    <n v="19"/>
    <n v="545501"/>
    <n v="600000"/>
    <n v="750000"/>
    <n v="900000"/>
    <n v="1200000"/>
    <n v="0.90916833333333336"/>
    <s v="0-100%"/>
    <n v="70915.13"/>
    <n v="0"/>
    <n v="0"/>
    <n v="0"/>
    <n v="0"/>
    <n v="70915.13"/>
    <n v="144423.13"/>
    <n v="87280.16"/>
    <n v="0"/>
    <n v="0"/>
    <n v="0"/>
    <n v="0"/>
    <n v="87280.16"/>
    <n v="160788.16"/>
  </r>
  <r>
    <n v="994826516"/>
    <s v="Ranique"/>
    <s v="Hyatt"/>
    <s v="Ranique Hyatt"/>
    <x v="0"/>
    <n v="32317"/>
    <n v="20"/>
    <n v="914088"/>
    <n v="500000"/>
    <n v="625000"/>
    <n v="750000"/>
    <n v="1000000"/>
    <n v="1.828176"/>
    <s v="150-200%"/>
    <n v="50000"/>
    <n v="18750"/>
    <n v="22500"/>
    <n v="36099.360000000001"/>
    <n v="0"/>
    <n v="127349.36"/>
    <n v="159666.35999999999"/>
    <n v="75000"/>
    <n v="22500"/>
    <n v="31250"/>
    <n v="49226.400000000001"/>
    <n v="0"/>
    <n v="177976.4"/>
    <n v="210293.4"/>
  </r>
  <r>
    <n v="7778092905"/>
    <s v="Darcie"/>
    <s v="Hylands"/>
    <s v="Darcie Hylands"/>
    <x v="2"/>
    <n v="121420"/>
    <n v="25"/>
    <n v="373695"/>
    <n v="750000"/>
    <n v="937500"/>
    <n v="1125000"/>
    <n v="1500000"/>
    <n v="0.49825999999999998"/>
    <s v="0-100%"/>
    <n v="56054.25"/>
    <n v="0"/>
    <n v="0"/>
    <n v="0"/>
    <n v="0"/>
    <n v="56054.25"/>
    <n v="177474.25"/>
    <n v="59791.200000000004"/>
    <n v="0"/>
    <n v="0"/>
    <n v="0"/>
    <n v="0"/>
    <n v="59791.200000000004"/>
    <n v="181211.2"/>
  </r>
  <r>
    <n v="6852060985"/>
    <s v="Konstance"/>
    <s v="Iacovelli"/>
    <s v="Konstance Iacovelli"/>
    <x v="1"/>
    <n v="59859"/>
    <n v="17"/>
    <n v="708390"/>
    <n v="600000"/>
    <n v="750000"/>
    <n v="900000"/>
    <n v="1200000"/>
    <n v="1.18065"/>
    <s v="100-125%"/>
    <n v="78000"/>
    <n v="18426.300000000003"/>
    <n v="0"/>
    <n v="0"/>
    <n v="0"/>
    <n v="96426.3"/>
    <n v="156285.29999999999"/>
    <n v="96000"/>
    <n v="18426.300000000003"/>
    <n v="0"/>
    <n v="0"/>
    <n v="0"/>
    <n v="114426.3"/>
    <n v="174285.3"/>
  </r>
  <r>
    <n v="8277918739"/>
    <s v="Ddene"/>
    <s v="Iddiens"/>
    <s v="Ddene Iddiens"/>
    <x v="0"/>
    <n v="42146"/>
    <n v="15"/>
    <n v="1004176"/>
    <n v="500000"/>
    <n v="625000"/>
    <n v="750000"/>
    <n v="1000000"/>
    <n v="2.0083519999999999"/>
    <s v="&gt;200%"/>
    <n v="50000"/>
    <n v="18750"/>
    <n v="22500"/>
    <n v="55000"/>
    <n v="417.6"/>
    <n v="146667.6"/>
    <n v="188813.6"/>
    <n v="80000"/>
    <n v="21250"/>
    <n v="25000"/>
    <n v="55000"/>
    <n v="417.6"/>
    <n v="181667.6"/>
    <n v="223813.6"/>
  </r>
  <r>
    <n v="8516539148"/>
    <s v="Elena"/>
    <s v="Ilyukhov"/>
    <s v="Elena Ilyukhov"/>
    <x v="2"/>
    <n v="90234"/>
    <n v="19"/>
    <n v="745121"/>
    <n v="750000"/>
    <n v="937500"/>
    <n v="1125000"/>
    <n v="1500000"/>
    <n v="0.99349466666666664"/>
    <s v="0-100%"/>
    <n v="111768.15"/>
    <n v="0"/>
    <n v="0"/>
    <n v="0"/>
    <n v="0"/>
    <n v="111768.15"/>
    <n v="202002.15"/>
    <n v="111768.15"/>
    <n v="0"/>
    <n v="0"/>
    <n v="0"/>
    <n v="0"/>
    <n v="111768.15"/>
    <n v="202002.15"/>
  </r>
  <r>
    <n v="7957976743"/>
    <s v="Kara-lynn"/>
    <s v="Ingarfill"/>
    <s v="Kara-lynn Ingarfill"/>
    <x v="0"/>
    <n v="37175"/>
    <n v="30"/>
    <n v="637004"/>
    <n v="500000"/>
    <n v="625000"/>
    <n v="750000"/>
    <n v="1000000"/>
    <n v="1.274008"/>
    <s v="125-150%"/>
    <n v="50000"/>
    <n v="18750"/>
    <n v="2160.7199999999998"/>
    <n v="0"/>
    <n v="0"/>
    <n v="70910.720000000001"/>
    <n v="108085.72"/>
    <n v="75000"/>
    <n v="27500"/>
    <n v="3001"/>
    <n v="0"/>
    <n v="0"/>
    <n v="105501"/>
    <n v="142676"/>
  </r>
  <r>
    <n v="6084639828"/>
    <s v="Yolanthe"/>
    <s v="Ingrey"/>
    <s v="Yolanthe Ingrey"/>
    <x v="1"/>
    <n v="67908"/>
    <n v="24"/>
    <n v="722942"/>
    <n v="600000"/>
    <n v="750000"/>
    <n v="900000"/>
    <n v="1200000"/>
    <n v="1.2049033333333334"/>
    <s v="100-125%"/>
    <n v="78000"/>
    <n v="20900.140000000003"/>
    <n v="0"/>
    <n v="0"/>
    <n v="0"/>
    <n v="98900.14"/>
    <n v="166808.14000000001"/>
    <n v="90000"/>
    <n v="22129.559999999998"/>
    <n v="0"/>
    <n v="0"/>
    <n v="0"/>
    <n v="112129.56"/>
    <n v="180037.56"/>
  </r>
  <r>
    <n v="1718344562"/>
    <s v="Mendel"/>
    <s v="Iscowitz"/>
    <s v="Mendel Iscowitz"/>
    <x v="2"/>
    <n v="106547"/>
    <n v="20"/>
    <n v="283269"/>
    <n v="750000"/>
    <n v="937500"/>
    <n v="1125000"/>
    <n v="1500000"/>
    <n v="0.37769200000000003"/>
    <s v="0-100%"/>
    <n v="42490.35"/>
    <n v="0"/>
    <n v="0"/>
    <n v="0"/>
    <n v="0"/>
    <n v="42490.35"/>
    <n v="149037.35"/>
    <n v="45323.040000000001"/>
    <n v="0"/>
    <n v="0"/>
    <n v="0"/>
    <n v="0"/>
    <n v="45323.040000000001"/>
    <n v="151870.04"/>
  </r>
  <r>
    <n v="966588630"/>
    <s v="Danny"/>
    <s v="Itscovitz"/>
    <s v="Danny Itscovitz"/>
    <x v="2"/>
    <n v="107581"/>
    <n v="28"/>
    <n v="732680"/>
    <n v="750000"/>
    <n v="937500"/>
    <n v="1125000"/>
    <n v="1500000"/>
    <n v="0.9769066666666667"/>
    <s v="0-100%"/>
    <n v="109902"/>
    <n v="0"/>
    <n v="0"/>
    <n v="0"/>
    <n v="0"/>
    <n v="109902"/>
    <n v="217483"/>
    <n v="109902"/>
    <n v="0"/>
    <n v="0"/>
    <n v="0"/>
    <n v="0"/>
    <n v="109902"/>
    <n v="217483"/>
  </r>
  <r>
    <n v="9820632102"/>
    <s v="Sergio"/>
    <s v="Itzakovitz"/>
    <s v="Sergio Itzakovitz"/>
    <x v="1"/>
    <n v="52637"/>
    <n v="9"/>
    <n v="815097"/>
    <n v="600000"/>
    <n v="750000"/>
    <n v="900000"/>
    <n v="1200000"/>
    <n v="1.358495"/>
    <s v="125-150%"/>
    <n v="78000"/>
    <n v="25500.000000000004"/>
    <n v="13670.369999999999"/>
    <n v="0"/>
    <n v="0"/>
    <n v="117170.37"/>
    <n v="169807.37"/>
    <n v="90000"/>
    <n v="33000"/>
    <n v="16274.25"/>
    <n v="0"/>
    <n v="0"/>
    <n v="139274.25"/>
    <n v="191911.25"/>
  </r>
  <r>
    <n v="7070564503"/>
    <s v="Emmie"/>
    <s v="Ivamy"/>
    <s v="Emmie Ivamy"/>
    <x v="2"/>
    <n v="107049"/>
    <n v="22"/>
    <n v="542057"/>
    <n v="750000"/>
    <n v="937500"/>
    <n v="1125000"/>
    <n v="1500000"/>
    <n v="0.72274266666666664"/>
    <s v="0-100%"/>
    <n v="81308.55"/>
    <n v="0"/>
    <n v="0"/>
    <n v="0"/>
    <n v="0"/>
    <n v="81308.55"/>
    <n v="188357.55"/>
    <n v="81308.55"/>
    <n v="0"/>
    <n v="0"/>
    <n v="0"/>
    <n v="0"/>
    <n v="81308.55"/>
    <n v="188357.55"/>
  </r>
  <r>
    <n v="3418374697"/>
    <s v="Ali"/>
    <s v="Izaks"/>
    <s v="Ali Izaks"/>
    <x v="0"/>
    <n v="36594"/>
    <n v="26"/>
    <n v="560614"/>
    <n v="500000"/>
    <n v="625000"/>
    <n v="750000"/>
    <n v="1000000"/>
    <n v="1.1212279999999999"/>
    <s v="100-125%"/>
    <n v="50000"/>
    <n v="9092.1"/>
    <n v="0"/>
    <n v="0"/>
    <n v="0"/>
    <n v="59092.1"/>
    <n v="95686.1"/>
    <n v="75000"/>
    <n v="10910.52"/>
    <n v="0"/>
    <n v="0"/>
    <n v="0"/>
    <n v="85910.52"/>
    <n v="122504.52"/>
  </r>
  <r>
    <n v="8646243699"/>
    <s v="Fifine"/>
    <s v="Jakeman"/>
    <s v="Fifine Jakeman"/>
    <x v="2"/>
    <n v="109614"/>
    <n v="29"/>
    <n v="766349"/>
    <n v="750000"/>
    <n v="937500"/>
    <n v="1125000"/>
    <n v="1500000"/>
    <n v="1.0217986666666667"/>
    <s v="100-125%"/>
    <n v="112500"/>
    <n v="3106.31"/>
    <n v="0"/>
    <n v="0"/>
    <n v="0"/>
    <n v="115606.31"/>
    <n v="225220.31"/>
    <n v="112500"/>
    <n v="2942.8199999999997"/>
    <n v="0"/>
    <n v="0"/>
    <n v="0"/>
    <n v="115442.82"/>
    <n v="225056.82"/>
  </r>
  <r>
    <n v="3219526055"/>
    <s v="Raviv"/>
    <s v="Jandel"/>
    <s v="Raviv Jandel"/>
    <x v="0"/>
    <n v="38331"/>
    <n v="21"/>
    <n v="693757"/>
    <n v="500000"/>
    <n v="625000"/>
    <n v="750000"/>
    <n v="1000000"/>
    <n v="1.3875139999999999"/>
    <s v="125-150%"/>
    <n v="50000"/>
    <n v="18750"/>
    <n v="12376.26"/>
    <n v="0"/>
    <n v="0"/>
    <n v="81126.259999999995"/>
    <n v="119457.26"/>
    <n v="75000"/>
    <n v="22500"/>
    <n v="17189.25"/>
    <n v="0"/>
    <n v="0"/>
    <n v="114689.25"/>
    <n v="153020.25"/>
  </r>
  <r>
    <n v="4194897803"/>
    <s v="Logan"/>
    <s v="Jansky"/>
    <s v="Logan Jansky"/>
    <x v="1"/>
    <n v="73193"/>
    <n v="17"/>
    <n v="1010499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6922.74"/>
    <n v="90000"/>
    <n v="27000"/>
    <n v="37500"/>
    <n v="33149.699999999997"/>
    <n v="0"/>
    <n v="187649.7"/>
    <n v="260842.7"/>
  </r>
  <r>
    <n v="2298319154"/>
    <s v="Deloria"/>
    <s v="Jardine"/>
    <s v="Deloria Jardine"/>
    <x v="0"/>
    <n v="35017"/>
    <n v="16"/>
    <n v="1029294"/>
    <n v="500000"/>
    <n v="625000"/>
    <n v="750000"/>
    <n v="1000000"/>
    <n v="2.0585879999999999"/>
    <s v="&gt;200%"/>
    <n v="50000"/>
    <n v="18750"/>
    <n v="22500"/>
    <n v="55000"/>
    <n v="2929.4"/>
    <n v="149179.4"/>
    <n v="184196.4"/>
    <n v="80000"/>
    <n v="21250"/>
    <n v="25000"/>
    <n v="55000"/>
    <n v="2929.4"/>
    <n v="184179.4"/>
    <n v="219196.4"/>
  </r>
  <r>
    <n v="6109997811"/>
    <s v="Constancia"/>
    <s v="Jenne"/>
    <s v="Constancia Jenne"/>
    <x v="1"/>
    <n v="71286"/>
    <n v="25"/>
    <n v="605319"/>
    <n v="600000"/>
    <n v="750000"/>
    <n v="900000"/>
    <n v="1200000"/>
    <n v="1.0088649999999999"/>
    <s v="100-125%"/>
    <n v="78000"/>
    <n v="904.23"/>
    <n v="0"/>
    <n v="0"/>
    <n v="0"/>
    <n v="78904.23"/>
    <n v="150190.22999999998"/>
    <n v="90000"/>
    <n v="957.42"/>
    <n v="0"/>
    <n v="0"/>
    <n v="0"/>
    <n v="90957.42"/>
    <n v="162243.41999999998"/>
  </r>
  <r>
    <n v="4759627103"/>
    <s v="Catherine"/>
    <s v="Jerams"/>
    <s v="Catherine Jerams"/>
    <x v="1"/>
    <n v="75032"/>
    <n v="22"/>
    <n v="648709"/>
    <n v="600000"/>
    <n v="750000"/>
    <n v="900000"/>
    <n v="1200000"/>
    <n v="1.0811816666666667"/>
    <s v="100-125%"/>
    <n v="78000"/>
    <n v="8280.5300000000007"/>
    <n v="0"/>
    <n v="0"/>
    <n v="0"/>
    <n v="86280.53"/>
    <n v="161312.53"/>
    <n v="90000"/>
    <n v="8767.619999999999"/>
    <n v="0"/>
    <n v="0"/>
    <n v="0"/>
    <n v="98767.62"/>
    <n v="173799.62"/>
  </r>
  <r>
    <n v="8977805007"/>
    <s v="Birdie"/>
    <s v="Jesper"/>
    <s v="Birdie Jesper"/>
    <x v="1"/>
    <n v="67739"/>
    <n v="17"/>
    <n v="416927"/>
    <n v="600000"/>
    <n v="750000"/>
    <n v="900000"/>
    <n v="1200000"/>
    <n v="0.69487833333333338"/>
    <s v="0-100%"/>
    <n v="54200.51"/>
    <n v="0"/>
    <n v="0"/>
    <n v="0"/>
    <n v="0"/>
    <n v="54200.51"/>
    <n v="121939.51000000001"/>
    <n v="66708.320000000007"/>
    <n v="0"/>
    <n v="0"/>
    <n v="0"/>
    <n v="0"/>
    <n v="66708.320000000007"/>
    <n v="134447.32"/>
  </r>
  <r>
    <n v="1754740677"/>
    <s v="Inger"/>
    <s v="Jime"/>
    <s v="Inger Jime"/>
    <x v="0"/>
    <n v="51559"/>
    <n v="19"/>
    <n v="833134"/>
    <n v="500000"/>
    <n v="625000"/>
    <n v="750000"/>
    <n v="1000000"/>
    <n v="1.6662680000000001"/>
    <s v="150-200%"/>
    <n v="50000"/>
    <n v="18750"/>
    <n v="22500"/>
    <n v="18289.48"/>
    <n v="0"/>
    <n v="109539.48"/>
    <n v="161098.47999999998"/>
    <n v="75000"/>
    <n v="27500"/>
    <n v="31250"/>
    <n v="27434.22"/>
    <n v="0"/>
    <n v="161184.22"/>
    <n v="212743.22"/>
  </r>
  <r>
    <n v="1096335336"/>
    <s v="Rosaline"/>
    <s v="Joanic"/>
    <s v="Rosaline Joanic"/>
    <x v="2"/>
    <n v="86014"/>
    <n v="24"/>
    <n v="608913"/>
    <n v="750000"/>
    <n v="937500"/>
    <n v="1125000"/>
    <n v="1500000"/>
    <n v="0.81188400000000005"/>
    <s v="0-100%"/>
    <n v="91336.95"/>
    <n v="0"/>
    <n v="0"/>
    <n v="0"/>
    <n v="0"/>
    <n v="91336.95"/>
    <n v="177350.95"/>
    <n v="91336.95"/>
    <n v="0"/>
    <n v="0"/>
    <n v="0"/>
    <n v="0"/>
    <n v="91336.95"/>
    <n v="177350.95"/>
  </r>
  <r>
    <n v="2255261316"/>
    <s v="Vickie"/>
    <s v="Jocic"/>
    <s v="Vickie Jocic"/>
    <x v="2"/>
    <n v="116809"/>
    <n v="15"/>
    <n v="117272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2376.2"/>
    <n v="112500"/>
    <n v="41250"/>
    <n v="46875"/>
    <n v="15748.92"/>
    <n v="0"/>
    <n v="216373.92"/>
    <n v="333182.92000000004"/>
  </r>
  <r>
    <n v="9803956825"/>
    <s v="Murielle"/>
    <s v="Jorez"/>
    <s v="Murielle Jorez"/>
    <x v="0"/>
    <n v="47103"/>
    <n v="23"/>
    <n v="621858"/>
    <n v="500000"/>
    <n v="625000"/>
    <n v="750000"/>
    <n v="1000000"/>
    <n v="1.243716"/>
    <s v="100-125%"/>
    <n v="50000"/>
    <n v="18278.7"/>
    <n v="0"/>
    <n v="0"/>
    <n v="0"/>
    <n v="68278.7"/>
    <n v="115381.7"/>
    <n v="75000"/>
    <n v="21934.44"/>
    <n v="0"/>
    <n v="0"/>
    <n v="0"/>
    <n v="96934.44"/>
    <n v="144037.44"/>
  </r>
  <r>
    <n v="1462166245"/>
    <s v="Barnabas"/>
    <s v="Jozefczak"/>
    <s v="Barnabas Jozefczak"/>
    <x v="0"/>
    <n v="57979"/>
    <n v="20"/>
    <n v="561559"/>
    <n v="500000"/>
    <n v="625000"/>
    <n v="750000"/>
    <n v="1000000"/>
    <n v="1.1231180000000001"/>
    <s v="100-125%"/>
    <n v="50000"/>
    <n v="9233.85"/>
    <n v="0"/>
    <n v="0"/>
    <n v="0"/>
    <n v="59233.85"/>
    <n v="117212.85"/>
    <n v="80000"/>
    <n v="10465.030000000001"/>
    <n v="0"/>
    <n v="0"/>
    <n v="0"/>
    <n v="90465.03"/>
    <n v="148444.03"/>
  </r>
  <r>
    <n v="4768254810"/>
    <s v="Reagan"/>
    <s v="Jubert"/>
    <s v="Reagan Jubert"/>
    <x v="0"/>
    <n v="39511"/>
    <n v="21"/>
    <n v="594947"/>
    <n v="500000"/>
    <n v="625000"/>
    <n v="750000"/>
    <n v="1000000"/>
    <n v="1.189894"/>
    <s v="100-125%"/>
    <n v="50000"/>
    <n v="14242.05"/>
    <n v="0"/>
    <n v="0"/>
    <n v="0"/>
    <n v="64242.05"/>
    <n v="103753.05"/>
    <n v="80000"/>
    <n v="16140.990000000002"/>
    <n v="0"/>
    <n v="0"/>
    <n v="0"/>
    <n v="96140.99"/>
    <n v="135651.99"/>
  </r>
  <r>
    <n v="2177097355"/>
    <s v="Willem"/>
    <s v="Juschke"/>
    <s v="Willem Juschke"/>
    <x v="2"/>
    <n v="86438"/>
    <n v="20"/>
    <n v="290823"/>
    <n v="750000"/>
    <n v="937500"/>
    <n v="1125000"/>
    <n v="1500000"/>
    <n v="0.387764"/>
    <s v="0-100%"/>
    <n v="43623.45"/>
    <n v="0"/>
    <n v="0"/>
    <n v="0"/>
    <n v="0"/>
    <n v="43623.45"/>
    <n v="130061.45"/>
    <n v="43623.45"/>
    <n v="0"/>
    <n v="0"/>
    <n v="0"/>
    <n v="0"/>
    <n v="43623.45"/>
    <n v="130061.45"/>
  </r>
  <r>
    <n v="8998375370"/>
    <s v="Phillip"/>
    <s v="Kann"/>
    <s v="Phillip Kann"/>
    <x v="2"/>
    <n v="76534"/>
    <n v="19"/>
    <n v="620204"/>
    <n v="750000"/>
    <n v="937500"/>
    <n v="1125000"/>
    <n v="1500000"/>
    <n v="0.82693866666666671"/>
    <s v="0-100%"/>
    <n v="93030.599999999991"/>
    <n v="0"/>
    <n v="0"/>
    <n v="0"/>
    <n v="0"/>
    <n v="93030.599999999991"/>
    <n v="169564.59999999998"/>
    <n v="93030.599999999991"/>
    <n v="0"/>
    <n v="0"/>
    <n v="0"/>
    <n v="0"/>
    <n v="93030.599999999991"/>
    <n v="169564.59999999998"/>
  </r>
  <r>
    <n v="713650656"/>
    <s v="Pepillo"/>
    <s v="Keaysell"/>
    <s v="Pepillo Keaysell"/>
    <x v="1"/>
    <n v="55601"/>
    <n v="15"/>
    <n v="501329"/>
    <n v="600000"/>
    <n v="750000"/>
    <n v="900000"/>
    <n v="1200000"/>
    <n v="0.83554833333333334"/>
    <s v="0-100%"/>
    <n v="65172.770000000004"/>
    <n v="0"/>
    <n v="0"/>
    <n v="0"/>
    <n v="0"/>
    <n v="65172.770000000004"/>
    <n v="120773.77"/>
    <n v="80212.639999999999"/>
    <n v="0"/>
    <n v="0"/>
    <n v="0"/>
    <n v="0"/>
    <n v="80212.639999999999"/>
    <n v="135813.64000000001"/>
  </r>
  <r>
    <n v="1042822263"/>
    <s v="Kean"/>
    <s v="Keelinge"/>
    <s v="Kean Keelinge"/>
    <x v="2"/>
    <n v="124023"/>
    <n v="16"/>
    <n v="593430"/>
    <n v="750000"/>
    <n v="937500"/>
    <n v="1125000"/>
    <n v="1500000"/>
    <n v="0.79124000000000005"/>
    <s v="0-100%"/>
    <n v="89014.5"/>
    <n v="0"/>
    <n v="0"/>
    <n v="0"/>
    <n v="0"/>
    <n v="89014.5"/>
    <n v="213037.5"/>
    <n v="89014.5"/>
    <n v="0"/>
    <n v="0"/>
    <n v="0"/>
    <n v="0"/>
    <n v="89014.5"/>
    <n v="213037.5"/>
  </r>
  <r>
    <n v="4269946768"/>
    <s v="Alaster"/>
    <s v="Kencott"/>
    <s v="Alaster Kencott"/>
    <x v="2"/>
    <n v="88682"/>
    <n v="21"/>
    <n v="605464"/>
    <n v="750000"/>
    <n v="937500"/>
    <n v="1125000"/>
    <n v="1500000"/>
    <n v="0.8072853333333333"/>
    <s v="0-100%"/>
    <n v="90819.599999999991"/>
    <n v="0"/>
    <n v="0"/>
    <n v="0"/>
    <n v="0"/>
    <n v="90819.599999999991"/>
    <n v="179501.59999999998"/>
    <n v="90819.599999999991"/>
    <n v="0"/>
    <n v="0"/>
    <n v="0"/>
    <n v="0"/>
    <n v="90819.599999999991"/>
    <n v="179501.59999999998"/>
  </r>
  <r>
    <n v="2565290632"/>
    <s v="Rosina"/>
    <s v="Kener"/>
    <s v="Rosina Kener"/>
    <x v="2"/>
    <n v="81538"/>
    <n v="16"/>
    <n v="603952"/>
    <n v="750000"/>
    <n v="937500"/>
    <n v="1125000"/>
    <n v="1500000"/>
    <n v="0.80526933333333328"/>
    <s v="0-100%"/>
    <n v="90592.8"/>
    <n v="0"/>
    <n v="0"/>
    <n v="0"/>
    <n v="0"/>
    <n v="90592.8"/>
    <n v="172130.8"/>
    <n v="96632.320000000007"/>
    <n v="0"/>
    <n v="0"/>
    <n v="0"/>
    <n v="0"/>
    <n v="96632.320000000007"/>
    <n v="178170.32"/>
  </r>
  <r>
    <n v="769312748"/>
    <s v="Freeland"/>
    <s v="Kennerley"/>
    <s v="Freeland Kennerley"/>
    <x v="0"/>
    <n v="42256"/>
    <n v="18"/>
    <n v="705078"/>
    <n v="500000"/>
    <n v="625000"/>
    <n v="750000"/>
    <n v="1000000"/>
    <n v="1.410156"/>
    <s v="125-150%"/>
    <n v="50000"/>
    <n v="18750"/>
    <n v="14414.039999999999"/>
    <n v="0"/>
    <n v="0"/>
    <n v="83164.039999999994"/>
    <n v="125420.04"/>
    <n v="75000"/>
    <n v="27500"/>
    <n v="20019.5"/>
    <n v="0"/>
    <n v="0"/>
    <n v="122519.5"/>
    <n v="164775.5"/>
  </r>
  <r>
    <n v="9621331862"/>
    <s v="Elizabet"/>
    <s v="Kentish"/>
    <s v="Elizabet Kentish"/>
    <x v="2"/>
    <n v="91656"/>
    <n v="14"/>
    <n v="347519"/>
    <n v="750000"/>
    <n v="937500"/>
    <n v="1125000"/>
    <n v="1500000"/>
    <n v="0.46335866666666664"/>
    <s v="0-100%"/>
    <n v="52127.85"/>
    <n v="0"/>
    <n v="0"/>
    <n v="0"/>
    <n v="0"/>
    <n v="52127.85"/>
    <n v="143783.85"/>
    <n v="52127.85"/>
    <n v="0"/>
    <n v="0"/>
    <n v="0"/>
    <n v="0"/>
    <n v="52127.85"/>
    <n v="143783.85"/>
  </r>
  <r>
    <n v="4610039311"/>
    <s v="Rosie"/>
    <s v="Kenzie"/>
    <s v="Rosie Kenzie"/>
    <x v="2"/>
    <n v="80298"/>
    <n v="18"/>
    <n v="436976"/>
    <n v="750000"/>
    <n v="937500"/>
    <n v="1125000"/>
    <n v="1500000"/>
    <n v="0.58263466666666663"/>
    <s v="0-100%"/>
    <n v="65546.399999999994"/>
    <n v="0"/>
    <n v="0"/>
    <n v="0"/>
    <n v="0"/>
    <n v="65546.399999999994"/>
    <n v="145844.4"/>
    <n v="69916.160000000003"/>
    <n v="0"/>
    <n v="0"/>
    <n v="0"/>
    <n v="0"/>
    <n v="69916.160000000003"/>
    <n v="150214.16"/>
  </r>
  <r>
    <n v="6819596901"/>
    <s v="Erny"/>
    <s v="Kesteven"/>
    <s v="Erny Kesteven"/>
    <x v="2"/>
    <n v="118207"/>
    <n v="23"/>
    <n v="380502"/>
    <n v="750000"/>
    <n v="937500"/>
    <n v="1125000"/>
    <n v="1500000"/>
    <n v="0.50733600000000001"/>
    <s v="0-100%"/>
    <n v="57075.299999999996"/>
    <n v="0"/>
    <n v="0"/>
    <n v="0"/>
    <n v="0"/>
    <n v="57075.299999999996"/>
    <n v="175282.3"/>
    <n v="60880.32"/>
    <n v="0"/>
    <n v="0"/>
    <n v="0"/>
    <n v="0"/>
    <n v="60880.32"/>
    <n v="179087.32"/>
  </r>
  <r>
    <n v="7473861379"/>
    <s v="Daile"/>
    <s v="Kettel"/>
    <s v="Daile Kettel"/>
    <x v="2"/>
    <n v="89176"/>
    <n v="22"/>
    <n v="622265"/>
    <n v="750000"/>
    <n v="937500"/>
    <n v="1125000"/>
    <n v="1500000"/>
    <n v="0.82968666666666668"/>
    <s v="0-100%"/>
    <n v="93339.75"/>
    <n v="0"/>
    <n v="0"/>
    <n v="0"/>
    <n v="0"/>
    <n v="93339.75"/>
    <n v="182515.75"/>
    <n v="93339.75"/>
    <n v="0"/>
    <n v="0"/>
    <n v="0"/>
    <n v="0"/>
    <n v="93339.75"/>
    <n v="182515.75"/>
  </r>
  <r>
    <n v="2426144645"/>
    <s v="Morty"/>
    <s v="Kettlestringes"/>
    <s v="Morty Kettlestringes"/>
    <x v="0"/>
    <n v="32787"/>
    <n v="18"/>
    <n v="848660"/>
    <n v="500000"/>
    <n v="625000"/>
    <n v="750000"/>
    <n v="1000000"/>
    <n v="1.6973199999999999"/>
    <s v="150-200%"/>
    <n v="50000"/>
    <n v="18750"/>
    <n v="22500"/>
    <n v="21705.200000000001"/>
    <n v="0"/>
    <n v="112955.2"/>
    <n v="145742.20000000001"/>
    <n v="75000"/>
    <n v="27500"/>
    <n v="31250"/>
    <n v="32557.800000000003"/>
    <n v="0"/>
    <n v="166307.79999999999"/>
    <n v="199094.8"/>
  </r>
  <r>
    <n v="8032296239"/>
    <s v="Ellen"/>
    <s v="Kevis"/>
    <s v="Ellen Kevis"/>
    <x v="1"/>
    <n v="50836"/>
    <n v="20"/>
    <n v="438197"/>
    <n v="600000"/>
    <n v="750000"/>
    <n v="900000"/>
    <n v="1200000"/>
    <n v="0.73032833333333336"/>
    <s v="0-100%"/>
    <n v="56965.61"/>
    <n v="0"/>
    <n v="0"/>
    <n v="0"/>
    <n v="0"/>
    <n v="56965.61"/>
    <n v="107801.61"/>
    <n v="65729.55"/>
    <n v="0"/>
    <n v="0"/>
    <n v="0"/>
    <n v="0"/>
    <n v="65729.55"/>
    <n v="116565.55"/>
  </r>
  <r>
    <n v="9458901820"/>
    <s v="Moses"/>
    <s v="Keymar"/>
    <s v="Moses Keymar"/>
    <x v="0"/>
    <n v="64311"/>
    <n v="18"/>
    <n v="616018"/>
    <n v="500000"/>
    <n v="625000"/>
    <n v="750000"/>
    <n v="1000000"/>
    <n v="1.2320359999999999"/>
    <s v="100-125%"/>
    <n v="50000"/>
    <n v="17402.7"/>
    <n v="0"/>
    <n v="0"/>
    <n v="0"/>
    <n v="67402.7"/>
    <n v="131713.70000000001"/>
    <n v="75000"/>
    <n v="25523.96"/>
    <n v="0"/>
    <n v="0"/>
    <n v="0"/>
    <n v="100523.95999999999"/>
    <n v="164834.96"/>
  </r>
  <r>
    <n v="6837456032"/>
    <s v="Elwyn"/>
    <s v="Keyzman"/>
    <s v="Elwyn Keyzman"/>
    <x v="0"/>
    <n v="51201"/>
    <n v="20"/>
    <n v="1056123"/>
    <n v="500000"/>
    <n v="625000"/>
    <n v="750000"/>
    <n v="1000000"/>
    <n v="2.1122459999999998"/>
    <s v="&gt;200%"/>
    <n v="50000"/>
    <n v="18750"/>
    <n v="22500"/>
    <n v="55000"/>
    <n v="5612.3"/>
    <n v="151862.29999999999"/>
    <n v="203063.3"/>
    <n v="80000"/>
    <n v="21250"/>
    <n v="25000"/>
    <n v="55000"/>
    <n v="5612.3"/>
    <n v="186862.3"/>
    <n v="238063.3"/>
  </r>
  <r>
    <n v="8694120054"/>
    <s v="Filmore"/>
    <s v="Kinvig"/>
    <s v="Filmore Kinvig"/>
    <x v="2"/>
    <n v="114348"/>
    <n v="22"/>
    <n v="876577"/>
    <n v="750000"/>
    <n v="937500"/>
    <n v="1125000"/>
    <n v="1500000"/>
    <n v="1.1687693333333333"/>
    <s v="100-125%"/>
    <n v="112500"/>
    <n v="24049.63"/>
    <n v="0"/>
    <n v="0"/>
    <n v="0"/>
    <n v="136549.63"/>
    <n v="250897.63"/>
    <n v="120000"/>
    <n v="21518.09"/>
    <n v="0"/>
    <n v="0"/>
    <n v="0"/>
    <n v="141518.09"/>
    <n v="255866.09"/>
  </r>
  <r>
    <n v="4290015026"/>
    <s v="Mallory"/>
    <s v="Kiss"/>
    <s v="Mallory Kiss"/>
    <x v="0"/>
    <n v="50810"/>
    <n v="20"/>
    <n v="916522"/>
    <n v="500000"/>
    <n v="625000"/>
    <n v="750000"/>
    <n v="1000000"/>
    <n v="1.8330439999999999"/>
    <s v="150-200%"/>
    <n v="50000"/>
    <n v="18750"/>
    <n v="22500"/>
    <n v="36634.840000000004"/>
    <n v="0"/>
    <n v="127884.84"/>
    <n v="178694.84"/>
    <n v="75000"/>
    <n v="27500"/>
    <n v="31250"/>
    <n v="54952.26"/>
    <n v="0"/>
    <n v="188702.26"/>
    <n v="239512.26"/>
  </r>
  <r>
    <n v="6890491998"/>
    <s v="Ethyl"/>
    <s v="Klaff"/>
    <s v="Ethyl Klaff"/>
    <x v="2"/>
    <n v="114550"/>
    <n v="15"/>
    <n v="544437"/>
    <n v="750000"/>
    <n v="937500"/>
    <n v="1125000"/>
    <n v="1500000"/>
    <n v="0.72591600000000001"/>
    <s v="0-100%"/>
    <n v="81665.55"/>
    <n v="0"/>
    <n v="0"/>
    <n v="0"/>
    <n v="0"/>
    <n v="81665.55"/>
    <n v="196215.55"/>
    <n v="87109.92"/>
    <n v="0"/>
    <n v="0"/>
    <n v="0"/>
    <n v="0"/>
    <n v="87109.92"/>
    <n v="201659.91999999998"/>
  </r>
  <r>
    <n v="3127459866"/>
    <s v="Ivett"/>
    <s v="Klass"/>
    <s v="Ivett Klass"/>
    <x v="2"/>
    <n v="93001"/>
    <n v="24"/>
    <n v="503488"/>
    <n v="750000"/>
    <n v="937500"/>
    <n v="1125000"/>
    <n v="1500000"/>
    <n v="0.67131733333333332"/>
    <s v="0-100%"/>
    <n v="75523.199999999997"/>
    <n v="0"/>
    <n v="0"/>
    <n v="0"/>
    <n v="0"/>
    <n v="75523.199999999997"/>
    <n v="168524.2"/>
    <n v="75523.199999999997"/>
    <n v="0"/>
    <n v="0"/>
    <n v="0"/>
    <n v="0"/>
    <n v="75523.199999999997"/>
    <n v="168524.2"/>
  </r>
  <r>
    <n v="2677632772"/>
    <s v="Devland"/>
    <s v="Kohter"/>
    <s v="Devland Kohter"/>
    <x v="0"/>
    <n v="42673"/>
    <n v="17"/>
    <n v="871918"/>
    <n v="500000"/>
    <n v="625000"/>
    <n v="750000"/>
    <n v="1000000"/>
    <n v="1.7438359999999999"/>
    <s v="150-200%"/>
    <n v="50000"/>
    <n v="18750"/>
    <n v="22500"/>
    <n v="26821.96"/>
    <n v="0"/>
    <n v="118071.95999999999"/>
    <n v="160744.95999999999"/>
    <n v="75000"/>
    <n v="22500"/>
    <n v="31250"/>
    <n v="36575.4"/>
    <n v="0"/>
    <n v="165325.4"/>
    <n v="207998.4"/>
  </r>
  <r>
    <n v="3235176993"/>
    <s v="Adena"/>
    <s v="Kop"/>
    <s v="Adena Kop"/>
    <x v="0"/>
    <n v="60549"/>
    <n v="15"/>
    <n v="690784"/>
    <n v="500000"/>
    <n v="625000"/>
    <n v="750000"/>
    <n v="1000000"/>
    <n v="1.3815679999999999"/>
    <s v="125-150%"/>
    <n v="50000"/>
    <n v="18750"/>
    <n v="11841.119999999999"/>
    <n v="0"/>
    <n v="0"/>
    <n v="80591.12"/>
    <n v="141140.12"/>
    <n v="75000"/>
    <n v="27500"/>
    <n v="16446"/>
    <n v="0"/>
    <n v="0"/>
    <n v="118946"/>
    <n v="179495"/>
  </r>
  <r>
    <n v="8568859739"/>
    <s v="Tim"/>
    <s v="Koschek"/>
    <s v="Tim Koschek"/>
    <x v="2"/>
    <n v="81228"/>
    <n v="14"/>
    <n v="968439"/>
    <n v="750000"/>
    <n v="937500"/>
    <n v="1125000"/>
    <n v="1500000"/>
    <n v="1.2912520000000001"/>
    <s v="125-150%"/>
    <n v="112500"/>
    <n v="35625"/>
    <n v="7115.97"/>
    <n v="0"/>
    <n v="0"/>
    <n v="155240.97"/>
    <n v="236468.97"/>
    <n v="112500"/>
    <n v="41250"/>
    <n v="7734.75"/>
    <n v="0"/>
    <n v="0"/>
    <n v="161484.75"/>
    <n v="242712.75"/>
  </r>
  <r>
    <n v="2809344809"/>
    <s v="Maynard"/>
    <s v="Krebs"/>
    <s v="Maynard Krebs"/>
    <x v="2"/>
    <n v="112707"/>
    <n v="25"/>
    <n v="691420"/>
    <n v="750000"/>
    <n v="937500"/>
    <n v="1125000"/>
    <n v="1500000"/>
    <n v="0.92189333333333334"/>
    <s v="0-100%"/>
    <n v="103713"/>
    <n v="0"/>
    <n v="0"/>
    <n v="0"/>
    <n v="0"/>
    <n v="103713"/>
    <n v="216420"/>
    <n v="103713"/>
    <n v="0"/>
    <n v="0"/>
    <n v="0"/>
    <n v="0"/>
    <n v="103713"/>
    <n v="216420"/>
  </r>
  <r>
    <n v="7191906499"/>
    <s v="Orelle"/>
    <s v="Krink"/>
    <s v="Orelle Krink"/>
    <x v="1"/>
    <n v="54226"/>
    <n v="15"/>
    <n v="573420"/>
    <n v="600000"/>
    <n v="750000"/>
    <n v="900000"/>
    <n v="1200000"/>
    <n v="0.95569999999999999"/>
    <s v="0-100%"/>
    <n v="74544.600000000006"/>
    <n v="0"/>
    <n v="0"/>
    <n v="0"/>
    <n v="0"/>
    <n v="74544.600000000006"/>
    <n v="128770.6"/>
    <n v="86013"/>
    <n v="0"/>
    <n v="0"/>
    <n v="0"/>
    <n v="0"/>
    <n v="86013"/>
    <n v="140239"/>
  </r>
  <r>
    <n v="515647594"/>
    <s v="Belita"/>
    <s v="Kroll"/>
    <s v="Belita Kroll"/>
    <x v="2"/>
    <n v="113453"/>
    <n v="20"/>
    <n v="831136"/>
    <n v="750000"/>
    <n v="937500"/>
    <n v="1125000"/>
    <n v="1500000"/>
    <n v="1.1081813333333332"/>
    <s v="100-125%"/>
    <n v="112500"/>
    <n v="15415.84"/>
    <n v="0"/>
    <n v="0"/>
    <n v="0"/>
    <n v="127915.84"/>
    <n v="241368.84"/>
    <n v="112500"/>
    <n v="17849.920000000002"/>
    <n v="0"/>
    <n v="0"/>
    <n v="0"/>
    <n v="130349.92"/>
    <n v="243802.91999999998"/>
  </r>
  <r>
    <n v="1958063002"/>
    <s v="Keenan"/>
    <s v="Kruszelnicki"/>
    <s v="Keenan Kruszelnicki"/>
    <x v="2"/>
    <n v="105993"/>
    <n v="24"/>
    <n v="765283"/>
    <n v="750000"/>
    <n v="937500"/>
    <n v="1125000"/>
    <n v="1500000"/>
    <n v="1.0203773333333332"/>
    <s v="100-125%"/>
    <n v="112500"/>
    <n v="2903.77"/>
    <n v="0"/>
    <n v="0"/>
    <n v="0"/>
    <n v="115403.77"/>
    <n v="221396.77000000002"/>
    <n v="120000"/>
    <n v="2598.11"/>
    <n v="0"/>
    <n v="0"/>
    <n v="0"/>
    <n v="122598.11"/>
    <n v="228591.11"/>
  </r>
  <r>
    <n v="6383978705"/>
    <s v="Bess"/>
    <s v="Kubelka"/>
    <s v="Bess Kubelka"/>
    <x v="2"/>
    <n v="95027"/>
    <n v="18"/>
    <n v="793388"/>
    <n v="750000"/>
    <n v="937500"/>
    <n v="1125000"/>
    <n v="1500000"/>
    <n v="1.0578506666666667"/>
    <s v="100-125%"/>
    <n v="112500"/>
    <n v="8243.7199999999993"/>
    <n v="0"/>
    <n v="0"/>
    <n v="0"/>
    <n v="120743.72"/>
    <n v="215770.72"/>
    <n v="112500"/>
    <n v="7809.84"/>
    <n v="0"/>
    <n v="0"/>
    <n v="0"/>
    <n v="120309.84"/>
    <n v="215336.84"/>
  </r>
  <r>
    <n v="2958692264"/>
    <s v="Reg"/>
    <s v="Kubista"/>
    <s v="Reg Kubista"/>
    <x v="0"/>
    <n v="43860"/>
    <n v="16"/>
    <n v="610909"/>
    <n v="500000"/>
    <n v="625000"/>
    <n v="750000"/>
    <n v="1000000"/>
    <n v="1.2218180000000001"/>
    <s v="100-125%"/>
    <n v="50000"/>
    <n v="16636.349999999999"/>
    <n v="0"/>
    <n v="0"/>
    <n v="0"/>
    <n v="66636.350000000006"/>
    <n v="110496.35"/>
    <n v="80000"/>
    <n v="18854.530000000002"/>
    <n v="0"/>
    <n v="0"/>
    <n v="0"/>
    <n v="98854.53"/>
    <n v="142714.53"/>
  </r>
  <r>
    <n v="7533163729"/>
    <s v="Osbourne"/>
    <s v="Kuhnke"/>
    <s v="Osbourne Kuhnke"/>
    <x v="2"/>
    <n v="94545"/>
    <n v="23"/>
    <n v="847352"/>
    <n v="750000"/>
    <n v="937500"/>
    <n v="1125000"/>
    <n v="1500000"/>
    <n v="1.1298026666666667"/>
    <s v="100-125%"/>
    <n v="112500"/>
    <n v="18496.88"/>
    <n v="0"/>
    <n v="0"/>
    <n v="0"/>
    <n v="130996.88"/>
    <n v="225541.88"/>
    <n v="112500"/>
    <n v="17523.36"/>
    <n v="0"/>
    <n v="0"/>
    <n v="0"/>
    <n v="130023.36"/>
    <n v="224568.36"/>
  </r>
  <r>
    <n v="1729795870"/>
    <s v="Ezequiel"/>
    <s v="Kull"/>
    <s v="Ezequiel Kull"/>
    <x v="1"/>
    <n v="71506"/>
    <n v="18"/>
    <n v="505908"/>
    <n v="600000"/>
    <n v="750000"/>
    <n v="900000"/>
    <n v="1200000"/>
    <n v="0.84318000000000004"/>
    <s v="0-100%"/>
    <n v="65768.040000000008"/>
    <n v="0"/>
    <n v="0"/>
    <n v="0"/>
    <n v="0"/>
    <n v="65768.040000000008"/>
    <n v="137274.04"/>
    <n v="80945.279999999999"/>
    <n v="0"/>
    <n v="0"/>
    <n v="0"/>
    <n v="0"/>
    <n v="80945.279999999999"/>
    <n v="152451.28"/>
  </r>
  <r>
    <n v="8640079943"/>
    <s v="Talbot"/>
    <s v="Kynett"/>
    <s v="Talbot Kynett"/>
    <x v="1"/>
    <n v="73941"/>
    <n v="25"/>
    <n v="451004"/>
    <n v="600000"/>
    <n v="750000"/>
    <n v="900000"/>
    <n v="1200000"/>
    <n v="0.7516733333333333"/>
    <s v="0-100%"/>
    <n v="58630.520000000004"/>
    <n v="0"/>
    <n v="0"/>
    <n v="0"/>
    <n v="0"/>
    <n v="58630.520000000004"/>
    <n v="132571.52000000002"/>
    <n v="72160.639999999999"/>
    <n v="0"/>
    <n v="0"/>
    <n v="0"/>
    <n v="0"/>
    <n v="72160.639999999999"/>
    <n v="146101.64000000001"/>
  </r>
  <r>
    <n v="6894004730"/>
    <s v="Gill"/>
    <s v="Labrum"/>
    <s v="Gill Labrum"/>
    <x v="0"/>
    <n v="41307"/>
    <n v="20"/>
    <n v="721837"/>
    <n v="500000"/>
    <n v="625000"/>
    <n v="750000"/>
    <n v="1000000"/>
    <n v="1.4436739999999999"/>
    <s v="125-150%"/>
    <n v="50000"/>
    <n v="18750"/>
    <n v="17430.66"/>
    <n v="0"/>
    <n v="0"/>
    <n v="86180.66"/>
    <n v="127487.66"/>
    <n v="80000"/>
    <n v="21250"/>
    <n v="19367.400000000001"/>
    <n v="0"/>
    <n v="0"/>
    <n v="120617.4"/>
    <n v="161924.4"/>
  </r>
  <r>
    <n v="304906506"/>
    <s v="Trescha"/>
    <s v="Labusquiere"/>
    <s v="Trescha Labusquiere"/>
    <x v="0"/>
    <n v="64753"/>
    <n v="25"/>
    <n v="862767"/>
    <n v="500000"/>
    <n v="625000"/>
    <n v="750000"/>
    <n v="1000000"/>
    <n v="1.7255339999999999"/>
    <s v="150-200%"/>
    <n v="50000"/>
    <n v="18750"/>
    <n v="22500"/>
    <n v="24808.74"/>
    <n v="0"/>
    <n v="116058.74"/>
    <n v="180811.74"/>
    <n v="75000"/>
    <n v="22500"/>
    <n v="31250"/>
    <n v="33830.1"/>
    <n v="0"/>
    <n v="162580.1"/>
    <n v="227333.1"/>
  </r>
  <r>
    <n v="7892446737"/>
    <s v="Arden"/>
    <s v="Lackner"/>
    <s v="Arden Lackner"/>
    <x v="1"/>
    <n v="78253"/>
    <n v="27"/>
    <n v="749434"/>
    <n v="600000"/>
    <n v="750000"/>
    <n v="900000"/>
    <n v="1200000"/>
    <n v="1.2490566666666667"/>
    <s v="100-125%"/>
    <n v="78000"/>
    <n v="25403.780000000002"/>
    <n v="0"/>
    <n v="0"/>
    <n v="0"/>
    <n v="103403.78"/>
    <n v="181656.78"/>
    <n v="90000"/>
    <n v="26898.12"/>
    <n v="0"/>
    <n v="0"/>
    <n v="0"/>
    <n v="116898.12"/>
    <n v="195151.12"/>
  </r>
  <r>
    <n v="4306425231"/>
    <s v="Fraze"/>
    <s v="Laing"/>
    <s v="Fraze Laing"/>
    <x v="0"/>
    <n v="44821"/>
    <n v="18"/>
    <n v="630390"/>
    <n v="500000"/>
    <n v="625000"/>
    <n v="750000"/>
    <n v="1000000"/>
    <n v="1.26078"/>
    <s v="125-150%"/>
    <n v="50000"/>
    <n v="18750"/>
    <n v="970.19999999999993"/>
    <n v="0"/>
    <n v="0"/>
    <n v="69720.2"/>
    <n v="114541.2"/>
    <n v="80000"/>
    <n v="21250"/>
    <n v="1078"/>
    <n v="0"/>
    <n v="0"/>
    <n v="102328"/>
    <n v="147149"/>
  </r>
  <r>
    <n v="1739513533"/>
    <s v="Gizela"/>
    <s v="Lalley"/>
    <s v="Gizela Lalley"/>
    <x v="2"/>
    <n v="109848"/>
    <n v="28"/>
    <n v="693049"/>
    <n v="750000"/>
    <n v="937500"/>
    <n v="1125000"/>
    <n v="1500000"/>
    <n v="0.92406533333333329"/>
    <s v="0-100%"/>
    <n v="103957.34999999999"/>
    <n v="0"/>
    <n v="0"/>
    <n v="0"/>
    <n v="0"/>
    <n v="103957.34999999999"/>
    <n v="213805.34999999998"/>
    <n v="103957.34999999999"/>
    <n v="0"/>
    <n v="0"/>
    <n v="0"/>
    <n v="0"/>
    <n v="103957.34999999999"/>
    <n v="213805.34999999998"/>
  </r>
  <r>
    <n v="793441269"/>
    <s v="Hew"/>
    <s v="Lamborne"/>
    <s v="Hew Lamborne"/>
    <x v="1"/>
    <n v="60498"/>
    <n v="15"/>
    <n v="635564"/>
    <n v="600000"/>
    <n v="750000"/>
    <n v="900000"/>
    <n v="1200000"/>
    <n v="1.0592733333333333"/>
    <s v="100-125%"/>
    <n v="78000"/>
    <n v="6045.88"/>
    <n v="0"/>
    <n v="0"/>
    <n v="0"/>
    <n v="84045.88"/>
    <n v="144543.88"/>
    <n v="96000"/>
    <n v="6045.88"/>
    <n v="0"/>
    <n v="0"/>
    <n v="0"/>
    <n v="102045.88"/>
    <n v="162543.88"/>
  </r>
  <r>
    <n v="2859931651"/>
    <s v="Garey"/>
    <s v="Lambregts"/>
    <s v="Garey Lambregts"/>
    <x v="1"/>
    <n v="73783"/>
    <n v="18"/>
    <n v="733491"/>
    <n v="600000"/>
    <n v="750000"/>
    <n v="900000"/>
    <n v="1200000"/>
    <n v="1.222485"/>
    <s v="100-125%"/>
    <n v="78000"/>
    <n v="22693.47"/>
    <n v="0"/>
    <n v="0"/>
    <n v="0"/>
    <n v="100693.47"/>
    <n v="174476.47"/>
    <n v="90000"/>
    <n v="29368.02"/>
    <n v="0"/>
    <n v="0"/>
    <n v="0"/>
    <n v="119368.02"/>
    <n v="193151.02000000002"/>
  </r>
  <r>
    <n v="509389570"/>
    <s v="Pierre"/>
    <s v="Lambshine"/>
    <s v="Pierre Lambshine"/>
    <x v="2"/>
    <n v="89634"/>
    <n v="12"/>
    <n v="608630"/>
    <n v="750000"/>
    <n v="937500"/>
    <n v="1125000"/>
    <n v="1500000"/>
    <n v="0.81150666666666671"/>
    <s v="0-100%"/>
    <n v="91294.5"/>
    <n v="0"/>
    <n v="0"/>
    <n v="0"/>
    <n v="0"/>
    <n v="91294.5"/>
    <n v="180928.5"/>
    <n v="97380.800000000003"/>
    <n v="0"/>
    <n v="0"/>
    <n v="0"/>
    <n v="0"/>
    <n v="97380.800000000003"/>
    <n v="187014.8"/>
  </r>
  <r>
    <n v="7938954179"/>
    <s v="Darin"/>
    <s v="Landal"/>
    <s v="Darin Landal"/>
    <x v="0"/>
    <n v="44924"/>
    <n v="15"/>
    <n v="397375"/>
    <n v="500000"/>
    <n v="625000"/>
    <n v="750000"/>
    <n v="1000000"/>
    <n v="0.79474999999999996"/>
    <s v="0-100%"/>
    <n v="39737.5"/>
    <n v="0"/>
    <n v="0"/>
    <n v="0"/>
    <n v="0"/>
    <n v="39737.5"/>
    <n v="84661.5"/>
    <n v="59606.25"/>
    <n v="0"/>
    <n v="0"/>
    <n v="0"/>
    <n v="0"/>
    <n v="59606.25"/>
    <n v="104530.25"/>
  </r>
  <r>
    <n v="3779559293"/>
    <s v="Winfield"/>
    <s v="Lansdowne"/>
    <s v="Winfield Lansdowne"/>
    <x v="2"/>
    <n v="95894"/>
    <n v="27"/>
    <n v="481035"/>
    <n v="750000"/>
    <n v="937500"/>
    <n v="1125000"/>
    <n v="1500000"/>
    <n v="0.64137999999999995"/>
    <s v="0-100%"/>
    <n v="72155.25"/>
    <n v="0"/>
    <n v="0"/>
    <n v="0"/>
    <n v="0"/>
    <n v="72155.25"/>
    <n v="168049.25"/>
    <n v="72155.25"/>
    <n v="0"/>
    <n v="0"/>
    <n v="0"/>
    <n v="0"/>
    <n v="72155.25"/>
    <n v="168049.25"/>
  </r>
  <r>
    <n v="7338728615"/>
    <s v="Tedmund"/>
    <s v="Lardeux"/>
    <s v="Tedmund Lardeux"/>
    <x v="0"/>
    <n v="61730"/>
    <n v="27"/>
    <n v="622486"/>
    <n v="500000"/>
    <n v="625000"/>
    <n v="750000"/>
    <n v="1000000"/>
    <n v="1.244972"/>
    <s v="100-125%"/>
    <n v="50000"/>
    <n v="18372.899999999998"/>
    <n v="0"/>
    <n v="0"/>
    <n v="0"/>
    <n v="68372.899999999994"/>
    <n v="130102.9"/>
    <n v="75000"/>
    <n v="22047.48"/>
    <n v="0"/>
    <n v="0"/>
    <n v="0"/>
    <n v="97047.48"/>
    <n v="158777.47999999998"/>
  </r>
  <r>
    <n v="6510701464"/>
    <s v="Zachariah"/>
    <s v="Lared"/>
    <s v="Zachariah Lared"/>
    <x v="0"/>
    <n v="45866"/>
    <n v="19"/>
    <n v="6246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14567.1"/>
    <n v="80000"/>
    <n v="21194.58"/>
    <n v="0"/>
    <n v="0"/>
    <n v="0"/>
    <n v="101194.58"/>
    <n v="147060.58000000002"/>
  </r>
  <r>
    <n v="5975948169"/>
    <s v="Merell"/>
    <s v="Larose"/>
    <s v="Merell Larose"/>
    <x v="2"/>
    <n v="122368"/>
    <n v="13"/>
    <n v="601920"/>
    <n v="750000"/>
    <n v="937500"/>
    <n v="1125000"/>
    <n v="1500000"/>
    <n v="0.80256000000000005"/>
    <s v="0-100%"/>
    <n v="90288"/>
    <n v="0"/>
    <n v="0"/>
    <n v="0"/>
    <n v="0"/>
    <n v="90288"/>
    <n v="212656"/>
    <n v="96307.199999999997"/>
    <n v="0"/>
    <n v="0"/>
    <n v="0"/>
    <n v="0"/>
    <n v="96307.199999999997"/>
    <n v="218675.20000000001"/>
  </r>
  <r>
    <n v="9815158015"/>
    <s v="Kiley"/>
    <s v="Lartice"/>
    <s v="Kiley Lartice"/>
    <x v="0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  <n v="80000"/>
    <n v="21250"/>
    <n v="25000"/>
    <n v="8543.0400000000009"/>
    <n v="0"/>
    <n v="134793.04"/>
    <n v="198806.04"/>
  </r>
  <r>
    <n v="5211527984"/>
    <s v="Derk"/>
    <s v="Latham"/>
    <s v="Derk Latham"/>
    <x v="0"/>
    <n v="37869"/>
    <n v="26"/>
    <n v="875408"/>
    <n v="500000"/>
    <n v="625000"/>
    <n v="750000"/>
    <n v="1000000"/>
    <n v="1.7508159999999999"/>
    <s v="150-200%"/>
    <n v="50000"/>
    <n v="18750"/>
    <n v="22500"/>
    <n v="27589.759999999998"/>
    <n v="0"/>
    <n v="118839.76"/>
    <n v="156708.76"/>
    <n v="75000"/>
    <n v="27500"/>
    <n v="31250"/>
    <n v="41384.639999999999"/>
    <n v="0"/>
    <n v="175134.64"/>
    <n v="213003.64"/>
  </r>
  <r>
    <n v="6148235056"/>
    <s v="Brandtr"/>
    <s v="Lathwood"/>
    <s v="Brandtr Lathwood"/>
    <x v="2"/>
    <n v="117912"/>
    <n v="21"/>
    <n v="936364"/>
    <n v="750000"/>
    <n v="937500"/>
    <n v="1125000"/>
    <n v="1500000"/>
    <n v="1.2484853333333332"/>
    <s v="100-125%"/>
    <n v="112500"/>
    <n v="35409.160000000003"/>
    <n v="0"/>
    <n v="0"/>
    <n v="0"/>
    <n v="147909.16"/>
    <n v="265821.16000000003"/>
    <n v="112500"/>
    <n v="33545.519999999997"/>
    <n v="0"/>
    <n v="0"/>
    <n v="0"/>
    <n v="146045.51999999999"/>
    <n v="263957.52"/>
  </r>
  <r>
    <n v="3075132195"/>
    <s v="Trumaine"/>
    <s v="Laundon"/>
    <s v="Trumaine Laundon"/>
    <x v="0"/>
    <n v="43870"/>
    <n v="15"/>
    <n v="741013"/>
    <n v="500000"/>
    <n v="625000"/>
    <n v="750000"/>
    <n v="1000000"/>
    <n v="1.4820260000000001"/>
    <s v="125-150%"/>
    <n v="50000"/>
    <n v="18750"/>
    <n v="20882.34"/>
    <n v="0"/>
    <n v="0"/>
    <n v="89632.34"/>
    <n v="133502.34"/>
    <n v="75000"/>
    <n v="22500"/>
    <n v="29003.25"/>
    <n v="0"/>
    <n v="0"/>
    <n v="126503.25"/>
    <n v="170373.25"/>
  </r>
  <r>
    <n v="7493076952"/>
    <s v="Jo ann"/>
    <s v="Laurand"/>
    <s v="Jo ann Laurand"/>
    <x v="1"/>
    <n v="57201"/>
    <n v="22"/>
    <n v="848509"/>
    <n v="600000"/>
    <n v="750000"/>
    <n v="900000"/>
    <n v="1200000"/>
    <n v="1.4141816666666667"/>
    <s v="125-150%"/>
    <n v="78000"/>
    <n v="25500.000000000004"/>
    <n v="20686.89"/>
    <n v="0"/>
    <n v="0"/>
    <n v="124186.89"/>
    <n v="181387.89"/>
    <n v="96000"/>
    <n v="25500.000000000004"/>
    <n v="19701.800000000003"/>
    <n v="0"/>
    <n v="0"/>
    <n v="141201.79999999999"/>
    <n v="198402.8"/>
  </r>
  <r>
    <n v="5074304008"/>
    <s v="Constantin"/>
    <s v="Laurisch"/>
    <s v="Constantin Laurisch"/>
    <x v="1"/>
    <n v="62375"/>
    <n v="20"/>
    <n v="668998"/>
    <n v="600000"/>
    <n v="750000"/>
    <n v="900000"/>
    <n v="1200000"/>
    <n v="1.1149966666666666"/>
    <s v="100-125%"/>
    <n v="78000"/>
    <n v="11729.660000000002"/>
    <n v="0"/>
    <n v="0"/>
    <n v="0"/>
    <n v="89729.66"/>
    <n v="152104.66"/>
    <n v="90000"/>
    <n v="15179.56"/>
    <n v="0"/>
    <n v="0"/>
    <n v="0"/>
    <n v="105179.56"/>
    <n v="167554.56"/>
  </r>
  <r>
    <n v="2045928187"/>
    <s v="Keelby"/>
    <s v="Lawie"/>
    <s v="Keelby Lawie"/>
    <x v="0"/>
    <n v="33035"/>
    <n v="11"/>
    <n v="483274"/>
    <n v="500000"/>
    <n v="625000"/>
    <n v="750000"/>
    <n v="1000000"/>
    <n v="0.96654799999999996"/>
    <s v="0-100%"/>
    <n v="48327.4"/>
    <n v="0"/>
    <n v="0"/>
    <n v="0"/>
    <n v="0"/>
    <n v="48327.4"/>
    <n v="81362.399999999994"/>
    <n v="72491.099999999991"/>
    <n v="0"/>
    <n v="0"/>
    <n v="0"/>
    <n v="0"/>
    <n v="72491.099999999991"/>
    <n v="105526.09999999999"/>
  </r>
  <r>
    <n v="4011453366"/>
    <s v="Maryjo"/>
    <s v="Laxe"/>
    <s v="Maryjo Laxe"/>
    <x v="2"/>
    <n v="113851"/>
    <n v="20"/>
    <n v="746728"/>
    <n v="750000"/>
    <n v="937500"/>
    <n v="1125000"/>
    <n v="1500000"/>
    <n v="0.99563733333333337"/>
    <s v="0-100%"/>
    <n v="112009.2"/>
    <n v="0"/>
    <n v="0"/>
    <n v="0"/>
    <n v="0"/>
    <n v="112009.2"/>
    <n v="225860.2"/>
    <n v="112009.2"/>
    <n v="0"/>
    <n v="0"/>
    <n v="0"/>
    <n v="0"/>
    <n v="112009.2"/>
    <n v="225860.2"/>
  </r>
  <r>
    <n v="4499766028"/>
    <s v="Augustine"/>
    <s v="Layne"/>
    <s v="Augustine Layne"/>
    <x v="0"/>
    <n v="53063"/>
    <n v="17"/>
    <n v="632643"/>
    <n v="500000"/>
    <n v="625000"/>
    <n v="750000"/>
    <n v="1000000"/>
    <n v="1.2652859999999999"/>
    <s v="125-150%"/>
    <n v="50000"/>
    <n v="18750"/>
    <n v="1375.74"/>
    <n v="0"/>
    <n v="0"/>
    <n v="70125.740000000005"/>
    <n v="123188.74"/>
    <n v="80000"/>
    <n v="21250"/>
    <n v="1528.6000000000001"/>
    <n v="0"/>
    <n v="0"/>
    <n v="102778.6"/>
    <n v="155841.60000000001"/>
  </r>
  <r>
    <n v="1425230725"/>
    <s v="Devland"/>
    <s v="Le Prevost"/>
    <s v="Devland Le Prevost"/>
    <x v="1"/>
    <n v="79469"/>
    <n v="18"/>
    <n v="760550"/>
    <n v="600000"/>
    <n v="750000"/>
    <n v="900000"/>
    <n v="1200000"/>
    <n v="1.2675833333333333"/>
    <s v="125-150%"/>
    <n v="78000"/>
    <n v="25500.000000000004"/>
    <n v="2215.5"/>
    <n v="0"/>
    <n v="0"/>
    <n v="105715.5"/>
    <n v="185184.5"/>
    <n v="90000"/>
    <n v="27000"/>
    <n v="2637.5"/>
    <n v="0"/>
    <n v="0"/>
    <n v="119637.5"/>
    <n v="199106.5"/>
  </r>
  <r>
    <n v="2183763965"/>
    <s v="Garner"/>
    <s v="Leatherbarrow"/>
    <s v="Garner Leatherbarrow"/>
    <x v="2"/>
    <n v="90615"/>
    <n v="19"/>
    <n v="511004"/>
    <n v="750000"/>
    <n v="937500"/>
    <n v="1125000"/>
    <n v="1500000"/>
    <n v="0.68133866666666665"/>
    <s v="0-100%"/>
    <n v="76650.599999999991"/>
    <n v="0"/>
    <n v="0"/>
    <n v="0"/>
    <n v="0"/>
    <n v="76650.599999999991"/>
    <n v="167265.59999999998"/>
    <n v="76650.599999999991"/>
    <n v="0"/>
    <n v="0"/>
    <n v="0"/>
    <n v="0"/>
    <n v="76650.599999999991"/>
    <n v="167265.59999999998"/>
  </r>
  <r>
    <n v="9795921177"/>
    <s v="Eugene"/>
    <s v="Lebourn"/>
    <s v="Eugene Lebourn"/>
    <x v="0"/>
    <n v="63015"/>
    <n v="20"/>
    <n v="766017"/>
    <n v="500000"/>
    <n v="625000"/>
    <n v="750000"/>
    <n v="1000000"/>
    <n v="1.5320339999999999"/>
    <s v="150-200%"/>
    <n v="50000"/>
    <n v="18750"/>
    <n v="22500"/>
    <n v="3523.7400000000002"/>
    <n v="0"/>
    <n v="94773.74"/>
    <n v="157788.74"/>
    <n v="75000"/>
    <n v="22500"/>
    <n v="31250"/>
    <n v="4805.0999999999995"/>
    <n v="0"/>
    <n v="133555.1"/>
    <n v="196570.1"/>
  </r>
  <r>
    <n v="4188124377"/>
    <s v="Nicko"/>
    <s v="Ledington"/>
    <s v="Nicko Ledington"/>
    <x v="0"/>
    <n v="42063"/>
    <n v="9"/>
    <n v="658709"/>
    <n v="500000"/>
    <n v="625000"/>
    <n v="750000"/>
    <n v="1000000"/>
    <n v="1.317418"/>
    <s v="125-150%"/>
    <n v="50000"/>
    <n v="18750"/>
    <n v="6067.62"/>
    <n v="0"/>
    <n v="0"/>
    <n v="74817.62"/>
    <n v="116880.62"/>
    <n v="75000"/>
    <n v="22500"/>
    <n v="8427.25"/>
    <n v="0"/>
    <n v="0"/>
    <n v="105927.25"/>
    <n v="147990.25"/>
  </r>
  <r>
    <n v="1743464649"/>
    <s v="Deena"/>
    <s v="Leeming"/>
    <s v="Deena Leeming"/>
    <x v="1"/>
    <n v="62983"/>
    <n v="21"/>
    <n v="913755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201559.3"/>
    <n v="90000"/>
    <n v="27000"/>
    <n v="37500"/>
    <n v="4126.5"/>
    <n v="0"/>
    <n v="158626.5"/>
    <n v="221609.5"/>
  </r>
  <r>
    <n v="1522190236"/>
    <s v="Hymie"/>
    <s v="LeEstut"/>
    <s v="Hymie LeEstut"/>
    <x v="0"/>
    <n v="58957"/>
    <n v="16"/>
    <n v="543953"/>
    <n v="500000"/>
    <n v="625000"/>
    <n v="750000"/>
    <n v="1000000"/>
    <n v="1.087906"/>
    <s v="100-125%"/>
    <n v="50000"/>
    <n v="6592.95"/>
    <n v="0"/>
    <n v="0"/>
    <n v="0"/>
    <n v="56592.95"/>
    <n v="115549.95"/>
    <n v="75000"/>
    <n v="9669.66"/>
    <n v="0"/>
    <n v="0"/>
    <n v="0"/>
    <n v="84669.66"/>
    <n v="143626.66"/>
  </r>
  <r>
    <n v="5407735911"/>
    <s v="Bernard"/>
    <s v="Lefeuvre"/>
    <s v="Bernard Lefeuvre"/>
    <x v="0"/>
    <n v="38807"/>
    <n v="24"/>
    <n v="371993"/>
    <n v="500000"/>
    <n v="625000"/>
    <n v="750000"/>
    <n v="1000000"/>
    <n v="0.74398600000000004"/>
    <s v="0-100%"/>
    <n v="37199.300000000003"/>
    <n v="0"/>
    <n v="0"/>
    <n v="0"/>
    <n v="0"/>
    <n v="37199.300000000003"/>
    <n v="76006.3"/>
    <n v="59518.880000000005"/>
    <n v="0"/>
    <n v="0"/>
    <n v="0"/>
    <n v="0"/>
    <n v="59518.880000000005"/>
    <n v="98325.88"/>
  </r>
  <r>
    <n v="6733929554"/>
    <s v="Benedikt"/>
    <s v="Leisk"/>
    <s v="Benedikt Leisk"/>
    <x v="1"/>
    <n v="74110"/>
    <n v="17"/>
    <n v="869554"/>
    <n v="600000"/>
    <n v="750000"/>
    <n v="900000"/>
    <n v="1200000"/>
    <n v="1.4492566666666666"/>
    <s v="125-150%"/>
    <n v="78000"/>
    <n v="25500.000000000004"/>
    <n v="25106.34"/>
    <n v="0"/>
    <n v="0"/>
    <n v="128606.34"/>
    <n v="202716.34"/>
    <n v="90000"/>
    <n v="33000"/>
    <n v="29888.5"/>
    <n v="0"/>
    <n v="0"/>
    <n v="152888.5"/>
    <n v="226998.5"/>
  </r>
  <r>
    <n v="9245659313"/>
    <s v="Rafe"/>
    <s v="Leman"/>
    <s v="Rafe Leman"/>
    <x v="1"/>
    <n v="64732"/>
    <n v="9"/>
    <n v="787765"/>
    <n v="600000"/>
    <n v="750000"/>
    <n v="900000"/>
    <n v="1200000"/>
    <n v="1.3129416666666667"/>
    <s v="125-150%"/>
    <n v="78000"/>
    <n v="25500.000000000004"/>
    <n v="7930.65"/>
    <n v="0"/>
    <n v="0"/>
    <n v="111430.65"/>
    <n v="176162.65"/>
    <n v="90000"/>
    <n v="27000"/>
    <n v="9441.25"/>
    <n v="0"/>
    <n v="0"/>
    <n v="126441.25"/>
    <n v="191173.25"/>
  </r>
  <r>
    <n v="8099854152"/>
    <s v="Elroy"/>
    <s v="Lenaghen"/>
    <s v="Elroy Lenaghen"/>
    <x v="0"/>
    <n v="33576"/>
    <n v="20"/>
    <n v="988078"/>
    <n v="500000"/>
    <n v="625000"/>
    <n v="750000"/>
    <n v="1000000"/>
    <n v="1.976156"/>
    <s v="150-200%"/>
    <n v="50000"/>
    <n v="18750"/>
    <n v="22500"/>
    <n v="52377.16"/>
    <n v="0"/>
    <n v="143627.16"/>
    <n v="177203.16"/>
    <n v="80000"/>
    <n v="21250"/>
    <n v="25000"/>
    <n v="52377.16"/>
    <n v="0"/>
    <n v="178627.16"/>
    <n v="212203.16"/>
  </r>
  <r>
    <n v="9561367408"/>
    <s v="Tammy"/>
    <s v="Lenden"/>
    <s v="Tammy Lenden"/>
    <x v="1"/>
    <n v="62798"/>
    <n v="18"/>
    <n v="720527"/>
    <n v="600000"/>
    <n v="750000"/>
    <n v="900000"/>
    <n v="1200000"/>
    <n v="1.2008783333333333"/>
    <s v="100-125%"/>
    <n v="78000"/>
    <n v="20489.59"/>
    <n v="0"/>
    <n v="0"/>
    <n v="0"/>
    <n v="98489.59"/>
    <n v="161287.59"/>
    <n v="90000"/>
    <n v="26515.94"/>
    <n v="0"/>
    <n v="0"/>
    <n v="0"/>
    <n v="116515.94"/>
    <n v="179313.94"/>
  </r>
  <r>
    <n v="6358114417"/>
    <s v="Abra"/>
    <s v="Lenney"/>
    <s v="Abra Lenney"/>
    <x v="1"/>
    <n v="51000"/>
    <n v="16"/>
    <n v="944716"/>
    <n v="600000"/>
    <n v="750000"/>
    <n v="900000"/>
    <n v="1200000"/>
    <n v="1.5745266666666666"/>
    <s v="150-200%"/>
    <n v="78000"/>
    <n v="25500.000000000004"/>
    <n v="31500"/>
    <n v="11626.16"/>
    <n v="0"/>
    <n v="146626.16"/>
    <n v="197626.16"/>
    <n v="90000"/>
    <n v="27000"/>
    <n v="37500"/>
    <n v="13414.8"/>
    <n v="0"/>
    <n v="167914.8"/>
    <n v="218914.8"/>
  </r>
  <r>
    <n v="4795089876"/>
    <s v="Vale"/>
    <s v="Lesek"/>
    <s v="Vale Lesek"/>
    <x v="1"/>
    <n v="74505"/>
    <n v="21"/>
    <n v="729594"/>
    <n v="600000"/>
    <n v="750000"/>
    <n v="900000"/>
    <n v="1200000"/>
    <n v="1.2159899999999999"/>
    <s v="100-125%"/>
    <n v="78000"/>
    <n v="22030.980000000003"/>
    <n v="0"/>
    <n v="0"/>
    <n v="0"/>
    <n v="100030.98000000001"/>
    <n v="174535.98"/>
    <n v="90000"/>
    <n v="28510.68"/>
    <n v="0"/>
    <n v="0"/>
    <n v="0"/>
    <n v="118510.68"/>
    <n v="193015.67999999999"/>
  </r>
  <r>
    <n v="9305168396"/>
    <s v="Lesley"/>
    <s v="Letford"/>
    <s v="Lesley Letford"/>
    <x v="0"/>
    <n v="56397"/>
    <n v="19"/>
    <n v="679046"/>
    <n v="500000"/>
    <n v="625000"/>
    <n v="750000"/>
    <n v="1000000"/>
    <n v="1.3580920000000001"/>
    <s v="125-150%"/>
    <n v="50000"/>
    <n v="18750"/>
    <n v="9728.2799999999988"/>
    <n v="0"/>
    <n v="0"/>
    <n v="78478.28"/>
    <n v="134875.28"/>
    <n v="75000"/>
    <n v="22500"/>
    <n v="13511.5"/>
    <n v="0"/>
    <n v="0"/>
    <n v="111011.5"/>
    <n v="167408.5"/>
  </r>
  <r>
    <n v="3463222345"/>
    <s v="Currie"/>
    <s v="Lethbury"/>
    <s v="Currie Lethbury"/>
    <x v="0"/>
    <n v="50537"/>
    <n v="20"/>
    <n v="847244"/>
    <n v="500000"/>
    <n v="625000"/>
    <n v="750000"/>
    <n v="1000000"/>
    <n v="1.694488"/>
    <s v="150-200%"/>
    <n v="50000"/>
    <n v="18750"/>
    <n v="22500"/>
    <n v="21393.68"/>
    <n v="0"/>
    <n v="112643.68"/>
    <n v="163180.68"/>
    <n v="75000"/>
    <n v="22500"/>
    <n v="31250"/>
    <n v="29173.200000000001"/>
    <n v="0"/>
    <n v="157923.20000000001"/>
    <n v="208460.2"/>
  </r>
  <r>
    <n v="8256403403"/>
    <s v="Scot"/>
    <s v="Lethem"/>
    <s v="Scot Lethem"/>
    <x v="2"/>
    <n v="116569"/>
    <n v="31"/>
    <n v="595273"/>
    <n v="750000"/>
    <n v="937500"/>
    <n v="1125000"/>
    <n v="1500000"/>
    <n v="0.79369733333333337"/>
    <s v="0-100%"/>
    <n v="89290.95"/>
    <n v="0"/>
    <n v="0"/>
    <n v="0"/>
    <n v="0"/>
    <n v="89290.95"/>
    <n v="205859.95"/>
    <n v="89290.95"/>
    <n v="0"/>
    <n v="0"/>
    <n v="0"/>
    <n v="0"/>
    <n v="89290.95"/>
    <n v="205859.95"/>
  </r>
  <r>
    <n v="5603002824"/>
    <s v="Friederike"/>
    <s v="Leve"/>
    <s v="Friederike Leve"/>
    <x v="1"/>
    <n v="71120"/>
    <n v="19"/>
    <n v="646149"/>
    <n v="600000"/>
    <n v="750000"/>
    <n v="900000"/>
    <n v="1200000"/>
    <n v="1.0769150000000001"/>
    <s v="100-125%"/>
    <n v="78000"/>
    <n v="7845.3300000000008"/>
    <n v="0"/>
    <n v="0"/>
    <n v="0"/>
    <n v="85845.33"/>
    <n v="156965.33000000002"/>
    <n v="90000"/>
    <n v="8306.82"/>
    <n v="0"/>
    <n v="0"/>
    <n v="0"/>
    <n v="98306.82"/>
    <n v="169426.82"/>
  </r>
  <r>
    <n v="1279282711"/>
    <s v="Merilee"/>
    <s v="Leverich"/>
    <s v="Merilee Leverich"/>
    <x v="1"/>
    <n v="64256"/>
    <n v="9"/>
    <n v="1196909"/>
    <n v="600000"/>
    <n v="750000"/>
    <n v="900000"/>
    <n v="1200000"/>
    <n v="1.9948483333333333"/>
    <s v="150-200%"/>
    <n v="78000"/>
    <n v="25500.000000000004"/>
    <n v="31500"/>
    <n v="77196.34"/>
    <n v="0"/>
    <n v="212196.34"/>
    <n v="276452.33999999997"/>
    <n v="96000"/>
    <n v="25500.000000000004"/>
    <n v="30000"/>
    <n v="65319.98"/>
    <n v="0"/>
    <n v="216819.98"/>
    <n v="281075.98"/>
  </r>
  <r>
    <n v="3145010581"/>
    <s v="Granger"/>
    <s v="Lewin"/>
    <s v="Granger Lewin"/>
    <x v="1"/>
    <n v="65220"/>
    <n v="18"/>
    <n v="878793"/>
    <n v="600000"/>
    <n v="750000"/>
    <n v="900000"/>
    <n v="1200000"/>
    <n v="1.464655"/>
    <s v="125-150%"/>
    <n v="78000"/>
    <n v="25500.000000000004"/>
    <n v="27046.53"/>
    <n v="0"/>
    <n v="0"/>
    <n v="130546.53"/>
    <n v="195766.53"/>
    <n v="90000"/>
    <n v="27000"/>
    <n v="32198.25"/>
    <n v="0"/>
    <n v="0"/>
    <n v="149198.25"/>
    <n v="214418.25"/>
  </r>
  <r>
    <n v="5623178685"/>
    <s v="Zebedee"/>
    <s v="Lewzey"/>
    <s v="Zebedee Lewzey"/>
    <x v="1"/>
    <n v="51223"/>
    <n v="21"/>
    <n v="993865"/>
    <n v="600000"/>
    <n v="750000"/>
    <n v="900000"/>
    <n v="1200000"/>
    <n v="1.6564416666666666"/>
    <s v="150-200%"/>
    <n v="78000"/>
    <n v="25500.000000000004"/>
    <n v="31500"/>
    <n v="24404.9"/>
    <n v="0"/>
    <n v="159404.9"/>
    <n v="210627.9"/>
    <n v="90000"/>
    <n v="27000"/>
    <n v="37500"/>
    <n v="28159.5"/>
    <n v="0"/>
    <n v="182659.5"/>
    <n v="233882.5"/>
  </r>
  <r>
    <n v="3381164996"/>
    <s v="Doralynne"/>
    <s v="Lexa"/>
    <s v="Doralynne Lexa"/>
    <x v="2"/>
    <n v="75882"/>
    <n v="22"/>
    <n v="563960"/>
    <n v="750000"/>
    <n v="937500"/>
    <n v="1125000"/>
    <n v="1500000"/>
    <n v="0.75194666666666665"/>
    <s v="0-100%"/>
    <n v="84594"/>
    <n v="0"/>
    <n v="0"/>
    <n v="0"/>
    <n v="0"/>
    <n v="84594"/>
    <n v="160476"/>
    <n v="90233.600000000006"/>
    <n v="0"/>
    <n v="0"/>
    <n v="0"/>
    <n v="0"/>
    <n v="90233.600000000006"/>
    <n v="166115.6"/>
  </r>
  <r>
    <n v="8705788102"/>
    <s v="Dion"/>
    <s v="Liccardi"/>
    <s v="Dion Liccardi"/>
    <x v="0"/>
    <n v="61019"/>
    <n v="18"/>
    <n v="604575"/>
    <n v="500000"/>
    <n v="625000"/>
    <n v="750000"/>
    <n v="1000000"/>
    <n v="1.2091499999999999"/>
    <s v="100-125%"/>
    <n v="50000"/>
    <n v="15686.25"/>
    <n v="0"/>
    <n v="0"/>
    <n v="0"/>
    <n v="65686.25"/>
    <n v="126705.25"/>
    <n v="75000"/>
    <n v="18823.5"/>
    <n v="0"/>
    <n v="0"/>
    <n v="0"/>
    <n v="93823.5"/>
    <n v="154842.5"/>
  </r>
  <r>
    <n v="7837437543"/>
    <s v="Doria"/>
    <s v="Lidgertwood"/>
    <s v="Doria Lidgertwood"/>
    <x v="0"/>
    <n v="60633"/>
    <n v="17"/>
    <n v="800249"/>
    <n v="500000"/>
    <n v="625000"/>
    <n v="750000"/>
    <n v="1000000"/>
    <n v="1.600498"/>
    <s v="150-200%"/>
    <n v="50000"/>
    <n v="18750"/>
    <n v="22500"/>
    <n v="11054.78"/>
    <n v="0"/>
    <n v="102304.78"/>
    <n v="162937.78"/>
    <n v="75000"/>
    <n v="22500"/>
    <n v="31250"/>
    <n v="15074.699999999999"/>
    <n v="0"/>
    <n v="143824.70000000001"/>
    <n v="204457.7"/>
  </r>
  <r>
    <n v="4958503722"/>
    <s v="Vincenz"/>
    <s v="Lillford"/>
    <s v="Vincenz Lillford"/>
    <x v="1"/>
    <n v="65536"/>
    <n v="14"/>
    <n v="478069"/>
    <n v="600000"/>
    <n v="750000"/>
    <n v="900000"/>
    <n v="1200000"/>
    <n v="0.79678166666666672"/>
    <s v="0-100%"/>
    <n v="62148.97"/>
    <n v="0"/>
    <n v="0"/>
    <n v="0"/>
    <n v="0"/>
    <n v="62148.97"/>
    <n v="127684.97"/>
    <n v="71710.349999999991"/>
    <n v="0"/>
    <n v="0"/>
    <n v="0"/>
    <n v="0"/>
    <n v="71710.349999999991"/>
    <n v="137246.34999999998"/>
  </r>
  <r>
    <n v="9128677390"/>
    <s v="Trude"/>
    <s v="Lindenbluth"/>
    <s v="Trude Lindenbluth"/>
    <x v="2"/>
    <n v="87419"/>
    <n v="23"/>
    <n v="553683"/>
    <n v="750000"/>
    <n v="937500"/>
    <n v="1125000"/>
    <n v="1500000"/>
    <n v="0.73824400000000001"/>
    <s v="0-100%"/>
    <n v="83052.45"/>
    <n v="0"/>
    <n v="0"/>
    <n v="0"/>
    <n v="0"/>
    <n v="83052.45"/>
    <n v="170471.45"/>
    <n v="83052.45"/>
    <n v="0"/>
    <n v="0"/>
    <n v="0"/>
    <n v="0"/>
    <n v="83052.45"/>
    <n v="170471.45"/>
  </r>
  <r>
    <n v="7866715386"/>
    <s v="Marjory"/>
    <s v="Lindman"/>
    <s v="Marjory Lindman"/>
    <x v="1"/>
    <n v="62143"/>
    <n v="27"/>
    <n v="825812"/>
    <n v="600000"/>
    <n v="750000"/>
    <n v="900000"/>
    <n v="1200000"/>
    <n v="1.3763533333333333"/>
    <s v="125-150%"/>
    <n v="78000"/>
    <n v="25500.000000000004"/>
    <n v="15920.519999999999"/>
    <n v="0"/>
    <n v="0"/>
    <n v="119420.52"/>
    <n v="181563.52000000002"/>
    <n v="90000"/>
    <n v="33000"/>
    <n v="18953"/>
    <n v="0"/>
    <n v="0"/>
    <n v="141953"/>
    <n v="204096"/>
  </r>
  <r>
    <n v="1549399640"/>
    <s v="Pansie"/>
    <s v="Lingley"/>
    <s v="Pansie Lingley"/>
    <x v="0"/>
    <n v="31856"/>
    <n v="28"/>
    <n v="727326"/>
    <n v="500000"/>
    <n v="625000"/>
    <n v="750000"/>
    <n v="1000000"/>
    <n v="1.4546520000000001"/>
    <s v="125-150%"/>
    <n v="50000"/>
    <n v="18750"/>
    <n v="18418.68"/>
    <n v="0"/>
    <n v="0"/>
    <n v="87168.68"/>
    <n v="119024.68"/>
    <n v="80000"/>
    <n v="21250"/>
    <n v="20465.2"/>
    <n v="0"/>
    <n v="0"/>
    <n v="121715.2"/>
    <n v="153571.20000000001"/>
  </r>
  <r>
    <n v="4191160419"/>
    <s v="Marleah"/>
    <s v="Lingner"/>
    <s v="Marleah Lingner"/>
    <x v="0"/>
    <n v="39616"/>
    <n v="15"/>
    <n v="852910"/>
    <n v="500000"/>
    <n v="625000"/>
    <n v="750000"/>
    <n v="1000000"/>
    <n v="1.7058199999999999"/>
    <s v="150-200%"/>
    <n v="50000"/>
    <n v="18750"/>
    <n v="22500"/>
    <n v="22640.2"/>
    <n v="0"/>
    <n v="113890.2"/>
    <n v="153506.20000000001"/>
    <n v="80000"/>
    <n v="21250"/>
    <n v="25000"/>
    <n v="22640.2"/>
    <n v="0"/>
    <n v="148890.20000000001"/>
    <n v="188506.2"/>
  </r>
  <r>
    <n v="3145039288"/>
    <s v="Jaimie"/>
    <s v="Lisimore"/>
    <s v="Jaimie Lisimore"/>
    <x v="0"/>
    <n v="43162"/>
    <n v="21"/>
    <n v="661373"/>
    <n v="500000"/>
    <n v="625000"/>
    <n v="750000"/>
    <n v="1000000"/>
    <n v="1.322746"/>
    <s v="125-150%"/>
    <n v="50000"/>
    <n v="18750"/>
    <n v="6547.1399999999994"/>
    <n v="0"/>
    <n v="0"/>
    <n v="75297.14"/>
    <n v="118459.14"/>
    <n v="75000"/>
    <n v="27500"/>
    <n v="9093.25"/>
    <n v="0"/>
    <n v="0"/>
    <n v="111593.25"/>
    <n v="154755.25"/>
  </r>
  <r>
    <n v="4969679754"/>
    <s v="Cecilia"/>
    <s v="Livingstone"/>
    <s v="Cecilia Livingstone"/>
    <x v="1"/>
    <n v="54602"/>
    <n v="28"/>
    <n v="716444"/>
    <n v="600000"/>
    <n v="750000"/>
    <n v="900000"/>
    <n v="1200000"/>
    <n v="1.1940733333333333"/>
    <s v="100-125%"/>
    <n v="78000"/>
    <n v="19795.480000000003"/>
    <n v="0"/>
    <n v="0"/>
    <n v="0"/>
    <n v="97795.48000000001"/>
    <n v="152397.48000000001"/>
    <n v="90000"/>
    <n v="25617.68"/>
    <n v="0"/>
    <n v="0"/>
    <n v="0"/>
    <n v="115617.68"/>
    <n v="170219.68"/>
  </r>
  <r>
    <n v="3933561566"/>
    <s v="Kristien"/>
    <s v="Llewelly"/>
    <s v="Kristien Llewelly"/>
    <x v="0"/>
    <n v="39956"/>
    <n v="20"/>
    <n v="695501"/>
    <n v="500000"/>
    <n v="625000"/>
    <n v="750000"/>
    <n v="1000000"/>
    <n v="1.3910020000000001"/>
    <s v="125-150%"/>
    <n v="50000"/>
    <n v="18750"/>
    <n v="12690.18"/>
    <n v="0"/>
    <n v="0"/>
    <n v="81440.179999999993"/>
    <n v="121396.18"/>
    <n v="80000"/>
    <n v="21250"/>
    <n v="14100.2"/>
    <n v="0"/>
    <n v="0"/>
    <n v="115350.2"/>
    <n v="155306.20000000001"/>
  </r>
  <r>
    <n v="6487054410"/>
    <s v="Jonah"/>
    <s v="Lobb"/>
    <s v="Jonah Lobb"/>
    <x v="1"/>
    <n v="64256"/>
    <n v="17"/>
    <n v="480741"/>
    <n v="600000"/>
    <n v="750000"/>
    <n v="900000"/>
    <n v="1200000"/>
    <n v="0.80123500000000003"/>
    <s v="0-100%"/>
    <n v="62496.33"/>
    <n v="0"/>
    <n v="0"/>
    <n v="0"/>
    <n v="0"/>
    <n v="62496.33"/>
    <n v="126752.33"/>
    <n v="72111.149999999994"/>
    <n v="0"/>
    <n v="0"/>
    <n v="0"/>
    <n v="0"/>
    <n v="72111.149999999994"/>
    <n v="136367.15"/>
  </r>
  <r>
    <n v="1888252693"/>
    <s v="Barbara"/>
    <s v="Locker"/>
    <s v="Barbara Locker"/>
    <x v="1"/>
    <n v="65975"/>
    <n v="24"/>
    <n v="413843"/>
    <n v="600000"/>
    <n v="750000"/>
    <n v="900000"/>
    <n v="1200000"/>
    <n v="0.68973833333333334"/>
    <s v="0-100%"/>
    <n v="53799.590000000004"/>
    <n v="0"/>
    <n v="0"/>
    <n v="0"/>
    <n v="0"/>
    <n v="53799.590000000004"/>
    <n v="119774.59"/>
    <n v="66214.880000000005"/>
    <n v="0"/>
    <n v="0"/>
    <n v="0"/>
    <n v="0"/>
    <n v="66214.880000000005"/>
    <n v="132189.88"/>
  </r>
  <r>
    <n v="9317454674"/>
    <s v="Prentiss"/>
    <s v="Lockery"/>
    <s v="Prentiss Lockery"/>
    <x v="0"/>
    <n v="33116"/>
    <n v="15"/>
    <n v="704699"/>
    <n v="500000"/>
    <n v="625000"/>
    <n v="750000"/>
    <n v="1000000"/>
    <n v="1.4093979999999999"/>
    <s v="125-150%"/>
    <n v="50000"/>
    <n v="18750"/>
    <n v="14345.82"/>
    <n v="0"/>
    <n v="0"/>
    <n v="83095.820000000007"/>
    <n v="116211.82"/>
    <n v="75000"/>
    <n v="27500"/>
    <n v="19924.75"/>
    <n v="0"/>
    <n v="0"/>
    <n v="122424.75"/>
    <n v="155540.75"/>
  </r>
  <r>
    <n v="8685064791"/>
    <s v="Amalle"/>
    <s v="Lodo"/>
    <s v="Amalle Lodo"/>
    <x v="1"/>
    <n v="74711"/>
    <n v="24"/>
    <n v="895549"/>
    <n v="600000"/>
    <n v="750000"/>
    <n v="900000"/>
    <n v="1200000"/>
    <n v="1.4925816666666667"/>
    <s v="125-150%"/>
    <n v="78000"/>
    <n v="25500.000000000004"/>
    <n v="30565.289999999997"/>
    <n v="0"/>
    <n v="0"/>
    <n v="134065.29"/>
    <n v="208776.29"/>
    <n v="96000"/>
    <n v="25500.000000000004"/>
    <n v="29109.800000000003"/>
    <n v="0"/>
    <n v="0"/>
    <n v="150609.79999999999"/>
    <n v="225320.8"/>
  </r>
  <r>
    <n v="303831626"/>
    <s v="Emmerich"/>
    <s v="Longmuir"/>
    <s v="Emmerich Longmuir"/>
    <x v="0"/>
    <n v="44015"/>
    <n v="19"/>
    <n v="431484"/>
    <n v="500000"/>
    <n v="625000"/>
    <n v="750000"/>
    <n v="1000000"/>
    <n v="0.86296799999999996"/>
    <s v="0-100%"/>
    <n v="43148.4"/>
    <n v="0"/>
    <n v="0"/>
    <n v="0"/>
    <n v="0"/>
    <n v="43148.4"/>
    <n v="87163.4"/>
    <n v="64722.6"/>
    <n v="0"/>
    <n v="0"/>
    <n v="0"/>
    <n v="0"/>
    <n v="64722.6"/>
    <n v="108737.60000000001"/>
  </r>
  <r>
    <n v="4097160079"/>
    <s v="Robinia"/>
    <s v="Losseljong"/>
    <s v="Robinia Losseljong"/>
    <x v="2"/>
    <n v="93493"/>
    <n v="21"/>
    <n v="787252"/>
    <n v="750000"/>
    <n v="937500"/>
    <n v="1125000"/>
    <n v="1500000"/>
    <n v="1.0496693333333333"/>
    <s v="100-125%"/>
    <n v="112500"/>
    <n v="7077.88"/>
    <n v="0"/>
    <n v="0"/>
    <n v="0"/>
    <n v="119577.88"/>
    <n v="213070.88"/>
    <n v="112500"/>
    <n v="6705.36"/>
    <n v="0"/>
    <n v="0"/>
    <n v="0"/>
    <n v="119205.36"/>
    <n v="212698.36"/>
  </r>
  <r>
    <n v="5948190226"/>
    <s v="Joletta"/>
    <s v="Lounds"/>
    <s v="Joletta Lounds"/>
    <x v="0"/>
    <n v="41088"/>
    <n v="22"/>
    <n v="691543"/>
    <n v="500000"/>
    <n v="625000"/>
    <n v="750000"/>
    <n v="1000000"/>
    <n v="1.383086"/>
    <s v="125-150%"/>
    <n v="50000"/>
    <n v="18750"/>
    <n v="11977.74"/>
    <n v="0"/>
    <n v="0"/>
    <n v="80727.740000000005"/>
    <n v="121815.74"/>
    <n v="75000"/>
    <n v="22500"/>
    <n v="16635.75"/>
    <n v="0"/>
    <n v="0"/>
    <n v="114135.75"/>
    <n v="155223.75"/>
  </r>
  <r>
    <n v="6842797632"/>
    <s v="Jacky"/>
    <s v="Lovat"/>
    <s v="Jacky Lovat"/>
    <x v="0"/>
    <n v="56368"/>
    <n v="16"/>
    <n v="841032"/>
    <n v="500000"/>
    <n v="625000"/>
    <n v="750000"/>
    <n v="1000000"/>
    <n v="1.682064"/>
    <s v="150-200%"/>
    <n v="50000"/>
    <n v="18750"/>
    <n v="22500"/>
    <n v="20027.04"/>
    <n v="0"/>
    <n v="111277.04000000001"/>
    <n v="167645.04"/>
    <n v="75000"/>
    <n v="22500"/>
    <n v="31250"/>
    <n v="27309.599999999999"/>
    <n v="0"/>
    <n v="156059.6"/>
    <n v="212427.6"/>
  </r>
  <r>
    <n v="1545110042"/>
    <s v="Cairistiona"/>
    <s v="Lyver"/>
    <s v="Cairistiona Lyver"/>
    <x v="1"/>
    <n v="79134"/>
    <n v="20"/>
    <n v="416902"/>
    <n v="600000"/>
    <n v="750000"/>
    <n v="900000"/>
    <n v="1200000"/>
    <n v="0.69483666666666666"/>
    <s v="0-100%"/>
    <n v="54197.26"/>
    <n v="0"/>
    <n v="0"/>
    <n v="0"/>
    <n v="0"/>
    <n v="54197.26"/>
    <n v="133331.26"/>
    <n v="62535.299999999996"/>
    <n v="0"/>
    <n v="0"/>
    <n v="0"/>
    <n v="0"/>
    <n v="62535.299999999996"/>
    <n v="141669.29999999999"/>
  </r>
  <r>
    <n v="357531329"/>
    <s v="Leyla"/>
    <s v="MacAree"/>
    <s v="Leyla MacAree"/>
    <x v="0"/>
    <n v="45512"/>
    <n v="21"/>
    <n v="963557"/>
    <n v="500000"/>
    <n v="625000"/>
    <n v="750000"/>
    <n v="1000000"/>
    <n v="1.927114"/>
    <s v="150-200%"/>
    <n v="50000"/>
    <n v="18750"/>
    <n v="22500"/>
    <n v="46982.54"/>
    <n v="0"/>
    <n v="138232.54"/>
    <n v="183744.54"/>
    <n v="75000"/>
    <n v="27500"/>
    <n v="31250"/>
    <n v="70473.81"/>
    <n v="0"/>
    <n v="204223.81"/>
    <n v="249735.81"/>
  </r>
  <r>
    <n v="8501525324"/>
    <s v="Kean"/>
    <s v="MacCrann"/>
    <s v="Kean MacCrann"/>
    <x v="2"/>
    <n v="92754"/>
    <n v="26"/>
    <n v="672476"/>
    <n v="750000"/>
    <n v="937500"/>
    <n v="1125000"/>
    <n v="1500000"/>
    <n v="0.89663466666666669"/>
    <s v="0-100%"/>
    <n v="100871.4"/>
    <n v="0"/>
    <n v="0"/>
    <n v="0"/>
    <n v="0"/>
    <n v="100871.4"/>
    <n v="193625.4"/>
    <n v="100871.4"/>
    <n v="0"/>
    <n v="0"/>
    <n v="0"/>
    <n v="0"/>
    <n v="100871.4"/>
    <n v="193625.4"/>
  </r>
  <r>
    <n v="7054972058"/>
    <s v="Boycey"/>
    <s v="MacDermott"/>
    <s v="Boycey MacDermott"/>
    <x v="1"/>
    <n v="75430"/>
    <n v="16"/>
    <n v="543073"/>
    <n v="600000"/>
    <n v="750000"/>
    <n v="900000"/>
    <n v="1200000"/>
    <n v="0.90512166666666671"/>
    <s v="0-100%"/>
    <n v="70599.490000000005"/>
    <n v="0"/>
    <n v="0"/>
    <n v="0"/>
    <n v="0"/>
    <n v="70599.490000000005"/>
    <n v="146029.49"/>
    <n v="86891.680000000008"/>
    <n v="0"/>
    <n v="0"/>
    <n v="0"/>
    <n v="0"/>
    <n v="86891.680000000008"/>
    <n v="162321.68"/>
  </r>
  <r>
    <n v="5837501576"/>
    <s v="Camila"/>
    <s v="MacGillespie"/>
    <s v="Camila MacGillespie"/>
    <x v="0"/>
    <n v="52489"/>
    <n v="29"/>
    <n v="471697"/>
    <n v="500000"/>
    <n v="625000"/>
    <n v="750000"/>
    <n v="1000000"/>
    <n v="0.94339399999999995"/>
    <s v="0-100%"/>
    <n v="47169.700000000004"/>
    <n v="0"/>
    <n v="0"/>
    <n v="0"/>
    <n v="0"/>
    <n v="47169.700000000004"/>
    <n v="99658.700000000012"/>
    <n v="70754.55"/>
    <n v="0"/>
    <n v="0"/>
    <n v="0"/>
    <n v="0"/>
    <n v="70754.55"/>
    <n v="123243.55"/>
  </r>
  <r>
    <n v="3227873028"/>
    <s v="Sophie"/>
    <s v="MacLoughlin"/>
    <s v="Sophie MacLoughlin"/>
    <x v="1"/>
    <n v="66623"/>
    <n v="24"/>
    <n v="692993"/>
    <n v="600000"/>
    <n v="750000"/>
    <n v="900000"/>
    <n v="1200000"/>
    <n v="1.1549883333333333"/>
    <s v="100-125%"/>
    <n v="78000"/>
    <n v="15808.810000000001"/>
    <n v="0"/>
    <n v="0"/>
    <n v="0"/>
    <n v="93808.81"/>
    <n v="160431.81"/>
    <n v="90000"/>
    <n v="20458.46"/>
    <n v="0"/>
    <n v="0"/>
    <n v="0"/>
    <n v="110458.45999999999"/>
    <n v="177081.46"/>
  </r>
  <r>
    <n v="4579641655"/>
    <s v="Karney"/>
    <s v="MacMillan"/>
    <s v="Karney MacMillan"/>
    <x v="1"/>
    <n v="58990"/>
    <n v="16"/>
    <n v="625171"/>
    <n v="600000"/>
    <n v="750000"/>
    <n v="900000"/>
    <n v="1200000"/>
    <n v="1.0419516666666666"/>
    <s v="100-125%"/>
    <n v="78000"/>
    <n v="4279.0700000000006"/>
    <n v="0"/>
    <n v="0"/>
    <n v="0"/>
    <n v="82279.070000000007"/>
    <n v="141269.07"/>
    <n v="96000"/>
    <n v="4279.0700000000006"/>
    <n v="0"/>
    <n v="0"/>
    <n v="0"/>
    <n v="100279.07"/>
    <n v="159269.07"/>
  </r>
  <r>
    <n v="3569619966"/>
    <s v="Beatrice"/>
    <s v="MacRorie"/>
    <s v="Beatrice MacRorie"/>
    <x v="2"/>
    <n v="93357"/>
    <n v="18"/>
    <n v="573607"/>
    <n v="750000"/>
    <n v="937500"/>
    <n v="1125000"/>
    <n v="1500000"/>
    <n v="0.76480933333333334"/>
    <s v="0-100%"/>
    <n v="86041.05"/>
    <n v="0"/>
    <n v="0"/>
    <n v="0"/>
    <n v="0"/>
    <n v="86041.05"/>
    <n v="179398.05"/>
    <n v="86041.05"/>
    <n v="0"/>
    <n v="0"/>
    <n v="0"/>
    <n v="0"/>
    <n v="86041.05"/>
    <n v="179398.05"/>
  </r>
  <r>
    <n v="9684187432"/>
    <s v="Rutter"/>
    <s v="Maddams"/>
    <s v="Rutter Maddams"/>
    <x v="1"/>
    <n v="61998"/>
    <n v="21"/>
    <n v="851536"/>
    <n v="600000"/>
    <n v="750000"/>
    <n v="900000"/>
    <n v="1200000"/>
    <n v="1.4192266666666666"/>
    <s v="125-150%"/>
    <n v="78000"/>
    <n v="25500.000000000004"/>
    <n v="21322.559999999998"/>
    <n v="0"/>
    <n v="0"/>
    <n v="124822.56"/>
    <n v="186820.56"/>
    <n v="96000"/>
    <n v="25500.000000000004"/>
    <n v="20307.2"/>
    <n v="0"/>
    <n v="0"/>
    <n v="141807.20000000001"/>
    <n v="203805.2"/>
  </r>
  <r>
    <n v="5913755731"/>
    <s v="Minetta"/>
    <s v="Maden"/>
    <s v="Minetta Maden"/>
    <x v="1"/>
    <n v="51706"/>
    <n v="20"/>
    <n v="764531"/>
    <n v="600000"/>
    <n v="750000"/>
    <n v="900000"/>
    <n v="1200000"/>
    <n v="1.2742183333333332"/>
    <s v="125-150%"/>
    <n v="78000"/>
    <n v="25500.000000000004"/>
    <n v="3051.5099999999998"/>
    <n v="0"/>
    <n v="0"/>
    <n v="106551.51"/>
    <n v="158257.51"/>
    <n v="90000"/>
    <n v="33000"/>
    <n v="3632.75"/>
    <n v="0"/>
    <n v="0"/>
    <n v="126632.75"/>
    <n v="178338.75"/>
  </r>
  <r>
    <n v="3156820482"/>
    <s v="Kimberlyn"/>
    <s v="Maffia"/>
    <s v="Kimberlyn Maffia"/>
    <x v="2"/>
    <n v="121894"/>
    <n v="24"/>
    <n v="372405"/>
    <n v="750000"/>
    <n v="937500"/>
    <n v="1125000"/>
    <n v="1500000"/>
    <n v="0.49653999999999998"/>
    <s v="0-100%"/>
    <n v="55860.75"/>
    <n v="0"/>
    <n v="0"/>
    <n v="0"/>
    <n v="0"/>
    <n v="55860.75"/>
    <n v="177754.75"/>
    <n v="59584.800000000003"/>
    <n v="0"/>
    <n v="0"/>
    <n v="0"/>
    <n v="0"/>
    <n v="59584.800000000003"/>
    <n v="181478.8"/>
  </r>
  <r>
    <n v="7188904251"/>
    <s v="Vail"/>
    <s v="Mailey"/>
    <s v="Vail Mailey"/>
    <x v="2"/>
    <n v="123195"/>
    <n v="21"/>
    <n v="586374"/>
    <n v="750000"/>
    <n v="937500"/>
    <n v="1125000"/>
    <n v="1500000"/>
    <n v="0.78183199999999997"/>
    <s v="0-100%"/>
    <n v="87956.099999999991"/>
    <n v="0"/>
    <n v="0"/>
    <n v="0"/>
    <n v="0"/>
    <n v="87956.099999999991"/>
    <n v="211151.09999999998"/>
    <n v="87956.099999999991"/>
    <n v="0"/>
    <n v="0"/>
    <n v="0"/>
    <n v="0"/>
    <n v="87956.099999999991"/>
    <n v="211151.09999999998"/>
  </r>
  <r>
    <n v="2191930824"/>
    <s v="Franny"/>
    <s v="Malarkey"/>
    <s v="Franny Malarkey"/>
    <x v="1"/>
    <n v="69316"/>
    <n v="16"/>
    <n v="745980"/>
    <n v="600000"/>
    <n v="750000"/>
    <n v="900000"/>
    <n v="1200000"/>
    <n v="1.2433000000000001"/>
    <s v="100-125%"/>
    <n v="78000"/>
    <n v="24816.600000000002"/>
    <n v="0"/>
    <n v="0"/>
    <n v="0"/>
    <n v="102816.6"/>
    <n v="172132.6"/>
    <n v="96000"/>
    <n v="24816.600000000002"/>
    <n v="0"/>
    <n v="0"/>
    <n v="0"/>
    <n v="120816.6"/>
    <n v="190132.6"/>
  </r>
  <r>
    <n v="4184483038"/>
    <s v="Ward"/>
    <s v="Mance"/>
    <s v="Ward Mance"/>
    <x v="1"/>
    <n v="77207"/>
    <n v="22"/>
    <n v="743904"/>
    <n v="600000"/>
    <n v="750000"/>
    <n v="900000"/>
    <n v="1200000"/>
    <n v="1.2398400000000001"/>
    <s v="100-125%"/>
    <n v="78000"/>
    <n v="24463.68"/>
    <n v="0"/>
    <n v="0"/>
    <n v="0"/>
    <n v="102463.67999999999"/>
    <n v="179670.68"/>
    <n v="90000"/>
    <n v="25902.719999999998"/>
    <n v="0"/>
    <n v="0"/>
    <n v="0"/>
    <n v="115902.72"/>
    <n v="193109.72"/>
  </r>
  <r>
    <n v="3213290963"/>
    <s v="Colette"/>
    <s v="Mangon"/>
    <s v="Colette Mangon"/>
    <x v="1"/>
    <n v="55737"/>
    <n v="28"/>
    <n v="802034"/>
    <n v="600000"/>
    <n v="750000"/>
    <n v="900000"/>
    <n v="1200000"/>
    <n v="1.3367233333333333"/>
    <s v="125-150%"/>
    <n v="78000"/>
    <n v="25500.000000000004"/>
    <n v="10927.14"/>
    <n v="0"/>
    <n v="0"/>
    <n v="114427.14"/>
    <n v="170164.14"/>
    <n v="96000"/>
    <n v="25500.000000000004"/>
    <n v="10406.800000000001"/>
    <n v="0"/>
    <n v="0"/>
    <n v="131906.79999999999"/>
    <n v="187643.8"/>
  </r>
  <r>
    <n v="8533410514"/>
    <s v="Xylia"/>
    <s v="Manshaw"/>
    <s v="Xylia Manshaw"/>
    <x v="1"/>
    <n v="60161"/>
    <n v="26"/>
    <n v="731557"/>
    <n v="600000"/>
    <n v="750000"/>
    <n v="900000"/>
    <n v="1200000"/>
    <n v="1.2192616666666667"/>
    <s v="100-125%"/>
    <n v="78000"/>
    <n v="22364.690000000002"/>
    <n v="0"/>
    <n v="0"/>
    <n v="0"/>
    <n v="100364.69"/>
    <n v="160525.69"/>
    <n v="90000"/>
    <n v="28942.54"/>
    <n v="0"/>
    <n v="0"/>
    <n v="0"/>
    <n v="118942.54000000001"/>
    <n v="179103.54"/>
  </r>
  <r>
    <n v="9229113786"/>
    <s v="Chas"/>
    <s v="Manthorpe"/>
    <s v="Chas Manthorpe"/>
    <x v="0"/>
    <n v="64025"/>
    <n v="11"/>
    <n v="382630"/>
    <n v="500000"/>
    <n v="625000"/>
    <n v="750000"/>
    <n v="1000000"/>
    <n v="0.76526000000000005"/>
    <s v="0-100%"/>
    <n v="38263"/>
    <n v="0"/>
    <n v="0"/>
    <n v="0"/>
    <n v="0"/>
    <n v="38263"/>
    <n v="102288"/>
    <n v="57394.5"/>
    <n v="0"/>
    <n v="0"/>
    <n v="0"/>
    <n v="0"/>
    <n v="57394.5"/>
    <n v="121419.5"/>
  </r>
  <r>
    <n v="8462409454"/>
    <s v="Jesus"/>
    <s v="Mantle"/>
    <s v="Jesus Mantle"/>
    <x v="1"/>
    <n v="78799"/>
    <n v="17"/>
    <n v="413366"/>
    <n v="600000"/>
    <n v="750000"/>
    <n v="900000"/>
    <n v="1200000"/>
    <n v="0.68894333333333335"/>
    <s v="0-100%"/>
    <n v="53737.58"/>
    <n v="0"/>
    <n v="0"/>
    <n v="0"/>
    <n v="0"/>
    <n v="53737.58"/>
    <n v="132536.58000000002"/>
    <n v="62004.899999999994"/>
    <n v="0"/>
    <n v="0"/>
    <n v="0"/>
    <n v="0"/>
    <n v="62004.899999999994"/>
    <n v="140803.9"/>
  </r>
  <r>
    <n v="8904404991"/>
    <s v="Quintin"/>
    <s v="Marc"/>
    <s v="Quintin Marc"/>
    <x v="1"/>
    <n v="79473"/>
    <n v="20"/>
    <n v="631490"/>
    <n v="600000"/>
    <n v="750000"/>
    <n v="900000"/>
    <n v="1200000"/>
    <n v="1.0524833333333334"/>
    <s v="100-125%"/>
    <n v="78000"/>
    <n v="5353.3"/>
    <n v="0"/>
    <n v="0"/>
    <n v="0"/>
    <n v="83353.3"/>
    <n v="162826.29999999999"/>
    <n v="96000"/>
    <n v="5353.3"/>
    <n v="0"/>
    <n v="0"/>
    <n v="0"/>
    <n v="101353.3"/>
    <n v="180826.3"/>
  </r>
  <r>
    <n v="9727426344"/>
    <s v="Kendra"/>
    <s v="March"/>
    <s v="Kendra March"/>
    <x v="2"/>
    <n v="78393"/>
    <n v="10"/>
    <n v="837529"/>
    <n v="750000"/>
    <n v="937500"/>
    <n v="1125000"/>
    <n v="1500000"/>
    <n v="1.1167053333333334"/>
    <s v="100-125%"/>
    <n v="112500"/>
    <n v="16630.509999999998"/>
    <n v="0"/>
    <n v="0"/>
    <n v="0"/>
    <n v="129130.51"/>
    <n v="207523.51"/>
    <n v="120000"/>
    <n v="14879.93"/>
    <n v="0"/>
    <n v="0"/>
    <n v="0"/>
    <n v="134879.93"/>
    <n v="213272.93"/>
  </r>
  <r>
    <n v="5907724676"/>
    <s v="Laird"/>
    <s v="Margiotta"/>
    <s v="Laird Margiotta"/>
    <x v="1"/>
    <n v="75197"/>
    <n v="19"/>
    <n v="501339"/>
    <n v="600000"/>
    <n v="750000"/>
    <n v="900000"/>
    <n v="1200000"/>
    <n v="0.835565"/>
    <s v="0-100%"/>
    <n v="65174.07"/>
    <n v="0"/>
    <n v="0"/>
    <n v="0"/>
    <n v="0"/>
    <n v="65174.07"/>
    <n v="140371.07"/>
    <n v="80214.240000000005"/>
    <n v="0"/>
    <n v="0"/>
    <n v="0"/>
    <n v="0"/>
    <n v="80214.240000000005"/>
    <n v="155411.24"/>
  </r>
  <r>
    <n v="7585281072"/>
    <s v="Marie-jeanne"/>
    <s v="Marrow"/>
    <s v="Marie-jeanne Marrow"/>
    <x v="0"/>
    <n v="48015"/>
    <n v="16"/>
    <n v="551295"/>
    <n v="500000"/>
    <n v="625000"/>
    <n v="750000"/>
    <n v="1000000"/>
    <n v="1.10259"/>
    <s v="100-125%"/>
    <n v="50000"/>
    <n v="7694.25"/>
    <n v="0"/>
    <n v="0"/>
    <n v="0"/>
    <n v="57694.25"/>
    <n v="105709.25"/>
    <n v="80000"/>
    <n v="8720.1500000000015"/>
    <n v="0"/>
    <n v="0"/>
    <n v="0"/>
    <n v="88720.15"/>
    <n v="136735.15"/>
  </r>
  <r>
    <n v="8945564357"/>
    <s v="Brendis"/>
    <s v="Marsie"/>
    <s v="Brendis Marsie"/>
    <x v="2"/>
    <n v="123875"/>
    <n v="20"/>
    <n v="789000"/>
    <n v="750000"/>
    <n v="937500"/>
    <n v="1125000"/>
    <n v="1500000"/>
    <n v="1.052"/>
    <s v="100-125%"/>
    <n v="112500"/>
    <n v="7410"/>
    <n v="0"/>
    <n v="0"/>
    <n v="0"/>
    <n v="119910"/>
    <n v="243785"/>
    <n v="112500"/>
    <n v="8580"/>
    <n v="0"/>
    <n v="0"/>
    <n v="0"/>
    <n v="121080"/>
    <n v="244955"/>
  </r>
  <r>
    <n v="4920920075"/>
    <s v="Boycie"/>
    <s v="Marten"/>
    <s v="Boycie Marten"/>
    <x v="0"/>
    <n v="54277"/>
    <n v="21"/>
    <n v="750849"/>
    <n v="500000"/>
    <n v="625000"/>
    <n v="750000"/>
    <n v="1000000"/>
    <n v="1.501698"/>
    <s v="150-200%"/>
    <n v="50000"/>
    <n v="18750"/>
    <n v="22500"/>
    <n v="186.78"/>
    <n v="0"/>
    <n v="91436.78"/>
    <n v="145713.78"/>
    <n v="75000"/>
    <n v="22500"/>
    <n v="31250"/>
    <n v="254.7"/>
    <n v="0"/>
    <n v="129004.7"/>
    <n v="183281.7"/>
  </r>
  <r>
    <n v="1969484233"/>
    <s v="Elisabetta"/>
    <s v="Martinec"/>
    <s v="Elisabetta Martinec"/>
    <x v="0"/>
    <n v="40510"/>
    <n v="9"/>
    <n v="516401"/>
    <n v="500000"/>
    <n v="625000"/>
    <n v="750000"/>
    <n v="1000000"/>
    <n v="1.032802"/>
    <s v="100-125%"/>
    <n v="50000"/>
    <n v="2460.15"/>
    <n v="0"/>
    <n v="0"/>
    <n v="0"/>
    <n v="52460.15"/>
    <n v="92970.15"/>
    <n v="80000"/>
    <n v="2788.17"/>
    <n v="0"/>
    <n v="0"/>
    <n v="0"/>
    <n v="82788.17"/>
    <n v="123298.17"/>
  </r>
  <r>
    <n v="7628323464"/>
    <s v="Jess"/>
    <s v="Martini"/>
    <s v="Jess Martini"/>
    <x v="1"/>
    <n v="79758"/>
    <n v="19"/>
    <n v="673446"/>
    <n v="600000"/>
    <n v="750000"/>
    <n v="900000"/>
    <n v="1200000"/>
    <n v="1.1224099999999999"/>
    <s v="100-125%"/>
    <n v="78000"/>
    <n v="12485.820000000002"/>
    <n v="0"/>
    <n v="0"/>
    <n v="0"/>
    <n v="90485.82"/>
    <n v="170243.82"/>
    <n v="90000"/>
    <n v="13220.279999999999"/>
    <n v="0"/>
    <n v="0"/>
    <n v="0"/>
    <n v="103220.28"/>
    <n v="182978.28"/>
  </r>
  <r>
    <n v="2158895349"/>
    <s v="Nickolai"/>
    <s v="Martins"/>
    <s v="Nickolai Martins"/>
    <x v="0"/>
    <n v="35359"/>
    <n v="14"/>
    <n v="630239"/>
    <n v="500000"/>
    <n v="625000"/>
    <n v="750000"/>
    <n v="1000000"/>
    <n v="1.260478"/>
    <s v="125-150%"/>
    <n v="50000"/>
    <n v="18750"/>
    <n v="943.02"/>
    <n v="0"/>
    <n v="0"/>
    <n v="69693.02"/>
    <n v="105052.02"/>
    <n v="75000"/>
    <n v="27500"/>
    <n v="1309.75"/>
    <n v="0"/>
    <n v="0"/>
    <n v="103809.75"/>
    <n v="139168.75"/>
  </r>
  <r>
    <n v="8875305560"/>
    <s v="Mab"/>
    <s v="Marxsen"/>
    <s v="Mab Marxsen"/>
    <x v="1"/>
    <n v="71613"/>
    <n v="31"/>
    <n v="646520"/>
    <n v="600000"/>
    <n v="750000"/>
    <n v="900000"/>
    <n v="1200000"/>
    <n v="1.0775333333333332"/>
    <s v="100-125%"/>
    <n v="78000"/>
    <n v="7908.4000000000005"/>
    <n v="0"/>
    <n v="0"/>
    <n v="0"/>
    <n v="85908.4"/>
    <n v="157521.4"/>
    <n v="96000"/>
    <n v="7908.4000000000005"/>
    <n v="0"/>
    <n v="0"/>
    <n v="0"/>
    <n v="103908.4"/>
    <n v="175521.4"/>
  </r>
  <r>
    <n v="8788824691"/>
    <s v="Hamlin"/>
    <s v="Matchitt"/>
    <s v="Hamlin Matchitt"/>
    <x v="0"/>
    <n v="36801"/>
    <n v="15"/>
    <n v="788197"/>
    <n v="500000"/>
    <n v="625000"/>
    <n v="750000"/>
    <n v="1000000"/>
    <n v="1.5763940000000001"/>
    <s v="150-200%"/>
    <n v="50000"/>
    <n v="18750"/>
    <n v="22500"/>
    <n v="8403.34"/>
    <n v="0"/>
    <n v="99653.34"/>
    <n v="136454.34"/>
    <n v="75000"/>
    <n v="22500"/>
    <n v="31250"/>
    <n v="11459.1"/>
    <n v="0"/>
    <n v="140209.1"/>
    <n v="177010.1"/>
  </r>
  <r>
    <n v="8175279842"/>
    <s v="Nicolette"/>
    <s v="Matityahu"/>
    <s v="Nicolette Matityahu"/>
    <x v="1"/>
    <n v="50337"/>
    <n v="16"/>
    <n v="1143315"/>
    <n v="600000"/>
    <n v="750000"/>
    <n v="900000"/>
    <n v="1200000"/>
    <n v="1.9055249999999999"/>
    <s v="150-200%"/>
    <n v="78000"/>
    <n v="25500.000000000004"/>
    <n v="31500"/>
    <n v="63261.9"/>
    <n v="0"/>
    <n v="198261.9"/>
    <n v="248598.9"/>
    <n v="90000"/>
    <n v="33000"/>
    <n v="37500"/>
    <n v="80293.95"/>
    <n v="0"/>
    <n v="240793.95"/>
    <n v="291130.95"/>
  </r>
  <r>
    <n v="2130919499"/>
    <s v="Odell"/>
    <s v="Matterdace"/>
    <s v="Odell Matterdace"/>
    <x v="1"/>
    <n v="76111"/>
    <n v="13"/>
    <n v="1078035"/>
    <n v="600000"/>
    <n v="750000"/>
    <n v="900000"/>
    <n v="1200000"/>
    <n v="1.7967249999999999"/>
    <s v="150-200%"/>
    <n v="78000"/>
    <n v="25500.000000000004"/>
    <n v="31500"/>
    <n v="46289.1"/>
    <n v="0"/>
    <n v="181289.1"/>
    <n v="257400.1"/>
    <n v="90000"/>
    <n v="33000"/>
    <n v="37500"/>
    <n v="58751.55"/>
    <n v="0"/>
    <n v="219251.55"/>
    <n v="295362.55"/>
  </r>
  <r>
    <n v="689661541"/>
    <s v="Barbi"/>
    <s v="Matysiak"/>
    <s v="Barbi Matysiak"/>
    <x v="1"/>
    <n v="64134"/>
    <n v="18"/>
    <n v="911285"/>
    <n v="600000"/>
    <n v="750000"/>
    <n v="900000"/>
    <n v="1200000"/>
    <n v="1.5188083333333333"/>
    <s v="150-200%"/>
    <n v="78000"/>
    <n v="25500.000000000004"/>
    <n v="31500"/>
    <n v="2934.1"/>
    <n v="0"/>
    <n v="137934.1"/>
    <n v="202068.1"/>
    <n v="90000"/>
    <n v="27000"/>
    <n v="37500"/>
    <n v="3385.5"/>
    <n v="0"/>
    <n v="157885.5"/>
    <n v="222019.5"/>
  </r>
  <r>
    <n v="1462119603"/>
    <s v="Carce"/>
    <s v="Maund"/>
    <s v="Carce Maund"/>
    <x v="2"/>
    <n v="101235"/>
    <n v="20"/>
    <n v="718775"/>
    <n v="750000"/>
    <n v="937500"/>
    <n v="1125000"/>
    <n v="1500000"/>
    <n v="0.9583666666666667"/>
    <s v="0-100%"/>
    <n v="107816.25"/>
    <n v="0"/>
    <n v="0"/>
    <n v="0"/>
    <n v="0"/>
    <n v="107816.25"/>
    <n v="209051.25"/>
    <n v="115004"/>
    <n v="0"/>
    <n v="0"/>
    <n v="0"/>
    <n v="0"/>
    <n v="115004"/>
    <n v="216239"/>
  </r>
  <r>
    <n v="1081492333"/>
    <s v="Barnabe"/>
    <s v="McCaighey"/>
    <s v="Barnabe McCaighey"/>
    <x v="2"/>
    <n v="115135"/>
    <n v="32"/>
    <n v="743306"/>
    <n v="750000"/>
    <n v="937500"/>
    <n v="1125000"/>
    <n v="1500000"/>
    <n v="0.99107466666666666"/>
    <s v="0-100%"/>
    <n v="111495.9"/>
    <n v="0"/>
    <n v="0"/>
    <n v="0"/>
    <n v="0"/>
    <n v="111495.9"/>
    <n v="226630.9"/>
    <n v="111495.9"/>
    <n v="0"/>
    <n v="0"/>
    <n v="0"/>
    <n v="0"/>
    <n v="111495.9"/>
    <n v="226630.9"/>
  </r>
  <r>
    <n v="8507800106"/>
    <s v="Nisse"/>
    <s v="McCauley"/>
    <s v="Nisse McCauley"/>
    <x v="0"/>
    <n v="48566"/>
    <n v="23"/>
    <n v="746779"/>
    <n v="500000"/>
    <n v="625000"/>
    <n v="750000"/>
    <n v="1000000"/>
    <n v="1.4935579999999999"/>
    <s v="125-150%"/>
    <n v="50000"/>
    <n v="18750"/>
    <n v="21920.219999999998"/>
    <n v="0"/>
    <n v="0"/>
    <n v="90670.22"/>
    <n v="139236.22"/>
    <n v="75000"/>
    <n v="22500"/>
    <n v="30444.75"/>
    <n v="0"/>
    <n v="0"/>
    <n v="127944.75"/>
    <n v="176510.75"/>
  </r>
  <r>
    <n v="7263964236"/>
    <s v="Chev"/>
    <s v="McConnal"/>
    <s v="Chev McConnal"/>
    <x v="2"/>
    <n v="93512"/>
    <n v="15"/>
    <n v="742123"/>
    <n v="750000"/>
    <n v="937500"/>
    <n v="1125000"/>
    <n v="1500000"/>
    <n v="0.98949733333333334"/>
    <s v="0-100%"/>
    <n v="111318.45"/>
    <n v="0"/>
    <n v="0"/>
    <n v="0"/>
    <n v="0"/>
    <n v="111318.45"/>
    <n v="204830.45"/>
    <n v="118739.68000000001"/>
    <n v="0"/>
    <n v="0"/>
    <n v="0"/>
    <n v="0"/>
    <n v="118739.68000000001"/>
    <n v="212251.68"/>
  </r>
  <r>
    <n v="4372257910"/>
    <s v="Heddi"/>
    <s v="McCurley"/>
    <s v="Heddi McCurley"/>
    <x v="1"/>
    <n v="58343"/>
    <n v="16"/>
    <n v="961540"/>
    <n v="600000"/>
    <n v="750000"/>
    <n v="900000"/>
    <n v="1200000"/>
    <n v="1.6025666666666667"/>
    <s v="150-200%"/>
    <n v="78000"/>
    <n v="25500.000000000004"/>
    <n v="31500"/>
    <n v="16000.400000000001"/>
    <n v="0"/>
    <n v="151000.4"/>
    <n v="209343.4"/>
    <n v="90000"/>
    <n v="33000"/>
    <n v="37500"/>
    <n v="20308.2"/>
    <n v="0"/>
    <n v="180808.2"/>
    <n v="239151.2"/>
  </r>
  <r>
    <n v="4656574848"/>
    <s v="Kathrine"/>
    <s v="McDougald"/>
    <s v="Kathrine McDougald"/>
    <x v="0"/>
    <n v="62869"/>
    <n v="17"/>
    <n v="585898"/>
    <n v="500000"/>
    <n v="625000"/>
    <n v="750000"/>
    <n v="1000000"/>
    <n v="1.1717960000000001"/>
    <s v="100-125%"/>
    <n v="50000"/>
    <n v="12884.699999999999"/>
    <n v="0"/>
    <n v="0"/>
    <n v="0"/>
    <n v="62884.7"/>
    <n v="125753.7"/>
    <n v="75000"/>
    <n v="15461.64"/>
    <n v="0"/>
    <n v="0"/>
    <n v="0"/>
    <n v="90461.64"/>
    <n v="153330.64000000001"/>
  </r>
  <r>
    <n v="5861892008"/>
    <s v="Massimo"/>
    <s v="McDougle"/>
    <s v="Massimo McDougle"/>
    <x v="2"/>
    <n v="98780"/>
    <n v="22"/>
    <n v="638311"/>
    <n v="750000"/>
    <n v="937500"/>
    <n v="1125000"/>
    <n v="1500000"/>
    <n v="0.85108133333333336"/>
    <s v="0-100%"/>
    <n v="95746.65"/>
    <n v="0"/>
    <n v="0"/>
    <n v="0"/>
    <n v="0"/>
    <n v="95746.65"/>
    <n v="194526.65"/>
    <n v="95746.65"/>
    <n v="0"/>
    <n v="0"/>
    <n v="0"/>
    <n v="0"/>
    <n v="95746.65"/>
    <n v="194526.65"/>
  </r>
  <r>
    <n v="7914395587"/>
    <s v="Amandie"/>
    <s v="McDyer"/>
    <s v="Amandie McDyer"/>
    <x v="1"/>
    <n v="69724"/>
    <n v="21"/>
    <n v="619204"/>
    <n v="600000"/>
    <n v="750000"/>
    <n v="900000"/>
    <n v="1200000"/>
    <n v="1.0320066666666667"/>
    <s v="100-125%"/>
    <n v="78000"/>
    <n v="3264.6800000000003"/>
    <n v="0"/>
    <n v="0"/>
    <n v="0"/>
    <n v="81264.679999999993"/>
    <n v="150988.68"/>
    <n v="90000"/>
    <n v="4224.88"/>
    <n v="0"/>
    <n v="0"/>
    <n v="0"/>
    <n v="94224.88"/>
    <n v="163948.88"/>
  </r>
  <r>
    <n v="9483290694"/>
    <s v="Barth"/>
    <s v="McGifford"/>
    <s v="Barth McGifford"/>
    <x v="0"/>
    <n v="41287"/>
    <n v="26"/>
    <n v="468615"/>
    <n v="500000"/>
    <n v="625000"/>
    <n v="750000"/>
    <n v="1000000"/>
    <n v="0.93723000000000001"/>
    <s v="0-100%"/>
    <n v="46861.5"/>
    <n v="0"/>
    <n v="0"/>
    <n v="0"/>
    <n v="0"/>
    <n v="46861.5"/>
    <n v="88148.5"/>
    <n v="74978.400000000009"/>
    <n v="0"/>
    <n v="0"/>
    <n v="0"/>
    <n v="0"/>
    <n v="74978.400000000009"/>
    <n v="116265.40000000001"/>
  </r>
  <r>
    <n v="6019132307"/>
    <s v="Veriee"/>
    <s v="McGillacoell"/>
    <s v="Veriee McGillacoell"/>
    <x v="1"/>
    <n v="72064"/>
    <n v="19"/>
    <n v="947743"/>
    <n v="600000"/>
    <n v="750000"/>
    <n v="900000"/>
    <n v="1200000"/>
    <n v="1.5795716666666666"/>
    <s v="150-200%"/>
    <n v="78000"/>
    <n v="25500.000000000004"/>
    <n v="31500"/>
    <n v="12413.18"/>
    <n v="0"/>
    <n v="147413.18"/>
    <n v="219477.18"/>
    <n v="90000"/>
    <n v="33000"/>
    <n v="37500"/>
    <n v="15755.19"/>
    <n v="0"/>
    <n v="176255.19"/>
    <n v="248319.19"/>
  </r>
  <r>
    <n v="6854809452"/>
    <s v="Sayer"/>
    <s v="McGonagle"/>
    <s v="Sayer McGonagle"/>
    <x v="2"/>
    <n v="88836"/>
    <n v="24"/>
    <n v="966079"/>
    <n v="750000"/>
    <n v="937500"/>
    <n v="1125000"/>
    <n v="1500000"/>
    <n v="1.2881053333333334"/>
    <s v="125-150%"/>
    <n v="112500"/>
    <n v="35625"/>
    <n v="6573.17"/>
    <n v="0"/>
    <n v="0"/>
    <n v="154698.17000000001"/>
    <n v="243534.17"/>
    <n v="112500"/>
    <n v="33750"/>
    <n v="7144.75"/>
    <n v="0"/>
    <n v="0"/>
    <n v="153394.75"/>
    <n v="242230.75"/>
  </r>
  <r>
    <n v="7979647432"/>
    <s v="Arabella"/>
    <s v="McGriffin"/>
    <s v="Arabella McGriffin"/>
    <x v="2"/>
    <n v="85383"/>
    <n v="19"/>
    <n v="898865"/>
    <n v="750000"/>
    <n v="937500"/>
    <n v="1125000"/>
    <n v="1500000"/>
    <n v="1.1984866666666667"/>
    <s v="100-125%"/>
    <n v="112500"/>
    <n v="28284.35"/>
    <n v="0"/>
    <n v="0"/>
    <n v="0"/>
    <n v="140784.35"/>
    <n v="226167.35"/>
    <n v="120000"/>
    <n v="25307.050000000003"/>
    <n v="0"/>
    <n v="0"/>
    <n v="0"/>
    <n v="145307.04999999999"/>
    <n v="230690.05"/>
  </r>
  <r>
    <n v="3509620267"/>
    <s v="Henka"/>
    <s v="McInulty"/>
    <s v="Henka McInulty"/>
    <x v="2"/>
    <n v="87823"/>
    <n v="17"/>
    <n v="549569"/>
    <n v="750000"/>
    <n v="937500"/>
    <n v="1125000"/>
    <n v="1500000"/>
    <n v="0.73275866666666667"/>
    <s v="0-100%"/>
    <n v="82435.349999999991"/>
    <n v="0"/>
    <n v="0"/>
    <n v="0"/>
    <n v="0"/>
    <n v="82435.349999999991"/>
    <n v="170258.34999999998"/>
    <n v="82435.349999999991"/>
    <n v="0"/>
    <n v="0"/>
    <n v="0"/>
    <n v="0"/>
    <n v="82435.349999999991"/>
    <n v="170258.34999999998"/>
  </r>
  <r>
    <n v="1855604000"/>
    <s v="Massimiliano"/>
    <s v="McIver"/>
    <s v="Massimiliano McIver"/>
    <x v="2"/>
    <n v="102711"/>
    <n v="18"/>
    <n v="719283"/>
    <n v="750000"/>
    <n v="937500"/>
    <n v="1125000"/>
    <n v="1500000"/>
    <n v="0.95904400000000001"/>
    <s v="0-100%"/>
    <n v="107892.45"/>
    <n v="0"/>
    <n v="0"/>
    <n v="0"/>
    <n v="0"/>
    <n v="107892.45"/>
    <n v="210603.45"/>
    <n v="107892.45"/>
    <n v="0"/>
    <n v="0"/>
    <n v="0"/>
    <n v="0"/>
    <n v="107892.45"/>
    <n v="210603.45"/>
  </r>
  <r>
    <n v="7326611955"/>
    <s v="Sanders"/>
    <s v="McKinstry"/>
    <s v="Sanders McKinstry"/>
    <x v="0"/>
    <n v="52116"/>
    <n v="23"/>
    <n v="580833"/>
    <n v="500000"/>
    <n v="625000"/>
    <n v="750000"/>
    <n v="1000000"/>
    <n v="1.1616660000000001"/>
    <s v="100-125%"/>
    <n v="50000"/>
    <n v="12124.949999999999"/>
    <n v="0"/>
    <n v="0"/>
    <n v="0"/>
    <n v="62124.95"/>
    <n v="114240.95"/>
    <n v="75000"/>
    <n v="17783.259999999998"/>
    <n v="0"/>
    <n v="0"/>
    <n v="0"/>
    <n v="92783.26"/>
    <n v="144899.26"/>
  </r>
  <r>
    <n v="7521557441"/>
    <s v="Daniela"/>
    <s v="McMichael"/>
    <s v="Daniela McMichael"/>
    <x v="2"/>
    <n v="91279"/>
    <n v="15"/>
    <n v="826741"/>
    <n v="750000"/>
    <n v="937500"/>
    <n v="1125000"/>
    <n v="1500000"/>
    <n v="1.1023213333333333"/>
    <s v="100-125%"/>
    <n v="112500"/>
    <n v="14580.79"/>
    <n v="0"/>
    <n v="0"/>
    <n v="0"/>
    <n v="127080.79000000001"/>
    <n v="218359.79"/>
    <n v="112500"/>
    <n v="16883.02"/>
    <n v="0"/>
    <n v="0"/>
    <n v="0"/>
    <n v="129383.02"/>
    <n v="220662.02000000002"/>
  </r>
  <r>
    <n v="4639895275"/>
    <s v="Alric"/>
    <s v="McNaught"/>
    <s v="Alric McNaught"/>
    <x v="2"/>
    <n v="80883"/>
    <n v="18"/>
    <n v="869443"/>
    <n v="750000"/>
    <n v="937500"/>
    <n v="1125000"/>
    <n v="1500000"/>
    <n v="1.1592573333333334"/>
    <s v="100-125%"/>
    <n v="112500"/>
    <n v="22694.170000000002"/>
    <n v="0"/>
    <n v="0"/>
    <n v="0"/>
    <n v="135194.17000000001"/>
    <n v="216077.17"/>
    <n v="120000"/>
    <n v="20305.310000000001"/>
    <n v="0"/>
    <n v="0"/>
    <n v="0"/>
    <n v="140305.31"/>
    <n v="221188.31"/>
  </r>
  <r>
    <n v="7659816853"/>
    <s v="Anthe"/>
    <s v="McNish"/>
    <s v="Anthe McNish"/>
    <x v="1"/>
    <n v="75955"/>
    <n v="21"/>
    <n v="712930"/>
    <n v="600000"/>
    <n v="750000"/>
    <n v="900000"/>
    <n v="1200000"/>
    <n v="1.1882166666666667"/>
    <s v="100-125%"/>
    <n v="78000"/>
    <n v="19198.100000000002"/>
    <n v="0"/>
    <n v="0"/>
    <n v="0"/>
    <n v="97198.1"/>
    <n v="173153.1"/>
    <n v="96000"/>
    <n v="19198.100000000002"/>
    <n v="0"/>
    <n v="0"/>
    <n v="0"/>
    <n v="115198.1"/>
    <n v="191153.1"/>
  </r>
  <r>
    <n v="7098438871"/>
    <s v="Jammal"/>
    <s v="McPhee"/>
    <s v="Jammal McPhee"/>
    <x v="1"/>
    <n v="57781"/>
    <n v="23"/>
    <n v="961796"/>
    <n v="600000"/>
    <n v="750000"/>
    <n v="900000"/>
    <n v="1200000"/>
    <n v="1.6029933333333333"/>
    <s v="150-200%"/>
    <n v="78000"/>
    <n v="25500.000000000004"/>
    <n v="31500"/>
    <n v="16066.960000000001"/>
    <n v="0"/>
    <n v="151066.96"/>
    <n v="208847.96"/>
    <n v="90000"/>
    <n v="33000"/>
    <n v="37500"/>
    <n v="20392.68"/>
    <n v="0"/>
    <n v="180892.68"/>
    <n v="238673.68"/>
  </r>
  <r>
    <n v="9373778889"/>
    <s v="Helyn"/>
    <s v="McQuaker"/>
    <s v="Helyn McQuaker"/>
    <x v="2"/>
    <n v="82655"/>
    <n v="11"/>
    <n v="945309"/>
    <n v="750000"/>
    <n v="937500"/>
    <n v="1125000"/>
    <n v="1500000"/>
    <n v="1.2604120000000001"/>
    <s v="125-150%"/>
    <n v="112500"/>
    <n v="35625"/>
    <n v="1796.0700000000002"/>
    <n v="0"/>
    <n v="0"/>
    <n v="149921.07"/>
    <n v="232576.07"/>
    <n v="112500"/>
    <n v="41250"/>
    <n v="1952.25"/>
    <n v="0"/>
    <n v="0"/>
    <n v="155702.25"/>
    <n v="238357.25"/>
  </r>
  <r>
    <n v="8115985503"/>
    <s v="Troy"/>
    <s v="McQuarrie"/>
    <s v="Troy McQuarrie"/>
    <x v="1"/>
    <n v="72028"/>
    <n v="19"/>
    <n v="793311"/>
    <n v="600000"/>
    <n v="750000"/>
    <n v="900000"/>
    <n v="1200000"/>
    <n v="1.3221849999999999"/>
    <s v="125-150%"/>
    <n v="78000"/>
    <n v="25500.000000000004"/>
    <n v="9095.31"/>
    <n v="0"/>
    <n v="0"/>
    <n v="112595.31"/>
    <n v="184623.31"/>
    <n v="90000"/>
    <n v="27000"/>
    <n v="10827.75"/>
    <n v="0"/>
    <n v="0"/>
    <n v="127827.75"/>
    <n v="199855.75"/>
  </r>
  <r>
    <n v="7560031153"/>
    <s v="Gabriela"/>
    <s v="McVicker"/>
    <s v="Gabriela McVicker"/>
    <x v="2"/>
    <n v="94464"/>
    <n v="14"/>
    <n v="711184"/>
    <n v="750000"/>
    <n v="937500"/>
    <n v="1125000"/>
    <n v="1500000"/>
    <n v="0.94824533333333338"/>
    <s v="0-100%"/>
    <n v="106677.59999999999"/>
    <n v="0"/>
    <n v="0"/>
    <n v="0"/>
    <n v="0"/>
    <n v="106677.59999999999"/>
    <n v="201141.59999999998"/>
    <n v="113789.44"/>
    <n v="0"/>
    <n v="0"/>
    <n v="0"/>
    <n v="0"/>
    <n v="113789.44"/>
    <n v="208253.44"/>
  </r>
  <r>
    <n v="8419732141"/>
    <s v="Ulrike"/>
    <s v="Meagher"/>
    <s v="Ulrike Meagher"/>
    <x v="1"/>
    <n v="63701"/>
    <n v="20"/>
    <n v="740914"/>
    <n v="600000"/>
    <n v="750000"/>
    <n v="900000"/>
    <n v="1200000"/>
    <n v="1.2348566666666667"/>
    <s v="100-125%"/>
    <n v="78000"/>
    <n v="23955.38"/>
    <n v="0"/>
    <n v="0"/>
    <n v="0"/>
    <n v="101955.38"/>
    <n v="165656.38"/>
    <n v="90000"/>
    <n v="25364.52"/>
    <n v="0"/>
    <n v="0"/>
    <n v="0"/>
    <n v="115364.52"/>
    <n v="179065.52000000002"/>
  </r>
  <r>
    <n v="2257563263"/>
    <s v="Rance"/>
    <s v="Medwell"/>
    <s v="Rance Medwell"/>
    <x v="1"/>
    <n v="79120"/>
    <n v="17"/>
    <n v="659526"/>
    <n v="600000"/>
    <n v="750000"/>
    <n v="900000"/>
    <n v="1200000"/>
    <n v="1.09921"/>
    <s v="100-125%"/>
    <n v="78000"/>
    <n v="10119.42"/>
    <n v="0"/>
    <n v="0"/>
    <n v="0"/>
    <n v="88119.42"/>
    <n v="167239.41999999998"/>
    <n v="90000"/>
    <n v="13095.72"/>
    <n v="0"/>
    <n v="0"/>
    <n v="0"/>
    <n v="103095.72"/>
    <n v="182215.72"/>
  </r>
  <r>
    <n v="3516592710"/>
    <s v="Harlan"/>
    <s v="Mein"/>
    <s v="Harlan Mein"/>
    <x v="0"/>
    <n v="38904"/>
    <n v="22"/>
    <n v="637396"/>
    <n v="500000"/>
    <n v="625000"/>
    <n v="750000"/>
    <n v="1000000"/>
    <n v="1.2747919999999999"/>
    <s v="125-150%"/>
    <n v="50000"/>
    <n v="18750"/>
    <n v="2231.2799999999997"/>
    <n v="0"/>
    <n v="0"/>
    <n v="70981.279999999999"/>
    <n v="109885.28"/>
    <n v="75000"/>
    <n v="27500"/>
    <n v="3099"/>
    <n v="0"/>
    <n v="0"/>
    <n v="105599"/>
    <n v="144503"/>
  </r>
  <r>
    <n v="4286367630"/>
    <s v="Felita"/>
    <s v="Melpuss"/>
    <s v="Felita Melpuss"/>
    <x v="1"/>
    <n v="60653"/>
    <n v="15"/>
    <n v="722703"/>
    <n v="600000"/>
    <n v="750000"/>
    <n v="900000"/>
    <n v="1200000"/>
    <n v="1.2045049999999999"/>
    <s v="100-125%"/>
    <n v="78000"/>
    <n v="20859.510000000002"/>
    <n v="0"/>
    <n v="0"/>
    <n v="0"/>
    <n v="98859.510000000009"/>
    <n v="159512.51"/>
    <n v="90000"/>
    <n v="26994.66"/>
    <n v="0"/>
    <n v="0"/>
    <n v="0"/>
    <n v="116994.66"/>
    <n v="177647.66"/>
  </r>
  <r>
    <n v="1079691642"/>
    <s v="Raff"/>
    <s v="Menichini"/>
    <s v="Raff Menichini"/>
    <x v="2"/>
    <n v="113680"/>
    <n v="19"/>
    <n v="789567"/>
    <n v="750000"/>
    <n v="937500"/>
    <n v="1125000"/>
    <n v="1500000"/>
    <n v="1.052756"/>
    <s v="100-125%"/>
    <n v="112500"/>
    <n v="7517.7300000000005"/>
    <n v="0"/>
    <n v="0"/>
    <n v="0"/>
    <n v="120017.73"/>
    <n v="233697.72999999998"/>
    <n v="112500"/>
    <n v="8704.74"/>
    <n v="0"/>
    <n v="0"/>
    <n v="0"/>
    <n v="121204.74"/>
    <n v="234884.74"/>
  </r>
  <r>
    <n v="4773306254"/>
    <s v="Joye"/>
    <s v="Mepham"/>
    <s v="Joye Mepham"/>
    <x v="1"/>
    <n v="58452"/>
    <n v="20"/>
    <n v="281806"/>
    <n v="600000"/>
    <n v="750000"/>
    <n v="900000"/>
    <n v="1200000"/>
    <n v="0.46967666666666669"/>
    <s v="0-100%"/>
    <n v="36634.78"/>
    <n v="0"/>
    <n v="0"/>
    <n v="0"/>
    <n v="0"/>
    <n v="36634.78"/>
    <n v="95086.78"/>
    <n v="45088.959999999999"/>
    <n v="0"/>
    <n v="0"/>
    <n v="0"/>
    <n v="0"/>
    <n v="45088.959999999999"/>
    <n v="103540.95999999999"/>
  </r>
  <r>
    <n v="4698538416"/>
    <s v="Greer"/>
    <s v="Mercey"/>
    <s v="Greer Mercey"/>
    <x v="1"/>
    <n v="53655"/>
    <n v="23"/>
    <n v="336646"/>
    <n v="600000"/>
    <n v="750000"/>
    <n v="900000"/>
    <n v="1200000"/>
    <n v="0.56107666666666667"/>
    <s v="0-100%"/>
    <n v="43763.98"/>
    <n v="0"/>
    <n v="0"/>
    <n v="0"/>
    <n v="0"/>
    <n v="43763.98"/>
    <n v="97418.98000000001"/>
    <n v="50496.9"/>
    <n v="0"/>
    <n v="0"/>
    <n v="0"/>
    <n v="0"/>
    <n v="50496.9"/>
    <n v="104151.9"/>
  </r>
  <r>
    <n v="4752702681"/>
    <s v="Elfrieda"/>
    <s v="Merington"/>
    <s v="Elfrieda Merington"/>
    <x v="2"/>
    <n v="93722"/>
    <n v="15"/>
    <n v="671936"/>
    <n v="750000"/>
    <n v="937500"/>
    <n v="1125000"/>
    <n v="1500000"/>
    <n v="0.89591466666666664"/>
    <s v="0-100%"/>
    <n v="100790.39999999999"/>
    <n v="0"/>
    <n v="0"/>
    <n v="0"/>
    <n v="0"/>
    <n v="100790.39999999999"/>
    <n v="194512.4"/>
    <n v="107509.76000000001"/>
    <n v="0"/>
    <n v="0"/>
    <n v="0"/>
    <n v="0"/>
    <n v="107509.76000000001"/>
    <n v="201231.76"/>
  </r>
  <r>
    <n v="6720857681"/>
    <s v="Cecilius"/>
    <s v="Messam"/>
    <s v="Cecilius Messam"/>
    <x v="1"/>
    <n v="73093"/>
    <n v="22"/>
    <n v="660133"/>
    <n v="600000"/>
    <n v="750000"/>
    <n v="900000"/>
    <n v="1200000"/>
    <n v="1.1002216666666667"/>
    <s v="100-125%"/>
    <n v="78000"/>
    <n v="10222.61"/>
    <n v="0"/>
    <n v="0"/>
    <n v="0"/>
    <n v="88222.61"/>
    <n v="161315.60999999999"/>
    <n v="90000"/>
    <n v="10823.939999999999"/>
    <n v="0"/>
    <n v="0"/>
    <n v="0"/>
    <n v="100823.94"/>
    <n v="173916.94"/>
  </r>
  <r>
    <n v="471886378"/>
    <s v="Damaris"/>
    <s v="Metson"/>
    <s v="Damaris Metson"/>
    <x v="1"/>
    <n v="65588"/>
    <n v="21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59644.92"/>
    <n v="90000"/>
    <n v="27000"/>
    <n v="37500"/>
    <n v="68142.599999999991"/>
    <n v="0"/>
    <n v="222642.59999999998"/>
    <n v="288230.59999999998"/>
  </r>
  <r>
    <n v="7462961601"/>
    <s v="Laurice"/>
    <s v="Miall"/>
    <s v="Laurice Miall"/>
    <x v="0"/>
    <n v="39503"/>
    <n v="26"/>
    <n v="780989"/>
    <n v="500000"/>
    <n v="625000"/>
    <n v="750000"/>
    <n v="1000000"/>
    <n v="1.5619780000000001"/>
    <s v="150-200%"/>
    <n v="50000"/>
    <n v="18750"/>
    <n v="22500"/>
    <n v="6817.58"/>
    <n v="0"/>
    <n v="98067.58"/>
    <n v="137570.58000000002"/>
    <n v="75000"/>
    <n v="27500"/>
    <n v="31250"/>
    <n v="10226.370000000001"/>
    <n v="0"/>
    <n v="143976.37"/>
    <n v="183479.37"/>
  </r>
  <r>
    <n v="1573192775"/>
    <s v="Chloette"/>
    <s v="Millard"/>
    <s v="Chloette Millard"/>
    <x v="1"/>
    <n v="70723"/>
    <n v="28"/>
    <n v="929293"/>
    <n v="600000"/>
    <n v="750000"/>
    <n v="900000"/>
    <n v="1200000"/>
    <n v="1.5488216666666668"/>
    <s v="150-200%"/>
    <n v="78000"/>
    <n v="25500.000000000004"/>
    <n v="31500"/>
    <n v="7616.18"/>
    <n v="0"/>
    <n v="142616.18"/>
    <n v="213339.18"/>
    <n v="90000"/>
    <n v="33000"/>
    <n v="37500"/>
    <n v="9666.69"/>
    <n v="0"/>
    <n v="170166.69"/>
    <n v="240889.69"/>
  </r>
  <r>
    <n v="6322781804"/>
    <s v="Shayne"/>
    <s v="Millin"/>
    <s v="Shayne Millin"/>
    <x v="2"/>
    <n v="124518"/>
    <n v="23"/>
    <n v="808131"/>
    <n v="750000"/>
    <n v="937500"/>
    <n v="1125000"/>
    <n v="1500000"/>
    <n v="1.0775079999999999"/>
    <s v="100-125%"/>
    <n v="112500"/>
    <n v="11044.89"/>
    <n v="0"/>
    <n v="0"/>
    <n v="0"/>
    <n v="123544.89"/>
    <n v="248062.89"/>
    <n v="112500"/>
    <n v="10463.58"/>
    <n v="0"/>
    <n v="0"/>
    <n v="0"/>
    <n v="122963.58"/>
    <n v="247481.58000000002"/>
  </r>
  <r>
    <n v="6275593709"/>
    <s v="Rodina"/>
    <s v="Minchin"/>
    <s v="Rodina Minchin"/>
    <x v="2"/>
    <n v="121384"/>
    <n v="14"/>
    <n v="851032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53080.08000000002"/>
    <n v="112500"/>
    <n v="22227.040000000001"/>
    <n v="0"/>
    <n v="0"/>
    <n v="0"/>
    <n v="134727.04000000001"/>
    <n v="256111.04"/>
  </r>
  <r>
    <n v="7637608875"/>
    <s v="Lawrence"/>
    <s v="Minchindon"/>
    <s v="Lawrence Minchindon"/>
    <x v="0"/>
    <n v="49539"/>
    <n v="20"/>
    <n v="637903"/>
    <n v="500000"/>
    <n v="625000"/>
    <n v="750000"/>
    <n v="1000000"/>
    <n v="1.275806"/>
    <s v="125-150%"/>
    <n v="50000"/>
    <n v="18750"/>
    <n v="2322.54"/>
    <n v="0"/>
    <n v="0"/>
    <n v="71072.539999999994"/>
    <n v="120611.54"/>
    <n v="80000"/>
    <n v="21250"/>
    <n v="2580.6000000000004"/>
    <n v="0"/>
    <n v="0"/>
    <n v="103830.6"/>
    <n v="153369.60000000001"/>
  </r>
  <r>
    <n v="3016741628"/>
    <s v="Carleen"/>
    <s v="Mingus"/>
    <s v="Carleen Mingus"/>
    <x v="2"/>
    <n v="122851"/>
    <n v="22"/>
    <n v="781397"/>
    <n v="750000"/>
    <n v="937500"/>
    <n v="1125000"/>
    <n v="1500000"/>
    <n v="1.0418626666666666"/>
    <s v="100-125%"/>
    <n v="112500"/>
    <n v="5965.43"/>
    <n v="0"/>
    <n v="0"/>
    <n v="0"/>
    <n v="118465.43"/>
    <n v="241316.43"/>
    <n v="112500"/>
    <n v="6907.34"/>
    <n v="0"/>
    <n v="0"/>
    <n v="0"/>
    <n v="119407.34"/>
    <n v="242258.34"/>
  </r>
  <r>
    <n v="9621571960"/>
    <s v="Nicki"/>
    <s v="Minnock"/>
    <s v="Nicki Minnock"/>
    <x v="1"/>
    <n v="65646"/>
    <n v="22"/>
    <n v="683641"/>
    <n v="600000"/>
    <n v="750000"/>
    <n v="900000"/>
    <n v="1200000"/>
    <n v="1.1394016666666666"/>
    <s v="100-125%"/>
    <n v="78000"/>
    <n v="14218.970000000001"/>
    <n v="0"/>
    <n v="0"/>
    <n v="0"/>
    <n v="92218.97"/>
    <n v="157864.97"/>
    <n v="96000"/>
    <n v="14218.970000000001"/>
    <n v="0"/>
    <n v="0"/>
    <n v="0"/>
    <n v="110218.97"/>
    <n v="175864.97"/>
  </r>
  <r>
    <n v="5988565948"/>
    <s v="Kyle"/>
    <s v="Molan"/>
    <s v="Kyle Molan"/>
    <x v="0"/>
    <n v="33660"/>
    <n v="20"/>
    <n v="551370"/>
    <n v="500000"/>
    <n v="625000"/>
    <n v="750000"/>
    <n v="1000000"/>
    <n v="1.1027400000000001"/>
    <s v="100-125%"/>
    <n v="50000"/>
    <n v="7705.5"/>
    <n v="0"/>
    <n v="0"/>
    <n v="0"/>
    <n v="57705.5"/>
    <n v="91365.5"/>
    <n v="75000"/>
    <n v="11301.4"/>
    <n v="0"/>
    <n v="0"/>
    <n v="0"/>
    <n v="86301.4"/>
    <n v="119961.4"/>
  </r>
  <r>
    <n v="9726873223"/>
    <s v="Shaine"/>
    <s v="Monsey"/>
    <s v="Shaine Monsey"/>
    <x v="2"/>
    <n v="119583"/>
    <n v="17"/>
    <n v="823922"/>
    <n v="750000"/>
    <n v="937500"/>
    <n v="1125000"/>
    <n v="1500000"/>
    <n v="1.0985626666666666"/>
    <s v="100-125%"/>
    <n v="112500"/>
    <n v="14045.18"/>
    <n v="0"/>
    <n v="0"/>
    <n v="0"/>
    <n v="126545.18"/>
    <n v="246128.18"/>
    <n v="120000"/>
    <n v="12566.740000000002"/>
    <n v="0"/>
    <n v="0"/>
    <n v="0"/>
    <n v="132566.74"/>
    <n v="252149.74"/>
  </r>
  <r>
    <n v="3609467622"/>
    <s v="Alberto"/>
    <s v="Morgan"/>
    <s v="Alberto Morgan"/>
    <x v="0"/>
    <n v="45564"/>
    <n v="17"/>
    <n v="256286"/>
    <n v="500000"/>
    <n v="625000"/>
    <n v="750000"/>
    <n v="1000000"/>
    <n v="0.51257200000000003"/>
    <s v="0-100%"/>
    <n v="25628.600000000002"/>
    <n v="0"/>
    <n v="0"/>
    <n v="0"/>
    <n v="0"/>
    <n v="25628.600000000002"/>
    <n v="71192.600000000006"/>
    <n v="38442.9"/>
    <n v="0"/>
    <n v="0"/>
    <n v="0"/>
    <n v="0"/>
    <n v="38442.9"/>
    <n v="84006.9"/>
  </r>
  <r>
    <n v="6788593582"/>
    <s v="Tab"/>
    <s v="Morter"/>
    <s v="Tab Morter"/>
    <x v="1"/>
    <n v="52481"/>
    <n v="32"/>
    <n v="722087"/>
    <n v="600000"/>
    <n v="750000"/>
    <n v="900000"/>
    <n v="1200000"/>
    <n v="1.2034783333333334"/>
    <s v="100-125%"/>
    <n v="78000"/>
    <n v="20754.79"/>
    <n v="0"/>
    <n v="0"/>
    <n v="0"/>
    <n v="98754.790000000008"/>
    <n v="151235.79"/>
    <n v="96000"/>
    <n v="20754.79"/>
    <n v="0"/>
    <n v="0"/>
    <n v="0"/>
    <n v="116754.79000000001"/>
    <n v="169235.79"/>
  </r>
  <r>
    <n v="1382734301"/>
    <s v="Hugo"/>
    <s v="Mowbray"/>
    <s v="Hugo Mowbray"/>
    <x v="2"/>
    <n v="108483"/>
    <n v="19"/>
    <n v="590606"/>
    <n v="750000"/>
    <n v="937500"/>
    <n v="1125000"/>
    <n v="1500000"/>
    <n v="0.78747466666666666"/>
    <s v="0-100%"/>
    <n v="88590.9"/>
    <n v="0"/>
    <n v="0"/>
    <n v="0"/>
    <n v="0"/>
    <n v="88590.9"/>
    <n v="197073.9"/>
    <n v="94496.960000000006"/>
    <n v="0"/>
    <n v="0"/>
    <n v="0"/>
    <n v="0"/>
    <n v="94496.960000000006"/>
    <n v="202979.96000000002"/>
  </r>
  <r>
    <n v="9369490930"/>
    <s v="Gar"/>
    <s v="Mueller"/>
    <s v="Gar Mueller"/>
    <x v="0"/>
    <n v="47086"/>
    <n v="14"/>
    <n v="551500"/>
    <n v="500000"/>
    <n v="625000"/>
    <n v="750000"/>
    <n v="1000000"/>
    <n v="1.103"/>
    <s v="100-125%"/>
    <n v="50000"/>
    <n v="7725"/>
    <n v="0"/>
    <n v="0"/>
    <n v="0"/>
    <n v="57725"/>
    <n v="104811"/>
    <n v="75000"/>
    <n v="9270"/>
    <n v="0"/>
    <n v="0"/>
    <n v="0"/>
    <n v="84270"/>
    <n v="131356"/>
  </r>
  <r>
    <n v="3060876401"/>
    <s v="Tuckie"/>
    <s v="Mullenger"/>
    <s v="Tuckie Mullenger"/>
    <x v="0"/>
    <n v="41863"/>
    <n v="25"/>
    <n v="729900"/>
    <n v="500000"/>
    <n v="625000"/>
    <n v="750000"/>
    <n v="1000000"/>
    <n v="1.4598"/>
    <s v="125-150%"/>
    <n v="50000"/>
    <n v="18750"/>
    <n v="18882"/>
    <n v="0"/>
    <n v="0"/>
    <n v="87632"/>
    <n v="129495"/>
    <n v="80000"/>
    <n v="21250"/>
    <n v="20980"/>
    <n v="0"/>
    <n v="0"/>
    <n v="122230"/>
    <n v="164093"/>
  </r>
  <r>
    <n v="8617243198"/>
    <s v="Hobie"/>
    <s v="Munnis"/>
    <s v="Hobie Munnis"/>
    <x v="2"/>
    <n v="75707"/>
    <n v="21"/>
    <n v="699440"/>
    <n v="750000"/>
    <n v="937500"/>
    <n v="1125000"/>
    <n v="1500000"/>
    <n v="0.93258666666666667"/>
    <s v="0-100%"/>
    <n v="104916"/>
    <n v="0"/>
    <n v="0"/>
    <n v="0"/>
    <n v="0"/>
    <n v="104916"/>
    <n v="180623"/>
    <n v="104916"/>
    <n v="0"/>
    <n v="0"/>
    <n v="0"/>
    <n v="0"/>
    <n v="104916"/>
    <n v="180623"/>
  </r>
  <r>
    <n v="3513651333"/>
    <s v="Estele"/>
    <s v="Murcott"/>
    <s v="Estele Murcott"/>
    <x v="1"/>
    <n v="61705"/>
    <n v="13"/>
    <n v="83133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82284.51"/>
    <n v="90000"/>
    <n v="27000"/>
    <n v="20332.75"/>
    <n v="0"/>
    <n v="0"/>
    <n v="137332.75"/>
    <n v="199037.75"/>
  </r>
  <r>
    <n v="7160109333"/>
    <s v="Titus"/>
    <s v="Murray"/>
    <s v="Titus Murray"/>
    <x v="2"/>
    <n v="116881"/>
    <n v="25"/>
    <n v="876505"/>
    <n v="750000"/>
    <n v="937500"/>
    <n v="1125000"/>
    <n v="1500000"/>
    <n v="1.1686733333333332"/>
    <s v="100-125%"/>
    <n v="112500"/>
    <n v="24035.95"/>
    <n v="0"/>
    <n v="0"/>
    <n v="0"/>
    <n v="136535.95000000001"/>
    <n v="253416.95"/>
    <n v="112500"/>
    <n v="22770.899999999998"/>
    <n v="0"/>
    <n v="0"/>
    <n v="0"/>
    <n v="135270.9"/>
    <n v="252151.9"/>
  </r>
  <r>
    <n v="5998486889"/>
    <s v="Amalea"/>
    <s v="Murty"/>
    <s v="Amalea Murty"/>
    <x v="0"/>
    <n v="57024"/>
    <n v="21"/>
    <n v="543471"/>
    <n v="500000"/>
    <n v="625000"/>
    <n v="750000"/>
    <n v="1000000"/>
    <n v="1.0869420000000001"/>
    <s v="100-125%"/>
    <n v="50000"/>
    <n v="6520.65"/>
    <n v="0"/>
    <n v="0"/>
    <n v="0"/>
    <n v="56520.65"/>
    <n v="113544.65"/>
    <n v="80000"/>
    <n v="7390.0700000000006"/>
    <n v="0"/>
    <n v="0"/>
    <n v="0"/>
    <n v="87390.07"/>
    <n v="144414.07"/>
  </r>
  <r>
    <n v="5149710571"/>
    <s v="Read"/>
    <s v="Muxworthy"/>
    <s v="Read Muxworthy"/>
    <x v="2"/>
    <n v="119624"/>
    <n v="14"/>
    <n v="780733"/>
    <n v="750000"/>
    <n v="937500"/>
    <n v="1125000"/>
    <n v="1500000"/>
    <n v="1.0409773333333334"/>
    <s v="100-125%"/>
    <n v="112500"/>
    <n v="5839.27"/>
    <n v="0"/>
    <n v="0"/>
    <n v="0"/>
    <n v="118339.27"/>
    <n v="237963.27000000002"/>
    <n v="112500"/>
    <n v="5531.94"/>
    <n v="0"/>
    <n v="0"/>
    <n v="0"/>
    <n v="118031.94"/>
    <n v="237655.94"/>
  </r>
  <r>
    <n v="5759255762"/>
    <s v="Corrie"/>
    <s v="Naldrett"/>
    <s v="Corrie Naldrett"/>
    <x v="1"/>
    <n v="71656"/>
    <n v="24"/>
    <n v="941410"/>
    <n v="600000"/>
    <n v="750000"/>
    <n v="900000"/>
    <n v="1200000"/>
    <n v="1.5690166666666667"/>
    <s v="150-200%"/>
    <n v="78000"/>
    <n v="25500.000000000004"/>
    <n v="31500"/>
    <n v="10766.6"/>
    <n v="0"/>
    <n v="145766.6"/>
    <n v="217422.6"/>
    <n v="90000"/>
    <n v="27000"/>
    <n v="37500"/>
    <n v="12423"/>
    <n v="0"/>
    <n v="166923"/>
    <n v="238579"/>
  </r>
  <r>
    <n v="3259018638"/>
    <s v="Vladimir"/>
    <s v="Nassy"/>
    <s v="Vladimir Nassy"/>
    <x v="0"/>
    <n v="60364"/>
    <n v="11"/>
    <n v="581268"/>
    <n v="500000"/>
    <n v="625000"/>
    <n v="750000"/>
    <n v="1000000"/>
    <n v="1.162536"/>
    <s v="100-125%"/>
    <n v="50000"/>
    <n v="12190.199999999999"/>
    <n v="0"/>
    <n v="0"/>
    <n v="0"/>
    <n v="62190.2"/>
    <n v="122554.2"/>
    <n v="80000"/>
    <n v="13815.560000000001"/>
    <n v="0"/>
    <n v="0"/>
    <n v="0"/>
    <n v="93815.56"/>
    <n v="154179.56"/>
  </r>
  <r>
    <n v="5687748091"/>
    <s v="Beitris"/>
    <s v="Naulty"/>
    <s v="Beitris Naulty"/>
    <x v="1"/>
    <n v="53594"/>
    <n v="24"/>
    <n v="640400"/>
    <n v="600000"/>
    <n v="750000"/>
    <n v="900000"/>
    <n v="1200000"/>
    <n v="1.0673333333333332"/>
    <s v="100-125%"/>
    <n v="78000"/>
    <n v="6868.0000000000009"/>
    <n v="0"/>
    <n v="0"/>
    <n v="0"/>
    <n v="84868"/>
    <n v="138462"/>
    <n v="90000"/>
    <n v="8888"/>
    <n v="0"/>
    <n v="0"/>
    <n v="0"/>
    <n v="98888"/>
    <n v="152482"/>
  </r>
  <r>
    <n v="6183510505"/>
    <s v="Rafaela"/>
    <s v="Neagle"/>
    <s v="Rafaela Neagle"/>
    <x v="2"/>
    <n v="97468"/>
    <n v="32"/>
    <n v="403196"/>
    <n v="750000"/>
    <n v="937500"/>
    <n v="1125000"/>
    <n v="1500000"/>
    <n v="0.53759466666666667"/>
    <s v="0-100%"/>
    <n v="60479.399999999994"/>
    <n v="0"/>
    <n v="0"/>
    <n v="0"/>
    <n v="0"/>
    <n v="60479.399999999994"/>
    <n v="157947.4"/>
    <n v="60479.399999999994"/>
    <n v="0"/>
    <n v="0"/>
    <n v="0"/>
    <n v="0"/>
    <n v="60479.399999999994"/>
    <n v="157947.4"/>
  </r>
  <r>
    <n v="2551917727"/>
    <s v="Lark"/>
    <s v="Nelmes"/>
    <s v="Lark Nelmes"/>
    <x v="0"/>
    <n v="56237"/>
    <n v="25"/>
    <n v="1065238"/>
    <n v="500000"/>
    <n v="625000"/>
    <n v="750000"/>
    <n v="1000000"/>
    <n v="2.1304759999999998"/>
    <s v="&gt;200%"/>
    <n v="50000"/>
    <n v="18750"/>
    <n v="22500"/>
    <n v="55000"/>
    <n v="6523.8"/>
    <n v="152773.79999999999"/>
    <n v="209010.8"/>
    <n v="75000"/>
    <n v="27500"/>
    <n v="31250"/>
    <n v="82500"/>
    <n v="9785.6999999999989"/>
    <n v="226035.7"/>
    <n v="282272.7"/>
  </r>
  <r>
    <n v="1252810490"/>
    <s v="Travers"/>
    <s v="Nequest"/>
    <s v="Travers Nequest"/>
    <x v="2"/>
    <n v="89013"/>
    <n v="11"/>
    <n v="814416"/>
    <n v="750000"/>
    <n v="937500"/>
    <n v="1125000"/>
    <n v="1500000"/>
    <n v="1.085888"/>
    <s v="100-125%"/>
    <n v="112500"/>
    <n v="12239.04"/>
    <n v="0"/>
    <n v="0"/>
    <n v="0"/>
    <n v="124739.04000000001"/>
    <n v="213752.04"/>
    <n v="112500"/>
    <n v="14171.52"/>
    <n v="0"/>
    <n v="0"/>
    <n v="0"/>
    <n v="126671.52"/>
    <n v="215684.52000000002"/>
  </r>
  <r>
    <n v="2012142672"/>
    <s v="Izak"/>
    <s v="Newbigging"/>
    <s v="Izak Newbigging"/>
    <x v="1"/>
    <n v="55915"/>
    <n v="23"/>
    <n v="664135"/>
    <n v="600000"/>
    <n v="750000"/>
    <n v="900000"/>
    <n v="1200000"/>
    <n v="1.1068916666666666"/>
    <s v="100-125%"/>
    <n v="78000"/>
    <n v="10902.95"/>
    <n v="0"/>
    <n v="0"/>
    <n v="0"/>
    <n v="88902.95"/>
    <n v="144817.95000000001"/>
    <n v="96000"/>
    <n v="10902.95"/>
    <n v="0"/>
    <n v="0"/>
    <n v="0"/>
    <n v="106902.95"/>
    <n v="162817.95000000001"/>
  </r>
  <r>
    <n v="6842911427"/>
    <s v="Moishe"/>
    <s v="Nicely"/>
    <s v="Moishe Nicely"/>
    <x v="1"/>
    <n v="54689"/>
    <n v="23"/>
    <n v="393982"/>
    <n v="600000"/>
    <n v="750000"/>
    <n v="900000"/>
    <n v="1200000"/>
    <n v="0.65663666666666665"/>
    <s v="0-100%"/>
    <n v="51217.66"/>
    <n v="0"/>
    <n v="0"/>
    <n v="0"/>
    <n v="0"/>
    <n v="51217.66"/>
    <n v="105906.66"/>
    <n v="59097.299999999996"/>
    <n v="0"/>
    <n v="0"/>
    <n v="0"/>
    <n v="0"/>
    <n v="59097.299999999996"/>
    <n v="113786.29999999999"/>
  </r>
  <r>
    <n v="6750554423"/>
    <s v="Carley"/>
    <s v="Niemetz"/>
    <s v="Carley Niemetz"/>
    <x v="2"/>
    <n v="91978"/>
    <n v="16"/>
    <n v="899816"/>
    <n v="750000"/>
    <n v="937500"/>
    <n v="1125000"/>
    <n v="1500000"/>
    <n v="1.1997546666666667"/>
    <s v="100-125%"/>
    <n v="112500"/>
    <n v="28465.040000000001"/>
    <n v="0"/>
    <n v="0"/>
    <n v="0"/>
    <n v="140965.04"/>
    <n v="232943.04"/>
    <n v="112500"/>
    <n v="32959.519999999997"/>
    <n v="0"/>
    <n v="0"/>
    <n v="0"/>
    <n v="145459.51999999999"/>
    <n v="237437.52"/>
  </r>
  <r>
    <n v="7374898193"/>
    <s v="Nealson"/>
    <s v="Niezen"/>
    <s v="Nealson Niezen"/>
    <x v="1"/>
    <n v="50715"/>
    <n v="22"/>
    <n v="713679"/>
    <n v="600000"/>
    <n v="750000"/>
    <n v="900000"/>
    <n v="1200000"/>
    <n v="1.189465"/>
    <s v="100-125%"/>
    <n v="78000"/>
    <n v="19325.43"/>
    <n v="0"/>
    <n v="0"/>
    <n v="0"/>
    <n v="97325.43"/>
    <n v="148040.43"/>
    <n v="90000"/>
    <n v="25009.38"/>
    <n v="0"/>
    <n v="0"/>
    <n v="0"/>
    <n v="115009.38"/>
    <n v="165724.38"/>
  </r>
  <r>
    <n v="2060025532"/>
    <s v="Petronille"/>
    <s v="Niles"/>
    <s v="Petronille Niles"/>
    <x v="1"/>
    <n v="53096"/>
    <n v="19"/>
    <n v="575546"/>
    <n v="600000"/>
    <n v="750000"/>
    <n v="900000"/>
    <n v="1200000"/>
    <n v="0.95924333333333334"/>
    <s v="0-100%"/>
    <n v="74820.98"/>
    <n v="0"/>
    <n v="0"/>
    <n v="0"/>
    <n v="0"/>
    <n v="74820.98"/>
    <n v="127916.98"/>
    <n v="86331.9"/>
    <n v="0"/>
    <n v="0"/>
    <n v="0"/>
    <n v="0"/>
    <n v="86331.9"/>
    <n v="139427.9"/>
  </r>
  <r>
    <n v="6973806759"/>
    <s v="Baudoin"/>
    <s v="Normanville"/>
    <s v="Baudoin Normanville"/>
    <x v="0"/>
    <n v="45164"/>
    <n v="19"/>
    <n v="596790"/>
    <n v="500000"/>
    <n v="625000"/>
    <n v="750000"/>
    <n v="1000000"/>
    <n v="1.1935800000000001"/>
    <s v="100-125%"/>
    <n v="50000"/>
    <n v="14518.5"/>
    <n v="0"/>
    <n v="0"/>
    <n v="0"/>
    <n v="64518.5"/>
    <n v="109682.5"/>
    <n v="75000"/>
    <n v="21293.8"/>
    <n v="0"/>
    <n v="0"/>
    <n v="0"/>
    <n v="96293.8"/>
    <n v="141457.79999999999"/>
  </r>
  <r>
    <n v="9892583027"/>
    <s v="Granger"/>
    <s v="Norsworthy"/>
    <s v="Granger Norsworthy"/>
    <x v="2"/>
    <n v="96592"/>
    <n v="21"/>
    <n v="601807"/>
    <n v="750000"/>
    <n v="937500"/>
    <n v="1125000"/>
    <n v="1500000"/>
    <n v="0.80240933333333331"/>
    <s v="0-100%"/>
    <n v="90271.05"/>
    <n v="0"/>
    <n v="0"/>
    <n v="0"/>
    <n v="0"/>
    <n v="90271.05"/>
    <n v="186863.05"/>
    <n v="90271.05"/>
    <n v="0"/>
    <n v="0"/>
    <n v="0"/>
    <n v="0"/>
    <n v="90271.05"/>
    <n v="186863.05"/>
  </r>
  <r>
    <n v="7492341709"/>
    <s v="Terri"/>
    <s v="Novic"/>
    <s v="Terri Novic"/>
    <x v="0"/>
    <n v="35089"/>
    <n v="14"/>
    <n v="421213"/>
    <n v="500000"/>
    <n v="625000"/>
    <n v="750000"/>
    <n v="1000000"/>
    <n v="0.84242600000000001"/>
    <s v="0-100%"/>
    <n v="42121.3"/>
    <n v="0"/>
    <n v="0"/>
    <n v="0"/>
    <n v="0"/>
    <n v="42121.3"/>
    <n v="77210.3"/>
    <n v="63181.95"/>
    <n v="0"/>
    <n v="0"/>
    <n v="0"/>
    <n v="0"/>
    <n v="63181.95"/>
    <n v="98270.95"/>
  </r>
  <r>
    <n v="3133221701"/>
    <s v="Bernice"/>
    <s v="Nucci"/>
    <s v="Bernice Nucci"/>
    <x v="1"/>
    <n v="71686"/>
    <n v="14"/>
    <n v="619467"/>
    <n v="600000"/>
    <n v="750000"/>
    <n v="900000"/>
    <n v="1200000"/>
    <n v="1.0324450000000001"/>
    <s v="100-125%"/>
    <n v="78000"/>
    <n v="3309.3900000000003"/>
    <n v="0"/>
    <n v="0"/>
    <n v="0"/>
    <n v="81309.39"/>
    <n v="152995.39000000001"/>
    <n v="90000"/>
    <n v="4282.74"/>
    <n v="0"/>
    <n v="0"/>
    <n v="0"/>
    <n v="94282.74"/>
    <n v="165968.74"/>
  </r>
  <r>
    <n v="8346855079"/>
    <s v="Georgiana"/>
    <s v="Nutten"/>
    <s v="Georgiana Nutten"/>
    <x v="0"/>
    <n v="37411"/>
    <n v="23"/>
    <n v="515945"/>
    <n v="500000"/>
    <n v="625000"/>
    <n v="750000"/>
    <n v="1000000"/>
    <n v="1.03189"/>
    <s v="100-125%"/>
    <n v="50000"/>
    <n v="2391.75"/>
    <n v="0"/>
    <n v="0"/>
    <n v="0"/>
    <n v="52391.75"/>
    <n v="89802.75"/>
    <n v="75000"/>
    <n v="2870.1"/>
    <n v="0"/>
    <n v="0"/>
    <n v="0"/>
    <n v="77870.100000000006"/>
    <n v="115281.1"/>
  </r>
  <r>
    <n v="1155371844"/>
    <s v="Deloris"/>
    <s v="Nuzzti"/>
    <s v="Deloris Nuzzti"/>
    <x v="1"/>
    <n v="55343"/>
    <n v="24"/>
    <n v="741656"/>
    <n v="600000"/>
    <n v="750000"/>
    <n v="900000"/>
    <n v="1200000"/>
    <n v="1.2360933333333333"/>
    <s v="100-125%"/>
    <n v="78000"/>
    <n v="24081.52"/>
    <n v="0"/>
    <n v="0"/>
    <n v="0"/>
    <n v="102081.52"/>
    <n v="157424.52000000002"/>
    <n v="96000"/>
    <n v="24081.52"/>
    <n v="0"/>
    <n v="0"/>
    <n v="0"/>
    <n v="120081.52"/>
    <n v="175424.52000000002"/>
  </r>
  <r>
    <n v="9590888275"/>
    <s v="Hoyt"/>
    <s v="O' Loughran"/>
    <s v="Hoyt O' Loughran"/>
    <x v="1"/>
    <n v="53899"/>
    <n v="18"/>
    <n v="529764"/>
    <n v="600000"/>
    <n v="750000"/>
    <n v="900000"/>
    <n v="1200000"/>
    <n v="0.88293999999999995"/>
    <s v="0-100%"/>
    <n v="68869.320000000007"/>
    <n v="0"/>
    <n v="0"/>
    <n v="0"/>
    <n v="0"/>
    <n v="68869.320000000007"/>
    <n v="122768.32000000001"/>
    <n v="79464.599999999991"/>
    <n v="0"/>
    <n v="0"/>
    <n v="0"/>
    <n v="0"/>
    <n v="79464.599999999991"/>
    <n v="133363.59999999998"/>
  </r>
  <r>
    <n v="5629875752"/>
    <s v="Joane"/>
    <s v="O' Mulderrig"/>
    <s v="Joane O' Mulderrig"/>
    <x v="2"/>
    <n v="107750"/>
    <n v="17"/>
    <n v="700912"/>
    <n v="750000"/>
    <n v="937500"/>
    <n v="1125000"/>
    <n v="1500000"/>
    <n v="0.93454933333333334"/>
    <s v="0-100%"/>
    <n v="105136.8"/>
    <n v="0"/>
    <n v="0"/>
    <n v="0"/>
    <n v="0"/>
    <n v="105136.8"/>
    <n v="212886.8"/>
    <n v="112145.92"/>
    <n v="0"/>
    <n v="0"/>
    <n v="0"/>
    <n v="0"/>
    <n v="112145.92"/>
    <n v="219895.91999999998"/>
  </r>
  <r>
    <n v="6364724701"/>
    <s v="Petronella"/>
    <s v="O' Ronan"/>
    <s v="Petronella O' Ronan"/>
    <x v="0"/>
    <n v="30640"/>
    <n v="18"/>
    <n v="698575"/>
    <n v="500000"/>
    <n v="625000"/>
    <n v="750000"/>
    <n v="1000000"/>
    <n v="1.3971499999999999"/>
    <s v="125-150%"/>
    <n v="50000"/>
    <n v="18750"/>
    <n v="13243.5"/>
    <n v="0"/>
    <n v="0"/>
    <n v="81993.5"/>
    <n v="112633.5"/>
    <n v="75000"/>
    <n v="27500"/>
    <n v="18393.75"/>
    <n v="0"/>
    <n v="0"/>
    <n v="120893.75"/>
    <n v="151533.75"/>
  </r>
  <r>
    <n v="3538909016"/>
    <s v="Cassaundra"/>
    <s v="Offield"/>
    <s v="Cassaundra Offield"/>
    <x v="0"/>
    <n v="57718"/>
    <n v="18"/>
    <n v="806749"/>
    <n v="500000"/>
    <n v="625000"/>
    <n v="750000"/>
    <n v="1000000"/>
    <n v="1.6134980000000001"/>
    <s v="150-200%"/>
    <n v="50000"/>
    <n v="18750"/>
    <n v="22500"/>
    <n v="12484.78"/>
    <n v="0"/>
    <n v="103734.78"/>
    <n v="161452.78"/>
    <n v="75000"/>
    <n v="22500"/>
    <n v="31250"/>
    <n v="17024.7"/>
    <n v="0"/>
    <n v="145774.70000000001"/>
    <n v="203492.7"/>
  </r>
  <r>
    <n v="6637560367"/>
    <s v="Jermayne"/>
    <s v="O'Grady"/>
    <s v="Jermayne O'Grady"/>
    <x v="0"/>
    <n v="56008"/>
    <n v="20"/>
    <n v="436501"/>
    <n v="500000"/>
    <n v="625000"/>
    <n v="750000"/>
    <n v="1000000"/>
    <n v="0.87300199999999994"/>
    <s v="0-100%"/>
    <n v="43650.100000000006"/>
    <n v="0"/>
    <n v="0"/>
    <n v="0"/>
    <n v="0"/>
    <n v="43650.100000000006"/>
    <n v="99658.1"/>
    <n v="65475.149999999994"/>
    <n v="0"/>
    <n v="0"/>
    <n v="0"/>
    <n v="0"/>
    <n v="65475.149999999994"/>
    <n v="121483.15"/>
  </r>
  <r>
    <n v="3269054114"/>
    <s v="Skipper"/>
    <s v="Ohm"/>
    <s v="Skipper Ohm"/>
    <x v="1"/>
    <n v="73223"/>
    <n v="22"/>
    <n v="841603"/>
    <n v="600000"/>
    <n v="750000"/>
    <n v="900000"/>
    <n v="1200000"/>
    <n v="1.4026716666666668"/>
    <s v="125-150%"/>
    <n v="78000"/>
    <n v="25500.000000000004"/>
    <n v="19236.63"/>
    <n v="0"/>
    <n v="0"/>
    <n v="122736.63"/>
    <n v="195959.63"/>
    <n v="90000"/>
    <n v="33000"/>
    <n v="22900.75"/>
    <n v="0"/>
    <n v="0"/>
    <n v="145900.75"/>
    <n v="219123.75"/>
  </r>
  <r>
    <n v="7865341539"/>
    <s v="Farand"/>
    <s v="Okie"/>
    <s v="Farand Okie"/>
    <x v="0"/>
    <n v="64631"/>
    <n v="13"/>
    <n v="584140"/>
    <n v="500000"/>
    <n v="625000"/>
    <n v="750000"/>
    <n v="1000000"/>
    <n v="1.16828"/>
    <s v="100-125%"/>
    <n v="50000"/>
    <n v="12621"/>
    <n v="0"/>
    <n v="0"/>
    <n v="0"/>
    <n v="62621"/>
    <n v="127252"/>
    <n v="80000"/>
    <n v="14303.800000000001"/>
    <n v="0"/>
    <n v="0"/>
    <n v="0"/>
    <n v="94303.8"/>
    <n v="158934.79999999999"/>
  </r>
  <r>
    <n v="2763158331"/>
    <s v="Bear"/>
    <s v="Olczyk"/>
    <s v="Bear Olczyk"/>
    <x v="0"/>
    <n v="63815"/>
    <n v="30"/>
    <n v="713140"/>
    <n v="500000"/>
    <n v="625000"/>
    <n v="750000"/>
    <n v="1000000"/>
    <n v="1.42628"/>
    <s v="125-150%"/>
    <n v="50000"/>
    <n v="18750"/>
    <n v="15865.199999999999"/>
    <n v="0"/>
    <n v="0"/>
    <n v="84615.2"/>
    <n v="148430.20000000001"/>
    <n v="80000"/>
    <n v="21250"/>
    <n v="17628"/>
    <n v="0"/>
    <n v="0"/>
    <n v="118878"/>
    <n v="182693"/>
  </r>
  <r>
    <n v="784224471"/>
    <s v="Malachi"/>
    <s v="Oldknow"/>
    <s v="Malachi Oldknow"/>
    <x v="2"/>
    <n v="122759"/>
    <n v="25"/>
    <n v="540162"/>
    <n v="750000"/>
    <n v="937500"/>
    <n v="1125000"/>
    <n v="1500000"/>
    <n v="0.72021599999999997"/>
    <s v="0-100%"/>
    <n v="81024.3"/>
    <n v="0"/>
    <n v="0"/>
    <n v="0"/>
    <n v="0"/>
    <n v="81024.3"/>
    <n v="203783.3"/>
    <n v="81024.3"/>
    <n v="0"/>
    <n v="0"/>
    <n v="0"/>
    <n v="0"/>
    <n v="81024.3"/>
    <n v="203783.3"/>
  </r>
  <r>
    <n v="3288836432"/>
    <s v="Glenn"/>
    <s v="O'Murtagh"/>
    <s v="Glenn O'Murtagh"/>
    <x v="2"/>
    <n v="102601"/>
    <n v="13"/>
    <n v="737282"/>
    <n v="750000"/>
    <n v="937500"/>
    <n v="1125000"/>
    <n v="1500000"/>
    <n v="0.98304266666666662"/>
    <s v="0-100%"/>
    <n v="110592.3"/>
    <n v="0"/>
    <n v="0"/>
    <n v="0"/>
    <n v="0"/>
    <n v="110592.3"/>
    <n v="213193.3"/>
    <n v="110592.3"/>
    <n v="0"/>
    <n v="0"/>
    <n v="0"/>
    <n v="0"/>
    <n v="110592.3"/>
    <n v="213193.3"/>
  </r>
  <r>
    <n v="6260817967"/>
    <s v="Colline"/>
    <s v="Openshaw"/>
    <s v="Colline Openshaw"/>
    <x v="0"/>
    <n v="37016"/>
    <n v="22"/>
    <n v="762296"/>
    <n v="500000"/>
    <n v="625000"/>
    <n v="750000"/>
    <n v="1000000"/>
    <n v="1.5245919999999999"/>
    <s v="150-200%"/>
    <n v="50000"/>
    <n v="18750"/>
    <n v="22500"/>
    <n v="2705.12"/>
    <n v="0"/>
    <n v="93955.12"/>
    <n v="130971.12"/>
    <n v="75000"/>
    <n v="22500"/>
    <n v="31250"/>
    <n v="3688.7999999999997"/>
    <n v="0"/>
    <n v="132438.79999999999"/>
    <n v="169454.8"/>
  </r>
  <r>
    <n v="7132417177"/>
    <s v="Manya"/>
    <s v="Orbell"/>
    <s v="Manya Orbell"/>
    <x v="0"/>
    <n v="52665"/>
    <n v="18"/>
    <n v="699755"/>
    <n v="500000"/>
    <n v="625000"/>
    <n v="750000"/>
    <n v="1000000"/>
    <n v="1.39951"/>
    <s v="125-150%"/>
    <n v="50000"/>
    <n v="18750"/>
    <n v="13455.9"/>
    <n v="0"/>
    <n v="0"/>
    <n v="82205.899999999994"/>
    <n v="134870.9"/>
    <n v="75000"/>
    <n v="27500"/>
    <n v="18688.75"/>
    <n v="0"/>
    <n v="0"/>
    <n v="121188.75"/>
    <n v="173853.75"/>
  </r>
  <r>
    <n v="2908560011"/>
    <s v="Barr"/>
    <s v="Orring"/>
    <s v="Barr Orring"/>
    <x v="2"/>
    <n v="103276"/>
    <n v="28"/>
    <n v="462339"/>
    <n v="750000"/>
    <n v="937500"/>
    <n v="1125000"/>
    <n v="1500000"/>
    <n v="0.616452"/>
    <s v="0-100%"/>
    <n v="69350.849999999991"/>
    <n v="0"/>
    <n v="0"/>
    <n v="0"/>
    <n v="0"/>
    <n v="69350.849999999991"/>
    <n v="172626.84999999998"/>
    <n v="69350.849999999991"/>
    <n v="0"/>
    <n v="0"/>
    <n v="0"/>
    <n v="0"/>
    <n v="69350.849999999991"/>
    <n v="172626.84999999998"/>
  </r>
  <r>
    <n v="2792499575"/>
    <s v="Broderic"/>
    <s v="Osbourne"/>
    <s v="Broderic Osbourne"/>
    <x v="2"/>
    <n v="103988"/>
    <n v="10"/>
    <n v="648927"/>
    <n v="750000"/>
    <n v="937500"/>
    <n v="1125000"/>
    <n v="1500000"/>
    <n v="0.86523600000000001"/>
    <s v="0-100%"/>
    <n v="97339.05"/>
    <n v="0"/>
    <n v="0"/>
    <n v="0"/>
    <n v="0"/>
    <n v="97339.05"/>
    <n v="201327.05"/>
    <n v="97339.05"/>
    <n v="0"/>
    <n v="0"/>
    <n v="0"/>
    <n v="0"/>
    <n v="97339.05"/>
    <n v="201327.05"/>
  </r>
  <r>
    <n v="992720575"/>
    <s v="Brice"/>
    <s v="O'Sheeryne"/>
    <s v="Brice O'Sheeryne"/>
    <x v="0"/>
    <n v="49548"/>
    <n v="25"/>
    <n v="701835"/>
    <n v="500000"/>
    <n v="625000"/>
    <n v="750000"/>
    <n v="1000000"/>
    <n v="1.40367"/>
    <s v="125-150%"/>
    <n v="50000"/>
    <n v="18750"/>
    <n v="13830.3"/>
    <n v="0"/>
    <n v="0"/>
    <n v="82580.3"/>
    <n v="132128.29999999999"/>
    <n v="75000"/>
    <n v="22500"/>
    <n v="19208.75"/>
    <n v="0"/>
    <n v="0"/>
    <n v="116708.75"/>
    <n v="166256.75"/>
  </r>
  <r>
    <n v="1313434965"/>
    <s v="Elsey"/>
    <s v="O'Shevlin"/>
    <s v="Elsey O'Shevlin"/>
    <x v="1"/>
    <n v="72359"/>
    <n v="20"/>
    <n v="652900"/>
    <n v="600000"/>
    <n v="750000"/>
    <n v="900000"/>
    <n v="1200000"/>
    <n v="1.0881666666666667"/>
    <s v="100-125%"/>
    <n v="78000"/>
    <n v="8993"/>
    <n v="0"/>
    <n v="0"/>
    <n v="0"/>
    <n v="86993"/>
    <n v="159352"/>
    <n v="90000"/>
    <n v="9522"/>
    <n v="0"/>
    <n v="0"/>
    <n v="0"/>
    <n v="99522"/>
    <n v="171881"/>
  </r>
  <r>
    <n v="2423731264"/>
    <s v="Bonny"/>
    <s v="Oxteby"/>
    <s v="Bonny Oxteby"/>
    <x v="2"/>
    <n v="124700"/>
    <n v="15"/>
    <n v="1001970"/>
    <n v="750000"/>
    <n v="937500"/>
    <n v="1125000"/>
    <n v="1500000"/>
    <n v="1.33596"/>
    <s v="125-150%"/>
    <n v="112500"/>
    <n v="35625"/>
    <n v="14828.1"/>
    <n v="0"/>
    <n v="0"/>
    <n v="162953.1"/>
    <n v="287653.09999999998"/>
    <n v="120000"/>
    <n v="31875.000000000004"/>
    <n v="12894"/>
    <n v="0"/>
    <n v="0"/>
    <n v="164769"/>
    <n v="289469"/>
  </r>
  <r>
    <n v="2456061896"/>
    <s v="Craggie"/>
    <s v="Paradin"/>
    <s v="Craggie Paradin"/>
    <x v="0"/>
    <n v="32384"/>
    <n v="15"/>
    <n v="474985"/>
    <n v="500000"/>
    <n v="625000"/>
    <n v="750000"/>
    <n v="1000000"/>
    <n v="0.94996999999999998"/>
    <s v="0-100%"/>
    <n v="47498.5"/>
    <n v="0"/>
    <n v="0"/>
    <n v="0"/>
    <n v="0"/>
    <n v="47498.5"/>
    <n v="79882.5"/>
    <n v="75997.600000000006"/>
    <n v="0"/>
    <n v="0"/>
    <n v="0"/>
    <n v="0"/>
    <n v="75997.600000000006"/>
    <n v="108381.6"/>
  </r>
  <r>
    <n v="1442784075"/>
    <s v="Anselma"/>
    <s v="Paradise"/>
    <s v="Anselma Paradise"/>
    <x v="2"/>
    <n v="102948"/>
    <n v="24"/>
    <n v="661132"/>
    <n v="750000"/>
    <n v="937500"/>
    <n v="1125000"/>
    <n v="1500000"/>
    <n v="0.88150933333333337"/>
    <s v="0-100%"/>
    <n v="99169.8"/>
    <n v="0"/>
    <n v="0"/>
    <n v="0"/>
    <n v="0"/>
    <n v="99169.8"/>
    <n v="202117.8"/>
    <n v="105781.12"/>
    <n v="0"/>
    <n v="0"/>
    <n v="0"/>
    <n v="0"/>
    <n v="105781.12"/>
    <n v="208729.12"/>
  </r>
  <r>
    <n v="8162941088"/>
    <s v="Zebadiah"/>
    <s v="Parham"/>
    <s v="Zebadiah Parham"/>
    <x v="0"/>
    <n v="30769"/>
    <n v="29"/>
    <n v="707519"/>
    <n v="500000"/>
    <n v="625000"/>
    <n v="750000"/>
    <n v="1000000"/>
    <n v="1.415038"/>
    <s v="125-150%"/>
    <n v="50000"/>
    <n v="18750"/>
    <n v="14853.42"/>
    <n v="0"/>
    <n v="0"/>
    <n v="83603.42"/>
    <n v="114372.42"/>
    <n v="80000"/>
    <n v="21250"/>
    <n v="16503.8"/>
    <n v="0"/>
    <n v="0"/>
    <n v="117753.8"/>
    <n v="148522.79999999999"/>
  </r>
  <r>
    <n v="7286297414"/>
    <s v="Luisa"/>
    <s v="Parradice"/>
    <s v="Luisa Parradice"/>
    <x v="0"/>
    <n v="47678"/>
    <n v="23"/>
    <n v="654637"/>
    <n v="500000"/>
    <n v="625000"/>
    <n v="750000"/>
    <n v="1000000"/>
    <n v="1.309274"/>
    <s v="125-150%"/>
    <n v="50000"/>
    <n v="18750"/>
    <n v="5334.66"/>
    <n v="0"/>
    <n v="0"/>
    <n v="74084.66"/>
    <n v="121762.66"/>
    <n v="80000"/>
    <n v="21250"/>
    <n v="5927.4000000000005"/>
    <n v="0"/>
    <n v="0"/>
    <n v="107177.4"/>
    <n v="154855.4"/>
  </r>
  <r>
    <n v="8718856853"/>
    <s v="Jourdain"/>
    <s v="Patience"/>
    <s v="Jourdain Patience"/>
    <x v="1"/>
    <n v="71243"/>
    <n v="19"/>
    <n v="696346"/>
    <n v="600000"/>
    <n v="750000"/>
    <n v="900000"/>
    <n v="1200000"/>
    <n v="1.1605766666666666"/>
    <s v="100-125%"/>
    <n v="78000"/>
    <n v="16378.820000000002"/>
    <n v="0"/>
    <n v="0"/>
    <n v="0"/>
    <n v="94378.82"/>
    <n v="165621.82"/>
    <n v="96000"/>
    <n v="16378.820000000002"/>
    <n v="0"/>
    <n v="0"/>
    <n v="0"/>
    <n v="112378.82"/>
    <n v="183621.82"/>
  </r>
  <r>
    <n v="8895721314"/>
    <s v="Noami"/>
    <s v="Pauletti"/>
    <s v="Noami Pauletti"/>
    <x v="1"/>
    <n v="55660"/>
    <n v="23"/>
    <n v="742017"/>
    <n v="600000"/>
    <n v="750000"/>
    <n v="900000"/>
    <n v="1200000"/>
    <n v="1.2366950000000001"/>
    <s v="100-125%"/>
    <n v="78000"/>
    <n v="24142.890000000003"/>
    <n v="0"/>
    <n v="0"/>
    <n v="0"/>
    <n v="102142.89"/>
    <n v="157802.89000000001"/>
    <n v="90000"/>
    <n v="31243.74"/>
    <n v="0"/>
    <n v="0"/>
    <n v="0"/>
    <n v="121243.74"/>
    <n v="176903.74"/>
  </r>
  <r>
    <n v="5000631609"/>
    <s v="Kathe"/>
    <s v="Pauly"/>
    <s v="Kathe Pauly"/>
    <x v="0"/>
    <n v="59055"/>
    <n v="23"/>
    <n v="625052"/>
    <n v="500000"/>
    <n v="625000"/>
    <n v="750000"/>
    <n v="1000000"/>
    <n v="1.2501040000000001"/>
    <s v="125-150%"/>
    <n v="50000"/>
    <n v="18750"/>
    <n v="9.36"/>
    <n v="0"/>
    <n v="0"/>
    <n v="68759.360000000001"/>
    <n v="127814.36"/>
    <n v="75000"/>
    <n v="22500"/>
    <n v="13"/>
    <n v="0"/>
    <n v="0"/>
    <n v="97513"/>
    <n v="156568"/>
  </r>
  <r>
    <n v="453763030"/>
    <s v="Wenona"/>
    <s v="Pawlik"/>
    <s v="Wenona Pawlik"/>
    <x v="1"/>
    <n v="65782"/>
    <n v="22"/>
    <n v="671362"/>
    <n v="600000"/>
    <n v="750000"/>
    <n v="900000"/>
    <n v="1200000"/>
    <n v="1.1189366666666667"/>
    <s v="100-125%"/>
    <n v="78000"/>
    <n v="12131.54"/>
    <n v="0"/>
    <n v="0"/>
    <n v="0"/>
    <n v="90131.540000000008"/>
    <n v="155913.54"/>
    <n v="96000"/>
    <n v="12131.54"/>
    <n v="0"/>
    <n v="0"/>
    <n v="0"/>
    <n v="108131.54000000001"/>
    <n v="173913.54"/>
  </r>
  <r>
    <n v="4878156686"/>
    <s v="Maighdiln"/>
    <s v="Payfoot"/>
    <s v="Maighdiln Payfoot"/>
    <x v="0"/>
    <n v="38736"/>
    <n v="20"/>
    <n v="614970"/>
    <n v="500000"/>
    <n v="625000"/>
    <n v="750000"/>
    <n v="1000000"/>
    <n v="1.22994"/>
    <s v="100-125%"/>
    <n v="50000"/>
    <n v="17245.5"/>
    <n v="0"/>
    <n v="0"/>
    <n v="0"/>
    <n v="67245.5"/>
    <n v="105981.5"/>
    <n v="75000"/>
    <n v="25293.4"/>
    <n v="0"/>
    <n v="0"/>
    <n v="0"/>
    <n v="100293.4"/>
    <n v="139029.4"/>
  </r>
  <r>
    <n v="6695538166"/>
    <s v="Jessie"/>
    <s v="Peabody"/>
    <s v="Jessie Peabody"/>
    <x v="1"/>
    <n v="72309"/>
    <n v="22"/>
    <n v="580579"/>
    <n v="600000"/>
    <n v="750000"/>
    <n v="900000"/>
    <n v="1200000"/>
    <n v="0.96763166666666667"/>
    <s v="0-100%"/>
    <n v="75475.27"/>
    <n v="0"/>
    <n v="0"/>
    <n v="0"/>
    <n v="0"/>
    <n v="75475.27"/>
    <n v="147784.27000000002"/>
    <n v="87086.849999999991"/>
    <n v="0"/>
    <n v="0"/>
    <n v="0"/>
    <n v="0"/>
    <n v="87086.849999999991"/>
    <n v="159395.84999999998"/>
  </r>
  <r>
    <n v="3524504531"/>
    <s v="Winston"/>
    <s v="Pech"/>
    <s v="Winston Pech"/>
    <x v="2"/>
    <n v="106058"/>
    <n v="21"/>
    <n v="744781"/>
    <n v="750000"/>
    <n v="937500"/>
    <n v="1125000"/>
    <n v="1500000"/>
    <n v="0.99304133333333333"/>
    <s v="0-100%"/>
    <n v="111717.15"/>
    <n v="0"/>
    <n v="0"/>
    <n v="0"/>
    <n v="0"/>
    <n v="111717.15"/>
    <n v="217775.15"/>
    <n v="111717.15"/>
    <n v="0"/>
    <n v="0"/>
    <n v="0"/>
    <n v="0"/>
    <n v="111717.15"/>
    <n v="217775.15"/>
  </r>
  <r>
    <n v="4900475084"/>
    <s v="Fidelia"/>
    <s v="Pedrocco"/>
    <s v="Fidelia Pedrocco"/>
    <x v="1"/>
    <n v="62855"/>
    <n v="22"/>
    <n v="607215"/>
    <n v="600000"/>
    <n v="750000"/>
    <n v="900000"/>
    <n v="1200000"/>
    <n v="1.012025"/>
    <s v="100-125%"/>
    <n v="78000"/>
    <n v="1226.5500000000002"/>
    <n v="0"/>
    <n v="0"/>
    <n v="0"/>
    <n v="79226.55"/>
    <n v="142081.54999999999"/>
    <n v="90000"/>
    <n v="1298.7"/>
    <n v="0"/>
    <n v="0"/>
    <n v="0"/>
    <n v="91298.7"/>
    <n v="154153.70000000001"/>
  </r>
  <r>
    <n v="4670832530"/>
    <s v="Lindy"/>
    <s v="Pember"/>
    <s v="Lindy Pember"/>
    <x v="2"/>
    <n v="99389"/>
    <n v="23"/>
    <n v="580253"/>
    <n v="750000"/>
    <n v="937500"/>
    <n v="1125000"/>
    <n v="1500000"/>
    <n v="0.77367066666666662"/>
    <s v="0-100%"/>
    <n v="87037.95"/>
    <n v="0"/>
    <n v="0"/>
    <n v="0"/>
    <n v="0"/>
    <n v="87037.95"/>
    <n v="186426.95"/>
    <n v="92840.48"/>
    <n v="0"/>
    <n v="0"/>
    <n v="0"/>
    <n v="0"/>
    <n v="92840.48"/>
    <n v="192229.47999999998"/>
  </r>
  <r>
    <n v="8664054479"/>
    <s v="Obadias"/>
    <s v="Penelli"/>
    <s v="Obadias Penelli"/>
    <x v="2"/>
    <n v="121781"/>
    <n v="16"/>
    <n v="600732"/>
    <n v="750000"/>
    <n v="937500"/>
    <n v="1125000"/>
    <n v="1500000"/>
    <n v="0.80097600000000002"/>
    <s v="0-100%"/>
    <n v="90109.8"/>
    <n v="0"/>
    <n v="0"/>
    <n v="0"/>
    <n v="0"/>
    <n v="90109.8"/>
    <n v="211890.8"/>
    <n v="96117.119999999995"/>
    <n v="0"/>
    <n v="0"/>
    <n v="0"/>
    <n v="0"/>
    <n v="96117.119999999995"/>
    <n v="217898.12"/>
  </r>
  <r>
    <n v="4192443678"/>
    <s v="Cindy"/>
    <s v="Pentecost"/>
    <s v="Cindy Pentecost"/>
    <x v="1"/>
    <n v="75878"/>
    <n v="24"/>
    <n v="751155"/>
    <n v="600000"/>
    <n v="750000"/>
    <n v="900000"/>
    <n v="1200000"/>
    <n v="1.251925"/>
    <s v="125-150%"/>
    <n v="78000"/>
    <n v="25500.000000000004"/>
    <n v="242.54999999999998"/>
    <n v="0"/>
    <n v="0"/>
    <n v="103742.55"/>
    <n v="179620.55"/>
    <n v="90000"/>
    <n v="33000"/>
    <n v="288.75"/>
    <n v="0"/>
    <n v="0"/>
    <n v="123288.75"/>
    <n v="199166.75"/>
  </r>
  <r>
    <n v="7436398989"/>
    <s v="Josiah"/>
    <s v="Pepi"/>
    <s v="Josiah Pepi"/>
    <x v="2"/>
    <n v="117196"/>
    <n v="14"/>
    <n v="1214099"/>
    <n v="750000"/>
    <n v="937500"/>
    <n v="1125000"/>
    <n v="1500000"/>
    <n v="1.6187986666666667"/>
    <s v="150-200%"/>
    <n v="112500"/>
    <n v="35625"/>
    <n v="43125"/>
    <n v="26729.7"/>
    <n v="0"/>
    <n v="217979.7"/>
    <n v="335175.7"/>
    <n v="112500"/>
    <n v="33750"/>
    <n v="46875"/>
    <n v="26729.7"/>
    <n v="0"/>
    <n v="219854.7"/>
    <n v="337050.7"/>
  </r>
  <r>
    <n v="1149008652"/>
    <s v="Jethro"/>
    <s v="Percifer"/>
    <s v="Jethro Percifer"/>
    <x v="2"/>
    <n v="78714"/>
    <n v="18"/>
    <n v="540781"/>
    <n v="750000"/>
    <n v="937500"/>
    <n v="1125000"/>
    <n v="1500000"/>
    <n v="0.72104133333333331"/>
    <s v="0-100%"/>
    <n v="81117.149999999994"/>
    <n v="0"/>
    <n v="0"/>
    <n v="0"/>
    <n v="0"/>
    <n v="81117.149999999994"/>
    <n v="159831.15"/>
    <n v="81117.149999999994"/>
    <n v="0"/>
    <n v="0"/>
    <n v="0"/>
    <n v="0"/>
    <n v="81117.149999999994"/>
    <n v="159831.15"/>
  </r>
  <r>
    <n v="879297433"/>
    <s v="Kevon"/>
    <s v="Perl"/>
    <s v="Kevon Perl"/>
    <x v="0"/>
    <n v="44360"/>
    <n v="19"/>
    <n v="723173"/>
    <n v="500000"/>
    <n v="625000"/>
    <n v="750000"/>
    <n v="1000000"/>
    <n v="1.4463459999999999"/>
    <s v="125-150%"/>
    <n v="50000"/>
    <n v="18750"/>
    <n v="17671.14"/>
    <n v="0"/>
    <n v="0"/>
    <n v="86421.14"/>
    <n v="130781.14"/>
    <n v="75000"/>
    <n v="22500"/>
    <n v="24543.25"/>
    <n v="0"/>
    <n v="0"/>
    <n v="122043.25"/>
    <n v="166403.25"/>
  </r>
  <r>
    <n v="6172549286"/>
    <s v="Neil"/>
    <s v="Perritt"/>
    <s v="Neil Perritt"/>
    <x v="1"/>
    <n v="67585"/>
    <n v="22"/>
    <n v="655776"/>
    <n v="600000"/>
    <n v="750000"/>
    <n v="900000"/>
    <n v="1200000"/>
    <n v="1.0929599999999999"/>
    <s v="100-125%"/>
    <n v="78000"/>
    <n v="9481.92"/>
    <n v="0"/>
    <n v="0"/>
    <n v="0"/>
    <n v="87481.919999999998"/>
    <n v="155066.91999999998"/>
    <n v="96000"/>
    <n v="9481.92"/>
    <n v="0"/>
    <n v="0"/>
    <n v="0"/>
    <n v="105481.92"/>
    <n v="173066.91999999998"/>
  </r>
  <r>
    <n v="715518151"/>
    <s v="Stanislas"/>
    <s v="Pessolt"/>
    <s v="Stanislas Pessolt"/>
    <x v="2"/>
    <n v="113739"/>
    <n v="22"/>
    <n v="463959"/>
    <n v="750000"/>
    <n v="937500"/>
    <n v="1125000"/>
    <n v="1500000"/>
    <n v="0.61861200000000005"/>
    <s v="0-100%"/>
    <n v="69593.849999999991"/>
    <n v="0"/>
    <n v="0"/>
    <n v="0"/>
    <n v="0"/>
    <n v="69593.849999999991"/>
    <n v="183332.84999999998"/>
    <n v="69593.849999999991"/>
    <n v="0"/>
    <n v="0"/>
    <n v="0"/>
    <n v="0"/>
    <n v="69593.849999999991"/>
    <n v="183332.84999999998"/>
  </r>
  <r>
    <n v="9312128221"/>
    <s v="Chuck"/>
    <s v="Petkov"/>
    <s v="Chuck Petkov"/>
    <x v="0"/>
    <n v="49598"/>
    <n v="15"/>
    <n v="728077"/>
    <n v="500000"/>
    <n v="625000"/>
    <n v="750000"/>
    <n v="1000000"/>
    <n v="1.4561539999999999"/>
    <s v="125-150%"/>
    <n v="50000"/>
    <n v="18750"/>
    <n v="18553.86"/>
    <n v="0"/>
    <n v="0"/>
    <n v="87303.86"/>
    <n v="136901.85999999999"/>
    <n v="75000"/>
    <n v="27500"/>
    <n v="25769.25"/>
    <n v="0"/>
    <n v="0"/>
    <n v="128269.25"/>
    <n v="177867.25"/>
  </r>
  <r>
    <n v="7269614199"/>
    <s v="Elroy"/>
    <s v="Petrasso"/>
    <s v="Elroy Petrasso"/>
    <x v="0"/>
    <n v="49250"/>
    <n v="14"/>
    <n v="973243"/>
    <n v="500000"/>
    <n v="625000"/>
    <n v="750000"/>
    <n v="1000000"/>
    <n v="1.9464859999999999"/>
    <s v="150-200%"/>
    <n v="50000"/>
    <n v="18750"/>
    <n v="22500"/>
    <n v="49113.46"/>
    <n v="0"/>
    <n v="140363.46"/>
    <n v="189613.46"/>
    <n v="75000"/>
    <n v="27500"/>
    <n v="31250"/>
    <n v="73670.19"/>
    <n v="0"/>
    <n v="207420.19"/>
    <n v="256670.19"/>
  </r>
  <r>
    <n v="6375014751"/>
    <s v="Archy"/>
    <s v="Petri"/>
    <s v="Archy Petri"/>
    <x v="0"/>
    <n v="56888"/>
    <n v="17"/>
    <n v="619591"/>
    <n v="500000"/>
    <n v="625000"/>
    <n v="750000"/>
    <n v="1000000"/>
    <n v="1.239182"/>
    <s v="100-125%"/>
    <n v="50000"/>
    <n v="17938.649999999998"/>
    <n v="0"/>
    <n v="0"/>
    <n v="0"/>
    <n v="67938.649999999994"/>
    <n v="124826.65"/>
    <n v="75000"/>
    <n v="26310.02"/>
    <n v="0"/>
    <n v="0"/>
    <n v="0"/>
    <n v="101310.02"/>
    <n v="158198.02000000002"/>
  </r>
  <r>
    <n v="1074899180"/>
    <s v="Agretha"/>
    <s v="Pevreal"/>
    <s v="Agretha Pevreal"/>
    <x v="2"/>
    <n v="84090"/>
    <n v="19"/>
    <n v="633741"/>
    <n v="750000"/>
    <n v="937500"/>
    <n v="1125000"/>
    <n v="1500000"/>
    <n v="0.84498799999999996"/>
    <s v="0-100%"/>
    <n v="95061.15"/>
    <n v="0"/>
    <n v="0"/>
    <n v="0"/>
    <n v="0"/>
    <n v="95061.15"/>
    <n v="179151.15"/>
    <n v="95061.15"/>
    <n v="0"/>
    <n v="0"/>
    <n v="0"/>
    <n v="0"/>
    <n v="95061.15"/>
    <n v="179151.15"/>
  </r>
  <r>
    <n v="2022565827"/>
    <s v="Tracey"/>
    <s v="Phelip"/>
    <s v="Tracey Phelip"/>
    <x v="1"/>
    <n v="53277"/>
    <n v="13"/>
    <n v="546387"/>
    <n v="600000"/>
    <n v="750000"/>
    <n v="900000"/>
    <n v="1200000"/>
    <n v="0.91064500000000004"/>
    <s v="0-100%"/>
    <n v="71030.31"/>
    <n v="0"/>
    <n v="0"/>
    <n v="0"/>
    <n v="0"/>
    <n v="71030.31"/>
    <n v="124307.31"/>
    <n v="81958.05"/>
    <n v="0"/>
    <n v="0"/>
    <n v="0"/>
    <n v="0"/>
    <n v="81958.05"/>
    <n v="135235.04999999999"/>
  </r>
  <r>
    <n v="3458178171"/>
    <s v="Horst"/>
    <s v="Phelips"/>
    <s v="Horst Phelips"/>
    <x v="1"/>
    <n v="57276"/>
    <n v="12"/>
    <n v="449442"/>
    <n v="600000"/>
    <n v="750000"/>
    <n v="900000"/>
    <n v="1200000"/>
    <n v="0.74907000000000001"/>
    <s v="0-100%"/>
    <n v="58427.46"/>
    <n v="0"/>
    <n v="0"/>
    <n v="0"/>
    <n v="0"/>
    <n v="58427.46"/>
    <n v="115703.45999999999"/>
    <n v="67416.3"/>
    <n v="0"/>
    <n v="0"/>
    <n v="0"/>
    <n v="0"/>
    <n v="67416.3"/>
    <n v="124692.3"/>
  </r>
  <r>
    <n v="2575500974"/>
    <s v="Orelia"/>
    <s v="Philipson"/>
    <s v="Orelia Philipson"/>
    <x v="1"/>
    <n v="66504"/>
    <n v="28"/>
    <n v="768592"/>
    <n v="600000"/>
    <n v="750000"/>
    <n v="900000"/>
    <n v="1200000"/>
    <n v="1.2809866666666667"/>
    <s v="125-150%"/>
    <n v="78000"/>
    <n v="25500.000000000004"/>
    <n v="3904.3199999999997"/>
    <n v="0"/>
    <n v="0"/>
    <n v="107404.32"/>
    <n v="173908.32"/>
    <n v="90000"/>
    <n v="33000"/>
    <n v="4648"/>
    <n v="0"/>
    <n v="0"/>
    <n v="127648"/>
    <n v="194152"/>
  </r>
  <r>
    <n v="19662963"/>
    <s v="Vivian"/>
    <s v="Philson"/>
    <s v="Vivian Philson"/>
    <x v="0"/>
    <n v="61944"/>
    <n v="14"/>
    <n v="1082264"/>
    <n v="500000"/>
    <n v="625000"/>
    <n v="750000"/>
    <n v="1000000"/>
    <n v="2.1645279999999998"/>
    <s v="&gt;200%"/>
    <n v="50000"/>
    <n v="18750"/>
    <n v="22500"/>
    <n v="55000"/>
    <n v="8226.4"/>
    <n v="154476.4"/>
    <n v="216420.4"/>
    <n v="75000"/>
    <n v="27500"/>
    <n v="31250"/>
    <n v="82500"/>
    <n v="12339.6"/>
    <n v="228589.6"/>
    <n v="290533.59999999998"/>
  </r>
  <r>
    <n v="7888574610"/>
    <s v="Arvy"/>
    <s v="Phittiplace"/>
    <s v="Arvy Phittiplace"/>
    <x v="0"/>
    <n v="43872"/>
    <n v="27"/>
    <n v="495757"/>
    <n v="500000"/>
    <n v="625000"/>
    <n v="750000"/>
    <n v="1000000"/>
    <n v="0.99151400000000001"/>
    <s v="0-100%"/>
    <n v="49575.700000000004"/>
    <n v="0"/>
    <n v="0"/>
    <n v="0"/>
    <n v="0"/>
    <n v="49575.700000000004"/>
    <n v="93447.700000000012"/>
    <n v="79321.119999999995"/>
    <n v="0"/>
    <n v="0"/>
    <n v="0"/>
    <n v="0"/>
    <n v="79321.119999999995"/>
    <n v="123193.12"/>
  </r>
  <r>
    <n v="2922893758"/>
    <s v="Somerset"/>
    <s v="Phlippsen"/>
    <s v="Somerset Phlippsen"/>
    <x v="0"/>
    <n v="36222"/>
    <n v="21"/>
    <n v="1086845"/>
    <n v="500000"/>
    <n v="625000"/>
    <n v="750000"/>
    <n v="1000000"/>
    <n v="2.1736900000000001"/>
    <s v="&gt;200%"/>
    <n v="50000"/>
    <n v="18750"/>
    <n v="22500"/>
    <n v="55000"/>
    <n v="8684.5"/>
    <n v="154934.5"/>
    <n v="191156.5"/>
    <n v="75000"/>
    <n v="27500"/>
    <n v="31250"/>
    <n v="82500"/>
    <n v="13026.75"/>
    <n v="229276.75"/>
    <n v="265498.75"/>
  </r>
  <r>
    <n v="9627071331"/>
    <s v="Denny"/>
    <s v="Pickard"/>
    <s v="Denny Pickard"/>
    <x v="2"/>
    <n v="124372"/>
    <n v="23"/>
    <n v="961682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78058.86"/>
    <n v="112500"/>
    <n v="41250"/>
    <n v="6045.5"/>
    <n v="0"/>
    <n v="0"/>
    <n v="159795.5"/>
    <n v="284167.5"/>
  </r>
  <r>
    <n v="4502817627"/>
    <s v="Aurelie"/>
    <s v="Pickaver"/>
    <s v="Aurelie Pickaver"/>
    <x v="0"/>
    <n v="63908"/>
    <n v="17"/>
    <n v="662174"/>
    <n v="500000"/>
    <n v="625000"/>
    <n v="750000"/>
    <n v="1000000"/>
    <n v="1.3243480000000001"/>
    <s v="125-150%"/>
    <n v="50000"/>
    <n v="18750"/>
    <n v="6691.32"/>
    <n v="0"/>
    <n v="0"/>
    <n v="75441.320000000007"/>
    <n v="139349.32"/>
    <n v="75000"/>
    <n v="22500"/>
    <n v="9293.5"/>
    <n v="0"/>
    <n v="0"/>
    <n v="106793.5"/>
    <n v="170701.5"/>
  </r>
  <r>
    <n v="1391414047"/>
    <s v="Arleyne"/>
    <s v="Piens"/>
    <s v="Arleyne Piens"/>
    <x v="0"/>
    <n v="36170"/>
    <n v="18"/>
    <n v="1005303"/>
    <n v="500000"/>
    <n v="625000"/>
    <n v="750000"/>
    <n v="1000000"/>
    <n v="2.0106060000000001"/>
    <s v="&gt;200%"/>
    <n v="50000"/>
    <n v="18750"/>
    <n v="22500"/>
    <n v="55000"/>
    <n v="530.30000000000007"/>
    <n v="146780.29999999999"/>
    <n v="182950.3"/>
    <n v="75000"/>
    <n v="22500"/>
    <n v="31250"/>
    <n v="75000"/>
    <n v="689.39"/>
    <n v="204439.39"/>
    <n v="240609.39"/>
  </r>
  <r>
    <n v="6978367184"/>
    <s v="Amberly"/>
    <s v="Pillman"/>
    <s v="Amberly Pillman"/>
    <x v="2"/>
    <n v="92573"/>
    <n v="14"/>
    <n v="823572"/>
    <n v="750000"/>
    <n v="937500"/>
    <n v="1125000"/>
    <n v="1500000"/>
    <n v="1.098096"/>
    <s v="100-125%"/>
    <n v="112500"/>
    <n v="13978.68"/>
    <n v="0"/>
    <n v="0"/>
    <n v="0"/>
    <n v="126478.68"/>
    <n v="219051.68"/>
    <n v="112500"/>
    <n v="13242.96"/>
    <n v="0"/>
    <n v="0"/>
    <n v="0"/>
    <n v="125742.95999999999"/>
    <n v="218315.96"/>
  </r>
  <r>
    <n v="4406664351"/>
    <s v="Vally"/>
    <s v="Pinel"/>
    <s v="Vally Pinel"/>
    <x v="1"/>
    <n v="72749"/>
    <n v="19"/>
    <n v="616122"/>
    <n v="600000"/>
    <n v="750000"/>
    <n v="900000"/>
    <n v="1200000"/>
    <n v="1.0268699999999999"/>
    <s v="100-125%"/>
    <n v="78000"/>
    <n v="2740.7400000000002"/>
    <n v="0"/>
    <n v="0"/>
    <n v="0"/>
    <n v="80740.740000000005"/>
    <n v="153489.74"/>
    <n v="90000"/>
    <n v="3546.84"/>
    <n v="0"/>
    <n v="0"/>
    <n v="0"/>
    <n v="93546.84"/>
    <n v="166295.84"/>
  </r>
  <r>
    <n v="630160104"/>
    <s v="Zonda"/>
    <s v="Pipes"/>
    <s v="Zonda Pipes"/>
    <x v="2"/>
    <n v="105465"/>
    <n v="21"/>
    <n v="593443"/>
    <n v="750000"/>
    <n v="937500"/>
    <n v="1125000"/>
    <n v="1500000"/>
    <n v="0.79125733333333337"/>
    <s v="0-100%"/>
    <n v="89016.45"/>
    <n v="0"/>
    <n v="0"/>
    <n v="0"/>
    <n v="0"/>
    <n v="89016.45"/>
    <n v="194481.45"/>
    <n v="89016.45"/>
    <n v="0"/>
    <n v="0"/>
    <n v="0"/>
    <n v="0"/>
    <n v="89016.45"/>
    <n v="194481.45"/>
  </r>
  <r>
    <n v="5068508845"/>
    <s v="Rainer"/>
    <s v="Pirdy"/>
    <s v="Rainer Pirdy"/>
    <x v="1"/>
    <n v="63652"/>
    <n v="19"/>
    <n v="694093"/>
    <n v="600000"/>
    <n v="750000"/>
    <n v="900000"/>
    <n v="1200000"/>
    <n v="1.1568216666666666"/>
    <s v="100-125%"/>
    <n v="78000"/>
    <n v="15995.810000000001"/>
    <n v="0"/>
    <n v="0"/>
    <n v="0"/>
    <n v="93995.81"/>
    <n v="157647.81"/>
    <n v="90000"/>
    <n v="16936.739999999998"/>
    <n v="0"/>
    <n v="0"/>
    <n v="0"/>
    <n v="106936.73999999999"/>
    <n v="170588.74"/>
  </r>
  <r>
    <n v="5304381319"/>
    <s v="Barbra"/>
    <s v="Pistol"/>
    <s v="Barbra Pistol"/>
    <x v="1"/>
    <n v="74438"/>
    <n v="16"/>
    <n v="839903"/>
    <n v="600000"/>
    <n v="750000"/>
    <n v="900000"/>
    <n v="1200000"/>
    <n v="1.3998383333333333"/>
    <s v="125-150%"/>
    <n v="78000"/>
    <n v="25500.000000000004"/>
    <n v="18879.63"/>
    <n v="0"/>
    <n v="0"/>
    <n v="122379.63"/>
    <n v="196817.63"/>
    <n v="90000"/>
    <n v="27000"/>
    <n v="22475.75"/>
    <n v="0"/>
    <n v="0"/>
    <n v="139475.75"/>
    <n v="213913.75"/>
  </r>
  <r>
    <n v="3086393343"/>
    <s v="Hedwiga"/>
    <s v="Plail"/>
    <s v="Hedwiga Plail"/>
    <x v="2"/>
    <n v="100553"/>
    <n v="21"/>
    <n v="674452"/>
    <n v="750000"/>
    <n v="937500"/>
    <n v="1125000"/>
    <n v="1500000"/>
    <n v="0.89926933333333336"/>
    <s v="0-100%"/>
    <n v="101167.8"/>
    <n v="0"/>
    <n v="0"/>
    <n v="0"/>
    <n v="0"/>
    <n v="101167.8"/>
    <n v="201720.8"/>
    <n v="107912.32000000001"/>
    <n v="0"/>
    <n v="0"/>
    <n v="0"/>
    <n v="0"/>
    <n v="107912.32000000001"/>
    <n v="208465.32"/>
  </r>
  <r>
    <n v="6380488901"/>
    <s v="Nikolaus"/>
    <s v="Plampeyn"/>
    <s v="Nikolaus Plampeyn"/>
    <x v="0"/>
    <n v="33308"/>
    <n v="23"/>
    <n v="277209"/>
    <n v="500000"/>
    <n v="625000"/>
    <n v="750000"/>
    <n v="1000000"/>
    <n v="0.55441799999999997"/>
    <s v="0-100%"/>
    <n v="27720.9"/>
    <n v="0"/>
    <n v="0"/>
    <n v="0"/>
    <n v="0"/>
    <n v="27720.9"/>
    <n v="61028.9"/>
    <n v="41581.35"/>
    <n v="0"/>
    <n v="0"/>
    <n v="0"/>
    <n v="0"/>
    <n v="41581.35"/>
    <n v="74889.350000000006"/>
  </r>
  <r>
    <n v="9545462825"/>
    <s v="Arther"/>
    <s v="Plant"/>
    <s v="Arther Plant"/>
    <x v="1"/>
    <n v="66318"/>
    <n v="16"/>
    <n v="458541"/>
    <n v="600000"/>
    <n v="750000"/>
    <n v="900000"/>
    <n v="1200000"/>
    <n v="0.764235"/>
    <s v="0-100%"/>
    <n v="59610.33"/>
    <n v="0"/>
    <n v="0"/>
    <n v="0"/>
    <n v="0"/>
    <n v="59610.33"/>
    <n v="125928.33"/>
    <n v="73366.559999999998"/>
    <n v="0"/>
    <n v="0"/>
    <n v="0"/>
    <n v="0"/>
    <n v="73366.559999999998"/>
    <n v="139684.56"/>
  </r>
  <r>
    <n v="9984023702"/>
    <s v="Durant"/>
    <s v="Poag"/>
    <s v="Durant Poag"/>
    <x v="0"/>
    <n v="41342"/>
    <n v="20"/>
    <n v="830970"/>
    <n v="500000"/>
    <n v="625000"/>
    <n v="750000"/>
    <n v="1000000"/>
    <n v="1.66194"/>
    <s v="150-200%"/>
    <n v="50000"/>
    <n v="18750"/>
    <n v="22500"/>
    <n v="17813.400000000001"/>
    <n v="0"/>
    <n v="109063.4"/>
    <n v="150405.4"/>
    <n v="75000"/>
    <n v="22500"/>
    <n v="31250"/>
    <n v="24291"/>
    <n v="0"/>
    <n v="153041"/>
    <n v="194383"/>
  </r>
  <r>
    <n v="3932861779"/>
    <s v="Marvin"/>
    <s v="Pochin"/>
    <s v="Marvin Pochin"/>
    <x v="1"/>
    <n v="66367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4142.34"/>
    <n v="90000"/>
    <n v="27000"/>
    <n v="37500"/>
    <n v="37817.699999999997"/>
    <n v="0"/>
    <n v="192317.7"/>
    <n v="258684.7"/>
  </r>
  <r>
    <n v="583595162"/>
    <s v="Jana"/>
    <s v="Polding"/>
    <s v="Jana Polding"/>
    <x v="0"/>
    <n v="47531"/>
    <n v="19"/>
    <n v="680870"/>
    <n v="500000"/>
    <n v="625000"/>
    <n v="750000"/>
    <n v="1000000"/>
    <n v="1.36174"/>
    <s v="125-150%"/>
    <n v="50000"/>
    <n v="18750"/>
    <n v="10056.6"/>
    <n v="0"/>
    <n v="0"/>
    <n v="78806.600000000006"/>
    <n v="126337.60000000001"/>
    <n v="75000"/>
    <n v="27500"/>
    <n v="13967.5"/>
    <n v="0"/>
    <n v="0"/>
    <n v="116467.5"/>
    <n v="163998.5"/>
  </r>
  <r>
    <n v="4972162740"/>
    <s v="Merrel"/>
    <s v="Pomphrey"/>
    <s v="Merrel Pomphrey"/>
    <x v="1"/>
    <n v="64683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n v="110748.57"/>
    <n v="175431.57"/>
    <n v="90000"/>
    <n v="27000"/>
    <n v="8629.25"/>
    <n v="0"/>
    <n v="0"/>
    <n v="125629.25"/>
    <n v="190312.25"/>
  </r>
  <r>
    <n v="6284045549"/>
    <s v="Antons"/>
    <s v="Porkiss"/>
    <s v="Antons Porkiss"/>
    <x v="0"/>
    <n v="61708"/>
    <n v="18"/>
    <n v="659507"/>
    <n v="500000"/>
    <n v="625000"/>
    <n v="750000"/>
    <n v="1000000"/>
    <n v="1.3190139999999999"/>
    <s v="125-150%"/>
    <n v="50000"/>
    <n v="18750"/>
    <n v="6211.26"/>
    <n v="0"/>
    <n v="0"/>
    <n v="74961.259999999995"/>
    <n v="136669.26"/>
    <n v="75000"/>
    <n v="22500"/>
    <n v="8626.75"/>
    <n v="0"/>
    <n v="0"/>
    <n v="106126.75"/>
    <n v="167834.75"/>
  </r>
  <r>
    <n v="8377113392"/>
    <s v="Teriann"/>
    <s v="Portress"/>
    <s v="Teriann Portress"/>
    <x v="0"/>
    <n v="62282"/>
    <n v="21"/>
    <n v="852493"/>
    <n v="500000"/>
    <n v="625000"/>
    <n v="750000"/>
    <n v="1000000"/>
    <n v="1.7049859999999999"/>
    <s v="150-200%"/>
    <n v="50000"/>
    <n v="18750"/>
    <n v="22500"/>
    <n v="22548.46"/>
    <n v="0"/>
    <n v="113798.45999999999"/>
    <n v="176080.46"/>
    <n v="75000"/>
    <n v="22500"/>
    <n v="31250"/>
    <n v="30747.899999999998"/>
    <n v="0"/>
    <n v="159497.9"/>
    <n v="221779.9"/>
  </r>
  <r>
    <n v="1628738227"/>
    <s v="See"/>
    <s v="Postin"/>
    <s v="See Postin"/>
    <x v="1"/>
    <n v="53204"/>
    <n v="28"/>
    <n v="435921"/>
    <n v="600000"/>
    <n v="750000"/>
    <n v="900000"/>
    <n v="1200000"/>
    <n v="0.72653500000000004"/>
    <s v="0-100%"/>
    <n v="56669.73"/>
    <n v="0"/>
    <n v="0"/>
    <n v="0"/>
    <n v="0"/>
    <n v="56669.73"/>
    <n v="109873.73000000001"/>
    <n v="65388.149999999994"/>
    <n v="0"/>
    <n v="0"/>
    <n v="0"/>
    <n v="0"/>
    <n v="65388.149999999994"/>
    <n v="118592.15"/>
  </r>
  <r>
    <n v="1028388519"/>
    <s v="Barde"/>
    <s v="Pound"/>
    <s v="Barde Pound"/>
    <x v="0"/>
    <n v="35149"/>
    <n v="17"/>
    <n v="765238"/>
    <n v="500000"/>
    <n v="625000"/>
    <n v="750000"/>
    <n v="1000000"/>
    <n v="1.5304759999999999"/>
    <s v="150-200%"/>
    <n v="50000"/>
    <n v="18750"/>
    <n v="22500"/>
    <n v="3352.36"/>
    <n v="0"/>
    <n v="94602.36"/>
    <n v="129751.36"/>
    <n v="75000"/>
    <n v="27500"/>
    <n v="31250"/>
    <n v="5028.54"/>
    <n v="0"/>
    <n v="138778.54"/>
    <n v="173927.54"/>
  </r>
  <r>
    <n v="2079803735"/>
    <s v="Shawna"/>
    <s v="Powland"/>
    <s v="Shawna Powland"/>
    <x v="0"/>
    <n v="54843"/>
    <n v="20"/>
    <n v="458838"/>
    <n v="500000"/>
    <n v="625000"/>
    <n v="750000"/>
    <n v="1000000"/>
    <n v="0.91767600000000005"/>
    <s v="0-100%"/>
    <n v="45883.8"/>
    <n v="0"/>
    <n v="0"/>
    <n v="0"/>
    <n v="0"/>
    <n v="45883.8"/>
    <n v="100726.8"/>
    <n v="73414.080000000002"/>
    <n v="0"/>
    <n v="0"/>
    <n v="0"/>
    <n v="0"/>
    <n v="73414.080000000002"/>
    <n v="128257.08"/>
  </r>
  <r>
    <n v="2565093969"/>
    <s v="Nelly"/>
    <s v="Prando"/>
    <s v="Nelly Prando"/>
    <x v="0"/>
    <n v="46352"/>
    <n v="25"/>
    <n v="825594"/>
    <n v="500000"/>
    <n v="625000"/>
    <n v="750000"/>
    <n v="1000000"/>
    <n v="1.6511880000000001"/>
    <s v="150-200%"/>
    <n v="50000"/>
    <n v="18750"/>
    <n v="22500"/>
    <n v="16630.68"/>
    <n v="0"/>
    <n v="107880.68"/>
    <n v="154232.68"/>
    <n v="75000"/>
    <n v="27500"/>
    <n v="31250"/>
    <n v="24946.02"/>
    <n v="0"/>
    <n v="158696.01999999999"/>
    <n v="205048.02"/>
  </r>
  <r>
    <n v="6271204627"/>
    <s v="Brien"/>
    <s v="Prate"/>
    <s v="Brien Prate"/>
    <x v="1"/>
    <n v="77962"/>
    <n v="23"/>
    <n v="521382"/>
    <n v="600000"/>
    <n v="750000"/>
    <n v="900000"/>
    <n v="1200000"/>
    <n v="0.86897000000000002"/>
    <s v="0-100%"/>
    <n v="67779.66"/>
    <n v="0"/>
    <n v="0"/>
    <n v="0"/>
    <n v="0"/>
    <n v="67779.66"/>
    <n v="145741.66"/>
    <n v="78207.3"/>
    <n v="0"/>
    <n v="0"/>
    <n v="0"/>
    <n v="0"/>
    <n v="78207.3"/>
    <n v="156169.29999999999"/>
  </r>
  <r>
    <n v="6300411419"/>
    <s v="Donnell"/>
    <s v="Preon"/>
    <s v="Donnell Preon"/>
    <x v="0"/>
    <n v="43293"/>
    <n v="18"/>
    <n v="624543"/>
    <n v="500000"/>
    <n v="625000"/>
    <n v="750000"/>
    <n v="1000000"/>
    <n v="1.2490859999999999"/>
    <s v="100-125%"/>
    <n v="50000"/>
    <n v="18681.45"/>
    <n v="0"/>
    <n v="0"/>
    <n v="0"/>
    <n v="68681.45"/>
    <n v="111974.45"/>
    <n v="75000"/>
    <n v="22417.739999999998"/>
    <n v="0"/>
    <n v="0"/>
    <n v="0"/>
    <n v="97417.739999999991"/>
    <n v="140710.74"/>
  </r>
  <r>
    <n v="6148303353"/>
    <s v="Ike"/>
    <s v="Pretorius"/>
    <s v="Ike Pretorius"/>
    <x v="2"/>
    <n v="118836"/>
    <n v="19"/>
    <n v="1128878"/>
    <n v="750000"/>
    <n v="937500"/>
    <n v="1125000"/>
    <n v="1500000"/>
    <n v="1.5051706666666667"/>
    <s v="150-200%"/>
    <n v="112500"/>
    <n v="35625"/>
    <n v="43125"/>
    <n v="1163.3999999999999"/>
    <n v="0"/>
    <n v="192413.4"/>
    <n v="311249.40000000002"/>
    <n v="112500"/>
    <n v="33750"/>
    <n v="46875"/>
    <n v="1163.3999999999999"/>
    <n v="0"/>
    <n v="194288.4"/>
    <n v="313124.40000000002"/>
  </r>
  <r>
    <n v="8254304106"/>
    <s v="Mirabel"/>
    <s v="Prigmore"/>
    <s v="Mirabel Prigmore"/>
    <x v="1"/>
    <n v="71687"/>
    <n v="17"/>
    <n v="654001"/>
    <n v="600000"/>
    <n v="750000"/>
    <n v="900000"/>
    <n v="1200000"/>
    <n v="1.0900016666666668"/>
    <s v="100-125%"/>
    <n v="78000"/>
    <n v="9180.17"/>
    <n v="0"/>
    <n v="0"/>
    <n v="0"/>
    <n v="87180.17"/>
    <n v="158867.16999999998"/>
    <n v="90000"/>
    <n v="11880.22"/>
    <n v="0"/>
    <n v="0"/>
    <n v="0"/>
    <n v="101880.22"/>
    <n v="173567.22"/>
  </r>
  <r>
    <n v="6769297310"/>
    <s v="Pavlov"/>
    <s v="Pucknell"/>
    <s v="Pavlov Pucknell"/>
    <x v="2"/>
    <n v="83667"/>
    <n v="23"/>
    <n v="702700"/>
    <n v="750000"/>
    <n v="937500"/>
    <n v="1125000"/>
    <n v="1500000"/>
    <n v="0.93693333333333328"/>
    <s v="0-100%"/>
    <n v="105405"/>
    <n v="0"/>
    <n v="0"/>
    <n v="0"/>
    <n v="0"/>
    <n v="105405"/>
    <n v="189072"/>
    <n v="112432"/>
    <n v="0"/>
    <n v="0"/>
    <n v="0"/>
    <n v="0"/>
    <n v="112432"/>
    <n v="196099"/>
  </r>
  <r>
    <n v="4219825649"/>
    <s v="Olenka"/>
    <s v="Puddicombe"/>
    <s v="Olenka Puddicombe"/>
    <x v="2"/>
    <n v="102823"/>
    <n v="21"/>
    <n v="1194738"/>
    <n v="750000"/>
    <n v="937500"/>
    <n v="1125000"/>
    <n v="1500000"/>
    <n v="1.592984"/>
    <s v="150-200%"/>
    <n v="112500"/>
    <n v="35625"/>
    <n v="43125"/>
    <n v="20921.399999999998"/>
    <n v="0"/>
    <n v="212171.4"/>
    <n v="314994.40000000002"/>
    <n v="112500"/>
    <n v="41250"/>
    <n v="46875"/>
    <n v="23013.54"/>
    <n v="0"/>
    <n v="223638.54"/>
    <n v="326461.54000000004"/>
  </r>
  <r>
    <n v="8017115954"/>
    <s v="Nanine"/>
    <s v="Pummell"/>
    <s v="Nanine Pummell"/>
    <x v="1"/>
    <n v="53058"/>
    <n v="21"/>
    <n v="637937"/>
    <n v="600000"/>
    <n v="750000"/>
    <n v="900000"/>
    <n v="1200000"/>
    <n v="1.0632283333333334"/>
    <s v="100-125%"/>
    <n v="78000"/>
    <n v="6449.2900000000009"/>
    <n v="0"/>
    <n v="0"/>
    <n v="0"/>
    <n v="84449.290000000008"/>
    <n v="137507.29"/>
    <n v="96000"/>
    <n v="6449.2900000000009"/>
    <n v="0"/>
    <n v="0"/>
    <n v="0"/>
    <n v="102449.29000000001"/>
    <n v="155507.29"/>
  </r>
  <r>
    <n v="4638232353"/>
    <s v="Myrilla"/>
    <s v="Purvey"/>
    <s v="Myrilla Purvey"/>
    <x v="1"/>
    <n v="66990"/>
    <n v="24"/>
    <n v="868613"/>
    <n v="600000"/>
    <n v="750000"/>
    <n v="900000"/>
    <n v="1200000"/>
    <n v="1.4476883333333332"/>
    <s v="125-150%"/>
    <n v="78000"/>
    <n v="25500.000000000004"/>
    <n v="24908.73"/>
    <n v="0"/>
    <n v="0"/>
    <n v="128408.73"/>
    <n v="195398.72999999998"/>
    <n v="90000"/>
    <n v="27000"/>
    <n v="29653.25"/>
    <n v="0"/>
    <n v="0"/>
    <n v="146653.25"/>
    <n v="213643.25"/>
  </r>
  <r>
    <n v="589071254"/>
    <s v="Alleen"/>
    <s v="Pymar"/>
    <s v="Alleen Pymar"/>
    <x v="2"/>
    <n v="109778"/>
    <n v="16"/>
    <n v="850684"/>
    <n v="750000"/>
    <n v="937500"/>
    <n v="1125000"/>
    <n v="1500000"/>
    <n v="1.1342453333333333"/>
    <s v="100-125%"/>
    <n v="112500"/>
    <n v="19129.96"/>
    <n v="0"/>
    <n v="0"/>
    <n v="0"/>
    <n v="131629.96"/>
    <n v="241407.96"/>
    <n v="112500"/>
    <n v="22150.48"/>
    <n v="0"/>
    <n v="0"/>
    <n v="0"/>
    <n v="134650.48000000001"/>
    <n v="244428.48"/>
  </r>
  <r>
    <n v="5353923685"/>
    <s v="Carmelia"/>
    <s v="Quainton"/>
    <s v="Carmelia Quainton"/>
    <x v="2"/>
    <n v="80043"/>
    <n v="22"/>
    <n v="921203"/>
    <n v="750000"/>
    <n v="937500"/>
    <n v="1125000"/>
    <n v="1500000"/>
    <n v="1.2282706666666667"/>
    <s v="100-125%"/>
    <n v="112500"/>
    <n v="32528.57"/>
    <n v="0"/>
    <n v="0"/>
    <n v="0"/>
    <n v="145028.57"/>
    <n v="225071.57"/>
    <n v="112500"/>
    <n v="30816.539999999997"/>
    <n v="0"/>
    <n v="0"/>
    <n v="0"/>
    <n v="143316.54"/>
    <n v="223359.54"/>
  </r>
  <r>
    <n v="2524572722"/>
    <s v="Nobie"/>
    <s v="Queripel"/>
    <s v="Nobie Queripel"/>
    <x v="1"/>
    <n v="58232"/>
    <n v="29"/>
    <n v="718836"/>
    <n v="600000"/>
    <n v="750000"/>
    <n v="900000"/>
    <n v="1200000"/>
    <n v="1.1980599999999999"/>
    <s v="100-125%"/>
    <n v="78000"/>
    <n v="20202.120000000003"/>
    <n v="0"/>
    <n v="0"/>
    <n v="0"/>
    <n v="98202.12"/>
    <n v="156434.12"/>
    <n v="90000"/>
    <n v="21390.48"/>
    <n v="0"/>
    <n v="0"/>
    <n v="0"/>
    <n v="111390.48"/>
    <n v="169622.47999999998"/>
  </r>
  <r>
    <n v="1444572199"/>
    <s v="Maure"/>
    <s v="Quinane"/>
    <s v="Maure Quinane"/>
    <x v="2"/>
    <n v="120364"/>
    <n v="19"/>
    <n v="89343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60116.08000000002"/>
    <n v="112500"/>
    <n v="31555.040000000001"/>
    <n v="0"/>
    <n v="0"/>
    <n v="0"/>
    <n v="144055.04000000001"/>
    <n v="264419.04000000004"/>
  </r>
  <r>
    <n v="6378969205"/>
    <s v="Sibby"/>
    <s v="Rastrick"/>
    <s v="Sibby Rastrick"/>
    <x v="2"/>
    <n v="101118"/>
    <n v="22"/>
    <n v="785622"/>
    <n v="750000"/>
    <n v="937500"/>
    <n v="1125000"/>
    <n v="1500000"/>
    <n v="1.047496"/>
    <s v="100-125%"/>
    <n v="112500"/>
    <n v="6768.18"/>
    <n v="0"/>
    <n v="0"/>
    <n v="0"/>
    <n v="119268.18"/>
    <n v="220386.18"/>
    <n v="120000"/>
    <n v="6055.7400000000007"/>
    <n v="0"/>
    <n v="0"/>
    <n v="0"/>
    <n v="126055.74"/>
    <n v="227173.74"/>
  </r>
  <r>
    <n v="9163060264"/>
    <s v="Maryrose"/>
    <s v="Ravenshaw"/>
    <s v="Maryrose Ravenshaw"/>
    <x v="1"/>
    <n v="76433"/>
    <n v="21"/>
    <n v="818193"/>
    <n v="600000"/>
    <n v="750000"/>
    <n v="900000"/>
    <n v="1200000"/>
    <n v="1.3636550000000001"/>
    <s v="125-150%"/>
    <n v="78000"/>
    <n v="25500.000000000004"/>
    <n v="14320.529999999999"/>
    <n v="0"/>
    <n v="0"/>
    <n v="117820.53"/>
    <n v="194253.53"/>
    <n v="90000"/>
    <n v="33000"/>
    <n v="17048.25"/>
    <n v="0"/>
    <n v="0"/>
    <n v="140048.25"/>
    <n v="216481.25"/>
  </r>
  <r>
    <n v="8692509450"/>
    <s v="Micah"/>
    <s v="Rawdales"/>
    <s v="Micah Rawdales"/>
    <x v="0"/>
    <n v="35506"/>
    <n v="17"/>
    <n v="890240"/>
    <n v="500000"/>
    <n v="625000"/>
    <n v="750000"/>
    <n v="1000000"/>
    <n v="1.7804800000000001"/>
    <s v="150-200%"/>
    <n v="50000"/>
    <n v="18750"/>
    <n v="22500"/>
    <n v="30852.799999999999"/>
    <n v="0"/>
    <n v="122102.8"/>
    <n v="157608.79999999999"/>
    <n v="75000"/>
    <n v="27500"/>
    <n v="31250"/>
    <n v="46279.200000000004"/>
    <n v="0"/>
    <n v="180029.2"/>
    <n v="215535.2"/>
  </r>
  <r>
    <n v="9072843924"/>
    <s v="Drake"/>
    <s v="Rawlison"/>
    <s v="Drake Rawlison"/>
    <x v="0"/>
    <n v="40376"/>
    <n v="11"/>
    <n v="818109"/>
    <n v="500000"/>
    <n v="625000"/>
    <n v="750000"/>
    <n v="1000000"/>
    <n v="1.636218"/>
    <s v="150-200%"/>
    <n v="50000"/>
    <n v="18750"/>
    <n v="22500"/>
    <n v="14983.98"/>
    <n v="0"/>
    <n v="106233.98"/>
    <n v="146609.97999999998"/>
    <n v="80000"/>
    <n v="21250"/>
    <n v="25000"/>
    <n v="14983.98"/>
    <n v="0"/>
    <n v="141233.98000000001"/>
    <n v="181609.98"/>
  </r>
  <r>
    <n v="6478891895"/>
    <s v="Chaddie"/>
    <s v="Record"/>
    <s v="Chaddie Record"/>
    <x v="2"/>
    <n v="90997"/>
    <n v="18"/>
    <n v="716416"/>
    <n v="750000"/>
    <n v="937500"/>
    <n v="1125000"/>
    <n v="1500000"/>
    <n v="0.95522133333333337"/>
    <s v="0-100%"/>
    <n v="107462.39999999999"/>
    <n v="0"/>
    <n v="0"/>
    <n v="0"/>
    <n v="0"/>
    <n v="107462.39999999999"/>
    <n v="198459.4"/>
    <n v="114626.56"/>
    <n v="0"/>
    <n v="0"/>
    <n v="0"/>
    <n v="0"/>
    <n v="114626.56"/>
    <n v="205623.56"/>
  </r>
  <r>
    <n v="85304042"/>
    <s v="Garrot"/>
    <s v="Redrup"/>
    <s v="Garrot Redrup"/>
    <x v="1"/>
    <n v="69710"/>
    <n v="18"/>
    <n v="771161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77653.81"/>
    <n v="90000"/>
    <n v="27000"/>
    <n v="5290.25"/>
    <n v="0"/>
    <n v="0"/>
    <n v="122290.25"/>
    <n v="192000.25"/>
  </r>
  <r>
    <n v="6724903874"/>
    <s v="Jamil"/>
    <s v="Regnard"/>
    <s v="Jamil Regnard"/>
    <x v="2"/>
    <n v="118446"/>
    <n v="22"/>
    <n v="808753"/>
    <n v="750000"/>
    <n v="937500"/>
    <n v="1125000"/>
    <n v="1500000"/>
    <n v="1.0783373333333333"/>
    <s v="100-125%"/>
    <n v="112500"/>
    <n v="11163.07"/>
    <n v="0"/>
    <n v="0"/>
    <n v="0"/>
    <n v="123663.07"/>
    <n v="242109.07"/>
    <n v="112500"/>
    <n v="10575.539999999999"/>
    <n v="0"/>
    <n v="0"/>
    <n v="0"/>
    <n v="123075.54"/>
    <n v="241521.53999999998"/>
  </r>
  <r>
    <n v="8658719154"/>
    <s v="Jae"/>
    <s v="Reihm"/>
    <s v="Jae Reihm"/>
    <x v="2"/>
    <n v="114511"/>
    <n v="15"/>
    <n v="634351"/>
    <n v="750000"/>
    <n v="937500"/>
    <n v="1125000"/>
    <n v="1500000"/>
    <n v="0.84580133333333329"/>
    <s v="0-100%"/>
    <n v="95152.65"/>
    <n v="0"/>
    <n v="0"/>
    <n v="0"/>
    <n v="0"/>
    <n v="95152.65"/>
    <n v="209663.65"/>
    <n v="101496.16"/>
    <n v="0"/>
    <n v="0"/>
    <n v="0"/>
    <n v="0"/>
    <n v="101496.16"/>
    <n v="216007.16"/>
  </r>
  <r>
    <n v="9782845590"/>
    <s v="Berk"/>
    <s v="Remnant"/>
    <s v="Berk Remnant"/>
    <x v="2"/>
    <n v="97594"/>
    <n v="18"/>
    <n v="629139"/>
    <n v="750000"/>
    <n v="937500"/>
    <n v="1125000"/>
    <n v="1500000"/>
    <n v="0.83885200000000004"/>
    <s v="0-100%"/>
    <n v="94370.849999999991"/>
    <n v="0"/>
    <n v="0"/>
    <n v="0"/>
    <n v="0"/>
    <n v="94370.849999999991"/>
    <n v="191964.84999999998"/>
    <n v="94370.849999999991"/>
    <n v="0"/>
    <n v="0"/>
    <n v="0"/>
    <n v="0"/>
    <n v="94370.849999999991"/>
    <n v="191964.84999999998"/>
  </r>
  <r>
    <n v="7118642576"/>
    <s v="Ophelia"/>
    <s v="Renak"/>
    <s v="Ophelia Renak"/>
    <x v="0"/>
    <n v="31307"/>
    <n v="19"/>
    <n v="817155"/>
    <n v="500000"/>
    <n v="625000"/>
    <n v="750000"/>
    <n v="1000000"/>
    <n v="1.6343099999999999"/>
    <s v="150-200%"/>
    <n v="50000"/>
    <n v="18750"/>
    <n v="22500"/>
    <n v="14774.1"/>
    <n v="0"/>
    <n v="106024.1"/>
    <n v="137331.1"/>
    <n v="75000"/>
    <n v="27500"/>
    <n v="31250"/>
    <n v="22161.15"/>
    <n v="0"/>
    <n v="155911.15"/>
    <n v="187218.15"/>
  </r>
  <r>
    <n v="9258570278"/>
    <s v="Mallissa"/>
    <s v="Renak"/>
    <s v="Mallissa Renak"/>
    <x v="2"/>
    <n v="114845"/>
    <n v="26"/>
    <n v="952586"/>
    <n v="750000"/>
    <n v="937500"/>
    <n v="1125000"/>
    <n v="1500000"/>
    <n v="1.2701146666666667"/>
    <s v="125-150%"/>
    <n v="112500"/>
    <n v="35625"/>
    <n v="3469.78"/>
    <n v="0"/>
    <n v="0"/>
    <n v="151594.78"/>
    <n v="266439.78000000003"/>
    <n v="120000"/>
    <n v="31875.000000000004"/>
    <n v="3017.2000000000003"/>
    <n v="0"/>
    <n v="0"/>
    <n v="154892.20000000001"/>
    <n v="269737.2"/>
  </r>
  <r>
    <n v="3488994694"/>
    <s v="Wheeler"/>
    <s v="Renoden"/>
    <s v="Wheeler Renoden"/>
    <x v="2"/>
    <n v="120422"/>
    <n v="22"/>
    <n v="732905"/>
    <n v="750000"/>
    <n v="937500"/>
    <n v="1125000"/>
    <n v="1500000"/>
    <n v="0.97720666666666667"/>
    <s v="0-100%"/>
    <n v="109935.75"/>
    <n v="0"/>
    <n v="0"/>
    <n v="0"/>
    <n v="0"/>
    <n v="109935.75"/>
    <n v="230357.75"/>
    <n v="109935.75"/>
    <n v="0"/>
    <n v="0"/>
    <n v="0"/>
    <n v="0"/>
    <n v="109935.75"/>
    <n v="230357.75"/>
  </r>
  <r>
    <n v="8349606134"/>
    <s v="Beaufort"/>
    <s v="Rentcome"/>
    <s v="Beaufort Rentcome"/>
    <x v="0"/>
    <n v="36618"/>
    <n v="21"/>
    <n v="778272"/>
    <n v="500000"/>
    <n v="625000"/>
    <n v="750000"/>
    <n v="1000000"/>
    <n v="1.5565439999999999"/>
    <s v="150-200%"/>
    <n v="50000"/>
    <n v="18750"/>
    <n v="22500"/>
    <n v="6219.84"/>
    <n v="0"/>
    <n v="97469.84"/>
    <n v="134087.84"/>
    <n v="80000"/>
    <n v="21250"/>
    <n v="25000"/>
    <n v="6219.84"/>
    <n v="0"/>
    <n v="132469.84"/>
    <n v="169087.84"/>
  </r>
  <r>
    <n v="6209983448"/>
    <s v="Ellery"/>
    <s v="Renzini"/>
    <s v="Ellery Renzini"/>
    <x v="1"/>
    <n v="72962"/>
    <n v="23"/>
    <n v="89563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207045.14"/>
    <n v="90000"/>
    <n v="27000"/>
    <n v="36408.5"/>
    <n v="0"/>
    <n v="0"/>
    <n v="153408.5"/>
    <n v="226370.5"/>
  </r>
  <r>
    <n v="5341512014"/>
    <s v="Fianna"/>
    <s v="Restorick"/>
    <s v="Fianna Restorick"/>
    <x v="0"/>
    <n v="57651"/>
    <n v="14"/>
    <n v="542971"/>
    <n v="500000"/>
    <n v="625000"/>
    <n v="750000"/>
    <n v="1000000"/>
    <n v="1.085942"/>
    <s v="100-125%"/>
    <n v="50000"/>
    <n v="6445.65"/>
    <n v="0"/>
    <n v="0"/>
    <n v="0"/>
    <n v="56445.65"/>
    <n v="114096.65"/>
    <n v="80000"/>
    <n v="7305.0700000000006"/>
    <n v="0"/>
    <n v="0"/>
    <n v="0"/>
    <n v="87305.07"/>
    <n v="144956.07"/>
  </r>
  <r>
    <n v="1892125439"/>
    <s v="Amalle"/>
    <s v="Reymers"/>
    <s v="Amalle Reymers"/>
    <x v="2"/>
    <n v="95373"/>
    <n v="31"/>
    <n v="691612"/>
    <n v="750000"/>
    <n v="937500"/>
    <n v="1125000"/>
    <n v="1500000"/>
    <n v="0.92214933333333338"/>
    <s v="0-100%"/>
    <n v="103741.8"/>
    <n v="0"/>
    <n v="0"/>
    <n v="0"/>
    <n v="0"/>
    <n v="103741.8"/>
    <n v="199114.8"/>
    <n v="110657.92"/>
    <n v="0"/>
    <n v="0"/>
    <n v="0"/>
    <n v="0"/>
    <n v="110657.92"/>
    <n v="206030.91999999998"/>
  </r>
  <r>
    <n v="3273288531"/>
    <s v="Marlon"/>
    <s v="Rhodus"/>
    <s v="Marlon Rhodus"/>
    <x v="1"/>
    <n v="50699"/>
    <n v="19"/>
    <n v="526014"/>
    <n v="600000"/>
    <n v="750000"/>
    <n v="900000"/>
    <n v="1200000"/>
    <n v="0.87668999999999997"/>
    <s v="0-100%"/>
    <n v="68381.820000000007"/>
    <n v="0"/>
    <n v="0"/>
    <n v="0"/>
    <n v="0"/>
    <n v="68381.820000000007"/>
    <n v="119080.82"/>
    <n v="84162.240000000005"/>
    <n v="0"/>
    <n v="0"/>
    <n v="0"/>
    <n v="0"/>
    <n v="84162.240000000005"/>
    <n v="134861.24"/>
  </r>
  <r>
    <n v="999389173"/>
    <s v="Bil"/>
    <s v="Riatt"/>
    <s v="Bil Riatt"/>
    <x v="0"/>
    <n v="37224"/>
    <n v="19"/>
    <n v="550598"/>
    <n v="500000"/>
    <n v="625000"/>
    <n v="750000"/>
    <n v="1000000"/>
    <n v="1.1011960000000001"/>
    <s v="100-125%"/>
    <n v="50000"/>
    <n v="7589.7"/>
    <n v="0"/>
    <n v="0"/>
    <n v="0"/>
    <n v="57589.7"/>
    <n v="94813.7"/>
    <n v="75000"/>
    <n v="9107.64"/>
    <n v="0"/>
    <n v="0"/>
    <n v="0"/>
    <n v="84107.64"/>
    <n v="121331.64"/>
  </r>
  <r>
    <n v="4223282808"/>
    <s v="Kippar"/>
    <s v="Ricardin"/>
    <s v="Kippar Ricardin"/>
    <x v="0"/>
    <n v="52880"/>
    <n v="20"/>
    <n v="860163"/>
    <n v="500000"/>
    <n v="625000"/>
    <n v="750000"/>
    <n v="1000000"/>
    <n v="1.720326"/>
    <s v="150-200%"/>
    <n v="50000"/>
    <n v="18750"/>
    <n v="22500"/>
    <n v="24235.86"/>
    <n v="0"/>
    <n v="115485.86"/>
    <n v="168365.86"/>
    <n v="80000"/>
    <n v="21250"/>
    <n v="25000"/>
    <n v="24235.86"/>
    <n v="0"/>
    <n v="150485.85999999999"/>
    <n v="203365.86"/>
  </r>
  <r>
    <n v="3211170715"/>
    <s v="Mercy"/>
    <s v="Richemont"/>
    <s v="Mercy Richemont"/>
    <x v="0"/>
    <n v="57666"/>
    <n v="24"/>
    <n v="229221"/>
    <n v="500000"/>
    <n v="625000"/>
    <n v="750000"/>
    <n v="1000000"/>
    <n v="0.45844200000000002"/>
    <s v="0-100%"/>
    <n v="22922.100000000002"/>
    <n v="0"/>
    <n v="0"/>
    <n v="0"/>
    <n v="0"/>
    <n v="22922.100000000002"/>
    <n v="80588.100000000006"/>
    <n v="34383.15"/>
    <n v="0"/>
    <n v="0"/>
    <n v="0"/>
    <n v="0"/>
    <n v="34383.15"/>
    <n v="92049.15"/>
  </r>
  <r>
    <n v="2421688019"/>
    <s v="May"/>
    <s v="Richings"/>
    <s v="May Richings"/>
    <x v="2"/>
    <n v="92591"/>
    <n v="21"/>
    <n v="907833"/>
    <n v="750000"/>
    <n v="937500"/>
    <n v="1125000"/>
    <n v="1500000"/>
    <n v="1.2104440000000001"/>
    <s v="100-125%"/>
    <n v="112500"/>
    <n v="29988.27"/>
    <n v="0"/>
    <n v="0"/>
    <n v="0"/>
    <n v="142488.26999999999"/>
    <n v="235079.27"/>
    <n v="112500"/>
    <n v="28409.94"/>
    <n v="0"/>
    <n v="0"/>
    <n v="0"/>
    <n v="140909.94"/>
    <n v="233500.94"/>
  </r>
  <r>
    <n v="62571575"/>
    <s v="Evvy"/>
    <s v="Riedel"/>
    <s v="Evvy Riedel"/>
    <x v="2"/>
    <n v="121308"/>
    <n v="27"/>
    <n v="716671"/>
    <n v="750000"/>
    <n v="937500"/>
    <n v="1125000"/>
    <n v="1500000"/>
    <n v="0.95556133333333337"/>
    <s v="0-100%"/>
    <n v="107500.65"/>
    <n v="0"/>
    <n v="0"/>
    <n v="0"/>
    <n v="0"/>
    <n v="107500.65"/>
    <n v="228808.65"/>
    <n v="107500.65"/>
    <n v="0"/>
    <n v="0"/>
    <n v="0"/>
    <n v="0"/>
    <n v="107500.65"/>
    <n v="228808.65"/>
  </r>
  <r>
    <n v="9457151267"/>
    <s v="Engracia"/>
    <s v="Rigolle"/>
    <s v="Engracia Rigolle"/>
    <x v="0"/>
    <n v="59083"/>
    <n v="18"/>
    <n v="543827"/>
    <n v="500000"/>
    <n v="625000"/>
    <n v="750000"/>
    <n v="1000000"/>
    <n v="1.0876539999999999"/>
    <s v="100-125%"/>
    <n v="50000"/>
    <n v="6574.05"/>
    <n v="0"/>
    <n v="0"/>
    <n v="0"/>
    <n v="56574.05"/>
    <n v="115657.05"/>
    <n v="75000"/>
    <n v="7888.86"/>
    <n v="0"/>
    <n v="0"/>
    <n v="0"/>
    <n v="82888.86"/>
    <n v="141971.85999999999"/>
  </r>
  <r>
    <n v="6713405010"/>
    <s v="Wallas"/>
    <s v="Riolfi"/>
    <s v="Wallas Riolfi"/>
    <x v="0"/>
    <n v="49505"/>
    <n v="23"/>
    <n v="662269"/>
    <n v="500000"/>
    <n v="625000"/>
    <n v="750000"/>
    <n v="1000000"/>
    <n v="1.324538"/>
    <s v="125-150%"/>
    <n v="50000"/>
    <n v="18750"/>
    <n v="6708.42"/>
    <n v="0"/>
    <n v="0"/>
    <n v="75458.42"/>
    <n v="124963.42"/>
    <n v="75000"/>
    <n v="22500"/>
    <n v="9317.25"/>
    <n v="0"/>
    <n v="0"/>
    <n v="106817.25"/>
    <n v="156322.25"/>
  </r>
  <r>
    <n v="25254650"/>
    <s v="Dyane"/>
    <s v="Rival"/>
    <s v="Dyane Rival"/>
    <x v="2"/>
    <n v="90630"/>
    <n v="18"/>
    <n v="534301"/>
    <n v="750000"/>
    <n v="937500"/>
    <n v="1125000"/>
    <n v="1500000"/>
    <n v="0.71240133333333333"/>
    <s v="0-100%"/>
    <n v="80145.149999999994"/>
    <n v="0"/>
    <n v="0"/>
    <n v="0"/>
    <n v="0"/>
    <n v="80145.149999999994"/>
    <n v="170775.15"/>
    <n v="80145.149999999994"/>
    <n v="0"/>
    <n v="0"/>
    <n v="0"/>
    <n v="0"/>
    <n v="80145.149999999994"/>
    <n v="170775.15"/>
  </r>
  <r>
    <n v="8302317314"/>
    <s v="Orion"/>
    <s v="Robak"/>
    <s v="Orion Robak"/>
    <x v="2"/>
    <n v="75594"/>
    <n v="22"/>
    <n v="551513"/>
    <n v="750000"/>
    <n v="937500"/>
    <n v="1125000"/>
    <n v="1500000"/>
    <n v="0.73535066666666671"/>
    <s v="0-100%"/>
    <n v="82726.95"/>
    <n v="0"/>
    <n v="0"/>
    <n v="0"/>
    <n v="0"/>
    <n v="82726.95"/>
    <n v="158320.95000000001"/>
    <n v="88242.08"/>
    <n v="0"/>
    <n v="0"/>
    <n v="0"/>
    <n v="0"/>
    <n v="88242.08"/>
    <n v="163836.08000000002"/>
  </r>
  <r>
    <n v="8467388188"/>
    <s v="Juditha"/>
    <s v="Robe"/>
    <s v="Juditha Robe"/>
    <x v="1"/>
    <n v="60837"/>
    <n v="14"/>
    <n v="857724"/>
    <n v="600000"/>
    <n v="750000"/>
    <n v="900000"/>
    <n v="1200000"/>
    <n v="1.42954"/>
    <s v="125-150%"/>
    <n v="78000"/>
    <n v="25500.000000000004"/>
    <n v="22622.04"/>
    <n v="0"/>
    <n v="0"/>
    <n v="126122.04000000001"/>
    <n v="186959.04"/>
    <n v="90000"/>
    <n v="33000"/>
    <n v="26931"/>
    <n v="0"/>
    <n v="0"/>
    <n v="149931"/>
    <n v="210768"/>
  </r>
  <r>
    <n v="939715988"/>
    <s v="Gaelan"/>
    <s v="Robrow"/>
    <s v="Gaelan Robrow"/>
    <x v="2"/>
    <n v="97130"/>
    <n v="20"/>
    <n v="505122"/>
    <n v="750000"/>
    <n v="937500"/>
    <n v="1125000"/>
    <n v="1500000"/>
    <n v="0.67349599999999998"/>
    <s v="0-100%"/>
    <n v="75768.3"/>
    <n v="0"/>
    <n v="0"/>
    <n v="0"/>
    <n v="0"/>
    <n v="75768.3"/>
    <n v="172898.3"/>
    <n v="80819.520000000004"/>
    <n v="0"/>
    <n v="0"/>
    <n v="0"/>
    <n v="0"/>
    <n v="80819.520000000004"/>
    <n v="177949.52000000002"/>
  </r>
  <r>
    <n v="76572129"/>
    <s v="Doralia"/>
    <s v="Robshaw"/>
    <s v="Doralia Robshaw"/>
    <x v="2"/>
    <n v="85993"/>
    <n v="25"/>
    <n v="585356"/>
    <n v="750000"/>
    <n v="937500"/>
    <n v="1125000"/>
    <n v="1500000"/>
    <n v="0.78047466666666665"/>
    <s v="0-100%"/>
    <n v="87803.4"/>
    <n v="0"/>
    <n v="0"/>
    <n v="0"/>
    <n v="0"/>
    <n v="87803.4"/>
    <n v="173796.4"/>
    <n v="87803.4"/>
    <n v="0"/>
    <n v="0"/>
    <n v="0"/>
    <n v="0"/>
    <n v="87803.4"/>
    <n v="173796.4"/>
  </r>
  <r>
    <n v="4808886316"/>
    <s v="Tiebout"/>
    <s v="Roby"/>
    <s v="Tiebout Roby"/>
    <x v="2"/>
    <n v="89443"/>
    <n v="23"/>
    <n v="719544"/>
    <n v="750000"/>
    <n v="937500"/>
    <n v="1125000"/>
    <n v="1500000"/>
    <n v="0.95939200000000002"/>
    <s v="0-100%"/>
    <n v="107931.59999999999"/>
    <n v="0"/>
    <n v="0"/>
    <n v="0"/>
    <n v="0"/>
    <n v="107931.59999999999"/>
    <n v="197374.59999999998"/>
    <n v="107931.59999999999"/>
    <n v="0"/>
    <n v="0"/>
    <n v="0"/>
    <n v="0"/>
    <n v="107931.59999999999"/>
    <n v="197374.59999999998"/>
  </r>
  <r>
    <n v="1351073265"/>
    <s v="Emelyne"/>
    <s v="Rochford"/>
    <s v="Emelyne Rochford"/>
    <x v="2"/>
    <n v="80670"/>
    <n v="22"/>
    <n v="694951"/>
    <n v="750000"/>
    <n v="937500"/>
    <n v="1125000"/>
    <n v="1500000"/>
    <n v="0.92660133333333339"/>
    <s v="0-100%"/>
    <n v="104242.65"/>
    <n v="0"/>
    <n v="0"/>
    <n v="0"/>
    <n v="0"/>
    <n v="104242.65"/>
    <n v="184912.65"/>
    <n v="104242.65"/>
    <n v="0"/>
    <n v="0"/>
    <n v="0"/>
    <n v="0"/>
    <n v="104242.65"/>
    <n v="184912.65"/>
  </r>
  <r>
    <n v="6471464479"/>
    <s v="Ernesta"/>
    <s v="Rodd"/>
    <s v="Ernesta Rodd"/>
    <x v="1"/>
    <n v="77224"/>
    <n v="26"/>
    <n v="805047"/>
    <n v="600000"/>
    <n v="750000"/>
    <n v="900000"/>
    <n v="1200000"/>
    <n v="1.341745"/>
    <s v="125-150%"/>
    <n v="78000"/>
    <n v="25500.000000000004"/>
    <n v="11559.869999999999"/>
    <n v="0"/>
    <n v="0"/>
    <n v="115059.87"/>
    <n v="192283.87"/>
    <n v="96000"/>
    <n v="25500.000000000004"/>
    <n v="11009.400000000001"/>
    <n v="0"/>
    <n v="0"/>
    <n v="132509.4"/>
    <n v="209733.4"/>
  </r>
  <r>
    <n v="8887868026"/>
    <s v="Ahmed"/>
    <s v="Roizn"/>
    <s v="Ahmed Roizn"/>
    <x v="2"/>
    <n v="92800"/>
    <n v="19"/>
    <n v="679482"/>
    <n v="750000"/>
    <n v="937500"/>
    <n v="1125000"/>
    <n v="1500000"/>
    <n v="0.905976"/>
    <s v="0-100%"/>
    <n v="101922.3"/>
    <n v="0"/>
    <n v="0"/>
    <n v="0"/>
    <n v="0"/>
    <n v="101922.3"/>
    <n v="194722.3"/>
    <n v="101922.3"/>
    <n v="0"/>
    <n v="0"/>
    <n v="0"/>
    <n v="0"/>
    <n v="101922.3"/>
    <n v="194722.3"/>
  </r>
  <r>
    <n v="7469392467"/>
    <s v="Arel"/>
    <s v="Rolland"/>
    <s v="Arel Rolland"/>
    <x v="0"/>
    <n v="51545"/>
    <n v="20"/>
    <n v="1092533"/>
    <n v="500000"/>
    <n v="625000"/>
    <n v="750000"/>
    <n v="1000000"/>
    <n v="2.185066"/>
    <s v="&gt;200%"/>
    <n v="50000"/>
    <n v="18750"/>
    <n v="22500"/>
    <n v="55000"/>
    <n v="9253.3000000000011"/>
    <n v="155503.29999999999"/>
    <n v="207048.3"/>
    <n v="75000"/>
    <n v="22500"/>
    <n v="31250"/>
    <n v="75000"/>
    <n v="12029.29"/>
    <n v="215779.29"/>
    <n v="267324.29000000004"/>
  </r>
  <r>
    <n v="5603330430"/>
    <s v="Cassius"/>
    <s v="Roseaman"/>
    <s v="Cassius Roseaman"/>
    <x v="1"/>
    <n v="57267"/>
    <n v="23"/>
    <n v="895817"/>
    <n v="600000"/>
    <n v="750000"/>
    <n v="900000"/>
    <n v="1200000"/>
    <n v="1.4930283333333334"/>
    <s v="125-150%"/>
    <n v="78000"/>
    <n v="25500.000000000004"/>
    <n v="30621.57"/>
    <n v="0"/>
    <n v="0"/>
    <n v="134121.57"/>
    <n v="191388.57"/>
    <n v="96000"/>
    <n v="25500.000000000004"/>
    <n v="29163.4"/>
    <n v="0"/>
    <n v="0"/>
    <n v="150663.4"/>
    <n v="207930.4"/>
  </r>
  <r>
    <n v="7007279686"/>
    <s v="Wait"/>
    <s v="Rosenbaum"/>
    <s v="Wait Rosenbaum"/>
    <x v="0"/>
    <n v="48212"/>
    <n v="19"/>
    <n v="877959"/>
    <n v="500000"/>
    <n v="625000"/>
    <n v="750000"/>
    <n v="1000000"/>
    <n v="1.7559180000000001"/>
    <s v="150-200%"/>
    <n v="50000"/>
    <n v="18750"/>
    <n v="22500"/>
    <n v="28150.98"/>
    <n v="0"/>
    <n v="119400.98"/>
    <n v="167612.97999999998"/>
    <n v="75000"/>
    <n v="22500"/>
    <n v="31250"/>
    <n v="38387.699999999997"/>
    <n v="0"/>
    <n v="167137.70000000001"/>
    <n v="215349.7"/>
  </r>
  <r>
    <n v="7178607831"/>
    <s v="Salomi"/>
    <s v="Rosenhaus"/>
    <s v="Salomi Rosenhaus"/>
    <x v="2"/>
    <n v="93727"/>
    <n v="22"/>
    <n v="516813"/>
    <n v="750000"/>
    <n v="937500"/>
    <n v="1125000"/>
    <n v="1500000"/>
    <n v="0.68908400000000003"/>
    <s v="0-100%"/>
    <n v="77521.95"/>
    <n v="0"/>
    <n v="0"/>
    <n v="0"/>
    <n v="0"/>
    <n v="77521.95"/>
    <n v="171248.95"/>
    <n v="77521.95"/>
    <n v="0"/>
    <n v="0"/>
    <n v="0"/>
    <n v="0"/>
    <n v="77521.95"/>
    <n v="171248.95"/>
  </r>
  <r>
    <n v="4278470843"/>
    <s v="Trey"/>
    <s v="Rosenthal"/>
    <s v="Trey Rosenthal"/>
    <x v="0"/>
    <n v="61463"/>
    <n v="14"/>
    <n v="676097"/>
    <n v="500000"/>
    <n v="625000"/>
    <n v="750000"/>
    <n v="1000000"/>
    <n v="1.3521939999999999"/>
    <s v="125-150%"/>
    <n v="50000"/>
    <n v="18750"/>
    <n v="9197.4599999999991"/>
    <n v="0"/>
    <n v="0"/>
    <n v="77947.459999999992"/>
    <n v="139410.46"/>
    <n v="75000"/>
    <n v="22500"/>
    <n v="12774.25"/>
    <n v="0"/>
    <n v="0"/>
    <n v="110274.25"/>
    <n v="171737.25"/>
  </r>
  <r>
    <n v="8908432159"/>
    <s v="Consolata"/>
    <s v="Rosier"/>
    <s v="Consolata Rosier"/>
    <x v="0"/>
    <n v="57930"/>
    <n v="17"/>
    <n v="518485"/>
    <n v="500000"/>
    <n v="625000"/>
    <n v="750000"/>
    <n v="1000000"/>
    <n v="1.0369699999999999"/>
    <s v="100-125%"/>
    <n v="50000"/>
    <n v="2772.75"/>
    <n v="0"/>
    <n v="0"/>
    <n v="0"/>
    <n v="52772.75"/>
    <n v="110702.75"/>
    <n v="80000"/>
    <n v="3142.4500000000003"/>
    <n v="0"/>
    <n v="0"/>
    <n v="0"/>
    <n v="83142.45"/>
    <n v="141072.45000000001"/>
  </r>
  <r>
    <n v="2561690342"/>
    <s v="Krisha"/>
    <s v="Rotherham"/>
    <s v="Krisha Rotherham"/>
    <x v="2"/>
    <n v="121022"/>
    <n v="25"/>
    <n v="699928"/>
    <n v="750000"/>
    <n v="937500"/>
    <n v="1125000"/>
    <n v="1500000"/>
    <n v="0.93323733333333336"/>
    <s v="0-100%"/>
    <n v="104989.2"/>
    <n v="0"/>
    <n v="0"/>
    <n v="0"/>
    <n v="0"/>
    <n v="104989.2"/>
    <n v="226011.2"/>
    <n v="111988.48"/>
    <n v="0"/>
    <n v="0"/>
    <n v="0"/>
    <n v="0"/>
    <n v="111988.48"/>
    <n v="233010.47999999998"/>
  </r>
  <r>
    <n v="2259282237"/>
    <s v="Rodrigo"/>
    <s v="Rourke"/>
    <s v="Rodrigo Rourke"/>
    <x v="0"/>
    <n v="54632"/>
    <n v="28"/>
    <n v="757866"/>
    <n v="500000"/>
    <n v="625000"/>
    <n v="750000"/>
    <n v="1000000"/>
    <n v="1.5157320000000001"/>
    <s v="150-200%"/>
    <n v="50000"/>
    <n v="18750"/>
    <n v="22500"/>
    <n v="1730.52"/>
    <n v="0"/>
    <n v="92980.52"/>
    <n v="147612.52000000002"/>
    <n v="75000"/>
    <n v="27500"/>
    <n v="31250"/>
    <n v="2595.7800000000002"/>
    <n v="0"/>
    <n v="136345.78"/>
    <n v="190977.78"/>
  </r>
  <r>
    <n v="8322342209"/>
    <s v="Giordano"/>
    <s v="Rubie"/>
    <s v="Giordano Rubie"/>
    <x v="0"/>
    <n v="42322"/>
    <n v="21"/>
    <n v="475694"/>
    <n v="500000"/>
    <n v="625000"/>
    <n v="750000"/>
    <n v="1000000"/>
    <n v="0.95138800000000001"/>
    <s v="0-100%"/>
    <n v="47569.4"/>
    <n v="0"/>
    <n v="0"/>
    <n v="0"/>
    <n v="0"/>
    <n v="47569.4"/>
    <n v="89891.4"/>
    <n v="76111.040000000008"/>
    <n v="0"/>
    <n v="0"/>
    <n v="0"/>
    <n v="0"/>
    <n v="76111.040000000008"/>
    <n v="118433.04000000001"/>
  </r>
  <r>
    <n v="6462250968"/>
    <s v="Jayson"/>
    <s v="Rugg"/>
    <s v="Jayson Rugg"/>
    <x v="1"/>
    <n v="73996"/>
    <n v="17"/>
    <n v="692731"/>
    <n v="600000"/>
    <n v="750000"/>
    <n v="900000"/>
    <n v="1200000"/>
    <n v="1.1545516666666666"/>
    <s v="100-125%"/>
    <n v="78000"/>
    <n v="15764.27"/>
    <n v="0"/>
    <n v="0"/>
    <n v="0"/>
    <n v="93764.27"/>
    <n v="167760.27000000002"/>
    <n v="90000"/>
    <n v="20400.82"/>
    <n v="0"/>
    <n v="0"/>
    <n v="0"/>
    <n v="110400.82"/>
    <n v="184396.82"/>
  </r>
  <r>
    <n v="140020098"/>
    <s v="Artair"/>
    <s v="Runcie"/>
    <s v="Artair Runcie"/>
    <x v="2"/>
    <n v="114711"/>
    <n v="22"/>
    <n v="690813"/>
    <n v="750000"/>
    <n v="937500"/>
    <n v="1125000"/>
    <n v="1500000"/>
    <n v="0.92108400000000001"/>
    <s v="0-100%"/>
    <n v="103621.95"/>
    <n v="0"/>
    <n v="0"/>
    <n v="0"/>
    <n v="0"/>
    <n v="103621.95"/>
    <n v="218332.95"/>
    <n v="103621.95"/>
    <n v="0"/>
    <n v="0"/>
    <n v="0"/>
    <n v="0"/>
    <n v="103621.95"/>
    <n v="218332.95"/>
  </r>
  <r>
    <n v="1231429186"/>
    <s v="Nikolos"/>
    <s v="Ruppeli"/>
    <s v="Nikolos Ruppeli"/>
    <x v="0"/>
    <n v="38588"/>
    <n v="25"/>
    <n v="381274"/>
    <n v="500000"/>
    <n v="625000"/>
    <n v="750000"/>
    <n v="1000000"/>
    <n v="0.762548"/>
    <s v="0-100%"/>
    <n v="38127.4"/>
    <n v="0"/>
    <n v="0"/>
    <n v="0"/>
    <n v="0"/>
    <n v="38127.4"/>
    <n v="76715.399999999994"/>
    <n v="57191.1"/>
    <n v="0"/>
    <n v="0"/>
    <n v="0"/>
    <n v="0"/>
    <n v="57191.1"/>
    <n v="95779.1"/>
  </r>
  <r>
    <n v="1829869566"/>
    <s v="Mathew"/>
    <s v="Russ"/>
    <s v="Mathew Russ"/>
    <x v="1"/>
    <n v="55569"/>
    <n v="12"/>
    <n v="577152"/>
    <n v="600000"/>
    <n v="750000"/>
    <n v="900000"/>
    <n v="1200000"/>
    <n v="0.96192"/>
    <s v="0-100%"/>
    <n v="75029.760000000009"/>
    <n v="0"/>
    <n v="0"/>
    <n v="0"/>
    <n v="0"/>
    <n v="75029.760000000009"/>
    <n v="130598.76000000001"/>
    <n v="86572.800000000003"/>
    <n v="0"/>
    <n v="0"/>
    <n v="0"/>
    <n v="0"/>
    <n v="86572.800000000003"/>
    <n v="142141.79999999999"/>
  </r>
  <r>
    <n v="4730395069"/>
    <s v="Jermain"/>
    <s v="Ruthven"/>
    <s v="Jermain Ruthven"/>
    <x v="0"/>
    <n v="44355"/>
    <n v="18"/>
    <n v="640512"/>
    <n v="500000"/>
    <n v="625000"/>
    <n v="750000"/>
    <n v="1000000"/>
    <n v="1.2810239999999999"/>
    <s v="125-150%"/>
    <n v="50000"/>
    <n v="18750"/>
    <n v="2792.16"/>
    <n v="0"/>
    <n v="0"/>
    <n v="71542.16"/>
    <n v="115897.16"/>
    <n v="80000"/>
    <n v="21250"/>
    <n v="3102.4"/>
    <n v="0"/>
    <n v="0"/>
    <n v="104352.4"/>
    <n v="148707.4"/>
  </r>
  <r>
    <n v="2083520173"/>
    <s v="Andres"/>
    <s v="Sackett"/>
    <s v="Andres Sackett"/>
    <x v="0"/>
    <n v="63812"/>
    <n v="20"/>
    <n v="827180"/>
    <n v="500000"/>
    <n v="625000"/>
    <n v="750000"/>
    <n v="1000000"/>
    <n v="1.6543600000000001"/>
    <s v="150-200%"/>
    <n v="50000"/>
    <n v="18750"/>
    <n v="22500"/>
    <n v="16979.599999999999"/>
    <n v="0"/>
    <n v="108229.6"/>
    <n v="172041.60000000001"/>
    <n v="75000"/>
    <n v="27500"/>
    <n v="31250"/>
    <n v="25469.4"/>
    <n v="0"/>
    <n v="159219.4"/>
    <n v="223031.4"/>
  </r>
  <r>
    <n v="3746690722"/>
    <s v="Denni"/>
    <s v="Sadd"/>
    <s v="Denni Sadd"/>
    <x v="2"/>
    <n v="118063"/>
    <n v="20"/>
    <n v="894395"/>
    <n v="750000"/>
    <n v="937500"/>
    <n v="1125000"/>
    <n v="1500000"/>
    <n v="1.1925266666666667"/>
    <s v="100-125%"/>
    <n v="112500"/>
    <n v="27435.05"/>
    <n v="0"/>
    <n v="0"/>
    <n v="0"/>
    <n v="139935.04999999999"/>
    <n v="257998.05"/>
    <n v="120000"/>
    <n v="24547.15"/>
    <n v="0"/>
    <n v="0"/>
    <n v="0"/>
    <n v="144547.15"/>
    <n v="262610.15000000002"/>
  </r>
  <r>
    <n v="1592980554"/>
    <s v="Josiah"/>
    <s v="Saer"/>
    <s v="Josiah Saer"/>
    <x v="2"/>
    <n v="118429"/>
    <n v="23"/>
    <n v="937273"/>
    <n v="750000"/>
    <n v="937500"/>
    <n v="1125000"/>
    <n v="1500000"/>
    <n v="1.2496973333333334"/>
    <s v="100-125%"/>
    <n v="112500"/>
    <n v="35581.870000000003"/>
    <n v="0"/>
    <n v="0"/>
    <n v="0"/>
    <n v="148081.87"/>
    <n v="266510.87"/>
    <n v="120000"/>
    <n v="31836.410000000003"/>
    <n v="0"/>
    <n v="0"/>
    <n v="0"/>
    <n v="151836.41"/>
    <n v="270265.41000000003"/>
  </r>
  <r>
    <n v="4978659442"/>
    <s v="Jo"/>
    <s v="Saffen"/>
    <s v="Jo Saffen"/>
    <x v="2"/>
    <n v="98894"/>
    <n v="18"/>
    <n v="537360"/>
    <n v="750000"/>
    <n v="937500"/>
    <n v="1125000"/>
    <n v="1500000"/>
    <n v="0.71648000000000001"/>
    <s v="0-100%"/>
    <n v="80604"/>
    <n v="0"/>
    <n v="0"/>
    <n v="0"/>
    <n v="0"/>
    <n v="80604"/>
    <n v="179498"/>
    <n v="80604"/>
    <n v="0"/>
    <n v="0"/>
    <n v="0"/>
    <n v="0"/>
    <n v="80604"/>
    <n v="179498"/>
  </r>
  <r>
    <n v="9516781780"/>
    <s v="Meredith"/>
    <s v="Samudio"/>
    <s v="Meredith Samudio"/>
    <x v="1"/>
    <n v="55345"/>
    <n v="22"/>
    <n v="861253"/>
    <n v="600000"/>
    <n v="750000"/>
    <n v="900000"/>
    <n v="1200000"/>
    <n v="1.4354216666666666"/>
    <s v="125-150%"/>
    <n v="78000"/>
    <n v="25500.000000000004"/>
    <n v="23363.129999999997"/>
    <n v="0"/>
    <n v="0"/>
    <n v="126863.13"/>
    <n v="182208.13"/>
    <n v="90000"/>
    <n v="33000"/>
    <n v="27813.25"/>
    <n v="0"/>
    <n v="0"/>
    <n v="150813.25"/>
    <n v="206158.25"/>
  </r>
  <r>
    <n v="6410530811"/>
    <s v="Elsey"/>
    <s v="Sanchez"/>
    <s v="Elsey Sanchez"/>
    <x v="0"/>
    <n v="37671"/>
    <n v="22"/>
    <n v="656820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12148.6"/>
    <n v="80000"/>
    <n v="21250"/>
    <n v="6364"/>
    <n v="0"/>
    <n v="0"/>
    <n v="107614"/>
    <n v="145285"/>
  </r>
  <r>
    <n v="1962975932"/>
    <s v="Avivah"/>
    <s v="Sante"/>
    <s v="Avivah Sante"/>
    <x v="2"/>
    <n v="111530"/>
    <n v="10"/>
    <n v="852715"/>
    <n v="750000"/>
    <n v="937500"/>
    <n v="1125000"/>
    <n v="1500000"/>
    <n v="1.1369533333333333"/>
    <s v="100-125%"/>
    <n v="112500"/>
    <n v="19515.849999999999"/>
    <n v="0"/>
    <n v="0"/>
    <n v="0"/>
    <n v="132015.85"/>
    <n v="243545.85"/>
    <n v="120000"/>
    <n v="17461.550000000003"/>
    <n v="0"/>
    <n v="0"/>
    <n v="0"/>
    <n v="137461.54999999999"/>
    <n v="248991.55"/>
  </r>
  <r>
    <n v="4877108939"/>
    <s v="Nikolos"/>
    <s v="Santino"/>
    <s v="Nikolos Santino"/>
    <x v="2"/>
    <n v="99554"/>
    <n v="27"/>
    <n v="875887"/>
    <n v="750000"/>
    <n v="937500"/>
    <n v="1125000"/>
    <n v="1500000"/>
    <n v="1.1678493333333333"/>
    <s v="100-125%"/>
    <n v="112500"/>
    <n v="23918.53"/>
    <n v="0"/>
    <n v="0"/>
    <n v="0"/>
    <n v="136418.53"/>
    <n v="235972.53"/>
    <n v="112500"/>
    <n v="22659.66"/>
    <n v="0"/>
    <n v="0"/>
    <n v="0"/>
    <n v="135159.66"/>
    <n v="234713.66"/>
  </r>
  <r>
    <n v="4691333258"/>
    <s v="Richmound"/>
    <s v="Satyford"/>
    <s v="Richmound Satyford"/>
    <x v="0"/>
    <n v="39926"/>
    <n v="24"/>
    <n v="868569"/>
    <n v="500000"/>
    <n v="625000"/>
    <n v="750000"/>
    <n v="1000000"/>
    <n v="1.7371380000000001"/>
    <s v="150-200%"/>
    <n v="50000"/>
    <n v="18750"/>
    <n v="22500"/>
    <n v="26085.18"/>
    <n v="0"/>
    <n v="117335.18"/>
    <n v="157261.18"/>
    <n v="80000"/>
    <n v="21250"/>
    <n v="25000"/>
    <n v="26085.18"/>
    <n v="0"/>
    <n v="152335.18"/>
    <n v="192261.18"/>
  </r>
  <r>
    <n v="2792636599"/>
    <s v="Patin"/>
    <s v="Scardifield"/>
    <s v="Patin Scardifield"/>
    <x v="2"/>
    <n v="120373"/>
    <n v="21"/>
    <n v="937682"/>
    <n v="750000"/>
    <n v="937500"/>
    <n v="1125000"/>
    <n v="1500000"/>
    <n v="1.2502426666666666"/>
    <s v="125-150%"/>
    <n v="112500"/>
    <n v="35625"/>
    <n v="41.86"/>
    <n v="0"/>
    <n v="0"/>
    <n v="148166.85999999999"/>
    <n v="268539.86"/>
    <n v="120000"/>
    <n v="31875.000000000004"/>
    <n v="36.4"/>
    <n v="0"/>
    <n v="0"/>
    <n v="151911.4"/>
    <n v="272284.40000000002"/>
  </r>
  <r>
    <n v="8519669638"/>
    <s v="Loralyn"/>
    <s v="Scarffe"/>
    <s v="Loralyn Scarffe"/>
    <x v="1"/>
    <n v="65035"/>
    <n v="30"/>
    <n v="644436"/>
    <n v="600000"/>
    <n v="750000"/>
    <n v="900000"/>
    <n v="1200000"/>
    <n v="1.07406"/>
    <s v="100-125%"/>
    <n v="78000"/>
    <n v="7554.1200000000008"/>
    <n v="0"/>
    <n v="0"/>
    <n v="0"/>
    <n v="85554.12"/>
    <n v="150589.12"/>
    <n v="96000"/>
    <n v="7554.1200000000008"/>
    <n v="0"/>
    <n v="0"/>
    <n v="0"/>
    <n v="103554.12"/>
    <n v="168589.12"/>
  </r>
  <r>
    <n v="8673837456"/>
    <s v="Emilio"/>
    <s v="Schimke"/>
    <s v="Emilio Schimke"/>
    <x v="1"/>
    <n v="72725"/>
    <n v="18"/>
    <n v="854591"/>
    <n v="600000"/>
    <n v="750000"/>
    <n v="900000"/>
    <n v="1200000"/>
    <n v="1.4243183333333334"/>
    <s v="125-150%"/>
    <n v="78000"/>
    <n v="25500.000000000004"/>
    <n v="21964.11"/>
    <n v="0"/>
    <n v="0"/>
    <n v="125464.11"/>
    <n v="198189.11"/>
    <n v="90000"/>
    <n v="33000"/>
    <n v="26147.75"/>
    <n v="0"/>
    <n v="0"/>
    <n v="149147.75"/>
    <n v="221872.75"/>
  </r>
  <r>
    <n v="1469328364"/>
    <s v="Shelley"/>
    <s v="Schuh"/>
    <s v="Shelley Schuh"/>
    <x v="2"/>
    <n v="82805"/>
    <n v="23"/>
    <n v="479942"/>
    <n v="750000"/>
    <n v="937500"/>
    <n v="1125000"/>
    <n v="1500000"/>
    <n v="0.63992266666666664"/>
    <s v="0-100%"/>
    <n v="71991.3"/>
    <n v="0"/>
    <n v="0"/>
    <n v="0"/>
    <n v="0"/>
    <n v="71991.3"/>
    <n v="154796.29999999999"/>
    <n v="76790.720000000001"/>
    <n v="0"/>
    <n v="0"/>
    <n v="0"/>
    <n v="0"/>
    <n v="76790.720000000001"/>
    <n v="159595.72"/>
  </r>
  <r>
    <n v="3497169404"/>
    <s v="Myles"/>
    <s v="Scoggans"/>
    <s v="Myles Scoggans"/>
    <x v="2"/>
    <n v="89522"/>
    <n v="19"/>
    <n v="610321"/>
    <n v="750000"/>
    <n v="937500"/>
    <n v="1125000"/>
    <n v="1500000"/>
    <n v="0.81376133333333334"/>
    <s v="0-100%"/>
    <n v="91548.15"/>
    <n v="0"/>
    <n v="0"/>
    <n v="0"/>
    <n v="0"/>
    <n v="91548.15"/>
    <n v="181070.15"/>
    <n v="91548.15"/>
    <n v="0"/>
    <n v="0"/>
    <n v="0"/>
    <n v="0"/>
    <n v="91548.15"/>
    <n v="181070.15"/>
  </r>
  <r>
    <n v="8204786093"/>
    <s v="Kev"/>
    <s v="Scogin"/>
    <s v="Kev Scogin"/>
    <x v="2"/>
    <n v="96492"/>
    <n v="21"/>
    <n v="855507"/>
    <n v="750000"/>
    <n v="937500"/>
    <n v="1125000"/>
    <n v="1500000"/>
    <n v="1.140676"/>
    <s v="100-125%"/>
    <n v="112500"/>
    <n v="20046.330000000002"/>
    <n v="0"/>
    <n v="0"/>
    <n v="0"/>
    <n v="132546.33000000002"/>
    <n v="229038.33000000002"/>
    <n v="112500"/>
    <n v="18991.259999999998"/>
    <n v="0"/>
    <n v="0"/>
    <n v="0"/>
    <n v="131491.26"/>
    <n v="227983.26"/>
  </r>
  <r>
    <n v="4342145855"/>
    <s v="Ediva"/>
    <s v="Screase"/>
    <s v="Ediva Screase"/>
    <x v="1"/>
    <n v="51029"/>
    <n v="25"/>
    <n v="774746"/>
    <n v="600000"/>
    <n v="750000"/>
    <n v="900000"/>
    <n v="1200000"/>
    <n v="1.2912433333333333"/>
    <s v="125-150%"/>
    <n v="78000"/>
    <n v="25500.000000000004"/>
    <n v="5196.66"/>
    <n v="0"/>
    <n v="0"/>
    <n v="108696.66"/>
    <n v="159725.66"/>
    <n v="90000"/>
    <n v="27000"/>
    <n v="6186.5"/>
    <n v="0"/>
    <n v="0"/>
    <n v="123186.5"/>
    <n v="174215.5"/>
  </r>
  <r>
    <n v="397599129"/>
    <s v="Netti"/>
    <s v="Scullion"/>
    <s v="Netti Scullion"/>
    <x v="0"/>
    <n v="32665"/>
    <n v="20"/>
    <n v="440900"/>
    <n v="500000"/>
    <n v="625000"/>
    <n v="750000"/>
    <n v="1000000"/>
    <n v="0.88180000000000003"/>
    <s v="0-100%"/>
    <n v="44090"/>
    <n v="0"/>
    <n v="0"/>
    <n v="0"/>
    <n v="0"/>
    <n v="44090"/>
    <n v="76755"/>
    <n v="66135"/>
    <n v="0"/>
    <n v="0"/>
    <n v="0"/>
    <n v="0"/>
    <n v="66135"/>
    <n v="98800"/>
  </r>
  <r>
    <n v="6009848660"/>
    <s v="Madella"/>
    <s v="Seabert"/>
    <s v="Madella Seabert"/>
    <x v="2"/>
    <n v="97912"/>
    <n v="25"/>
    <n v="588834"/>
    <n v="750000"/>
    <n v="937500"/>
    <n v="1125000"/>
    <n v="1500000"/>
    <n v="0.78511200000000003"/>
    <s v="0-100%"/>
    <n v="88325.099999999991"/>
    <n v="0"/>
    <n v="0"/>
    <n v="0"/>
    <n v="0"/>
    <n v="88325.099999999991"/>
    <n v="186237.09999999998"/>
    <n v="88325.099999999991"/>
    <n v="0"/>
    <n v="0"/>
    <n v="0"/>
    <n v="0"/>
    <n v="88325.099999999991"/>
    <n v="186237.09999999998"/>
  </r>
  <r>
    <n v="5837066497"/>
    <s v="Isiahi"/>
    <s v="Sealand"/>
    <s v="Isiahi Sealand"/>
    <x v="2"/>
    <n v="101019"/>
    <n v="13"/>
    <n v="754953"/>
    <n v="750000"/>
    <n v="937500"/>
    <n v="1125000"/>
    <n v="1500000"/>
    <n v="1.0066040000000001"/>
    <s v="100-125%"/>
    <n v="112500"/>
    <n v="941.07"/>
    <n v="0"/>
    <n v="0"/>
    <n v="0"/>
    <n v="113441.07"/>
    <n v="214460.07"/>
    <n v="112500"/>
    <n v="891.54"/>
    <n v="0"/>
    <n v="0"/>
    <n v="0"/>
    <n v="113391.54"/>
    <n v="214410.53999999998"/>
  </r>
  <r>
    <n v="896700143"/>
    <s v="Standford"/>
    <s v="Searight"/>
    <s v="Standford Searight"/>
    <x v="1"/>
    <n v="77407"/>
    <n v="10"/>
    <n v="834584"/>
    <n v="600000"/>
    <n v="750000"/>
    <n v="900000"/>
    <n v="1200000"/>
    <n v="1.3909733333333334"/>
    <s v="125-150%"/>
    <n v="78000"/>
    <n v="25500.000000000004"/>
    <n v="17762.64"/>
    <n v="0"/>
    <n v="0"/>
    <n v="121262.64"/>
    <n v="198669.64"/>
    <n v="96000"/>
    <n v="25500.000000000004"/>
    <n v="16916.8"/>
    <n v="0"/>
    <n v="0"/>
    <n v="138416.79999999999"/>
    <n v="215823.8"/>
  </r>
  <r>
    <n v="4049350750"/>
    <s v="Bjorn"/>
    <s v="Seedman"/>
    <s v="Bjorn Seedman"/>
    <x v="2"/>
    <n v="87223"/>
    <n v="14"/>
    <n v="676232"/>
    <n v="750000"/>
    <n v="937500"/>
    <n v="1125000"/>
    <n v="1500000"/>
    <n v="0.9016426666666667"/>
    <s v="0-100%"/>
    <n v="101434.8"/>
    <n v="0"/>
    <n v="0"/>
    <n v="0"/>
    <n v="0"/>
    <n v="101434.8"/>
    <n v="188657.8"/>
    <n v="101434.8"/>
    <n v="0"/>
    <n v="0"/>
    <n v="0"/>
    <n v="0"/>
    <n v="101434.8"/>
    <n v="188657.8"/>
  </r>
  <r>
    <n v="4396213212"/>
    <s v="Cristina"/>
    <s v="Seegar"/>
    <s v="Cristina Seegar"/>
    <x v="1"/>
    <n v="60884"/>
    <n v="20"/>
    <n v="681071"/>
    <n v="600000"/>
    <n v="750000"/>
    <n v="900000"/>
    <n v="1200000"/>
    <n v="1.1351183333333332"/>
    <s v="100-125%"/>
    <n v="78000"/>
    <n v="13782.070000000002"/>
    <n v="0"/>
    <n v="0"/>
    <n v="0"/>
    <n v="91782.07"/>
    <n v="152666.07"/>
    <n v="90000"/>
    <n v="14592.779999999999"/>
    <n v="0"/>
    <n v="0"/>
    <n v="0"/>
    <n v="104592.78"/>
    <n v="165476.78"/>
  </r>
  <r>
    <n v="9726268931"/>
    <s v="Norbert"/>
    <s v="Segges"/>
    <s v="Norbert Segges"/>
    <x v="1"/>
    <n v="66956"/>
    <n v="19"/>
    <n v="780877"/>
    <n v="600000"/>
    <n v="750000"/>
    <n v="900000"/>
    <n v="1200000"/>
    <n v="1.3014616666666667"/>
    <s v="125-150%"/>
    <n v="78000"/>
    <n v="25500.000000000004"/>
    <n v="6484.17"/>
    <n v="0"/>
    <n v="0"/>
    <n v="109984.17"/>
    <n v="176940.16999999998"/>
    <n v="90000"/>
    <n v="27000"/>
    <n v="7719.25"/>
    <n v="0"/>
    <n v="0"/>
    <n v="124719.25"/>
    <n v="191675.25"/>
  </r>
  <r>
    <n v="5984294621"/>
    <s v="Juliet"/>
    <s v="Semered"/>
    <s v="Juliet Semered"/>
    <x v="2"/>
    <n v="89873"/>
    <n v="28"/>
    <n v="843239"/>
    <n v="750000"/>
    <n v="937500"/>
    <n v="1125000"/>
    <n v="1500000"/>
    <n v="1.1243186666666667"/>
    <s v="100-125%"/>
    <n v="112500"/>
    <n v="17715.41"/>
    <n v="0"/>
    <n v="0"/>
    <n v="0"/>
    <n v="130215.41"/>
    <n v="220088.41"/>
    <n v="112500"/>
    <n v="20512.580000000002"/>
    <n v="0"/>
    <n v="0"/>
    <n v="0"/>
    <n v="133012.58000000002"/>
    <n v="222885.58000000002"/>
  </r>
  <r>
    <n v="4235594176"/>
    <s v="Bianka"/>
    <s v="Sertin"/>
    <s v="Bianka Sertin"/>
    <x v="0"/>
    <n v="56533"/>
    <n v="20"/>
    <n v="313642"/>
    <n v="500000"/>
    <n v="625000"/>
    <n v="750000"/>
    <n v="1000000"/>
    <n v="0.62728399999999995"/>
    <s v="0-100%"/>
    <n v="31364.2"/>
    <n v="0"/>
    <n v="0"/>
    <n v="0"/>
    <n v="0"/>
    <n v="31364.2"/>
    <n v="87897.2"/>
    <n v="50182.720000000001"/>
    <n v="0"/>
    <n v="0"/>
    <n v="0"/>
    <n v="0"/>
    <n v="50182.720000000001"/>
    <n v="106715.72"/>
  </r>
  <r>
    <n v="1475796307"/>
    <s v="Aura"/>
    <s v="Server"/>
    <s v="Aura Server"/>
    <x v="0"/>
    <n v="31487"/>
    <n v="22"/>
    <n v="820444"/>
    <n v="500000"/>
    <n v="625000"/>
    <n v="750000"/>
    <n v="1000000"/>
    <n v="1.6408879999999999"/>
    <s v="150-200%"/>
    <n v="50000"/>
    <n v="18750"/>
    <n v="22500"/>
    <n v="15497.68"/>
    <n v="0"/>
    <n v="106747.68"/>
    <n v="138234.68"/>
    <n v="75000"/>
    <n v="22500"/>
    <n v="31250"/>
    <n v="21133.200000000001"/>
    <n v="0"/>
    <n v="149883.20000000001"/>
    <n v="181370.2"/>
  </r>
  <r>
    <n v="3021692982"/>
    <s v="Georgie"/>
    <s v="Seyler"/>
    <s v="Georgie Seyler"/>
    <x v="1"/>
    <n v="50377"/>
    <n v="19"/>
    <n v="769342"/>
    <n v="600000"/>
    <n v="750000"/>
    <n v="900000"/>
    <n v="1200000"/>
    <n v="1.2822366666666667"/>
    <s v="125-150%"/>
    <n v="78000"/>
    <n v="25500.000000000004"/>
    <n v="4061.8199999999997"/>
    <n v="0"/>
    <n v="0"/>
    <n v="107561.82"/>
    <n v="157938.82"/>
    <n v="90000"/>
    <n v="33000"/>
    <n v="4835.5"/>
    <n v="0"/>
    <n v="0"/>
    <n v="127835.5"/>
    <n v="178212.5"/>
  </r>
  <r>
    <n v="483886254"/>
    <s v="Amalee"/>
    <s v="Shaddock"/>
    <s v="Amalee Shaddock"/>
    <x v="0"/>
    <n v="58261"/>
    <n v="26"/>
    <n v="564088"/>
    <n v="500000"/>
    <n v="625000"/>
    <n v="750000"/>
    <n v="1000000"/>
    <n v="1.1281760000000001"/>
    <s v="100-125%"/>
    <n v="50000"/>
    <n v="9613.1999999999989"/>
    <n v="0"/>
    <n v="0"/>
    <n v="0"/>
    <n v="59613.2"/>
    <n v="117874.2"/>
    <n v="75000"/>
    <n v="11535.84"/>
    <n v="0"/>
    <n v="0"/>
    <n v="0"/>
    <n v="86535.84"/>
    <n v="144796.84"/>
  </r>
  <r>
    <n v="8620758454"/>
    <s v="Anabel"/>
    <s v="Shall"/>
    <s v="Anabel Shall"/>
    <x v="2"/>
    <n v="115098"/>
    <n v="25"/>
    <n v="1019541"/>
    <n v="750000"/>
    <n v="937500"/>
    <n v="1125000"/>
    <n v="1500000"/>
    <n v="1.359388"/>
    <s v="125-150%"/>
    <n v="112500"/>
    <n v="35625"/>
    <n v="18869.43"/>
    <n v="0"/>
    <n v="0"/>
    <n v="166994.43"/>
    <n v="282092.43"/>
    <n v="112500"/>
    <n v="33750"/>
    <n v="20510.25"/>
    <n v="0"/>
    <n v="0"/>
    <n v="166760.25"/>
    <n v="281858.25"/>
  </r>
  <r>
    <n v="8024322455"/>
    <s v="Pren"/>
    <s v="Shanahan"/>
    <s v="Pren Shanahan"/>
    <x v="1"/>
    <n v="57634"/>
    <n v="19"/>
    <n v="499440"/>
    <n v="600000"/>
    <n v="750000"/>
    <n v="900000"/>
    <n v="1200000"/>
    <n v="0.83240000000000003"/>
    <s v="0-100%"/>
    <n v="64927.200000000004"/>
    <n v="0"/>
    <n v="0"/>
    <n v="0"/>
    <n v="0"/>
    <n v="64927.200000000004"/>
    <n v="122561.20000000001"/>
    <n v="74916"/>
    <n v="0"/>
    <n v="0"/>
    <n v="0"/>
    <n v="0"/>
    <n v="74916"/>
    <n v="132550"/>
  </r>
  <r>
    <n v="1755716656"/>
    <s v="Melina"/>
    <s v="Shapter"/>
    <s v="Melina Shapter"/>
    <x v="0"/>
    <n v="47083"/>
    <n v="20"/>
    <n v="788532"/>
    <n v="500000"/>
    <n v="625000"/>
    <n v="750000"/>
    <n v="1000000"/>
    <n v="1.577064"/>
    <s v="150-200%"/>
    <n v="50000"/>
    <n v="18750"/>
    <n v="22500"/>
    <n v="8477.0400000000009"/>
    <n v="0"/>
    <n v="99727.040000000008"/>
    <n v="146810.04"/>
    <n v="75000"/>
    <n v="27500"/>
    <n v="31250"/>
    <n v="12715.560000000001"/>
    <n v="0"/>
    <n v="146465.56"/>
    <n v="193548.56"/>
  </r>
  <r>
    <n v="6126779991"/>
    <s v="Basilio"/>
    <s v="Shattock"/>
    <s v="Basilio Shattock"/>
    <x v="1"/>
    <n v="74933"/>
    <n v="19"/>
    <n v="577677"/>
    <n v="600000"/>
    <n v="750000"/>
    <n v="900000"/>
    <n v="1200000"/>
    <n v="0.96279499999999996"/>
    <s v="0-100%"/>
    <n v="75098.010000000009"/>
    <n v="0"/>
    <n v="0"/>
    <n v="0"/>
    <n v="0"/>
    <n v="75098.010000000009"/>
    <n v="150031.01"/>
    <n v="92428.32"/>
    <n v="0"/>
    <n v="0"/>
    <n v="0"/>
    <n v="0"/>
    <n v="92428.32"/>
    <n v="167361.32"/>
  </r>
  <r>
    <n v="6253520369"/>
    <s v="Aviva"/>
    <s v="Shayes"/>
    <s v="Aviva Shayes"/>
    <x v="1"/>
    <n v="57050"/>
    <n v="19"/>
    <n v="423642"/>
    <n v="600000"/>
    <n v="750000"/>
    <n v="900000"/>
    <n v="1200000"/>
    <n v="0.70606999999999998"/>
    <s v="0-100%"/>
    <n v="55073.46"/>
    <n v="0"/>
    <n v="0"/>
    <n v="0"/>
    <n v="0"/>
    <n v="55073.46"/>
    <n v="112123.45999999999"/>
    <n v="67782.720000000001"/>
    <n v="0"/>
    <n v="0"/>
    <n v="0"/>
    <n v="0"/>
    <n v="67782.720000000001"/>
    <n v="124832.72"/>
  </r>
  <r>
    <n v="132027631"/>
    <s v="Millie"/>
    <s v="Shayler"/>
    <s v="Millie Shayler"/>
    <x v="1"/>
    <n v="62126"/>
    <n v="28"/>
    <n v="456999"/>
    <n v="600000"/>
    <n v="750000"/>
    <n v="900000"/>
    <n v="1200000"/>
    <n v="0.76166500000000004"/>
    <s v="0-100%"/>
    <n v="59409.87"/>
    <n v="0"/>
    <n v="0"/>
    <n v="0"/>
    <n v="0"/>
    <n v="59409.87"/>
    <n v="121535.87"/>
    <n v="68549.849999999991"/>
    <n v="0"/>
    <n v="0"/>
    <n v="0"/>
    <n v="0"/>
    <n v="68549.849999999991"/>
    <n v="130675.84999999999"/>
  </r>
  <r>
    <n v="5002048994"/>
    <s v="Katya"/>
    <s v="Sheaf"/>
    <s v="Katya Sheaf"/>
    <x v="2"/>
    <n v="89494"/>
    <n v="17"/>
    <n v="450892"/>
    <n v="750000"/>
    <n v="937500"/>
    <n v="1125000"/>
    <n v="1500000"/>
    <n v="0.60118933333333335"/>
    <s v="0-100%"/>
    <n v="67633.8"/>
    <n v="0"/>
    <n v="0"/>
    <n v="0"/>
    <n v="0"/>
    <n v="67633.8"/>
    <n v="157127.79999999999"/>
    <n v="67633.8"/>
    <n v="0"/>
    <n v="0"/>
    <n v="0"/>
    <n v="0"/>
    <n v="67633.8"/>
    <n v="157127.79999999999"/>
  </r>
  <r>
    <n v="3428040538"/>
    <s v="Jessica"/>
    <s v="Sheather"/>
    <s v="Jessica Sheather"/>
    <x v="0"/>
    <n v="36021"/>
    <n v="17"/>
    <n v="480183"/>
    <n v="500000"/>
    <n v="625000"/>
    <n v="750000"/>
    <n v="1000000"/>
    <n v="0.96036600000000005"/>
    <s v="0-100%"/>
    <n v="48018.3"/>
    <n v="0"/>
    <n v="0"/>
    <n v="0"/>
    <n v="0"/>
    <n v="48018.3"/>
    <n v="84039.3"/>
    <n v="72027.45"/>
    <n v="0"/>
    <n v="0"/>
    <n v="0"/>
    <n v="0"/>
    <n v="72027.45"/>
    <n v="108048.45"/>
  </r>
  <r>
    <n v="2402470968"/>
    <s v="Aluino"/>
    <s v="Sheerin"/>
    <s v="Aluino Sheerin"/>
    <x v="2"/>
    <n v="99023"/>
    <n v="22"/>
    <n v="976276"/>
    <n v="750000"/>
    <n v="937500"/>
    <n v="1125000"/>
    <n v="1500000"/>
    <n v="1.3017013333333334"/>
    <s v="125-150%"/>
    <n v="112500"/>
    <n v="35625"/>
    <n v="8918.48"/>
    <n v="0"/>
    <n v="0"/>
    <n v="157043.48000000001"/>
    <n v="256066.48"/>
    <n v="112500"/>
    <n v="41250"/>
    <n v="9694"/>
    <n v="0"/>
    <n v="0"/>
    <n v="163444"/>
    <n v="262467"/>
  </r>
  <r>
    <n v="1972775170"/>
    <s v="Elaina"/>
    <s v="Shelmardine"/>
    <s v="Elaina Shelmardine"/>
    <x v="2"/>
    <n v="122434"/>
    <n v="15"/>
    <n v="658453"/>
    <n v="750000"/>
    <n v="937500"/>
    <n v="1125000"/>
    <n v="1500000"/>
    <n v="0.87793733333333335"/>
    <s v="0-100%"/>
    <n v="98767.95"/>
    <n v="0"/>
    <n v="0"/>
    <n v="0"/>
    <n v="0"/>
    <n v="98767.95"/>
    <n v="221201.95"/>
    <n v="98767.95"/>
    <n v="0"/>
    <n v="0"/>
    <n v="0"/>
    <n v="0"/>
    <n v="98767.95"/>
    <n v="221201.95"/>
  </r>
  <r>
    <n v="7240169995"/>
    <s v="Titos"/>
    <s v="Shelmardine"/>
    <s v="Titos Shelmardine"/>
    <x v="0"/>
    <n v="52553"/>
    <n v="21"/>
    <n v="575747"/>
    <n v="500000"/>
    <n v="625000"/>
    <n v="750000"/>
    <n v="1000000"/>
    <n v="1.151494"/>
    <s v="100-125%"/>
    <n v="50000"/>
    <n v="11362.05"/>
    <n v="0"/>
    <n v="0"/>
    <n v="0"/>
    <n v="61362.05"/>
    <n v="113915.05"/>
    <n v="75000"/>
    <n v="13634.46"/>
    <n v="0"/>
    <n v="0"/>
    <n v="0"/>
    <n v="88634.459999999992"/>
    <n v="141187.46"/>
  </r>
  <r>
    <n v="6321654205"/>
    <s v="Phillipe"/>
    <s v="Shildrake"/>
    <s v="Phillipe Shildrake"/>
    <x v="1"/>
    <n v="78338"/>
    <n v="18"/>
    <n v="775801"/>
    <n v="600000"/>
    <n v="750000"/>
    <n v="900000"/>
    <n v="1200000"/>
    <n v="1.2930016666666666"/>
    <s v="125-150%"/>
    <n v="78000"/>
    <n v="25500.000000000004"/>
    <n v="5418.21"/>
    <n v="0"/>
    <n v="0"/>
    <n v="108918.21"/>
    <n v="187256.21000000002"/>
    <n v="96000"/>
    <n v="25500.000000000004"/>
    <n v="5160.2000000000007"/>
    <n v="0"/>
    <n v="0"/>
    <n v="126660.2"/>
    <n v="204998.2"/>
  </r>
  <r>
    <n v="4159390110"/>
    <s v="Newton"/>
    <s v="Shillabear"/>
    <s v="Newton Shillabear"/>
    <x v="2"/>
    <n v="114184"/>
    <n v="21"/>
    <n v="456453"/>
    <n v="750000"/>
    <n v="937500"/>
    <n v="1125000"/>
    <n v="1500000"/>
    <n v="0.60860400000000003"/>
    <s v="0-100%"/>
    <n v="68467.95"/>
    <n v="0"/>
    <n v="0"/>
    <n v="0"/>
    <n v="0"/>
    <n v="68467.95"/>
    <n v="182651.95"/>
    <n v="68467.95"/>
    <n v="0"/>
    <n v="0"/>
    <n v="0"/>
    <n v="0"/>
    <n v="68467.95"/>
    <n v="182651.95"/>
  </r>
  <r>
    <n v="6731572691"/>
    <s v="Chan"/>
    <s v="Shillabeare"/>
    <s v="Chan Shillabeare"/>
    <x v="0"/>
    <n v="36362"/>
    <n v="22"/>
    <n v="800141"/>
    <n v="500000"/>
    <n v="625000"/>
    <n v="750000"/>
    <n v="1000000"/>
    <n v="1.600282"/>
    <s v="150-200%"/>
    <n v="50000"/>
    <n v="18750"/>
    <n v="22500"/>
    <n v="11031.02"/>
    <n v="0"/>
    <n v="102281.02"/>
    <n v="138643.02000000002"/>
    <n v="75000"/>
    <n v="22500"/>
    <n v="31250"/>
    <n v="15042.3"/>
    <n v="0"/>
    <n v="143792.29999999999"/>
    <n v="180154.3"/>
  </r>
  <r>
    <n v="8481632066"/>
    <s v="Bengt"/>
    <s v="Shillum"/>
    <s v="Bengt Shillum"/>
    <x v="2"/>
    <n v="87295"/>
    <n v="14"/>
    <n v="729765"/>
    <n v="750000"/>
    <n v="937500"/>
    <n v="1125000"/>
    <n v="1500000"/>
    <n v="0.97302"/>
    <s v="0-100%"/>
    <n v="109464.75"/>
    <n v="0"/>
    <n v="0"/>
    <n v="0"/>
    <n v="0"/>
    <n v="109464.75"/>
    <n v="196759.75"/>
    <n v="116762.40000000001"/>
    <n v="0"/>
    <n v="0"/>
    <n v="0"/>
    <n v="0"/>
    <n v="116762.40000000001"/>
    <n v="204057.40000000002"/>
  </r>
  <r>
    <n v="8728207157"/>
    <s v="Gaby"/>
    <s v="Shilston"/>
    <s v="Gaby Shilston"/>
    <x v="2"/>
    <n v="100924"/>
    <n v="23"/>
    <n v="677823"/>
    <n v="750000"/>
    <n v="937500"/>
    <n v="1125000"/>
    <n v="1500000"/>
    <n v="0.90376400000000001"/>
    <s v="0-100%"/>
    <n v="101673.45"/>
    <n v="0"/>
    <n v="0"/>
    <n v="0"/>
    <n v="0"/>
    <n v="101673.45"/>
    <n v="202597.45"/>
    <n v="101673.45"/>
    <n v="0"/>
    <n v="0"/>
    <n v="0"/>
    <n v="0"/>
    <n v="101673.45"/>
    <n v="202597.45"/>
  </r>
  <r>
    <n v="8832488175"/>
    <s v="Eddy"/>
    <s v="Shilston"/>
    <s v="Eddy Shilston"/>
    <x v="1"/>
    <n v="50688"/>
    <n v="25"/>
    <n v="661330"/>
    <n v="600000"/>
    <n v="750000"/>
    <n v="900000"/>
    <n v="1200000"/>
    <n v="1.1022166666666666"/>
    <s v="100-125%"/>
    <n v="78000"/>
    <n v="10426.1"/>
    <n v="0"/>
    <n v="0"/>
    <n v="0"/>
    <n v="88426.1"/>
    <n v="139114.1"/>
    <n v="90000"/>
    <n v="13492.6"/>
    <n v="0"/>
    <n v="0"/>
    <n v="0"/>
    <n v="103492.6"/>
    <n v="154180.6"/>
  </r>
  <r>
    <n v="1266227768"/>
    <s v="Latrina"/>
    <s v="Shropsheir"/>
    <s v="Latrina Shropsheir"/>
    <x v="1"/>
    <n v="64839"/>
    <n v="12"/>
    <n v="430513"/>
    <n v="600000"/>
    <n v="750000"/>
    <n v="900000"/>
    <n v="1200000"/>
    <n v="0.71752166666666661"/>
    <s v="0-100%"/>
    <n v="55966.69"/>
    <n v="0"/>
    <n v="0"/>
    <n v="0"/>
    <n v="0"/>
    <n v="55966.69"/>
    <n v="120805.69"/>
    <n v="64576.95"/>
    <n v="0"/>
    <n v="0"/>
    <n v="0"/>
    <n v="0"/>
    <n v="64576.95"/>
    <n v="129415.95"/>
  </r>
  <r>
    <n v="5863557389"/>
    <s v="Maddalena"/>
    <s v="Shurrock"/>
    <s v="Maddalena Shurrock"/>
    <x v="1"/>
    <n v="78580"/>
    <n v="19"/>
    <n v="703757"/>
    <n v="600000"/>
    <n v="750000"/>
    <n v="900000"/>
    <n v="1200000"/>
    <n v="1.1729283333333334"/>
    <s v="100-125%"/>
    <n v="78000"/>
    <n v="17638.690000000002"/>
    <n v="0"/>
    <n v="0"/>
    <n v="0"/>
    <n v="95638.69"/>
    <n v="174218.69"/>
    <n v="96000"/>
    <n v="17638.690000000002"/>
    <n v="0"/>
    <n v="0"/>
    <n v="0"/>
    <n v="113638.69"/>
    <n v="192218.69"/>
  </r>
  <r>
    <n v="3379645060"/>
    <s v="Rasla"/>
    <s v="Shutte"/>
    <s v="Rasla Shutte"/>
    <x v="0"/>
    <n v="45353"/>
    <n v="23"/>
    <n v="6248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14076.15"/>
    <n v="80000"/>
    <n v="21219.57"/>
    <n v="0"/>
    <n v="0"/>
    <n v="0"/>
    <n v="101219.57"/>
    <n v="146572.57"/>
  </r>
  <r>
    <n v="7152427402"/>
    <s v="Billye"/>
    <s v="Shwalbe"/>
    <s v="Billye Shwalbe"/>
    <x v="0"/>
    <n v="31747"/>
    <n v="22"/>
    <n v="0"/>
    <n v="500000"/>
    <n v="625000"/>
    <n v="750000"/>
    <n v="1000000"/>
    <n v="0"/>
    <s v="0-100%"/>
    <n v="0"/>
    <n v="0"/>
    <n v="0"/>
    <n v="0"/>
    <n v="0"/>
    <n v="0"/>
    <n v="31747"/>
    <n v="0"/>
    <n v="0"/>
    <n v="0"/>
    <n v="0"/>
    <n v="0"/>
    <n v="0"/>
    <n v="31747"/>
  </r>
  <r>
    <n v="7479962290"/>
    <s v="Paulo"/>
    <s v="Sibbert"/>
    <s v="Paulo Sibbert"/>
    <x v="0"/>
    <n v="44582"/>
    <n v="18"/>
    <n v="528218"/>
    <n v="500000"/>
    <n v="625000"/>
    <n v="750000"/>
    <n v="1000000"/>
    <n v="1.0564359999999999"/>
    <s v="100-125%"/>
    <n v="50000"/>
    <n v="4232.7"/>
    <n v="0"/>
    <n v="0"/>
    <n v="0"/>
    <n v="54232.7"/>
    <n v="98814.7"/>
    <n v="80000"/>
    <n v="4797.0600000000004"/>
    <n v="0"/>
    <n v="0"/>
    <n v="0"/>
    <n v="84797.06"/>
    <n v="129379.06"/>
  </r>
  <r>
    <n v="7268478941"/>
    <s v="Winfred"/>
    <s v="Siggee"/>
    <s v="Winfred Siggee"/>
    <x v="1"/>
    <n v="62721"/>
    <n v="18"/>
    <n v="762004"/>
    <n v="600000"/>
    <n v="750000"/>
    <n v="900000"/>
    <n v="1200000"/>
    <n v="1.2700066666666667"/>
    <s v="125-150%"/>
    <n v="78000"/>
    <n v="25500.000000000004"/>
    <n v="2520.8399999999997"/>
    <n v="0"/>
    <n v="0"/>
    <n v="106020.84"/>
    <n v="168741.84"/>
    <n v="96000"/>
    <n v="25500.000000000004"/>
    <n v="2400.8000000000002"/>
    <n v="0"/>
    <n v="0"/>
    <n v="123900.8"/>
    <n v="186621.8"/>
  </r>
  <r>
    <n v="3292353998"/>
    <s v="Denys"/>
    <s v="Siggers"/>
    <s v="Denys Siggers"/>
    <x v="1"/>
    <n v="66896"/>
    <n v="16"/>
    <n v="982174"/>
    <n v="600000"/>
    <n v="750000"/>
    <n v="900000"/>
    <n v="1200000"/>
    <n v="1.6369566666666666"/>
    <s v="150-200%"/>
    <n v="78000"/>
    <n v="25500.000000000004"/>
    <n v="31500"/>
    <n v="21365.24"/>
    <n v="0"/>
    <n v="156365.24"/>
    <n v="223261.24"/>
    <n v="90000"/>
    <n v="33000"/>
    <n v="37500"/>
    <n v="27117.420000000002"/>
    <n v="0"/>
    <n v="187617.42"/>
    <n v="254513.42"/>
  </r>
  <r>
    <n v="2973558387"/>
    <s v="Myrtie"/>
    <s v="Silversmid"/>
    <s v="Myrtie Silversmid"/>
    <x v="1"/>
    <n v="67150"/>
    <n v="19"/>
    <n v="982350"/>
    <n v="600000"/>
    <n v="750000"/>
    <n v="900000"/>
    <n v="1200000"/>
    <n v="1.6372500000000001"/>
    <s v="150-200%"/>
    <n v="78000"/>
    <n v="25500.000000000004"/>
    <n v="31500"/>
    <n v="21411"/>
    <n v="0"/>
    <n v="156411"/>
    <n v="223561"/>
    <n v="90000"/>
    <n v="33000"/>
    <n v="37500"/>
    <n v="27175.5"/>
    <n v="0"/>
    <n v="187675.5"/>
    <n v="254825.5"/>
  </r>
  <r>
    <n v="4838770758"/>
    <s v="Lianne"/>
    <s v="Simeoni"/>
    <s v="Lianne Simeoni"/>
    <x v="0"/>
    <n v="43669"/>
    <n v="16"/>
    <n v="641225"/>
    <n v="500000"/>
    <n v="625000"/>
    <n v="750000"/>
    <n v="1000000"/>
    <n v="1.2824500000000001"/>
    <s v="125-150%"/>
    <n v="50000"/>
    <n v="18750"/>
    <n v="2920.5"/>
    <n v="0"/>
    <n v="0"/>
    <n v="71670.5"/>
    <n v="115339.5"/>
    <n v="80000"/>
    <n v="21250"/>
    <n v="3245"/>
    <n v="0"/>
    <n v="0"/>
    <n v="104495"/>
    <n v="148164"/>
  </r>
  <r>
    <n v="5756920838"/>
    <s v="Jamie"/>
    <s v="Simmings"/>
    <s v="Jamie Simmings"/>
    <x v="0"/>
    <n v="34761"/>
    <n v="13"/>
    <n v="584366"/>
    <n v="500000"/>
    <n v="625000"/>
    <n v="750000"/>
    <n v="1000000"/>
    <n v="1.1687320000000001"/>
    <s v="100-125%"/>
    <n v="50000"/>
    <n v="12654.9"/>
    <n v="0"/>
    <n v="0"/>
    <n v="0"/>
    <n v="62654.9"/>
    <n v="97415.9"/>
    <n v="75000"/>
    <n v="18560.52"/>
    <n v="0"/>
    <n v="0"/>
    <n v="0"/>
    <n v="93560.52"/>
    <n v="128321.52"/>
  </r>
  <r>
    <n v="9057758911"/>
    <s v="Desmond"/>
    <s v="Simmins"/>
    <s v="Desmond Simmins"/>
    <x v="1"/>
    <n v="54346"/>
    <n v="17"/>
    <n v="659415"/>
    <n v="600000"/>
    <n v="750000"/>
    <n v="900000"/>
    <n v="1200000"/>
    <n v="1.0990249999999999"/>
    <s v="100-125%"/>
    <n v="78000"/>
    <n v="10100.550000000001"/>
    <n v="0"/>
    <n v="0"/>
    <n v="0"/>
    <n v="88100.55"/>
    <n v="142446.54999999999"/>
    <n v="90000"/>
    <n v="10694.699999999999"/>
    <n v="0"/>
    <n v="0"/>
    <n v="0"/>
    <n v="100694.7"/>
    <n v="155040.70000000001"/>
  </r>
  <r>
    <n v="4323727860"/>
    <s v="Dyanne"/>
    <s v="Simper"/>
    <s v="Dyanne Simper"/>
    <x v="0"/>
    <n v="62832"/>
    <n v="23"/>
    <n v="794444"/>
    <n v="500000"/>
    <n v="625000"/>
    <n v="750000"/>
    <n v="1000000"/>
    <n v="1.5888880000000001"/>
    <s v="150-200%"/>
    <n v="50000"/>
    <n v="18750"/>
    <n v="22500"/>
    <n v="9777.68"/>
    <n v="0"/>
    <n v="101027.68"/>
    <n v="163859.68"/>
    <n v="80000"/>
    <n v="21250"/>
    <n v="25000"/>
    <n v="9777.68"/>
    <n v="0"/>
    <n v="136027.68"/>
    <n v="198859.68"/>
  </r>
  <r>
    <n v="273083503"/>
    <s v="Welbie"/>
    <s v="Siveyer"/>
    <s v="Welbie Siveyer"/>
    <x v="1"/>
    <n v="69476"/>
    <n v="12"/>
    <n v="702109"/>
    <n v="600000"/>
    <n v="750000"/>
    <n v="900000"/>
    <n v="1200000"/>
    <n v="1.1701816666666667"/>
    <s v="100-125%"/>
    <n v="78000"/>
    <n v="17358.530000000002"/>
    <n v="0"/>
    <n v="0"/>
    <n v="0"/>
    <n v="95358.53"/>
    <n v="164834.53"/>
    <n v="90000"/>
    <n v="18379.62"/>
    <n v="0"/>
    <n v="0"/>
    <n v="0"/>
    <n v="108379.62"/>
    <n v="177855.62"/>
  </r>
  <r>
    <n v="8109358470"/>
    <s v="Marysa"/>
    <s v="Skalls"/>
    <s v="Marysa Skalls"/>
    <x v="1"/>
    <n v="74649"/>
    <n v="18"/>
    <n v="638419"/>
    <n v="600000"/>
    <n v="750000"/>
    <n v="900000"/>
    <n v="1200000"/>
    <n v="1.0640316666666667"/>
    <s v="100-125%"/>
    <n v="78000"/>
    <n v="6531.2300000000005"/>
    <n v="0"/>
    <n v="0"/>
    <n v="0"/>
    <n v="84531.23"/>
    <n v="159180.22999999998"/>
    <n v="90000"/>
    <n v="8452.18"/>
    <n v="0"/>
    <n v="0"/>
    <n v="0"/>
    <n v="98452.18"/>
    <n v="173101.18"/>
  </r>
  <r>
    <n v="9447906176"/>
    <s v="Zebulen"/>
    <s v="Skeemor"/>
    <s v="Zebulen Skeemor"/>
    <x v="0"/>
    <n v="54699"/>
    <n v="17"/>
    <n v="647443"/>
    <n v="500000"/>
    <n v="625000"/>
    <n v="750000"/>
    <n v="1000000"/>
    <n v="1.294886"/>
    <s v="125-150%"/>
    <n v="50000"/>
    <n v="18750"/>
    <n v="4039.74"/>
    <n v="0"/>
    <n v="0"/>
    <n v="72789.740000000005"/>
    <n v="127488.74"/>
    <n v="75000"/>
    <n v="22500"/>
    <n v="5610.75"/>
    <n v="0"/>
    <n v="0"/>
    <n v="103110.75"/>
    <n v="157809.75"/>
  </r>
  <r>
    <n v="2405876701"/>
    <s v="Scot"/>
    <s v="Skoughman"/>
    <s v="Scot Skoughman"/>
    <x v="2"/>
    <n v="118003"/>
    <n v="20"/>
    <n v="921445"/>
    <n v="750000"/>
    <n v="937500"/>
    <n v="1125000"/>
    <n v="1500000"/>
    <n v="1.2285933333333334"/>
    <s v="100-125%"/>
    <n v="112500"/>
    <n v="32574.55"/>
    <n v="0"/>
    <n v="0"/>
    <n v="0"/>
    <n v="145074.54999999999"/>
    <n v="263077.55"/>
    <n v="120000"/>
    <n v="29145.65"/>
    <n v="0"/>
    <n v="0"/>
    <n v="0"/>
    <n v="149145.65"/>
    <n v="267148.65000000002"/>
  </r>
  <r>
    <n v="7205288142"/>
    <s v="Rolph"/>
    <s v="Slatcher"/>
    <s v="Rolph Slatcher"/>
    <x v="2"/>
    <n v="89937"/>
    <n v="19"/>
    <n v="700830"/>
    <n v="750000"/>
    <n v="937500"/>
    <n v="1125000"/>
    <n v="1500000"/>
    <n v="0.93444000000000005"/>
    <s v="0-100%"/>
    <n v="105124.5"/>
    <n v="0"/>
    <n v="0"/>
    <n v="0"/>
    <n v="0"/>
    <n v="105124.5"/>
    <n v="195061.5"/>
    <n v="105124.5"/>
    <n v="0"/>
    <n v="0"/>
    <n v="0"/>
    <n v="0"/>
    <n v="105124.5"/>
    <n v="195061.5"/>
  </r>
  <r>
    <n v="2873915978"/>
    <s v="Jone"/>
    <s v="Sleep"/>
    <s v="Jone Sleep"/>
    <x v="1"/>
    <n v="73164"/>
    <n v="25"/>
    <n v="538916"/>
    <n v="600000"/>
    <n v="750000"/>
    <n v="900000"/>
    <n v="1200000"/>
    <n v="0.89819333333333329"/>
    <s v="0-100%"/>
    <n v="70059.08"/>
    <n v="0"/>
    <n v="0"/>
    <n v="0"/>
    <n v="0"/>
    <n v="70059.08"/>
    <n v="143223.08000000002"/>
    <n v="80837.399999999994"/>
    <n v="0"/>
    <n v="0"/>
    <n v="0"/>
    <n v="0"/>
    <n v="80837.399999999994"/>
    <n v="154001.4"/>
  </r>
  <r>
    <n v="3738218785"/>
    <s v="Cull"/>
    <s v="Slott"/>
    <s v="Cull Slott"/>
    <x v="0"/>
    <n v="64849"/>
    <n v="18"/>
    <n v="614133"/>
    <n v="500000"/>
    <n v="625000"/>
    <n v="750000"/>
    <n v="1000000"/>
    <n v="1.2282660000000001"/>
    <s v="100-125%"/>
    <n v="50000"/>
    <n v="17119.95"/>
    <n v="0"/>
    <n v="0"/>
    <n v="0"/>
    <n v="67119.95"/>
    <n v="131968.95000000001"/>
    <n v="75000"/>
    <n v="20543.939999999999"/>
    <n v="0"/>
    <n v="0"/>
    <n v="0"/>
    <n v="95543.94"/>
    <n v="160392.94"/>
  </r>
  <r>
    <n v="1472093461"/>
    <s v="Hynda"/>
    <s v="Smee"/>
    <s v="Hynda Smee"/>
    <x v="1"/>
    <n v="72605"/>
    <n v="25"/>
    <n v="745490"/>
    <n v="600000"/>
    <n v="750000"/>
    <n v="900000"/>
    <n v="1200000"/>
    <n v="1.2424833333333334"/>
    <s v="100-125%"/>
    <n v="78000"/>
    <n v="24733.300000000003"/>
    <n v="0"/>
    <n v="0"/>
    <n v="0"/>
    <n v="102733.3"/>
    <n v="175338.3"/>
    <n v="90000"/>
    <n v="32007.8"/>
    <n v="0"/>
    <n v="0"/>
    <n v="0"/>
    <n v="122007.8"/>
    <n v="194612.8"/>
  </r>
  <r>
    <n v="9287480133"/>
    <s v="Rufe"/>
    <s v="Smerdon"/>
    <s v="Rufe Smerdon"/>
    <x v="2"/>
    <n v="98734"/>
    <n v="18"/>
    <n v="749195"/>
    <n v="750000"/>
    <n v="937500"/>
    <n v="1125000"/>
    <n v="1500000"/>
    <n v="0.99892666666666663"/>
    <s v="0-100%"/>
    <n v="112379.25"/>
    <n v="0"/>
    <n v="0"/>
    <n v="0"/>
    <n v="0"/>
    <n v="112379.25"/>
    <n v="211113.25"/>
    <n v="119871.2"/>
    <n v="0"/>
    <n v="0"/>
    <n v="0"/>
    <n v="0"/>
    <n v="119871.2"/>
    <n v="218605.2"/>
  </r>
  <r>
    <n v="101658508"/>
    <s v="Foster"/>
    <s v="Smith"/>
    <s v="Foster Smith"/>
    <x v="0"/>
    <n v="63106"/>
    <n v="22"/>
    <n v="820679"/>
    <n v="500000"/>
    <n v="625000"/>
    <n v="750000"/>
    <n v="1000000"/>
    <n v="1.6413580000000001"/>
    <s v="150-200%"/>
    <n v="50000"/>
    <n v="18750"/>
    <n v="22500"/>
    <n v="15549.38"/>
    <n v="0"/>
    <n v="106799.38"/>
    <n v="169905.38"/>
    <n v="80000"/>
    <n v="21250"/>
    <n v="25000"/>
    <n v="15549.38"/>
    <n v="0"/>
    <n v="141799.38"/>
    <n v="204905.38"/>
  </r>
  <r>
    <n v="7760701055"/>
    <s v="Mauricio"/>
    <s v="Smooth"/>
    <s v="Mauricio Smooth"/>
    <x v="1"/>
    <n v="63518"/>
    <n v="24"/>
    <n v="981577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9728.02"/>
    <n v="90000"/>
    <n v="27000"/>
    <n v="37500"/>
    <n v="24473.1"/>
    <n v="0"/>
    <n v="178973.1"/>
    <n v="242491.1"/>
  </r>
  <r>
    <n v="826490107"/>
    <s v="Esra"/>
    <s v="Snibson"/>
    <s v="Esra Snibson"/>
    <x v="0"/>
    <n v="32485"/>
    <n v="22"/>
    <n v="970661"/>
    <n v="500000"/>
    <n v="625000"/>
    <n v="750000"/>
    <n v="1000000"/>
    <n v="1.941322"/>
    <s v="150-200%"/>
    <n v="50000"/>
    <n v="18750"/>
    <n v="22500"/>
    <n v="48545.42"/>
    <n v="0"/>
    <n v="139795.41999999998"/>
    <n v="172280.41999999998"/>
    <n v="80000"/>
    <n v="21250"/>
    <n v="25000"/>
    <n v="48545.42"/>
    <n v="0"/>
    <n v="174795.41999999998"/>
    <n v="207280.41999999998"/>
  </r>
  <r>
    <n v="8093156364"/>
    <s v="Danny"/>
    <s v="Snoddin"/>
    <s v="Danny Snoddin"/>
    <x v="0"/>
    <n v="64144"/>
    <n v="15"/>
    <n v="724029"/>
    <n v="500000"/>
    <n v="625000"/>
    <n v="750000"/>
    <n v="1000000"/>
    <n v="1.4480580000000001"/>
    <s v="125-150%"/>
    <n v="50000"/>
    <n v="18750"/>
    <n v="17825.219999999998"/>
    <n v="0"/>
    <n v="0"/>
    <n v="86575.22"/>
    <n v="150719.22"/>
    <n v="80000"/>
    <n v="21250"/>
    <n v="19805.800000000003"/>
    <n v="0"/>
    <n v="0"/>
    <n v="121055.8"/>
    <n v="185199.8"/>
  </r>
  <r>
    <n v="1606657585"/>
    <s v="Ashley"/>
    <s v="Somerton"/>
    <s v="Ashley Somerton"/>
    <x v="2"/>
    <n v="83497"/>
    <n v="27"/>
    <n v="900340"/>
    <n v="750000"/>
    <n v="937500"/>
    <n v="1125000"/>
    <n v="1500000"/>
    <n v="1.2004533333333334"/>
    <s v="100-125%"/>
    <n v="112500"/>
    <n v="28564.6"/>
    <n v="0"/>
    <n v="0"/>
    <n v="0"/>
    <n v="141064.6"/>
    <n v="224561.6"/>
    <n v="112500"/>
    <n v="33074.800000000003"/>
    <n v="0"/>
    <n v="0"/>
    <n v="0"/>
    <n v="145574.79999999999"/>
    <n v="229071.8"/>
  </r>
  <r>
    <n v="3164004753"/>
    <s v="Conny"/>
    <s v="Sommerly"/>
    <s v="Conny Sommerly"/>
    <x v="0"/>
    <n v="30622"/>
    <n v="28"/>
    <n v="721672"/>
    <n v="500000"/>
    <n v="625000"/>
    <n v="750000"/>
    <n v="1000000"/>
    <n v="1.443344"/>
    <s v="125-150%"/>
    <n v="50000"/>
    <n v="18750"/>
    <n v="17400.96"/>
    <n v="0"/>
    <n v="0"/>
    <n v="86150.959999999992"/>
    <n v="116772.95999999999"/>
    <n v="75000"/>
    <n v="27500"/>
    <n v="24168"/>
    <n v="0"/>
    <n v="0"/>
    <n v="126668"/>
    <n v="157290"/>
  </r>
  <r>
    <n v="5299481160"/>
    <s v="Carmelle"/>
    <s v="Sothcott"/>
    <s v="Carmelle Sothcott"/>
    <x v="0"/>
    <n v="49920"/>
    <n v="14"/>
    <n v="492390"/>
    <n v="500000"/>
    <n v="625000"/>
    <n v="750000"/>
    <n v="1000000"/>
    <n v="0.98477999999999999"/>
    <s v="0-100%"/>
    <n v="49239"/>
    <n v="0"/>
    <n v="0"/>
    <n v="0"/>
    <n v="0"/>
    <n v="49239"/>
    <n v="99159"/>
    <n v="73858.5"/>
    <n v="0"/>
    <n v="0"/>
    <n v="0"/>
    <n v="0"/>
    <n v="73858.5"/>
    <n v="123778.5"/>
  </r>
  <r>
    <n v="901154172"/>
    <s v="Sherwynd"/>
    <s v="Southerell"/>
    <s v="Sherwynd Southerell"/>
    <x v="1"/>
    <n v="79983"/>
    <n v="21"/>
    <n v="492886"/>
    <n v="600000"/>
    <n v="750000"/>
    <n v="900000"/>
    <n v="1200000"/>
    <n v="0.82147666666666663"/>
    <s v="0-100%"/>
    <n v="64075.18"/>
    <n v="0"/>
    <n v="0"/>
    <n v="0"/>
    <n v="0"/>
    <n v="64075.18"/>
    <n v="144058.18"/>
    <n v="78861.759999999995"/>
    <n v="0"/>
    <n v="0"/>
    <n v="0"/>
    <n v="0"/>
    <n v="78861.759999999995"/>
    <n v="158844.76"/>
  </r>
  <r>
    <n v="9939542542"/>
    <s v="Shaylynn"/>
    <s v="Southern"/>
    <s v="Shaylynn Southern"/>
    <x v="2"/>
    <n v="85588"/>
    <n v="31"/>
    <n v="792767"/>
    <n v="750000"/>
    <n v="937500"/>
    <n v="1125000"/>
    <n v="1500000"/>
    <n v="1.0570226666666667"/>
    <s v="100-125%"/>
    <n v="112500"/>
    <n v="8125.7300000000005"/>
    <n v="0"/>
    <n v="0"/>
    <n v="0"/>
    <n v="120625.73"/>
    <n v="206213.72999999998"/>
    <n v="112500"/>
    <n v="7698.0599999999995"/>
    <n v="0"/>
    <n v="0"/>
    <n v="0"/>
    <n v="120198.06"/>
    <n v="205786.06"/>
  </r>
  <r>
    <n v="4688336071"/>
    <s v="Merrill"/>
    <s v="Speakman"/>
    <s v="Merrill Speakman"/>
    <x v="2"/>
    <n v="111549"/>
    <n v="22"/>
    <n v="991891"/>
    <n v="750000"/>
    <n v="937500"/>
    <n v="1125000"/>
    <n v="1500000"/>
    <n v="1.3225213333333334"/>
    <s v="125-150%"/>
    <n v="112500"/>
    <n v="35625"/>
    <n v="12509.93"/>
    <n v="0"/>
    <n v="0"/>
    <n v="160634.93"/>
    <n v="272183.93"/>
    <n v="112500"/>
    <n v="33750"/>
    <n v="13597.75"/>
    <n v="0"/>
    <n v="0"/>
    <n v="159847.75"/>
    <n v="271396.75"/>
  </r>
  <r>
    <n v="9958099322"/>
    <s v="Robinette"/>
    <s v="Speller"/>
    <s v="Robinette Speller"/>
    <x v="1"/>
    <n v="77249"/>
    <n v="21"/>
    <n v="558872"/>
    <n v="600000"/>
    <n v="750000"/>
    <n v="900000"/>
    <n v="1200000"/>
    <n v="0.93145333333333336"/>
    <s v="0-100%"/>
    <n v="72653.36"/>
    <n v="0"/>
    <n v="0"/>
    <n v="0"/>
    <n v="0"/>
    <n v="72653.36"/>
    <n v="149902.35999999999"/>
    <n v="83830.8"/>
    <n v="0"/>
    <n v="0"/>
    <n v="0"/>
    <n v="0"/>
    <n v="83830.8"/>
    <n v="161079.79999999999"/>
  </r>
  <r>
    <n v="232367817"/>
    <s v="Monty"/>
    <s v="Spellward"/>
    <s v="Monty Spellward"/>
    <x v="2"/>
    <n v="83247"/>
    <n v="21"/>
    <n v="653912"/>
    <n v="750000"/>
    <n v="937500"/>
    <n v="1125000"/>
    <n v="1500000"/>
    <n v="0.87188266666666669"/>
    <s v="0-100%"/>
    <n v="98086.8"/>
    <n v="0"/>
    <n v="0"/>
    <n v="0"/>
    <n v="0"/>
    <n v="98086.8"/>
    <n v="181333.8"/>
    <n v="98086.8"/>
    <n v="0"/>
    <n v="0"/>
    <n v="0"/>
    <n v="0"/>
    <n v="98086.8"/>
    <n v="181333.8"/>
  </r>
  <r>
    <n v="4852897158"/>
    <s v="Ransell"/>
    <s v="Spira"/>
    <s v="Ransell Spira"/>
    <x v="2"/>
    <n v="86963"/>
    <n v="14"/>
    <n v="637072"/>
    <n v="750000"/>
    <n v="937500"/>
    <n v="1125000"/>
    <n v="1500000"/>
    <n v="0.84942933333333337"/>
    <s v="0-100%"/>
    <n v="95560.8"/>
    <n v="0"/>
    <n v="0"/>
    <n v="0"/>
    <n v="0"/>
    <n v="95560.8"/>
    <n v="182523.8"/>
    <n v="101931.52"/>
    <n v="0"/>
    <n v="0"/>
    <n v="0"/>
    <n v="0"/>
    <n v="101931.52"/>
    <n v="188894.52000000002"/>
  </r>
  <r>
    <n v="1489889981"/>
    <s v="Christye"/>
    <s v="Spraging"/>
    <s v="Christye Spraging"/>
    <x v="2"/>
    <n v="108981"/>
    <n v="14"/>
    <n v="550672"/>
    <n v="750000"/>
    <n v="937500"/>
    <n v="1125000"/>
    <n v="1500000"/>
    <n v="0.73422933333333329"/>
    <s v="0-100%"/>
    <n v="82600.800000000003"/>
    <n v="0"/>
    <n v="0"/>
    <n v="0"/>
    <n v="0"/>
    <n v="82600.800000000003"/>
    <n v="191581.8"/>
    <n v="82600.800000000003"/>
    <n v="0"/>
    <n v="0"/>
    <n v="0"/>
    <n v="0"/>
    <n v="82600.800000000003"/>
    <n v="191581.8"/>
  </r>
  <r>
    <n v="4823073274"/>
    <s v="Shanan"/>
    <s v="St Clair"/>
    <s v="Shanan St Clair"/>
    <x v="0"/>
    <n v="62323"/>
    <n v="16"/>
    <n v="493637"/>
    <n v="500000"/>
    <n v="625000"/>
    <n v="750000"/>
    <n v="1000000"/>
    <n v="0.98727399999999998"/>
    <s v="0-100%"/>
    <n v="49363.700000000004"/>
    <n v="0"/>
    <n v="0"/>
    <n v="0"/>
    <n v="0"/>
    <n v="49363.700000000004"/>
    <n v="111686.70000000001"/>
    <n v="78981.919999999998"/>
    <n v="0"/>
    <n v="0"/>
    <n v="0"/>
    <n v="0"/>
    <n v="78981.919999999998"/>
    <n v="141304.91999999998"/>
  </r>
  <r>
    <n v="9491257560"/>
    <s v="Xymenes"/>
    <s v="Stallard"/>
    <s v="Xymenes Stallard"/>
    <x v="1"/>
    <n v="66363"/>
    <n v="24"/>
    <n v="544027"/>
    <n v="600000"/>
    <n v="750000"/>
    <n v="900000"/>
    <n v="1200000"/>
    <n v="0.90671166666666669"/>
    <s v="0-100%"/>
    <n v="70723.510000000009"/>
    <n v="0"/>
    <n v="0"/>
    <n v="0"/>
    <n v="0"/>
    <n v="70723.510000000009"/>
    <n v="137086.51"/>
    <n v="81604.05"/>
    <n v="0"/>
    <n v="0"/>
    <n v="0"/>
    <n v="0"/>
    <n v="81604.05"/>
    <n v="147967.04999999999"/>
  </r>
  <r>
    <n v="4475496373"/>
    <s v="Tobe"/>
    <s v="Standen"/>
    <s v="Tobe Standen"/>
    <x v="2"/>
    <n v="110155"/>
    <n v="13"/>
    <n v="751367"/>
    <n v="750000"/>
    <n v="937500"/>
    <n v="1125000"/>
    <n v="1500000"/>
    <n v="1.0018226666666668"/>
    <s v="100-125%"/>
    <n v="112500"/>
    <n v="259.73"/>
    <n v="0"/>
    <n v="0"/>
    <n v="0"/>
    <n v="112759.73"/>
    <n v="222914.72999999998"/>
    <n v="112500"/>
    <n v="300.74"/>
    <n v="0"/>
    <n v="0"/>
    <n v="0"/>
    <n v="112800.74"/>
    <n v="222955.74"/>
  </r>
  <r>
    <n v="9151658844"/>
    <s v="Derry"/>
    <s v="Staniforth"/>
    <s v="Derry Staniforth"/>
    <x v="1"/>
    <n v="50141"/>
    <n v="25"/>
    <n v="617946"/>
    <n v="600000"/>
    <n v="750000"/>
    <n v="900000"/>
    <n v="1200000"/>
    <n v="1.0299100000000001"/>
    <s v="100-125%"/>
    <n v="78000"/>
    <n v="3050.82"/>
    <n v="0"/>
    <n v="0"/>
    <n v="0"/>
    <n v="81050.820000000007"/>
    <n v="131191.82"/>
    <n v="90000"/>
    <n v="3948.12"/>
    <n v="0"/>
    <n v="0"/>
    <n v="0"/>
    <n v="93948.12"/>
    <n v="144089.12"/>
  </r>
  <r>
    <n v="2237103631"/>
    <s v="Filip"/>
    <s v="Stellman"/>
    <s v="Filip Stellman"/>
    <x v="1"/>
    <n v="69026"/>
    <n v="23"/>
    <n v="747655"/>
    <n v="600000"/>
    <n v="750000"/>
    <n v="900000"/>
    <n v="1200000"/>
    <n v="1.2460916666666666"/>
    <s v="100-125%"/>
    <n v="78000"/>
    <n v="25101.350000000002"/>
    <n v="0"/>
    <n v="0"/>
    <n v="0"/>
    <n v="103101.35"/>
    <n v="172127.35"/>
    <n v="90000"/>
    <n v="32484.1"/>
    <n v="0"/>
    <n v="0"/>
    <n v="0"/>
    <n v="122484.1"/>
    <n v="191510.1"/>
  </r>
  <r>
    <n v="5142790693"/>
    <s v="Agace"/>
    <s v="Sterry"/>
    <s v="Agace Sterry"/>
    <x v="2"/>
    <n v="96841"/>
    <n v="20"/>
    <n v="773763"/>
    <n v="750000"/>
    <n v="937500"/>
    <n v="1125000"/>
    <n v="1500000"/>
    <n v="1.031684"/>
    <s v="100-125%"/>
    <n v="112500"/>
    <n v="4514.97"/>
    <n v="0"/>
    <n v="0"/>
    <n v="0"/>
    <n v="117014.97"/>
    <n v="213855.97"/>
    <n v="112500"/>
    <n v="5227.8599999999997"/>
    <n v="0"/>
    <n v="0"/>
    <n v="0"/>
    <n v="117727.86"/>
    <n v="214568.86"/>
  </r>
  <r>
    <n v="5358183647"/>
    <s v="Sibeal"/>
    <s v="Stirman"/>
    <s v="Sibeal Stirman"/>
    <x v="2"/>
    <n v="87403"/>
    <n v="28"/>
    <n v="570118"/>
    <n v="750000"/>
    <n v="937500"/>
    <n v="1125000"/>
    <n v="1500000"/>
    <n v="0.76015733333333335"/>
    <s v="0-100%"/>
    <n v="85517.7"/>
    <n v="0"/>
    <n v="0"/>
    <n v="0"/>
    <n v="0"/>
    <n v="85517.7"/>
    <n v="172920.7"/>
    <n v="91218.880000000005"/>
    <n v="0"/>
    <n v="0"/>
    <n v="0"/>
    <n v="0"/>
    <n v="91218.880000000005"/>
    <n v="178621.88"/>
  </r>
  <r>
    <n v="3843300291"/>
    <s v="Bridgette"/>
    <s v="Stivers"/>
    <s v="Bridgette Stivers"/>
    <x v="1"/>
    <n v="64631"/>
    <n v="22"/>
    <n v="833615"/>
    <n v="600000"/>
    <n v="750000"/>
    <n v="900000"/>
    <n v="1200000"/>
    <n v="1.3893583333333333"/>
    <s v="125-150%"/>
    <n v="78000"/>
    <n v="25500.000000000004"/>
    <n v="17559.149999999998"/>
    <n v="0"/>
    <n v="0"/>
    <n v="121059.15"/>
    <n v="185690.15"/>
    <n v="90000"/>
    <n v="33000"/>
    <n v="20903.75"/>
    <n v="0"/>
    <n v="0"/>
    <n v="143903.75"/>
    <n v="208534.75"/>
  </r>
  <r>
    <n v="3266408608"/>
    <s v="Lyle"/>
    <s v="Stoyles"/>
    <s v="Lyle Stoyles"/>
    <x v="1"/>
    <n v="73542"/>
    <n v="19"/>
    <n v="704698"/>
    <n v="600000"/>
    <n v="750000"/>
    <n v="900000"/>
    <n v="1200000"/>
    <n v="1.1744966666666667"/>
    <s v="100-125%"/>
    <n v="78000"/>
    <n v="17798.66"/>
    <n v="0"/>
    <n v="0"/>
    <n v="0"/>
    <n v="95798.66"/>
    <n v="169340.66"/>
    <n v="90000"/>
    <n v="18845.64"/>
    <n v="0"/>
    <n v="0"/>
    <n v="0"/>
    <n v="108845.64"/>
    <n v="182387.64"/>
  </r>
  <r>
    <n v="6235447353"/>
    <s v="Horton"/>
    <s v="Stretton"/>
    <s v="Horton Stretton"/>
    <x v="0"/>
    <n v="35661"/>
    <n v="24"/>
    <n v="793429"/>
    <n v="500000"/>
    <n v="625000"/>
    <n v="750000"/>
    <n v="1000000"/>
    <n v="1.5868580000000001"/>
    <s v="150-200%"/>
    <n v="50000"/>
    <n v="18750"/>
    <n v="22500"/>
    <n v="9554.3799999999992"/>
    <n v="0"/>
    <n v="100804.38"/>
    <n v="136465.38"/>
    <n v="75000"/>
    <n v="22500"/>
    <n v="31250"/>
    <n v="13028.699999999999"/>
    <n v="0"/>
    <n v="141778.70000000001"/>
    <n v="177439.7"/>
  </r>
  <r>
    <n v="9603610356"/>
    <s v="Reggie"/>
    <s v="Striker"/>
    <s v="Reggie Striker"/>
    <x v="1"/>
    <n v="52759"/>
    <n v="8"/>
    <n v="855810"/>
    <n v="600000"/>
    <n v="750000"/>
    <n v="900000"/>
    <n v="1200000"/>
    <n v="1.42635"/>
    <s v="125-150%"/>
    <n v="78000"/>
    <n v="25500.000000000004"/>
    <n v="22220.1"/>
    <n v="0"/>
    <n v="0"/>
    <n v="125720.1"/>
    <n v="178479.1"/>
    <n v="90000"/>
    <n v="33000"/>
    <n v="26452.5"/>
    <n v="0"/>
    <n v="0"/>
    <n v="149452.5"/>
    <n v="202211.5"/>
  </r>
  <r>
    <n v="7794042674"/>
    <s v="Huey"/>
    <s v="Strognell"/>
    <s v="Huey Strognell"/>
    <x v="0"/>
    <n v="48616"/>
    <n v="26"/>
    <n v="734144"/>
    <n v="500000"/>
    <n v="625000"/>
    <n v="750000"/>
    <n v="1000000"/>
    <n v="1.468288"/>
    <s v="125-150%"/>
    <n v="50000"/>
    <n v="18750"/>
    <n v="19645.919999999998"/>
    <n v="0"/>
    <n v="0"/>
    <n v="88395.92"/>
    <n v="137011.91999999998"/>
    <n v="75000"/>
    <n v="27500"/>
    <n v="27286"/>
    <n v="0"/>
    <n v="0"/>
    <n v="129786"/>
    <n v="178402"/>
  </r>
  <r>
    <n v="9096285417"/>
    <s v="Giorgio"/>
    <s v="Suett"/>
    <s v="Giorgio Suett"/>
    <x v="0"/>
    <n v="34150"/>
    <n v="22"/>
    <n v="596012"/>
    <n v="500000"/>
    <n v="625000"/>
    <n v="750000"/>
    <n v="1000000"/>
    <n v="1.192024"/>
    <s v="100-125%"/>
    <n v="50000"/>
    <n v="14401.8"/>
    <n v="0"/>
    <n v="0"/>
    <n v="0"/>
    <n v="64401.8"/>
    <n v="98551.8"/>
    <n v="75000"/>
    <n v="21122.639999999999"/>
    <n v="0"/>
    <n v="0"/>
    <n v="0"/>
    <n v="96122.64"/>
    <n v="130272.64"/>
  </r>
  <r>
    <n v="4192879565"/>
    <s v="Aubrey"/>
    <s v="Suthren"/>
    <s v="Aubrey Suthren"/>
    <x v="1"/>
    <n v="57704"/>
    <n v="17"/>
    <n v="695781"/>
    <n v="600000"/>
    <n v="750000"/>
    <n v="900000"/>
    <n v="1200000"/>
    <n v="1.159635"/>
    <s v="100-125%"/>
    <n v="78000"/>
    <n v="16282.77"/>
    <n v="0"/>
    <n v="0"/>
    <n v="0"/>
    <n v="94282.77"/>
    <n v="151986.77000000002"/>
    <n v="90000"/>
    <n v="17240.579999999998"/>
    <n v="0"/>
    <n v="0"/>
    <n v="0"/>
    <n v="107240.58"/>
    <n v="164944.58000000002"/>
  </r>
  <r>
    <n v="650049144"/>
    <s v="Zaneta"/>
    <s v="Swaddle"/>
    <s v="Zaneta Swaddle"/>
    <x v="0"/>
    <n v="42284"/>
    <n v="21"/>
    <n v="598593"/>
    <n v="500000"/>
    <n v="625000"/>
    <n v="750000"/>
    <n v="1000000"/>
    <n v="1.1971860000000001"/>
    <s v="100-125%"/>
    <n v="50000"/>
    <n v="14788.949999999999"/>
    <n v="0"/>
    <n v="0"/>
    <n v="0"/>
    <n v="64788.95"/>
    <n v="107072.95"/>
    <n v="75000"/>
    <n v="17746.739999999998"/>
    <n v="0"/>
    <n v="0"/>
    <n v="0"/>
    <n v="92746.739999999991"/>
    <n v="135030.74"/>
  </r>
  <r>
    <n v="2117567142"/>
    <s v="Jami"/>
    <s v="Swinbourne"/>
    <s v="Jami Swinbourne"/>
    <x v="1"/>
    <n v="50931"/>
    <n v="21"/>
    <n v="739115"/>
    <n v="600000"/>
    <n v="750000"/>
    <n v="900000"/>
    <n v="1200000"/>
    <n v="1.2318583333333333"/>
    <s v="100-125%"/>
    <n v="78000"/>
    <n v="23649.550000000003"/>
    <n v="0"/>
    <n v="0"/>
    <n v="0"/>
    <n v="101649.55"/>
    <n v="152580.54999999999"/>
    <n v="90000"/>
    <n v="25040.7"/>
    <n v="0"/>
    <n v="0"/>
    <n v="0"/>
    <n v="115040.7"/>
    <n v="165971.70000000001"/>
  </r>
  <r>
    <n v="8482007106"/>
    <s v="Obadiah"/>
    <s v="Swinnard"/>
    <s v="Obadiah Swinnard"/>
    <x v="2"/>
    <n v="80762"/>
    <n v="19"/>
    <n v="664319"/>
    <n v="750000"/>
    <n v="937500"/>
    <n v="1125000"/>
    <n v="1500000"/>
    <n v="0.88575866666666669"/>
    <s v="0-100%"/>
    <n v="99647.849999999991"/>
    <n v="0"/>
    <n v="0"/>
    <n v="0"/>
    <n v="0"/>
    <n v="99647.849999999991"/>
    <n v="180409.84999999998"/>
    <n v="99647.849999999991"/>
    <n v="0"/>
    <n v="0"/>
    <n v="0"/>
    <n v="0"/>
    <n v="99647.849999999991"/>
    <n v="180409.84999999998"/>
  </r>
  <r>
    <n v="1839046880"/>
    <s v="Leticia"/>
    <s v="Szymanzyk"/>
    <s v="Leticia Szymanzyk"/>
    <x v="0"/>
    <n v="64858"/>
    <n v="14"/>
    <n v="801961"/>
    <n v="500000"/>
    <n v="625000"/>
    <n v="750000"/>
    <n v="1000000"/>
    <n v="1.6039220000000001"/>
    <s v="150-200%"/>
    <n v="50000"/>
    <n v="18750"/>
    <n v="22500"/>
    <n v="11431.42"/>
    <n v="0"/>
    <n v="102681.42"/>
    <n v="167539.41999999998"/>
    <n v="75000"/>
    <n v="27500"/>
    <n v="31250"/>
    <n v="17147.13"/>
    <n v="0"/>
    <n v="150897.13"/>
    <n v="215755.13"/>
  </r>
  <r>
    <n v="5064247826"/>
    <s v="Yuri"/>
    <s v="Tampin"/>
    <s v="Yuri Tampin"/>
    <x v="2"/>
    <n v="91225"/>
    <n v="22"/>
    <n v="516004"/>
    <n v="750000"/>
    <n v="937500"/>
    <n v="1125000"/>
    <n v="1500000"/>
    <n v="0.68800533333333336"/>
    <s v="0-100%"/>
    <n v="77400.599999999991"/>
    <n v="0"/>
    <n v="0"/>
    <n v="0"/>
    <n v="0"/>
    <n v="77400.599999999991"/>
    <n v="168625.59999999998"/>
    <n v="82560.639999999999"/>
    <n v="0"/>
    <n v="0"/>
    <n v="0"/>
    <n v="0"/>
    <n v="82560.639999999999"/>
    <n v="173785.64"/>
  </r>
  <r>
    <n v="3271497702"/>
    <s v="Lammond"/>
    <s v="Tangye"/>
    <s v="Lammond Tangye"/>
    <x v="2"/>
    <n v="86830"/>
    <n v="18"/>
    <n v="677142"/>
    <n v="750000"/>
    <n v="937500"/>
    <n v="1125000"/>
    <n v="1500000"/>
    <n v="0.90285599999999999"/>
    <s v="0-100%"/>
    <n v="101571.3"/>
    <n v="0"/>
    <n v="0"/>
    <n v="0"/>
    <n v="0"/>
    <n v="101571.3"/>
    <n v="188401.3"/>
    <n v="101571.3"/>
    <n v="0"/>
    <n v="0"/>
    <n v="0"/>
    <n v="0"/>
    <n v="101571.3"/>
    <n v="188401.3"/>
  </r>
  <r>
    <n v="8187246642"/>
    <s v="Otha"/>
    <s v="Tappor"/>
    <s v="Otha Tappor"/>
    <x v="1"/>
    <n v="59840"/>
    <n v="19"/>
    <n v="698195"/>
    <n v="600000"/>
    <n v="750000"/>
    <n v="900000"/>
    <n v="1200000"/>
    <n v="1.1636583333333332"/>
    <s v="100-125%"/>
    <n v="78000"/>
    <n v="16693.150000000001"/>
    <n v="0"/>
    <n v="0"/>
    <n v="0"/>
    <n v="94693.15"/>
    <n v="154533.15"/>
    <n v="90000"/>
    <n v="17675.099999999999"/>
    <n v="0"/>
    <n v="0"/>
    <n v="0"/>
    <n v="107675.1"/>
    <n v="167515.1"/>
  </r>
  <r>
    <n v="7039995972"/>
    <s v="Della"/>
    <s v="Tapson"/>
    <s v="Della Tapson"/>
    <x v="1"/>
    <n v="56729"/>
    <n v="24"/>
    <n v="835659"/>
    <n v="600000"/>
    <n v="750000"/>
    <n v="900000"/>
    <n v="1200000"/>
    <n v="1.392765"/>
    <s v="125-150%"/>
    <n v="78000"/>
    <n v="25500.000000000004"/>
    <n v="17988.39"/>
    <n v="0"/>
    <n v="0"/>
    <n v="121488.39"/>
    <n v="178217.39"/>
    <n v="96000"/>
    <n v="25500.000000000004"/>
    <n v="17131.8"/>
    <n v="0"/>
    <n v="0"/>
    <n v="138631.79999999999"/>
    <n v="195360.8"/>
  </r>
  <r>
    <n v="4718207207"/>
    <s v="Lefty"/>
    <s v="Tatteshall"/>
    <s v="Lefty Tatteshall"/>
    <x v="1"/>
    <n v="54302"/>
    <n v="22"/>
    <n v="795363"/>
    <n v="600000"/>
    <n v="750000"/>
    <n v="900000"/>
    <n v="1200000"/>
    <n v="1.3256049999999999"/>
    <s v="125-150%"/>
    <n v="78000"/>
    <n v="25500.000000000004"/>
    <n v="9526.23"/>
    <n v="0"/>
    <n v="0"/>
    <n v="113026.23"/>
    <n v="167328.22999999998"/>
    <n v="90000"/>
    <n v="33000"/>
    <n v="11340.75"/>
    <n v="0"/>
    <n v="0"/>
    <n v="134340.75"/>
    <n v="188642.75"/>
  </r>
  <r>
    <n v="3013094990"/>
    <s v="Wendel"/>
    <s v="Taudevin"/>
    <s v="Wendel Taudevin"/>
    <x v="0"/>
    <n v="58874"/>
    <n v="11"/>
    <n v="795153"/>
    <n v="500000"/>
    <n v="625000"/>
    <n v="750000"/>
    <n v="1000000"/>
    <n v="1.590306"/>
    <s v="150-200%"/>
    <n v="50000"/>
    <n v="18750"/>
    <n v="22500"/>
    <n v="9933.66"/>
    <n v="0"/>
    <n v="101183.66"/>
    <n v="160057.66"/>
    <n v="75000"/>
    <n v="22500"/>
    <n v="31250"/>
    <n v="13545.9"/>
    <n v="0"/>
    <n v="142295.9"/>
    <n v="201169.9"/>
  </r>
  <r>
    <n v="8315800957"/>
    <s v="Laural"/>
    <s v="Teasey"/>
    <s v="Laural Teasey"/>
    <x v="0"/>
    <n v="54445"/>
    <n v="19"/>
    <n v="620798"/>
    <n v="500000"/>
    <n v="625000"/>
    <n v="750000"/>
    <n v="1000000"/>
    <n v="1.2415959999999999"/>
    <s v="100-125%"/>
    <n v="50000"/>
    <n v="18119.7"/>
    <n v="0"/>
    <n v="0"/>
    <n v="0"/>
    <n v="68119.7"/>
    <n v="122564.7"/>
    <n v="75000"/>
    <n v="26575.56"/>
    <n v="0"/>
    <n v="0"/>
    <n v="0"/>
    <n v="101575.56"/>
    <n v="156020.56"/>
  </r>
  <r>
    <n v="7273123196"/>
    <s v="Pet"/>
    <s v="Tellenbrook"/>
    <s v="Pet Tellenbrook"/>
    <x v="2"/>
    <n v="83514"/>
    <n v="24"/>
    <n v="921122"/>
    <n v="750000"/>
    <n v="937500"/>
    <n v="1125000"/>
    <n v="1500000"/>
    <n v="1.2281626666666667"/>
    <s v="100-125%"/>
    <n v="112500"/>
    <n v="32513.18"/>
    <n v="0"/>
    <n v="0"/>
    <n v="0"/>
    <n v="145013.18"/>
    <n v="228527.18"/>
    <n v="112500"/>
    <n v="37646.840000000004"/>
    <n v="0"/>
    <n v="0"/>
    <n v="0"/>
    <n v="150146.84"/>
    <n v="233660.84"/>
  </r>
  <r>
    <n v="2885061928"/>
    <s v="Cletis"/>
    <s v="Temlett"/>
    <s v="Cletis Temlett"/>
    <x v="2"/>
    <n v="104981"/>
    <n v="27"/>
    <n v="699976"/>
    <n v="750000"/>
    <n v="937500"/>
    <n v="1125000"/>
    <n v="1500000"/>
    <n v="0.93330133333333332"/>
    <s v="0-100%"/>
    <n v="104996.4"/>
    <n v="0"/>
    <n v="0"/>
    <n v="0"/>
    <n v="0"/>
    <n v="104996.4"/>
    <n v="209977.4"/>
    <n v="104996.4"/>
    <n v="0"/>
    <n v="0"/>
    <n v="0"/>
    <n v="0"/>
    <n v="104996.4"/>
    <n v="209977.4"/>
  </r>
  <r>
    <n v="1657097021"/>
    <s v="Lotta"/>
    <s v="Thoresbie"/>
    <s v="Lotta Thoresbie"/>
    <x v="0"/>
    <n v="50269"/>
    <n v="21"/>
    <n v="695864"/>
    <n v="500000"/>
    <n v="625000"/>
    <n v="750000"/>
    <n v="1000000"/>
    <n v="1.3917280000000001"/>
    <s v="125-150%"/>
    <n v="50000"/>
    <n v="18750"/>
    <n v="12755.52"/>
    <n v="0"/>
    <n v="0"/>
    <n v="81505.52"/>
    <n v="131774.52000000002"/>
    <n v="75000"/>
    <n v="22500"/>
    <n v="17716"/>
    <n v="0"/>
    <n v="0"/>
    <n v="115216"/>
    <n v="165485"/>
  </r>
  <r>
    <n v="2136806068"/>
    <s v="Chan"/>
    <s v="Thorwarth"/>
    <s v="Chan Thorwarth"/>
    <x v="1"/>
    <n v="75616"/>
    <n v="13"/>
    <n v="838502"/>
    <n v="600000"/>
    <n v="750000"/>
    <n v="900000"/>
    <n v="1200000"/>
    <n v="1.3975033333333333"/>
    <s v="125-150%"/>
    <n v="78000"/>
    <n v="25500.000000000004"/>
    <n v="18585.419999999998"/>
    <n v="0"/>
    <n v="0"/>
    <n v="122085.42"/>
    <n v="197701.41999999998"/>
    <n v="96000"/>
    <n v="25500.000000000004"/>
    <n v="17700.400000000001"/>
    <n v="0"/>
    <n v="0"/>
    <n v="139200.4"/>
    <n v="214816.4"/>
  </r>
  <r>
    <n v="1990335721"/>
    <s v="Garey"/>
    <s v="Thow"/>
    <s v="Garey Thow"/>
    <x v="1"/>
    <n v="54491"/>
    <n v="20"/>
    <n v="522770"/>
    <n v="600000"/>
    <n v="750000"/>
    <n v="900000"/>
    <n v="1200000"/>
    <n v="0.8712833333333333"/>
    <s v="0-100%"/>
    <n v="67960.100000000006"/>
    <n v="0"/>
    <n v="0"/>
    <n v="0"/>
    <n v="0"/>
    <n v="67960.100000000006"/>
    <n v="122451.1"/>
    <n v="78415.5"/>
    <n v="0"/>
    <n v="0"/>
    <n v="0"/>
    <n v="0"/>
    <n v="78415.5"/>
    <n v="132906.5"/>
  </r>
  <r>
    <n v="5726465660"/>
    <s v="Abdul"/>
    <s v="Thunnerclef"/>
    <s v="Abdul Thunnerclef"/>
    <x v="1"/>
    <n v="60233"/>
    <n v="22"/>
    <n v="895664"/>
    <n v="600000"/>
    <n v="750000"/>
    <n v="900000"/>
    <n v="1200000"/>
    <n v="1.4927733333333333"/>
    <s v="125-150%"/>
    <n v="78000"/>
    <n v="25500.000000000004"/>
    <n v="30589.439999999999"/>
    <n v="0"/>
    <n v="0"/>
    <n v="134089.44"/>
    <n v="194322.44"/>
    <n v="90000"/>
    <n v="33000"/>
    <n v="36416"/>
    <n v="0"/>
    <n v="0"/>
    <n v="159416"/>
    <n v="219649"/>
  </r>
  <r>
    <n v="1598957961"/>
    <s v="Mil"/>
    <s v="Tichelaar"/>
    <s v="Mil Tichelaar"/>
    <x v="2"/>
    <n v="75679"/>
    <n v="30"/>
    <n v="714914"/>
    <n v="750000"/>
    <n v="937500"/>
    <n v="1125000"/>
    <n v="1500000"/>
    <n v="0.95321866666666666"/>
    <s v="0-100%"/>
    <n v="107237.09999999999"/>
    <n v="0"/>
    <n v="0"/>
    <n v="0"/>
    <n v="0"/>
    <n v="107237.09999999999"/>
    <n v="182916.09999999998"/>
    <n v="107237.09999999999"/>
    <n v="0"/>
    <n v="0"/>
    <n v="0"/>
    <n v="0"/>
    <n v="107237.09999999999"/>
    <n v="182916.09999999998"/>
  </r>
  <r>
    <n v="4328154427"/>
    <s v="Christabella"/>
    <s v="Timblett"/>
    <s v="Christabella Timblett"/>
    <x v="0"/>
    <n v="34691"/>
    <n v="20"/>
    <n v="1224207"/>
    <n v="500000"/>
    <n v="625000"/>
    <n v="750000"/>
    <n v="1000000"/>
    <n v="2.4484140000000001"/>
    <s v="&gt;200%"/>
    <n v="50000"/>
    <n v="18750"/>
    <n v="22500"/>
    <n v="55000"/>
    <n v="22420.7"/>
    <n v="168670.7"/>
    <n v="203361.7"/>
    <n v="75000"/>
    <n v="27500"/>
    <n v="31250"/>
    <n v="82500"/>
    <n v="33631.049999999996"/>
    <n v="249881.05"/>
    <n v="284572.05"/>
  </r>
  <r>
    <n v="5241020535"/>
    <s v="Meara"/>
    <s v="Timmis"/>
    <s v="Meara Timmis"/>
    <x v="0"/>
    <n v="38828"/>
    <n v="25"/>
    <n v="948183"/>
    <n v="500000"/>
    <n v="625000"/>
    <n v="750000"/>
    <n v="1000000"/>
    <n v="1.896366"/>
    <s v="150-200%"/>
    <n v="50000"/>
    <n v="18750"/>
    <n v="22500"/>
    <n v="43600.26"/>
    <n v="0"/>
    <n v="134850.26"/>
    <n v="173678.26"/>
    <n v="75000"/>
    <n v="27500"/>
    <n v="31250"/>
    <n v="65400.390000000007"/>
    <n v="0"/>
    <n v="199150.39"/>
    <n v="237978.39"/>
  </r>
  <r>
    <n v="9547713507"/>
    <s v="Darwin"/>
    <s v="Tinsley"/>
    <s v="Darwin Tinsley"/>
    <x v="2"/>
    <n v="80591"/>
    <n v="19"/>
    <n v="457979"/>
    <n v="750000"/>
    <n v="937500"/>
    <n v="1125000"/>
    <n v="1500000"/>
    <n v="0.61063866666666666"/>
    <s v="0-100%"/>
    <n v="68696.849999999991"/>
    <n v="0"/>
    <n v="0"/>
    <n v="0"/>
    <n v="0"/>
    <n v="68696.849999999991"/>
    <n v="149287.84999999998"/>
    <n v="68696.849999999991"/>
    <n v="0"/>
    <n v="0"/>
    <n v="0"/>
    <n v="0"/>
    <n v="68696.849999999991"/>
    <n v="149287.84999999998"/>
  </r>
  <r>
    <n v="1923178164"/>
    <s v="Erroll"/>
    <s v="Tirkin"/>
    <s v="Erroll Tirkin"/>
    <x v="2"/>
    <n v="111852"/>
    <n v="18"/>
    <n v="503861"/>
    <n v="750000"/>
    <n v="937500"/>
    <n v="1125000"/>
    <n v="1500000"/>
    <n v="0.67181466666666667"/>
    <s v="0-100%"/>
    <n v="75579.149999999994"/>
    <n v="0"/>
    <n v="0"/>
    <n v="0"/>
    <n v="0"/>
    <n v="75579.149999999994"/>
    <n v="187431.15"/>
    <n v="75579.149999999994"/>
    <n v="0"/>
    <n v="0"/>
    <n v="0"/>
    <n v="0"/>
    <n v="75579.149999999994"/>
    <n v="187431.15"/>
  </r>
  <r>
    <n v="6915102108"/>
    <s v="Kit"/>
    <s v="Tivolier"/>
    <s v="Kit Tivolier"/>
    <x v="2"/>
    <n v="84051"/>
    <n v="21"/>
    <n v="638646"/>
    <n v="750000"/>
    <n v="937500"/>
    <n v="1125000"/>
    <n v="1500000"/>
    <n v="0.85152799999999995"/>
    <s v="0-100%"/>
    <n v="95796.9"/>
    <n v="0"/>
    <n v="0"/>
    <n v="0"/>
    <n v="0"/>
    <n v="95796.9"/>
    <n v="179847.9"/>
    <n v="95796.9"/>
    <n v="0"/>
    <n v="0"/>
    <n v="0"/>
    <n v="0"/>
    <n v="95796.9"/>
    <n v="179847.9"/>
  </r>
  <r>
    <n v="9855833406"/>
    <s v="Giffer"/>
    <s v="Toke"/>
    <s v="Giffer Toke"/>
    <x v="2"/>
    <n v="78771"/>
    <n v="14"/>
    <n v="885458"/>
    <n v="750000"/>
    <n v="937500"/>
    <n v="1125000"/>
    <n v="1500000"/>
    <n v="1.1806106666666667"/>
    <s v="100-125%"/>
    <n v="112500"/>
    <n v="25737.02"/>
    <n v="0"/>
    <n v="0"/>
    <n v="0"/>
    <n v="138237.01999999999"/>
    <n v="217008.02"/>
    <n v="112500"/>
    <n v="24382.44"/>
    <n v="0"/>
    <n v="0"/>
    <n v="0"/>
    <n v="136882.44"/>
    <n v="215653.44"/>
  </r>
  <r>
    <n v="2234966051"/>
    <s v="Vania"/>
    <s v="Tolefree"/>
    <s v="Vania Tolefree"/>
    <x v="2"/>
    <n v="100058"/>
    <n v="21"/>
    <n v="621016"/>
    <n v="750000"/>
    <n v="937500"/>
    <n v="1125000"/>
    <n v="1500000"/>
    <n v="0.82802133333333339"/>
    <s v="0-100%"/>
    <n v="93152.4"/>
    <n v="0"/>
    <n v="0"/>
    <n v="0"/>
    <n v="0"/>
    <n v="93152.4"/>
    <n v="193210.4"/>
    <n v="93152.4"/>
    <n v="0"/>
    <n v="0"/>
    <n v="0"/>
    <n v="0"/>
    <n v="93152.4"/>
    <n v="193210.4"/>
  </r>
  <r>
    <n v="6596440737"/>
    <s v="Bryn"/>
    <s v="Tomas"/>
    <s v="Bryn Tomas"/>
    <x v="0"/>
    <n v="34438"/>
    <n v="27"/>
    <n v="374529"/>
    <n v="500000"/>
    <n v="625000"/>
    <n v="750000"/>
    <n v="1000000"/>
    <n v="0.749058"/>
    <s v="0-100%"/>
    <n v="37452.9"/>
    <n v="0"/>
    <n v="0"/>
    <n v="0"/>
    <n v="0"/>
    <n v="37452.9"/>
    <n v="71890.899999999994"/>
    <n v="56179.35"/>
    <n v="0"/>
    <n v="0"/>
    <n v="0"/>
    <n v="0"/>
    <n v="56179.35"/>
    <n v="90617.35"/>
  </r>
  <r>
    <n v="3569414450"/>
    <s v="Brade"/>
    <s v="Torn"/>
    <s v="Brade Torn"/>
    <x v="0"/>
    <n v="42780"/>
    <n v="21"/>
    <n v="995314"/>
    <n v="500000"/>
    <n v="625000"/>
    <n v="750000"/>
    <n v="1000000"/>
    <n v="1.9906280000000001"/>
    <s v="150-200%"/>
    <n v="50000"/>
    <n v="18750"/>
    <n v="22500"/>
    <n v="53969.08"/>
    <n v="0"/>
    <n v="145219.08000000002"/>
    <n v="187999.08000000002"/>
    <n v="75000"/>
    <n v="22500"/>
    <n v="31250"/>
    <n v="73594.2"/>
    <n v="0"/>
    <n v="202344.2"/>
    <n v="245124.2"/>
  </r>
  <r>
    <n v="6214787945"/>
    <s v="Ruthi"/>
    <s v="Torrance"/>
    <s v="Ruthi Torrance"/>
    <x v="1"/>
    <n v="63850"/>
    <n v="19"/>
    <n v="985355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1042.3"/>
    <n v="90000"/>
    <n v="27000"/>
    <n v="37500"/>
    <n v="25606.5"/>
    <n v="0"/>
    <n v="180106.5"/>
    <n v="243956.5"/>
  </r>
  <r>
    <n v="5372344725"/>
    <s v="Brewer"/>
    <s v="Torres"/>
    <s v="Brewer Torres"/>
    <x v="0"/>
    <n v="42683"/>
    <n v="19"/>
    <n v="1006770"/>
    <n v="500000"/>
    <n v="625000"/>
    <n v="750000"/>
    <n v="1000000"/>
    <n v="2.0135399999999999"/>
    <s v="&gt;200%"/>
    <n v="50000"/>
    <n v="18750"/>
    <n v="22500"/>
    <n v="55000"/>
    <n v="677"/>
    <n v="146927"/>
    <n v="189610"/>
    <n v="75000"/>
    <n v="22500"/>
    <n v="31250"/>
    <n v="75000"/>
    <n v="880.1"/>
    <n v="204630.1"/>
    <n v="247313.1"/>
  </r>
  <r>
    <n v="2493113470"/>
    <s v="Baxter"/>
    <s v="Toulamain"/>
    <s v="Baxter Toulamain"/>
    <x v="1"/>
    <n v="62403"/>
    <n v="23"/>
    <n v="681211"/>
    <n v="600000"/>
    <n v="750000"/>
    <n v="900000"/>
    <n v="1200000"/>
    <n v="1.1353516666666668"/>
    <s v="100-125%"/>
    <n v="78000"/>
    <n v="13805.87"/>
    <n v="0"/>
    <n v="0"/>
    <n v="0"/>
    <n v="91805.87"/>
    <n v="154208.87"/>
    <n v="96000"/>
    <n v="13805.87"/>
    <n v="0"/>
    <n v="0"/>
    <n v="0"/>
    <n v="109805.87"/>
    <n v="172208.87"/>
  </r>
  <r>
    <n v="2649428619"/>
    <s v="Lyn"/>
    <s v="Trewett"/>
    <s v="Lyn Trewett"/>
    <x v="1"/>
    <n v="73372"/>
    <n v="14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16931.20000000001"/>
    <n v="90000"/>
    <n v="27000"/>
    <n v="37500"/>
    <n v="9876"/>
    <n v="0"/>
    <n v="164376"/>
    <n v="237748"/>
  </r>
  <r>
    <n v="4689682046"/>
    <s v="Sharline"/>
    <s v="Tribbeck"/>
    <s v="Sharline Tribbeck"/>
    <x v="0"/>
    <n v="61679"/>
    <n v="12"/>
    <n v="646430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34286.39999999999"/>
    <n v="80000"/>
    <n v="21250"/>
    <n v="4286"/>
    <n v="0"/>
    <n v="0"/>
    <n v="105536"/>
    <n v="167215"/>
  </r>
  <r>
    <n v="8676088039"/>
    <s v="Norina"/>
    <s v="Truckett"/>
    <s v="Norina Truckett"/>
    <x v="1"/>
    <n v="67203"/>
    <n v="24"/>
    <n v="915219"/>
    <n v="600000"/>
    <n v="750000"/>
    <n v="900000"/>
    <n v="1200000"/>
    <n v="1.5253650000000001"/>
    <s v="150-200%"/>
    <n v="78000"/>
    <n v="25500.000000000004"/>
    <n v="31500"/>
    <n v="3956.94"/>
    <n v="0"/>
    <n v="138956.94"/>
    <n v="206159.94"/>
    <n v="96000"/>
    <n v="25500.000000000004"/>
    <n v="30000"/>
    <n v="3348.18"/>
    <n v="0"/>
    <n v="154848.18"/>
    <n v="222051.18"/>
  </r>
  <r>
    <n v="8552526727"/>
    <s v="Godard"/>
    <s v="Truett"/>
    <s v="Godard Truett"/>
    <x v="1"/>
    <n v="57147"/>
    <n v="27"/>
    <n v="637085"/>
    <n v="600000"/>
    <n v="750000"/>
    <n v="900000"/>
    <n v="1200000"/>
    <n v="1.0618083333333332"/>
    <s v="100-125%"/>
    <n v="78000"/>
    <n v="6304.4500000000007"/>
    <n v="0"/>
    <n v="0"/>
    <n v="0"/>
    <n v="84304.45"/>
    <n v="141451.45000000001"/>
    <n v="96000"/>
    <n v="6304.4500000000007"/>
    <n v="0"/>
    <n v="0"/>
    <n v="0"/>
    <n v="102304.45"/>
    <n v="159451.45000000001"/>
  </r>
  <r>
    <n v="5990182805"/>
    <s v="Malissia"/>
    <s v="Try"/>
    <s v="Malissia Try"/>
    <x v="1"/>
    <n v="71661"/>
    <n v="13"/>
    <n v="876325"/>
    <n v="600000"/>
    <n v="750000"/>
    <n v="900000"/>
    <n v="1200000"/>
    <n v="1.4605416666666666"/>
    <s v="125-150%"/>
    <n v="78000"/>
    <n v="25500.000000000004"/>
    <n v="26528.25"/>
    <n v="0"/>
    <n v="0"/>
    <n v="130028.25"/>
    <n v="201689.25"/>
    <n v="90000"/>
    <n v="27000"/>
    <n v="31581.25"/>
    <n v="0"/>
    <n v="0"/>
    <n v="148581.25"/>
    <n v="220242.25"/>
  </r>
  <r>
    <n v="2480515559"/>
    <s v="Bertie"/>
    <s v="Turpey"/>
    <s v="Bertie Turpey"/>
    <x v="2"/>
    <n v="80760"/>
    <n v="27"/>
    <n v="891412"/>
    <n v="750000"/>
    <n v="937500"/>
    <n v="1125000"/>
    <n v="1500000"/>
    <n v="1.1885493333333332"/>
    <s v="100-125%"/>
    <n v="112500"/>
    <n v="26868.28"/>
    <n v="0"/>
    <n v="0"/>
    <n v="0"/>
    <n v="139368.28"/>
    <n v="220128.28"/>
    <n v="112500"/>
    <n v="25454.16"/>
    <n v="0"/>
    <n v="0"/>
    <n v="0"/>
    <n v="137954.16"/>
    <n v="218714.16"/>
  </r>
  <r>
    <n v="4074728869"/>
    <s v="Valencia"/>
    <s v="Ubsdale"/>
    <s v="Valencia Ubsdale"/>
    <x v="1"/>
    <n v="72698"/>
    <n v="20"/>
    <n v="835084"/>
    <n v="600000"/>
    <n v="750000"/>
    <n v="900000"/>
    <n v="1200000"/>
    <n v="1.3918066666666666"/>
    <s v="125-150%"/>
    <n v="78000"/>
    <n v="25500.000000000004"/>
    <n v="17867.64"/>
    <n v="0"/>
    <n v="0"/>
    <n v="121367.64"/>
    <n v="194065.64"/>
    <n v="90000"/>
    <n v="27000"/>
    <n v="21271"/>
    <n v="0"/>
    <n v="0"/>
    <n v="138271"/>
    <n v="210969"/>
  </r>
  <r>
    <n v="8127128031"/>
    <s v="Adolf"/>
    <s v="Underhill"/>
    <s v="Adolf Underhill"/>
    <x v="1"/>
    <n v="77872"/>
    <n v="17"/>
    <n v="939740"/>
    <n v="600000"/>
    <n v="750000"/>
    <n v="900000"/>
    <n v="1200000"/>
    <n v="1.5662333333333334"/>
    <s v="150-200%"/>
    <n v="78000"/>
    <n v="25500.000000000004"/>
    <n v="31500"/>
    <n v="10332.4"/>
    <n v="0"/>
    <n v="145332.4"/>
    <n v="223204.4"/>
    <n v="96000"/>
    <n v="25500.000000000004"/>
    <n v="30000"/>
    <n v="8742.7999999999993"/>
    <n v="0"/>
    <n v="160242.79999999999"/>
    <n v="238114.8"/>
  </r>
  <r>
    <n v="7596173217"/>
    <s v="Auguste"/>
    <s v="Uren"/>
    <s v="Auguste Uren"/>
    <x v="2"/>
    <n v="91764"/>
    <n v="22"/>
    <n v="455822"/>
    <n v="750000"/>
    <n v="937500"/>
    <n v="1125000"/>
    <n v="1500000"/>
    <n v="0.60776266666666667"/>
    <s v="0-100%"/>
    <n v="68373.3"/>
    <n v="0"/>
    <n v="0"/>
    <n v="0"/>
    <n v="0"/>
    <n v="68373.3"/>
    <n v="160137.29999999999"/>
    <n v="68373.3"/>
    <n v="0"/>
    <n v="0"/>
    <n v="0"/>
    <n v="0"/>
    <n v="68373.3"/>
    <n v="160137.29999999999"/>
  </r>
  <r>
    <n v="2975315244"/>
    <s v="Merrile"/>
    <s v="Urrey"/>
    <s v="Merrile Urrey"/>
    <x v="2"/>
    <n v="108445"/>
    <n v="21"/>
    <n v="351514"/>
    <n v="750000"/>
    <n v="937500"/>
    <n v="1125000"/>
    <n v="1500000"/>
    <n v="0.46868533333333334"/>
    <s v="0-100%"/>
    <n v="52727.1"/>
    <n v="0"/>
    <n v="0"/>
    <n v="0"/>
    <n v="0"/>
    <n v="52727.1"/>
    <n v="161172.1"/>
    <n v="52727.1"/>
    <n v="0"/>
    <n v="0"/>
    <n v="0"/>
    <n v="0"/>
    <n v="52727.1"/>
    <n v="161172.1"/>
  </r>
  <r>
    <n v="3904109642"/>
    <s v="Carmelle"/>
    <s v="Utridge"/>
    <s v="Carmelle Utridge"/>
    <x v="0"/>
    <n v="49695"/>
    <n v="16"/>
    <n v="752931"/>
    <n v="500000"/>
    <n v="625000"/>
    <n v="750000"/>
    <n v="1000000"/>
    <n v="1.505862"/>
    <s v="150-200%"/>
    <n v="50000"/>
    <n v="18750"/>
    <n v="22500"/>
    <n v="644.82000000000005"/>
    <n v="0"/>
    <n v="91894.82"/>
    <n v="141589.82"/>
    <n v="75000"/>
    <n v="22500"/>
    <n v="31250"/>
    <n v="879.3"/>
    <n v="0"/>
    <n v="129629.3"/>
    <n v="179324.3"/>
  </r>
  <r>
    <n v="7192290785"/>
    <s v="Herrick"/>
    <s v="Utterson"/>
    <s v="Herrick Utterson"/>
    <x v="0"/>
    <n v="32187"/>
    <n v="24"/>
    <n v="437303"/>
    <n v="500000"/>
    <n v="625000"/>
    <n v="750000"/>
    <n v="1000000"/>
    <n v="0.87460599999999999"/>
    <s v="0-100%"/>
    <n v="43730.3"/>
    <n v="0"/>
    <n v="0"/>
    <n v="0"/>
    <n v="0"/>
    <n v="43730.3"/>
    <n v="75917.3"/>
    <n v="65595.45"/>
    <n v="0"/>
    <n v="0"/>
    <n v="0"/>
    <n v="0"/>
    <n v="65595.45"/>
    <n v="97782.45"/>
  </r>
  <r>
    <n v="1856596435"/>
    <s v="Waldemar"/>
    <s v="Vaggers"/>
    <s v="Waldemar Vaggers"/>
    <x v="2"/>
    <n v="100859"/>
    <n v="18"/>
    <n v="400606"/>
    <n v="750000"/>
    <n v="937500"/>
    <n v="1125000"/>
    <n v="1500000"/>
    <n v="0.53414133333333336"/>
    <s v="0-100%"/>
    <n v="60090.899999999994"/>
    <n v="0"/>
    <n v="0"/>
    <n v="0"/>
    <n v="0"/>
    <n v="60090.899999999994"/>
    <n v="160949.9"/>
    <n v="60090.899999999994"/>
    <n v="0"/>
    <n v="0"/>
    <n v="0"/>
    <n v="0"/>
    <n v="60090.899999999994"/>
    <n v="160949.9"/>
  </r>
  <r>
    <n v="4453315724"/>
    <s v="Farris"/>
    <s v="Valance"/>
    <s v="Farris Valance"/>
    <x v="1"/>
    <n v="55487"/>
    <n v="22"/>
    <n v="814665"/>
    <n v="600000"/>
    <n v="750000"/>
    <n v="900000"/>
    <n v="1200000"/>
    <n v="1.357775"/>
    <s v="125-150%"/>
    <n v="78000"/>
    <n v="25500.000000000004"/>
    <n v="13579.65"/>
    <n v="0"/>
    <n v="0"/>
    <n v="117079.65"/>
    <n v="172566.65"/>
    <n v="96000"/>
    <n v="25500.000000000004"/>
    <n v="12933"/>
    <n v="0"/>
    <n v="0"/>
    <n v="134433"/>
    <n v="189920"/>
  </r>
  <r>
    <n v="3891707452"/>
    <s v="Isidoro"/>
    <s v="Vamplers"/>
    <s v="Isidoro Vamplers"/>
    <x v="2"/>
    <n v="90591"/>
    <n v="18"/>
    <n v="799312"/>
    <n v="750000"/>
    <n v="937500"/>
    <n v="1125000"/>
    <n v="1500000"/>
    <n v="1.0657493333333334"/>
    <s v="100-125%"/>
    <n v="112500"/>
    <n v="9369.2800000000007"/>
    <n v="0"/>
    <n v="0"/>
    <n v="0"/>
    <n v="121869.28"/>
    <n v="212460.28"/>
    <n v="112500"/>
    <n v="8876.16"/>
    <n v="0"/>
    <n v="0"/>
    <n v="0"/>
    <n v="121376.16"/>
    <n v="211967.16"/>
  </r>
  <r>
    <n v="4037854406"/>
    <s v="Eddy"/>
    <s v="Van Arsdale"/>
    <s v="Eddy Van Arsdale"/>
    <x v="1"/>
    <n v="64311"/>
    <n v="23"/>
    <n v="597842"/>
    <n v="600000"/>
    <n v="750000"/>
    <n v="900000"/>
    <n v="1200000"/>
    <n v="0.99640333333333331"/>
    <s v="0-100%"/>
    <n v="77719.460000000006"/>
    <n v="0"/>
    <n v="0"/>
    <n v="0"/>
    <n v="0"/>
    <n v="77719.460000000006"/>
    <n v="142030.46000000002"/>
    <n v="89676.3"/>
    <n v="0"/>
    <n v="0"/>
    <n v="0"/>
    <n v="0"/>
    <n v="89676.3"/>
    <n v="153987.29999999999"/>
  </r>
  <r>
    <n v="9966428720"/>
    <s v="Vladamir"/>
    <s v="Van Castele"/>
    <s v="Vladamir Van Castele"/>
    <x v="2"/>
    <n v="121579"/>
    <n v="18"/>
    <n v="462920"/>
    <n v="750000"/>
    <n v="937500"/>
    <n v="1125000"/>
    <n v="1500000"/>
    <n v="0.6172266666666667"/>
    <s v="0-100%"/>
    <n v="69438"/>
    <n v="0"/>
    <n v="0"/>
    <n v="0"/>
    <n v="0"/>
    <n v="69438"/>
    <n v="191017"/>
    <n v="69438"/>
    <n v="0"/>
    <n v="0"/>
    <n v="0"/>
    <n v="0"/>
    <n v="69438"/>
    <n v="191017"/>
  </r>
  <r>
    <n v="7411705322"/>
    <s v="Noelyn"/>
    <s v="Vankin"/>
    <s v="Noelyn Vankin"/>
    <x v="2"/>
    <n v="105645"/>
    <n v="21"/>
    <n v="489050"/>
    <n v="750000"/>
    <n v="937500"/>
    <n v="1125000"/>
    <n v="1500000"/>
    <n v="0.65206666666666668"/>
    <s v="0-100%"/>
    <n v="73357.5"/>
    <n v="0"/>
    <n v="0"/>
    <n v="0"/>
    <n v="0"/>
    <n v="73357.5"/>
    <n v="179002.5"/>
    <n v="73357.5"/>
    <n v="0"/>
    <n v="0"/>
    <n v="0"/>
    <n v="0"/>
    <n v="73357.5"/>
    <n v="179002.5"/>
  </r>
  <r>
    <n v="9732655267"/>
    <s v="Lynea"/>
    <s v="Vanyukhin"/>
    <s v="Lynea Vanyukhin"/>
    <x v="1"/>
    <n v="77474"/>
    <n v="11"/>
    <n v="625859"/>
    <n v="600000"/>
    <n v="750000"/>
    <n v="900000"/>
    <n v="1200000"/>
    <n v="1.0430983333333332"/>
    <s v="100-125%"/>
    <n v="78000"/>
    <n v="4396.0300000000007"/>
    <n v="0"/>
    <n v="0"/>
    <n v="0"/>
    <n v="82396.03"/>
    <n v="159870.03"/>
    <n v="90000"/>
    <n v="5688.9800000000005"/>
    <n v="0"/>
    <n v="0"/>
    <n v="0"/>
    <n v="95688.98"/>
    <n v="173162.97999999998"/>
  </r>
  <r>
    <n v="5814713100"/>
    <s v="Fredek"/>
    <s v="Vaskin"/>
    <s v="Fredek Vaskin"/>
    <x v="1"/>
    <n v="50467"/>
    <n v="11"/>
    <n v="459709"/>
    <n v="600000"/>
    <n v="750000"/>
    <n v="900000"/>
    <n v="1200000"/>
    <n v="0.76618166666666665"/>
    <s v="0-100%"/>
    <n v="59762.170000000006"/>
    <n v="0"/>
    <n v="0"/>
    <n v="0"/>
    <n v="0"/>
    <n v="59762.170000000006"/>
    <n v="110229.17000000001"/>
    <n v="68956.349999999991"/>
    <n v="0"/>
    <n v="0"/>
    <n v="0"/>
    <n v="0"/>
    <n v="68956.349999999991"/>
    <n v="119423.34999999999"/>
  </r>
  <r>
    <n v="7373156215"/>
    <s v="Jethro"/>
    <s v="Vedishchev"/>
    <s v="Jethro Vedishchev"/>
    <x v="1"/>
    <n v="56461"/>
    <n v="22"/>
    <n v="506627"/>
    <n v="600000"/>
    <n v="750000"/>
    <n v="900000"/>
    <n v="1200000"/>
    <n v="0.84437833333333334"/>
    <s v="0-100%"/>
    <n v="65861.510000000009"/>
    <n v="0"/>
    <n v="0"/>
    <n v="0"/>
    <n v="0"/>
    <n v="65861.510000000009"/>
    <n v="122322.51000000001"/>
    <n v="75994.05"/>
    <n v="0"/>
    <n v="0"/>
    <n v="0"/>
    <n v="0"/>
    <n v="75994.05"/>
    <n v="132455.04999999999"/>
  </r>
  <r>
    <n v="1887308636"/>
    <s v="Van"/>
    <s v="Vedmore"/>
    <s v="Van Vedmore"/>
    <x v="1"/>
    <n v="67464"/>
    <n v="26"/>
    <n v="687722"/>
    <n v="600000"/>
    <n v="750000"/>
    <n v="900000"/>
    <n v="1200000"/>
    <n v="1.1462033333333332"/>
    <s v="100-125%"/>
    <n v="78000"/>
    <n v="14912.740000000002"/>
    <n v="0"/>
    <n v="0"/>
    <n v="0"/>
    <n v="92912.74"/>
    <n v="160376.74"/>
    <n v="90000"/>
    <n v="15789.96"/>
    <n v="0"/>
    <n v="0"/>
    <n v="0"/>
    <n v="105789.95999999999"/>
    <n v="173253.96"/>
  </r>
  <r>
    <n v="1296185559"/>
    <s v="Jacinthe"/>
    <s v="Vel"/>
    <s v="Jacinthe Vel"/>
    <x v="2"/>
    <n v="83229"/>
    <n v="22"/>
    <n v="613625"/>
    <n v="750000"/>
    <n v="937500"/>
    <n v="1125000"/>
    <n v="1500000"/>
    <n v="0.81816666666666671"/>
    <s v="0-100%"/>
    <n v="92043.75"/>
    <n v="0"/>
    <n v="0"/>
    <n v="0"/>
    <n v="0"/>
    <n v="92043.75"/>
    <n v="175272.75"/>
    <n v="92043.75"/>
    <n v="0"/>
    <n v="0"/>
    <n v="0"/>
    <n v="0"/>
    <n v="92043.75"/>
    <n v="175272.75"/>
  </r>
  <r>
    <n v="4162153728"/>
    <s v="Aristotle"/>
    <s v="Vibert"/>
    <s v="Aristotle Vibert"/>
    <x v="2"/>
    <n v="95348"/>
    <n v="30"/>
    <n v="301335"/>
    <n v="750000"/>
    <n v="937500"/>
    <n v="1125000"/>
    <n v="1500000"/>
    <n v="0.40178000000000003"/>
    <s v="0-100%"/>
    <n v="45200.25"/>
    <n v="0"/>
    <n v="0"/>
    <n v="0"/>
    <n v="0"/>
    <n v="45200.25"/>
    <n v="140548.25"/>
    <n v="48213.599999999999"/>
    <n v="0"/>
    <n v="0"/>
    <n v="0"/>
    <n v="0"/>
    <n v="48213.599999999999"/>
    <n v="143561.60000000001"/>
  </r>
  <r>
    <n v="2279888742"/>
    <s v="Beverlie"/>
    <s v="Viccary"/>
    <s v="Beverlie Viccary"/>
    <x v="1"/>
    <n v="57415"/>
    <n v="22"/>
    <n v="503681"/>
    <n v="600000"/>
    <n v="750000"/>
    <n v="900000"/>
    <n v="1200000"/>
    <n v="0.83946833333333337"/>
    <s v="0-100%"/>
    <n v="65478.53"/>
    <n v="0"/>
    <n v="0"/>
    <n v="0"/>
    <n v="0"/>
    <n v="65478.53"/>
    <n v="122893.53"/>
    <n v="75552.149999999994"/>
    <n v="0"/>
    <n v="0"/>
    <n v="0"/>
    <n v="0"/>
    <n v="75552.149999999994"/>
    <n v="132967.15"/>
  </r>
  <r>
    <n v="4119729087"/>
    <s v="Jenda"/>
    <s v="Villaron"/>
    <s v="Jenda Villaron"/>
    <x v="2"/>
    <n v="95210"/>
    <n v="20"/>
    <n v="454991"/>
    <n v="750000"/>
    <n v="937500"/>
    <n v="1125000"/>
    <n v="1500000"/>
    <n v="0.60665466666666668"/>
    <s v="0-100%"/>
    <n v="68248.649999999994"/>
    <n v="0"/>
    <n v="0"/>
    <n v="0"/>
    <n v="0"/>
    <n v="68248.649999999994"/>
    <n v="163458.65"/>
    <n v="68248.649999999994"/>
    <n v="0"/>
    <n v="0"/>
    <n v="0"/>
    <n v="0"/>
    <n v="68248.649999999994"/>
    <n v="163458.65"/>
  </r>
  <r>
    <n v="3792993961"/>
    <s v="Stephen"/>
    <s v="Vince"/>
    <s v="Stephen Vince"/>
    <x v="0"/>
    <n v="32408"/>
    <n v="21"/>
    <n v="601796"/>
    <n v="500000"/>
    <n v="625000"/>
    <n v="750000"/>
    <n v="1000000"/>
    <n v="1.203592"/>
    <s v="100-125%"/>
    <n v="50000"/>
    <n v="15269.4"/>
    <n v="0"/>
    <n v="0"/>
    <n v="0"/>
    <n v="65269.4"/>
    <n v="97677.4"/>
    <n v="75000"/>
    <n v="18323.28"/>
    <n v="0"/>
    <n v="0"/>
    <n v="0"/>
    <n v="93323.28"/>
    <n v="125731.28"/>
  </r>
  <r>
    <n v="2976436541"/>
    <s v="Carlin"/>
    <s v="Vivash"/>
    <s v="Carlin Vivash"/>
    <x v="2"/>
    <n v="77783"/>
    <n v="12"/>
    <n v="552282"/>
    <n v="750000"/>
    <n v="937500"/>
    <n v="1125000"/>
    <n v="1500000"/>
    <n v="0.73637600000000003"/>
    <s v="0-100%"/>
    <n v="82842.3"/>
    <n v="0"/>
    <n v="0"/>
    <n v="0"/>
    <n v="0"/>
    <n v="82842.3"/>
    <n v="160625.29999999999"/>
    <n v="88365.119999999995"/>
    <n v="0"/>
    <n v="0"/>
    <n v="0"/>
    <n v="0"/>
    <n v="88365.119999999995"/>
    <n v="166148.12"/>
  </r>
  <r>
    <n v="9114174103"/>
    <s v="Cami"/>
    <s v="Wagstaffe"/>
    <s v="Cami Wagstaffe"/>
    <x v="1"/>
    <n v="71127"/>
    <n v="20"/>
    <n v="602312"/>
    <n v="600000"/>
    <n v="750000"/>
    <n v="900000"/>
    <n v="1200000"/>
    <n v="1.0038533333333333"/>
    <s v="100-125%"/>
    <n v="78000"/>
    <n v="393.04"/>
    <n v="0"/>
    <n v="0"/>
    <n v="0"/>
    <n v="78393.039999999994"/>
    <n v="149520.03999999998"/>
    <n v="90000"/>
    <n v="416.15999999999997"/>
    <n v="0"/>
    <n v="0"/>
    <n v="0"/>
    <n v="90416.16"/>
    <n v="161543.16"/>
  </r>
  <r>
    <n v="7236563277"/>
    <s v="Anette"/>
    <s v="Waldock"/>
    <s v="Anette Waldock"/>
    <x v="1"/>
    <n v="79502"/>
    <n v="13"/>
    <n v="579015"/>
    <n v="600000"/>
    <n v="750000"/>
    <n v="900000"/>
    <n v="1200000"/>
    <n v="0.96502500000000002"/>
    <s v="0-100%"/>
    <n v="75271.95"/>
    <n v="0"/>
    <n v="0"/>
    <n v="0"/>
    <n v="0"/>
    <n v="75271.95"/>
    <n v="154773.95000000001"/>
    <n v="92642.400000000009"/>
    <n v="0"/>
    <n v="0"/>
    <n v="0"/>
    <n v="0"/>
    <n v="92642.400000000009"/>
    <n v="172144.40000000002"/>
  </r>
  <r>
    <n v="4401069773"/>
    <s v="Gennifer"/>
    <s v="Waple"/>
    <s v="Gennifer Waple"/>
    <x v="1"/>
    <n v="63754"/>
    <n v="21"/>
    <n v="9372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8436.14"/>
    <n v="90000"/>
    <n v="27000"/>
    <n v="37500"/>
    <n v="11171.699999999999"/>
    <n v="0"/>
    <n v="165671.70000000001"/>
    <n v="229425.7"/>
  </r>
  <r>
    <n v="4984363320"/>
    <s v="Jessa"/>
    <s v="Wasbrough"/>
    <s v="Jessa Wasbrough"/>
    <x v="0"/>
    <n v="52312"/>
    <n v="18"/>
    <n v="804790"/>
    <n v="500000"/>
    <n v="625000"/>
    <n v="750000"/>
    <n v="1000000"/>
    <n v="1.60958"/>
    <s v="150-200%"/>
    <n v="50000"/>
    <n v="18750"/>
    <n v="22500"/>
    <n v="12053.8"/>
    <n v="0"/>
    <n v="103303.8"/>
    <n v="155615.79999999999"/>
    <n v="75000"/>
    <n v="22500"/>
    <n v="31250"/>
    <n v="16437"/>
    <n v="0"/>
    <n v="145187"/>
    <n v="197499"/>
  </r>
  <r>
    <n v="2547511673"/>
    <s v="Beatrice"/>
    <s v="Watkin"/>
    <s v="Beatrice Watkin"/>
    <x v="1"/>
    <n v="71416"/>
    <n v="14"/>
    <n v="770020"/>
    <n v="600000"/>
    <n v="750000"/>
    <n v="900000"/>
    <n v="1200000"/>
    <n v="1.2833666666666668"/>
    <s v="125-150%"/>
    <n v="78000"/>
    <n v="25500.000000000004"/>
    <n v="4204.2"/>
    <n v="0"/>
    <n v="0"/>
    <n v="107704.2"/>
    <n v="179120.2"/>
    <n v="90000"/>
    <n v="33000"/>
    <n v="5005"/>
    <n v="0"/>
    <n v="0"/>
    <n v="128005"/>
    <n v="199421"/>
  </r>
  <r>
    <n v="5552170407"/>
    <s v="Lancelot"/>
    <s v="Watmough"/>
    <s v="Lancelot Watmough"/>
    <x v="1"/>
    <n v="77030"/>
    <n v="16"/>
    <n v="543496"/>
    <n v="600000"/>
    <n v="750000"/>
    <n v="900000"/>
    <n v="1200000"/>
    <n v="0.90582666666666667"/>
    <s v="0-100%"/>
    <n v="70654.48"/>
    <n v="0"/>
    <n v="0"/>
    <n v="0"/>
    <n v="0"/>
    <n v="70654.48"/>
    <n v="147684.47999999998"/>
    <n v="86959.360000000001"/>
    <n v="0"/>
    <n v="0"/>
    <n v="0"/>
    <n v="0"/>
    <n v="86959.360000000001"/>
    <n v="163989.35999999999"/>
  </r>
  <r>
    <n v="9726644925"/>
    <s v="Adaline"/>
    <s v="Waud"/>
    <s v="Adaline Waud"/>
    <x v="0"/>
    <n v="51437"/>
    <n v="12"/>
    <n v="773542"/>
    <n v="500000"/>
    <n v="625000"/>
    <n v="750000"/>
    <n v="1000000"/>
    <n v="1.5470839999999999"/>
    <s v="150-200%"/>
    <n v="50000"/>
    <n v="18750"/>
    <n v="22500"/>
    <n v="5179.24"/>
    <n v="0"/>
    <n v="96429.24"/>
    <n v="147866.23999999999"/>
    <n v="75000"/>
    <n v="27500"/>
    <n v="31250"/>
    <n v="7768.8600000000006"/>
    <n v="0"/>
    <n v="141518.85999999999"/>
    <n v="192955.86"/>
  </r>
  <r>
    <n v="2657442315"/>
    <s v="Kevin"/>
    <s v="Wayvill"/>
    <s v="Kevin Wayvill"/>
    <x v="1"/>
    <n v="58319"/>
    <n v="15"/>
    <n v="995076"/>
    <n v="600000"/>
    <n v="750000"/>
    <n v="900000"/>
    <n v="1200000"/>
    <n v="1.65846"/>
    <s v="150-200%"/>
    <n v="78000"/>
    <n v="25500.000000000004"/>
    <n v="31500"/>
    <n v="24719.760000000002"/>
    <n v="0"/>
    <n v="159719.76"/>
    <n v="218038.76"/>
    <n v="90000"/>
    <n v="33000"/>
    <n v="37500"/>
    <n v="31375.08"/>
    <n v="0"/>
    <n v="191875.08000000002"/>
    <n v="250194.08000000002"/>
  </r>
  <r>
    <n v="556704134"/>
    <s v="Deirdre"/>
    <s v="Wem"/>
    <s v="Deirdre Wem"/>
    <x v="1"/>
    <n v="71238"/>
    <n v="21"/>
    <n v="685708"/>
    <n v="600000"/>
    <n v="750000"/>
    <n v="900000"/>
    <n v="1200000"/>
    <n v="1.1428466666666666"/>
    <s v="100-125%"/>
    <n v="78000"/>
    <n v="14570.36"/>
    <n v="0"/>
    <n v="0"/>
    <n v="0"/>
    <n v="92570.36"/>
    <n v="163808.35999999999"/>
    <n v="96000"/>
    <n v="14570.36"/>
    <n v="0"/>
    <n v="0"/>
    <n v="0"/>
    <n v="110570.36"/>
    <n v="181808.36"/>
  </r>
  <r>
    <n v="797655034"/>
    <s v="Andre"/>
    <s v="Wemyss"/>
    <s v="Andre Wemyss"/>
    <x v="1"/>
    <n v="65275"/>
    <n v="22"/>
    <n v="551413"/>
    <n v="600000"/>
    <n v="750000"/>
    <n v="900000"/>
    <n v="1200000"/>
    <n v="0.91902166666666663"/>
    <s v="0-100%"/>
    <n v="71683.69"/>
    <n v="0"/>
    <n v="0"/>
    <n v="0"/>
    <n v="0"/>
    <n v="71683.69"/>
    <n v="136958.69"/>
    <n v="82711.95"/>
    <n v="0"/>
    <n v="0"/>
    <n v="0"/>
    <n v="0"/>
    <n v="82711.95"/>
    <n v="147986.95000000001"/>
  </r>
  <r>
    <n v="5395528121"/>
    <s v="Karlie"/>
    <s v="Wennington"/>
    <s v="Karlie Wennington"/>
    <x v="0"/>
    <n v="37393"/>
    <n v="26"/>
    <n v="794819"/>
    <n v="500000"/>
    <n v="625000"/>
    <n v="750000"/>
    <n v="1000000"/>
    <n v="1.5896380000000001"/>
    <s v="150-200%"/>
    <n v="50000"/>
    <n v="18750"/>
    <n v="22500"/>
    <n v="9860.18"/>
    <n v="0"/>
    <n v="101110.18"/>
    <n v="138503.18"/>
    <n v="75000"/>
    <n v="22500"/>
    <n v="31250"/>
    <n v="13445.699999999999"/>
    <n v="0"/>
    <n v="142195.70000000001"/>
    <n v="179588.7"/>
  </r>
  <r>
    <n v="2230983466"/>
    <s v="Olivero"/>
    <s v="Wessel"/>
    <s v="Olivero Wessel"/>
    <x v="2"/>
    <n v="75997"/>
    <n v="23"/>
    <n v="578752"/>
    <n v="750000"/>
    <n v="937500"/>
    <n v="1125000"/>
    <n v="1500000"/>
    <n v="0.77166933333333332"/>
    <s v="0-100%"/>
    <n v="86812.800000000003"/>
    <n v="0"/>
    <n v="0"/>
    <n v="0"/>
    <n v="0"/>
    <n v="86812.800000000003"/>
    <n v="162809.79999999999"/>
    <n v="92600.320000000007"/>
    <n v="0"/>
    <n v="0"/>
    <n v="0"/>
    <n v="0"/>
    <n v="92600.320000000007"/>
    <n v="168597.32"/>
  </r>
  <r>
    <n v="5234982726"/>
    <s v="Hillary"/>
    <s v="Westphalen"/>
    <s v="Hillary Westphalen"/>
    <x v="2"/>
    <n v="110384"/>
    <n v="21"/>
    <n v="717908"/>
    <n v="750000"/>
    <n v="937500"/>
    <n v="1125000"/>
    <n v="1500000"/>
    <n v="0.95721066666666665"/>
    <s v="0-100%"/>
    <n v="107686.2"/>
    <n v="0"/>
    <n v="0"/>
    <n v="0"/>
    <n v="0"/>
    <n v="107686.2"/>
    <n v="218070.2"/>
    <n v="114865.28"/>
    <n v="0"/>
    <n v="0"/>
    <n v="0"/>
    <n v="0"/>
    <n v="114865.28"/>
    <n v="225249.28"/>
  </r>
  <r>
    <n v="6801140183"/>
    <s v="Denney"/>
    <s v="Whetland"/>
    <s v="Denney Whetland"/>
    <x v="0"/>
    <n v="57548"/>
    <n v="15"/>
    <n v="760918"/>
    <n v="500000"/>
    <n v="625000"/>
    <n v="750000"/>
    <n v="1000000"/>
    <n v="1.521836"/>
    <s v="150-200%"/>
    <n v="50000"/>
    <n v="18750"/>
    <n v="22500"/>
    <n v="2401.96"/>
    <n v="0"/>
    <n v="93651.96"/>
    <n v="151199.96000000002"/>
    <n v="75000"/>
    <n v="27500"/>
    <n v="31250"/>
    <n v="3602.94"/>
    <n v="0"/>
    <n v="137352.94"/>
    <n v="194900.94"/>
  </r>
  <r>
    <n v="6614458434"/>
    <s v="Hildagard"/>
    <s v="White"/>
    <s v="Hildagard White"/>
    <x v="2"/>
    <n v="118195"/>
    <n v="13"/>
    <n v="720615"/>
    <n v="750000"/>
    <n v="937500"/>
    <n v="1125000"/>
    <n v="1500000"/>
    <n v="0.96082000000000001"/>
    <s v="0-100%"/>
    <n v="108092.25"/>
    <n v="0"/>
    <n v="0"/>
    <n v="0"/>
    <n v="0"/>
    <n v="108092.25"/>
    <n v="226287.25"/>
    <n v="115298.40000000001"/>
    <n v="0"/>
    <n v="0"/>
    <n v="0"/>
    <n v="0"/>
    <n v="115298.40000000001"/>
    <n v="233493.40000000002"/>
  </r>
  <r>
    <n v="2757793764"/>
    <s v="Licha"/>
    <s v="Whitemarsh"/>
    <s v="Licha Whitemarsh"/>
    <x v="2"/>
    <n v="91521"/>
    <n v="19"/>
    <n v="669220"/>
    <n v="750000"/>
    <n v="937500"/>
    <n v="1125000"/>
    <n v="1500000"/>
    <n v="0.89229333333333338"/>
    <s v="0-100%"/>
    <n v="100383"/>
    <n v="0"/>
    <n v="0"/>
    <n v="0"/>
    <n v="0"/>
    <n v="100383"/>
    <n v="191904"/>
    <n v="100383"/>
    <n v="0"/>
    <n v="0"/>
    <n v="0"/>
    <n v="0"/>
    <n v="100383"/>
    <n v="191904"/>
  </r>
  <r>
    <n v="9548500949"/>
    <s v="Misty"/>
    <s v="Whitrod"/>
    <s v="Misty Whitrod"/>
    <x v="0"/>
    <n v="60056"/>
    <n v="16"/>
    <n v="916479"/>
    <n v="500000"/>
    <n v="625000"/>
    <n v="750000"/>
    <n v="1000000"/>
    <n v="1.8329580000000001"/>
    <s v="150-200%"/>
    <n v="50000"/>
    <n v="18750"/>
    <n v="22500"/>
    <n v="36625.379999999997"/>
    <n v="0"/>
    <n v="127875.38"/>
    <n v="187931.38"/>
    <n v="75000"/>
    <n v="27500"/>
    <n v="31250"/>
    <n v="54938.07"/>
    <n v="0"/>
    <n v="188688.07"/>
    <n v="248744.07"/>
  </r>
  <r>
    <n v="2958727874"/>
    <s v="Lucky"/>
    <s v="Whittlesey"/>
    <s v="Lucky Whittlesey"/>
    <x v="0"/>
    <n v="43950"/>
    <n v="16"/>
    <n v="858970"/>
    <n v="500000"/>
    <n v="625000"/>
    <n v="750000"/>
    <n v="1000000"/>
    <n v="1.71794"/>
    <s v="150-200%"/>
    <n v="50000"/>
    <n v="18750"/>
    <n v="22500"/>
    <n v="23973.4"/>
    <n v="0"/>
    <n v="115223.4"/>
    <n v="159173.4"/>
    <n v="75000"/>
    <n v="27500"/>
    <n v="31250"/>
    <n v="35960.1"/>
    <n v="0"/>
    <n v="169710.1"/>
    <n v="213660.1"/>
  </r>
  <r>
    <n v="1419116835"/>
    <s v="Martica"/>
    <s v="Whyler"/>
    <s v="Martica Whyler"/>
    <x v="2"/>
    <n v="117781"/>
    <n v="18"/>
    <n v="665204"/>
    <n v="750000"/>
    <n v="937500"/>
    <n v="1125000"/>
    <n v="1500000"/>
    <n v="0.88693866666666665"/>
    <s v="0-100%"/>
    <n v="99780.599999999991"/>
    <n v="0"/>
    <n v="0"/>
    <n v="0"/>
    <n v="0"/>
    <n v="99780.599999999991"/>
    <n v="217561.59999999998"/>
    <n v="106432.64"/>
    <n v="0"/>
    <n v="0"/>
    <n v="0"/>
    <n v="0"/>
    <n v="106432.64"/>
    <n v="224213.64"/>
  </r>
  <r>
    <n v="3764546336"/>
    <s v="Adolpho"/>
    <s v="Wickersham"/>
    <s v="Adolpho Wickersham"/>
    <x v="2"/>
    <n v="116738"/>
    <n v="22"/>
    <n v="652389"/>
    <n v="750000"/>
    <n v="937500"/>
    <n v="1125000"/>
    <n v="1500000"/>
    <n v="0.86985199999999996"/>
    <s v="0-100%"/>
    <n v="97858.349999999991"/>
    <n v="0"/>
    <n v="0"/>
    <n v="0"/>
    <n v="0"/>
    <n v="97858.349999999991"/>
    <n v="214596.34999999998"/>
    <n v="104382.24"/>
    <n v="0"/>
    <n v="0"/>
    <n v="0"/>
    <n v="0"/>
    <n v="104382.24"/>
    <n v="221120.24"/>
  </r>
  <r>
    <n v="5499856877"/>
    <s v="Deny"/>
    <s v="Wiffler"/>
    <s v="Deny Wiffler"/>
    <x v="1"/>
    <n v="77267"/>
    <n v="13"/>
    <n v="898061"/>
    <n v="600000"/>
    <n v="750000"/>
    <n v="900000"/>
    <n v="1200000"/>
    <n v="1.4967683333333333"/>
    <s v="125-150%"/>
    <n v="78000"/>
    <n v="25500.000000000004"/>
    <n v="31092.809999999998"/>
    <n v="0"/>
    <n v="0"/>
    <n v="134592.81"/>
    <n v="211859.81"/>
    <n v="96000"/>
    <n v="25500.000000000004"/>
    <n v="29612.2"/>
    <n v="0"/>
    <n v="0"/>
    <n v="151112.20000000001"/>
    <n v="228379.2"/>
  </r>
  <r>
    <n v="5138969978"/>
    <s v="Norman"/>
    <s v="Wilden"/>
    <s v="Norman Wilden"/>
    <x v="1"/>
    <n v="69082"/>
    <n v="23"/>
    <n v="607396"/>
    <n v="600000"/>
    <n v="750000"/>
    <n v="900000"/>
    <n v="1200000"/>
    <n v="1.0123266666666666"/>
    <s v="100-125%"/>
    <n v="78000"/>
    <n v="1257.3200000000002"/>
    <n v="0"/>
    <n v="0"/>
    <n v="0"/>
    <n v="79257.320000000007"/>
    <n v="148339.32"/>
    <n v="96000"/>
    <n v="1257.3200000000002"/>
    <n v="0"/>
    <n v="0"/>
    <n v="0"/>
    <n v="97257.32"/>
    <n v="166339.32"/>
  </r>
  <r>
    <n v="6000780338"/>
    <s v="Erma"/>
    <s v="Wilder"/>
    <s v="Erma Wilder"/>
    <x v="1"/>
    <n v="78142"/>
    <n v="26"/>
    <n v="303175"/>
    <n v="600000"/>
    <n v="750000"/>
    <n v="900000"/>
    <n v="1200000"/>
    <n v="0.50529166666666669"/>
    <s v="0-100%"/>
    <n v="39412.75"/>
    <n v="0"/>
    <n v="0"/>
    <n v="0"/>
    <n v="0"/>
    <n v="39412.75"/>
    <n v="117554.75"/>
    <n v="45476.25"/>
    <n v="0"/>
    <n v="0"/>
    <n v="0"/>
    <n v="0"/>
    <n v="45476.25"/>
    <n v="123618.25"/>
  </r>
  <r>
    <n v="7741079360"/>
    <s v="Donovan"/>
    <s v="Willingham"/>
    <s v="Donovan Willingham"/>
    <x v="1"/>
    <n v="60165"/>
    <n v="22"/>
    <n v="650996"/>
    <n v="600000"/>
    <n v="750000"/>
    <n v="900000"/>
    <n v="1200000"/>
    <n v="1.0849933333333333"/>
    <s v="100-125%"/>
    <n v="78000"/>
    <n v="8669.3200000000015"/>
    <n v="0"/>
    <n v="0"/>
    <n v="0"/>
    <n v="86669.32"/>
    <n v="146834.32"/>
    <n v="96000"/>
    <n v="8669.3200000000015"/>
    <n v="0"/>
    <n v="0"/>
    <n v="0"/>
    <n v="104669.32"/>
    <n v="164834.32"/>
  </r>
  <r>
    <n v="2936088178"/>
    <s v="Ariadne"/>
    <s v="Willshire"/>
    <s v="Ariadne Willshire"/>
    <x v="2"/>
    <n v="76155"/>
    <n v="15"/>
    <n v="664445"/>
    <n v="750000"/>
    <n v="937500"/>
    <n v="1125000"/>
    <n v="1500000"/>
    <n v="0.88592666666666664"/>
    <s v="0-100%"/>
    <n v="99666.75"/>
    <n v="0"/>
    <n v="0"/>
    <n v="0"/>
    <n v="0"/>
    <n v="99666.75"/>
    <n v="175821.75"/>
    <n v="106311.2"/>
    <n v="0"/>
    <n v="0"/>
    <n v="0"/>
    <n v="0"/>
    <n v="106311.2"/>
    <n v="182466.2"/>
  </r>
  <r>
    <n v="2352201101"/>
    <s v="Umeko"/>
    <s v="Wilshaw"/>
    <s v="Umeko Wilshaw"/>
    <x v="0"/>
    <n v="56725"/>
    <n v="20"/>
    <n v="1012954"/>
    <n v="500000"/>
    <n v="625000"/>
    <n v="750000"/>
    <n v="1000000"/>
    <n v="2.0259079999999998"/>
    <s v="&gt;200%"/>
    <n v="50000"/>
    <n v="18750"/>
    <n v="22500"/>
    <n v="55000"/>
    <n v="1295.4000000000001"/>
    <n v="147545.4"/>
    <n v="204270.4"/>
    <n v="75000"/>
    <n v="22500"/>
    <n v="31250"/>
    <n v="75000"/>
    <n v="1684.02"/>
    <n v="205434.02"/>
    <n v="262159.02"/>
  </r>
  <r>
    <n v="5347887761"/>
    <s v="Charlotta"/>
    <s v="Wines"/>
    <s v="Charlotta Wines"/>
    <x v="1"/>
    <n v="77465"/>
    <n v="29"/>
    <n v="569297"/>
    <n v="600000"/>
    <n v="750000"/>
    <n v="900000"/>
    <n v="1200000"/>
    <n v="0.94882833333333338"/>
    <s v="0-100%"/>
    <n v="74008.61"/>
    <n v="0"/>
    <n v="0"/>
    <n v="0"/>
    <n v="0"/>
    <n v="74008.61"/>
    <n v="151473.60999999999"/>
    <n v="85394.55"/>
    <n v="0"/>
    <n v="0"/>
    <n v="0"/>
    <n v="0"/>
    <n v="85394.55"/>
    <n v="162859.54999999999"/>
  </r>
  <r>
    <n v="3041948354"/>
    <s v="Gerri"/>
    <s v="Witherbed"/>
    <s v="Gerri Witherbed"/>
    <x v="0"/>
    <n v="46292"/>
    <n v="20"/>
    <n v="745518"/>
    <n v="500000"/>
    <n v="625000"/>
    <n v="750000"/>
    <n v="1000000"/>
    <n v="1.491036"/>
    <s v="125-150%"/>
    <n v="50000"/>
    <n v="18750"/>
    <n v="21693.239999999998"/>
    <n v="0"/>
    <n v="0"/>
    <n v="90443.239999999991"/>
    <n v="136735.24"/>
    <n v="75000"/>
    <n v="27500"/>
    <n v="30129.5"/>
    <n v="0"/>
    <n v="0"/>
    <n v="132629.5"/>
    <n v="178921.5"/>
  </r>
  <r>
    <n v="8748349712"/>
    <s v="Frankie"/>
    <s v="Witnall"/>
    <s v="Frankie Witnall"/>
    <x v="2"/>
    <n v="105532"/>
    <n v="24"/>
    <n v="776116"/>
    <n v="750000"/>
    <n v="937500"/>
    <n v="1125000"/>
    <n v="1500000"/>
    <n v="1.0348213333333334"/>
    <s v="100-125%"/>
    <n v="112500"/>
    <n v="4962.04"/>
    <n v="0"/>
    <n v="0"/>
    <n v="0"/>
    <n v="117462.04"/>
    <n v="222994.03999999998"/>
    <n v="112500"/>
    <n v="5745.52"/>
    <n v="0"/>
    <n v="0"/>
    <n v="0"/>
    <n v="118245.52"/>
    <n v="223777.52000000002"/>
  </r>
  <r>
    <n v="4768342426"/>
    <s v="Darci"/>
    <s v="Wixey"/>
    <s v="Darci Wixey"/>
    <x v="1"/>
    <n v="62604"/>
    <n v="18"/>
    <n v="924403"/>
    <n v="600000"/>
    <n v="750000"/>
    <n v="900000"/>
    <n v="1200000"/>
    <n v="1.5406716666666667"/>
    <s v="150-200%"/>
    <n v="78000"/>
    <n v="25500.000000000004"/>
    <n v="31500"/>
    <n v="6344.7800000000007"/>
    <n v="0"/>
    <n v="141344.78"/>
    <n v="203948.78"/>
    <n v="90000"/>
    <n v="33000"/>
    <n v="37500"/>
    <n v="8052.9900000000007"/>
    <n v="0"/>
    <n v="168552.99"/>
    <n v="231156.99"/>
  </r>
  <r>
    <n v="7885796000"/>
    <s v="Shea"/>
    <s v="Woodeson"/>
    <s v="Shea Woodeson"/>
    <x v="1"/>
    <n v="63741"/>
    <n v="21"/>
    <n v="818243"/>
    <n v="600000"/>
    <n v="750000"/>
    <n v="900000"/>
    <n v="1200000"/>
    <n v="1.3637383333333333"/>
    <s v="125-150%"/>
    <n v="78000"/>
    <n v="25500.000000000004"/>
    <n v="14331.029999999999"/>
    <n v="0"/>
    <n v="0"/>
    <n v="117831.03"/>
    <n v="181572.03"/>
    <n v="96000"/>
    <n v="25500.000000000004"/>
    <n v="13648.6"/>
    <n v="0"/>
    <n v="0"/>
    <n v="135148.6"/>
    <n v="198889.60000000001"/>
  </r>
  <r>
    <n v="3819859829"/>
    <s v="Hedwig"/>
    <s v="Wooding"/>
    <s v="Hedwig Wooding"/>
    <x v="1"/>
    <n v="59349"/>
    <n v="20"/>
    <n v="9462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6363.34"/>
    <n v="90000"/>
    <n v="27000"/>
    <n v="37500"/>
    <n v="13862.699999999999"/>
    <n v="0"/>
    <n v="168362.7"/>
    <n v="227711.7"/>
  </r>
  <r>
    <n v="4866916575"/>
    <s v="Garnette"/>
    <s v="Woodyear"/>
    <s v="Garnette Woodyear"/>
    <x v="0"/>
    <n v="45185"/>
    <n v="22"/>
    <n v="680191"/>
    <n v="500000"/>
    <n v="625000"/>
    <n v="750000"/>
    <n v="1000000"/>
    <n v="1.360382"/>
    <s v="125-150%"/>
    <n v="50000"/>
    <n v="18750"/>
    <n v="9934.3799999999992"/>
    <n v="0"/>
    <n v="0"/>
    <n v="78684.38"/>
    <n v="123869.38"/>
    <n v="75000"/>
    <n v="22500"/>
    <n v="13797.75"/>
    <n v="0"/>
    <n v="0"/>
    <n v="111297.75"/>
    <n v="156482.75"/>
  </r>
  <r>
    <n v="4428088442"/>
    <s v="Kiel"/>
    <s v="Woolveridge"/>
    <s v="Kiel Woolveridge"/>
    <x v="1"/>
    <n v="65570"/>
    <n v="22"/>
    <n v="806664"/>
    <n v="600000"/>
    <n v="750000"/>
    <n v="900000"/>
    <n v="1200000"/>
    <n v="1.3444400000000001"/>
    <s v="125-150%"/>
    <n v="78000"/>
    <n v="25500.000000000004"/>
    <n v="11899.439999999999"/>
    <n v="0"/>
    <n v="0"/>
    <n v="115399.44"/>
    <n v="180969.44"/>
    <n v="96000"/>
    <n v="25500.000000000004"/>
    <n v="11332.800000000001"/>
    <n v="0"/>
    <n v="0"/>
    <n v="132832.79999999999"/>
    <n v="198402.8"/>
  </r>
  <r>
    <n v="544760832"/>
    <s v="Andris"/>
    <s v="Worboy"/>
    <s v="Andris Worboy"/>
    <x v="0"/>
    <n v="48646"/>
    <n v="22"/>
    <n v="681974"/>
    <n v="500000"/>
    <n v="625000"/>
    <n v="750000"/>
    <n v="1000000"/>
    <n v="1.3639479999999999"/>
    <s v="125-150%"/>
    <n v="50000"/>
    <n v="18750"/>
    <n v="10255.32"/>
    <n v="0"/>
    <n v="0"/>
    <n v="79005.320000000007"/>
    <n v="127651.32"/>
    <n v="75000"/>
    <n v="27500"/>
    <n v="14243.5"/>
    <n v="0"/>
    <n v="0"/>
    <n v="116743.5"/>
    <n v="165389.5"/>
  </r>
  <r>
    <n v="549857826"/>
    <s v="Thoma"/>
    <s v="Worcester"/>
    <s v="Thoma Worcester"/>
    <x v="0"/>
    <n v="62151"/>
    <n v="26"/>
    <n v="550691"/>
    <n v="500000"/>
    <n v="625000"/>
    <n v="750000"/>
    <n v="1000000"/>
    <n v="1.1013820000000001"/>
    <s v="100-125%"/>
    <n v="50000"/>
    <n v="7603.65"/>
    <n v="0"/>
    <n v="0"/>
    <n v="0"/>
    <n v="57603.65"/>
    <n v="119754.65"/>
    <n v="80000"/>
    <n v="8617.4700000000012"/>
    <n v="0"/>
    <n v="0"/>
    <n v="0"/>
    <n v="88617.47"/>
    <n v="150768.47"/>
  </r>
  <r>
    <n v="3967370569"/>
    <s v="Darryl"/>
    <s v="Worgan"/>
    <s v="Darryl Worgan"/>
    <x v="1"/>
    <n v="72987"/>
    <n v="33"/>
    <n v="640951"/>
    <n v="600000"/>
    <n v="750000"/>
    <n v="900000"/>
    <n v="1200000"/>
    <n v="1.0682516666666666"/>
    <s v="100-125%"/>
    <n v="78000"/>
    <n v="6961.67"/>
    <n v="0"/>
    <n v="0"/>
    <n v="0"/>
    <n v="84961.67"/>
    <n v="157948.66999999998"/>
    <n v="90000"/>
    <n v="7371.1799999999994"/>
    <n v="0"/>
    <n v="0"/>
    <n v="0"/>
    <n v="97371.18"/>
    <n v="170358.18"/>
  </r>
  <r>
    <n v="5079859830"/>
    <s v="Tucker"/>
    <s v="Wurst"/>
    <s v="Tucker Wurst"/>
    <x v="0"/>
    <n v="54395"/>
    <n v="22"/>
    <n v="864121"/>
    <n v="500000"/>
    <n v="625000"/>
    <n v="750000"/>
    <n v="1000000"/>
    <n v="1.7282420000000001"/>
    <s v="150-200%"/>
    <n v="50000"/>
    <n v="18750"/>
    <n v="22500"/>
    <n v="25106.62"/>
    <n v="0"/>
    <n v="116356.62"/>
    <n v="170751.62"/>
    <n v="75000"/>
    <n v="27500"/>
    <n v="31250"/>
    <n v="37659.93"/>
    <n v="0"/>
    <n v="171409.93"/>
    <n v="225804.93"/>
  </r>
  <r>
    <n v="8565880958"/>
    <s v="Austine"/>
    <s v="Wyer"/>
    <s v="Austine Wyer"/>
    <x v="1"/>
    <n v="55355"/>
    <n v="20"/>
    <n v="788945"/>
    <n v="600000"/>
    <n v="750000"/>
    <n v="900000"/>
    <n v="1200000"/>
    <n v="1.3149083333333333"/>
    <s v="125-150%"/>
    <n v="78000"/>
    <n v="25500.000000000004"/>
    <n v="8178.45"/>
    <n v="0"/>
    <n v="0"/>
    <n v="111678.45"/>
    <n v="167033.45000000001"/>
    <n v="96000"/>
    <n v="25500.000000000004"/>
    <n v="7789"/>
    <n v="0"/>
    <n v="0"/>
    <n v="129289"/>
    <n v="184644"/>
  </r>
  <r>
    <n v="2607689635"/>
    <s v="Lulita"/>
    <s v="Wyke"/>
    <s v="Lulita Wyke"/>
    <x v="1"/>
    <n v="53124"/>
    <n v="20"/>
    <n v="633853"/>
    <n v="600000"/>
    <n v="750000"/>
    <n v="900000"/>
    <n v="1200000"/>
    <n v="1.0564216666666666"/>
    <s v="100-125%"/>
    <n v="78000"/>
    <n v="5755.01"/>
    <n v="0"/>
    <n v="0"/>
    <n v="0"/>
    <n v="83755.009999999995"/>
    <n v="136879.01"/>
    <n v="90000"/>
    <n v="7447.66"/>
    <n v="0"/>
    <n v="0"/>
    <n v="0"/>
    <n v="97447.66"/>
    <n v="150571.66"/>
  </r>
  <r>
    <n v="6842801095"/>
    <s v="Moll"/>
    <s v="Wylie"/>
    <s v="Moll Wylie"/>
    <x v="2"/>
    <n v="110949"/>
    <n v="12"/>
    <n v="909806"/>
    <n v="750000"/>
    <n v="937500"/>
    <n v="1125000"/>
    <n v="1500000"/>
    <n v="1.2130746666666667"/>
    <s v="100-125%"/>
    <n v="112500"/>
    <n v="30363.14"/>
    <n v="0"/>
    <n v="0"/>
    <n v="0"/>
    <n v="142863.14000000001"/>
    <n v="253812.14"/>
    <n v="120000"/>
    <n v="27167.02"/>
    <n v="0"/>
    <n v="0"/>
    <n v="0"/>
    <n v="147167.01999999999"/>
    <n v="258116.02"/>
  </r>
  <r>
    <n v="7180536660"/>
    <s v="Rudolfo"/>
    <s v="Yanyushkin"/>
    <s v="Rudolfo Yanyushkin"/>
    <x v="0"/>
    <n v="34861"/>
    <n v="20"/>
    <n v="493164"/>
    <n v="500000"/>
    <n v="625000"/>
    <n v="750000"/>
    <n v="1000000"/>
    <n v="0.98632799999999998"/>
    <s v="0-100%"/>
    <n v="49316.4"/>
    <n v="0"/>
    <n v="0"/>
    <n v="0"/>
    <n v="0"/>
    <n v="49316.4"/>
    <n v="84177.4"/>
    <n v="73974.599999999991"/>
    <n v="0"/>
    <n v="0"/>
    <n v="0"/>
    <n v="0"/>
    <n v="73974.599999999991"/>
    <n v="108835.59999999999"/>
  </r>
  <r>
    <n v="4075444457"/>
    <s v="Carlin"/>
    <s v="Yardley"/>
    <s v="Carlin Yardley"/>
    <x v="2"/>
    <n v="91957"/>
    <n v="22"/>
    <n v="684528"/>
    <n v="750000"/>
    <n v="937500"/>
    <n v="1125000"/>
    <n v="1500000"/>
    <n v="0.91270399999999996"/>
    <s v="0-100%"/>
    <n v="102679.2"/>
    <n v="0"/>
    <n v="0"/>
    <n v="0"/>
    <n v="0"/>
    <n v="102679.2"/>
    <n v="194636.2"/>
    <n v="109524.48"/>
    <n v="0"/>
    <n v="0"/>
    <n v="0"/>
    <n v="0"/>
    <n v="109524.48"/>
    <n v="201481.47999999998"/>
  </r>
  <r>
    <n v="2292892200"/>
    <s v="Leelah"/>
    <s v="Yarnton"/>
    <s v="Leelah Yarnton"/>
    <x v="1"/>
    <n v="66242"/>
    <n v="16"/>
    <n v="582051"/>
    <n v="600000"/>
    <n v="750000"/>
    <n v="900000"/>
    <n v="1200000"/>
    <n v="0.97008499999999998"/>
    <s v="0-100%"/>
    <n v="75666.63"/>
    <n v="0"/>
    <n v="0"/>
    <n v="0"/>
    <n v="0"/>
    <n v="75666.63"/>
    <n v="141908.63"/>
    <n v="87307.65"/>
    <n v="0"/>
    <n v="0"/>
    <n v="0"/>
    <n v="0"/>
    <n v="87307.65"/>
    <n v="153549.65"/>
  </r>
  <r>
    <n v="2294342399"/>
    <s v="Chancey"/>
    <s v="Yarrell"/>
    <s v="Chancey Yarrell"/>
    <x v="1"/>
    <n v="74676"/>
    <n v="16"/>
    <n v="559337"/>
    <n v="600000"/>
    <n v="750000"/>
    <n v="900000"/>
    <n v="1200000"/>
    <n v="0.93222833333333333"/>
    <s v="0-100%"/>
    <n v="72713.81"/>
    <n v="0"/>
    <n v="0"/>
    <n v="0"/>
    <n v="0"/>
    <n v="72713.81"/>
    <n v="147389.81"/>
    <n v="89493.92"/>
    <n v="0"/>
    <n v="0"/>
    <n v="0"/>
    <n v="0"/>
    <n v="89493.92"/>
    <n v="164169.91999999998"/>
  </r>
  <r>
    <n v="8034345962"/>
    <s v="Marillin"/>
    <s v="Yerrall"/>
    <s v="Marillin Yerrall"/>
    <x v="2"/>
    <n v="121088"/>
    <n v="23"/>
    <n v="774576"/>
    <n v="750000"/>
    <n v="937500"/>
    <n v="1125000"/>
    <n v="1500000"/>
    <n v="1.0327679999999999"/>
    <s v="100-125%"/>
    <n v="112500"/>
    <n v="4669.4400000000005"/>
    <n v="0"/>
    <n v="0"/>
    <n v="0"/>
    <n v="117169.44"/>
    <n v="238257.44"/>
    <n v="112500"/>
    <n v="5406.72"/>
    <n v="0"/>
    <n v="0"/>
    <n v="0"/>
    <n v="117906.72"/>
    <n v="238994.72"/>
  </r>
  <r>
    <n v="7966083349"/>
    <s v="Rosella"/>
    <s v="Zamora"/>
    <s v="Rosella Zamora"/>
    <x v="0"/>
    <n v="36923"/>
    <n v="25"/>
    <n v="735952"/>
    <n v="500000"/>
    <n v="625000"/>
    <n v="750000"/>
    <n v="1000000"/>
    <n v="1.4719040000000001"/>
    <s v="125-150%"/>
    <n v="50000"/>
    <n v="18750"/>
    <n v="19971.36"/>
    <n v="0"/>
    <n v="0"/>
    <n v="88721.36"/>
    <n v="125644.36"/>
    <n v="75000"/>
    <n v="22500"/>
    <n v="27738"/>
    <n v="0"/>
    <n v="0"/>
    <n v="125238"/>
    <n v="162161"/>
  </r>
  <r>
    <n v="4783377790"/>
    <s v="Andria"/>
    <s v="Zimmermanns"/>
    <s v="Andria Zimmermanns"/>
    <x v="2"/>
    <n v="110817"/>
    <n v="19"/>
    <n v="471986"/>
    <n v="750000"/>
    <n v="937500"/>
    <n v="1125000"/>
    <n v="1500000"/>
    <n v="0.62931466666666669"/>
    <s v="0-100%"/>
    <n v="70797.899999999994"/>
    <n v="0"/>
    <n v="0"/>
    <n v="0"/>
    <n v="0"/>
    <n v="70797.899999999994"/>
    <n v="181614.9"/>
    <n v="70797.899999999994"/>
    <n v="0"/>
    <n v="0"/>
    <n v="0"/>
    <n v="0"/>
    <n v="70797.899999999994"/>
    <n v="181614.9"/>
  </r>
  <r>
    <m/>
    <m/>
    <m/>
    <m/>
    <x v="3"/>
    <m/>
    <n v="20000"/>
    <n v="698454120"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D3497-8183-4EC1-8E2F-D4F66E992E28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S18" firstHeaderRow="1" firstDataRow="1" firstDataCol="1"/>
  <pivotFields count="20"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Count of employee_id" fld="0" subtotal="count" baseField="0" baseItem="273014772"/>
    <dataField name="Sum of total pay" fld="19" baseField="0" baseItem="1" numFmtId="44"/>
    <dataField name="Sum of Quota" fld="7" baseField="0" baseItem="0" numFmtId="44"/>
    <dataField name="Sum of number_of_accounts" fld="5" baseField="0" baseItem="64" numFmtId="4"/>
    <dataField name="Sum of base" fld="4" baseField="0" baseItem="64" numFmtId="165"/>
    <dataField name="Sum of total commission" fld="18" baseField="0" baseItem="0" numFmtId="165"/>
    <dataField name="Sum of %_of_Quota" fld="11" baseField="0" baseItem="0"/>
  </dataFields>
  <formats count="10">
    <format dxfId="6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5">
      <pivotArea outline="0" fieldPosition="0">
        <references count="1">
          <reference field="4294967294" count="1">
            <x v="4"/>
          </reference>
        </references>
      </pivotArea>
    </format>
    <format dxfId="64">
      <pivotArea outline="0" fieldPosition="0">
        <references count="1">
          <reference field="4294967294" count="1">
            <x v="3"/>
          </reference>
        </references>
      </pivotArea>
    </format>
    <format dxfId="63">
      <pivotArea outline="0" fieldPosition="0">
        <references count="1">
          <reference field="4294967294" count="1">
            <x v="5"/>
          </reference>
        </references>
      </pivotArea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-2" type="button" dataOnly="0" labelOnly="1" outline="0" axis="axisRow" fieldPosition="0"/>
    </format>
    <format dxfId="5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8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9666F-3A32-46FC-8935-7648509D8BDD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S17" firstHeaderRow="1" firstDataRow="1" firstDataCol="1"/>
  <pivotFields count="20"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Count of employee_id" fld="0" subtotal="count" baseField="0" baseItem="273014772"/>
    <dataField name="Sum of total pay" fld="19" baseField="0" baseItem="1" numFmtId="44"/>
    <dataField name="Sum of Quota" fld="7" baseField="0" baseItem="0" numFmtId="44"/>
    <dataField name="Sum of number_of_accounts" fld="5" baseField="0" baseItem="64" numFmtId="4"/>
    <dataField name="Sum of base" fld="4" baseField="0" baseItem="64" numFmtId="165"/>
    <dataField name="Sum of total commission" fld="18" baseField="0" baseItem="0" numFmtId="165"/>
  </dataFields>
  <formats count="10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fieldPosition="0">
        <references count="1">
          <reference field="4294967294" count="1">
            <x v="4"/>
          </reference>
        </references>
      </pivotArea>
    </format>
    <format dxfId="3">
      <pivotArea outline="0" fieldPosition="0">
        <references count="1">
          <reference field="4294967294" count="1">
            <x v="3"/>
          </reference>
        </references>
      </pivotArea>
    </format>
    <format dxfId="4">
      <pivotArea outline="0" fieldPosition="0">
        <references count="1">
          <reference field="4294967294" count="1">
            <x v="5"/>
          </reference>
        </references>
      </pivotArea>
    </format>
    <format dxfId="5">
      <pivotArea type="all" dataOnly="0" outline="0" fieldPosition="0"/>
    </format>
    <format dxfId="6">
      <pivotArea outline="0" collapsedLevelsAreSubtotals="1" fieldPosition="0"/>
    </format>
    <format dxfId="7">
      <pivotArea field="-2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9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65D4D-EE9E-4970-8BF2-22CD3D3ACE48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S17" firstHeaderRow="1" firstDataRow="1" firstDataCol="1"/>
  <pivotFields count="20"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Count of employee_id" fld="0" subtotal="count" baseField="0" baseItem="273014772"/>
    <dataField name="Sum of total pay" fld="19" baseField="0" baseItem="1" numFmtId="44"/>
    <dataField name="Sum of Quota" fld="7" baseField="0" baseItem="0" numFmtId="44"/>
    <dataField name="Sum of number_of_accounts" fld="5" baseField="0" baseItem="64" numFmtId="4"/>
    <dataField name="Sum of base" fld="4" baseField="0" baseItem="64" numFmtId="165"/>
    <dataField name="Sum of total commission" fld="18" baseField="0" baseItem="0" numFmtId="165"/>
  </dataFields>
  <formats count="10">
    <format dxfId="5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5">
      <pivotArea outline="0" fieldPosition="0">
        <references count="1">
          <reference field="4294967294" count="1">
            <x v="4"/>
          </reference>
        </references>
      </pivotArea>
    </format>
    <format dxfId="54">
      <pivotArea outline="0" fieldPosition="0">
        <references count="1">
          <reference field="4294967294" count="1">
            <x v="3"/>
          </reference>
        </references>
      </pivotArea>
    </format>
    <format dxfId="53">
      <pivotArea outline="0" fieldPosition="0">
        <references count="1">
          <reference field="4294967294" count="1">
            <x v="5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-2" type="button" dataOnly="0" labelOnly="1" outline="0" axis="axisRow" fieldPosition="0"/>
    </format>
    <format dxfId="4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8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4023E-16CD-4473-80E4-109695A9144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8"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numFmtId="1"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um_closed" fld="7" baseField="0" baseItem="0" numFmtId="44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1C2BA62-0B49-4938-822C-BC2104BEA2B5}" name="Table8" displayName="Table8" ref="D6:F9" totalsRowShown="0" headerRowDxfId="47" headerRowBorderDxfId="46" tableBorderDxfId="45" totalsRowBorderDxfId="44">
  <tableColumns count="3">
    <tableColumn id="1" xr3:uid="{E9911FC4-D113-471A-A9AE-1FBB68E34DCC}" name="  " dataDxfId="43"/>
    <tableColumn id="2" xr3:uid="{6207759E-CD02-4D43-B98D-92B0CDBCEC58}" name="Baseline" dataDxfId="42"/>
    <tableColumn id="6" xr3:uid="{BFE9B78C-EB6B-4452-8920-BF24F8D1D844}" name="Strategy - Combined" dataDxfId="41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CD98226-C617-49C6-90F2-69DA7C3C2579}" name="Table4" displayName="Table4" ref="H15:J22" totalsRowShown="0" headerRowDxfId="39" headerRowBorderDxfId="38" tableBorderDxfId="37" totalsRowBorderDxfId="36">
  <autoFilter ref="H15:J22" xr:uid="{A6EFF3D9-9345-4D19-B342-6C9D9F99EAA0}"/>
  <tableColumns count="3">
    <tableColumn id="1" xr3:uid="{EBF6BAEF-07EC-400A-821D-8A27E3396BE8}" name="Account Executive I" dataDxfId="35" dataCellStyle="Percent"/>
    <tableColumn id="2" xr3:uid="{1B2522E6-0C28-4C6C-B7EE-9925AC836915}" name="Account Executive II" dataDxfId="34" dataCellStyle="Percent"/>
    <tableColumn id="3" xr3:uid="{81A786B9-C63C-4547-87F5-377A65195896}" name="Account Executive III" dataDxfId="33" dataCellStyle="Percent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1B51BC-5F08-44B0-9717-5051349C9D38}" name="Table5" displayName="Table5" ref="C15:F22" totalsRowShown="0" headerRowDxfId="32" headerRowBorderDxfId="31" tableBorderDxfId="30" totalsRowBorderDxfId="29">
  <autoFilter ref="C15:F22" xr:uid="{934C8DB2-DBC1-409D-B161-86BD5E7BF868}"/>
  <tableColumns count="4">
    <tableColumn id="1" xr3:uid="{F3FC65A9-125E-4F68-9D6C-AC1511036FE1}" name="FY18" dataDxfId="28"/>
    <tableColumn id="2" xr3:uid="{67E3EF68-30B7-4CCD-B2B1-223BC44B0002}" name="Account Executive I" dataDxfId="27" dataCellStyle="Percent"/>
    <tableColumn id="3" xr3:uid="{C4064866-7773-46E4-B083-0E988B8735D2}" name="Account Executive II" dataDxfId="26" dataCellStyle="Percent"/>
    <tableColumn id="4" xr3:uid="{36E447D2-841F-40C3-A6AB-198D54A532B9}" name="Account Executive III" dataDxfId="25" dataCellStyle="Percent"/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460FB3-EB9A-405B-B54C-945998A4AD5C}" name="deals_closed" displayName="deals_closed" ref="A1:F20002" totalsRowCount="1" headerRowDxfId="24" dataDxfId="23" totalsRowDxfId="22">
  <tableColumns count="6">
    <tableColumn id="1" xr3:uid="{CBB38799-4634-4EDA-B42B-D62729D6C9F3}" name="account_id" dataDxfId="21" totalsRowDxfId="20"/>
    <tableColumn id="2" xr3:uid="{4B800261-4051-4D78-9505-46DDA46CE693}" name="account_name" dataDxfId="19" totalsRowDxfId="18"/>
    <tableColumn id="3" xr3:uid="{EAB4343A-5843-46B0-B738-9912534B832F}" name="closed_amount" dataDxfId="17" totalsRowDxfId="16"/>
    <tableColumn id="4" xr3:uid="{9C7ECC8C-1323-4EE0-954A-59B629247759}" name="employee_id" dataDxfId="15" totalsRowDxfId="14"/>
    <tableColumn id="5" xr3:uid="{AF471E9F-9691-4BBD-B886-C6B333155FED}" name="employee_name" dataDxfId="13" totalsRowDxfId="12">
      <calculatedColumnFormula>INDEX(#REF!:#REF!,MATCH($D2,#REF!:#REF!,0),MATCH(#REF!,#REF!:#REF!,0))</calculatedColumnFormula>
    </tableColumn>
    <tableColumn id="6" xr3:uid="{17AD38B6-2290-43FC-8551-BEDB9DE2CA0A}" name="Acct_exc.level" dataDxfId="11" totalsRowDxfId="10">
      <calculatedColumnFormula>INDEX(#REF!:#REF!,MATCH($D2,#REF!:#REF!,0),MATCH(#REF!,#REF!:#REF!,0))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A601-CFBC-4080-A81D-06810354B4A0}">
  <dimension ref="B2:U32"/>
  <sheetViews>
    <sheetView zoomScale="70" zoomScaleNormal="70" workbookViewId="0">
      <selection activeCell="D10" sqref="D10"/>
    </sheetView>
  </sheetViews>
  <sheetFormatPr defaultColWidth="9" defaultRowHeight="16.5" x14ac:dyDescent="0.3"/>
  <cols>
    <col min="1" max="1" width="9" style="22"/>
    <col min="2" max="2" width="15.7109375" style="22" customWidth="1"/>
    <col min="3" max="3" width="24.7109375" style="22" bestFit="1" customWidth="1"/>
    <col min="4" max="4" width="21.7109375" style="22" bestFit="1" customWidth="1"/>
    <col min="5" max="5" width="14.85546875" style="22" customWidth="1"/>
    <col min="6" max="6" width="15" style="22" customWidth="1"/>
    <col min="7" max="7" width="10.85546875" style="22" customWidth="1"/>
    <col min="8" max="8" width="9" style="22"/>
    <col min="9" max="9" width="9" style="22" customWidth="1"/>
    <col min="10" max="11" width="9" style="22"/>
    <col min="12" max="12" width="12.5703125" style="22" bestFit="1" customWidth="1"/>
    <col min="13" max="13" width="16.28515625" style="22" bestFit="1" customWidth="1"/>
    <col min="14" max="16384" width="9" style="22"/>
  </cols>
  <sheetData>
    <row r="2" spans="2:21" ht="33" x14ac:dyDescent="0.3">
      <c r="B2" s="82" t="s">
        <v>23371</v>
      </c>
      <c r="C2" s="134" t="s">
        <v>23366</v>
      </c>
      <c r="D2" s="92" t="s">
        <v>23407</v>
      </c>
    </row>
    <row r="3" spans="2:21" x14ac:dyDescent="0.3">
      <c r="B3" s="89"/>
    </row>
    <row r="4" spans="2:21" x14ac:dyDescent="0.3">
      <c r="C4" s="80"/>
      <c r="D4" s="72"/>
      <c r="E4" s="69" t="s">
        <v>23405</v>
      </c>
      <c r="F4" s="69" t="s">
        <v>23408</v>
      </c>
      <c r="G4" s="69" t="s">
        <v>23406</v>
      </c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</row>
    <row r="5" spans="2:21" x14ac:dyDescent="0.3">
      <c r="B5" s="203" t="s">
        <v>23370</v>
      </c>
      <c r="C5" s="105" t="s">
        <v>23362</v>
      </c>
      <c r="D5" s="130">
        <f>IF(D2='benchmark_data (2)'!A5,SUM(Calculations!F2:F1001),SUMIF(Calculations!$E:$E,$D$2,Calculations!F:F))</f>
        <v>72011493</v>
      </c>
      <c r="E5" s="126">
        <f>D$5/$D$8</f>
        <v>72011.493000000002</v>
      </c>
      <c r="F5" s="126">
        <f>D5-D10</f>
        <v>4721493</v>
      </c>
      <c r="G5" s="128">
        <f>ABS(F5/D10)</f>
        <v>7.0166339723584478E-2</v>
      </c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</row>
    <row r="6" spans="2:21" ht="16.5" customHeight="1" x14ac:dyDescent="0.3">
      <c r="B6" s="203"/>
      <c r="C6" s="105" t="s">
        <v>23363</v>
      </c>
      <c r="D6" s="130">
        <f>IF(D2='benchmark_data (2)'!A5,SUM(Calculations!T:T),SUMIF(Calculations!$E:$E,$D$2,Calculations!T:T))</f>
        <v>97382112.189999938</v>
      </c>
      <c r="E6" s="126">
        <f>D6/$D$8</f>
        <v>97382.112189999942</v>
      </c>
      <c r="F6" s="126">
        <f>D6-D11</f>
        <v>-1827887.810000062</v>
      </c>
      <c r="G6" s="128">
        <f>(F6/D11)</f>
        <v>-1.8424431105735935E-2</v>
      </c>
      <c r="H6" s="69"/>
      <c r="I6" s="69"/>
      <c r="J6" s="69"/>
      <c r="K6" s="69"/>
      <c r="L6" s="126">
        <f>D5-D10</f>
        <v>4721493</v>
      </c>
      <c r="M6" s="127">
        <v>4721493</v>
      </c>
      <c r="N6" s="69"/>
      <c r="O6" s="69"/>
      <c r="P6" s="69"/>
      <c r="Q6" s="69"/>
      <c r="R6" s="69"/>
      <c r="S6" s="69"/>
      <c r="T6" s="69"/>
      <c r="U6" s="69"/>
    </row>
    <row r="7" spans="2:21" x14ac:dyDescent="0.3">
      <c r="B7" s="203"/>
      <c r="C7" s="105" t="s">
        <v>23364</v>
      </c>
      <c r="D7" s="130">
        <f>SUM(D5:D6)</f>
        <v>169393605.18999994</v>
      </c>
      <c r="E7" s="126">
        <f>D7/$D$8</f>
        <v>169393.60518999994</v>
      </c>
      <c r="F7" s="126">
        <f>D7-D12</f>
        <v>2893605.189999938</v>
      </c>
      <c r="G7" s="128">
        <f>ABS(F7/D12)</f>
        <v>1.7379010150149778E-2</v>
      </c>
      <c r="H7" s="69"/>
      <c r="I7" s="69"/>
      <c r="J7" s="69"/>
      <c r="K7" s="69"/>
      <c r="L7" s="126">
        <f>D6-D11</f>
        <v>-1827887.810000062</v>
      </c>
      <c r="M7" s="127">
        <v>-1827887.8100000918</v>
      </c>
      <c r="N7" s="69"/>
      <c r="O7" s="69"/>
      <c r="P7" s="69"/>
      <c r="Q7" s="69"/>
      <c r="R7" s="69"/>
      <c r="S7" s="69"/>
      <c r="T7" s="69"/>
      <c r="U7" s="69"/>
    </row>
    <row r="8" spans="2:21" x14ac:dyDescent="0.3">
      <c r="B8" s="203"/>
      <c r="C8" s="79" t="s">
        <v>23389</v>
      </c>
      <c r="D8" s="133">
        <f>IF(D2='benchmark_data (2)'!A5,1000,COUNTIF(Calculations!E:E,D2))</f>
        <v>1000</v>
      </c>
      <c r="E8" s="69"/>
      <c r="F8" s="127"/>
      <c r="G8" s="69"/>
      <c r="H8" s="69"/>
      <c r="I8" s="69"/>
      <c r="J8" s="69"/>
      <c r="K8" s="69"/>
      <c r="L8" s="126">
        <f t="shared" ref="L8" si="0">D7-D12</f>
        <v>2893605.189999938</v>
      </c>
      <c r="M8" s="127">
        <v>2893605.1899999082</v>
      </c>
      <c r="N8" s="69"/>
      <c r="O8" s="69"/>
      <c r="P8" s="69"/>
      <c r="Q8" s="69"/>
      <c r="R8" s="69"/>
      <c r="S8" s="69"/>
      <c r="T8" s="69"/>
      <c r="U8" s="69"/>
    </row>
    <row r="9" spans="2:21" x14ac:dyDescent="0.3">
      <c r="C9" s="72"/>
      <c r="D9" s="74"/>
      <c r="E9" s="69"/>
      <c r="F9" s="127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</row>
    <row r="10" spans="2:21" x14ac:dyDescent="0.3">
      <c r="B10" s="203" t="s">
        <v>23365</v>
      </c>
      <c r="C10" s="79" t="s">
        <v>23369</v>
      </c>
      <c r="D10" s="131">
        <f>IF(D2='benchmark_data (2)'!A5,SUMPRODUCT('2018 commission structure'!J22:J24,'benchmark_data (2)'!B2:B4),VLOOKUP($D$2,'benchmark_data (2)'!$A$1:$D$4,2,FALSE)*D13)</f>
        <v>67290000</v>
      </c>
      <c r="E10" s="126">
        <f>D10/$D$13</f>
        <v>67290</v>
      </c>
      <c r="F10" s="127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</row>
    <row r="11" spans="2:21" ht="16.5" customHeight="1" x14ac:dyDescent="0.3">
      <c r="B11" s="203"/>
      <c r="C11" s="79" t="s">
        <v>23355</v>
      </c>
      <c r="D11" s="131">
        <f>IF(D2='benchmark_data (2)'!A5,SUMPRODUCT('2018 commission structure'!J22:J24,'benchmark_data (2)'!C2:C4),VLOOKUP($D$2,'benchmark_data (2)'!$A$1:$D$4,3,FALSE)*D13)</f>
        <v>99210000</v>
      </c>
      <c r="E11" s="126">
        <f>D11/$D$13</f>
        <v>99210</v>
      </c>
      <c r="F11" s="127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</row>
    <row r="12" spans="2:21" x14ac:dyDescent="0.3">
      <c r="B12" s="203"/>
      <c r="C12" s="79" t="s">
        <v>23354</v>
      </c>
      <c r="D12" s="131">
        <f>SUM(D10:D11)</f>
        <v>166500000</v>
      </c>
      <c r="E12" s="126">
        <f>D12/$D$13</f>
        <v>166500</v>
      </c>
      <c r="F12" s="127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</row>
    <row r="13" spans="2:21" s="78" customFormat="1" x14ac:dyDescent="0.3">
      <c r="B13" s="203"/>
      <c r="C13" s="104" t="s">
        <v>23347</v>
      </c>
      <c r="D13" s="132">
        <f>D8</f>
        <v>1000</v>
      </c>
    </row>
    <row r="14" spans="2:21" s="78" customFormat="1" x14ac:dyDescent="0.3"/>
    <row r="15" spans="2:21" s="78" customFormat="1" ht="24.75" x14ac:dyDescent="0.3">
      <c r="B15" s="77"/>
      <c r="C15" s="67"/>
      <c r="D15" s="67"/>
      <c r="E15" s="67"/>
      <c r="F15" s="67"/>
      <c r="G15" s="67"/>
      <c r="H15" s="67"/>
      <c r="J15" s="75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</row>
    <row r="16" spans="2:21" x14ac:dyDescent="0.3">
      <c r="B16" s="78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</row>
    <row r="17" spans="2:21" ht="24.75" x14ac:dyDescent="0.3">
      <c r="B17" s="78"/>
      <c r="C17" s="69"/>
      <c r="D17" s="69"/>
      <c r="E17" s="69"/>
      <c r="F17" s="69"/>
      <c r="G17" s="69"/>
      <c r="H17" s="69"/>
      <c r="I17" s="75" t="str">
        <f>D2</f>
        <v>All Account Executives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</row>
    <row r="18" spans="2:21" x14ac:dyDescent="0.3"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</row>
    <row r="19" spans="2:21" x14ac:dyDescent="0.3"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</row>
    <row r="20" spans="2:21" x14ac:dyDescent="0.3"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</row>
    <row r="21" spans="2:21" x14ac:dyDescent="0.3"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</row>
    <row r="22" spans="2:21" x14ac:dyDescent="0.3"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</row>
    <row r="23" spans="2:21" x14ac:dyDescent="0.3"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</row>
    <row r="24" spans="2:21" x14ac:dyDescent="0.3"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</row>
    <row r="25" spans="2:21" x14ac:dyDescent="0.3"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</row>
    <row r="26" spans="2:21" x14ac:dyDescent="0.3"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</row>
    <row r="27" spans="2:21" x14ac:dyDescent="0.3"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</row>
    <row r="28" spans="2:21" x14ac:dyDescent="0.3"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</row>
    <row r="29" spans="2:21" x14ac:dyDescent="0.3"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</row>
    <row r="30" spans="2:21" x14ac:dyDescent="0.3"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</row>
    <row r="31" spans="2:21" x14ac:dyDescent="0.3"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</row>
    <row r="32" spans="2:21" x14ac:dyDescent="0.3"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</row>
  </sheetData>
  <sheetProtection selectLockedCells="1"/>
  <mergeCells count="2">
    <mergeCell ref="B10:B13"/>
    <mergeCell ref="B5:B8"/>
  </mergeCells>
  <dataValidations disablePrompts="1" count="1">
    <dataValidation type="whole" allowBlank="1" showInputMessage="1" showErrorMessage="1" sqref="D13" xr:uid="{38724F68-E431-4BC2-B6E6-F37797ECAA36}">
      <formula1>300</formula1>
      <formula2>1000</formula2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3A0EA65-67D0-4907-B9A7-27191DA0DC60}">
          <x14:formula1>
            <xm:f>'benchmark_data (2)'!$A$2:$A$5</xm:f>
          </x14:formula1>
          <xm:sqref>D2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B99D-875A-42DD-A21E-55739561E62B}">
  <dimension ref="B1:V34"/>
  <sheetViews>
    <sheetView zoomScale="55" zoomScaleNormal="55" workbookViewId="0">
      <selection activeCell="D3" sqref="D3"/>
    </sheetView>
  </sheetViews>
  <sheetFormatPr defaultColWidth="9" defaultRowHeight="16.5" x14ac:dyDescent="0.3"/>
  <cols>
    <col min="1" max="1" width="9" style="22"/>
    <col min="2" max="2" width="15.7109375" style="22" customWidth="1"/>
    <col min="3" max="3" width="24.7109375" style="22" bestFit="1" customWidth="1"/>
    <col min="4" max="4" width="21.7109375" style="22" bestFit="1" customWidth="1"/>
    <col min="5" max="5" width="9" style="22"/>
    <col min="6" max="6" width="28" style="22" bestFit="1" customWidth="1"/>
    <col min="7" max="7" width="18.5703125" style="22" bestFit="1" customWidth="1"/>
    <col min="8" max="8" width="28" style="22" bestFit="1" customWidth="1"/>
    <col min="9" max="9" width="18.5703125" style="22" bestFit="1" customWidth="1"/>
    <col min="10" max="10" width="10.7109375" style="22" bestFit="1" customWidth="1"/>
    <col min="11" max="11" width="24.7109375" style="22" bestFit="1" customWidth="1"/>
    <col min="12" max="12" width="10.7109375" style="22" bestFit="1" customWidth="1"/>
    <col min="13" max="15" width="9" style="22"/>
    <col min="16" max="16" width="17.85546875" style="22" bestFit="1" customWidth="1"/>
    <col min="17" max="18" width="24.7109375" style="22" bestFit="1" customWidth="1"/>
    <col min="19" max="19" width="10.7109375" style="22" bestFit="1" customWidth="1"/>
    <col min="20" max="16384" width="9" style="22"/>
  </cols>
  <sheetData>
    <row r="1" spans="2:22" ht="24.75" x14ac:dyDescent="0.3">
      <c r="E1" s="67"/>
      <c r="F1" s="75" t="str">
        <f>INDEX(Calculations!1:1048576,MATCH(D4,Calculations!D:D,0),MATCH(Calculations!D1,Calculations!$A$1:$F$1,0))</f>
        <v>Jacklin Agiolfinger</v>
      </c>
      <c r="G1" s="75"/>
    </row>
    <row r="2" spans="2:22" ht="25.5" thickBot="1" x14ac:dyDescent="0.35">
      <c r="E2" s="67"/>
      <c r="F2" s="75" t="str">
        <f>INDEX(Calculations!1:1048576,MATCH(D4,Calculations!D:D,0),MATCH(Calculations!E1,Calculations!$A$1:$F$1,0))</f>
        <v>Account Executive III</v>
      </c>
      <c r="G2" s="75"/>
    </row>
    <row r="3" spans="2:22" ht="16.5" customHeight="1" thickTop="1" thickBot="1" x14ac:dyDescent="0.35">
      <c r="B3" s="204" t="s">
        <v>23371</v>
      </c>
      <c r="C3" s="83" t="s">
        <v>23368</v>
      </c>
      <c r="D3" s="81">
        <f>INDEX(Calculations!1:1048576,MATCH(D4,Calculations!D:D,0),MATCH(Calculations!A1,Calculations!$A$1:$F$1,0))</f>
        <v>9800744517</v>
      </c>
      <c r="H3" s="203" t="s">
        <v>23370</v>
      </c>
      <c r="I3" s="79" t="s">
        <v>23362</v>
      </c>
      <c r="J3" s="73">
        <f>INDEX(Calculations!1:1048576,MATCH(D4,Calculations!D:D,0),MATCH(Calculations!F1,Calculations!$A$1:$F$1,0))</f>
        <v>102178</v>
      </c>
      <c r="Q3" s="203" t="s">
        <v>23365</v>
      </c>
      <c r="R3" s="79" t="s">
        <v>23369</v>
      </c>
      <c r="S3" s="73">
        <f>VLOOKUP($D$5,'benchmark_data (2)'!$A$1:$D$4,2,FALSE)</f>
        <v>85000</v>
      </c>
    </row>
    <row r="4" spans="2:22" ht="17.25" thickTop="1" x14ac:dyDescent="0.3">
      <c r="B4" s="205"/>
      <c r="C4" s="84" t="s">
        <v>23366</v>
      </c>
      <c r="D4" s="76" t="s">
        <v>22344</v>
      </c>
      <c r="H4" s="203"/>
      <c r="I4" s="79" t="s">
        <v>23363</v>
      </c>
      <c r="J4" s="73">
        <f>INDEX(Calculations!1:1048576,MATCH(D3,Calculations!A:A,0),MATCH(Calculations!AB1,Calculations!A1:AC1,0))</f>
        <v>112759.73</v>
      </c>
      <c r="Q4" s="203"/>
      <c r="R4" s="79" t="s">
        <v>23355</v>
      </c>
      <c r="S4" s="73">
        <f>VLOOKUP($D$5,'benchmark_data (2)'!$A$1:$D$4,3,FALSE)</f>
        <v>125000</v>
      </c>
    </row>
    <row r="5" spans="2:22" x14ac:dyDescent="0.3">
      <c r="B5" s="206"/>
      <c r="C5" s="79" t="s">
        <v>23367</v>
      </c>
      <c r="D5" s="71" t="str">
        <f>INDEX(Calculations!1:1048576,MATCH(D4,Calculations!D:D,0),MATCH(Calculations!E1,Calculations!$A$1:$F$1,0))</f>
        <v>Account Executive III</v>
      </c>
      <c r="E5" s="69"/>
      <c r="H5" s="203"/>
      <c r="I5" s="79" t="s">
        <v>23364</v>
      </c>
      <c r="J5" s="73">
        <f>SUM(J3:J4)</f>
        <v>214937.72999999998</v>
      </c>
      <c r="O5" s="69"/>
      <c r="Q5" s="203"/>
      <c r="R5" s="79" t="s">
        <v>23354</v>
      </c>
      <c r="S5" s="73">
        <f>SUM(S3:S4)</f>
        <v>210000</v>
      </c>
      <c r="U5" s="69"/>
    </row>
    <row r="6" spans="2:22" x14ac:dyDescent="0.3">
      <c r="C6" s="80"/>
      <c r="D6" s="72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S6" s="69"/>
      <c r="T6" s="69"/>
      <c r="U6" s="69"/>
    </row>
    <row r="7" spans="2:22" x14ac:dyDescent="0.3"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</row>
    <row r="8" spans="2:22" x14ac:dyDescent="0.3"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</row>
    <row r="9" spans="2:22" x14ac:dyDescent="0.3">
      <c r="E9" s="69"/>
      <c r="F9" s="69"/>
      <c r="G9" s="69"/>
      <c r="H9" s="69"/>
      <c r="I9" s="69"/>
      <c r="J9" s="69"/>
      <c r="K9" s="69"/>
      <c r="L9" s="69"/>
      <c r="M9" s="69"/>
      <c r="N9" s="69"/>
      <c r="O9" s="67"/>
      <c r="P9" s="67"/>
      <c r="Q9" s="67"/>
      <c r="R9" s="67"/>
      <c r="S9" s="67"/>
      <c r="T9" s="67"/>
      <c r="U9" s="67"/>
      <c r="V9" s="67"/>
    </row>
    <row r="10" spans="2:22" x14ac:dyDescent="0.3">
      <c r="C10" s="72"/>
      <c r="D10" s="74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7"/>
      <c r="P10" s="67"/>
      <c r="Q10" s="67"/>
      <c r="R10" s="67"/>
      <c r="S10" s="67"/>
      <c r="T10" s="67"/>
      <c r="U10" s="67"/>
      <c r="V10" s="67"/>
    </row>
    <row r="11" spans="2:22" x14ac:dyDescent="0.3"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</row>
    <row r="12" spans="2:22" x14ac:dyDescent="0.3"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</row>
    <row r="13" spans="2:22" x14ac:dyDescent="0.3"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</row>
    <row r="14" spans="2:22" s="78" customFormat="1" x14ac:dyDescent="0.3">
      <c r="O14" s="69"/>
      <c r="P14" s="69"/>
      <c r="Q14" s="69"/>
      <c r="R14" s="69"/>
      <c r="S14" s="69"/>
      <c r="T14" s="69"/>
      <c r="U14" s="69"/>
      <c r="V14" s="69"/>
    </row>
    <row r="15" spans="2:22" s="78" customFormat="1" x14ac:dyDescent="0.3">
      <c r="O15" s="69"/>
      <c r="P15" s="69"/>
      <c r="Q15" s="69"/>
      <c r="R15" s="69"/>
      <c r="S15" s="69"/>
      <c r="T15" s="69"/>
      <c r="U15" s="69"/>
      <c r="V15" s="69"/>
    </row>
    <row r="16" spans="2:22" s="78" customFormat="1" x14ac:dyDescent="0.3">
      <c r="B16" s="77"/>
      <c r="C16" s="67"/>
      <c r="D16" s="67"/>
      <c r="E16" s="67"/>
      <c r="F16" s="67"/>
      <c r="L16" s="67"/>
      <c r="M16" s="67"/>
      <c r="N16" s="67"/>
      <c r="O16" s="69"/>
      <c r="P16" s="69"/>
      <c r="Q16" s="69"/>
      <c r="R16" s="69"/>
      <c r="S16" s="69"/>
      <c r="T16" s="69"/>
      <c r="U16" s="69"/>
      <c r="V16" s="69"/>
    </row>
    <row r="17" spans="2:22" x14ac:dyDescent="0.3">
      <c r="B17" s="78"/>
      <c r="C17" s="67"/>
      <c r="D17" s="67"/>
      <c r="E17" s="67"/>
      <c r="F17" s="67"/>
      <c r="L17" s="67"/>
      <c r="M17" s="67"/>
      <c r="O17" s="69"/>
      <c r="P17" s="69"/>
      <c r="Q17" s="69"/>
      <c r="R17" s="69"/>
      <c r="S17" s="69"/>
      <c r="T17" s="69"/>
      <c r="U17" s="69"/>
      <c r="V17" s="69"/>
    </row>
    <row r="18" spans="2:22" x14ac:dyDescent="0.3">
      <c r="B18" s="78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O18" s="69"/>
      <c r="P18" s="69"/>
      <c r="Q18" s="69"/>
      <c r="R18" s="69"/>
      <c r="S18" s="69"/>
      <c r="T18" s="69"/>
      <c r="U18" s="69"/>
      <c r="V18" s="69"/>
    </row>
    <row r="19" spans="2:22" x14ac:dyDescent="0.3"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O19" s="69"/>
      <c r="P19" s="69"/>
      <c r="Q19" s="69"/>
      <c r="R19" s="69"/>
      <c r="S19" s="69"/>
      <c r="T19" s="69"/>
      <c r="U19" s="69"/>
      <c r="V19" s="69"/>
    </row>
    <row r="20" spans="2:22" x14ac:dyDescent="0.3"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O20" s="69"/>
      <c r="P20" s="69"/>
      <c r="Q20" s="69"/>
      <c r="R20" s="69"/>
      <c r="S20" s="69"/>
      <c r="T20" s="69"/>
      <c r="U20" s="69"/>
      <c r="V20" s="69"/>
    </row>
    <row r="21" spans="2:22" x14ac:dyDescent="0.3"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O21" s="69"/>
      <c r="P21" s="69"/>
      <c r="Q21" s="69"/>
      <c r="R21" s="69"/>
      <c r="S21" s="69"/>
      <c r="T21" s="69"/>
      <c r="U21" s="69"/>
      <c r="V21" s="69"/>
    </row>
    <row r="22" spans="2:22" x14ac:dyDescent="0.3"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O22" s="69"/>
      <c r="P22" s="69"/>
      <c r="Q22" s="69"/>
      <c r="R22" s="69"/>
      <c r="S22" s="69"/>
      <c r="T22" s="69"/>
      <c r="U22" s="69"/>
      <c r="V22" s="69"/>
    </row>
    <row r="23" spans="2:22" x14ac:dyDescent="0.3"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O23" s="69"/>
      <c r="P23" s="69"/>
      <c r="Q23" s="69"/>
      <c r="R23" s="69"/>
      <c r="S23" s="69"/>
      <c r="T23" s="69"/>
      <c r="U23" s="69"/>
      <c r="V23" s="69"/>
    </row>
    <row r="24" spans="2:22" x14ac:dyDescent="0.3">
      <c r="B24" s="78"/>
      <c r="C24" s="78"/>
      <c r="D24" s="78"/>
      <c r="E24" s="78"/>
      <c r="F24" s="78"/>
      <c r="G24" s="69"/>
      <c r="H24" s="69"/>
      <c r="I24" s="69"/>
      <c r="J24" s="69"/>
      <c r="K24" s="69"/>
      <c r="L24" s="69"/>
      <c r="M24" s="69"/>
      <c r="O24" s="69"/>
      <c r="P24" s="69"/>
      <c r="Q24" s="69"/>
      <c r="R24" s="69"/>
      <c r="S24" s="69"/>
      <c r="T24" s="69"/>
      <c r="U24" s="69"/>
      <c r="V24" s="69"/>
    </row>
    <row r="25" spans="2:22" x14ac:dyDescent="0.3">
      <c r="B25" s="67"/>
      <c r="F25" s="67"/>
      <c r="G25" s="69"/>
      <c r="H25" s="69"/>
      <c r="I25" s="69"/>
      <c r="J25" s="69"/>
      <c r="K25" s="69"/>
      <c r="L25" s="69"/>
      <c r="M25" s="69"/>
      <c r="O25" s="69"/>
      <c r="P25" s="69"/>
      <c r="Q25" s="69"/>
      <c r="R25" s="69"/>
      <c r="S25" s="69"/>
      <c r="T25" s="69"/>
      <c r="U25" s="69"/>
      <c r="V25" s="69"/>
    </row>
    <row r="26" spans="2:22" x14ac:dyDescent="0.3">
      <c r="B26" s="67"/>
      <c r="F26" s="67"/>
      <c r="G26" s="69"/>
      <c r="H26" s="69"/>
      <c r="I26" s="69"/>
      <c r="J26" s="69"/>
      <c r="K26" s="69"/>
      <c r="L26" s="69"/>
      <c r="M26" s="69"/>
      <c r="O26" s="69"/>
      <c r="P26" s="69"/>
      <c r="Q26" s="69"/>
      <c r="R26" s="69"/>
      <c r="S26" s="69"/>
      <c r="T26" s="69"/>
      <c r="U26" s="69"/>
      <c r="V26" s="69"/>
    </row>
    <row r="27" spans="2:22" x14ac:dyDescent="0.3"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</row>
    <row r="28" spans="2:22" x14ac:dyDescent="0.3"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</row>
    <row r="29" spans="2:22" x14ac:dyDescent="0.3"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</row>
    <row r="30" spans="2:22" x14ac:dyDescent="0.3"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</row>
    <row r="31" spans="2:22" x14ac:dyDescent="0.3"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</row>
    <row r="32" spans="2:22" x14ac:dyDescent="0.3"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</row>
    <row r="33" spans="3:13" x14ac:dyDescent="0.3"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</row>
    <row r="34" spans="3:13" x14ac:dyDescent="0.3"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</row>
  </sheetData>
  <sheetProtection selectLockedCells="1"/>
  <mergeCells count="3">
    <mergeCell ref="H3:H5"/>
    <mergeCell ref="Q3:Q5"/>
    <mergeCell ref="B3:B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DBEA83-F3CB-44B2-82E4-4CD5457F68B9}">
          <x14:formula1>
            <xm:f>Calculations!$D:$D</xm:f>
          </x14:formula1>
          <xm:sqref>D4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4160-6505-4C0B-89B5-63904E83736C}">
  <dimension ref="B1:V48"/>
  <sheetViews>
    <sheetView zoomScale="25" zoomScaleNormal="25" workbookViewId="0">
      <selection activeCell="D8" activeCellId="1" sqref="D24:E28 D8:E12"/>
    </sheetView>
  </sheetViews>
  <sheetFormatPr defaultColWidth="9" defaultRowHeight="16.5" x14ac:dyDescent="0.3"/>
  <cols>
    <col min="1" max="1" width="9" style="22"/>
    <col min="2" max="2" width="9" style="22" customWidth="1"/>
    <col min="3" max="3" width="25.28515625" style="22" bestFit="1" customWidth="1"/>
    <col min="4" max="4" width="24.140625" style="22" bestFit="1" customWidth="1"/>
    <col min="5" max="5" width="18.7109375" style="22" bestFit="1" customWidth="1"/>
    <col min="6" max="6" width="25.28515625" style="22" customWidth="1"/>
    <col min="7" max="7" width="13" style="22" bestFit="1" customWidth="1"/>
    <col min="8" max="8" width="10.7109375" style="22" bestFit="1" customWidth="1"/>
    <col min="9" max="9" width="9" style="22"/>
    <col min="10" max="10" width="18.7109375" style="22" bestFit="1" customWidth="1"/>
    <col min="11" max="16384" width="9" style="22"/>
  </cols>
  <sheetData>
    <row r="1" spans="2:22" x14ac:dyDescent="0.3">
      <c r="C1" s="93"/>
      <c r="D1" s="80"/>
      <c r="E1" s="91"/>
    </row>
    <row r="2" spans="2:22" x14ac:dyDescent="0.3">
      <c r="C2" s="84" t="s">
        <v>23378</v>
      </c>
      <c r="D2" s="92" t="s">
        <v>23407</v>
      </c>
      <c r="F2" s="22">
        <f ca="1">SUMIF(Calculations!E:E,D2,Calculations!S2:S1001)</f>
        <v>0</v>
      </c>
    </row>
    <row r="3" spans="2:22" x14ac:dyDescent="0.3">
      <c r="C3" s="89"/>
      <c r="D3" s="80"/>
      <c r="E3" s="80"/>
      <c r="F3" s="69"/>
      <c r="G3" s="69"/>
      <c r="H3" s="69"/>
      <c r="I3" s="69"/>
      <c r="J3" s="85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</row>
    <row r="4" spans="2:22" ht="33" x14ac:dyDescent="0.3">
      <c r="C4" s="114"/>
      <c r="D4" s="115"/>
      <c r="E4" s="115"/>
      <c r="F4" s="113" t="s">
        <v>23390</v>
      </c>
      <c r="G4" s="69"/>
      <c r="H4" s="69"/>
      <c r="I4" s="69"/>
      <c r="J4" s="85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</row>
    <row r="5" spans="2:22" x14ac:dyDescent="0.3">
      <c r="C5" s="207" t="s">
        <v>23379</v>
      </c>
      <c r="D5" s="79" t="s">
        <v>23381</v>
      </c>
      <c r="E5" s="110">
        <f>IF(D2='benchmark_data (2)'!A5,SUM(Calculations!H2:H1001),SUMIF(Calculations!E:E,D2,Calculations!H2:H1001))</f>
        <v>699144198</v>
      </c>
      <c r="F5" s="108">
        <f>IF(D2='benchmark_data (2)'!A5,1,SUMIF(Calculations!$E:$E,$D$2,Calculations!H2:H1001)/SUM(Calculations!H2:H1001))</f>
        <v>1</v>
      </c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</row>
    <row r="6" spans="2:22" x14ac:dyDescent="0.3">
      <c r="C6" s="208"/>
      <c r="D6" s="79" t="s">
        <v>23382</v>
      </c>
      <c r="E6" s="110">
        <f>IF(D2='benchmark_data (2)'!A5,SUM(Calculations!T2:T1001),SUMIF(Calculations!E:E,D2,Calculations!T2:T1001))</f>
        <v>97382112.189999938</v>
      </c>
      <c r="F6" s="100">
        <f>SUMIF(Calculations!$E:$E,$D$2,Calculations!T:T)/SUM(Calculations!T:T)</f>
        <v>0</v>
      </c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</row>
    <row r="7" spans="2:22" ht="21" customHeight="1" x14ac:dyDescent="0.3">
      <c r="C7" s="208"/>
      <c r="D7" s="79"/>
      <c r="E7" s="111"/>
      <c r="F7" s="100" t="s">
        <v>23384</v>
      </c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</row>
    <row r="8" spans="2:22" x14ac:dyDescent="0.3">
      <c r="C8" s="208"/>
      <c r="D8" s="79" t="s">
        <v>23385</v>
      </c>
      <c r="E8" s="167">
        <f>IF(D2='benchmark_data (2)'!A5,SUM(Calculations!O2:O1001),SUMIF(Calculations!E:E,D2,Calculations!O2:O1001))</f>
        <v>74817105.369999945</v>
      </c>
      <c r="F8" s="100">
        <f>E8/$E$6</f>
        <v>0.76828386330362253</v>
      </c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</row>
    <row r="9" spans="2:22" x14ac:dyDescent="0.3">
      <c r="C9" s="208"/>
      <c r="D9" s="79" t="s">
        <v>23386</v>
      </c>
      <c r="E9" s="167">
        <f>IF(D2='benchmark_data (2)'!A5,SUM(Calculations!P2:P1001),SUMIF(Calculations!E:E,D2,Calculations!P2:P1001))</f>
        <v>12194111.279999997</v>
      </c>
      <c r="F9" s="100">
        <f>E9/$E$6</f>
        <v>0.12521921126755142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</row>
    <row r="10" spans="2:22" x14ac:dyDescent="0.3">
      <c r="C10" s="208"/>
      <c r="D10" s="79" t="s">
        <v>23387</v>
      </c>
      <c r="E10" s="167">
        <f>IF(D2='benchmark_data (2)'!A5,SUM(Calculations!Q2:Q1001),SUMIF(Calculations!E:E,D2,Calculations!Q2:Q1001))</f>
        <v>6652605.7799999993</v>
      </c>
      <c r="F10" s="100">
        <f>E10/$E$6</f>
        <v>6.8314453552006119E-2</v>
      </c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</row>
    <row r="11" spans="2:22" x14ac:dyDescent="0.3">
      <c r="C11" s="208"/>
      <c r="D11" s="79" t="s">
        <v>23388</v>
      </c>
      <c r="E11" s="167">
        <f>IF(D2='benchmark_data (2)'!A5,SUM(Calculations!R2:R1001),SUMIF(Calculations!E:E,D2,Calculations!R2:R1001))</f>
        <v>3615757.7999999984</v>
      </c>
      <c r="F11" s="100">
        <f>E11/$E$6</f>
        <v>3.712958898391297E-2</v>
      </c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</row>
    <row r="12" spans="2:22" x14ac:dyDescent="0.3">
      <c r="C12" s="209"/>
      <c r="D12" s="99" t="s">
        <v>1923</v>
      </c>
      <c r="E12" s="167">
        <f>IF(D2='benchmark_data (2)'!A5,SUM(Calculations!S2:S1001),SUMIF(Calculations!E:E,D2,Calculations!S2:S1001))</f>
        <v>102531.96</v>
      </c>
      <c r="F12" s="100">
        <f>E12/$E$6</f>
        <v>1.0528828929069881E-3</v>
      </c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</row>
    <row r="13" spans="2:22" x14ac:dyDescent="0.3">
      <c r="C13" s="77"/>
      <c r="D13" s="101"/>
      <c r="E13" s="103"/>
      <c r="F13" s="102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</row>
    <row r="14" spans="2:22" x14ac:dyDescent="0.3">
      <c r="B14" s="78"/>
      <c r="C14" s="77"/>
      <c r="D14" s="101"/>
      <c r="E14" s="103"/>
      <c r="F14" s="102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</row>
    <row r="15" spans="2:22" x14ac:dyDescent="0.3">
      <c r="C15" s="77"/>
      <c r="D15" s="80"/>
      <c r="E15" s="90"/>
      <c r="F15" s="67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</row>
    <row r="16" spans="2:22" x14ac:dyDescent="0.3"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</row>
    <row r="17" spans="3:22" x14ac:dyDescent="0.3"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</row>
    <row r="18" spans="3:22" x14ac:dyDescent="0.3"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</row>
    <row r="19" spans="3:22" x14ac:dyDescent="0.3"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</row>
    <row r="20" spans="3:22" ht="33" x14ac:dyDescent="0.3">
      <c r="C20" s="118"/>
      <c r="D20" s="115"/>
      <c r="E20" s="119"/>
      <c r="F20" s="113" t="s">
        <v>23390</v>
      </c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</row>
    <row r="21" spans="3:22" x14ac:dyDescent="0.3">
      <c r="C21" s="210" t="s">
        <v>23396</v>
      </c>
      <c r="D21" s="116" t="s">
        <v>23380</v>
      </c>
      <c r="E21" s="117" cm="1">
        <f t="array" ref="E21">_xlfn.IFS($C$21='2018 commission structure'!N12,$F$5*'2018 commission structure'!N16,
$C$21='2018 commission structure'!O12,'2018 commission structure'!O16*$F$5,
$C$21='2018 commission structure'!P12,'2018 commission structure'!P16*$F$5,
$C$21='2018 commission structure'!Q12,'2018 commission structure'!Q16*$F$5)</f>
        <v>1120172141.5389724</v>
      </c>
      <c r="F21" s="112">
        <f>E21/'2018 commission structure'!N16</f>
        <v>1.2324651775296602</v>
      </c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</row>
    <row r="22" spans="3:22" x14ac:dyDescent="0.3">
      <c r="C22" s="210"/>
      <c r="D22" s="79" t="s">
        <v>23383</v>
      </c>
      <c r="E22" s="109" cm="1">
        <f t="array" ref="E22">_xlfn.IFS($C$21='2018 commission structure'!N12,$F$5*'2018 commission structure'!N24,
$C$21='2018 commission structure'!O12,'2018 commission structure'!O24*$F$5,
$C$21='2018 commission structure'!P12,'2018 commission structure'!P24*$F$5,
$C$21='2018 commission structure'!Q12,'2018 commission structure'!Q24*$F$5)</f>
        <v>146073168.28499988</v>
      </c>
      <c r="F22" s="107">
        <f>E22/'2018 commission structure'!N24</f>
        <v>1.1538461538461537</v>
      </c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</row>
    <row r="23" spans="3:22" ht="21" customHeight="1" x14ac:dyDescent="0.3">
      <c r="C23" s="210"/>
      <c r="D23" s="79"/>
      <c r="E23" s="120"/>
      <c r="F23" s="100" t="s">
        <v>23384</v>
      </c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</row>
    <row r="24" spans="3:22" x14ac:dyDescent="0.3">
      <c r="C24" s="210"/>
      <c r="D24" s="79" t="s">
        <v>23385</v>
      </c>
      <c r="E24" s="109">
        <f>$F8*$E$22</f>
        <v>112225658.05499989</v>
      </c>
      <c r="F24" s="108">
        <f>E24/$E$22</f>
        <v>0.76828386330362253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</row>
    <row r="25" spans="3:22" x14ac:dyDescent="0.3">
      <c r="C25" s="210"/>
      <c r="D25" s="79" t="s">
        <v>23386</v>
      </c>
      <c r="E25" s="109">
        <f>$F9*$E$22</f>
        <v>18291166.919999991</v>
      </c>
      <c r="F25" s="100">
        <f>E25/$E$22</f>
        <v>0.12521921126755142</v>
      </c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</row>
    <row r="26" spans="3:22" x14ac:dyDescent="0.3">
      <c r="C26" s="210"/>
      <c r="D26" s="79" t="s">
        <v>23387</v>
      </c>
      <c r="E26" s="109">
        <f>$F10*$E$22</f>
        <v>9978908.6699999981</v>
      </c>
      <c r="F26" s="100">
        <f>E26/$E$22</f>
        <v>6.8314453552006119E-2</v>
      </c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</row>
    <row r="27" spans="3:22" x14ac:dyDescent="0.3">
      <c r="C27" s="210"/>
      <c r="D27" s="79" t="s">
        <v>23388</v>
      </c>
      <c r="E27" s="109">
        <f>$F11*$E$22</f>
        <v>5423636.6999999965</v>
      </c>
      <c r="F27" s="100">
        <f>E27/$E$22</f>
        <v>3.712958898391297E-2</v>
      </c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</row>
    <row r="28" spans="3:22" s="78" customFormat="1" x14ac:dyDescent="0.3">
      <c r="C28" s="211"/>
      <c r="D28" s="99" t="s">
        <v>1923</v>
      </c>
      <c r="E28" s="109">
        <f>$F12*$E$22</f>
        <v>153797.93999999997</v>
      </c>
      <c r="F28" s="100">
        <f>E28/$E$22</f>
        <v>1.0528828929069881E-3</v>
      </c>
    </row>
    <row r="29" spans="3:22" s="78" customFormat="1" x14ac:dyDescent="0.3"/>
    <row r="30" spans="3:22" s="78" customFormat="1" ht="24.75" x14ac:dyDescent="0.3">
      <c r="C30" s="77"/>
      <c r="D30" s="69"/>
      <c r="E30" s="69"/>
      <c r="F30" s="69"/>
      <c r="G30" s="67"/>
      <c r="H30" s="67"/>
      <c r="I30" s="67"/>
      <c r="J30" s="75"/>
      <c r="K30" s="75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</row>
    <row r="31" spans="3:22" ht="24.75" x14ac:dyDescent="0.3">
      <c r="C31" s="78"/>
      <c r="D31" s="69"/>
      <c r="E31" s="69"/>
      <c r="F31" s="69"/>
      <c r="G31" s="67"/>
      <c r="H31" s="67"/>
      <c r="I31" s="67"/>
      <c r="J31" s="75"/>
      <c r="K31" s="75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</row>
    <row r="32" spans="3:22" x14ac:dyDescent="0.3">
      <c r="C32" s="78"/>
      <c r="D32" s="69"/>
      <c r="E32" s="69"/>
      <c r="F32" s="69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</row>
    <row r="33" spans="4:22" x14ac:dyDescent="0.3"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</row>
    <row r="34" spans="4:22" x14ac:dyDescent="0.3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</row>
    <row r="35" spans="4:22" x14ac:dyDescent="0.3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</row>
    <row r="36" spans="4:22" x14ac:dyDescent="0.3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4:22" x14ac:dyDescent="0.3"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</row>
    <row r="38" spans="4:22" x14ac:dyDescent="0.3"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</row>
    <row r="39" spans="4:22" x14ac:dyDescent="0.3"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</row>
    <row r="40" spans="4:22" x14ac:dyDescent="0.3"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</row>
    <row r="41" spans="4:22" x14ac:dyDescent="0.3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</row>
    <row r="42" spans="4:22" x14ac:dyDescent="0.3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</row>
    <row r="43" spans="4:22" x14ac:dyDescent="0.3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</row>
    <row r="44" spans="4:22" x14ac:dyDescent="0.3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</row>
    <row r="45" spans="4:22" x14ac:dyDescent="0.3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</row>
    <row r="46" spans="4:22" x14ac:dyDescent="0.3"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</row>
    <row r="47" spans="4:22" x14ac:dyDescent="0.3"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</row>
    <row r="48" spans="4:22" x14ac:dyDescent="0.3"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</row>
  </sheetData>
  <sheetProtection selectLockedCells="1"/>
  <mergeCells count="2">
    <mergeCell ref="C5:C12"/>
    <mergeCell ref="C21:C28"/>
  </mergeCells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84C851-55E0-4495-A7BE-958A6F0A8583}">
          <x14:formula1>
            <xm:f>'2018 commission structure'!$N$12:$Q$12</xm:f>
          </x14:formula1>
          <xm:sqref>C21</xm:sqref>
        </x14:dataValidation>
        <x14:dataValidation type="list" allowBlank="1" showInputMessage="1" showErrorMessage="1" xr:uid="{669BFB1C-7C4F-43F5-9A5E-48D01EC15CFF}">
          <x14:formula1>
            <xm:f>'benchmark_data (2)'!$A$2:$A$5</xm:f>
          </x14:formula1>
          <xm:sqref>D2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82F34-7844-46F3-8683-A7E13D04ABDF}">
  <dimension ref="A1:AMC1026"/>
  <sheetViews>
    <sheetView showGridLines="0" zoomScale="70" zoomScaleNormal="70" workbookViewId="0">
      <selection activeCell="L43" sqref="L43"/>
    </sheetView>
  </sheetViews>
  <sheetFormatPr defaultColWidth="9" defaultRowHeight="16.5" x14ac:dyDescent="0.3"/>
  <cols>
    <col min="1" max="1" width="24" style="22" customWidth="1"/>
    <col min="2" max="2" width="13.7109375" style="22" bestFit="1" customWidth="1"/>
    <col min="3" max="3" width="14.28515625" style="22" bestFit="1" customWidth="1"/>
    <col min="4" max="4" width="8.7109375" style="22" bestFit="1" customWidth="1"/>
    <col min="5" max="5" width="13.85546875" style="22" customWidth="1"/>
    <col min="6" max="6" width="11" style="22" bestFit="1" customWidth="1"/>
    <col min="7" max="7" width="10" style="22" bestFit="1" customWidth="1"/>
    <col min="8" max="8" width="8.140625" style="22" bestFit="1" customWidth="1"/>
    <col min="9" max="9" width="14" style="22" bestFit="1" customWidth="1"/>
    <col min="10" max="10" width="10.7109375" style="22" bestFit="1" customWidth="1"/>
    <col min="11" max="11" width="11" style="22" customWidth="1"/>
    <col min="12" max="12" width="40.5703125" style="22" bestFit="1" customWidth="1"/>
    <col min="13" max="13" width="27.28515625" style="22" customWidth="1"/>
    <col min="14" max="14" width="32" style="22" customWidth="1"/>
    <col min="15" max="15" width="24.42578125" style="22" bestFit="1" customWidth="1"/>
    <col min="16" max="16" width="20.140625" style="22" customWidth="1"/>
    <col min="17" max="17" width="23.85546875" style="22" bestFit="1" customWidth="1"/>
    <col min="18" max="18" width="27.5703125" style="22" bestFit="1" customWidth="1"/>
    <col min="19" max="19" width="16.28515625" style="22" bestFit="1" customWidth="1"/>
    <col min="20" max="1016" width="14.7109375" style="22" bestFit="1" customWidth="1"/>
    <col min="1017" max="1017" width="10.140625" style="22" bestFit="1" customWidth="1"/>
    <col min="1018" max="16384" width="9" style="22"/>
  </cols>
  <sheetData>
    <row r="1" spans="1:22" ht="24.75" x14ac:dyDescent="0.5">
      <c r="A1" s="21" t="s">
        <v>23358</v>
      </c>
    </row>
    <row r="3" spans="1:22" x14ac:dyDescent="0.3">
      <c r="A3" s="22" t="s">
        <v>23399</v>
      </c>
    </row>
    <row r="4" spans="1:22" ht="18" customHeight="1" x14ac:dyDescent="0.35">
      <c r="A4" s="23" t="s">
        <v>23400</v>
      </c>
      <c r="B4" s="197" t="s">
        <v>23359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T4" s="24"/>
    </row>
    <row r="5" spans="1:22" ht="18" x14ac:dyDescent="0.35">
      <c r="A5" s="23" t="s">
        <v>23401</v>
      </c>
      <c r="B5" s="196" t="s">
        <v>23402</v>
      </c>
      <c r="C5" s="196"/>
      <c r="D5" s="196"/>
      <c r="E5" s="196"/>
      <c r="F5" s="196"/>
      <c r="G5" s="196"/>
      <c r="H5" s="196"/>
      <c r="I5" s="196"/>
      <c r="J5" s="196"/>
      <c r="K5" s="196"/>
    </row>
    <row r="6" spans="1:22" ht="18" x14ac:dyDescent="0.35">
      <c r="A6" s="23" t="s">
        <v>23403</v>
      </c>
      <c r="B6" s="22" t="s">
        <v>23360</v>
      </c>
      <c r="U6" s="24"/>
    </row>
    <row r="7" spans="1:22" ht="18" x14ac:dyDescent="0.35">
      <c r="A7" s="23" t="s">
        <v>23391</v>
      </c>
      <c r="B7" s="22" t="s">
        <v>23404</v>
      </c>
      <c r="V7" s="25"/>
    </row>
    <row r="11" spans="1:22" x14ac:dyDescent="0.3">
      <c r="A11" s="26" t="s">
        <v>23353</v>
      </c>
      <c r="B11" s="27">
        <v>0.3</v>
      </c>
      <c r="C11" s="26"/>
      <c r="D11" s="144"/>
      <c r="E11" s="144"/>
      <c r="R11" s="28" t="s">
        <v>23346</v>
      </c>
      <c r="S11" s="13"/>
    </row>
    <row r="12" spans="1:22" x14ac:dyDescent="0.3">
      <c r="A12" s="26" t="s">
        <v>23392</v>
      </c>
      <c r="B12" s="27">
        <v>0.05</v>
      </c>
      <c r="L12" s="66"/>
      <c r="M12" s="66" t="s">
        <v>23373</v>
      </c>
      <c r="N12" s="66" t="s">
        <v>23393</v>
      </c>
      <c r="O12" s="66" t="s">
        <v>23394</v>
      </c>
      <c r="P12" s="66" t="s">
        <v>23395</v>
      </c>
      <c r="Q12" s="66" t="s">
        <v>23396</v>
      </c>
      <c r="R12" s="29" t="s">
        <v>23344</v>
      </c>
      <c r="S12" s="176">
        <v>1000</v>
      </c>
    </row>
    <row r="13" spans="1:22" x14ac:dyDescent="0.3">
      <c r="L13" s="67"/>
      <c r="M13" s="67"/>
      <c r="N13" s="68"/>
      <c r="O13" s="67"/>
      <c r="P13" s="67"/>
      <c r="Q13" s="69"/>
      <c r="R13" s="29" t="s">
        <v>23397</v>
      </c>
      <c r="S13" s="30">
        <v>169393605.18999979</v>
      </c>
    </row>
    <row r="14" spans="1:22" x14ac:dyDescent="0.3">
      <c r="A14" s="194" t="s">
        <v>23352</v>
      </c>
      <c r="B14" s="194"/>
      <c r="C14" s="194"/>
      <c r="D14" s="194"/>
      <c r="E14" s="194"/>
      <c r="F14" s="194"/>
      <c r="G14" s="194"/>
      <c r="H14" s="194"/>
      <c r="I14" s="194"/>
      <c r="J14" s="194"/>
      <c r="L14" s="66" t="s">
        <v>23345</v>
      </c>
      <c r="M14" s="45">
        <f>COUNT(Calculations!A2:A1001)</f>
        <v>1000</v>
      </c>
      <c r="N14" s="46">
        <v>1000</v>
      </c>
      <c r="O14" s="47">
        <f>M14</f>
        <v>1000</v>
      </c>
      <c r="P14" s="48">
        <f>SUM(J16:J18)</f>
        <v>1200</v>
      </c>
      <c r="Q14" s="47">
        <f>SUM(J16:J18)</f>
        <v>1200</v>
      </c>
      <c r="R14" s="29" t="s">
        <v>23342</v>
      </c>
      <c r="S14" s="30">
        <v>621050000</v>
      </c>
    </row>
    <row r="15" spans="1:22" x14ac:dyDescent="0.3">
      <c r="A15" s="31" t="s">
        <v>23350</v>
      </c>
      <c r="B15" s="31" t="s">
        <v>23349</v>
      </c>
      <c r="C15" s="31" t="s">
        <v>23348</v>
      </c>
      <c r="D15" s="31" t="s">
        <v>1927</v>
      </c>
      <c r="E15" s="31" t="s">
        <v>1926</v>
      </c>
      <c r="F15" s="31" t="s">
        <v>1925</v>
      </c>
      <c r="G15" s="31" t="s">
        <v>1924</v>
      </c>
      <c r="H15" s="31" t="s">
        <v>1923</v>
      </c>
      <c r="I15" s="31" t="s">
        <v>1933</v>
      </c>
      <c r="J15" s="31" t="s">
        <v>23347</v>
      </c>
      <c r="L15" s="61"/>
      <c r="M15" s="61"/>
      <c r="N15" s="98"/>
      <c r="O15" s="98"/>
      <c r="P15" s="61"/>
      <c r="Q15" s="62"/>
      <c r="R15" s="29" t="s">
        <v>23340</v>
      </c>
      <c r="S15" s="32">
        <v>20000</v>
      </c>
    </row>
    <row r="16" spans="1:22" x14ac:dyDescent="0.3">
      <c r="A16" s="31" t="s">
        <v>12</v>
      </c>
      <c r="B16" s="33">
        <v>30000</v>
      </c>
      <c r="C16" s="33">
        <v>65000</v>
      </c>
      <c r="D16" s="34">
        <v>0.12</v>
      </c>
      <c r="E16" s="34">
        <v>0.17</v>
      </c>
      <c r="F16" s="34">
        <v>0.2</v>
      </c>
      <c r="G16" s="34">
        <v>0.22</v>
      </c>
      <c r="H16" s="34">
        <v>0.1</v>
      </c>
      <c r="I16" s="33">
        <v>600000</v>
      </c>
      <c r="J16" s="35">
        <v>400</v>
      </c>
      <c r="L16" s="70" t="s">
        <v>23343</v>
      </c>
      <c r="M16" s="122">
        <f>SUM(Calculations!H2:H1001)</f>
        <v>699144198</v>
      </c>
      <c r="N16" s="50">
        <f>M16*(1+B11)</f>
        <v>908887457.39999998</v>
      </c>
      <c r="O16" s="50">
        <f>M16*(O24/M24)</f>
        <v>770600042.5389725</v>
      </c>
      <c r="P16" s="51">
        <f>P14*M21</f>
        <v>838973037.60000002</v>
      </c>
      <c r="Q16" s="51">
        <f>M16*(1+B11)+(M21*(Q14-M14)) +(M16*(O24/M24)-M16)</f>
        <v>1120172141.5389724</v>
      </c>
      <c r="R16" s="29" t="s">
        <v>23338</v>
      </c>
      <c r="S16" s="36">
        <v>72011493</v>
      </c>
    </row>
    <row r="17" spans="1:1017" x14ac:dyDescent="0.3">
      <c r="A17" s="31" t="s">
        <v>0</v>
      </c>
      <c r="B17" s="33">
        <v>50000</v>
      </c>
      <c r="C17" s="33">
        <v>80000</v>
      </c>
      <c r="D17" s="34">
        <v>0.15</v>
      </c>
      <c r="E17" s="34">
        <v>0.18</v>
      </c>
      <c r="F17" s="34">
        <v>0.25</v>
      </c>
      <c r="G17" s="34">
        <v>0.3</v>
      </c>
      <c r="H17" s="34">
        <v>0.13</v>
      </c>
      <c r="I17" s="33">
        <v>700000</v>
      </c>
      <c r="J17" s="35">
        <v>400</v>
      </c>
      <c r="L17" s="70" t="s">
        <v>23341</v>
      </c>
      <c r="M17" s="122">
        <f>SUM(Calculations!I2:I1001)</f>
        <v>621050000</v>
      </c>
      <c r="N17" s="50">
        <f>SUMPRODUCT(J22:J24,I16:I18)</f>
        <v>703700000</v>
      </c>
      <c r="O17" s="50">
        <f>M17</f>
        <v>621050000</v>
      </c>
      <c r="P17" s="51">
        <f>SUMPRODUCT(J16:J18,I22:I24)</f>
        <v>740000000</v>
      </c>
      <c r="Q17" s="51">
        <f>SUMPRODUCT(I16:I18,J16:J18)</f>
        <v>840000000</v>
      </c>
      <c r="R17" s="29" t="s">
        <v>23398</v>
      </c>
      <c r="S17" s="36">
        <v>97382112.189999864</v>
      </c>
    </row>
    <row r="18" spans="1:1017" x14ac:dyDescent="0.3">
      <c r="A18" s="31" t="s">
        <v>3</v>
      </c>
      <c r="B18" s="33">
        <v>75000</v>
      </c>
      <c r="C18" s="33">
        <v>125000</v>
      </c>
      <c r="D18" s="34">
        <v>0.15</v>
      </c>
      <c r="E18" s="34">
        <v>0.22</v>
      </c>
      <c r="F18" s="34">
        <v>0.25</v>
      </c>
      <c r="G18" s="34">
        <v>0.33</v>
      </c>
      <c r="H18" s="34">
        <v>0.15</v>
      </c>
      <c r="I18" s="33">
        <v>800000</v>
      </c>
      <c r="J18" s="35">
        <v>400</v>
      </c>
      <c r="L18" s="70" t="s">
        <v>23339</v>
      </c>
      <c r="M18" s="52">
        <f>M16/M17</f>
        <v>1.1257454279043555</v>
      </c>
      <c r="N18" s="53">
        <f>N16/N17</f>
        <v>1.2915837109563735</v>
      </c>
      <c r="O18" s="53">
        <f>O16/O17</f>
        <v>1.2408019362997706</v>
      </c>
      <c r="P18" s="53">
        <f>P16/P17</f>
        <v>1.1337473481081082</v>
      </c>
      <c r="Q18" s="53">
        <f>Q16/Q17</f>
        <v>1.3335382637368718</v>
      </c>
      <c r="R18" s="29" t="s">
        <v>23415</v>
      </c>
      <c r="S18" s="176">
        <v>1153.0441583333334</v>
      </c>
    </row>
    <row r="19" spans="1:1017" x14ac:dyDescent="0.3">
      <c r="L19" s="70" t="s">
        <v>23337</v>
      </c>
      <c r="M19" s="54">
        <f>SUM(Calculations!G2:G1001)</f>
        <v>20000</v>
      </c>
      <c r="N19" s="55">
        <f>N16/M20</f>
        <v>25999.999999999996</v>
      </c>
      <c r="O19" s="56">
        <f>M19</f>
        <v>20000</v>
      </c>
      <c r="P19" s="56">
        <f>P16/M20</f>
        <v>24000</v>
      </c>
      <c r="Q19" s="56">
        <f>(N19-M19)+(P19-M19)+O19</f>
        <v>29999.999999999996</v>
      </c>
    </row>
    <row r="20" spans="1:1017" x14ac:dyDescent="0.3">
      <c r="A20" s="195" t="s">
        <v>23351</v>
      </c>
      <c r="B20" s="195"/>
      <c r="C20" s="195"/>
      <c r="D20" s="195"/>
      <c r="E20" s="195"/>
      <c r="F20" s="195"/>
      <c r="G20" s="195"/>
      <c r="H20" s="195"/>
      <c r="I20" s="195"/>
      <c r="J20" s="195"/>
      <c r="L20" s="70" t="s">
        <v>23336</v>
      </c>
      <c r="M20" s="123">
        <f>M16/M19</f>
        <v>34957.209900000002</v>
      </c>
      <c r="N20" s="58">
        <f>N16/N19</f>
        <v>34957.209900000002</v>
      </c>
      <c r="O20" s="59">
        <f>O16/O19</f>
        <v>38530.002126948624</v>
      </c>
      <c r="P20" s="51">
        <f>P16/P19</f>
        <v>34957.209900000002</v>
      </c>
      <c r="Q20" s="51">
        <f>Q16/Q19</f>
        <v>37339.071384632414</v>
      </c>
    </row>
    <row r="21" spans="1:1017" x14ac:dyDescent="0.3">
      <c r="A21" s="26" t="s">
        <v>23350</v>
      </c>
      <c r="B21" s="26" t="s">
        <v>23349</v>
      </c>
      <c r="C21" s="31" t="s">
        <v>23348</v>
      </c>
      <c r="D21" s="31" t="s">
        <v>1927</v>
      </c>
      <c r="E21" s="31" t="s">
        <v>1926</v>
      </c>
      <c r="F21" s="31" t="s">
        <v>1925</v>
      </c>
      <c r="G21" s="31" t="s">
        <v>1924</v>
      </c>
      <c r="H21" s="31" t="s">
        <v>1923</v>
      </c>
      <c r="I21" s="31" t="s">
        <v>1933</v>
      </c>
      <c r="J21" s="31" t="s">
        <v>23347</v>
      </c>
      <c r="L21" s="70" t="s">
        <v>23335</v>
      </c>
      <c r="M21" s="122">
        <f>M16/M14</f>
        <v>699144.19799999997</v>
      </c>
      <c r="N21" s="60">
        <f>N16/N14</f>
        <v>908887.45739999996</v>
      </c>
      <c r="O21" s="50">
        <f>O16/O14</f>
        <v>770600.04253897246</v>
      </c>
      <c r="P21" s="51">
        <f>M21</f>
        <v>699144.19799999997</v>
      </c>
      <c r="Q21" s="51">
        <f>Q16/Q14</f>
        <v>933476.78461581026</v>
      </c>
    </row>
    <row r="22" spans="1:1017" x14ac:dyDescent="0.3">
      <c r="A22" s="38" t="s">
        <v>12</v>
      </c>
      <c r="B22" s="39">
        <v>30000</v>
      </c>
      <c r="C22" s="39">
        <v>65000</v>
      </c>
      <c r="D22" s="37">
        <v>0.1</v>
      </c>
      <c r="E22" s="37">
        <v>0.15</v>
      </c>
      <c r="F22" s="37">
        <v>0.18</v>
      </c>
      <c r="G22" s="37">
        <v>0.22</v>
      </c>
      <c r="H22" s="37">
        <v>0.1</v>
      </c>
      <c r="I22" s="39">
        <v>500000</v>
      </c>
      <c r="J22" s="40">
        <f>COUNTIF(Calculations!E:E,A22)</f>
        <v>310</v>
      </c>
      <c r="L22" s="61"/>
      <c r="M22" s="61"/>
      <c r="N22" s="62"/>
      <c r="O22" s="62"/>
      <c r="P22" s="62"/>
      <c r="Q22" s="62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</row>
    <row r="23" spans="1:1017" x14ac:dyDescent="0.3">
      <c r="A23" s="38" t="s">
        <v>0</v>
      </c>
      <c r="B23" s="39">
        <v>50000</v>
      </c>
      <c r="C23" s="39">
        <v>80000</v>
      </c>
      <c r="D23" s="37">
        <v>0.13</v>
      </c>
      <c r="E23" s="37">
        <v>0.17</v>
      </c>
      <c r="F23" s="37">
        <v>0.21</v>
      </c>
      <c r="G23" s="37">
        <v>0.26</v>
      </c>
      <c r="H23" s="37">
        <v>0.13</v>
      </c>
      <c r="I23" s="39">
        <v>600000</v>
      </c>
      <c r="J23" s="40">
        <f>COUNTIF(Calculations!E:E,A23)</f>
        <v>343</v>
      </c>
      <c r="L23" s="70" t="s">
        <v>23334</v>
      </c>
      <c r="M23" s="63">
        <f>SUM(Calculations!F2:F1001)</f>
        <v>72011493</v>
      </c>
      <c r="N23" s="50">
        <f>(M23/M14)*N14</f>
        <v>72011493</v>
      </c>
      <c r="O23" s="50">
        <f>M23*(1+B12)</f>
        <v>75612067.650000006</v>
      </c>
      <c r="P23" s="50">
        <f>(M23/M14)*P14</f>
        <v>86413791.600000009</v>
      </c>
      <c r="Q23" s="50">
        <f>(M23/M14)*Q14*(1+B12)</f>
        <v>90734481.180000007</v>
      </c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</row>
    <row r="24" spans="1:1017" ht="33" x14ac:dyDescent="0.3">
      <c r="A24" s="38" t="s">
        <v>3</v>
      </c>
      <c r="B24" s="39">
        <v>75000</v>
      </c>
      <c r="C24" s="39">
        <v>125000</v>
      </c>
      <c r="D24" s="37">
        <v>0.15</v>
      </c>
      <c r="E24" s="37">
        <v>0.19</v>
      </c>
      <c r="F24" s="37">
        <v>0.23</v>
      </c>
      <c r="G24" s="37">
        <v>0.3</v>
      </c>
      <c r="H24" s="37">
        <v>0.15</v>
      </c>
      <c r="I24" s="39">
        <v>750000</v>
      </c>
      <c r="J24" s="40">
        <f>COUNTIF(Calculations!E:E,A24)</f>
        <v>347</v>
      </c>
      <c r="L24" s="70" t="s">
        <v>23333</v>
      </c>
      <c r="M24" s="63">
        <f>SUM(Calculations!T2:T1001)</f>
        <v>97382112.189999938</v>
      </c>
      <c r="N24" s="50">
        <f>M25*N19</f>
        <v>126596745.8469999</v>
      </c>
      <c r="O24" s="50">
        <f>SUM(Calculations!AB2:AB1001)</f>
        <v>107335024.75000006</v>
      </c>
      <c r="P24" s="50">
        <f>M25*P19</f>
        <v>116858534.62799992</v>
      </c>
      <c r="Q24" s="50">
        <f>Q25*Q19</f>
        <v>146073168.28499988</v>
      </c>
    </row>
    <row r="25" spans="1:1017" x14ac:dyDescent="0.3">
      <c r="J25" s="41"/>
      <c r="L25" s="70" t="s">
        <v>23332</v>
      </c>
      <c r="M25" s="63">
        <f>M24/M19</f>
        <v>4869.1056094999967</v>
      </c>
      <c r="N25" s="50">
        <f>M25</f>
        <v>4869.1056094999967</v>
      </c>
      <c r="O25" s="50">
        <f>O24/O19</f>
        <v>5366.7512375000033</v>
      </c>
      <c r="P25" s="50">
        <f>M25</f>
        <v>4869.1056094999967</v>
      </c>
      <c r="Q25" s="50">
        <f>M25</f>
        <v>4869.1056094999967</v>
      </c>
    </row>
    <row r="26" spans="1:1017" x14ac:dyDescent="0.3">
      <c r="A26" s="31" t="s">
        <v>23374</v>
      </c>
      <c r="B26" s="31" t="s">
        <v>23349</v>
      </c>
      <c r="C26" s="31" t="s">
        <v>23348</v>
      </c>
      <c r="D26" s="31" t="s">
        <v>1927</v>
      </c>
      <c r="E26" s="31" t="s">
        <v>1926</v>
      </c>
      <c r="F26" s="31" t="s">
        <v>1925</v>
      </c>
      <c r="G26" s="31" t="s">
        <v>1924</v>
      </c>
      <c r="H26" s="31" t="s">
        <v>1923</v>
      </c>
      <c r="I26" s="31" t="s">
        <v>1933</v>
      </c>
      <c r="J26" s="31" t="s">
        <v>23347</v>
      </c>
      <c r="L26" s="70" t="s">
        <v>23331</v>
      </c>
      <c r="M26" s="64">
        <f>SUM(Calculations!U2:U1001)</f>
        <v>169393605.19000009</v>
      </c>
      <c r="N26" s="50">
        <f>N23+N24</f>
        <v>198608238.84699988</v>
      </c>
      <c r="O26" s="50">
        <f>O23+O24</f>
        <v>182947092.40000007</v>
      </c>
      <c r="P26" s="65">
        <f>P23+P24</f>
        <v>203272326.22799993</v>
      </c>
      <c r="Q26" s="65">
        <f>Q23+Q24</f>
        <v>236807649.46499988</v>
      </c>
    </row>
    <row r="27" spans="1:1017" x14ac:dyDescent="0.3">
      <c r="A27" s="31" t="s">
        <v>12</v>
      </c>
      <c r="B27" s="42">
        <f>SUM(B16-B22)/B22</f>
        <v>0</v>
      </c>
      <c r="C27" s="42">
        <f t="shared" ref="C27:G27" si="0">SUM(C16-C22)/C22</f>
        <v>0</v>
      </c>
      <c r="D27" s="42">
        <f t="shared" si="0"/>
        <v>0.1999999999999999</v>
      </c>
      <c r="E27" s="42">
        <f t="shared" si="0"/>
        <v>0.13333333333333347</v>
      </c>
      <c r="F27" s="42">
        <f t="shared" si="0"/>
        <v>0.11111111111111122</v>
      </c>
      <c r="G27" s="42">
        <f t="shared" si="0"/>
        <v>0</v>
      </c>
      <c r="H27" s="42">
        <f>SUM(H16-H22)/H22</f>
        <v>0</v>
      </c>
      <c r="I27" s="34">
        <f>SUM(I16-I22)/I22</f>
        <v>0.2</v>
      </c>
      <c r="J27" s="34">
        <f>SUM(J16-J22)/J22</f>
        <v>0.29032258064516131</v>
      </c>
      <c r="L27" s="61"/>
      <c r="M27" s="61"/>
      <c r="N27" s="62"/>
      <c r="O27" s="62"/>
      <c r="P27" s="62"/>
      <c r="Q27" s="62"/>
    </row>
    <row r="28" spans="1:1017" x14ac:dyDescent="0.3">
      <c r="A28" s="31" t="s">
        <v>0</v>
      </c>
      <c r="B28" s="42">
        <f>SUM(B17-B23)/B23</f>
        <v>0</v>
      </c>
      <c r="C28" s="42">
        <f t="shared" ref="C28:H28" si="1">SUM(C17-C23)/C23</f>
        <v>0</v>
      </c>
      <c r="D28" s="42">
        <f t="shared" si="1"/>
        <v>0.15384615384615377</v>
      </c>
      <c r="E28" s="42">
        <f t="shared" si="1"/>
        <v>5.8823529411764594E-2</v>
      </c>
      <c r="F28" s="42">
        <f t="shared" si="1"/>
        <v>0.19047619047619052</v>
      </c>
      <c r="G28" s="42">
        <f t="shared" si="1"/>
        <v>0.15384615384615377</v>
      </c>
      <c r="H28" s="42">
        <f t="shared" si="1"/>
        <v>0</v>
      </c>
      <c r="I28" s="34">
        <f t="shared" ref="I28:J29" si="2">SUM(I17-I23)/I23</f>
        <v>0.16666666666666666</v>
      </c>
      <c r="J28" s="34">
        <f t="shared" si="2"/>
        <v>0.16618075801749271</v>
      </c>
      <c r="L28" s="70" t="s">
        <v>23330</v>
      </c>
      <c r="M28" s="63">
        <f>M16-M26</f>
        <v>529750592.80999994</v>
      </c>
      <c r="N28" s="50">
        <f>N16-N26</f>
        <v>710279218.55300009</v>
      </c>
      <c r="O28" s="50">
        <f>O16-O26</f>
        <v>587652950.1389724</v>
      </c>
      <c r="P28" s="50">
        <f>M29*P14</f>
        <v>635700711.37199998</v>
      </c>
      <c r="Q28" s="50">
        <f>Q16-Q26</f>
        <v>883364492.07397246</v>
      </c>
    </row>
    <row r="29" spans="1:1017" x14ac:dyDescent="0.3">
      <c r="A29" s="31" t="s">
        <v>3</v>
      </c>
      <c r="B29" s="42">
        <f t="shared" ref="B29:H29" si="3">SUM(B18-B24)/B24</f>
        <v>0</v>
      </c>
      <c r="C29" s="42">
        <f t="shared" si="3"/>
        <v>0</v>
      </c>
      <c r="D29" s="42">
        <f t="shared" si="3"/>
        <v>0</v>
      </c>
      <c r="E29" s="42">
        <f t="shared" si="3"/>
        <v>0.15789473684210525</v>
      </c>
      <c r="F29" s="42">
        <f t="shared" si="3"/>
        <v>8.6956521739130391E-2</v>
      </c>
      <c r="G29" s="42">
        <f t="shared" si="3"/>
        <v>0.10000000000000009</v>
      </c>
      <c r="H29" s="42">
        <f t="shared" si="3"/>
        <v>0</v>
      </c>
      <c r="I29" s="34">
        <f t="shared" si="2"/>
        <v>6.6666666666666666E-2</v>
      </c>
      <c r="J29" s="34">
        <f t="shared" si="2"/>
        <v>0.15273775216138327</v>
      </c>
      <c r="K29" s="43"/>
      <c r="L29" s="70" t="s">
        <v>23329</v>
      </c>
      <c r="M29" s="63">
        <f>M28/M14</f>
        <v>529750.59280999994</v>
      </c>
      <c r="N29" s="50">
        <f>N28/N14</f>
        <v>710279.21855300013</v>
      </c>
      <c r="O29" s="50">
        <f>O28/O14</f>
        <v>587652.95013897237</v>
      </c>
      <c r="P29" s="50">
        <f>M29</f>
        <v>529750.59280999994</v>
      </c>
      <c r="Q29" s="50">
        <f>Q28/Q14</f>
        <v>736137.07672831044</v>
      </c>
    </row>
    <row r="30" spans="1:1017" x14ac:dyDescent="0.3">
      <c r="E30" s="43"/>
      <c r="F30" s="43"/>
      <c r="G30" s="43"/>
      <c r="H30" s="43"/>
      <c r="I30" s="43"/>
      <c r="J30" s="43"/>
      <c r="K30" s="43"/>
      <c r="L30" s="70" t="s">
        <v>23361</v>
      </c>
      <c r="M30" s="63"/>
      <c r="N30" s="121">
        <f>N16-$M$16</f>
        <v>209743259.39999998</v>
      </c>
      <c r="O30" s="121">
        <f>O16-$M$16</f>
        <v>71455844.538972497</v>
      </c>
      <c r="P30" s="121">
        <f>P16-$M$16</f>
        <v>139828839.60000002</v>
      </c>
      <c r="Q30" s="121">
        <f>Q16-$M$16</f>
        <v>421027943.53897238</v>
      </c>
    </row>
    <row r="31" spans="1:1017" x14ac:dyDescent="0.3">
      <c r="K31" s="43"/>
      <c r="L31" s="94" t="s">
        <v>23417</v>
      </c>
      <c r="M31" s="177">
        <f>M26/M17</f>
        <v>0.2727535708719106</v>
      </c>
      <c r="N31" s="177">
        <f>N26/N17</f>
        <v>0.28223424591018881</v>
      </c>
      <c r="O31" s="177">
        <f>O26/O17</f>
        <v>0.29457707495370755</v>
      </c>
      <c r="P31" s="177">
        <f t="shared" ref="P31:Q31" si="4">P26/P17</f>
        <v>0.27469233274054045</v>
      </c>
      <c r="Q31" s="177">
        <f t="shared" si="4"/>
        <v>0.28191386841071414</v>
      </c>
      <c r="R31" s="43"/>
    </row>
    <row r="32" spans="1:1017" x14ac:dyDescent="0.3">
      <c r="L32" s="198" t="s">
        <v>23418</v>
      </c>
      <c r="M32" s="198"/>
      <c r="N32" s="178">
        <f>(N31-$M$31)/$M$31</f>
        <v>3.4759123438682614E-2</v>
      </c>
      <c r="O32" s="178">
        <f t="shared" ref="O32:Q32" si="5">(O31-$M$31)/$M$31</f>
        <v>8.0011799706356967E-2</v>
      </c>
      <c r="P32" s="178">
        <f t="shared" si="5"/>
        <v>7.1081081081072958E-3</v>
      </c>
      <c r="Q32" s="178">
        <f t="shared" si="5"/>
        <v>3.3584519203619746E-2</v>
      </c>
    </row>
    <row r="33" spans="2:18" x14ac:dyDescent="0.3">
      <c r="L33" s="22" t="s">
        <v>23420</v>
      </c>
      <c r="M33" s="179">
        <f>M28/M16</f>
        <v>0.75771292149091096</v>
      </c>
      <c r="N33" s="179">
        <f t="shared" ref="N33:Q33" si="6">N28/N16</f>
        <v>0.78148203363357371</v>
      </c>
      <c r="O33" s="179">
        <f t="shared" si="6"/>
        <v>0.76259138035182794</v>
      </c>
      <c r="P33" s="179">
        <f>P28/P16</f>
        <v>0.75771292149091107</v>
      </c>
      <c r="Q33" s="179">
        <f t="shared" si="6"/>
        <v>0.78859709085457463</v>
      </c>
    </row>
    <row r="34" spans="2:18" x14ac:dyDescent="0.3">
      <c r="M34" s="179"/>
      <c r="N34" s="178">
        <f>(N33-$M$33)/$M$33</f>
        <v>3.1369548371820752E-2</v>
      </c>
      <c r="O34" s="178">
        <f>(O33-$M$33)/$M$33</f>
        <v>6.4383999830937262E-3</v>
      </c>
      <c r="P34" s="180">
        <f>(P33-$M$33)/$M$33</f>
        <v>1.4652291034454452E-16</v>
      </c>
      <c r="Q34" s="178">
        <f t="shared" ref="Q34" si="7">(Q33-$M$33)/$M$33</f>
        <v>4.0759723752492635E-2</v>
      </c>
    </row>
    <row r="35" spans="2:18" x14ac:dyDescent="0.3">
      <c r="B35" s="44"/>
      <c r="L35" s="183" t="s">
        <v>23419</v>
      </c>
      <c r="M35" s="184">
        <f>M19/M14</f>
        <v>20</v>
      </c>
      <c r="N35" s="184">
        <f>N19/N14</f>
        <v>25.999999999999996</v>
      </c>
      <c r="O35" s="184">
        <f>O19/O14</f>
        <v>20</v>
      </c>
      <c r="P35" s="184">
        <f>P19/P14</f>
        <v>20</v>
      </c>
      <c r="Q35" s="184">
        <f>Q19/Q14</f>
        <v>24.999999999999996</v>
      </c>
    </row>
    <row r="36" spans="2:18" x14ac:dyDescent="0.3">
      <c r="L36" s="186" t="s">
        <v>23421</v>
      </c>
      <c r="M36" s="181"/>
      <c r="N36" s="182">
        <f>N28-$M$28</f>
        <v>180528625.74300015</v>
      </c>
      <c r="O36" s="182">
        <f>O28-$M$28</f>
        <v>57902357.328972459</v>
      </c>
      <c r="P36" s="182">
        <f>P28-$M$28</f>
        <v>105950118.56200004</v>
      </c>
      <c r="Q36" s="182">
        <f>Q28-$M$28</f>
        <v>353613899.26397252</v>
      </c>
    </row>
    <row r="37" spans="2:18" x14ac:dyDescent="0.3">
      <c r="L37" s="188" t="s">
        <v>23423</v>
      </c>
      <c r="M37" s="187"/>
      <c r="N37" s="187">
        <f>(N28-$M$28)/$M$28</f>
        <v>0.34078041288336691</v>
      </c>
      <c r="O37" s="187">
        <f t="shared" ref="O37:Q37" si="8">(O28-$M$28)/$M$28</f>
        <v>0.10930116570863317</v>
      </c>
      <c r="P37" s="187">
        <f t="shared" si="8"/>
        <v>0.20000000000000009</v>
      </c>
      <c r="Q37" s="187">
        <f t="shared" si="8"/>
        <v>0.66751015301043648</v>
      </c>
    </row>
    <row r="38" spans="2:18" x14ac:dyDescent="0.3">
      <c r="L38" s="183" t="s">
        <v>23422</v>
      </c>
      <c r="M38" s="183"/>
      <c r="N38" s="185">
        <f>N16-$M$16</f>
        <v>209743259.39999998</v>
      </c>
      <c r="O38" s="185">
        <f>O16-$M$16</f>
        <v>71455844.538972497</v>
      </c>
      <c r="P38" s="185">
        <f>P16-$M$16</f>
        <v>139828839.60000002</v>
      </c>
      <c r="Q38" s="185">
        <f>Q16-$M$16</f>
        <v>421027943.53897238</v>
      </c>
      <c r="R38" s="13"/>
    </row>
    <row r="39" spans="2:18" x14ac:dyDescent="0.3">
      <c r="L39" s="188" t="s">
        <v>23423</v>
      </c>
      <c r="M39" s="188"/>
      <c r="N39" s="187">
        <f>(N16-$M$16)/$M$16</f>
        <v>0.3</v>
      </c>
      <c r="O39" s="187">
        <f>(O16-$M$16)/$M$16</f>
        <v>0.1022047307885583</v>
      </c>
      <c r="P39" s="187">
        <f t="shared" ref="P39:Q39" si="9">(P16-$M$16)/$M$16</f>
        <v>0.20000000000000004</v>
      </c>
      <c r="Q39" s="187">
        <f t="shared" si="9"/>
        <v>0.60220473078855807</v>
      </c>
      <c r="R39" s="13"/>
    </row>
    <row r="40" spans="2:18" x14ac:dyDescent="0.3">
      <c r="P40" s="29"/>
      <c r="Q40" s="13"/>
      <c r="R40" s="13"/>
    </row>
    <row r="41" spans="2:18" x14ac:dyDescent="0.3">
      <c r="P41" s="13"/>
      <c r="Q41" s="13"/>
      <c r="R41" s="13"/>
    </row>
    <row r="42" spans="2:18" x14ac:dyDescent="0.3">
      <c r="L42" s="41">
        <f>1000000000/M21</f>
        <v>1430.3201011474318</v>
      </c>
      <c r="P42" s="13"/>
    </row>
    <row r="43" spans="2:18" x14ac:dyDescent="0.3">
      <c r="P43" s="13"/>
    </row>
    <row r="44" spans="2:18" x14ac:dyDescent="0.3">
      <c r="P44" s="13"/>
    </row>
    <row r="45" spans="2:18" x14ac:dyDescent="0.3">
      <c r="P45" s="13"/>
    </row>
    <row r="46" spans="2:18" x14ac:dyDescent="0.3">
      <c r="P46" s="13"/>
    </row>
    <row r="47" spans="2:18" x14ac:dyDescent="0.3">
      <c r="P47" s="13"/>
    </row>
    <row r="48" spans="2:18" x14ac:dyDescent="0.3">
      <c r="P48" s="13"/>
    </row>
    <row r="49" spans="16:16" x14ac:dyDescent="0.3">
      <c r="P49" s="13"/>
    </row>
    <row r="50" spans="16:16" x14ac:dyDescent="0.3">
      <c r="P50" s="13"/>
    </row>
    <row r="51" spans="16:16" x14ac:dyDescent="0.3">
      <c r="P51" s="13"/>
    </row>
    <row r="52" spans="16:16" x14ac:dyDescent="0.3">
      <c r="P52" s="13"/>
    </row>
    <row r="53" spans="16:16" x14ac:dyDescent="0.3">
      <c r="P53" s="13"/>
    </row>
    <row r="54" spans="16:16" x14ac:dyDescent="0.3">
      <c r="P54" s="13"/>
    </row>
    <row r="55" spans="16:16" x14ac:dyDescent="0.3">
      <c r="P55" s="13"/>
    </row>
    <row r="56" spans="16:16" x14ac:dyDescent="0.3">
      <c r="P56" s="13"/>
    </row>
    <row r="57" spans="16:16" x14ac:dyDescent="0.3">
      <c r="P57" s="13"/>
    </row>
    <row r="58" spans="16:16" x14ac:dyDescent="0.3">
      <c r="P58" s="13"/>
    </row>
    <row r="59" spans="16:16" x14ac:dyDescent="0.3">
      <c r="P59" s="13"/>
    </row>
    <row r="60" spans="16:16" x14ac:dyDescent="0.3">
      <c r="P60" s="13"/>
    </row>
    <row r="61" spans="16:16" x14ac:dyDescent="0.3">
      <c r="P61" s="13"/>
    </row>
    <row r="62" spans="16:16" x14ac:dyDescent="0.3">
      <c r="P62" s="13"/>
    </row>
    <row r="63" spans="16:16" x14ac:dyDescent="0.3">
      <c r="P63" s="13"/>
    </row>
    <row r="64" spans="16:16" x14ac:dyDescent="0.3">
      <c r="P64" s="13"/>
    </row>
    <row r="65" spans="16:16" x14ac:dyDescent="0.3">
      <c r="P65" s="13"/>
    </row>
    <row r="66" spans="16:16" x14ac:dyDescent="0.3">
      <c r="P66" s="13"/>
    </row>
    <row r="67" spans="16:16" x14ac:dyDescent="0.3">
      <c r="P67" s="13"/>
    </row>
    <row r="68" spans="16:16" x14ac:dyDescent="0.3">
      <c r="P68" s="13"/>
    </row>
    <row r="69" spans="16:16" x14ac:dyDescent="0.3">
      <c r="P69" s="13"/>
    </row>
    <row r="70" spans="16:16" x14ac:dyDescent="0.3">
      <c r="P70" s="13"/>
    </row>
    <row r="71" spans="16:16" x14ac:dyDescent="0.3">
      <c r="P71" s="13"/>
    </row>
    <row r="72" spans="16:16" x14ac:dyDescent="0.3">
      <c r="P72" s="13"/>
    </row>
    <row r="73" spans="16:16" x14ac:dyDescent="0.3">
      <c r="P73" s="13"/>
    </row>
    <row r="74" spans="16:16" x14ac:dyDescent="0.3">
      <c r="P74" s="13"/>
    </row>
    <row r="75" spans="16:16" x14ac:dyDescent="0.3">
      <c r="P75" s="13"/>
    </row>
    <row r="76" spans="16:16" x14ac:dyDescent="0.3">
      <c r="P76" s="13"/>
    </row>
    <row r="77" spans="16:16" x14ac:dyDescent="0.3">
      <c r="P77" s="13"/>
    </row>
    <row r="78" spans="16:16" x14ac:dyDescent="0.3">
      <c r="P78" s="13"/>
    </row>
    <row r="79" spans="16:16" x14ac:dyDescent="0.3">
      <c r="P79" s="13"/>
    </row>
    <row r="80" spans="16:16" x14ac:dyDescent="0.3">
      <c r="P80" s="13"/>
    </row>
    <row r="81" spans="16:16" x14ac:dyDescent="0.3">
      <c r="P81" s="13"/>
    </row>
    <row r="82" spans="16:16" x14ac:dyDescent="0.3">
      <c r="P82" s="13"/>
    </row>
    <row r="83" spans="16:16" x14ac:dyDescent="0.3">
      <c r="P83" s="13"/>
    </row>
    <row r="84" spans="16:16" x14ac:dyDescent="0.3">
      <c r="P84" s="13"/>
    </row>
    <row r="85" spans="16:16" x14ac:dyDescent="0.3">
      <c r="P85" s="13"/>
    </row>
    <row r="86" spans="16:16" x14ac:dyDescent="0.3">
      <c r="P86" s="13"/>
    </row>
    <row r="87" spans="16:16" x14ac:dyDescent="0.3">
      <c r="P87" s="13"/>
    </row>
    <row r="88" spans="16:16" x14ac:dyDescent="0.3">
      <c r="P88" s="13"/>
    </row>
    <row r="89" spans="16:16" x14ac:dyDescent="0.3">
      <c r="P89" s="13"/>
    </row>
    <row r="90" spans="16:16" x14ac:dyDescent="0.3">
      <c r="P90" s="13"/>
    </row>
    <row r="91" spans="16:16" x14ac:dyDescent="0.3">
      <c r="P91" s="13"/>
    </row>
    <row r="92" spans="16:16" x14ac:dyDescent="0.3">
      <c r="P92" s="13"/>
    </row>
    <row r="93" spans="16:16" x14ac:dyDescent="0.3">
      <c r="P93" s="13"/>
    </row>
    <row r="94" spans="16:16" x14ac:dyDescent="0.3">
      <c r="P94" s="13"/>
    </row>
    <row r="95" spans="16:16" x14ac:dyDescent="0.3">
      <c r="P95" s="13"/>
    </row>
    <row r="96" spans="16:16" x14ac:dyDescent="0.3">
      <c r="P96" s="13"/>
    </row>
    <row r="97" spans="16:16" x14ac:dyDescent="0.3">
      <c r="P97" s="13"/>
    </row>
    <row r="98" spans="16:16" x14ac:dyDescent="0.3">
      <c r="P98" s="13"/>
    </row>
    <row r="99" spans="16:16" x14ac:dyDescent="0.3">
      <c r="P99" s="13"/>
    </row>
    <row r="100" spans="16:16" x14ac:dyDescent="0.3">
      <c r="P100" s="13"/>
    </row>
    <row r="101" spans="16:16" x14ac:dyDescent="0.3">
      <c r="P101" s="13"/>
    </row>
    <row r="102" spans="16:16" x14ac:dyDescent="0.3">
      <c r="P102" s="13"/>
    </row>
    <row r="103" spans="16:16" x14ac:dyDescent="0.3">
      <c r="P103" s="13"/>
    </row>
    <row r="104" spans="16:16" x14ac:dyDescent="0.3">
      <c r="P104" s="13"/>
    </row>
    <row r="105" spans="16:16" x14ac:dyDescent="0.3">
      <c r="P105" s="13"/>
    </row>
    <row r="106" spans="16:16" x14ac:dyDescent="0.3">
      <c r="P106" s="13"/>
    </row>
    <row r="107" spans="16:16" x14ac:dyDescent="0.3">
      <c r="P107" s="13"/>
    </row>
    <row r="108" spans="16:16" x14ac:dyDescent="0.3">
      <c r="P108" s="13"/>
    </row>
    <row r="109" spans="16:16" x14ac:dyDescent="0.3">
      <c r="P109" s="13"/>
    </row>
    <row r="110" spans="16:16" x14ac:dyDescent="0.3">
      <c r="P110" s="13"/>
    </row>
    <row r="111" spans="16:16" x14ac:dyDescent="0.3">
      <c r="P111" s="13"/>
    </row>
    <row r="112" spans="16:16" x14ac:dyDescent="0.3">
      <c r="P112" s="13"/>
    </row>
    <row r="113" spans="16:16" x14ac:dyDescent="0.3">
      <c r="P113" s="13"/>
    </row>
    <row r="114" spans="16:16" x14ac:dyDescent="0.3">
      <c r="P114" s="13"/>
    </row>
    <row r="115" spans="16:16" x14ac:dyDescent="0.3">
      <c r="P115" s="13"/>
    </row>
    <row r="116" spans="16:16" x14ac:dyDescent="0.3">
      <c r="P116" s="13"/>
    </row>
    <row r="117" spans="16:16" x14ac:dyDescent="0.3">
      <c r="P117" s="13"/>
    </row>
    <row r="118" spans="16:16" x14ac:dyDescent="0.3">
      <c r="P118" s="13"/>
    </row>
    <row r="119" spans="16:16" x14ac:dyDescent="0.3">
      <c r="P119" s="13"/>
    </row>
    <row r="120" spans="16:16" x14ac:dyDescent="0.3">
      <c r="P120" s="13"/>
    </row>
    <row r="121" spans="16:16" x14ac:dyDescent="0.3">
      <c r="P121" s="13"/>
    </row>
    <row r="122" spans="16:16" x14ac:dyDescent="0.3">
      <c r="P122" s="13"/>
    </row>
    <row r="123" spans="16:16" x14ac:dyDescent="0.3">
      <c r="P123" s="13"/>
    </row>
    <row r="124" spans="16:16" x14ac:dyDescent="0.3">
      <c r="P124" s="13"/>
    </row>
    <row r="125" spans="16:16" x14ac:dyDescent="0.3">
      <c r="P125" s="13"/>
    </row>
    <row r="126" spans="16:16" x14ac:dyDescent="0.3">
      <c r="P126" s="13"/>
    </row>
    <row r="127" spans="16:16" x14ac:dyDescent="0.3">
      <c r="P127" s="13"/>
    </row>
    <row r="128" spans="16:16" x14ac:dyDescent="0.3">
      <c r="P128" s="13"/>
    </row>
    <row r="129" spans="16:16" x14ac:dyDescent="0.3">
      <c r="P129" s="13"/>
    </row>
    <row r="130" spans="16:16" x14ac:dyDescent="0.3">
      <c r="P130" s="13"/>
    </row>
    <row r="131" spans="16:16" x14ac:dyDescent="0.3">
      <c r="P131" s="13"/>
    </row>
    <row r="132" spans="16:16" x14ac:dyDescent="0.3">
      <c r="P132" s="13"/>
    </row>
    <row r="133" spans="16:16" x14ac:dyDescent="0.3">
      <c r="P133" s="13"/>
    </row>
    <row r="134" spans="16:16" x14ac:dyDescent="0.3">
      <c r="P134" s="13"/>
    </row>
    <row r="135" spans="16:16" x14ac:dyDescent="0.3">
      <c r="P135" s="13"/>
    </row>
    <row r="136" spans="16:16" x14ac:dyDescent="0.3">
      <c r="P136" s="13"/>
    </row>
    <row r="137" spans="16:16" x14ac:dyDescent="0.3">
      <c r="P137" s="13"/>
    </row>
    <row r="138" spans="16:16" x14ac:dyDescent="0.3">
      <c r="P138" s="13"/>
    </row>
    <row r="139" spans="16:16" x14ac:dyDescent="0.3">
      <c r="P139" s="13"/>
    </row>
    <row r="140" spans="16:16" x14ac:dyDescent="0.3">
      <c r="P140" s="13"/>
    </row>
    <row r="141" spans="16:16" x14ac:dyDescent="0.3">
      <c r="P141" s="13"/>
    </row>
    <row r="142" spans="16:16" x14ac:dyDescent="0.3">
      <c r="P142" s="13"/>
    </row>
    <row r="143" spans="16:16" x14ac:dyDescent="0.3">
      <c r="P143" s="13"/>
    </row>
    <row r="144" spans="16:16" x14ac:dyDescent="0.3">
      <c r="P144" s="13"/>
    </row>
    <row r="145" spans="16:16" x14ac:dyDescent="0.3">
      <c r="P145" s="13"/>
    </row>
    <row r="146" spans="16:16" x14ac:dyDescent="0.3">
      <c r="P146" s="13"/>
    </row>
    <row r="147" spans="16:16" x14ac:dyDescent="0.3">
      <c r="P147" s="13"/>
    </row>
    <row r="148" spans="16:16" x14ac:dyDescent="0.3">
      <c r="P148" s="13"/>
    </row>
    <row r="149" spans="16:16" x14ac:dyDescent="0.3">
      <c r="P149" s="13"/>
    </row>
    <row r="150" spans="16:16" x14ac:dyDescent="0.3">
      <c r="P150" s="13"/>
    </row>
    <row r="151" spans="16:16" x14ac:dyDescent="0.3">
      <c r="P151" s="13"/>
    </row>
    <row r="152" spans="16:16" x14ac:dyDescent="0.3">
      <c r="P152" s="13"/>
    </row>
    <row r="153" spans="16:16" x14ac:dyDescent="0.3">
      <c r="P153" s="13"/>
    </row>
    <row r="154" spans="16:16" x14ac:dyDescent="0.3">
      <c r="P154" s="13"/>
    </row>
    <row r="155" spans="16:16" x14ac:dyDescent="0.3">
      <c r="P155" s="13"/>
    </row>
    <row r="156" spans="16:16" x14ac:dyDescent="0.3">
      <c r="P156" s="13"/>
    </row>
    <row r="157" spans="16:16" x14ac:dyDescent="0.3">
      <c r="P157" s="13"/>
    </row>
    <row r="158" spans="16:16" x14ac:dyDescent="0.3">
      <c r="P158" s="13"/>
    </row>
    <row r="159" spans="16:16" x14ac:dyDescent="0.3">
      <c r="P159" s="13"/>
    </row>
    <row r="160" spans="16:16" x14ac:dyDescent="0.3">
      <c r="P160" s="13"/>
    </row>
    <row r="161" spans="16:16" x14ac:dyDescent="0.3">
      <c r="P161" s="13"/>
    </row>
    <row r="162" spans="16:16" x14ac:dyDescent="0.3">
      <c r="P162" s="13"/>
    </row>
    <row r="163" spans="16:16" x14ac:dyDescent="0.3">
      <c r="P163" s="13"/>
    </row>
    <row r="164" spans="16:16" x14ac:dyDescent="0.3">
      <c r="P164" s="13"/>
    </row>
    <row r="165" spans="16:16" x14ac:dyDescent="0.3">
      <c r="P165" s="13"/>
    </row>
    <row r="166" spans="16:16" x14ac:dyDescent="0.3">
      <c r="P166" s="13"/>
    </row>
    <row r="167" spans="16:16" x14ac:dyDescent="0.3">
      <c r="P167" s="13"/>
    </row>
    <row r="168" spans="16:16" x14ac:dyDescent="0.3">
      <c r="P168" s="13"/>
    </row>
    <row r="169" spans="16:16" x14ac:dyDescent="0.3">
      <c r="P169" s="13"/>
    </row>
    <row r="170" spans="16:16" x14ac:dyDescent="0.3">
      <c r="P170" s="13"/>
    </row>
    <row r="171" spans="16:16" x14ac:dyDescent="0.3">
      <c r="P171" s="13"/>
    </row>
    <row r="172" spans="16:16" x14ac:dyDescent="0.3">
      <c r="P172" s="13"/>
    </row>
    <row r="173" spans="16:16" x14ac:dyDescent="0.3">
      <c r="P173" s="13"/>
    </row>
    <row r="174" spans="16:16" x14ac:dyDescent="0.3">
      <c r="P174" s="13"/>
    </row>
    <row r="175" spans="16:16" x14ac:dyDescent="0.3">
      <c r="P175" s="13"/>
    </row>
    <row r="176" spans="16:16" x14ac:dyDescent="0.3">
      <c r="P176" s="13"/>
    </row>
    <row r="177" spans="16:16" x14ac:dyDescent="0.3">
      <c r="P177" s="13"/>
    </row>
    <row r="178" spans="16:16" x14ac:dyDescent="0.3">
      <c r="P178" s="13"/>
    </row>
    <row r="179" spans="16:16" x14ac:dyDescent="0.3">
      <c r="P179" s="13"/>
    </row>
    <row r="180" spans="16:16" x14ac:dyDescent="0.3">
      <c r="P180" s="13"/>
    </row>
    <row r="181" spans="16:16" x14ac:dyDescent="0.3">
      <c r="P181" s="13"/>
    </row>
    <row r="182" spans="16:16" x14ac:dyDescent="0.3">
      <c r="P182" s="13"/>
    </row>
    <row r="183" spans="16:16" x14ac:dyDescent="0.3">
      <c r="P183" s="13"/>
    </row>
    <row r="184" spans="16:16" x14ac:dyDescent="0.3">
      <c r="P184" s="13"/>
    </row>
    <row r="185" spans="16:16" x14ac:dyDescent="0.3">
      <c r="P185" s="13"/>
    </row>
    <row r="186" spans="16:16" x14ac:dyDescent="0.3">
      <c r="P186" s="13"/>
    </row>
    <row r="187" spans="16:16" x14ac:dyDescent="0.3">
      <c r="P187" s="13"/>
    </row>
    <row r="188" spans="16:16" x14ac:dyDescent="0.3">
      <c r="P188" s="13"/>
    </row>
    <row r="189" spans="16:16" x14ac:dyDescent="0.3">
      <c r="P189" s="13"/>
    </row>
    <row r="190" spans="16:16" x14ac:dyDescent="0.3">
      <c r="P190" s="13"/>
    </row>
    <row r="191" spans="16:16" x14ac:dyDescent="0.3">
      <c r="P191" s="13"/>
    </row>
    <row r="192" spans="16:16" x14ac:dyDescent="0.3">
      <c r="P192" s="13"/>
    </row>
    <row r="193" spans="16:16" x14ac:dyDescent="0.3">
      <c r="P193" s="13"/>
    </row>
    <row r="194" spans="16:16" x14ac:dyDescent="0.3">
      <c r="P194" s="13"/>
    </row>
    <row r="195" spans="16:16" x14ac:dyDescent="0.3">
      <c r="P195" s="13"/>
    </row>
    <row r="196" spans="16:16" x14ac:dyDescent="0.3">
      <c r="P196" s="13"/>
    </row>
    <row r="197" spans="16:16" x14ac:dyDescent="0.3">
      <c r="P197" s="13"/>
    </row>
    <row r="198" spans="16:16" x14ac:dyDescent="0.3">
      <c r="P198" s="13"/>
    </row>
    <row r="199" spans="16:16" x14ac:dyDescent="0.3">
      <c r="P199" s="13"/>
    </row>
    <row r="200" spans="16:16" x14ac:dyDescent="0.3">
      <c r="P200" s="13"/>
    </row>
    <row r="201" spans="16:16" x14ac:dyDescent="0.3">
      <c r="P201" s="13"/>
    </row>
    <row r="202" spans="16:16" x14ac:dyDescent="0.3">
      <c r="P202" s="13"/>
    </row>
    <row r="203" spans="16:16" x14ac:dyDescent="0.3">
      <c r="P203" s="13"/>
    </row>
    <row r="204" spans="16:16" x14ac:dyDescent="0.3">
      <c r="P204" s="13"/>
    </row>
    <row r="205" spans="16:16" x14ac:dyDescent="0.3">
      <c r="P205" s="13"/>
    </row>
    <row r="206" spans="16:16" x14ac:dyDescent="0.3">
      <c r="P206" s="13"/>
    </row>
    <row r="207" spans="16:16" x14ac:dyDescent="0.3">
      <c r="P207" s="13"/>
    </row>
    <row r="208" spans="16:16" x14ac:dyDescent="0.3">
      <c r="P208" s="13"/>
    </row>
    <row r="209" spans="16:16" x14ac:dyDescent="0.3">
      <c r="P209" s="13"/>
    </row>
    <row r="210" spans="16:16" x14ac:dyDescent="0.3">
      <c r="P210" s="13"/>
    </row>
    <row r="211" spans="16:16" x14ac:dyDescent="0.3">
      <c r="P211" s="13"/>
    </row>
    <row r="212" spans="16:16" x14ac:dyDescent="0.3">
      <c r="P212" s="13"/>
    </row>
    <row r="213" spans="16:16" x14ac:dyDescent="0.3">
      <c r="P213" s="13"/>
    </row>
    <row r="214" spans="16:16" x14ac:dyDescent="0.3">
      <c r="P214" s="13"/>
    </row>
    <row r="215" spans="16:16" x14ac:dyDescent="0.3">
      <c r="P215" s="13"/>
    </row>
    <row r="216" spans="16:16" x14ac:dyDescent="0.3">
      <c r="P216" s="13"/>
    </row>
    <row r="217" spans="16:16" x14ac:dyDescent="0.3">
      <c r="P217" s="13"/>
    </row>
    <row r="218" spans="16:16" x14ac:dyDescent="0.3">
      <c r="P218" s="13"/>
    </row>
    <row r="219" spans="16:16" x14ac:dyDescent="0.3">
      <c r="P219" s="13"/>
    </row>
    <row r="220" spans="16:16" x14ac:dyDescent="0.3">
      <c r="P220" s="13"/>
    </row>
    <row r="221" spans="16:16" x14ac:dyDescent="0.3">
      <c r="P221" s="13"/>
    </row>
    <row r="222" spans="16:16" x14ac:dyDescent="0.3">
      <c r="P222" s="13"/>
    </row>
    <row r="223" spans="16:16" x14ac:dyDescent="0.3">
      <c r="P223" s="13"/>
    </row>
    <row r="224" spans="16:16" x14ac:dyDescent="0.3">
      <c r="P224" s="13"/>
    </row>
    <row r="225" spans="16:16" x14ac:dyDescent="0.3">
      <c r="P225" s="13"/>
    </row>
    <row r="226" spans="16:16" x14ac:dyDescent="0.3">
      <c r="P226" s="13"/>
    </row>
    <row r="227" spans="16:16" x14ac:dyDescent="0.3">
      <c r="P227" s="13"/>
    </row>
    <row r="228" spans="16:16" x14ac:dyDescent="0.3">
      <c r="P228" s="13"/>
    </row>
    <row r="229" spans="16:16" x14ac:dyDescent="0.3">
      <c r="P229" s="13"/>
    </row>
    <row r="230" spans="16:16" x14ac:dyDescent="0.3">
      <c r="P230" s="13"/>
    </row>
    <row r="231" spans="16:16" x14ac:dyDescent="0.3">
      <c r="P231" s="13"/>
    </row>
    <row r="232" spans="16:16" x14ac:dyDescent="0.3">
      <c r="P232" s="13"/>
    </row>
    <row r="233" spans="16:16" x14ac:dyDescent="0.3">
      <c r="P233" s="13"/>
    </row>
    <row r="234" spans="16:16" x14ac:dyDescent="0.3">
      <c r="P234" s="13"/>
    </row>
    <row r="235" spans="16:16" x14ac:dyDescent="0.3">
      <c r="P235" s="13"/>
    </row>
    <row r="236" spans="16:16" x14ac:dyDescent="0.3">
      <c r="P236" s="13"/>
    </row>
    <row r="237" spans="16:16" x14ac:dyDescent="0.3">
      <c r="P237" s="13"/>
    </row>
    <row r="238" spans="16:16" x14ac:dyDescent="0.3">
      <c r="P238" s="13"/>
    </row>
    <row r="239" spans="16:16" x14ac:dyDescent="0.3">
      <c r="P239" s="13"/>
    </row>
    <row r="240" spans="16:16" x14ac:dyDescent="0.3">
      <c r="P240" s="13"/>
    </row>
    <row r="241" spans="16:16" x14ac:dyDescent="0.3">
      <c r="P241" s="13"/>
    </row>
    <row r="242" spans="16:16" x14ac:dyDescent="0.3">
      <c r="P242" s="13"/>
    </row>
    <row r="243" spans="16:16" x14ac:dyDescent="0.3">
      <c r="P243" s="13"/>
    </row>
    <row r="244" spans="16:16" x14ac:dyDescent="0.3">
      <c r="P244" s="13"/>
    </row>
    <row r="245" spans="16:16" x14ac:dyDescent="0.3">
      <c r="P245" s="13"/>
    </row>
    <row r="246" spans="16:16" x14ac:dyDescent="0.3">
      <c r="P246" s="13"/>
    </row>
    <row r="247" spans="16:16" x14ac:dyDescent="0.3">
      <c r="P247" s="13"/>
    </row>
    <row r="248" spans="16:16" x14ac:dyDescent="0.3">
      <c r="P248" s="13"/>
    </row>
    <row r="249" spans="16:16" x14ac:dyDescent="0.3">
      <c r="P249" s="13"/>
    </row>
    <row r="250" spans="16:16" x14ac:dyDescent="0.3">
      <c r="P250" s="13"/>
    </row>
    <row r="251" spans="16:16" x14ac:dyDescent="0.3">
      <c r="P251" s="13"/>
    </row>
    <row r="252" spans="16:16" x14ac:dyDescent="0.3">
      <c r="P252" s="13"/>
    </row>
    <row r="253" spans="16:16" x14ac:dyDescent="0.3">
      <c r="P253" s="13"/>
    </row>
    <row r="254" spans="16:16" x14ac:dyDescent="0.3">
      <c r="P254" s="13"/>
    </row>
    <row r="255" spans="16:16" x14ac:dyDescent="0.3">
      <c r="P255" s="13"/>
    </row>
    <row r="256" spans="16:16" x14ac:dyDescent="0.3">
      <c r="P256" s="13"/>
    </row>
    <row r="257" spans="16:16" x14ac:dyDescent="0.3">
      <c r="P257" s="13"/>
    </row>
    <row r="258" spans="16:16" x14ac:dyDescent="0.3">
      <c r="P258" s="13"/>
    </row>
    <row r="259" spans="16:16" x14ac:dyDescent="0.3">
      <c r="P259" s="13"/>
    </row>
    <row r="260" spans="16:16" x14ac:dyDescent="0.3">
      <c r="P260" s="13"/>
    </row>
    <row r="261" spans="16:16" x14ac:dyDescent="0.3">
      <c r="P261" s="13"/>
    </row>
    <row r="262" spans="16:16" x14ac:dyDescent="0.3">
      <c r="P262" s="13"/>
    </row>
    <row r="263" spans="16:16" x14ac:dyDescent="0.3">
      <c r="P263" s="13"/>
    </row>
    <row r="264" spans="16:16" x14ac:dyDescent="0.3">
      <c r="P264" s="13"/>
    </row>
    <row r="265" spans="16:16" x14ac:dyDescent="0.3">
      <c r="P265" s="13"/>
    </row>
    <row r="266" spans="16:16" x14ac:dyDescent="0.3">
      <c r="P266" s="13"/>
    </row>
    <row r="267" spans="16:16" x14ac:dyDescent="0.3">
      <c r="P267" s="13"/>
    </row>
    <row r="268" spans="16:16" x14ac:dyDescent="0.3">
      <c r="P268" s="13"/>
    </row>
    <row r="269" spans="16:16" x14ac:dyDescent="0.3">
      <c r="P269" s="13"/>
    </row>
    <row r="270" spans="16:16" x14ac:dyDescent="0.3">
      <c r="P270" s="13"/>
    </row>
    <row r="271" spans="16:16" x14ac:dyDescent="0.3">
      <c r="P271" s="13"/>
    </row>
    <row r="272" spans="16:16" x14ac:dyDescent="0.3">
      <c r="P272" s="13"/>
    </row>
    <row r="273" spans="16:16" x14ac:dyDescent="0.3">
      <c r="P273" s="13"/>
    </row>
    <row r="274" spans="16:16" x14ac:dyDescent="0.3">
      <c r="P274" s="13"/>
    </row>
    <row r="275" spans="16:16" x14ac:dyDescent="0.3">
      <c r="P275" s="13"/>
    </row>
    <row r="276" spans="16:16" x14ac:dyDescent="0.3">
      <c r="P276" s="13"/>
    </row>
    <row r="277" spans="16:16" x14ac:dyDescent="0.3">
      <c r="P277" s="13"/>
    </row>
    <row r="278" spans="16:16" x14ac:dyDescent="0.3">
      <c r="P278" s="13"/>
    </row>
    <row r="279" spans="16:16" x14ac:dyDescent="0.3">
      <c r="P279" s="13"/>
    </row>
    <row r="280" spans="16:16" x14ac:dyDescent="0.3">
      <c r="P280" s="13"/>
    </row>
    <row r="281" spans="16:16" x14ac:dyDescent="0.3">
      <c r="P281" s="13"/>
    </row>
    <row r="282" spans="16:16" x14ac:dyDescent="0.3">
      <c r="P282" s="13"/>
    </row>
    <row r="283" spans="16:16" x14ac:dyDescent="0.3">
      <c r="P283" s="13"/>
    </row>
    <row r="284" spans="16:16" x14ac:dyDescent="0.3">
      <c r="P284" s="13"/>
    </row>
    <row r="285" spans="16:16" x14ac:dyDescent="0.3">
      <c r="P285" s="13"/>
    </row>
    <row r="286" spans="16:16" x14ac:dyDescent="0.3">
      <c r="P286" s="13"/>
    </row>
    <row r="287" spans="16:16" x14ac:dyDescent="0.3">
      <c r="P287" s="13"/>
    </row>
    <row r="288" spans="16:16" x14ac:dyDescent="0.3">
      <c r="P288" s="13"/>
    </row>
    <row r="289" spans="16:16" x14ac:dyDescent="0.3">
      <c r="P289" s="13"/>
    </row>
    <row r="290" spans="16:16" x14ac:dyDescent="0.3">
      <c r="P290" s="13"/>
    </row>
    <row r="291" spans="16:16" x14ac:dyDescent="0.3">
      <c r="P291" s="13"/>
    </row>
    <row r="292" spans="16:16" x14ac:dyDescent="0.3">
      <c r="P292" s="13"/>
    </row>
    <row r="293" spans="16:16" x14ac:dyDescent="0.3">
      <c r="P293" s="13"/>
    </row>
    <row r="294" spans="16:16" x14ac:dyDescent="0.3">
      <c r="P294" s="13"/>
    </row>
    <row r="295" spans="16:16" x14ac:dyDescent="0.3">
      <c r="P295" s="13"/>
    </row>
    <row r="296" spans="16:16" x14ac:dyDescent="0.3">
      <c r="P296" s="13"/>
    </row>
    <row r="297" spans="16:16" x14ac:dyDescent="0.3">
      <c r="P297" s="13"/>
    </row>
    <row r="298" spans="16:16" x14ac:dyDescent="0.3">
      <c r="P298" s="13"/>
    </row>
    <row r="299" spans="16:16" x14ac:dyDescent="0.3">
      <c r="P299" s="13"/>
    </row>
    <row r="300" spans="16:16" x14ac:dyDescent="0.3">
      <c r="P300" s="13"/>
    </row>
    <row r="301" spans="16:16" x14ac:dyDescent="0.3">
      <c r="P301" s="13"/>
    </row>
    <row r="302" spans="16:16" x14ac:dyDescent="0.3">
      <c r="P302" s="13"/>
    </row>
    <row r="303" spans="16:16" x14ac:dyDescent="0.3">
      <c r="P303" s="13"/>
    </row>
    <row r="304" spans="16:16" x14ac:dyDescent="0.3">
      <c r="P304" s="13"/>
    </row>
    <row r="305" spans="16:16" x14ac:dyDescent="0.3">
      <c r="P305" s="13"/>
    </row>
    <row r="306" spans="16:16" x14ac:dyDescent="0.3">
      <c r="P306" s="13"/>
    </row>
    <row r="307" spans="16:16" x14ac:dyDescent="0.3">
      <c r="P307" s="13"/>
    </row>
    <row r="308" spans="16:16" x14ac:dyDescent="0.3">
      <c r="P308" s="13"/>
    </row>
    <row r="309" spans="16:16" x14ac:dyDescent="0.3">
      <c r="P309" s="13"/>
    </row>
    <row r="310" spans="16:16" x14ac:dyDescent="0.3">
      <c r="P310" s="13"/>
    </row>
    <row r="311" spans="16:16" x14ac:dyDescent="0.3">
      <c r="P311" s="13"/>
    </row>
    <row r="312" spans="16:16" x14ac:dyDescent="0.3">
      <c r="P312" s="13"/>
    </row>
    <row r="313" spans="16:16" x14ac:dyDescent="0.3">
      <c r="P313" s="13"/>
    </row>
    <row r="314" spans="16:16" x14ac:dyDescent="0.3">
      <c r="P314" s="13"/>
    </row>
    <row r="315" spans="16:16" x14ac:dyDescent="0.3">
      <c r="P315" s="13"/>
    </row>
    <row r="316" spans="16:16" x14ac:dyDescent="0.3">
      <c r="P316" s="13"/>
    </row>
    <row r="317" spans="16:16" x14ac:dyDescent="0.3">
      <c r="P317" s="13"/>
    </row>
    <row r="318" spans="16:16" x14ac:dyDescent="0.3">
      <c r="P318" s="13"/>
    </row>
    <row r="319" spans="16:16" x14ac:dyDescent="0.3">
      <c r="P319" s="13"/>
    </row>
    <row r="320" spans="16:16" x14ac:dyDescent="0.3">
      <c r="P320" s="13"/>
    </row>
    <row r="321" spans="16:16" x14ac:dyDescent="0.3">
      <c r="P321" s="13"/>
    </row>
    <row r="322" spans="16:16" x14ac:dyDescent="0.3">
      <c r="P322" s="13"/>
    </row>
    <row r="323" spans="16:16" x14ac:dyDescent="0.3">
      <c r="P323" s="13"/>
    </row>
    <row r="324" spans="16:16" x14ac:dyDescent="0.3">
      <c r="P324" s="13"/>
    </row>
    <row r="325" spans="16:16" x14ac:dyDescent="0.3">
      <c r="P325" s="13"/>
    </row>
    <row r="326" spans="16:16" x14ac:dyDescent="0.3">
      <c r="P326" s="13"/>
    </row>
    <row r="327" spans="16:16" x14ac:dyDescent="0.3">
      <c r="P327" s="13"/>
    </row>
    <row r="328" spans="16:16" x14ac:dyDescent="0.3">
      <c r="P328" s="13"/>
    </row>
    <row r="329" spans="16:16" x14ac:dyDescent="0.3">
      <c r="P329" s="13"/>
    </row>
    <row r="330" spans="16:16" x14ac:dyDescent="0.3">
      <c r="P330" s="13"/>
    </row>
    <row r="331" spans="16:16" x14ac:dyDescent="0.3">
      <c r="P331" s="13"/>
    </row>
    <row r="332" spans="16:16" x14ac:dyDescent="0.3">
      <c r="P332" s="13"/>
    </row>
    <row r="333" spans="16:16" x14ac:dyDescent="0.3">
      <c r="P333" s="13"/>
    </row>
    <row r="334" spans="16:16" x14ac:dyDescent="0.3">
      <c r="P334" s="13"/>
    </row>
    <row r="335" spans="16:16" x14ac:dyDescent="0.3">
      <c r="P335" s="13"/>
    </row>
    <row r="336" spans="16:16" x14ac:dyDescent="0.3">
      <c r="P336" s="13"/>
    </row>
    <row r="337" spans="16:16" x14ac:dyDescent="0.3">
      <c r="P337" s="13"/>
    </row>
    <row r="338" spans="16:16" x14ac:dyDescent="0.3">
      <c r="P338" s="13"/>
    </row>
    <row r="339" spans="16:16" x14ac:dyDescent="0.3">
      <c r="P339" s="13"/>
    </row>
    <row r="340" spans="16:16" x14ac:dyDescent="0.3">
      <c r="P340" s="13"/>
    </row>
    <row r="341" spans="16:16" x14ac:dyDescent="0.3">
      <c r="P341" s="13"/>
    </row>
    <row r="342" spans="16:16" x14ac:dyDescent="0.3">
      <c r="P342" s="13"/>
    </row>
    <row r="343" spans="16:16" x14ac:dyDescent="0.3">
      <c r="P343" s="13"/>
    </row>
    <row r="344" spans="16:16" x14ac:dyDescent="0.3">
      <c r="P344" s="13"/>
    </row>
    <row r="345" spans="16:16" x14ac:dyDescent="0.3">
      <c r="P345" s="13"/>
    </row>
    <row r="346" spans="16:16" x14ac:dyDescent="0.3">
      <c r="P346" s="13"/>
    </row>
    <row r="347" spans="16:16" x14ac:dyDescent="0.3">
      <c r="P347" s="13"/>
    </row>
    <row r="348" spans="16:16" x14ac:dyDescent="0.3">
      <c r="P348" s="13"/>
    </row>
    <row r="349" spans="16:16" x14ac:dyDescent="0.3">
      <c r="P349" s="13"/>
    </row>
    <row r="350" spans="16:16" x14ac:dyDescent="0.3">
      <c r="P350" s="13"/>
    </row>
    <row r="351" spans="16:16" x14ac:dyDescent="0.3">
      <c r="P351" s="13"/>
    </row>
    <row r="352" spans="16:16" x14ac:dyDescent="0.3">
      <c r="P352" s="13"/>
    </row>
    <row r="353" spans="16:16" x14ac:dyDescent="0.3">
      <c r="P353" s="13"/>
    </row>
    <row r="354" spans="16:16" x14ac:dyDescent="0.3">
      <c r="P354" s="13"/>
    </row>
    <row r="355" spans="16:16" x14ac:dyDescent="0.3">
      <c r="P355" s="13"/>
    </row>
    <row r="356" spans="16:16" x14ac:dyDescent="0.3">
      <c r="P356" s="13"/>
    </row>
    <row r="357" spans="16:16" x14ac:dyDescent="0.3">
      <c r="P357" s="13"/>
    </row>
    <row r="358" spans="16:16" x14ac:dyDescent="0.3">
      <c r="P358" s="13"/>
    </row>
    <row r="359" spans="16:16" x14ac:dyDescent="0.3">
      <c r="P359" s="13"/>
    </row>
    <row r="360" spans="16:16" x14ac:dyDescent="0.3">
      <c r="P360" s="13"/>
    </row>
    <row r="361" spans="16:16" x14ac:dyDescent="0.3">
      <c r="P361" s="13"/>
    </row>
    <row r="362" spans="16:16" x14ac:dyDescent="0.3">
      <c r="P362" s="13"/>
    </row>
    <row r="363" spans="16:16" x14ac:dyDescent="0.3">
      <c r="P363" s="13"/>
    </row>
    <row r="364" spans="16:16" x14ac:dyDescent="0.3">
      <c r="P364" s="13"/>
    </row>
    <row r="365" spans="16:16" x14ac:dyDescent="0.3">
      <c r="P365" s="13"/>
    </row>
    <row r="366" spans="16:16" x14ac:dyDescent="0.3">
      <c r="P366" s="13"/>
    </row>
    <row r="367" spans="16:16" x14ac:dyDescent="0.3">
      <c r="P367" s="13"/>
    </row>
    <row r="368" spans="16:16" x14ac:dyDescent="0.3">
      <c r="P368" s="13"/>
    </row>
    <row r="369" spans="16:16" x14ac:dyDescent="0.3">
      <c r="P369" s="13"/>
    </row>
    <row r="370" spans="16:16" x14ac:dyDescent="0.3">
      <c r="P370" s="13"/>
    </row>
    <row r="371" spans="16:16" x14ac:dyDescent="0.3">
      <c r="P371" s="13"/>
    </row>
    <row r="372" spans="16:16" x14ac:dyDescent="0.3">
      <c r="P372" s="13"/>
    </row>
    <row r="373" spans="16:16" x14ac:dyDescent="0.3">
      <c r="P373" s="13"/>
    </row>
    <row r="374" spans="16:16" x14ac:dyDescent="0.3">
      <c r="P374" s="13"/>
    </row>
    <row r="375" spans="16:16" x14ac:dyDescent="0.3">
      <c r="P375" s="13"/>
    </row>
    <row r="376" spans="16:16" x14ac:dyDescent="0.3">
      <c r="P376" s="13"/>
    </row>
    <row r="377" spans="16:16" x14ac:dyDescent="0.3">
      <c r="P377" s="13"/>
    </row>
    <row r="378" spans="16:16" x14ac:dyDescent="0.3">
      <c r="P378" s="13"/>
    </row>
    <row r="379" spans="16:16" x14ac:dyDescent="0.3">
      <c r="P379" s="13"/>
    </row>
    <row r="380" spans="16:16" x14ac:dyDescent="0.3">
      <c r="P380" s="13"/>
    </row>
    <row r="381" spans="16:16" x14ac:dyDescent="0.3">
      <c r="P381" s="13"/>
    </row>
    <row r="382" spans="16:16" x14ac:dyDescent="0.3">
      <c r="P382" s="13"/>
    </row>
    <row r="383" spans="16:16" x14ac:dyDescent="0.3">
      <c r="P383" s="13"/>
    </row>
    <row r="384" spans="16:16" x14ac:dyDescent="0.3">
      <c r="P384" s="13"/>
    </row>
    <row r="385" spans="16:16" x14ac:dyDescent="0.3">
      <c r="P385" s="13"/>
    </row>
    <row r="386" spans="16:16" x14ac:dyDescent="0.3">
      <c r="P386" s="13"/>
    </row>
    <row r="387" spans="16:16" x14ac:dyDescent="0.3">
      <c r="P387" s="13"/>
    </row>
    <row r="388" spans="16:16" x14ac:dyDescent="0.3">
      <c r="P388" s="13"/>
    </row>
    <row r="389" spans="16:16" x14ac:dyDescent="0.3">
      <c r="P389" s="13"/>
    </row>
    <row r="390" spans="16:16" x14ac:dyDescent="0.3">
      <c r="P390" s="13"/>
    </row>
    <row r="391" spans="16:16" x14ac:dyDescent="0.3">
      <c r="P391" s="13"/>
    </row>
    <row r="392" spans="16:16" x14ac:dyDescent="0.3">
      <c r="P392" s="13"/>
    </row>
    <row r="393" spans="16:16" x14ac:dyDescent="0.3">
      <c r="P393" s="13"/>
    </row>
    <row r="394" spans="16:16" x14ac:dyDescent="0.3">
      <c r="P394" s="13"/>
    </row>
    <row r="395" spans="16:16" x14ac:dyDescent="0.3">
      <c r="P395" s="13"/>
    </row>
    <row r="396" spans="16:16" x14ac:dyDescent="0.3">
      <c r="P396" s="13"/>
    </row>
    <row r="397" spans="16:16" x14ac:dyDescent="0.3">
      <c r="P397" s="13"/>
    </row>
    <row r="398" spans="16:16" x14ac:dyDescent="0.3">
      <c r="P398" s="13"/>
    </row>
    <row r="399" spans="16:16" x14ac:dyDescent="0.3">
      <c r="P399" s="13"/>
    </row>
    <row r="400" spans="16:16" x14ac:dyDescent="0.3">
      <c r="P400" s="13"/>
    </row>
    <row r="401" spans="16:16" x14ac:dyDescent="0.3">
      <c r="P401" s="13"/>
    </row>
    <row r="402" spans="16:16" x14ac:dyDescent="0.3">
      <c r="P402" s="13"/>
    </row>
    <row r="403" spans="16:16" x14ac:dyDescent="0.3">
      <c r="P403" s="13"/>
    </row>
    <row r="404" spans="16:16" x14ac:dyDescent="0.3">
      <c r="P404" s="13"/>
    </row>
    <row r="405" spans="16:16" x14ac:dyDescent="0.3">
      <c r="P405" s="13"/>
    </row>
    <row r="406" spans="16:16" x14ac:dyDescent="0.3">
      <c r="P406" s="13"/>
    </row>
    <row r="407" spans="16:16" x14ac:dyDescent="0.3">
      <c r="P407" s="13"/>
    </row>
    <row r="408" spans="16:16" x14ac:dyDescent="0.3">
      <c r="P408" s="13"/>
    </row>
    <row r="409" spans="16:16" x14ac:dyDescent="0.3">
      <c r="P409" s="13"/>
    </row>
    <row r="410" spans="16:16" x14ac:dyDescent="0.3">
      <c r="P410" s="13"/>
    </row>
    <row r="411" spans="16:16" x14ac:dyDescent="0.3">
      <c r="P411" s="13"/>
    </row>
    <row r="412" spans="16:16" x14ac:dyDescent="0.3">
      <c r="P412" s="13"/>
    </row>
    <row r="413" spans="16:16" x14ac:dyDescent="0.3">
      <c r="P413" s="13"/>
    </row>
    <row r="414" spans="16:16" x14ac:dyDescent="0.3">
      <c r="P414" s="13"/>
    </row>
    <row r="415" spans="16:16" x14ac:dyDescent="0.3">
      <c r="P415" s="13"/>
    </row>
    <row r="416" spans="16:16" x14ac:dyDescent="0.3">
      <c r="P416" s="13"/>
    </row>
    <row r="417" spans="16:16" x14ac:dyDescent="0.3">
      <c r="P417" s="13"/>
    </row>
    <row r="418" spans="16:16" x14ac:dyDescent="0.3">
      <c r="P418" s="13"/>
    </row>
    <row r="419" spans="16:16" x14ac:dyDescent="0.3">
      <c r="P419" s="13"/>
    </row>
    <row r="420" spans="16:16" x14ac:dyDescent="0.3">
      <c r="P420" s="13"/>
    </row>
    <row r="421" spans="16:16" x14ac:dyDescent="0.3">
      <c r="P421" s="13"/>
    </row>
    <row r="422" spans="16:16" x14ac:dyDescent="0.3">
      <c r="P422" s="13"/>
    </row>
    <row r="423" spans="16:16" x14ac:dyDescent="0.3">
      <c r="P423" s="13"/>
    </row>
    <row r="424" spans="16:16" x14ac:dyDescent="0.3">
      <c r="P424" s="13"/>
    </row>
    <row r="425" spans="16:16" x14ac:dyDescent="0.3">
      <c r="P425" s="13"/>
    </row>
    <row r="426" spans="16:16" x14ac:dyDescent="0.3">
      <c r="P426" s="13"/>
    </row>
    <row r="427" spans="16:16" x14ac:dyDescent="0.3">
      <c r="P427" s="13"/>
    </row>
    <row r="428" spans="16:16" x14ac:dyDescent="0.3">
      <c r="P428" s="13"/>
    </row>
    <row r="429" spans="16:16" x14ac:dyDescent="0.3">
      <c r="P429" s="13"/>
    </row>
    <row r="430" spans="16:16" x14ac:dyDescent="0.3">
      <c r="P430" s="13"/>
    </row>
    <row r="431" spans="16:16" x14ac:dyDescent="0.3">
      <c r="P431" s="13"/>
    </row>
    <row r="432" spans="16:16" x14ac:dyDescent="0.3">
      <c r="P432" s="13"/>
    </row>
    <row r="433" spans="16:16" x14ac:dyDescent="0.3">
      <c r="P433" s="13"/>
    </row>
    <row r="434" spans="16:16" x14ac:dyDescent="0.3">
      <c r="P434" s="13"/>
    </row>
    <row r="435" spans="16:16" x14ac:dyDescent="0.3">
      <c r="P435" s="13"/>
    </row>
    <row r="436" spans="16:16" x14ac:dyDescent="0.3">
      <c r="P436" s="13"/>
    </row>
    <row r="437" spans="16:16" x14ac:dyDescent="0.3">
      <c r="P437" s="13"/>
    </row>
    <row r="438" spans="16:16" x14ac:dyDescent="0.3">
      <c r="P438" s="13"/>
    </row>
    <row r="439" spans="16:16" x14ac:dyDescent="0.3">
      <c r="P439" s="13"/>
    </row>
    <row r="440" spans="16:16" x14ac:dyDescent="0.3">
      <c r="P440" s="13"/>
    </row>
    <row r="441" spans="16:16" x14ac:dyDescent="0.3">
      <c r="P441" s="13"/>
    </row>
    <row r="442" spans="16:16" x14ac:dyDescent="0.3">
      <c r="P442" s="13"/>
    </row>
    <row r="443" spans="16:16" x14ac:dyDescent="0.3">
      <c r="P443" s="13"/>
    </row>
    <row r="444" spans="16:16" x14ac:dyDescent="0.3">
      <c r="P444" s="13"/>
    </row>
    <row r="445" spans="16:16" x14ac:dyDescent="0.3">
      <c r="P445" s="13"/>
    </row>
    <row r="446" spans="16:16" x14ac:dyDescent="0.3">
      <c r="P446" s="13"/>
    </row>
    <row r="447" spans="16:16" x14ac:dyDescent="0.3">
      <c r="P447" s="13"/>
    </row>
    <row r="448" spans="16:16" x14ac:dyDescent="0.3">
      <c r="P448" s="13"/>
    </row>
    <row r="449" spans="16:16" x14ac:dyDescent="0.3">
      <c r="P449" s="13"/>
    </row>
    <row r="450" spans="16:16" x14ac:dyDescent="0.3">
      <c r="P450" s="13"/>
    </row>
    <row r="451" spans="16:16" x14ac:dyDescent="0.3">
      <c r="P451" s="13"/>
    </row>
    <row r="452" spans="16:16" x14ac:dyDescent="0.3">
      <c r="P452" s="13"/>
    </row>
    <row r="453" spans="16:16" x14ac:dyDescent="0.3">
      <c r="P453" s="13"/>
    </row>
    <row r="454" spans="16:16" x14ac:dyDescent="0.3">
      <c r="P454" s="13"/>
    </row>
    <row r="455" spans="16:16" x14ac:dyDescent="0.3">
      <c r="P455" s="13"/>
    </row>
    <row r="456" spans="16:16" x14ac:dyDescent="0.3">
      <c r="P456" s="13"/>
    </row>
    <row r="457" spans="16:16" x14ac:dyDescent="0.3">
      <c r="P457" s="13"/>
    </row>
    <row r="458" spans="16:16" x14ac:dyDescent="0.3">
      <c r="P458" s="13"/>
    </row>
    <row r="459" spans="16:16" x14ac:dyDescent="0.3">
      <c r="P459" s="13"/>
    </row>
    <row r="460" spans="16:16" x14ac:dyDescent="0.3">
      <c r="P460" s="13"/>
    </row>
    <row r="461" spans="16:16" x14ac:dyDescent="0.3">
      <c r="P461" s="13"/>
    </row>
    <row r="462" spans="16:16" x14ac:dyDescent="0.3">
      <c r="P462" s="13"/>
    </row>
    <row r="463" spans="16:16" x14ac:dyDescent="0.3">
      <c r="P463" s="13"/>
    </row>
    <row r="464" spans="16:16" x14ac:dyDescent="0.3">
      <c r="P464" s="13"/>
    </row>
    <row r="465" spans="16:16" x14ac:dyDescent="0.3">
      <c r="P465" s="13"/>
    </row>
    <row r="466" spans="16:16" x14ac:dyDescent="0.3">
      <c r="P466" s="13"/>
    </row>
    <row r="467" spans="16:16" x14ac:dyDescent="0.3">
      <c r="P467" s="13"/>
    </row>
    <row r="468" spans="16:16" x14ac:dyDescent="0.3">
      <c r="P468" s="13"/>
    </row>
    <row r="469" spans="16:16" x14ac:dyDescent="0.3">
      <c r="P469" s="13"/>
    </row>
    <row r="470" spans="16:16" x14ac:dyDescent="0.3">
      <c r="P470" s="13"/>
    </row>
    <row r="471" spans="16:16" x14ac:dyDescent="0.3">
      <c r="P471" s="13"/>
    </row>
    <row r="472" spans="16:16" x14ac:dyDescent="0.3">
      <c r="P472" s="13"/>
    </row>
    <row r="473" spans="16:16" x14ac:dyDescent="0.3">
      <c r="P473" s="13"/>
    </row>
    <row r="474" spans="16:16" x14ac:dyDescent="0.3">
      <c r="P474" s="13"/>
    </row>
    <row r="475" spans="16:16" x14ac:dyDescent="0.3">
      <c r="P475" s="13"/>
    </row>
    <row r="476" spans="16:16" x14ac:dyDescent="0.3">
      <c r="P476" s="13"/>
    </row>
    <row r="477" spans="16:16" x14ac:dyDescent="0.3">
      <c r="P477" s="13"/>
    </row>
    <row r="478" spans="16:16" x14ac:dyDescent="0.3">
      <c r="P478" s="13"/>
    </row>
    <row r="479" spans="16:16" x14ac:dyDescent="0.3">
      <c r="P479" s="13"/>
    </row>
    <row r="480" spans="16:16" x14ac:dyDescent="0.3">
      <c r="P480" s="13"/>
    </row>
    <row r="481" spans="16:16" x14ac:dyDescent="0.3">
      <c r="P481" s="13"/>
    </row>
    <row r="482" spans="16:16" x14ac:dyDescent="0.3">
      <c r="P482" s="13"/>
    </row>
    <row r="483" spans="16:16" x14ac:dyDescent="0.3">
      <c r="P483" s="13"/>
    </row>
    <row r="484" spans="16:16" x14ac:dyDescent="0.3">
      <c r="P484" s="13"/>
    </row>
    <row r="485" spans="16:16" x14ac:dyDescent="0.3">
      <c r="P485" s="13"/>
    </row>
    <row r="486" spans="16:16" x14ac:dyDescent="0.3">
      <c r="P486" s="13"/>
    </row>
    <row r="487" spans="16:16" x14ac:dyDescent="0.3">
      <c r="P487" s="13"/>
    </row>
    <row r="488" spans="16:16" x14ac:dyDescent="0.3">
      <c r="P488" s="13"/>
    </row>
    <row r="489" spans="16:16" x14ac:dyDescent="0.3">
      <c r="P489" s="13"/>
    </row>
    <row r="490" spans="16:16" x14ac:dyDescent="0.3">
      <c r="P490" s="13"/>
    </row>
    <row r="491" spans="16:16" x14ac:dyDescent="0.3">
      <c r="P491" s="13"/>
    </row>
    <row r="492" spans="16:16" x14ac:dyDescent="0.3">
      <c r="P492" s="13"/>
    </row>
    <row r="493" spans="16:16" x14ac:dyDescent="0.3">
      <c r="P493" s="13"/>
    </row>
    <row r="494" spans="16:16" x14ac:dyDescent="0.3">
      <c r="P494" s="13"/>
    </row>
    <row r="495" spans="16:16" x14ac:dyDescent="0.3">
      <c r="P495" s="13"/>
    </row>
    <row r="496" spans="16:16" x14ac:dyDescent="0.3">
      <c r="P496" s="13"/>
    </row>
    <row r="497" spans="16:16" x14ac:dyDescent="0.3">
      <c r="P497" s="13"/>
    </row>
    <row r="498" spans="16:16" x14ac:dyDescent="0.3">
      <c r="P498" s="13"/>
    </row>
    <row r="499" spans="16:16" x14ac:dyDescent="0.3">
      <c r="P499" s="13"/>
    </row>
    <row r="500" spans="16:16" x14ac:dyDescent="0.3">
      <c r="P500" s="13"/>
    </row>
    <row r="501" spans="16:16" x14ac:dyDescent="0.3">
      <c r="P501" s="13"/>
    </row>
    <row r="502" spans="16:16" x14ac:dyDescent="0.3">
      <c r="P502" s="13"/>
    </row>
    <row r="503" spans="16:16" x14ac:dyDescent="0.3">
      <c r="P503" s="13"/>
    </row>
    <row r="504" spans="16:16" x14ac:dyDescent="0.3">
      <c r="P504" s="13"/>
    </row>
    <row r="505" spans="16:16" x14ac:dyDescent="0.3">
      <c r="P505" s="13"/>
    </row>
    <row r="506" spans="16:16" x14ac:dyDescent="0.3">
      <c r="P506" s="13"/>
    </row>
    <row r="507" spans="16:16" x14ac:dyDescent="0.3">
      <c r="P507" s="13"/>
    </row>
    <row r="508" spans="16:16" x14ac:dyDescent="0.3">
      <c r="P508" s="13"/>
    </row>
    <row r="509" spans="16:16" x14ac:dyDescent="0.3">
      <c r="P509" s="13"/>
    </row>
    <row r="510" spans="16:16" x14ac:dyDescent="0.3">
      <c r="P510" s="13"/>
    </row>
    <row r="511" spans="16:16" x14ac:dyDescent="0.3">
      <c r="P511" s="13"/>
    </row>
    <row r="512" spans="16:16" x14ac:dyDescent="0.3">
      <c r="P512" s="13"/>
    </row>
    <row r="513" spans="16:16" x14ac:dyDescent="0.3">
      <c r="P513" s="13"/>
    </row>
    <row r="514" spans="16:16" x14ac:dyDescent="0.3">
      <c r="P514" s="13"/>
    </row>
    <row r="515" spans="16:16" x14ac:dyDescent="0.3">
      <c r="P515" s="13"/>
    </row>
    <row r="516" spans="16:16" x14ac:dyDescent="0.3">
      <c r="P516" s="13"/>
    </row>
    <row r="517" spans="16:16" x14ac:dyDescent="0.3">
      <c r="P517" s="13"/>
    </row>
    <row r="518" spans="16:16" x14ac:dyDescent="0.3">
      <c r="P518" s="13"/>
    </row>
    <row r="519" spans="16:16" x14ac:dyDescent="0.3">
      <c r="P519" s="13"/>
    </row>
    <row r="520" spans="16:16" x14ac:dyDescent="0.3">
      <c r="P520" s="13"/>
    </row>
    <row r="521" spans="16:16" x14ac:dyDescent="0.3">
      <c r="P521" s="13"/>
    </row>
    <row r="522" spans="16:16" x14ac:dyDescent="0.3">
      <c r="P522" s="13"/>
    </row>
    <row r="523" spans="16:16" x14ac:dyDescent="0.3">
      <c r="P523" s="13"/>
    </row>
    <row r="524" spans="16:16" x14ac:dyDescent="0.3">
      <c r="P524" s="13"/>
    </row>
    <row r="525" spans="16:16" x14ac:dyDescent="0.3">
      <c r="P525" s="13"/>
    </row>
    <row r="526" spans="16:16" x14ac:dyDescent="0.3">
      <c r="P526" s="13"/>
    </row>
    <row r="527" spans="16:16" x14ac:dyDescent="0.3">
      <c r="P527" s="13"/>
    </row>
    <row r="528" spans="16:16" x14ac:dyDescent="0.3">
      <c r="P528" s="13"/>
    </row>
    <row r="529" spans="16:16" x14ac:dyDescent="0.3">
      <c r="P529" s="13"/>
    </row>
    <row r="530" spans="16:16" x14ac:dyDescent="0.3">
      <c r="P530" s="13"/>
    </row>
    <row r="531" spans="16:16" x14ac:dyDescent="0.3">
      <c r="P531" s="13"/>
    </row>
    <row r="532" spans="16:16" x14ac:dyDescent="0.3">
      <c r="P532" s="13"/>
    </row>
    <row r="533" spans="16:16" x14ac:dyDescent="0.3">
      <c r="P533" s="13"/>
    </row>
    <row r="534" spans="16:16" x14ac:dyDescent="0.3">
      <c r="P534" s="13"/>
    </row>
    <row r="535" spans="16:16" x14ac:dyDescent="0.3">
      <c r="P535" s="13"/>
    </row>
    <row r="536" spans="16:16" x14ac:dyDescent="0.3">
      <c r="P536" s="13"/>
    </row>
    <row r="537" spans="16:16" x14ac:dyDescent="0.3">
      <c r="P537" s="13"/>
    </row>
    <row r="538" spans="16:16" x14ac:dyDescent="0.3">
      <c r="P538" s="13"/>
    </row>
    <row r="539" spans="16:16" x14ac:dyDescent="0.3">
      <c r="P539" s="13"/>
    </row>
    <row r="540" spans="16:16" x14ac:dyDescent="0.3">
      <c r="P540" s="13"/>
    </row>
    <row r="541" spans="16:16" x14ac:dyDescent="0.3">
      <c r="P541" s="13"/>
    </row>
    <row r="542" spans="16:16" x14ac:dyDescent="0.3">
      <c r="P542" s="13"/>
    </row>
    <row r="543" spans="16:16" x14ac:dyDescent="0.3">
      <c r="P543" s="13"/>
    </row>
    <row r="544" spans="16:16" x14ac:dyDescent="0.3">
      <c r="P544" s="13"/>
    </row>
    <row r="545" spans="16:16" x14ac:dyDescent="0.3">
      <c r="P545" s="13"/>
    </row>
    <row r="546" spans="16:16" x14ac:dyDescent="0.3">
      <c r="P546" s="13"/>
    </row>
    <row r="547" spans="16:16" x14ac:dyDescent="0.3">
      <c r="P547" s="13"/>
    </row>
    <row r="548" spans="16:16" x14ac:dyDescent="0.3">
      <c r="P548" s="13"/>
    </row>
    <row r="549" spans="16:16" x14ac:dyDescent="0.3">
      <c r="P549" s="13"/>
    </row>
    <row r="550" spans="16:16" x14ac:dyDescent="0.3">
      <c r="P550" s="13"/>
    </row>
    <row r="551" spans="16:16" x14ac:dyDescent="0.3">
      <c r="P551" s="13"/>
    </row>
    <row r="552" spans="16:16" x14ac:dyDescent="0.3">
      <c r="P552" s="13"/>
    </row>
    <row r="553" spans="16:16" x14ac:dyDescent="0.3">
      <c r="P553" s="13"/>
    </row>
    <row r="554" spans="16:16" x14ac:dyDescent="0.3">
      <c r="P554" s="13"/>
    </row>
    <row r="555" spans="16:16" x14ac:dyDescent="0.3">
      <c r="P555" s="13"/>
    </row>
    <row r="556" spans="16:16" x14ac:dyDescent="0.3">
      <c r="P556" s="13"/>
    </row>
    <row r="557" spans="16:16" x14ac:dyDescent="0.3">
      <c r="P557" s="13"/>
    </row>
    <row r="558" spans="16:16" x14ac:dyDescent="0.3">
      <c r="P558" s="13"/>
    </row>
    <row r="559" spans="16:16" x14ac:dyDescent="0.3">
      <c r="P559" s="13"/>
    </row>
    <row r="560" spans="16:16" x14ac:dyDescent="0.3">
      <c r="P560" s="13"/>
    </row>
    <row r="561" spans="16:16" x14ac:dyDescent="0.3">
      <c r="P561" s="13"/>
    </row>
    <row r="562" spans="16:16" x14ac:dyDescent="0.3">
      <c r="P562" s="13"/>
    </row>
    <row r="563" spans="16:16" x14ac:dyDescent="0.3">
      <c r="P563" s="13"/>
    </row>
    <row r="564" spans="16:16" x14ac:dyDescent="0.3">
      <c r="P564" s="13"/>
    </row>
    <row r="565" spans="16:16" x14ac:dyDescent="0.3">
      <c r="P565" s="13"/>
    </row>
    <row r="566" spans="16:16" x14ac:dyDescent="0.3">
      <c r="P566" s="13"/>
    </row>
    <row r="567" spans="16:16" x14ac:dyDescent="0.3">
      <c r="P567" s="13"/>
    </row>
    <row r="568" spans="16:16" x14ac:dyDescent="0.3">
      <c r="P568" s="13"/>
    </row>
    <row r="569" spans="16:16" x14ac:dyDescent="0.3">
      <c r="P569" s="13"/>
    </row>
    <row r="570" spans="16:16" x14ac:dyDescent="0.3">
      <c r="P570" s="13"/>
    </row>
    <row r="571" spans="16:16" x14ac:dyDescent="0.3">
      <c r="P571" s="13"/>
    </row>
    <row r="572" spans="16:16" x14ac:dyDescent="0.3">
      <c r="P572" s="13"/>
    </row>
    <row r="573" spans="16:16" x14ac:dyDescent="0.3">
      <c r="P573" s="13"/>
    </row>
    <row r="574" spans="16:16" x14ac:dyDescent="0.3">
      <c r="P574" s="13"/>
    </row>
    <row r="575" spans="16:16" x14ac:dyDescent="0.3">
      <c r="P575" s="13"/>
    </row>
    <row r="576" spans="16:16" x14ac:dyDescent="0.3">
      <c r="P576" s="13"/>
    </row>
    <row r="577" spans="16:16" x14ac:dyDescent="0.3">
      <c r="P577" s="13"/>
    </row>
    <row r="578" spans="16:16" x14ac:dyDescent="0.3">
      <c r="P578" s="13"/>
    </row>
    <row r="579" spans="16:16" x14ac:dyDescent="0.3">
      <c r="P579" s="13"/>
    </row>
    <row r="580" spans="16:16" x14ac:dyDescent="0.3">
      <c r="P580" s="13"/>
    </row>
    <row r="581" spans="16:16" x14ac:dyDescent="0.3">
      <c r="P581" s="13"/>
    </row>
    <row r="582" spans="16:16" x14ac:dyDescent="0.3">
      <c r="P582" s="13"/>
    </row>
    <row r="583" spans="16:16" x14ac:dyDescent="0.3">
      <c r="P583" s="13"/>
    </row>
    <row r="584" spans="16:16" x14ac:dyDescent="0.3">
      <c r="P584" s="13"/>
    </row>
    <row r="585" spans="16:16" x14ac:dyDescent="0.3">
      <c r="P585" s="13"/>
    </row>
    <row r="586" spans="16:16" x14ac:dyDescent="0.3">
      <c r="P586" s="13"/>
    </row>
    <row r="587" spans="16:16" x14ac:dyDescent="0.3">
      <c r="P587" s="13"/>
    </row>
    <row r="588" spans="16:16" x14ac:dyDescent="0.3">
      <c r="P588" s="13"/>
    </row>
    <row r="589" spans="16:16" x14ac:dyDescent="0.3">
      <c r="P589" s="13"/>
    </row>
    <row r="590" spans="16:16" x14ac:dyDescent="0.3">
      <c r="P590" s="13"/>
    </row>
    <row r="591" spans="16:16" x14ac:dyDescent="0.3">
      <c r="P591" s="13"/>
    </row>
    <row r="592" spans="16:16" x14ac:dyDescent="0.3">
      <c r="P592" s="13"/>
    </row>
    <row r="593" spans="16:16" x14ac:dyDescent="0.3">
      <c r="P593" s="13"/>
    </row>
    <row r="594" spans="16:16" x14ac:dyDescent="0.3">
      <c r="P594" s="13"/>
    </row>
    <row r="595" spans="16:16" x14ac:dyDescent="0.3">
      <c r="P595" s="13"/>
    </row>
    <row r="596" spans="16:16" x14ac:dyDescent="0.3">
      <c r="P596" s="13"/>
    </row>
    <row r="597" spans="16:16" x14ac:dyDescent="0.3">
      <c r="P597" s="13"/>
    </row>
    <row r="598" spans="16:16" x14ac:dyDescent="0.3">
      <c r="P598" s="13"/>
    </row>
    <row r="599" spans="16:16" x14ac:dyDescent="0.3">
      <c r="P599" s="13"/>
    </row>
    <row r="600" spans="16:16" x14ac:dyDescent="0.3">
      <c r="P600" s="13"/>
    </row>
    <row r="601" spans="16:16" x14ac:dyDescent="0.3">
      <c r="P601" s="13"/>
    </row>
    <row r="602" spans="16:16" x14ac:dyDescent="0.3">
      <c r="P602" s="13"/>
    </row>
    <row r="603" spans="16:16" x14ac:dyDescent="0.3">
      <c r="P603" s="13"/>
    </row>
    <row r="604" spans="16:16" x14ac:dyDescent="0.3">
      <c r="P604" s="13"/>
    </row>
    <row r="605" spans="16:16" x14ac:dyDescent="0.3">
      <c r="P605" s="13"/>
    </row>
    <row r="606" spans="16:16" x14ac:dyDescent="0.3">
      <c r="P606" s="13"/>
    </row>
    <row r="607" spans="16:16" x14ac:dyDescent="0.3">
      <c r="P607" s="13"/>
    </row>
    <row r="608" spans="16:16" x14ac:dyDescent="0.3">
      <c r="P608" s="13"/>
    </row>
    <row r="609" spans="16:16" x14ac:dyDescent="0.3">
      <c r="P609" s="13"/>
    </row>
    <row r="610" spans="16:16" x14ac:dyDescent="0.3">
      <c r="P610" s="13"/>
    </row>
    <row r="611" spans="16:16" x14ac:dyDescent="0.3">
      <c r="P611" s="13"/>
    </row>
    <row r="612" spans="16:16" x14ac:dyDescent="0.3">
      <c r="P612" s="13"/>
    </row>
    <row r="613" spans="16:16" x14ac:dyDescent="0.3">
      <c r="P613" s="13"/>
    </row>
    <row r="614" spans="16:16" x14ac:dyDescent="0.3">
      <c r="P614" s="13"/>
    </row>
    <row r="615" spans="16:16" x14ac:dyDescent="0.3">
      <c r="P615" s="13"/>
    </row>
    <row r="616" spans="16:16" x14ac:dyDescent="0.3">
      <c r="P616" s="13"/>
    </row>
    <row r="617" spans="16:16" x14ac:dyDescent="0.3">
      <c r="P617" s="13"/>
    </row>
    <row r="618" spans="16:16" x14ac:dyDescent="0.3">
      <c r="P618" s="13"/>
    </row>
    <row r="619" spans="16:16" x14ac:dyDescent="0.3">
      <c r="P619" s="13"/>
    </row>
    <row r="620" spans="16:16" x14ac:dyDescent="0.3">
      <c r="P620" s="13"/>
    </row>
    <row r="621" spans="16:16" x14ac:dyDescent="0.3">
      <c r="P621" s="13"/>
    </row>
    <row r="622" spans="16:16" x14ac:dyDescent="0.3">
      <c r="P622" s="13"/>
    </row>
    <row r="623" spans="16:16" x14ac:dyDescent="0.3">
      <c r="P623" s="13"/>
    </row>
    <row r="624" spans="16:16" x14ac:dyDescent="0.3">
      <c r="P624" s="13"/>
    </row>
    <row r="625" spans="16:16" x14ac:dyDescent="0.3">
      <c r="P625" s="13"/>
    </row>
    <row r="626" spans="16:16" x14ac:dyDescent="0.3">
      <c r="P626" s="13"/>
    </row>
    <row r="627" spans="16:16" x14ac:dyDescent="0.3">
      <c r="P627" s="13"/>
    </row>
    <row r="628" spans="16:16" x14ac:dyDescent="0.3">
      <c r="P628" s="13"/>
    </row>
    <row r="629" spans="16:16" x14ac:dyDescent="0.3">
      <c r="P629" s="13"/>
    </row>
    <row r="630" spans="16:16" x14ac:dyDescent="0.3">
      <c r="P630" s="13"/>
    </row>
    <row r="631" spans="16:16" x14ac:dyDescent="0.3">
      <c r="P631" s="13"/>
    </row>
    <row r="632" spans="16:16" x14ac:dyDescent="0.3">
      <c r="P632" s="13"/>
    </row>
    <row r="633" spans="16:16" x14ac:dyDescent="0.3">
      <c r="P633" s="13"/>
    </row>
    <row r="634" spans="16:16" x14ac:dyDescent="0.3">
      <c r="P634" s="13"/>
    </row>
    <row r="635" spans="16:16" x14ac:dyDescent="0.3">
      <c r="P635" s="13"/>
    </row>
    <row r="636" spans="16:16" x14ac:dyDescent="0.3">
      <c r="P636" s="13"/>
    </row>
    <row r="637" spans="16:16" x14ac:dyDescent="0.3">
      <c r="P637" s="13"/>
    </row>
    <row r="638" spans="16:16" x14ac:dyDescent="0.3">
      <c r="P638" s="13"/>
    </row>
    <row r="639" spans="16:16" x14ac:dyDescent="0.3">
      <c r="P639" s="13"/>
    </row>
    <row r="640" spans="16:16" x14ac:dyDescent="0.3">
      <c r="P640" s="13"/>
    </row>
    <row r="641" spans="16:16" x14ac:dyDescent="0.3">
      <c r="P641" s="13"/>
    </row>
    <row r="642" spans="16:16" x14ac:dyDescent="0.3">
      <c r="P642" s="13"/>
    </row>
    <row r="643" spans="16:16" x14ac:dyDescent="0.3">
      <c r="P643" s="13"/>
    </row>
    <row r="644" spans="16:16" x14ac:dyDescent="0.3">
      <c r="P644" s="13"/>
    </row>
    <row r="645" spans="16:16" x14ac:dyDescent="0.3">
      <c r="P645" s="13"/>
    </row>
    <row r="646" spans="16:16" x14ac:dyDescent="0.3">
      <c r="P646" s="13"/>
    </row>
    <row r="647" spans="16:16" x14ac:dyDescent="0.3">
      <c r="P647" s="13"/>
    </row>
    <row r="648" spans="16:16" x14ac:dyDescent="0.3">
      <c r="P648" s="13"/>
    </row>
    <row r="649" spans="16:16" x14ac:dyDescent="0.3">
      <c r="P649" s="13"/>
    </row>
    <row r="650" spans="16:16" x14ac:dyDescent="0.3">
      <c r="P650" s="13"/>
    </row>
    <row r="651" spans="16:16" x14ac:dyDescent="0.3">
      <c r="P651" s="13"/>
    </row>
    <row r="652" spans="16:16" x14ac:dyDescent="0.3">
      <c r="P652" s="13"/>
    </row>
    <row r="653" spans="16:16" x14ac:dyDescent="0.3">
      <c r="P653" s="13"/>
    </row>
    <row r="654" spans="16:16" x14ac:dyDescent="0.3">
      <c r="P654" s="13"/>
    </row>
    <row r="655" spans="16:16" x14ac:dyDescent="0.3">
      <c r="P655" s="13"/>
    </row>
    <row r="656" spans="16:16" x14ac:dyDescent="0.3">
      <c r="P656" s="13"/>
    </row>
    <row r="657" spans="16:16" x14ac:dyDescent="0.3">
      <c r="P657" s="13"/>
    </row>
    <row r="658" spans="16:16" x14ac:dyDescent="0.3">
      <c r="P658" s="13"/>
    </row>
    <row r="659" spans="16:16" x14ac:dyDescent="0.3">
      <c r="P659" s="13"/>
    </row>
    <row r="660" spans="16:16" x14ac:dyDescent="0.3">
      <c r="P660" s="13"/>
    </row>
    <row r="661" spans="16:16" x14ac:dyDescent="0.3">
      <c r="P661" s="13"/>
    </row>
    <row r="662" spans="16:16" x14ac:dyDescent="0.3">
      <c r="P662" s="13"/>
    </row>
    <row r="663" spans="16:16" x14ac:dyDescent="0.3">
      <c r="P663" s="13"/>
    </row>
    <row r="664" spans="16:16" x14ac:dyDescent="0.3">
      <c r="P664" s="13"/>
    </row>
    <row r="665" spans="16:16" x14ac:dyDescent="0.3">
      <c r="P665" s="13"/>
    </row>
    <row r="666" spans="16:16" x14ac:dyDescent="0.3">
      <c r="P666" s="13"/>
    </row>
    <row r="667" spans="16:16" x14ac:dyDescent="0.3">
      <c r="P667" s="13"/>
    </row>
    <row r="668" spans="16:16" x14ac:dyDescent="0.3">
      <c r="P668" s="13"/>
    </row>
    <row r="669" spans="16:16" x14ac:dyDescent="0.3">
      <c r="P669" s="13"/>
    </row>
    <row r="670" spans="16:16" x14ac:dyDescent="0.3">
      <c r="P670" s="13"/>
    </row>
    <row r="671" spans="16:16" x14ac:dyDescent="0.3">
      <c r="P671" s="13"/>
    </row>
    <row r="672" spans="16:16" x14ac:dyDescent="0.3">
      <c r="P672" s="13"/>
    </row>
    <row r="673" spans="16:16" x14ac:dyDescent="0.3">
      <c r="P673" s="13"/>
    </row>
    <row r="674" spans="16:16" x14ac:dyDescent="0.3">
      <c r="P674" s="13"/>
    </row>
    <row r="675" spans="16:16" x14ac:dyDescent="0.3">
      <c r="P675" s="13"/>
    </row>
    <row r="676" spans="16:16" x14ac:dyDescent="0.3">
      <c r="P676" s="13"/>
    </row>
    <row r="677" spans="16:16" x14ac:dyDescent="0.3">
      <c r="P677" s="13"/>
    </row>
    <row r="678" spans="16:16" x14ac:dyDescent="0.3">
      <c r="P678" s="13"/>
    </row>
    <row r="679" spans="16:16" x14ac:dyDescent="0.3">
      <c r="P679" s="13"/>
    </row>
    <row r="680" spans="16:16" x14ac:dyDescent="0.3">
      <c r="P680" s="13"/>
    </row>
    <row r="681" spans="16:16" x14ac:dyDescent="0.3">
      <c r="P681" s="13"/>
    </row>
    <row r="682" spans="16:16" x14ac:dyDescent="0.3">
      <c r="P682" s="13"/>
    </row>
    <row r="683" spans="16:16" x14ac:dyDescent="0.3">
      <c r="P683" s="13"/>
    </row>
    <row r="684" spans="16:16" x14ac:dyDescent="0.3">
      <c r="P684" s="13"/>
    </row>
    <row r="685" spans="16:16" x14ac:dyDescent="0.3">
      <c r="P685" s="13"/>
    </row>
    <row r="686" spans="16:16" x14ac:dyDescent="0.3">
      <c r="P686" s="13"/>
    </row>
    <row r="687" spans="16:16" x14ac:dyDescent="0.3">
      <c r="P687" s="13"/>
    </row>
    <row r="688" spans="16:16" x14ac:dyDescent="0.3">
      <c r="P688" s="13"/>
    </row>
    <row r="689" spans="16:16" x14ac:dyDescent="0.3">
      <c r="P689" s="13"/>
    </row>
    <row r="690" spans="16:16" x14ac:dyDescent="0.3">
      <c r="P690" s="13"/>
    </row>
    <row r="691" spans="16:16" x14ac:dyDescent="0.3">
      <c r="P691" s="13"/>
    </row>
    <row r="692" spans="16:16" x14ac:dyDescent="0.3">
      <c r="P692" s="13"/>
    </row>
    <row r="693" spans="16:16" x14ac:dyDescent="0.3">
      <c r="P693" s="13"/>
    </row>
    <row r="694" spans="16:16" x14ac:dyDescent="0.3">
      <c r="P694" s="13"/>
    </row>
    <row r="695" spans="16:16" x14ac:dyDescent="0.3">
      <c r="P695" s="13"/>
    </row>
    <row r="696" spans="16:16" x14ac:dyDescent="0.3">
      <c r="P696" s="13"/>
    </row>
    <row r="697" spans="16:16" x14ac:dyDescent="0.3">
      <c r="P697" s="13"/>
    </row>
    <row r="698" spans="16:16" x14ac:dyDescent="0.3">
      <c r="P698" s="13"/>
    </row>
    <row r="699" spans="16:16" x14ac:dyDescent="0.3">
      <c r="P699" s="13"/>
    </row>
    <row r="700" spans="16:16" x14ac:dyDescent="0.3">
      <c r="P700" s="13"/>
    </row>
    <row r="701" spans="16:16" x14ac:dyDescent="0.3">
      <c r="P701" s="13"/>
    </row>
    <row r="702" spans="16:16" x14ac:dyDescent="0.3">
      <c r="P702" s="13"/>
    </row>
    <row r="703" spans="16:16" x14ac:dyDescent="0.3">
      <c r="P703" s="13"/>
    </row>
    <row r="704" spans="16:16" x14ac:dyDescent="0.3">
      <c r="P704" s="13"/>
    </row>
    <row r="705" spans="16:16" x14ac:dyDescent="0.3">
      <c r="P705" s="13"/>
    </row>
    <row r="706" spans="16:16" x14ac:dyDescent="0.3">
      <c r="P706" s="13"/>
    </row>
    <row r="707" spans="16:16" x14ac:dyDescent="0.3">
      <c r="P707" s="13"/>
    </row>
    <row r="708" spans="16:16" x14ac:dyDescent="0.3">
      <c r="P708" s="13"/>
    </row>
    <row r="709" spans="16:16" x14ac:dyDescent="0.3">
      <c r="P709" s="13"/>
    </row>
    <row r="710" spans="16:16" x14ac:dyDescent="0.3">
      <c r="P710" s="13"/>
    </row>
    <row r="711" spans="16:16" x14ac:dyDescent="0.3">
      <c r="P711" s="13"/>
    </row>
    <row r="712" spans="16:16" x14ac:dyDescent="0.3">
      <c r="P712" s="13"/>
    </row>
    <row r="713" spans="16:16" x14ac:dyDescent="0.3">
      <c r="P713" s="13"/>
    </row>
    <row r="714" spans="16:16" x14ac:dyDescent="0.3">
      <c r="P714" s="13"/>
    </row>
    <row r="715" spans="16:16" x14ac:dyDescent="0.3">
      <c r="P715" s="13"/>
    </row>
    <row r="716" spans="16:16" x14ac:dyDescent="0.3">
      <c r="P716" s="13"/>
    </row>
    <row r="717" spans="16:16" x14ac:dyDescent="0.3">
      <c r="P717" s="13"/>
    </row>
    <row r="718" spans="16:16" x14ac:dyDescent="0.3">
      <c r="P718" s="13"/>
    </row>
    <row r="719" spans="16:16" x14ac:dyDescent="0.3">
      <c r="P719" s="13"/>
    </row>
    <row r="720" spans="16:16" x14ac:dyDescent="0.3">
      <c r="P720" s="13"/>
    </row>
    <row r="721" spans="16:16" x14ac:dyDescent="0.3">
      <c r="P721" s="13"/>
    </row>
    <row r="722" spans="16:16" x14ac:dyDescent="0.3">
      <c r="P722" s="13"/>
    </row>
    <row r="723" spans="16:16" x14ac:dyDescent="0.3">
      <c r="P723" s="13"/>
    </row>
    <row r="724" spans="16:16" x14ac:dyDescent="0.3">
      <c r="P724" s="13"/>
    </row>
    <row r="725" spans="16:16" x14ac:dyDescent="0.3">
      <c r="P725" s="13"/>
    </row>
    <row r="726" spans="16:16" x14ac:dyDescent="0.3">
      <c r="P726" s="13"/>
    </row>
    <row r="727" spans="16:16" x14ac:dyDescent="0.3">
      <c r="P727" s="13"/>
    </row>
    <row r="728" spans="16:16" x14ac:dyDescent="0.3">
      <c r="P728" s="13"/>
    </row>
    <row r="729" spans="16:16" x14ac:dyDescent="0.3">
      <c r="P729" s="13"/>
    </row>
    <row r="730" spans="16:16" x14ac:dyDescent="0.3">
      <c r="P730" s="13"/>
    </row>
    <row r="731" spans="16:16" x14ac:dyDescent="0.3">
      <c r="P731" s="13"/>
    </row>
    <row r="732" spans="16:16" x14ac:dyDescent="0.3">
      <c r="P732" s="13"/>
    </row>
    <row r="733" spans="16:16" x14ac:dyDescent="0.3">
      <c r="P733" s="13"/>
    </row>
    <row r="734" spans="16:16" x14ac:dyDescent="0.3">
      <c r="P734" s="13"/>
    </row>
    <row r="735" spans="16:16" x14ac:dyDescent="0.3">
      <c r="P735" s="13"/>
    </row>
    <row r="736" spans="16:16" x14ac:dyDescent="0.3">
      <c r="P736" s="13"/>
    </row>
    <row r="737" spans="16:16" x14ac:dyDescent="0.3">
      <c r="P737" s="13"/>
    </row>
    <row r="738" spans="16:16" x14ac:dyDescent="0.3">
      <c r="P738" s="13"/>
    </row>
    <row r="739" spans="16:16" x14ac:dyDescent="0.3">
      <c r="P739" s="13"/>
    </row>
    <row r="740" spans="16:16" x14ac:dyDescent="0.3">
      <c r="P740" s="13"/>
    </row>
    <row r="741" spans="16:16" x14ac:dyDescent="0.3">
      <c r="P741" s="13"/>
    </row>
    <row r="742" spans="16:16" x14ac:dyDescent="0.3">
      <c r="P742" s="13"/>
    </row>
    <row r="743" spans="16:16" x14ac:dyDescent="0.3">
      <c r="P743" s="13"/>
    </row>
    <row r="744" spans="16:16" x14ac:dyDescent="0.3">
      <c r="P744" s="13"/>
    </row>
    <row r="745" spans="16:16" x14ac:dyDescent="0.3">
      <c r="P745" s="13"/>
    </row>
    <row r="746" spans="16:16" x14ac:dyDescent="0.3">
      <c r="P746" s="13"/>
    </row>
    <row r="747" spans="16:16" x14ac:dyDescent="0.3">
      <c r="P747" s="13"/>
    </row>
    <row r="748" spans="16:16" x14ac:dyDescent="0.3">
      <c r="P748" s="13"/>
    </row>
    <row r="749" spans="16:16" x14ac:dyDescent="0.3">
      <c r="P749" s="13"/>
    </row>
    <row r="750" spans="16:16" x14ac:dyDescent="0.3">
      <c r="P750" s="13"/>
    </row>
    <row r="751" spans="16:16" x14ac:dyDescent="0.3">
      <c r="P751" s="13"/>
    </row>
    <row r="752" spans="16:16" x14ac:dyDescent="0.3">
      <c r="P752" s="13"/>
    </row>
    <row r="753" spans="16:16" x14ac:dyDescent="0.3">
      <c r="P753" s="13"/>
    </row>
    <row r="754" spans="16:16" x14ac:dyDescent="0.3">
      <c r="P754" s="13"/>
    </row>
    <row r="755" spans="16:16" x14ac:dyDescent="0.3">
      <c r="P755" s="13"/>
    </row>
    <row r="756" spans="16:16" x14ac:dyDescent="0.3">
      <c r="P756" s="13"/>
    </row>
    <row r="757" spans="16:16" x14ac:dyDescent="0.3">
      <c r="P757" s="13"/>
    </row>
    <row r="758" spans="16:16" x14ac:dyDescent="0.3">
      <c r="P758" s="13"/>
    </row>
    <row r="759" spans="16:16" x14ac:dyDescent="0.3">
      <c r="P759" s="13"/>
    </row>
    <row r="760" spans="16:16" x14ac:dyDescent="0.3">
      <c r="P760" s="13"/>
    </row>
    <row r="761" spans="16:16" x14ac:dyDescent="0.3">
      <c r="P761" s="13"/>
    </row>
    <row r="762" spans="16:16" x14ac:dyDescent="0.3">
      <c r="P762" s="13"/>
    </row>
    <row r="763" spans="16:16" x14ac:dyDescent="0.3">
      <c r="P763" s="13"/>
    </row>
    <row r="764" spans="16:16" x14ac:dyDescent="0.3">
      <c r="P764" s="13"/>
    </row>
    <row r="765" spans="16:16" x14ac:dyDescent="0.3">
      <c r="P765" s="13"/>
    </row>
    <row r="766" spans="16:16" x14ac:dyDescent="0.3">
      <c r="P766" s="13"/>
    </row>
    <row r="767" spans="16:16" x14ac:dyDescent="0.3">
      <c r="P767" s="13"/>
    </row>
    <row r="768" spans="16:16" x14ac:dyDescent="0.3">
      <c r="P768" s="13"/>
    </row>
    <row r="769" spans="16:16" x14ac:dyDescent="0.3">
      <c r="P769" s="13"/>
    </row>
    <row r="770" spans="16:16" x14ac:dyDescent="0.3">
      <c r="P770" s="13"/>
    </row>
    <row r="771" spans="16:16" x14ac:dyDescent="0.3">
      <c r="P771" s="13"/>
    </row>
    <row r="772" spans="16:16" x14ac:dyDescent="0.3">
      <c r="P772" s="13"/>
    </row>
    <row r="773" spans="16:16" x14ac:dyDescent="0.3">
      <c r="P773" s="13"/>
    </row>
    <row r="774" spans="16:16" x14ac:dyDescent="0.3">
      <c r="P774" s="13"/>
    </row>
    <row r="775" spans="16:16" x14ac:dyDescent="0.3">
      <c r="P775" s="13"/>
    </row>
    <row r="776" spans="16:16" x14ac:dyDescent="0.3">
      <c r="P776" s="13"/>
    </row>
    <row r="777" spans="16:16" x14ac:dyDescent="0.3">
      <c r="P777" s="13"/>
    </row>
    <row r="778" spans="16:16" x14ac:dyDescent="0.3">
      <c r="P778" s="13"/>
    </row>
    <row r="779" spans="16:16" x14ac:dyDescent="0.3">
      <c r="P779" s="13"/>
    </row>
    <row r="780" spans="16:16" x14ac:dyDescent="0.3">
      <c r="P780" s="13"/>
    </row>
    <row r="781" spans="16:16" x14ac:dyDescent="0.3">
      <c r="P781" s="13"/>
    </row>
    <row r="782" spans="16:16" x14ac:dyDescent="0.3">
      <c r="P782" s="13"/>
    </row>
    <row r="783" spans="16:16" x14ac:dyDescent="0.3">
      <c r="P783" s="13"/>
    </row>
    <row r="784" spans="16:16" x14ac:dyDescent="0.3">
      <c r="P784" s="13"/>
    </row>
    <row r="785" spans="16:16" x14ac:dyDescent="0.3">
      <c r="P785" s="13"/>
    </row>
    <row r="786" spans="16:16" x14ac:dyDescent="0.3">
      <c r="P786" s="13"/>
    </row>
    <row r="787" spans="16:16" x14ac:dyDescent="0.3">
      <c r="P787" s="13"/>
    </row>
    <row r="788" spans="16:16" x14ac:dyDescent="0.3">
      <c r="P788" s="13"/>
    </row>
    <row r="789" spans="16:16" x14ac:dyDescent="0.3">
      <c r="P789" s="13"/>
    </row>
    <row r="790" spans="16:16" x14ac:dyDescent="0.3">
      <c r="P790" s="13"/>
    </row>
    <row r="791" spans="16:16" x14ac:dyDescent="0.3">
      <c r="P791" s="13"/>
    </row>
    <row r="792" spans="16:16" x14ac:dyDescent="0.3">
      <c r="P792" s="13"/>
    </row>
    <row r="793" spans="16:16" x14ac:dyDescent="0.3">
      <c r="P793" s="13"/>
    </row>
    <row r="794" spans="16:16" x14ac:dyDescent="0.3">
      <c r="P794" s="13"/>
    </row>
    <row r="795" spans="16:16" x14ac:dyDescent="0.3">
      <c r="P795" s="13"/>
    </row>
    <row r="796" spans="16:16" x14ac:dyDescent="0.3">
      <c r="P796" s="13"/>
    </row>
    <row r="797" spans="16:16" x14ac:dyDescent="0.3">
      <c r="P797" s="13"/>
    </row>
    <row r="798" spans="16:16" x14ac:dyDescent="0.3">
      <c r="P798" s="13"/>
    </row>
    <row r="799" spans="16:16" x14ac:dyDescent="0.3">
      <c r="P799" s="13"/>
    </row>
    <row r="800" spans="16:16" x14ac:dyDescent="0.3">
      <c r="P800" s="13"/>
    </row>
    <row r="801" spans="16:16" x14ac:dyDescent="0.3">
      <c r="P801" s="13"/>
    </row>
    <row r="802" spans="16:16" x14ac:dyDescent="0.3">
      <c r="P802" s="13"/>
    </row>
    <row r="803" spans="16:16" x14ac:dyDescent="0.3">
      <c r="P803" s="13"/>
    </row>
    <row r="804" spans="16:16" x14ac:dyDescent="0.3">
      <c r="P804" s="13"/>
    </row>
    <row r="805" spans="16:16" x14ac:dyDescent="0.3">
      <c r="P805" s="13"/>
    </row>
    <row r="806" spans="16:16" x14ac:dyDescent="0.3">
      <c r="P806" s="13"/>
    </row>
    <row r="807" spans="16:16" x14ac:dyDescent="0.3">
      <c r="P807" s="13"/>
    </row>
    <row r="808" spans="16:16" x14ac:dyDescent="0.3">
      <c r="P808" s="13"/>
    </row>
    <row r="809" spans="16:16" x14ac:dyDescent="0.3">
      <c r="P809" s="13"/>
    </row>
    <row r="810" spans="16:16" x14ac:dyDescent="0.3">
      <c r="P810" s="13"/>
    </row>
    <row r="811" spans="16:16" x14ac:dyDescent="0.3">
      <c r="P811" s="13"/>
    </row>
    <row r="812" spans="16:16" x14ac:dyDescent="0.3">
      <c r="P812" s="13"/>
    </row>
    <row r="813" spans="16:16" x14ac:dyDescent="0.3">
      <c r="P813" s="13"/>
    </row>
    <row r="814" spans="16:16" x14ac:dyDescent="0.3">
      <c r="P814" s="13"/>
    </row>
    <row r="815" spans="16:16" x14ac:dyDescent="0.3">
      <c r="P815" s="13"/>
    </row>
    <row r="816" spans="16:16" x14ac:dyDescent="0.3">
      <c r="P816" s="13"/>
    </row>
    <row r="817" spans="16:16" x14ac:dyDescent="0.3">
      <c r="P817" s="13"/>
    </row>
    <row r="818" spans="16:16" x14ac:dyDescent="0.3">
      <c r="P818" s="13"/>
    </row>
    <row r="819" spans="16:16" x14ac:dyDescent="0.3">
      <c r="P819" s="13"/>
    </row>
    <row r="820" spans="16:16" x14ac:dyDescent="0.3">
      <c r="P820" s="13"/>
    </row>
    <row r="821" spans="16:16" x14ac:dyDescent="0.3">
      <c r="P821" s="13"/>
    </row>
    <row r="822" spans="16:16" x14ac:dyDescent="0.3">
      <c r="P822" s="13"/>
    </row>
    <row r="823" spans="16:16" x14ac:dyDescent="0.3">
      <c r="P823" s="13"/>
    </row>
    <row r="824" spans="16:16" x14ac:dyDescent="0.3">
      <c r="P824" s="13"/>
    </row>
    <row r="825" spans="16:16" x14ac:dyDescent="0.3">
      <c r="P825" s="13"/>
    </row>
    <row r="826" spans="16:16" x14ac:dyDescent="0.3">
      <c r="P826" s="13"/>
    </row>
    <row r="827" spans="16:16" x14ac:dyDescent="0.3">
      <c r="P827" s="13"/>
    </row>
    <row r="828" spans="16:16" x14ac:dyDescent="0.3">
      <c r="P828" s="13"/>
    </row>
    <row r="829" spans="16:16" x14ac:dyDescent="0.3">
      <c r="P829" s="13"/>
    </row>
    <row r="830" spans="16:16" x14ac:dyDescent="0.3">
      <c r="P830" s="13"/>
    </row>
    <row r="831" spans="16:16" x14ac:dyDescent="0.3">
      <c r="P831" s="13"/>
    </row>
    <row r="832" spans="16:16" x14ac:dyDescent="0.3">
      <c r="P832" s="13"/>
    </row>
    <row r="833" spans="16:16" x14ac:dyDescent="0.3">
      <c r="P833" s="13"/>
    </row>
    <row r="834" spans="16:16" x14ac:dyDescent="0.3">
      <c r="P834" s="13"/>
    </row>
    <row r="835" spans="16:16" x14ac:dyDescent="0.3">
      <c r="P835" s="13"/>
    </row>
    <row r="836" spans="16:16" x14ac:dyDescent="0.3">
      <c r="P836" s="13"/>
    </row>
    <row r="837" spans="16:16" x14ac:dyDescent="0.3">
      <c r="P837" s="13"/>
    </row>
    <row r="838" spans="16:16" x14ac:dyDescent="0.3">
      <c r="P838" s="13"/>
    </row>
    <row r="839" spans="16:16" x14ac:dyDescent="0.3">
      <c r="P839" s="13"/>
    </row>
    <row r="840" spans="16:16" x14ac:dyDescent="0.3">
      <c r="P840" s="13"/>
    </row>
    <row r="841" spans="16:16" x14ac:dyDescent="0.3">
      <c r="P841" s="13"/>
    </row>
    <row r="842" spans="16:16" x14ac:dyDescent="0.3">
      <c r="P842" s="13"/>
    </row>
    <row r="843" spans="16:16" x14ac:dyDescent="0.3">
      <c r="P843" s="13"/>
    </row>
    <row r="844" spans="16:16" x14ac:dyDescent="0.3">
      <c r="P844" s="13"/>
    </row>
    <row r="845" spans="16:16" x14ac:dyDescent="0.3">
      <c r="P845" s="13"/>
    </row>
    <row r="846" spans="16:16" x14ac:dyDescent="0.3">
      <c r="P846" s="13"/>
    </row>
    <row r="847" spans="16:16" x14ac:dyDescent="0.3">
      <c r="P847" s="13"/>
    </row>
    <row r="848" spans="16:16" x14ac:dyDescent="0.3">
      <c r="P848" s="13"/>
    </row>
    <row r="849" spans="16:16" x14ac:dyDescent="0.3">
      <c r="P849" s="13"/>
    </row>
    <row r="850" spans="16:16" x14ac:dyDescent="0.3">
      <c r="P850" s="13"/>
    </row>
    <row r="851" spans="16:16" x14ac:dyDescent="0.3">
      <c r="P851" s="13"/>
    </row>
    <row r="852" spans="16:16" x14ac:dyDescent="0.3">
      <c r="P852" s="13"/>
    </row>
    <row r="853" spans="16:16" x14ac:dyDescent="0.3">
      <c r="P853" s="13"/>
    </row>
    <row r="854" spans="16:16" x14ac:dyDescent="0.3">
      <c r="P854" s="13"/>
    </row>
    <row r="855" spans="16:16" x14ac:dyDescent="0.3">
      <c r="P855" s="13"/>
    </row>
    <row r="856" spans="16:16" x14ac:dyDescent="0.3">
      <c r="P856" s="13"/>
    </row>
    <row r="857" spans="16:16" x14ac:dyDescent="0.3">
      <c r="P857" s="13"/>
    </row>
    <row r="858" spans="16:16" x14ac:dyDescent="0.3">
      <c r="P858" s="13"/>
    </row>
    <row r="859" spans="16:16" x14ac:dyDescent="0.3">
      <c r="P859" s="13"/>
    </row>
    <row r="860" spans="16:16" x14ac:dyDescent="0.3">
      <c r="P860" s="13"/>
    </row>
    <row r="861" spans="16:16" x14ac:dyDescent="0.3">
      <c r="P861" s="13"/>
    </row>
    <row r="862" spans="16:16" x14ac:dyDescent="0.3">
      <c r="P862" s="13"/>
    </row>
    <row r="863" spans="16:16" x14ac:dyDescent="0.3">
      <c r="P863" s="13"/>
    </row>
    <row r="864" spans="16:16" x14ac:dyDescent="0.3">
      <c r="P864" s="13"/>
    </row>
    <row r="865" spans="16:16" x14ac:dyDescent="0.3">
      <c r="P865" s="13"/>
    </row>
    <row r="866" spans="16:16" x14ac:dyDescent="0.3">
      <c r="P866" s="13"/>
    </row>
    <row r="867" spans="16:16" x14ac:dyDescent="0.3">
      <c r="P867" s="13"/>
    </row>
    <row r="868" spans="16:16" x14ac:dyDescent="0.3">
      <c r="P868" s="13"/>
    </row>
    <row r="869" spans="16:16" x14ac:dyDescent="0.3">
      <c r="P869" s="13"/>
    </row>
    <row r="870" spans="16:16" x14ac:dyDescent="0.3">
      <c r="P870" s="13"/>
    </row>
    <row r="871" spans="16:16" x14ac:dyDescent="0.3">
      <c r="P871" s="13"/>
    </row>
    <row r="872" spans="16:16" x14ac:dyDescent="0.3">
      <c r="P872" s="13"/>
    </row>
    <row r="873" spans="16:16" x14ac:dyDescent="0.3">
      <c r="P873" s="13"/>
    </row>
    <row r="874" spans="16:16" x14ac:dyDescent="0.3">
      <c r="P874" s="13"/>
    </row>
    <row r="875" spans="16:16" x14ac:dyDescent="0.3">
      <c r="P875" s="13"/>
    </row>
    <row r="876" spans="16:16" x14ac:dyDescent="0.3">
      <c r="P876" s="13"/>
    </row>
    <row r="877" spans="16:16" x14ac:dyDescent="0.3">
      <c r="P877" s="13"/>
    </row>
    <row r="878" spans="16:16" x14ac:dyDescent="0.3">
      <c r="P878" s="13"/>
    </row>
    <row r="879" spans="16:16" x14ac:dyDescent="0.3">
      <c r="P879" s="13"/>
    </row>
    <row r="880" spans="16:16" x14ac:dyDescent="0.3">
      <c r="P880" s="13"/>
    </row>
    <row r="881" spans="16:16" x14ac:dyDescent="0.3">
      <c r="P881" s="13"/>
    </row>
    <row r="882" spans="16:16" x14ac:dyDescent="0.3">
      <c r="P882" s="13"/>
    </row>
    <row r="883" spans="16:16" x14ac:dyDescent="0.3">
      <c r="P883" s="13"/>
    </row>
    <row r="884" spans="16:16" x14ac:dyDescent="0.3">
      <c r="P884" s="13"/>
    </row>
    <row r="885" spans="16:16" x14ac:dyDescent="0.3">
      <c r="P885" s="13"/>
    </row>
    <row r="886" spans="16:16" x14ac:dyDescent="0.3">
      <c r="P886" s="13"/>
    </row>
    <row r="887" spans="16:16" x14ac:dyDescent="0.3">
      <c r="P887" s="13"/>
    </row>
    <row r="888" spans="16:16" x14ac:dyDescent="0.3">
      <c r="P888" s="13"/>
    </row>
    <row r="889" spans="16:16" x14ac:dyDescent="0.3">
      <c r="P889" s="13"/>
    </row>
    <row r="890" spans="16:16" x14ac:dyDescent="0.3">
      <c r="P890" s="13"/>
    </row>
    <row r="891" spans="16:16" x14ac:dyDescent="0.3">
      <c r="P891" s="13"/>
    </row>
    <row r="892" spans="16:16" x14ac:dyDescent="0.3">
      <c r="P892" s="13"/>
    </row>
    <row r="893" spans="16:16" x14ac:dyDescent="0.3">
      <c r="P893" s="13"/>
    </row>
    <row r="894" spans="16:16" x14ac:dyDescent="0.3">
      <c r="P894" s="13"/>
    </row>
    <row r="895" spans="16:16" x14ac:dyDescent="0.3">
      <c r="P895" s="13"/>
    </row>
    <row r="896" spans="16:16" x14ac:dyDescent="0.3">
      <c r="P896" s="13"/>
    </row>
    <row r="897" spans="16:16" x14ac:dyDescent="0.3">
      <c r="P897" s="13"/>
    </row>
    <row r="898" spans="16:16" x14ac:dyDescent="0.3">
      <c r="P898" s="13"/>
    </row>
    <row r="899" spans="16:16" x14ac:dyDescent="0.3">
      <c r="P899" s="13"/>
    </row>
    <row r="900" spans="16:16" x14ac:dyDescent="0.3">
      <c r="P900" s="13"/>
    </row>
    <row r="901" spans="16:16" x14ac:dyDescent="0.3">
      <c r="P901" s="13"/>
    </row>
    <row r="902" spans="16:16" x14ac:dyDescent="0.3">
      <c r="P902" s="13"/>
    </row>
    <row r="903" spans="16:16" x14ac:dyDescent="0.3">
      <c r="P903" s="13"/>
    </row>
    <row r="904" spans="16:16" x14ac:dyDescent="0.3">
      <c r="P904" s="13"/>
    </row>
    <row r="905" spans="16:16" x14ac:dyDescent="0.3">
      <c r="P905" s="13"/>
    </row>
    <row r="906" spans="16:16" x14ac:dyDescent="0.3">
      <c r="P906" s="13"/>
    </row>
    <row r="907" spans="16:16" x14ac:dyDescent="0.3">
      <c r="P907" s="13"/>
    </row>
    <row r="908" spans="16:16" x14ac:dyDescent="0.3">
      <c r="P908" s="13"/>
    </row>
    <row r="909" spans="16:16" x14ac:dyDescent="0.3">
      <c r="P909" s="13"/>
    </row>
    <row r="910" spans="16:16" x14ac:dyDescent="0.3">
      <c r="P910" s="13"/>
    </row>
    <row r="911" spans="16:16" x14ac:dyDescent="0.3">
      <c r="P911" s="13"/>
    </row>
    <row r="912" spans="16:16" x14ac:dyDescent="0.3">
      <c r="P912" s="13"/>
    </row>
    <row r="913" spans="16:16" x14ac:dyDescent="0.3">
      <c r="P913" s="13"/>
    </row>
    <row r="914" spans="16:16" x14ac:dyDescent="0.3">
      <c r="P914" s="13"/>
    </row>
    <row r="915" spans="16:16" x14ac:dyDescent="0.3">
      <c r="P915" s="13"/>
    </row>
    <row r="916" spans="16:16" x14ac:dyDescent="0.3">
      <c r="P916" s="13"/>
    </row>
    <row r="917" spans="16:16" x14ac:dyDescent="0.3">
      <c r="P917" s="13"/>
    </row>
    <row r="918" spans="16:16" x14ac:dyDescent="0.3">
      <c r="P918" s="13"/>
    </row>
    <row r="919" spans="16:16" x14ac:dyDescent="0.3">
      <c r="P919" s="13"/>
    </row>
    <row r="920" spans="16:16" x14ac:dyDescent="0.3">
      <c r="P920" s="13"/>
    </row>
    <row r="921" spans="16:16" x14ac:dyDescent="0.3">
      <c r="P921" s="13"/>
    </row>
    <row r="922" spans="16:16" x14ac:dyDescent="0.3">
      <c r="P922" s="13"/>
    </row>
    <row r="923" spans="16:16" x14ac:dyDescent="0.3">
      <c r="P923" s="13"/>
    </row>
    <row r="924" spans="16:16" x14ac:dyDescent="0.3">
      <c r="P924" s="13"/>
    </row>
    <row r="925" spans="16:16" x14ac:dyDescent="0.3">
      <c r="P925" s="13"/>
    </row>
    <row r="926" spans="16:16" x14ac:dyDescent="0.3">
      <c r="P926" s="13"/>
    </row>
    <row r="927" spans="16:16" x14ac:dyDescent="0.3">
      <c r="P927" s="13"/>
    </row>
    <row r="928" spans="16:16" x14ac:dyDescent="0.3">
      <c r="P928" s="13"/>
    </row>
    <row r="929" spans="16:16" x14ac:dyDescent="0.3">
      <c r="P929" s="13"/>
    </row>
    <row r="930" spans="16:16" x14ac:dyDescent="0.3">
      <c r="P930" s="13"/>
    </row>
    <row r="931" spans="16:16" x14ac:dyDescent="0.3">
      <c r="P931" s="13"/>
    </row>
    <row r="932" spans="16:16" x14ac:dyDescent="0.3">
      <c r="P932" s="13"/>
    </row>
    <row r="933" spans="16:16" x14ac:dyDescent="0.3">
      <c r="P933" s="13"/>
    </row>
    <row r="934" spans="16:16" x14ac:dyDescent="0.3">
      <c r="P934" s="13"/>
    </row>
    <row r="935" spans="16:16" x14ac:dyDescent="0.3">
      <c r="P935" s="13"/>
    </row>
    <row r="936" spans="16:16" x14ac:dyDescent="0.3">
      <c r="P936" s="13"/>
    </row>
    <row r="937" spans="16:16" x14ac:dyDescent="0.3">
      <c r="P937" s="13"/>
    </row>
    <row r="938" spans="16:16" x14ac:dyDescent="0.3">
      <c r="P938" s="13"/>
    </row>
    <row r="939" spans="16:16" x14ac:dyDescent="0.3">
      <c r="P939" s="13"/>
    </row>
    <row r="940" spans="16:16" x14ac:dyDescent="0.3">
      <c r="P940" s="13"/>
    </row>
    <row r="941" spans="16:16" x14ac:dyDescent="0.3">
      <c r="P941" s="13"/>
    </row>
    <row r="942" spans="16:16" x14ac:dyDescent="0.3">
      <c r="P942" s="13"/>
    </row>
    <row r="943" spans="16:16" x14ac:dyDescent="0.3">
      <c r="P943" s="13"/>
    </row>
    <row r="944" spans="16:16" x14ac:dyDescent="0.3">
      <c r="P944" s="13"/>
    </row>
    <row r="945" spans="16:16" x14ac:dyDescent="0.3">
      <c r="P945" s="13"/>
    </row>
    <row r="946" spans="16:16" x14ac:dyDescent="0.3">
      <c r="P946" s="13"/>
    </row>
    <row r="947" spans="16:16" x14ac:dyDescent="0.3">
      <c r="P947" s="13"/>
    </row>
    <row r="948" spans="16:16" x14ac:dyDescent="0.3">
      <c r="P948" s="13"/>
    </row>
    <row r="949" spans="16:16" x14ac:dyDescent="0.3">
      <c r="P949" s="13"/>
    </row>
    <row r="950" spans="16:16" x14ac:dyDescent="0.3">
      <c r="P950" s="13"/>
    </row>
    <row r="951" spans="16:16" x14ac:dyDescent="0.3">
      <c r="P951" s="13"/>
    </row>
    <row r="952" spans="16:16" x14ac:dyDescent="0.3">
      <c r="P952" s="13"/>
    </row>
    <row r="953" spans="16:16" x14ac:dyDescent="0.3">
      <c r="P953" s="13"/>
    </row>
    <row r="954" spans="16:16" x14ac:dyDescent="0.3">
      <c r="P954" s="13"/>
    </row>
    <row r="955" spans="16:16" x14ac:dyDescent="0.3">
      <c r="P955" s="13"/>
    </row>
    <row r="956" spans="16:16" x14ac:dyDescent="0.3">
      <c r="P956" s="13"/>
    </row>
    <row r="957" spans="16:16" x14ac:dyDescent="0.3">
      <c r="P957" s="13"/>
    </row>
    <row r="958" spans="16:16" x14ac:dyDescent="0.3">
      <c r="P958" s="13"/>
    </row>
    <row r="959" spans="16:16" x14ac:dyDescent="0.3">
      <c r="P959" s="13"/>
    </row>
    <row r="960" spans="16:16" x14ac:dyDescent="0.3">
      <c r="P960" s="13"/>
    </row>
    <row r="961" spans="16:16" x14ac:dyDescent="0.3">
      <c r="P961" s="13"/>
    </row>
    <row r="962" spans="16:16" x14ac:dyDescent="0.3">
      <c r="P962" s="13"/>
    </row>
    <row r="963" spans="16:16" x14ac:dyDescent="0.3">
      <c r="P963" s="13"/>
    </row>
    <row r="964" spans="16:16" x14ac:dyDescent="0.3">
      <c r="P964" s="13"/>
    </row>
    <row r="965" spans="16:16" x14ac:dyDescent="0.3">
      <c r="P965" s="13"/>
    </row>
    <row r="966" spans="16:16" x14ac:dyDescent="0.3">
      <c r="P966" s="13"/>
    </row>
    <row r="967" spans="16:16" x14ac:dyDescent="0.3">
      <c r="P967" s="13"/>
    </row>
    <row r="968" spans="16:16" x14ac:dyDescent="0.3">
      <c r="P968" s="13"/>
    </row>
    <row r="969" spans="16:16" x14ac:dyDescent="0.3">
      <c r="P969" s="13"/>
    </row>
    <row r="970" spans="16:16" x14ac:dyDescent="0.3">
      <c r="P970" s="13"/>
    </row>
    <row r="971" spans="16:16" x14ac:dyDescent="0.3">
      <c r="P971" s="13"/>
    </row>
    <row r="972" spans="16:16" x14ac:dyDescent="0.3">
      <c r="P972" s="13"/>
    </row>
    <row r="973" spans="16:16" x14ac:dyDescent="0.3">
      <c r="P973" s="13"/>
    </row>
    <row r="974" spans="16:16" x14ac:dyDescent="0.3">
      <c r="P974" s="13"/>
    </row>
    <row r="975" spans="16:16" x14ac:dyDescent="0.3">
      <c r="P975" s="13"/>
    </row>
    <row r="976" spans="16:16" x14ac:dyDescent="0.3">
      <c r="P976" s="13"/>
    </row>
    <row r="977" spans="16:16" x14ac:dyDescent="0.3">
      <c r="P977" s="13"/>
    </row>
    <row r="978" spans="16:16" x14ac:dyDescent="0.3">
      <c r="P978" s="13"/>
    </row>
    <row r="979" spans="16:16" x14ac:dyDescent="0.3">
      <c r="P979" s="13"/>
    </row>
    <row r="980" spans="16:16" x14ac:dyDescent="0.3">
      <c r="P980" s="13"/>
    </row>
    <row r="981" spans="16:16" x14ac:dyDescent="0.3">
      <c r="P981" s="13"/>
    </row>
    <row r="982" spans="16:16" x14ac:dyDescent="0.3">
      <c r="P982" s="13"/>
    </row>
    <row r="983" spans="16:16" x14ac:dyDescent="0.3">
      <c r="P983" s="13"/>
    </row>
    <row r="984" spans="16:16" x14ac:dyDescent="0.3">
      <c r="P984" s="13"/>
    </row>
    <row r="985" spans="16:16" x14ac:dyDescent="0.3">
      <c r="P985" s="13"/>
    </row>
    <row r="986" spans="16:16" x14ac:dyDescent="0.3">
      <c r="P986" s="13"/>
    </row>
    <row r="987" spans="16:16" x14ac:dyDescent="0.3">
      <c r="P987" s="13"/>
    </row>
    <row r="988" spans="16:16" x14ac:dyDescent="0.3">
      <c r="P988" s="13"/>
    </row>
    <row r="989" spans="16:16" x14ac:dyDescent="0.3">
      <c r="P989" s="13"/>
    </row>
    <row r="990" spans="16:16" x14ac:dyDescent="0.3">
      <c r="P990" s="13"/>
    </row>
    <row r="991" spans="16:16" x14ac:dyDescent="0.3">
      <c r="P991" s="13"/>
    </row>
    <row r="992" spans="16:16" x14ac:dyDescent="0.3">
      <c r="P992" s="13"/>
    </row>
    <row r="993" spans="16:16" x14ac:dyDescent="0.3">
      <c r="P993" s="13"/>
    </row>
    <row r="994" spans="16:16" x14ac:dyDescent="0.3">
      <c r="P994" s="13"/>
    </row>
    <row r="995" spans="16:16" x14ac:dyDescent="0.3">
      <c r="P995" s="13"/>
    </row>
    <row r="996" spans="16:16" x14ac:dyDescent="0.3">
      <c r="P996" s="13"/>
    </row>
    <row r="997" spans="16:16" x14ac:dyDescent="0.3">
      <c r="P997" s="13"/>
    </row>
    <row r="998" spans="16:16" x14ac:dyDescent="0.3">
      <c r="P998" s="13"/>
    </row>
    <row r="999" spans="16:16" x14ac:dyDescent="0.3">
      <c r="P999" s="13"/>
    </row>
    <row r="1000" spans="16:16" x14ac:dyDescent="0.3">
      <c r="P1000" s="13"/>
    </row>
    <row r="1001" spans="16:16" x14ac:dyDescent="0.3">
      <c r="P1001" s="13"/>
    </row>
    <row r="1002" spans="16:16" x14ac:dyDescent="0.3">
      <c r="P1002" s="13"/>
    </row>
    <row r="1003" spans="16:16" x14ac:dyDescent="0.3">
      <c r="P1003" s="13"/>
    </row>
    <row r="1004" spans="16:16" x14ac:dyDescent="0.3">
      <c r="P1004" s="13"/>
    </row>
    <row r="1005" spans="16:16" x14ac:dyDescent="0.3">
      <c r="P1005" s="13"/>
    </row>
    <row r="1006" spans="16:16" x14ac:dyDescent="0.3">
      <c r="P1006" s="13"/>
    </row>
    <row r="1007" spans="16:16" x14ac:dyDescent="0.3">
      <c r="P1007" s="13"/>
    </row>
    <row r="1008" spans="16:16" x14ac:dyDescent="0.3">
      <c r="P1008" s="13"/>
    </row>
    <row r="1009" spans="16:16" x14ac:dyDescent="0.3">
      <c r="P1009" s="13"/>
    </row>
    <row r="1010" spans="16:16" x14ac:dyDescent="0.3">
      <c r="P1010" s="13"/>
    </row>
    <row r="1011" spans="16:16" x14ac:dyDescent="0.3">
      <c r="P1011" s="13"/>
    </row>
    <row r="1012" spans="16:16" x14ac:dyDescent="0.3">
      <c r="P1012" s="13"/>
    </row>
    <row r="1013" spans="16:16" x14ac:dyDescent="0.3">
      <c r="P1013" s="13"/>
    </row>
    <row r="1014" spans="16:16" x14ac:dyDescent="0.3">
      <c r="P1014" s="13"/>
    </row>
    <row r="1015" spans="16:16" x14ac:dyDescent="0.3">
      <c r="P1015" s="13"/>
    </row>
    <row r="1016" spans="16:16" x14ac:dyDescent="0.3">
      <c r="P1016" s="13"/>
    </row>
    <row r="1017" spans="16:16" x14ac:dyDescent="0.3">
      <c r="P1017" s="13"/>
    </row>
    <row r="1018" spans="16:16" x14ac:dyDescent="0.3">
      <c r="P1018" s="13"/>
    </row>
    <row r="1019" spans="16:16" x14ac:dyDescent="0.3">
      <c r="P1019" s="13"/>
    </row>
    <row r="1020" spans="16:16" x14ac:dyDescent="0.3">
      <c r="P1020" s="13"/>
    </row>
    <row r="1021" spans="16:16" x14ac:dyDescent="0.3">
      <c r="P1021" s="13"/>
    </row>
    <row r="1022" spans="16:16" x14ac:dyDescent="0.3">
      <c r="P1022" s="13"/>
    </row>
    <row r="1023" spans="16:16" x14ac:dyDescent="0.3">
      <c r="P1023" s="13"/>
    </row>
    <row r="1024" spans="16:16" x14ac:dyDescent="0.3">
      <c r="P1024" s="13"/>
    </row>
    <row r="1025" spans="16:16" x14ac:dyDescent="0.3">
      <c r="P1025" s="13"/>
    </row>
    <row r="1026" spans="16:16" x14ac:dyDescent="0.3">
      <c r="P1026" s="13"/>
    </row>
  </sheetData>
  <sheetProtection selectLockedCells="1"/>
  <mergeCells count="5">
    <mergeCell ref="A14:J14"/>
    <mergeCell ref="A20:J20"/>
    <mergeCell ref="B5:K5"/>
    <mergeCell ref="B4:L4"/>
    <mergeCell ref="L32:M32"/>
  </mergeCells>
  <phoneticPr fontId="8" type="noConversion"/>
  <dataValidations count="4">
    <dataValidation type="decimal" errorStyle="information" allowBlank="1" showInputMessage="1" showErrorMessage="1" errorTitle="Growth Rate Assumption" error="Growth rate must be betwwen 0 and 100 percent" promptTitle="Growth rate assumptions" prompt="Growth rate must be betwwen 0 and 100 percent" sqref="B11" xr:uid="{CEC589B8-E9D8-41B6-B570-40B9F346AE43}">
      <formula1>0</formula1>
      <formula2>1</formula2>
    </dataValidation>
    <dataValidation type="decimal" errorStyle="information" allowBlank="1" showInputMessage="1" showErrorMessage="1" errorTitle="Out of range" error="Values must be 0 to 100" prompt="Annual raise values 0% to 20%" sqref="B12" xr:uid="{860DB4A7-15EB-437E-9857-481D6B0A8E32}">
      <formula1>0</formula1>
      <formula2>0.2</formula2>
    </dataValidation>
    <dataValidation type="decimal" allowBlank="1" showInputMessage="1" showErrorMessage="1" sqref="D16:D18" xr:uid="{9CAB4325-426C-441B-9E0E-DB4F672E518E}">
      <formula1>0</formula1>
      <formula2>0.5</formula2>
    </dataValidation>
    <dataValidation type="decimal" errorStyle="information" allowBlank="1" showInputMessage="1" showErrorMessage="1" errorTitle="Out of range" error="Values must be between 0%-50%" sqref="E16:H18" xr:uid="{D9EB0466-79F3-4CFA-8197-E632B336C17B}">
      <formula1>0</formula1>
      <formula2>0.5</formula2>
    </dataValidation>
  </dataValidation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59283-D055-4262-8283-904B5FF6D0F6}">
  <dimension ref="A1:AMC1017"/>
  <sheetViews>
    <sheetView zoomScale="55" zoomScaleNormal="55" workbookViewId="0">
      <selection activeCell="N39" sqref="N39"/>
    </sheetView>
  </sheetViews>
  <sheetFormatPr defaultColWidth="9" defaultRowHeight="16.5" x14ac:dyDescent="0.3"/>
  <cols>
    <col min="1" max="1" width="23.140625" style="22" bestFit="1" customWidth="1"/>
    <col min="2" max="2" width="15" style="22" bestFit="1" customWidth="1"/>
    <col min="3" max="3" width="15.7109375" style="22" bestFit="1" customWidth="1"/>
    <col min="4" max="4" width="8.7109375" style="22" bestFit="1" customWidth="1"/>
    <col min="5" max="6" width="11" style="22" bestFit="1" customWidth="1"/>
    <col min="7" max="7" width="11.28515625" style="22" bestFit="1" customWidth="1"/>
    <col min="8" max="8" width="19.85546875" style="22" bestFit="1" customWidth="1"/>
    <col min="9" max="9" width="14.140625" style="22" bestFit="1" customWidth="1"/>
    <col min="10" max="10" width="12.140625" style="22" bestFit="1" customWidth="1"/>
    <col min="11" max="11" width="11" style="22" bestFit="1" customWidth="1"/>
    <col min="12" max="12" width="38.42578125" style="22" bestFit="1" customWidth="1"/>
    <col min="13" max="13" width="21.140625" style="22" customWidth="1"/>
    <col min="14" max="14" width="32" style="22" bestFit="1" customWidth="1"/>
    <col min="15" max="15" width="24.42578125" style="22" bestFit="1" customWidth="1"/>
    <col min="16" max="16" width="21.85546875" style="22" customWidth="1"/>
    <col min="17" max="17" width="23.85546875" style="22" bestFit="1" customWidth="1"/>
    <col min="18" max="18" width="29.28515625" style="22" bestFit="1" customWidth="1"/>
    <col min="19" max="19" width="19.5703125" style="22" bestFit="1" customWidth="1"/>
    <col min="20" max="20" width="19.85546875" style="22" customWidth="1"/>
    <col min="21" max="21" width="21.85546875" style="22" customWidth="1"/>
    <col min="22" max="22" width="22.28515625" style="22" customWidth="1"/>
    <col min="23" max="23" width="22.7109375" style="22" customWidth="1"/>
    <col min="24" max="1016" width="14.7109375" style="22" bestFit="1" customWidth="1"/>
    <col min="1017" max="1017" width="10.140625" style="22" bestFit="1" customWidth="1"/>
    <col min="1018" max="16384" width="9" style="22"/>
  </cols>
  <sheetData>
    <row r="1" spans="1:22" ht="24.75" x14ac:dyDescent="0.5">
      <c r="A1" s="21" t="s">
        <v>23358</v>
      </c>
    </row>
    <row r="3" spans="1:22" x14ac:dyDescent="0.3">
      <c r="A3" s="22" t="s">
        <v>23399</v>
      </c>
    </row>
    <row r="4" spans="1:22" ht="18" customHeight="1" x14ac:dyDescent="0.35">
      <c r="A4" s="23" t="s">
        <v>23400</v>
      </c>
      <c r="B4" s="197" t="s">
        <v>23359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T4" s="24"/>
    </row>
    <row r="5" spans="1:22" ht="18" x14ac:dyDescent="0.35">
      <c r="A5" s="23" t="s">
        <v>23401</v>
      </c>
      <c r="B5" s="196" t="s">
        <v>23402</v>
      </c>
      <c r="C5" s="196"/>
      <c r="D5" s="196"/>
      <c r="E5" s="196"/>
      <c r="F5" s="196"/>
      <c r="G5" s="196"/>
      <c r="H5" s="196"/>
      <c r="I5" s="196"/>
      <c r="J5" s="196"/>
      <c r="K5" s="196"/>
    </row>
    <row r="6" spans="1:22" ht="18" x14ac:dyDescent="0.35">
      <c r="A6" s="23" t="s">
        <v>23403</v>
      </c>
      <c r="B6" s="22" t="s">
        <v>23360</v>
      </c>
      <c r="U6" s="24"/>
    </row>
    <row r="7" spans="1:22" ht="18" x14ac:dyDescent="0.35">
      <c r="A7" s="23" t="s">
        <v>23391</v>
      </c>
      <c r="B7" s="22" t="s">
        <v>23404</v>
      </c>
      <c r="V7" s="25"/>
    </row>
    <row r="11" spans="1:22" x14ac:dyDescent="0.3">
      <c r="A11" s="26" t="s">
        <v>23353</v>
      </c>
      <c r="B11" s="27">
        <v>0.44</v>
      </c>
      <c r="R11" s="13" t="s">
        <v>23346</v>
      </c>
      <c r="S11" s="13"/>
    </row>
    <row r="12" spans="1:22" x14ac:dyDescent="0.3">
      <c r="A12" s="26" t="s">
        <v>23392</v>
      </c>
      <c r="B12" s="27">
        <v>0.05</v>
      </c>
      <c r="L12" s="66"/>
      <c r="M12" s="66" t="s">
        <v>23373</v>
      </c>
      <c r="N12" s="66" t="s">
        <v>23393</v>
      </c>
      <c r="O12" s="66" t="s">
        <v>23394</v>
      </c>
      <c r="P12" s="66" t="s">
        <v>23395</v>
      </c>
      <c r="Q12" s="66" t="s">
        <v>23396</v>
      </c>
      <c r="R12" s="29" t="s">
        <v>23344</v>
      </c>
      <c r="S12" s="13">
        <v>1000</v>
      </c>
    </row>
    <row r="13" spans="1:22" x14ac:dyDescent="0.3">
      <c r="L13" s="67"/>
      <c r="M13" s="67"/>
      <c r="N13" s="68"/>
      <c r="O13" s="67"/>
      <c r="P13" s="67"/>
      <c r="Q13" s="69"/>
      <c r="R13" s="29" t="s">
        <v>23397</v>
      </c>
      <c r="S13" s="30">
        <v>169393605.18999979</v>
      </c>
    </row>
    <row r="14" spans="1:22" x14ac:dyDescent="0.3">
      <c r="A14" s="199" t="s">
        <v>23352</v>
      </c>
      <c r="B14" s="199"/>
      <c r="C14" s="199"/>
      <c r="D14" s="199"/>
      <c r="E14" s="199"/>
      <c r="F14" s="199"/>
      <c r="G14" s="199"/>
      <c r="H14" s="199"/>
      <c r="I14" s="199"/>
      <c r="J14" s="199"/>
      <c r="L14" s="66" t="s">
        <v>23345</v>
      </c>
      <c r="M14" s="45">
        <f>COUNT(Calculations!A2:A1001)</f>
        <v>1000</v>
      </c>
      <c r="N14" s="46">
        <v>1000</v>
      </c>
      <c r="O14" s="47">
        <f>M14</f>
        <v>1000</v>
      </c>
      <c r="P14" s="48">
        <f>SUM(J16:J18)</f>
        <v>1200</v>
      </c>
      <c r="Q14" s="47">
        <f>SUM(J16:J18)</f>
        <v>1200</v>
      </c>
      <c r="R14" s="29" t="s">
        <v>23342</v>
      </c>
      <c r="S14" s="30">
        <v>621050000</v>
      </c>
    </row>
    <row r="15" spans="1:22" x14ac:dyDescent="0.3">
      <c r="A15" s="137" t="s">
        <v>23350</v>
      </c>
      <c r="B15" s="190" t="s">
        <v>23349</v>
      </c>
      <c r="C15" s="190" t="s">
        <v>23348</v>
      </c>
      <c r="D15" s="190" t="s">
        <v>1927</v>
      </c>
      <c r="E15" s="190" t="s">
        <v>1926</v>
      </c>
      <c r="F15" s="190" t="s">
        <v>1925</v>
      </c>
      <c r="G15" s="190" t="s">
        <v>1924</v>
      </c>
      <c r="H15" s="190" t="s">
        <v>1923</v>
      </c>
      <c r="I15" s="190" t="s">
        <v>1933</v>
      </c>
      <c r="J15" s="190" t="s">
        <v>23347</v>
      </c>
      <c r="L15" s="61"/>
      <c r="M15" s="61"/>
      <c r="N15" s="98"/>
      <c r="O15" s="98"/>
      <c r="P15" s="61"/>
      <c r="Q15" s="62"/>
      <c r="R15" s="29" t="s">
        <v>23340</v>
      </c>
      <c r="S15" s="32">
        <v>20000</v>
      </c>
    </row>
    <row r="16" spans="1:22" x14ac:dyDescent="0.3">
      <c r="A16" s="137" t="s">
        <v>12</v>
      </c>
      <c r="B16" s="140">
        <v>30000</v>
      </c>
      <c r="C16" s="140">
        <v>65000</v>
      </c>
      <c r="D16" s="34">
        <v>0.12</v>
      </c>
      <c r="E16" s="34">
        <v>0.17</v>
      </c>
      <c r="F16" s="34">
        <v>0.2</v>
      </c>
      <c r="G16" s="34">
        <v>0.22</v>
      </c>
      <c r="H16" s="34">
        <v>0.1</v>
      </c>
      <c r="I16" s="140">
        <v>600000</v>
      </c>
      <c r="J16" s="35">
        <v>400</v>
      </c>
      <c r="L16" s="70" t="s">
        <v>23343</v>
      </c>
      <c r="M16" s="49">
        <f>SUM(Calculations!H2:H1001)</f>
        <v>699144198</v>
      </c>
      <c r="N16" s="50">
        <f>M16*(1+B11)</f>
        <v>1006767645.12</v>
      </c>
      <c r="O16" s="50">
        <f>M16*(O24/M24)</f>
        <v>770600042.5389725</v>
      </c>
      <c r="P16" s="51">
        <f>P14*M21</f>
        <v>838973037.60000002</v>
      </c>
      <c r="Q16" s="51">
        <f>M16*(1+B11)+(M21*(Q14-M14)) +(M16*(O24/M24)-M16)</f>
        <v>1218052329.2589726</v>
      </c>
      <c r="R16" s="29" t="s">
        <v>23338</v>
      </c>
      <c r="S16" s="36">
        <v>72011493</v>
      </c>
    </row>
    <row r="17" spans="1:1017" x14ac:dyDescent="0.3">
      <c r="A17" s="137" t="s">
        <v>0</v>
      </c>
      <c r="B17" s="140">
        <v>50000</v>
      </c>
      <c r="C17" s="140">
        <v>80000</v>
      </c>
      <c r="D17" s="34">
        <v>0.15</v>
      </c>
      <c r="E17" s="34">
        <v>0.18</v>
      </c>
      <c r="F17" s="34">
        <v>0.25</v>
      </c>
      <c r="G17" s="34">
        <v>0.3</v>
      </c>
      <c r="H17" s="34">
        <v>0.13</v>
      </c>
      <c r="I17" s="140">
        <v>700000</v>
      </c>
      <c r="J17" s="35">
        <v>400</v>
      </c>
      <c r="L17" s="70" t="s">
        <v>23341</v>
      </c>
      <c r="M17" s="49">
        <f>SUM(Calculations!I2:I1001)</f>
        <v>621050000</v>
      </c>
      <c r="N17" s="50">
        <f>SUMPRODUCT(J22:J24,I16:I18)</f>
        <v>703700000</v>
      </c>
      <c r="O17" s="50">
        <f>M17</f>
        <v>621050000</v>
      </c>
      <c r="P17" s="51">
        <f>SUMPRODUCT(J16:J18,I22:I24)</f>
        <v>740000000</v>
      </c>
      <c r="Q17" s="51">
        <f>SUMPRODUCT(I16:I18,J16:J18)</f>
        <v>840000000</v>
      </c>
      <c r="R17" s="29" t="s">
        <v>23398</v>
      </c>
      <c r="S17" s="36">
        <v>97382112.189999864</v>
      </c>
    </row>
    <row r="18" spans="1:1017" x14ac:dyDescent="0.3">
      <c r="A18" s="137" t="s">
        <v>3</v>
      </c>
      <c r="B18" s="140">
        <v>75000</v>
      </c>
      <c r="C18" s="140">
        <v>125000</v>
      </c>
      <c r="D18" s="34">
        <v>0.15</v>
      </c>
      <c r="E18" s="34">
        <v>0.22</v>
      </c>
      <c r="F18" s="34">
        <v>0.25</v>
      </c>
      <c r="G18" s="34">
        <v>0.33</v>
      </c>
      <c r="H18" s="34">
        <v>0.15</v>
      </c>
      <c r="I18" s="140">
        <v>800000</v>
      </c>
      <c r="J18" s="35">
        <v>400</v>
      </c>
      <c r="L18" s="70" t="s">
        <v>23339</v>
      </c>
      <c r="M18" s="52">
        <f>M16/M17</f>
        <v>1.1257454279043555</v>
      </c>
      <c r="N18" s="53">
        <f>N16/N17</f>
        <v>1.4306773413670599</v>
      </c>
      <c r="O18" s="53">
        <f>O16/O17</f>
        <v>1.2408019362997706</v>
      </c>
      <c r="P18" s="53">
        <f>P16/P17</f>
        <v>1.1337473481081082</v>
      </c>
      <c r="Q18" s="53">
        <f>Q16/Q17</f>
        <v>1.4500622967368721</v>
      </c>
    </row>
    <row r="19" spans="1:1017" x14ac:dyDescent="0.3">
      <c r="L19" s="70" t="s">
        <v>23337</v>
      </c>
      <c r="M19" s="54">
        <f>SUM(Calculations!G2:G1001)</f>
        <v>20000</v>
      </c>
      <c r="N19" s="55">
        <f>N16/M20</f>
        <v>28800</v>
      </c>
      <c r="O19" s="56">
        <f>M19</f>
        <v>20000</v>
      </c>
      <c r="P19" s="56">
        <f>P16/M20</f>
        <v>24000</v>
      </c>
      <c r="Q19" s="56">
        <f>(N19-M19)+(P19-M19)+O19</f>
        <v>32800</v>
      </c>
    </row>
    <row r="20" spans="1:1017" ht="16.5" customHeight="1" x14ac:dyDescent="0.3">
      <c r="A20" s="200" t="s">
        <v>23351</v>
      </c>
      <c r="B20" s="201"/>
      <c r="C20" s="201"/>
      <c r="D20" s="201"/>
      <c r="E20" s="201"/>
      <c r="F20" s="201"/>
      <c r="G20" s="201"/>
      <c r="H20" s="201"/>
      <c r="I20" s="201"/>
      <c r="J20" s="202"/>
      <c r="L20" s="70" t="s">
        <v>23336</v>
      </c>
      <c r="M20" s="57">
        <f>M16/M19</f>
        <v>34957.209900000002</v>
      </c>
      <c r="N20" s="58">
        <f>N16/N19</f>
        <v>34957.209900000002</v>
      </c>
      <c r="O20" s="59">
        <f>O16/O19</f>
        <v>38530.002126948624</v>
      </c>
      <c r="P20" s="51">
        <f>P16/P19</f>
        <v>34957.209900000002</v>
      </c>
      <c r="Q20" s="51">
        <f>Q16/Q19</f>
        <v>37135.741745700383</v>
      </c>
    </row>
    <row r="21" spans="1:1017" ht="16.5" customHeight="1" x14ac:dyDescent="0.3">
      <c r="A21" s="137" t="s">
        <v>23350</v>
      </c>
      <c r="B21" s="190" t="s">
        <v>23349</v>
      </c>
      <c r="C21" s="190" t="s">
        <v>23348</v>
      </c>
      <c r="D21" s="190" t="s">
        <v>1927</v>
      </c>
      <c r="E21" s="190" t="s">
        <v>1926</v>
      </c>
      <c r="F21" s="190" t="s">
        <v>1925</v>
      </c>
      <c r="G21" s="190" t="s">
        <v>1924</v>
      </c>
      <c r="H21" s="190" t="s">
        <v>1923</v>
      </c>
      <c r="I21" s="190" t="s">
        <v>1933</v>
      </c>
      <c r="J21" s="190" t="s">
        <v>23347</v>
      </c>
      <c r="L21" s="70" t="s">
        <v>23335</v>
      </c>
      <c r="M21" s="49">
        <f>M16/M14</f>
        <v>699144.19799999997</v>
      </c>
      <c r="N21" s="60">
        <f>N16/N14</f>
        <v>1006767.64512</v>
      </c>
      <c r="O21" s="50">
        <f>O16/O14</f>
        <v>770600.04253897246</v>
      </c>
      <c r="P21" s="51">
        <f>M21</f>
        <v>699144.19799999997</v>
      </c>
      <c r="Q21" s="51">
        <f>Q16/Q14</f>
        <v>1015043.6077158105</v>
      </c>
    </row>
    <row r="22" spans="1:1017" ht="16.5" customHeight="1" x14ac:dyDescent="0.3">
      <c r="A22" s="193" t="s">
        <v>12</v>
      </c>
      <c r="B22" s="145">
        <v>30000</v>
      </c>
      <c r="C22" s="145">
        <v>65000</v>
      </c>
      <c r="D22" s="139">
        <v>0.1</v>
      </c>
      <c r="E22" s="139">
        <v>0.15</v>
      </c>
      <c r="F22" s="139">
        <v>0.18</v>
      </c>
      <c r="G22" s="139">
        <v>0.22</v>
      </c>
      <c r="H22" s="139">
        <v>0.1</v>
      </c>
      <c r="I22" s="141">
        <v>500000</v>
      </c>
      <c r="J22" s="138">
        <f>COUNTIF(Calculations!E:E,A22)</f>
        <v>310</v>
      </c>
      <c r="L22" s="61"/>
      <c r="M22" s="61"/>
      <c r="N22" s="62"/>
      <c r="O22" s="62"/>
      <c r="P22" s="62"/>
      <c r="Q22" s="62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</row>
    <row r="23" spans="1:1017" ht="16.5" customHeight="1" x14ac:dyDescent="0.3">
      <c r="A23" s="193" t="s">
        <v>0</v>
      </c>
      <c r="B23" s="145">
        <v>50000</v>
      </c>
      <c r="C23" s="145">
        <v>80000</v>
      </c>
      <c r="D23" s="139">
        <v>0.13</v>
      </c>
      <c r="E23" s="139">
        <v>0.17</v>
      </c>
      <c r="F23" s="139">
        <v>0.21</v>
      </c>
      <c r="G23" s="139">
        <v>0.26</v>
      </c>
      <c r="H23" s="139">
        <v>0.13</v>
      </c>
      <c r="I23" s="141">
        <v>600000</v>
      </c>
      <c r="J23" s="138">
        <f>COUNTIF(Calculations!E:E,A23)</f>
        <v>343</v>
      </c>
      <c r="L23" s="70" t="s">
        <v>23334</v>
      </c>
      <c r="M23" s="63">
        <f>SUM(Calculations!F2:F1001)</f>
        <v>72011493</v>
      </c>
      <c r="N23" s="50">
        <f>(M23/M14)*N14</f>
        <v>72011493</v>
      </c>
      <c r="O23" s="50">
        <f>M23*(1+B12)</f>
        <v>75612067.650000006</v>
      </c>
      <c r="P23" s="50">
        <f>(M23/M14)*P14</f>
        <v>86413791.600000009</v>
      </c>
      <c r="Q23" s="50">
        <f>(M23/M14)*Q14*(1+B12)</f>
        <v>90734481.180000007</v>
      </c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</row>
    <row r="24" spans="1:1017" ht="16.5" customHeight="1" x14ac:dyDescent="0.3">
      <c r="A24" s="136" t="s">
        <v>3</v>
      </c>
      <c r="B24" s="145">
        <v>75000</v>
      </c>
      <c r="C24" s="145">
        <v>125000</v>
      </c>
      <c r="D24" s="139">
        <v>0.15</v>
      </c>
      <c r="E24" s="139">
        <v>0.19</v>
      </c>
      <c r="F24" s="139">
        <v>0.23</v>
      </c>
      <c r="G24" s="139">
        <v>0.3</v>
      </c>
      <c r="H24" s="139">
        <v>0.15</v>
      </c>
      <c r="I24" s="141">
        <v>750000</v>
      </c>
      <c r="J24" s="138">
        <f>COUNTIF(Calculations!E:E,A24)</f>
        <v>347</v>
      </c>
      <c r="L24" s="70" t="s">
        <v>23333</v>
      </c>
      <c r="M24" s="63">
        <f>SUM(Calculations!T2:T1001)</f>
        <v>97382112.189999938</v>
      </c>
      <c r="N24" s="50">
        <f>M25*N19</f>
        <v>140230241.55359989</v>
      </c>
      <c r="O24" s="50">
        <f>SUM(Calculations!AB2:AB1001)</f>
        <v>107335024.75000006</v>
      </c>
      <c r="P24" s="50">
        <f>M25*P19</f>
        <v>116858534.62799992</v>
      </c>
      <c r="Q24" s="50">
        <f>Q25*Q19</f>
        <v>159706663.99159989</v>
      </c>
    </row>
    <row r="25" spans="1:1017" x14ac:dyDescent="0.3">
      <c r="J25" s="41"/>
      <c r="L25" s="70" t="s">
        <v>23332</v>
      </c>
      <c r="M25" s="63">
        <f>M24/M19</f>
        <v>4869.1056094999967</v>
      </c>
      <c r="N25" s="50">
        <f>M25</f>
        <v>4869.1056094999967</v>
      </c>
      <c r="O25" s="50">
        <f>O24/O19</f>
        <v>5366.7512375000033</v>
      </c>
      <c r="P25" s="50">
        <f>M25</f>
        <v>4869.1056094999967</v>
      </c>
      <c r="Q25" s="50">
        <f>M25</f>
        <v>4869.1056094999967</v>
      </c>
    </row>
    <row r="26" spans="1:1017" x14ac:dyDescent="0.3">
      <c r="L26" s="70" t="s">
        <v>23331</v>
      </c>
      <c r="M26" s="64">
        <f>SUM(Calculations!U2:U1001)</f>
        <v>169393605.19000009</v>
      </c>
      <c r="N26" s="50">
        <f>N23+N24</f>
        <v>212241734.55359989</v>
      </c>
      <c r="O26" s="50">
        <f>O23+O24</f>
        <v>182947092.40000007</v>
      </c>
      <c r="P26" s="65">
        <f>P23+P24</f>
        <v>203272326.22799993</v>
      </c>
      <c r="Q26" s="65">
        <f>Q23+Q24</f>
        <v>250441145.17159989</v>
      </c>
    </row>
    <row r="27" spans="1:1017" x14ac:dyDescent="0.3">
      <c r="L27" s="61"/>
      <c r="M27" s="61"/>
      <c r="N27" s="62"/>
      <c r="O27" s="62"/>
      <c r="P27" s="62"/>
      <c r="Q27" s="62"/>
    </row>
    <row r="28" spans="1:1017" x14ac:dyDescent="0.3">
      <c r="L28" s="70" t="s">
        <v>23330</v>
      </c>
      <c r="M28" s="63">
        <f>M16-M26</f>
        <v>529750592.80999994</v>
      </c>
      <c r="N28" s="50">
        <f>N16-N26</f>
        <v>794525910.56640005</v>
      </c>
      <c r="O28" s="50">
        <f>O16-O26</f>
        <v>587652950.1389724</v>
      </c>
      <c r="P28" s="50">
        <f>M29*P14</f>
        <v>635700711.37199998</v>
      </c>
      <c r="Q28" s="50">
        <f>Q16-Q26</f>
        <v>967611184.08737278</v>
      </c>
    </row>
    <row r="29" spans="1:1017" x14ac:dyDescent="0.3">
      <c r="K29" s="43"/>
      <c r="L29" s="70" t="s">
        <v>23329</v>
      </c>
      <c r="M29" s="63">
        <f>M28/M14</f>
        <v>529750.59280999994</v>
      </c>
      <c r="N29" s="50">
        <f>N28/N14</f>
        <v>794525.91056640004</v>
      </c>
      <c r="O29" s="50">
        <f>O28/O14</f>
        <v>587652.95013897237</v>
      </c>
      <c r="P29" s="50">
        <f>M29</f>
        <v>529750.59280999994</v>
      </c>
      <c r="Q29" s="50">
        <f>Q28/Q14</f>
        <v>806342.653406144</v>
      </c>
    </row>
    <row r="30" spans="1:1017" x14ac:dyDescent="0.3">
      <c r="A30" s="194" t="s">
        <v>23409</v>
      </c>
      <c r="B30" s="194"/>
      <c r="C30" s="194"/>
      <c r="D30" s="194"/>
      <c r="E30" s="194"/>
      <c r="F30" s="194"/>
      <c r="G30" s="194"/>
      <c r="H30" s="194"/>
      <c r="I30" s="194"/>
      <c r="J30" s="194"/>
      <c r="K30" s="43"/>
      <c r="L30" s="70" t="s">
        <v>23361</v>
      </c>
      <c r="M30" s="63"/>
      <c r="N30" s="121">
        <f>N16-$M$16</f>
        <v>307623447.12</v>
      </c>
      <c r="O30" s="121">
        <f>O16-$M$16</f>
        <v>71455844.538972497</v>
      </c>
      <c r="P30" s="121">
        <f>P16-$M$16</f>
        <v>139828839.60000002</v>
      </c>
      <c r="Q30" s="121">
        <f>Q16-$M$16</f>
        <v>518908131.25897264</v>
      </c>
    </row>
    <row r="31" spans="1:1017" x14ac:dyDescent="0.3">
      <c r="A31" s="190"/>
      <c r="B31" s="190" t="s">
        <v>23349</v>
      </c>
      <c r="C31" s="190" t="s">
        <v>23348</v>
      </c>
      <c r="D31" s="190" t="s">
        <v>1927</v>
      </c>
      <c r="E31" s="190" t="s">
        <v>1926</v>
      </c>
      <c r="F31" s="190" t="s">
        <v>1925</v>
      </c>
      <c r="G31" s="190" t="s">
        <v>1924</v>
      </c>
      <c r="H31" s="190" t="s">
        <v>1923</v>
      </c>
      <c r="I31" s="190" t="s">
        <v>1933</v>
      </c>
      <c r="J31" s="190" t="s">
        <v>23347</v>
      </c>
      <c r="K31" s="43"/>
      <c r="L31" s="94"/>
      <c r="M31" s="95"/>
      <c r="N31" s="96"/>
      <c r="O31" s="96"/>
      <c r="P31" s="97"/>
      <c r="Q31" s="97"/>
    </row>
    <row r="32" spans="1:1017" x14ac:dyDescent="0.3">
      <c r="A32" s="190" t="s">
        <v>12</v>
      </c>
      <c r="B32" s="42">
        <f t="shared" ref="B32:J32" si="0">SUM(B16-B22)/B22</f>
        <v>0</v>
      </c>
      <c r="C32" s="42">
        <f t="shared" si="0"/>
        <v>0</v>
      </c>
      <c r="D32" s="42">
        <f t="shared" si="0"/>
        <v>0.1999999999999999</v>
      </c>
      <c r="E32" s="42">
        <f t="shared" si="0"/>
        <v>0.13333333333333347</v>
      </c>
      <c r="F32" s="42">
        <f t="shared" si="0"/>
        <v>0.11111111111111122</v>
      </c>
      <c r="G32" s="42">
        <f t="shared" si="0"/>
        <v>0</v>
      </c>
      <c r="H32" s="42">
        <f t="shared" si="0"/>
        <v>0</v>
      </c>
      <c r="I32" s="34">
        <f t="shared" si="0"/>
        <v>0.2</v>
      </c>
      <c r="J32" s="34">
        <f t="shared" si="0"/>
        <v>0.29032258064516131</v>
      </c>
      <c r="P32" s="191"/>
    </row>
    <row r="33" spans="1:18" x14ac:dyDescent="0.3">
      <c r="A33" s="190" t="s">
        <v>0</v>
      </c>
      <c r="B33" s="42">
        <f t="shared" ref="B33:J33" si="1">SUM(B17-B23)/B23</f>
        <v>0</v>
      </c>
      <c r="C33" s="42">
        <f t="shared" si="1"/>
        <v>0</v>
      </c>
      <c r="D33" s="42">
        <f t="shared" si="1"/>
        <v>0.15384615384615377</v>
      </c>
      <c r="E33" s="42">
        <f t="shared" si="1"/>
        <v>5.8823529411764594E-2</v>
      </c>
      <c r="F33" s="42">
        <f t="shared" si="1"/>
        <v>0.19047619047619052</v>
      </c>
      <c r="G33" s="42">
        <f t="shared" si="1"/>
        <v>0.15384615384615377</v>
      </c>
      <c r="H33" s="42">
        <f t="shared" si="1"/>
        <v>0</v>
      </c>
      <c r="I33" s="34">
        <f t="shared" si="1"/>
        <v>0.16666666666666666</v>
      </c>
      <c r="J33" s="34">
        <f t="shared" si="1"/>
        <v>0.16618075801749271</v>
      </c>
      <c r="P33" s="191"/>
    </row>
    <row r="34" spans="1:18" x14ac:dyDescent="0.3">
      <c r="A34" s="190" t="s">
        <v>3</v>
      </c>
      <c r="B34" s="42">
        <f t="shared" ref="B34:J34" si="2">SUM(B18-B24)/B24</f>
        <v>0</v>
      </c>
      <c r="C34" s="42">
        <f t="shared" si="2"/>
        <v>0</v>
      </c>
      <c r="D34" s="42">
        <f t="shared" si="2"/>
        <v>0</v>
      </c>
      <c r="E34" s="42">
        <f t="shared" si="2"/>
        <v>0.15789473684210525</v>
      </c>
      <c r="F34" s="42">
        <f t="shared" si="2"/>
        <v>8.6956521739130391E-2</v>
      </c>
      <c r="G34" s="42">
        <f t="shared" si="2"/>
        <v>0.10000000000000009</v>
      </c>
      <c r="H34" s="42">
        <f t="shared" si="2"/>
        <v>0</v>
      </c>
      <c r="I34" s="34">
        <f t="shared" si="2"/>
        <v>6.6666666666666666E-2</v>
      </c>
      <c r="J34" s="34">
        <f t="shared" si="2"/>
        <v>0.15273775216138327</v>
      </c>
      <c r="P34" s="191"/>
    </row>
    <row r="35" spans="1:18" x14ac:dyDescent="0.3">
      <c r="O35" s="192"/>
      <c r="P35" s="192"/>
    </row>
    <row r="36" spans="1:18" x14ac:dyDescent="0.3">
      <c r="L36" s="143"/>
      <c r="R36" s="13"/>
    </row>
    <row r="37" spans="1:18" x14ac:dyDescent="0.3">
      <c r="L37" s="143"/>
      <c r="P37" s="29"/>
      <c r="R37" s="13"/>
    </row>
    <row r="38" spans="1:18" x14ac:dyDescent="0.3">
      <c r="P38" s="29"/>
      <c r="Q38" s="13"/>
      <c r="R38" s="13"/>
    </row>
    <row r="39" spans="1:18" x14ac:dyDescent="0.3">
      <c r="P39" s="13"/>
      <c r="Q39" s="13"/>
      <c r="R39" s="13"/>
    </row>
    <row r="40" spans="1:18" x14ac:dyDescent="0.3">
      <c r="L40" s="192"/>
      <c r="N40" s="192"/>
      <c r="O40" s="192"/>
      <c r="P40" s="192"/>
    </row>
    <row r="41" spans="1:18" x14ac:dyDescent="0.3">
      <c r="K41" s="192"/>
      <c r="L41" s="143"/>
      <c r="M41" s="192"/>
      <c r="N41" s="143"/>
    </row>
    <row r="42" spans="1:18" x14ac:dyDescent="0.3">
      <c r="L42" s="143"/>
      <c r="N42" s="143"/>
      <c r="P42" s="13"/>
    </row>
    <row r="43" spans="1:18" x14ac:dyDescent="0.3">
      <c r="L43" s="143"/>
      <c r="M43" s="143"/>
      <c r="P43" s="13"/>
    </row>
    <row r="44" spans="1:18" x14ac:dyDescent="0.3">
      <c r="P44" s="13"/>
    </row>
    <row r="45" spans="1:18" x14ac:dyDescent="0.3">
      <c r="P45" s="13"/>
    </row>
    <row r="46" spans="1:18" x14ac:dyDescent="0.3">
      <c r="L46" s="144"/>
      <c r="P46" s="13"/>
    </row>
    <row r="47" spans="1:18" x14ac:dyDescent="0.3">
      <c r="L47" s="144"/>
      <c r="P47" s="13"/>
    </row>
    <row r="48" spans="1:18" x14ac:dyDescent="0.3">
      <c r="H48" s="25"/>
      <c r="L48" s="144"/>
      <c r="P48" s="13"/>
    </row>
    <row r="49" spans="12:16" x14ac:dyDescent="0.3">
      <c r="P49" s="13"/>
    </row>
    <row r="50" spans="12:16" x14ac:dyDescent="0.3">
      <c r="P50" s="13"/>
    </row>
    <row r="51" spans="12:16" x14ac:dyDescent="0.3">
      <c r="P51" s="13"/>
    </row>
    <row r="52" spans="12:16" x14ac:dyDescent="0.3">
      <c r="L52" s="144"/>
      <c r="P52" s="13"/>
    </row>
    <row r="53" spans="12:16" x14ac:dyDescent="0.3">
      <c r="P53" s="13"/>
    </row>
    <row r="54" spans="12:16" x14ac:dyDescent="0.3">
      <c r="P54" s="13"/>
    </row>
    <row r="55" spans="12:16" x14ac:dyDescent="0.3">
      <c r="P55" s="13"/>
    </row>
    <row r="56" spans="12:16" x14ac:dyDescent="0.3">
      <c r="P56" s="13"/>
    </row>
    <row r="57" spans="12:16" x14ac:dyDescent="0.3">
      <c r="P57" s="13"/>
    </row>
    <row r="58" spans="12:16" x14ac:dyDescent="0.3">
      <c r="P58" s="13"/>
    </row>
    <row r="59" spans="12:16" x14ac:dyDescent="0.3">
      <c r="P59" s="13"/>
    </row>
    <row r="60" spans="12:16" x14ac:dyDescent="0.3">
      <c r="P60" s="13"/>
    </row>
    <row r="61" spans="12:16" x14ac:dyDescent="0.3">
      <c r="P61" s="13"/>
    </row>
    <row r="62" spans="12:16" x14ac:dyDescent="0.3">
      <c r="P62" s="13"/>
    </row>
    <row r="63" spans="12:16" x14ac:dyDescent="0.3">
      <c r="P63" s="13"/>
    </row>
    <row r="64" spans="12:16" x14ac:dyDescent="0.3">
      <c r="P64" s="13"/>
    </row>
    <row r="65" spans="3:16" x14ac:dyDescent="0.3">
      <c r="P65" s="13"/>
    </row>
    <row r="66" spans="3:16" x14ac:dyDescent="0.3">
      <c r="P66" s="13"/>
    </row>
    <row r="67" spans="3:16" x14ac:dyDescent="0.3">
      <c r="P67" s="13"/>
    </row>
    <row r="68" spans="3:16" x14ac:dyDescent="0.3">
      <c r="P68" s="13"/>
    </row>
    <row r="69" spans="3:16" x14ac:dyDescent="0.3">
      <c r="C69" s="199" t="s">
        <v>23352</v>
      </c>
      <c r="D69" s="199"/>
      <c r="E69" s="199"/>
      <c r="F69" s="199"/>
      <c r="G69" s="199"/>
      <c r="H69" s="199"/>
      <c r="I69" s="199"/>
      <c r="J69" s="199"/>
      <c r="K69" s="199"/>
      <c r="L69" s="199"/>
      <c r="P69" s="13"/>
    </row>
    <row r="70" spans="3:16" x14ac:dyDescent="0.3">
      <c r="C70" s="137" t="s">
        <v>23350</v>
      </c>
      <c r="D70" s="190" t="s">
        <v>23349</v>
      </c>
      <c r="E70" s="190" t="s">
        <v>23348</v>
      </c>
      <c r="F70" s="190" t="s">
        <v>1927</v>
      </c>
      <c r="G70" s="190" t="s">
        <v>1926</v>
      </c>
      <c r="H70" s="190" t="s">
        <v>1925</v>
      </c>
      <c r="I70" s="190" t="s">
        <v>1924</v>
      </c>
      <c r="J70" s="190" t="s">
        <v>1923</v>
      </c>
      <c r="K70" s="190" t="s">
        <v>1933</v>
      </c>
      <c r="L70" s="190" t="s">
        <v>23347</v>
      </c>
      <c r="P70" s="13"/>
    </row>
    <row r="71" spans="3:16" x14ac:dyDescent="0.3">
      <c r="C71" s="137" t="s">
        <v>12</v>
      </c>
      <c r="D71" s="140">
        <v>30000</v>
      </c>
      <c r="E71" s="140">
        <v>65000</v>
      </c>
      <c r="F71" s="34">
        <v>0.12</v>
      </c>
      <c r="G71" s="34">
        <v>0.17</v>
      </c>
      <c r="H71" s="34">
        <v>0.2</v>
      </c>
      <c r="I71" s="34">
        <v>0.22</v>
      </c>
      <c r="J71" s="34">
        <v>0.1</v>
      </c>
      <c r="K71" s="140">
        <v>600000</v>
      </c>
      <c r="L71" s="35">
        <v>400</v>
      </c>
      <c r="P71" s="13"/>
    </row>
    <row r="72" spans="3:16" x14ac:dyDescent="0.3">
      <c r="C72" s="137" t="s">
        <v>0</v>
      </c>
      <c r="D72" s="140">
        <v>50000</v>
      </c>
      <c r="E72" s="140">
        <v>80000</v>
      </c>
      <c r="F72" s="34">
        <v>0.15</v>
      </c>
      <c r="G72" s="34">
        <v>0.18</v>
      </c>
      <c r="H72" s="34">
        <v>0.25</v>
      </c>
      <c r="I72" s="34">
        <v>0.3</v>
      </c>
      <c r="J72" s="34">
        <v>0.13</v>
      </c>
      <c r="K72" s="140">
        <v>700000</v>
      </c>
      <c r="L72" s="35">
        <v>400</v>
      </c>
      <c r="P72" s="13"/>
    </row>
    <row r="73" spans="3:16" x14ac:dyDescent="0.3">
      <c r="C73" s="137" t="s">
        <v>3</v>
      </c>
      <c r="D73" s="140">
        <v>75000</v>
      </c>
      <c r="E73" s="140">
        <v>125000</v>
      </c>
      <c r="F73" s="34">
        <v>0.15</v>
      </c>
      <c r="G73" s="34">
        <v>0.22</v>
      </c>
      <c r="H73" s="34">
        <v>0.25</v>
      </c>
      <c r="I73" s="34">
        <v>0.33</v>
      </c>
      <c r="J73" s="34">
        <v>0.15</v>
      </c>
      <c r="K73" s="140">
        <v>800000</v>
      </c>
      <c r="L73" s="35">
        <v>400</v>
      </c>
      <c r="P73" s="13"/>
    </row>
    <row r="74" spans="3:16" x14ac:dyDescent="0.3">
      <c r="P74" s="13"/>
    </row>
    <row r="77" spans="3:16" x14ac:dyDescent="0.3">
      <c r="C77" s="22" t="s">
        <v>23351</v>
      </c>
    </row>
    <row r="78" spans="3:16" x14ac:dyDescent="0.3">
      <c r="C78" s="22" t="s">
        <v>23350</v>
      </c>
      <c r="D78" s="22" t="s">
        <v>23349</v>
      </c>
      <c r="E78" s="22" t="s">
        <v>23348</v>
      </c>
      <c r="F78" s="22" t="s">
        <v>1927</v>
      </c>
      <c r="G78" s="22" t="s">
        <v>1926</v>
      </c>
      <c r="H78" s="22" t="s">
        <v>1925</v>
      </c>
      <c r="I78" s="22" t="s">
        <v>1924</v>
      </c>
      <c r="J78" s="22" t="s">
        <v>1923</v>
      </c>
      <c r="K78" s="22" t="s">
        <v>1933</v>
      </c>
      <c r="L78" s="22" t="s">
        <v>23347</v>
      </c>
    </row>
    <row r="79" spans="3:16" x14ac:dyDescent="0.3">
      <c r="C79" s="22" t="s">
        <v>12</v>
      </c>
      <c r="D79" s="22">
        <v>30000</v>
      </c>
      <c r="E79" s="22">
        <v>65000</v>
      </c>
      <c r="F79" s="22">
        <v>0.1</v>
      </c>
      <c r="G79" s="22">
        <v>0.15</v>
      </c>
      <c r="H79" s="22">
        <v>0.18</v>
      </c>
      <c r="I79" s="22">
        <v>0.22</v>
      </c>
      <c r="J79" s="22">
        <v>0.1</v>
      </c>
      <c r="K79" s="22">
        <v>500000</v>
      </c>
      <c r="L79" s="22">
        <v>310</v>
      </c>
    </row>
    <row r="80" spans="3:16" x14ac:dyDescent="0.3">
      <c r="C80" s="22" t="s">
        <v>0</v>
      </c>
      <c r="D80" s="22">
        <v>50000</v>
      </c>
      <c r="E80" s="22">
        <v>80000</v>
      </c>
      <c r="F80" s="22">
        <v>0.13</v>
      </c>
      <c r="G80" s="22">
        <v>0.17</v>
      </c>
      <c r="H80" s="22">
        <v>0.21</v>
      </c>
      <c r="I80" s="22">
        <v>0.26</v>
      </c>
      <c r="J80" s="22">
        <v>0.13</v>
      </c>
      <c r="K80" s="22">
        <v>600000</v>
      </c>
      <c r="L80" s="22">
        <v>343</v>
      </c>
      <c r="P80" s="13"/>
    </row>
    <row r="81" spans="3:16" x14ac:dyDescent="0.3">
      <c r="C81" s="22" t="s">
        <v>3</v>
      </c>
      <c r="D81" s="22">
        <v>75000</v>
      </c>
      <c r="E81" s="22">
        <v>125000</v>
      </c>
      <c r="F81" s="22">
        <v>0.15</v>
      </c>
      <c r="G81" s="22">
        <v>0.19</v>
      </c>
      <c r="H81" s="22">
        <v>0.23</v>
      </c>
      <c r="I81" s="22">
        <v>0.3</v>
      </c>
      <c r="J81" s="22">
        <v>0.15</v>
      </c>
      <c r="K81" s="22">
        <v>750000</v>
      </c>
      <c r="L81" s="22">
        <v>347</v>
      </c>
      <c r="P81" s="13"/>
    </row>
    <row r="82" spans="3:16" x14ac:dyDescent="0.3">
      <c r="P82" s="13"/>
    </row>
    <row r="83" spans="3:16" x14ac:dyDescent="0.3">
      <c r="P83" s="13"/>
    </row>
    <row r="84" spans="3:16" x14ac:dyDescent="0.3">
      <c r="P84" s="13"/>
    </row>
    <row r="85" spans="3:16" x14ac:dyDescent="0.3">
      <c r="P85" s="13"/>
    </row>
    <row r="86" spans="3:16" x14ac:dyDescent="0.3">
      <c r="P86" s="13"/>
    </row>
    <row r="87" spans="3:16" x14ac:dyDescent="0.3">
      <c r="P87" s="13"/>
    </row>
    <row r="88" spans="3:16" x14ac:dyDescent="0.3">
      <c r="P88" s="13"/>
    </row>
    <row r="89" spans="3:16" x14ac:dyDescent="0.3">
      <c r="P89" s="13"/>
    </row>
    <row r="90" spans="3:16" x14ac:dyDescent="0.3">
      <c r="P90" s="13"/>
    </row>
    <row r="91" spans="3:16" x14ac:dyDescent="0.3">
      <c r="P91" s="13"/>
    </row>
    <row r="92" spans="3:16" x14ac:dyDescent="0.3">
      <c r="P92" s="13"/>
    </row>
    <row r="93" spans="3:16" x14ac:dyDescent="0.3">
      <c r="P93" s="13"/>
    </row>
    <row r="94" spans="3:16" x14ac:dyDescent="0.3">
      <c r="P94" s="13"/>
    </row>
    <row r="95" spans="3:16" x14ac:dyDescent="0.3">
      <c r="P95" s="13"/>
    </row>
    <row r="96" spans="3:16" x14ac:dyDescent="0.3">
      <c r="P96" s="13"/>
    </row>
    <row r="97" spans="16:16" x14ac:dyDescent="0.3">
      <c r="P97" s="13"/>
    </row>
    <row r="98" spans="16:16" x14ac:dyDescent="0.3">
      <c r="P98" s="13"/>
    </row>
    <row r="99" spans="16:16" x14ac:dyDescent="0.3">
      <c r="P99" s="13"/>
    </row>
    <row r="100" spans="16:16" x14ac:dyDescent="0.3">
      <c r="P100" s="13"/>
    </row>
    <row r="101" spans="16:16" x14ac:dyDescent="0.3">
      <c r="P101" s="13"/>
    </row>
    <row r="102" spans="16:16" x14ac:dyDescent="0.3">
      <c r="P102" s="13"/>
    </row>
    <row r="103" spans="16:16" x14ac:dyDescent="0.3">
      <c r="P103" s="13"/>
    </row>
    <row r="104" spans="16:16" x14ac:dyDescent="0.3">
      <c r="P104" s="13"/>
    </row>
    <row r="105" spans="16:16" x14ac:dyDescent="0.3">
      <c r="P105" s="13"/>
    </row>
    <row r="106" spans="16:16" x14ac:dyDescent="0.3">
      <c r="P106" s="13"/>
    </row>
    <row r="107" spans="16:16" x14ac:dyDescent="0.3">
      <c r="P107" s="13"/>
    </row>
    <row r="108" spans="16:16" x14ac:dyDescent="0.3">
      <c r="P108" s="13"/>
    </row>
    <row r="109" spans="16:16" x14ac:dyDescent="0.3">
      <c r="P109" s="13"/>
    </row>
    <row r="110" spans="16:16" x14ac:dyDescent="0.3">
      <c r="P110" s="13"/>
    </row>
    <row r="111" spans="16:16" x14ac:dyDescent="0.3">
      <c r="P111" s="13"/>
    </row>
    <row r="112" spans="16:16" x14ac:dyDescent="0.3">
      <c r="P112" s="13"/>
    </row>
    <row r="113" spans="16:16" x14ac:dyDescent="0.3">
      <c r="P113" s="13"/>
    </row>
    <row r="114" spans="16:16" x14ac:dyDescent="0.3">
      <c r="P114" s="13"/>
    </row>
    <row r="115" spans="16:16" x14ac:dyDescent="0.3">
      <c r="P115" s="13"/>
    </row>
    <row r="116" spans="16:16" x14ac:dyDescent="0.3">
      <c r="P116" s="13"/>
    </row>
    <row r="117" spans="16:16" x14ac:dyDescent="0.3">
      <c r="P117" s="13"/>
    </row>
    <row r="118" spans="16:16" x14ac:dyDescent="0.3">
      <c r="P118" s="13"/>
    </row>
    <row r="119" spans="16:16" x14ac:dyDescent="0.3">
      <c r="P119" s="13"/>
    </row>
    <row r="120" spans="16:16" x14ac:dyDescent="0.3">
      <c r="P120" s="13"/>
    </row>
    <row r="121" spans="16:16" x14ac:dyDescent="0.3">
      <c r="P121" s="13"/>
    </row>
    <row r="122" spans="16:16" x14ac:dyDescent="0.3">
      <c r="P122" s="13"/>
    </row>
    <row r="123" spans="16:16" x14ac:dyDescent="0.3">
      <c r="P123" s="13"/>
    </row>
    <row r="124" spans="16:16" x14ac:dyDescent="0.3">
      <c r="P124" s="13"/>
    </row>
    <row r="125" spans="16:16" x14ac:dyDescent="0.3">
      <c r="P125" s="13"/>
    </row>
    <row r="126" spans="16:16" x14ac:dyDescent="0.3">
      <c r="P126" s="13"/>
    </row>
    <row r="127" spans="16:16" x14ac:dyDescent="0.3">
      <c r="P127" s="13"/>
    </row>
    <row r="128" spans="16:16" x14ac:dyDescent="0.3">
      <c r="P128" s="13"/>
    </row>
    <row r="129" spans="16:16" x14ac:dyDescent="0.3">
      <c r="P129" s="13"/>
    </row>
    <row r="130" spans="16:16" x14ac:dyDescent="0.3">
      <c r="P130" s="13"/>
    </row>
    <row r="131" spans="16:16" x14ac:dyDescent="0.3">
      <c r="P131" s="13"/>
    </row>
    <row r="132" spans="16:16" x14ac:dyDescent="0.3">
      <c r="P132" s="13"/>
    </row>
    <row r="133" spans="16:16" x14ac:dyDescent="0.3">
      <c r="P133" s="13"/>
    </row>
    <row r="134" spans="16:16" x14ac:dyDescent="0.3">
      <c r="P134" s="13"/>
    </row>
    <row r="135" spans="16:16" x14ac:dyDescent="0.3">
      <c r="P135" s="13"/>
    </row>
    <row r="136" spans="16:16" x14ac:dyDescent="0.3">
      <c r="P136" s="13"/>
    </row>
    <row r="137" spans="16:16" x14ac:dyDescent="0.3">
      <c r="P137" s="13"/>
    </row>
    <row r="138" spans="16:16" x14ac:dyDescent="0.3">
      <c r="P138" s="13"/>
    </row>
    <row r="139" spans="16:16" x14ac:dyDescent="0.3">
      <c r="P139" s="13"/>
    </row>
    <row r="140" spans="16:16" x14ac:dyDescent="0.3">
      <c r="P140" s="13"/>
    </row>
    <row r="141" spans="16:16" x14ac:dyDescent="0.3">
      <c r="P141" s="13"/>
    </row>
    <row r="142" spans="16:16" x14ac:dyDescent="0.3">
      <c r="P142" s="13"/>
    </row>
    <row r="143" spans="16:16" x14ac:dyDescent="0.3">
      <c r="P143" s="13"/>
    </row>
    <row r="144" spans="16:16" x14ac:dyDescent="0.3">
      <c r="P144" s="13"/>
    </row>
    <row r="145" spans="16:16" x14ac:dyDescent="0.3">
      <c r="P145" s="13"/>
    </row>
    <row r="146" spans="16:16" x14ac:dyDescent="0.3">
      <c r="P146" s="13"/>
    </row>
    <row r="147" spans="16:16" x14ac:dyDescent="0.3">
      <c r="P147" s="13"/>
    </row>
    <row r="148" spans="16:16" x14ac:dyDescent="0.3">
      <c r="P148" s="13"/>
    </row>
    <row r="149" spans="16:16" x14ac:dyDescent="0.3">
      <c r="P149" s="13"/>
    </row>
    <row r="150" spans="16:16" x14ac:dyDescent="0.3">
      <c r="P150" s="13"/>
    </row>
    <row r="151" spans="16:16" x14ac:dyDescent="0.3">
      <c r="P151" s="13"/>
    </row>
    <row r="152" spans="16:16" x14ac:dyDescent="0.3">
      <c r="P152" s="13"/>
    </row>
    <row r="153" spans="16:16" x14ac:dyDescent="0.3">
      <c r="P153" s="13"/>
    </row>
    <row r="154" spans="16:16" x14ac:dyDescent="0.3">
      <c r="P154" s="13"/>
    </row>
    <row r="155" spans="16:16" x14ac:dyDescent="0.3">
      <c r="P155" s="13"/>
    </row>
    <row r="156" spans="16:16" x14ac:dyDescent="0.3">
      <c r="P156" s="13"/>
    </row>
    <row r="157" spans="16:16" x14ac:dyDescent="0.3">
      <c r="P157" s="13"/>
    </row>
    <row r="158" spans="16:16" x14ac:dyDescent="0.3">
      <c r="P158" s="13"/>
    </row>
    <row r="159" spans="16:16" x14ac:dyDescent="0.3">
      <c r="P159" s="13"/>
    </row>
    <row r="160" spans="16:16" x14ac:dyDescent="0.3">
      <c r="P160" s="13"/>
    </row>
    <row r="161" spans="16:16" x14ac:dyDescent="0.3">
      <c r="P161" s="13"/>
    </row>
    <row r="162" spans="16:16" x14ac:dyDescent="0.3">
      <c r="P162" s="13"/>
    </row>
    <row r="163" spans="16:16" x14ac:dyDescent="0.3">
      <c r="P163" s="13"/>
    </row>
    <row r="164" spans="16:16" x14ac:dyDescent="0.3">
      <c r="P164" s="13"/>
    </row>
    <row r="165" spans="16:16" x14ac:dyDescent="0.3">
      <c r="P165" s="13"/>
    </row>
    <row r="166" spans="16:16" x14ac:dyDescent="0.3">
      <c r="P166" s="13"/>
    </row>
    <row r="167" spans="16:16" x14ac:dyDescent="0.3">
      <c r="P167" s="13"/>
    </row>
    <row r="168" spans="16:16" x14ac:dyDescent="0.3">
      <c r="P168" s="13"/>
    </row>
    <row r="169" spans="16:16" x14ac:dyDescent="0.3">
      <c r="P169" s="13"/>
    </row>
    <row r="170" spans="16:16" x14ac:dyDescent="0.3">
      <c r="P170" s="13"/>
    </row>
    <row r="171" spans="16:16" x14ac:dyDescent="0.3">
      <c r="P171" s="13"/>
    </row>
    <row r="172" spans="16:16" x14ac:dyDescent="0.3">
      <c r="P172" s="13"/>
    </row>
    <row r="173" spans="16:16" x14ac:dyDescent="0.3">
      <c r="P173" s="13"/>
    </row>
    <row r="174" spans="16:16" x14ac:dyDescent="0.3">
      <c r="P174" s="13"/>
    </row>
    <row r="175" spans="16:16" x14ac:dyDescent="0.3">
      <c r="P175" s="13"/>
    </row>
    <row r="176" spans="16:16" x14ac:dyDescent="0.3">
      <c r="P176" s="13"/>
    </row>
    <row r="177" spans="16:16" x14ac:dyDescent="0.3">
      <c r="P177" s="13"/>
    </row>
    <row r="178" spans="16:16" x14ac:dyDescent="0.3">
      <c r="P178" s="13"/>
    </row>
    <row r="179" spans="16:16" x14ac:dyDescent="0.3">
      <c r="P179" s="13"/>
    </row>
    <row r="180" spans="16:16" x14ac:dyDescent="0.3">
      <c r="P180" s="13"/>
    </row>
    <row r="181" spans="16:16" x14ac:dyDescent="0.3">
      <c r="P181" s="13"/>
    </row>
    <row r="182" spans="16:16" x14ac:dyDescent="0.3">
      <c r="P182" s="13"/>
    </row>
    <row r="183" spans="16:16" x14ac:dyDescent="0.3">
      <c r="P183" s="13"/>
    </row>
    <row r="184" spans="16:16" x14ac:dyDescent="0.3">
      <c r="P184" s="13"/>
    </row>
    <row r="185" spans="16:16" x14ac:dyDescent="0.3">
      <c r="P185" s="13"/>
    </row>
    <row r="186" spans="16:16" x14ac:dyDescent="0.3">
      <c r="P186" s="13"/>
    </row>
    <row r="187" spans="16:16" x14ac:dyDescent="0.3">
      <c r="P187" s="13"/>
    </row>
    <row r="188" spans="16:16" x14ac:dyDescent="0.3">
      <c r="P188" s="13"/>
    </row>
    <row r="189" spans="16:16" x14ac:dyDescent="0.3">
      <c r="P189" s="13"/>
    </row>
    <row r="190" spans="16:16" x14ac:dyDescent="0.3">
      <c r="P190" s="13"/>
    </row>
    <row r="191" spans="16:16" x14ac:dyDescent="0.3">
      <c r="P191" s="13"/>
    </row>
    <row r="192" spans="16:16" x14ac:dyDescent="0.3">
      <c r="P192" s="13"/>
    </row>
    <row r="193" spans="16:16" x14ac:dyDescent="0.3">
      <c r="P193" s="13"/>
    </row>
    <row r="194" spans="16:16" x14ac:dyDescent="0.3">
      <c r="P194" s="13"/>
    </row>
    <row r="195" spans="16:16" x14ac:dyDescent="0.3">
      <c r="P195" s="13"/>
    </row>
    <row r="196" spans="16:16" x14ac:dyDescent="0.3">
      <c r="P196" s="13"/>
    </row>
    <row r="197" spans="16:16" x14ac:dyDescent="0.3">
      <c r="P197" s="13"/>
    </row>
    <row r="198" spans="16:16" x14ac:dyDescent="0.3">
      <c r="P198" s="13"/>
    </row>
    <row r="199" spans="16:16" x14ac:dyDescent="0.3">
      <c r="P199" s="13"/>
    </row>
    <row r="200" spans="16:16" x14ac:dyDescent="0.3">
      <c r="P200" s="13"/>
    </row>
    <row r="201" spans="16:16" x14ac:dyDescent="0.3">
      <c r="P201" s="13"/>
    </row>
    <row r="202" spans="16:16" x14ac:dyDescent="0.3">
      <c r="P202" s="13"/>
    </row>
    <row r="203" spans="16:16" x14ac:dyDescent="0.3">
      <c r="P203" s="13"/>
    </row>
    <row r="204" spans="16:16" x14ac:dyDescent="0.3">
      <c r="P204" s="13"/>
    </row>
    <row r="205" spans="16:16" x14ac:dyDescent="0.3">
      <c r="P205" s="13"/>
    </row>
    <row r="206" spans="16:16" x14ac:dyDescent="0.3">
      <c r="P206" s="13"/>
    </row>
    <row r="207" spans="16:16" x14ac:dyDescent="0.3">
      <c r="P207" s="13"/>
    </row>
    <row r="208" spans="16:16" x14ac:dyDescent="0.3">
      <c r="P208" s="13"/>
    </row>
    <row r="209" spans="16:16" x14ac:dyDescent="0.3">
      <c r="P209" s="13"/>
    </row>
    <row r="210" spans="16:16" x14ac:dyDescent="0.3">
      <c r="P210" s="13"/>
    </row>
    <row r="211" spans="16:16" x14ac:dyDescent="0.3">
      <c r="P211" s="13"/>
    </row>
    <row r="212" spans="16:16" x14ac:dyDescent="0.3">
      <c r="P212" s="13"/>
    </row>
    <row r="213" spans="16:16" x14ac:dyDescent="0.3">
      <c r="P213" s="13"/>
    </row>
    <row r="214" spans="16:16" x14ac:dyDescent="0.3">
      <c r="P214" s="13"/>
    </row>
    <row r="215" spans="16:16" x14ac:dyDescent="0.3">
      <c r="P215" s="13"/>
    </row>
    <row r="216" spans="16:16" x14ac:dyDescent="0.3">
      <c r="P216" s="13"/>
    </row>
    <row r="217" spans="16:16" x14ac:dyDescent="0.3">
      <c r="P217" s="13"/>
    </row>
    <row r="218" spans="16:16" x14ac:dyDescent="0.3">
      <c r="P218" s="13"/>
    </row>
    <row r="219" spans="16:16" x14ac:dyDescent="0.3">
      <c r="P219" s="13"/>
    </row>
    <row r="220" spans="16:16" x14ac:dyDescent="0.3">
      <c r="P220" s="13"/>
    </row>
    <row r="221" spans="16:16" x14ac:dyDescent="0.3">
      <c r="P221" s="13"/>
    </row>
    <row r="222" spans="16:16" x14ac:dyDescent="0.3">
      <c r="P222" s="13"/>
    </row>
    <row r="223" spans="16:16" x14ac:dyDescent="0.3">
      <c r="P223" s="13"/>
    </row>
    <row r="224" spans="16:16" x14ac:dyDescent="0.3">
      <c r="P224" s="13"/>
    </row>
    <row r="225" spans="16:16" x14ac:dyDescent="0.3">
      <c r="P225" s="13"/>
    </row>
    <row r="226" spans="16:16" x14ac:dyDescent="0.3">
      <c r="P226" s="13"/>
    </row>
    <row r="227" spans="16:16" x14ac:dyDescent="0.3">
      <c r="P227" s="13"/>
    </row>
    <row r="228" spans="16:16" x14ac:dyDescent="0.3">
      <c r="P228" s="13"/>
    </row>
    <row r="229" spans="16:16" x14ac:dyDescent="0.3">
      <c r="P229" s="13"/>
    </row>
    <row r="230" spans="16:16" x14ac:dyDescent="0.3">
      <c r="P230" s="13"/>
    </row>
    <row r="231" spans="16:16" x14ac:dyDescent="0.3">
      <c r="P231" s="13"/>
    </row>
    <row r="232" spans="16:16" x14ac:dyDescent="0.3">
      <c r="P232" s="13"/>
    </row>
    <row r="233" spans="16:16" x14ac:dyDescent="0.3">
      <c r="P233" s="13"/>
    </row>
    <row r="234" spans="16:16" x14ac:dyDescent="0.3">
      <c r="P234" s="13"/>
    </row>
    <row r="235" spans="16:16" x14ac:dyDescent="0.3">
      <c r="P235" s="13"/>
    </row>
    <row r="236" spans="16:16" x14ac:dyDescent="0.3">
      <c r="P236" s="13"/>
    </row>
    <row r="237" spans="16:16" x14ac:dyDescent="0.3">
      <c r="P237" s="13"/>
    </row>
    <row r="238" spans="16:16" x14ac:dyDescent="0.3">
      <c r="P238" s="13"/>
    </row>
    <row r="239" spans="16:16" x14ac:dyDescent="0.3">
      <c r="P239" s="13"/>
    </row>
    <row r="240" spans="16:16" x14ac:dyDescent="0.3">
      <c r="P240" s="13"/>
    </row>
    <row r="241" spans="16:16" x14ac:dyDescent="0.3">
      <c r="P241" s="13"/>
    </row>
    <row r="242" spans="16:16" x14ac:dyDescent="0.3">
      <c r="P242" s="13"/>
    </row>
    <row r="243" spans="16:16" x14ac:dyDescent="0.3">
      <c r="P243" s="13"/>
    </row>
    <row r="244" spans="16:16" x14ac:dyDescent="0.3">
      <c r="P244" s="13"/>
    </row>
    <row r="245" spans="16:16" x14ac:dyDescent="0.3">
      <c r="P245" s="13"/>
    </row>
    <row r="246" spans="16:16" x14ac:dyDescent="0.3">
      <c r="P246" s="13"/>
    </row>
    <row r="247" spans="16:16" x14ac:dyDescent="0.3">
      <c r="P247" s="13"/>
    </row>
    <row r="248" spans="16:16" x14ac:dyDescent="0.3">
      <c r="P248" s="13"/>
    </row>
    <row r="249" spans="16:16" x14ac:dyDescent="0.3">
      <c r="P249" s="13"/>
    </row>
    <row r="250" spans="16:16" x14ac:dyDescent="0.3">
      <c r="P250" s="13"/>
    </row>
    <row r="251" spans="16:16" x14ac:dyDescent="0.3">
      <c r="P251" s="13"/>
    </row>
    <row r="252" spans="16:16" x14ac:dyDescent="0.3">
      <c r="P252" s="13"/>
    </row>
    <row r="253" spans="16:16" x14ac:dyDescent="0.3">
      <c r="P253" s="13"/>
    </row>
    <row r="254" spans="16:16" x14ac:dyDescent="0.3">
      <c r="P254" s="13"/>
    </row>
    <row r="255" spans="16:16" x14ac:dyDescent="0.3">
      <c r="P255" s="13"/>
    </row>
    <row r="256" spans="16:16" x14ac:dyDescent="0.3">
      <c r="P256" s="13"/>
    </row>
    <row r="257" spans="16:16" x14ac:dyDescent="0.3">
      <c r="P257" s="13"/>
    </row>
    <row r="258" spans="16:16" x14ac:dyDescent="0.3">
      <c r="P258" s="13"/>
    </row>
    <row r="259" spans="16:16" x14ac:dyDescent="0.3">
      <c r="P259" s="13"/>
    </row>
    <row r="260" spans="16:16" x14ac:dyDescent="0.3">
      <c r="P260" s="13"/>
    </row>
    <row r="261" spans="16:16" x14ac:dyDescent="0.3">
      <c r="P261" s="13"/>
    </row>
    <row r="262" spans="16:16" x14ac:dyDescent="0.3">
      <c r="P262" s="13"/>
    </row>
    <row r="263" spans="16:16" x14ac:dyDescent="0.3">
      <c r="P263" s="13"/>
    </row>
    <row r="264" spans="16:16" x14ac:dyDescent="0.3">
      <c r="P264" s="13"/>
    </row>
    <row r="265" spans="16:16" x14ac:dyDescent="0.3">
      <c r="P265" s="13"/>
    </row>
    <row r="266" spans="16:16" x14ac:dyDescent="0.3">
      <c r="P266" s="13"/>
    </row>
    <row r="267" spans="16:16" x14ac:dyDescent="0.3">
      <c r="P267" s="13"/>
    </row>
    <row r="268" spans="16:16" x14ac:dyDescent="0.3">
      <c r="P268" s="13"/>
    </row>
    <row r="269" spans="16:16" x14ac:dyDescent="0.3">
      <c r="P269" s="13"/>
    </row>
    <row r="270" spans="16:16" x14ac:dyDescent="0.3">
      <c r="P270" s="13"/>
    </row>
    <row r="271" spans="16:16" x14ac:dyDescent="0.3">
      <c r="P271" s="13"/>
    </row>
    <row r="272" spans="16:16" x14ac:dyDescent="0.3">
      <c r="P272" s="13"/>
    </row>
    <row r="273" spans="16:16" x14ac:dyDescent="0.3">
      <c r="P273" s="13"/>
    </row>
    <row r="274" spans="16:16" x14ac:dyDescent="0.3">
      <c r="P274" s="13"/>
    </row>
    <row r="275" spans="16:16" x14ac:dyDescent="0.3">
      <c r="P275" s="13"/>
    </row>
    <row r="276" spans="16:16" x14ac:dyDescent="0.3">
      <c r="P276" s="13"/>
    </row>
    <row r="277" spans="16:16" x14ac:dyDescent="0.3">
      <c r="P277" s="13"/>
    </row>
    <row r="278" spans="16:16" x14ac:dyDescent="0.3">
      <c r="P278" s="13"/>
    </row>
    <row r="279" spans="16:16" x14ac:dyDescent="0.3">
      <c r="P279" s="13"/>
    </row>
    <row r="280" spans="16:16" x14ac:dyDescent="0.3">
      <c r="P280" s="13"/>
    </row>
    <row r="281" spans="16:16" x14ac:dyDescent="0.3">
      <c r="P281" s="13"/>
    </row>
    <row r="282" spans="16:16" x14ac:dyDescent="0.3">
      <c r="P282" s="13"/>
    </row>
    <row r="283" spans="16:16" x14ac:dyDescent="0.3">
      <c r="P283" s="13"/>
    </row>
    <row r="284" spans="16:16" x14ac:dyDescent="0.3">
      <c r="P284" s="13"/>
    </row>
    <row r="285" spans="16:16" x14ac:dyDescent="0.3">
      <c r="P285" s="13"/>
    </row>
    <row r="286" spans="16:16" x14ac:dyDescent="0.3">
      <c r="P286" s="13"/>
    </row>
    <row r="287" spans="16:16" x14ac:dyDescent="0.3">
      <c r="P287" s="13"/>
    </row>
    <row r="288" spans="16:16" x14ac:dyDescent="0.3">
      <c r="P288" s="13"/>
    </row>
    <row r="289" spans="16:16" x14ac:dyDescent="0.3">
      <c r="P289" s="13"/>
    </row>
    <row r="290" spans="16:16" x14ac:dyDescent="0.3">
      <c r="P290" s="13"/>
    </row>
    <row r="291" spans="16:16" x14ac:dyDescent="0.3">
      <c r="P291" s="13"/>
    </row>
    <row r="292" spans="16:16" x14ac:dyDescent="0.3">
      <c r="P292" s="13"/>
    </row>
    <row r="293" spans="16:16" x14ac:dyDescent="0.3">
      <c r="P293" s="13"/>
    </row>
    <row r="294" spans="16:16" x14ac:dyDescent="0.3">
      <c r="P294" s="13"/>
    </row>
    <row r="295" spans="16:16" x14ac:dyDescent="0.3">
      <c r="P295" s="13"/>
    </row>
    <row r="296" spans="16:16" x14ac:dyDescent="0.3">
      <c r="P296" s="13"/>
    </row>
    <row r="297" spans="16:16" x14ac:dyDescent="0.3">
      <c r="P297" s="13"/>
    </row>
    <row r="298" spans="16:16" x14ac:dyDescent="0.3">
      <c r="P298" s="13"/>
    </row>
    <row r="299" spans="16:16" x14ac:dyDescent="0.3">
      <c r="P299" s="13"/>
    </row>
    <row r="300" spans="16:16" x14ac:dyDescent="0.3">
      <c r="P300" s="13"/>
    </row>
    <row r="301" spans="16:16" x14ac:dyDescent="0.3">
      <c r="P301" s="13"/>
    </row>
    <row r="302" spans="16:16" x14ac:dyDescent="0.3">
      <c r="P302" s="13"/>
    </row>
    <row r="303" spans="16:16" x14ac:dyDescent="0.3">
      <c r="P303" s="13"/>
    </row>
    <row r="304" spans="16:16" x14ac:dyDescent="0.3">
      <c r="P304" s="13"/>
    </row>
    <row r="305" spans="16:16" x14ac:dyDescent="0.3">
      <c r="P305" s="13"/>
    </row>
    <row r="306" spans="16:16" x14ac:dyDescent="0.3">
      <c r="P306" s="13"/>
    </row>
    <row r="307" spans="16:16" x14ac:dyDescent="0.3">
      <c r="P307" s="13"/>
    </row>
    <row r="308" spans="16:16" x14ac:dyDescent="0.3">
      <c r="P308" s="13"/>
    </row>
    <row r="309" spans="16:16" x14ac:dyDescent="0.3">
      <c r="P309" s="13"/>
    </row>
    <row r="310" spans="16:16" x14ac:dyDescent="0.3">
      <c r="P310" s="13"/>
    </row>
    <row r="311" spans="16:16" x14ac:dyDescent="0.3">
      <c r="P311" s="13"/>
    </row>
    <row r="312" spans="16:16" x14ac:dyDescent="0.3">
      <c r="P312" s="13"/>
    </row>
    <row r="313" spans="16:16" x14ac:dyDescent="0.3">
      <c r="P313" s="13"/>
    </row>
    <row r="314" spans="16:16" x14ac:dyDescent="0.3">
      <c r="P314" s="13"/>
    </row>
    <row r="315" spans="16:16" x14ac:dyDescent="0.3">
      <c r="P315" s="13"/>
    </row>
    <row r="316" spans="16:16" x14ac:dyDescent="0.3">
      <c r="P316" s="13"/>
    </row>
    <row r="317" spans="16:16" x14ac:dyDescent="0.3">
      <c r="P317" s="13"/>
    </row>
    <row r="318" spans="16:16" x14ac:dyDescent="0.3">
      <c r="P318" s="13"/>
    </row>
    <row r="319" spans="16:16" x14ac:dyDescent="0.3">
      <c r="P319" s="13"/>
    </row>
    <row r="320" spans="16:16" x14ac:dyDescent="0.3">
      <c r="P320" s="13"/>
    </row>
    <row r="321" spans="16:16" x14ac:dyDescent="0.3">
      <c r="P321" s="13"/>
    </row>
    <row r="322" spans="16:16" x14ac:dyDescent="0.3">
      <c r="P322" s="13"/>
    </row>
    <row r="323" spans="16:16" x14ac:dyDescent="0.3">
      <c r="P323" s="13"/>
    </row>
    <row r="324" spans="16:16" x14ac:dyDescent="0.3">
      <c r="P324" s="13"/>
    </row>
    <row r="325" spans="16:16" x14ac:dyDescent="0.3">
      <c r="P325" s="13"/>
    </row>
    <row r="326" spans="16:16" x14ac:dyDescent="0.3">
      <c r="P326" s="13"/>
    </row>
    <row r="327" spans="16:16" x14ac:dyDescent="0.3">
      <c r="P327" s="13"/>
    </row>
    <row r="328" spans="16:16" x14ac:dyDescent="0.3">
      <c r="P328" s="13"/>
    </row>
    <row r="329" spans="16:16" x14ac:dyDescent="0.3">
      <c r="P329" s="13"/>
    </row>
    <row r="330" spans="16:16" x14ac:dyDescent="0.3">
      <c r="P330" s="13"/>
    </row>
    <row r="331" spans="16:16" x14ac:dyDescent="0.3">
      <c r="P331" s="13"/>
    </row>
    <row r="332" spans="16:16" x14ac:dyDescent="0.3">
      <c r="P332" s="13"/>
    </row>
    <row r="333" spans="16:16" x14ac:dyDescent="0.3">
      <c r="P333" s="13"/>
    </row>
    <row r="334" spans="16:16" x14ac:dyDescent="0.3">
      <c r="P334" s="13"/>
    </row>
    <row r="335" spans="16:16" x14ac:dyDescent="0.3">
      <c r="P335" s="13"/>
    </row>
    <row r="336" spans="16:16" x14ac:dyDescent="0.3">
      <c r="P336" s="13"/>
    </row>
    <row r="337" spans="16:16" x14ac:dyDescent="0.3">
      <c r="P337" s="13"/>
    </row>
    <row r="338" spans="16:16" x14ac:dyDescent="0.3">
      <c r="P338" s="13"/>
    </row>
    <row r="339" spans="16:16" x14ac:dyDescent="0.3">
      <c r="P339" s="13"/>
    </row>
    <row r="340" spans="16:16" x14ac:dyDescent="0.3">
      <c r="P340" s="13"/>
    </row>
    <row r="341" spans="16:16" x14ac:dyDescent="0.3">
      <c r="P341" s="13"/>
    </row>
    <row r="342" spans="16:16" x14ac:dyDescent="0.3">
      <c r="P342" s="13"/>
    </row>
    <row r="343" spans="16:16" x14ac:dyDescent="0.3">
      <c r="P343" s="13"/>
    </row>
    <row r="344" spans="16:16" x14ac:dyDescent="0.3">
      <c r="P344" s="13"/>
    </row>
    <row r="345" spans="16:16" x14ac:dyDescent="0.3">
      <c r="P345" s="13"/>
    </row>
    <row r="346" spans="16:16" x14ac:dyDescent="0.3">
      <c r="P346" s="13"/>
    </row>
    <row r="347" spans="16:16" x14ac:dyDescent="0.3">
      <c r="P347" s="13"/>
    </row>
    <row r="348" spans="16:16" x14ac:dyDescent="0.3">
      <c r="P348" s="13"/>
    </row>
    <row r="349" spans="16:16" x14ac:dyDescent="0.3">
      <c r="P349" s="13"/>
    </row>
    <row r="350" spans="16:16" x14ac:dyDescent="0.3">
      <c r="P350" s="13"/>
    </row>
    <row r="351" spans="16:16" x14ac:dyDescent="0.3">
      <c r="P351" s="13"/>
    </row>
    <row r="352" spans="16:16" x14ac:dyDescent="0.3">
      <c r="P352" s="13"/>
    </row>
    <row r="353" spans="16:16" x14ac:dyDescent="0.3">
      <c r="P353" s="13"/>
    </row>
    <row r="354" spans="16:16" x14ac:dyDescent="0.3">
      <c r="P354" s="13"/>
    </row>
    <row r="355" spans="16:16" x14ac:dyDescent="0.3">
      <c r="P355" s="13"/>
    </row>
    <row r="356" spans="16:16" x14ac:dyDescent="0.3">
      <c r="P356" s="13"/>
    </row>
    <row r="357" spans="16:16" x14ac:dyDescent="0.3">
      <c r="P357" s="13"/>
    </row>
    <row r="358" spans="16:16" x14ac:dyDescent="0.3">
      <c r="P358" s="13"/>
    </row>
    <row r="359" spans="16:16" x14ac:dyDescent="0.3">
      <c r="P359" s="13"/>
    </row>
    <row r="360" spans="16:16" x14ac:dyDescent="0.3">
      <c r="P360" s="13"/>
    </row>
    <row r="361" spans="16:16" x14ac:dyDescent="0.3">
      <c r="P361" s="13"/>
    </row>
    <row r="362" spans="16:16" x14ac:dyDescent="0.3">
      <c r="P362" s="13"/>
    </row>
    <row r="363" spans="16:16" x14ac:dyDescent="0.3">
      <c r="P363" s="13"/>
    </row>
    <row r="364" spans="16:16" x14ac:dyDescent="0.3">
      <c r="P364" s="13"/>
    </row>
    <row r="365" spans="16:16" x14ac:dyDescent="0.3">
      <c r="P365" s="13"/>
    </row>
    <row r="366" spans="16:16" x14ac:dyDescent="0.3">
      <c r="P366" s="13"/>
    </row>
    <row r="367" spans="16:16" x14ac:dyDescent="0.3">
      <c r="P367" s="13"/>
    </row>
    <row r="368" spans="16:16" x14ac:dyDescent="0.3">
      <c r="P368" s="13"/>
    </row>
    <row r="369" spans="16:16" x14ac:dyDescent="0.3">
      <c r="P369" s="13"/>
    </row>
    <row r="370" spans="16:16" x14ac:dyDescent="0.3">
      <c r="P370" s="13"/>
    </row>
    <row r="371" spans="16:16" x14ac:dyDescent="0.3">
      <c r="P371" s="13"/>
    </row>
    <row r="372" spans="16:16" x14ac:dyDescent="0.3">
      <c r="P372" s="13"/>
    </row>
    <row r="373" spans="16:16" x14ac:dyDescent="0.3">
      <c r="P373" s="13"/>
    </row>
    <row r="374" spans="16:16" x14ac:dyDescent="0.3">
      <c r="P374" s="13"/>
    </row>
    <row r="375" spans="16:16" x14ac:dyDescent="0.3">
      <c r="P375" s="13"/>
    </row>
    <row r="376" spans="16:16" x14ac:dyDescent="0.3">
      <c r="P376" s="13"/>
    </row>
    <row r="377" spans="16:16" x14ac:dyDescent="0.3">
      <c r="P377" s="13"/>
    </row>
    <row r="378" spans="16:16" x14ac:dyDescent="0.3">
      <c r="P378" s="13"/>
    </row>
    <row r="379" spans="16:16" x14ac:dyDescent="0.3">
      <c r="P379" s="13"/>
    </row>
    <row r="380" spans="16:16" x14ac:dyDescent="0.3">
      <c r="P380" s="13"/>
    </row>
    <row r="381" spans="16:16" x14ac:dyDescent="0.3">
      <c r="P381" s="13"/>
    </row>
    <row r="382" spans="16:16" x14ac:dyDescent="0.3">
      <c r="P382" s="13"/>
    </row>
    <row r="383" spans="16:16" x14ac:dyDescent="0.3">
      <c r="P383" s="13"/>
    </row>
    <row r="384" spans="16:16" x14ac:dyDescent="0.3">
      <c r="P384" s="13"/>
    </row>
    <row r="385" spans="16:16" x14ac:dyDescent="0.3">
      <c r="P385" s="13"/>
    </row>
    <row r="386" spans="16:16" x14ac:dyDescent="0.3">
      <c r="P386" s="13"/>
    </row>
    <row r="387" spans="16:16" x14ac:dyDescent="0.3">
      <c r="P387" s="13"/>
    </row>
    <row r="388" spans="16:16" x14ac:dyDescent="0.3">
      <c r="P388" s="13"/>
    </row>
    <row r="389" spans="16:16" x14ac:dyDescent="0.3">
      <c r="P389" s="13"/>
    </row>
    <row r="390" spans="16:16" x14ac:dyDescent="0.3">
      <c r="P390" s="13"/>
    </row>
    <row r="391" spans="16:16" x14ac:dyDescent="0.3">
      <c r="P391" s="13"/>
    </row>
    <row r="392" spans="16:16" x14ac:dyDescent="0.3">
      <c r="P392" s="13"/>
    </row>
    <row r="393" spans="16:16" x14ac:dyDescent="0.3">
      <c r="P393" s="13"/>
    </row>
    <row r="394" spans="16:16" x14ac:dyDescent="0.3">
      <c r="P394" s="13"/>
    </row>
    <row r="395" spans="16:16" x14ac:dyDescent="0.3">
      <c r="P395" s="13"/>
    </row>
    <row r="396" spans="16:16" x14ac:dyDescent="0.3">
      <c r="P396" s="13"/>
    </row>
    <row r="397" spans="16:16" x14ac:dyDescent="0.3">
      <c r="P397" s="13"/>
    </row>
    <row r="398" spans="16:16" x14ac:dyDescent="0.3">
      <c r="P398" s="13"/>
    </row>
    <row r="399" spans="16:16" x14ac:dyDescent="0.3">
      <c r="P399" s="13"/>
    </row>
    <row r="400" spans="16:16" x14ac:dyDescent="0.3">
      <c r="P400" s="13"/>
    </row>
    <row r="401" spans="16:16" x14ac:dyDescent="0.3">
      <c r="P401" s="13"/>
    </row>
    <row r="402" spans="16:16" x14ac:dyDescent="0.3">
      <c r="P402" s="13"/>
    </row>
    <row r="403" spans="16:16" x14ac:dyDescent="0.3">
      <c r="P403" s="13"/>
    </row>
    <row r="404" spans="16:16" x14ac:dyDescent="0.3">
      <c r="P404" s="13"/>
    </row>
    <row r="405" spans="16:16" x14ac:dyDescent="0.3">
      <c r="P405" s="13"/>
    </row>
    <row r="406" spans="16:16" x14ac:dyDescent="0.3">
      <c r="P406" s="13"/>
    </row>
    <row r="407" spans="16:16" x14ac:dyDescent="0.3">
      <c r="P407" s="13"/>
    </row>
    <row r="408" spans="16:16" x14ac:dyDescent="0.3">
      <c r="P408" s="13"/>
    </row>
    <row r="409" spans="16:16" x14ac:dyDescent="0.3">
      <c r="P409" s="13"/>
    </row>
    <row r="410" spans="16:16" x14ac:dyDescent="0.3">
      <c r="P410" s="13"/>
    </row>
    <row r="411" spans="16:16" x14ac:dyDescent="0.3">
      <c r="P411" s="13"/>
    </row>
    <row r="412" spans="16:16" x14ac:dyDescent="0.3">
      <c r="P412" s="13"/>
    </row>
    <row r="413" spans="16:16" x14ac:dyDescent="0.3">
      <c r="P413" s="13"/>
    </row>
    <row r="414" spans="16:16" x14ac:dyDescent="0.3">
      <c r="P414" s="13"/>
    </row>
    <row r="415" spans="16:16" x14ac:dyDescent="0.3">
      <c r="P415" s="13"/>
    </row>
    <row r="416" spans="16:16" x14ac:dyDescent="0.3">
      <c r="P416" s="13"/>
    </row>
    <row r="417" spans="16:16" x14ac:dyDescent="0.3">
      <c r="P417" s="13"/>
    </row>
    <row r="418" spans="16:16" x14ac:dyDescent="0.3">
      <c r="P418" s="13"/>
    </row>
    <row r="419" spans="16:16" x14ac:dyDescent="0.3">
      <c r="P419" s="13"/>
    </row>
    <row r="420" spans="16:16" x14ac:dyDescent="0.3">
      <c r="P420" s="13"/>
    </row>
    <row r="421" spans="16:16" x14ac:dyDescent="0.3">
      <c r="P421" s="13"/>
    </row>
    <row r="422" spans="16:16" x14ac:dyDescent="0.3">
      <c r="P422" s="13"/>
    </row>
    <row r="423" spans="16:16" x14ac:dyDescent="0.3">
      <c r="P423" s="13"/>
    </row>
    <row r="424" spans="16:16" x14ac:dyDescent="0.3">
      <c r="P424" s="13"/>
    </row>
    <row r="425" spans="16:16" x14ac:dyDescent="0.3">
      <c r="P425" s="13"/>
    </row>
    <row r="426" spans="16:16" x14ac:dyDescent="0.3">
      <c r="P426" s="13"/>
    </row>
    <row r="427" spans="16:16" x14ac:dyDescent="0.3">
      <c r="P427" s="13"/>
    </row>
    <row r="428" spans="16:16" x14ac:dyDescent="0.3">
      <c r="P428" s="13"/>
    </row>
    <row r="429" spans="16:16" x14ac:dyDescent="0.3">
      <c r="P429" s="13"/>
    </row>
    <row r="430" spans="16:16" x14ac:dyDescent="0.3">
      <c r="P430" s="13"/>
    </row>
    <row r="431" spans="16:16" x14ac:dyDescent="0.3">
      <c r="P431" s="13"/>
    </row>
    <row r="432" spans="16:16" x14ac:dyDescent="0.3">
      <c r="P432" s="13"/>
    </row>
    <row r="433" spans="16:16" x14ac:dyDescent="0.3">
      <c r="P433" s="13"/>
    </row>
    <row r="434" spans="16:16" x14ac:dyDescent="0.3">
      <c r="P434" s="13"/>
    </row>
    <row r="435" spans="16:16" x14ac:dyDescent="0.3">
      <c r="P435" s="13"/>
    </row>
    <row r="436" spans="16:16" x14ac:dyDescent="0.3">
      <c r="P436" s="13"/>
    </row>
    <row r="437" spans="16:16" x14ac:dyDescent="0.3">
      <c r="P437" s="13"/>
    </row>
    <row r="438" spans="16:16" x14ac:dyDescent="0.3">
      <c r="P438" s="13"/>
    </row>
    <row r="439" spans="16:16" x14ac:dyDescent="0.3">
      <c r="P439" s="13"/>
    </row>
    <row r="440" spans="16:16" x14ac:dyDescent="0.3">
      <c r="P440" s="13"/>
    </row>
    <row r="441" spans="16:16" x14ac:dyDescent="0.3">
      <c r="P441" s="13"/>
    </row>
    <row r="442" spans="16:16" x14ac:dyDescent="0.3">
      <c r="P442" s="13"/>
    </row>
    <row r="443" spans="16:16" x14ac:dyDescent="0.3">
      <c r="P443" s="13"/>
    </row>
    <row r="444" spans="16:16" x14ac:dyDescent="0.3">
      <c r="P444" s="13"/>
    </row>
    <row r="445" spans="16:16" x14ac:dyDescent="0.3">
      <c r="P445" s="13"/>
    </row>
    <row r="446" spans="16:16" x14ac:dyDescent="0.3">
      <c r="P446" s="13"/>
    </row>
    <row r="447" spans="16:16" x14ac:dyDescent="0.3">
      <c r="P447" s="13"/>
    </row>
    <row r="448" spans="16:16" x14ac:dyDescent="0.3">
      <c r="P448" s="13"/>
    </row>
    <row r="449" spans="16:16" x14ac:dyDescent="0.3">
      <c r="P449" s="13"/>
    </row>
    <row r="450" spans="16:16" x14ac:dyDescent="0.3">
      <c r="P450" s="13"/>
    </row>
    <row r="451" spans="16:16" x14ac:dyDescent="0.3">
      <c r="P451" s="13"/>
    </row>
    <row r="452" spans="16:16" x14ac:dyDescent="0.3">
      <c r="P452" s="13"/>
    </row>
    <row r="453" spans="16:16" x14ac:dyDescent="0.3">
      <c r="P453" s="13"/>
    </row>
    <row r="454" spans="16:16" x14ac:dyDescent="0.3">
      <c r="P454" s="13"/>
    </row>
    <row r="455" spans="16:16" x14ac:dyDescent="0.3">
      <c r="P455" s="13"/>
    </row>
    <row r="456" spans="16:16" x14ac:dyDescent="0.3">
      <c r="P456" s="13"/>
    </row>
    <row r="457" spans="16:16" x14ac:dyDescent="0.3">
      <c r="P457" s="13"/>
    </row>
    <row r="458" spans="16:16" x14ac:dyDescent="0.3">
      <c r="P458" s="13"/>
    </row>
    <row r="459" spans="16:16" x14ac:dyDescent="0.3">
      <c r="P459" s="13"/>
    </row>
    <row r="460" spans="16:16" x14ac:dyDescent="0.3">
      <c r="P460" s="13"/>
    </row>
    <row r="461" spans="16:16" x14ac:dyDescent="0.3">
      <c r="P461" s="13"/>
    </row>
    <row r="462" spans="16:16" x14ac:dyDescent="0.3">
      <c r="P462" s="13"/>
    </row>
    <row r="463" spans="16:16" x14ac:dyDescent="0.3">
      <c r="P463" s="13"/>
    </row>
    <row r="464" spans="16:16" x14ac:dyDescent="0.3">
      <c r="P464" s="13"/>
    </row>
    <row r="465" spans="16:16" x14ac:dyDescent="0.3">
      <c r="P465" s="13"/>
    </row>
    <row r="466" spans="16:16" x14ac:dyDescent="0.3">
      <c r="P466" s="13"/>
    </row>
    <row r="467" spans="16:16" x14ac:dyDescent="0.3">
      <c r="P467" s="13"/>
    </row>
    <row r="468" spans="16:16" x14ac:dyDescent="0.3">
      <c r="P468" s="13"/>
    </row>
    <row r="469" spans="16:16" x14ac:dyDescent="0.3">
      <c r="P469" s="13"/>
    </row>
    <row r="470" spans="16:16" x14ac:dyDescent="0.3">
      <c r="P470" s="13"/>
    </row>
    <row r="471" spans="16:16" x14ac:dyDescent="0.3">
      <c r="P471" s="13"/>
    </row>
    <row r="472" spans="16:16" x14ac:dyDescent="0.3">
      <c r="P472" s="13"/>
    </row>
    <row r="473" spans="16:16" x14ac:dyDescent="0.3">
      <c r="P473" s="13"/>
    </row>
    <row r="474" spans="16:16" x14ac:dyDescent="0.3">
      <c r="P474" s="13"/>
    </row>
    <row r="475" spans="16:16" x14ac:dyDescent="0.3">
      <c r="P475" s="13"/>
    </row>
    <row r="476" spans="16:16" x14ac:dyDescent="0.3">
      <c r="P476" s="13"/>
    </row>
    <row r="477" spans="16:16" x14ac:dyDescent="0.3">
      <c r="P477" s="13"/>
    </row>
    <row r="478" spans="16:16" x14ac:dyDescent="0.3">
      <c r="P478" s="13"/>
    </row>
    <row r="479" spans="16:16" x14ac:dyDescent="0.3">
      <c r="P479" s="13"/>
    </row>
    <row r="480" spans="16:16" x14ac:dyDescent="0.3">
      <c r="P480" s="13"/>
    </row>
    <row r="481" spans="16:16" x14ac:dyDescent="0.3">
      <c r="P481" s="13"/>
    </row>
    <row r="482" spans="16:16" x14ac:dyDescent="0.3">
      <c r="P482" s="13"/>
    </row>
    <row r="483" spans="16:16" x14ac:dyDescent="0.3">
      <c r="P483" s="13"/>
    </row>
    <row r="484" spans="16:16" x14ac:dyDescent="0.3">
      <c r="P484" s="13"/>
    </row>
    <row r="485" spans="16:16" x14ac:dyDescent="0.3">
      <c r="P485" s="13"/>
    </row>
    <row r="486" spans="16:16" x14ac:dyDescent="0.3">
      <c r="P486" s="13"/>
    </row>
    <row r="487" spans="16:16" x14ac:dyDescent="0.3">
      <c r="P487" s="13"/>
    </row>
    <row r="488" spans="16:16" x14ac:dyDescent="0.3">
      <c r="P488" s="13"/>
    </row>
    <row r="489" spans="16:16" x14ac:dyDescent="0.3">
      <c r="P489" s="13"/>
    </row>
    <row r="490" spans="16:16" x14ac:dyDescent="0.3">
      <c r="P490" s="13"/>
    </row>
    <row r="491" spans="16:16" x14ac:dyDescent="0.3">
      <c r="P491" s="13"/>
    </row>
    <row r="492" spans="16:16" x14ac:dyDescent="0.3">
      <c r="P492" s="13"/>
    </row>
    <row r="493" spans="16:16" x14ac:dyDescent="0.3">
      <c r="P493" s="13"/>
    </row>
    <row r="494" spans="16:16" x14ac:dyDescent="0.3">
      <c r="P494" s="13"/>
    </row>
    <row r="495" spans="16:16" x14ac:dyDescent="0.3">
      <c r="P495" s="13"/>
    </row>
    <row r="496" spans="16:16" x14ac:dyDescent="0.3">
      <c r="P496" s="13"/>
    </row>
    <row r="497" spans="16:16" x14ac:dyDescent="0.3">
      <c r="P497" s="13"/>
    </row>
    <row r="498" spans="16:16" x14ac:dyDescent="0.3">
      <c r="P498" s="13"/>
    </row>
    <row r="499" spans="16:16" x14ac:dyDescent="0.3">
      <c r="P499" s="13"/>
    </row>
    <row r="500" spans="16:16" x14ac:dyDescent="0.3">
      <c r="P500" s="13"/>
    </row>
    <row r="501" spans="16:16" x14ac:dyDescent="0.3">
      <c r="P501" s="13"/>
    </row>
    <row r="502" spans="16:16" x14ac:dyDescent="0.3">
      <c r="P502" s="13"/>
    </row>
    <row r="503" spans="16:16" x14ac:dyDescent="0.3">
      <c r="P503" s="13"/>
    </row>
    <row r="504" spans="16:16" x14ac:dyDescent="0.3">
      <c r="P504" s="13"/>
    </row>
    <row r="505" spans="16:16" x14ac:dyDescent="0.3">
      <c r="P505" s="13"/>
    </row>
    <row r="506" spans="16:16" x14ac:dyDescent="0.3">
      <c r="P506" s="13"/>
    </row>
    <row r="507" spans="16:16" x14ac:dyDescent="0.3">
      <c r="P507" s="13"/>
    </row>
    <row r="508" spans="16:16" x14ac:dyDescent="0.3">
      <c r="P508" s="13"/>
    </row>
    <row r="509" spans="16:16" x14ac:dyDescent="0.3">
      <c r="P509" s="13"/>
    </row>
    <row r="510" spans="16:16" x14ac:dyDescent="0.3">
      <c r="P510" s="13"/>
    </row>
    <row r="511" spans="16:16" x14ac:dyDescent="0.3">
      <c r="P511" s="13"/>
    </row>
    <row r="512" spans="16:16" x14ac:dyDescent="0.3">
      <c r="P512" s="13"/>
    </row>
    <row r="513" spans="16:16" x14ac:dyDescent="0.3">
      <c r="P513" s="13"/>
    </row>
    <row r="514" spans="16:16" x14ac:dyDescent="0.3">
      <c r="P514" s="13"/>
    </row>
    <row r="515" spans="16:16" x14ac:dyDescent="0.3">
      <c r="P515" s="13"/>
    </row>
    <row r="516" spans="16:16" x14ac:dyDescent="0.3">
      <c r="P516" s="13"/>
    </row>
    <row r="517" spans="16:16" x14ac:dyDescent="0.3">
      <c r="P517" s="13"/>
    </row>
    <row r="518" spans="16:16" x14ac:dyDescent="0.3">
      <c r="P518" s="13"/>
    </row>
    <row r="519" spans="16:16" x14ac:dyDescent="0.3">
      <c r="P519" s="13"/>
    </row>
    <row r="520" spans="16:16" x14ac:dyDescent="0.3">
      <c r="P520" s="13"/>
    </row>
    <row r="521" spans="16:16" x14ac:dyDescent="0.3">
      <c r="P521" s="13"/>
    </row>
    <row r="522" spans="16:16" x14ac:dyDescent="0.3">
      <c r="P522" s="13"/>
    </row>
    <row r="523" spans="16:16" x14ac:dyDescent="0.3">
      <c r="P523" s="13"/>
    </row>
    <row r="524" spans="16:16" x14ac:dyDescent="0.3">
      <c r="P524" s="13"/>
    </row>
    <row r="525" spans="16:16" x14ac:dyDescent="0.3">
      <c r="P525" s="13"/>
    </row>
    <row r="526" spans="16:16" x14ac:dyDescent="0.3">
      <c r="P526" s="13"/>
    </row>
    <row r="527" spans="16:16" x14ac:dyDescent="0.3">
      <c r="P527" s="13"/>
    </row>
    <row r="528" spans="16:16" x14ac:dyDescent="0.3">
      <c r="P528" s="13"/>
    </row>
    <row r="529" spans="16:16" x14ac:dyDescent="0.3">
      <c r="P529" s="13"/>
    </row>
    <row r="530" spans="16:16" x14ac:dyDescent="0.3">
      <c r="P530" s="13"/>
    </row>
    <row r="531" spans="16:16" x14ac:dyDescent="0.3">
      <c r="P531" s="13"/>
    </row>
    <row r="532" spans="16:16" x14ac:dyDescent="0.3">
      <c r="P532" s="13"/>
    </row>
    <row r="533" spans="16:16" x14ac:dyDescent="0.3">
      <c r="P533" s="13"/>
    </row>
    <row r="534" spans="16:16" x14ac:dyDescent="0.3">
      <c r="P534" s="13"/>
    </row>
    <row r="535" spans="16:16" x14ac:dyDescent="0.3">
      <c r="P535" s="13"/>
    </row>
    <row r="536" spans="16:16" x14ac:dyDescent="0.3">
      <c r="P536" s="13"/>
    </row>
    <row r="537" spans="16:16" x14ac:dyDescent="0.3">
      <c r="P537" s="13"/>
    </row>
    <row r="538" spans="16:16" x14ac:dyDescent="0.3">
      <c r="P538" s="13"/>
    </row>
    <row r="539" spans="16:16" x14ac:dyDescent="0.3">
      <c r="P539" s="13"/>
    </row>
    <row r="540" spans="16:16" x14ac:dyDescent="0.3">
      <c r="P540" s="13"/>
    </row>
    <row r="541" spans="16:16" x14ac:dyDescent="0.3">
      <c r="P541" s="13"/>
    </row>
    <row r="542" spans="16:16" x14ac:dyDescent="0.3">
      <c r="P542" s="13"/>
    </row>
    <row r="543" spans="16:16" x14ac:dyDescent="0.3">
      <c r="P543" s="13"/>
    </row>
    <row r="544" spans="16:16" x14ac:dyDescent="0.3">
      <c r="P544" s="13"/>
    </row>
    <row r="545" spans="16:16" x14ac:dyDescent="0.3">
      <c r="P545" s="13"/>
    </row>
    <row r="546" spans="16:16" x14ac:dyDescent="0.3">
      <c r="P546" s="13"/>
    </row>
    <row r="547" spans="16:16" x14ac:dyDescent="0.3">
      <c r="P547" s="13"/>
    </row>
    <row r="548" spans="16:16" x14ac:dyDescent="0.3">
      <c r="P548" s="13"/>
    </row>
    <row r="549" spans="16:16" x14ac:dyDescent="0.3">
      <c r="P549" s="13"/>
    </row>
    <row r="550" spans="16:16" x14ac:dyDescent="0.3">
      <c r="P550" s="13"/>
    </row>
    <row r="551" spans="16:16" x14ac:dyDescent="0.3">
      <c r="P551" s="13"/>
    </row>
    <row r="552" spans="16:16" x14ac:dyDescent="0.3">
      <c r="P552" s="13"/>
    </row>
    <row r="553" spans="16:16" x14ac:dyDescent="0.3">
      <c r="P553" s="13"/>
    </row>
    <row r="554" spans="16:16" x14ac:dyDescent="0.3">
      <c r="P554" s="13"/>
    </row>
    <row r="555" spans="16:16" x14ac:dyDescent="0.3">
      <c r="P555" s="13"/>
    </row>
    <row r="556" spans="16:16" x14ac:dyDescent="0.3">
      <c r="P556" s="13"/>
    </row>
    <row r="557" spans="16:16" x14ac:dyDescent="0.3">
      <c r="P557" s="13"/>
    </row>
    <row r="558" spans="16:16" x14ac:dyDescent="0.3">
      <c r="P558" s="13"/>
    </row>
    <row r="559" spans="16:16" x14ac:dyDescent="0.3">
      <c r="P559" s="13"/>
    </row>
    <row r="560" spans="16:16" x14ac:dyDescent="0.3">
      <c r="P560" s="13"/>
    </row>
    <row r="561" spans="16:16" x14ac:dyDescent="0.3">
      <c r="P561" s="13"/>
    </row>
    <row r="562" spans="16:16" x14ac:dyDescent="0.3">
      <c r="P562" s="13"/>
    </row>
    <row r="563" spans="16:16" x14ac:dyDescent="0.3">
      <c r="P563" s="13"/>
    </row>
    <row r="564" spans="16:16" x14ac:dyDescent="0.3">
      <c r="P564" s="13"/>
    </row>
    <row r="565" spans="16:16" x14ac:dyDescent="0.3">
      <c r="P565" s="13"/>
    </row>
    <row r="566" spans="16:16" x14ac:dyDescent="0.3">
      <c r="P566" s="13"/>
    </row>
    <row r="567" spans="16:16" x14ac:dyDescent="0.3">
      <c r="P567" s="13"/>
    </row>
    <row r="568" spans="16:16" x14ac:dyDescent="0.3">
      <c r="P568" s="13"/>
    </row>
    <row r="569" spans="16:16" x14ac:dyDescent="0.3">
      <c r="P569" s="13"/>
    </row>
    <row r="570" spans="16:16" x14ac:dyDescent="0.3">
      <c r="P570" s="13"/>
    </row>
    <row r="571" spans="16:16" x14ac:dyDescent="0.3">
      <c r="P571" s="13"/>
    </row>
    <row r="572" spans="16:16" x14ac:dyDescent="0.3">
      <c r="P572" s="13"/>
    </row>
    <row r="573" spans="16:16" x14ac:dyDescent="0.3">
      <c r="P573" s="13"/>
    </row>
    <row r="574" spans="16:16" x14ac:dyDescent="0.3">
      <c r="P574" s="13"/>
    </row>
    <row r="575" spans="16:16" x14ac:dyDescent="0.3">
      <c r="P575" s="13"/>
    </row>
    <row r="576" spans="16:16" x14ac:dyDescent="0.3">
      <c r="P576" s="13"/>
    </row>
    <row r="577" spans="16:16" x14ac:dyDescent="0.3">
      <c r="P577" s="13"/>
    </row>
    <row r="578" spans="16:16" x14ac:dyDescent="0.3">
      <c r="P578" s="13"/>
    </row>
    <row r="579" spans="16:16" x14ac:dyDescent="0.3">
      <c r="P579" s="13"/>
    </row>
    <row r="580" spans="16:16" x14ac:dyDescent="0.3">
      <c r="P580" s="13"/>
    </row>
    <row r="581" spans="16:16" x14ac:dyDescent="0.3">
      <c r="P581" s="13"/>
    </row>
    <row r="582" spans="16:16" x14ac:dyDescent="0.3">
      <c r="P582" s="13"/>
    </row>
    <row r="583" spans="16:16" x14ac:dyDescent="0.3">
      <c r="P583" s="13"/>
    </row>
    <row r="584" spans="16:16" x14ac:dyDescent="0.3">
      <c r="P584" s="13"/>
    </row>
    <row r="585" spans="16:16" x14ac:dyDescent="0.3">
      <c r="P585" s="13"/>
    </row>
    <row r="586" spans="16:16" x14ac:dyDescent="0.3">
      <c r="P586" s="13"/>
    </row>
    <row r="587" spans="16:16" x14ac:dyDescent="0.3">
      <c r="P587" s="13"/>
    </row>
    <row r="588" spans="16:16" x14ac:dyDescent="0.3">
      <c r="P588" s="13"/>
    </row>
    <row r="589" spans="16:16" x14ac:dyDescent="0.3">
      <c r="P589" s="13"/>
    </row>
    <row r="590" spans="16:16" x14ac:dyDescent="0.3">
      <c r="P590" s="13"/>
    </row>
    <row r="591" spans="16:16" x14ac:dyDescent="0.3">
      <c r="P591" s="13"/>
    </row>
    <row r="592" spans="16:16" x14ac:dyDescent="0.3">
      <c r="P592" s="13"/>
    </row>
    <row r="593" spans="16:16" x14ac:dyDescent="0.3">
      <c r="P593" s="13"/>
    </row>
    <row r="594" spans="16:16" x14ac:dyDescent="0.3">
      <c r="P594" s="13"/>
    </row>
    <row r="595" spans="16:16" x14ac:dyDescent="0.3">
      <c r="P595" s="13"/>
    </row>
    <row r="596" spans="16:16" x14ac:dyDescent="0.3">
      <c r="P596" s="13"/>
    </row>
    <row r="597" spans="16:16" x14ac:dyDescent="0.3">
      <c r="P597" s="13"/>
    </row>
    <row r="598" spans="16:16" x14ac:dyDescent="0.3">
      <c r="P598" s="13"/>
    </row>
    <row r="599" spans="16:16" x14ac:dyDescent="0.3">
      <c r="P599" s="13"/>
    </row>
    <row r="600" spans="16:16" x14ac:dyDescent="0.3">
      <c r="P600" s="13"/>
    </row>
    <row r="601" spans="16:16" x14ac:dyDescent="0.3">
      <c r="P601" s="13"/>
    </row>
    <row r="602" spans="16:16" x14ac:dyDescent="0.3">
      <c r="P602" s="13"/>
    </row>
    <row r="603" spans="16:16" x14ac:dyDescent="0.3">
      <c r="P603" s="13"/>
    </row>
    <row r="604" spans="16:16" x14ac:dyDescent="0.3">
      <c r="P604" s="13"/>
    </row>
    <row r="605" spans="16:16" x14ac:dyDescent="0.3">
      <c r="P605" s="13"/>
    </row>
    <row r="606" spans="16:16" x14ac:dyDescent="0.3">
      <c r="P606" s="13"/>
    </row>
    <row r="607" spans="16:16" x14ac:dyDescent="0.3">
      <c r="P607" s="13"/>
    </row>
    <row r="608" spans="16:16" x14ac:dyDescent="0.3">
      <c r="P608" s="13"/>
    </row>
    <row r="609" spans="16:16" x14ac:dyDescent="0.3">
      <c r="P609" s="13"/>
    </row>
    <row r="610" spans="16:16" x14ac:dyDescent="0.3">
      <c r="P610" s="13"/>
    </row>
    <row r="611" spans="16:16" x14ac:dyDescent="0.3">
      <c r="P611" s="13"/>
    </row>
    <row r="612" spans="16:16" x14ac:dyDescent="0.3">
      <c r="P612" s="13"/>
    </row>
    <row r="613" spans="16:16" x14ac:dyDescent="0.3">
      <c r="P613" s="13"/>
    </row>
    <row r="614" spans="16:16" x14ac:dyDescent="0.3">
      <c r="P614" s="13"/>
    </row>
    <row r="615" spans="16:16" x14ac:dyDescent="0.3">
      <c r="P615" s="13"/>
    </row>
    <row r="616" spans="16:16" x14ac:dyDescent="0.3">
      <c r="P616" s="13"/>
    </row>
    <row r="617" spans="16:16" x14ac:dyDescent="0.3">
      <c r="P617" s="13"/>
    </row>
    <row r="618" spans="16:16" x14ac:dyDescent="0.3">
      <c r="P618" s="13"/>
    </row>
    <row r="619" spans="16:16" x14ac:dyDescent="0.3">
      <c r="P619" s="13"/>
    </row>
    <row r="620" spans="16:16" x14ac:dyDescent="0.3">
      <c r="P620" s="13"/>
    </row>
    <row r="621" spans="16:16" x14ac:dyDescent="0.3">
      <c r="P621" s="13"/>
    </row>
    <row r="622" spans="16:16" x14ac:dyDescent="0.3">
      <c r="P622" s="13"/>
    </row>
    <row r="623" spans="16:16" x14ac:dyDescent="0.3">
      <c r="P623" s="13"/>
    </row>
    <row r="624" spans="16:16" x14ac:dyDescent="0.3">
      <c r="P624" s="13"/>
    </row>
    <row r="625" spans="16:16" x14ac:dyDescent="0.3">
      <c r="P625" s="13"/>
    </row>
    <row r="626" spans="16:16" x14ac:dyDescent="0.3">
      <c r="P626" s="13"/>
    </row>
    <row r="627" spans="16:16" x14ac:dyDescent="0.3">
      <c r="P627" s="13"/>
    </row>
    <row r="628" spans="16:16" x14ac:dyDescent="0.3">
      <c r="P628" s="13"/>
    </row>
    <row r="629" spans="16:16" x14ac:dyDescent="0.3">
      <c r="P629" s="13"/>
    </row>
    <row r="630" spans="16:16" x14ac:dyDescent="0.3">
      <c r="P630" s="13"/>
    </row>
    <row r="631" spans="16:16" x14ac:dyDescent="0.3">
      <c r="P631" s="13"/>
    </row>
    <row r="632" spans="16:16" x14ac:dyDescent="0.3">
      <c r="P632" s="13"/>
    </row>
    <row r="633" spans="16:16" x14ac:dyDescent="0.3">
      <c r="P633" s="13"/>
    </row>
    <row r="634" spans="16:16" x14ac:dyDescent="0.3">
      <c r="P634" s="13"/>
    </row>
    <row r="635" spans="16:16" x14ac:dyDescent="0.3">
      <c r="P635" s="13"/>
    </row>
    <row r="636" spans="16:16" x14ac:dyDescent="0.3">
      <c r="P636" s="13"/>
    </row>
    <row r="637" spans="16:16" x14ac:dyDescent="0.3">
      <c r="P637" s="13"/>
    </row>
    <row r="638" spans="16:16" x14ac:dyDescent="0.3">
      <c r="P638" s="13"/>
    </row>
    <row r="639" spans="16:16" x14ac:dyDescent="0.3">
      <c r="P639" s="13"/>
    </row>
    <row r="640" spans="16:16" x14ac:dyDescent="0.3">
      <c r="P640" s="13"/>
    </row>
    <row r="641" spans="16:16" x14ac:dyDescent="0.3">
      <c r="P641" s="13"/>
    </row>
    <row r="642" spans="16:16" x14ac:dyDescent="0.3">
      <c r="P642" s="13"/>
    </row>
    <row r="643" spans="16:16" x14ac:dyDescent="0.3">
      <c r="P643" s="13"/>
    </row>
    <row r="644" spans="16:16" x14ac:dyDescent="0.3">
      <c r="P644" s="13"/>
    </row>
    <row r="645" spans="16:16" x14ac:dyDescent="0.3">
      <c r="P645" s="13"/>
    </row>
    <row r="646" spans="16:16" x14ac:dyDescent="0.3">
      <c r="P646" s="13"/>
    </row>
    <row r="647" spans="16:16" x14ac:dyDescent="0.3">
      <c r="P647" s="13"/>
    </row>
    <row r="648" spans="16:16" x14ac:dyDescent="0.3">
      <c r="P648" s="13"/>
    </row>
    <row r="649" spans="16:16" x14ac:dyDescent="0.3">
      <c r="P649" s="13"/>
    </row>
    <row r="650" spans="16:16" x14ac:dyDescent="0.3">
      <c r="P650" s="13"/>
    </row>
    <row r="651" spans="16:16" x14ac:dyDescent="0.3">
      <c r="P651" s="13"/>
    </row>
    <row r="652" spans="16:16" x14ac:dyDescent="0.3">
      <c r="P652" s="13"/>
    </row>
    <row r="653" spans="16:16" x14ac:dyDescent="0.3">
      <c r="P653" s="13"/>
    </row>
    <row r="654" spans="16:16" x14ac:dyDescent="0.3">
      <c r="P654" s="13"/>
    </row>
    <row r="655" spans="16:16" x14ac:dyDescent="0.3">
      <c r="P655" s="13"/>
    </row>
    <row r="656" spans="16:16" x14ac:dyDescent="0.3">
      <c r="P656" s="13"/>
    </row>
    <row r="657" spans="16:16" x14ac:dyDescent="0.3">
      <c r="P657" s="13"/>
    </row>
    <row r="658" spans="16:16" x14ac:dyDescent="0.3">
      <c r="P658" s="13"/>
    </row>
    <row r="659" spans="16:16" x14ac:dyDescent="0.3">
      <c r="P659" s="13"/>
    </row>
    <row r="660" spans="16:16" x14ac:dyDescent="0.3">
      <c r="P660" s="13"/>
    </row>
    <row r="661" spans="16:16" x14ac:dyDescent="0.3">
      <c r="P661" s="13"/>
    </row>
    <row r="662" spans="16:16" x14ac:dyDescent="0.3">
      <c r="P662" s="13"/>
    </row>
    <row r="663" spans="16:16" x14ac:dyDescent="0.3">
      <c r="P663" s="13"/>
    </row>
    <row r="664" spans="16:16" x14ac:dyDescent="0.3">
      <c r="P664" s="13"/>
    </row>
    <row r="665" spans="16:16" x14ac:dyDescent="0.3">
      <c r="P665" s="13"/>
    </row>
    <row r="666" spans="16:16" x14ac:dyDescent="0.3">
      <c r="P666" s="13"/>
    </row>
    <row r="667" spans="16:16" x14ac:dyDescent="0.3">
      <c r="P667" s="13"/>
    </row>
    <row r="668" spans="16:16" x14ac:dyDescent="0.3">
      <c r="P668" s="13"/>
    </row>
    <row r="669" spans="16:16" x14ac:dyDescent="0.3">
      <c r="P669" s="13"/>
    </row>
    <row r="670" spans="16:16" x14ac:dyDescent="0.3">
      <c r="P670" s="13"/>
    </row>
    <row r="671" spans="16:16" x14ac:dyDescent="0.3">
      <c r="P671" s="13"/>
    </row>
    <row r="672" spans="16:16" x14ac:dyDescent="0.3">
      <c r="P672" s="13"/>
    </row>
    <row r="673" spans="16:16" x14ac:dyDescent="0.3">
      <c r="P673" s="13"/>
    </row>
    <row r="674" spans="16:16" x14ac:dyDescent="0.3">
      <c r="P674" s="13"/>
    </row>
    <row r="675" spans="16:16" x14ac:dyDescent="0.3">
      <c r="P675" s="13"/>
    </row>
    <row r="676" spans="16:16" x14ac:dyDescent="0.3">
      <c r="P676" s="13"/>
    </row>
    <row r="677" spans="16:16" x14ac:dyDescent="0.3">
      <c r="P677" s="13"/>
    </row>
    <row r="678" spans="16:16" x14ac:dyDescent="0.3">
      <c r="P678" s="13"/>
    </row>
    <row r="679" spans="16:16" x14ac:dyDescent="0.3">
      <c r="P679" s="13"/>
    </row>
    <row r="680" spans="16:16" x14ac:dyDescent="0.3">
      <c r="P680" s="13"/>
    </row>
    <row r="681" spans="16:16" x14ac:dyDescent="0.3">
      <c r="P681" s="13"/>
    </row>
    <row r="682" spans="16:16" x14ac:dyDescent="0.3">
      <c r="P682" s="13"/>
    </row>
    <row r="683" spans="16:16" x14ac:dyDescent="0.3">
      <c r="P683" s="13"/>
    </row>
    <row r="684" spans="16:16" x14ac:dyDescent="0.3">
      <c r="P684" s="13"/>
    </row>
    <row r="685" spans="16:16" x14ac:dyDescent="0.3">
      <c r="P685" s="13"/>
    </row>
    <row r="686" spans="16:16" x14ac:dyDescent="0.3">
      <c r="P686" s="13"/>
    </row>
    <row r="687" spans="16:16" x14ac:dyDescent="0.3">
      <c r="P687" s="13"/>
    </row>
    <row r="688" spans="16:16" x14ac:dyDescent="0.3">
      <c r="P688" s="13"/>
    </row>
    <row r="689" spans="16:16" x14ac:dyDescent="0.3">
      <c r="P689" s="13"/>
    </row>
    <row r="690" spans="16:16" x14ac:dyDescent="0.3">
      <c r="P690" s="13"/>
    </row>
    <row r="691" spans="16:16" x14ac:dyDescent="0.3">
      <c r="P691" s="13"/>
    </row>
    <row r="692" spans="16:16" x14ac:dyDescent="0.3">
      <c r="P692" s="13"/>
    </row>
    <row r="693" spans="16:16" x14ac:dyDescent="0.3">
      <c r="P693" s="13"/>
    </row>
    <row r="694" spans="16:16" x14ac:dyDescent="0.3">
      <c r="P694" s="13"/>
    </row>
    <row r="695" spans="16:16" x14ac:dyDescent="0.3">
      <c r="P695" s="13"/>
    </row>
    <row r="696" spans="16:16" x14ac:dyDescent="0.3">
      <c r="P696" s="13"/>
    </row>
    <row r="697" spans="16:16" x14ac:dyDescent="0.3">
      <c r="P697" s="13"/>
    </row>
    <row r="698" spans="16:16" x14ac:dyDescent="0.3">
      <c r="P698" s="13"/>
    </row>
    <row r="699" spans="16:16" x14ac:dyDescent="0.3">
      <c r="P699" s="13"/>
    </row>
    <row r="700" spans="16:16" x14ac:dyDescent="0.3">
      <c r="P700" s="13"/>
    </row>
    <row r="701" spans="16:16" x14ac:dyDescent="0.3">
      <c r="P701" s="13"/>
    </row>
    <row r="702" spans="16:16" x14ac:dyDescent="0.3">
      <c r="P702" s="13"/>
    </row>
    <row r="703" spans="16:16" x14ac:dyDescent="0.3">
      <c r="P703" s="13"/>
    </row>
    <row r="704" spans="16:16" x14ac:dyDescent="0.3">
      <c r="P704" s="13"/>
    </row>
    <row r="705" spans="16:16" x14ac:dyDescent="0.3">
      <c r="P705" s="13"/>
    </row>
    <row r="706" spans="16:16" x14ac:dyDescent="0.3">
      <c r="P706" s="13"/>
    </row>
    <row r="707" spans="16:16" x14ac:dyDescent="0.3">
      <c r="P707" s="13"/>
    </row>
    <row r="708" spans="16:16" x14ac:dyDescent="0.3">
      <c r="P708" s="13"/>
    </row>
    <row r="709" spans="16:16" x14ac:dyDescent="0.3">
      <c r="P709" s="13"/>
    </row>
    <row r="710" spans="16:16" x14ac:dyDescent="0.3">
      <c r="P710" s="13"/>
    </row>
    <row r="711" spans="16:16" x14ac:dyDescent="0.3">
      <c r="P711" s="13"/>
    </row>
    <row r="712" spans="16:16" x14ac:dyDescent="0.3">
      <c r="P712" s="13"/>
    </row>
    <row r="713" spans="16:16" x14ac:dyDescent="0.3">
      <c r="P713" s="13"/>
    </row>
    <row r="714" spans="16:16" x14ac:dyDescent="0.3">
      <c r="P714" s="13"/>
    </row>
    <row r="715" spans="16:16" x14ac:dyDescent="0.3">
      <c r="P715" s="13"/>
    </row>
    <row r="716" spans="16:16" x14ac:dyDescent="0.3">
      <c r="P716" s="13"/>
    </row>
    <row r="717" spans="16:16" x14ac:dyDescent="0.3">
      <c r="P717" s="13"/>
    </row>
    <row r="718" spans="16:16" x14ac:dyDescent="0.3">
      <c r="P718" s="13"/>
    </row>
    <row r="719" spans="16:16" x14ac:dyDescent="0.3">
      <c r="P719" s="13"/>
    </row>
    <row r="720" spans="16:16" x14ac:dyDescent="0.3">
      <c r="P720" s="13"/>
    </row>
    <row r="721" spans="16:16" x14ac:dyDescent="0.3">
      <c r="P721" s="13"/>
    </row>
    <row r="722" spans="16:16" x14ac:dyDescent="0.3">
      <c r="P722" s="13"/>
    </row>
    <row r="723" spans="16:16" x14ac:dyDescent="0.3">
      <c r="P723" s="13"/>
    </row>
    <row r="724" spans="16:16" x14ac:dyDescent="0.3">
      <c r="P724" s="13"/>
    </row>
    <row r="725" spans="16:16" x14ac:dyDescent="0.3">
      <c r="P725" s="13"/>
    </row>
    <row r="726" spans="16:16" x14ac:dyDescent="0.3">
      <c r="P726" s="13"/>
    </row>
    <row r="727" spans="16:16" x14ac:dyDescent="0.3">
      <c r="P727" s="13"/>
    </row>
    <row r="728" spans="16:16" x14ac:dyDescent="0.3">
      <c r="P728" s="13"/>
    </row>
    <row r="729" spans="16:16" x14ac:dyDescent="0.3">
      <c r="P729" s="13"/>
    </row>
    <row r="730" spans="16:16" x14ac:dyDescent="0.3">
      <c r="P730" s="13"/>
    </row>
    <row r="731" spans="16:16" x14ac:dyDescent="0.3">
      <c r="P731" s="13"/>
    </row>
    <row r="732" spans="16:16" x14ac:dyDescent="0.3">
      <c r="P732" s="13"/>
    </row>
    <row r="733" spans="16:16" x14ac:dyDescent="0.3">
      <c r="P733" s="13"/>
    </row>
    <row r="734" spans="16:16" x14ac:dyDescent="0.3">
      <c r="P734" s="13"/>
    </row>
    <row r="735" spans="16:16" x14ac:dyDescent="0.3">
      <c r="P735" s="13"/>
    </row>
    <row r="736" spans="16:16" x14ac:dyDescent="0.3">
      <c r="P736" s="13"/>
    </row>
    <row r="737" spans="16:16" x14ac:dyDescent="0.3">
      <c r="P737" s="13"/>
    </row>
    <row r="738" spans="16:16" x14ac:dyDescent="0.3">
      <c r="P738" s="13"/>
    </row>
    <row r="739" spans="16:16" x14ac:dyDescent="0.3">
      <c r="P739" s="13"/>
    </row>
    <row r="740" spans="16:16" x14ac:dyDescent="0.3">
      <c r="P740" s="13"/>
    </row>
    <row r="741" spans="16:16" x14ac:dyDescent="0.3">
      <c r="P741" s="13"/>
    </row>
    <row r="742" spans="16:16" x14ac:dyDescent="0.3">
      <c r="P742" s="13"/>
    </row>
    <row r="743" spans="16:16" x14ac:dyDescent="0.3">
      <c r="P743" s="13"/>
    </row>
    <row r="744" spans="16:16" x14ac:dyDescent="0.3">
      <c r="P744" s="13"/>
    </row>
    <row r="745" spans="16:16" x14ac:dyDescent="0.3">
      <c r="P745" s="13"/>
    </row>
    <row r="746" spans="16:16" x14ac:dyDescent="0.3">
      <c r="P746" s="13"/>
    </row>
    <row r="747" spans="16:16" x14ac:dyDescent="0.3">
      <c r="P747" s="13"/>
    </row>
    <row r="748" spans="16:16" x14ac:dyDescent="0.3">
      <c r="P748" s="13"/>
    </row>
    <row r="749" spans="16:16" x14ac:dyDescent="0.3">
      <c r="P749" s="13"/>
    </row>
    <row r="750" spans="16:16" x14ac:dyDescent="0.3">
      <c r="P750" s="13"/>
    </row>
    <row r="751" spans="16:16" x14ac:dyDescent="0.3">
      <c r="P751" s="13"/>
    </row>
    <row r="752" spans="16:16" x14ac:dyDescent="0.3">
      <c r="P752" s="13"/>
    </row>
    <row r="753" spans="16:16" x14ac:dyDescent="0.3">
      <c r="P753" s="13"/>
    </row>
    <row r="754" spans="16:16" x14ac:dyDescent="0.3">
      <c r="P754" s="13"/>
    </row>
    <row r="755" spans="16:16" x14ac:dyDescent="0.3">
      <c r="P755" s="13"/>
    </row>
    <row r="756" spans="16:16" x14ac:dyDescent="0.3">
      <c r="P756" s="13"/>
    </row>
    <row r="757" spans="16:16" x14ac:dyDescent="0.3">
      <c r="P757" s="13"/>
    </row>
    <row r="758" spans="16:16" x14ac:dyDescent="0.3">
      <c r="P758" s="13"/>
    </row>
    <row r="759" spans="16:16" x14ac:dyDescent="0.3">
      <c r="P759" s="13"/>
    </row>
    <row r="760" spans="16:16" x14ac:dyDescent="0.3">
      <c r="P760" s="13"/>
    </row>
    <row r="761" spans="16:16" x14ac:dyDescent="0.3">
      <c r="P761" s="13"/>
    </row>
    <row r="762" spans="16:16" x14ac:dyDescent="0.3">
      <c r="P762" s="13"/>
    </row>
    <row r="763" spans="16:16" x14ac:dyDescent="0.3">
      <c r="P763" s="13"/>
    </row>
    <row r="764" spans="16:16" x14ac:dyDescent="0.3">
      <c r="P764" s="13"/>
    </row>
    <row r="765" spans="16:16" x14ac:dyDescent="0.3">
      <c r="P765" s="13"/>
    </row>
    <row r="766" spans="16:16" x14ac:dyDescent="0.3">
      <c r="P766" s="13"/>
    </row>
    <row r="767" spans="16:16" x14ac:dyDescent="0.3">
      <c r="P767" s="13"/>
    </row>
    <row r="768" spans="16:16" x14ac:dyDescent="0.3">
      <c r="P768" s="13"/>
    </row>
    <row r="769" spans="16:16" x14ac:dyDescent="0.3">
      <c r="P769" s="13"/>
    </row>
    <row r="770" spans="16:16" x14ac:dyDescent="0.3">
      <c r="P770" s="13"/>
    </row>
    <row r="771" spans="16:16" x14ac:dyDescent="0.3">
      <c r="P771" s="13"/>
    </row>
    <row r="772" spans="16:16" x14ac:dyDescent="0.3">
      <c r="P772" s="13"/>
    </row>
    <row r="773" spans="16:16" x14ac:dyDescent="0.3">
      <c r="P773" s="13"/>
    </row>
    <row r="774" spans="16:16" x14ac:dyDescent="0.3">
      <c r="P774" s="13"/>
    </row>
    <row r="775" spans="16:16" x14ac:dyDescent="0.3">
      <c r="P775" s="13"/>
    </row>
    <row r="776" spans="16:16" x14ac:dyDescent="0.3">
      <c r="P776" s="13"/>
    </row>
    <row r="777" spans="16:16" x14ac:dyDescent="0.3">
      <c r="P777" s="13"/>
    </row>
    <row r="778" spans="16:16" x14ac:dyDescent="0.3">
      <c r="P778" s="13"/>
    </row>
    <row r="779" spans="16:16" x14ac:dyDescent="0.3">
      <c r="P779" s="13"/>
    </row>
    <row r="780" spans="16:16" x14ac:dyDescent="0.3">
      <c r="P780" s="13"/>
    </row>
    <row r="781" spans="16:16" x14ac:dyDescent="0.3">
      <c r="P781" s="13"/>
    </row>
    <row r="782" spans="16:16" x14ac:dyDescent="0.3">
      <c r="P782" s="13"/>
    </row>
    <row r="783" spans="16:16" x14ac:dyDescent="0.3">
      <c r="P783" s="13"/>
    </row>
    <row r="784" spans="16:16" x14ac:dyDescent="0.3">
      <c r="P784" s="13"/>
    </row>
    <row r="785" spans="16:16" x14ac:dyDescent="0.3">
      <c r="P785" s="13"/>
    </row>
    <row r="786" spans="16:16" x14ac:dyDescent="0.3">
      <c r="P786" s="13"/>
    </row>
    <row r="787" spans="16:16" x14ac:dyDescent="0.3">
      <c r="P787" s="13"/>
    </row>
    <row r="788" spans="16:16" x14ac:dyDescent="0.3">
      <c r="P788" s="13"/>
    </row>
    <row r="789" spans="16:16" x14ac:dyDescent="0.3">
      <c r="P789" s="13"/>
    </row>
    <row r="790" spans="16:16" x14ac:dyDescent="0.3">
      <c r="P790" s="13"/>
    </row>
    <row r="791" spans="16:16" x14ac:dyDescent="0.3">
      <c r="P791" s="13"/>
    </row>
    <row r="792" spans="16:16" x14ac:dyDescent="0.3">
      <c r="P792" s="13"/>
    </row>
    <row r="793" spans="16:16" x14ac:dyDescent="0.3">
      <c r="P793" s="13"/>
    </row>
    <row r="794" spans="16:16" x14ac:dyDescent="0.3">
      <c r="P794" s="13"/>
    </row>
    <row r="795" spans="16:16" x14ac:dyDescent="0.3">
      <c r="P795" s="13"/>
    </row>
    <row r="796" spans="16:16" x14ac:dyDescent="0.3">
      <c r="P796" s="13"/>
    </row>
    <row r="797" spans="16:16" x14ac:dyDescent="0.3">
      <c r="P797" s="13"/>
    </row>
    <row r="798" spans="16:16" x14ac:dyDescent="0.3">
      <c r="P798" s="13"/>
    </row>
    <row r="799" spans="16:16" x14ac:dyDescent="0.3">
      <c r="P799" s="13"/>
    </row>
    <row r="800" spans="16:16" x14ac:dyDescent="0.3">
      <c r="P800" s="13"/>
    </row>
    <row r="801" spans="16:16" x14ac:dyDescent="0.3">
      <c r="P801" s="13"/>
    </row>
    <row r="802" spans="16:16" x14ac:dyDescent="0.3">
      <c r="P802" s="13"/>
    </row>
    <row r="803" spans="16:16" x14ac:dyDescent="0.3">
      <c r="P803" s="13"/>
    </row>
    <row r="804" spans="16:16" x14ac:dyDescent="0.3">
      <c r="P804" s="13"/>
    </row>
    <row r="805" spans="16:16" x14ac:dyDescent="0.3">
      <c r="P805" s="13"/>
    </row>
    <row r="806" spans="16:16" x14ac:dyDescent="0.3">
      <c r="P806" s="13"/>
    </row>
    <row r="807" spans="16:16" x14ac:dyDescent="0.3">
      <c r="P807" s="13"/>
    </row>
    <row r="808" spans="16:16" x14ac:dyDescent="0.3">
      <c r="P808" s="13"/>
    </row>
    <row r="809" spans="16:16" x14ac:dyDescent="0.3">
      <c r="P809" s="13"/>
    </row>
    <row r="810" spans="16:16" x14ac:dyDescent="0.3">
      <c r="P810" s="13"/>
    </row>
    <row r="811" spans="16:16" x14ac:dyDescent="0.3">
      <c r="P811" s="13"/>
    </row>
    <row r="812" spans="16:16" x14ac:dyDescent="0.3">
      <c r="P812" s="13"/>
    </row>
    <row r="813" spans="16:16" x14ac:dyDescent="0.3">
      <c r="P813" s="13"/>
    </row>
    <row r="814" spans="16:16" x14ac:dyDescent="0.3">
      <c r="P814" s="13"/>
    </row>
    <row r="815" spans="16:16" x14ac:dyDescent="0.3">
      <c r="P815" s="13"/>
    </row>
    <row r="816" spans="16:16" x14ac:dyDescent="0.3">
      <c r="P816" s="13"/>
    </row>
    <row r="817" spans="16:16" x14ac:dyDescent="0.3">
      <c r="P817" s="13"/>
    </row>
    <row r="818" spans="16:16" x14ac:dyDescent="0.3">
      <c r="P818" s="13"/>
    </row>
    <row r="819" spans="16:16" x14ac:dyDescent="0.3">
      <c r="P819" s="13"/>
    </row>
    <row r="820" spans="16:16" x14ac:dyDescent="0.3">
      <c r="P820" s="13"/>
    </row>
    <row r="821" spans="16:16" x14ac:dyDescent="0.3">
      <c r="P821" s="13"/>
    </row>
    <row r="822" spans="16:16" x14ac:dyDescent="0.3">
      <c r="P822" s="13"/>
    </row>
    <row r="823" spans="16:16" x14ac:dyDescent="0.3">
      <c r="P823" s="13"/>
    </row>
    <row r="824" spans="16:16" x14ac:dyDescent="0.3">
      <c r="P824" s="13"/>
    </row>
    <row r="825" spans="16:16" x14ac:dyDescent="0.3">
      <c r="P825" s="13"/>
    </row>
    <row r="826" spans="16:16" x14ac:dyDescent="0.3">
      <c r="P826" s="13"/>
    </row>
    <row r="827" spans="16:16" x14ac:dyDescent="0.3">
      <c r="P827" s="13"/>
    </row>
    <row r="828" spans="16:16" x14ac:dyDescent="0.3">
      <c r="P828" s="13"/>
    </row>
    <row r="829" spans="16:16" x14ac:dyDescent="0.3">
      <c r="P829" s="13"/>
    </row>
    <row r="830" spans="16:16" x14ac:dyDescent="0.3">
      <c r="P830" s="13"/>
    </row>
    <row r="831" spans="16:16" x14ac:dyDescent="0.3">
      <c r="P831" s="13"/>
    </row>
    <row r="832" spans="16:16" x14ac:dyDescent="0.3">
      <c r="P832" s="13"/>
    </row>
    <row r="833" spans="16:16" x14ac:dyDescent="0.3">
      <c r="P833" s="13"/>
    </row>
    <row r="834" spans="16:16" x14ac:dyDescent="0.3">
      <c r="P834" s="13"/>
    </row>
    <row r="835" spans="16:16" x14ac:dyDescent="0.3">
      <c r="P835" s="13"/>
    </row>
    <row r="836" spans="16:16" x14ac:dyDescent="0.3">
      <c r="P836" s="13"/>
    </row>
    <row r="837" spans="16:16" x14ac:dyDescent="0.3">
      <c r="P837" s="13"/>
    </row>
    <row r="838" spans="16:16" x14ac:dyDescent="0.3">
      <c r="P838" s="13"/>
    </row>
    <row r="839" spans="16:16" x14ac:dyDescent="0.3">
      <c r="P839" s="13"/>
    </row>
    <row r="840" spans="16:16" x14ac:dyDescent="0.3">
      <c r="P840" s="13"/>
    </row>
    <row r="841" spans="16:16" x14ac:dyDescent="0.3">
      <c r="P841" s="13"/>
    </row>
    <row r="842" spans="16:16" x14ac:dyDescent="0.3">
      <c r="P842" s="13"/>
    </row>
    <row r="843" spans="16:16" x14ac:dyDescent="0.3">
      <c r="P843" s="13"/>
    </row>
    <row r="844" spans="16:16" x14ac:dyDescent="0.3">
      <c r="P844" s="13"/>
    </row>
    <row r="845" spans="16:16" x14ac:dyDescent="0.3">
      <c r="P845" s="13"/>
    </row>
    <row r="846" spans="16:16" x14ac:dyDescent="0.3">
      <c r="P846" s="13"/>
    </row>
    <row r="847" spans="16:16" x14ac:dyDescent="0.3">
      <c r="P847" s="13"/>
    </row>
    <row r="848" spans="16:16" x14ac:dyDescent="0.3">
      <c r="P848" s="13"/>
    </row>
    <row r="849" spans="16:16" x14ac:dyDescent="0.3">
      <c r="P849" s="13"/>
    </row>
    <row r="850" spans="16:16" x14ac:dyDescent="0.3">
      <c r="P850" s="13"/>
    </row>
    <row r="851" spans="16:16" x14ac:dyDescent="0.3">
      <c r="P851" s="13"/>
    </row>
    <row r="852" spans="16:16" x14ac:dyDescent="0.3">
      <c r="P852" s="13"/>
    </row>
    <row r="853" spans="16:16" x14ac:dyDescent="0.3">
      <c r="P853" s="13"/>
    </row>
    <row r="854" spans="16:16" x14ac:dyDescent="0.3">
      <c r="P854" s="13"/>
    </row>
    <row r="855" spans="16:16" x14ac:dyDescent="0.3">
      <c r="P855" s="13"/>
    </row>
    <row r="856" spans="16:16" x14ac:dyDescent="0.3">
      <c r="P856" s="13"/>
    </row>
    <row r="857" spans="16:16" x14ac:dyDescent="0.3">
      <c r="P857" s="13"/>
    </row>
    <row r="858" spans="16:16" x14ac:dyDescent="0.3">
      <c r="P858" s="13"/>
    </row>
    <row r="859" spans="16:16" x14ac:dyDescent="0.3">
      <c r="P859" s="13"/>
    </row>
    <row r="860" spans="16:16" x14ac:dyDescent="0.3">
      <c r="P860" s="13"/>
    </row>
    <row r="861" spans="16:16" x14ac:dyDescent="0.3">
      <c r="P861" s="13"/>
    </row>
    <row r="862" spans="16:16" x14ac:dyDescent="0.3">
      <c r="P862" s="13"/>
    </row>
    <row r="863" spans="16:16" x14ac:dyDescent="0.3">
      <c r="P863" s="13"/>
    </row>
    <row r="864" spans="16:16" x14ac:dyDescent="0.3">
      <c r="P864" s="13"/>
    </row>
    <row r="865" spans="16:16" x14ac:dyDescent="0.3">
      <c r="P865" s="13"/>
    </row>
    <row r="866" spans="16:16" x14ac:dyDescent="0.3">
      <c r="P866" s="13"/>
    </row>
    <row r="867" spans="16:16" x14ac:dyDescent="0.3">
      <c r="P867" s="13"/>
    </row>
    <row r="868" spans="16:16" x14ac:dyDescent="0.3">
      <c r="P868" s="13"/>
    </row>
    <row r="869" spans="16:16" x14ac:dyDescent="0.3">
      <c r="P869" s="13"/>
    </row>
    <row r="870" spans="16:16" x14ac:dyDescent="0.3">
      <c r="P870" s="13"/>
    </row>
    <row r="871" spans="16:16" x14ac:dyDescent="0.3">
      <c r="P871" s="13"/>
    </row>
    <row r="872" spans="16:16" x14ac:dyDescent="0.3">
      <c r="P872" s="13"/>
    </row>
    <row r="873" spans="16:16" x14ac:dyDescent="0.3">
      <c r="P873" s="13"/>
    </row>
    <row r="874" spans="16:16" x14ac:dyDescent="0.3">
      <c r="P874" s="13"/>
    </row>
    <row r="875" spans="16:16" x14ac:dyDescent="0.3">
      <c r="P875" s="13"/>
    </row>
    <row r="876" spans="16:16" x14ac:dyDescent="0.3">
      <c r="P876" s="13"/>
    </row>
    <row r="877" spans="16:16" x14ac:dyDescent="0.3">
      <c r="P877" s="13"/>
    </row>
    <row r="878" spans="16:16" x14ac:dyDescent="0.3">
      <c r="P878" s="13"/>
    </row>
    <row r="879" spans="16:16" x14ac:dyDescent="0.3">
      <c r="P879" s="13"/>
    </row>
    <row r="880" spans="16:16" x14ac:dyDescent="0.3">
      <c r="P880" s="13"/>
    </row>
    <row r="881" spans="16:16" x14ac:dyDescent="0.3">
      <c r="P881" s="13"/>
    </row>
    <row r="882" spans="16:16" x14ac:dyDescent="0.3">
      <c r="P882" s="13"/>
    </row>
    <row r="883" spans="16:16" x14ac:dyDescent="0.3">
      <c r="P883" s="13"/>
    </row>
    <row r="884" spans="16:16" x14ac:dyDescent="0.3">
      <c r="P884" s="13"/>
    </row>
    <row r="885" spans="16:16" x14ac:dyDescent="0.3">
      <c r="P885" s="13"/>
    </row>
    <row r="886" spans="16:16" x14ac:dyDescent="0.3">
      <c r="P886" s="13"/>
    </row>
    <row r="887" spans="16:16" x14ac:dyDescent="0.3">
      <c r="P887" s="13"/>
    </row>
    <row r="888" spans="16:16" x14ac:dyDescent="0.3">
      <c r="P888" s="13"/>
    </row>
    <row r="889" spans="16:16" x14ac:dyDescent="0.3">
      <c r="P889" s="13"/>
    </row>
    <row r="890" spans="16:16" x14ac:dyDescent="0.3">
      <c r="P890" s="13"/>
    </row>
    <row r="891" spans="16:16" x14ac:dyDescent="0.3">
      <c r="P891" s="13"/>
    </row>
    <row r="892" spans="16:16" x14ac:dyDescent="0.3">
      <c r="P892" s="13"/>
    </row>
    <row r="893" spans="16:16" x14ac:dyDescent="0.3">
      <c r="P893" s="13"/>
    </row>
    <row r="894" spans="16:16" x14ac:dyDescent="0.3">
      <c r="P894" s="13"/>
    </row>
    <row r="895" spans="16:16" x14ac:dyDescent="0.3">
      <c r="P895" s="13"/>
    </row>
    <row r="896" spans="16:16" x14ac:dyDescent="0.3">
      <c r="P896" s="13"/>
    </row>
    <row r="897" spans="16:16" x14ac:dyDescent="0.3">
      <c r="P897" s="13"/>
    </row>
    <row r="898" spans="16:16" x14ac:dyDescent="0.3">
      <c r="P898" s="13"/>
    </row>
    <row r="899" spans="16:16" x14ac:dyDescent="0.3">
      <c r="P899" s="13"/>
    </row>
    <row r="900" spans="16:16" x14ac:dyDescent="0.3">
      <c r="P900" s="13"/>
    </row>
    <row r="901" spans="16:16" x14ac:dyDescent="0.3">
      <c r="P901" s="13"/>
    </row>
    <row r="902" spans="16:16" x14ac:dyDescent="0.3">
      <c r="P902" s="13"/>
    </row>
    <row r="903" spans="16:16" x14ac:dyDescent="0.3">
      <c r="P903" s="13"/>
    </row>
    <row r="904" spans="16:16" x14ac:dyDescent="0.3">
      <c r="P904" s="13"/>
    </row>
    <row r="905" spans="16:16" x14ac:dyDescent="0.3">
      <c r="P905" s="13"/>
    </row>
    <row r="906" spans="16:16" x14ac:dyDescent="0.3">
      <c r="P906" s="13"/>
    </row>
    <row r="907" spans="16:16" x14ac:dyDescent="0.3">
      <c r="P907" s="13"/>
    </row>
    <row r="908" spans="16:16" x14ac:dyDescent="0.3">
      <c r="P908" s="13"/>
    </row>
    <row r="909" spans="16:16" x14ac:dyDescent="0.3">
      <c r="P909" s="13"/>
    </row>
    <row r="910" spans="16:16" x14ac:dyDescent="0.3">
      <c r="P910" s="13"/>
    </row>
    <row r="911" spans="16:16" x14ac:dyDescent="0.3">
      <c r="P911" s="13"/>
    </row>
    <row r="912" spans="16:16" x14ac:dyDescent="0.3">
      <c r="P912" s="13"/>
    </row>
    <row r="913" spans="16:16" x14ac:dyDescent="0.3">
      <c r="P913" s="13"/>
    </row>
    <row r="914" spans="16:16" x14ac:dyDescent="0.3">
      <c r="P914" s="13"/>
    </row>
    <row r="915" spans="16:16" x14ac:dyDescent="0.3">
      <c r="P915" s="13"/>
    </row>
    <row r="916" spans="16:16" x14ac:dyDescent="0.3">
      <c r="P916" s="13"/>
    </row>
    <row r="917" spans="16:16" x14ac:dyDescent="0.3">
      <c r="P917" s="13"/>
    </row>
    <row r="918" spans="16:16" x14ac:dyDescent="0.3">
      <c r="P918" s="13"/>
    </row>
    <row r="919" spans="16:16" x14ac:dyDescent="0.3">
      <c r="P919" s="13"/>
    </row>
    <row r="920" spans="16:16" x14ac:dyDescent="0.3">
      <c r="P920" s="13"/>
    </row>
    <row r="921" spans="16:16" x14ac:dyDescent="0.3">
      <c r="P921" s="13"/>
    </row>
    <row r="922" spans="16:16" x14ac:dyDescent="0.3">
      <c r="P922" s="13"/>
    </row>
    <row r="923" spans="16:16" x14ac:dyDescent="0.3">
      <c r="P923" s="13"/>
    </row>
    <row r="924" spans="16:16" x14ac:dyDescent="0.3">
      <c r="P924" s="13"/>
    </row>
    <row r="925" spans="16:16" x14ac:dyDescent="0.3">
      <c r="P925" s="13"/>
    </row>
    <row r="926" spans="16:16" x14ac:dyDescent="0.3">
      <c r="P926" s="13"/>
    </row>
    <row r="927" spans="16:16" x14ac:dyDescent="0.3">
      <c r="P927" s="13"/>
    </row>
    <row r="928" spans="16:16" x14ac:dyDescent="0.3">
      <c r="P928" s="13"/>
    </row>
    <row r="929" spans="16:16" x14ac:dyDescent="0.3">
      <c r="P929" s="13"/>
    </row>
    <row r="930" spans="16:16" x14ac:dyDescent="0.3">
      <c r="P930" s="13"/>
    </row>
    <row r="931" spans="16:16" x14ac:dyDescent="0.3">
      <c r="P931" s="13"/>
    </row>
    <row r="932" spans="16:16" x14ac:dyDescent="0.3">
      <c r="P932" s="13"/>
    </row>
    <row r="933" spans="16:16" x14ac:dyDescent="0.3">
      <c r="P933" s="13"/>
    </row>
    <row r="934" spans="16:16" x14ac:dyDescent="0.3">
      <c r="P934" s="13"/>
    </row>
    <row r="935" spans="16:16" x14ac:dyDescent="0.3">
      <c r="P935" s="13"/>
    </row>
    <row r="936" spans="16:16" x14ac:dyDescent="0.3">
      <c r="P936" s="13"/>
    </row>
    <row r="937" spans="16:16" x14ac:dyDescent="0.3">
      <c r="P937" s="13"/>
    </row>
    <row r="938" spans="16:16" x14ac:dyDescent="0.3">
      <c r="P938" s="13"/>
    </row>
    <row r="939" spans="16:16" x14ac:dyDescent="0.3">
      <c r="P939" s="13"/>
    </row>
    <row r="940" spans="16:16" x14ac:dyDescent="0.3">
      <c r="P940" s="13"/>
    </row>
    <row r="941" spans="16:16" x14ac:dyDescent="0.3">
      <c r="P941" s="13"/>
    </row>
    <row r="942" spans="16:16" x14ac:dyDescent="0.3">
      <c r="P942" s="13"/>
    </row>
    <row r="943" spans="16:16" x14ac:dyDescent="0.3">
      <c r="P943" s="13"/>
    </row>
    <row r="944" spans="16:16" x14ac:dyDescent="0.3">
      <c r="P944" s="13"/>
    </row>
    <row r="945" spans="16:16" x14ac:dyDescent="0.3">
      <c r="P945" s="13"/>
    </row>
    <row r="946" spans="16:16" x14ac:dyDescent="0.3">
      <c r="P946" s="13"/>
    </row>
    <row r="947" spans="16:16" x14ac:dyDescent="0.3">
      <c r="P947" s="13"/>
    </row>
    <row r="948" spans="16:16" x14ac:dyDescent="0.3">
      <c r="P948" s="13"/>
    </row>
    <row r="949" spans="16:16" x14ac:dyDescent="0.3">
      <c r="P949" s="13"/>
    </row>
    <row r="950" spans="16:16" x14ac:dyDescent="0.3">
      <c r="P950" s="13"/>
    </row>
    <row r="951" spans="16:16" x14ac:dyDescent="0.3">
      <c r="P951" s="13"/>
    </row>
    <row r="952" spans="16:16" x14ac:dyDescent="0.3">
      <c r="P952" s="13"/>
    </row>
    <row r="953" spans="16:16" x14ac:dyDescent="0.3">
      <c r="P953" s="13"/>
    </row>
    <row r="954" spans="16:16" x14ac:dyDescent="0.3">
      <c r="P954" s="13"/>
    </row>
    <row r="955" spans="16:16" x14ac:dyDescent="0.3">
      <c r="P955" s="13"/>
    </row>
    <row r="956" spans="16:16" x14ac:dyDescent="0.3">
      <c r="P956" s="13"/>
    </row>
    <row r="957" spans="16:16" x14ac:dyDescent="0.3">
      <c r="P957" s="13"/>
    </row>
    <row r="958" spans="16:16" x14ac:dyDescent="0.3">
      <c r="P958" s="13"/>
    </row>
    <row r="959" spans="16:16" x14ac:dyDescent="0.3">
      <c r="P959" s="13"/>
    </row>
    <row r="960" spans="16:16" x14ac:dyDescent="0.3">
      <c r="P960" s="13"/>
    </row>
    <row r="961" spans="16:16" x14ac:dyDescent="0.3">
      <c r="P961" s="13"/>
    </row>
    <row r="962" spans="16:16" x14ac:dyDescent="0.3">
      <c r="P962" s="13"/>
    </row>
    <row r="963" spans="16:16" x14ac:dyDescent="0.3">
      <c r="P963" s="13"/>
    </row>
    <row r="964" spans="16:16" x14ac:dyDescent="0.3">
      <c r="P964" s="13"/>
    </row>
    <row r="965" spans="16:16" x14ac:dyDescent="0.3">
      <c r="P965" s="13"/>
    </row>
    <row r="966" spans="16:16" x14ac:dyDescent="0.3">
      <c r="P966" s="13"/>
    </row>
    <row r="967" spans="16:16" x14ac:dyDescent="0.3">
      <c r="P967" s="13"/>
    </row>
    <row r="968" spans="16:16" x14ac:dyDescent="0.3">
      <c r="P968" s="13"/>
    </row>
    <row r="969" spans="16:16" x14ac:dyDescent="0.3">
      <c r="P969" s="13"/>
    </row>
    <row r="970" spans="16:16" x14ac:dyDescent="0.3">
      <c r="P970" s="13"/>
    </row>
    <row r="971" spans="16:16" x14ac:dyDescent="0.3">
      <c r="P971" s="13"/>
    </row>
    <row r="972" spans="16:16" x14ac:dyDescent="0.3">
      <c r="P972" s="13"/>
    </row>
    <row r="973" spans="16:16" x14ac:dyDescent="0.3">
      <c r="P973" s="13"/>
    </row>
    <row r="974" spans="16:16" x14ac:dyDescent="0.3">
      <c r="P974" s="13"/>
    </row>
    <row r="975" spans="16:16" x14ac:dyDescent="0.3">
      <c r="P975" s="13"/>
    </row>
    <row r="976" spans="16:16" x14ac:dyDescent="0.3">
      <c r="P976" s="13"/>
    </row>
    <row r="977" spans="16:16" x14ac:dyDescent="0.3">
      <c r="P977" s="13"/>
    </row>
    <row r="978" spans="16:16" x14ac:dyDescent="0.3">
      <c r="P978" s="13"/>
    </row>
    <row r="979" spans="16:16" x14ac:dyDescent="0.3">
      <c r="P979" s="13"/>
    </row>
    <row r="980" spans="16:16" x14ac:dyDescent="0.3">
      <c r="P980" s="13"/>
    </row>
    <row r="981" spans="16:16" x14ac:dyDescent="0.3">
      <c r="P981" s="13"/>
    </row>
    <row r="982" spans="16:16" x14ac:dyDescent="0.3">
      <c r="P982" s="13"/>
    </row>
    <row r="983" spans="16:16" x14ac:dyDescent="0.3">
      <c r="P983" s="13"/>
    </row>
    <row r="984" spans="16:16" x14ac:dyDescent="0.3">
      <c r="P984" s="13"/>
    </row>
    <row r="985" spans="16:16" x14ac:dyDescent="0.3">
      <c r="P985" s="13"/>
    </row>
    <row r="986" spans="16:16" x14ac:dyDescent="0.3">
      <c r="P986" s="13"/>
    </row>
    <row r="987" spans="16:16" x14ac:dyDescent="0.3">
      <c r="P987" s="13"/>
    </row>
    <row r="988" spans="16:16" x14ac:dyDescent="0.3">
      <c r="P988" s="13"/>
    </row>
    <row r="989" spans="16:16" x14ac:dyDescent="0.3">
      <c r="P989" s="13"/>
    </row>
    <row r="990" spans="16:16" x14ac:dyDescent="0.3">
      <c r="P990" s="13"/>
    </row>
    <row r="991" spans="16:16" x14ac:dyDescent="0.3">
      <c r="P991" s="13"/>
    </row>
    <row r="992" spans="16:16" x14ac:dyDescent="0.3">
      <c r="P992" s="13"/>
    </row>
    <row r="993" spans="16:16" x14ac:dyDescent="0.3">
      <c r="P993" s="13"/>
    </row>
    <row r="994" spans="16:16" x14ac:dyDescent="0.3">
      <c r="P994" s="13"/>
    </row>
    <row r="995" spans="16:16" x14ac:dyDescent="0.3">
      <c r="P995" s="13"/>
    </row>
    <row r="996" spans="16:16" x14ac:dyDescent="0.3">
      <c r="P996" s="13"/>
    </row>
    <row r="997" spans="16:16" x14ac:dyDescent="0.3">
      <c r="P997" s="13"/>
    </row>
    <row r="998" spans="16:16" x14ac:dyDescent="0.3">
      <c r="P998" s="13"/>
    </row>
    <row r="999" spans="16:16" x14ac:dyDescent="0.3">
      <c r="P999" s="13"/>
    </row>
    <row r="1000" spans="16:16" x14ac:dyDescent="0.3">
      <c r="P1000" s="13"/>
    </row>
    <row r="1001" spans="16:16" x14ac:dyDescent="0.3">
      <c r="P1001" s="13"/>
    </row>
    <row r="1002" spans="16:16" x14ac:dyDescent="0.3">
      <c r="P1002" s="13"/>
    </row>
    <row r="1003" spans="16:16" x14ac:dyDescent="0.3">
      <c r="P1003" s="13"/>
    </row>
    <row r="1004" spans="16:16" x14ac:dyDescent="0.3">
      <c r="P1004" s="13"/>
    </row>
    <row r="1005" spans="16:16" x14ac:dyDescent="0.3">
      <c r="P1005" s="13"/>
    </row>
    <row r="1006" spans="16:16" x14ac:dyDescent="0.3">
      <c r="P1006" s="13"/>
    </row>
    <row r="1007" spans="16:16" x14ac:dyDescent="0.3">
      <c r="P1007" s="13"/>
    </row>
    <row r="1008" spans="16:16" x14ac:dyDescent="0.3">
      <c r="P1008" s="13"/>
    </row>
    <row r="1009" spans="16:16" x14ac:dyDescent="0.3">
      <c r="P1009" s="13"/>
    </row>
    <row r="1010" spans="16:16" x14ac:dyDescent="0.3">
      <c r="P1010" s="13"/>
    </row>
    <row r="1011" spans="16:16" x14ac:dyDescent="0.3">
      <c r="P1011" s="13"/>
    </row>
    <row r="1012" spans="16:16" x14ac:dyDescent="0.3">
      <c r="P1012" s="13"/>
    </row>
    <row r="1013" spans="16:16" x14ac:dyDescent="0.3">
      <c r="P1013" s="13"/>
    </row>
    <row r="1014" spans="16:16" x14ac:dyDescent="0.3">
      <c r="P1014" s="13"/>
    </row>
    <row r="1015" spans="16:16" x14ac:dyDescent="0.3">
      <c r="P1015" s="13"/>
    </row>
    <row r="1016" spans="16:16" x14ac:dyDescent="0.3">
      <c r="P1016" s="13"/>
    </row>
    <row r="1017" spans="16:16" x14ac:dyDescent="0.3">
      <c r="P1017" s="13"/>
    </row>
  </sheetData>
  <sheetProtection selectLockedCells="1"/>
  <mergeCells count="6">
    <mergeCell ref="B4:L4"/>
    <mergeCell ref="B5:K5"/>
    <mergeCell ref="A14:J14"/>
    <mergeCell ref="A20:J20"/>
    <mergeCell ref="A30:J30"/>
    <mergeCell ref="C69:L69"/>
  </mergeCells>
  <dataValidations count="4">
    <dataValidation type="decimal" errorStyle="information" allowBlank="1" showInputMessage="1" showErrorMessage="1" errorTitle="Growth Rate Assumption" error="Growth rate must be betwwen 0 and 100 percent" promptTitle="Growth rate assumptions" prompt="Growth rate must be betwwen 0 and 100 percent" sqref="B11" xr:uid="{6032C420-BA02-4D07-8743-B6203E4D49C4}">
      <formula1>0</formula1>
      <formula2>1</formula2>
    </dataValidation>
    <dataValidation type="decimal" errorStyle="information" allowBlank="1" showInputMessage="1" showErrorMessage="1" errorTitle="Out of range" error="Values must be 0 to 100" prompt="Annual raise values 0% to 20%" sqref="B12" xr:uid="{955A50CF-0448-4F0D-BAD1-42BD3AF0302A}">
      <formula1>0</formula1>
      <formula2>0.2</formula2>
    </dataValidation>
    <dataValidation type="decimal" allowBlank="1" showInputMessage="1" showErrorMessage="1" sqref="D16:D18 F71:F73" xr:uid="{B2ABFD64-584E-4EDD-8B8E-E0C5534AA0C3}">
      <formula1>0</formula1>
      <formula2>0.5</formula2>
    </dataValidation>
    <dataValidation type="decimal" errorStyle="information" allowBlank="1" showInputMessage="1" showErrorMessage="1" errorTitle="Out of range" error="Values must be between 0%-50%" sqref="E16:H18 G71:J73" xr:uid="{063F961A-A376-49DE-B0B0-3FA607F2A0BA}">
      <formula1>0</formula1>
      <formula2>0.5</formula2>
    </dataValidation>
  </dataValidation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7F89-FA96-4804-A284-96BBA8085553}">
  <dimension ref="A1:AMC1017"/>
  <sheetViews>
    <sheetView topLeftCell="A25" zoomScale="55" zoomScaleNormal="55" workbookViewId="0">
      <selection activeCell="Q23" sqref="Q23:Q24"/>
    </sheetView>
  </sheetViews>
  <sheetFormatPr defaultColWidth="9" defaultRowHeight="16.5" x14ac:dyDescent="0.3"/>
  <cols>
    <col min="1" max="1" width="23.140625" style="22" bestFit="1" customWidth="1"/>
    <col min="2" max="2" width="15" style="22" bestFit="1" customWidth="1"/>
    <col min="3" max="3" width="15.7109375" style="22" bestFit="1" customWidth="1"/>
    <col min="4" max="4" width="8.7109375" style="22" bestFit="1" customWidth="1"/>
    <col min="5" max="6" width="11" style="22" bestFit="1" customWidth="1"/>
    <col min="7" max="7" width="11.28515625" style="22" bestFit="1" customWidth="1"/>
    <col min="8" max="8" width="19.85546875" style="22" bestFit="1" customWidth="1"/>
    <col min="9" max="9" width="14.140625" style="22" bestFit="1" customWidth="1"/>
    <col min="10" max="10" width="12.140625" style="22" bestFit="1" customWidth="1"/>
    <col min="11" max="11" width="11" style="22" bestFit="1" customWidth="1"/>
    <col min="12" max="12" width="38.42578125" style="22" bestFit="1" customWidth="1"/>
    <col min="13" max="13" width="21.140625" style="22" customWidth="1"/>
    <col min="14" max="14" width="32" style="22" bestFit="1" customWidth="1"/>
    <col min="15" max="15" width="24.42578125" style="22" bestFit="1" customWidth="1"/>
    <col min="16" max="16" width="21.85546875" style="22" customWidth="1"/>
    <col min="17" max="17" width="23.85546875" style="22" bestFit="1" customWidth="1"/>
    <col min="18" max="18" width="29.28515625" style="22" bestFit="1" customWidth="1"/>
    <col min="19" max="19" width="19.5703125" style="22" bestFit="1" customWidth="1"/>
    <col min="20" max="20" width="19.85546875" style="22" customWidth="1"/>
    <col min="21" max="21" width="21.85546875" style="22" customWidth="1"/>
    <col min="22" max="22" width="22.28515625" style="22" customWidth="1"/>
    <col min="23" max="23" width="22.7109375" style="22" customWidth="1"/>
    <col min="24" max="1016" width="14.7109375" style="22" bestFit="1" customWidth="1"/>
    <col min="1017" max="1017" width="10.140625" style="22" bestFit="1" customWidth="1"/>
    <col min="1018" max="16384" width="9" style="22"/>
  </cols>
  <sheetData>
    <row r="1" spans="1:22" ht="24.75" x14ac:dyDescent="0.5">
      <c r="A1" s="21" t="s">
        <v>23358</v>
      </c>
    </row>
    <row r="3" spans="1:22" x14ac:dyDescent="0.3">
      <c r="A3" s="22" t="s">
        <v>23399</v>
      </c>
    </row>
    <row r="4" spans="1:22" ht="18" customHeight="1" x14ac:dyDescent="0.35">
      <c r="A4" s="23" t="s">
        <v>23400</v>
      </c>
      <c r="B4" s="197" t="s">
        <v>23359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T4" s="24"/>
    </row>
    <row r="5" spans="1:22" ht="18" x14ac:dyDescent="0.35">
      <c r="A5" s="23" t="s">
        <v>23401</v>
      </c>
      <c r="B5" s="196" t="s">
        <v>23402</v>
      </c>
      <c r="C5" s="196"/>
      <c r="D5" s="196"/>
      <c r="E5" s="196"/>
      <c r="F5" s="196"/>
      <c r="G5" s="196"/>
      <c r="H5" s="196"/>
      <c r="I5" s="196"/>
      <c r="J5" s="196"/>
      <c r="K5" s="196"/>
    </row>
    <row r="6" spans="1:22" ht="18" x14ac:dyDescent="0.35">
      <c r="A6" s="23" t="s">
        <v>23403</v>
      </c>
      <c r="B6" s="22" t="s">
        <v>23360</v>
      </c>
      <c r="U6" s="24"/>
    </row>
    <row r="7" spans="1:22" ht="18" x14ac:dyDescent="0.35">
      <c r="A7" s="23" t="s">
        <v>23391</v>
      </c>
      <c r="B7" s="22" t="s">
        <v>23404</v>
      </c>
      <c r="V7" s="25"/>
    </row>
    <row r="11" spans="1:22" x14ac:dyDescent="0.3">
      <c r="A11" s="26" t="s">
        <v>23353</v>
      </c>
      <c r="B11" s="27">
        <v>0.44</v>
      </c>
      <c r="R11" s="13" t="s">
        <v>23346</v>
      </c>
      <c r="S11" s="13"/>
    </row>
    <row r="12" spans="1:22" x14ac:dyDescent="0.3">
      <c r="A12" s="26" t="s">
        <v>23392</v>
      </c>
      <c r="B12" s="27">
        <v>0.05</v>
      </c>
      <c r="L12" s="66"/>
      <c r="M12" s="66" t="s">
        <v>23373</v>
      </c>
      <c r="N12" s="66" t="s">
        <v>23393</v>
      </c>
      <c r="O12" s="66" t="s">
        <v>23394</v>
      </c>
      <c r="P12" s="66" t="s">
        <v>23395</v>
      </c>
      <c r="Q12" s="66" t="s">
        <v>23396</v>
      </c>
      <c r="R12" s="29" t="s">
        <v>23344</v>
      </c>
      <c r="S12" s="13">
        <v>1000</v>
      </c>
    </row>
    <row r="13" spans="1:22" x14ac:dyDescent="0.3">
      <c r="L13" s="67"/>
      <c r="M13" s="67"/>
      <c r="N13" s="68"/>
      <c r="O13" s="67"/>
      <c r="P13" s="67"/>
      <c r="Q13" s="69"/>
      <c r="R13" s="29" t="s">
        <v>23397</v>
      </c>
      <c r="S13" s="30">
        <v>169393605.18999979</v>
      </c>
    </row>
    <row r="14" spans="1:22" x14ac:dyDescent="0.3">
      <c r="A14" s="199" t="s">
        <v>23352</v>
      </c>
      <c r="B14" s="199"/>
      <c r="C14" s="199"/>
      <c r="D14" s="199"/>
      <c r="E14" s="199"/>
      <c r="F14" s="199"/>
      <c r="G14" s="199"/>
      <c r="H14" s="199"/>
      <c r="I14" s="199"/>
      <c r="J14" s="199"/>
      <c r="L14" s="66" t="s">
        <v>23345</v>
      </c>
      <c r="M14" s="45">
        <f>COUNT(Calculations!A2:A1001)</f>
        <v>1000</v>
      </c>
      <c r="N14" s="46">
        <v>1000</v>
      </c>
      <c r="O14" s="47">
        <f>M14</f>
        <v>1000</v>
      </c>
      <c r="P14" s="48">
        <f>SUM(J16:J18)</f>
        <v>1200</v>
      </c>
      <c r="Q14" s="47">
        <f>SUM(J16:J18)</f>
        <v>1200</v>
      </c>
      <c r="R14" s="29" t="s">
        <v>23342</v>
      </c>
      <c r="S14" s="30">
        <v>621050000</v>
      </c>
    </row>
    <row r="15" spans="1:22" x14ac:dyDescent="0.3">
      <c r="A15" s="137" t="s">
        <v>23350</v>
      </c>
      <c r="B15" s="124" t="s">
        <v>23349</v>
      </c>
      <c r="C15" s="124" t="s">
        <v>23348</v>
      </c>
      <c r="D15" s="124" t="s">
        <v>1927</v>
      </c>
      <c r="E15" s="124" t="s">
        <v>1926</v>
      </c>
      <c r="F15" s="124" t="s">
        <v>1925</v>
      </c>
      <c r="G15" s="124" t="s">
        <v>1924</v>
      </c>
      <c r="H15" s="124" t="s">
        <v>1923</v>
      </c>
      <c r="I15" s="124" t="s">
        <v>1933</v>
      </c>
      <c r="J15" s="124" t="s">
        <v>23347</v>
      </c>
      <c r="L15" s="61"/>
      <c r="M15" s="61"/>
      <c r="N15" s="98"/>
      <c r="O15" s="98"/>
      <c r="P15" s="61"/>
      <c r="Q15" s="62"/>
      <c r="R15" s="29" t="s">
        <v>23340</v>
      </c>
      <c r="S15" s="32">
        <v>20000</v>
      </c>
    </row>
    <row r="16" spans="1:22" x14ac:dyDescent="0.3">
      <c r="A16" s="137" t="s">
        <v>12</v>
      </c>
      <c r="B16" s="140">
        <v>30000</v>
      </c>
      <c r="C16" s="140">
        <v>65000</v>
      </c>
      <c r="D16" s="34">
        <v>0.12</v>
      </c>
      <c r="E16" s="34">
        <v>0.17</v>
      </c>
      <c r="F16" s="34">
        <v>0.2</v>
      </c>
      <c r="G16" s="34">
        <v>0.22</v>
      </c>
      <c r="H16" s="34">
        <v>0.1</v>
      </c>
      <c r="I16" s="140">
        <v>600000</v>
      </c>
      <c r="J16" s="35">
        <v>400</v>
      </c>
      <c r="L16" s="70" t="s">
        <v>23343</v>
      </c>
      <c r="M16" s="49">
        <f>SUM(Calculations!H2:H1001)</f>
        <v>699144198</v>
      </c>
      <c r="N16" s="50">
        <f>M16*(1+B11)</f>
        <v>1006767645.12</v>
      </c>
      <c r="O16" s="50">
        <f>M16*(O24/M24)</f>
        <v>770600042.5389725</v>
      </c>
      <c r="P16" s="51">
        <f>P14*M21</f>
        <v>838973037.60000002</v>
      </c>
      <c r="Q16" s="51">
        <f>M16*(1+B11)+(M21*(Q14-M14)) +(M16*(O24/M24)-M16)</f>
        <v>1218052329.2589726</v>
      </c>
      <c r="R16" s="29" t="s">
        <v>23338</v>
      </c>
      <c r="S16" s="36">
        <v>72011493</v>
      </c>
    </row>
    <row r="17" spans="1:1017" x14ac:dyDescent="0.3">
      <c r="A17" s="137" t="s">
        <v>0</v>
      </c>
      <c r="B17" s="140">
        <v>50000</v>
      </c>
      <c r="C17" s="140">
        <v>80000</v>
      </c>
      <c r="D17" s="34">
        <v>0.15</v>
      </c>
      <c r="E17" s="34">
        <v>0.18</v>
      </c>
      <c r="F17" s="34">
        <v>0.25</v>
      </c>
      <c r="G17" s="34">
        <v>0.3</v>
      </c>
      <c r="H17" s="34">
        <v>0.13</v>
      </c>
      <c r="I17" s="140">
        <v>700000</v>
      </c>
      <c r="J17" s="35">
        <v>400</v>
      </c>
      <c r="L17" s="70" t="s">
        <v>23341</v>
      </c>
      <c r="M17" s="49">
        <f>SUM(Calculations!I2:I1001)</f>
        <v>621050000</v>
      </c>
      <c r="N17" s="50">
        <f>SUMPRODUCT(J22:J24,I16:I18)</f>
        <v>703700000</v>
      </c>
      <c r="O17" s="50">
        <f>M17</f>
        <v>621050000</v>
      </c>
      <c r="P17" s="51">
        <f>SUMPRODUCT(J16:J18,I22:I24)</f>
        <v>740000000</v>
      </c>
      <c r="Q17" s="51">
        <f>SUMPRODUCT(I16:I18,J16:J18)</f>
        <v>840000000</v>
      </c>
      <c r="R17" s="29" t="s">
        <v>23398</v>
      </c>
      <c r="S17" s="36">
        <v>97382112.189999864</v>
      </c>
    </row>
    <row r="18" spans="1:1017" x14ac:dyDescent="0.3">
      <c r="A18" s="137" t="s">
        <v>3</v>
      </c>
      <c r="B18" s="140">
        <v>75000</v>
      </c>
      <c r="C18" s="140">
        <v>125000</v>
      </c>
      <c r="D18" s="34">
        <v>0.15</v>
      </c>
      <c r="E18" s="34">
        <v>0.22</v>
      </c>
      <c r="F18" s="34">
        <v>0.25</v>
      </c>
      <c r="G18" s="34">
        <v>0.33</v>
      </c>
      <c r="H18" s="34">
        <v>0.15</v>
      </c>
      <c r="I18" s="140">
        <v>800000</v>
      </c>
      <c r="J18" s="35">
        <v>400</v>
      </c>
      <c r="L18" s="70" t="s">
        <v>23339</v>
      </c>
      <c r="M18" s="52">
        <f>M16/M17</f>
        <v>1.1257454279043555</v>
      </c>
      <c r="N18" s="53">
        <f>N16/N17</f>
        <v>1.4306773413670599</v>
      </c>
      <c r="O18" s="53">
        <f>O16/O17</f>
        <v>1.2408019362997706</v>
      </c>
      <c r="P18" s="53">
        <f>P16/P17</f>
        <v>1.1337473481081082</v>
      </c>
      <c r="Q18" s="53">
        <f>Q16/Q17</f>
        <v>1.4500622967368721</v>
      </c>
    </row>
    <row r="19" spans="1:1017" x14ac:dyDescent="0.3">
      <c r="L19" s="70" t="s">
        <v>23337</v>
      </c>
      <c r="M19" s="54">
        <f>SUM(Calculations!G2:G1001)</f>
        <v>20000</v>
      </c>
      <c r="N19" s="55">
        <f>N16/M20</f>
        <v>28800</v>
      </c>
      <c r="O19" s="56">
        <f>M19</f>
        <v>20000</v>
      </c>
      <c r="P19" s="56">
        <f>P16/M20</f>
        <v>24000</v>
      </c>
      <c r="Q19" s="56">
        <f>(N19-M19)+(P19-M19)+O19</f>
        <v>32800</v>
      </c>
    </row>
    <row r="20" spans="1:1017" ht="16.5" customHeight="1" x14ac:dyDescent="0.3">
      <c r="A20" s="200" t="s">
        <v>23351</v>
      </c>
      <c r="B20" s="201"/>
      <c r="C20" s="201"/>
      <c r="D20" s="201"/>
      <c r="E20" s="201"/>
      <c r="F20" s="201"/>
      <c r="G20" s="201"/>
      <c r="H20" s="201"/>
      <c r="I20" s="201"/>
      <c r="J20" s="202"/>
      <c r="L20" s="70" t="s">
        <v>23336</v>
      </c>
      <c r="M20" s="57">
        <f>M16/M19</f>
        <v>34957.209900000002</v>
      </c>
      <c r="N20" s="58">
        <f>N16/N19</f>
        <v>34957.209900000002</v>
      </c>
      <c r="O20" s="59">
        <f>O16/O19</f>
        <v>38530.002126948624</v>
      </c>
      <c r="P20" s="51">
        <f>P16/P19</f>
        <v>34957.209900000002</v>
      </c>
      <c r="Q20" s="51">
        <f>Q16/Q19</f>
        <v>37135.741745700383</v>
      </c>
    </row>
    <row r="21" spans="1:1017" ht="16.5" customHeight="1" x14ac:dyDescent="0.3">
      <c r="A21" s="137" t="s">
        <v>23350</v>
      </c>
      <c r="B21" s="124" t="s">
        <v>23349</v>
      </c>
      <c r="C21" s="124" t="s">
        <v>23348</v>
      </c>
      <c r="D21" s="124" t="s">
        <v>1927</v>
      </c>
      <c r="E21" s="124" t="s">
        <v>1926</v>
      </c>
      <c r="F21" s="124" t="s">
        <v>1925</v>
      </c>
      <c r="G21" s="124" t="s">
        <v>1924</v>
      </c>
      <c r="H21" s="124" t="s">
        <v>1923</v>
      </c>
      <c r="I21" s="124" t="s">
        <v>1933</v>
      </c>
      <c r="J21" s="124" t="s">
        <v>23347</v>
      </c>
      <c r="L21" s="70" t="s">
        <v>23335</v>
      </c>
      <c r="M21" s="49">
        <f>M16/M14</f>
        <v>699144.19799999997</v>
      </c>
      <c r="N21" s="60">
        <f>N16/N14</f>
        <v>1006767.64512</v>
      </c>
      <c r="O21" s="50">
        <f>O16/O14</f>
        <v>770600.04253897246</v>
      </c>
      <c r="P21" s="51">
        <f>M21</f>
        <v>699144.19799999997</v>
      </c>
      <c r="Q21" s="51">
        <f>Q16/Q14</f>
        <v>1015043.6077158105</v>
      </c>
    </row>
    <row r="22" spans="1:1017" ht="16.5" customHeight="1" x14ac:dyDescent="0.3">
      <c r="A22" s="125" t="s">
        <v>12</v>
      </c>
      <c r="B22" s="145">
        <v>30000</v>
      </c>
      <c r="C22" s="145">
        <v>65000</v>
      </c>
      <c r="D22" s="139">
        <v>0.1</v>
      </c>
      <c r="E22" s="139">
        <v>0.15</v>
      </c>
      <c r="F22" s="139">
        <v>0.18</v>
      </c>
      <c r="G22" s="139">
        <v>0.22</v>
      </c>
      <c r="H22" s="139">
        <v>0.1</v>
      </c>
      <c r="I22" s="141">
        <v>500000</v>
      </c>
      <c r="J22" s="138">
        <f>COUNTIF(Calculations!E:E,A22)</f>
        <v>310</v>
      </c>
      <c r="L22" s="61"/>
      <c r="M22" s="61"/>
      <c r="N22" s="62"/>
      <c r="O22" s="62"/>
      <c r="P22" s="62"/>
      <c r="Q22" s="62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</row>
    <row r="23" spans="1:1017" ht="16.5" customHeight="1" x14ac:dyDescent="0.3">
      <c r="A23" s="125" t="s">
        <v>0</v>
      </c>
      <c r="B23" s="145">
        <v>50000</v>
      </c>
      <c r="C23" s="145">
        <v>80000</v>
      </c>
      <c r="D23" s="139">
        <v>0.13</v>
      </c>
      <c r="E23" s="139">
        <v>0.17</v>
      </c>
      <c r="F23" s="139">
        <v>0.21</v>
      </c>
      <c r="G23" s="139">
        <v>0.26</v>
      </c>
      <c r="H23" s="139">
        <v>0.13</v>
      </c>
      <c r="I23" s="141">
        <v>600000</v>
      </c>
      <c r="J23" s="138">
        <f>COUNTIF(Calculations!E:E,A23)</f>
        <v>343</v>
      </c>
      <c r="L23" s="70" t="s">
        <v>23334</v>
      </c>
      <c r="M23" s="63">
        <f>SUM(Calculations!F2:F1001)</f>
        <v>72011493</v>
      </c>
      <c r="N23" s="50">
        <f>(M23/M14)*N14</f>
        <v>72011493</v>
      </c>
      <c r="O23" s="50">
        <f>M23*(1+B12)</f>
        <v>75612067.650000006</v>
      </c>
      <c r="P23" s="50">
        <f>(M23/M14)*P14</f>
        <v>86413791.600000009</v>
      </c>
      <c r="Q23" s="50">
        <f>(M23/M14)*Q14*(1+B12)</f>
        <v>90734481.180000007</v>
      </c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</row>
    <row r="24" spans="1:1017" ht="16.5" customHeight="1" x14ac:dyDescent="0.3">
      <c r="A24" s="136" t="s">
        <v>3</v>
      </c>
      <c r="B24" s="145">
        <v>75000</v>
      </c>
      <c r="C24" s="145">
        <v>125000</v>
      </c>
      <c r="D24" s="139">
        <v>0.15</v>
      </c>
      <c r="E24" s="139">
        <v>0.19</v>
      </c>
      <c r="F24" s="139">
        <v>0.23</v>
      </c>
      <c r="G24" s="139">
        <v>0.3</v>
      </c>
      <c r="H24" s="139">
        <v>0.15</v>
      </c>
      <c r="I24" s="141">
        <v>750000</v>
      </c>
      <c r="J24" s="138">
        <f>COUNTIF(Calculations!E:E,A24)</f>
        <v>347</v>
      </c>
      <c r="L24" s="70" t="s">
        <v>23333</v>
      </c>
      <c r="M24" s="63">
        <f>SUM(Calculations!T2:T1001)</f>
        <v>97382112.189999938</v>
      </c>
      <c r="N24" s="50">
        <f>M25*N19</f>
        <v>140230241.55359989</v>
      </c>
      <c r="O24" s="50">
        <f>SUM(Calculations!AB2:AB1001)</f>
        <v>107335024.75000006</v>
      </c>
      <c r="P24" s="50">
        <f>M25*P19</f>
        <v>116858534.62799992</v>
      </c>
      <c r="Q24" s="50">
        <f>Q25*Q19</f>
        <v>159706663.99159989</v>
      </c>
    </row>
    <row r="25" spans="1:1017" x14ac:dyDescent="0.3">
      <c r="J25" s="41"/>
      <c r="L25" s="70" t="s">
        <v>23332</v>
      </c>
      <c r="M25" s="63">
        <f>M24/M19</f>
        <v>4869.1056094999967</v>
      </c>
      <c r="N25" s="50">
        <f>M25</f>
        <v>4869.1056094999967</v>
      </c>
      <c r="O25" s="50">
        <f>O24/O19</f>
        <v>5366.7512375000033</v>
      </c>
      <c r="P25" s="50">
        <f>M25</f>
        <v>4869.1056094999967</v>
      </c>
      <c r="Q25" s="50">
        <f>M25</f>
        <v>4869.1056094999967</v>
      </c>
    </row>
    <row r="26" spans="1:1017" x14ac:dyDescent="0.3">
      <c r="L26" s="70" t="s">
        <v>23331</v>
      </c>
      <c r="M26" s="64">
        <f>SUM(Calculations!U2:U1001)</f>
        <v>169393605.19000009</v>
      </c>
      <c r="N26" s="50">
        <f>N23+N24</f>
        <v>212241734.55359989</v>
      </c>
      <c r="O26" s="50">
        <f>O23+O24</f>
        <v>182947092.40000007</v>
      </c>
      <c r="P26" s="65">
        <f>P23+P24</f>
        <v>203272326.22799993</v>
      </c>
      <c r="Q26" s="65">
        <f>Q23+Q24</f>
        <v>250441145.17159989</v>
      </c>
    </row>
    <row r="27" spans="1:1017" x14ac:dyDescent="0.3">
      <c r="L27" s="61"/>
      <c r="M27" s="61"/>
      <c r="N27" s="62"/>
      <c r="O27" s="62"/>
      <c r="P27" s="62"/>
      <c r="Q27" s="62"/>
    </row>
    <row r="28" spans="1:1017" x14ac:dyDescent="0.3">
      <c r="L28" s="70" t="s">
        <v>23330</v>
      </c>
      <c r="M28" s="63">
        <f>M16-M26</f>
        <v>529750592.80999994</v>
      </c>
      <c r="N28" s="50">
        <f>N16-N26</f>
        <v>794525910.56640005</v>
      </c>
      <c r="O28" s="50">
        <f>O16-O26</f>
        <v>587652950.1389724</v>
      </c>
      <c r="P28" s="50">
        <f>M29*P14</f>
        <v>635700711.37199998</v>
      </c>
      <c r="Q28" s="50">
        <f>Q16-Q26</f>
        <v>967611184.08737278</v>
      </c>
    </row>
    <row r="29" spans="1:1017" x14ac:dyDescent="0.3">
      <c r="K29" s="43"/>
      <c r="L29" s="70" t="s">
        <v>23329</v>
      </c>
      <c r="M29" s="63">
        <f>M28/M14</f>
        <v>529750.59280999994</v>
      </c>
      <c r="N29" s="50">
        <f>N28/N14</f>
        <v>794525.91056640004</v>
      </c>
      <c r="O29" s="50">
        <f>O28/O14</f>
        <v>587652.95013897237</v>
      </c>
      <c r="P29" s="50">
        <f>M29</f>
        <v>529750.59280999994</v>
      </c>
      <c r="Q29" s="50">
        <f>Q28/Q14</f>
        <v>806342.653406144</v>
      </c>
    </row>
    <row r="30" spans="1:1017" x14ac:dyDescent="0.3">
      <c r="A30" s="194" t="s">
        <v>23409</v>
      </c>
      <c r="B30" s="194"/>
      <c r="C30" s="194"/>
      <c r="D30" s="194"/>
      <c r="E30" s="194"/>
      <c r="F30" s="194"/>
      <c r="G30" s="194"/>
      <c r="H30" s="194"/>
      <c r="I30" s="194"/>
      <c r="J30" s="194"/>
      <c r="K30" s="43"/>
      <c r="L30" s="70" t="s">
        <v>23361</v>
      </c>
      <c r="M30" s="63"/>
      <c r="N30" s="121">
        <f>N16-$M$16</f>
        <v>307623447.12</v>
      </c>
      <c r="O30" s="121">
        <f>O16-$M$16</f>
        <v>71455844.538972497</v>
      </c>
      <c r="P30" s="121">
        <f>P16-$M$16</f>
        <v>139828839.60000002</v>
      </c>
      <c r="Q30" s="121">
        <f>Q16-$M$16</f>
        <v>518908131.25897264</v>
      </c>
    </row>
    <row r="31" spans="1:1017" x14ac:dyDescent="0.3">
      <c r="A31" s="124"/>
      <c r="B31" s="124" t="s">
        <v>23349</v>
      </c>
      <c r="C31" s="124" t="s">
        <v>23348</v>
      </c>
      <c r="D31" s="124" t="s">
        <v>1927</v>
      </c>
      <c r="E31" s="124" t="s">
        <v>1926</v>
      </c>
      <c r="F31" s="124" t="s">
        <v>1925</v>
      </c>
      <c r="G31" s="124" t="s">
        <v>1924</v>
      </c>
      <c r="H31" s="124" t="s">
        <v>1923</v>
      </c>
      <c r="I31" s="124" t="s">
        <v>1933</v>
      </c>
      <c r="J31" s="124" t="s">
        <v>23347</v>
      </c>
      <c r="K31" s="43"/>
      <c r="L31" s="94"/>
      <c r="M31" s="95"/>
      <c r="N31" s="96"/>
      <c r="O31" s="96"/>
      <c r="P31" s="97"/>
      <c r="Q31" s="97"/>
    </row>
    <row r="32" spans="1:1017" x14ac:dyDescent="0.3">
      <c r="A32" s="124" t="s">
        <v>12</v>
      </c>
      <c r="B32" s="42">
        <f t="shared" ref="B32:J32" si="0">SUM(B16-B22)/B22</f>
        <v>0</v>
      </c>
      <c r="C32" s="42">
        <f t="shared" si="0"/>
        <v>0</v>
      </c>
      <c r="D32" s="42">
        <f t="shared" si="0"/>
        <v>0.1999999999999999</v>
      </c>
      <c r="E32" s="42">
        <f t="shared" si="0"/>
        <v>0.13333333333333347</v>
      </c>
      <c r="F32" s="42">
        <f t="shared" si="0"/>
        <v>0.11111111111111122</v>
      </c>
      <c r="G32" s="42">
        <f t="shared" si="0"/>
        <v>0</v>
      </c>
      <c r="H32" s="42">
        <f t="shared" si="0"/>
        <v>0</v>
      </c>
      <c r="I32" s="34">
        <f t="shared" si="0"/>
        <v>0.2</v>
      </c>
      <c r="J32" s="34">
        <f t="shared" si="0"/>
        <v>0.29032258064516131</v>
      </c>
      <c r="P32" s="106"/>
    </row>
    <row r="33" spans="1:18" x14ac:dyDescent="0.3">
      <c r="A33" s="124" t="s">
        <v>0</v>
      </c>
      <c r="B33" s="42">
        <f t="shared" ref="B33:J33" si="1">SUM(B17-B23)/B23</f>
        <v>0</v>
      </c>
      <c r="C33" s="42">
        <f t="shared" si="1"/>
        <v>0</v>
      </c>
      <c r="D33" s="42">
        <f t="shared" si="1"/>
        <v>0.15384615384615377</v>
      </c>
      <c r="E33" s="42">
        <f t="shared" si="1"/>
        <v>5.8823529411764594E-2</v>
      </c>
      <c r="F33" s="42">
        <f t="shared" si="1"/>
        <v>0.19047619047619052</v>
      </c>
      <c r="G33" s="42">
        <f t="shared" si="1"/>
        <v>0.15384615384615377</v>
      </c>
      <c r="H33" s="42">
        <f t="shared" si="1"/>
        <v>0</v>
      </c>
      <c r="I33" s="34">
        <f t="shared" si="1"/>
        <v>0.16666666666666666</v>
      </c>
      <c r="J33" s="34">
        <f t="shared" si="1"/>
        <v>0.16618075801749271</v>
      </c>
      <c r="P33" s="106"/>
    </row>
    <row r="34" spans="1:18" x14ac:dyDescent="0.3">
      <c r="A34" s="124" t="s">
        <v>3</v>
      </c>
      <c r="B34" s="42">
        <f t="shared" ref="B34:J34" si="2">SUM(B18-B24)/B24</f>
        <v>0</v>
      </c>
      <c r="C34" s="42">
        <f t="shared" si="2"/>
        <v>0</v>
      </c>
      <c r="D34" s="42">
        <f t="shared" si="2"/>
        <v>0</v>
      </c>
      <c r="E34" s="42">
        <f t="shared" si="2"/>
        <v>0.15789473684210525</v>
      </c>
      <c r="F34" s="42">
        <f t="shared" si="2"/>
        <v>8.6956521739130391E-2</v>
      </c>
      <c r="G34" s="42">
        <f t="shared" si="2"/>
        <v>0.10000000000000009</v>
      </c>
      <c r="H34" s="42">
        <f t="shared" si="2"/>
        <v>0</v>
      </c>
      <c r="I34" s="34">
        <f t="shared" si="2"/>
        <v>6.6666666666666666E-2</v>
      </c>
      <c r="J34" s="34">
        <f t="shared" si="2"/>
        <v>0.15273775216138327</v>
      </c>
      <c r="P34" s="106"/>
    </row>
    <row r="35" spans="1:18" x14ac:dyDescent="0.3">
      <c r="L35" s="22" t="s">
        <v>23343</v>
      </c>
      <c r="O35" s="142" t="s">
        <v>23410</v>
      </c>
      <c r="P35" s="142" t="s">
        <v>23411</v>
      </c>
    </row>
    <row r="36" spans="1:18" x14ac:dyDescent="0.3">
      <c r="L36" s="143">
        <v>699144198</v>
      </c>
      <c r="R36" s="13"/>
    </row>
    <row r="37" spans="1:18" x14ac:dyDescent="0.3">
      <c r="L37" s="143">
        <v>1000000000</v>
      </c>
      <c r="P37" s="29"/>
      <c r="R37" s="13"/>
    </row>
    <row r="38" spans="1:18" x14ac:dyDescent="0.3">
      <c r="P38" s="29"/>
      <c r="Q38" s="13"/>
      <c r="R38" s="13"/>
    </row>
    <row r="39" spans="1:18" x14ac:dyDescent="0.3">
      <c r="P39" s="13"/>
      <c r="Q39" s="13"/>
      <c r="R39" s="13"/>
    </row>
    <row r="40" spans="1:18" x14ac:dyDescent="0.3">
      <c r="L40" s="142" t="s">
        <v>23410</v>
      </c>
      <c r="N40" s="142" t="s">
        <v>23411</v>
      </c>
      <c r="O40" s="142" t="s">
        <v>23410</v>
      </c>
      <c r="P40" s="142" t="s">
        <v>23411</v>
      </c>
    </row>
    <row r="41" spans="1:18" x14ac:dyDescent="0.3">
      <c r="K41" s="142" t="s">
        <v>23343</v>
      </c>
      <c r="L41" s="143">
        <v>699144198</v>
      </c>
      <c r="M41" s="142" t="s">
        <v>23343</v>
      </c>
      <c r="N41" s="143">
        <v>1000000000</v>
      </c>
    </row>
    <row r="42" spans="1:18" x14ac:dyDescent="0.3">
      <c r="K42" s="22" t="s">
        <v>23412</v>
      </c>
      <c r="L42" s="143">
        <v>529750592.80999976</v>
      </c>
      <c r="M42" s="22" t="s">
        <v>23412</v>
      </c>
      <c r="N42" s="143">
        <v>750000000</v>
      </c>
      <c r="P42" s="13"/>
    </row>
    <row r="43" spans="1:18" x14ac:dyDescent="0.3">
      <c r="L43" s="143"/>
      <c r="M43" s="143"/>
      <c r="P43" s="13"/>
    </row>
    <row r="44" spans="1:18" x14ac:dyDescent="0.3">
      <c r="P44" s="13"/>
    </row>
    <row r="45" spans="1:18" x14ac:dyDescent="0.3">
      <c r="P45" s="13"/>
    </row>
    <row r="46" spans="1:18" x14ac:dyDescent="0.3">
      <c r="K46" s="22" t="s">
        <v>23343</v>
      </c>
      <c r="L46" s="144">
        <f>(N41-L41)/L41</f>
        <v>0.43032010114743169</v>
      </c>
      <c r="P46" s="13"/>
    </row>
    <row r="47" spans="1:18" x14ac:dyDescent="0.3">
      <c r="K47" s="22" t="s">
        <v>23412</v>
      </c>
      <c r="L47" s="144">
        <f>(N42-L42)/L42</f>
        <v>0.41576056766961439</v>
      </c>
      <c r="P47" s="13"/>
    </row>
    <row r="48" spans="1:18" x14ac:dyDescent="0.3">
      <c r="G48" s="22" t="s">
        <v>23413</v>
      </c>
      <c r="H48" s="25">
        <v>107491852</v>
      </c>
      <c r="L48" s="144">
        <f>(L46+L47)/2</f>
        <v>0.42304033440852307</v>
      </c>
      <c r="P48" s="13"/>
    </row>
    <row r="49" spans="12:16" x14ac:dyDescent="0.3">
      <c r="P49" s="13"/>
    </row>
    <row r="50" spans="12:16" x14ac:dyDescent="0.3">
      <c r="P50" s="13"/>
    </row>
    <row r="51" spans="12:16" x14ac:dyDescent="0.3">
      <c r="P51" s="13"/>
    </row>
    <row r="52" spans="12:16" x14ac:dyDescent="0.3">
      <c r="L52" s="144">
        <v>0.42304033440852307</v>
      </c>
      <c r="P52" s="13"/>
    </row>
    <row r="53" spans="12:16" x14ac:dyDescent="0.3">
      <c r="P53" s="13"/>
    </row>
    <row r="54" spans="12:16" x14ac:dyDescent="0.3">
      <c r="P54" s="13"/>
    </row>
    <row r="55" spans="12:16" x14ac:dyDescent="0.3">
      <c r="P55" s="13"/>
    </row>
    <row r="56" spans="12:16" x14ac:dyDescent="0.3">
      <c r="P56" s="13"/>
    </row>
    <row r="57" spans="12:16" x14ac:dyDescent="0.3">
      <c r="P57" s="13"/>
    </row>
    <row r="58" spans="12:16" x14ac:dyDescent="0.3">
      <c r="P58" s="13"/>
    </row>
    <row r="59" spans="12:16" x14ac:dyDescent="0.3">
      <c r="P59" s="13"/>
    </row>
    <row r="60" spans="12:16" x14ac:dyDescent="0.3">
      <c r="P60" s="13"/>
    </row>
    <row r="61" spans="12:16" x14ac:dyDescent="0.3">
      <c r="P61" s="13"/>
    </row>
    <row r="62" spans="12:16" x14ac:dyDescent="0.3">
      <c r="P62" s="13"/>
    </row>
    <row r="63" spans="12:16" x14ac:dyDescent="0.3">
      <c r="P63" s="13"/>
    </row>
    <row r="64" spans="12:16" x14ac:dyDescent="0.3">
      <c r="P64" s="13"/>
    </row>
    <row r="65" spans="3:16" x14ac:dyDescent="0.3">
      <c r="P65" s="13"/>
    </row>
    <row r="66" spans="3:16" x14ac:dyDescent="0.3">
      <c r="P66" s="13"/>
    </row>
    <row r="67" spans="3:16" x14ac:dyDescent="0.3">
      <c r="P67" s="13"/>
    </row>
    <row r="68" spans="3:16" x14ac:dyDescent="0.3">
      <c r="P68" s="13"/>
    </row>
    <row r="69" spans="3:16" x14ac:dyDescent="0.3">
      <c r="C69" s="199" t="s">
        <v>23352</v>
      </c>
      <c r="D69" s="199"/>
      <c r="E69" s="199"/>
      <c r="F69" s="199"/>
      <c r="G69" s="199"/>
      <c r="H69" s="199"/>
      <c r="I69" s="199"/>
      <c r="J69" s="199"/>
      <c r="K69" s="199"/>
      <c r="L69" s="199"/>
      <c r="P69" s="13"/>
    </row>
    <row r="70" spans="3:16" x14ac:dyDescent="0.3">
      <c r="C70" s="137" t="s">
        <v>23350</v>
      </c>
      <c r="D70" s="135" t="s">
        <v>23349</v>
      </c>
      <c r="E70" s="135" t="s">
        <v>23348</v>
      </c>
      <c r="F70" s="135" t="s">
        <v>1927</v>
      </c>
      <c r="G70" s="135" t="s">
        <v>1926</v>
      </c>
      <c r="H70" s="135" t="s">
        <v>1925</v>
      </c>
      <c r="I70" s="135" t="s">
        <v>1924</v>
      </c>
      <c r="J70" s="135" t="s">
        <v>1923</v>
      </c>
      <c r="K70" s="135" t="s">
        <v>1933</v>
      </c>
      <c r="L70" s="135" t="s">
        <v>23347</v>
      </c>
      <c r="P70" s="13"/>
    </row>
    <row r="71" spans="3:16" x14ac:dyDescent="0.3">
      <c r="C71" s="137" t="s">
        <v>12</v>
      </c>
      <c r="D71" s="140">
        <v>30000</v>
      </c>
      <c r="E71" s="140">
        <v>65000</v>
      </c>
      <c r="F71" s="34">
        <v>0.12</v>
      </c>
      <c r="G71" s="34">
        <v>0.17</v>
      </c>
      <c r="H71" s="34">
        <v>0.2</v>
      </c>
      <c r="I71" s="34">
        <v>0.22</v>
      </c>
      <c r="J71" s="34">
        <v>0.1</v>
      </c>
      <c r="K71" s="140">
        <v>600000</v>
      </c>
      <c r="L71" s="35">
        <v>400</v>
      </c>
      <c r="P71" s="13"/>
    </row>
    <row r="72" spans="3:16" x14ac:dyDescent="0.3">
      <c r="C72" s="137" t="s">
        <v>0</v>
      </c>
      <c r="D72" s="140">
        <v>50000</v>
      </c>
      <c r="E72" s="140">
        <v>80000</v>
      </c>
      <c r="F72" s="34">
        <v>0.15</v>
      </c>
      <c r="G72" s="34">
        <v>0.18</v>
      </c>
      <c r="H72" s="34">
        <v>0.25</v>
      </c>
      <c r="I72" s="34">
        <v>0.3</v>
      </c>
      <c r="J72" s="34">
        <v>0.13</v>
      </c>
      <c r="K72" s="140">
        <v>700000</v>
      </c>
      <c r="L72" s="35">
        <v>400</v>
      </c>
      <c r="P72" s="13"/>
    </row>
    <row r="73" spans="3:16" x14ac:dyDescent="0.3">
      <c r="C73" s="137" t="s">
        <v>3</v>
      </c>
      <c r="D73" s="140">
        <v>75000</v>
      </c>
      <c r="E73" s="140">
        <v>125000</v>
      </c>
      <c r="F73" s="34">
        <v>0.15</v>
      </c>
      <c r="G73" s="34">
        <v>0.22</v>
      </c>
      <c r="H73" s="34">
        <v>0.25</v>
      </c>
      <c r="I73" s="34">
        <v>0.33</v>
      </c>
      <c r="J73" s="34">
        <v>0.15</v>
      </c>
      <c r="K73" s="140">
        <v>800000</v>
      </c>
      <c r="L73" s="35">
        <v>400</v>
      </c>
      <c r="P73" s="13"/>
    </row>
    <row r="74" spans="3:16" x14ac:dyDescent="0.3">
      <c r="P74" s="13"/>
    </row>
    <row r="77" spans="3:16" x14ac:dyDescent="0.3">
      <c r="C77" s="22" t="s">
        <v>23351</v>
      </c>
    </row>
    <row r="78" spans="3:16" x14ac:dyDescent="0.3">
      <c r="C78" s="22" t="s">
        <v>23350</v>
      </c>
      <c r="D78" s="22" t="s">
        <v>23349</v>
      </c>
      <c r="E78" s="22" t="s">
        <v>23348</v>
      </c>
      <c r="F78" s="22" t="s">
        <v>1927</v>
      </c>
      <c r="G78" s="22" t="s">
        <v>1926</v>
      </c>
      <c r="H78" s="22" t="s">
        <v>1925</v>
      </c>
      <c r="I78" s="22" t="s">
        <v>1924</v>
      </c>
      <c r="J78" s="22" t="s">
        <v>1923</v>
      </c>
      <c r="K78" s="22" t="s">
        <v>1933</v>
      </c>
      <c r="L78" s="22" t="s">
        <v>23347</v>
      </c>
    </row>
    <row r="79" spans="3:16" x14ac:dyDescent="0.3">
      <c r="C79" s="22" t="s">
        <v>12</v>
      </c>
      <c r="D79" s="22">
        <v>30000</v>
      </c>
      <c r="E79" s="22">
        <v>65000</v>
      </c>
      <c r="F79" s="22">
        <v>0.1</v>
      </c>
      <c r="G79" s="22">
        <v>0.15</v>
      </c>
      <c r="H79" s="22">
        <v>0.18</v>
      </c>
      <c r="I79" s="22">
        <v>0.22</v>
      </c>
      <c r="J79" s="22">
        <v>0.1</v>
      </c>
      <c r="K79" s="22">
        <v>500000</v>
      </c>
      <c r="L79" s="22">
        <v>310</v>
      </c>
    </row>
    <row r="80" spans="3:16" x14ac:dyDescent="0.3">
      <c r="C80" s="22" t="s">
        <v>0</v>
      </c>
      <c r="D80" s="22">
        <v>50000</v>
      </c>
      <c r="E80" s="22">
        <v>80000</v>
      </c>
      <c r="F80" s="22">
        <v>0.13</v>
      </c>
      <c r="G80" s="22">
        <v>0.17</v>
      </c>
      <c r="H80" s="22">
        <v>0.21</v>
      </c>
      <c r="I80" s="22">
        <v>0.26</v>
      </c>
      <c r="J80" s="22">
        <v>0.13</v>
      </c>
      <c r="K80" s="22">
        <v>600000</v>
      </c>
      <c r="L80" s="22">
        <v>343</v>
      </c>
      <c r="P80" s="13"/>
    </row>
    <row r="81" spans="3:16" x14ac:dyDescent="0.3">
      <c r="C81" s="22" t="s">
        <v>3</v>
      </c>
      <c r="D81" s="22">
        <v>75000</v>
      </c>
      <c r="E81" s="22">
        <v>125000</v>
      </c>
      <c r="F81" s="22">
        <v>0.15</v>
      </c>
      <c r="G81" s="22">
        <v>0.19</v>
      </c>
      <c r="H81" s="22">
        <v>0.23</v>
      </c>
      <c r="I81" s="22">
        <v>0.3</v>
      </c>
      <c r="J81" s="22">
        <v>0.15</v>
      </c>
      <c r="K81" s="22">
        <v>750000</v>
      </c>
      <c r="L81" s="22">
        <v>347</v>
      </c>
      <c r="P81" s="13"/>
    </row>
    <row r="82" spans="3:16" x14ac:dyDescent="0.3">
      <c r="P82" s="13"/>
    </row>
    <row r="83" spans="3:16" x14ac:dyDescent="0.3">
      <c r="P83" s="13"/>
    </row>
    <row r="84" spans="3:16" x14ac:dyDescent="0.3">
      <c r="P84" s="13"/>
    </row>
    <row r="85" spans="3:16" x14ac:dyDescent="0.3">
      <c r="P85" s="13"/>
    </row>
    <row r="86" spans="3:16" x14ac:dyDescent="0.3">
      <c r="P86" s="13"/>
    </row>
    <row r="87" spans="3:16" x14ac:dyDescent="0.3">
      <c r="P87" s="13"/>
    </row>
    <row r="88" spans="3:16" x14ac:dyDescent="0.3">
      <c r="P88" s="13"/>
    </row>
    <row r="89" spans="3:16" x14ac:dyDescent="0.3">
      <c r="P89" s="13"/>
    </row>
    <row r="90" spans="3:16" x14ac:dyDescent="0.3">
      <c r="P90" s="13"/>
    </row>
    <row r="91" spans="3:16" x14ac:dyDescent="0.3">
      <c r="P91" s="13"/>
    </row>
    <row r="92" spans="3:16" x14ac:dyDescent="0.3">
      <c r="P92" s="13"/>
    </row>
    <row r="93" spans="3:16" x14ac:dyDescent="0.3">
      <c r="P93" s="13"/>
    </row>
    <row r="94" spans="3:16" x14ac:dyDescent="0.3">
      <c r="P94" s="13"/>
    </row>
    <row r="95" spans="3:16" x14ac:dyDescent="0.3">
      <c r="P95" s="13"/>
    </row>
    <row r="96" spans="3:16" x14ac:dyDescent="0.3">
      <c r="P96" s="13"/>
    </row>
    <row r="97" spans="16:16" x14ac:dyDescent="0.3">
      <c r="P97" s="13"/>
    </row>
    <row r="98" spans="16:16" x14ac:dyDescent="0.3">
      <c r="P98" s="13"/>
    </row>
    <row r="99" spans="16:16" x14ac:dyDescent="0.3">
      <c r="P99" s="13"/>
    </row>
    <row r="100" spans="16:16" x14ac:dyDescent="0.3">
      <c r="P100" s="13"/>
    </row>
    <row r="101" spans="16:16" x14ac:dyDescent="0.3">
      <c r="P101" s="13"/>
    </row>
    <row r="102" spans="16:16" x14ac:dyDescent="0.3">
      <c r="P102" s="13"/>
    </row>
    <row r="103" spans="16:16" x14ac:dyDescent="0.3">
      <c r="P103" s="13"/>
    </row>
    <row r="104" spans="16:16" x14ac:dyDescent="0.3">
      <c r="P104" s="13"/>
    </row>
    <row r="105" spans="16:16" x14ac:dyDescent="0.3">
      <c r="P105" s="13"/>
    </row>
    <row r="106" spans="16:16" x14ac:dyDescent="0.3">
      <c r="P106" s="13"/>
    </row>
    <row r="107" spans="16:16" x14ac:dyDescent="0.3">
      <c r="P107" s="13"/>
    </row>
    <row r="108" spans="16:16" x14ac:dyDescent="0.3">
      <c r="P108" s="13"/>
    </row>
    <row r="109" spans="16:16" x14ac:dyDescent="0.3">
      <c r="P109" s="13"/>
    </row>
    <row r="110" spans="16:16" x14ac:dyDescent="0.3">
      <c r="P110" s="13"/>
    </row>
    <row r="111" spans="16:16" x14ac:dyDescent="0.3">
      <c r="P111" s="13"/>
    </row>
    <row r="112" spans="16:16" x14ac:dyDescent="0.3">
      <c r="P112" s="13"/>
    </row>
    <row r="113" spans="16:16" x14ac:dyDescent="0.3">
      <c r="P113" s="13"/>
    </row>
    <row r="114" spans="16:16" x14ac:dyDescent="0.3">
      <c r="P114" s="13"/>
    </row>
    <row r="115" spans="16:16" x14ac:dyDescent="0.3">
      <c r="P115" s="13"/>
    </row>
    <row r="116" spans="16:16" x14ac:dyDescent="0.3">
      <c r="P116" s="13"/>
    </row>
    <row r="117" spans="16:16" x14ac:dyDescent="0.3">
      <c r="P117" s="13"/>
    </row>
    <row r="118" spans="16:16" x14ac:dyDescent="0.3">
      <c r="P118" s="13"/>
    </row>
    <row r="119" spans="16:16" x14ac:dyDescent="0.3">
      <c r="P119" s="13"/>
    </row>
    <row r="120" spans="16:16" x14ac:dyDescent="0.3">
      <c r="P120" s="13"/>
    </row>
    <row r="121" spans="16:16" x14ac:dyDescent="0.3">
      <c r="P121" s="13"/>
    </row>
    <row r="122" spans="16:16" x14ac:dyDescent="0.3">
      <c r="P122" s="13"/>
    </row>
    <row r="123" spans="16:16" x14ac:dyDescent="0.3">
      <c r="P123" s="13"/>
    </row>
    <row r="124" spans="16:16" x14ac:dyDescent="0.3">
      <c r="P124" s="13"/>
    </row>
    <row r="125" spans="16:16" x14ac:dyDescent="0.3">
      <c r="P125" s="13"/>
    </row>
    <row r="126" spans="16:16" x14ac:dyDescent="0.3">
      <c r="P126" s="13"/>
    </row>
    <row r="127" spans="16:16" x14ac:dyDescent="0.3">
      <c r="P127" s="13"/>
    </row>
    <row r="128" spans="16:16" x14ac:dyDescent="0.3">
      <c r="P128" s="13"/>
    </row>
    <row r="129" spans="16:16" x14ac:dyDescent="0.3">
      <c r="P129" s="13"/>
    </row>
    <row r="130" spans="16:16" x14ac:dyDescent="0.3">
      <c r="P130" s="13"/>
    </row>
    <row r="131" spans="16:16" x14ac:dyDescent="0.3">
      <c r="P131" s="13"/>
    </row>
    <row r="132" spans="16:16" x14ac:dyDescent="0.3">
      <c r="P132" s="13"/>
    </row>
    <row r="133" spans="16:16" x14ac:dyDescent="0.3">
      <c r="P133" s="13"/>
    </row>
    <row r="134" spans="16:16" x14ac:dyDescent="0.3">
      <c r="P134" s="13"/>
    </row>
    <row r="135" spans="16:16" x14ac:dyDescent="0.3">
      <c r="P135" s="13"/>
    </row>
    <row r="136" spans="16:16" x14ac:dyDescent="0.3">
      <c r="P136" s="13"/>
    </row>
    <row r="137" spans="16:16" x14ac:dyDescent="0.3">
      <c r="P137" s="13"/>
    </row>
    <row r="138" spans="16:16" x14ac:dyDescent="0.3">
      <c r="P138" s="13"/>
    </row>
    <row r="139" spans="16:16" x14ac:dyDescent="0.3">
      <c r="P139" s="13"/>
    </row>
    <row r="140" spans="16:16" x14ac:dyDescent="0.3">
      <c r="P140" s="13"/>
    </row>
    <row r="141" spans="16:16" x14ac:dyDescent="0.3">
      <c r="P141" s="13"/>
    </row>
    <row r="142" spans="16:16" x14ac:dyDescent="0.3">
      <c r="P142" s="13"/>
    </row>
    <row r="143" spans="16:16" x14ac:dyDescent="0.3">
      <c r="P143" s="13"/>
    </row>
    <row r="144" spans="16:16" x14ac:dyDescent="0.3">
      <c r="P144" s="13"/>
    </row>
    <row r="145" spans="16:16" x14ac:dyDescent="0.3">
      <c r="P145" s="13"/>
    </row>
    <row r="146" spans="16:16" x14ac:dyDescent="0.3">
      <c r="P146" s="13"/>
    </row>
    <row r="147" spans="16:16" x14ac:dyDescent="0.3">
      <c r="P147" s="13"/>
    </row>
    <row r="148" spans="16:16" x14ac:dyDescent="0.3">
      <c r="P148" s="13"/>
    </row>
    <row r="149" spans="16:16" x14ac:dyDescent="0.3">
      <c r="P149" s="13"/>
    </row>
    <row r="150" spans="16:16" x14ac:dyDescent="0.3">
      <c r="P150" s="13"/>
    </row>
    <row r="151" spans="16:16" x14ac:dyDescent="0.3">
      <c r="P151" s="13"/>
    </row>
    <row r="152" spans="16:16" x14ac:dyDescent="0.3">
      <c r="P152" s="13"/>
    </row>
    <row r="153" spans="16:16" x14ac:dyDescent="0.3">
      <c r="P153" s="13"/>
    </row>
    <row r="154" spans="16:16" x14ac:dyDescent="0.3">
      <c r="P154" s="13"/>
    </row>
    <row r="155" spans="16:16" x14ac:dyDescent="0.3">
      <c r="P155" s="13"/>
    </row>
    <row r="156" spans="16:16" x14ac:dyDescent="0.3">
      <c r="P156" s="13"/>
    </row>
    <row r="157" spans="16:16" x14ac:dyDescent="0.3">
      <c r="P157" s="13"/>
    </row>
    <row r="158" spans="16:16" x14ac:dyDescent="0.3">
      <c r="P158" s="13"/>
    </row>
    <row r="159" spans="16:16" x14ac:dyDescent="0.3">
      <c r="P159" s="13"/>
    </row>
    <row r="160" spans="16:16" x14ac:dyDescent="0.3">
      <c r="P160" s="13"/>
    </row>
    <row r="161" spans="16:16" x14ac:dyDescent="0.3">
      <c r="P161" s="13"/>
    </row>
    <row r="162" spans="16:16" x14ac:dyDescent="0.3">
      <c r="P162" s="13"/>
    </row>
    <row r="163" spans="16:16" x14ac:dyDescent="0.3">
      <c r="P163" s="13"/>
    </row>
    <row r="164" spans="16:16" x14ac:dyDescent="0.3">
      <c r="P164" s="13"/>
    </row>
    <row r="165" spans="16:16" x14ac:dyDescent="0.3">
      <c r="P165" s="13"/>
    </row>
    <row r="166" spans="16:16" x14ac:dyDescent="0.3">
      <c r="P166" s="13"/>
    </row>
    <row r="167" spans="16:16" x14ac:dyDescent="0.3">
      <c r="P167" s="13"/>
    </row>
    <row r="168" spans="16:16" x14ac:dyDescent="0.3">
      <c r="P168" s="13"/>
    </row>
    <row r="169" spans="16:16" x14ac:dyDescent="0.3">
      <c r="P169" s="13"/>
    </row>
    <row r="170" spans="16:16" x14ac:dyDescent="0.3">
      <c r="P170" s="13"/>
    </row>
    <row r="171" spans="16:16" x14ac:dyDescent="0.3">
      <c r="P171" s="13"/>
    </row>
    <row r="172" spans="16:16" x14ac:dyDescent="0.3">
      <c r="P172" s="13"/>
    </row>
    <row r="173" spans="16:16" x14ac:dyDescent="0.3">
      <c r="P173" s="13"/>
    </row>
    <row r="174" spans="16:16" x14ac:dyDescent="0.3">
      <c r="P174" s="13"/>
    </row>
    <row r="175" spans="16:16" x14ac:dyDescent="0.3">
      <c r="P175" s="13"/>
    </row>
    <row r="176" spans="16:16" x14ac:dyDescent="0.3">
      <c r="P176" s="13"/>
    </row>
    <row r="177" spans="16:16" x14ac:dyDescent="0.3">
      <c r="P177" s="13"/>
    </row>
    <row r="178" spans="16:16" x14ac:dyDescent="0.3">
      <c r="P178" s="13"/>
    </row>
    <row r="179" spans="16:16" x14ac:dyDescent="0.3">
      <c r="P179" s="13"/>
    </row>
    <row r="180" spans="16:16" x14ac:dyDescent="0.3">
      <c r="P180" s="13"/>
    </row>
    <row r="181" spans="16:16" x14ac:dyDescent="0.3">
      <c r="P181" s="13"/>
    </row>
    <row r="182" spans="16:16" x14ac:dyDescent="0.3">
      <c r="P182" s="13"/>
    </row>
    <row r="183" spans="16:16" x14ac:dyDescent="0.3">
      <c r="P183" s="13"/>
    </row>
    <row r="184" spans="16:16" x14ac:dyDescent="0.3">
      <c r="P184" s="13"/>
    </row>
    <row r="185" spans="16:16" x14ac:dyDescent="0.3">
      <c r="P185" s="13"/>
    </row>
    <row r="186" spans="16:16" x14ac:dyDescent="0.3">
      <c r="P186" s="13"/>
    </row>
    <row r="187" spans="16:16" x14ac:dyDescent="0.3">
      <c r="P187" s="13"/>
    </row>
    <row r="188" spans="16:16" x14ac:dyDescent="0.3">
      <c r="P188" s="13"/>
    </row>
    <row r="189" spans="16:16" x14ac:dyDescent="0.3">
      <c r="P189" s="13"/>
    </row>
    <row r="190" spans="16:16" x14ac:dyDescent="0.3">
      <c r="P190" s="13"/>
    </row>
    <row r="191" spans="16:16" x14ac:dyDescent="0.3">
      <c r="P191" s="13"/>
    </row>
    <row r="192" spans="16:16" x14ac:dyDescent="0.3">
      <c r="P192" s="13"/>
    </row>
    <row r="193" spans="16:16" x14ac:dyDescent="0.3">
      <c r="P193" s="13"/>
    </row>
    <row r="194" spans="16:16" x14ac:dyDescent="0.3">
      <c r="P194" s="13"/>
    </row>
    <row r="195" spans="16:16" x14ac:dyDescent="0.3">
      <c r="P195" s="13"/>
    </row>
    <row r="196" spans="16:16" x14ac:dyDescent="0.3">
      <c r="P196" s="13"/>
    </row>
    <row r="197" spans="16:16" x14ac:dyDescent="0.3">
      <c r="P197" s="13"/>
    </row>
    <row r="198" spans="16:16" x14ac:dyDescent="0.3">
      <c r="P198" s="13"/>
    </row>
    <row r="199" spans="16:16" x14ac:dyDescent="0.3">
      <c r="P199" s="13"/>
    </row>
    <row r="200" spans="16:16" x14ac:dyDescent="0.3">
      <c r="P200" s="13"/>
    </row>
    <row r="201" spans="16:16" x14ac:dyDescent="0.3">
      <c r="P201" s="13"/>
    </row>
    <row r="202" spans="16:16" x14ac:dyDescent="0.3">
      <c r="P202" s="13"/>
    </row>
    <row r="203" spans="16:16" x14ac:dyDescent="0.3">
      <c r="P203" s="13"/>
    </row>
    <row r="204" spans="16:16" x14ac:dyDescent="0.3">
      <c r="P204" s="13"/>
    </row>
    <row r="205" spans="16:16" x14ac:dyDescent="0.3">
      <c r="P205" s="13"/>
    </row>
    <row r="206" spans="16:16" x14ac:dyDescent="0.3">
      <c r="P206" s="13"/>
    </row>
    <row r="207" spans="16:16" x14ac:dyDescent="0.3">
      <c r="P207" s="13"/>
    </row>
    <row r="208" spans="16:16" x14ac:dyDescent="0.3">
      <c r="P208" s="13"/>
    </row>
    <row r="209" spans="16:16" x14ac:dyDescent="0.3">
      <c r="P209" s="13"/>
    </row>
    <row r="210" spans="16:16" x14ac:dyDescent="0.3">
      <c r="P210" s="13"/>
    </row>
    <row r="211" spans="16:16" x14ac:dyDescent="0.3">
      <c r="P211" s="13"/>
    </row>
    <row r="212" spans="16:16" x14ac:dyDescent="0.3">
      <c r="P212" s="13"/>
    </row>
    <row r="213" spans="16:16" x14ac:dyDescent="0.3">
      <c r="P213" s="13"/>
    </row>
    <row r="214" spans="16:16" x14ac:dyDescent="0.3">
      <c r="P214" s="13"/>
    </row>
    <row r="215" spans="16:16" x14ac:dyDescent="0.3">
      <c r="P215" s="13"/>
    </row>
    <row r="216" spans="16:16" x14ac:dyDescent="0.3">
      <c r="P216" s="13"/>
    </row>
    <row r="217" spans="16:16" x14ac:dyDescent="0.3">
      <c r="P217" s="13"/>
    </row>
    <row r="218" spans="16:16" x14ac:dyDescent="0.3">
      <c r="P218" s="13"/>
    </row>
    <row r="219" spans="16:16" x14ac:dyDescent="0.3">
      <c r="P219" s="13"/>
    </row>
    <row r="220" spans="16:16" x14ac:dyDescent="0.3">
      <c r="P220" s="13"/>
    </row>
    <row r="221" spans="16:16" x14ac:dyDescent="0.3">
      <c r="P221" s="13"/>
    </row>
    <row r="222" spans="16:16" x14ac:dyDescent="0.3">
      <c r="P222" s="13"/>
    </row>
    <row r="223" spans="16:16" x14ac:dyDescent="0.3">
      <c r="P223" s="13"/>
    </row>
    <row r="224" spans="16:16" x14ac:dyDescent="0.3">
      <c r="P224" s="13"/>
    </row>
    <row r="225" spans="16:16" x14ac:dyDescent="0.3">
      <c r="P225" s="13"/>
    </row>
    <row r="226" spans="16:16" x14ac:dyDescent="0.3">
      <c r="P226" s="13"/>
    </row>
    <row r="227" spans="16:16" x14ac:dyDescent="0.3">
      <c r="P227" s="13"/>
    </row>
    <row r="228" spans="16:16" x14ac:dyDescent="0.3">
      <c r="P228" s="13"/>
    </row>
    <row r="229" spans="16:16" x14ac:dyDescent="0.3">
      <c r="P229" s="13"/>
    </row>
    <row r="230" spans="16:16" x14ac:dyDescent="0.3">
      <c r="P230" s="13"/>
    </row>
    <row r="231" spans="16:16" x14ac:dyDescent="0.3">
      <c r="P231" s="13"/>
    </row>
    <row r="232" spans="16:16" x14ac:dyDescent="0.3">
      <c r="P232" s="13"/>
    </row>
    <row r="233" spans="16:16" x14ac:dyDescent="0.3">
      <c r="P233" s="13"/>
    </row>
    <row r="234" spans="16:16" x14ac:dyDescent="0.3">
      <c r="P234" s="13"/>
    </row>
    <row r="235" spans="16:16" x14ac:dyDescent="0.3">
      <c r="P235" s="13"/>
    </row>
    <row r="236" spans="16:16" x14ac:dyDescent="0.3">
      <c r="P236" s="13"/>
    </row>
    <row r="237" spans="16:16" x14ac:dyDescent="0.3">
      <c r="P237" s="13"/>
    </row>
    <row r="238" spans="16:16" x14ac:dyDescent="0.3">
      <c r="P238" s="13"/>
    </row>
    <row r="239" spans="16:16" x14ac:dyDescent="0.3">
      <c r="P239" s="13"/>
    </row>
    <row r="240" spans="16:16" x14ac:dyDescent="0.3">
      <c r="P240" s="13"/>
    </row>
    <row r="241" spans="16:16" x14ac:dyDescent="0.3">
      <c r="P241" s="13"/>
    </row>
    <row r="242" spans="16:16" x14ac:dyDescent="0.3">
      <c r="P242" s="13"/>
    </row>
    <row r="243" spans="16:16" x14ac:dyDescent="0.3">
      <c r="P243" s="13"/>
    </row>
    <row r="244" spans="16:16" x14ac:dyDescent="0.3">
      <c r="P244" s="13"/>
    </row>
    <row r="245" spans="16:16" x14ac:dyDescent="0.3">
      <c r="P245" s="13"/>
    </row>
    <row r="246" spans="16:16" x14ac:dyDescent="0.3">
      <c r="P246" s="13"/>
    </row>
    <row r="247" spans="16:16" x14ac:dyDescent="0.3">
      <c r="P247" s="13"/>
    </row>
    <row r="248" spans="16:16" x14ac:dyDescent="0.3">
      <c r="P248" s="13"/>
    </row>
    <row r="249" spans="16:16" x14ac:dyDescent="0.3">
      <c r="P249" s="13"/>
    </row>
    <row r="250" spans="16:16" x14ac:dyDescent="0.3">
      <c r="P250" s="13"/>
    </row>
    <row r="251" spans="16:16" x14ac:dyDescent="0.3">
      <c r="P251" s="13"/>
    </row>
    <row r="252" spans="16:16" x14ac:dyDescent="0.3">
      <c r="P252" s="13"/>
    </row>
    <row r="253" spans="16:16" x14ac:dyDescent="0.3">
      <c r="P253" s="13"/>
    </row>
    <row r="254" spans="16:16" x14ac:dyDescent="0.3">
      <c r="P254" s="13"/>
    </row>
    <row r="255" spans="16:16" x14ac:dyDescent="0.3">
      <c r="P255" s="13"/>
    </row>
    <row r="256" spans="16:16" x14ac:dyDescent="0.3">
      <c r="P256" s="13"/>
    </row>
    <row r="257" spans="16:16" x14ac:dyDescent="0.3">
      <c r="P257" s="13"/>
    </row>
    <row r="258" spans="16:16" x14ac:dyDescent="0.3">
      <c r="P258" s="13"/>
    </row>
    <row r="259" spans="16:16" x14ac:dyDescent="0.3">
      <c r="P259" s="13"/>
    </row>
    <row r="260" spans="16:16" x14ac:dyDescent="0.3">
      <c r="P260" s="13"/>
    </row>
    <row r="261" spans="16:16" x14ac:dyDescent="0.3">
      <c r="P261" s="13"/>
    </row>
    <row r="262" spans="16:16" x14ac:dyDescent="0.3">
      <c r="P262" s="13"/>
    </row>
    <row r="263" spans="16:16" x14ac:dyDescent="0.3">
      <c r="P263" s="13"/>
    </row>
    <row r="264" spans="16:16" x14ac:dyDescent="0.3">
      <c r="P264" s="13"/>
    </row>
    <row r="265" spans="16:16" x14ac:dyDescent="0.3">
      <c r="P265" s="13"/>
    </row>
    <row r="266" spans="16:16" x14ac:dyDescent="0.3">
      <c r="P266" s="13"/>
    </row>
    <row r="267" spans="16:16" x14ac:dyDescent="0.3">
      <c r="P267" s="13"/>
    </row>
    <row r="268" spans="16:16" x14ac:dyDescent="0.3">
      <c r="P268" s="13"/>
    </row>
    <row r="269" spans="16:16" x14ac:dyDescent="0.3">
      <c r="P269" s="13"/>
    </row>
    <row r="270" spans="16:16" x14ac:dyDescent="0.3">
      <c r="P270" s="13"/>
    </row>
    <row r="271" spans="16:16" x14ac:dyDescent="0.3">
      <c r="P271" s="13"/>
    </row>
    <row r="272" spans="16:16" x14ac:dyDescent="0.3">
      <c r="P272" s="13"/>
    </row>
    <row r="273" spans="16:16" x14ac:dyDescent="0.3">
      <c r="P273" s="13"/>
    </row>
    <row r="274" spans="16:16" x14ac:dyDescent="0.3">
      <c r="P274" s="13"/>
    </row>
    <row r="275" spans="16:16" x14ac:dyDescent="0.3">
      <c r="P275" s="13"/>
    </row>
    <row r="276" spans="16:16" x14ac:dyDescent="0.3">
      <c r="P276" s="13"/>
    </row>
    <row r="277" spans="16:16" x14ac:dyDescent="0.3">
      <c r="P277" s="13"/>
    </row>
    <row r="278" spans="16:16" x14ac:dyDescent="0.3">
      <c r="P278" s="13"/>
    </row>
    <row r="279" spans="16:16" x14ac:dyDescent="0.3">
      <c r="P279" s="13"/>
    </row>
    <row r="280" spans="16:16" x14ac:dyDescent="0.3">
      <c r="P280" s="13"/>
    </row>
    <row r="281" spans="16:16" x14ac:dyDescent="0.3">
      <c r="P281" s="13"/>
    </row>
    <row r="282" spans="16:16" x14ac:dyDescent="0.3">
      <c r="P282" s="13"/>
    </row>
    <row r="283" spans="16:16" x14ac:dyDescent="0.3">
      <c r="P283" s="13"/>
    </row>
    <row r="284" spans="16:16" x14ac:dyDescent="0.3">
      <c r="P284" s="13"/>
    </row>
    <row r="285" spans="16:16" x14ac:dyDescent="0.3">
      <c r="P285" s="13"/>
    </row>
    <row r="286" spans="16:16" x14ac:dyDescent="0.3">
      <c r="P286" s="13"/>
    </row>
    <row r="287" spans="16:16" x14ac:dyDescent="0.3">
      <c r="P287" s="13"/>
    </row>
    <row r="288" spans="16:16" x14ac:dyDescent="0.3">
      <c r="P288" s="13"/>
    </row>
    <row r="289" spans="16:16" x14ac:dyDescent="0.3">
      <c r="P289" s="13"/>
    </row>
    <row r="290" spans="16:16" x14ac:dyDescent="0.3">
      <c r="P290" s="13"/>
    </row>
    <row r="291" spans="16:16" x14ac:dyDescent="0.3">
      <c r="P291" s="13"/>
    </row>
    <row r="292" spans="16:16" x14ac:dyDescent="0.3">
      <c r="P292" s="13"/>
    </row>
    <row r="293" spans="16:16" x14ac:dyDescent="0.3">
      <c r="P293" s="13"/>
    </row>
    <row r="294" spans="16:16" x14ac:dyDescent="0.3">
      <c r="P294" s="13"/>
    </row>
    <row r="295" spans="16:16" x14ac:dyDescent="0.3">
      <c r="P295" s="13"/>
    </row>
    <row r="296" spans="16:16" x14ac:dyDescent="0.3">
      <c r="P296" s="13"/>
    </row>
    <row r="297" spans="16:16" x14ac:dyDescent="0.3">
      <c r="P297" s="13"/>
    </row>
    <row r="298" spans="16:16" x14ac:dyDescent="0.3">
      <c r="P298" s="13"/>
    </row>
    <row r="299" spans="16:16" x14ac:dyDescent="0.3">
      <c r="P299" s="13"/>
    </row>
    <row r="300" spans="16:16" x14ac:dyDescent="0.3">
      <c r="P300" s="13"/>
    </row>
    <row r="301" spans="16:16" x14ac:dyDescent="0.3">
      <c r="P301" s="13"/>
    </row>
    <row r="302" spans="16:16" x14ac:dyDescent="0.3">
      <c r="P302" s="13"/>
    </row>
    <row r="303" spans="16:16" x14ac:dyDescent="0.3">
      <c r="P303" s="13"/>
    </row>
    <row r="304" spans="16:16" x14ac:dyDescent="0.3">
      <c r="P304" s="13"/>
    </row>
    <row r="305" spans="16:16" x14ac:dyDescent="0.3">
      <c r="P305" s="13"/>
    </row>
    <row r="306" spans="16:16" x14ac:dyDescent="0.3">
      <c r="P306" s="13"/>
    </row>
    <row r="307" spans="16:16" x14ac:dyDescent="0.3">
      <c r="P307" s="13"/>
    </row>
    <row r="308" spans="16:16" x14ac:dyDescent="0.3">
      <c r="P308" s="13"/>
    </row>
    <row r="309" spans="16:16" x14ac:dyDescent="0.3">
      <c r="P309" s="13"/>
    </row>
    <row r="310" spans="16:16" x14ac:dyDescent="0.3">
      <c r="P310" s="13"/>
    </row>
    <row r="311" spans="16:16" x14ac:dyDescent="0.3">
      <c r="P311" s="13"/>
    </row>
    <row r="312" spans="16:16" x14ac:dyDescent="0.3">
      <c r="P312" s="13"/>
    </row>
    <row r="313" spans="16:16" x14ac:dyDescent="0.3">
      <c r="P313" s="13"/>
    </row>
    <row r="314" spans="16:16" x14ac:dyDescent="0.3">
      <c r="P314" s="13"/>
    </row>
    <row r="315" spans="16:16" x14ac:dyDescent="0.3">
      <c r="P315" s="13"/>
    </row>
    <row r="316" spans="16:16" x14ac:dyDescent="0.3">
      <c r="P316" s="13"/>
    </row>
    <row r="317" spans="16:16" x14ac:dyDescent="0.3">
      <c r="P317" s="13"/>
    </row>
    <row r="318" spans="16:16" x14ac:dyDescent="0.3">
      <c r="P318" s="13"/>
    </row>
    <row r="319" spans="16:16" x14ac:dyDescent="0.3">
      <c r="P319" s="13"/>
    </row>
    <row r="320" spans="16:16" x14ac:dyDescent="0.3">
      <c r="P320" s="13"/>
    </row>
    <row r="321" spans="16:16" x14ac:dyDescent="0.3">
      <c r="P321" s="13"/>
    </row>
    <row r="322" spans="16:16" x14ac:dyDescent="0.3">
      <c r="P322" s="13"/>
    </row>
    <row r="323" spans="16:16" x14ac:dyDescent="0.3">
      <c r="P323" s="13"/>
    </row>
    <row r="324" spans="16:16" x14ac:dyDescent="0.3">
      <c r="P324" s="13"/>
    </row>
    <row r="325" spans="16:16" x14ac:dyDescent="0.3">
      <c r="P325" s="13"/>
    </row>
    <row r="326" spans="16:16" x14ac:dyDescent="0.3">
      <c r="P326" s="13"/>
    </row>
    <row r="327" spans="16:16" x14ac:dyDescent="0.3">
      <c r="P327" s="13"/>
    </row>
    <row r="328" spans="16:16" x14ac:dyDescent="0.3">
      <c r="P328" s="13"/>
    </row>
    <row r="329" spans="16:16" x14ac:dyDescent="0.3">
      <c r="P329" s="13"/>
    </row>
    <row r="330" spans="16:16" x14ac:dyDescent="0.3">
      <c r="P330" s="13"/>
    </row>
    <row r="331" spans="16:16" x14ac:dyDescent="0.3">
      <c r="P331" s="13"/>
    </row>
    <row r="332" spans="16:16" x14ac:dyDescent="0.3">
      <c r="P332" s="13"/>
    </row>
    <row r="333" spans="16:16" x14ac:dyDescent="0.3">
      <c r="P333" s="13"/>
    </row>
    <row r="334" spans="16:16" x14ac:dyDescent="0.3">
      <c r="P334" s="13"/>
    </row>
    <row r="335" spans="16:16" x14ac:dyDescent="0.3">
      <c r="P335" s="13"/>
    </row>
    <row r="336" spans="16:16" x14ac:dyDescent="0.3">
      <c r="P336" s="13"/>
    </row>
    <row r="337" spans="16:16" x14ac:dyDescent="0.3">
      <c r="P337" s="13"/>
    </row>
    <row r="338" spans="16:16" x14ac:dyDescent="0.3">
      <c r="P338" s="13"/>
    </row>
    <row r="339" spans="16:16" x14ac:dyDescent="0.3">
      <c r="P339" s="13"/>
    </row>
    <row r="340" spans="16:16" x14ac:dyDescent="0.3">
      <c r="P340" s="13"/>
    </row>
    <row r="341" spans="16:16" x14ac:dyDescent="0.3">
      <c r="P341" s="13"/>
    </row>
    <row r="342" spans="16:16" x14ac:dyDescent="0.3">
      <c r="P342" s="13"/>
    </row>
    <row r="343" spans="16:16" x14ac:dyDescent="0.3">
      <c r="P343" s="13"/>
    </row>
    <row r="344" spans="16:16" x14ac:dyDescent="0.3">
      <c r="P344" s="13"/>
    </row>
    <row r="345" spans="16:16" x14ac:dyDescent="0.3">
      <c r="P345" s="13"/>
    </row>
    <row r="346" spans="16:16" x14ac:dyDescent="0.3">
      <c r="P346" s="13"/>
    </row>
    <row r="347" spans="16:16" x14ac:dyDescent="0.3">
      <c r="P347" s="13"/>
    </row>
    <row r="348" spans="16:16" x14ac:dyDescent="0.3">
      <c r="P348" s="13"/>
    </row>
    <row r="349" spans="16:16" x14ac:dyDescent="0.3">
      <c r="P349" s="13"/>
    </row>
    <row r="350" spans="16:16" x14ac:dyDescent="0.3">
      <c r="P350" s="13"/>
    </row>
    <row r="351" spans="16:16" x14ac:dyDescent="0.3">
      <c r="P351" s="13"/>
    </row>
    <row r="352" spans="16:16" x14ac:dyDescent="0.3">
      <c r="P352" s="13"/>
    </row>
    <row r="353" spans="16:16" x14ac:dyDescent="0.3">
      <c r="P353" s="13"/>
    </row>
    <row r="354" spans="16:16" x14ac:dyDescent="0.3">
      <c r="P354" s="13"/>
    </row>
    <row r="355" spans="16:16" x14ac:dyDescent="0.3">
      <c r="P355" s="13"/>
    </row>
    <row r="356" spans="16:16" x14ac:dyDescent="0.3">
      <c r="P356" s="13"/>
    </row>
    <row r="357" spans="16:16" x14ac:dyDescent="0.3">
      <c r="P357" s="13"/>
    </row>
    <row r="358" spans="16:16" x14ac:dyDescent="0.3">
      <c r="P358" s="13"/>
    </row>
    <row r="359" spans="16:16" x14ac:dyDescent="0.3">
      <c r="P359" s="13"/>
    </row>
    <row r="360" spans="16:16" x14ac:dyDescent="0.3">
      <c r="P360" s="13"/>
    </row>
    <row r="361" spans="16:16" x14ac:dyDescent="0.3">
      <c r="P361" s="13"/>
    </row>
    <row r="362" spans="16:16" x14ac:dyDescent="0.3">
      <c r="P362" s="13"/>
    </row>
    <row r="363" spans="16:16" x14ac:dyDescent="0.3">
      <c r="P363" s="13"/>
    </row>
    <row r="364" spans="16:16" x14ac:dyDescent="0.3">
      <c r="P364" s="13"/>
    </row>
    <row r="365" spans="16:16" x14ac:dyDescent="0.3">
      <c r="P365" s="13"/>
    </row>
    <row r="366" spans="16:16" x14ac:dyDescent="0.3">
      <c r="P366" s="13"/>
    </row>
    <row r="367" spans="16:16" x14ac:dyDescent="0.3">
      <c r="P367" s="13"/>
    </row>
    <row r="368" spans="16:16" x14ac:dyDescent="0.3">
      <c r="P368" s="13"/>
    </row>
    <row r="369" spans="16:16" x14ac:dyDescent="0.3">
      <c r="P369" s="13"/>
    </row>
    <row r="370" spans="16:16" x14ac:dyDescent="0.3">
      <c r="P370" s="13"/>
    </row>
    <row r="371" spans="16:16" x14ac:dyDescent="0.3">
      <c r="P371" s="13"/>
    </row>
    <row r="372" spans="16:16" x14ac:dyDescent="0.3">
      <c r="P372" s="13"/>
    </row>
    <row r="373" spans="16:16" x14ac:dyDescent="0.3">
      <c r="P373" s="13"/>
    </row>
    <row r="374" spans="16:16" x14ac:dyDescent="0.3">
      <c r="P374" s="13"/>
    </row>
    <row r="375" spans="16:16" x14ac:dyDescent="0.3">
      <c r="P375" s="13"/>
    </row>
    <row r="376" spans="16:16" x14ac:dyDescent="0.3">
      <c r="P376" s="13"/>
    </row>
    <row r="377" spans="16:16" x14ac:dyDescent="0.3">
      <c r="P377" s="13"/>
    </row>
    <row r="378" spans="16:16" x14ac:dyDescent="0.3">
      <c r="P378" s="13"/>
    </row>
    <row r="379" spans="16:16" x14ac:dyDescent="0.3">
      <c r="P379" s="13"/>
    </row>
    <row r="380" spans="16:16" x14ac:dyDescent="0.3">
      <c r="P380" s="13"/>
    </row>
    <row r="381" spans="16:16" x14ac:dyDescent="0.3">
      <c r="P381" s="13"/>
    </row>
    <row r="382" spans="16:16" x14ac:dyDescent="0.3">
      <c r="P382" s="13"/>
    </row>
    <row r="383" spans="16:16" x14ac:dyDescent="0.3">
      <c r="P383" s="13"/>
    </row>
    <row r="384" spans="16:16" x14ac:dyDescent="0.3">
      <c r="P384" s="13"/>
    </row>
    <row r="385" spans="16:16" x14ac:dyDescent="0.3">
      <c r="P385" s="13"/>
    </row>
    <row r="386" spans="16:16" x14ac:dyDescent="0.3">
      <c r="P386" s="13"/>
    </row>
    <row r="387" spans="16:16" x14ac:dyDescent="0.3">
      <c r="P387" s="13"/>
    </row>
    <row r="388" spans="16:16" x14ac:dyDescent="0.3">
      <c r="P388" s="13"/>
    </row>
    <row r="389" spans="16:16" x14ac:dyDescent="0.3">
      <c r="P389" s="13"/>
    </row>
    <row r="390" spans="16:16" x14ac:dyDescent="0.3">
      <c r="P390" s="13"/>
    </row>
    <row r="391" spans="16:16" x14ac:dyDescent="0.3">
      <c r="P391" s="13"/>
    </row>
    <row r="392" spans="16:16" x14ac:dyDescent="0.3">
      <c r="P392" s="13"/>
    </row>
    <row r="393" spans="16:16" x14ac:dyDescent="0.3">
      <c r="P393" s="13"/>
    </row>
    <row r="394" spans="16:16" x14ac:dyDescent="0.3">
      <c r="P394" s="13"/>
    </row>
    <row r="395" spans="16:16" x14ac:dyDescent="0.3">
      <c r="P395" s="13"/>
    </row>
    <row r="396" spans="16:16" x14ac:dyDescent="0.3">
      <c r="P396" s="13"/>
    </row>
    <row r="397" spans="16:16" x14ac:dyDescent="0.3">
      <c r="P397" s="13"/>
    </row>
    <row r="398" spans="16:16" x14ac:dyDescent="0.3">
      <c r="P398" s="13"/>
    </row>
    <row r="399" spans="16:16" x14ac:dyDescent="0.3">
      <c r="P399" s="13"/>
    </row>
    <row r="400" spans="16:16" x14ac:dyDescent="0.3">
      <c r="P400" s="13"/>
    </row>
    <row r="401" spans="16:16" x14ac:dyDescent="0.3">
      <c r="P401" s="13"/>
    </row>
    <row r="402" spans="16:16" x14ac:dyDescent="0.3">
      <c r="P402" s="13"/>
    </row>
    <row r="403" spans="16:16" x14ac:dyDescent="0.3">
      <c r="P403" s="13"/>
    </row>
    <row r="404" spans="16:16" x14ac:dyDescent="0.3">
      <c r="P404" s="13"/>
    </row>
    <row r="405" spans="16:16" x14ac:dyDescent="0.3">
      <c r="P405" s="13"/>
    </row>
    <row r="406" spans="16:16" x14ac:dyDescent="0.3">
      <c r="P406" s="13"/>
    </row>
    <row r="407" spans="16:16" x14ac:dyDescent="0.3">
      <c r="P407" s="13"/>
    </row>
    <row r="408" spans="16:16" x14ac:dyDescent="0.3">
      <c r="P408" s="13"/>
    </row>
    <row r="409" spans="16:16" x14ac:dyDescent="0.3">
      <c r="P409" s="13"/>
    </row>
    <row r="410" spans="16:16" x14ac:dyDescent="0.3">
      <c r="P410" s="13"/>
    </row>
    <row r="411" spans="16:16" x14ac:dyDescent="0.3">
      <c r="P411" s="13"/>
    </row>
    <row r="412" spans="16:16" x14ac:dyDescent="0.3">
      <c r="P412" s="13"/>
    </row>
    <row r="413" spans="16:16" x14ac:dyDescent="0.3">
      <c r="P413" s="13"/>
    </row>
    <row r="414" spans="16:16" x14ac:dyDescent="0.3">
      <c r="P414" s="13"/>
    </row>
    <row r="415" spans="16:16" x14ac:dyDescent="0.3">
      <c r="P415" s="13"/>
    </row>
    <row r="416" spans="16:16" x14ac:dyDescent="0.3">
      <c r="P416" s="13"/>
    </row>
    <row r="417" spans="16:16" x14ac:dyDescent="0.3">
      <c r="P417" s="13"/>
    </row>
    <row r="418" spans="16:16" x14ac:dyDescent="0.3">
      <c r="P418" s="13"/>
    </row>
    <row r="419" spans="16:16" x14ac:dyDescent="0.3">
      <c r="P419" s="13"/>
    </row>
    <row r="420" spans="16:16" x14ac:dyDescent="0.3">
      <c r="P420" s="13"/>
    </row>
    <row r="421" spans="16:16" x14ac:dyDescent="0.3">
      <c r="P421" s="13"/>
    </row>
    <row r="422" spans="16:16" x14ac:dyDescent="0.3">
      <c r="P422" s="13"/>
    </row>
    <row r="423" spans="16:16" x14ac:dyDescent="0.3">
      <c r="P423" s="13"/>
    </row>
    <row r="424" spans="16:16" x14ac:dyDescent="0.3">
      <c r="P424" s="13"/>
    </row>
    <row r="425" spans="16:16" x14ac:dyDescent="0.3">
      <c r="P425" s="13"/>
    </row>
    <row r="426" spans="16:16" x14ac:dyDescent="0.3">
      <c r="P426" s="13"/>
    </row>
    <row r="427" spans="16:16" x14ac:dyDescent="0.3">
      <c r="P427" s="13"/>
    </row>
    <row r="428" spans="16:16" x14ac:dyDescent="0.3">
      <c r="P428" s="13"/>
    </row>
    <row r="429" spans="16:16" x14ac:dyDescent="0.3">
      <c r="P429" s="13"/>
    </row>
    <row r="430" spans="16:16" x14ac:dyDescent="0.3">
      <c r="P430" s="13"/>
    </row>
    <row r="431" spans="16:16" x14ac:dyDescent="0.3">
      <c r="P431" s="13"/>
    </row>
    <row r="432" spans="16:16" x14ac:dyDescent="0.3">
      <c r="P432" s="13"/>
    </row>
    <row r="433" spans="16:16" x14ac:dyDescent="0.3">
      <c r="P433" s="13"/>
    </row>
    <row r="434" spans="16:16" x14ac:dyDescent="0.3">
      <c r="P434" s="13"/>
    </row>
    <row r="435" spans="16:16" x14ac:dyDescent="0.3">
      <c r="P435" s="13"/>
    </row>
    <row r="436" spans="16:16" x14ac:dyDescent="0.3">
      <c r="P436" s="13"/>
    </row>
    <row r="437" spans="16:16" x14ac:dyDescent="0.3">
      <c r="P437" s="13"/>
    </row>
    <row r="438" spans="16:16" x14ac:dyDescent="0.3">
      <c r="P438" s="13"/>
    </row>
    <row r="439" spans="16:16" x14ac:dyDescent="0.3">
      <c r="P439" s="13"/>
    </row>
    <row r="440" spans="16:16" x14ac:dyDescent="0.3">
      <c r="P440" s="13"/>
    </row>
    <row r="441" spans="16:16" x14ac:dyDescent="0.3">
      <c r="P441" s="13"/>
    </row>
    <row r="442" spans="16:16" x14ac:dyDescent="0.3">
      <c r="P442" s="13"/>
    </row>
    <row r="443" spans="16:16" x14ac:dyDescent="0.3">
      <c r="P443" s="13"/>
    </row>
    <row r="444" spans="16:16" x14ac:dyDescent="0.3">
      <c r="P444" s="13"/>
    </row>
    <row r="445" spans="16:16" x14ac:dyDescent="0.3">
      <c r="P445" s="13"/>
    </row>
    <row r="446" spans="16:16" x14ac:dyDescent="0.3">
      <c r="P446" s="13"/>
    </row>
    <row r="447" spans="16:16" x14ac:dyDescent="0.3">
      <c r="P447" s="13"/>
    </row>
    <row r="448" spans="16:16" x14ac:dyDescent="0.3">
      <c r="P448" s="13"/>
    </row>
    <row r="449" spans="16:16" x14ac:dyDescent="0.3">
      <c r="P449" s="13"/>
    </row>
    <row r="450" spans="16:16" x14ac:dyDescent="0.3">
      <c r="P450" s="13"/>
    </row>
    <row r="451" spans="16:16" x14ac:dyDescent="0.3">
      <c r="P451" s="13"/>
    </row>
    <row r="452" spans="16:16" x14ac:dyDescent="0.3">
      <c r="P452" s="13"/>
    </row>
    <row r="453" spans="16:16" x14ac:dyDescent="0.3">
      <c r="P453" s="13"/>
    </row>
    <row r="454" spans="16:16" x14ac:dyDescent="0.3">
      <c r="P454" s="13"/>
    </row>
    <row r="455" spans="16:16" x14ac:dyDescent="0.3">
      <c r="P455" s="13"/>
    </row>
    <row r="456" spans="16:16" x14ac:dyDescent="0.3">
      <c r="P456" s="13"/>
    </row>
    <row r="457" spans="16:16" x14ac:dyDescent="0.3">
      <c r="P457" s="13"/>
    </row>
    <row r="458" spans="16:16" x14ac:dyDescent="0.3">
      <c r="P458" s="13"/>
    </row>
    <row r="459" spans="16:16" x14ac:dyDescent="0.3">
      <c r="P459" s="13"/>
    </row>
    <row r="460" spans="16:16" x14ac:dyDescent="0.3">
      <c r="P460" s="13"/>
    </row>
    <row r="461" spans="16:16" x14ac:dyDescent="0.3">
      <c r="P461" s="13"/>
    </row>
    <row r="462" spans="16:16" x14ac:dyDescent="0.3">
      <c r="P462" s="13"/>
    </row>
    <row r="463" spans="16:16" x14ac:dyDescent="0.3">
      <c r="P463" s="13"/>
    </row>
    <row r="464" spans="16:16" x14ac:dyDescent="0.3">
      <c r="P464" s="13"/>
    </row>
    <row r="465" spans="16:16" x14ac:dyDescent="0.3">
      <c r="P465" s="13"/>
    </row>
    <row r="466" spans="16:16" x14ac:dyDescent="0.3">
      <c r="P466" s="13"/>
    </row>
    <row r="467" spans="16:16" x14ac:dyDescent="0.3">
      <c r="P467" s="13"/>
    </row>
    <row r="468" spans="16:16" x14ac:dyDescent="0.3">
      <c r="P468" s="13"/>
    </row>
    <row r="469" spans="16:16" x14ac:dyDescent="0.3">
      <c r="P469" s="13"/>
    </row>
    <row r="470" spans="16:16" x14ac:dyDescent="0.3">
      <c r="P470" s="13"/>
    </row>
    <row r="471" spans="16:16" x14ac:dyDescent="0.3">
      <c r="P471" s="13"/>
    </row>
    <row r="472" spans="16:16" x14ac:dyDescent="0.3">
      <c r="P472" s="13"/>
    </row>
    <row r="473" spans="16:16" x14ac:dyDescent="0.3">
      <c r="P473" s="13"/>
    </row>
    <row r="474" spans="16:16" x14ac:dyDescent="0.3">
      <c r="P474" s="13"/>
    </row>
    <row r="475" spans="16:16" x14ac:dyDescent="0.3">
      <c r="P475" s="13"/>
    </row>
    <row r="476" spans="16:16" x14ac:dyDescent="0.3">
      <c r="P476" s="13"/>
    </row>
    <row r="477" spans="16:16" x14ac:dyDescent="0.3">
      <c r="P477" s="13"/>
    </row>
    <row r="478" spans="16:16" x14ac:dyDescent="0.3">
      <c r="P478" s="13"/>
    </row>
    <row r="479" spans="16:16" x14ac:dyDescent="0.3">
      <c r="P479" s="13"/>
    </row>
    <row r="480" spans="16:16" x14ac:dyDescent="0.3">
      <c r="P480" s="13"/>
    </row>
    <row r="481" spans="16:16" x14ac:dyDescent="0.3">
      <c r="P481" s="13"/>
    </row>
    <row r="482" spans="16:16" x14ac:dyDescent="0.3">
      <c r="P482" s="13"/>
    </row>
    <row r="483" spans="16:16" x14ac:dyDescent="0.3">
      <c r="P483" s="13"/>
    </row>
    <row r="484" spans="16:16" x14ac:dyDescent="0.3">
      <c r="P484" s="13"/>
    </row>
    <row r="485" spans="16:16" x14ac:dyDescent="0.3">
      <c r="P485" s="13"/>
    </row>
    <row r="486" spans="16:16" x14ac:dyDescent="0.3">
      <c r="P486" s="13"/>
    </row>
    <row r="487" spans="16:16" x14ac:dyDescent="0.3">
      <c r="P487" s="13"/>
    </row>
    <row r="488" spans="16:16" x14ac:dyDescent="0.3">
      <c r="P488" s="13"/>
    </row>
    <row r="489" spans="16:16" x14ac:dyDescent="0.3">
      <c r="P489" s="13"/>
    </row>
    <row r="490" spans="16:16" x14ac:dyDescent="0.3">
      <c r="P490" s="13"/>
    </row>
    <row r="491" spans="16:16" x14ac:dyDescent="0.3">
      <c r="P491" s="13"/>
    </row>
    <row r="492" spans="16:16" x14ac:dyDescent="0.3">
      <c r="P492" s="13"/>
    </row>
    <row r="493" spans="16:16" x14ac:dyDescent="0.3">
      <c r="P493" s="13"/>
    </row>
    <row r="494" spans="16:16" x14ac:dyDescent="0.3">
      <c r="P494" s="13"/>
    </row>
    <row r="495" spans="16:16" x14ac:dyDescent="0.3">
      <c r="P495" s="13"/>
    </row>
    <row r="496" spans="16:16" x14ac:dyDescent="0.3">
      <c r="P496" s="13"/>
    </row>
    <row r="497" spans="16:16" x14ac:dyDescent="0.3">
      <c r="P497" s="13"/>
    </row>
    <row r="498" spans="16:16" x14ac:dyDescent="0.3">
      <c r="P498" s="13"/>
    </row>
    <row r="499" spans="16:16" x14ac:dyDescent="0.3">
      <c r="P499" s="13"/>
    </row>
    <row r="500" spans="16:16" x14ac:dyDescent="0.3">
      <c r="P500" s="13"/>
    </row>
    <row r="501" spans="16:16" x14ac:dyDescent="0.3">
      <c r="P501" s="13"/>
    </row>
    <row r="502" spans="16:16" x14ac:dyDescent="0.3">
      <c r="P502" s="13"/>
    </row>
    <row r="503" spans="16:16" x14ac:dyDescent="0.3">
      <c r="P503" s="13"/>
    </row>
    <row r="504" spans="16:16" x14ac:dyDescent="0.3">
      <c r="P504" s="13"/>
    </row>
    <row r="505" spans="16:16" x14ac:dyDescent="0.3">
      <c r="P505" s="13"/>
    </row>
    <row r="506" spans="16:16" x14ac:dyDescent="0.3">
      <c r="P506" s="13"/>
    </row>
    <row r="507" spans="16:16" x14ac:dyDescent="0.3">
      <c r="P507" s="13"/>
    </row>
    <row r="508" spans="16:16" x14ac:dyDescent="0.3">
      <c r="P508" s="13"/>
    </row>
    <row r="509" spans="16:16" x14ac:dyDescent="0.3">
      <c r="P509" s="13"/>
    </row>
    <row r="510" spans="16:16" x14ac:dyDescent="0.3">
      <c r="P510" s="13"/>
    </row>
    <row r="511" spans="16:16" x14ac:dyDescent="0.3">
      <c r="P511" s="13"/>
    </row>
    <row r="512" spans="16:16" x14ac:dyDescent="0.3">
      <c r="P512" s="13"/>
    </row>
    <row r="513" spans="16:16" x14ac:dyDescent="0.3">
      <c r="P513" s="13"/>
    </row>
    <row r="514" spans="16:16" x14ac:dyDescent="0.3">
      <c r="P514" s="13"/>
    </row>
    <row r="515" spans="16:16" x14ac:dyDescent="0.3">
      <c r="P515" s="13"/>
    </row>
    <row r="516" spans="16:16" x14ac:dyDescent="0.3">
      <c r="P516" s="13"/>
    </row>
    <row r="517" spans="16:16" x14ac:dyDescent="0.3">
      <c r="P517" s="13"/>
    </row>
    <row r="518" spans="16:16" x14ac:dyDescent="0.3">
      <c r="P518" s="13"/>
    </row>
    <row r="519" spans="16:16" x14ac:dyDescent="0.3">
      <c r="P519" s="13"/>
    </row>
    <row r="520" spans="16:16" x14ac:dyDescent="0.3">
      <c r="P520" s="13"/>
    </row>
    <row r="521" spans="16:16" x14ac:dyDescent="0.3">
      <c r="P521" s="13"/>
    </row>
    <row r="522" spans="16:16" x14ac:dyDescent="0.3">
      <c r="P522" s="13"/>
    </row>
    <row r="523" spans="16:16" x14ac:dyDescent="0.3">
      <c r="P523" s="13"/>
    </row>
    <row r="524" spans="16:16" x14ac:dyDescent="0.3">
      <c r="P524" s="13"/>
    </row>
    <row r="525" spans="16:16" x14ac:dyDescent="0.3">
      <c r="P525" s="13"/>
    </row>
    <row r="526" spans="16:16" x14ac:dyDescent="0.3">
      <c r="P526" s="13"/>
    </row>
    <row r="527" spans="16:16" x14ac:dyDescent="0.3">
      <c r="P527" s="13"/>
    </row>
    <row r="528" spans="16:16" x14ac:dyDescent="0.3">
      <c r="P528" s="13"/>
    </row>
    <row r="529" spans="16:16" x14ac:dyDescent="0.3">
      <c r="P529" s="13"/>
    </row>
    <row r="530" spans="16:16" x14ac:dyDescent="0.3">
      <c r="P530" s="13"/>
    </row>
    <row r="531" spans="16:16" x14ac:dyDescent="0.3">
      <c r="P531" s="13"/>
    </row>
    <row r="532" spans="16:16" x14ac:dyDescent="0.3">
      <c r="P532" s="13"/>
    </row>
    <row r="533" spans="16:16" x14ac:dyDescent="0.3">
      <c r="P533" s="13"/>
    </row>
    <row r="534" spans="16:16" x14ac:dyDescent="0.3">
      <c r="P534" s="13"/>
    </row>
    <row r="535" spans="16:16" x14ac:dyDescent="0.3">
      <c r="P535" s="13"/>
    </row>
    <row r="536" spans="16:16" x14ac:dyDescent="0.3">
      <c r="P536" s="13"/>
    </row>
    <row r="537" spans="16:16" x14ac:dyDescent="0.3">
      <c r="P537" s="13"/>
    </row>
    <row r="538" spans="16:16" x14ac:dyDescent="0.3">
      <c r="P538" s="13"/>
    </row>
    <row r="539" spans="16:16" x14ac:dyDescent="0.3">
      <c r="P539" s="13"/>
    </row>
    <row r="540" spans="16:16" x14ac:dyDescent="0.3">
      <c r="P540" s="13"/>
    </row>
    <row r="541" spans="16:16" x14ac:dyDescent="0.3">
      <c r="P541" s="13"/>
    </row>
    <row r="542" spans="16:16" x14ac:dyDescent="0.3">
      <c r="P542" s="13"/>
    </row>
    <row r="543" spans="16:16" x14ac:dyDescent="0.3">
      <c r="P543" s="13"/>
    </row>
    <row r="544" spans="16:16" x14ac:dyDescent="0.3">
      <c r="P544" s="13"/>
    </row>
    <row r="545" spans="16:16" x14ac:dyDescent="0.3">
      <c r="P545" s="13"/>
    </row>
    <row r="546" spans="16:16" x14ac:dyDescent="0.3">
      <c r="P546" s="13"/>
    </row>
    <row r="547" spans="16:16" x14ac:dyDescent="0.3">
      <c r="P547" s="13"/>
    </row>
    <row r="548" spans="16:16" x14ac:dyDescent="0.3">
      <c r="P548" s="13"/>
    </row>
    <row r="549" spans="16:16" x14ac:dyDescent="0.3">
      <c r="P549" s="13"/>
    </row>
    <row r="550" spans="16:16" x14ac:dyDescent="0.3">
      <c r="P550" s="13"/>
    </row>
    <row r="551" spans="16:16" x14ac:dyDescent="0.3">
      <c r="P551" s="13"/>
    </row>
    <row r="552" spans="16:16" x14ac:dyDescent="0.3">
      <c r="P552" s="13"/>
    </row>
    <row r="553" spans="16:16" x14ac:dyDescent="0.3">
      <c r="P553" s="13"/>
    </row>
    <row r="554" spans="16:16" x14ac:dyDescent="0.3">
      <c r="P554" s="13"/>
    </row>
    <row r="555" spans="16:16" x14ac:dyDescent="0.3">
      <c r="P555" s="13"/>
    </row>
    <row r="556" spans="16:16" x14ac:dyDescent="0.3">
      <c r="P556" s="13"/>
    </row>
    <row r="557" spans="16:16" x14ac:dyDescent="0.3">
      <c r="P557" s="13"/>
    </row>
    <row r="558" spans="16:16" x14ac:dyDescent="0.3">
      <c r="P558" s="13"/>
    </row>
    <row r="559" spans="16:16" x14ac:dyDescent="0.3">
      <c r="P559" s="13"/>
    </row>
    <row r="560" spans="16:16" x14ac:dyDescent="0.3">
      <c r="P560" s="13"/>
    </row>
    <row r="561" spans="16:16" x14ac:dyDescent="0.3">
      <c r="P561" s="13"/>
    </row>
    <row r="562" spans="16:16" x14ac:dyDescent="0.3">
      <c r="P562" s="13"/>
    </row>
    <row r="563" spans="16:16" x14ac:dyDescent="0.3">
      <c r="P563" s="13"/>
    </row>
    <row r="564" spans="16:16" x14ac:dyDescent="0.3">
      <c r="P564" s="13"/>
    </row>
    <row r="565" spans="16:16" x14ac:dyDescent="0.3">
      <c r="P565" s="13"/>
    </row>
    <row r="566" spans="16:16" x14ac:dyDescent="0.3">
      <c r="P566" s="13"/>
    </row>
    <row r="567" spans="16:16" x14ac:dyDescent="0.3">
      <c r="P567" s="13"/>
    </row>
    <row r="568" spans="16:16" x14ac:dyDescent="0.3">
      <c r="P568" s="13"/>
    </row>
    <row r="569" spans="16:16" x14ac:dyDescent="0.3">
      <c r="P569" s="13"/>
    </row>
    <row r="570" spans="16:16" x14ac:dyDescent="0.3">
      <c r="P570" s="13"/>
    </row>
    <row r="571" spans="16:16" x14ac:dyDescent="0.3">
      <c r="P571" s="13"/>
    </row>
    <row r="572" spans="16:16" x14ac:dyDescent="0.3">
      <c r="P572" s="13"/>
    </row>
    <row r="573" spans="16:16" x14ac:dyDescent="0.3">
      <c r="P573" s="13"/>
    </row>
    <row r="574" spans="16:16" x14ac:dyDescent="0.3">
      <c r="P574" s="13"/>
    </row>
    <row r="575" spans="16:16" x14ac:dyDescent="0.3">
      <c r="P575" s="13"/>
    </row>
    <row r="576" spans="16:16" x14ac:dyDescent="0.3">
      <c r="P576" s="13"/>
    </row>
    <row r="577" spans="16:16" x14ac:dyDescent="0.3">
      <c r="P577" s="13"/>
    </row>
    <row r="578" spans="16:16" x14ac:dyDescent="0.3">
      <c r="P578" s="13"/>
    </row>
    <row r="579" spans="16:16" x14ac:dyDescent="0.3">
      <c r="P579" s="13"/>
    </row>
    <row r="580" spans="16:16" x14ac:dyDescent="0.3">
      <c r="P580" s="13"/>
    </row>
    <row r="581" spans="16:16" x14ac:dyDescent="0.3">
      <c r="P581" s="13"/>
    </row>
    <row r="582" spans="16:16" x14ac:dyDescent="0.3">
      <c r="P582" s="13"/>
    </row>
    <row r="583" spans="16:16" x14ac:dyDescent="0.3">
      <c r="P583" s="13"/>
    </row>
    <row r="584" spans="16:16" x14ac:dyDescent="0.3">
      <c r="P584" s="13"/>
    </row>
    <row r="585" spans="16:16" x14ac:dyDescent="0.3">
      <c r="P585" s="13"/>
    </row>
    <row r="586" spans="16:16" x14ac:dyDescent="0.3">
      <c r="P586" s="13"/>
    </row>
    <row r="587" spans="16:16" x14ac:dyDescent="0.3">
      <c r="P587" s="13"/>
    </row>
    <row r="588" spans="16:16" x14ac:dyDescent="0.3">
      <c r="P588" s="13"/>
    </row>
    <row r="589" spans="16:16" x14ac:dyDescent="0.3">
      <c r="P589" s="13"/>
    </row>
    <row r="590" spans="16:16" x14ac:dyDescent="0.3">
      <c r="P590" s="13"/>
    </row>
    <row r="591" spans="16:16" x14ac:dyDescent="0.3">
      <c r="P591" s="13"/>
    </row>
    <row r="592" spans="16:16" x14ac:dyDescent="0.3">
      <c r="P592" s="13"/>
    </row>
    <row r="593" spans="16:16" x14ac:dyDescent="0.3">
      <c r="P593" s="13"/>
    </row>
    <row r="594" spans="16:16" x14ac:dyDescent="0.3">
      <c r="P594" s="13"/>
    </row>
    <row r="595" spans="16:16" x14ac:dyDescent="0.3">
      <c r="P595" s="13"/>
    </row>
    <row r="596" spans="16:16" x14ac:dyDescent="0.3">
      <c r="P596" s="13"/>
    </row>
    <row r="597" spans="16:16" x14ac:dyDescent="0.3">
      <c r="P597" s="13"/>
    </row>
    <row r="598" spans="16:16" x14ac:dyDescent="0.3">
      <c r="P598" s="13"/>
    </row>
    <row r="599" spans="16:16" x14ac:dyDescent="0.3">
      <c r="P599" s="13"/>
    </row>
    <row r="600" spans="16:16" x14ac:dyDescent="0.3">
      <c r="P600" s="13"/>
    </row>
    <row r="601" spans="16:16" x14ac:dyDescent="0.3">
      <c r="P601" s="13"/>
    </row>
    <row r="602" spans="16:16" x14ac:dyDescent="0.3">
      <c r="P602" s="13"/>
    </row>
    <row r="603" spans="16:16" x14ac:dyDescent="0.3">
      <c r="P603" s="13"/>
    </row>
    <row r="604" spans="16:16" x14ac:dyDescent="0.3">
      <c r="P604" s="13"/>
    </row>
    <row r="605" spans="16:16" x14ac:dyDescent="0.3">
      <c r="P605" s="13"/>
    </row>
    <row r="606" spans="16:16" x14ac:dyDescent="0.3">
      <c r="P606" s="13"/>
    </row>
    <row r="607" spans="16:16" x14ac:dyDescent="0.3">
      <c r="P607" s="13"/>
    </row>
    <row r="608" spans="16:16" x14ac:dyDescent="0.3">
      <c r="P608" s="13"/>
    </row>
    <row r="609" spans="16:16" x14ac:dyDescent="0.3">
      <c r="P609" s="13"/>
    </row>
    <row r="610" spans="16:16" x14ac:dyDescent="0.3">
      <c r="P610" s="13"/>
    </row>
    <row r="611" spans="16:16" x14ac:dyDescent="0.3">
      <c r="P611" s="13"/>
    </row>
    <row r="612" spans="16:16" x14ac:dyDescent="0.3">
      <c r="P612" s="13"/>
    </row>
    <row r="613" spans="16:16" x14ac:dyDescent="0.3">
      <c r="P613" s="13"/>
    </row>
    <row r="614" spans="16:16" x14ac:dyDescent="0.3">
      <c r="P614" s="13"/>
    </row>
    <row r="615" spans="16:16" x14ac:dyDescent="0.3">
      <c r="P615" s="13"/>
    </row>
    <row r="616" spans="16:16" x14ac:dyDescent="0.3">
      <c r="P616" s="13"/>
    </row>
    <row r="617" spans="16:16" x14ac:dyDescent="0.3">
      <c r="P617" s="13"/>
    </row>
    <row r="618" spans="16:16" x14ac:dyDescent="0.3">
      <c r="P618" s="13"/>
    </row>
    <row r="619" spans="16:16" x14ac:dyDescent="0.3">
      <c r="P619" s="13"/>
    </row>
    <row r="620" spans="16:16" x14ac:dyDescent="0.3">
      <c r="P620" s="13"/>
    </row>
    <row r="621" spans="16:16" x14ac:dyDescent="0.3">
      <c r="P621" s="13"/>
    </row>
    <row r="622" spans="16:16" x14ac:dyDescent="0.3">
      <c r="P622" s="13"/>
    </row>
    <row r="623" spans="16:16" x14ac:dyDescent="0.3">
      <c r="P623" s="13"/>
    </row>
    <row r="624" spans="16:16" x14ac:dyDescent="0.3">
      <c r="P624" s="13"/>
    </row>
    <row r="625" spans="16:16" x14ac:dyDescent="0.3">
      <c r="P625" s="13"/>
    </row>
    <row r="626" spans="16:16" x14ac:dyDescent="0.3">
      <c r="P626" s="13"/>
    </row>
    <row r="627" spans="16:16" x14ac:dyDescent="0.3">
      <c r="P627" s="13"/>
    </row>
    <row r="628" spans="16:16" x14ac:dyDescent="0.3">
      <c r="P628" s="13"/>
    </row>
    <row r="629" spans="16:16" x14ac:dyDescent="0.3">
      <c r="P629" s="13"/>
    </row>
    <row r="630" spans="16:16" x14ac:dyDescent="0.3">
      <c r="P630" s="13"/>
    </row>
    <row r="631" spans="16:16" x14ac:dyDescent="0.3">
      <c r="P631" s="13"/>
    </row>
    <row r="632" spans="16:16" x14ac:dyDescent="0.3">
      <c r="P632" s="13"/>
    </row>
    <row r="633" spans="16:16" x14ac:dyDescent="0.3">
      <c r="P633" s="13"/>
    </row>
    <row r="634" spans="16:16" x14ac:dyDescent="0.3">
      <c r="P634" s="13"/>
    </row>
    <row r="635" spans="16:16" x14ac:dyDescent="0.3">
      <c r="P635" s="13"/>
    </row>
    <row r="636" spans="16:16" x14ac:dyDescent="0.3">
      <c r="P636" s="13"/>
    </row>
    <row r="637" spans="16:16" x14ac:dyDescent="0.3">
      <c r="P637" s="13"/>
    </row>
    <row r="638" spans="16:16" x14ac:dyDescent="0.3">
      <c r="P638" s="13"/>
    </row>
    <row r="639" spans="16:16" x14ac:dyDescent="0.3">
      <c r="P639" s="13"/>
    </row>
    <row r="640" spans="16:16" x14ac:dyDescent="0.3">
      <c r="P640" s="13"/>
    </row>
    <row r="641" spans="16:16" x14ac:dyDescent="0.3">
      <c r="P641" s="13"/>
    </row>
    <row r="642" spans="16:16" x14ac:dyDescent="0.3">
      <c r="P642" s="13"/>
    </row>
    <row r="643" spans="16:16" x14ac:dyDescent="0.3">
      <c r="P643" s="13"/>
    </row>
    <row r="644" spans="16:16" x14ac:dyDescent="0.3">
      <c r="P644" s="13"/>
    </row>
    <row r="645" spans="16:16" x14ac:dyDescent="0.3">
      <c r="P645" s="13"/>
    </row>
    <row r="646" spans="16:16" x14ac:dyDescent="0.3">
      <c r="P646" s="13"/>
    </row>
    <row r="647" spans="16:16" x14ac:dyDescent="0.3">
      <c r="P647" s="13"/>
    </row>
    <row r="648" spans="16:16" x14ac:dyDescent="0.3">
      <c r="P648" s="13"/>
    </row>
    <row r="649" spans="16:16" x14ac:dyDescent="0.3">
      <c r="P649" s="13"/>
    </row>
    <row r="650" spans="16:16" x14ac:dyDescent="0.3">
      <c r="P650" s="13"/>
    </row>
    <row r="651" spans="16:16" x14ac:dyDescent="0.3">
      <c r="P651" s="13"/>
    </row>
    <row r="652" spans="16:16" x14ac:dyDescent="0.3">
      <c r="P652" s="13"/>
    </row>
    <row r="653" spans="16:16" x14ac:dyDescent="0.3">
      <c r="P653" s="13"/>
    </row>
    <row r="654" spans="16:16" x14ac:dyDescent="0.3">
      <c r="P654" s="13"/>
    </row>
    <row r="655" spans="16:16" x14ac:dyDescent="0.3">
      <c r="P655" s="13"/>
    </row>
    <row r="656" spans="16:16" x14ac:dyDescent="0.3">
      <c r="P656" s="13"/>
    </row>
    <row r="657" spans="16:16" x14ac:dyDescent="0.3">
      <c r="P657" s="13"/>
    </row>
    <row r="658" spans="16:16" x14ac:dyDescent="0.3">
      <c r="P658" s="13"/>
    </row>
    <row r="659" spans="16:16" x14ac:dyDescent="0.3">
      <c r="P659" s="13"/>
    </row>
    <row r="660" spans="16:16" x14ac:dyDescent="0.3">
      <c r="P660" s="13"/>
    </row>
    <row r="661" spans="16:16" x14ac:dyDescent="0.3">
      <c r="P661" s="13"/>
    </row>
    <row r="662" spans="16:16" x14ac:dyDescent="0.3">
      <c r="P662" s="13"/>
    </row>
    <row r="663" spans="16:16" x14ac:dyDescent="0.3">
      <c r="P663" s="13"/>
    </row>
    <row r="664" spans="16:16" x14ac:dyDescent="0.3">
      <c r="P664" s="13"/>
    </row>
    <row r="665" spans="16:16" x14ac:dyDescent="0.3">
      <c r="P665" s="13"/>
    </row>
    <row r="666" spans="16:16" x14ac:dyDescent="0.3">
      <c r="P666" s="13"/>
    </row>
    <row r="667" spans="16:16" x14ac:dyDescent="0.3">
      <c r="P667" s="13"/>
    </row>
    <row r="668" spans="16:16" x14ac:dyDescent="0.3">
      <c r="P668" s="13"/>
    </row>
    <row r="669" spans="16:16" x14ac:dyDescent="0.3">
      <c r="P669" s="13"/>
    </row>
    <row r="670" spans="16:16" x14ac:dyDescent="0.3">
      <c r="P670" s="13"/>
    </row>
    <row r="671" spans="16:16" x14ac:dyDescent="0.3">
      <c r="P671" s="13"/>
    </row>
    <row r="672" spans="16:16" x14ac:dyDescent="0.3">
      <c r="P672" s="13"/>
    </row>
    <row r="673" spans="16:16" x14ac:dyDescent="0.3">
      <c r="P673" s="13"/>
    </row>
    <row r="674" spans="16:16" x14ac:dyDescent="0.3">
      <c r="P674" s="13"/>
    </row>
    <row r="675" spans="16:16" x14ac:dyDescent="0.3">
      <c r="P675" s="13"/>
    </row>
    <row r="676" spans="16:16" x14ac:dyDescent="0.3">
      <c r="P676" s="13"/>
    </row>
    <row r="677" spans="16:16" x14ac:dyDescent="0.3">
      <c r="P677" s="13"/>
    </row>
    <row r="678" spans="16:16" x14ac:dyDescent="0.3">
      <c r="P678" s="13"/>
    </row>
    <row r="679" spans="16:16" x14ac:dyDescent="0.3">
      <c r="P679" s="13"/>
    </row>
    <row r="680" spans="16:16" x14ac:dyDescent="0.3">
      <c r="P680" s="13"/>
    </row>
    <row r="681" spans="16:16" x14ac:dyDescent="0.3">
      <c r="P681" s="13"/>
    </row>
    <row r="682" spans="16:16" x14ac:dyDescent="0.3">
      <c r="P682" s="13"/>
    </row>
    <row r="683" spans="16:16" x14ac:dyDescent="0.3">
      <c r="P683" s="13"/>
    </row>
    <row r="684" spans="16:16" x14ac:dyDescent="0.3">
      <c r="P684" s="13"/>
    </row>
    <row r="685" spans="16:16" x14ac:dyDescent="0.3">
      <c r="P685" s="13"/>
    </row>
    <row r="686" spans="16:16" x14ac:dyDescent="0.3">
      <c r="P686" s="13"/>
    </row>
    <row r="687" spans="16:16" x14ac:dyDescent="0.3">
      <c r="P687" s="13"/>
    </row>
    <row r="688" spans="16:16" x14ac:dyDescent="0.3">
      <c r="P688" s="13"/>
    </row>
    <row r="689" spans="16:16" x14ac:dyDescent="0.3">
      <c r="P689" s="13"/>
    </row>
    <row r="690" spans="16:16" x14ac:dyDescent="0.3">
      <c r="P690" s="13"/>
    </row>
    <row r="691" spans="16:16" x14ac:dyDescent="0.3">
      <c r="P691" s="13"/>
    </row>
    <row r="692" spans="16:16" x14ac:dyDescent="0.3">
      <c r="P692" s="13"/>
    </row>
    <row r="693" spans="16:16" x14ac:dyDescent="0.3">
      <c r="P693" s="13"/>
    </row>
    <row r="694" spans="16:16" x14ac:dyDescent="0.3">
      <c r="P694" s="13"/>
    </row>
    <row r="695" spans="16:16" x14ac:dyDescent="0.3">
      <c r="P695" s="13"/>
    </row>
    <row r="696" spans="16:16" x14ac:dyDescent="0.3">
      <c r="P696" s="13"/>
    </row>
    <row r="697" spans="16:16" x14ac:dyDescent="0.3">
      <c r="P697" s="13"/>
    </row>
    <row r="698" spans="16:16" x14ac:dyDescent="0.3">
      <c r="P698" s="13"/>
    </row>
    <row r="699" spans="16:16" x14ac:dyDescent="0.3">
      <c r="P699" s="13"/>
    </row>
    <row r="700" spans="16:16" x14ac:dyDescent="0.3">
      <c r="P700" s="13"/>
    </row>
    <row r="701" spans="16:16" x14ac:dyDescent="0.3">
      <c r="P701" s="13"/>
    </row>
    <row r="702" spans="16:16" x14ac:dyDescent="0.3">
      <c r="P702" s="13"/>
    </row>
    <row r="703" spans="16:16" x14ac:dyDescent="0.3">
      <c r="P703" s="13"/>
    </row>
    <row r="704" spans="16:16" x14ac:dyDescent="0.3">
      <c r="P704" s="13"/>
    </row>
    <row r="705" spans="16:16" x14ac:dyDescent="0.3">
      <c r="P705" s="13"/>
    </row>
    <row r="706" spans="16:16" x14ac:dyDescent="0.3">
      <c r="P706" s="13"/>
    </row>
    <row r="707" spans="16:16" x14ac:dyDescent="0.3">
      <c r="P707" s="13"/>
    </row>
    <row r="708" spans="16:16" x14ac:dyDescent="0.3">
      <c r="P708" s="13"/>
    </row>
    <row r="709" spans="16:16" x14ac:dyDescent="0.3">
      <c r="P709" s="13"/>
    </row>
    <row r="710" spans="16:16" x14ac:dyDescent="0.3">
      <c r="P710" s="13"/>
    </row>
    <row r="711" spans="16:16" x14ac:dyDescent="0.3">
      <c r="P711" s="13"/>
    </row>
    <row r="712" spans="16:16" x14ac:dyDescent="0.3">
      <c r="P712" s="13"/>
    </row>
    <row r="713" spans="16:16" x14ac:dyDescent="0.3">
      <c r="P713" s="13"/>
    </row>
    <row r="714" spans="16:16" x14ac:dyDescent="0.3">
      <c r="P714" s="13"/>
    </row>
    <row r="715" spans="16:16" x14ac:dyDescent="0.3">
      <c r="P715" s="13"/>
    </row>
    <row r="716" spans="16:16" x14ac:dyDescent="0.3">
      <c r="P716" s="13"/>
    </row>
    <row r="717" spans="16:16" x14ac:dyDescent="0.3">
      <c r="P717" s="13"/>
    </row>
    <row r="718" spans="16:16" x14ac:dyDescent="0.3">
      <c r="P718" s="13"/>
    </row>
    <row r="719" spans="16:16" x14ac:dyDescent="0.3">
      <c r="P719" s="13"/>
    </row>
    <row r="720" spans="16:16" x14ac:dyDescent="0.3">
      <c r="P720" s="13"/>
    </row>
    <row r="721" spans="16:16" x14ac:dyDescent="0.3">
      <c r="P721" s="13"/>
    </row>
    <row r="722" spans="16:16" x14ac:dyDescent="0.3">
      <c r="P722" s="13"/>
    </row>
    <row r="723" spans="16:16" x14ac:dyDescent="0.3">
      <c r="P723" s="13"/>
    </row>
    <row r="724" spans="16:16" x14ac:dyDescent="0.3">
      <c r="P724" s="13"/>
    </row>
    <row r="725" spans="16:16" x14ac:dyDescent="0.3">
      <c r="P725" s="13"/>
    </row>
    <row r="726" spans="16:16" x14ac:dyDescent="0.3">
      <c r="P726" s="13"/>
    </row>
    <row r="727" spans="16:16" x14ac:dyDescent="0.3">
      <c r="P727" s="13"/>
    </row>
    <row r="728" spans="16:16" x14ac:dyDescent="0.3">
      <c r="P728" s="13"/>
    </row>
    <row r="729" spans="16:16" x14ac:dyDescent="0.3">
      <c r="P729" s="13"/>
    </row>
    <row r="730" spans="16:16" x14ac:dyDescent="0.3">
      <c r="P730" s="13"/>
    </row>
    <row r="731" spans="16:16" x14ac:dyDescent="0.3">
      <c r="P731" s="13"/>
    </row>
    <row r="732" spans="16:16" x14ac:dyDescent="0.3">
      <c r="P732" s="13"/>
    </row>
    <row r="733" spans="16:16" x14ac:dyDescent="0.3">
      <c r="P733" s="13"/>
    </row>
    <row r="734" spans="16:16" x14ac:dyDescent="0.3">
      <c r="P734" s="13"/>
    </row>
    <row r="735" spans="16:16" x14ac:dyDescent="0.3">
      <c r="P735" s="13"/>
    </row>
    <row r="736" spans="16:16" x14ac:dyDescent="0.3">
      <c r="P736" s="13"/>
    </row>
    <row r="737" spans="16:16" x14ac:dyDescent="0.3">
      <c r="P737" s="13"/>
    </row>
    <row r="738" spans="16:16" x14ac:dyDescent="0.3">
      <c r="P738" s="13"/>
    </row>
    <row r="739" spans="16:16" x14ac:dyDescent="0.3">
      <c r="P739" s="13"/>
    </row>
    <row r="740" spans="16:16" x14ac:dyDescent="0.3">
      <c r="P740" s="13"/>
    </row>
    <row r="741" spans="16:16" x14ac:dyDescent="0.3">
      <c r="P741" s="13"/>
    </row>
    <row r="742" spans="16:16" x14ac:dyDescent="0.3">
      <c r="P742" s="13"/>
    </row>
    <row r="743" spans="16:16" x14ac:dyDescent="0.3">
      <c r="P743" s="13"/>
    </row>
    <row r="744" spans="16:16" x14ac:dyDescent="0.3">
      <c r="P744" s="13"/>
    </row>
    <row r="745" spans="16:16" x14ac:dyDescent="0.3">
      <c r="P745" s="13"/>
    </row>
    <row r="746" spans="16:16" x14ac:dyDescent="0.3">
      <c r="P746" s="13"/>
    </row>
    <row r="747" spans="16:16" x14ac:dyDescent="0.3">
      <c r="P747" s="13"/>
    </row>
    <row r="748" spans="16:16" x14ac:dyDescent="0.3">
      <c r="P748" s="13"/>
    </row>
    <row r="749" spans="16:16" x14ac:dyDescent="0.3">
      <c r="P749" s="13"/>
    </row>
    <row r="750" spans="16:16" x14ac:dyDescent="0.3">
      <c r="P750" s="13"/>
    </row>
    <row r="751" spans="16:16" x14ac:dyDescent="0.3">
      <c r="P751" s="13"/>
    </row>
    <row r="752" spans="16:16" x14ac:dyDescent="0.3">
      <c r="P752" s="13"/>
    </row>
    <row r="753" spans="16:16" x14ac:dyDescent="0.3">
      <c r="P753" s="13"/>
    </row>
    <row r="754" spans="16:16" x14ac:dyDescent="0.3">
      <c r="P754" s="13"/>
    </row>
    <row r="755" spans="16:16" x14ac:dyDescent="0.3">
      <c r="P755" s="13"/>
    </row>
    <row r="756" spans="16:16" x14ac:dyDescent="0.3">
      <c r="P756" s="13"/>
    </row>
    <row r="757" spans="16:16" x14ac:dyDescent="0.3">
      <c r="P757" s="13"/>
    </row>
    <row r="758" spans="16:16" x14ac:dyDescent="0.3">
      <c r="P758" s="13"/>
    </row>
    <row r="759" spans="16:16" x14ac:dyDescent="0.3">
      <c r="P759" s="13"/>
    </row>
    <row r="760" spans="16:16" x14ac:dyDescent="0.3">
      <c r="P760" s="13"/>
    </row>
    <row r="761" spans="16:16" x14ac:dyDescent="0.3">
      <c r="P761" s="13"/>
    </row>
    <row r="762" spans="16:16" x14ac:dyDescent="0.3">
      <c r="P762" s="13"/>
    </row>
    <row r="763" spans="16:16" x14ac:dyDescent="0.3">
      <c r="P763" s="13"/>
    </row>
    <row r="764" spans="16:16" x14ac:dyDescent="0.3">
      <c r="P764" s="13"/>
    </row>
    <row r="765" spans="16:16" x14ac:dyDescent="0.3">
      <c r="P765" s="13"/>
    </row>
    <row r="766" spans="16:16" x14ac:dyDescent="0.3">
      <c r="P766" s="13"/>
    </row>
    <row r="767" spans="16:16" x14ac:dyDescent="0.3">
      <c r="P767" s="13"/>
    </row>
    <row r="768" spans="16:16" x14ac:dyDescent="0.3">
      <c r="P768" s="13"/>
    </row>
    <row r="769" spans="16:16" x14ac:dyDescent="0.3">
      <c r="P769" s="13"/>
    </row>
    <row r="770" spans="16:16" x14ac:dyDescent="0.3">
      <c r="P770" s="13"/>
    </row>
    <row r="771" spans="16:16" x14ac:dyDescent="0.3">
      <c r="P771" s="13"/>
    </row>
    <row r="772" spans="16:16" x14ac:dyDescent="0.3">
      <c r="P772" s="13"/>
    </row>
    <row r="773" spans="16:16" x14ac:dyDescent="0.3">
      <c r="P773" s="13"/>
    </row>
    <row r="774" spans="16:16" x14ac:dyDescent="0.3">
      <c r="P774" s="13"/>
    </row>
    <row r="775" spans="16:16" x14ac:dyDescent="0.3">
      <c r="P775" s="13"/>
    </row>
    <row r="776" spans="16:16" x14ac:dyDescent="0.3">
      <c r="P776" s="13"/>
    </row>
    <row r="777" spans="16:16" x14ac:dyDescent="0.3">
      <c r="P777" s="13"/>
    </row>
    <row r="778" spans="16:16" x14ac:dyDescent="0.3">
      <c r="P778" s="13"/>
    </row>
    <row r="779" spans="16:16" x14ac:dyDescent="0.3">
      <c r="P779" s="13"/>
    </row>
    <row r="780" spans="16:16" x14ac:dyDescent="0.3">
      <c r="P780" s="13"/>
    </row>
    <row r="781" spans="16:16" x14ac:dyDescent="0.3">
      <c r="P781" s="13"/>
    </row>
    <row r="782" spans="16:16" x14ac:dyDescent="0.3">
      <c r="P782" s="13"/>
    </row>
    <row r="783" spans="16:16" x14ac:dyDescent="0.3">
      <c r="P783" s="13"/>
    </row>
    <row r="784" spans="16:16" x14ac:dyDescent="0.3">
      <c r="P784" s="13"/>
    </row>
    <row r="785" spans="16:16" x14ac:dyDescent="0.3">
      <c r="P785" s="13"/>
    </row>
    <row r="786" spans="16:16" x14ac:dyDescent="0.3">
      <c r="P786" s="13"/>
    </row>
    <row r="787" spans="16:16" x14ac:dyDescent="0.3">
      <c r="P787" s="13"/>
    </row>
    <row r="788" spans="16:16" x14ac:dyDescent="0.3">
      <c r="P788" s="13"/>
    </row>
    <row r="789" spans="16:16" x14ac:dyDescent="0.3">
      <c r="P789" s="13"/>
    </row>
    <row r="790" spans="16:16" x14ac:dyDescent="0.3">
      <c r="P790" s="13"/>
    </row>
    <row r="791" spans="16:16" x14ac:dyDescent="0.3">
      <c r="P791" s="13"/>
    </row>
    <row r="792" spans="16:16" x14ac:dyDescent="0.3">
      <c r="P792" s="13"/>
    </row>
    <row r="793" spans="16:16" x14ac:dyDescent="0.3">
      <c r="P793" s="13"/>
    </row>
    <row r="794" spans="16:16" x14ac:dyDescent="0.3">
      <c r="P794" s="13"/>
    </row>
    <row r="795" spans="16:16" x14ac:dyDescent="0.3">
      <c r="P795" s="13"/>
    </row>
    <row r="796" spans="16:16" x14ac:dyDescent="0.3">
      <c r="P796" s="13"/>
    </row>
    <row r="797" spans="16:16" x14ac:dyDescent="0.3">
      <c r="P797" s="13"/>
    </row>
    <row r="798" spans="16:16" x14ac:dyDescent="0.3">
      <c r="P798" s="13"/>
    </row>
    <row r="799" spans="16:16" x14ac:dyDescent="0.3">
      <c r="P799" s="13"/>
    </row>
    <row r="800" spans="16:16" x14ac:dyDescent="0.3">
      <c r="P800" s="13"/>
    </row>
    <row r="801" spans="16:16" x14ac:dyDescent="0.3">
      <c r="P801" s="13"/>
    </row>
    <row r="802" spans="16:16" x14ac:dyDescent="0.3">
      <c r="P802" s="13"/>
    </row>
    <row r="803" spans="16:16" x14ac:dyDescent="0.3">
      <c r="P803" s="13"/>
    </row>
    <row r="804" spans="16:16" x14ac:dyDescent="0.3">
      <c r="P804" s="13"/>
    </row>
    <row r="805" spans="16:16" x14ac:dyDescent="0.3">
      <c r="P805" s="13"/>
    </row>
    <row r="806" spans="16:16" x14ac:dyDescent="0.3">
      <c r="P806" s="13"/>
    </row>
    <row r="807" spans="16:16" x14ac:dyDescent="0.3">
      <c r="P807" s="13"/>
    </row>
    <row r="808" spans="16:16" x14ac:dyDescent="0.3">
      <c r="P808" s="13"/>
    </row>
    <row r="809" spans="16:16" x14ac:dyDescent="0.3">
      <c r="P809" s="13"/>
    </row>
    <row r="810" spans="16:16" x14ac:dyDescent="0.3">
      <c r="P810" s="13"/>
    </row>
    <row r="811" spans="16:16" x14ac:dyDescent="0.3">
      <c r="P811" s="13"/>
    </row>
    <row r="812" spans="16:16" x14ac:dyDescent="0.3">
      <c r="P812" s="13"/>
    </row>
    <row r="813" spans="16:16" x14ac:dyDescent="0.3">
      <c r="P813" s="13"/>
    </row>
    <row r="814" spans="16:16" x14ac:dyDescent="0.3">
      <c r="P814" s="13"/>
    </row>
    <row r="815" spans="16:16" x14ac:dyDescent="0.3">
      <c r="P815" s="13"/>
    </row>
    <row r="816" spans="16:16" x14ac:dyDescent="0.3">
      <c r="P816" s="13"/>
    </row>
    <row r="817" spans="16:16" x14ac:dyDescent="0.3">
      <c r="P817" s="13"/>
    </row>
    <row r="818" spans="16:16" x14ac:dyDescent="0.3">
      <c r="P818" s="13"/>
    </row>
    <row r="819" spans="16:16" x14ac:dyDescent="0.3">
      <c r="P819" s="13"/>
    </row>
    <row r="820" spans="16:16" x14ac:dyDescent="0.3">
      <c r="P820" s="13"/>
    </row>
    <row r="821" spans="16:16" x14ac:dyDescent="0.3">
      <c r="P821" s="13"/>
    </row>
    <row r="822" spans="16:16" x14ac:dyDescent="0.3">
      <c r="P822" s="13"/>
    </row>
    <row r="823" spans="16:16" x14ac:dyDescent="0.3">
      <c r="P823" s="13"/>
    </row>
    <row r="824" spans="16:16" x14ac:dyDescent="0.3">
      <c r="P824" s="13"/>
    </row>
    <row r="825" spans="16:16" x14ac:dyDescent="0.3">
      <c r="P825" s="13"/>
    </row>
    <row r="826" spans="16:16" x14ac:dyDescent="0.3">
      <c r="P826" s="13"/>
    </row>
    <row r="827" spans="16:16" x14ac:dyDescent="0.3">
      <c r="P827" s="13"/>
    </row>
    <row r="828" spans="16:16" x14ac:dyDescent="0.3">
      <c r="P828" s="13"/>
    </row>
    <row r="829" spans="16:16" x14ac:dyDescent="0.3">
      <c r="P829" s="13"/>
    </row>
    <row r="830" spans="16:16" x14ac:dyDescent="0.3">
      <c r="P830" s="13"/>
    </row>
    <row r="831" spans="16:16" x14ac:dyDescent="0.3">
      <c r="P831" s="13"/>
    </row>
    <row r="832" spans="16:16" x14ac:dyDescent="0.3">
      <c r="P832" s="13"/>
    </row>
    <row r="833" spans="16:16" x14ac:dyDescent="0.3">
      <c r="P833" s="13"/>
    </row>
    <row r="834" spans="16:16" x14ac:dyDescent="0.3">
      <c r="P834" s="13"/>
    </row>
    <row r="835" spans="16:16" x14ac:dyDescent="0.3">
      <c r="P835" s="13"/>
    </row>
    <row r="836" spans="16:16" x14ac:dyDescent="0.3">
      <c r="P836" s="13"/>
    </row>
    <row r="837" spans="16:16" x14ac:dyDescent="0.3">
      <c r="P837" s="13"/>
    </row>
    <row r="838" spans="16:16" x14ac:dyDescent="0.3">
      <c r="P838" s="13"/>
    </row>
    <row r="839" spans="16:16" x14ac:dyDescent="0.3">
      <c r="P839" s="13"/>
    </row>
    <row r="840" spans="16:16" x14ac:dyDescent="0.3">
      <c r="P840" s="13"/>
    </row>
    <row r="841" spans="16:16" x14ac:dyDescent="0.3">
      <c r="P841" s="13"/>
    </row>
    <row r="842" spans="16:16" x14ac:dyDescent="0.3">
      <c r="P842" s="13"/>
    </row>
    <row r="843" spans="16:16" x14ac:dyDescent="0.3">
      <c r="P843" s="13"/>
    </row>
    <row r="844" spans="16:16" x14ac:dyDescent="0.3">
      <c r="P844" s="13"/>
    </row>
    <row r="845" spans="16:16" x14ac:dyDescent="0.3">
      <c r="P845" s="13"/>
    </row>
    <row r="846" spans="16:16" x14ac:dyDescent="0.3">
      <c r="P846" s="13"/>
    </row>
    <row r="847" spans="16:16" x14ac:dyDescent="0.3">
      <c r="P847" s="13"/>
    </row>
    <row r="848" spans="16:16" x14ac:dyDescent="0.3">
      <c r="P848" s="13"/>
    </row>
    <row r="849" spans="16:16" x14ac:dyDescent="0.3">
      <c r="P849" s="13"/>
    </row>
    <row r="850" spans="16:16" x14ac:dyDescent="0.3">
      <c r="P850" s="13"/>
    </row>
    <row r="851" spans="16:16" x14ac:dyDescent="0.3">
      <c r="P851" s="13"/>
    </row>
    <row r="852" spans="16:16" x14ac:dyDescent="0.3">
      <c r="P852" s="13"/>
    </row>
    <row r="853" spans="16:16" x14ac:dyDescent="0.3">
      <c r="P853" s="13"/>
    </row>
    <row r="854" spans="16:16" x14ac:dyDescent="0.3">
      <c r="P854" s="13"/>
    </row>
    <row r="855" spans="16:16" x14ac:dyDescent="0.3">
      <c r="P855" s="13"/>
    </row>
    <row r="856" spans="16:16" x14ac:dyDescent="0.3">
      <c r="P856" s="13"/>
    </row>
    <row r="857" spans="16:16" x14ac:dyDescent="0.3">
      <c r="P857" s="13"/>
    </row>
    <row r="858" spans="16:16" x14ac:dyDescent="0.3">
      <c r="P858" s="13"/>
    </row>
    <row r="859" spans="16:16" x14ac:dyDescent="0.3">
      <c r="P859" s="13"/>
    </row>
    <row r="860" spans="16:16" x14ac:dyDescent="0.3">
      <c r="P860" s="13"/>
    </row>
    <row r="861" spans="16:16" x14ac:dyDescent="0.3">
      <c r="P861" s="13"/>
    </row>
    <row r="862" spans="16:16" x14ac:dyDescent="0.3">
      <c r="P862" s="13"/>
    </row>
    <row r="863" spans="16:16" x14ac:dyDescent="0.3">
      <c r="P863" s="13"/>
    </row>
    <row r="864" spans="16:16" x14ac:dyDescent="0.3">
      <c r="P864" s="13"/>
    </row>
    <row r="865" spans="16:16" x14ac:dyDescent="0.3">
      <c r="P865" s="13"/>
    </row>
    <row r="866" spans="16:16" x14ac:dyDescent="0.3">
      <c r="P866" s="13"/>
    </row>
    <row r="867" spans="16:16" x14ac:dyDescent="0.3">
      <c r="P867" s="13"/>
    </row>
    <row r="868" spans="16:16" x14ac:dyDescent="0.3">
      <c r="P868" s="13"/>
    </row>
    <row r="869" spans="16:16" x14ac:dyDescent="0.3">
      <c r="P869" s="13"/>
    </row>
    <row r="870" spans="16:16" x14ac:dyDescent="0.3">
      <c r="P870" s="13"/>
    </row>
    <row r="871" spans="16:16" x14ac:dyDescent="0.3">
      <c r="P871" s="13"/>
    </row>
    <row r="872" spans="16:16" x14ac:dyDescent="0.3">
      <c r="P872" s="13"/>
    </row>
    <row r="873" spans="16:16" x14ac:dyDescent="0.3">
      <c r="P873" s="13"/>
    </row>
    <row r="874" spans="16:16" x14ac:dyDescent="0.3">
      <c r="P874" s="13"/>
    </row>
    <row r="875" spans="16:16" x14ac:dyDescent="0.3">
      <c r="P875" s="13"/>
    </row>
    <row r="876" spans="16:16" x14ac:dyDescent="0.3">
      <c r="P876" s="13"/>
    </row>
    <row r="877" spans="16:16" x14ac:dyDescent="0.3">
      <c r="P877" s="13"/>
    </row>
    <row r="878" spans="16:16" x14ac:dyDescent="0.3">
      <c r="P878" s="13"/>
    </row>
    <row r="879" spans="16:16" x14ac:dyDescent="0.3">
      <c r="P879" s="13"/>
    </row>
    <row r="880" spans="16:16" x14ac:dyDescent="0.3">
      <c r="P880" s="13"/>
    </row>
    <row r="881" spans="16:16" x14ac:dyDescent="0.3">
      <c r="P881" s="13"/>
    </row>
    <row r="882" spans="16:16" x14ac:dyDescent="0.3">
      <c r="P882" s="13"/>
    </row>
    <row r="883" spans="16:16" x14ac:dyDescent="0.3">
      <c r="P883" s="13"/>
    </row>
    <row r="884" spans="16:16" x14ac:dyDescent="0.3">
      <c r="P884" s="13"/>
    </row>
    <row r="885" spans="16:16" x14ac:dyDescent="0.3">
      <c r="P885" s="13"/>
    </row>
    <row r="886" spans="16:16" x14ac:dyDescent="0.3">
      <c r="P886" s="13"/>
    </row>
    <row r="887" spans="16:16" x14ac:dyDescent="0.3">
      <c r="P887" s="13"/>
    </row>
    <row r="888" spans="16:16" x14ac:dyDescent="0.3">
      <c r="P888" s="13"/>
    </row>
    <row r="889" spans="16:16" x14ac:dyDescent="0.3">
      <c r="P889" s="13"/>
    </row>
    <row r="890" spans="16:16" x14ac:dyDescent="0.3">
      <c r="P890" s="13"/>
    </row>
    <row r="891" spans="16:16" x14ac:dyDescent="0.3">
      <c r="P891" s="13"/>
    </row>
    <row r="892" spans="16:16" x14ac:dyDescent="0.3">
      <c r="P892" s="13"/>
    </row>
    <row r="893" spans="16:16" x14ac:dyDescent="0.3">
      <c r="P893" s="13"/>
    </row>
    <row r="894" spans="16:16" x14ac:dyDescent="0.3">
      <c r="P894" s="13"/>
    </row>
    <row r="895" spans="16:16" x14ac:dyDescent="0.3">
      <c r="P895" s="13"/>
    </row>
    <row r="896" spans="16:16" x14ac:dyDescent="0.3">
      <c r="P896" s="13"/>
    </row>
    <row r="897" spans="16:16" x14ac:dyDescent="0.3">
      <c r="P897" s="13"/>
    </row>
    <row r="898" spans="16:16" x14ac:dyDescent="0.3">
      <c r="P898" s="13"/>
    </row>
    <row r="899" spans="16:16" x14ac:dyDescent="0.3">
      <c r="P899" s="13"/>
    </row>
    <row r="900" spans="16:16" x14ac:dyDescent="0.3">
      <c r="P900" s="13"/>
    </row>
    <row r="901" spans="16:16" x14ac:dyDescent="0.3">
      <c r="P901" s="13"/>
    </row>
    <row r="902" spans="16:16" x14ac:dyDescent="0.3">
      <c r="P902" s="13"/>
    </row>
    <row r="903" spans="16:16" x14ac:dyDescent="0.3">
      <c r="P903" s="13"/>
    </row>
    <row r="904" spans="16:16" x14ac:dyDescent="0.3">
      <c r="P904" s="13"/>
    </row>
    <row r="905" spans="16:16" x14ac:dyDescent="0.3">
      <c r="P905" s="13"/>
    </row>
    <row r="906" spans="16:16" x14ac:dyDescent="0.3">
      <c r="P906" s="13"/>
    </row>
    <row r="907" spans="16:16" x14ac:dyDescent="0.3">
      <c r="P907" s="13"/>
    </row>
    <row r="908" spans="16:16" x14ac:dyDescent="0.3">
      <c r="P908" s="13"/>
    </row>
    <row r="909" spans="16:16" x14ac:dyDescent="0.3">
      <c r="P909" s="13"/>
    </row>
    <row r="910" spans="16:16" x14ac:dyDescent="0.3">
      <c r="P910" s="13"/>
    </row>
    <row r="911" spans="16:16" x14ac:dyDescent="0.3">
      <c r="P911" s="13"/>
    </row>
    <row r="912" spans="16:16" x14ac:dyDescent="0.3">
      <c r="P912" s="13"/>
    </row>
    <row r="913" spans="16:16" x14ac:dyDescent="0.3">
      <c r="P913" s="13"/>
    </row>
    <row r="914" spans="16:16" x14ac:dyDescent="0.3">
      <c r="P914" s="13"/>
    </row>
    <row r="915" spans="16:16" x14ac:dyDescent="0.3">
      <c r="P915" s="13"/>
    </row>
    <row r="916" spans="16:16" x14ac:dyDescent="0.3">
      <c r="P916" s="13"/>
    </row>
    <row r="917" spans="16:16" x14ac:dyDescent="0.3">
      <c r="P917" s="13"/>
    </row>
    <row r="918" spans="16:16" x14ac:dyDescent="0.3">
      <c r="P918" s="13"/>
    </row>
    <row r="919" spans="16:16" x14ac:dyDescent="0.3">
      <c r="P919" s="13"/>
    </row>
    <row r="920" spans="16:16" x14ac:dyDescent="0.3">
      <c r="P920" s="13"/>
    </row>
    <row r="921" spans="16:16" x14ac:dyDescent="0.3">
      <c r="P921" s="13"/>
    </row>
    <row r="922" spans="16:16" x14ac:dyDescent="0.3">
      <c r="P922" s="13"/>
    </row>
    <row r="923" spans="16:16" x14ac:dyDescent="0.3">
      <c r="P923" s="13"/>
    </row>
    <row r="924" spans="16:16" x14ac:dyDescent="0.3">
      <c r="P924" s="13"/>
    </row>
    <row r="925" spans="16:16" x14ac:dyDescent="0.3">
      <c r="P925" s="13"/>
    </row>
    <row r="926" spans="16:16" x14ac:dyDescent="0.3">
      <c r="P926" s="13"/>
    </row>
    <row r="927" spans="16:16" x14ac:dyDescent="0.3">
      <c r="P927" s="13"/>
    </row>
    <row r="928" spans="16:16" x14ac:dyDescent="0.3">
      <c r="P928" s="13"/>
    </row>
    <row r="929" spans="16:16" x14ac:dyDescent="0.3">
      <c r="P929" s="13"/>
    </row>
    <row r="930" spans="16:16" x14ac:dyDescent="0.3">
      <c r="P930" s="13"/>
    </row>
    <row r="931" spans="16:16" x14ac:dyDescent="0.3">
      <c r="P931" s="13"/>
    </row>
    <row r="932" spans="16:16" x14ac:dyDescent="0.3">
      <c r="P932" s="13"/>
    </row>
    <row r="933" spans="16:16" x14ac:dyDescent="0.3">
      <c r="P933" s="13"/>
    </row>
    <row r="934" spans="16:16" x14ac:dyDescent="0.3">
      <c r="P934" s="13"/>
    </row>
    <row r="935" spans="16:16" x14ac:dyDescent="0.3">
      <c r="P935" s="13"/>
    </row>
    <row r="936" spans="16:16" x14ac:dyDescent="0.3">
      <c r="P936" s="13"/>
    </row>
    <row r="937" spans="16:16" x14ac:dyDescent="0.3">
      <c r="P937" s="13"/>
    </row>
    <row r="938" spans="16:16" x14ac:dyDescent="0.3">
      <c r="P938" s="13"/>
    </row>
    <row r="939" spans="16:16" x14ac:dyDescent="0.3">
      <c r="P939" s="13"/>
    </row>
    <row r="940" spans="16:16" x14ac:dyDescent="0.3">
      <c r="P940" s="13"/>
    </row>
    <row r="941" spans="16:16" x14ac:dyDescent="0.3">
      <c r="P941" s="13"/>
    </row>
    <row r="942" spans="16:16" x14ac:dyDescent="0.3">
      <c r="P942" s="13"/>
    </row>
    <row r="943" spans="16:16" x14ac:dyDescent="0.3">
      <c r="P943" s="13"/>
    </row>
    <row r="944" spans="16:16" x14ac:dyDescent="0.3">
      <c r="P944" s="13"/>
    </row>
    <row r="945" spans="16:16" x14ac:dyDescent="0.3">
      <c r="P945" s="13"/>
    </row>
    <row r="946" spans="16:16" x14ac:dyDescent="0.3">
      <c r="P946" s="13"/>
    </row>
    <row r="947" spans="16:16" x14ac:dyDescent="0.3">
      <c r="P947" s="13"/>
    </row>
    <row r="948" spans="16:16" x14ac:dyDescent="0.3">
      <c r="P948" s="13"/>
    </row>
    <row r="949" spans="16:16" x14ac:dyDescent="0.3">
      <c r="P949" s="13"/>
    </row>
    <row r="950" spans="16:16" x14ac:dyDescent="0.3">
      <c r="P950" s="13"/>
    </row>
    <row r="951" spans="16:16" x14ac:dyDescent="0.3">
      <c r="P951" s="13"/>
    </row>
    <row r="952" spans="16:16" x14ac:dyDescent="0.3">
      <c r="P952" s="13"/>
    </row>
    <row r="953" spans="16:16" x14ac:dyDescent="0.3">
      <c r="P953" s="13"/>
    </row>
    <row r="954" spans="16:16" x14ac:dyDescent="0.3">
      <c r="P954" s="13"/>
    </row>
    <row r="955" spans="16:16" x14ac:dyDescent="0.3">
      <c r="P955" s="13"/>
    </row>
    <row r="956" spans="16:16" x14ac:dyDescent="0.3">
      <c r="P956" s="13"/>
    </row>
    <row r="957" spans="16:16" x14ac:dyDescent="0.3">
      <c r="P957" s="13"/>
    </row>
    <row r="958" spans="16:16" x14ac:dyDescent="0.3">
      <c r="P958" s="13"/>
    </row>
    <row r="959" spans="16:16" x14ac:dyDescent="0.3">
      <c r="P959" s="13"/>
    </row>
    <row r="960" spans="16:16" x14ac:dyDescent="0.3">
      <c r="P960" s="13"/>
    </row>
    <row r="961" spans="16:16" x14ac:dyDescent="0.3">
      <c r="P961" s="13"/>
    </row>
    <row r="962" spans="16:16" x14ac:dyDescent="0.3">
      <c r="P962" s="13"/>
    </row>
    <row r="963" spans="16:16" x14ac:dyDescent="0.3">
      <c r="P963" s="13"/>
    </row>
    <row r="964" spans="16:16" x14ac:dyDescent="0.3">
      <c r="P964" s="13"/>
    </row>
    <row r="965" spans="16:16" x14ac:dyDescent="0.3">
      <c r="P965" s="13"/>
    </row>
    <row r="966" spans="16:16" x14ac:dyDescent="0.3">
      <c r="P966" s="13"/>
    </row>
    <row r="967" spans="16:16" x14ac:dyDescent="0.3">
      <c r="P967" s="13"/>
    </row>
    <row r="968" spans="16:16" x14ac:dyDescent="0.3">
      <c r="P968" s="13"/>
    </row>
    <row r="969" spans="16:16" x14ac:dyDescent="0.3">
      <c r="P969" s="13"/>
    </row>
    <row r="970" spans="16:16" x14ac:dyDescent="0.3">
      <c r="P970" s="13"/>
    </row>
    <row r="971" spans="16:16" x14ac:dyDescent="0.3">
      <c r="P971" s="13"/>
    </row>
    <row r="972" spans="16:16" x14ac:dyDescent="0.3">
      <c r="P972" s="13"/>
    </row>
    <row r="973" spans="16:16" x14ac:dyDescent="0.3">
      <c r="P973" s="13"/>
    </row>
    <row r="974" spans="16:16" x14ac:dyDescent="0.3">
      <c r="P974" s="13"/>
    </row>
    <row r="975" spans="16:16" x14ac:dyDescent="0.3">
      <c r="P975" s="13"/>
    </row>
    <row r="976" spans="16:16" x14ac:dyDescent="0.3">
      <c r="P976" s="13"/>
    </row>
    <row r="977" spans="16:16" x14ac:dyDescent="0.3">
      <c r="P977" s="13"/>
    </row>
    <row r="978" spans="16:16" x14ac:dyDescent="0.3">
      <c r="P978" s="13"/>
    </row>
    <row r="979" spans="16:16" x14ac:dyDescent="0.3">
      <c r="P979" s="13"/>
    </row>
    <row r="980" spans="16:16" x14ac:dyDescent="0.3">
      <c r="P980" s="13"/>
    </row>
    <row r="981" spans="16:16" x14ac:dyDescent="0.3">
      <c r="P981" s="13"/>
    </row>
    <row r="982" spans="16:16" x14ac:dyDescent="0.3">
      <c r="P982" s="13"/>
    </row>
    <row r="983" spans="16:16" x14ac:dyDescent="0.3">
      <c r="P983" s="13"/>
    </row>
    <row r="984" spans="16:16" x14ac:dyDescent="0.3">
      <c r="P984" s="13"/>
    </row>
    <row r="985" spans="16:16" x14ac:dyDescent="0.3">
      <c r="P985" s="13"/>
    </row>
    <row r="986" spans="16:16" x14ac:dyDescent="0.3">
      <c r="P986" s="13"/>
    </row>
    <row r="987" spans="16:16" x14ac:dyDescent="0.3">
      <c r="P987" s="13"/>
    </row>
    <row r="988" spans="16:16" x14ac:dyDescent="0.3">
      <c r="P988" s="13"/>
    </row>
    <row r="989" spans="16:16" x14ac:dyDescent="0.3">
      <c r="P989" s="13"/>
    </row>
    <row r="990" spans="16:16" x14ac:dyDescent="0.3">
      <c r="P990" s="13"/>
    </row>
    <row r="991" spans="16:16" x14ac:dyDescent="0.3">
      <c r="P991" s="13"/>
    </row>
    <row r="992" spans="16:16" x14ac:dyDescent="0.3">
      <c r="P992" s="13"/>
    </row>
    <row r="993" spans="16:16" x14ac:dyDescent="0.3">
      <c r="P993" s="13"/>
    </row>
    <row r="994" spans="16:16" x14ac:dyDescent="0.3">
      <c r="P994" s="13"/>
    </row>
    <row r="995" spans="16:16" x14ac:dyDescent="0.3">
      <c r="P995" s="13"/>
    </row>
    <row r="996" spans="16:16" x14ac:dyDescent="0.3">
      <c r="P996" s="13"/>
    </row>
    <row r="997" spans="16:16" x14ac:dyDescent="0.3">
      <c r="P997" s="13"/>
    </row>
    <row r="998" spans="16:16" x14ac:dyDescent="0.3">
      <c r="P998" s="13"/>
    </row>
    <row r="999" spans="16:16" x14ac:dyDescent="0.3">
      <c r="P999" s="13"/>
    </row>
    <row r="1000" spans="16:16" x14ac:dyDescent="0.3">
      <c r="P1000" s="13"/>
    </row>
    <row r="1001" spans="16:16" x14ac:dyDescent="0.3">
      <c r="P1001" s="13"/>
    </row>
    <row r="1002" spans="16:16" x14ac:dyDescent="0.3">
      <c r="P1002" s="13"/>
    </row>
    <row r="1003" spans="16:16" x14ac:dyDescent="0.3">
      <c r="P1003" s="13"/>
    </row>
    <row r="1004" spans="16:16" x14ac:dyDescent="0.3">
      <c r="P1004" s="13"/>
    </row>
    <row r="1005" spans="16:16" x14ac:dyDescent="0.3">
      <c r="P1005" s="13"/>
    </row>
    <row r="1006" spans="16:16" x14ac:dyDescent="0.3">
      <c r="P1006" s="13"/>
    </row>
    <row r="1007" spans="16:16" x14ac:dyDescent="0.3">
      <c r="P1007" s="13"/>
    </row>
    <row r="1008" spans="16:16" x14ac:dyDescent="0.3">
      <c r="P1008" s="13"/>
    </row>
    <row r="1009" spans="16:16" x14ac:dyDescent="0.3">
      <c r="P1009" s="13"/>
    </row>
    <row r="1010" spans="16:16" x14ac:dyDescent="0.3">
      <c r="P1010" s="13"/>
    </row>
    <row r="1011" spans="16:16" x14ac:dyDescent="0.3">
      <c r="P1011" s="13"/>
    </row>
    <row r="1012" spans="16:16" x14ac:dyDescent="0.3">
      <c r="P1012" s="13"/>
    </row>
    <row r="1013" spans="16:16" x14ac:dyDescent="0.3">
      <c r="P1013" s="13"/>
    </row>
    <row r="1014" spans="16:16" x14ac:dyDescent="0.3">
      <c r="P1014" s="13"/>
    </row>
    <row r="1015" spans="16:16" x14ac:dyDescent="0.3">
      <c r="P1015" s="13"/>
    </row>
    <row r="1016" spans="16:16" x14ac:dyDescent="0.3">
      <c r="P1016" s="13"/>
    </row>
    <row r="1017" spans="16:16" x14ac:dyDescent="0.3">
      <c r="P1017" s="13"/>
    </row>
  </sheetData>
  <sheetProtection selectLockedCells="1"/>
  <mergeCells count="6">
    <mergeCell ref="C69:L69"/>
    <mergeCell ref="A30:J30"/>
    <mergeCell ref="B4:L4"/>
    <mergeCell ref="B5:K5"/>
    <mergeCell ref="A14:J14"/>
    <mergeCell ref="A20:J20"/>
  </mergeCells>
  <dataValidations count="4">
    <dataValidation type="decimal" errorStyle="information" allowBlank="1" showInputMessage="1" showErrorMessage="1" errorTitle="Out of range" error="Values must be between 0%-50%" sqref="E16:H18 G71:J73" xr:uid="{EA66CC94-2538-46B4-B7AB-6101FCC8E676}">
      <formula1>0</formula1>
      <formula2>0.5</formula2>
    </dataValidation>
    <dataValidation type="decimal" allowBlank="1" showInputMessage="1" showErrorMessage="1" sqref="D16:D18 F71:F73" xr:uid="{D5FF5847-A38E-4821-8ED5-7F3B0B2BB0D0}">
      <formula1>0</formula1>
      <formula2>0.5</formula2>
    </dataValidation>
    <dataValidation type="decimal" errorStyle="information" allowBlank="1" showInputMessage="1" showErrorMessage="1" errorTitle="Out of range" error="Values must be 0 to 100" prompt="Annual raise values 0% to 20%" sqref="B12" xr:uid="{45B0CE5C-A12B-4A54-842E-3DFEE296A4F7}">
      <formula1>0</formula1>
      <formula2>0.2</formula2>
    </dataValidation>
    <dataValidation type="decimal" errorStyle="information" allowBlank="1" showInputMessage="1" showErrorMessage="1" errorTitle="Growth Rate Assumption" error="Growth rate must be betwwen 0 and 100 percent" promptTitle="Growth rate assumptions" prompt="Growth rate must be betwwen 0 and 100 percent" sqref="B11" xr:uid="{5DF049E6-33CE-4E3A-ACDA-B1E7D06E836B}">
      <formula1>0</formula1>
      <formula2>1</formula2>
    </dataValidation>
  </dataValidation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AD3F-EAD7-4035-8C0A-CEFC493B6F25}">
  <dimension ref="A1:AC1006"/>
  <sheetViews>
    <sheetView topLeftCell="M1" zoomScale="85" zoomScaleNormal="85" workbookViewId="0">
      <pane ySplit="1" topLeftCell="A2" activePane="bottomLeft" state="frozen"/>
      <selection activeCell="I1" sqref="I1"/>
      <selection pane="bottomLeft" activeCell="U59" sqref="U59"/>
    </sheetView>
  </sheetViews>
  <sheetFormatPr defaultColWidth="9" defaultRowHeight="16.5" x14ac:dyDescent="0.3"/>
  <cols>
    <col min="1" max="1" width="16.7109375" style="20" bestFit="1" customWidth="1"/>
    <col min="2" max="2" width="14" style="1" bestFit="1" customWidth="1"/>
    <col min="3" max="3" width="14.85546875" style="1" bestFit="1" customWidth="1"/>
    <col min="4" max="4" width="14.85546875" style="1" customWidth="1"/>
    <col min="5" max="5" width="22.28515625" style="1" bestFit="1" customWidth="1"/>
    <col min="6" max="6" width="10.7109375" style="1" bestFit="1" customWidth="1"/>
    <col min="7" max="7" width="20.7109375" style="2" bestFit="1" customWidth="1"/>
    <col min="8" max="8" width="15.28515625" style="1" bestFit="1" customWidth="1"/>
    <col min="9" max="9" width="11" style="1" bestFit="1" customWidth="1"/>
    <col min="10" max="11" width="16.42578125" style="1" bestFit="1" customWidth="1"/>
    <col min="12" max="12" width="16.85546875" style="1" bestFit="1" customWidth="1"/>
    <col min="13" max="13" width="13" style="16" bestFit="1" customWidth="1"/>
    <col min="14" max="14" width="10.5703125" style="1" bestFit="1" customWidth="1"/>
    <col min="15" max="15" width="14.28515625" style="1" bestFit="1" customWidth="1"/>
    <col min="16" max="17" width="10.140625" style="1" bestFit="1" customWidth="1"/>
    <col min="18" max="18" width="10.5703125" style="1" bestFit="1" customWidth="1"/>
    <col min="19" max="19" width="10" style="1" bestFit="1" customWidth="1"/>
    <col min="20" max="20" width="17.140625" style="1" bestFit="1" customWidth="1"/>
    <col min="21" max="21" width="10.42578125" style="1" bestFit="1" customWidth="1"/>
    <col min="22" max="22" width="10.42578125" style="1" customWidth="1"/>
    <col min="23" max="23" width="10" style="1" bestFit="1" customWidth="1"/>
    <col min="24" max="24" width="9.7109375" style="1" bestFit="1" customWidth="1"/>
    <col min="25" max="25" width="14.28515625" style="1" bestFit="1" customWidth="1"/>
    <col min="26" max="26" width="14.7109375" style="1" bestFit="1" customWidth="1"/>
    <col min="27" max="27" width="10.28515625" style="1" bestFit="1" customWidth="1"/>
    <col min="28" max="28" width="16.5703125" style="1" customWidth="1"/>
    <col min="29" max="29" width="12" style="1" bestFit="1" customWidth="1"/>
    <col min="30" max="16384" width="9" style="1"/>
  </cols>
  <sheetData>
    <row r="1" spans="1:29" ht="21" x14ac:dyDescent="0.4">
      <c r="A1" s="19" t="s">
        <v>1940</v>
      </c>
      <c r="B1" s="7" t="s">
        <v>1939</v>
      </c>
      <c r="C1" s="7" t="s">
        <v>1938</v>
      </c>
      <c r="D1" s="6" t="s">
        <v>23372</v>
      </c>
      <c r="E1" s="7" t="s">
        <v>1937</v>
      </c>
      <c r="F1" s="7" t="s">
        <v>1936</v>
      </c>
      <c r="G1" s="6" t="s">
        <v>1935</v>
      </c>
      <c r="H1" s="5" t="s">
        <v>1934</v>
      </c>
      <c r="I1" s="5" t="s">
        <v>1933</v>
      </c>
      <c r="J1" s="5" t="s">
        <v>1932</v>
      </c>
      <c r="K1" s="5" t="s">
        <v>1931</v>
      </c>
      <c r="L1" s="5" t="s">
        <v>1930</v>
      </c>
      <c r="M1" s="15" t="s">
        <v>1929</v>
      </c>
      <c r="N1" s="5" t="s">
        <v>1928</v>
      </c>
      <c r="O1" s="4" t="s">
        <v>1927</v>
      </c>
      <c r="P1" s="4" t="s">
        <v>1926</v>
      </c>
      <c r="Q1" s="4" t="s">
        <v>1925</v>
      </c>
      <c r="R1" s="4" t="s">
        <v>1924</v>
      </c>
      <c r="S1" s="4" t="s">
        <v>1923</v>
      </c>
      <c r="T1" s="4" t="s">
        <v>1922</v>
      </c>
      <c r="U1" s="4" t="s">
        <v>1921</v>
      </c>
      <c r="V1" s="4" t="s">
        <v>23416</v>
      </c>
      <c r="W1" s="17" t="s">
        <v>1927</v>
      </c>
      <c r="X1" s="17" t="s">
        <v>1926</v>
      </c>
      <c r="Y1" s="17" t="s">
        <v>1925</v>
      </c>
      <c r="Z1" s="17" t="s">
        <v>1924</v>
      </c>
      <c r="AA1" s="17" t="s">
        <v>1923</v>
      </c>
      <c r="AB1" s="17" t="s">
        <v>1922</v>
      </c>
      <c r="AC1" s="17" t="s">
        <v>1921</v>
      </c>
    </row>
    <row r="2" spans="1:29" x14ac:dyDescent="0.3">
      <c r="A2" s="20">
        <v>9611070055</v>
      </c>
      <c r="B2" s="1" t="s">
        <v>1035</v>
      </c>
      <c r="C2" s="1" t="s">
        <v>1034</v>
      </c>
      <c r="D2" s="1" t="s">
        <v>22387</v>
      </c>
      <c r="E2" s="1" t="s">
        <v>12</v>
      </c>
      <c r="F2" s="1">
        <v>63324</v>
      </c>
      <c r="G2" s="2">
        <v>9</v>
      </c>
      <c r="H2" s="1">
        <f>SUMIF('deals_closed '!D:D,A2,'deals_closed '!C:C)</f>
        <v>219869</v>
      </c>
      <c r="I2" s="1">
        <f>VLOOKUP(E2,'2018 commission structure'!$A$21:$I$24,9,FALSE)</f>
        <v>500000</v>
      </c>
      <c r="J2" s="1">
        <f t="shared" ref="J2:J65" si="0">I2*1.25</f>
        <v>625000</v>
      </c>
      <c r="K2" s="1">
        <f t="shared" ref="K2:K65" si="1">$I2*1.5</f>
        <v>750000</v>
      </c>
      <c r="L2" s="1">
        <f t="shared" ref="L2:L65" si="2">$I2*2</f>
        <v>1000000</v>
      </c>
      <c r="M2" s="16">
        <f t="shared" ref="M2:M65" si="3">$H2/$I2</f>
        <v>0.43973800000000002</v>
      </c>
      <c r="N2" s="1" t="str">
        <f t="shared" ref="N2:N65" si="4">IF(M2&lt;=1,"0-100%",
IF(M2&lt;=1.25,"100-125%",
IF(M2&lt;=1.5,"125-150%",
IF(M2&lt;=2,"150-200%","&gt;200%"))))</f>
        <v>0-100%</v>
      </c>
      <c r="O2" s="1">
        <f>MIN($I2, $H2)*INDEX( '2018 commission structure'!$A$21:$I$24,
MATCH($E2,'2018 commission structure'!$A$21:$A$24,0),MATCH(O$1,'2018 commission structure'!$A$21:$I$21,0))</f>
        <v>21986.9</v>
      </c>
      <c r="P2" s="1">
        <f>IF($H2&gt;$I2, MIN($H2-$I2, J2-$I2)*
INDEX( '2018 commission structure'!$A$21:$I$24,
MATCH($E2,'2018 commission structure'!$A$21:$A$24, 0),
MATCH(P$1,'2018 commission structure'!$A$21:$I$21, 0)), 0)</f>
        <v>0</v>
      </c>
      <c r="Q2" s="1">
        <f>IF($H2&gt;J2, MIN($H2-J2, K2-J2)*
INDEX( '2018 commission structure'!$A$21:$I$24,
MATCH($E2,'2018 commission structure'!$A$21:$A$24, 0),
MATCH(Q$1,'2018 commission structure'!$A$21:$I$21, 0)), 0)</f>
        <v>0</v>
      </c>
      <c r="R2" s="1">
        <f>IF($H2&gt;K2, MIN($H2-K2, L2-K2)*
INDEX( '2018 commission structure'!$A$21:$I$24,
MATCH($E2,'2018 commission structure'!$A$21:$A$24, 0),
MATCH(R$1,'2018 commission structure'!$A$21:$I$21, 0)), 0)</f>
        <v>0</v>
      </c>
      <c r="S2" s="1">
        <f>IF($H2&gt;L2, ($H2-L2)*
INDEX( '2018 commission structure'!$A$21:$I$24,
MATCH($E2,'2018 commission structure'!$A$21:$A$24, 0),
MATCH(S$1,'2018 commission structure'!$A$21:$I$21, 0)), 0)</f>
        <v>0</v>
      </c>
      <c r="T2" s="1">
        <f t="shared" ref="T2:T65" si="5">SUM(O2:S2)</f>
        <v>21986.9</v>
      </c>
      <c r="U2" s="1">
        <f t="shared" ref="U2:U65" si="6">SUM(F2+T2)</f>
        <v>85310.9</v>
      </c>
      <c r="V2" s="16">
        <f t="shared" ref="V2:V65" si="7">H2/U2</f>
        <v>2.5772673831831572</v>
      </c>
      <c r="W2" s="1">
        <f>MIN(H2,I2)*INDEX('2018 commission structure'!$A$15:$J$18,MATCH(Calculations!$E473,'2018 commission structure'!$A$15:$A$18,0),MATCH(Calculations!W$1,'2018 commission structure'!$A$15:$J$15,0))</f>
        <v>26384.28</v>
      </c>
      <c r="X2" s="1">
        <f>IF($H2&gt;I2,MIN($H2-I2,J2-I2))*INDEX('2018 commission structure'!$A$15:$J$18,MATCH(Calculations!$E473,'2018 commission structure'!$A$15:$A$18,0),MATCH(Calculations!X$1,'2018 commission structure'!$A$15:$J$15,0))</f>
        <v>0</v>
      </c>
      <c r="Y2" s="1">
        <f>IF($H2&gt;J2,MIN($H2-J2,K2-J2)*INDEX('2018 commission structure'!$A$15:$J$18,MATCH(Calculations!$E473,'2018 commission structure'!$A$15:$A$18,0),MATCH(Calculations!Y$1,'2018 commission structure'!$A$15:$J$15,0)),0)</f>
        <v>0</v>
      </c>
      <c r="Z2" s="1">
        <f>IF($H2&gt;K2,MIN($H2-K2,L2-K2)*INDEX('2018 commission structure'!$A$15:$J$18,MATCH(Calculations!$E473,'2018 commission structure'!$A$15:$A$18,0),MATCH(Calculations!Z$1,'2018 commission structure'!$A$15:$J$15,0)),0)</f>
        <v>0</v>
      </c>
      <c r="AA2" s="1">
        <f>IF($H2&gt;L2,($H2-L2)*INDEX('2018 commission structure'!$A$15:$J$18,MATCH(Calculations!$E473,'2018 commission structure'!$A$15:$A$18,0),MATCH(Calculations!AA$1,'2018 commission structure'!$A$15:$J$15,0)),0)</f>
        <v>0</v>
      </c>
      <c r="AB2" s="1">
        <f t="shared" ref="AB2:AB65" si="8">SUM(W2:AA2)</f>
        <v>26384.28</v>
      </c>
      <c r="AC2" s="1">
        <f t="shared" ref="AC2:AC65" si="9">AB2+F2</f>
        <v>89708.28</v>
      </c>
    </row>
    <row r="3" spans="1:29" x14ac:dyDescent="0.3">
      <c r="A3" s="20">
        <v>9545462825</v>
      </c>
      <c r="B3" s="1" t="s">
        <v>558</v>
      </c>
      <c r="C3" s="1" t="s">
        <v>557</v>
      </c>
      <c r="D3" s="1" t="s">
        <v>22372</v>
      </c>
      <c r="E3" s="1" t="s">
        <v>0</v>
      </c>
      <c r="F3" s="1">
        <v>66318</v>
      </c>
      <c r="G3" s="2">
        <v>16</v>
      </c>
      <c r="H3" s="1">
        <f>SUMIF('deals_closed '!D:D,A3,'deals_closed '!C:C)</f>
        <v>600509</v>
      </c>
      <c r="I3" s="1">
        <f>VLOOKUP(E3,'2018 commission structure'!$A$21:$I$24,9,FALSE)</f>
        <v>600000</v>
      </c>
      <c r="J3" s="1">
        <f t="shared" si="0"/>
        <v>750000</v>
      </c>
      <c r="K3" s="1">
        <f t="shared" si="1"/>
        <v>900000</v>
      </c>
      <c r="L3" s="1">
        <f t="shared" si="2"/>
        <v>1200000</v>
      </c>
      <c r="M3" s="16">
        <f t="shared" si="3"/>
        <v>1.0008483333333333</v>
      </c>
      <c r="N3" s="1" t="str">
        <f>IF(M3&lt;=1,"0-100%",
IF(M3&lt;=1.25,"100-125%",
IF(M3&lt;=1.5,"125-150%",'[2]3_car_revenue_fixed'!$R$2
                                                                                                                                                                                                                                                                IF(M3&lt;=2,"150-200%","&gt;200%"))))</f>
        <v>100-125%</v>
      </c>
      <c r="O3" s="1">
        <f>MIN($I3, $H3)*INDEX( '2018 commission structure'!$A$21:$I$24,
MATCH($E3,'2018 commission structure'!$A$21:$A$24,0),MATCH(O$1,'2018 commission structure'!$A$21:$I$21,0))</f>
        <v>78000</v>
      </c>
      <c r="P3" s="1">
        <f>IF($H3&gt;$I3, MIN($H3-$I3, J3-$I3)*
INDEX( '2018 commission structure'!$A$21:$I$24,
MATCH($E3,'2018 commission structure'!$A$21:$A$24, 0),
MATCH(P$1,'2018 commission structure'!$A$21:$I$21, 0)), 0)</f>
        <v>86.53</v>
      </c>
      <c r="Q3" s="1">
        <f>IF($H3&gt;J3, MIN($H3-J3, K3-J3)*
INDEX( '2018 commission structure'!$A$21:$I$24,
MATCH($E3,'2018 commission structure'!$A$21:$A$24, 0),
MATCH(Q$1,'2018 commission structure'!$A$21:$I$21, 0)), 0)</f>
        <v>0</v>
      </c>
      <c r="R3" s="1">
        <f>IF($H3&gt;K3, MIN($H3-K3, L3-K3)*
INDEX( '2018 commission structure'!$A$21:$I$24,
MATCH($E3,'2018 commission structure'!$A$21:$A$24, 0),
MATCH(R$1,'2018 commission structure'!$A$21:$I$21, 0)), 0)</f>
        <v>0</v>
      </c>
      <c r="S3" s="1">
        <f>IF($H3&gt;L3, ($H3-L3)*
INDEX( '2018 commission structure'!$A$21:$I$24,
MATCH($E3,'2018 commission structure'!$A$21:$A$24, 0),
MATCH(S$1,'2018 commission structure'!$A$21:$I$21, 0)), 0)</f>
        <v>0</v>
      </c>
      <c r="T3" s="1">
        <f t="shared" si="5"/>
        <v>78086.53</v>
      </c>
      <c r="U3" s="1">
        <f t="shared" si="6"/>
        <v>144404.53</v>
      </c>
      <c r="V3" s="16">
        <f t="shared" si="7"/>
        <v>4.1585191267891668</v>
      </c>
      <c r="W3" s="1">
        <f>MIN(H3,I3)*INDEX('2018 commission structure'!$A$15:$J$18,MATCH(Calculations!$E719,'2018 commission structure'!$A$15:$A$18,0),MATCH(Calculations!W$1,'2018 commission structure'!$A$15:$J$15,0))</f>
        <v>72000</v>
      </c>
      <c r="X3" s="1">
        <f>IF($H3&gt;I3,MIN($H3-I3,J3-I3))*INDEX('2018 commission structure'!$A$15:$J$18,MATCH(Calculations!$E719,'2018 commission structure'!$A$15:$A$18,0),MATCH(Calculations!X$1,'2018 commission structure'!$A$15:$J$15,0))</f>
        <v>86.53</v>
      </c>
      <c r="Y3" s="1">
        <f>IF($H3&gt;J3,MIN($H3-J3,K3-J3)*INDEX('2018 commission structure'!$A$15:$J$18,MATCH(Calculations!$E719,'2018 commission structure'!$A$15:$A$18,0),MATCH(Calculations!Y$1,'2018 commission structure'!$A$15:$J$15,0)),0)</f>
        <v>0</v>
      </c>
      <c r="Z3" s="1">
        <f>IF($H3&gt;K3,MIN($H3-K3,L3-K3)*INDEX('2018 commission structure'!$A$15:$J$18,MATCH(Calculations!$E719,'2018 commission structure'!$A$15:$A$18,0),MATCH(Calculations!Z$1,'2018 commission structure'!$A$15:$J$15,0)),0)</f>
        <v>0</v>
      </c>
      <c r="AA3" s="1">
        <f>IF($H3&gt;L3,($H3-L3)*INDEX('2018 commission structure'!$A$15:$J$18,MATCH(Calculations!$E719,'2018 commission structure'!$A$15:$A$18,0),MATCH(Calculations!AA$1,'2018 commission structure'!$A$15:$J$15,0)),0)</f>
        <v>0</v>
      </c>
      <c r="AB3" s="1">
        <f t="shared" si="8"/>
        <v>72086.53</v>
      </c>
      <c r="AC3" s="1">
        <f t="shared" si="9"/>
        <v>138404.53</v>
      </c>
    </row>
    <row r="4" spans="1:29" x14ac:dyDescent="0.3">
      <c r="A4" s="20">
        <v>6227038881</v>
      </c>
      <c r="B4" s="1" t="s">
        <v>335</v>
      </c>
      <c r="C4" s="1" t="s">
        <v>334</v>
      </c>
      <c r="D4" s="1" t="s">
        <v>22722</v>
      </c>
      <c r="E4" s="1" t="s">
        <v>3</v>
      </c>
      <c r="F4" s="1">
        <v>124085</v>
      </c>
      <c r="G4" s="2">
        <v>24</v>
      </c>
      <c r="H4" s="1">
        <f>SUMIF('deals_closed '!D:D,A4,'deals_closed '!C:C)</f>
        <v>751155</v>
      </c>
      <c r="I4" s="1">
        <f>VLOOKUP(E4,'2018 commission structure'!$A$21:$I$24,9,FALSE)</f>
        <v>750000</v>
      </c>
      <c r="J4" s="1">
        <f t="shared" si="0"/>
        <v>937500</v>
      </c>
      <c r="K4" s="1">
        <f t="shared" si="1"/>
        <v>1125000</v>
      </c>
      <c r="L4" s="1">
        <f t="shared" si="2"/>
        <v>1500000</v>
      </c>
      <c r="M4" s="16">
        <f t="shared" si="3"/>
        <v>1.0015400000000001</v>
      </c>
      <c r="N4" s="1" t="str">
        <f t="shared" si="4"/>
        <v>100-125%</v>
      </c>
      <c r="O4" s="1">
        <f>MIN($I4, $H4)*INDEX( '2018 commission structure'!$A$21:$I$24,
MATCH($E4,'2018 commission structure'!$A$21:$A$24,0),MATCH(O$1,'2018 commission structure'!$A$21:$I$21,0))</f>
        <v>112500</v>
      </c>
      <c r="P4" s="1">
        <f>IF($H4&gt;$I4, MIN($H4-$I4, J4-$I4)*
INDEX( '2018 commission structure'!$A$21:$I$24,
MATCH($E4,'2018 commission structure'!$A$21:$A$24, 0),
MATCH(P$1,'2018 commission structure'!$A$21:$I$21, 0)), 0)</f>
        <v>219.45</v>
      </c>
      <c r="Q4" s="1">
        <f>IF($H4&gt;J4, MIN($H4-J4, K4-J4)*
INDEX( '2018 commission structure'!$A$21:$I$24,
MATCH($E4,'2018 commission structure'!$A$21:$A$24, 0),
MATCH(Q$1,'2018 commission structure'!$A$21:$I$21, 0)), 0)</f>
        <v>0</v>
      </c>
      <c r="R4" s="1">
        <f>IF($H4&gt;K4, MIN($H4-K4, L4-K4)*
INDEX( '2018 commission structure'!$A$21:$I$24,
MATCH($E4,'2018 commission structure'!$A$21:$A$24, 0),
MATCH(R$1,'2018 commission structure'!$A$21:$I$21, 0)), 0)</f>
        <v>0</v>
      </c>
      <c r="S4" s="1">
        <f>IF($H4&gt;L4, ($H4-L4)*
INDEX( '2018 commission structure'!$A$21:$I$24,
MATCH($E4,'2018 commission structure'!$A$21:$A$24, 0),
MATCH(S$1,'2018 commission structure'!$A$21:$I$21, 0)), 0)</f>
        <v>0</v>
      </c>
      <c r="T4" s="1">
        <f t="shared" si="5"/>
        <v>112719.45</v>
      </c>
      <c r="U4" s="1">
        <f t="shared" si="6"/>
        <v>236804.45</v>
      </c>
      <c r="V4" s="16">
        <f t="shared" si="7"/>
        <v>3.1720476536652922</v>
      </c>
      <c r="W4" s="1">
        <f>MIN(H4,I4)*INDEX('2018 commission structure'!$A$15:$J$18,MATCH(Calculations!$E833,'2018 commission structure'!$A$15:$A$18,0),MATCH(Calculations!W$1,'2018 commission structure'!$A$15:$J$15,0))</f>
        <v>112500</v>
      </c>
      <c r="X4" s="1">
        <f>IF($H4&gt;I4,MIN($H4-I4,J4-I4))*INDEX('2018 commission structure'!$A$15:$J$18,MATCH(Calculations!$E833,'2018 commission structure'!$A$15:$A$18,0),MATCH(Calculations!X$1,'2018 commission structure'!$A$15:$J$15,0))</f>
        <v>254.1</v>
      </c>
      <c r="Y4" s="1">
        <f>IF($H4&gt;J4,MIN($H4-J4,K4-J4)*INDEX('2018 commission structure'!$A$15:$J$18,MATCH(Calculations!$E833,'2018 commission structure'!$A$15:$A$18,0),MATCH(Calculations!Y$1,'2018 commission structure'!$A$15:$J$15,0)),0)</f>
        <v>0</v>
      </c>
      <c r="Z4" s="1">
        <f>IF($H4&gt;K4,MIN($H4-K4,L4-K4)*INDEX('2018 commission structure'!$A$15:$J$18,MATCH(Calculations!$E833,'2018 commission structure'!$A$15:$A$18,0),MATCH(Calculations!Z$1,'2018 commission structure'!$A$15:$J$15,0)),0)</f>
        <v>0</v>
      </c>
      <c r="AA4" s="1">
        <f>IF($H4&gt;L4,($H4-L4)*INDEX('2018 commission structure'!$A$15:$J$18,MATCH(Calculations!$E833,'2018 commission structure'!$A$15:$A$18,0),MATCH(Calculations!AA$1,'2018 commission structure'!$A$15:$J$15,0)),0)</f>
        <v>0</v>
      </c>
      <c r="AB4" s="1">
        <f t="shared" si="8"/>
        <v>112754.1</v>
      </c>
      <c r="AC4" s="1">
        <f t="shared" si="9"/>
        <v>236839.1</v>
      </c>
    </row>
    <row r="5" spans="1:29" x14ac:dyDescent="0.3">
      <c r="A5" s="20">
        <v>9072843924</v>
      </c>
      <c r="B5" s="1" t="s">
        <v>1786</v>
      </c>
      <c r="C5" s="1" t="s">
        <v>1785</v>
      </c>
      <c r="D5" s="1" t="s">
        <v>23016</v>
      </c>
      <c r="E5" s="1" t="s">
        <v>12</v>
      </c>
      <c r="F5" s="1">
        <v>40376</v>
      </c>
      <c r="G5" s="2">
        <v>11</v>
      </c>
      <c r="H5" s="1">
        <f>SUMIF('deals_closed '!D:D,A5,'deals_closed '!C:C)</f>
        <v>281806</v>
      </c>
      <c r="I5" s="1">
        <f>VLOOKUP(E5,'2018 commission structure'!$A$21:$I$24,9,FALSE)</f>
        <v>500000</v>
      </c>
      <c r="J5" s="1">
        <f t="shared" si="0"/>
        <v>625000</v>
      </c>
      <c r="K5" s="1">
        <f t="shared" si="1"/>
        <v>750000</v>
      </c>
      <c r="L5" s="1">
        <f t="shared" si="2"/>
        <v>1000000</v>
      </c>
      <c r="M5" s="16">
        <f t="shared" si="3"/>
        <v>0.563612</v>
      </c>
      <c r="N5" s="1" t="str">
        <f t="shared" si="4"/>
        <v>0-100%</v>
      </c>
      <c r="O5" s="1">
        <f>MIN($I5, $H5)*INDEX( '2018 commission structure'!$A$21:$I$24,
MATCH($E5,'2018 commission structure'!$A$21:$A$24,0),MATCH(O$1,'2018 commission structure'!$A$21:$I$21,0))</f>
        <v>28180.600000000002</v>
      </c>
      <c r="P5" s="1">
        <f>IF($H5&gt;$I5, MIN($H5-$I5, J5-$I5)*
INDEX( '2018 commission structure'!$A$21:$I$24,
MATCH($E5,'2018 commission structure'!$A$21:$A$24, 0),
MATCH(P$1,'2018 commission structure'!$A$21:$I$21, 0)), 0)</f>
        <v>0</v>
      </c>
      <c r="Q5" s="1">
        <f>IF($H5&gt;J5, MIN($H5-J5, K5-J5)*
INDEX( '2018 commission structure'!$A$21:$I$24,
MATCH($E5,'2018 commission structure'!$A$21:$A$24, 0),
MATCH(Q$1,'2018 commission structure'!$A$21:$I$21, 0)), 0)</f>
        <v>0</v>
      </c>
      <c r="R5" s="1">
        <f>IF($H5&gt;K5, MIN($H5-K5, L5-K5)*
INDEX( '2018 commission structure'!$A$21:$I$24,
MATCH($E5,'2018 commission structure'!$A$21:$A$24, 0),
MATCH(R$1,'2018 commission structure'!$A$21:$I$21, 0)), 0)</f>
        <v>0</v>
      </c>
      <c r="S5" s="1">
        <f>IF($H5&gt;L5, ($H5-L5)*
INDEX( '2018 commission structure'!$A$21:$I$24,
MATCH($E5,'2018 commission structure'!$A$21:$A$24, 0),
MATCH(S$1,'2018 commission structure'!$A$21:$I$21, 0)), 0)</f>
        <v>0</v>
      </c>
      <c r="T5" s="1">
        <f t="shared" si="5"/>
        <v>28180.600000000002</v>
      </c>
      <c r="U5" s="1">
        <f t="shared" si="6"/>
        <v>68556.600000000006</v>
      </c>
      <c r="V5" s="16">
        <f t="shared" si="7"/>
        <v>4.1105597418775144</v>
      </c>
      <c r="W5" s="1">
        <f>MIN(H5,I5)*INDEX('2018 commission structure'!$A$15:$J$18,MATCH(Calculations!$E74,'2018 commission structure'!$A$15:$A$18,0),MATCH(Calculations!W$1,'2018 commission structure'!$A$15:$J$15,0))</f>
        <v>33816.720000000001</v>
      </c>
      <c r="X5" s="1">
        <f>IF($H5&gt;I5,MIN($H5-I5,J5-I5))*INDEX('2018 commission structure'!$A$15:$J$18,MATCH(Calculations!$E74,'2018 commission structure'!$A$15:$A$18,0),MATCH(Calculations!X$1,'2018 commission structure'!$A$15:$J$15,0))</f>
        <v>0</v>
      </c>
      <c r="Y5" s="1">
        <f>IF($H5&gt;J5,MIN($H5-J5,K5-J5)*INDEX('2018 commission structure'!$A$15:$J$18,MATCH(Calculations!$E74,'2018 commission structure'!$A$15:$A$18,0),MATCH(Calculations!Y$1,'2018 commission structure'!$A$15:$J$15,0)),0)</f>
        <v>0</v>
      </c>
      <c r="Z5" s="1">
        <f>IF($H5&gt;K5,MIN($H5-K5,L5-K5)*INDEX('2018 commission structure'!$A$15:$J$18,MATCH(Calculations!$E74,'2018 commission structure'!$A$15:$A$18,0),MATCH(Calculations!Z$1,'2018 commission structure'!$A$15:$J$15,0)),0)</f>
        <v>0</v>
      </c>
      <c r="AA5" s="1">
        <f>IF($H5&gt;L5,($H5-L5)*INDEX('2018 commission structure'!$A$15:$J$18,MATCH(Calculations!$E74,'2018 commission structure'!$A$15:$A$18,0),MATCH(Calculations!AA$1,'2018 commission structure'!$A$15:$J$15,0)),0)</f>
        <v>0</v>
      </c>
      <c r="AB5" s="1">
        <f t="shared" si="8"/>
        <v>33816.720000000001</v>
      </c>
      <c r="AC5" s="1">
        <f t="shared" si="9"/>
        <v>74192.72</v>
      </c>
    </row>
    <row r="6" spans="1:29" x14ac:dyDescent="0.3">
      <c r="A6" s="20">
        <v>4188124377</v>
      </c>
      <c r="B6" s="1" t="s">
        <v>812</v>
      </c>
      <c r="C6" s="1" t="s">
        <v>811</v>
      </c>
      <c r="D6" s="1" t="s">
        <v>22978</v>
      </c>
      <c r="E6" s="1" t="s">
        <v>12</v>
      </c>
      <c r="F6" s="1">
        <v>42063</v>
      </c>
      <c r="G6" s="2">
        <v>9</v>
      </c>
      <c r="H6" s="1">
        <f>SUMIF('deals_closed '!D:D,A6,'deals_closed '!C:C)</f>
        <v>283269</v>
      </c>
      <c r="I6" s="1">
        <f>VLOOKUP(E6,'2018 commission structure'!$A$21:$I$24,9,FALSE)</f>
        <v>500000</v>
      </c>
      <c r="J6" s="1">
        <f t="shared" si="0"/>
        <v>625000</v>
      </c>
      <c r="K6" s="1">
        <f t="shared" si="1"/>
        <v>750000</v>
      </c>
      <c r="L6" s="1">
        <f t="shared" si="2"/>
        <v>1000000</v>
      </c>
      <c r="M6" s="16">
        <f t="shared" si="3"/>
        <v>0.56653799999999999</v>
      </c>
      <c r="N6" s="1" t="str">
        <f t="shared" si="4"/>
        <v>0-100%</v>
      </c>
      <c r="O6" s="1">
        <f>MIN($I6, $H6)*INDEX( '2018 commission structure'!$A$21:$I$24,
MATCH($E6,'2018 commission structure'!$A$21:$A$24,0),MATCH(O$1,'2018 commission structure'!$A$21:$I$21,0))</f>
        <v>28326.9</v>
      </c>
      <c r="P6" s="1">
        <f>IF($H6&gt;$I6, MIN($H6-$I6, J6-$I6)*
INDEX( '2018 commission structure'!$A$21:$I$24,
MATCH($E6,'2018 commission structure'!$A$21:$A$24, 0),
MATCH(P$1,'2018 commission structure'!$A$21:$I$21, 0)), 0)</f>
        <v>0</v>
      </c>
      <c r="Q6" s="1">
        <f>IF($H6&gt;J6, MIN($H6-J6, K6-J6)*
INDEX( '2018 commission structure'!$A$21:$I$24,
MATCH($E6,'2018 commission structure'!$A$21:$A$24, 0),
MATCH(Q$1,'2018 commission structure'!$A$21:$I$21, 0)), 0)</f>
        <v>0</v>
      </c>
      <c r="R6" s="1">
        <f>IF($H6&gt;K6, MIN($H6-K6, L6-K6)*
INDEX( '2018 commission structure'!$A$21:$I$24,
MATCH($E6,'2018 commission structure'!$A$21:$A$24, 0),
MATCH(R$1,'2018 commission structure'!$A$21:$I$21, 0)), 0)</f>
        <v>0</v>
      </c>
      <c r="S6" s="1">
        <f>IF($H6&gt;L6, ($H6-L6)*
INDEX( '2018 commission structure'!$A$21:$I$24,
MATCH($E6,'2018 commission structure'!$A$21:$A$24, 0),
MATCH(S$1,'2018 commission structure'!$A$21:$I$21, 0)), 0)</f>
        <v>0</v>
      </c>
      <c r="T6" s="1">
        <f t="shared" si="5"/>
        <v>28326.9</v>
      </c>
      <c r="U6" s="1">
        <f t="shared" si="6"/>
        <v>70389.899999999994</v>
      </c>
      <c r="V6" s="16">
        <f t="shared" si="7"/>
        <v>4.0242847340314452</v>
      </c>
      <c r="W6" s="1">
        <f>MIN(H6,I6)*INDEX('2018 commission structure'!$A$15:$J$18,MATCH(Calculations!$E588,'2018 commission structure'!$A$15:$A$18,0),MATCH(Calculations!W$1,'2018 commission structure'!$A$15:$J$15,0))</f>
        <v>42490.35</v>
      </c>
      <c r="X6" s="1">
        <f>IF($H6&gt;I6,MIN($H6-I6,J6-I6))*INDEX('2018 commission structure'!$A$15:$J$18,MATCH(Calculations!$E588,'2018 commission structure'!$A$15:$A$18,0),MATCH(Calculations!X$1,'2018 commission structure'!$A$15:$J$15,0))</f>
        <v>0</v>
      </c>
      <c r="Y6" s="1">
        <f>IF($H6&gt;J6,MIN($H6-J6,K6-J6)*INDEX('2018 commission structure'!$A$15:$J$18,MATCH(Calculations!$E588,'2018 commission structure'!$A$15:$A$18,0),MATCH(Calculations!Y$1,'2018 commission structure'!$A$15:$J$15,0)),0)</f>
        <v>0</v>
      </c>
      <c r="Z6" s="1">
        <f>IF($H6&gt;K6,MIN($H6-K6,L6-K6)*INDEX('2018 commission structure'!$A$15:$J$18,MATCH(Calculations!$E588,'2018 commission structure'!$A$15:$A$18,0),MATCH(Calculations!Z$1,'2018 commission structure'!$A$15:$J$15,0)),0)</f>
        <v>0</v>
      </c>
      <c r="AA6" s="1">
        <f>IF($H6&gt;L6,($H6-L6)*INDEX('2018 commission structure'!$A$15:$J$18,MATCH(Calculations!$E588,'2018 commission structure'!$A$15:$A$18,0),MATCH(Calculations!AA$1,'2018 commission structure'!$A$15:$J$15,0)),0)</f>
        <v>0</v>
      </c>
      <c r="AB6" s="1">
        <f t="shared" si="8"/>
        <v>42490.35</v>
      </c>
      <c r="AC6" s="1">
        <f t="shared" si="9"/>
        <v>84553.35</v>
      </c>
    </row>
    <row r="7" spans="1:29" x14ac:dyDescent="0.3">
      <c r="A7" s="20">
        <v>9800744517</v>
      </c>
      <c r="B7" s="1" t="s">
        <v>1484</v>
      </c>
      <c r="C7" s="1" t="s">
        <v>1483</v>
      </c>
      <c r="D7" s="1" t="s">
        <v>22344</v>
      </c>
      <c r="E7" s="1" t="s">
        <v>3</v>
      </c>
      <c r="F7" s="1">
        <v>102178</v>
      </c>
      <c r="G7" s="2">
        <v>22</v>
      </c>
      <c r="H7" s="1">
        <f>SUMIF('deals_closed '!D:D,A7,'deals_closed '!C:C)</f>
        <v>751367</v>
      </c>
      <c r="I7" s="1">
        <f>VLOOKUP(E7,'2018 commission structure'!$A$21:$I$24,9,FALSE)</f>
        <v>750000</v>
      </c>
      <c r="J7" s="1">
        <f t="shared" si="0"/>
        <v>937500</v>
      </c>
      <c r="K7" s="1">
        <f t="shared" si="1"/>
        <v>1125000</v>
      </c>
      <c r="L7" s="1">
        <f t="shared" si="2"/>
        <v>1500000</v>
      </c>
      <c r="M7" s="16">
        <f t="shared" si="3"/>
        <v>1.0018226666666668</v>
      </c>
      <c r="N7" s="1" t="str">
        <f t="shared" si="4"/>
        <v>100-125%</v>
      </c>
      <c r="O7" s="1">
        <f>MIN($I7, $H7)*INDEX( '2018 commission structure'!$A$21:$I$24,
MATCH($E7,'2018 commission structure'!$A$21:$A$24,0),MATCH(O$1,'2018 commission structure'!$A$21:$I$21,0))</f>
        <v>112500</v>
      </c>
      <c r="P7" s="1">
        <f>IF($H7&gt;$I7, MIN($H7-$I7, J7-$I7)*
INDEX( '2018 commission structure'!$A$21:$I$24,
MATCH($E7,'2018 commission structure'!$A$21:$A$24, 0),
MATCH(P$1,'2018 commission structure'!$A$21:$I$21, 0)), 0)</f>
        <v>259.73</v>
      </c>
      <c r="Q7" s="1">
        <f>IF($H7&gt;J7, MIN($H7-J7, K7-J7)*
INDEX( '2018 commission structure'!$A$21:$I$24,
MATCH($E7,'2018 commission structure'!$A$21:$A$24, 0),
MATCH(Q$1,'2018 commission structure'!$A$21:$I$21, 0)), 0)</f>
        <v>0</v>
      </c>
      <c r="R7" s="1">
        <f>IF($H7&gt;K7, MIN($H7-K7, L7-K7)*
INDEX( '2018 commission structure'!$A$21:$I$24,
MATCH($E7,'2018 commission structure'!$A$21:$A$24, 0),
MATCH(R$1,'2018 commission structure'!$A$21:$I$21, 0)), 0)</f>
        <v>0</v>
      </c>
      <c r="S7" s="1">
        <f>IF($H7&gt;L7, ($H7-L7)*
INDEX( '2018 commission structure'!$A$21:$I$24,
MATCH($E7,'2018 commission structure'!$A$21:$A$24, 0),
MATCH(S$1,'2018 commission structure'!$A$21:$I$21, 0)), 0)</f>
        <v>0</v>
      </c>
      <c r="T7" s="1">
        <f t="shared" si="5"/>
        <v>112759.73</v>
      </c>
      <c r="U7" s="1">
        <f t="shared" si="6"/>
        <v>214937.72999999998</v>
      </c>
      <c r="V7" s="16">
        <f t="shared" si="7"/>
        <v>3.495742697198859</v>
      </c>
      <c r="W7" s="1">
        <f>MIN(H7,I7)*INDEX('2018 commission structure'!$A$15:$J$18,MATCH(Calculations!$E237,'2018 commission structure'!$A$15:$A$18,0),MATCH(Calculations!W$1,'2018 commission structure'!$A$15:$J$15,0))</f>
        <v>112500</v>
      </c>
      <c r="X7" s="1">
        <f>IF($H7&gt;I7,MIN($H7-I7,J7-I7))*INDEX('2018 commission structure'!$A$15:$J$18,MATCH(Calculations!$E237,'2018 commission structure'!$A$15:$A$18,0),MATCH(Calculations!X$1,'2018 commission structure'!$A$15:$J$15,0))</f>
        <v>246.06</v>
      </c>
      <c r="Y7" s="1">
        <f>IF($H7&gt;J7,MIN($H7-J7,K7-J7)*INDEX('2018 commission structure'!$A$15:$J$18,MATCH(Calculations!$E237,'2018 commission structure'!$A$15:$A$18,0),MATCH(Calculations!Y$1,'2018 commission structure'!$A$15:$J$15,0)),0)</f>
        <v>0</v>
      </c>
      <c r="Z7" s="1">
        <f>IF($H7&gt;K7,MIN($H7-K7,L7-K7)*INDEX('2018 commission structure'!$A$15:$J$18,MATCH(Calculations!$E237,'2018 commission structure'!$A$15:$A$18,0),MATCH(Calculations!Z$1,'2018 commission structure'!$A$15:$J$15,0)),0)</f>
        <v>0</v>
      </c>
      <c r="AA7" s="1">
        <f>IF($H7&gt;L7,($H7-L7)*INDEX('2018 commission structure'!$A$15:$J$18,MATCH(Calculations!$E237,'2018 commission structure'!$A$15:$A$18,0),MATCH(Calculations!AA$1,'2018 commission structure'!$A$15:$J$15,0)),0)</f>
        <v>0</v>
      </c>
      <c r="AB7" s="1">
        <f t="shared" si="8"/>
        <v>112746.06</v>
      </c>
      <c r="AC7" s="1">
        <f t="shared" si="9"/>
        <v>214924.06</v>
      </c>
    </row>
    <row r="8" spans="1:29" x14ac:dyDescent="0.3">
      <c r="A8" s="20">
        <v>2378102658</v>
      </c>
      <c r="B8" s="1" t="s">
        <v>1154</v>
      </c>
      <c r="C8" s="1" t="s">
        <v>1153</v>
      </c>
      <c r="D8" s="1" t="s">
        <v>23261</v>
      </c>
      <c r="E8" s="1" t="s">
        <v>12</v>
      </c>
      <c r="F8" s="1">
        <v>32554</v>
      </c>
      <c r="G8" s="2">
        <v>11</v>
      </c>
      <c r="H8" s="1">
        <f>SUMIF('deals_closed '!D:D,A8,'deals_closed '!C:C)</f>
        <v>298334</v>
      </c>
      <c r="I8" s="1">
        <f>VLOOKUP(E8,'2018 commission structure'!$A$21:$I$24,9,FALSE)</f>
        <v>500000</v>
      </c>
      <c r="J8" s="1">
        <f t="shared" si="0"/>
        <v>625000</v>
      </c>
      <c r="K8" s="1">
        <f t="shared" si="1"/>
        <v>750000</v>
      </c>
      <c r="L8" s="1">
        <f t="shared" si="2"/>
        <v>1000000</v>
      </c>
      <c r="M8" s="16">
        <f t="shared" si="3"/>
        <v>0.59666799999999998</v>
      </c>
      <c r="N8" s="1" t="str">
        <f t="shared" si="4"/>
        <v>0-100%</v>
      </c>
      <c r="O8" s="1">
        <f>MIN($I8, $H8)*INDEX( '2018 commission structure'!$A$21:$I$24,
MATCH($E8,'2018 commission structure'!$A$21:$A$24,0),MATCH(O$1,'2018 commission structure'!$A$21:$I$21,0))</f>
        <v>29833.4</v>
      </c>
      <c r="P8" s="1">
        <f>IF($H8&gt;$I8, MIN($H8-$I8, J8-$I8)*
INDEX( '2018 commission structure'!$A$21:$I$24,
MATCH($E8,'2018 commission structure'!$A$21:$A$24, 0),
MATCH(P$1,'2018 commission structure'!$A$21:$I$21, 0)), 0)</f>
        <v>0</v>
      </c>
      <c r="Q8" s="1">
        <f>IF($H8&gt;J8, MIN($H8-J8, K8-J8)*
INDEX( '2018 commission structure'!$A$21:$I$24,
MATCH($E8,'2018 commission structure'!$A$21:$A$24, 0),
MATCH(Q$1,'2018 commission structure'!$A$21:$I$21, 0)), 0)</f>
        <v>0</v>
      </c>
      <c r="R8" s="1">
        <f>IF($H8&gt;K8, MIN($H8-K8, L8-K8)*
INDEX( '2018 commission structure'!$A$21:$I$24,
MATCH($E8,'2018 commission structure'!$A$21:$A$24, 0),
MATCH(R$1,'2018 commission structure'!$A$21:$I$21, 0)), 0)</f>
        <v>0</v>
      </c>
      <c r="S8" s="1">
        <f>IF($H8&gt;L8, ($H8-L8)*
INDEX( '2018 commission structure'!$A$21:$I$24,
MATCH($E8,'2018 commission structure'!$A$21:$A$24, 0),
MATCH(S$1,'2018 commission structure'!$A$21:$I$21, 0)), 0)</f>
        <v>0</v>
      </c>
      <c r="T8" s="1">
        <f t="shared" si="5"/>
        <v>29833.4</v>
      </c>
      <c r="U8" s="1">
        <f t="shared" si="6"/>
        <v>62387.4</v>
      </c>
      <c r="V8" s="16">
        <f t="shared" si="7"/>
        <v>4.7819591776544623</v>
      </c>
      <c r="W8" s="1">
        <f>MIN(H8,I8)*INDEX('2018 commission structure'!$A$15:$J$18,MATCH(Calculations!$E409,'2018 commission structure'!$A$15:$A$18,0),MATCH(Calculations!W$1,'2018 commission structure'!$A$15:$J$15,0))</f>
        <v>44750.1</v>
      </c>
      <c r="X8" s="1">
        <f>IF($H8&gt;I8,MIN($H8-I8,J8-I8))*INDEX('2018 commission structure'!$A$15:$J$18,MATCH(Calculations!$E409,'2018 commission structure'!$A$15:$A$18,0),MATCH(Calculations!X$1,'2018 commission structure'!$A$15:$J$15,0))</f>
        <v>0</v>
      </c>
      <c r="Y8" s="1">
        <f>IF($H8&gt;J8,MIN($H8-J8,K8-J8)*INDEX('2018 commission structure'!$A$15:$J$18,MATCH(Calculations!$E409,'2018 commission structure'!$A$15:$A$18,0),MATCH(Calculations!Y$1,'2018 commission structure'!$A$15:$J$15,0)),0)</f>
        <v>0</v>
      </c>
      <c r="Z8" s="1">
        <f>IF($H8&gt;K8,MIN($H8-K8,L8-K8)*INDEX('2018 commission structure'!$A$15:$J$18,MATCH(Calculations!$E409,'2018 commission structure'!$A$15:$A$18,0),MATCH(Calculations!Z$1,'2018 commission structure'!$A$15:$J$15,0)),0)</f>
        <v>0</v>
      </c>
      <c r="AA8" s="1">
        <f>IF($H8&gt;L8,($H8-L8)*INDEX('2018 commission structure'!$A$15:$J$18,MATCH(Calculations!$E409,'2018 commission structure'!$A$15:$A$18,0),MATCH(Calculations!AA$1,'2018 commission structure'!$A$15:$J$15,0)),0)</f>
        <v>0</v>
      </c>
      <c r="AB8" s="1">
        <f t="shared" si="8"/>
        <v>44750.1</v>
      </c>
      <c r="AC8" s="1">
        <f t="shared" si="9"/>
        <v>77304.100000000006</v>
      </c>
    </row>
    <row r="9" spans="1:29" x14ac:dyDescent="0.3">
      <c r="A9" s="20">
        <v>161397387</v>
      </c>
      <c r="B9" s="1" t="s">
        <v>1145</v>
      </c>
      <c r="C9" s="1" t="s">
        <v>1144</v>
      </c>
      <c r="D9" s="1" t="s">
        <v>23312</v>
      </c>
      <c r="E9" s="1" t="s">
        <v>3</v>
      </c>
      <c r="F9" s="1">
        <v>88523</v>
      </c>
      <c r="G9" s="2">
        <v>13</v>
      </c>
      <c r="H9" s="1">
        <f>SUMIF('deals_closed '!D:D,A9,'deals_closed '!C:C)</f>
        <v>516813</v>
      </c>
      <c r="I9" s="1">
        <f>VLOOKUP(E9,'2018 commission structure'!$A$21:$I$24,9,FALSE)</f>
        <v>750000</v>
      </c>
      <c r="J9" s="1">
        <f t="shared" si="0"/>
        <v>937500</v>
      </c>
      <c r="K9" s="1">
        <f t="shared" si="1"/>
        <v>1125000</v>
      </c>
      <c r="L9" s="1">
        <f t="shared" si="2"/>
        <v>1500000</v>
      </c>
      <c r="M9" s="16">
        <f t="shared" si="3"/>
        <v>0.68908400000000003</v>
      </c>
      <c r="N9" s="1" t="str">
        <f t="shared" si="4"/>
        <v>0-100%</v>
      </c>
      <c r="O9" s="1">
        <f>MIN($I9, $H9)*INDEX( '2018 commission structure'!$A$21:$I$24,
MATCH($E9,'2018 commission structure'!$A$21:$A$24,0),MATCH(O$1,'2018 commission structure'!$A$21:$I$21,0))</f>
        <v>77521.95</v>
      </c>
      <c r="P9" s="1">
        <f>IF($H9&gt;$I9, MIN($H9-$I9, J9-$I9)*
INDEX( '2018 commission structure'!$A$21:$I$24,
MATCH($E9,'2018 commission structure'!$A$21:$A$24, 0),
MATCH(P$1,'2018 commission structure'!$A$21:$I$21, 0)), 0)</f>
        <v>0</v>
      </c>
      <c r="Q9" s="1">
        <f>IF($H9&gt;J9, MIN($H9-J9, K9-J9)*
INDEX( '2018 commission structure'!$A$21:$I$24,
MATCH($E9,'2018 commission structure'!$A$21:$A$24, 0),
MATCH(Q$1,'2018 commission structure'!$A$21:$I$21, 0)), 0)</f>
        <v>0</v>
      </c>
      <c r="R9" s="1">
        <f>IF($H9&gt;K9, MIN($H9-K9, L9-K9)*
INDEX( '2018 commission structure'!$A$21:$I$24,
MATCH($E9,'2018 commission structure'!$A$21:$A$24, 0),
MATCH(R$1,'2018 commission structure'!$A$21:$I$21, 0)), 0)</f>
        <v>0</v>
      </c>
      <c r="S9" s="1">
        <f>IF($H9&gt;L9, ($H9-L9)*
INDEX( '2018 commission structure'!$A$21:$I$24,
MATCH($E9,'2018 commission structure'!$A$21:$A$24, 0),
MATCH(S$1,'2018 commission structure'!$A$21:$I$21, 0)), 0)</f>
        <v>0</v>
      </c>
      <c r="T9" s="1">
        <f t="shared" si="5"/>
        <v>77521.95</v>
      </c>
      <c r="U9" s="1">
        <f t="shared" si="6"/>
        <v>166044.95000000001</v>
      </c>
      <c r="V9" s="16">
        <f t="shared" si="7"/>
        <v>3.1124885159109024</v>
      </c>
      <c r="W9" s="1">
        <f>MIN(H9,I9)*INDEX('2018 commission structure'!$A$15:$J$18,MATCH(Calculations!$E414,'2018 commission structure'!$A$15:$A$18,0),MATCH(Calculations!W$1,'2018 commission structure'!$A$15:$J$15,0))</f>
        <v>77521.95</v>
      </c>
      <c r="X9" s="1">
        <f>IF($H9&gt;I9,MIN($H9-I9,J9-I9))*INDEX('2018 commission structure'!$A$15:$J$18,MATCH(Calculations!$E414,'2018 commission structure'!$A$15:$A$18,0),MATCH(Calculations!X$1,'2018 commission structure'!$A$15:$J$15,0))</f>
        <v>0</v>
      </c>
      <c r="Y9" s="1">
        <f>IF($H9&gt;J9,MIN($H9-J9,K9-J9)*INDEX('2018 commission structure'!$A$15:$J$18,MATCH(Calculations!$E414,'2018 commission structure'!$A$15:$A$18,0),MATCH(Calculations!Y$1,'2018 commission structure'!$A$15:$J$15,0)),0)</f>
        <v>0</v>
      </c>
      <c r="Z9" s="1">
        <f>IF($H9&gt;K9,MIN($H9-K9,L9-K9)*INDEX('2018 commission structure'!$A$15:$J$18,MATCH(Calculations!$E414,'2018 commission structure'!$A$15:$A$18,0),MATCH(Calculations!Z$1,'2018 commission structure'!$A$15:$J$15,0)),0)</f>
        <v>0</v>
      </c>
      <c r="AA9" s="1">
        <f>IF($H9&gt;L9,($H9-L9)*INDEX('2018 commission structure'!$A$15:$J$18,MATCH(Calculations!$E414,'2018 commission structure'!$A$15:$A$18,0),MATCH(Calculations!AA$1,'2018 commission structure'!$A$15:$J$15,0)),0)</f>
        <v>0</v>
      </c>
      <c r="AB9" s="1">
        <f t="shared" si="8"/>
        <v>77521.95</v>
      </c>
      <c r="AC9" s="1">
        <f t="shared" si="9"/>
        <v>166044.95000000001</v>
      </c>
    </row>
    <row r="10" spans="1:29" x14ac:dyDescent="0.3">
      <c r="A10" s="20">
        <v>8361813608</v>
      </c>
      <c r="B10" s="1" t="s">
        <v>108</v>
      </c>
      <c r="C10" s="1" t="s">
        <v>107</v>
      </c>
      <c r="D10" s="1" t="s">
        <v>22494</v>
      </c>
      <c r="E10" s="1" t="s">
        <v>3</v>
      </c>
      <c r="F10" s="1">
        <v>83466</v>
      </c>
      <c r="G10" s="2">
        <v>12</v>
      </c>
      <c r="H10" s="1">
        <f>SUMIF('deals_closed '!D:D,A10,'deals_closed '!C:C)</f>
        <v>471986</v>
      </c>
      <c r="I10" s="1">
        <f>VLOOKUP(E10,'2018 commission structure'!$A$21:$I$24,9,FALSE)</f>
        <v>750000</v>
      </c>
      <c r="J10" s="1">
        <f t="shared" si="0"/>
        <v>937500</v>
      </c>
      <c r="K10" s="1">
        <f t="shared" si="1"/>
        <v>1125000</v>
      </c>
      <c r="L10" s="1">
        <f t="shared" si="2"/>
        <v>1500000</v>
      </c>
      <c r="M10" s="16">
        <f t="shared" si="3"/>
        <v>0.62931466666666669</v>
      </c>
      <c r="N10" s="1" t="str">
        <f t="shared" si="4"/>
        <v>0-100%</v>
      </c>
      <c r="O10" s="1">
        <f>MIN($I10, $H10)*INDEX( '2018 commission structure'!$A$21:$I$24,
MATCH($E10,'2018 commission structure'!$A$21:$A$24,0),MATCH(O$1,'2018 commission structure'!$A$21:$I$21,0))</f>
        <v>70797.899999999994</v>
      </c>
      <c r="P10" s="1">
        <f>IF($H10&gt;$I10, MIN($H10-$I10, J10-$I10)*
INDEX( '2018 commission structure'!$A$21:$I$24,
MATCH($E10,'2018 commission structure'!$A$21:$A$24, 0),
MATCH(P$1,'2018 commission structure'!$A$21:$I$21, 0)), 0)</f>
        <v>0</v>
      </c>
      <c r="Q10" s="1">
        <f>IF($H10&gt;J10, MIN($H10-J10, K10-J10)*
INDEX( '2018 commission structure'!$A$21:$I$24,
MATCH($E10,'2018 commission structure'!$A$21:$A$24, 0),
MATCH(Q$1,'2018 commission structure'!$A$21:$I$21, 0)), 0)</f>
        <v>0</v>
      </c>
      <c r="R10" s="1">
        <f>IF($H10&gt;K10, MIN($H10-K10, L10-K10)*
INDEX( '2018 commission structure'!$A$21:$I$24,
MATCH($E10,'2018 commission structure'!$A$21:$A$24, 0),
MATCH(R$1,'2018 commission structure'!$A$21:$I$21, 0)), 0)</f>
        <v>0</v>
      </c>
      <c r="S10" s="1">
        <f>IF($H10&gt;L10, ($H10-L10)*
INDEX( '2018 commission structure'!$A$21:$I$24,
MATCH($E10,'2018 commission structure'!$A$21:$A$24, 0),
MATCH(S$1,'2018 commission structure'!$A$21:$I$21, 0)), 0)</f>
        <v>0</v>
      </c>
      <c r="T10" s="1">
        <f t="shared" si="5"/>
        <v>70797.899999999994</v>
      </c>
      <c r="U10" s="1">
        <f t="shared" si="6"/>
        <v>154263.9</v>
      </c>
      <c r="V10" s="16">
        <f t="shared" si="7"/>
        <v>3.0596011121202045</v>
      </c>
      <c r="W10" s="1">
        <f>MIN(H10,I10)*INDEX('2018 commission structure'!$A$15:$J$18,MATCH(Calculations!$E949,'2018 commission structure'!$A$15:$A$18,0),MATCH(Calculations!W$1,'2018 commission structure'!$A$15:$J$15,0))</f>
        <v>70797.899999999994</v>
      </c>
      <c r="X10" s="1">
        <f>IF($H10&gt;I10,MIN($H10-I10,J10-I10))*INDEX('2018 commission structure'!$A$15:$J$18,MATCH(Calculations!$E949,'2018 commission structure'!$A$15:$A$18,0),MATCH(Calculations!X$1,'2018 commission structure'!$A$15:$J$15,0))</f>
        <v>0</v>
      </c>
      <c r="Y10" s="1">
        <f>IF($H10&gt;J10,MIN($H10-J10,K10-J10)*INDEX('2018 commission structure'!$A$15:$J$18,MATCH(Calculations!$E949,'2018 commission structure'!$A$15:$A$18,0),MATCH(Calculations!Y$1,'2018 commission structure'!$A$15:$J$15,0)),0)</f>
        <v>0</v>
      </c>
      <c r="Z10" s="1">
        <f>IF($H10&gt;K10,MIN($H10-K10,L10-K10)*INDEX('2018 commission structure'!$A$15:$J$18,MATCH(Calculations!$E949,'2018 commission structure'!$A$15:$A$18,0),MATCH(Calculations!Z$1,'2018 commission structure'!$A$15:$J$15,0)),0)</f>
        <v>0</v>
      </c>
      <c r="AA10" s="1">
        <f>IF($H10&gt;L10,($H10-L10)*INDEX('2018 commission structure'!$A$15:$J$18,MATCH(Calculations!$E949,'2018 commission structure'!$A$15:$A$18,0),MATCH(Calculations!AA$1,'2018 commission structure'!$A$15:$J$15,0)),0)</f>
        <v>0</v>
      </c>
      <c r="AB10" s="1">
        <f t="shared" si="8"/>
        <v>70797.899999999994</v>
      </c>
      <c r="AC10" s="1">
        <f t="shared" si="9"/>
        <v>154263.9</v>
      </c>
    </row>
    <row r="11" spans="1:29" x14ac:dyDescent="0.3">
      <c r="A11" s="20">
        <v>7112955017</v>
      </c>
      <c r="B11" s="1" t="s">
        <v>86</v>
      </c>
      <c r="C11" s="1" t="s">
        <v>85</v>
      </c>
      <c r="D11" s="1" t="s">
        <v>23140</v>
      </c>
      <c r="E11" s="1" t="s">
        <v>12</v>
      </c>
      <c r="F11" s="1">
        <v>36196</v>
      </c>
      <c r="G11" s="2">
        <v>10</v>
      </c>
      <c r="H11" s="1">
        <f>SUMIF('deals_closed '!D:D,A11,'deals_closed '!C:C)</f>
        <v>301335</v>
      </c>
      <c r="I11" s="1">
        <f>VLOOKUP(E11,'2018 commission structure'!$A$21:$I$24,9,FALSE)</f>
        <v>500000</v>
      </c>
      <c r="J11" s="1">
        <f t="shared" si="0"/>
        <v>625000</v>
      </c>
      <c r="K11" s="1">
        <f t="shared" si="1"/>
        <v>750000</v>
      </c>
      <c r="L11" s="1">
        <f t="shared" si="2"/>
        <v>1000000</v>
      </c>
      <c r="M11" s="16">
        <f t="shared" si="3"/>
        <v>0.60267000000000004</v>
      </c>
      <c r="N11" s="1" t="str">
        <f t="shared" si="4"/>
        <v>0-100%</v>
      </c>
      <c r="O11" s="1">
        <f>MIN($I11, $H11)*INDEX( '2018 commission structure'!$A$21:$I$24,
MATCH($E11,'2018 commission structure'!$A$21:$A$24,0),MATCH(O$1,'2018 commission structure'!$A$21:$I$21,0))</f>
        <v>30133.5</v>
      </c>
      <c r="P11" s="1">
        <f>IF($H11&gt;$I11, MIN($H11-$I11, J11-$I11)*
INDEX( '2018 commission structure'!$A$21:$I$24,
MATCH($E11,'2018 commission structure'!$A$21:$A$24, 0),
MATCH(P$1,'2018 commission structure'!$A$21:$I$21, 0)), 0)</f>
        <v>0</v>
      </c>
      <c r="Q11" s="1">
        <f>IF($H11&gt;J11, MIN($H11-J11, K11-J11)*
INDEX( '2018 commission structure'!$A$21:$I$24,
MATCH($E11,'2018 commission structure'!$A$21:$A$24, 0),
MATCH(Q$1,'2018 commission structure'!$A$21:$I$21, 0)), 0)</f>
        <v>0</v>
      </c>
      <c r="R11" s="1">
        <f>IF($H11&gt;K11, MIN($H11-K11, L11-K11)*
INDEX( '2018 commission structure'!$A$21:$I$24,
MATCH($E11,'2018 commission structure'!$A$21:$A$24, 0),
MATCH(R$1,'2018 commission structure'!$A$21:$I$21, 0)), 0)</f>
        <v>0</v>
      </c>
      <c r="S11" s="1">
        <f>IF($H11&gt;L11, ($H11-L11)*
INDEX( '2018 commission structure'!$A$21:$I$24,
MATCH($E11,'2018 commission structure'!$A$21:$A$24, 0),
MATCH(S$1,'2018 commission structure'!$A$21:$I$21, 0)), 0)</f>
        <v>0</v>
      </c>
      <c r="T11" s="1">
        <f t="shared" si="5"/>
        <v>30133.5</v>
      </c>
      <c r="U11" s="1">
        <f t="shared" si="6"/>
        <v>66329.5</v>
      </c>
      <c r="V11" s="16">
        <f t="shared" si="7"/>
        <v>4.5430012287142221</v>
      </c>
      <c r="W11" s="1">
        <f>MIN(H11,I11)*INDEX('2018 commission structure'!$A$15:$J$18,MATCH(Calculations!$E960,'2018 commission structure'!$A$15:$A$18,0),MATCH(Calculations!W$1,'2018 commission structure'!$A$15:$J$15,0))</f>
        <v>36160.199999999997</v>
      </c>
      <c r="X11" s="1">
        <f>IF($H11&gt;I11,MIN($H11-I11,J11-I11))*INDEX('2018 commission structure'!$A$15:$J$18,MATCH(Calculations!$E960,'2018 commission structure'!$A$15:$A$18,0),MATCH(Calculations!X$1,'2018 commission structure'!$A$15:$J$15,0))</f>
        <v>0</v>
      </c>
      <c r="Y11" s="1">
        <f>IF($H11&gt;J11,MIN($H11-J11,K11-J11)*INDEX('2018 commission structure'!$A$15:$J$18,MATCH(Calculations!$E960,'2018 commission structure'!$A$15:$A$18,0),MATCH(Calculations!Y$1,'2018 commission structure'!$A$15:$J$15,0)),0)</f>
        <v>0</v>
      </c>
      <c r="Z11" s="1">
        <f>IF($H11&gt;K11,MIN($H11-K11,L11-K11)*INDEX('2018 commission structure'!$A$15:$J$18,MATCH(Calculations!$E960,'2018 commission structure'!$A$15:$A$18,0),MATCH(Calculations!Z$1,'2018 commission structure'!$A$15:$J$15,0)),0)</f>
        <v>0</v>
      </c>
      <c r="AA11" s="1">
        <f>IF($H11&gt;L11,($H11-L11)*INDEX('2018 commission structure'!$A$15:$J$18,MATCH(Calculations!$E960,'2018 commission structure'!$A$15:$A$18,0),MATCH(Calculations!AA$1,'2018 commission structure'!$A$15:$J$15,0)),0)</f>
        <v>0</v>
      </c>
      <c r="AB11" s="1">
        <f t="shared" si="8"/>
        <v>36160.199999999997</v>
      </c>
      <c r="AC11" s="1">
        <f t="shared" si="9"/>
        <v>72356.2</v>
      </c>
    </row>
    <row r="12" spans="1:29" x14ac:dyDescent="0.3">
      <c r="A12" s="20">
        <v>3259018638</v>
      </c>
      <c r="B12" s="1" t="s">
        <v>638</v>
      </c>
      <c r="C12" s="1" t="s">
        <v>637</v>
      </c>
      <c r="D12" s="1" t="s">
        <v>22454</v>
      </c>
      <c r="E12" s="1" t="s">
        <v>12</v>
      </c>
      <c r="F12" s="1">
        <v>60364</v>
      </c>
      <c r="G12" s="2">
        <v>11</v>
      </c>
      <c r="H12" s="1">
        <f>SUMIF('deals_closed '!D:D,A12,'deals_closed '!C:C)</f>
        <v>313642</v>
      </c>
      <c r="I12" s="1">
        <f>VLOOKUP(E12,'2018 commission structure'!$A$21:$I$24,9,FALSE)</f>
        <v>500000</v>
      </c>
      <c r="J12" s="1">
        <f t="shared" si="0"/>
        <v>625000</v>
      </c>
      <c r="K12" s="1">
        <f t="shared" si="1"/>
        <v>750000</v>
      </c>
      <c r="L12" s="1">
        <f t="shared" si="2"/>
        <v>1000000</v>
      </c>
      <c r="M12" s="16">
        <f t="shared" si="3"/>
        <v>0.62728399999999995</v>
      </c>
      <c r="N12" s="1" t="str">
        <f t="shared" si="4"/>
        <v>0-100%</v>
      </c>
      <c r="O12" s="1">
        <f>MIN($I12, $H12)*INDEX( '2018 commission structure'!$A$21:$I$24,
MATCH($E12,'2018 commission structure'!$A$21:$A$24,0),MATCH(O$1,'2018 commission structure'!$A$21:$I$21,0))</f>
        <v>31364.2</v>
      </c>
      <c r="P12" s="1">
        <f>IF($H12&gt;$I12, MIN($H12-$I12, J12-$I12)*
INDEX( '2018 commission structure'!$A$21:$I$24,
MATCH($E12,'2018 commission structure'!$A$21:$A$24, 0),
MATCH(P$1,'2018 commission structure'!$A$21:$I$21, 0)), 0)</f>
        <v>0</v>
      </c>
      <c r="Q12" s="1">
        <f>IF($H12&gt;J12, MIN($H12-J12, K12-J12)*
INDEX( '2018 commission structure'!$A$21:$I$24,
MATCH($E12,'2018 commission structure'!$A$21:$A$24, 0),
MATCH(Q$1,'2018 commission structure'!$A$21:$I$21, 0)), 0)</f>
        <v>0</v>
      </c>
      <c r="R12" s="1">
        <f>IF($H12&gt;K12, MIN($H12-K12, L12-K12)*
INDEX( '2018 commission structure'!$A$21:$I$24,
MATCH($E12,'2018 commission structure'!$A$21:$A$24, 0),
MATCH(R$1,'2018 commission structure'!$A$21:$I$21, 0)), 0)</f>
        <v>0</v>
      </c>
      <c r="S12" s="1">
        <f>IF($H12&gt;L12, ($H12-L12)*
INDEX( '2018 commission structure'!$A$21:$I$24,
MATCH($E12,'2018 commission structure'!$A$21:$A$24, 0),
MATCH(S$1,'2018 commission structure'!$A$21:$I$21, 0)), 0)</f>
        <v>0</v>
      </c>
      <c r="T12" s="1">
        <f t="shared" si="5"/>
        <v>31364.2</v>
      </c>
      <c r="U12" s="1">
        <f t="shared" si="6"/>
        <v>91728.2</v>
      </c>
      <c r="V12" s="16">
        <f t="shared" si="7"/>
        <v>3.4192538390593081</v>
      </c>
      <c r="W12" s="1">
        <f>MIN(H12,I12)*INDEX('2018 commission structure'!$A$15:$J$18,MATCH(Calculations!$E678,'2018 commission structure'!$A$15:$A$18,0),MATCH(Calculations!W$1,'2018 commission structure'!$A$15:$J$15,0))</f>
        <v>37637.040000000001</v>
      </c>
      <c r="X12" s="1">
        <f>IF($H12&gt;I12,MIN($H12-I12,J12-I12))*INDEX('2018 commission structure'!$A$15:$J$18,MATCH(Calculations!$E678,'2018 commission structure'!$A$15:$A$18,0),MATCH(Calculations!X$1,'2018 commission structure'!$A$15:$J$15,0))</f>
        <v>0</v>
      </c>
      <c r="Y12" s="1">
        <f>IF($H12&gt;J12,MIN($H12-J12,K12-J12)*INDEX('2018 commission structure'!$A$15:$J$18,MATCH(Calculations!$E678,'2018 commission structure'!$A$15:$A$18,0),MATCH(Calculations!Y$1,'2018 commission structure'!$A$15:$J$15,0)),0)</f>
        <v>0</v>
      </c>
      <c r="Z12" s="1">
        <f>IF($H12&gt;K12,MIN($H12-K12,L12-K12)*INDEX('2018 commission structure'!$A$15:$J$18,MATCH(Calculations!$E678,'2018 commission structure'!$A$15:$A$18,0),MATCH(Calculations!Z$1,'2018 commission structure'!$A$15:$J$15,0)),0)</f>
        <v>0</v>
      </c>
      <c r="AA12" s="1">
        <f>IF($H12&gt;L12,($H12-L12)*INDEX('2018 commission structure'!$A$15:$J$18,MATCH(Calculations!$E678,'2018 commission structure'!$A$15:$A$18,0),MATCH(Calculations!AA$1,'2018 commission structure'!$A$15:$J$15,0)),0)</f>
        <v>0</v>
      </c>
      <c r="AB12" s="1">
        <f t="shared" si="8"/>
        <v>37637.040000000001</v>
      </c>
      <c r="AC12" s="1">
        <f t="shared" si="9"/>
        <v>98001.040000000008</v>
      </c>
    </row>
    <row r="13" spans="1:29" x14ac:dyDescent="0.3">
      <c r="A13" s="20">
        <v>1541082834</v>
      </c>
      <c r="B13" s="1" t="s">
        <v>1414</v>
      </c>
      <c r="C13" s="1" t="s">
        <v>1413</v>
      </c>
      <c r="D13" s="1" t="s">
        <v>23181</v>
      </c>
      <c r="E13" s="1" t="s">
        <v>0</v>
      </c>
      <c r="F13" s="1">
        <v>61060</v>
      </c>
      <c r="G13" s="2">
        <v>19</v>
      </c>
      <c r="H13" s="1">
        <f>SUMIF('deals_closed '!D:D,A13,'deals_closed '!C:C)</f>
        <v>601444</v>
      </c>
      <c r="I13" s="1">
        <f>VLOOKUP(E13,'2018 commission structure'!$A$21:$I$24,9,FALSE)</f>
        <v>600000</v>
      </c>
      <c r="J13" s="1">
        <f t="shared" si="0"/>
        <v>750000</v>
      </c>
      <c r="K13" s="1">
        <f t="shared" si="1"/>
        <v>900000</v>
      </c>
      <c r="L13" s="1">
        <f t="shared" si="2"/>
        <v>1200000</v>
      </c>
      <c r="M13" s="16">
        <f t="shared" si="3"/>
        <v>1.0024066666666667</v>
      </c>
      <c r="N13" s="1" t="str">
        <f t="shared" si="4"/>
        <v>100-125%</v>
      </c>
      <c r="O13" s="1">
        <f>MIN($I13, $H13)*INDEX( '2018 commission structure'!$A$21:$I$24,
MATCH($E13,'2018 commission structure'!$A$21:$A$24,0),MATCH(O$1,'2018 commission structure'!$A$21:$I$21,0))</f>
        <v>78000</v>
      </c>
      <c r="P13" s="1">
        <f>IF($H13&gt;$I13, MIN($H13-$I13, J13-$I13)*
INDEX( '2018 commission structure'!$A$21:$I$24,
MATCH($E13,'2018 commission structure'!$A$21:$A$24, 0),
MATCH(P$1,'2018 commission structure'!$A$21:$I$21, 0)), 0)</f>
        <v>245.48000000000002</v>
      </c>
      <c r="Q13" s="1">
        <f>IF($H13&gt;J13, MIN($H13-J13, K13-J13)*
INDEX( '2018 commission structure'!$A$21:$I$24,
MATCH($E13,'2018 commission structure'!$A$21:$A$24, 0),
MATCH(Q$1,'2018 commission structure'!$A$21:$I$21, 0)), 0)</f>
        <v>0</v>
      </c>
      <c r="R13" s="1">
        <f>IF($H13&gt;K13, MIN($H13-K13, L13-K13)*
INDEX( '2018 commission structure'!$A$21:$I$24,
MATCH($E13,'2018 commission structure'!$A$21:$A$24, 0),
MATCH(R$1,'2018 commission structure'!$A$21:$I$21, 0)), 0)</f>
        <v>0</v>
      </c>
      <c r="S13" s="1">
        <f>IF($H13&gt;L13, ($H13-L13)*
INDEX( '2018 commission structure'!$A$21:$I$24,
MATCH($E13,'2018 commission structure'!$A$21:$A$24, 0),
MATCH(S$1,'2018 commission structure'!$A$21:$I$21, 0)), 0)</f>
        <v>0</v>
      </c>
      <c r="T13" s="1">
        <f t="shared" si="5"/>
        <v>78245.48</v>
      </c>
      <c r="U13" s="1">
        <f t="shared" si="6"/>
        <v>139305.47999999998</v>
      </c>
      <c r="V13" s="16">
        <f t="shared" si="7"/>
        <v>4.3174468082662658</v>
      </c>
      <c r="W13" s="1">
        <f>MIN(H13,I13)*INDEX('2018 commission structure'!$A$15:$J$18,MATCH(Calculations!$E274,'2018 commission structure'!$A$15:$A$18,0),MATCH(Calculations!W$1,'2018 commission structure'!$A$15:$J$15,0))</f>
        <v>90000</v>
      </c>
      <c r="X13" s="1">
        <f>IF($H13&gt;I13,MIN($H13-I13,J13-I13))*INDEX('2018 commission structure'!$A$15:$J$18,MATCH(Calculations!$E274,'2018 commission structure'!$A$15:$A$18,0),MATCH(Calculations!X$1,'2018 commission structure'!$A$15:$J$15,0))</f>
        <v>317.68</v>
      </c>
      <c r="Y13" s="1">
        <f>IF($H13&gt;J13,MIN($H13-J13,K13-J13)*INDEX('2018 commission structure'!$A$15:$J$18,MATCH(Calculations!$E274,'2018 commission structure'!$A$15:$A$18,0),MATCH(Calculations!Y$1,'2018 commission structure'!$A$15:$J$15,0)),0)</f>
        <v>0</v>
      </c>
      <c r="Z13" s="1">
        <f>IF($H13&gt;K13,MIN($H13-K13,L13-K13)*INDEX('2018 commission structure'!$A$15:$J$18,MATCH(Calculations!$E274,'2018 commission structure'!$A$15:$A$18,0),MATCH(Calculations!Z$1,'2018 commission structure'!$A$15:$J$15,0)),0)</f>
        <v>0</v>
      </c>
      <c r="AA13" s="1">
        <f>IF($H13&gt;L13,($H13-L13)*INDEX('2018 commission structure'!$A$15:$J$18,MATCH(Calculations!$E274,'2018 commission structure'!$A$15:$A$18,0),MATCH(Calculations!AA$1,'2018 commission structure'!$A$15:$J$15,0)),0)</f>
        <v>0</v>
      </c>
      <c r="AB13" s="1">
        <f t="shared" si="8"/>
        <v>90317.68</v>
      </c>
      <c r="AC13" s="1">
        <f t="shared" si="9"/>
        <v>151377.68</v>
      </c>
    </row>
    <row r="14" spans="1:29" x14ac:dyDescent="0.3">
      <c r="A14" s="20">
        <v>247438790</v>
      </c>
      <c r="B14" s="1" t="s">
        <v>814</v>
      </c>
      <c r="C14" s="1" t="s">
        <v>813</v>
      </c>
      <c r="D14" s="1" t="s">
        <v>22518</v>
      </c>
      <c r="E14" s="1" t="s">
        <v>12</v>
      </c>
      <c r="F14" s="1">
        <v>57958</v>
      </c>
      <c r="G14" s="2">
        <v>12</v>
      </c>
      <c r="H14" s="1">
        <f>SUMIF('deals_closed '!D:D,A14,'deals_closed '!C:C)</f>
        <v>328657</v>
      </c>
      <c r="I14" s="1">
        <f>VLOOKUP(E14,'2018 commission structure'!$A$21:$I$24,9,FALSE)</f>
        <v>500000</v>
      </c>
      <c r="J14" s="1">
        <f t="shared" si="0"/>
        <v>625000</v>
      </c>
      <c r="K14" s="1">
        <f t="shared" si="1"/>
        <v>750000</v>
      </c>
      <c r="L14" s="1">
        <f t="shared" si="2"/>
        <v>1000000</v>
      </c>
      <c r="M14" s="16">
        <f t="shared" si="3"/>
        <v>0.65731399999999995</v>
      </c>
      <c r="N14" s="1" t="str">
        <f t="shared" si="4"/>
        <v>0-100%</v>
      </c>
      <c r="O14" s="1">
        <f>MIN($I14, $H14)*INDEX( '2018 commission structure'!$A$21:$I$24,
MATCH($E14,'2018 commission structure'!$A$21:$A$24,0),MATCH(O$1,'2018 commission structure'!$A$21:$I$21,0))</f>
        <v>32865.700000000004</v>
      </c>
      <c r="P14" s="1">
        <f>IF($H14&gt;$I14, MIN($H14-$I14, J14-$I14)*
INDEX( '2018 commission structure'!$A$21:$I$24,
MATCH($E14,'2018 commission structure'!$A$21:$A$24, 0),
MATCH(P$1,'2018 commission structure'!$A$21:$I$21, 0)), 0)</f>
        <v>0</v>
      </c>
      <c r="Q14" s="1">
        <f>IF($H14&gt;J14, MIN($H14-J14, K14-J14)*
INDEX( '2018 commission structure'!$A$21:$I$24,
MATCH($E14,'2018 commission structure'!$A$21:$A$24, 0),
MATCH(Q$1,'2018 commission structure'!$A$21:$I$21, 0)), 0)</f>
        <v>0</v>
      </c>
      <c r="R14" s="1">
        <f>IF($H14&gt;K14, MIN($H14-K14, L14-K14)*
INDEX( '2018 commission structure'!$A$21:$I$24,
MATCH($E14,'2018 commission structure'!$A$21:$A$24, 0),
MATCH(R$1,'2018 commission structure'!$A$21:$I$21, 0)), 0)</f>
        <v>0</v>
      </c>
      <c r="S14" s="1">
        <f>IF($H14&gt;L14, ($H14-L14)*
INDEX( '2018 commission structure'!$A$21:$I$24,
MATCH($E14,'2018 commission structure'!$A$21:$A$24, 0),
MATCH(S$1,'2018 commission structure'!$A$21:$I$21, 0)), 0)</f>
        <v>0</v>
      </c>
      <c r="T14" s="1">
        <f t="shared" si="5"/>
        <v>32865.700000000004</v>
      </c>
      <c r="U14" s="1">
        <f t="shared" si="6"/>
        <v>90823.700000000012</v>
      </c>
      <c r="V14" s="16">
        <f t="shared" si="7"/>
        <v>3.6186259753786727</v>
      </c>
      <c r="W14" s="1">
        <f>MIN(H14,I14)*INDEX('2018 commission structure'!$A$15:$J$18,MATCH(Calculations!$E587,'2018 commission structure'!$A$15:$A$18,0),MATCH(Calculations!W$1,'2018 commission structure'!$A$15:$J$15,0))</f>
        <v>49298.549999999996</v>
      </c>
      <c r="X14" s="1">
        <f>IF($H14&gt;I14,MIN($H14-I14,J14-I14))*INDEX('2018 commission structure'!$A$15:$J$18,MATCH(Calculations!$E587,'2018 commission structure'!$A$15:$A$18,0),MATCH(Calculations!X$1,'2018 commission structure'!$A$15:$J$15,0))</f>
        <v>0</v>
      </c>
      <c r="Y14" s="1">
        <f>IF($H14&gt;J14,MIN($H14-J14,K14-J14)*INDEX('2018 commission structure'!$A$15:$J$18,MATCH(Calculations!$E587,'2018 commission structure'!$A$15:$A$18,0),MATCH(Calculations!Y$1,'2018 commission structure'!$A$15:$J$15,0)),0)</f>
        <v>0</v>
      </c>
      <c r="Z14" s="1">
        <f>IF($H14&gt;K14,MIN($H14-K14,L14-K14)*INDEX('2018 commission structure'!$A$15:$J$18,MATCH(Calculations!$E587,'2018 commission structure'!$A$15:$A$18,0),MATCH(Calculations!Z$1,'2018 commission structure'!$A$15:$J$15,0)),0)</f>
        <v>0</v>
      </c>
      <c r="AA14" s="1">
        <f>IF($H14&gt;L14,($H14-L14)*INDEX('2018 commission structure'!$A$15:$J$18,MATCH(Calculations!$E587,'2018 commission structure'!$A$15:$A$18,0),MATCH(Calculations!AA$1,'2018 commission structure'!$A$15:$J$15,0)),0)</f>
        <v>0</v>
      </c>
      <c r="AB14" s="1">
        <f t="shared" si="8"/>
        <v>49298.549999999996</v>
      </c>
      <c r="AC14" s="1">
        <f t="shared" si="9"/>
        <v>107256.54999999999</v>
      </c>
    </row>
    <row r="15" spans="1:29" x14ac:dyDescent="0.3">
      <c r="A15" s="20">
        <v>7140803102</v>
      </c>
      <c r="B15" s="1" t="s">
        <v>1096</v>
      </c>
      <c r="C15" s="1" t="s">
        <v>1095</v>
      </c>
      <c r="D15" s="1" t="s">
        <v>23231</v>
      </c>
      <c r="E15" s="1" t="s">
        <v>12</v>
      </c>
      <c r="F15" s="1">
        <v>33901</v>
      </c>
      <c r="G15" s="2">
        <v>16</v>
      </c>
      <c r="H15" s="1">
        <f>SUMIF('deals_closed '!D:D,A15,'deals_closed '!C:C)</f>
        <v>501329</v>
      </c>
      <c r="I15" s="1">
        <f>VLOOKUP(E15,'2018 commission structure'!$A$21:$I$24,9,FALSE)</f>
        <v>500000</v>
      </c>
      <c r="J15" s="1">
        <f t="shared" si="0"/>
        <v>625000</v>
      </c>
      <c r="K15" s="1">
        <f t="shared" si="1"/>
        <v>750000</v>
      </c>
      <c r="L15" s="1">
        <f t="shared" si="2"/>
        <v>1000000</v>
      </c>
      <c r="M15" s="16">
        <f t="shared" si="3"/>
        <v>1.002658</v>
      </c>
      <c r="N15" s="1" t="str">
        <f t="shared" si="4"/>
        <v>100-125%</v>
      </c>
      <c r="O15" s="1">
        <f>MIN($I15, $H15)*INDEX( '2018 commission structure'!$A$21:$I$24,
MATCH($E15,'2018 commission structure'!$A$21:$A$24,0),MATCH(O$1,'2018 commission structure'!$A$21:$I$21,0))</f>
        <v>50000</v>
      </c>
      <c r="P15" s="1">
        <f>IF($H15&gt;$I15, MIN($H15-$I15, J15-$I15)*
INDEX( '2018 commission structure'!$A$21:$I$24,
MATCH($E15,'2018 commission structure'!$A$21:$A$24, 0),
MATCH(P$1,'2018 commission structure'!$A$21:$I$21, 0)), 0)</f>
        <v>199.35</v>
      </c>
      <c r="Q15" s="1">
        <f>IF($H15&gt;J15, MIN($H15-J15, K15-J15)*
INDEX( '2018 commission structure'!$A$21:$I$24,
MATCH($E15,'2018 commission structure'!$A$21:$A$24, 0),
MATCH(Q$1,'2018 commission structure'!$A$21:$I$21, 0)), 0)</f>
        <v>0</v>
      </c>
      <c r="R15" s="1">
        <f>IF($H15&gt;K15, MIN($H15-K15, L15-K15)*
INDEX( '2018 commission structure'!$A$21:$I$24,
MATCH($E15,'2018 commission structure'!$A$21:$A$24, 0),
MATCH(R$1,'2018 commission structure'!$A$21:$I$21, 0)), 0)</f>
        <v>0</v>
      </c>
      <c r="S15" s="1">
        <f>IF($H15&gt;L15, ($H15-L15)*
INDEX( '2018 commission structure'!$A$21:$I$24,
MATCH($E15,'2018 commission structure'!$A$21:$A$24, 0),
MATCH(S$1,'2018 commission structure'!$A$21:$I$21, 0)), 0)</f>
        <v>0</v>
      </c>
      <c r="T15" s="1">
        <f t="shared" si="5"/>
        <v>50199.35</v>
      </c>
      <c r="U15" s="1">
        <f t="shared" si="6"/>
        <v>84100.35</v>
      </c>
      <c r="V15" s="16">
        <f t="shared" si="7"/>
        <v>5.9610810180932656</v>
      </c>
      <c r="W15" s="1">
        <f>MIN(H15,I15)*INDEX('2018 commission structure'!$A$15:$J$18,MATCH(Calculations!$E440,'2018 commission structure'!$A$15:$A$18,0),MATCH(Calculations!W$1,'2018 commission structure'!$A$15:$J$15,0))</f>
        <v>75000</v>
      </c>
      <c r="X15" s="1">
        <f>IF($H15&gt;I15,MIN($H15-I15,J15-I15))*INDEX('2018 commission structure'!$A$15:$J$18,MATCH(Calculations!$E440,'2018 commission structure'!$A$15:$A$18,0),MATCH(Calculations!X$1,'2018 commission structure'!$A$15:$J$15,0))</f>
        <v>292.38</v>
      </c>
      <c r="Y15" s="1">
        <f>IF($H15&gt;J15,MIN($H15-J15,K15-J15)*INDEX('2018 commission structure'!$A$15:$J$18,MATCH(Calculations!$E440,'2018 commission structure'!$A$15:$A$18,0),MATCH(Calculations!Y$1,'2018 commission structure'!$A$15:$J$15,0)),0)</f>
        <v>0</v>
      </c>
      <c r="Z15" s="1">
        <f>IF($H15&gt;K15,MIN($H15-K15,L15-K15)*INDEX('2018 commission structure'!$A$15:$J$18,MATCH(Calculations!$E440,'2018 commission structure'!$A$15:$A$18,0),MATCH(Calculations!Z$1,'2018 commission structure'!$A$15:$J$15,0)),0)</f>
        <v>0</v>
      </c>
      <c r="AA15" s="1">
        <f>IF($H15&gt;L15,($H15-L15)*INDEX('2018 commission structure'!$A$15:$J$18,MATCH(Calculations!$E440,'2018 commission structure'!$A$15:$A$18,0),MATCH(Calculations!AA$1,'2018 commission structure'!$A$15:$J$15,0)),0)</f>
        <v>0</v>
      </c>
      <c r="AB15" s="1">
        <f t="shared" si="8"/>
        <v>75292.38</v>
      </c>
      <c r="AC15" s="1">
        <f t="shared" si="9"/>
        <v>109193.38</v>
      </c>
    </row>
    <row r="16" spans="1:29" x14ac:dyDescent="0.3">
      <c r="A16" s="20">
        <v>4548725172</v>
      </c>
      <c r="B16" s="1" t="s">
        <v>1137</v>
      </c>
      <c r="C16" s="1" t="s">
        <v>1136</v>
      </c>
      <c r="D16" s="1" t="s">
        <v>22877</v>
      </c>
      <c r="E16" s="1" t="s">
        <v>3</v>
      </c>
      <c r="F16" s="1">
        <v>97537</v>
      </c>
      <c r="G16" s="2">
        <v>20</v>
      </c>
      <c r="H16" s="1">
        <f>SUMIF('deals_closed '!D:D,A16,'deals_closed '!C:C)</f>
        <v>710072</v>
      </c>
      <c r="I16" s="1">
        <f>VLOOKUP(E16,'2018 commission structure'!$A$21:$I$24,9,FALSE)</f>
        <v>750000</v>
      </c>
      <c r="J16" s="1">
        <f t="shared" si="0"/>
        <v>937500</v>
      </c>
      <c r="K16" s="1">
        <f t="shared" si="1"/>
        <v>1125000</v>
      </c>
      <c r="L16" s="1">
        <f t="shared" si="2"/>
        <v>1500000</v>
      </c>
      <c r="M16" s="16">
        <f t="shared" si="3"/>
        <v>0.94676266666666664</v>
      </c>
      <c r="N16" s="1" t="str">
        <f t="shared" si="4"/>
        <v>0-100%</v>
      </c>
      <c r="O16" s="1">
        <f>MIN($I16, $H16)*INDEX( '2018 commission structure'!$A$21:$I$24,
MATCH($E16,'2018 commission structure'!$A$21:$A$24,0),MATCH(O$1,'2018 commission structure'!$A$21:$I$21,0))</f>
        <v>106510.8</v>
      </c>
      <c r="P16" s="1">
        <f>IF($H16&gt;$I16, MIN($H16-$I16, J16-$I16)*
INDEX( '2018 commission structure'!$A$21:$I$24,
MATCH($E16,'2018 commission structure'!$A$21:$A$24, 0),
MATCH(P$1,'2018 commission structure'!$A$21:$I$21, 0)), 0)</f>
        <v>0</v>
      </c>
      <c r="Q16" s="1">
        <f>IF($H16&gt;J16, MIN($H16-J16, K16-J16)*
INDEX( '2018 commission structure'!$A$21:$I$24,
MATCH($E16,'2018 commission structure'!$A$21:$A$24, 0),
MATCH(Q$1,'2018 commission structure'!$A$21:$I$21, 0)), 0)</f>
        <v>0</v>
      </c>
      <c r="R16" s="1">
        <f>IF($H16&gt;K16, MIN($H16-K16, L16-K16)*
INDEX( '2018 commission structure'!$A$21:$I$24,
MATCH($E16,'2018 commission structure'!$A$21:$A$24, 0),
MATCH(R$1,'2018 commission structure'!$A$21:$I$21, 0)), 0)</f>
        <v>0</v>
      </c>
      <c r="S16" s="1">
        <f>IF($H16&gt;L16, ($H16-L16)*
INDEX( '2018 commission structure'!$A$21:$I$24,
MATCH($E16,'2018 commission structure'!$A$21:$A$24, 0),
MATCH(S$1,'2018 commission structure'!$A$21:$I$21, 0)), 0)</f>
        <v>0</v>
      </c>
      <c r="T16" s="1">
        <f t="shared" si="5"/>
        <v>106510.8</v>
      </c>
      <c r="U16" s="1">
        <f t="shared" si="6"/>
        <v>204047.8</v>
      </c>
      <c r="V16" s="16">
        <f t="shared" si="7"/>
        <v>3.4799297027461216</v>
      </c>
      <c r="W16" s="1">
        <f>MIN(H16,I16)*INDEX('2018 commission structure'!$A$15:$J$18,MATCH(Calculations!$E418,'2018 commission structure'!$A$15:$A$18,0),MATCH(Calculations!W$1,'2018 commission structure'!$A$15:$J$15,0))</f>
        <v>106510.8</v>
      </c>
      <c r="X16" s="1">
        <f>IF($H16&gt;I16,MIN($H16-I16,J16-I16))*INDEX('2018 commission structure'!$A$15:$J$18,MATCH(Calculations!$E418,'2018 commission structure'!$A$15:$A$18,0),MATCH(Calculations!X$1,'2018 commission structure'!$A$15:$J$15,0))</f>
        <v>0</v>
      </c>
      <c r="Y16" s="1">
        <f>IF($H16&gt;J16,MIN($H16-J16,K16-J16)*INDEX('2018 commission structure'!$A$15:$J$18,MATCH(Calculations!$E418,'2018 commission structure'!$A$15:$A$18,0),MATCH(Calculations!Y$1,'2018 commission structure'!$A$15:$J$15,0)),0)</f>
        <v>0</v>
      </c>
      <c r="Z16" s="1">
        <f>IF($H16&gt;K16,MIN($H16-K16,L16-K16)*INDEX('2018 commission structure'!$A$15:$J$18,MATCH(Calculations!$E418,'2018 commission structure'!$A$15:$A$18,0),MATCH(Calculations!Z$1,'2018 commission structure'!$A$15:$J$15,0)),0)</f>
        <v>0</v>
      </c>
      <c r="AA16" s="1">
        <f>IF($H16&gt;L16,($H16-L16)*INDEX('2018 commission structure'!$A$15:$J$18,MATCH(Calculations!$E418,'2018 commission structure'!$A$15:$A$18,0),MATCH(Calculations!AA$1,'2018 commission structure'!$A$15:$J$15,0)),0)</f>
        <v>0</v>
      </c>
      <c r="AB16" s="1">
        <f t="shared" si="8"/>
        <v>106510.8</v>
      </c>
      <c r="AC16" s="1">
        <f t="shared" si="9"/>
        <v>204047.8</v>
      </c>
    </row>
    <row r="17" spans="1:29" x14ac:dyDescent="0.3">
      <c r="A17" s="20">
        <v>1969484233</v>
      </c>
      <c r="B17" s="1" t="s">
        <v>838</v>
      </c>
      <c r="C17" s="1" t="s">
        <v>837</v>
      </c>
      <c r="D17" s="1" t="s">
        <v>23014</v>
      </c>
      <c r="E17" s="1" t="s">
        <v>12</v>
      </c>
      <c r="F17" s="1">
        <v>40510</v>
      </c>
      <c r="G17" s="2">
        <v>9</v>
      </c>
      <c r="H17" s="1">
        <f>SUMIF('deals_closed '!D:D,A17,'deals_closed '!C:C)</f>
        <v>330864</v>
      </c>
      <c r="I17" s="1">
        <f>VLOOKUP(E17,'2018 commission structure'!$A$21:$I$24,9,FALSE)</f>
        <v>500000</v>
      </c>
      <c r="J17" s="1">
        <f t="shared" si="0"/>
        <v>625000</v>
      </c>
      <c r="K17" s="1">
        <f t="shared" si="1"/>
        <v>750000</v>
      </c>
      <c r="L17" s="1">
        <f t="shared" si="2"/>
        <v>1000000</v>
      </c>
      <c r="M17" s="16">
        <f t="shared" si="3"/>
        <v>0.66172799999999998</v>
      </c>
      <c r="N17" s="1" t="str">
        <f t="shared" si="4"/>
        <v>0-100%</v>
      </c>
      <c r="O17" s="1">
        <f>MIN($I17, $H17)*INDEX( '2018 commission structure'!$A$21:$I$24,
MATCH($E17,'2018 commission structure'!$A$21:$A$24,0),MATCH(O$1,'2018 commission structure'!$A$21:$I$21,0))</f>
        <v>33086.400000000001</v>
      </c>
      <c r="P17" s="1">
        <f>IF($H17&gt;$I17, MIN($H17-$I17, J17-$I17)*
INDEX( '2018 commission structure'!$A$21:$I$24,
MATCH($E17,'2018 commission structure'!$A$21:$A$24, 0),
MATCH(P$1,'2018 commission structure'!$A$21:$I$21, 0)), 0)</f>
        <v>0</v>
      </c>
      <c r="Q17" s="1">
        <f>IF($H17&gt;J17, MIN($H17-J17, K17-J17)*
INDEX( '2018 commission structure'!$A$21:$I$24,
MATCH($E17,'2018 commission structure'!$A$21:$A$24, 0),
MATCH(Q$1,'2018 commission structure'!$A$21:$I$21, 0)), 0)</f>
        <v>0</v>
      </c>
      <c r="R17" s="1">
        <f>IF($H17&gt;K17, MIN($H17-K17, L17-K17)*
INDEX( '2018 commission structure'!$A$21:$I$24,
MATCH($E17,'2018 commission structure'!$A$21:$A$24, 0),
MATCH(R$1,'2018 commission structure'!$A$21:$I$21, 0)), 0)</f>
        <v>0</v>
      </c>
      <c r="S17" s="1">
        <f>IF($H17&gt;L17, ($H17-L17)*
INDEX( '2018 commission structure'!$A$21:$I$24,
MATCH($E17,'2018 commission structure'!$A$21:$A$24, 0),
MATCH(S$1,'2018 commission structure'!$A$21:$I$21, 0)), 0)</f>
        <v>0</v>
      </c>
      <c r="T17" s="1">
        <f t="shared" si="5"/>
        <v>33086.400000000001</v>
      </c>
      <c r="U17" s="1">
        <f t="shared" si="6"/>
        <v>73596.399999999994</v>
      </c>
      <c r="V17" s="16">
        <f t="shared" si="7"/>
        <v>4.4956546787614613</v>
      </c>
      <c r="W17" s="1">
        <f>MIN(H17,I17)*INDEX('2018 commission structure'!$A$15:$J$18,MATCH(Calculations!$E574,'2018 commission structure'!$A$15:$A$18,0),MATCH(Calculations!W$1,'2018 commission structure'!$A$15:$J$15,0))</f>
        <v>49629.599999999999</v>
      </c>
      <c r="X17" s="1">
        <f>IF($H17&gt;I17,MIN($H17-I17,J17-I17))*INDEX('2018 commission structure'!$A$15:$J$18,MATCH(Calculations!$E574,'2018 commission structure'!$A$15:$A$18,0),MATCH(Calculations!X$1,'2018 commission structure'!$A$15:$J$15,0))</f>
        <v>0</v>
      </c>
      <c r="Y17" s="1">
        <f>IF($H17&gt;J17,MIN($H17-J17,K17-J17)*INDEX('2018 commission structure'!$A$15:$J$18,MATCH(Calculations!$E574,'2018 commission structure'!$A$15:$A$18,0),MATCH(Calculations!Y$1,'2018 commission structure'!$A$15:$J$15,0)),0)</f>
        <v>0</v>
      </c>
      <c r="Z17" s="1">
        <f>IF($H17&gt;K17,MIN($H17-K17,L17-K17)*INDEX('2018 commission structure'!$A$15:$J$18,MATCH(Calculations!$E574,'2018 commission structure'!$A$15:$A$18,0),MATCH(Calculations!Z$1,'2018 commission structure'!$A$15:$J$15,0)),0)</f>
        <v>0</v>
      </c>
      <c r="AA17" s="1">
        <f>IF($H17&gt;L17,($H17-L17)*INDEX('2018 commission structure'!$A$15:$J$18,MATCH(Calculations!$E574,'2018 commission structure'!$A$15:$A$18,0),MATCH(Calculations!AA$1,'2018 commission structure'!$A$15:$J$15,0)),0)</f>
        <v>0</v>
      </c>
      <c r="AB17" s="1">
        <f t="shared" si="8"/>
        <v>49629.599999999999</v>
      </c>
      <c r="AC17" s="1">
        <f t="shared" si="9"/>
        <v>90139.6</v>
      </c>
    </row>
    <row r="18" spans="1:29" x14ac:dyDescent="0.3">
      <c r="A18" s="20">
        <v>7700368295</v>
      </c>
      <c r="B18" s="1" t="s">
        <v>100</v>
      </c>
      <c r="C18" s="1" t="s">
        <v>99</v>
      </c>
      <c r="D18" s="1" t="s">
        <v>22808</v>
      </c>
      <c r="E18" s="1" t="s">
        <v>12</v>
      </c>
      <c r="F18" s="1">
        <v>47191</v>
      </c>
      <c r="G18" s="2">
        <v>14</v>
      </c>
      <c r="H18" s="1">
        <f>SUMIF('deals_closed '!D:D,A18,'deals_closed '!C:C)</f>
        <v>501339</v>
      </c>
      <c r="I18" s="1">
        <f>VLOOKUP(E18,'2018 commission structure'!$A$21:$I$24,9,FALSE)</f>
        <v>500000</v>
      </c>
      <c r="J18" s="1">
        <f t="shared" si="0"/>
        <v>625000</v>
      </c>
      <c r="K18" s="1">
        <f t="shared" si="1"/>
        <v>750000</v>
      </c>
      <c r="L18" s="1">
        <f t="shared" si="2"/>
        <v>1000000</v>
      </c>
      <c r="M18" s="16">
        <f t="shared" si="3"/>
        <v>1.002678</v>
      </c>
      <c r="N18" s="1" t="str">
        <f t="shared" si="4"/>
        <v>100-125%</v>
      </c>
      <c r="O18" s="1">
        <f>MIN($I18, $H18)*INDEX( '2018 commission structure'!$A$21:$I$24,
MATCH($E18,'2018 commission structure'!$A$21:$A$24,0),MATCH(O$1,'2018 commission structure'!$A$21:$I$21,0))</f>
        <v>50000</v>
      </c>
      <c r="P18" s="1">
        <f>IF($H18&gt;$I18, MIN($H18-$I18, J18-$I18)*
INDEX( '2018 commission structure'!$A$21:$I$24,
MATCH($E18,'2018 commission structure'!$A$21:$A$24, 0),
MATCH(P$1,'2018 commission structure'!$A$21:$I$21, 0)), 0)</f>
        <v>200.85</v>
      </c>
      <c r="Q18" s="1">
        <f>IF($H18&gt;J18, MIN($H18-J18, K18-J18)*
INDEX( '2018 commission structure'!$A$21:$I$24,
MATCH($E18,'2018 commission structure'!$A$21:$A$24, 0),
MATCH(Q$1,'2018 commission structure'!$A$21:$I$21, 0)), 0)</f>
        <v>0</v>
      </c>
      <c r="R18" s="1">
        <f>IF($H18&gt;K18, MIN($H18-K18, L18-K18)*
INDEX( '2018 commission structure'!$A$21:$I$24,
MATCH($E18,'2018 commission structure'!$A$21:$A$24, 0),
MATCH(R$1,'2018 commission structure'!$A$21:$I$21, 0)), 0)</f>
        <v>0</v>
      </c>
      <c r="S18" s="1">
        <f>IF($H18&gt;L18, ($H18-L18)*
INDEX( '2018 commission structure'!$A$21:$I$24,
MATCH($E18,'2018 commission structure'!$A$21:$A$24, 0),
MATCH(S$1,'2018 commission structure'!$A$21:$I$21, 0)), 0)</f>
        <v>0</v>
      </c>
      <c r="T18" s="1">
        <f t="shared" si="5"/>
        <v>50200.85</v>
      </c>
      <c r="U18" s="1">
        <f t="shared" si="6"/>
        <v>97391.85</v>
      </c>
      <c r="V18" s="16">
        <f t="shared" si="7"/>
        <v>5.1476483915235205</v>
      </c>
      <c r="W18" s="1">
        <f>MIN(H18,I18)*INDEX('2018 commission structure'!$A$15:$J$18,MATCH(Calculations!$E953,'2018 commission structure'!$A$15:$A$18,0),MATCH(Calculations!W$1,'2018 commission structure'!$A$15:$J$15,0))</f>
        <v>75000</v>
      </c>
      <c r="X18" s="1">
        <f>IF($H18&gt;I18,MIN($H18-I18,J18-I18))*INDEX('2018 commission structure'!$A$15:$J$18,MATCH(Calculations!$E953,'2018 commission structure'!$A$15:$A$18,0),MATCH(Calculations!X$1,'2018 commission structure'!$A$15:$J$15,0))</f>
        <v>294.58</v>
      </c>
      <c r="Y18" s="1">
        <f>IF($H18&gt;J18,MIN($H18-J18,K18-J18)*INDEX('2018 commission structure'!$A$15:$J$18,MATCH(Calculations!$E953,'2018 commission structure'!$A$15:$A$18,0),MATCH(Calculations!Y$1,'2018 commission structure'!$A$15:$J$15,0)),0)</f>
        <v>0</v>
      </c>
      <c r="Z18" s="1">
        <f>IF($H18&gt;K18,MIN($H18-K18,L18-K18)*INDEX('2018 commission structure'!$A$15:$J$18,MATCH(Calculations!$E953,'2018 commission structure'!$A$15:$A$18,0),MATCH(Calculations!Z$1,'2018 commission structure'!$A$15:$J$15,0)),0)</f>
        <v>0</v>
      </c>
      <c r="AA18" s="1">
        <f>IF($H18&gt;L18,($H18-L18)*INDEX('2018 commission structure'!$A$15:$J$18,MATCH(Calculations!$E953,'2018 commission structure'!$A$15:$A$18,0),MATCH(Calculations!AA$1,'2018 commission structure'!$A$15:$J$15,0)),0)</f>
        <v>0</v>
      </c>
      <c r="AB18" s="1">
        <f t="shared" si="8"/>
        <v>75294.58</v>
      </c>
      <c r="AC18" s="1">
        <f t="shared" si="9"/>
        <v>122485.58</v>
      </c>
    </row>
    <row r="19" spans="1:29" x14ac:dyDescent="0.3">
      <c r="A19" s="20">
        <v>5460394635</v>
      </c>
      <c r="B19" s="1" t="s">
        <v>169</v>
      </c>
      <c r="C19" s="1" t="s">
        <v>168</v>
      </c>
      <c r="D19" s="1" t="s">
        <v>22786</v>
      </c>
      <c r="E19" s="1" t="s">
        <v>3</v>
      </c>
      <c r="F19" s="1">
        <v>82153</v>
      </c>
      <c r="G19" s="2">
        <v>17</v>
      </c>
      <c r="H19" s="1">
        <f>SUMIF('deals_closed '!D:D,A19,'deals_closed '!C:C)</f>
        <v>662428</v>
      </c>
      <c r="I19" s="1">
        <f>VLOOKUP(E19,'2018 commission structure'!$A$21:$I$24,9,FALSE)</f>
        <v>750000</v>
      </c>
      <c r="J19" s="1">
        <f t="shared" si="0"/>
        <v>937500</v>
      </c>
      <c r="K19" s="1">
        <f t="shared" si="1"/>
        <v>1125000</v>
      </c>
      <c r="L19" s="1">
        <f t="shared" si="2"/>
        <v>1500000</v>
      </c>
      <c r="M19" s="16">
        <f t="shared" si="3"/>
        <v>0.88323733333333332</v>
      </c>
      <c r="N19" s="1" t="str">
        <f t="shared" si="4"/>
        <v>0-100%</v>
      </c>
      <c r="O19" s="1">
        <f>MIN($I19, $H19)*INDEX( '2018 commission structure'!$A$21:$I$24,
MATCH($E19,'2018 commission structure'!$A$21:$A$24,0),MATCH(O$1,'2018 commission structure'!$A$21:$I$21,0))</f>
        <v>99364.2</v>
      </c>
      <c r="P19" s="1">
        <f>IF($H19&gt;$I19, MIN($H19-$I19, J19-$I19)*
INDEX( '2018 commission structure'!$A$21:$I$24,
MATCH($E19,'2018 commission structure'!$A$21:$A$24, 0),
MATCH(P$1,'2018 commission structure'!$A$21:$I$21, 0)), 0)</f>
        <v>0</v>
      </c>
      <c r="Q19" s="1">
        <f>IF($H19&gt;J19, MIN($H19-J19, K19-J19)*
INDEX( '2018 commission structure'!$A$21:$I$24,
MATCH($E19,'2018 commission structure'!$A$21:$A$24, 0),
MATCH(Q$1,'2018 commission structure'!$A$21:$I$21, 0)), 0)</f>
        <v>0</v>
      </c>
      <c r="R19" s="1">
        <f>IF($H19&gt;K19, MIN($H19-K19, L19-K19)*
INDEX( '2018 commission structure'!$A$21:$I$24,
MATCH($E19,'2018 commission structure'!$A$21:$A$24, 0),
MATCH(R$1,'2018 commission structure'!$A$21:$I$21, 0)), 0)</f>
        <v>0</v>
      </c>
      <c r="S19" s="1">
        <f>IF($H19&gt;L19, ($H19-L19)*
INDEX( '2018 commission structure'!$A$21:$I$24,
MATCH($E19,'2018 commission structure'!$A$21:$A$24, 0),
MATCH(S$1,'2018 commission structure'!$A$21:$I$21, 0)), 0)</f>
        <v>0</v>
      </c>
      <c r="T19" s="1">
        <f t="shared" si="5"/>
        <v>99364.2</v>
      </c>
      <c r="U19" s="1">
        <f t="shared" si="6"/>
        <v>181517.2</v>
      </c>
      <c r="V19" s="16">
        <f t="shared" si="7"/>
        <v>3.6493952088286949</v>
      </c>
      <c r="W19" s="1">
        <f>MIN(H19,I19)*INDEX('2018 commission structure'!$A$15:$J$18,MATCH(Calculations!$E918,'2018 commission structure'!$A$15:$A$18,0),MATCH(Calculations!W$1,'2018 commission structure'!$A$15:$J$15,0))</f>
        <v>99364.2</v>
      </c>
      <c r="X19" s="1">
        <f>IF($H19&gt;I19,MIN($H19-I19,J19-I19))*INDEX('2018 commission structure'!$A$15:$J$18,MATCH(Calculations!$E918,'2018 commission structure'!$A$15:$A$18,0),MATCH(Calculations!X$1,'2018 commission structure'!$A$15:$J$15,0))</f>
        <v>0</v>
      </c>
      <c r="Y19" s="1">
        <f>IF($H19&gt;J19,MIN($H19-J19,K19-J19)*INDEX('2018 commission structure'!$A$15:$J$18,MATCH(Calculations!$E918,'2018 commission structure'!$A$15:$A$18,0),MATCH(Calculations!Y$1,'2018 commission structure'!$A$15:$J$15,0)),0)</f>
        <v>0</v>
      </c>
      <c r="Z19" s="1">
        <f>IF($H19&gt;K19,MIN($H19-K19,L19-K19)*INDEX('2018 commission structure'!$A$15:$J$18,MATCH(Calculations!$E918,'2018 commission structure'!$A$15:$A$18,0),MATCH(Calculations!Z$1,'2018 commission structure'!$A$15:$J$15,0)),0)</f>
        <v>0</v>
      </c>
      <c r="AA19" s="1">
        <f>IF($H19&gt;L19,($H19-L19)*INDEX('2018 commission structure'!$A$15:$J$18,MATCH(Calculations!$E918,'2018 commission structure'!$A$15:$A$18,0),MATCH(Calculations!AA$1,'2018 commission structure'!$A$15:$J$15,0)),0)</f>
        <v>0</v>
      </c>
      <c r="AB19" s="1">
        <f t="shared" si="8"/>
        <v>99364.2</v>
      </c>
      <c r="AC19" s="1">
        <f t="shared" si="9"/>
        <v>181517.2</v>
      </c>
    </row>
    <row r="20" spans="1:29" x14ac:dyDescent="0.3">
      <c r="A20" s="20">
        <v>7824503232</v>
      </c>
      <c r="B20" s="1" t="s">
        <v>516</v>
      </c>
      <c r="C20" s="1" t="s">
        <v>515</v>
      </c>
      <c r="D20" s="1" t="s">
        <v>22555</v>
      </c>
      <c r="E20" s="1" t="s">
        <v>0</v>
      </c>
      <c r="F20" s="1">
        <v>79043</v>
      </c>
      <c r="G20" s="2">
        <v>16</v>
      </c>
      <c r="H20" s="1">
        <f>SUMIF('deals_closed '!D:D,A20,'deals_closed '!C:C)</f>
        <v>601796</v>
      </c>
      <c r="I20" s="1">
        <f>VLOOKUP(E20,'2018 commission structure'!$A$21:$I$24,9,FALSE)</f>
        <v>600000</v>
      </c>
      <c r="J20" s="1">
        <f t="shared" si="0"/>
        <v>750000</v>
      </c>
      <c r="K20" s="1">
        <f t="shared" si="1"/>
        <v>900000</v>
      </c>
      <c r="L20" s="1">
        <f t="shared" si="2"/>
        <v>1200000</v>
      </c>
      <c r="M20" s="16">
        <f t="shared" si="3"/>
        <v>1.0029933333333334</v>
      </c>
      <c r="N20" s="1" t="str">
        <f t="shared" si="4"/>
        <v>100-125%</v>
      </c>
      <c r="O20" s="1">
        <f>MIN($I20, $H20)*INDEX( '2018 commission structure'!$A$21:$I$24,
MATCH($E20,'2018 commission structure'!$A$21:$A$24,0),MATCH(O$1,'2018 commission structure'!$A$21:$I$21,0))</f>
        <v>78000</v>
      </c>
      <c r="P20" s="1">
        <f>IF($H20&gt;$I20, MIN($H20-$I20, J20-$I20)*
INDEX( '2018 commission structure'!$A$21:$I$24,
MATCH($E20,'2018 commission structure'!$A$21:$A$24, 0),
MATCH(P$1,'2018 commission structure'!$A$21:$I$21, 0)), 0)</f>
        <v>305.32000000000005</v>
      </c>
      <c r="Q20" s="1">
        <f>IF($H20&gt;J20, MIN($H20-J20, K20-J20)*
INDEX( '2018 commission structure'!$A$21:$I$24,
MATCH($E20,'2018 commission structure'!$A$21:$A$24, 0),
MATCH(Q$1,'2018 commission structure'!$A$21:$I$21, 0)), 0)</f>
        <v>0</v>
      </c>
      <c r="R20" s="1">
        <f>IF($H20&gt;K20, MIN($H20-K20, L20-K20)*
INDEX( '2018 commission structure'!$A$21:$I$24,
MATCH($E20,'2018 commission structure'!$A$21:$A$24, 0),
MATCH(R$1,'2018 commission structure'!$A$21:$I$21, 0)), 0)</f>
        <v>0</v>
      </c>
      <c r="S20" s="1">
        <f>IF($H20&gt;L20, ($H20-L20)*
INDEX( '2018 commission structure'!$A$21:$I$24,
MATCH($E20,'2018 commission structure'!$A$21:$A$24, 0),
MATCH(S$1,'2018 commission structure'!$A$21:$I$21, 0)), 0)</f>
        <v>0</v>
      </c>
      <c r="T20" s="1">
        <f t="shared" si="5"/>
        <v>78305.320000000007</v>
      </c>
      <c r="U20" s="1">
        <f t="shared" si="6"/>
        <v>157348.32</v>
      </c>
      <c r="V20" s="16">
        <f t="shared" si="7"/>
        <v>3.82461026593738</v>
      </c>
      <c r="W20" s="1">
        <f>MIN(H20,I20)*INDEX('2018 commission structure'!$A$15:$J$18,MATCH(Calculations!$E740,'2018 commission structure'!$A$15:$A$18,0),MATCH(Calculations!W$1,'2018 commission structure'!$A$15:$J$15,0))</f>
        <v>72000</v>
      </c>
      <c r="X20" s="1">
        <f>IF($H20&gt;I20,MIN($H20-I20,J20-I20))*INDEX('2018 commission structure'!$A$15:$J$18,MATCH(Calculations!$E740,'2018 commission structure'!$A$15:$A$18,0),MATCH(Calculations!X$1,'2018 commission structure'!$A$15:$J$15,0))</f>
        <v>305.32000000000005</v>
      </c>
      <c r="Y20" s="1">
        <f>IF($H20&gt;J20,MIN($H20-J20,K20-J20)*INDEX('2018 commission structure'!$A$15:$J$18,MATCH(Calculations!$E740,'2018 commission structure'!$A$15:$A$18,0),MATCH(Calculations!Y$1,'2018 commission structure'!$A$15:$J$15,0)),0)</f>
        <v>0</v>
      </c>
      <c r="Z20" s="1">
        <f>IF($H20&gt;K20,MIN($H20-K20,L20-K20)*INDEX('2018 commission structure'!$A$15:$J$18,MATCH(Calculations!$E740,'2018 commission structure'!$A$15:$A$18,0),MATCH(Calculations!Z$1,'2018 commission structure'!$A$15:$J$15,0)),0)</f>
        <v>0</v>
      </c>
      <c r="AA20" s="1">
        <f>IF($H20&gt;L20,($H20-L20)*INDEX('2018 commission structure'!$A$15:$J$18,MATCH(Calculations!$E740,'2018 commission structure'!$A$15:$A$18,0),MATCH(Calculations!AA$1,'2018 commission structure'!$A$15:$J$15,0)),0)</f>
        <v>0</v>
      </c>
      <c r="AB20" s="1">
        <f t="shared" si="8"/>
        <v>72305.320000000007</v>
      </c>
      <c r="AC20" s="1">
        <f t="shared" si="9"/>
        <v>151348.32</v>
      </c>
    </row>
    <row r="21" spans="1:29" x14ac:dyDescent="0.3">
      <c r="A21" s="20">
        <v>17898579</v>
      </c>
      <c r="B21" s="1" t="s">
        <v>275</v>
      </c>
      <c r="C21" s="1" t="s">
        <v>274</v>
      </c>
      <c r="D21" s="1" t="s">
        <v>23328</v>
      </c>
      <c r="E21" s="1" t="s">
        <v>3</v>
      </c>
      <c r="F21" s="1">
        <v>104902</v>
      </c>
      <c r="G21" s="2">
        <v>18</v>
      </c>
      <c r="H21" s="1">
        <f>SUMIF('deals_closed '!D:D,A21,'deals_closed '!C:C)</f>
        <v>688820</v>
      </c>
      <c r="I21" s="1">
        <f>VLOOKUP(E21,'2018 commission structure'!$A$21:$I$24,9,FALSE)</f>
        <v>750000</v>
      </c>
      <c r="J21" s="1">
        <f t="shared" si="0"/>
        <v>937500</v>
      </c>
      <c r="K21" s="1">
        <f t="shared" si="1"/>
        <v>1125000</v>
      </c>
      <c r="L21" s="1">
        <f t="shared" si="2"/>
        <v>1500000</v>
      </c>
      <c r="M21" s="16">
        <f t="shared" si="3"/>
        <v>0.91842666666666661</v>
      </c>
      <c r="N21" s="1" t="str">
        <f t="shared" si="4"/>
        <v>0-100%</v>
      </c>
      <c r="O21" s="1">
        <f>MIN($I21, $H21)*INDEX( '2018 commission structure'!$A$21:$I$24,
MATCH($E21,'2018 commission structure'!$A$21:$A$24,0),MATCH(O$1,'2018 commission structure'!$A$21:$I$21,0))</f>
        <v>103323</v>
      </c>
      <c r="P21" s="1">
        <f>IF($H21&gt;$I21, MIN($H21-$I21, J21-$I21)*
INDEX( '2018 commission structure'!$A$21:$I$24,
MATCH($E21,'2018 commission structure'!$A$21:$A$24, 0),
MATCH(P$1,'2018 commission structure'!$A$21:$I$21, 0)), 0)</f>
        <v>0</v>
      </c>
      <c r="Q21" s="1">
        <f>IF($H21&gt;J21, MIN($H21-J21, K21-J21)*
INDEX( '2018 commission structure'!$A$21:$I$24,
MATCH($E21,'2018 commission structure'!$A$21:$A$24, 0),
MATCH(Q$1,'2018 commission structure'!$A$21:$I$21, 0)), 0)</f>
        <v>0</v>
      </c>
      <c r="R21" s="1">
        <f>IF($H21&gt;K21, MIN($H21-K21, L21-K21)*
INDEX( '2018 commission structure'!$A$21:$I$24,
MATCH($E21,'2018 commission structure'!$A$21:$A$24, 0),
MATCH(R$1,'2018 commission structure'!$A$21:$I$21, 0)), 0)</f>
        <v>0</v>
      </c>
      <c r="S21" s="1">
        <f>IF($H21&gt;L21, ($H21-L21)*
INDEX( '2018 commission structure'!$A$21:$I$24,
MATCH($E21,'2018 commission structure'!$A$21:$A$24, 0),
MATCH(S$1,'2018 commission structure'!$A$21:$I$21, 0)), 0)</f>
        <v>0</v>
      </c>
      <c r="T21" s="1">
        <f t="shared" si="5"/>
        <v>103323</v>
      </c>
      <c r="U21" s="1">
        <f t="shared" si="6"/>
        <v>208225</v>
      </c>
      <c r="V21" s="16">
        <f t="shared" si="7"/>
        <v>3.3080561892183935</v>
      </c>
      <c r="W21" s="1">
        <f>MIN(H21,I21)*INDEX('2018 commission structure'!$A$15:$J$18,MATCH(Calculations!$E864,'2018 commission structure'!$A$15:$A$18,0),MATCH(Calculations!W$1,'2018 commission structure'!$A$15:$J$15,0))</f>
        <v>82658.399999999994</v>
      </c>
      <c r="X21" s="1">
        <f>IF($H21&gt;I21,MIN($H21-I21,J21-I21))*INDEX('2018 commission structure'!$A$15:$J$18,MATCH(Calculations!$E864,'2018 commission structure'!$A$15:$A$18,0),MATCH(Calculations!X$1,'2018 commission structure'!$A$15:$J$15,0))</f>
        <v>0</v>
      </c>
      <c r="Y21" s="1">
        <f>IF($H21&gt;J21,MIN($H21-J21,K21-J21)*INDEX('2018 commission structure'!$A$15:$J$18,MATCH(Calculations!$E864,'2018 commission structure'!$A$15:$A$18,0),MATCH(Calculations!Y$1,'2018 commission structure'!$A$15:$J$15,0)),0)</f>
        <v>0</v>
      </c>
      <c r="Z21" s="1">
        <f>IF($H21&gt;K21,MIN($H21-K21,L21-K21)*INDEX('2018 commission structure'!$A$15:$J$18,MATCH(Calculations!$E864,'2018 commission structure'!$A$15:$A$18,0),MATCH(Calculations!Z$1,'2018 commission structure'!$A$15:$J$15,0)),0)</f>
        <v>0</v>
      </c>
      <c r="AA21" s="1">
        <f>IF($H21&gt;L21,($H21-L21)*INDEX('2018 commission structure'!$A$15:$J$18,MATCH(Calculations!$E864,'2018 commission structure'!$A$15:$A$18,0),MATCH(Calculations!AA$1,'2018 commission structure'!$A$15:$J$15,0)),0)</f>
        <v>0</v>
      </c>
      <c r="AB21" s="1">
        <f t="shared" si="8"/>
        <v>82658.399999999994</v>
      </c>
      <c r="AC21" s="1">
        <f t="shared" si="9"/>
        <v>187560.4</v>
      </c>
    </row>
    <row r="22" spans="1:29" x14ac:dyDescent="0.3">
      <c r="A22" s="20">
        <v>9529277938</v>
      </c>
      <c r="B22" s="1" t="s">
        <v>1006</v>
      </c>
      <c r="C22" s="1" t="s">
        <v>1005</v>
      </c>
      <c r="D22" s="1" t="s">
        <v>22373</v>
      </c>
      <c r="E22" s="1" t="s">
        <v>3</v>
      </c>
      <c r="F22" s="1">
        <v>110731</v>
      </c>
      <c r="G22" s="2">
        <v>23</v>
      </c>
      <c r="H22" s="1">
        <f>SUMIF('deals_closed '!D:D,A22,'deals_closed '!C:C)</f>
        <v>633741</v>
      </c>
      <c r="I22" s="1">
        <f>VLOOKUP(E22,'2018 commission structure'!$A$21:$I$24,9,FALSE)</f>
        <v>750000</v>
      </c>
      <c r="J22" s="1">
        <f t="shared" si="0"/>
        <v>937500</v>
      </c>
      <c r="K22" s="1">
        <f t="shared" si="1"/>
        <v>1125000</v>
      </c>
      <c r="L22" s="1">
        <f t="shared" si="2"/>
        <v>1500000</v>
      </c>
      <c r="M22" s="16">
        <f t="shared" si="3"/>
        <v>0.84498799999999996</v>
      </c>
      <c r="N22" s="1" t="str">
        <f t="shared" si="4"/>
        <v>0-100%</v>
      </c>
      <c r="O22" s="1">
        <f>MIN($I22, $H22)*INDEX( '2018 commission structure'!$A$21:$I$24,
MATCH($E22,'2018 commission structure'!$A$21:$A$24,0),MATCH(O$1,'2018 commission structure'!$A$21:$I$21,0))</f>
        <v>95061.15</v>
      </c>
      <c r="P22" s="1">
        <f>IF($H22&gt;$I22, MIN($H22-$I22, J22-$I22)*
INDEX( '2018 commission structure'!$A$21:$I$24,
MATCH($E22,'2018 commission structure'!$A$21:$A$24, 0),
MATCH(P$1,'2018 commission structure'!$A$21:$I$21, 0)), 0)</f>
        <v>0</v>
      </c>
      <c r="Q22" s="1">
        <f>IF($H22&gt;J22, MIN($H22-J22, K22-J22)*
INDEX( '2018 commission structure'!$A$21:$I$24,
MATCH($E22,'2018 commission structure'!$A$21:$A$24, 0),
MATCH(Q$1,'2018 commission structure'!$A$21:$I$21, 0)), 0)</f>
        <v>0</v>
      </c>
      <c r="R22" s="1">
        <f>IF($H22&gt;K22, MIN($H22-K22, L22-K22)*
INDEX( '2018 commission structure'!$A$21:$I$24,
MATCH($E22,'2018 commission structure'!$A$21:$A$24, 0),
MATCH(R$1,'2018 commission structure'!$A$21:$I$21, 0)), 0)</f>
        <v>0</v>
      </c>
      <c r="S22" s="1">
        <f>IF($H22&gt;L22, ($H22-L22)*
INDEX( '2018 commission structure'!$A$21:$I$24,
MATCH($E22,'2018 commission structure'!$A$21:$A$24, 0),
MATCH(S$1,'2018 commission structure'!$A$21:$I$21, 0)), 0)</f>
        <v>0</v>
      </c>
      <c r="T22" s="1">
        <f t="shared" si="5"/>
        <v>95061.15</v>
      </c>
      <c r="U22" s="1">
        <f t="shared" si="6"/>
        <v>205792.15</v>
      </c>
      <c r="V22" s="16">
        <f t="shared" si="7"/>
        <v>3.0795197970379338</v>
      </c>
      <c r="W22" s="1">
        <f>MIN(H22,I22)*INDEX('2018 commission structure'!$A$15:$J$18,MATCH(Calculations!$E488,'2018 commission structure'!$A$15:$A$18,0),MATCH(Calculations!W$1,'2018 commission structure'!$A$15:$J$15,0))</f>
        <v>95061.15</v>
      </c>
      <c r="X22" s="1">
        <f>IF($H22&gt;I22,MIN($H22-I22,J22-I22))*INDEX('2018 commission structure'!$A$15:$J$18,MATCH(Calculations!$E488,'2018 commission structure'!$A$15:$A$18,0),MATCH(Calculations!X$1,'2018 commission structure'!$A$15:$J$15,0))</f>
        <v>0</v>
      </c>
      <c r="Y22" s="1">
        <f>IF($H22&gt;J22,MIN($H22-J22,K22-J22)*INDEX('2018 commission structure'!$A$15:$J$18,MATCH(Calculations!$E488,'2018 commission structure'!$A$15:$A$18,0),MATCH(Calculations!Y$1,'2018 commission structure'!$A$15:$J$15,0)),0)</f>
        <v>0</v>
      </c>
      <c r="Z22" s="1">
        <f>IF($H22&gt;K22,MIN($H22-K22,L22-K22)*INDEX('2018 commission structure'!$A$15:$J$18,MATCH(Calculations!$E488,'2018 commission structure'!$A$15:$A$18,0),MATCH(Calculations!Z$1,'2018 commission structure'!$A$15:$J$15,0)),0)</f>
        <v>0</v>
      </c>
      <c r="AA22" s="1">
        <f>IF($H22&gt;L22,($H22-L22)*INDEX('2018 commission structure'!$A$15:$J$18,MATCH(Calculations!$E488,'2018 commission structure'!$A$15:$A$18,0),MATCH(Calculations!AA$1,'2018 commission structure'!$A$15:$J$15,0)),0)</f>
        <v>0</v>
      </c>
      <c r="AB22" s="1">
        <f t="shared" si="8"/>
        <v>95061.15</v>
      </c>
      <c r="AC22" s="1">
        <f t="shared" si="9"/>
        <v>205792.15</v>
      </c>
    </row>
    <row r="23" spans="1:29" x14ac:dyDescent="0.3">
      <c r="A23" s="20">
        <v>8387947148</v>
      </c>
      <c r="B23" s="1" t="s">
        <v>1104</v>
      </c>
      <c r="C23" s="1" t="s">
        <v>1103</v>
      </c>
      <c r="D23" s="1" t="s">
        <v>22490</v>
      </c>
      <c r="E23" s="1" t="s">
        <v>3</v>
      </c>
      <c r="F23" s="1">
        <v>122479</v>
      </c>
      <c r="G23" s="2">
        <v>15</v>
      </c>
      <c r="H23" s="1">
        <f>SUMIF('deals_closed '!D:D,A23,'deals_closed '!C:C)</f>
        <v>520983</v>
      </c>
      <c r="I23" s="1">
        <f>VLOOKUP(E23,'2018 commission structure'!$A$21:$I$24,9,FALSE)</f>
        <v>750000</v>
      </c>
      <c r="J23" s="1">
        <f t="shared" si="0"/>
        <v>937500</v>
      </c>
      <c r="K23" s="1">
        <f t="shared" si="1"/>
        <v>1125000</v>
      </c>
      <c r="L23" s="1">
        <f t="shared" si="2"/>
        <v>1500000</v>
      </c>
      <c r="M23" s="16">
        <f t="shared" si="3"/>
        <v>0.69464400000000004</v>
      </c>
      <c r="N23" s="1" t="str">
        <f t="shared" si="4"/>
        <v>0-100%</v>
      </c>
      <c r="O23" s="1">
        <f>MIN($I23, $H23)*INDEX( '2018 commission structure'!$A$21:$I$24,
MATCH($E23,'2018 commission structure'!$A$21:$A$24,0),MATCH(O$1,'2018 commission structure'!$A$21:$I$21,0))</f>
        <v>78147.45</v>
      </c>
      <c r="P23" s="1">
        <f>IF($H23&gt;$I23, MIN($H23-$I23, J23-$I23)*
INDEX( '2018 commission structure'!$A$21:$I$24,
MATCH($E23,'2018 commission structure'!$A$21:$A$24, 0),
MATCH(P$1,'2018 commission structure'!$A$21:$I$21, 0)), 0)</f>
        <v>0</v>
      </c>
      <c r="Q23" s="1">
        <f>IF($H23&gt;J23, MIN($H23-J23, K23-J23)*
INDEX( '2018 commission structure'!$A$21:$I$24,
MATCH($E23,'2018 commission structure'!$A$21:$A$24, 0),
MATCH(Q$1,'2018 commission structure'!$A$21:$I$21, 0)), 0)</f>
        <v>0</v>
      </c>
      <c r="R23" s="1">
        <f>IF($H23&gt;K23, MIN($H23-K23, L23-K23)*
INDEX( '2018 commission structure'!$A$21:$I$24,
MATCH($E23,'2018 commission structure'!$A$21:$A$24, 0),
MATCH(R$1,'2018 commission structure'!$A$21:$I$21, 0)), 0)</f>
        <v>0</v>
      </c>
      <c r="S23" s="1">
        <f>IF($H23&gt;L23, ($H23-L23)*
INDEX( '2018 commission structure'!$A$21:$I$24,
MATCH($E23,'2018 commission structure'!$A$21:$A$24, 0),
MATCH(S$1,'2018 commission structure'!$A$21:$I$21, 0)), 0)</f>
        <v>0</v>
      </c>
      <c r="T23" s="1">
        <f t="shared" si="5"/>
        <v>78147.45</v>
      </c>
      <c r="U23" s="1">
        <f t="shared" si="6"/>
        <v>200626.45</v>
      </c>
      <c r="V23" s="16">
        <f t="shared" si="7"/>
        <v>2.5967812319861112</v>
      </c>
      <c r="W23" s="1">
        <f>MIN(H23,I23)*INDEX('2018 commission structure'!$A$15:$J$18,MATCH(Calculations!$E436,'2018 commission structure'!$A$15:$A$18,0),MATCH(Calculations!W$1,'2018 commission structure'!$A$15:$J$15,0))</f>
        <v>78147.45</v>
      </c>
      <c r="X23" s="1">
        <f>IF($H23&gt;I23,MIN($H23-I23,J23-I23))*INDEX('2018 commission structure'!$A$15:$J$18,MATCH(Calculations!$E436,'2018 commission structure'!$A$15:$A$18,0),MATCH(Calculations!X$1,'2018 commission structure'!$A$15:$J$15,0))</f>
        <v>0</v>
      </c>
      <c r="Y23" s="1">
        <f>IF($H23&gt;J23,MIN($H23-J23,K23-J23)*INDEX('2018 commission structure'!$A$15:$J$18,MATCH(Calculations!$E436,'2018 commission structure'!$A$15:$A$18,0),MATCH(Calculations!Y$1,'2018 commission structure'!$A$15:$J$15,0)),0)</f>
        <v>0</v>
      </c>
      <c r="Z23" s="1">
        <f>IF($H23&gt;K23,MIN($H23-K23,L23-K23)*INDEX('2018 commission structure'!$A$15:$J$18,MATCH(Calculations!$E436,'2018 commission structure'!$A$15:$A$18,0),MATCH(Calculations!Z$1,'2018 commission structure'!$A$15:$J$15,0)),0)</f>
        <v>0</v>
      </c>
      <c r="AA23" s="1">
        <f>IF($H23&gt;L23,($H23-L23)*INDEX('2018 commission structure'!$A$15:$J$18,MATCH(Calculations!$E436,'2018 commission structure'!$A$15:$A$18,0),MATCH(Calculations!AA$1,'2018 commission structure'!$A$15:$J$15,0)),0)</f>
        <v>0</v>
      </c>
      <c r="AB23" s="1">
        <f t="shared" si="8"/>
        <v>78147.45</v>
      </c>
      <c r="AC23" s="1">
        <f t="shared" si="9"/>
        <v>200626.45</v>
      </c>
    </row>
    <row r="24" spans="1:29" x14ac:dyDescent="0.3">
      <c r="A24" s="20">
        <v>5191866150</v>
      </c>
      <c r="B24" s="1" t="s">
        <v>682</v>
      </c>
      <c r="C24" s="1" t="s">
        <v>902</v>
      </c>
      <c r="D24" s="1" t="s">
        <v>22812</v>
      </c>
      <c r="E24" s="1" t="s">
        <v>3</v>
      </c>
      <c r="F24" s="1">
        <v>112098</v>
      </c>
      <c r="G24" s="2">
        <v>15</v>
      </c>
      <c r="H24" s="1">
        <f>SUMIF('deals_closed '!D:D,A24,'deals_closed '!C:C)</f>
        <v>430513</v>
      </c>
      <c r="I24" s="1">
        <f>VLOOKUP(E24,'2018 commission structure'!$A$21:$I$24,9,FALSE)</f>
        <v>750000</v>
      </c>
      <c r="J24" s="1">
        <f t="shared" si="0"/>
        <v>937500</v>
      </c>
      <c r="K24" s="1">
        <f t="shared" si="1"/>
        <v>1125000</v>
      </c>
      <c r="L24" s="1">
        <f t="shared" si="2"/>
        <v>1500000</v>
      </c>
      <c r="M24" s="16">
        <f t="shared" si="3"/>
        <v>0.57401733333333338</v>
      </c>
      <c r="N24" s="1" t="str">
        <f t="shared" si="4"/>
        <v>0-100%</v>
      </c>
      <c r="O24" s="1">
        <f>MIN($I24, $H24)*INDEX( '2018 commission structure'!$A$21:$I$24,
MATCH($E24,'2018 commission structure'!$A$21:$A$24,0),MATCH(O$1,'2018 commission structure'!$A$21:$I$21,0))</f>
        <v>64576.95</v>
      </c>
      <c r="P24" s="1">
        <f>IF($H24&gt;$I24, MIN($H24-$I24, J24-$I24)*
INDEX( '2018 commission structure'!$A$21:$I$24,
MATCH($E24,'2018 commission structure'!$A$21:$A$24, 0),
MATCH(P$1,'2018 commission structure'!$A$21:$I$21, 0)), 0)</f>
        <v>0</v>
      </c>
      <c r="Q24" s="1">
        <f>IF($H24&gt;J24, MIN($H24-J24, K24-J24)*
INDEX( '2018 commission structure'!$A$21:$I$24,
MATCH($E24,'2018 commission structure'!$A$21:$A$24, 0),
MATCH(Q$1,'2018 commission structure'!$A$21:$I$21, 0)), 0)</f>
        <v>0</v>
      </c>
      <c r="R24" s="1">
        <f>IF($H24&gt;K24, MIN($H24-K24, L24-K24)*
INDEX( '2018 commission structure'!$A$21:$I$24,
MATCH($E24,'2018 commission structure'!$A$21:$A$24, 0),
MATCH(R$1,'2018 commission structure'!$A$21:$I$21, 0)), 0)</f>
        <v>0</v>
      </c>
      <c r="S24" s="1">
        <f>IF($H24&gt;L24, ($H24-L24)*
INDEX( '2018 commission structure'!$A$21:$I$24,
MATCH($E24,'2018 commission structure'!$A$21:$A$24, 0),
MATCH(S$1,'2018 commission structure'!$A$21:$I$21, 0)), 0)</f>
        <v>0</v>
      </c>
      <c r="T24" s="1">
        <f t="shared" si="5"/>
        <v>64576.95</v>
      </c>
      <c r="U24" s="1">
        <f t="shared" si="6"/>
        <v>176674.95</v>
      </c>
      <c r="V24" s="16">
        <f t="shared" si="7"/>
        <v>2.4367517862605874</v>
      </c>
      <c r="W24" s="1">
        <f>MIN(H24,I24)*INDEX('2018 commission structure'!$A$15:$J$18,MATCH(Calculations!$E541,'2018 commission structure'!$A$15:$A$18,0),MATCH(Calculations!W$1,'2018 commission structure'!$A$15:$J$15,0))</f>
        <v>64576.95</v>
      </c>
      <c r="X24" s="1">
        <f>IF($H24&gt;I24,MIN($H24-I24,J24-I24))*INDEX('2018 commission structure'!$A$15:$J$18,MATCH(Calculations!$E541,'2018 commission structure'!$A$15:$A$18,0),MATCH(Calculations!X$1,'2018 commission structure'!$A$15:$J$15,0))</f>
        <v>0</v>
      </c>
      <c r="Y24" s="1">
        <f>IF($H24&gt;J24,MIN($H24-J24,K24-J24)*INDEX('2018 commission structure'!$A$15:$J$18,MATCH(Calculations!$E541,'2018 commission structure'!$A$15:$A$18,0),MATCH(Calculations!Y$1,'2018 commission structure'!$A$15:$J$15,0)),0)</f>
        <v>0</v>
      </c>
      <c r="Z24" s="1">
        <f>IF($H24&gt;K24,MIN($H24-K24,L24-K24)*INDEX('2018 commission structure'!$A$15:$J$18,MATCH(Calculations!$E541,'2018 commission structure'!$A$15:$A$18,0),MATCH(Calculations!Z$1,'2018 commission structure'!$A$15:$J$15,0)),0)</f>
        <v>0</v>
      </c>
      <c r="AA24" s="1">
        <f>IF($H24&gt;L24,($H24-L24)*INDEX('2018 commission structure'!$A$15:$J$18,MATCH(Calculations!$E541,'2018 commission structure'!$A$15:$A$18,0),MATCH(Calculations!AA$1,'2018 commission structure'!$A$15:$J$15,0)),0)</f>
        <v>0</v>
      </c>
      <c r="AB24" s="1">
        <f t="shared" si="8"/>
        <v>64576.95</v>
      </c>
      <c r="AC24" s="1">
        <f t="shared" si="9"/>
        <v>176674.95</v>
      </c>
    </row>
    <row r="25" spans="1:29" x14ac:dyDescent="0.3">
      <c r="A25" s="20">
        <v>8911781207</v>
      </c>
      <c r="B25" s="1" t="s">
        <v>756</v>
      </c>
      <c r="C25" s="1" t="s">
        <v>755</v>
      </c>
      <c r="D25" s="1" t="s">
        <v>22432</v>
      </c>
      <c r="E25" s="1" t="s">
        <v>0</v>
      </c>
      <c r="F25" s="1">
        <v>54392</v>
      </c>
      <c r="G25" s="2">
        <v>20</v>
      </c>
      <c r="H25" s="1">
        <f>SUMIF('deals_closed '!D:D,A25,'deals_closed '!C:C)</f>
        <v>601807</v>
      </c>
      <c r="I25" s="1">
        <f>VLOOKUP(E25,'2018 commission structure'!$A$21:$I$24,9,FALSE)</f>
        <v>600000</v>
      </c>
      <c r="J25" s="1">
        <f t="shared" si="0"/>
        <v>750000</v>
      </c>
      <c r="K25" s="1">
        <f t="shared" si="1"/>
        <v>900000</v>
      </c>
      <c r="L25" s="1">
        <f t="shared" si="2"/>
        <v>1200000</v>
      </c>
      <c r="M25" s="16">
        <f t="shared" si="3"/>
        <v>1.0030116666666666</v>
      </c>
      <c r="N25" s="1" t="str">
        <f t="shared" si="4"/>
        <v>100-125%</v>
      </c>
      <c r="O25" s="1">
        <f>MIN($I25, $H25)*INDEX( '2018 commission structure'!$A$21:$I$24,
MATCH($E25,'2018 commission structure'!$A$21:$A$24,0),MATCH(O$1,'2018 commission structure'!$A$21:$I$21,0))</f>
        <v>78000</v>
      </c>
      <c r="P25" s="1">
        <f>IF($H25&gt;$I25, MIN($H25-$I25, J25-$I25)*
INDEX( '2018 commission structure'!$A$21:$I$24,
MATCH($E25,'2018 commission structure'!$A$21:$A$24, 0),
MATCH(P$1,'2018 commission structure'!$A$21:$I$21, 0)), 0)</f>
        <v>307.19</v>
      </c>
      <c r="Q25" s="1">
        <f>IF($H25&gt;J25, MIN($H25-J25, K25-J25)*
INDEX( '2018 commission structure'!$A$21:$I$24,
MATCH($E25,'2018 commission structure'!$A$21:$A$24, 0),
MATCH(Q$1,'2018 commission structure'!$A$21:$I$21, 0)), 0)</f>
        <v>0</v>
      </c>
      <c r="R25" s="1">
        <f>IF($H25&gt;K25, MIN($H25-K25, L25-K25)*
INDEX( '2018 commission structure'!$A$21:$I$24,
MATCH($E25,'2018 commission structure'!$A$21:$A$24, 0),
MATCH(R$1,'2018 commission structure'!$A$21:$I$21, 0)), 0)</f>
        <v>0</v>
      </c>
      <c r="S25" s="1">
        <f>IF($H25&gt;L25, ($H25-L25)*
INDEX( '2018 commission structure'!$A$21:$I$24,
MATCH($E25,'2018 commission structure'!$A$21:$A$24, 0),
MATCH(S$1,'2018 commission structure'!$A$21:$I$21, 0)), 0)</f>
        <v>0</v>
      </c>
      <c r="T25" s="1">
        <f t="shared" si="5"/>
        <v>78307.19</v>
      </c>
      <c r="U25" s="1">
        <f t="shared" si="6"/>
        <v>132699.19</v>
      </c>
      <c r="V25" s="16">
        <f t="shared" si="7"/>
        <v>4.5351218797944437</v>
      </c>
      <c r="W25" s="1">
        <f>MIN(H25,I25)*INDEX('2018 commission structure'!$A$15:$J$18,MATCH(Calculations!$E616,'2018 commission structure'!$A$15:$A$18,0),MATCH(Calculations!W$1,'2018 commission structure'!$A$15:$J$15,0))</f>
        <v>90000</v>
      </c>
      <c r="X25" s="1">
        <f>IF($H25&gt;I25,MIN($H25-I25,J25-I25))*INDEX('2018 commission structure'!$A$15:$J$18,MATCH(Calculations!$E616,'2018 commission structure'!$A$15:$A$18,0),MATCH(Calculations!X$1,'2018 commission structure'!$A$15:$J$15,0))</f>
        <v>325.26</v>
      </c>
      <c r="Y25" s="1">
        <f>IF($H25&gt;J25,MIN($H25-J25,K25-J25)*INDEX('2018 commission structure'!$A$15:$J$18,MATCH(Calculations!$E616,'2018 commission structure'!$A$15:$A$18,0),MATCH(Calculations!Y$1,'2018 commission structure'!$A$15:$J$15,0)),0)</f>
        <v>0</v>
      </c>
      <c r="Z25" s="1">
        <f>IF($H25&gt;K25,MIN($H25-K25,L25-K25)*INDEX('2018 commission structure'!$A$15:$J$18,MATCH(Calculations!$E616,'2018 commission structure'!$A$15:$A$18,0),MATCH(Calculations!Z$1,'2018 commission structure'!$A$15:$J$15,0)),0)</f>
        <v>0</v>
      </c>
      <c r="AA25" s="1">
        <f>IF($H25&gt;L25,($H25-L25)*INDEX('2018 commission structure'!$A$15:$J$18,MATCH(Calculations!$E616,'2018 commission structure'!$A$15:$A$18,0),MATCH(Calculations!AA$1,'2018 commission structure'!$A$15:$J$15,0)),0)</f>
        <v>0</v>
      </c>
      <c r="AB25" s="1">
        <f t="shared" si="8"/>
        <v>90325.26</v>
      </c>
      <c r="AC25" s="1">
        <f t="shared" si="9"/>
        <v>144717.26</v>
      </c>
    </row>
    <row r="26" spans="1:29" x14ac:dyDescent="0.3">
      <c r="A26" s="20">
        <v>9726644925</v>
      </c>
      <c r="B26" s="1" t="s">
        <v>981</v>
      </c>
      <c r="C26" s="1" t="s">
        <v>980</v>
      </c>
      <c r="D26" s="1" t="s">
        <v>22663</v>
      </c>
      <c r="E26" s="1" t="s">
        <v>12</v>
      </c>
      <c r="F26" s="1">
        <v>51437</v>
      </c>
      <c r="G26" s="2">
        <v>12</v>
      </c>
      <c r="H26" s="1">
        <f>SUMIF('deals_closed '!D:D,A26,'deals_closed '!C:C)</f>
        <v>358744</v>
      </c>
      <c r="I26" s="1">
        <f>VLOOKUP(E26,'2018 commission structure'!$A$21:$I$24,9,FALSE)</f>
        <v>500000</v>
      </c>
      <c r="J26" s="1">
        <f t="shared" si="0"/>
        <v>625000</v>
      </c>
      <c r="K26" s="1">
        <f t="shared" si="1"/>
        <v>750000</v>
      </c>
      <c r="L26" s="1">
        <f t="shared" si="2"/>
        <v>1000000</v>
      </c>
      <c r="M26" s="16">
        <f t="shared" si="3"/>
        <v>0.71748800000000001</v>
      </c>
      <c r="N26" s="1" t="str">
        <f t="shared" si="4"/>
        <v>0-100%</v>
      </c>
      <c r="O26" s="1">
        <f>MIN($I26, $H26)*INDEX( '2018 commission structure'!$A$21:$I$24,
MATCH($E26,'2018 commission structure'!$A$21:$A$24,0),MATCH(O$1,'2018 commission structure'!$A$21:$I$21,0))</f>
        <v>35874.400000000001</v>
      </c>
      <c r="P26" s="1">
        <f>IF($H26&gt;$I26, MIN($H26-$I26, J26-$I26)*
INDEX( '2018 commission structure'!$A$21:$I$24,
MATCH($E26,'2018 commission structure'!$A$21:$A$24, 0),
MATCH(P$1,'2018 commission structure'!$A$21:$I$21, 0)), 0)</f>
        <v>0</v>
      </c>
      <c r="Q26" s="1">
        <f>IF($H26&gt;J26, MIN($H26-J26, K26-J26)*
INDEX( '2018 commission structure'!$A$21:$I$24,
MATCH($E26,'2018 commission structure'!$A$21:$A$24, 0),
MATCH(Q$1,'2018 commission structure'!$A$21:$I$21, 0)), 0)</f>
        <v>0</v>
      </c>
      <c r="R26" s="1">
        <f>IF($H26&gt;K26, MIN($H26-K26, L26-K26)*
INDEX( '2018 commission structure'!$A$21:$I$24,
MATCH($E26,'2018 commission structure'!$A$21:$A$24, 0),
MATCH(R$1,'2018 commission structure'!$A$21:$I$21, 0)), 0)</f>
        <v>0</v>
      </c>
      <c r="S26" s="1">
        <f>IF($H26&gt;L26, ($H26-L26)*
INDEX( '2018 commission structure'!$A$21:$I$24,
MATCH($E26,'2018 commission structure'!$A$21:$A$24, 0),
MATCH(S$1,'2018 commission structure'!$A$21:$I$21, 0)), 0)</f>
        <v>0</v>
      </c>
      <c r="T26" s="1">
        <f t="shared" si="5"/>
        <v>35874.400000000001</v>
      </c>
      <c r="U26" s="1">
        <f t="shared" si="6"/>
        <v>87311.4</v>
      </c>
      <c r="V26" s="16">
        <f t="shared" si="7"/>
        <v>4.1087876268162002</v>
      </c>
      <c r="W26" s="1">
        <f>MIN(H26,I26)*INDEX('2018 commission structure'!$A$15:$J$18,MATCH(Calculations!$E501,'2018 commission structure'!$A$15:$A$18,0),MATCH(Calculations!W$1,'2018 commission structure'!$A$15:$J$15,0))</f>
        <v>53811.6</v>
      </c>
      <c r="X26" s="1">
        <f>IF($H26&gt;I26,MIN($H26-I26,J26-I26))*INDEX('2018 commission structure'!$A$15:$J$18,MATCH(Calculations!$E501,'2018 commission structure'!$A$15:$A$18,0),MATCH(Calculations!X$1,'2018 commission structure'!$A$15:$J$15,0))</f>
        <v>0</v>
      </c>
      <c r="Y26" s="1">
        <f>IF($H26&gt;J26,MIN($H26-J26,K26-J26)*INDEX('2018 commission structure'!$A$15:$J$18,MATCH(Calculations!$E501,'2018 commission structure'!$A$15:$A$18,0),MATCH(Calculations!Y$1,'2018 commission structure'!$A$15:$J$15,0)),0)</f>
        <v>0</v>
      </c>
      <c r="Z26" s="1">
        <f>IF($H26&gt;K26,MIN($H26-K26,L26-K26)*INDEX('2018 commission structure'!$A$15:$J$18,MATCH(Calculations!$E501,'2018 commission structure'!$A$15:$A$18,0),MATCH(Calculations!Z$1,'2018 commission structure'!$A$15:$J$15,0)),0)</f>
        <v>0</v>
      </c>
      <c r="AA26" s="1">
        <f>IF($H26&gt;L26,($H26-L26)*INDEX('2018 commission structure'!$A$15:$J$18,MATCH(Calculations!$E501,'2018 commission structure'!$A$15:$A$18,0),MATCH(Calculations!AA$1,'2018 commission structure'!$A$15:$J$15,0)),0)</f>
        <v>0</v>
      </c>
      <c r="AB26" s="1">
        <f t="shared" si="8"/>
        <v>53811.6</v>
      </c>
      <c r="AC26" s="1">
        <f t="shared" si="9"/>
        <v>105248.6</v>
      </c>
    </row>
    <row r="27" spans="1:29" x14ac:dyDescent="0.3">
      <c r="A27" s="20">
        <v>8841637323</v>
      </c>
      <c r="B27" s="1" t="s">
        <v>204</v>
      </c>
      <c r="C27" s="1" t="s">
        <v>203</v>
      </c>
      <c r="D27" s="1" t="s">
        <v>23013</v>
      </c>
      <c r="E27" s="1" t="s">
        <v>12</v>
      </c>
      <c r="F27" s="1">
        <v>40631</v>
      </c>
      <c r="G27" s="2">
        <v>11</v>
      </c>
      <c r="H27" s="1">
        <f>SUMIF('deals_closed '!D:D,A27,'deals_closed '!C:C)</f>
        <v>371993</v>
      </c>
      <c r="I27" s="1">
        <f>VLOOKUP(E27,'2018 commission structure'!$A$21:$I$24,9,FALSE)</f>
        <v>500000</v>
      </c>
      <c r="J27" s="1">
        <f t="shared" si="0"/>
        <v>625000</v>
      </c>
      <c r="K27" s="1">
        <f t="shared" si="1"/>
        <v>750000</v>
      </c>
      <c r="L27" s="1">
        <f t="shared" si="2"/>
        <v>1000000</v>
      </c>
      <c r="M27" s="16">
        <f t="shared" si="3"/>
        <v>0.74398600000000004</v>
      </c>
      <c r="N27" s="1" t="str">
        <f t="shared" si="4"/>
        <v>0-100%</v>
      </c>
      <c r="O27" s="1">
        <f>MIN($I27, $H27)*INDEX( '2018 commission structure'!$A$21:$I$24,
MATCH($E27,'2018 commission structure'!$A$21:$A$24,0),MATCH(O$1,'2018 commission structure'!$A$21:$I$21,0))</f>
        <v>37199.300000000003</v>
      </c>
      <c r="P27" s="1">
        <f>IF($H27&gt;$I27, MIN($H27-$I27, J27-$I27)*
INDEX( '2018 commission structure'!$A$21:$I$24,
MATCH($E27,'2018 commission structure'!$A$21:$A$24, 0),
MATCH(P$1,'2018 commission structure'!$A$21:$I$21, 0)), 0)</f>
        <v>0</v>
      </c>
      <c r="Q27" s="1">
        <f>IF($H27&gt;J27, MIN($H27-J27, K27-J27)*
INDEX( '2018 commission structure'!$A$21:$I$24,
MATCH($E27,'2018 commission structure'!$A$21:$A$24, 0),
MATCH(Q$1,'2018 commission structure'!$A$21:$I$21, 0)), 0)</f>
        <v>0</v>
      </c>
      <c r="R27" s="1">
        <f>IF($H27&gt;K27, MIN($H27-K27, L27-K27)*
INDEX( '2018 commission structure'!$A$21:$I$24,
MATCH($E27,'2018 commission structure'!$A$21:$A$24, 0),
MATCH(R$1,'2018 commission structure'!$A$21:$I$21, 0)), 0)</f>
        <v>0</v>
      </c>
      <c r="S27" s="1">
        <f>IF($H27&gt;L27, ($H27-L27)*
INDEX( '2018 commission structure'!$A$21:$I$24,
MATCH($E27,'2018 commission structure'!$A$21:$A$24, 0),
MATCH(S$1,'2018 commission structure'!$A$21:$I$21, 0)), 0)</f>
        <v>0</v>
      </c>
      <c r="T27" s="1">
        <f t="shared" si="5"/>
        <v>37199.300000000003</v>
      </c>
      <c r="U27" s="1">
        <f t="shared" si="6"/>
        <v>77830.3</v>
      </c>
      <c r="V27" s="16">
        <f t="shared" si="7"/>
        <v>4.7795395880524678</v>
      </c>
      <c r="W27" s="1">
        <f>MIN(H27,I27)*INDEX('2018 commission structure'!$A$15:$J$18,MATCH(Calculations!$E900,'2018 commission structure'!$A$15:$A$18,0),MATCH(Calculations!W$1,'2018 commission structure'!$A$15:$J$15,0))</f>
        <v>44639.159999999996</v>
      </c>
      <c r="X27" s="1">
        <f>IF($H27&gt;I27,MIN($H27-I27,J27-I27))*INDEX('2018 commission structure'!$A$15:$J$18,MATCH(Calculations!$E900,'2018 commission structure'!$A$15:$A$18,0),MATCH(Calculations!X$1,'2018 commission structure'!$A$15:$J$15,0))</f>
        <v>0</v>
      </c>
      <c r="Y27" s="1">
        <f>IF($H27&gt;J27,MIN($H27-J27,K27-J27)*INDEX('2018 commission structure'!$A$15:$J$18,MATCH(Calculations!$E900,'2018 commission structure'!$A$15:$A$18,0),MATCH(Calculations!Y$1,'2018 commission structure'!$A$15:$J$15,0)),0)</f>
        <v>0</v>
      </c>
      <c r="Z27" s="1">
        <f>IF($H27&gt;K27,MIN($H27-K27,L27-K27)*INDEX('2018 commission structure'!$A$15:$J$18,MATCH(Calculations!$E900,'2018 commission structure'!$A$15:$A$18,0),MATCH(Calculations!Z$1,'2018 commission structure'!$A$15:$J$15,0)),0)</f>
        <v>0</v>
      </c>
      <c r="AA27" s="1">
        <f>IF($H27&gt;L27,($H27-L27)*INDEX('2018 commission structure'!$A$15:$J$18,MATCH(Calculations!$E900,'2018 commission structure'!$A$15:$A$18,0),MATCH(Calculations!AA$1,'2018 commission structure'!$A$15:$J$15,0)),0)</f>
        <v>0</v>
      </c>
      <c r="AB27" s="1">
        <f t="shared" si="8"/>
        <v>44639.159999999996</v>
      </c>
      <c r="AC27" s="1">
        <f t="shared" si="9"/>
        <v>85270.16</v>
      </c>
    </row>
    <row r="28" spans="1:29" x14ac:dyDescent="0.3">
      <c r="A28" s="20">
        <v>6836716731</v>
      </c>
      <c r="B28" s="1" t="s">
        <v>1209</v>
      </c>
      <c r="C28" s="1" t="s">
        <v>1208</v>
      </c>
      <c r="D28" s="1" t="s">
        <v>22661</v>
      </c>
      <c r="E28" s="1" t="s">
        <v>3</v>
      </c>
      <c r="F28" s="1">
        <v>91423</v>
      </c>
      <c r="G28" s="2">
        <v>17</v>
      </c>
      <c r="H28" s="1">
        <f>SUMIF('deals_closed '!D:D,A28,'deals_closed '!C:C)</f>
        <v>546387</v>
      </c>
      <c r="I28" s="1">
        <f>VLOOKUP(E28,'2018 commission structure'!$A$21:$I$24,9,FALSE)</f>
        <v>750000</v>
      </c>
      <c r="J28" s="1">
        <f t="shared" si="0"/>
        <v>937500</v>
      </c>
      <c r="K28" s="1">
        <f t="shared" si="1"/>
        <v>1125000</v>
      </c>
      <c r="L28" s="1">
        <f t="shared" si="2"/>
        <v>1500000</v>
      </c>
      <c r="M28" s="16">
        <f t="shared" si="3"/>
        <v>0.72851600000000005</v>
      </c>
      <c r="N28" s="1" t="str">
        <f t="shared" si="4"/>
        <v>0-100%</v>
      </c>
      <c r="O28" s="1">
        <f>MIN($I28, $H28)*INDEX( '2018 commission structure'!$A$21:$I$24,
MATCH($E28,'2018 commission structure'!$A$21:$A$24,0),MATCH(O$1,'2018 commission structure'!$A$21:$I$21,0))</f>
        <v>81958.05</v>
      </c>
      <c r="P28" s="1">
        <f>IF($H28&gt;$I28, MIN($H28-$I28, J28-$I28)*
INDEX( '2018 commission structure'!$A$21:$I$24,
MATCH($E28,'2018 commission structure'!$A$21:$A$24, 0),
MATCH(P$1,'2018 commission structure'!$A$21:$I$21, 0)), 0)</f>
        <v>0</v>
      </c>
      <c r="Q28" s="1">
        <f>IF($H28&gt;J28, MIN($H28-J28, K28-J28)*
INDEX( '2018 commission structure'!$A$21:$I$24,
MATCH($E28,'2018 commission structure'!$A$21:$A$24, 0),
MATCH(Q$1,'2018 commission structure'!$A$21:$I$21, 0)), 0)</f>
        <v>0</v>
      </c>
      <c r="R28" s="1">
        <f>IF($H28&gt;K28, MIN($H28-K28, L28-K28)*
INDEX( '2018 commission structure'!$A$21:$I$24,
MATCH($E28,'2018 commission structure'!$A$21:$A$24, 0),
MATCH(R$1,'2018 commission structure'!$A$21:$I$21, 0)), 0)</f>
        <v>0</v>
      </c>
      <c r="S28" s="1">
        <f>IF($H28&gt;L28, ($H28-L28)*
INDEX( '2018 commission structure'!$A$21:$I$24,
MATCH($E28,'2018 commission structure'!$A$21:$A$24, 0),
MATCH(S$1,'2018 commission structure'!$A$21:$I$21, 0)), 0)</f>
        <v>0</v>
      </c>
      <c r="T28" s="1">
        <f t="shared" si="5"/>
        <v>81958.05</v>
      </c>
      <c r="U28" s="1">
        <f t="shared" si="6"/>
        <v>173381.05</v>
      </c>
      <c r="V28" s="16">
        <f t="shared" si="7"/>
        <v>3.1513651578416444</v>
      </c>
      <c r="W28" s="1">
        <f>MIN(H28,I28)*INDEX('2018 commission structure'!$A$15:$J$18,MATCH(Calculations!$E381,'2018 commission structure'!$A$15:$A$18,0),MATCH(Calculations!W$1,'2018 commission structure'!$A$15:$J$15,0))</f>
        <v>81958.05</v>
      </c>
      <c r="X28" s="1">
        <f>IF($H28&gt;I28,MIN($H28-I28,J28-I28))*INDEX('2018 commission structure'!$A$15:$J$18,MATCH(Calculations!$E381,'2018 commission structure'!$A$15:$A$18,0),MATCH(Calculations!X$1,'2018 commission structure'!$A$15:$J$15,0))</f>
        <v>0</v>
      </c>
      <c r="Y28" s="1">
        <f>IF($H28&gt;J28,MIN($H28-J28,K28-J28)*INDEX('2018 commission structure'!$A$15:$J$18,MATCH(Calculations!$E381,'2018 commission structure'!$A$15:$A$18,0),MATCH(Calculations!Y$1,'2018 commission structure'!$A$15:$J$15,0)),0)</f>
        <v>0</v>
      </c>
      <c r="Z28" s="1">
        <f>IF($H28&gt;K28,MIN($H28-K28,L28-K28)*INDEX('2018 commission structure'!$A$15:$J$18,MATCH(Calculations!$E381,'2018 commission structure'!$A$15:$A$18,0),MATCH(Calculations!Z$1,'2018 commission structure'!$A$15:$J$15,0)),0)</f>
        <v>0</v>
      </c>
      <c r="AA28" s="1">
        <f>IF($H28&gt;L28,($H28-L28)*INDEX('2018 commission structure'!$A$15:$J$18,MATCH(Calculations!$E381,'2018 commission structure'!$A$15:$A$18,0),MATCH(Calculations!AA$1,'2018 commission structure'!$A$15:$J$15,0)),0)</f>
        <v>0</v>
      </c>
      <c r="AB28" s="1">
        <f t="shared" si="8"/>
        <v>81958.05</v>
      </c>
      <c r="AC28" s="1">
        <f t="shared" si="9"/>
        <v>173381.05</v>
      </c>
    </row>
    <row r="29" spans="1:29" x14ac:dyDescent="0.3">
      <c r="A29" s="20">
        <v>4689682046</v>
      </c>
      <c r="B29" s="1" t="s">
        <v>1490</v>
      </c>
      <c r="C29" s="1" t="s">
        <v>1489</v>
      </c>
      <c r="D29" s="1" t="s">
        <v>22433</v>
      </c>
      <c r="E29" s="1" t="s">
        <v>12</v>
      </c>
      <c r="F29" s="1">
        <v>61679</v>
      </c>
      <c r="G29" s="2">
        <v>12</v>
      </c>
      <c r="H29" s="1">
        <f>SUMIF('deals_closed '!D:D,A29,'deals_closed '!C:C)</f>
        <v>372405</v>
      </c>
      <c r="I29" s="1">
        <f>VLOOKUP(E29,'2018 commission structure'!$A$21:$I$24,9,FALSE)</f>
        <v>500000</v>
      </c>
      <c r="J29" s="1">
        <f t="shared" si="0"/>
        <v>625000</v>
      </c>
      <c r="K29" s="1">
        <f t="shared" si="1"/>
        <v>750000</v>
      </c>
      <c r="L29" s="1">
        <f t="shared" si="2"/>
        <v>1000000</v>
      </c>
      <c r="M29" s="16">
        <f t="shared" si="3"/>
        <v>0.74480999999999997</v>
      </c>
      <c r="N29" s="1" t="str">
        <f t="shared" si="4"/>
        <v>0-100%</v>
      </c>
      <c r="O29" s="1">
        <f>MIN($I29, $H29)*INDEX( '2018 commission structure'!$A$21:$I$24,
MATCH($E29,'2018 commission structure'!$A$21:$A$24,0),MATCH(O$1,'2018 commission structure'!$A$21:$I$21,0))</f>
        <v>37240.5</v>
      </c>
      <c r="P29" s="1">
        <f>IF($H29&gt;$I29, MIN($H29-$I29, J29-$I29)*
INDEX( '2018 commission structure'!$A$21:$I$24,
MATCH($E29,'2018 commission structure'!$A$21:$A$24, 0),
MATCH(P$1,'2018 commission structure'!$A$21:$I$21, 0)), 0)</f>
        <v>0</v>
      </c>
      <c r="Q29" s="1">
        <f>IF($H29&gt;J29, MIN($H29-J29, K29-J29)*
INDEX( '2018 commission structure'!$A$21:$I$24,
MATCH($E29,'2018 commission structure'!$A$21:$A$24, 0),
MATCH(Q$1,'2018 commission structure'!$A$21:$I$21, 0)), 0)</f>
        <v>0</v>
      </c>
      <c r="R29" s="1">
        <f>IF($H29&gt;K29, MIN($H29-K29, L29-K29)*
INDEX( '2018 commission structure'!$A$21:$I$24,
MATCH($E29,'2018 commission structure'!$A$21:$A$24, 0),
MATCH(R$1,'2018 commission structure'!$A$21:$I$21, 0)), 0)</f>
        <v>0</v>
      </c>
      <c r="S29" s="1">
        <f>IF($H29&gt;L29, ($H29-L29)*
INDEX( '2018 commission structure'!$A$21:$I$24,
MATCH($E29,'2018 commission structure'!$A$21:$A$24, 0),
MATCH(S$1,'2018 commission structure'!$A$21:$I$21, 0)), 0)</f>
        <v>0</v>
      </c>
      <c r="T29" s="1">
        <f t="shared" si="5"/>
        <v>37240.5</v>
      </c>
      <c r="U29" s="1">
        <f t="shared" si="6"/>
        <v>98919.5</v>
      </c>
      <c r="V29" s="16">
        <f t="shared" si="7"/>
        <v>3.7647278847952124</v>
      </c>
      <c r="W29" s="1">
        <f>MIN(H29,I29)*INDEX('2018 commission structure'!$A$15:$J$18,MATCH(Calculations!$E234,'2018 commission structure'!$A$15:$A$18,0),MATCH(Calculations!W$1,'2018 commission structure'!$A$15:$J$15,0))</f>
        <v>44688.6</v>
      </c>
      <c r="X29" s="1">
        <f>IF($H29&gt;I29,MIN($H29-I29,J29-I29))*INDEX('2018 commission structure'!$A$15:$J$18,MATCH(Calculations!$E234,'2018 commission structure'!$A$15:$A$18,0),MATCH(Calculations!X$1,'2018 commission structure'!$A$15:$J$15,0))</f>
        <v>0</v>
      </c>
      <c r="Y29" s="1">
        <f>IF($H29&gt;J29,MIN($H29-J29,K29-J29)*INDEX('2018 commission structure'!$A$15:$J$18,MATCH(Calculations!$E234,'2018 commission structure'!$A$15:$A$18,0),MATCH(Calculations!Y$1,'2018 commission structure'!$A$15:$J$15,0)),0)</f>
        <v>0</v>
      </c>
      <c r="Z29" s="1">
        <f>IF($H29&gt;K29,MIN($H29-K29,L29-K29)*INDEX('2018 commission structure'!$A$15:$J$18,MATCH(Calculations!$E234,'2018 commission structure'!$A$15:$A$18,0),MATCH(Calculations!Z$1,'2018 commission structure'!$A$15:$J$15,0)),0)</f>
        <v>0</v>
      </c>
      <c r="AA29" s="1">
        <f>IF($H29&gt;L29,($H29-L29)*INDEX('2018 commission structure'!$A$15:$J$18,MATCH(Calculations!$E234,'2018 commission structure'!$A$15:$A$18,0),MATCH(Calculations!AA$1,'2018 commission structure'!$A$15:$J$15,0)),0)</f>
        <v>0</v>
      </c>
      <c r="AB29" s="1">
        <f t="shared" si="8"/>
        <v>44688.6</v>
      </c>
      <c r="AC29" s="1">
        <f t="shared" si="9"/>
        <v>106367.6</v>
      </c>
    </row>
    <row r="30" spans="1:29" x14ac:dyDescent="0.3">
      <c r="A30" s="20">
        <v>9023313240</v>
      </c>
      <c r="B30" s="1" t="s">
        <v>1903</v>
      </c>
      <c r="C30" s="1" t="s">
        <v>1902</v>
      </c>
      <c r="D30" s="1" t="s">
        <v>22423</v>
      </c>
      <c r="E30" s="1" t="s">
        <v>3</v>
      </c>
      <c r="F30" s="1">
        <v>119728</v>
      </c>
      <c r="G30" s="2">
        <v>17</v>
      </c>
      <c r="H30" s="1">
        <f>SUMIF('deals_closed '!D:D,A30,'deals_closed '!C:C)</f>
        <v>714914</v>
      </c>
      <c r="I30" s="1">
        <f>VLOOKUP(E30,'2018 commission structure'!$A$21:$I$24,9,FALSE)</f>
        <v>750000</v>
      </c>
      <c r="J30" s="1">
        <f t="shared" si="0"/>
        <v>937500</v>
      </c>
      <c r="K30" s="1">
        <f t="shared" si="1"/>
        <v>1125000</v>
      </c>
      <c r="L30" s="1">
        <f t="shared" si="2"/>
        <v>1500000</v>
      </c>
      <c r="M30" s="16">
        <f t="shared" si="3"/>
        <v>0.95321866666666666</v>
      </c>
      <c r="N30" s="1" t="str">
        <f t="shared" si="4"/>
        <v>0-100%</v>
      </c>
      <c r="O30" s="1">
        <f>MIN($I30, $H30)*INDEX( '2018 commission structure'!$A$21:$I$24,
MATCH($E30,'2018 commission structure'!$A$21:$A$24,0),MATCH(O$1,'2018 commission structure'!$A$21:$I$21,0))</f>
        <v>107237.09999999999</v>
      </c>
      <c r="P30" s="1">
        <f>IF($H30&gt;$I30, MIN($H30-$I30, J30-$I30)*
INDEX( '2018 commission structure'!$A$21:$I$24,
MATCH($E30,'2018 commission structure'!$A$21:$A$24, 0),
MATCH(P$1,'2018 commission structure'!$A$21:$I$21, 0)), 0)</f>
        <v>0</v>
      </c>
      <c r="Q30" s="1">
        <f>IF($H30&gt;J30, MIN($H30-J30, K30-J30)*
INDEX( '2018 commission structure'!$A$21:$I$24,
MATCH($E30,'2018 commission structure'!$A$21:$A$24, 0),
MATCH(Q$1,'2018 commission structure'!$A$21:$I$21, 0)), 0)</f>
        <v>0</v>
      </c>
      <c r="R30" s="1">
        <f>IF($H30&gt;K30, MIN($H30-K30, L30-K30)*
INDEX( '2018 commission structure'!$A$21:$I$24,
MATCH($E30,'2018 commission structure'!$A$21:$A$24, 0),
MATCH(R$1,'2018 commission structure'!$A$21:$I$21, 0)), 0)</f>
        <v>0</v>
      </c>
      <c r="S30" s="1">
        <f>IF($H30&gt;L30, ($H30-L30)*
INDEX( '2018 commission structure'!$A$21:$I$24,
MATCH($E30,'2018 commission structure'!$A$21:$A$24, 0),
MATCH(S$1,'2018 commission structure'!$A$21:$I$21, 0)), 0)</f>
        <v>0</v>
      </c>
      <c r="T30" s="1">
        <f t="shared" si="5"/>
        <v>107237.09999999999</v>
      </c>
      <c r="U30" s="1">
        <f t="shared" si="6"/>
        <v>226965.09999999998</v>
      </c>
      <c r="V30" s="16">
        <f t="shared" si="7"/>
        <v>3.1498851585552141</v>
      </c>
      <c r="W30" s="1">
        <f>MIN(H30,I30)*INDEX('2018 commission structure'!$A$15:$J$18,MATCH(Calculations!$E11,'2018 commission structure'!$A$15:$A$18,0),MATCH(Calculations!W$1,'2018 commission structure'!$A$15:$J$15,0))</f>
        <v>85789.68</v>
      </c>
      <c r="X30" s="1">
        <f>IF($H30&gt;I30,MIN($H30-I30,J30-I30))*INDEX('2018 commission structure'!$A$15:$J$18,MATCH(Calculations!$E11,'2018 commission structure'!$A$15:$A$18,0),MATCH(Calculations!X$1,'2018 commission structure'!$A$15:$J$15,0))</f>
        <v>0</v>
      </c>
      <c r="Y30" s="1">
        <f>IF($H30&gt;J30,MIN($H30-J30,K30-J30)*INDEX('2018 commission structure'!$A$15:$J$18,MATCH(Calculations!$E11,'2018 commission structure'!$A$15:$A$18,0),MATCH(Calculations!Y$1,'2018 commission structure'!$A$15:$J$15,0)),0)</f>
        <v>0</v>
      </c>
      <c r="Z30" s="1">
        <f>IF($H30&gt;K30,MIN($H30-K30,L30-K30)*INDEX('2018 commission structure'!$A$15:$J$18,MATCH(Calculations!$E11,'2018 commission structure'!$A$15:$A$18,0),MATCH(Calculations!Z$1,'2018 commission structure'!$A$15:$J$15,0)),0)</f>
        <v>0</v>
      </c>
      <c r="AA30" s="1">
        <f>IF($H30&gt;L30,($H30-L30)*INDEX('2018 commission structure'!$A$15:$J$18,MATCH(Calculations!$E11,'2018 commission structure'!$A$15:$A$18,0),MATCH(Calculations!AA$1,'2018 commission structure'!$A$15:$J$15,0)),0)</f>
        <v>0</v>
      </c>
      <c r="AB30" s="1">
        <f t="shared" si="8"/>
        <v>85789.68</v>
      </c>
      <c r="AC30" s="1">
        <f t="shared" si="9"/>
        <v>205517.68</v>
      </c>
    </row>
    <row r="31" spans="1:29" x14ac:dyDescent="0.3">
      <c r="A31" s="20">
        <v>4236713853</v>
      </c>
      <c r="B31" s="1" t="s">
        <v>1493</v>
      </c>
      <c r="C31" s="1" t="s">
        <v>1492</v>
      </c>
      <c r="D31" s="1" t="s">
        <v>22911</v>
      </c>
      <c r="E31" s="1" t="s">
        <v>3</v>
      </c>
      <c r="F31" s="1">
        <v>114723</v>
      </c>
      <c r="G31" s="2">
        <v>15</v>
      </c>
      <c r="H31" s="1">
        <f>SUMIF('deals_closed '!D:D,A31,'deals_closed '!C:C)</f>
        <v>637396</v>
      </c>
      <c r="I31" s="1">
        <f>VLOOKUP(E31,'2018 commission structure'!$A$21:$I$24,9,FALSE)</f>
        <v>750000</v>
      </c>
      <c r="J31" s="1">
        <f t="shared" si="0"/>
        <v>937500</v>
      </c>
      <c r="K31" s="1">
        <f t="shared" si="1"/>
        <v>1125000</v>
      </c>
      <c r="L31" s="1">
        <f t="shared" si="2"/>
        <v>1500000</v>
      </c>
      <c r="M31" s="16">
        <f t="shared" si="3"/>
        <v>0.84986133333333336</v>
      </c>
      <c r="N31" s="1" t="str">
        <f t="shared" si="4"/>
        <v>0-100%</v>
      </c>
      <c r="O31" s="1">
        <f>MIN($I31, $H31)*INDEX( '2018 commission structure'!$A$21:$I$24,
MATCH($E31,'2018 commission structure'!$A$21:$A$24,0),MATCH(O$1,'2018 commission structure'!$A$21:$I$21,0))</f>
        <v>95609.4</v>
      </c>
      <c r="P31" s="1">
        <f>IF($H31&gt;$I31, MIN($H31-$I31, J31-$I31)*
INDEX( '2018 commission structure'!$A$21:$I$24,
MATCH($E31,'2018 commission structure'!$A$21:$A$24, 0),
MATCH(P$1,'2018 commission structure'!$A$21:$I$21, 0)), 0)</f>
        <v>0</v>
      </c>
      <c r="Q31" s="1">
        <f>IF($H31&gt;J31, MIN($H31-J31, K31-J31)*
INDEX( '2018 commission structure'!$A$21:$I$24,
MATCH($E31,'2018 commission structure'!$A$21:$A$24, 0),
MATCH(Q$1,'2018 commission structure'!$A$21:$I$21, 0)), 0)</f>
        <v>0</v>
      </c>
      <c r="R31" s="1">
        <f>IF($H31&gt;K31, MIN($H31-K31, L31-K31)*
INDEX( '2018 commission structure'!$A$21:$I$24,
MATCH($E31,'2018 commission structure'!$A$21:$A$24, 0),
MATCH(R$1,'2018 commission structure'!$A$21:$I$21, 0)), 0)</f>
        <v>0</v>
      </c>
      <c r="S31" s="1">
        <f>IF($H31&gt;L31, ($H31-L31)*
INDEX( '2018 commission structure'!$A$21:$I$24,
MATCH($E31,'2018 commission structure'!$A$21:$A$24, 0),
MATCH(S$1,'2018 commission structure'!$A$21:$I$21, 0)), 0)</f>
        <v>0</v>
      </c>
      <c r="T31" s="1">
        <f t="shared" si="5"/>
        <v>95609.4</v>
      </c>
      <c r="U31" s="1">
        <f t="shared" si="6"/>
        <v>210332.4</v>
      </c>
      <c r="V31" s="16">
        <f t="shared" si="7"/>
        <v>3.0304223220007951</v>
      </c>
      <c r="W31" s="1">
        <f>MIN(H31,I31)*INDEX('2018 commission structure'!$A$15:$J$18,MATCH(Calculations!$E232,'2018 commission structure'!$A$15:$A$18,0),MATCH(Calculations!W$1,'2018 commission structure'!$A$15:$J$15,0))</f>
        <v>95609.4</v>
      </c>
      <c r="X31" s="1">
        <f>IF($H31&gt;I31,MIN($H31-I31,J31-I31))*INDEX('2018 commission structure'!$A$15:$J$18,MATCH(Calculations!$E232,'2018 commission structure'!$A$15:$A$18,0),MATCH(Calculations!X$1,'2018 commission structure'!$A$15:$J$15,0))</f>
        <v>0</v>
      </c>
      <c r="Y31" s="1">
        <f>IF($H31&gt;J31,MIN($H31-J31,K31-J31)*INDEX('2018 commission structure'!$A$15:$J$18,MATCH(Calculations!$E232,'2018 commission structure'!$A$15:$A$18,0),MATCH(Calculations!Y$1,'2018 commission structure'!$A$15:$J$15,0)),0)</f>
        <v>0</v>
      </c>
      <c r="Z31" s="1">
        <f>IF($H31&gt;K31,MIN($H31-K31,L31-K31)*INDEX('2018 commission structure'!$A$15:$J$18,MATCH(Calculations!$E232,'2018 commission structure'!$A$15:$A$18,0),MATCH(Calculations!Z$1,'2018 commission structure'!$A$15:$J$15,0)),0)</f>
        <v>0</v>
      </c>
      <c r="AA31" s="1">
        <f>IF($H31&gt;L31,($H31-L31)*INDEX('2018 commission structure'!$A$15:$J$18,MATCH(Calculations!$E232,'2018 commission structure'!$A$15:$A$18,0),MATCH(Calculations!AA$1,'2018 commission structure'!$A$15:$J$15,0)),0)</f>
        <v>0</v>
      </c>
      <c r="AB31" s="1">
        <f t="shared" si="8"/>
        <v>95609.4</v>
      </c>
      <c r="AC31" s="1">
        <f t="shared" si="9"/>
        <v>210332.4</v>
      </c>
    </row>
    <row r="32" spans="1:29" x14ac:dyDescent="0.3">
      <c r="A32" s="20">
        <v>9229113786</v>
      </c>
      <c r="B32" s="1" t="s">
        <v>1179</v>
      </c>
      <c r="C32" s="1" t="s">
        <v>1178</v>
      </c>
      <c r="D32" s="1" t="s">
        <v>22377</v>
      </c>
      <c r="E32" s="1" t="s">
        <v>12</v>
      </c>
      <c r="F32" s="1">
        <v>64025</v>
      </c>
      <c r="G32" s="2">
        <v>11</v>
      </c>
      <c r="H32" s="1">
        <f>SUMIF('deals_closed '!D:D,A32,'deals_closed '!C:C)</f>
        <v>373695</v>
      </c>
      <c r="I32" s="1">
        <f>VLOOKUP(E32,'2018 commission structure'!$A$21:$I$24,9,FALSE)</f>
        <v>500000</v>
      </c>
      <c r="J32" s="1">
        <f t="shared" si="0"/>
        <v>625000</v>
      </c>
      <c r="K32" s="1">
        <f t="shared" si="1"/>
        <v>750000</v>
      </c>
      <c r="L32" s="1">
        <f t="shared" si="2"/>
        <v>1000000</v>
      </c>
      <c r="M32" s="16">
        <f t="shared" si="3"/>
        <v>0.74739</v>
      </c>
      <c r="N32" s="1" t="str">
        <f t="shared" si="4"/>
        <v>0-100%</v>
      </c>
      <c r="O32" s="1">
        <f>MIN($I32, $H32)*INDEX( '2018 commission structure'!$A$21:$I$24,
MATCH($E32,'2018 commission structure'!$A$21:$A$24,0),MATCH(O$1,'2018 commission structure'!$A$21:$I$21,0))</f>
        <v>37369.5</v>
      </c>
      <c r="P32" s="1">
        <f>IF($H32&gt;$I32, MIN($H32-$I32, J32-$I32)*
INDEX( '2018 commission structure'!$A$21:$I$24,
MATCH($E32,'2018 commission structure'!$A$21:$A$24, 0),
MATCH(P$1,'2018 commission structure'!$A$21:$I$21, 0)), 0)</f>
        <v>0</v>
      </c>
      <c r="Q32" s="1">
        <f>IF($H32&gt;J32, MIN($H32-J32, K32-J32)*
INDEX( '2018 commission structure'!$A$21:$I$24,
MATCH($E32,'2018 commission structure'!$A$21:$A$24, 0),
MATCH(Q$1,'2018 commission structure'!$A$21:$I$21, 0)), 0)</f>
        <v>0</v>
      </c>
      <c r="R32" s="1">
        <f>IF($H32&gt;K32, MIN($H32-K32, L32-K32)*
INDEX( '2018 commission structure'!$A$21:$I$24,
MATCH($E32,'2018 commission structure'!$A$21:$A$24, 0),
MATCH(R$1,'2018 commission structure'!$A$21:$I$21, 0)), 0)</f>
        <v>0</v>
      </c>
      <c r="S32" s="1">
        <f>IF($H32&gt;L32, ($H32-L32)*
INDEX( '2018 commission structure'!$A$21:$I$24,
MATCH($E32,'2018 commission structure'!$A$21:$A$24, 0),
MATCH(S$1,'2018 commission structure'!$A$21:$I$21, 0)), 0)</f>
        <v>0</v>
      </c>
      <c r="T32" s="1">
        <f t="shared" si="5"/>
        <v>37369.5</v>
      </c>
      <c r="U32" s="1">
        <f t="shared" si="6"/>
        <v>101394.5</v>
      </c>
      <c r="V32" s="16">
        <f t="shared" si="7"/>
        <v>3.6855549364117381</v>
      </c>
      <c r="W32" s="1">
        <f>MIN(H32,I32)*INDEX('2018 commission structure'!$A$15:$J$18,MATCH(Calculations!$E396,'2018 commission structure'!$A$15:$A$18,0),MATCH(Calculations!W$1,'2018 commission structure'!$A$15:$J$15,0))</f>
        <v>56054.25</v>
      </c>
      <c r="X32" s="1">
        <f>IF($H32&gt;I32,MIN($H32-I32,J32-I32))*INDEX('2018 commission structure'!$A$15:$J$18,MATCH(Calculations!$E396,'2018 commission structure'!$A$15:$A$18,0),MATCH(Calculations!X$1,'2018 commission structure'!$A$15:$J$15,0))</f>
        <v>0</v>
      </c>
      <c r="Y32" s="1">
        <f>IF($H32&gt;J32,MIN($H32-J32,K32-J32)*INDEX('2018 commission structure'!$A$15:$J$18,MATCH(Calculations!$E396,'2018 commission structure'!$A$15:$A$18,0),MATCH(Calculations!Y$1,'2018 commission structure'!$A$15:$J$15,0)),0)</f>
        <v>0</v>
      </c>
      <c r="Z32" s="1">
        <f>IF($H32&gt;K32,MIN($H32-K32,L32-K32)*INDEX('2018 commission structure'!$A$15:$J$18,MATCH(Calculations!$E396,'2018 commission structure'!$A$15:$A$18,0),MATCH(Calculations!Z$1,'2018 commission structure'!$A$15:$J$15,0)),0)</f>
        <v>0</v>
      </c>
      <c r="AA32" s="1">
        <f>IF($H32&gt;L32,($H32-L32)*INDEX('2018 commission structure'!$A$15:$J$18,MATCH(Calculations!$E396,'2018 commission structure'!$A$15:$A$18,0),MATCH(Calculations!AA$1,'2018 commission structure'!$A$15:$J$15,0)),0)</f>
        <v>0</v>
      </c>
      <c r="AB32" s="1">
        <f t="shared" si="8"/>
        <v>56054.25</v>
      </c>
      <c r="AC32" s="1">
        <f t="shared" si="9"/>
        <v>120079.25</v>
      </c>
    </row>
    <row r="33" spans="1:29" x14ac:dyDescent="0.3">
      <c r="A33" s="20">
        <v>8977805007</v>
      </c>
      <c r="B33" s="1" t="s">
        <v>1868</v>
      </c>
      <c r="C33" s="1" t="s">
        <v>1867</v>
      </c>
      <c r="D33" s="1" t="s">
        <v>22429</v>
      </c>
      <c r="E33" s="1" t="s">
        <v>0</v>
      </c>
      <c r="F33" s="1">
        <v>67739</v>
      </c>
      <c r="G33" s="2">
        <v>17</v>
      </c>
      <c r="H33" s="1">
        <f>SUMIF('deals_closed '!D:D,A33,'deals_closed '!C:C)</f>
        <v>602144</v>
      </c>
      <c r="I33" s="1">
        <f>VLOOKUP(E33,'2018 commission structure'!$A$21:$I$24,9,FALSE)</f>
        <v>600000</v>
      </c>
      <c r="J33" s="1">
        <f t="shared" si="0"/>
        <v>750000</v>
      </c>
      <c r="K33" s="1">
        <f t="shared" si="1"/>
        <v>900000</v>
      </c>
      <c r="L33" s="1">
        <f t="shared" si="2"/>
        <v>1200000</v>
      </c>
      <c r="M33" s="16">
        <f t="shared" si="3"/>
        <v>1.0035733333333334</v>
      </c>
      <c r="N33" s="1" t="str">
        <f t="shared" si="4"/>
        <v>100-125%</v>
      </c>
      <c r="O33" s="1">
        <f>MIN($I33, $H33)*INDEX( '2018 commission structure'!$A$21:$I$24,
MATCH($E33,'2018 commission structure'!$A$21:$A$24,0),MATCH(O$1,'2018 commission structure'!$A$21:$I$21,0))</f>
        <v>78000</v>
      </c>
      <c r="P33" s="1">
        <f>IF($H33&gt;$I33, MIN($H33-$I33, J33-$I33)*
INDEX( '2018 commission structure'!$A$21:$I$24,
MATCH($E33,'2018 commission structure'!$A$21:$A$24, 0),
MATCH(P$1,'2018 commission structure'!$A$21:$I$21, 0)), 0)</f>
        <v>364.48</v>
      </c>
      <c r="Q33" s="1">
        <f>IF($H33&gt;J33, MIN($H33-J33, K33-J33)*
INDEX( '2018 commission structure'!$A$21:$I$24,
MATCH($E33,'2018 commission structure'!$A$21:$A$24, 0),
MATCH(Q$1,'2018 commission structure'!$A$21:$I$21, 0)), 0)</f>
        <v>0</v>
      </c>
      <c r="R33" s="1">
        <f>IF($H33&gt;K33, MIN($H33-K33, L33-K33)*
INDEX( '2018 commission structure'!$A$21:$I$24,
MATCH($E33,'2018 commission structure'!$A$21:$A$24, 0),
MATCH(R$1,'2018 commission structure'!$A$21:$I$21, 0)), 0)</f>
        <v>0</v>
      </c>
      <c r="S33" s="1">
        <f>IF($H33&gt;L33, ($H33-L33)*
INDEX( '2018 commission structure'!$A$21:$I$24,
MATCH($E33,'2018 commission structure'!$A$21:$A$24, 0),
MATCH(S$1,'2018 commission structure'!$A$21:$I$21, 0)), 0)</f>
        <v>0</v>
      </c>
      <c r="T33" s="1">
        <f t="shared" si="5"/>
        <v>78364.479999999996</v>
      </c>
      <c r="U33" s="1">
        <f t="shared" si="6"/>
        <v>146103.47999999998</v>
      </c>
      <c r="V33" s="16">
        <f t="shared" si="7"/>
        <v>4.1213528931685959</v>
      </c>
      <c r="W33" s="1">
        <f>MIN(H33,I33)*INDEX('2018 commission structure'!$A$15:$J$18,MATCH(Calculations!$E29,'2018 commission structure'!$A$15:$A$18,0),MATCH(Calculations!W$1,'2018 commission structure'!$A$15:$J$15,0))</f>
        <v>72000</v>
      </c>
      <c r="X33" s="1">
        <f>IF($H33&gt;I33,MIN($H33-I33,J33-I33))*INDEX('2018 commission structure'!$A$15:$J$18,MATCH(Calculations!$E29,'2018 commission structure'!$A$15:$A$18,0),MATCH(Calculations!X$1,'2018 commission structure'!$A$15:$J$15,0))</f>
        <v>364.48</v>
      </c>
      <c r="Y33" s="1">
        <f>IF($H33&gt;J33,MIN($H33-J33,K33-J33)*INDEX('2018 commission structure'!$A$15:$J$18,MATCH(Calculations!$E29,'2018 commission structure'!$A$15:$A$18,0),MATCH(Calculations!Y$1,'2018 commission structure'!$A$15:$J$15,0)),0)</f>
        <v>0</v>
      </c>
      <c r="Z33" s="1">
        <f>IF($H33&gt;K33,MIN($H33-K33,L33-K33)*INDEX('2018 commission structure'!$A$15:$J$18,MATCH(Calculations!$E29,'2018 commission structure'!$A$15:$A$18,0),MATCH(Calculations!Z$1,'2018 commission structure'!$A$15:$J$15,0)),0)</f>
        <v>0</v>
      </c>
      <c r="AA33" s="1">
        <f>IF($H33&gt;L33,($H33-L33)*INDEX('2018 commission structure'!$A$15:$J$18,MATCH(Calculations!$E29,'2018 commission structure'!$A$15:$A$18,0),MATCH(Calculations!AA$1,'2018 commission structure'!$A$15:$J$15,0)),0)</f>
        <v>0</v>
      </c>
      <c r="AB33" s="1">
        <f t="shared" si="8"/>
        <v>72364.479999999996</v>
      </c>
      <c r="AC33" s="1">
        <f t="shared" si="9"/>
        <v>140103.47999999998</v>
      </c>
    </row>
    <row r="34" spans="1:29" x14ac:dyDescent="0.3">
      <c r="A34" s="20">
        <v>689661541</v>
      </c>
      <c r="B34" s="1" t="s">
        <v>710</v>
      </c>
      <c r="C34" s="1" t="s">
        <v>1084</v>
      </c>
      <c r="D34" s="1" t="s">
        <v>23266</v>
      </c>
      <c r="E34" s="1" t="s">
        <v>0</v>
      </c>
      <c r="F34" s="1">
        <v>64134</v>
      </c>
      <c r="G34" s="2">
        <v>18</v>
      </c>
      <c r="H34" s="1">
        <f>SUMIF('deals_closed '!D:D,A34,'deals_closed '!C:C)</f>
        <v>602312</v>
      </c>
      <c r="I34" s="1">
        <f>VLOOKUP(E34,'2018 commission structure'!$A$21:$I$24,9,FALSE)</f>
        <v>600000</v>
      </c>
      <c r="J34" s="1">
        <f t="shared" si="0"/>
        <v>750000</v>
      </c>
      <c r="K34" s="1">
        <f t="shared" si="1"/>
        <v>900000</v>
      </c>
      <c r="L34" s="1">
        <f t="shared" si="2"/>
        <v>1200000</v>
      </c>
      <c r="M34" s="16">
        <f t="shared" si="3"/>
        <v>1.0038533333333333</v>
      </c>
      <c r="N34" s="1" t="str">
        <f t="shared" si="4"/>
        <v>100-125%</v>
      </c>
      <c r="O34" s="1">
        <f>MIN($I34, $H34)*INDEX( '2018 commission structure'!$A$21:$I$24,
MATCH($E34,'2018 commission structure'!$A$21:$A$24,0),MATCH(O$1,'2018 commission structure'!$A$21:$I$21,0))</f>
        <v>78000</v>
      </c>
      <c r="P34" s="1">
        <f>IF($H34&gt;$I34, MIN($H34-$I34, J34-$I34)*
INDEX( '2018 commission structure'!$A$21:$I$24,
MATCH($E34,'2018 commission structure'!$A$21:$A$24, 0),
MATCH(P$1,'2018 commission structure'!$A$21:$I$21, 0)), 0)</f>
        <v>393.04</v>
      </c>
      <c r="Q34" s="1">
        <f>IF($H34&gt;J34, MIN($H34-J34, K34-J34)*
INDEX( '2018 commission structure'!$A$21:$I$24,
MATCH($E34,'2018 commission structure'!$A$21:$A$24, 0),
MATCH(Q$1,'2018 commission structure'!$A$21:$I$21, 0)), 0)</f>
        <v>0</v>
      </c>
      <c r="R34" s="1">
        <f>IF($H34&gt;K34, MIN($H34-K34, L34-K34)*
INDEX( '2018 commission structure'!$A$21:$I$24,
MATCH($E34,'2018 commission structure'!$A$21:$A$24, 0),
MATCH(R$1,'2018 commission structure'!$A$21:$I$21, 0)), 0)</f>
        <v>0</v>
      </c>
      <c r="S34" s="1">
        <f>IF($H34&gt;L34, ($H34-L34)*
INDEX( '2018 commission structure'!$A$21:$I$24,
MATCH($E34,'2018 commission structure'!$A$21:$A$24, 0),
MATCH(S$1,'2018 commission structure'!$A$21:$I$21, 0)), 0)</f>
        <v>0</v>
      </c>
      <c r="T34" s="1">
        <f t="shared" si="5"/>
        <v>78393.039999999994</v>
      </c>
      <c r="U34" s="1">
        <f t="shared" si="6"/>
        <v>142527.03999999998</v>
      </c>
      <c r="V34" s="16">
        <f t="shared" si="7"/>
        <v>4.2259489848382463</v>
      </c>
      <c r="W34" s="1">
        <f>MIN(H34,I34)*INDEX('2018 commission structure'!$A$15:$J$18,MATCH(Calculations!$E447,'2018 commission structure'!$A$15:$A$18,0),MATCH(Calculations!W$1,'2018 commission structure'!$A$15:$J$15,0))</f>
        <v>90000</v>
      </c>
      <c r="X34" s="1">
        <f>IF($H34&gt;I34,MIN($H34-I34,J34-I34))*INDEX('2018 commission structure'!$A$15:$J$18,MATCH(Calculations!$E447,'2018 commission structure'!$A$15:$A$18,0),MATCH(Calculations!X$1,'2018 commission structure'!$A$15:$J$15,0))</f>
        <v>508.64</v>
      </c>
      <c r="Y34" s="1">
        <f>IF($H34&gt;J34,MIN($H34-J34,K34-J34)*INDEX('2018 commission structure'!$A$15:$J$18,MATCH(Calculations!$E447,'2018 commission structure'!$A$15:$A$18,0),MATCH(Calculations!Y$1,'2018 commission structure'!$A$15:$J$15,0)),0)</f>
        <v>0</v>
      </c>
      <c r="Z34" s="1">
        <f>IF($H34&gt;K34,MIN($H34-K34,L34-K34)*INDEX('2018 commission structure'!$A$15:$J$18,MATCH(Calculations!$E447,'2018 commission structure'!$A$15:$A$18,0),MATCH(Calculations!Z$1,'2018 commission structure'!$A$15:$J$15,0)),0)</f>
        <v>0</v>
      </c>
      <c r="AA34" s="1">
        <f>IF($H34&gt;L34,($H34-L34)*INDEX('2018 commission structure'!$A$15:$J$18,MATCH(Calculations!$E447,'2018 commission structure'!$A$15:$A$18,0),MATCH(Calculations!AA$1,'2018 commission structure'!$A$15:$J$15,0)),0)</f>
        <v>0</v>
      </c>
      <c r="AB34" s="1">
        <f t="shared" si="8"/>
        <v>90508.64</v>
      </c>
      <c r="AC34" s="1">
        <f t="shared" si="9"/>
        <v>154642.64000000001</v>
      </c>
    </row>
    <row r="35" spans="1:29" x14ac:dyDescent="0.3">
      <c r="A35" s="20">
        <v>977779009</v>
      </c>
      <c r="B35" s="1" t="s">
        <v>1377</v>
      </c>
      <c r="C35" s="1" t="s">
        <v>1376</v>
      </c>
      <c r="D35" s="1" t="s">
        <v>23234</v>
      </c>
      <c r="E35" s="1" t="s">
        <v>3</v>
      </c>
      <c r="F35" s="1">
        <v>117844</v>
      </c>
      <c r="G35" s="2">
        <v>15</v>
      </c>
      <c r="H35" s="1">
        <f>SUMIF('deals_closed '!D:D,A35,'deals_closed '!C:C)</f>
        <v>512176</v>
      </c>
      <c r="I35" s="1">
        <f>VLOOKUP(E35,'2018 commission structure'!$A$21:$I$24,9,FALSE)</f>
        <v>750000</v>
      </c>
      <c r="J35" s="1">
        <f t="shared" si="0"/>
        <v>937500</v>
      </c>
      <c r="K35" s="1">
        <f t="shared" si="1"/>
        <v>1125000</v>
      </c>
      <c r="L35" s="1">
        <f t="shared" si="2"/>
        <v>1500000</v>
      </c>
      <c r="M35" s="16">
        <f t="shared" si="3"/>
        <v>0.68290133333333336</v>
      </c>
      <c r="N35" s="1" t="str">
        <f t="shared" si="4"/>
        <v>0-100%</v>
      </c>
      <c r="O35" s="1">
        <f>MIN($I35, $H35)*INDEX( '2018 commission structure'!$A$21:$I$24,
MATCH($E35,'2018 commission structure'!$A$21:$A$24,0),MATCH(O$1,'2018 commission structure'!$A$21:$I$21,0))</f>
        <v>76826.399999999994</v>
      </c>
      <c r="P35" s="1">
        <f>IF($H35&gt;$I35, MIN($H35-$I35, J35-$I35)*
INDEX( '2018 commission structure'!$A$21:$I$24,
MATCH($E35,'2018 commission structure'!$A$21:$A$24, 0),
MATCH(P$1,'2018 commission structure'!$A$21:$I$21, 0)), 0)</f>
        <v>0</v>
      </c>
      <c r="Q35" s="1">
        <f>IF($H35&gt;J35, MIN($H35-J35, K35-J35)*
INDEX( '2018 commission structure'!$A$21:$I$24,
MATCH($E35,'2018 commission structure'!$A$21:$A$24, 0),
MATCH(Q$1,'2018 commission structure'!$A$21:$I$21, 0)), 0)</f>
        <v>0</v>
      </c>
      <c r="R35" s="1">
        <f>IF($H35&gt;K35, MIN($H35-K35, L35-K35)*
INDEX( '2018 commission structure'!$A$21:$I$24,
MATCH($E35,'2018 commission structure'!$A$21:$A$24, 0),
MATCH(R$1,'2018 commission structure'!$A$21:$I$21, 0)), 0)</f>
        <v>0</v>
      </c>
      <c r="S35" s="1">
        <f>IF($H35&gt;L35, ($H35-L35)*
INDEX( '2018 commission structure'!$A$21:$I$24,
MATCH($E35,'2018 commission structure'!$A$21:$A$24, 0),
MATCH(S$1,'2018 commission structure'!$A$21:$I$21, 0)), 0)</f>
        <v>0</v>
      </c>
      <c r="T35" s="1">
        <f t="shared" si="5"/>
        <v>76826.399999999994</v>
      </c>
      <c r="U35" s="1">
        <f t="shared" si="6"/>
        <v>194670.4</v>
      </c>
      <c r="V35" s="16">
        <f t="shared" si="7"/>
        <v>2.6309906385356996</v>
      </c>
      <c r="W35" s="1">
        <f>MIN(H35,I35)*INDEX('2018 commission structure'!$A$15:$J$18,MATCH(Calculations!$E293,'2018 commission structure'!$A$15:$A$18,0),MATCH(Calculations!W$1,'2018 commission structure'!$A$15:$J$15,0))</f>
        <v>76826.399999999994</v>
      </c>
      <c r="X35" s="1">
        <f>IF($H35&gt;I35,MIN($H35-I35,J35-I35))*INDEX('2018 commission structure'!$A$15:$J$18,MATCH(Calculations!$E293,'2018 commission structure'!$A$15:$A$18,0),MATCH(Calculations!X$1,'2018 commission structure'!$A$15:$J$15,0))</f>
        <v>0</v>
      </c>
      <c r="Y35" s="1">
        <f>IF($H35&gt;J35,MIN($H35-J35,K35-J35)*INDEX('2018 commission structure'!$A$15:$J$18,MATCH(Calculations!$E293,'2018 commission structure'!$A$15:$A$18,0),MATCH(Calculations!Y$1,'2018 commission structure'!$A$15:$J$15,0)),0)</f>
        <v>0</v>
      </c>
      <c r="Z35" s="1">
        <f>IF($H35&gt;K35,MIN($H35-K35,L35-K35)*INDEX('2018 commission structure'!$A$15:$J$18,MATCH(Calculations!$E293,'2018 commission structure'!$A$15:$A$18,0),MATCH(Calculations!Z$1,'2018 commission structure'!$A$15:$J$15,0)),0)</f>
        <v>0</v>
      </c>
      <c r="AA35" s="1">
        <f>IF($H35&gt;L35,($H35-L35)*INDEX('2018 commission structure'!$A$15:$J$18,MATCH(Calculations!$E293,'2018 commission structure'!$A$15:$A$18,0),MATCH(Calculations!AA$1,'2018 commission structure'!$A$15:$J$15,0)),0)</f>
        <v>0</v>
      </c>
      <c r="AB35" s="1">
        <f t="shared" si="8"/>
        <v>76826.399999999994</v>
      </c>
      <c r="AC35" s="1">
        <f t="shared" si="9"/>
        <v>194670.4</v>
      </c>
    </row>
    <row r="36" spans="1:29" x14ac:dyDescent="0.3">
      <c r="A36" s="20">
        <v>1839046880</v>
      </c>
      <c r="B36" s="1" t="s">
        <v>1779</v>
      </c>
      <c r="C36" s="1" t="s">
        <v>1778</v>
      </c>
      <c r="D36" s="1" t="s">
        <v>22329</v>
      </c>
      <c r="E36" s="1" t="s">
        <v>12</v>
      </c>
      <c r="F36" s="1">
        <v>64858</v>
      </c>
      <c r="G36" s="2">
        <v>14</v>
      </c>
      <c r="H36" s="1">
        <f>SUMIF('deals_closed '!D:D,A36,'deals_closed '!C:C)</f>
        <v>380502</v>
      </c>
      <c r="I36" s="1">
        <f>VLOOKUP(E36,'2018 commission structure'!$A$21:$I$24,9,FALSE)</f>
        <v>500000</v>
      </c>
      <c r="J36" s="1">
        <f t="shared" si="0"/>
        <v>625000</v>
      </c>
      <c r="K36" s="1">
        <f t="shared" si="1"/>
        <v>750000</v>
      </c>
      <c r="L36" s="1">
        <f t="shared" si="2"/>
        <v>1000000</v>
      </c>
      <c r="M36" s="16">
        <f t="shared" si="3"/>
        <v>0.76100400000000001</v>
      </c>
      <c r="N36" s="1" t="str">
        <f t="shared" si="4"/>
        <v>0-100%</v>
      </c>
      <c r="O36" s="1">
        <f>MIN($I36, $H36)*INDEX( '2018 commission structure'!$A$21:$I$24,
MATCH($E36,'2018 commission structure'!$A$21:$A$24,0),MATCH(O$1,'2018 commission structure'!$A$21:$I$21,0))</f>
        <v>38050.200000000004</v>
      </c>
      <c r="P36" s="1">
        <f>IF($H36&gt;$I36, MIN($H36-$I36, J36-$I36)*
INDEX( '2018 commission structure'!$A$21:$I$24,
MATCH($E36,'2018 commission structure'!$A$21:$A$24, 0),
MATCH(P$1,'2018 commission structure'!$A$21:$I$21, 0)), 0)</f>
        <v>0</v>
      </c>
      <c r="Q36" s="1">
        <f>IF($H36&gt;J36, MIN($H36-J36, K36-J36)*
INDEX( '2018 commission structure'!$A$21:$I$24,
MATCH($E36,'2018 commission structure'!$A$21:$A$24, 0),
MATCH(Q$1,'2018 commission structure'!$A$21:$I$21, 0)), 0)</f>
        <v>0</v>
      </c>
      <c r="R36" s="1">
        <f>IF($H36&gt;K36, MIN($H36-K36, L36-K36)*
INDEX( '2018 commission structure'!$A$21:$I$24,
MATCH($E36,'2018 commission structure'!$A$21:$A$24, 0),
MATCH(R$1,'2018 commission structure'!$A$21:$I$21, 0)), 0)</f>
        <v>0</v>
      </c>
      <c r="S36" s="1">
        <f>IF($H36&gt;L36, ($H36-L36)*
INDEX( '2018 commission structure'!$A$21:$I$24,
MATCH($E36,'2018 commission structure'!$A$21:$A$24, 0),
MATCH(S$1,'2018 commission structure'!$A$21:$I$21, 0)), 0)</f>
        <v>0</v>
      </c>
      <c r="T36" s="1">
        <f t="shared" si="5"/>
        <v>38050.200000000004</v>
      </c>
      <c r="U36" s="1">
        <f t="shared" si="6"/>
        <v>102908.20000000001</v>
      </c>
      <c r="V36" s="16">
        <f t="shared" si="7"/>
        <v>3.6974896072421823</v>
      </c>
      <c r="W36" s="1">
        <f>MIN(H36,I36)*INDEX('2018 commission structure'!$A$15:$J$18,MATCH(Calculations!$E79,'2018 commission structure'!$A$15:$A$18,0),MATCH(Calculations!W$1,'2018 commission structure'!$A$15:$J$15,0))</f>
        <v>57075.299999999996</v>
      </c>
      <c r="X36" s="1">
        <f>IF($H36&gt;I36,MIN($H36-I36,J36-I36))*INDEX('2018 commission structure'!$A$15:$J$18,MATCH(Calculations!$E79,'2018 commission structure'!$A$15:$A$18,0),MATCH(Calculations!X$1,'2018 commission structure'!$A$15:$J$15,0))</f>
        <v>0</v>
      </c>
      <c r="Y36" s="1">
        <f>IF($H36&gt;J36,MIN($H36-J36,K36-J36)*INDEX('2018 commission structure'!$A$15:$J$18,MATCH(Calculations!$E79,'2018 commission structure'!$A$15:$A$18,0),MATCH(Calculations!Y$1,'2018 commission structure'!$A$15:$J$15,0)),0)</f>
        <v>0</v>
      </c>
      <c r="Z36" s="1">
        <f>IF($H36&gt;K36,MIN($H36-K36,L36-K36)*INDEX('2018 commission structure'!$A$15:$J$18,MATCH(Calculations!$E79,'2018 commission structure'!$A$15:$A$18,0),MATCH(Calculations!Z$1,'2018 commission structure'!$A$15:$J$15,0)),0)</f>
        <v>0</v>
      </c>
      <c r="AA36" s="1">
        <f>IF($H36&gt;L36,($H36-L36)*INDEX('2018 commission structure'!$A$15:$J$18,MATCH(Calculations!$E79,'2018 commission structure'!$A$15:$A$18,0),MATCH(Calculations!AA$1,'2018 commission structure'!$A$15:$J$15,0)),0)</f>
        <v>0</v>
      </c>
      <c r="AB36" s="1">
        <f t="shared" si="8"/>
        <v>57075.299999999996</v>
      </c>
      <c r="AC36" s="1">
        <f t="shared" si="9"/>
        <v>121933.29999999999</v>
      </c>
    </row>
    <row r="37" spans="1:29" x14ac:dyDescent="0.3">
      <c r="A37" s="20">
        <v>9018504580</v>
      </c>
      <c r="B37" s="1" t="s">
        <v>1037</v>
      </c>
      <c r="C37" s="1" t="s">
        <v>1036</v>
      </c>
      <c r="D37" s="1" t="s">
        <v>22616</v>
      </c>
      <c r="E37" s="1" t="s">
        <v>12</v>
      </c>
      <c r="F37" s="1">
        <v>53598</v>
      </c>
      <c r="G37" s="2">
        <v>13</v>
      </c>
      <c r="H37" s="1">
        <f>SUMIF('deals_closed '!D:D,A37,'deals_closed '!C:C)</f>
        <v>397145</v>
      </c>
      <c r="I37" s="1">
        <f>VLOOKUP(E37,'2018 commission structure'!$A$21:$I$24,9,FALSE)</f>
        <v>500000</v>
      </c>
      <c r="J37" s="1">
        <f t="shared" si="0"/>
        <v>625000</v>
      </c>
      <c r="K37" s="1">
        <f t="shared" si="1"/>
        <v>750000</v>
      </c>
      <c r="L37" s="1">
        <f t="shared" si="2"/>
        <v>1000000</v>
      </c>
      <c r="M37" s="16">
        <f t="shared" si="3"/>
        <v>0.79429000000000005</v>
      </c>
      <c r="N37" s="1" t="str">
        <f t="shared" si="4"/>
        <v>0-100%</v>
      </c>
      <c r="O37" s="1">
        <f>MIN($I37, $H37)*INDEX( '2018 commission structure'!$A$21:$I$24,
MATCH($E37,'2018 commission structure'!$A$21:$A$24,0),MATCH(O$1,'2018 commission structure'!$A$21:$I$21,0))</f>
        <v>39714.5</v>
      </c>
      <c r="P37" s="1">
        <f>IF($H37&gt;$I37, MIN($H37-$I37, J37-$I37)*
INDEX( '2018 commission structure'!$A$21:$I$24,
MATCH($E37,'2018 commission structure'!$A$21:$A$24, 0),
MATCH(P$1,'2018 commission structure'!$A$21:$I$21, 0)), 0)</f>
        <v>0</v>
      </c>
      <c r="Q37" s="1">
        <f>IF($H37&gt;J37, MIN($H37-J37, K37-J37)*
INDEX( '2018 commission structure'!$A$21:$I$24,
MATCH($E37,'2018 commission structure'!$A$21:$A$24, 0),
MATCH(Q$1,'2018 commission structure'!$A$21:$I$21, 0)), 0)</f>
        <v>0</v>
      </c>
      <c r="R37" s="1">
        <f>IF($H37&gt;K37, MIN($H37-K37, L37-K37)*
INDEX( '2018 commission structure'!$A$21:$I$24,
MATCH($E37,'2018 commission structure'!$A$21:$A$24, 0),
MATCH(R$1,'2018 commission structure'!$A$21:$I$21, 0)), 0)</f>
        <v>0</v>
      </c>
      <c r="S37" s="1">
        <f>IF($H37&gt;L37, ($H37-L37)*
INDEX( '2018 commission structure'!$A$21:$I$24,
MATCH($E37,'2018 commission structure'!$A$21:$A$24, 0),
MATCH(S$1,'2018 commission structure'!$A$21:$I$21, 0)), 0)</f>
        <v>0</v>
      </c>
      <c r="T37" s="1">
        <f t="shared" si="5"/>
        <v>39714.5</v>
      </c>
      <c r="U37" s="1">
        <f t="shared" si="6"/>
        <v>93312.5</v>
      </c>
      <c r="V37" s="16">
        <f t="shared" si="7"/>
        <v>4.2560750167448091</v>
      </c>
      <c r="W37" s="1">
        <f>MIN(H37,I37)*INDEX('2018 commission structure'!$A$15:$J$18,MATCH(Calculations!$E472,'2018 commission structure'!$A$15:$A$18,0),MATCH(Calculations!W$1,'2018 commission structure'!$A$15:$J$15,0))</f>
        <v>59571.75</v>
      </c>
      <c r="X37" s="1">
        <f>IF($H37&gt;I37,MIN($H37-I37,J37-I37))*INDEX('2018 commission structure'!$A$15:$J$18,MATCH(Calculations!$E472,'2018 commission structure'!$A$15:$A$18,0),MATCH(Calculations!X$1,'2018 commission structure'!$A$15:$J$15,0))</f>
        <v>0</v>
      </c>
      <c r="Y37" s="1">
        <f>IF($H37&gt;J37,MIN($H37-J37,K37-J37)*INDEX('2018 commission structure'!$A$15:$J$18,MATCH(Calculations!$E472,'2018 commission structure'!$A$15:$A$18,0),MATCH(Calculations!Y$1,'2018 commission structure'!$A$15:$J$15,0)),0)</f>
        <v>0</v>
      </c>
      <c r="Z37" s="1">
        <f>IF($H37&gt;K37,MIN($H37-K37,L37-K37)*INDEX('2018 commission structure'!$A$15:$J$18,MATCH(Calculations!$E472,'2018 commission structure'!$A$15:$A$18,0),MATCH(Calculations!Z$1,'2018 commission structure'!$A$15:$J$15,0)),0)</f>
        <v>0</v>
      </c>
      <c r="AA37" s="1">
        <f>IF($H37&gt;L37,($H37-L37)*INDEX('2018 commission structure'!$A$15:$J$18,MATCH(Calculations!$E472,'2018 commission structure'!$A$15:$A$18,0),MATCH(Calculations!AA$1,'2018 commission structure'!$A$15:$J$15,0)),0)</f>
        <v>0</v>
      </c>
      <c r="AB37" s="1">
        <f t="shared" si="8"/>
        <v>59571.75</v>
      </c>
      <c r="AC37" s="1">
        <f t="shared" si="9"/>
        <v>113169.75</v>
      </c>
    </row>
    <row r="38" spans="1:29" x14ac:dyDescent="0.3">
      <c r="A38" s="20">
        <v>2185059785</v>
      </c>
      <c r="B38" s="1" t="s">
        <v>1302</v>
      </c>
      <c r="C38" s="1" t="s">
        <v>1301</v>
      </c>
      <c r="D38" s="1" t="s">
        <v>23120</v>
      </c>
      <c r="E38" s="1" t="s">
        <v>3</v>
      </c>
      <c r="F38" s="1">
        <v>108166</v>
      </c>
      <c r="G38" s="2">
        <v>20</v>
      </c>
      <c r="H38" s="1">
        <f>SUMIF('deals_closed '!D:D,A38,'deals_closed '!C:C)</f>
        <v>700449</v>
      </c>
      <c r="I38" s="1">
        <f>VLOOKUP(E38,'2018 commission structure'!$A$21:$I$24,9,FALSE)</f>
        <v>750000</v>
      </c>
      <c r="J38" s="1">
        <f t="shared" si="0"/>
        <v>937500</v>
      </c>
      <c r="K38" s="1">
        <f t="shared" si="1"/>
        <v>1125000</v>
      </c>
      <c r="L38" s="1">
        <f t="shared" si="2"/>
        <v>1500000</v>
      </c>
      <c r="M38" s="16">
        <f t="shared" si="3"/>
        <v>0.93393199999999998</v>
      </c>
      <c r="N38" s="1" t="str">
        <f t="shared" si="4"/>
        <v>0-100%</v>
      </c>
      <c r="O38" s="1">
        <f>MIN($I38, $H38)*INDEX( '2018 commission structure'!$A$21:$I$24,
MATCH($E38,'2018 commission structure'!$A$21:$A$24,0),MATCH(O$1,'2018 commission structure'!$A$21:$I$21,0))</f>
        <v>105067.34999999999</v>
      </c>
      <c r="P38" s="1">
        <f>IF($H38&gt;$I38, MIN($H38-$I38, J38-$I38)*
INDEX( '2018 commission structure'!$A$21:$I$24,
MATCH($E38,'2018 commission structure'!$A$21:$A$24, 0),
MATCH(P$1,'2018 commission structure'!$A$21:$I$21, 0)), 0)</f>
        <v>0</v>
      </c>
      <c r="Q38" s="1">
        <f>IF($H38&gt;J38, MIN($H38-J38, K38-J38)*
INDEX( '2018 commission structure'!$A$21:$I$24,
MATCH($E38,'2018 commission structure'!$A$21:$A$24, 0),
MATCH(Q$1,'2018 commission structure'!$A$21:$I$21, 0)), 0)</f>
        <v>0</v>
      </c>
      <c r="R38" s="1">
        <f>IF($H38&gt;K38, MIN($H38-K38, L38-K38)*
INDEX( '2018 commission structure'!$A$21:$I$24,
MATCH($E38,'2018 commission structure'!$A$21:$A$24, 0),
MATCH(R$1,'2018 commission structure'!$A$21:$I$21, 0)), 0)</f>
        <v>0</v>
      </c>
      <c r="S38" s="1">
        <f>IF($H38&gt;L38, ($H38-L38)*
INDEX( '2018 commission structure'!$A$21:$I$24,
MATCH($E38,'2018 commission structure'!$A$21:$A$24, 0),
MATCH(S$1,'2018 commission structure'!$A$21:$I$21, 0)), 0)</f>
        <v>0</v>
      </c>
      <c r="T38" s="1">
        <f t="shared" si="5"/>
        <v>105067.34999999999</v>
      </c>
      <c r="U38" s="1">
        <f t="shared" si="6"/>
        <v>213233.34999999998</v>
      </c>
      <c r="V38" s="16">
        <f t="shared" si="7"/>
        <v>3.2848942250356243</v>
      </c>
      <c r="W38" s="1">
        <f>MIN(H38,I38)*INDEX('2018 commission structure'!$A$15:$J$18,MATCH(Calculations!$E332,'2018 commission structure'!$A$15:$A$18,0),MATCH(Calculations!W$1,'2018 commission structure'!$A$15:$J$15,0))</f>
        <v>105067.34999999999</v>
      </c>
      <c r="X38" s="1">
        <f>IF($H38&gt;I38,MIN($H38-I38,J38-I38))*INDEX('2018 commission structure'!$A$15:$J$18,MATCH(Calculations!$E332,'2018 commission structure'!$A$15:$A$18,0),MATCH(Calculations!X$1,'2018 commission structure'!$A$15:$J$15,0))</f>
        <v>0</v>
      </c>
      <c r="Y38" s="1">
        <f>IF($H38&gt;J38,MIN($H38-J38,K38-J38)*INDEX('2018 commission structure'!$A$15:$J$18,MATCH(Calculations!$E332,'2018 commission structure'!$A$15:$A$18,0),MATCH(Calculations!Y$1,'2018 commission structure'!$A$15:$J$15,0)),0)</f>
        <v>0</v>
      </c>
      <c r="Z38" s="1">
        <f>IF($H38&gt;K38,MIN($H38-K38,L38-K38)*INDEX('2018 commission structure'!$A$15:$J$18,MATCH(Calculations!$E332,'2018 commission structure'!$A$15:$A$18,0),MATCH(Calculations!Z$1,'2018 commission structure'!$A$15:$J$15,0)),0)</f>
        <v>0</v>
      </c>
      <c r="AA38" s="1">
        <f>IF($H38&gt;L38,($H38-L38)*INDEX('2018 commission structure'!$A$15:$J$18,MATCH(Calculations!$E332,'2018 commission structure'!$A$15:$A$18,0),MATCH(Calculations!AA$1,'2018 commission structure'!$A$15:$J$15,0)),0)</f>
        <v>0</v>
      </c>
      <c r="AB38" s="1">
        <f t="shared" si="8"/>
        <v>105067.34999999999</v>
      </c>
      <c r="AC38" s="1">
        <f t="shared" si="9"/>
        <v>213233.34999999998</v>
      </c>
    </row>
    <row r="39" spans="1:29" x14ac:dyDescent="0.3">
      <c r="A39" s="20">
        <v>1659448174</v>
      </c>
      <c r="B39" s="1" t="s">
        <v>946</v>
      </c>
      <c r="C39" s="1" t="s">
        <v>945</v>
      </c>
      <c r="D39" s="1" t="s">
        <v>23169</v>
      </c>
      <c r="E39" s="1" t="s">
        <v>3</v>
      </c>
      <c r="F39" s="1">
        <v>79013</v>
      </c>
      <c r="G39" s="2">
        <v>18</v>
      </c>
      <c r="H39" s="1">
        <f>SUMIF('deals_closed '!D:D,A39,'deals_closed '!C:C)</f>
        <v>597842</v>
      </c>
      <c r="I39" s="1">
        <f>VLOOKUP(E39,'2018 commission structure'!$A$21:$I$24,9,FALSE)</f>
        <v>750000</v>
      </c>
      <c r="J39" s="1">
        <f t="shared" si="0"/>
        <v>937500</v>
      </c>
      <c r="K39" s="1">
        <f t="shared" si="1"/>
        <v>1125000</v>
      </c>
      <c r="L39" s="1">
        <f t="shared" si="2"/>
        <v>1500000</v>
      </c>
      <c r="M39" s="16">
        <f t="shared" si="3"/>
        <v>0.79712266666666665</v>
      </c>
      <c r="N39" s="1" t="str">
        <f t="shared" si="4"/>
        <v>0-100%</v>
      </c>
      <c r="O39" s="1">
        <f>MIN($I39, $H39)*INDEX( '2018 commission structure'!$A$21:$I$24,
MATCH($E39,'2018 commission structure'!$A$21:$A$24,0),MATCH(O$1,'2018 commission structure'!$A$21:$I$21,0))</f>
        <v>89676.3</v>
      </c>
      <c r="P39" s="1">
        <f>IF($H39&gt;$I39, MIN($H39-$I39, J39-$I39)*
INDEX( '2018 commission structure'!$A$21:$I$24,
MATCH($E39,'2018 commission structure'!$A$21:$A$24, 0),
MATCH(P$1,'2018 commission structure'!$A$21:$I$21, 0)), 0)</f>
        <v>0</v>
      </c>
      <c r="Q39" s="1">
        <f>IF($H39&gt;J39, MIN($H39-J39, K39-J39)*
INDEX( '2018 commission structure'!$A$21:$I$24,
MATCH($E39,'2018 commission structure'!$A$21:$A$24, 0),
MATCH(Q$1,'2018 commission structure'!$A$21:$I$21, 0)), 0)</f>
        <v>0</v>
      </c>
      <c r="R39" s="1">
        <f>IF($H39&gt;K39, MIN($H39-K39, L39-K39)*
INDEX( '2018 commission structure'!$A$21:$I$24,
MATCH($E39,'2018 commission structure'!$A$21:$A$24, 0),
MATCH(R$1,'2018 commission structure'!$A$21:$I$21, 0)), 0)</f>
        <v>0</v>
      </c>
      <c r="S39" s="1">
        <f>IF($H39&gt;L39, ($H39-L39)*
INDEX( '2018 commission structure'!$A$21:$I$24,
MATCH($E39,'2018 commission structure'!$A$21:$A$24, 0),
MATCH(S$1,'2018 commission structure'!$A$21:$I$21, 0)), 0)</f>
        <v>0</v>
      </c>
      <c r="T39" s="1">
        <f t="shared" si="5"/>
        <v>89676.3</v>
      </c>
      <c r="U39" s="1">
        <f t="shared" si="6"/>
        <v>168689.3</v>
      </c>
      <c r="V39" s="16">
        <f t="shared" si="7"/>
        <v>3.5440422125173323</v>
      </c>
      <c r="W39" s="1">
        <f>MIN(H39,I39)*INDEX('2018 commission structure'!$A$15:$J$18,MATCH(Calculations!$E519,'2018 commission structure'!$A$15:$A$18,0),MATCH(Calculations!W$1,'2018 commission structure'!$A$15:$J$15,0))</f>
        <v>89676.3</v>
      </c>
      <c r="X39" s="1">
        <f>IF($H39&gt;I39,MIN($H39-I39,J39-I39))*INDEX('2018 commission structure'!$A$15:$J$18,MATCH(Calculations!$E519,'2018 commission structure'!$A$15:$A$18,0),MATCH(Calculations!X$1,'2018 commission structure'!$A$15:$J$15,0))</f>
        <v>0</v>
      </c>
      <c r="Y39" s="1">
        <f>IF($H39&gt;J39,MIN($H39-J39,K39-J39)*INDEX('2018 commission structure'!$A$15:$J$18,MATCH(Calculations!$E519,'2018 commission structure'!$A$15:$A$18,0),MATCH(Calculations!Y$1,'2018 commission structure'!$A$15:$J$15,0)),0)</f>
        <v>0</v>
      </c>
      <c r="Z39" s="1">
        <f>IF($H39&gt;K39,MIN($H39-K39,L39-K39)*INDEX('2018 commission structure'!$A$15:$J$18,MATCH(Calculations!$E519,'2018 commission structure'!$A$15:$A$18,0),MATCH(Calculations!Z$1,'2018 commission structure'!$A$15:$J$15,0)),0)</f>
        <v>0</v>
      </c>
      <c r="AA39" s="1">
        <f>IF($H39&gt;L39,($H39-L39)*INDEX('2018 commission structure'!$A$15:$J$18,MATCH(Calculations!$E519,'2018 commission structure'!$A$15:$A$18,0),MATCH(Calculations!AA$1,'2018 commission structure'!$A$15:$J$15,0)),0)</f>
        <v>0</v>
      </c>
      <c r="AB39" s="1">
        <f t="shared" si="8"/>
        <v>89676.3</v>
      </c>
      <c r="AC39" s="1">
        <f t="shared" si="9"/>
        <v>168689.3</v>
      </c>
    </row>
    <row r="40" spans="1:29" x14ac:dyDescent="0.3">
      <c r="A40" s="20">
        <v>5503746279</v>
      </c>
      <c r="B40" s="1" t="s">
        <v>1033</v>
      </c>
      <c r="C40" s="1" t="s">
        <v>1032</v>
      </c>
      <c r="D40" s="1" t="s">
        <v>22782</v>
      </c>
      <c r="E40" s="1" t="s">
        <v>0</v>
      </c>
      <c r="F40" s="1">
        <v>65852</v>
      </c>
      <c r="G40" s="2">
        <v>19</v>
      </c>
      <c r="H40" s="1">
        <f>SUMIF('deals_closed '!D:D,A40,'deals_closed '!C:C)</f>
        <v>558872</v>
      </c>
      <c r="I40" s="1">
        <f>VLOOKUP(E40,'2018 commission structure'!$A$21:$I$24,9,FALSE)</f>
        <v>600000</v>
      </c>
      <c r="J40" s="1">
        <f t="shared" si="0"/>
        <v>750000</v>
      </c>
      <c r="K40" s="1">
        <f t="shared" si="1"/>
        <v>900000</v>
      </c>
      <c r="L40" s="1">
        <f t="shared" si="2"/>
        <v>1200000</v>
      </c>
      <c r="M40" s="16">
        <f t="shared" si="3"/>
        <v>0.93145333333333336</v>
      </c>
      <c r="N40" s="1" t="str">
        <f t="shared" si="4"/>
        <v>0-100%</v>
      </c>
      <c r="O40" s="1">
        <f>MIN($I40, $H40)*INDEX( '2018 commission structure'!$A$21:$I$24,
MATCH($E40,'2018 commission structure'!$A$21:$A$24,0),MATCH(O$1,'2018 commission structure'!$A$21:$I$21,0))</f>
        <v>72653.36</v>
      </c>
      <c r="P40" s="1">
        <f>IF($H40&gt;$I40, MIN($H40-$I40, J40-$I40)*
INDEX( '2018 commission structure'!$A$21:$I$24,
MATCH($E40,'2018 commission structure'!$A$21:$A$24, 0),
MATCH(P$1,'2018 commission structure'!$A$21:$I$21, 0)), 0)</f>
        <v>0</v>
      </c>
      <c r="Q40" s="1">
        <f>IF($H40&gt;J40, MIN($H40-J40, K40-J40)*
INDEX( '2018 commission structure'!$A$21:$I$24,
MATCH($E40,'2018 commission structure'!$A$21:$A$24, 0),
MATCH(Q$1,'2018 commission structure'!$A$21:$I$21, 0)), 0)</f>
        <v>0</v>
      </c>
      <c r="R40" s="1">
        <f>IF($H40&gt;K40, MIN($H40-K40, L40-K40)*
INDEX( '2018 commission structure'!$A$21:$I$24,
MATCH($E40,'2018 commission structure'!$A$21:$A$24, 0),
MATCH(R$1,'2018 commission structure'!$A$21:$I$21, 0)), 0)</f>
        <v>0</v>
      </c>
      <c r="S40" s="1">
        <f>IF($H40&gt;L40, ($H40-L40)*
INDEX( '2018 commission structure'!$A$21:$I$24,
MATCH($E40,'2018 commission structure'!$A$21:$A$24, 0),
MATCH(S$1,'2018 commission structure'!$A$21:$I$21, 0)), 0)</f>
        <v>0</v>
      </c>
      <c r="T40" s="1">
        <f t="shared" si="5"/>
        <v>72653.36</v>
      </c>
      <c r="U40" s="1">
        <f t="shared" si="6"/>
        <v>138505.35999999999</v>
      </c>
      <c r="V40" s="16">
        <f t="shared" si="7"/>
        <v>4.0350207385475914</v>
      </c>
      <c r="W40" s="1">
        <f>MIN(H40,I40)*INDEX('2018 commission structure'!$A$15:$J$18,MATCH(Calculations!$E474,'2018 commission structure'!$A$15:$A$18,0),MATCH(Calculations!W$1,'2018 commission structure'!$A$15:$J$15,0))</f>
        <v>67064.639999999999</v>
      </c>
      <c r="X40" s="1">
        <f>IF($H40&gt;I40,MIN($H40-I40,J40-I40))*INDEX('2018 commission structure'!$A$15:$J$18,MATCH(Calculations!$E474,'2018 commission structure'!$A$15:$A$18,0),MATCH(Calculations!X$1,'2018 commission structure'!$A$15:$J$15,0))</f>
        <v>0</v>
      </c>
      <c r="Y40" s="1">
        <f>IF($H40&gt;J40,MIN($H40-J40,K40-J40)*INDEX('2018 commission structure'!$A$15:$J$18,MATCH(Calculations!$E474,'2018 commission structure'!$A$15:$A$18,0),MATCH(Calculations!Y$1,'2018 commission structure'!$A$15:$J$15,0)),0)</f>
        <v>0</v>
      </c>
      <c r="Z40" s="1">
        <f>IF($H40&gt;K40,MIN($H40-K40,L40-K40)*INDEX('2018 commission structure'!$A$15:$J$18,MATCH(Calculations!$E474,'2018 commission structure'!$A$15:$A$18,0),MATCH(Calculations!Z$1,'2018 commission structure'!$A$15:$J$15,0)),0)</f>
        <v>0</v>
      </c>
      <c r="AA40" s="1">
        <f>IF($H40&gt;L40,($H40-L40)*INDEX('2018 commission structure'!$A$15:$J$18,MATCH(Calculations!$E474,'2018 commission structure'!$A$15:$A$18,0),MATCH(Calculations!AA$1,'2018 commission structure'!$A$15:$J$15,0)),0)</f>
        <v>0</v>
      </c>
      <c r="AB40" s="1">
        <f t="shared" si="8"/>
        <v>67064.639999999999</v>
      </c>
      <c r="AC40" s="1">
        <f t="shared" si="9"/>
        <v>132916.64000000001</v>
      </c>
    </row>
    <row r="41" spans="1:29" x14ac:dyDescent="0.3">
      <c r="A41" s="20">
        <v>2779378506</v>
      </c>
      <c r="B41" s="1" t="s">
        <v>1123</v>
      </c>
      <c r="C41" s="1" t="s">
        <v>1122</v>
      </c>
      <c r="D41" s="1" t="s">
        <v>23055</v>
      </c>
      <c r="E41" s="1" t="s">
        <v>3</v>
      </c>
      <c r="F41" s="1">
        <v>83208</v>
      </c>
      <c r="G41" s="2">
        <v>21</v>
      </c>
      <c r="H41" s="1">
        <f>SUMIF('deals_closed '!D:D,A41,'deals_closed '!C:C)</f>
        <v>753098</v>
      </c>
      <c r="I41" s="1">
        <f>VLOOKUP(E41,'2018 commission structure'!$A$21:$I$24,9,FALSE)</f>
        <v>750000</v>
      </c>
      <c r="J41" s="1">
        <f t="shared" si="0"/>
        <v>937500</v>
      </c>
      <c r="K41" s="1">
        <f t="shared" si="1"/>
        <v>1125000</v>
      </c>
      <c r="L41" s="1">
        <f t="shared" si="2"/>
        <v>1500000</v>
      </c>
      <c r="M41" s="16">
        <f t="shared" si="3"/>
        <v>1.0041306666666667</v>
      </c>
      <c r="N41" s="1" t="str">
        <f t="shared" si="4"/>
        <v>100-125%</v>
      </c>
      <c r="O41" s="1">
        <f>MIN($I41, $H41)*INDEX( '2018 commission structure'!$A$21:$I$24,
MATCH($E41,'2018 commission structure'!$A$21:$A$24,0),MATCH(O$1,'2018 commission structure'!$A$21:$I$21,0))</f>
        <v>112500</v>
      </c>
      <c r="P41" s="1">
        <f>IF($H41&gt;$I41, MIN($H41-$I41, J41-$I41)*
INDEX( '2018 commission structure'!$A$21:$I$24,
MATCH($E41,'2018 commission structure'!$A$21:$A$24, 0),
MATCH(P$1,'2018 commission structure'!$A$21:$I$21, 0)), 0)</f>
        <v>588.62</v>
      </c>
      <c r="Q41" s="1">
        <f>IF($H41&gt;J41, MIN($H41-J41, K41-J41)*
INDEX( '2018 commission structure'!$A$21:$I$24,
MATCH($E41,'2018 commission structure'!$A$21:$A$24, 0),
MATCH(Q$1,'2018 commission structure'!$A$21:$I$21, 0)), 0)</f>
        <v>0</v>
      </c>
      <c r="R41" s="1">
        <f>IF($H41&gt;K41, MIN($H41-K41, L41-K41)*
INDEX( '2018 commission structure'!$A$21:$I$24,
MATCH($E41,'2018 commission structure'!$A$21:$A$24, 0),
MATCH(R$1,'2018 commission structure'!$A$21:$I$21, 0)), 0)</f>
        <v>0</v>
      </c>
      <c r="S41" s="1">
        <f>IF($H41&gt;L41, ($H41-L41)*
INDEX( '2018 commission structure'!$A$21:$I$24,
MATCH($E41,'2018 commission structure'!$A$21:$A$24, 0),
MATCH(S$1,'2018 commission structure'!$A$21:$I$21, 0)), 0)</f>
        <v>0</v>
      </c>
      <c r="T41" s="1">
        <f t="shared" si="5"/>
        <v>113088.62</v>
      </c>
      <c r="U41" s="1">
        <f t="shared" si="6"/>
        <v>196296.62</v>
      </c>
      <c r="V41" s="16">
        <f t="shared" si="7"/>
        <v>3.8365306544758644</v>
      </c>
      <c r="W41" s="1">
        <f>MIN(H41,I41)*INDEX('2018 commission structure'!$A$15:$J$18,MATCH(Calculations!$E426,'2018 commission structure'!$A$15:$A$18,0),MATCH(Calculations!W$1,'2018 commission structure'!$A$15:$J$15,0))</f>
        <v>112500</v>
      </c>
      <c r="X41" s="1">
        <f>IF($H41&gt;I41,MIN($H41-I41,J41-I41))*INDEX('2018 commission structure'!$A$15:$J$18,MATCH(Calculations!$E426,'2018 commission structure'!$A$15:$A$18,0),MATCH(Calculations!X$1,'2018 commission structure'!$A$15:$J$15,0))</f>
        <v>681.56000000000006</v>
      </c>
      <c r="Y41" s="1">
        <f>IF($H41&gt;J41,MIN($H41-J41,K41-J41)*INDEX('2018 commission structure'!$A$15:$J$18,MATCH(Calculations!$E426,'2018 commission structure'!$A$15:$A$18,0),MATCH(Calculations!Y$1,'2018 commission structure'!$A$15:$J$15,0)),0)</f>
        <v>0</v>
      </c>
      <c r="Z41" s="1">
        <f>IF($H41&gt;K41,MIN($H41-K41,L41-K41)*INDEX('2018 commission structure'!$A$15:$J$18,MATCH(Calculations!$E426,'2018 commission structure'!$A$15:$A$18,0),MATCH(Calculations!Z$1,'2018 commission structure'!$A$15:$J$15,0)),0)</f>
        <v>0</v>
      </c>
      <c r="AA41" s="1">
        <f>IF($H41&gt;L41,($H41-L41)*INDEX('2018 commission structure'!$A$15:$J$18,MATCH(Calculations!$E426,'2018 commission structure'!$A$15:$A$18,0),MATCH(Calculations!AA$1,'2018 commission structure'!$A$15:$J$15,0)),0)</f>
        <v>0</v>
      </c>
      <c r="AB41" s="1">
        <f t="shared" si="8"/>
        <v>113181.56</v>
      </c>
      <c r="AC41" s="1">
        <f t="shared" si="9"/>
        <v>196389.56</v>
      </c>
    </row>
    <row r="42" spans="1:29" x14ac:dyDescent="0.3">
      <c r="A42" s="20">
        <v>6253520369</v>
      </c>
      <c r="B42" s="1" t="s">
        <v>918</v>
      </c>
      <c r="C42" s="1" t="s">
        <v>917</v>
      </c>
      <c r="D42" s="1" t="s">
        <v>22720</v>
      </c>
      <c r="E42" s="1" t="s">
        <v>0</v>
      </c>
      <c r="F42" s="1">
        <v>57050</v>
      </c>
      <c r="G42" s="2">
        <v>19</v>
      </c>
      <c r="H42" s="1">
        <f>SUMIF('deals_closed '!D:D,A42,'deals_closed '!C:C)</f>
        <v>604575</v>
      </c>
      <c r="I42" s="1">
        <f>VLOOKUP(E42,'2018 commission structure'!$A$21:$I$24,9,FALSE)</f>
        <v>600000</v>
      </c>
      <c r="J42" s="1">
        <f t="shared" si="0"/>
        <v>750000</v>
      </c>
      <c r="K42" s="1">
        <f t="shared" si="1"/>
        <v>900000</v>
      </c>
      <c r="L42" s="1">
        <f t="shared" si="2"/>
        <v>1200000</v>
      </c>
      <c r="M42" s="16">
        <f t="shared" si="3"/>
        <v>1.007625</v>
      </c>
      <c r="N42" s="1" t="str">
        <f t="shared" si="4"/>
        <v>100-125%</v>
      </c>
      <c r="O42" s="1">
        <f>MIN($I42, $H42)*INDEX( '2018 commission structure'!$A$21:$I$24,
MATCH($E42,'2018 commission structure'!$A$21:$A$24,0),MATCH(O$1,'2018 commission structure'!$A$21:$I$21,0))</f>
        <v>78000</v>
      </c>
      <c r="P42" s="1">
        <f>IF($H42&gt;$I42, MIN($H42-$I42, J42-$I42)*
INDEX( '2018 commission structure'!$A$21:$I$24,
MATCH($E42,'2018 commission structure'!$A$21:$A$24, 0),
MATCH(P$1,'2018 commission structure'!$A$21:$I$21, 0)), 0)</f>
        <v>777.75</v>
      </c>
      <c r="Q42" s="1">
        <f>IF($H42&gt;J42, MIN($H42-J42, K42-J42)*
INDEX( '2018 commission structure'!$A$21:$I$24,
MATCH($E42,'2018 commission structure'!$A$21:$A$24, 0),
MATCH(Q$1,'2018 commission structure'!$A$21:$I$21, 0)), 0)</f>
        <v>0</v>
      </c>
      <c r="R42" s="1">
        <f>IF($H42&gt;K42, MIN($H42-K42, L42-K42)*
INDEX( '2018 commission structure'!$A$21:$I$24,
MATCH($E42,'2018 commission structure'!$A$21:$A$24, 0),
MATCH(R$1,'2018 commission structure'!$A$21:$I$21, 0)), 0)</f>
        <v>0</v>
      </c>
      <c r="S42" s="1">
        <f>IF($H42&gt;L42, ($H42-L42)*
INDEX( '2018 commission structure'!$A$21:$I$24,
MATCH($E42,'2018 commission structure'!$A$21:$A$24, 0),
MATCH(S$1,'2018 commission structure'!$A$21:$I$21, 0)), 0)</f>
        <v>0</v>
      </c>
      <c r="T42" s="1">
        <f t="shared" si="5"/>
        <v>78777.75</v>
      </c>
      <c r="U42" s="1">
        <f t="shared" si="6"/>
        <v>135827.75</v>
      </c>
      <c r="V42" s="16">
        <f t="shared" si="7"/>
        <v>4.4510418526405688</v>
      </c>
      <c r="W42" s="1">
        <f>MIN(H42,I42)*INDEX('2018 commission structure'!$A$15:$J$18,MATCH(Calculations!$E533,'2018 commission structure'!$A$15:$A$18,0),MATCH(Calculations!W$1,'2018 commission structure'!$A$15:$J$15,0))</f>
        <v>90000</v>
      </c>
      <c r="X42" s="1">
        <f>IF($H42&gt;I42,MIN($H42-I42,J42-I42))*INDEX('2018 commission structure'!$A$15:$J$18,MATCH(Calculations!$E533,'2018 commission structure'!$A$15:$A$18,0),MATCH(Calculations!X$1,'2018 commission structure'!$A$15:$J$15,0))</f>
        <v>1006.5</v>
      </c>
      <c r="Y42" s="1">
        <f>IF($H42&gt;J42,MIN($H42-J42,K42-J42)*INDEX('2018 commission structure'!$A$15:$J$18,MATCH(Calculations!$E533,'2018 commission structure'!$A$15:$A$18,0),MATCH(Calculations!Y$1,'2018 commission structure'!$A$15:$J$15,0)),0)</f>
        <v>0</v>
      </c>
      <c r="Z42" s="1">
        <f>IF($H42&gt;K42,MIN($H42-K42,L42-K42)*INDEX('2018 commission structure'!$A$15:$J$18,MATCH(Calculations!$E533,'2018 commission structure'!$A$15:$A$18,0),MATCH(Calculations!Z$1,'2018 commission structure'!$A$15:$J$15,0)),0)</f>
        <v>0</v>
      </c>
      <c r="AA42" s="1">
        <f>IF($H42&gt;L42,($H42-L42)*INDEX('2018 commission structure'!$A$15:$J$18,MATCH(Calculations!$E533,'2018 commission structure'!$A$15:$A$18,0),MATCH(Calculations!AA$1,'2018 commission structure'!$A$15:$J$15,0)),0)</f>
        <v>0</v>
      </c>
      <c r="AB42" s="1">
        <f t="shared" si="8"/>
        <v>91006.5</v>
      </c>
      <c r="AC42" s="1">
        <f t="shared" si="9"/>
        <v>148056.5</v>
      </c>
    </row>
    <row r="43" spans="1:29" x14ac:dyDescent="0.3">
      <c r="A43" s="20">
        <v>959209328</v>
      </c>
      <c r="B43" s="1" t="s">
        <v>307</v>
      </c>
      <c r="C43" s="1" t="s">
        <v>306</v>
      </c>
      <c r="D43" s="1" t="s">
        <v>22761</v>
      </c>
      <c r="E43" s="1" t="s">
        <v>12</v>
      </c>
      <c r="F43" s="1">
        <v>48352</v>
      </c>
      <c r="G43" s="2">
        <v>11</v>
      </c>
      <c r="H43" s="1">
        <f>SUMIF('deals_closed '!D:D,A43,'deals_closed '!C:C)</f>
        <v>408387</v>
      </c>
      <c r="I43" s="1">
        <f>VLOOKUP(E43,'2018 commission structure'!$A$21:$I$24,9,FALSE)</f>
        <v>500000</v>
      </c>
      <c r="J43" s="1">
        <f t="shared" si="0"/>
        <v>625000</v>
      </c>
      <c r="K43" s="1">
        <f t="shared" si="1"/>
        <v>750000</v>
      </c>
      <c r="L43" s="1">
        <f t="shared" si="2"/>
        <v>1000000</v>
      </c>
      <c r="M43" s="16">
        <f t="shared" si="3"/>
        <v>0.816774</v>
      </c>
      <c r="N43" s="1" t="str">
        <f t="shared" si="4"/>
        <v>0-100%</v>
      </c>
      <c r="O43" s="1">
        <f>MIN($I43, $H43)*INDEX( '2018 commission structure'!$A$21:$I$24,
MATCH($E43,'2018 commission structure'!$A$21:$A$24,0),MATCH(O$1,'2018 commission structure'!$A$21:$I$21,0))</f>
        <v>40838.700000000004</v>
      </c>
      <c r="P43" s="1">
        <f>IF($H43&gt;$I43, MIN($H43-$I43, J43-$I43)*
INDEX( '2018 commission structure'!$A$21:$I$24,
MATCH($E43,'2018 commission structure'!$A$21:$A$24, 0),
MATCH(P$1,'2018 commission structure'!$A$21:$I$21, 0)), 0)</f>
        <v>0</v>
      </c>
      <c r="Q43" s="1">
        <f>IF($H43&gt;J43, MIN($H43-J43, K43-J43)*
INDEX( '2018 commission structure'!$A$21:$I$24,
MATCH($E43,'2018 commission structure'!$A$21:$A$24, 0),
MATCH(Q$1,'2018 commission structure'!$A$21:$I$21, 0)), 0)</f>
        <v>0</v>
      </c>
      <c r="R43" s="1">
        <f>IF($H43&gt;K43, MIN($H43-K43, L43-K43)*
INDEX( '2018 commission structure'!$A$21:$I$24,
MATCH($E43,'2018 commission structure'!$A$21:$A$24, 0),
MATCH(R$1,'2018 commission structure'!$A$21:$I$21, 0)), 0)</f>
        <v>0</v>
      </c>
      <c r="S43" s="1">
        <f>IF($H43&gt;L43, ($H43-L43)*
INDEX( '2018 commission structure'!$A$21:$I$24,
MATCH($E43,'2018 commission structure'!$A$21:$A$24, 0),
MATCH(S$1,'2018 commission structure'!$A$21:$I$21, 0)), 0)</f>
        <v>0</v>
      </c>
      <c r="T43" s="1">
        <f t="shared" si="5"/>
        <v>40838.700000000004</v>
      </c>
      <c r="U43" s="1">
        <f t="shared" si="6"/>
        <v>89190.700000000012</v>
      </c>
      <c r="V43" s="16">
        <f t="shared" si="7"/>
        <v>4.578806983239283</v>
      </c>
      <c r="W43" s="1">
        <f>MIN(H43,I43)*INDEX('2018 commission structure'!$A$15:$J$18,MATCH(Calculations!$E847,'2018 commission structure'!$A$15:$A$18,0),MATCH(Calculations!W$1,'2018 commission structure'!$A$15:$J$15,0))</f>
        <v>61258.049999999996</v>
      </c>
      <c r="X43" s="1">
        <f>IF($H43&gt;I43,MIN($H43-I43,J43-I43))*INDEX('2018 commission structure'!$A$15:$J$18,MATCH(Calculations!$E847,'2018 commission structure'!$A$15:$A$18,0),MATCH(Calculations!X$1,'2018 commission structure'!$A$15:$J$15,0))</f>
        <v>0</v>
      </c>
      <c r="Y43" s="1">
        <f>IF($H43&gt;J43,MIN($H43-J43,K43-J43)*INDEX('2018 commission structure'!$A$15:$J$18,MATCH(Calculations!$E847,'2018 commission structure'!$A$15:$A$18,0),MATCH(Calculations!Y$1,'2018 commission structure'!$A$15:$J$15,0)),0)</f>
        <v>0</v>
      </c>
      <c r="Z43" s="1">
        <f>IF($H43&gt;K43,MIN($H43-K43,L43-K43)*INDEX('2018 commission structure'!$A$15:$J$18,MATCH(Calculations!$E847,'2018 commission structure'!$A$15:$A$18,0),MATCH(Calculations!Z$1,'2018 commission structure'!$A$15:$J$15,0)),0)</f>
        <v>0</v>
      </c>
      <c r="AA43" s="1">
        <f>IF($H43&gt;L43,($H43-L43)*INDEX('2018 commission structure'!$A$15:$J$18,MATCH(Calculations!$E847,'2018 commission structure'!$A$15:$A$18,0),MATCH(Calculations!AA$1,'2018 commission structure'!$A$15:$J$15,0)),0)</f>
        <v>0</v>
      </c>
      <c r="AB43" s="1">
        <f t="shared" si="8"/>
        <v>61258.049999999996</v>
      </c>
      <c r="AC43" s="1">
        <f t="shared" si="9"/>
        <v>109610.04999999999</v>
      </c>
    </row>
    <row r="44" spans="1:29" x14ac:dyDescent="0.3">
      <c r="A44" s="20">
        <v>5304381319</v>
      </c>
      <c r="B44" s="1" t="s">
        <v>760</v>
      </c>
      <c r="C44" s="1" t="s">
        <v>759</v>
      </c>
      <c r="D44" s="1" t="s">
        <v>22800</v>
      </c>
      <c r="E44" s="1" t="s">
        <v>0</v>
      </c>
      <c r="F44" s="1">
        <v>74438</v>
      </c>
      <c r="G44" s="2">
        <v>16</v>
      </c>
      <c r="H44" s="1">
        <f>SUMIF('deals_closed '!D:D,A44,'deals_closed '!C:C)</f>
        <v>605237</v>
      </c>
      <c r="I44" s="1">
        <f>VLOOKUP(E44,'2018 commission structure'!$A$21:$I$24,9,FALSE)</f>
        <v>600000</v>
      </c>
      <c r="J44" s="1">
        <f t="shared" si="0"/>
        <v>750000</v>
      </c>
      <c r="K44" s="1">
        <f t="shared" si="1"/>
        <v>900000</v>
      </c>
      <c r="L44" s="1">
        <f t="shared" si="2"/>
        <v>1200000</v>
      </c>
      <c r="M44" s="16">
        <f t="shared" si="3"/>
        <v>1.0087283333333332</v>
      </c>
      <c r="N44" s="1" t="str">
        <f t="shared" si="4"/>
        <v>100-125%</v>
      </c>
      <c r="O44" s="1">
        <f>MIN($I44, $H44)*INDEX( '2018 commission structure'!$A$21:$I$24,
MATCH($E44,'2018 commission structure'!$A$21:$A$24,0),MATCH(O$1,'2018 commission structure'!$A$21:$I$21,0))</f>
        <v>78000</v>
      </c>
      <c r="P44" s="1">
        <f>IF($H44&gt;$I44, MIN($H44-$I44, J44-$I44)*
INDEX( '2018 commission structure'!$A$21:$I$24,
MATCH($E44,'2018 commission structure'!$A$21:$A$24, 0),
MATCH(P$1,'2018 commission structure'!$A$21:$I$21, 0)), 0)</f>
        <v>890.29000000000008</v>
      </c>
      <c r="Q44" s="1">
        <f>IF($H44&gt;J44, MIN($H44-J44, K44-J44)*
INDEX( '2018 commission structure'!$A$21:$I$24,
MATCH($E44,'2018 commission structure'!$A$21:$A$24, 0),
MATCH(Q$1,'2018 commission structure'!$A$21:$I$21, 0)), 0)</f>
        <v>0</v>
      </c>
      <c r="R44" s="1">
        <f>IF($H44&gt;K44, MIN($H44-K44, L44-K44)*
INDEX( '2018 commission structure'!$A$21:$I$24,
MATCH($E44,'2018 commission structure'!$A$21:$A$24, 0),
MATCH(R$1,'2018 commission structure'!$A$21:$I$21, 0)), 0)</f>
        <v>0</v>
      </c>
      <c r="S44" s="1">
        <f>IF($H44&gt;L44, ($H44-L44)*
INDEX( '2018 commission structure'!$A$21:$I$24,
MATCH($E44,'2018 commission structure'!$A$21:$A$24, 0),
MATCH(S$1,'2018 commission structure'!$A$21:$I$21, 0)), 0)</f>
        <v>0</v>
      </c>
      <c r="T44" s="1">
        <f t="shared" si="5"/>
        <v>78890.289999999994</v>
      </c>
      <c r="U44" s="1">
        <f t="shared" si="6"/>
        <v>153328.28999999998</v>
      </c>
      <c r="V44" s="16">
        <f t="shared" si="7"/>
        <v>3.9473276588423447</v>
      </c>
      <c r="W44" s="1">
        <f>MIN(H44,I44)*INDEX('2018 commission structure'!$A$15:$J$18,MATCH(Calculations!$E614,'2018 commission structure'!$A$15:$A$18,0),MATCH(Calculations!W$1,'2018 commission structure'!$A$15:$J$15,0))</f>
        <v>72000</v>
      </c>
      <c r="X44" s="1">
        <f>IF($H44&gt;I44,MIN($H44-I44,J44-I44))*INDEX('2018 commission structure'!$A$15:$J$18,MATCH(Calculations!$E614,'2018 commission structure'!$A$15:$A$18,0),MATCH(Calculations!X$1,'2018 commission structure'!$A$15:$J$15,0))</f>
        <v>890.29000000000008</v>
      </c>
      <c r="Y44" s="1">
        <f>IF($H44&gt;J44,MIN($H44-J44,K44-J44)*INDEX('2018 commission structure'!$A$15:$J$18,MATCH(Calculations!$E614,'2018 commission structure'!$A$15:$A$18,0),MATCH(Calculations!Y$1,'2018 commission structure'!$A$15:$J$15,0)),0)</f>
        <v>0</v>
      </c>
      <c r="Z44" s="1">
        <f>IF($H44&gt;K44,MIN($H44-K44,L44-K44)*INDEX('2018 commission structure'!$A$15:$J$18,MATCH(Calculations!$E614,'2018 commission structure'!$A$15:$A$18,0),MATCH(Calculations!Z$1,'2018 commission structure'!$A$15:$J$15,0)),0)</f>
        <v>0</v>
      </c>
      <c r="AA44" s="1">
        <f>IF($H44&gt;L44,($H44-L44)*INDEX('2018 commission structure'!$A$15:$J$18,MATCH(Calculations!$E614,'2018 commission structure'!$A$15:$A$18,0),MATCH(Calculations!AA$1,'2018 commission structure'!$A$15:$J$15,0)),0)</f>
        <v>0</v>
      </c>
      <c r="AB44" s="1">
        <f t="shared" si="8"/>
        <v>72890.289999999994</v>
      </c>
      <c r="AC44" s="1">
        <f t="shared" si="9"/>
        <v>147328.28999999998</v>
      </c>
    </row>
    <row r="45" spans="1:29" x14ac:dyDescent="0.3">
      <c r="A45" s="20">
        <v>4409014943</v>
      </c>
      <c r="B45" s="1" t="s">
        <v>1055</v>
      </c>
      <c r="C45" s="1" t="s">
        <v>1054</v>
      </c>
      <c r="D45" s="1" t="s">
        <v>22893</v>
      </c>
      <c r="E45" s="1" t="s">
        <v>0</v>
      </c>
      <c r="F45" s="1">
        <v>77365</v>
      </c>
      <c r="G45" s="2">
        <v>19</v>
      </c>
      <c r="H45" s="1">
        <f>SUMIF('deals_closed '!D:D,A45,'deals_closed '!C:C)</f>
        <v>605319</v>
      </c>
      <c r="I45" s="1">
        <f>VLOOKUP(E45,'2018 commission structure'!$A$21:$I$24,9,FALSE)</f>
        <v>600000</v>
      </c>
      <c r="J45" s="1">
        <f t="shared" si="0"/>
        <v>750000</v>
      </c>
      <c r="K45" s="1">
        <f t="shared" si="1"/>
        <v>900000</v>
      </c>
      <c r="L45" s="1">
        <f t="shared" si="2"/>
        <v>1200000</v>
      </c>
      <c r="M45" s="16">
        <f t="shared" si="3"/>
        <v>1.0088649999999999</v>
      </c>
      <c r="N45" s="1" t="str">
        <f t="shared" si="4"/>
        <v>100-125%</v>
      </c>
      <c r="O45" s="1">
        <f>MIN($I45, $H45)*INDEX( '2018 commission structure'!$A$21:$I$24,
MATCH($E45,'2018 commission structure'!$A$21:$A$24,0),MATCH(O$1,'2018 commission structure'!$A$21:$I$21,0))</f>
        <v>78000</v>
      </c>
      <c r="P45" s="1">
        <f>IF($H45&gt;$I45, MIN($H45-$I45, J45-$I45)*
INDEX( '2018 commission structure'!$A$21:$I$24,
MATCH($E45,'2018 commission structure'!$A$21:$A$24, 0),
MATCH(P$1,'2018 commission structure'!$A$21:$I$21, 0)), 0)</f>
        <v>904.23</v>
      </c>
      <c r="Q45" s="1">
        <f>IF($H45&gt;J45, MIN($H45-J45, K45-J45)*
INDEX( '2018 commission structure'!$A$21:$I$24,
MATCH($E45,'2018 commission structure'!$A$21:$A$24, 0),
MATCH(Q$1,'2018 commission structure'!$A$21:$I$21, 0)), 0)</f>
        <v>0</v>
      </c>
      <c r="R45" s="1">
        <f>IF($H45&gt;K45, MIN($H45-K45, L45-K45)*
INDEX( '2018 commission structure'!$A$21:$I$24,
MATCH($E45,'2018 commission structure'!$A$21:$A$24, 0),
MATCH(R$1,'2018 commission structure'!$A$21:$I$21, 0)), 0)</f>
        <v>0</v>
      </c>
      <c r="S45" s="1">
        <f>IF($H45&gt;L45, ($H45-L45)*
INDEX( '2018 commission structure'!$A$21:$I$24,
MATCH($E45,'2018 commission structure'!$A$21:$A$24, 0),
MATCH(S$1,'2018 commission structure'!$A$21:$I$21, 0)), 0)</f>
        <v>0</v>
      </c>
      <c r="T45" s="1">
        <f t="shared" si="5"/>
        <v>78904.23</v>
      </c>
      <c r="U45" s="1">
        <f t="shared" si="6"/>
        <v>156269.22999999998</v>
      </c>
      <c r="V45" s="16">
        <f t="shared" si="7"/>
        <v>3.8735648726239971</v>
      </c>
      <c r="W45" s="1">
        <f>MIN(H45,I45)*INDEX('2018 commission structure'!$A$15:$J$18,MATCH(Calculations!$E462,'2018 commission structure'!$A$15:$A$18,0),MATCH(Calculations!W$1,'2018 commission structure'!$A$15:$J$15,0))</f>
        <v>90000</v>
      </c>
      <c r="X45" s="1">
        <f>IF($H45&gt;I45,MIN($H45-I45,J45-I45))*INDEX('2018 commission structure'!$A$15:$J$18,MATCH(Calculations!$E462,'2018 commission structure'!$A$15:$A$18,0),MATCH(Calculations!X$1,'2018 commission structure'!$A$15:$J$15,0))</f>
        <v>1170.18</v>
      </c>
      <c r="Y45" s="1">
        <f>IF($H45&gt;J45,MIN($H45-J45,K45-J45)*INDEX('2018 commission structure'!$A$15:$J$18,MATCH(Calculations!$E462,'2018 commission structure'!$A$15:$A$18,0),MATCH(Calculations!Y$1,'2018 commission structure'!$A$15:$J$15,0)),0)</f>
        <v>0</v>
      </c>
      <c r="Z45" s="1">
        <f>IF($H45&gt;K45,MIN($H45-K45,L45-K45)*INDEX('2018 commission structure'!$A$15:$J$18,MATCH(Calculations!$E462,'2018 commission structure'!$A$15:$A$18,0),MATCH(Calculations!Z$1,'2018 commission structure'!$A$15:$J$15,0)),0)</f>
        <v>0</v>
      </c>
      <c r="AA45" s="1">
        <f>IF($H45&gt;L45,($H45-L45)*INDEX('2018 commission structure'!$A$15:$J$18,MATCH(Calculations!$E462,'2018 commission structure'!$A$15:$A$18,0),MATCH(Calculations!AA$1,'2018 commission structure'!$A$15:$J$15,0)),0)</f>
        <v>0</v>
      </c>
      <c r="AB45" s="1">
        <f t="shared" si="8"/>
        <v>91170.18</v>
      </c>
      <c r="AC45" s="1">
        <f t="shared" si="9"/>
        <v>168535.18</v>
      </c>
    </row>
    <row r="46" spans="1:29" x14ac:dyDescent="0.3">
      <c r="A46" s="20">
        <v>8277918739</v>
      </c>
      <c r="B46" s="1" t="s">
        <v>713</v>
      </c>
      <c r="C46" s="1" t="s">
        <v>712</v>
      </c>
      <c r="D46" s="1" t="s">
        <v>22973</v>
      </c>
      <c r="E46" s="1" t="s">
        <v>12</v>
      </c>
      <c r="F46" s="1">
        <v>42146</v>
      </c>
      <c r="G46" s="2">
        <v>15</v>
      </c>
      <c r="H46" s="1">
        <f>SUMIF('deals_closed '!D:D,A46,'deals_closed '!C:C)</f>
        <v>505122</v>
      </c>
      <c r="I46" s="1">
        <f>VLOOKUP(E46,'2018 commission structure'!$A$21:$I$24,9,FALSE)</f>
        <v>500000</v>
      </c>
      <c r="J46" s="1">
        <f t="shared" si="0"/>
        <v>625000</v>
      </c>
      <c r="K46" s="1">
        <f t="shared" si="1"/>
        <v>750000</v>
      </c>
      <c r="L46" s="1">
        <f t="shared" si="2"/>
        <v>1000000</v>
      </c>
      <c r="M46" s="16">
        <f t="shared" si="3"/>
        <v>1.0102439999999999</v>
      </c>
      <c r="N46" s="1" t="str">
        <f t="shared" si="4"/>
        <v>100-125%</v>
      </c>
      <c r="O46" s="1">
        <f>MIN($I46, $H46)*INDEX( '2018 commission structure'!$A$21:$I$24,
MATCH($E46,'2018 commission structure'!$A$21:$A$24,0),MATCH(O$1,'2018 commission structure'!$A$21:$I$21,0))</f>
        <v>50000</v>
      </c>
      <c r="P46" s="1">
        <f>IF($H46&gt;$I46, MIN($H46-$I46, J46-$I46)*
INDEX( '2018 commission structure'!$A$21:$I$24,
MATCH($E46,'2018 commission structure'!$A$21:$A$24, 0),
MATCH(P$1,'2018 commission structure'!$A$21:$I$21, 0)), 0)</f>
        <v>768.3</v>
      </c>
      <c r="Q46" s="1">
        <f>IF($H46&gt;J46, MIN($H46-J46, K46-J46)*
INDEX( '2018 commission structure'!$A$21:$I$24,
MATCH($E46,'2018 commission structure'!$A$21:$A$24, 0),
MATCH(Q$1,'2018 commission structure'!$A$21:$I$21, 0)), 0)</f>
        <v>0</v>
      </c>
      <c r="R46" s="1">
        <f>IF($H46&gt;K46, MIN($H46-K46, L46-K46)*
INDEX( '2018 commission structure'!$A$21:$I$24,
MATCH($E46,'2018 commission structure'!$A$21:$A$24, 0),
MATCH(R$1,'2018 commission structure'!$A$21:$I$21, 0)), 0)</f>
        <v>0</v>
      </c>
      <c r="S46" s="1">
        <f>IF($H46&gt;L46, ($H46-L46)*
INDEX( '2018 commission structure'!$A$21:$I$24,
MATCH($E46,'2018 commission structure'!$A$21:$A$24, 0),
MATCH(S$1,'2018 commission structure'!$A$21:$I$21, 0)), 0)</f>
        <v>0</v>
      </c>
      <c r="T46" s="1">
        <f t="shared" si="5"/>
        <v>50768.3</v>
      </c>
      <c r="U46" s="1">
        <f t="shared" si="6"/>
        <v>92914.3</v>
      </c>
      <c r="V46" s="16">
        <f t="shared" si="7"/>
        <v>5.4364290534395669</v>
      </c>
      <c r="W46" s="1">
        <f>MIN(H46,I46)*INDEX('2018 commission structure'!$A$15:$J$18,MATCH(Calculations!$E639,'2018 commission structure'!$A$15:$A$18,0),MATCH(Calculations!W$1,'2018 commission structure'!$A$15:$J$15,0))</f>
        <v>60000</v>
      </c>
      <c r="X46" s="1">
        <f>IF($H46&gt;I46,MIN($H46-I46,J46-I46))*INDEX('2018 commission structure'!$A$15:$J$18,MATCH(Calculations!$E639,'2018 commission structure'!$A$15:$A$18,0),MATCH(Calculations!X$1,'2018 commission structure'!$A$15:$J$15,0))</f>
        <v>870.74</v>
      </c>
      <c r="Y46" s="1">
        <f>IF($H46&gt;J46,MIN($H46-J46,K46-J46)*INDEX('2018 commission structure'!$A$15:$J$18,MATCH(Calculations!$E639,'2018 commission structure'!$A$15:$A$18,0),MATCH(Calculations!Y$1,'2018 commission structure'!$A$15:$J$15,0)),0)</f>
        <v>0</v>
      </c>
      <c r="Z46" s="1">
        <f>IF($H46&gt;K46,MIN($H46-K46,L46-K46)*INDEX('2018 commission structure'!$A$15:$J$18,MATCH(Calculations!$E639,'2018 commission structure'!$A$15:$A$18,0),MATCH(Calculations!Z$1,'2018 commission structure'!$A$15:$J$15,0)),0)</f>
        <v>0</v>
      </c>
      <c r="AA46" s="1">
        <f>IF($H46&gt;L46,($H46-L46)*INDEX('2018 commission structure'!$A$15:$J$18,MATCH(Calculations!$E639,'2018 commission structure'!$A$15:$A$18,0),MATCH(Calculations!AA$1,'2018 commission structure'!$A$15:$J$15,0)),0)</f>
        <v>0</v>
      </c>
      <c r="AB46" s="1">
        <f t="shared" si="8"/>
        <v>60870.74</v>
      </c>
      <c r="AC46" s="1">
        <f t="shared" si="9"/>
        <v>103016.73999999999</v>
      </c>
    </row>
    <row r="47" spans="1:29" x14ac:dyDescent="0.3">
      <c r="A47" s="20">
        <v>3013094990</v>
      </c>
      <c r="B47" s="1" t="s">
        <v>916</v>
      </c>
      <c r="C47" s="1" t="s">
        <v>1092</v>
      </c>
      <c r="D47" s="1" t="s">
        <v>22497</v>
      </c>
      <c r="E47" s="1" t="s">
        <v>12</v>
      </c>
      <c r="F47" s="1">
        <v>58874</v>
      </c>
      <c r="G47" s="2">
        <v>11</v>
      </c>
      <c r="H47" s="1">
        <f>SUMIF('deals_closed '!D:D,A47,'deals_closed '!C:C)</f>
        <v>409689</v>
      </c>
      <c r="I47" s="1">
        <f>VLOOKUP(E47,'2018 commission structure'!$A$21:$I$24,9,FALSE)</f>
        <v>500000</v>
      </c>
      <c r="J47" s="1">
        <f t="shared" si="0"/>
        <v>625000</v>
      </c>
      <c r="K47" s="1">
        <f t="shared" si="1"/>
        <v>750000</v>
      </c>
      <c r="L47" s="1">
        <f t="shared" si="2"/>
        <v>1000000</v>
      </c>
      <c r="M47" s="16">
        <f t="shared" si="3"/>
        <v>0.81937800000000005</v>
      </c>
      <c r="N47" s="1" t="str">
        <f t="shared" si="4"/>
        <v>0-100%</v>
      </c>
      <c r="O47" s="1">
        <f>MIN($I47, $H47)*INDEX( '2018 commission structure'!$A$21:$I$24,
MATCH($E47,'2018 commission structure'!$A$21:$A$24,0),MATCH(O$1,'2018 commission structure'!$A$21:$I$21,0))</f>
        <v>40968.9</v>
      </c>
      <c r="P47" s="1">
        <f>IF($H47&gt;$I47, MIN($H47-$I47, J47-$I47)*
INDEX( '2018 commission structure'!$A$21:$I$24,
MATCH($E47,'2018 commission structure'!$A$21:$A$24, 0),
MATCH(P$1,'2018 commission structure'!$A$21:$I$21, 0)), 0)</f>
        <v>0</v>
      </c>
      <c r="Q47" s="1">
        <f>IF($H47&gt;J47, MIN($H47-J47, K47-J47)*
INDEX( '2018 commission structure'!$A$21:$I$24,
MATCH($E47,'2018 commission structure'!$A$21:$A$24, 0),
MATCH(Q$1,'2018 commission structure'!$A$21:$I$21, 0)), 0)</f>
        <v>0</v>
      </c>
      <c r="R47" s="1">
        <f>IF($H47&gt;K47, MIN($H47-K47, L47-K47)*
INDEX( '2018 commission structure'!$A$21:$I$24,
MATCH($E47,'2018 commission structure'!$A$21:$A$24, 0),
MATCH(R$1,'2018 commission structure'!$A$21:$I$21, 0)), 0)</f>
        <v>0</v>
      </c>
      <c r="S47" s="1">
        <f>IF($H47&gt;L47, ($H47-L47)*
INDEX( '2018 commission structure'!$A$21:$I$24,
MATCH($E47,'2018 commission structure'!$A$21:$A$24, 0),
MATCH(S$1,'2018 commission structure'!$A$21:$I$21, 0)), 0)</f>
        <v>0</v>
      </c>
      <c r="T47" s="1">
        <f t="shared" si="5"/>
        <v>40968.9</v>
      </c>
      <c r="U47" s="1">
        <f t="shared" si="6"/>
        <v>99842.9</v>
      </c>
      <c r="V47" s="16">
        <f t="shared" si="7"/>
        <v>4.1033363413923274</v>
      </c>
      <c r="W47" s="1">
        <f>MIN(H47,I47)*INDEX('2018 commission structure'!$A$15:$J$18,MATCH(Calculations!$E442,'2018 commission structure'!$A$15:$A$18,0),MATCH(Calculations!W$1,'2018 commission structure'!$A$15:$J$15,0))</f>
        <v>61453.35</v>
      </c>
      <c r="X47" s="1">
        <f>IF($H47&gt;I47,MIN($H47-I47,J47-I47))*INDEX('2018 commission structure'!$A$15:$J$18,MATCH(Calculations!$E442,'2018 commission structure'!$A$15:$A$18,0),MATCH(Calculations!X$1,'2018 commission structure'!$A$15:$J$15,0))</f>
        <v>0</v>
      </c>
      <c r="Y47" s="1">
        <f>IF($H47&gt;J47,MIN($H47-J47,K47-J47)*INDEX('2018 commission structure'!$A$15:$J$18,MATCH(Calculations!$E442,'2018 commission structure'!$A$15:$A$18,0),MATCH(Calculations!Y$1,'2018 commission structure'!$A$15:$J$15,0)),0)</f>
        <v>0</v>
      </c>
      <c r="Z47" s="1">
        <f>IF($H47&gt;K47,MIN($H47-K47,L47-K47)*INDEX('2018 commission structure'!$A$15:$J$18,MATCH(Calculations!$E442,'2018 commission structure'!$A$15:$A$18,0),MATCH(Calculations!Z$1,'2018 commission structure'!$A$15:$J$15,0)),0)</f>
        <v>0</v>
      </c>
      <c r="AA47" s="1">
        <f>IF($H47&gt;L47,($H47-L47)*INDEX('2018 commission structure'!$A$15:$J$18,MATCH(Calculations!$E442,'2018 commission structure'!$A$15:$A$18,0),MATCH(Calculations!AA$1,'2018 commission structure'!$A$15:$J$15,0)),0)</f>
        <v>0</v>
      </c>
      <c r="AB47" s="1">
        <f t="shared" si="8"/>
        <v>61453.35</v>
      </c>
      <c r="AC47" s="1">
        <f t="shared" si="9"/>
        <v>120327.35</v>
      </c>
    </row>
    <row r="48" spans="1:29" x14ac:dyDescent="0.3">
      <c r="A48" s="20">
        <v>5153694038</v>
      </c>
      <c r="B48" s="1" t="s">
        <v>1915</v>
      </c>
      <c r="C48" s="1" t="s">
        <v>1914</v>
      </c>
      <c r="D48" s="1" t="s">
        <v>22814</v>
      </c>
      <c r="E48" s="1" t="s">
        <v>3</v>
      </c>
      <c r="F48" s="1">
        <v>105621</v>
      </c>
      <c r="G48" s="2">
        <v>20</v>
      </c>
      <c r="H48" s="1">
        <f>SUMIF('deals_closed '!D:D,A48,'deals_closed '!C:C)</f>
        <v>757866</v>
      </c>
      <c r="I48" s="1">
        <f>VLOOKUP(E48,'2018 commission structure'!$A$21:$I$24,9,FALSE)</f>
        <v>750000</v>
      </c>
      <c r="J48" s="1">
        <f t="shared" si="0"/>
        <v>937500</v>
      </c>
      <c r="K48" s="1">
        <f t="shared" si="1"/>
        <v>1125000</v>
      </c>
      <c r="L48" s="1">
        <f t="shared" si="2"/>
        <v>1500000</v>
      </c>
      <c r="M48" s="16">
        <f t="shared" si="3"/>
        <v>1.0104880000000001</v>
      </c>
      <c r="N48" s="1" t="str">
        <f t="shared" si="4"/>
        <v>100-125%</v>
      </c>
      <c r="O48" s="1">
        <f>MIN($I48, $H48)*INDEX( '2018 commission structure'!$A$21:$I$24,
MATCH($E48,'2018 commission structure'!$A$21:$A$24,0),MATCH(O$1,'2018 commission structure'!$A$21:$I$21,0))</f>
        <v>112500</v>
      </c>
      <c r="P48" s="1">
        <f>IF($H48&gt;$I48, MIN($H48-$I48, J48-$I48)*
INDEX( '2018 commission structure'!$A$21:$I$24,
MATCH($E48,'2018 commission structure'!$A$21:$A$24, 0),
MATCH(P$1,'2018 commission structure'!$A$21:$I$21, 0)), 0)</f>
        <v>1494.54</v>
      </c>
      <c r="Q48" s="1">
        <f>IF($H48&gt;J48, MIN($H48-J48, K48-J48)*
INDEX( '2018 commission structure'!$A$21:$I$24,
MATCH($E48,'2018 commission structure'!$A$21:$A$24, 0),
MATCH(Q$1,'2018 commission structure'!$A$21:$I$21, 0)), 0)</f>
        <v>0</v>
      </c>
      <c r="R48" s="1">
        <f>IF($H48&gt;K48, MIN($H48-K48, L48-K48)*
INDEX( '2018 commission structure'!$A$21:$I$24,
MATCH($E48,'2018 commission structure'!$A$21:$A$24, 0),
MATCH(R$1,'2018 commission structure'!$A$21:$I$21, 0)), 0)</f>
        <v>0</v>
      </c>
      <c r="S48" s="1">
        <f>IF($H48&gt;L48, ($H48-L48)*
INDEX( '2018 commission structure'!$A$21:$I$24,
MATCH($E48,'2018 commission structure'!$A$21:$A$24, 0),
MATCH(S$1,'2018 commission structure'!$A$21:$I$21, 0)), 0)</f>
        <v>0</v>
      </c>
      <c r="T48" s="1">
        <f t="shared" si="5"/>
        <v>113994.54</v>
      </c>
      <c r="U48" s="1">
        <f t="shared" si="6"/>
        <v>219615.53999999998</v>
      </c>
      <c r="V48" s="16">
        <f t="shared" si="7"/>
        <v>3.4508760172435888</v>
      </c>
      <c r="W48" s="1">
        <f>MIN(H48,I48)*INDEX('2018 commission structure'!$A$15:$J$18,MATCH(Calculations!$E5,'2018 commission structure'!$A$15:$A$18,0),MATCH(Calculations!W$1,'2018 commission structure'!$A$15:$J$15,0))</f>
        <v>90000</v>
      </c>
      <c r="X48" s="1">
        <f>IF($H48&gt;I48,MIN($H48-I48,J48-I48))*INDEX('2018 commission structure'!$A$15:$J$18,MATCH(Calculations!$E5,'2018 commission structure'!$A$15:$A$18,0),MATCH(Calculations!X$1,'2018 commission structure'!$A$15:$J$15,0))</f>
        <v>1337.22</v>
      </c>
      <c r="Y48" s="1">
        <f>IF($H48&gt;J48,MIN($H48-J48,K48-J48)*INDEX('2018 commission structure'!$A$15:$J$18,MATCH(Calculations!$E5,'2018 commission structure'!$A$15:$A$18,0),MATCH(Calculations!Y$1,'2018 commission structure'!$A$15:$J$15,0)),0)</f>
        <v>0</v>
      </c>
      <c r="Z48" s="1">
        <f>IF($H48&gt;K48,MIN($H48-K48,L48-K48)*INDEX('2018 commission structure'!$A$15:$J$18,MATCH(Calculations!$E5,'2018 commission structure'!$A$15:$A$18,0),MATCH(Calculations!Z$1,'2018 commission structure'!$A$15:$J$15,0)),0)</f>
        <v>0</v>
      </c>
      <c r="AA48" s="1">
        <f>IF($H48&gt;L48,($H48-L48)*INDEX('2018 commission structure'!$A$15:$J$18,MATCH(Calculations!$E5,'2018 commission structure'!$A$15:$A$18,0),MATCH(Calculations!AA$1,'2018 commission structure'!$A$15:$J$15,0)),0)</f>
        <v>0</v>
      </c>
      <c r="AB48" s="1">
        <f t="shared" si="8"/>
        <v>91337.22</v>
      </c>
      <c r="AC48" s="1">
        <f t="shared" si="9"/>
        <v>196958.22</v>
      </c>
    </row>
    <row r="49" spans="1:29" x14ac:dyDescent="0.3">
      <c r="A49" s="20">
        <v>5077974136</v>
      </c>
      <c r="B49" s="1" t="s">
        <v>881</v>
      </c>
      <c r="C49" s="1" t="s">
        <v>880</v>
      </c>
      <c r="D49" s="1" t="s">
        <v>22822</v>
      </c>
      <c r="E49" s="1" t="s">
        <v>3</v>
      </c>
      <c r="F49" s="1">
        <v>94733</v>
      </c>
      <c r="G49" s="2">
        <v>19</v>
      </c>
      <c r="H49" s="1">
        <f>SUMIF('deals_closed '!D:D,A49,'deals_closed '!C:C)</f>
        <v>596790</v>
      </c>
      <c r="I49" s="1">
        <f>VLOOKUP(E49,'2018 commission structure'!$A$21:$I$24,9,FALSE)</f>
        <v>750000</v>
      </c>
      <c r="J49" s="1">
        <f t="shared" si="0"/>
        <v>937500</v>
      </c>
      <c r="K49" s="1">
        <f t="shared" si="1"/>
        <v>1125000</v>
      </c>
      <c r="L49" s="1">
        <f t="shared" si="2"/>
        <v>1500000</v>
      </c>
      <c r="M49" s="16">
        <f t="shared" si="3"/>
        <v>0.79571999999999998</v>
      </c>
      <c r="N49" s="1" t="str">
        <f t="shared" si="4"/>
        <v>0-100%</v>
      </c>
      <c r="O49" s="1">
        <f>MIN($I49, $H49)*INDEX( '2018 commission structure'!$A$21:$I$24,
MATCH($E49,'2018 commission structure'!$A$21:$A$24,0),MATCH(O$1,'2018 commission structure'!$A$21:$I$21,0))</f>
        <v>89518.5</v>
      </c>
      <c r="P49" s="1">
        <f>IF($H49&gt;$I49, MIN($H49-$I49, J49-$I49)*
INDEX( '2018 commission structure'!$A$21:$I$24,
MATCH($E49,'2018 commission structure'!$A$21:$A$24, 0),
MATCH(P$1,'2018 commission structure'!$A$21:$I$21, 0)), 0)</f>
        <v>0</v>
      </c>
      <c r="Q49" s="1">
        <f>IF($H49&gt;J49, MIN($H49-J49, K49-J49)*
INDEX( '2018 commission structure'!$A$21:$I$24,
MATCH($E49,'2018 commission structure'!$A$21:$A$24, 0),
MATCH(Q$1,'2018 commission structure'!$A$21:$I$21, 0)), 0)</f>
        <v>0</v>
      </c>
      <c r="R49" s="1">
        <f>IF($H49&gt;K49, MIN($H49-K49, L49-K49)*
INDEX( '2018 commission structure'!$A$21:$I$24,
MATCH($E49,'2018 commission structure'!$A$21:$A$24, 0),
MATCH(R$1,'2018 commission structure'!$A$21:$I$21, 0)), 0)</f>
        <v>0</v>
      </c>
      <c r="S49" s="1">
        <f>IF($H49&gt;L49, ($H49-L49)*
INDEX( '2018 commission structure'!$A$21:$I$24,
MATCH($E49,'2018 commission structure'!$A$21:$A$24, 0),
MATCH(S$1,'2018 commission structure'!$A$21:$I$21, 0)), 0)</f>
        <v>0</v>
      </c>
      <c r="T49" s="1">
        <f t="shared" si="5"/>
        <v>89518.5</v>
      </c>
      <c r="U49" s="1">
        <f t="shared" si="6"/>
        <v>184251.5</v>
      </c>
      <c r="V49" s="16">
        <f t="shared" si="7"/>
        <v>3.2389966974488673</v>
      </c>
      <c r="W49" s="1">
        <f>MIN(H49,I49)*INDEX('2018 commission structure'!$A$15:$J$18,MATCH(Calculations!$E552,'2018 commission structure'!$A$15:$A$18,0),MATCH(Calculations!W$1,'2018 commission structure'!$A$15:$J$15,0))</f>
        <v>89518.5</v>
      </c>
      <c r="X49" s="1">
        <f>IF($H49&gt;I49,MIN($H49-I49,J49-I49))*INDEX('2018 commission structure'!$A$15:$J$18,MATCH(Calculations!$E552,'2018 commission structure'!$A$15:$A$18,0),MATCH(Calculations!X$1,'2018 commission structure'!$A$15:$J$15,0))</f>
        <v>0</v>
      </c>
      <c r="Y49" s="1">
        <f>IF($H49&gt;J49,MIN($H49-J49,K49-J49)*INDEX('2018 commission structure'!$A$15:$J$18,MATCH(Calculations!$E552,'2018 commission structure'!$A$15:$A$18,0),MATCH(Calculations!Y$1,'2018 commission structure'!$A$15:$J$15,0)),0)</f>
        <v>0</v>
      </c>
      <c r="Z49" s="1">
        <f>IF($H49&gt;K49,MIN($H49-K49,L49-K49)*INDEX('2018 commission structure'!$A$15:$J$18,MATCH(Calculations!$E552,'2018 commission structure'!$A$15:$A$18,0),MATCH(Calculations!Z$1,'2018 commission structure'!$A$15:$J$15,0)),0)</f>
        <v>0</v>
      </c>
      <c r="AA49" s="1">
        <f>IF($H49&gt;L49,($H49-L49)*INDEX('2018 commission structure'!$A$15:$J$18,MATCH(Calculations!$E552,'2018 commission structure'!$A$15:$A$18,0),MATCH(Calculations!AA$1,'2018 commission structure'!$A$15:$J$15,0)),0)</f>
        <v>0</v>
      </c>
      <c r="AB49" s="1">
        <f t="shared" si="8"/>
        <v>89518.5</v>
      </c>
      <c r="AC49" s="1">
        <f t="shared" si="9"/>
        <v>184251.5</v>
      </c>
    </row>
    <row r="50" spans="1:29" x14ac:dyDescent="0.3">
      <c r="A50" s="20">
        <v>4278470843</v>
      </c>
      <c r="B50" s="1" t="s">
        <v>352</v>
      </c>
      <c r="C50" s="1" t="s">
        <v>351</v>
      </c>
      <c r="D50" s="1" t="s">
        <v>22442</v>
      </c>
      <c r="E50" s="1" t="s">
        <v>12</v>
      </c>
      <c r="F50" s="1">
        <v>61463</v>
      </c>
      <c r="G50" s="2">
        <v>14</v>
      </c>
      <c r="H50" s="1">
        <f>SUMIF('deals_closed '!D:D,A50,'deals_closed '!C:C)</f>
        <v>413843</v>
      </c>
      <c r="I50" s="1">
        <f>VLOOKUP(E50,'2018 commission structure'!$A$21:$I$24,9,FALSE)</f>
        <v>500000</v>
      </c>
      <c r="J50" s="1">
        <f t="shared" si="0"/>
        <v>625000</v>
      </c>
      <c r="K50" s="1">
        <f t="shared" si="1"/>
        <v>750000</v>
      </c>
      <c r="L50" s="1">
        <f t="shared" si="2"/>
        <v>1000000</v>
      </c>
      <c r="M50" s="16">
        <f t="shared" si="3"/>
        <v>0.82768600000000003</v>
      </c>
      <c r="N50" s="1" t="str">
        <f t="shared" si="4"/>
        <v>0-100%</v>
      </c>
      <c r="O50" s="1">
        <f>MIN($I50, $H50)*INDEX( '2018 commission structure'!$A$21:$I$24,
MATCH($E50,'2018 commission structure'!$A$21:$A$24,0),MATCH(O$1,'2018 commission structure'!$A$21:$I$21,0))</f>
        <v>41384.300000000003</v>
      </c>
      <c r="P50" s="1">
        <f>IF($H50&gt;$I50, MIN($H50-$I50, J50-$I50)*
INDEX( '2018 commission structure'!$A$21:$I$24,
MATCH($E50,'2018 commission structure'!$A$21:$A$24, 0),
MATCH(P$1,'2018 commission structure'!$A$21:$I$21, 0)), 0)</f>
        <v>0</v>
      </c>
      <c r="Q50" s="1">
        <f>IF($H50&gt;J50, MIN($H50-J50, K50-J50)*
INDEX( '2018 commission structure'!$A$21:$I$24,
MATCH($E50,'2018 commission structure'!$A$21:$A$24, 0),
MATCH(Q$1,'2018 commission structure'!$A$21:$I$21, 0)), 0)</f>
        <v>0</v>
      </c>
      <c r="R50" s="1">
        <f>IF($H50&gt;K50, MIN($H50-K50, L50-K50)*
INDEX( '2018 commission structure'!$A$21:$I$24,
MATCH($E50,'2018 commission structure'!$A$21:$A$24, 0),
MATCH(R$1,'2018 commission structure'!$A$21:$I$21, 0)), 0)</f>
        <v>0</v>
      </c>
      <c r="S50" s="1">
        <f>IF($H50&gt;L50, ($H50-L50)*
INDEX( '2018 commission structure'!$A$21:$I$24,
MATCH($E50,'2018 commission structure'!$A$21:$A$24, 0),
MATCH(S$1,'2018 commission structure'!$A$21:$I$21, 0)), 0)</f>
        <v>0</v>
      </c>
      <c r="T50" s="1">
        <f t="shared" si="5"/>
        <v>41384.300000000003</v>
      </c>
      <c r="U50" s="1">
        <f t="shared" si="6"/>
        <v>102847.3</v>
      </c>
      <c r="V50" s="16">
        <f t="shared" si="7"/>
        <v>4.0238586720312544</v>
      </c>
      <c r="W50" s="1">
        <f>MIN(H50,I50)*INDEX('2018 commission structure'!$A$15:$J$18,MATCH(Calculations!$E824,'2018 commission structure'!$A$15:$A$18,0),MATCH(Calculations!W$1,'2018 commission structure'!$A$15:$J$15,0))</f>
        <v>62076.45</v>
      </c>
      <c r="X50" s="1">
        <f>IF($H50&gt;I50,MIN($H50-I50,J50-I50))*INDEX('2018 commission structure'!$A$15:$J$18,MATCH(Calculations!$E824,'2018 commission structure'!$A$15:$A$18,0),MATCH(Calculations!X$1,'2018 commission structure'!$A$15:$J$15,0))</f>
        <v>0</v>
      </c>
      <c r="Y50" s="1">
        <f>IF($H50&gt;J50,MIN($H50-J50,K50-J50)*INDEX('2018 commission structure'!$A$15:$J$18,MATCH(Calculations!$E824,'2018 commission structure'!$A$15:$A$18,0),MATCH(Calculations!Y$1,'2018 commission structure'!$A$15:$J$15,0)),0)</f>
        <v>0</v>
      </c>
      <c r="Z50" s="1">
        <f>IF($H50&gt;K50,MIN($H50-K50,L50-K50)*INDEX('2018 commission structure'!$A$15:$J$18,MATCH(Calculations!$E824,'2018 commission structure'!$A$15:$A$18,0),MATCH(Calculations!Z$1,'2018 commission structure'!$A$15:$J$15,0)),0)</f>
        <v>0</v>
      </c>
      <c r="AA50" s="1">
        <f>IF($H50&gt;L50,($H50-L50)*INDEX('2018 commission structure'!$A$15:$J$18,MATCH(Calculations!$E824,'2018 commission structure'!$A$15:$A$18,0),MATCH(Calculations!AA$1,'2018 commission structure'!$A$15:$J$15,0)),0)</f>
        <v>0</v>
      </c>
      <c r="AB50" s="1">
        <f t="shared" si="8"/>
        <v>62076.45</v>
      </c>
      <c r="AC50" s="1">
        <f t="shared" si="9"/>
        <v>123539.45</v>
      </c>
    </row>
    <row r="51" spans="1:29" x14ac:dyDescent="0.3">
      <c r="A51" s="20">
        <v>4838770758</v>
      </c>
      <c r="B51" s="1" t="s">
        <v>1100</v>
      </c>
      <c r="C51" s="1" t="s">
        <v>1099</v>
      </c>
      <c r="D51" s="1" t="s">
        <v>22920</v>
      </c>
      <c r="E51" s="1" t="s">
        <v>12</v>
      </c>
      <c r="F51" s="1">
        <v>43669</v>
      </c>
      <c r="G51" s="2">
        <v>16</v>
      </c>
      <c r="H51" s="1">
        <f>SUMIF('deals_closed '!D:D,A51,'deals_closed '!C:C)</f>
        <v>505908</v>
      </c>
      <c r="I51" s="1">
        <f>VLOOKUP(E51,'2018 commission structure'!$A$21:$I$24,9,FALSE)</f>
        <v>500000</v>
      </c>
      <c r="J51" s="1">
        <f t="shared" si="0"/>
        <v>625000</v>
      </c>
      <c r="K51" s="1">
        <f t="shared" si="1"/>
        <v>750000</v>
      </c>
      <c r="L51" s="1">
        <f t="shared" si="2"/>
        <v>1000000</v>
      </c>
      <c r="M51" s="16">
        <f t="shared" si="3"/>
        <v>1.011816</v>
      </c>
      <c r="N51" s="1" t="str">
        <f t="shared" si="4"/>
        <v>100-125%</v>
      </c>
      <c r="O51" s="1">
        <f>MIN($I51, $H51)*INDEX( '2018 commission structure'!$A$21:$I$24,
MATCH($E51,'2018 commission structure'!$A$21:$A$24,0),MATCH(O$1,'2018 commission structure'!$A$21:$I$21,0))</f>
        <v>50000</v>
      </c>
      <c r="P51" s="1">
        <f>IF($H51&gt;$I51, MIN($H51-$I51, J51-$I51)*
INDEX( '2018 commission structure'!$A$21:$I$24,
MATCH($E51,'2018 commission structure'!$A$21:$A$24, 0),
MATCH(P$1,'2018 commission structure'!$A$21:$I$21, 0)), 0)</f>
        <v>886.19999999999993</v>
      </c>
      <c r="Q51" s="1">
        <f>IF($H51&gt;J51, MIN($H51-J51, K51-J51)*
INDEX( '2018 commission structure'!$A$21:$I$24,
MATCH($E51,'2018 commission structure'!$A$21:$A$24, 0),
MATCH(Q$1,'2018 commission structure'!$A$21:$I$21, 0)), 0)</f>
        <v>0</v>
      </c>
      <c r="R51" s="1">
        <f>IF($H51&gt;K51, MIN($H51-K51, L51-K51)*
INDEX( '2018 commission structure'!$A$21:$I$24,
MATCH($E51,'2018 commission structure'!$A$21:$A$24, 0),
MATCH(R$1,'2018 commission structure'!$A$21:$I$21, 0)), 0)</f>
        <v>0</v>
      </c>
      <c r="S51" s="1">
        <f>IF($H51&gt;L51, ($H51-L51)*
INDEX( '2018 commission structure'!$A$21:$I$24,
MATCH($E51,'2018 commission structure'!$A$21:$A$24, 0),
MATCH(S$1,'2018 commission structure'!$A$21:$I$21, 0)), 0)</f>
        <v>0</v>
      </c>
      <c r="T51" s="1">
        <f t="shared" si="5"/>
        <v>50886.2</v>
      </c>
      <c r="U51" s="1">
        <f t="shared" si="6"/>
        <v>94555.199999999997</v>
      </c>
      <c r="V51" s="16">
        <f t="shared" si="7"/>
        <v>5.3503984973856547</v>
      </c>
      <c r="W51" s="1">
        <f>MIN(H51,I51)*INDEX('2018 commission structure'!$A$15:$J$18,MATCH(Calculations!$E438,'2018 commission structure'!$A$15:$A$18,0),MATCH(Calculations!W$1,'2018 commission structure'!$A$15:$J$15,0))</f>
        <v>75000</v>
      </c>
      <c r="X51" s="1">
        <f>IF($H51&gt;I51,MIN($H51-I51,J51-I51))*INDEX('2018 commission structure'!$A$15:$J$18,MATCH(Calculations!$E438,'2018 commission structure'!$A$15:$A$18,0),MATCH(Calculations!X$1,'2018 commission structure'!$A$15:$J$15,0))</f>
        <v>1063.44</v>
      </c>
      <c r="Y51" s="1">
        <f>IF($H51&gt;J51,MIN($H51-J51,K51-J51)*INDEX('2018 commission structure'!$A$15:$J$18,MATCH(Calculations!$E438,'2018 commission structure'!$A$15:$A$18,0),MATCH(Calculations!Y$1,'2018 commission structure'!$A$15:$J$15,0)),0)</f>
        <v>0</v>
      </c>
      <c r="Z51" s="1">
        <f>IF($H51&gt;K51,MIN($H51-K51,L51-K51)*INDEX('2018 commission structure'!$A$15:$J$18,MATCH(Calculations!$E438,'2018 commission structure'!$A$15:$A$18,0),MATCH(Calculations!Z$1,'2018 commission structure'!$A$15:$J$15,0)),0)</f>
        <v>0</v>
      </c>
      <c r="AA51" s="1">
        <f>IF($H51&gt;L51,($H51-L51)*INDEX('2018 commission structure'!$A$15:$J$18,MATCH(Calculations!$E438,'2018 commission structure'!$A$15:$A$18,0),MATCH(Calculations!AA$1,'2018 commission structure'!$A$15:$J$15,0)),0)</f>
        <v>0</v>
      </c>
      <c r="AB51" s="1">
        <f t="shared" si="8"/>
        <v>76063.44</v>
      </c>
      <c r="AC51" s="1">
        <f t="shared" si="9"/>
        <v>119732.44</v>
      </c>
    </row>
    <row r="52" spans="1:29" x14ac:dyDescent="0.3">
      <c r="A52" s="20">
        <v>9340388305</v>
      </c>
      <c r="B52" s="1" t="s">
        <v>924</v>
      </c>
      <c r="C52" s="1" t="s">
        <v>923</v>
      </c>
      <c r="D52" s="1" t="s">
        <v>22389</v>
      </c>
      <c r="E52" s="1" t="s">
        <v>0</v>
      </c>
      <c r="F52" s="1">
        <v>59920</v>
      </c>
      <c r="G52" s="2">
        <v>18</v>
      </c>
      <c r="H52" s="1">
        <f>SUMIF('deals_closed '!D:D,A52,'deals_closed '!C:C)</f>
        <v>607215</v>
      </c>
      <c r="I52" s="1">
        <f>VLOOKUP(E52,'2018 commission structure'!$A$21:$I$24,9,FALSE)</f>
        <v>600000</v>
      </c>
      <c r="J52" s="1">
        <f t="shared" si="0"/>
        <v>750000</v>
      </c>
      <c r="K52" s="1">
        <f t="shared" si="1"/>
        <v>900000</v>
      </c>
      <c r="L52" s="1">
        <f t="shared" si="2"/>
        <v>1200000</v>
      </c>
      <c r="M52" s="16">
        <f t="shared" si="3"/>
        <v>1.012025</v>
      </c>
      <c r="N52" s="1" t="str">
        <f t="shared" si="4"/>
        <v>100-125%</v>
      </c>
      <c r="O52" s="1">
        <f>MIN($I52, $H52)*INDEX( '2018 commission structure'!$A$21:$I$24,
MATCH($E52,'2018 commission structure'!$A$21:$A$24,0),MATCH(O$1,'2018 commission structure'!$A$21:$I$21,0))</f>
        <v>78000</v>
      </c>
      <c r="P52" s="1">
        <f>IF($H52&gt;$I52, MIN($H52-$I52, J52-$I52)*
INDEX( '2018 commission structure'!$A$21:$I$24,
MATCH($E52,'2018 commission structure'!$A$21:$A$24, 0),
MATCH(P$1,'2018 commission structure'!$A$21:$I$21, 0)), 0)</f>
        <v>1226.5500000000002</v>
      </c>
      <c r="Q52" s="1">
        <f>IF($H52&gt;J52, MIN($H52-J52, K52-J52)*
INDEX( '2018 commission structure'!$A$21:$I$24,
MATCH($E52,'2018 commission structure'!$A$21:$A$24, 0),
MATCH(Q$1,'2018 commission structure'!$A$21:$I$21, 0)), 0)</f>
        <v>0</v>
      </c>
      <c r="R52" s="1">
        <f>IF($H52&gt;K52, MIN($H52-K52, L52-K52)*
INDEX( '2018 commission structure'!$A$21:$I$24,
MATCH($E52,'2018 commission structure'!$A$21:$A$24, 0),
MATCH(R$1,'2018 commission structure'!$A$21:$I$21, 0)), 0)</f>
        <v>0</v>
      </c>
      <c r="S52" s="1">
        <f>IF($H52&gt;L52, ($H52-L52)*
INDEX( '2018 commission structure'!$A$21:$I$24,
MATCH($E52,'2018 commission structure'!$A$21:$A$24, 0),
MATCH(S$1,'2018 commission structure'!$A$21:$I$21, 0)), 0)</f>
        <v>0</v>
      </c>
      <c r="T52" s="1">
        <f t="shared" si="5"/>
        <v>79226.55</v>
      </c>
      <c r="U52" s="1">
        <f t="shared" si="6"/>
        <v>139146.54999999999</v>
      </c>
      <c r="V52" s="16">
        <f t="shared" si="7"/>
        <v>4.3638523556638669</v>
      </c>
      <c r="W52" s="1">
        <f>MIN(H52,I52)*INDEX('2018 commission structure'!$A$15:$J$18,MATCH(Calculations!$E530,'2018 commission structure'!$A$15:$A$18,0),MATCH(Calculations!W$1,'2018 commission structure'!$A$15:$J$15,0))</f>
        <v>72000</v>
      </c>
      <c r="X52" s="1">
        <f>IF($H52&gt;I52,MIN($H52-I52,J52-I52))*INDEX('2018 commission structure'!$A$15:$J$18,MATCH(Calculations!$E530,'2018 commission structure'!$A$15:$A$18,0),MATCH(Calculations!X$1,'2018 commission structure'!$A$15:$J$15,0))</f>
        <v>1226.5500000000002</v>
      </c>
      <c r="Y52" s="1">
        <f>IF($H52&gt;J52,MIN($H52-J52,K52-J52)*INDEX('2018 commission structure'!$A$15:$J$18,MATCH(Calculations!$E530,'2018 commission structure'!$A$15:$A$18,0),MATCH(Calculations!Y$1,'2018 commission structure'!$A$15:$J$15,0)),0)</f>
        <v>0</v>
      </c>
      <c r="Z52" s="1">
        <f>IF($H52&gt;K52,MIN($H52-K52,L52-K52)*INDEX('2018 commission structure'!$A$15:$J$18,MATCH(Calculations!$E530,'2018 commission structure'!$A$15:$A$18,0),MATCH(Calculations!Z$1,'2018 commission structure'!$A$15:$J$15,0)),0)</f>
        <v>0</v>
      </c>
      <c r="AA52" s="1">
        <f>IF($H52&gt;L52,($H52-L52)*INDEX('2018 commission structure'!$A$15:$J$18,MATCH(Calculations!$E530,'2018 commission structure'!$A$15:$A$18,0),MATCH(Calculations!AA$1,'2018 commission structure'!$A$15:$J$15,0)),0)</f>
        <v>0</v>
      </c>
      <c r="AB52" s="1">
        <f t="shared" si="8"/>
        <v>73226.55</v>
      </c>
      <c r="AC52" s="1">
        <f t="shared" si="9"/>
        <v>133146.54999999999</v>
      </c>
    </row>
    <row r="53" spans="1:29" x14ac:dyDescent="0.3">
      <c r="A53" s="20">
        <v>492630925</v>
      </c>
      <c r="B53" s="1" t="s">
        <v>1002</v>
      </c>
      <c r="C53" s="1" t="s">
        <v>1001</v>
      </c>
      <c r="D53" s="1" t="s">
        <v>23285</v>
      </c>
      <c r="E53" s="1" t="s">
        <v>3</v>
      </c>
      <c r="F53" s="1">
        <v>112873</v>
      </c>
      <c r="G53" s="2">
        <v>17</v>
      </c>
      <c r="H53" s="1">
        <f>SUMIF('deals_closed '!D:D,A53,'deals_closed '!C:C)</f>
        <v>617946</v>
      </c>
      <c r="I53" s="1">
        <f>VLOOKUP(E53,'2018 commission structure'!$A$21:$I$24,9,FALSE)</f>
        <v>750000</v>
      </c>
      <c r="J53" s="1">
        <f t="shared" si="0"/>
        <v>937500</v>
      </c>
      <c r="K53" s="1">
        <f t="shared" si="1"/>
        <v>1125000</v>
      </c>
      <c r="L53" s="1">
        <f t="shared" si="2"/>
        <v>1500000</v>
      </c>
      <c r="M53" s="16">
        <f t="shared" si="3"/>
        <v>0.82392799999999999</v>
      </c>
      <c r="N53" s="1" t="str">
        <f t="shared" si="4"/>
        <v>0-100%</v>
      </c>
      <c r="O53" s="1">
        <f>MIN($I53, $H53)*INDEX( '2018 commission structure'!$A$21:$I$24,
MATCH($E53,'2018 commission structure'!$A$21:$A$24,0),MATCH(O$1,'2018 commission structure'!$A$21:$I$21,0))</f>
        <v>92691.9</v>
      </c>
      <c r="P53" s="1">
        <f>IF($H53&gt;$I53, MIN($H53-$I53, J53-$I53)*
INDEX( '2018 commission structure'!$A$21:$I$24,
MATCH($E53,'2018 commission structure'!$A$21:$A$24, 0),
MATCH(P$1,'2018 commission structure'!$A$21:$I$21, 0)), 0)</f>
        <v>0</v>
      </c>
      <c r="Q53" s="1">
        <f>IF($H53&gt;J53, MIN($H53-J53, K53-J53)*
INDEX( '2018 commission structure'!$A$21:$I$24,
MATCH($E53,'2018 commission structure'!$A$21:$A$24, 0),
MATCH(Q$1,'2018 commission structure'!$A$21:$I$21, 0)), 0)</f>
        <v>0</v>
      </c>
      <c r="R53" s="1">
        <f>IF($H53&gt;K53, MIN($H53-K53, L53-K53)*
INDEX( '2018 commission structure'!$A$21:$I$24,
MATCH($E53,'2018 commission structure'!$A$21:$A$24, 0),
MATCH(R$1,'2018 commission structure'!$A$21:$I$21, 0)), 0)</f>
        <v>0</v>
      </c>
      <c r="S53" s="1">
        <f>IF($H53&gt;L53, ($H53-L53)*
INDEX( '2018 commission structure'!$A$21:$I$24,
MATCH($E53,'2018 commission structure'!$A$21:$A$24, 0),
MATCH(S$1,'2018 commission structure'!$A$21:$I$21, 0)), 0)</f>
        <v>0</v>
      </c>
      <c r="T53" s="1">
        <f t="shared" si="5"/>
        <v>92691.9</v>
      </c>
      <c r="U53" s="1">
        <f t="shared" si="6"/>
        <v>205564.9</v>
      </c>
      <c r="V53" s="16">
        <f t="shared" si="7"/>
        <v>3.0060871286878257</v>
      </c>
      <c r="W53" s="1">
        <f>MIN(H53,I53)*INDEX('2018 commission structure'!$A$15:$J$18,MATCH(Calculations!$E490,'2018 commission structure'!$A$15:$A$18,0),MATCH(Calculations!W$1,'2018 commission structure'!$A$15:$J$15,0))</f>
        <v>92691.9</v>
      </c>
      <c r="X53" s="1">
        <f>IF($H53&gt;I53,MIN($H53-I53,J53-I53))*INDEX('2018 commission structure'!$A$15:$J$18,MATCH(Calculations!$E490,'2018 commission structure'!$A$15:$A$18,0),MATCH(Calculations!X$1,'2018 commission structure'!$A$15:$J$15,0))</f>
        <v>0</v>
      </c>
      <c r="Y53" s="1">
        <f>IF($H53&gt;J53,MIN($H53-J53,K53-J53)*INDEX('2018 commission structure'!$A$15:$J$18,MATCH(Calculations!$E490,'2018 commission structure'!$A$15:$A$18,0),MATCH(Calculations!Y$1,'2018 commission structure'!$A$15:$J$15,0)),0)</f>
        <v>0</v>
      </c>
      <c r="Z53" s="1">
        <f>IF($H53&gt;K53,MIN($H53-K53,L53-K53)*INDEX('2018 commission structure'!$A$15:$J$18,MATCH(Calculations!$E490,'2018 commission structure'!$A$15:$A$18,0),MATCH(Calculations!Z$1,'2018 commission structure'!$A$15:$J$15,0)),0)</f>
        <v>0</v>
      </c>
      <c r="AA53" s="1">
        <f>IF($H53&gt;L53,($H53-L53)*INDEX('2018 commission structure'!$A$15:$J$18,MATCH(Calculations!$E490,'2018 commission structure'!$A$15:$A$18,0),MATCH(Calculations!AA$1,'2018 commission structure'!$A$15:$J$15,0)),0)</f>
        <v>0</v>
      </c>
      <c r="AB53" s="1">
        <f t="shared" si="8"/>
        <v>92691.9</v>
      </c>
      <c r="AC53" s="1">
        <f t="shared" si="9"/>
        <v>205564.9</v>
      </c>
    </row>
    <row r="54" spans="1:29" x14ac:dyDescent="0.3">
      <c r="A54" s="20">
        <v>5383734902</v>
      </c>
      <c r="B54" s="1" t="s">
        <v>708</v>
      </c>
      <c r="C54" s="1" t="s">
        <v>707</v>
      </c>
      <c r="D54" s="1" t="s">
        <v>22794</v>
      </c>
      <c r="E54" s="1" t="s">
        <v>3</v>
      </c>
      <c r="F54" s="1">
        <v>98117</v>
      </c>
      <c r="G54" s="2">
        <v>18</v>
      </c>
      <c r="H54" s="1">
        <f>SUMIF('deals_closed '!D:D,A54,'deals_closed '!C:C)</f>
        <v>699755</v>
      </c>
      <c r="I54" s="1">
        <f>VLOOKUP(E54,'2018 commission structure'!$A$21:$I$24,9,FALSE)</f>
        <v>750000</v>
      </c>
      <c r="J54" s="1">
        <f t="shared" si="0"/>
        <v>937500</v>
      </c>
      <c r="K54" s="1">
        <f t="shared" si="1"/>
        <v>1125000</v>
      </c>
      <c r="L54" s="1">
        <f t="shared" si="2"/>
        <v>1500000</v>
      </c>
      <c r="M54" s="16">
        <f t="shared" si="3"/>
        <v>0.93300666666666665</v>
      </c>
      <c r="N54" s="1" t="str">
        <f t="shared" si="4"/>
        <v>0-100%</v>
      </c>
      <c r="O54" s="1">
        <f>MIN($I54, $H54)*INDEX( '2018 commission structure'!$A$21:$I$24,
MATCH($E54,'2018 commission structure'!$A$21:$A$24,0),MATCH(O$1,'2018 commission structure'!$A$21:$I$21,0))</f>
        <v>104963.25</v>
      </c>
      <c r="P54" s="1">
        <f>IF($H54&gt;$I54, MIN($H54-$I54, J54-$I54)*
INDEX( '2018 commission structure'!$A$21:$I$24,
MATCH($E54,'2018 commission structure'!$A$21:$A$24, 0),
MATCH(P$1,'2018 commission structure'!$A$21:$I$21, 0)), 0)</f>
        <v>0</v>
      </c>
      <c r="Q54" s="1">
        <f>IF($H54&gt;J54, MIN($H54-J54, K54-J54)*
INDEX( '2018 commission structure'!$A$21:$I$24,
MATCH($E54,'2018 commission structure'!$A$21:$A$24, 0),
MATCH(Q$1,'2018 commission structure'!$A$21:$I$21, 0)), 0)</f>
        <v>0</v>
      </c>
      <c r="R54" s="1">
        <f>IF($H54&gt;K54, MIN($H54-K54, L54-K54)*
INDEX( '2018 commission structure'!$A$21:$I$24,
MATCH($E54,'2018 commission structure'!$A$21:$A$24, 0),
MATCH(R$1,'2018 commission structure'!$A$21:$I$21, 0)), 0)</f>
        <v>0</v>
      </c>
      <c r="S54" s="1">
        <f>IF($H54&gt;L54, ($H54-L54)*
INDEX( '2018 commission structure'!$A$21:$I$24,
MATCH($E54,'2018 commission structure'!$A$21:$A$24, 0),
MATCH(S$1,'2018 commission structure'!$A$21:$I$21, 0)), 0)</f>
        <v>0</v>
      </c>
      <c r="T54" s="1">
        <f t="shared" si="5"/>
        <v>104963.25</v>
      </c>
      <c r="U54" s="1">
        <f t="shared" si="6"/>
        <v>203080.25</v>
      </c>
      <c r="V54" s="16">
        <f t="shared" si="7"/>
        <v>3.4457068080229369</v>
      </c>
      <c r="W54" s="1">
        <f>MIN(H54,I54)*INDEX('2018 commission structure'!$A$15:$J$18,MATCH(Calculations!$E642,'2018 commission structure'!$A$15:$A$18,0),MATCH(Calculations!W$1,'2018 commission structure'!$A$15:$J$15,0))</f>
        <v>104963.25</v>
      </c>
      <c r="X54" s="1">
        <f>IF($H54&gt;I54,MIN($H54-I54,J54-I54))*INDEX('2018 commission structure'!$A$15:$J$18,MATCH(Calculations!$E642,'2018 commission structure'!$A$15:$A$18,0),MATCH(Calculations!X$1,'2018 commission structure'!$A$15:$J$15,0))</f>
        <v>0</v>
      </c>
      <c r="Y54" s="1">
        <f>IF($H54&gt;J54,MIN($H54-J54,K54-J54)*INDEX('2018 commission structure'!$A$15:$J$18,MATCH(Calculations!$E642,'2018 commission structure'!$A$15:$A$18,0),MATCH(Calculations!Y$1,'2018 commission structure'!$A$15:$J$15,0)),0)</f>
        <v>0</v>
      </c>
      <c r="Z54" s="1">
        <f>IF($H54&gt;K54,MIN($H54-K54,L54-K54)*INDEX('2018 commission structure'!$A$15:$J$18,MATCH(Calculations!$E642,'2018 commission structure'!$A$15:$A$18,0),MATCH(Calculations!Z$1,'2018 commission structure'!$A$15:$J$15,0)),0)</f>
        <v>0</v>
      </c>
      <c r="AA54" s="1">
        <f>IF($H54&gt;L54,($H54-L54)*INDEX('2018 commission structure'!$A$15:$J$18,MATCH(Calculations!$E642,'2018 commission structure'!$A$15:$A$18,0),MATCH(Calculations!AA$1,'2018 commission structure'!$A$15:$J$15,0)),0)</f>
        <v>0</v>
      </c>
      <c r="AB54" s="1">
        <f t="shared" si="8"/>
        <v>104963.25</v>
      </c>
      <c r="AC54" s="1">
        <f t="shared" si="9"/>
        <v>203080.25</v>
      </c>
    </row>
    <row r="55" spans="1:29" x14ac:dyDescent="0.3">
      <c r="A55" s="20">
        <v>5403399259</v>
      </c>
      <c r="B55" s="1" t="s">
        <v>490</v>
      </c>
      <c r="C55" s="1" t="s">
        <v>489</v>
      </c>
      <c r="D55" s="1" t="s">
        <v>22792</v>
      </c>
      <c r="E55" s="1" t="s">
        <v>0</v>
      </c>
      <c r="F55" s="1">
        <v>55461</v>
      </c>
      <c r="G55" s="2">
        <v>14</v>
      </c>
      <c r="H55" s="1">
        <f>SUMIF('deals_closed '!D:D,A55,'deals_closed '!C:C)</f>
        <v>374529</v>
      </c>
      <c r="I55" s="1">
        <f>VLOOKUP(E55,'2018 commission structure'!$A$21:$I$24,9,FALSE)</f>
        <v>600000</v>
      </c>
      <c r="J55" s="1">
        <f t="shared" si="0"/>
        <v>750000</v>
      </c>
      <c r="K55" s="1">
        <f t="shared" si="1"/>
        <v>900000</v>
      </c>
      <c r="L55" s="1">
        <f t="shared" si="2"/>
        <v>1200000</v>
      </c>
      <c r="M55" s="16">
        <f t="shared" si="3"/>
        <v>0.62421499999999996</v>
      </c>
      <c r="N55" s="1" t="str">
        <f t="shared" si="4"/>
        <v>0-100%</v>
      </c>
      <c r="O55" s="1">
        <f>MIN($I55, $H55)*INDEX( '2018 commission structure'!$A$21:$I$24,
MATCH($E55,'2018 commission structure'!$A$21:$A$24,0),MATCH(O$1,'2018 commission structure'!$A$21:$I$21,0))</f>
        <v>48688.770000000004</v>
      </c>
      <c r="P55" s="1">
        <f>IF($H55&gt;$I55, MIN($H55-$I55, J55-$I55)*
INDEX( '2018 commission structure'!$A$21:$I$24,
MATCH($E55,'2018 commission structure'!$A$21:$A$24, 0),
MATCH(P$1,'2018 commission structure'!$A$21:$I$21, 0)), 0)</f>
        <v>0</v>
      </c>
      <c r="Q55" s="1">
        <f>IF($H55&gt;J55, MIN($H55-J55, K55-J55)*
INDEX( '2018 commission structure'!$A$21:$I$24,
MATCH($E55,'2018 commission structure'!$A$21:$A$24, 0),
MATCH(Q$1,'2018 commission structure'!$A$21:$I$21, 0)), 0)</f>
        <v>0</v>
      </c>
      <c r="R55" s="1">
        <f>IF($H55&gt;K55, MIN($H55-K55, L55-K55)*
INDEX( '2018 commission structure'!$A$21:$I$24,
MATCH($E55,'2018 commission structure'!$A$21:$A$24, 0),
MATCH(R$1,'2018 commission structure'!$A$21:$I$21, 0)), 0)</f>
        <v>0</v>
      </c>
      <c r="S55" s="1">
        <f>IF($H55&gt;L55, ($H55-L55)*
INDEX( '2018 commission structure'!$A$21:$I$24,
MATCH($E55,'2018 commission structure'!$A$21:$A$24, 0),
MATCH(S$1,'2018 commission structure'!$A$21:$I$21, 0)), 0)</f>
        <v>0</v>
      </c>
      <c r="T55" s="1">
        <f t="shared" si="5"/>
        <v>48688.770000000004</v>
      </c>
      <c r="U55" s="1">
        <f t="shared" si="6"/>
        <v>104149.77</v>
      </c>
      <c r="V55" s="16">
        <f t="shared" si="7"/>
        <v>3.5960617099778518</v>
      </c>
      <c r="W55" s="1">
        <f>MIN(H55,I55)*INDEX('2018 commission structure'!$A$15:$J$18,MATCH(Calculations!$E753,'2018 commission structure'!$A$15:$A$18,0),MATCH(Calculations!W$1,'2018 commission structure'!$A$15:$J$15,0))</f>
        <v>44943.479999999996</v>
      </c>
      <c r="X55" s="1">
        <f>IF($H55&gt;I55,MIN($H55-I55,J55-I55))*INDEX('2018 commission structure'!$A$15:$J$18,MATCH(Calculations!$E753,'2018 commission structure'!$A$15:$A$18,0),MATCH(Calculations!X$1,'2018 commission structure'!$A$15:$J$15,0))</f>
        <v>0</v>
      </c>
      <c r="Y55" s="1">
        <f>IF($H55&gt;J55,MIN($H55-J55,K55-J55)*INDEX('2018 commission structure'!$A$15:$J$18,MATCH(Calculations!$E753,'2018 commission structure'!$A$15:$A$18,0),MATCH(Calculations!Y$1,'2018 commission structure'!$A$15:$J$15,0)),0)</f>
        <v>0</v>
      </c>
      <c r="Z55" s="1">
        <f>IF($H55&gt;K55,MIN($H55-K55,L55-K55)*INDEX('2018 commission structure'!$A$15:$J$18,MATCH(Calculations!$E753,'2018 commission structure'!$A$15:$A$18,0),MATCH(Calculations!Z$1,'2018 commission structure'!$A$15:$J$15,0)),0)</f>
        <v>0</v>
      </c>
      <c r="AA55" s="1">
        <f>IF($H55&gt;L55,($H55-L55)*INDEX('2018 commission structure'!$A$15:$J$18,MATCH(Calculations!$E753,'2018 commission structure'!$A$15:$A$18,0),MATCH(Calculations!AA$1,'2018 commission structure'!$A$15:$J$15,0)),0)</f>
        <v>0</v>
      </c>
      <c r="AB55" s="1">
        <f t="shared" si="8"/>
        <v>44943.479999999996</v>
      </c>
      <c r="AC55" s="1">
        <f t="shared" si="9"/>
        <v>100404.48</v>
      </c>
    </row>
    <row r="56" spans="1:29" x14ac:dyDescent="0.3">
      <c r="A56" s="20">
        <v>250257920</v>
      </c>
      <c r="B56" s="1" t="s">
        <v>530</v>
      </c>
      <c r="C56" s="1" t="s">
        <v>529</v>
      </c>
      <c r="D56" s="1" t="s">
        <v>23304</v>
      </c>
      <c r="E56" s="1" t="s">
        <v>0</v>
      </c>
      <c r="F56" s="1">
        <v>68286</v>
      </c>
      <c r="G56" s="2">
        <v>17</v>
      </c>
      <c r="H56" s="1">
        <f>SUMIF('deals_closed '!D:D,A56,'deals_closed '!C:C)</f>
        <v>594518</v>
      </c>
      <c r="I56" s="1">
        <f>VLOOKUP(E56,'2018 commission structure'!$A$21:$I$24,9,FALSE)</f>
        <v>600000</v>
      </c>
      <c r="J56" s="1">
        <f t="shared" si="0"/>
        <v>750000</v>
      </c>
      <c r="K56" s="1">
        <f t="shared" si="1"/>
        <v>900000</v>
      </c>
      <c r="L56" s="1">
        <f t="shared" si="2"/>
        <v>1200000</v>
      </c>
      <c r="M56" s="16">
        <f t="shared" si="3"/>
        <v>0.99086333333333332</v>
      </c>
      <c r="N56" s="1" t="str">
        <f t="shared" si="4"/>
        <v>0-100%</v>
      </c>
      <c r="O56" s="1">
        <f>MIN($I56, $H56)*INDEX( '2018 commission structure'!$A$21:$I$24,
MATCH($E56,'2018 commission structure'!$A$21:$A$24,0),MATCH(O$1,'2018 commission structure'!$A$21:$I$21,0))</f>
        <v>77287.34</v>
      </c>
      <c r="P56" s="1">
        <f>IF($H56&gt;$I56, MIN($H56-$I56, J56-$I56)*
INDEX( '2018 commission structure'!$A$21:$I$24,
MATCH($E56,'2018 commission structure'!$A$21:$A$24, 0),
MATCH(P$1,'2018 commission structure'!$A$21:$I$21, 0)), 0)</f>
        <v>0</v>
      </c>
      <c r="Q56" s="1">
        <f>IF($H56&gt;J56, MIN($H56-J56, K56-J56)*
INDEX( '2018 commission structure'!$A$21:$I$24,
MATCH($E56,'2018 commission structure'!$A$21:$A$24, 0),
MATCH(Q$1,'2018 commission structure'!$A$21:$I$21, 0)), 0)</f>
        <v>0</v>
      </c>
      <c r="R56" s="1">
        <f>IF($H56&gt;K56, MIN($H56-K56, L56-K56)*
INDEX( '2018 commission structure'!$A$21:$I$24,
MATCH($E56,'2018 commission structure'!$A$21:$A$24, 0),
MATCH(R$1,'2018 commission structure'!$A$21:$I$21, 0)), 0)</f>
        <v>0</v>
      </c>
      <c r="S56" s="1">
        <f>IF($H56&gt;L56, ($H56-L56)*
INDEX( '2018 commission structure'!$A$21:$I$24,
MATCH($E56,'2018 commission structure'!$A$21:$A$24, 0),
MATCH(S$1,'2018 commission structure'!$A$21:$I$21, 0)), 0)</f>
        <v>0</v>
      </c>
      <c r="T56" s="1">
        <f t="shared" si="5"/>
        <v>77287.34</v>
      </c>
      <c r="U56" s="1">
        <f t="shared" si="6"/>
        <v>145573.34</v>
      </c>
      <c r="V56" s="16">
        <f t="shared" si="7"/>
        <v>4.0839758159014554</v>
      </c>
      <c r="W56" s="1">
        <f>MIN(H56,I56)*INDEX('2018 commission structure'!$A$15:$J$18,MATCH(Calculations!$E733,'2018 commission structure'!$A$15:$A$18,0),MATCH(Calculations!W$1,'2018 commission structure'!$A$15:$J$15,0))</f>
        <v>89177.7</v>
      </c>
      <c r="X56" s="1">
        <f>IF($H56&gt;I56,MIN($H56-I56,J56-I56))*INDEX('2018 commission structure'!$A$15:$J$18,MATCH(Calculations!$E733,'2018 commission structure'!$A$15:$A$18,0),MATCH(Calculations!X$1,'2018 commission structure'!$A$15:$J$15,0))</f>
        <v>0</v>
      </c>
      <c r="Y56" s="1">
        <f>IF($H56&gt;J56,MIN($H56-J56,K56-J56)*INDEX('2018 commission structure'!$A$15:$J$18,MATCH(Calculations!$E733,'2018 commission structure'!$A$15:$A$18,0),MATCH(Calculations!Y$1,'2018 commission structure'!$A$15:$J$15,0)),0)</f>
        <v>0</v>
      </c>
      <c r="Z56" s="1">
        <f>IF($H56&gt;K56,MIN($H56-K56,L56-K56)*INDEX('2018 commission structure'!$A$15:$J$18,MATCH(Calculations!$E733,'2018 commission structure'!$A$15:$A$18,0),MATCH(Calculations!Z$1,'2018 commission structure'!$A$15:$J$15,0)),0)</f>
        <v>0</v>
      </c>
      <c r="AA56" s="1">
        <f>IF($H56&gt;L56,($H56-L56)*INDEX('2018 commission structure'!$A$15:$J$18,MATCH(Calculations!$E733,'2018 commission structure'!$A$15:$A$18,0),MATCH(Calculations!AA$1,'2018 commission structure'!$A$15:$J$15,0)),0)</f>
        <v>0</v>
      </c>
      <c r="AB56" s="1">
        <f t="shared" si="8"/>
        <v>89177.7</v>
      </c>
      <c r="AC56" s="1">
        <f t="shared" si="9"/>
        <v>157463.70000000001</v>
      </c>
    </row>
    <row r="57" spans="1:29" x14ac:dyDescent="0.3">
      <c r="A57" s="20">
        <v>7180110256</v>
      </c>
      <c r="B57" s="1" t="s">
        <v>159</v>
      </c>
      <c r="C57" s="1" t="s">
        <v>247</v>
      </c>
      <c r="D57" s="1" t="s">
        <v>22625</v>
      </c>
      <c r="E57" s="1" t="s">
        <v>0</v>
      </c>
      <c r="F57" s="1">
        <v>77067</v>
      </c>
      <c r="G57" s="2">
        <v>18</v>
      </c>
      <c r="H57" s="1">
        <f>SUMIF('deals_closed '!D:D,A57,'deals_closed '!C:C)</f>
        <v>575085</v>
      </c>
      <c r="I57" s="1">
        <f>VLOOKUP(E57,'2018 commission structure'!$A$21:$I$24,9,FALSE)</f>
        <v>600000</v>
      </c>
      <c r="J57" s="1">
        <f t="shared" si="0"/>
        <v>750000</v>
      </c>
      <c r="K57" s="1">
        <f t="shared" si="1"/>
        <v>900000</v>
      </c>
      <c r="L57" s="1">
        <f t="shared" si="2"/>
        <v>1200000</v>
      </c>
      <c r="M57" s="16">
        <f t="shared" si="3"/>
        <v>0.95847499999999997</v>
      </c>
      <c r="N57" s="1" t="str">
        <f t="shared" si="4"/>
        <v>0-100%</v>
      </c>
      <c r="O57" s="1">
        <f>MIN($I57, $H57)*INDEX( '2018 commission structure'!$A$21:$I$24,
MATCH($E57,'2018 commission structure'!$A$21:$A$24,0),MATCH(O$1,'2018 commission structure'!$A$21:$I$21,0))</f>
        <v>74761.05</v>
      </c>
      <c r="P57" s="1">
        <f>IF($H57&gt;$I57, MIN($H57-$I57, J57-$I57)*
INDEX( '2018 commission structure'!$A$21:$I$24,
MATCH($E57,'2018 commission structure'!$A$21:$A$24, 0),
MATCH(P$1,'2018 commission structure'!$A$21:$I$21, 0)), 0)</f>
        <v>0</v>
      </c>
      <c r="Q57" s="1">
        <f>IF($H57&gt;J57, MIN($H57-J57, K57-J57)*
INDEX( '2018 commission structure'!$A$21:$I$24,
MATCH($E57,'2018 commission structure'!$A$21:$A$24, 0),
MATCH(Q$1,'2018 commission structure'!$A$21:$I$21, 0)), 0)</f>
        <v>0</v>
      </c>
      <c r="R57" s="1">
        <f>IF($H57&gt;K57, MIN($H57-K57, L57-K57)*
INDEX( '2018 commission structure'!$A$21:$I$24,
MATCH($E57,'2018 commission structure'!$A$21:$A$24, 0),
MATCH(R$1,'2018 commission structure'!$A$21:$I$21, 0)), 0)</f>
        <v>0</v>
      </c>
      <c r="S57" s="1">
        <f>IF($H57&gt;L57, ($H57-L57)*
INDEX( '2018 commission structure'!$A$21:$I$24,
MATCH($E57,'2018 commission structure'!$A$21:$A$24, 0),
MATCH(S$1,'2018 commission structure'!$A$21:$I$21, 0)), 0)</f>
        <v>0</v>
      </c>
      <c r="T57" s="1">
        <f t="shared" si="5"/>
        <v>74761.05</v>
      </c>
      <c r="U57" s="1">
        <f t="shared" si="6"/>
        <v>151828.04999999999</v>
      </c>
      <c r="V57" s="16">
        <f t="shared" si="7"/>
        <v>3.7877388269163705</v>
      </c>
      <c r="W57" s="1">
        <f>MIN(H57,I57)*INDEX('2018 commission structure'!$A$15:$J$18,MATCH(Calculations!$E878,'2018 commission structure'!$A$15:$A$18,0),MATCH(Calculations!W$1,'2018 commission structure'!$A$15:$J$15,0))</f>
        <v>86262.75</v>
      </c>
      <c r="X57" s="1">
        <f>IF($H57&gt;I57,MIN($H57-I57,J57-I57))*INDEX('2018 commission structure'!$A$15:$J$18,MATCH(Calculations!$E878,'2018 commission structure'!$A$15:$A$18,0),MATCH(Calculations!X$1,'2018 commission structure'!$A$15:$J$15,0))</f>
        <v>0</v>
      </c>
      <c r="Y57" s="1">
        <f>IF($H57&gt;J57,MIN($H57-J57,K57-J57)*INDEX('2018 commission structure'!$A$15:$J$18,MATCH(Calculations!$E878,'2018 commission structure'!$A$15:$A$18,0),MATCH(Calculations!Y$1,'2018 commission structure'!$A$15:$J$15,0)),0)</f>
        <v>0</v>
      </c>
      <c r="Z57" s="1">
        <f>IF($H57&gt;K57,MIN($H57-K57,L57-K57)*INDEX('2018 commission structure'!$A$15:$J$18,MATCH(Calculations!$E878,'2018 commission structure'!$A$15:$A$18,0),MATCH(Calculations!Z$1,'2018 commission structure'!$A$15:$J$15,0)),0)</f>
        <v>0</v>
      </c>
      <c r="AA57" s="1">
        <f>IF($H57&gt;L57,($H57-L57)*INDEX('2018 commission structure'!$A$15:$J$18,MATCH(Calculations!$E878,'2018 commission structure'!$A$15:$A$18,0),MATCH(Calculations!AA$1,'2018 commission structure'!$A$15:$J$15,0)),0)</f>
        <v>0</v>
      </c>
      <c r="AB57" s="1">
        <f t="shared" si="8"/>
        <v>86262.75</v>
      </c>
      <c r="AC57" s="1">
        <f t="shared" si="9"/>
        <v>163329.75</v>
      </c>
    </row>
    <row r="58" spans="1:29" x14ac:dyDescent="0.3">
      <c r="A58" s="20">
        <v>4175195971</v>
      </c>
      <c r="B58" s="1" t="s">
        <v>1422</v>
      </c>
      <c r="C58" s="1" t="s">
        <v>1421</v>
      </c>
      <c r="D58" s="1" t="s">
        <v>22526</v>
      </c>
      <c r="E58" s="1" t="s">
        <v>12</v>
      </c>
      <c r="F58" s="1">
        <v>57811</v>
      </c>
      <c r="G58" s="2">
        <v>14</v>
      </c>
      <c r="H58" s="1">
        <f>SUMIF('deals_closed '!D:D,A58,'deals_closed '!C:C)</f>
        <v>414266</v>
      </c>
      <c r="I58" s="1">
        <f>VLOOKUP(E58,'2018 commission structure'!$A$21:$I$24,9,FALSE)</f>
        <v>500000</v>
      </c>
      <c r="J58" s="1">
        <f t="shared" si="0"/>
        <v>625000</v>
      </c>
      <c r="K58" s="1">
        <f t="shared" si="1"/>
        <v>750000</v>
      </c>
      <c r="L58" s="1">
        <f t="shared" si="2"/>
        <v>1000000</v>
      </c>
      <c r="M58" s="16">
        <f t="shared" si="3"/>
        <v>0.82853200000000005</v>
      </c>
      <c r="N58" s="1" t="str">
        <f t="shared" si="4"/>
        <v>0-100%</v>
      </c>
      <c r="O58" s="1">
        <f>MIN($I58, $H58)*INDEX( '2018 commission structure'!$A$21:$I$24,
MATCH($E58,'2018 commission structure'!$A$21:$A$24,0),MATCH(O$1,'2018 commission structure'!$A$21:$I$21,0))</f>
        <v>41426.600000000006</v>
      </c>
      <c r="P58" s="1">
        <f>IF($H58&gt;$I58, MIN($H58-$I58, J58-$I58)*
INDEX( '2018 commission structure'!$A$21:$I$24,
MATCH($E58,'2018 commission structure'!$A$21:$A$24, 0),
MATCH(P$1,'2018 commission structure'!$A$21:$I$21, 0)), 0)</f>
        <v>0</v>
      </c>
      <c r="Q58" s="1">
        <f>IF($H58&gt;J58, MIN($H58-J58, K58-J58)*
INDEX( '2018 commission structure'!$A$21:$I$24,
MATCH($E58,'2018 commission structure'!$A$21:$A$24, 0),
MATCH(Q$1,'2018 commission structure'!$A$21:$I$21, 0)), 0)</f>
        <v>0</v>
      </c>
      <c r="R58" s="1">
        <f>IF($H58&gt;K58, MIN($H58-K58, L58-K58)*
INDEX( '2018 commission structure'!$A$21:$I$24,
MATCH($E58,'2018 commission structure'!$A$21:$A$24, 0),
MATCH(R$1,'2018 commission structure'!$A$21:$I$21, 0)), 0)</f>
        <v>0</v>
      </c>
      <c r="S58" s="1">
        <f>IF($H58&gt;L58, ($H58-L58)*
INDEX( '2018 commission structure'!$A$21:$I$24,
MATCH($E58,'2018 commission structure'!$A$21:$A$24, 0),
MATCH(S$1,'2018 commission structure'!$A$21:$I$21, 0)), 0)</f>
        <v>0</v>
      </c>
      <c r="T58" s="1">
        <f t="shared" si="5"/>
        <v>41426.600000000006</v>
      </c>
      <c r="U58" s="1">
        <f t="shared" si="6"/>
        <v>99237.6</v>
      </c>
      <c r="V58" s="16">
        <f t="shared" si="7"/>
        <v>4.1744862834248311</v>
      </c>
      <c r="W58" s="1">
        <f>MIN(H58,I58)*INDEX('2018 commission structure'!$A$15:$J$18,MATCH(Calculations!$E270,'2018 commission structure'!$A$15:$A$18,0),MATCH(Calculations!W$1,'2018 commission structure'!$A$15:$J$15,0))</f>
        <v>49711.92</v>
      </c>
      <c r="X58" s="1">
        <f>IF($H58&gt;I58,MIN($H58-I58,J58-I58))*INDEX('2018 commission structure'!$A$15:$J$18,MATCH(Calculations!$E270,'2018 commission structure'!$A$15:$A$18,0),MATCH(Calculations!X$1,'2018 commission structure'!$A$15:$J$15,0))</f>
        <v>0</v>
      </c>
      <c r="Y58" s="1">
        <f>IF($H58&gt;J58,MIN($H58-J58,K58-J58)*INDEX('2018 commission structure'!$A$15:$J$18,MATCH(Calculations!$E270,'2018 commission structure'!$A$15:$A$18,0),MATCH(Calculations!Y$1,'2018 commission structure'!$A$15:$J$15,0)),0)</f>
        <v>0</v>
      </c>
      <c r="Z58" s="1">
        <f>IF($H58&gt;K58,MIN($H58-K58,L58-K58)*INDEX('2018 commission structure'!$A$15:$J$18,MATCH(Calculations!$E270,'2018 commission structure'!$A$15:$A$18,0),MATCH(Calculations!Z$1,'2018 commission structure'!$A$15:$J$15,0)),0)</f>
        <v>0</v>
      </c>
      <c r="AA58" s="1">
        <f>IF($H58&gt;L58,($H58-L58)*INDEX('2018 commission structure'!$A$15:$J$18,MATCH(Calculations!$E270,'2018 commission structure'!$A$15:$A$18,0),MATCH(Calculations!AA$1,'2018 commission structure'!$A$15:$J$15,0)),0)</f>
        <v>0</v>
      </c>
      <c r="AB58" s="1">
        <f t="shared" si="8"/>
        <v>49711.92</v>
      </c>
      <c r="AC58" s="1">
        <f t="shared" si="9"/>
        <v>107522.92</v>
      </c>
    </row>
    <row r="59" spans="1:29" x14ac:dyDescent="0.3">
      <c r="A59" s="20">
        <v>8419732141</v>
      </c>
      <c r="B59" s="1" t="s">
        <v>1079</v>
      </c>
      <c r="C59" s="1" t="s">
        <v>1078</v>
      </c>
      <c r="D59" s="1" t="s">
        <v>22488</v>
      </c>
      <c r="E59" s="1" t="s">
        <v>0</v>
      </c>
      <c r="F59" s="1">
        <v>63701</v>
      </c>
      <c r="G59" s="2">
        <v>20</v>
      </c>
      <c r="H59" s="1">
        <f>SUMIF('deals_closed '!D:D,A59,'deals_closed '!C:C)</f>
        <v>607358</v>
      </c>
      <c r="I59" s="1">
        <f>VLOOKUP(E59,'2018 commission structure'!$A$21:$I$24,9,FALSE)</f>
        <v>600000</v>
      </c>
      <c r="J59" s="1">
        <f t="shared" si="0"/>
        <v>750000</v>
      </c>
      <c r="K59" s="1">
        <f t="shared" si="1"/>
        <v>900000</v>
      </c>
      <c r="L59" s="1">
        <f t="shared" si="2"/>
        <v>1200000</v>
      </c>
      <c r="M59" s="16">
        <f t="shared" si="3"/>
        <v>1.0122633333333333</v>
      </c>
      <c r="N59" s="1" t="str">
        <f t="shared" si="4"/>
        <v>100-125%</v>
      </c>
      <c r="O59" s="1">
        <f>MIN($I59, $H59)*INDEX( '2018 commission structure'!$A$21:$I$24,
MATCH($E59,'2018 commission structure'!$A$21:$A$24,0),MATCH(O$1,'2018 commission structure'!$A$21:$I$21,0))</f>
        <v>78000</v>
      </c>
      <c r="P59" s="1">
        <f>IF($H59&gt;$I59, MIN($H59-$I59, J59-$I59)*
INDEX( '2018 commission structure'!$A$21:$I$24,
MATCH($E59,'2018 commission structure'!$A$21:$A$24, 0),
MATCH(P$1,'2018 commission structure'!$A$21:$I$21, 0)), 0)</f>
        <v>1250.8600000000001</v>
      </c>
      <c r="Q59" s="1">
        <f>IF($H59&gt;J59, MIN($H59-J59, K59-J59)*
INDEX( '2018 commission structure'!$A$21:$I$24,
MATCH($E59,'2018 commission structure'!$A$21:$A$24, 0),
MATCH(Q$1,'2018 commission structure'!$A$21:$I$21, 0)), 0)</f>
        <v>0</v>
      </c>
      <c r="R59" s="1">
        <f>IF($H59&gt;K59, MIN($H59-K59, L59-K59)*
INDEX( '2018 commission structure'!$A$21:$I$24,
MATCH($E59,'2018 commission structure'!$A$21:$A$24, 0),
MATCH(R$1,'2018 commission structure'!$A$21:$I$21, 0)), 0)</f>
        <v>0</v>
      </c>
      <c r="S59" s="1">
        <f>IF($H59&gt;L59, ($H59-L59)*
INDEX( '2018 commission structure'!$A$21:$I$24,
MATCH($E59,'2018 commission structure'!$A$21:$A$24, 0),
MATCH(S$1,'2018 commission structure'!$A$21:$I$21, 0)), 0)</f>
        <v>0</v>
      </c>
      <c r="T59" s="1">
        <f t="shared" si="5"/>
        <v>79250.86</v>
      </c>
      <c r="U59" s="1">
        <f t="shared" si="6"/>
        <v>142951.85999999999</v>
      </c>
      <c r="V59" s="16">
        <f t="shared" si="7"/>
        <v>4.2486890341965475</v>
      </c>
      <c r="W59" s="1">
        <f>MIN(H59,I59)*INDEX('2018 commission structure'!$A$15:$J$18,MATCH(Calculations!$E450,'2018 commission structure'!$A$15:$A$18,0),MATCH(Calculations!W$1,'2018 commission structure'!$A$15:$J$15,0))</f>
        <v>90000</v>
      </c>
      <c r="X59" s="1">
        <f>IF($H59&gt;I59,MIN($H59-I59,J59-I59))*INDEX('2018 commission structure'!$A$15:$J$18,MATCH(Calculations!$E450,'2018 commission structure'!$A$15:$A$18,0),MATCH(Calculations!X$1,'2018 commission structure'!$A$15:$J$15,0))</f>
        <v>1324.44</v>
      </c>
      <c r="Y59" s="1">
        <f>IF($H59&gt;J59,MIN($H59-J59,K59-J59)*INDEX('2018 commission structure'!$A$15:$J$18,MATCH(Calculations!$E450,'2018 commission structure'!$A$15:$A$18,0),MATCH(Calculations!Y$1,'2018 commission structure'!$A$15:$J$15,0)),0)</f>
        <v>0</v>
      </c>
      <c r="Z59" s="1">
        <f>IF($H59&gt;K59,MIN($H59-K59,L59-K59)*INDEX('2018 commission structure'!$A$15:$J$18,MATCH(Calculations!$E450,'2018 commission structure'!$A$15:$A$18,0),MATCH(Calculations!Z$1,'2018 commission structure'!$A$15:$J$15,0)),0)</f>
        <v>0</v>
      </c>
      <c r="AA59" s="1">
        <f>IF($H59&gt;L59,($H59-L59)*INDEX('2018 commission structure'!$A$15:$J$18,MATCH(Calculations!$E450,'2018 commission structure'!$A$15:$A$18,0),MATCH(Calculations!AA$1,'2018 commission structure'!$A$15:$J$15,0)),0)</f>
        <v>0</v>
      </c>
      <c r="AB59" s="1">
        <f t="shared" si="8"/>
        <v>91324.44</v>
      </c>
      <c r="AC59" s="1">
        <f t="shared" si="9"/>
        <v>155025.44</v>
      </c>
    </row>
    <row r="60" spans="1:29" x14ac:dyDescent="0.3">
      <c r="A60" s="20">
        <v>8335120919</v>
      </c>
      <c r="B60" s="1" t="s">
        <v>1158</v>
      </c>
      <c r="C60" s="1" t="s">
        <v>1157</v>
      </c>
      <c r="D60" s="1" t="s">
        <v>22498</v>
      </c>
      <c r="E60" s="1" t="s">
        <v>0</v>
      </c>
      <c r="F60" s="1">
        <v>55018</v>
      </c>
      <c r="G60" s="2">
        <v>16</v>
      </c>
      <c r="H60" s="1">
        <f>SUMIF('deals_closed '!D:D,A60,'deals_closed '!C:C)</f>
        <v>515945</v>
      </c>
      <c r="I60" s="1">
        <f>VLOOKUP(E60,'2018 commission structure'!$A$21:$I$24,9,FALSE)</f>
        <v>600000</v>
      </c>
      <c r="J60" s="1">
        <f t="shared" si="0"/>
        <v>750000</v>
      </c>
      <c r="K60" s="1">
        <f t="shared" si="1"/>
        <v>900000</v>
      </c>
      <c r="L60" s="1">
        <f t="shared" si="2"/>
        <v>1200000</v>
      </c>
      <c r="M60" s="16">
        <f t="shared" si="3"/>
        <v>0.85990833333333339</v>
      </c>
      <c r="N60" s="1" t="str">
        <f t="shared" si="4"/>
        <v>0-100%</v>
      </c>
      <c r="O60" s="1">
        <f>MIN($I60, $H60)*INDEX( '2018 commission structure'!$A$21:$I$24,
MATCH($E60,'2018 commission structure'!$A$21:$A$24,0),MATCH(O$1,'2018 commission structure'!$A$21:$I$21,0))</f>
        <v>67072.850000000006</v>
      </c>
      <c r="P60" s="1">
        <f>IF($H60&gt;$I60, MIN($H60-$I60, J60-$I60)*
INDEX( '2018 commission structure'!$A$21:$I$24,
MATCH($E60,'2018 commission structure'!$A$21:$A$24, 0),
MATCH(P$1,'2018 commission structure'!$A$21:$I$21, 0)), 0)</f>
        <v>0</v>
      </c>
      <c r="Q60" s="1">
        <f>IF($H60&gt;J60, MIN($H60-J60, K60-J60)*
INDEX( '2018 commission structure'!$A$21:$I$24,
MATCH($E60,'2018 commission structure'!$A$21:$A$24, 0),
MATCH(Q$1,'2018 commission structure'!$A$21:$I$21, 0)), 0)</f>
        <v>0</v>
      </c>
      <c r="R60" s="1">
        <f>IF($H60&gt;K60, MIN($H60-K60, L60-K60)*
INDEX( '2018 commission structure'!$A$21:$I$24,
MATCH($E60,'2018 commission structure'!$A$21:$A$24, 0),
MATCH(R$1,'2018 commission structure'!$A$21:$I$21, 0)), 0)</f>
        <v>0</v>
      </c>
      <c r="S60" s="1">
        <f>IF($H60&gt;L60, ($H60-L60)*
INDEX( '2018 commission structure'!$A$21:$I$24,
MATCH($E60,'2018 commission structure'!$A$21:$A$24, 0),
MATCH(S$1,'2018 commission structure'!$A$21:$I$21, 0)), 0)</f>
        <v>0</v>
      </c>
      <c r="T60" s="1">
        <f t="shared" si="5"/>
        <v>67072.850000000006</v>
      </c>
      <c r="U60" s="1">
        <f t="shared" si="6"/>
        <v>122090.85</v>
      </c>
      <c r="V60" s="16">
        <f t="shared" si="7"/>
        <v>4.2259104593014136</v>
      </c>
      <c r="W60" s="1">
        <f>MIN(H60,I60)*INDEX('2018 commission structure'!$A$15:$J$18,MATCH(Calculations!$E407,'2018 commission structure'!$A$15:$A$18,0),MATCH(Calculations!W$1,'2018 commission structure'!$A$15:$J$15,0))</f>
        <v>61913.399999999994</v>
      </c>
      <c r="X60" s="1">
        <f>IF($H60&gt;I60,MIN($H60-I60,J60-I60))*INDEX('2018 commission structure'!$A$15:$J$18,MATCH(Calculations!$E407,'2018 commission structure'!$A$15:$A$18,0),MATCH(Calculations!X$1,'2018 commission structure'!$A$15:$J$15,0))</f>
        <v>0</v>
      </c>
      <c r="Y60" s="1">
        <f>IF($H60&gt;J60,MIN($H60-J60,K60-J60)*INDEX('2018 commission structure'!$A$15:$J$18,MATCH(Calculations!$E407,'2018 commission structure'!$A$15:$A$18,0),MATCH(Calculations!Y$1,'2018 commission structure'!$A$15:$J$15,0)),0)</f>
        <v>0</v>
      </c>
      <c r="Z60" s="1">
        <f>IF($H60&gt;K60,MIN($H60-K60,L60-K60)*INDEX('2018 commission structure'!$A$15:$J$18,MATCH(Calculations!$E407,'2018 commission structure'!$A$15:$A$18,0),MATCH(Calculations!Z$1,'2018 commission structure'!$A$15:$J$15,0)),0)</f>
        <v>0</v>
      </c>
      <c r="AA60" s="1">
        <f>IF($H60&gt;L60,($H60-L60)*INDEX('2018 commission structure'!$A$15:$J$18,MATCH(Calculations!$E407,'2018 commission structure'!$A$15:$A$18,0),MATCH(Calculations!AA$1,'2018 commission structure'!$A$15:$J$15,0)),0)</f>
        <v>0</v>
      </c>
      <c r="AB60" s="1">
        <f t="shared" si="8"/>
        <v>61913.399999999994</v>
      </c>
      <c r="AC60" s="1">
        <f t="shared" si="9"/>
        <v>116931.4</v>
      </c>
    </row>
    <row r="61" spans="1:29" x14ac:dyDescent="0.3">
      <c r="A61" s="20">
        <v>6850203894</v>
      </c>
      <c r="B61" s="1" t="s">
        <v>780</v>
      </c>
      <c r="C61" s="1" t="s">
        <v>779</v>
      </c>
      <c r="D61" s="1" t="s">
        <v>22656</v>
      </c>
      <c r="E61" s="1" t="s">
        <v>3</v>
      </c>
      <c r="F61" s="1">
        <v>114758</v>
      </c>
      <c r="G61" s="2">
        <v>15</v>
      </c>
      <c r="H61" s="1">
        <f>SUMIF('deals_closed '!D:D,A61,'deals_closed '!C:C)</f>
        <v>500816</v>
      </c>
      <c r="I61" s="1">
        <f>VLOOKUP(E61,'2018 commission structure'!$A$21:$I$24,9,FALSE)</f>
        <v>750000</v>
      </c>
      <c r="J61" s="1">
        <f t="shared" si="0"/>
        <v>937500</v>
      </c>
      <c r="K61" s="1">
        <f t="shared" si="1"/>
        <v>1125000</v>
      </c>
      <c r="L61" s="1">
        <f t="shared" si="2"/>
        <v>1500000</v>
      </c>
      <c r="M61" s="16">
        <f t="shared" si="3"/>
        <v>0.66775466666666672</v>
      </c>
      <c r="N61" s="1" t="str">
        <f t="shared" si="4"/>
        <v>0-100%</v>
      </c>
      <c r="O61" s="1">
        <f>MIN($I61, $H61)*INDEX( '2018 commission structure'!$A$21:$I$24,
MATCH($E61,'2018 commission structure'!$A$21:$A$24,0),MATCH(O$1,'2018 commission structure'!$A$21:$I$21,0))</f>
        <v>75122.399999999994</v>
      </c>
      <c r="P61" s="1">
        <f>IF($H61&gt;$I61, MIN($H61-$I61, J61-$I61)*
INDEX( '2018 commission structure'!$A$21:$I$24,
MATCH($E61,'2018 commission structure'!$A$21:$A$24, 0),
MATCH(P$1,'2018 commission structure'!$A$21:$I$21, 0)), 0)</f>
        <v>0</v>
      </c>
      <c r="Q61" s="1">
        <f>IF($H61&gt;J61, MIN($H61-J61, K61-J61)*
INDEX( '2018 commission structure'!$A$21:$I$24,
MATCH($E61,'2018 commission structure'!$A$21:$A$24, 0),
MATCH(Q$1,'2018 commission structure'!$A$21:$I$21, 0)), 0)</f>
        <v>0</v>
      </c>
      <c r="R61" s="1">
        <f>IF($H61&gt;K61, MIN($H61-K61, L61-K61)*
INDEX( '2018 commission structure'!$A$21:$I$24,
MATCH($E61,'2018 commission structure'!$A$21:$A$24, 0),
MATCH(R$1,'2018 commission structure'!$A$21:$I$21, 0)), 0)</f>
        <v>0</v>
      </c>
      <c r="S61" s="1">
        <f>IF($H61&gt;L61, ($H61-L61)*
INDEX( '2018 commission structure'!$A$21:$I$24,
MATCH($E61,'2018 commission structure'!$A$21:$A$24, 0),
MATCH(S$1,'2018 commission structure'!$A$21:$I$21, 0)), 0)</f>
        <v>0</v>
      </c>
      <c r="T61" s="1">
        <f t="shared" si="5"/>
        <v>75122.399999999994</v>
      </c>
      <c r="U61" s="1">
        <f t="shared" si="6"/>
        <v>189880.4</v>
      </c>
      <c r="V61" s="16">
        <f t="shared" si="7"/>
        <v>2.6375339424184907</v>
      </c>
      <c r="W61" s="1">
        <f>MIN(H61,I61)*INDEX('2018 commission structure'!$A$15:$J$18,MATCH(Calculations!$E604,'2018 commission structure'!$A$15:$A$18,0),MATCH(Calculations!W$1,'2018 commission structure'!$A$15:$J$15,0))</f>
        <v>75122.399999999994</v>
      </c>
      <c r="X61" s="1">
        <f>IF($H61&gt;I61,MIN($H61-I61,J61-I61))*INDEX('2018 commission structure'!$A$15:$J$18,MATCH(Calculations!$E604,'2018 commission structure'!$A$15:$A$18,0),MATCH(Calculations!X$1,'2018 commission structure'!$A$15:$J$15,0))</f>
        <v>0</v>
      </c>
      <c r="Y61" s="1">
        <f>IF($H61&gt;J61,MIN($H61-J61,K61-J61)*INDEX('2018 commission structure'!$A$15:$J$18,MATCH(Calculations!$E604,'2018 commission structure'!$A$15:$A$18,0),MATCH(Calculations!Y$1,'2018 commission structure'!$A$15:$J$15,0)),0)</f>
        <v>0</v>
      </c>
      <c r="Z61" s="1">
        <f>IF($H61&gt;K61,MIN($H61-K61,L61-K61)*INDEX('2018 commission structure'!$A$15:$J$18,MATCH(Calculations!$E604,'2018 commission structure'!$A$15:$A$18,0),MATCH(Calculations!Z$1,'2018 commission structure'!$A$15:$J$15,0)),0)</f>
        <v>0</v>
      </c>
      <c r="AA61" s="1">
        <f>IF($H61&gt;L61,($H61-L61)*INDEX('2018 commission structure'!$A$15:$J$18,MATCH(Calculations!$E604,'2018 commission structure'!$A$15:$A$18,0),MATCH(Calculations!AA$1,'2018 commission structure'!$A$15:$J$15,0)),0)</f>
        <v>0</v>
      </c>
      <c r="AB61" s="1">
        <f t="shared" si="8"/>
        <v>75122.399999999994</v>
      </c>
      <c r="AC61" s="1">
        <f t="shared" si="9"/>
        <v>189880.4</v>
      </c>
    </row>
    <row r="62" spans="1:29" x14ac:dyDescent="0.3">
      <c r="A62" s="20">
        <v>4997183822</v>
      </c>
      <c r="B62" s="1" t="s">
        <v>194</v>
      </c>
      <c r="C62" s="1" t="s">
        <v>193</v>
      </c>
      <c r="D62" s="1" t="s">
        <v>22830</v>
      </c>
      <c r="E62" s="1" t="s">
        <v>0</v>
      </c>
      <c r="F62" s="1">
        <v>58138</v>
      </c>
      <c r="G62" s="2">
        <v>20</v>
      </c>
      <c r="H62" s="1">
        <f>SUMIF('deals_closed '!D:D,A62,'deals_closed '!C:C)</f>
        <v>607881</v>
      </c>
      <c r="I62" s="1">
        <f>VLOOKUP(E62,'2018 commission structure'!$A$21:$I$24,9,FALSE)</f>
        <v>600000</v>
      </c>
      <c r="J62" s="1">
        <f t="shared" si="0"/>
        <v>750000</v>
      </c>
      <c r="K62" s="1">
        <f t="shared" si="1"/>
        <v>900000</v>
      </c>
      <c r="L62" s="1">
        <f t="shared" si="2"/>
        <v>1200000</v>
      </c>
      <c r="M62" s="16">
        <f t="shared" si="3"/>
        <v>1.0131349999999999</v>
      </c>
      <c r="N62" s="1" t="str">
        <f t="shared" si="4"/>
        <v>100-125%</v>
      </c>
      <c r="O62" s="1">
        <f>MIN($I62, $H62)*INDEX( '2018 commission structure'!$A$21:$I$24,
MATCH($E62,'2018 commission structure'!$A$21:$A$24,0),MATCH(O$1,'2018 commission structure'!$A$21:$I$21,0))</f>
        <v>78000</v>
      </c>
      <c r="P62" s="1">
        <f>IF($H62&gt;$I62, MIN($H62-$I62, J62-$I62)*
INDEX( '2018 commission structure'!$A$21:$I$24,
MATCH($E62,'2018 commission structure'!$A$21:$A$24, 0),
MATCH(P$1,'2018 commission structure'!$A$21:$I$21, 0)), 0)</f>
        <v>1339.7700000000002</v>
      </c>
      <c r="Q62" s="1">
        <f>IF($H62&gt;J62, MIN($H62-J62, K62-J62)*
INDEX( '2018 commission structure'!$A$21:$I$24,
MATCH($E62,'2018 commission structure'!$A$21:$A$24, 0),
MATCH(Q$1,'2018 commission structure'!$A$21:$I$21, 0)), 0)</f>
        <v>0</v>
      </c>
      <c r="R62" s="1">
        <f>IF($H62&gt;K62, MIN($H62-K62, L62-K62)*
INDEX( '2018 commission structure'!$A$21:$I$24,
MATCH($E62,'2018 commission structure'!$A$21:$A$24, 0),
MATCH(R$1,'2018 commission structure'!$A$21:$I$21, 0)), 0)</f>
        <v>0</v>
      </c>
      <c r="S62" s="1">
        <f>IF($H62&gt;L62, ($H62-L62)*
INDEX( '2018 commission structure'!$A$21:$I$24,
MATCH($E62,'2018 commission structure'!$A$21:$A$24, 0),
MATCH(S$1,'2018 commission structure'!$A$21:$I$21, 0)), 0)</f>
        <v>0</v>
      </c>
      <c r="T62" s="1">
        <f t="shared" si="5"/>
        <v>79339.77</v>
      </c>
      <c r="U62" s="1">
        <f t="shared" si="6"/>
        <v>137477.77000000002</v>
      </c>
      <c r="V62" s="16">
        <f t="shared" si="7"/>
        <v>4.4216675903311486</v>
      </c>
      <c r="W62" s="1">
        <f>MIN(H62,I62)*INDEX('2018 commission structure'!$A$15:$J$18,MATCH(Calculations!$E905,'2018 commission structure'!$A$15:$A$18,0),MATCH(Calculations!W$1,'2018 commission structure'!$A$15:$J$15,0))</f>
        <v>90000</v>
      </c>
      <c r="X62" s="1">
        <f>IF($H62&gt;I62,MIN($H62-I62,J62-I62))*INDEX('2018 commission structure'!$A$15:$J$18,MATCH(Calculations!$E905,'2018 commission structure'!$A$15:$A$18,0),MATCH(Calculations!X$1,'2018 commission structure'!$A$15:$J$15,0))</f>
        <v>1418.58</v>
      </c>
      <c r="Y62" s="1">
        <f>IF($H62&gt;J62,MIN($H62-J62,K62-J62)*INDEX('2018 commission structure'!$A$15:$J$18,MATCH(Calculations!$E905,'2018 commission structure'!$A$15:$A$18,0),MATCH(Calculations!Y$1,'2018 commission structure'!$A$15:$J$15,0)),0)</f>
        <v>0</v>
      </c>
      <c r="Z62" s="1">
        <f>IF($H62&gt;K62,MIN($H62-K62,L62-K62)*INDEX('2018 commission structure'!$A$15:$J$18,MATCH(Calculations!$E905,'2018 commission structure'!$A$15:$A$18,0),MATCH(Calculations!Z$1,'2018 commission structure'!$A$15:$J$15,0)),0)</f>
        <v>0</v>
      </c>
      <c r="AA62" s="1">
        <f>IF($H62&gt;L62,($H62-L62)*INDEX('2018 commission structure'!$A$15:$J$18,MATCH(Calculations!$E905,'2018 commission structure'!$A$15:$A$18,0),MATCH(Calculations!AA$1,'2018 commission structure'!$A$15:$J$15,0)),0)</f>
        <v>0</v>
      </c>
      <c r="AB62" s="1">
        <f t="shared" si="8"/>
        <v>91418.58</v>
      </c>
      <c r="AC62" s="1">
        <f t="shared" si="9"/>
        <v>149556.58000000002</v>
      </c>
    </row>
    <row r="63" spans="1:29" x14ac:dyDescent="0.3">
      <c r="A63" s="20">
        <v>7269614199</v>
      </c>
      <c r="B63" s="1" t="s">
        <v>861</v>
      </c>
      <c r="C63" s="1" t="s">
        <v>1040</v>
      </c>
      <c r="D63" s="1" t="s">
        <v>22721</v>
      </c>
      <c r="E63" s="1" t="s">
        <v>12</v>
      </c>
      <c r="F63" s="1">
        <v>49250</v>
      </c>
      <c r="G63" s="2">
        <v>14</v>
      </c>
      <c r="H63" s="1">
        <f>SUMIF('deals_closed '!D:D,A63,'deals_closed '!C:C)</f>
        <v>414450</v>
      </c>
      <c r="I63" s="1">
        <f>VLOOKUP(E63,'2018 commission structure'!$A$21:$I$24,9,FALSE)</f>
        <v>500000</v>
      </c>
      <c r="J63" s="1">
        <f t="shared" si="0"/>
        <v>625000</v>
      </c>
      <c r="K63" s="1">
        <f t="shared" si="1"/>
        <v>750000</v>
      </c>
      <c r="L63" s="1">
        <f t="shared" si="2"/>
        <v>1000000</v>
      </c>
      <c r="M63" s="16">
        <f t="shared" si="3"/>
        <v>0.82889999999999997</v>
      </c>
      <c r="N63" s="1" t="str">
        <f t="shared" si="4"/>
        <v>0-100%</v>
      </c>
      <c r="O63" s="1">
        <f>MIN($I63, $H63)*INDEX( '2018 commission structure'!$A$21:$I$24,
MATCH($E63,'2018 commission structure'!$A$21:$A$24,0),MATCH(O$1,'2018 commission structure'!$A$21:$I$21,0))</f>
        <v>41445</v>
      </c>
      <c r="P63" s="1">
        <f>IF($H63&gt;$I63, MIN($H63-$I63, J63-$I63)*
INDEX( '2018 commission structure'!$A$21:$I$24,
MATCH($E63,'2018 commission structure'!$A$21:$A$24, 0),
MATCH(P$1,'2018 commission structure'!$A$21:$I$21, 0)), 0)</f>
        <v>0</v>
      </c>
      <c r="Q63" s="1">
        <f>IF($H63&gt;J63, MIN($H63-J63, K63-J63)*
INDEX( '2018 commission structure'!$A$21:$I$24,
MATCH($E63,'2018 commission structure'!$A$21:$A$24, 0),
MATCH(Q$1,'2018 commission structure'!$A$21:$I$21, 0)), 0)</f>
        <v>0</v>
      </c>
      <c r="R63" s="1">
        <f>IF($H63&gt;K63, MIN($H63-K63, L63-K63)*
INDEX( '2018 commission structure'!$A$21:$I$24,
MATCH($E63,'2018 commission structure'!$A$21:$A$24, 0),
MATCH(R$1,'2018 commission structure'!$A$21:$I$21, 0)), 0)</f>
        <v>0</v>
      </c>
      <c r="S63" s="1">
        <f>IF($H63&gt;L63, ($H63-L63)*
INDEX( '2018 commission structure'!$A$21:$I$24,
MATCH($E63,'2018 commission structure'!$A$21:$A$24, 0),
MATCH(S$1,'2018 commission structure'!$A$21:$I$21, 0)), 0)</f>
        <v>0</v>
      </c>
      <c r="T63" s="1">
        <f t="shared" si="5"/>
        <v>41445</v>
      </c>
      <c r="U63" s="1">
        <f t="shared" si="6"/>
        <v>90695</v>
      </c>
      <c r="V63" s="16">
        <f t="shared" si="7"/>
        <v>4.5697116709851704</v>
      </c>
      <c r="W63" s="1">
        <f>MIN(H63,I63)*INDEX('2018 commission structure'!$A$15:$J$18,MATCH(Calculations!$E470,'2018 commission structure'!$A$15:$A$18,0),MATCH(Calculations!W$1,'2018 commission structure'!$A$15:$J$15,0))</f>
        <v>62167.5</v>
      </c>
      <c r="X63" s="1">
        <f>IF($H63&gt;I63,MIN($H63-I63,J63-I63))*INDEX('2018 commission structure'!$A$15:$J$18,MATCH(Calculations!$E470,'2018 commission structure'!$A$15:$A$18,0),MATCH(Calculations!X$1,'2018 commission structure'!$A$15:$J$15,0))</f>
        <v>0</v>
      </c>
      <c r="Y63" s="1">
        <f>IF($H63&gt;J63,MIN($H63-J63,K63-J63)*INDEX('2018 commission structure'!$A$15:$J$18,MATCH(Calculations!$E470,'2018 commission structure'!$A$15:$A$18,0),MATCH(Calculations!Y$1,'2018 commission structure'!$A$15:$J$15,0)),0)</f>
        <v>0</v>
      </c>
      <c r="Z63" s="1">
        <f>IF($H63&gt;K63,MIN($H63-K63,L63-K63)*INDEX('2018 commission structure'!$A$15:$J$18,MATCH(Calculations!$E470,'2018 commission structure'!$A$15:$A$18,0),MATCH(Calculations!Z$1,'2018 commission structure'!$A$15:$J$15,0)),0)</f>
        <v>0</v>
      </c>
      <c r="AA63" s="1">
        <f>IF($H63&gt;L63,($H63-L63)*INDEX('2018 commission structure'!$A$15:$J$18,MATCH(Calculations!$E470,'2018 commission structure'!$A$15:$A$18,0),MATCH(Calculations!AA$1,'2018 commission structure'!$A$15:$J$15,0)),0)</f>
        <v>0</v>
      </c>
      <c r="AB63" s="1">
        <f t="shared" si="8"/>
        <v>62167.5</v>
      </c>
      <c r="AC63" s="1">
        <f t="shared" si="9"/>
        <v>111417.5</v>
      </c>
    </row>
    <row r="64" spans="1:29" x14ac:dyDescent="0.3">
      <c r="A64" s="20">
        <v>6789690301</v>
      </c>
      <c r="B64" s="1" t="s">
        <v>1752</v>
      </c>
      <c r="C64" s="1" t="s">
        <v>1751</v>
      </c>
      <c r="D64" s="1" t="s">
        <v>22667</v>
      </c>
      <c r="E64" s="1" t="s">
        <v>3</v>
      </c>
      <c r="F64" s="1">
        <v>110711</v>
      </c>
      <c r="G64" s="2">
        <v>21</v>
      </c>
      <c r="H64" s="1">
        <f>SUMIF('deals_closed '!D:D,A64,'deals_closed '!C:C)</f>
        <v>760918</v>
      </c>
      <c r="I64" s="1">
        <f>VLOOKUP(E64,'2018 commission structure'!$A$21:$I$24,9,FALSE)</f>
        <v>750000</v>
      </c>
      <c r="J64" s="1">
        <f t="shared" si="0"/>
        <v>937500</v>
      </c>
      <c r="K64" s="1">
        <f t="shared" si="1"/>
        <v>1125000</v>
      </c>
      <c r="L64" s="1">
        <f t="shared" si="2"/>
        <v>1500000</v>
      </c>
      <c r="M64" s="16">
        <f t="shared" si="3"/>
        <v>1.0145573333333333</v>
      </c>
      <c r="N64" s="1" t="str">
        <f t="shared" si="4"/>
        <v>100-125%</v>
      </c>
      <c r="O64" s="1">
        <f>MIN($I64, $H64)*INDEX( '2018 commission structure'!$A$21:$I$24,
MATCH($E64,'2018 commission structure'!$A$21:$A$24,0),MATCH(O$1,'2018 commission structure'!$A$21:$I$21,0))</f>
        <v>112500</v>
      </c>
      <c r="P64" s="1">
        <f>IF($H64&gt;$I64, MIN($H64-$I64, J64-$I64)*
INDEX( '2018 commission structure'!$A$21:$I$24,
MATCH($E64,'2018 commission structure'!$A$21:$A$24, 0),
MATCH(P$1,'2018 commission structure'!$A$21:$I$21, 0)), 0)</f>
        <v>2074.42</v>
      </c>
      <c r="Q64" s="1">
        <f>IF($H64&gt;J64, MIN($H64-J64, K64-J64)*
INDEX( '2018 commission structure'!$A$21:$I$24,
MATCH($E64,'2018 commission structure'!$A$21:$A$24, 0),
MATCH(Q$1,'2018 commission structure'!$A$21:$I$21, 0)), 0)</f>
        <v>0</v>
      </c>
      <c r="R64" s="1">
        <f>IF($H64&gt;K64, MIN($H64-K64, L64-K64)*
INDEX( '2018 commission structure'!$A$21:$I$24,
MATCH($E64,'2018 commission structure'!$A$21:$A$24, 0),
MATCH(R$1,'2018 commission structure'!$A$21:$I$21, 0)), 0)</f>
        <v>0</v>
      </c>
      <c r="S64" s="1">
        <f>IF($H64&gt;L64, ($H64-L64)*
INDEX( '2018 commission structure'!$A$21:$I$24,
MATCH($E64,'2018 commission structure'!$A$21:$A$24, 0),
MATCH(S$1,'2018 commission structure'!$A$21:$I$21, 0)), 0)</f>
        <v>0</v>
      </c>
      <c r="T64" s="1">
        <f t="shared" si="5"/>
        <v>114574.42</v>
      </c>
      <c r="U64" s="1">
        <f t="shared" si="6"/>
        <v>225285.41999999998</v>
      </c>
      <c r="V64" s="16">
        <f t="shared" si="7"/>
        <v>3.37757321357059</v>
      </c>
      <c r="W64" s="1">
        <f>MIN(H64,I64)*INDEX('2018 commission structure'!$A$15:$J$18,MATCH(Calculations!$E93,'2018 commission structure'!$A$15:$A$18,0),MATCH(Calculations!W$1,'2018 commission structure'!$A$15:$J$15,0))</f>
        <v>112500</v>
      </c>
      <c r="X64" s="1">
        <f>IF($H64&gt;I64,MIN($H64-I64,J64-I64))*INDEX('2018 commission structure'!$A$15:$J$18,MATCH(Calculations!$E93,'2018 commission structure'!$A$15:$A$18,0),MATCH(Calculations!X$1,'2018 commission structure'!$A$15:$J$15,0))</f>
        <v>2401.96</v>
      </c>
      <c r="Y64" s="1">
        <f>IF($H64&gt;J64,MIN($H64-J64,K64-J64)*INDEX('2018 commission structure'!$A$15:$J$18,MATCH(Calculations!$E93,'2018 commission structure'!$A$15:$A$18,0),MATCH(Calculations!Y$1,'2018 commission structure'!$A$15:$J$15,0)),0)</f>
        <v>0</v>
      </c>
      <c r="Z64" s="1">
        <f>IF($H64&gt;K64,MIN($H64-K64,L64-K64)*INDEX('2018 commission structure'!$A$15:$J$18,MATCH(Calculations!$E93,'2018 commission structure'!$A$15:$A$18,0),MATCH(Calculations!Z$1,'2018 commission structure'!$A$15:$J$15,0)),0)</f>
        <v>0</v>
      </c>
      <c r="AA64" s="1">
        <f>IF($H64&gt;L64,($H64-L64)*INDEX('2018 commission structure'!$A$15:$J$18,MATCH(Calculations!$E93,'2018 commission structure'!$A$15:$A$18,0),MATCH(Calculations!AA$1,'2018 commission structure'!$A$15:$J$15,0)),0)</f>
        <v>0</v>
      </c>
      <c r="AB64" s="1">
        <f t="shared" si="8"/>
        <v>114901.96</v>
      </c>
      <c r="AC64" s="1">
        <f t="shared" si="9"/>
        <v>225612.96000000002</v>
      </c>
    </row>
    <row r="65" spans="1:29" x14ac:dyDescent="0.3">
      <c r="A65" s="20">
        <v>9057758911</v>
      </c>
      <c r="B65" s="1" t="s">
        <v>1174</v>
      </c>
      <c r="C65" s="1" t="s">
        <v>1173</v>
      </c>
      <c r="D65" s="1" t="s">
        <v>22421</v>
      </c>
      <c r="E65" s="1" t="s">
        <v>0</v>
      </c>
      <c r="F65" s="1">
        <v>54346</v>
      </c>
      <c r="G65" s="2">
        <v>17</v>
      </c>
      <c r="H65" s="1">
        <f>SUMIF('deals_closed '!D:D,A65,'deals_closed '!C:C)</f>
        <v>608913</v>
      </c>
      <c r="I65" s="1">
        <f>VLOOKUP(E65,'2018 commission structure'!$A$21:$I$24,9,FALSE)</f>
        <v>600000</v>
      </c>
      <c r="J65" s="1">
        <f t="shared" si="0"/>
        <v>750000</v>
      </c>
      <c r="K65" s="1">
        <f t="shared" si="1"/>
        <v>900000</v>
      </c>
      <c r="L65" s="1">
        <f t="shared" si="2"/>
        <v>1200000</v>
      </c>
      <c r="M65" s="16">
        <f t="shared" si="3"/>
        <v>1.0148550000000001</v>
      </c>
      <c r="N65" s="1" t="str">
        <f t="shared" si="4"/>
        <v>100-125%</v>
      </c>
      <c r="O65" s="1">
        <f>MIN($I65, $H65)*INDEX( '2018 commission structure'!$A$21:$I$24,
MATCH($E65,'2018 commission structure'!$A$21:$A$24,0),MATCH(O$1,'2018 commission structure'!$A$21:$I$21,0))</f>
        <v>78000</v>
      </c>
      <c r="P65" s="1">
        <f>IF($H65&gt;$I65, MIN($H65-$I65, J65-$I65)*
INDEX( '2018 commission structure'!$A$21:$I$24,
MATCH($E65,'2018 commission structure'!$A$21:$A$24, 0),
MATCH(P$1,'2018 commission structure'!$A$21:$I$21, 0)), 0)</f>
        <v>1515.21</v>
      </c>
      <c r="Q65" s="1">
        <f>IF($H65&gt;J65, MIN($H65-J65, K65-J65)*
INDEX( '2018 commission structure'!$A$21:$I$24,
MATCH($E65,'2018 commission structure'!$A$21:$A$24, 0),
MATCH(Q$1,'2018 commission structure'!$A$21:$I$21, 0)), 0)</f>
        <v>0</v>
      </c>
      <c r="R65" s="1">
        <f>IF($H65&gt;K65, MIN($H65-K65, L65-K65)*
INDEX( '2018 commission structure'!$A$21:$I$24,
MATCH($E65,'2018 commission structure'!$A$21:$A$24, 0),
MATCH(R$1,'2018 commission structure'!$A$21:$I$21, 0)), 0)</f>
        <v>0</v>
      </c>
      <c r="S65" s="1">
        <f>IF($H65&gt;L65, ($H65-L65)*
INDEX( '2018 commission structure'!$A$21:$I$24,
MATCH($E65,'2018 commission structure'!$A$21:$A$24, 0),
MATCH(S$1,'2018 commission structure'!$A$21:$I$21, 0)), 0)</f>
        <v>0</v>
      </c>
      <c r="T65" s="1">
        <f t="shared" si="5"/>
        <v>79515.210000000006</v>
      </c>
      <c r="U65" s="1">
        <f t="shared" si="6"/>
        <v>133861.21000000002</v>
      </c>
      <c r="V65" s="16">
        <f t="shared" si="7"/>
        <v>4.5488383079758501</v>
      </c>
      <c r="W65" s="1">
        <f>MIN(H65,I65)*INDEX('2018 commission structure'!$A$15:$J$18,MATCH(Calculations!$E399,'2018 commission structure'!$A$15:$A$18,0),MATCH(Calculations!W$1,'2018 commission structure'!$A$15:$J$15,0))</f>
        <v>90000</v>
      </c>
      <c r="X65" s="1">
        <f>IF($H65&gt;I65,MIN($H65-I65,J65-I65))*INDEX('2018 commission structure'!$A$15:$J$18,MATCH(Calculations!$E399,'2018 commission structure'!$A$15:$A$18,0),MATCH(Calculations!X$1,'2018 commission structure'!$A$15:$J$15,0))</f>
        <v>1604.34</v>
      </c>
      <c r="Y65" s="1">
        <f>IF($H65&gt;J65,MIN($H65-J65,K65-J65)*INDEX('2018 commission structure'!$A$15:$J$18,MATCH(Calculations!$E399,'2018 commission structure'!$A$15:$A$18,0),MATCH(Calculations!Y$1,'2018 commission structure'!$A$15:$J$15,0)),0)</f>
        <v>0</v>
      </c>
      <c r="Z65" s="1">
        <f>IF($H65&gt;K65,MIN($H65-K65,L65-K65)*INDEX('2018 commission structure'!$A$15:$J$18,MATCH(Calculations!$E399,'2018 commission structure'!$A$15:$A$18,0),MATCH(Calculations!Z$1,'2018 commission structure'!$A$15:$J$15,0)),0)</f>
        <v>0</v>
      </c>
      <c r="AA65" s="1">
        <f>IF($H65&gt;L65,($H65-L65)*INDEX('2018 commission structure'!$A$15:$J$18,MATCH(Calculations!$E399,'2018 commission structure'!$A$15:$A$18,0),MATCH(Calculations!AA$1,'2018 commission structure'!$A$15:$J$15,0)),0)</f>
        <v>0</v>
      </c>
      <c r="AB65" s="1">
        <f t="shared" si="8"/>
        <v>91604.34</v>
      </c>
      <c r="AC65" s="1">
        <f t="shared" si="9"/>
        <v>145950.34</v>
      </c>
    </row>
    <row r="66" spans="1:29" x14ac:dyDescent="0.3">
      <c r="A66" s="20">
        <v>9547713507</v>
      </c>
      <c r="B66" s="1" t="s">
        <v>830</v>
      </c>
      <c r="C66" s="1" t="s">
        <v>829</v>
      </c>
      <c r="D66" s="1" t="s">
        <v>22371</v>
      </c>
      <c r="E66" s="1" t="s">
        <v>3</v>
      </c>
      <c r="F66" s="1">
        <v>80591</v>
      </c>
      <c r="G66" s="2">
        <v>19</v>
      </c>
      <c r="H66" s="1">
        <f>SUMIF('deals_closed '!D:D,A66,'deals_closed '!C:C)</f>
        <v>762760</v>
      </c>
      <c r="I66" s="1">
        <f>VLOOKUP(E66,'2018 commission structure'!$A$21:$I$24,9,FALSE)</f>
        <v>750000</v>
      </c>
      <c r="J66" s="1">
        <f t="shared" ref="J66:J129" si="10">I66*1.25</f>
        <v>937500</v>
      </c>
      <c r="K66" s="1">
        <f t="shared" ref="K66:K129" si="11">$I66*1.5</f>
        <v>1125000</v>
      </c>
      <c r="L66" s="1">
        <f t="shared" ref="L66:L129" si="12">$I66*2</f>
        <v>1500000</v>
      </c>
      <c r="M66" s="16">
        <f t="shared" ref="M66:M129" si="13">$H66/$I66</f>
        <v>1.0170133333333333</v>
      </c>
      <c r="N66" s="1" t="str">
        <f t="shared" ref="N66:N129" si="14">IF(M66&lt;=1,"0-100%",
IF(M66&lt;=1.25,"100-125%",
IF(M66&lt;=1.5,"125-150%",
IF(M66&lt;=2,"150-200%","&gt;200%"))))</f>
        <v>100-125%</v>
      </c>
      <c r="O66" s="1">
        <f>MIN($I66, $H66)*INDEX( '2018 commission structure'!$A$21:$I$24,
MATCH($E66,'2018 commission structure'!$A$21:$A$24,0),MATCH(O$1,'2018 commission structure'!$A$21:$I$21,0))</f>
        <v>112500</v>
      </c>
      <c r="P66" s="1">
        <f>IF($H66&gt;$I66, MIN($H66-$I66, J66-$I66)*
INDEX( '2018 commission structure'!$A$21:$I$24,
MATCH($E66,'2018 commission structure'!$A$21:$A$24, 0),
MATCH(P$1,'2018 commission structure'!$A$21:$I$21, 0)), 0)</f>
        <v>2424.4</v>
      </c>
      <c r="Q66" s="1">
        <f>IF($H66&gt;J66, MIN($H66-J66, K66-J66)*
INDEX( '2018 commission structure'!$A$21:$I$24,
MATCH($E66,'2018 commission structure'!$A$21:$A$24, 0),
MATCH(Q$1,'2018 commission structure'!$A$21:$I$21, 0)), 0)</f>
        <v>0</v>
      </c>
      <c r="R66" s="1">
        <f>IF($H66&gt;K66, MIN($H66-K66, L66-K66)*
INDEX( '2018 commission structure'!$A$21:$I$24,
MATCH($E66,'2018 commission structure'!$A$21:$A$24, 0),
MATCH(R$1,'2018 commission structure'!$A$21:$I$21, 0)), 0)</f>
        <v>0</v>
      </c>
      <c r="S66" s="1">
        <f>IF($H66&gt;L66, ($H66-L66)*
INDEX( '2018 commission structure'!$A$21:$I$24,
MATCH($E66,'2018 commission structure'!$A$21:$A$24, 0),
MATCH(S$1,'2018 commission structure'!$A$21:$I$21, 0)), 0)</f>
        <v>0</v>
      </c>
      <c r="T66" s="1">
        <f t="shared" ref="T66:T129" si="15">SUM(O66:S66)</f>
        <v>114924.4</v>
      </c>
      <c r="U66" s="1">
        <f t="shared" ref="U66:U129" si="16">SUM(F66+T66)</f>
        <v>195515.4</v>
      </c>
      <c r="V66" s="16">
        <f t="shared" ref="V66:V129" si="17">H66/U66</f>
        <v>3.901278364773312</v>
      </c>
      <c r="W66" s="1">
        <f>MIN(H66,I66)*INDEX('2018 commission structure'!$A$15:$J$18,MATCH(Calculations!$E578,'2018 commission structure'!$A$15:$A$18,0),MATCH(Calculations!W$1,'2018 commission structure'!$A$15:$J$15,0))</f>
        <v>112500</v>
      </c>
      <c r="X66" s="1">
        <f>IF($H66&gt;I66,MIN($H66-I66,J66-I66))*INDEX('2018 commission structure'!$A$15:$J$18,MATCH(Calculations!$E578,'2018 commission structure'!$A$15:$A$18,0),MATCH(Calculations!X$1,'2018 commission structure'!$A$15:$J$15,0))</f>
        <v>2296.7999999999997</v>
      </c>
      <c r="Y66" s="1">
        <f>IF($H66&gt;J66,MIN($H66-J66,K66-J66)*INDEX('2018 commission structure'!$A$15:$J$18,MATCH(Calculations!$E578,'2018 commission structure'!$A$15:$A$18,0),MATCH(Calculations!Y$1,'2018 commission structure'!$A$15:$J$15,0)),0)</f>
        <v>0</v>
      </c>
      <c r="Z66" s="1">
        <f>IF($H66&gt;K66,MIN($H66-K66,L66-K66)*INDEX('2018 commission structure'!$A$15:$J$18,MATCH(Calculations!$E578,'2018 commission structure'!$A$15:$A$18,0),MATCH(Calculations!Z$1,'2018 commission structure'!$A$15:$J$15,0)),0)</f>
        <v>0</v>
      </c>
      <c r="AA66" s="1">
        <f>IF($H66&gt;L66,($H66-L66)*INDEX('2018 commission structure'!$A$15:$J$18,MATCH(Calculations!$E578,'2018 commission structure'!$A$15:$A$18,0),MATCH(Calculations!AA$1,'2018 commission structure'!$A$15:$J$15,0)),0)</f>
        <v>0</v>
      </c>
      <c r="AB66" s="1">
        <f t="shared" ref="AB66:AB129" si="18">SUM(W66:AA66)</f>
        <v>114796.8</v>
      </c>
      <c r="AC66" s="1">
        <f t="shared" ref="AC66:AC129" si="19">AB66+F66</f>
        <v>195387.8</v>
      </c>
    </row>
    <row r="67" spans="1:29" x14ac:dyDescent="0.3">
      <c r="A67" s="20">
        <v>3507341514</v>
      </c>
      <c r="B67" s="1" t="s">
        <v>448</v>
      </c>
      <c r="C67" s="1" t="s">
        <v>447</v>
      </c>
      <c r="D67" s="1" t="s">
        <v>22986</v>
      </c>
      <c r="E67" s="1" t="s">
        <v>3</v>
      </c>
      <c r="F67" s="1">
        <v>89245</v>
      </c>
      <c r="G67" s="2">
        <v>17</v>
      </c>
      <c r="H67" s="1">
        <f>SUMIF('deals_closed '!D:D,A67,'deals_closed '!C:C)</f>
        <v>596808</v>
      </c>
      <c r="I67" s="1">
        <f>VLOOKUP(E67,'2018 commission structure'!$A$21:$I$24,9,FALSE)</f>
        <v>750000</v>
      </c>
      <c r="J67" s="1">
        <f t="shared" si="10"/>
        <v>937500</v>
      </c>
      <c r="K67" s="1">
        <f t="shared" si="11"/>
        <v>1125000</v>
      </c>
      <c r="L67" s="1">
        <f t="shared" si="12"/>
        <v>1500000</v>
      </c>
      <c r="M67" s="16">
        <f t="shared" si="13"/>
        <v>0.79574400000000001</v>
      </c>
      <c r="N67" s="1" t="str">
        <f t="shared" si="14"/>
        <v>0-100%</v>
      </c>
      <c r="O67" s="1">
        <f>MIN($I67, $H67)*INDEX( '2018 commission structure'!$A$21:$I$24,
MATCH($E67,'2018 commission structure'!$A$21:$A$24,0),MATCH(O$1,'2018 commission structure'!$A$21:$I$21,0))</f>
        <v>89521.2</v>
      </c>
      <c r="P67" s="1">
        <f>IF($H67&gt;$I67, MIN($H67-$I67, J67-$I67)*
INDEX( '2018 commission structure'!$A$21:$I$24,
MATCH($E67,'2018 commission structure'!$A$21:$A$24, 0),
MATCH(P$1,'2018 commission structure'!$A$21:$I$21, 0)), 0)</f>
        <v>0</v>
      </c>
      <c r="Q67" s="1">
        <f>IF($H67&gt;J67, MIN($H67-J67, K67-J67)*
INDEX( '2018 commission structure'!$A$21:$I$24,
MATCH($E67,'2018 commission structure'!$A$21:$A$24, 0),
MATCH(Q$1,'2018 commission structure'!$A$21:$I$21, 0)), 0)</f>
        <v>0</v>
      </c>
      <c r="R67" s="1">
        <f>IF($H67&gt;K67, MIN($H67-K67, L67-K67)*
INDEX( '2018 commission structure'!$A$21:$I$24,
MATCH($E67,'2018 commission structure'!$A$21:$A$24, 0),
MATCH(R$1,'2018 commission structure'!$A$21:$I$21, 0)), 0)</f>
        <v>0</v>
      </c>
      <c r="S67" s="1">
        <f>IF($H67&gt;L67, ($H67-L67)*
INDEX( '2018 commission structure'!$A$21:$I$24,
MATCH($E67,'2018 commission structure'!$A$21:$A$24, 0),
MATCH(S$1,'2018 commission structure'!$A$21:$I$21, 0)), 0)</f>
        <v>0</v>
      </c>
      <c r="T67" s="1">
        <f t="shared" si="15"/>
        <v>89521.2</v>
      </c>
      <c r="U67" s="1">
        <f t="shared" si="16"/>
        <v>178766.2</v>
      </c>
      <c r="V67" s="16">
        <f t="shared" si="17"/>
        <v>3.338483449332144</v>
      </c>
      <c r="W67" s="1">
        <f>MIN(H67,I67)*INDEX('2018 commission structure'!$A$15:$J$18,MATCH(Calculations!$E775,'2018 commission structure'!$A$15:$A$18,0),MATCH(Calculations!W$1,'2018 commission structure'!$A$15:$J$15,0))</f>
        <v>89521.2</v>
      </c>
      <c r="X67" s="1">
        <f>IF($H67&gt;I67,MIN($H67-I67,J67-I67))*INDEX('2018 commission structure'!$A$15:$J$18,MATCH(Calculations!$E775,'2018 commission structure'!$A$15:$A$18,0),MATCH(Calculations!X$1,'2018 commission structure'!$A$15:$J$15,0))</f>
        <v>0</v>
      </c>
      <c r="Y67" s="1">
        <f>IF($H67&gt;J67,MIN($H67-J67,K67-J67)*INDEX('2018 commission structure'!$A$15:$J$18,MATCH(Calculations!$E775,'2018 commission structure'!$A$15:$A$18,0),MATCH(Calculations!Y$1,'2018 commission structure'!$A$15:$J$15,0)),0)</f>
        <v>0</v>
      </c>
      <c r="Z67" s="1">
        <f>IF($H67&gt;K67,MIN($H67-K67,L67-K67)*INDEX('2018 commission structure'!$A$15:$J$18,MATCH(Calculations!$E775,'2018 commission structure'!$A$15:$A$18,0),MATCH(Calculations!Z$1,'2018 commission structure'!$A$15:$J$15,0)),0)</f>
        <v>0</v>
      </c>
      <c r="AA67" s="1">
        <f>IF($H67&gt;L67,($H67-L67)*INDEX('2018 commission structure'!$A$15:$J$18,MATCH(Calculations!$E775,'2018 commission structure'!$A$15:$A$18,0),MATCH(Calculations!AA$1,'2018 commission structure'!$A$15:$J$15,0)),0)</f>
        <v>0</v>
      </c>
      <c r="AB67" s="1">
        <f t="shared" si="18"/>
        <v>89521.2</v>
      </c>
      <c r="AC67" s="1">
        <f t="shared" si="19"/>
        <v>178766.2</v>
      </c>
    </row>
    <row r="68" spans="1:29" x14ac:dyDescent="0.3">
      <c r="A68" s="20">
        <v>7427985850</v>
      </c>
      <c r="B68" s="1" t="s">
        <v>885</v>
      </c>
      <c r="C68" s="1" t="s">
        <v>884</v>
      </c>
      <c r="D68" s="1" t="s">
        <v>22596</v>
      </c>
      <c r="E68" s="1" t="s">
        <v>3</v>
      </c>
      <c r="F68" s="1">
        <v>77743</v>
      </c>
      <c r="G68" s="2">
        <v>21</v>
      </c>
      <c r="H68" s="1">
        <f>SUMIF('deals_closed '!D:D,A68,'deals_closed '!C:C)</f>
        <v>764254</v>
      </c>
      <c r="I68" s="1">
        <f>VLOOKUP(E68,'2018 commission structure'!$A$21:$I$24,9,FALSE)</f>
        <v>750000</v>
      </c>
      <c r="J68" s="1">
        <f t="shared" si="10"/>
        <v>937500</v>
      </c>
      <c r="K68" s="1">
        <f t="shared" si="11"/>
        <v>1125000</v>
      </c>
      <c r="L68" s="1">
        <f t="shared" si="12"/>
        <v>1500000</v>
      </c>
      <c r="M68" s="16">
        <f t="shared" si="13"/>
        <v>1.0190053333333333</v>
      </c>
      <c r="N68" s="1" t="str">
        <f t="shared" si="14"/>
        <v>100-125%</v>
      </c>
      <c r="O68" s="1">
        <f>MIN($I68, $H68)*INDEX( '2018 commission structure'!$A$21:$I$24,
MATCH($E68,'2018 commission structure'!$A$21:$A$24,0),MATCH(O$1,'2018 commission structure'!$A$21:$I$21,0))</f>
        <v>112500</v>
      </c>
      <c r="P68" s="1">
        <f>IF($H68&gt;$I68, MIN($H68-$I68, J68-$I68)*
INDEX( '2018 commission structure'!$A$21:$I$24,
MATCH($E68,'2018 commission structure'!$A$21:$A$24, 0),
MATCH(P$1,'2018 commission structure'!$A$21:$I$21, 0)), 0)</f>
        <v>2708.26</v>
      </c>
      <c r="Q68" s="1">
        <f>IF($H68&gt;J68, MIN($H68-J68, K68-J68)*
INDEX( '2018 commission structure'!$A$21:$I$24,
MATCH($E68,'2018 commission structure'!$A$21:$A$24, 0),
MATCH(Q$1,'2018 commission structure'!$A$21:$I$21, 0)), 0)</f>
        <v>0</v>
      </c>
      <c r="R68" s="1">
        <f>IF($H68&gt;K68, MIN($H68-K68, L68-K68)*
INDEX( '2018 commission structure'!$A$21:$I$24,
MATCH($E68,'2018 commission structure'!$A$21:$A$24, 0),
MATCH(R$1,'2018 commission structure'!$A$21:$I$21, 0)), 0)</f>
        <v>0</v>
      </c>
      <c r="S68" s="1">
        <f>IF($H68&gt;L68, ($H68-L68)*
INDEX( '2018 commission structure'!$A$21:$I$24,
MATCH($E68,'2018 commission structure'!$A$21:$A$24, 0),
MATCH(S$1,'2018 commission structure'!$A$21:$I$21, 0)), 0)</f>
        <v>0</v>
      </c>
      <c r="T68" s="1">
        <f t="shared" si="15"/>
        <v>115208.26</v>
      </c>
      <c r="U68" s="1">
        <f t="shared" si="16"/>
        <v>192951.26</v>
      </c>
      <c r="V68" s="16">
        <f t="shared" si="17"/>
        <v>3.9608655574469944</v>
      </c>
      <c r="W68" s="1">
        <f>MIN(H68,I68)*INDEX('2018 commission structure'!$A$15:$J$18,MATCH(Calculations!$E550,'2018 commission structure'!$A$15:$A$18,0),MATCH(Calculations!W$1,'2018 commission structure'!$A$15:$J$15,0))</f>
        <v>90000</v>
      </c>
      <c r="X68" s="1">
        <f>IF($H68&gt;I68,MIN($H68-I68,J68-I68))*INDEX('2018 commission structure'!$A$15:$J$18,MATCH(Calculations!$E550,'2018 commission structure'!$A$15:$A$18,0),MATCH(Calculations!X$1,'2018 commission structure'!$A$15:$J$15,0))</f>
        <v>2423.1800000000003</v>
      </c>
      <c r="Y68" s="1">
        <f>IF($H68&gt;J68,MIN($H68-J68,K68-J68)*INDEX('2018 commission structure'!$A$15:$J$18,MATCH(Calculations!$E550,'2018 commission structure'!$A$15:$A$18,0),MATCH(Calculations!Y$1,'2018 commission structure'!$A$15:$J$15,0)),0)</f>
        <v>0</v>
      </c>
      <c r="Z68" s="1">
        <f>IF($H68&gt;K68,MIN($H68-K68,L68-K68)*INDEX('2018 commission structure'!$A$15:$J$18,MATCH(Calculations!$E550,'2018 commission structure'!$A$15:$A$18,0),MATCH(Calculations!Z$1,'2018 commission structure'!$A$15:$J$15,0)),0)</f>
        <v>0</v>
      </c>
      <c r="AA68" s="1">
        <f>IF($H68&gt;L68,($H68-L68)*INDEX('2018 commission structure'!$A$15:$J$18,MATCH(Calculations!$E550,'2018 commission structure'!$A$15:$A$18,0),MATCH(Calculations!AA$1,'2018 commission structure'!$A$15:$J$15,0)),0)</f>
        <v>0</v>
      </c>
      <c r="AB68" s="1">
        <f t="shared" si="18"/>
        <v>92423.18</v>
      </c>
      <c r="AC68" s="1">
        <f t="shared" si="19"/>
        <v>170166.18</v>
      </c>
    </row>
    <row r="69" spans="1:29" x14ac:dyDescent="0.3">
      <c r="A69" s="20">
        <v>2280674246</v>
      </c>
      <c r="B69" s="1" t="s">
        <v>778</v>
      </c>
      <c r="C69" s="1" t="s">
        <v>777</v>
      </c>
      <c r="D69" s="1" t="s">
        <v>22395</v>
      </c>
      <c r="E69" s="1" t="s">
        <v>12</v>
      </c>
      <c r="F69" s="1">
        <v>62574</v>
      </c>
      <c r="G69" s="2">
        <v>13</v>
      </c>
      <c r="H69" s="1">
        <f>SUMIF('deals_closed '!D:D,A69,'deals_closed '!C:C)</f>
        <v>416927</v>
      </c>
      <c r="I69" s="1">
        <f>VLOOKUP(E69,'2018 commission structure'!$A$21:$I$24,9,FALSE)</f>
        <v>500000</v>
      </c>
      <c r="J69" s="1">
        <f t="shared" si="10"/>
        <v>625000</v>
      </c>
      <c r="K69" s="1">
        <f t="shared" si="11"/>
        <v>750000</v>
      </c>
      <c r="L69" s="1">
        <f t="shared" si="12"/>
        <v>1000000</v>
      </c>
      <c r="M69" s="16">
        <f t="shared" si="13"/>
        <v>0.83385399999999998</v>
      </c>
      <c r="N69" s="1" t="str">
        <f t="shared" si="14"/>
        <v>0-100%</v>
      </c>
      <c r="O69" s="1">
        <f>MIN($I69, $H69)*INDEX( '2018 commission structure'!$A$21:$I$24,
MATCH($E69,'2018 commission structure'!$A$21:$A$24,0),MATCH(O$1,'2018 commission structure'!$A$21:$I$21,0))</f>
        <v>41692.700000000004</v>
      </c>
      <c r="P69" s="1">
        <f>IF($H69&gt;$I69, MIN($H69-$I69, J69-$I69)*
INDEX( '2018 commission structure'!$A$21:$I$24,
MATCH($E69,'2018 commission structure'!$A$21:$A$24, 0),
MATCH(P$1,'2018 commission structure'!$A$21:$I$21, 0)), 0)</f>
        <v>0</v>
      </c>
      <c r="Q69" s="1">
        <f>IF($H69&gt;J69, MIN($H69-J69, K69-J69)*
INDEX( '2018 commission structure'!$A$21:$I$24,
MATCH($E69,'2018 commission structure'!$A$21:$A$24, 0),
MATCH(Q$1,'2018 commission structure'!$A$21:$I$21, 0)), 0)</f>
        <v>0</v>
      </c>
      <c r="R69" s="1">
        <f>IF($H69&gt;K69, MIN($H69-K69, L69-K69)*
INDEX( '2018 commission structure'!$A$21:$I$24,
MATCH($E69,'2018 commission structure'!$A$21:$A$24, 0),
MATCH(R$1,'2018 commission structure'!$A$21:$I$21, 0)), 0)</f>
        <v>0</v>
      </c>
      <c r="S69" s="1">
        <f>IF($H69&gt;L69, ($H69-L69)*
INDEX( '2018 commission structure'!$A$21:$I$24,
MATCH($E69,'2018 commission structure'!$A$21:$A$24, 0),
MATCH(S$1,'2018 commission structure'!$A$21:$I$21, 0)), 0)</f>
        <v>0</v>
      </c>
      <c r="T69" s="1">
        <f t="shared" si="15"/>
        <v>41692.700000000004</v>
      </c>
      <c r="U69" s="1">
        <f t="shared" si="16"/>
        <v>104266.70000000001</v>
      </c>
      <c r="V69" s="16">
        <f t="shared" si="17"/>
        <v>3.9986592075897671</v>
      </c>
      <c r="W69" s="1">
        <f>MIN(H69,I69)*INDEX('2018 commission structure'!$A$15:$J$18,MATCH(Calculations!$E605,'2018 commission structure'!$A$15:$A$18,0),MATCH(Calculations!W$1,'2018 commission structure'!$A$15:$J$15,0))</f>
        <v>62539.049999999996</v>
      </c>
      <c r="X69" s="1">
        <f>IF($H69&gt;I69,MIN($H69-I69,J69-I69))*INDEX('2018 commission structure'!$A$15:$J$18,MATCH(Calculations!$E605,'2018 commission structure'!$A$15:$A$18,0),MATCH(Calculations!X$1,'2018 commission structure'!$A$15:$J$15,0))</f>
        <v>0</v>
      </c>
      <c r="Y69" s="1">
        <f>IF($H69&gt;J69,MIN($H69-J69,K69-J69)*INDEX('2018 commission structure'!$A$15:$J$18,MATCH(Calculations!$E605,'2018 commission structure'!$A$15:$A$18,0),MATCH(Calculations!Y$1,'2018 commission structure'!$A$15:$J$15,0)),0)</f>
        <v>0</v>
      </c>
      <c r="Z69" s="1">
        <f>IF($H69&gt;K69,MIN($H69-K69,L69-K69)*INDEX('2018 commission structure'!$A$15:$J$18,MATCH(Calculations!$E605,'2018 commission structure'!$A$15:$A$18,0),MATCH(Calculations!Z$1,'2018 commission structure'!$A$15:$J$15,0)),0)</f>
        <v>0</v>
      </c>
      <c r="AA69" s="1">
        <f>IF($H69&gt;L69,($H69-L69)*INDEX('2018 commission structure'!$A$15:$J$18,MATCH(Calculations!$E605,'2018 commission structure'!$A$15:$A$18,0),MATCH(Calculations!AA$1,'2018 commission structure'!$A$15:$J$15,0)),0)</f>
        <v>0</v>
      </c>
      <c r="AB69" s="1">
        <f t="shared" si="18"/>
        <v>62539.049999999996</v>
      </c>
      <c r="AC69" s="1">
        <f t="shared" si="19"/>
        <v>125113.04999999999</v>
      </c>
    </row>
    <row r="70" spans="1:29" x14ac:dyDescent="0.3">
      <c r="A70" s="20">
        <v>3824197065</v>
      </c>
      <c r="B70" s="1" t="s">
        <v>1913</v>
      </c>
      <c r="C70" s="1" t="s">
        <v>1912</v>
      </c>
      <c r="D70" s="1" t="s">
        <v>22957</v>
      </c>
      <c r="E70" s="1" t="s">
        <v>3</v>
      </c>
      <c r="F70" s="1">
        <v>81431</v>
      </c>
      <c r="G70" s="2">
        <v>22</v>
      </c>
      <c r="H70" s="1">
        <f>SUMIF('deals_closed '!D:D,A70,'deals_closed '!C:C)</f>
        <v>764531</v>
      </c>
      <c r="I70" s="1">
        <f>VLOOKUP(E70,'2018 commission structure'!$A$21:$I$24,9,FALSE)</f>
        <v>750000</v>
      </c>
      <c r="J70" s="1">
        <f t="shared" si="10"/>
        <v>937500</v>
      </c>
      <c r="K70" s="1">
        <f t="shared" si="11"/>
        <v>1125000</v>
      </c>
      <c r="L70" s="1">
        <f t="shared" si="12"/>
        <v>1500000</v>
      </c>
      <c r="M70" s="16">
        <f t="shared" si="13"/>
        <v>1.0193746666666668</v>
      </c>
      <c r="N70" s="1" t="str">
        <f t="shared" si="14"/>
        <v>100-125%</v>
      </c>
      <c r="O70" s="1">
        <f>MIN($I70, $H70)*INDEX( '2018 commission structure'!$A$21:$I$24,
MATCH($E70,'2018 commission structure'!$A$21:$A$24,0),MATCH(O$1,'2018 commission structure'!$A$21:$I$21,0))</f>
        <v>112500</v>
      </c>
      <c r="P70" s="1">
        <f>IF($H70&gt;$I70, MIN($H70-$I70, J70-$I70)*
INDEX( '2018 commission structure'!$A$21:$I$24,
MATCH($E70,'2018 commission structure'!$A$21:$A$24, 0),
MATCH(P$1,'2018 commission structure'!$A$21:$I$21, 0)), 0)</f>
        <v>2760.89</v>
      </c>
      <c r="Q70" s="1">
        <f>IF($H70&gt;J70, MIN($H70-J70, K70-J70)*
INDEX( '2018 commission structure'!$A$21:$I$24,
MATCH($E70,'2018 commission structure'!$A$21:$A$24, 0),
MATCH(Q$1,'2018 commission structure'!$A$21:$I$21, 0)), 0)</f>
        <v>0</v>
      </c>
      <c r="R70" s="1">
        <f>IF($H70&gt;K70, MIN($H70-K70, L70-K70)*
INDEX( '2018 commission structure'!$A$21:$I$24,
MATCH($E70,'2018 commission structure'!$A$21:$A$24, 0),
MATCH(R$1,'2018 commission structure'!$A$21:$I$21, 0)), 0)</f>
        <v>0</v>
      </c>
      <c r="S70" s="1">
        <f>IF($H70&gt;L70, ($H70-L70)*
INDEX( '2018 commission structure'!$A$21:$I$24,
MATCH($E70,'2018 commission structure'!$A$21:$A$24, 0),
MATCH(S$1,'2018 commission structure'!$A$21:$I$21, 0)), 0)</f>
        <v>0</v>
      </c>
      <c r="T70" s="1">
        <f t="shared" si="15"/>
        <v>115260.89</v>
      </c>
      <c r="U70" s="1">
        <f t="shared" si="16"/>
        <v>196691.89</v>
      </c>
      <c r="V70" s="16">
        <f t="shared" si="17"/>
        <v>3.8869472452575442</v>
      </c>
      <c r="W70" s="1">
        <f>MIN(H70,I70)*INDEX('2018 commission structure'!$A$15:$J$18,MATCH(Calculations!$E6,'2018 commission structure'!$A$15:$A$18,0),MATCH(Calculations!W$1,'2018 commission structure'!$A$15:$J$15,0))</f>
        <v>90000</v>
      </c>
      <c r="X70" s="1">
        <f>IF($H70&gt;I70,MIN($H70-I70,J70-I70))*INDEX('2018 commission structure'!$A$15:$J$18,MATCH(Calculations!$E6,'2018 commission structure'!$A$15:$A$18,0),MATCH(Calculations!X$1,'2018 commission structure'!$A$15:$J$15,0))</f>
        <v>2470.27</v>
      </c>
      <c r="Y70" s="1">
        <f>IF($H70&gt;J70,MIN($H70-J70,K70-J70)*INDEX('2018 commission structure'!$A$15:$J$18,MATCH(Calculations!$E6,'2018 commission structure'!$A$15:$A$18,0),MATCH(Calculations!Y$1,'2018 commission structure'!$A$15:$J$15,0)),0)</f>
        <v>0</v>
      </c>
      <c r="Z70" s="1">
        <f>IF($H70&gt;K70,MIN($H70-K70,L70-K70)*INDEX('2018 commission structure'!$A$15:$J$18,MATCH(Calculations!$E6,'2018 commission structure'!$A$15:$A$18,0),MATCH(Calculations!Z$1,'2018 commission structure'!$A$15:$J$15,0)),0)</f>
        <v>0</v>
      </c>
      <c r="AA70" s="1">
        <f>IF($H70&gt;L70,($H70-L70)*INDEX('2018 commission structure'!$A$15:$J$18,MATCH(Calculations!$E6,'2018 commission structure'!$A$15:$A$18,0),MATCH(Calculations!AA$1,'2018 commission structure'!$A$15:$J$15,0)),0)</f>
        <v>0</v>
      </c>
      <c r="AB70" s="1">
        <f t="shared" si="18"/>
        <v>92470.27</v>
      </c>
      <c r="AC70" s="1">
        <f t="shared" si="19"/>
        <v>173901.27000000002</v>
      </c>
    </row>
    <row r="71" spans="1:29" x14ac:dyDescent="0.3">
      <c r="A71" s="20">
        <v>5203144281</v>
      </c>
      <c r="B71" s="1" t="s">
        <v>1476</v>
      </c>
      <c r="C71" s="1" t="s">
        <v>1475</v>
      </c>
      <c r="D71" s="1" t="s">
        <v>22810</v>
      </c>
      <c r="E71" s="1" t="s">
        <v>3</v>
      </c>
      <c r="F71" s="1">
        <v>99005</v>
      </c>
      <c r="G71" s="2">
        <v>14</v>
      </c>
      <c r="H71" s="1">
        <f>SUMIF('deals_closed '!D:D,A71,'deals_closed '!C:C)</f>
        <v>462920</v>
      </c>
      <c r="I71" s="1">
        <f>VLOOKUP(E71,'2018 commission structure'!$A$21:$I$24,9,FALSE)</f>
        <v>750000</v>
      </c>
      <c r="J71" s="1">
        <f t="shared" si="10"/>
        <v>937500</v>
      </c>
      <c r="K71" s="1">
        <f t="shared" si="11"/>
        <v>1125000</v>
      </c>
      <c r="L71" s="1">
        <f t="shared" si="12"/>
        <v>1500000</v>
      </c>
      <c r="M71" s="16">
        <f t="shared" si="13"/>
        <v>0.6172266666666667</v>
      </c>
      <c r="N71" s="1" t="str">
        <f t="shared" si="14"/>
        <v>0-100%</v>
      </c>
      <c r="O71" s="1">
        <f>MIN($I71, $H71)*INDEX( '2018 commission structure'!$A$21:$I$24,
MATCH($E71,'2018 commission structure'!$A$21:$A$24,0),MATCH(O$1,'2018 commission structure'!$A$21:$I$21,0))</f>
        <v>69438</v>
      </c>
      <c r="P71" s="1">
        <f>IF($H71&gt;$I71, MIN($H71-$I71, J71-$I71)*
INDEX( '2018 commission structure'!$A$21:$I$24,
MATCH($E71,'2018 commission structure'!$A$21:$A$24, 0),
MATCH(P$1,'2018 commission structure'!$A$21:$I$21, 0)), 0)</f>
        <v>0</v>
      </c>
      <c r="Q71" s="1">
        <f>IF($H71&gt;J71, MIN($H71-J71, K71-J71)*
INDEX( '2018 commission structure'!$A$21:$I$24,
MATCH($E71,'2018 commission structure'!$A$21:$A$24, 0),
MATCH(Q$1,'2018 commission structure'!$A$21:$I$21, 0)), 0)</f>
        <v>0</v>
      </c>
      <c r="R71" s="1">
        <f>IF($H71&gt;K71, MIN($H71-K71, L71-K71)*
INDEX( '2018 commission structure'!$A$21:$I$24,
MATCH($E71,'2018 commission structure'!$A$21:$A$24, 0),
MATCH(R$1,'2018 commission structure'!$A$21:$I$21, 0)), 0)</f>
        <v>0</v>
      </c>
      <c r="S71" s="1">
        <f>IF($H71&gt;L71, ($H71-L71)*
INDEX( '2018 commission structure'!$A$21:$I$24,
MATCH($E71,'2018 commission structure'!$A$21:$A$24, 0),
MATCH(S$1,'2018 commission structure'!$A$21:$I$21, 0)), 0)</f>
        <v>0</v>
      </c>
      <c r="T71" s="1">
        <f t="shared" si="15"/>
        <v>69438</v>
      </c>
      <c r="U71" s="1">
        <f t="shared" si="16"/>
        <v>168443</v>
      </c>
      <c r="V71" s="16">
        <f t="shared" si="17"/>
        <v>2.7482293713600447</v>
      </c>
      <c r="W71" s="1">
        <f>MIN(H71,I71)*INDEX('2018 commission structure'!$A$15:$J$18,MATCH(Calculations!$E241,'2018 commission structure'!$A$15:$A$18,0),MATCH(Calculations!W$1,'2018 commission structure'!$A$15:$J$15,0))</f>
        <v>69438</v>
      </c>
      <c r="X71" s="1">
        <f>IF($H71&gt;I71,MIN($H71-I71,J71-I71))*INDEX('2018 commission structure'!$A$15:$J$18,MATCH(Calculations!$E241,'2018 commission structure'!$A$15:$A$18,0),MATCH(Calculations!X$1,'2018 commission structure'!$A$15:$J$15,0))</f>
        <v>0</v>
      </c>
      <c r="Y71" s="1">
        <f>IF($H71&gt;J71,MIN($H71-J71,K71-J71)*INDEX('2018 commission structure'!$A$15:$J$18,MATCH(Calculations!$E241,'2018 commission structure'!$A$15:$A$18,0),MATCH(Calculations!Y$1,'2018 commission structure'!$A$15:$J$15,0)),0)</f>
        <v>0</v>
      </c>
      <c r="Z71" s="1">
        <f>IF($H71&gt;K71,MIN($H71-K71,L71-K71)*INDEX('2018 commission structure'!$A$15:$J$18,MATCH(Calculations!$E241,'2018 commission structure'!$A$15:$A$18,0),MATCH(Calculations!Z$1,'2018 commission structure'!$A$15:$J$15,0)),0)</f>
        <v>0</v>
      </c>
      <c r="AA71" s="1">
        <f>IF($H71&gt;L71,($H71-L71)*INDEX('2018 commission structure'!$A$15:$J$18,MATCH(Calculations!$E241,'2018 commission structure'!$A$15:$A$18,0),MATCH(Calculations!AA$1,'2018 commission structure'!$A$15:$J$15,0)),0)</f>
        <v>0</v>
      </c>
      <c r="AB71" s="1">
        <f t="shared" si="18"/>
        <v>69438</v>
      </c>
      <c r="AC71" s="1">
        <f t="shared" si="19"/>
        <v>168443</v>
      </c>
    </row>
    <row r="72" spans="1:29" x14ac:dyDescent="0.3">
      <c r="A72" s="20">
        <v>8757371024</v>
      </c>
      <c r="B72" s="1" t="s">
        <v>1385</v>
      </c>
      <c r="C72" s="1" t="s">
        <v>1384</v>
      </c>
      <c r="D72" s="1" t="s">
        <v>22447</v>
      </c>
      <c r="E72" s="1" t="s">
        <v>0</v>
      </c>
      <c r="F72" s="1">
        <v>61475</v>
      </c>
      <c r="G72" s="2">
        <v>15</v>
      </c>
      <c r="H72" s="1">
        <f>SUMIF('deals_closed '!D:D,A72,'deals_closed '!C:C)</f>
        <v>450892</v>
      </c>
      <c r="I72" s="1">
        <f>VLOOKUP(E72,'2018 commission structure'!$A$21:$I$24,9,FALSE)</f>
        <v>600000</v>
      </c>
      <c r="J72" s="1">
        <f t="shared" si="10"/>
        <v>750000</v>
      </c>
      <c r="K72" s="1">
        <f t="shared" si="11"/>
        <v>900000</v>
      </c>
      <c r="L72" s="1">
        <f t="shared" si="12"/>
        <v>1200000</v>
      </c>
      <c r="M72" s="16">
        <f t="shared" si="13"/>
        <v>0.75148666666666664</v>
      </c>
      <c r="N72" s="1" t="str">
        <f t="shared" si="14"/>
        <v>0-100%</v>
      </c>
      <c r="O72" s="1">
        <f>MIN($I72, $H72)*INDEX( '2018 commission structure'!$A$21:$I$24,
MATCH($E72,'2018 commission structure'!$A$21:$A$24,0),MATCH(O$1,'2018 commission structure'!$A$21:$I$21,0))</f>
        <v>58615.96</v>
      </c>
      <c r="P72" s="1">
        <f>IF($H72&gt;$I72, MIN($H72-$I72, J72-$I72)*
INDEX( '2018 commission structure'!$A$21:$I$24,
MATCH($E72,'2018 commission structure'!$A$21:$A$24, 0),
MATCH(P$1,'2018 commission structure'!$A$21:$I$21, 0)), 0)</f>
        <v>0</v>
      </c>
      <c r="Q72" s="1">
        <f>IF($H72&gt;J72, MIN($H72-J72, K72-J72)*
INDEX( '2018 commission structure'!$A$21:$I$24,
MATCH($E72,'2018 commission structure'!$A$21:$A$24, 0),
MATCH(Q$1,'2018 commission structure'!$A$21:$I$21, 0)), 0)</f>
        <v>0</v>
      </c>
      <c r="R72" s="1">
        <f>IF($H72&gt;K72, MIN($H72-K72, L72-K72)*
INDEX( '2018 commission structure'!$A$21:$I$24,
MATCH($E72,'2018 commission structure'!$A$21:$A$24, 0),
MATCH(R$1,'2018 commission structure'!$A$21:$I$21, 0)), 0)</f>
        <v>0</v>
      </c>
      <c r="S72" s="1">
        <f>IF($H72&gt;L72, ($H72-L72)*
INDEX( '2018 commission structure'!$A$21:$I$24,
MATCH($E72,'2018 commission structure'!$A$21:$A$24, 0),
MATCH(S$1,'2018 commission structure'!$A$21:$I$21, 0)), 0)</f>
        <v>0</v>
      </c>
      <c r="T72" s="1">
        <f t="shared" si="15"/>
        <v>58615.96</v>
      </c>
      <c r="U72" s="1">
        <f t="shared" si="16"/>
        <v>120090.95999999999</v>
      </c>
      <c r="V72" s="16">
        <f t="shared" si="17"/>
        <v>3.7545873561173968</v>
      </c>
      <c r="W72" s="1">
        <f>MIN(H72,I72)*INDEX('2018 commission structure'!$A$15:$J$18,MATCH(Calculations!$E289,'2018 commission structure'!$A$15:$A$18,0),MATCH(Calculations!W$1,'2018 commission structure'!$A$15:$J$15,0))</f>
        <v>67633.8</v>
      </c>
      <c r="X72" s="1">
        <f>IF($H72&gt;I72,MIN($H72-I72,J72-I72))*INDEX('2018 commission structure'!$A$15:$J$18,MATCH(Calculations!$E289,'2018 commission structure'!$A$15:$A$18,0),MATCH(Calculations!X$1,'2018 commission structure'!$A$15:$J$15,0))</f>
        <v>0</v>
      </c>
      <c r="Y72" s="1">
        <f>IF($H72&gt;J72,MIN($H72-J72,K72-J72)*INDEX('2018 commission structure'!$A$15:$J$18,MATCH(Calculations!$E289,'2018 commission structure'!$A$15:$A$18,0),MATCH(Calculations!Y$1,'2018 commission structure'!$A$15:$J$15,0)),0)</f>
        <v>0</v>
      </c>
      <c r="Z72" s="1">
        <f>IF($H72&gt;K72,MIN($H72-K72,L72-K72)*INDEX('2018 commission structure'!$A$15:$J$18,MATCH(Calculations!$E289,'2018 commission structure'!$A$15:$A$18,0),MATCH(Calculations!Z$1,'2018 commission structure'!$A$15:$J$15,0)),0)</f>
        <v>0</v>
      </c>
      <c r="AA72" s="1">
        <f>IF($H72&gt;L72,($H72-L72)*INDEX('2018 commission structure'!$A$15:$J$18,MATCH(Calculations!$E289,'2018 commission structure'!$A$15:$A$18,0),MATCH(Calculations!AA$1,'2018 commission structure'!$A$15:$J$15,0)),0)</f>
        <v>0</v>
      </c>
      <c r="AB72" s="1">
        <f t="shared" si="18"/>
        <v>67633.8</v>
      </c>
      <c r="AC72" s="1">
        <f t="shared" si="19"/>
        <v>129108.8</v>
      </c>
    </row>
    <row r="73" spans="1:29" x14ac:dyDescent="0.3">
      <c r="A73" s="20">
        <v>3156820482</v>
      </c>
      <c r="B73" s="1" t="s">
        <v>151</v>
      </c>
      <c r="C73" s="1" t="s">
        <v>150</v>
      </c>
      <c r="D73" s="1" t="s">
        <v>23015</v>
      </c>
      <c r="E73" s="1" t="s">
        <v>3</v>
      </c>
      <c r="F73" s="1">
        <v>121894</v>
      </c>
      <c r="G73" s="2">
        <v>24</v>
      </c>
      <c r="H73" s="1">
        <f>SUMIF('deals_closed '!D:D,A73,'deals_closed '!C:C)</f>
        <v>765238</v>
      </c>
      <c r="I73" s="1">
        <f>VLOOKUP(E73,'2018 commission structure'!$A$21:$I$24,9,FALSE)</f>
        <v>750000</v>
      </c>
      <c r="J73" s="1">
        <f t="shared" si="10"/>
        <v>937500</v>
      </c>
      <c r="K73" s="1">
        <f t="shared" si="11"/>
        <v>1125000</v>
      </c>
      <c r="L73" s="1">
        <f t="shared" si="12"/>
        <v>1500000</v>
      </c>
      <c r="M73" s="16">
        <f t="shared" si="13"/>
        <v>1.0203173333333333</v>
      </c>
      <c r="N73" s="1" t="str">
        <f t="shared" si="14"/>
        <v>100-125%</v>
      </c>
      <c r="O73" s="1">
        <f>MIN($I73, $H73)*INDEX( '2018 commission structure'!$A$21:$I$24,
MATCH($E73,'2018 commission structure'!$A$21:$A$24,0),MATCH(O$1,'2018 commission structure'!$A$21:$I$21,0))</f>
        <v>112500</v>
      </c>
      <c r="P73" s="1">
        <f>IF($H73&gt;$I73, MIN($H73-$I73, J73-$I73)*
INDEX( '2018 commission structure'!$A$21:$I$24,
MATCH($E73,'2018 commission structure'!$A$21:$A$24, 0),
MATCH(P$1,'2018 commission structure'!$A$21:$I$21, 0)), 0)</f>
        <v>2895.2200000000003</v>
      </c>
      <c r="Q73" s="1">
        <f>IF($H73&gt;J73, MIN($H73-J73, K73-J73)*
INDEX( '2018 commission structure'!$A$21:$I$24,
MATCH($E73,'2018 commission structure'!$A$21:$A$24, 0),
MATCH(Q$1,'2018 commission structure'!$A$21:$I$21, 0)), 0)</f>
        <v>0</v>
      </c>
      <c r="R73" s="1">
        <f>IF($H73&gt;K73, MIN($H73-K73, L73-K73)*
INDEX( '2018 commission structure'!$A$21:$I$24,
MATCH($E73,'2018 commission structure'!$A$21:$A$24, 0),
MATCH(R$1,'2018 commission structure'!$A$21:$I$21, 0)), 0)</f>
        <v>0</v>
      </c>
      <c r="S73" s="1">
        <f>IF($H73&gt;L73, ($H73-L73)*
INDEX( '2018 commission structure'!$A$21:$I$24,
MATCH($E73,'2018 commission structure'!$A$21:$A$24, 0),
MATCH(S$1,'2018 commission structure'!$A$21:$I$21, 0)), 0)</f>
        <v>0</v>
      </c>
      <c r="T73" s="1">
        <f t="shared" si="15"/>
        <v>115395.22</v>
      </c>
      <c r="U73" s="1">
        <f t="shared" si="16"/>
        <v>237289.22</v>
      </c>
      <c r="V73" s="16">
        <f t="shared" si="17"/>
        <v>3.224916833558642</v>
      </c>
      <c r="W73" s="1">
        <f>MIN(H73,I73)*INDEX('2018 commission structure'!$A$15:$J$18,MATCH(Calculations!$E927,'2018 commission structure'!$A$15:$A$18,0),MATCH(Calculations!W$1,'2018 commission structure'!$A$15:$J$15,0))</f>
        <v>90000</v>
      </c>
      <c r="X73" s="1">
        <f>IF($H73&gt;I73,MIN($H73-I73,J73-I73))*INDEX('2018 commission structure'!$A$15:$J$18,MATCH(Calculations!$E927,'2018 commission structure'!$A$15:$A$18,0),MATCH(Calculations!X$1,'2018 commission structure'!$A$15:$J$15,0))</f>
        <v>2590.46</v>
      </c>
      <c r="Y73" s="1">
        <f>IF($H73&gt;J73,MIN($H73-J73,K73-J73)*INDEX('2018 commission structure'!$A$15:$J$18,MATCH(Calculations!$E927,'2018 commission structure'!$A$15:$A$18,0),MATCH(Calculations!Y$1,'2018 commission structure'!$A$15:$J$15,0)),0)</f>
        <v>0</v>
      </c>
      <c r="Z73" s="1">
        <f>IF($H73&gt;K73,MIN($H73-K73,L73-K73)*INDEX('2018 commission structure'!$A$15:$J$18,MATCH(Calculations!$E927,'2018 commission structure'!$A$15:$A$18,0),MATCH(Calculations!Z$1,'2018 commission structure'!$A$15:$J$15,0)),0)</f>
        <v>0</v>
      </c>
      <c r="AA73" s="1">
        <f>IF($H73&gt;L73,($H73-L73)*INDEX('2018 commission structure'!$A$15:$J$18,MATCH(Calculations!$E927,'2018 commission structure'!$A$15:$A$18,0),MATCH(Calculations!AA$1,'2018 commission structure'!$A$15:$J$15,0)),0)</f>
        <v>0</v>
      </c>
      <c r="AB73" s="1">
        <f t="shared" si="18"/>
        <v>92590.46</v>
      </c>
      <c r="AC73" s="1">
        <f t="shared" si="19"/>
        <v>214484.46000000002</v>
      </c>
    </row>
    <row r="74" spans="1:29" x14ac:dyDescent="0.3">
      <c r="A74" s="20">
        <v>1599457717</v>
      </c>
      <c r="B74" s="1" t="s">
        <v>920</v>
      </c>
      <c r="C74" s="1" t="s">
        <v>919</v>
      </c>
      <c r="D74" s="1" t="s">
        <v>23248</v>
      </c>
      <c r="E74" s="1" t="s">
        <v>12</v>
      </c>
      <c r="F74" s="1">
        <v>33272</v>
      </c>
      <c r="G74" s="2">
        <v>13</v>
      </c>
      <c r="H74" s="1">
        <f>SUMIF('deals_closed '!D:D,A74,'deals_closed '!C:C)</f>
        <v>417717</v>
      </c>
      <c r="I74" s="1">
        <f>VLOOKUP(E74,'2018 commission structure'!$A$21:$I$24,9,FALSE)</f>
        <v>500000</v>
      </c>
      <c r="J74" s="1">
        <f t="shared" si="10"/>
        <v>625000</v>
      </c>
      <c r="K74" s="1">
        <f t="shared" si="11"/>
        <v>750000</v>
      </c>
      <c r="L74" s="1">
        <f t="shared" si="12"/>
        <v>1000000</v>
      </c>
      <c r="M74" s="16">
        <f t="shared" si="13"/>
        <v>0.83543400000000001</v>
      </c>
      <c r="N74" s="1" t="str">
        <f t="shared" si="14"/>
        <v>0-100%</v>
      </c>
      <c r="O74" s="1">
        <f>MIN($I74, $H74)*INDEX( '2018 commission structure'!$A$21:$I$24,
MATCH($E74,'2018 commission structure'!$A$21:$A$24,0),MATCH(O$1,'2018 commission structure'!$A$21:$I$21,0))</f>
        <v>41771.700000000004</v>
      </c>
      <c r="P74" s="1">
        <f>IF($H74&gt;$I74, MIN($H74-$I74, J74-$I74)*
INDEX( '2018 commission structure'!$A$21:$I$24,
MATCH($E74,'2018 commission structure'!$A$21:$A$24, 0),
MATCH(P$1,'2018 commission structure'!$A$21:$I$21, 0)), 0)</f>
        <v>0</v>
      </c>
      <c r="Q74" s="1">
        <f>IF($H74&gt;J74, MIN($H74-J74, K74-J74)*
INDEX( '2018 commission structure'!$A$21:$I$24,
MATCH($E74,'2018 commission structure'!$A$21:$A$24, 0),
MATCH(Q$1,'2018 commission structure'!$A$21:$I$21, 0)), 0)</f>
        <v>0</v>
      </c>
      <c r="R74" s="1">
        <f>IF($H74&gt;K74, MIN($H74-K74, L74-K74)*
INDEX( '2018 commission structure'!$A$21:$I$24,
MATCH($E74,'2018 commission structure'!$A$21:$A$24, 0),
MATCH(R$1,'2018 commission structure'!$A$21:$I$21, 0)), 0)</f>
        <v>0</v>
      </c>
      <c r="S74" s="1">
        <f>IF($H74&gt;L74, ($H74-L74)*
INDEX( '2018 commission structure'!$A$21:$I$24,
MATCH($E74,'2018 commission structure'!$A$21:$A$24, 0),
MATCH(S$1,'2018 commission structure'!$A$21:$I$21, 0)), 0)</f>
        <v>0</v>
      </c>
      <c r="T74" s="1">
        <f t="shared" si="15"/>
        <v>41771.700000000004</v>
      </c>
      <c r="U74" s="1">
        <f t="shared" si="16"/>
        <v>75043.700000000012</v>
      </c>
      <c r="V74" s="16">
        <f t="shared" si="17"/>
        <v>5.56631669280699</v>
      </c>
      <c r="W74" s="1">
        <f>MIN(H74,I74)*INDEX('2018 commission structure'!$A$15:$J$18,MATCH(Calculations!$E532,'2018 commission structure'!$A$15:$A$18,0),MATCH(Calculations!W$1,'2018 commission structure'!$A$15:$J$15,0))</f>
        <v>50126.04</v>
      </c>
      <c r="X74" s="1">
        <f>IF($H74&gt;I74,MIN($H74-I74,J74-I74))*INDEX('2018 commission structure'!$A$15:$J$18,MATCH(Calculations!$E532,'2018 commission structure'!$A$15:$A$18,0),MATCH(Calculations!X$1,'2018 commission structure'!$A$15:$J$15,0))</f>
        <v>0</v>
      </c>
      <c r="Y74" s="1">
        <f>IF($H74&gt;J74,MIN($H74-J74,K74-J74)*INDEX('2018 commission structure'!$A$15:$J$18,MATCH(Calculations!$E532,'2018 commission structure'!$A$15:$A$18,0),MATCH(Calculations!Y$1,'2018 commission structure'!$A$15:$J$15,0)),0)</f>
        <v>0</v>
      </c>
      <c r="Z74" s="1">
        <f>IF($H74&gt;K74,MIN($H74-K74,L74-K74)*INDEX('2018 commission structure'!$A$15:$J$18,MATCH(Calculations!$E532,'2018 commission structure'!$A$15:$A$18,0),MATCH(Calculations!Z$1,'2018 commission structure'!$A$15:$J$15,0)),0)</f>
        <v>0</v>
      </c>
      <c r="AA74" s="1">
        <f>IF($H74&gt;L74,($H74-L74)*INDEX('2018 commission structure'!$A$15:$J$18,MATCH(Calculations!$E532,'2018 commission structure'!$A$15:$A$18,0),MATCH(Calculations!AA$1,'2018 commission structure'!$A$15:$J$15,0)),0)</f>
        <v>0</v>
      </c>
      <c r="AB74" s="1">
        <f t="shared" si="18"/>
        <v>50126.04</v>
      </c>
      <c r="AC74" s="1">
        <f t="shared" si="19"/>
        <v>83398.040000000008</v>
      </c>
    </row>
    <row r="75" spans="1:29" x14ac:dyDescent="0.3">
      <c r="A75" s="20">
        <v>5552170407</v>
      </c>
      <c r="B75" s="1" t="s">
        <v>526</v>
      </c>
      <c r="C75" s="1" t="s">
        <v>525</v>
      </c>
      <c r="D75" s="1" t="s">
        <v>22779</v>
      </c>
      <c r="E75" s="1" t="s">
        <v>0</v>
      </c>
      <c r="F75" s="1">
        <v>77030</v>
      </c>
      <c r="G75" s="2">
        <v>16</v>
      </c>
      <c r="H75" s="1">
        <f>SUMIF('deals_closed '!D:D,A75,'deals_closed '!C:C)</f>
        <v>612398</v>
      </c>
      <c r="I75" s="1">
        <f>VLOOKUP(E75,'2018 commission structure'!$A$21:$I$24,9,FALSE)</f>
        <v>600000</v>
      </c>
      <c r="J75" s="1">
        <f t="shared" si="10"/>
        <v>750000</v>
      </c>
      <c r="K75" s="1">
        <f t="shared" si="11"/>
        <v>900000</v>
      </c>
      <c r="L75" s="1">
        <f t="shared" si="12"/>
        <v>1200000</v>
      </c>
      <c r="M75" s="16">
        <f t="shared" si="13"/>
        <v>1.0206633333333333</v>
      </c>
      <c r="N75" s="1" t="str">
        <f t="shared" si="14"/>
        <v>100-125%</v>
      </c>
      <c r="O75" s="1">
        <f>MIN($I75, $H75)*INDEX( '2018 commission structure'!$A$21:$I$24,
MATCH($E75,'2018 commission structure'!$A$21:$A$24,0),MATCH(O$1,'2018 commission structure'!$A$21:$I$21,0))</f>
        <v>78000</v>
      </c>
      <c r="P75" s="1">
        <f>IF($H75&gt;$I75, MIN($H75-$I75, J75-$I75)*
INDEX( '2018 commission structure'!$A$21:$I$24,
MATCH($E75,'2018 commission structure'!$A$21:$A$24, 0),
MATCH(P$1,'2018 commission structure'!$A$21:$I$21, 0)), 0)</f>
        <v>2107.6600000000003</v>
      </c>
      <c r="Q75" s="1">
        <f>IF($H75&gt;J75, MIN($H75-J75, K75-J75)*
INDEX( '2018 commission structure'!$A$21:$I$24,
MATCH($E75,'2018 commission structure'!$A$21:$A$24, 0),
MATCH(Q$1,'2018 commission structure'!$A$21:$I$21, 0)), 0)</f>
        <v>0</v>
      </c>
      <c r="R75" s="1">
        <f>IF($H75&gt;K75, MIN($H75-K75, L75-K75)*
INDEX( '2018 commission structure'!$A$21:$I$24,
MATCH($E75,'2018 commission structure'!$A$21:$A$24, 0),
MATCH(R$1,'2018 commission structure'!$A$21:$I$21, 0)), 0)</f>
        <v>0</v>
      </c>
      <c r="S75" s="1">
        <f>IF($H75&gt;L75, ($H75-L75)*
INDEX( '2018 commission structure'!$A$21:$I$24,
MATCH($E75,'2018 commission structure'!$A$21:$A$24, 0),
MATCH(S$1,'2018 commission structure'!$A$21:$I$21, 0)), 0)</f>
        <v>0</v>
      </c>
      <c r="T75" s="1">
        <f t="shared" si="15"/>
        <v>80107.66</v>
      </c>
      <c r="U75" s="1">
        <f t="shared" si="16"/>
        <v>157137.66</v>
      </c>
      <c r="V75" s="16">
        <f t="shared" si="17"/>
        <v>3.8972070730848354</v>
      </c>
      <c r="W75" s="1">
        <f>MIN(H75,I75)*INDEX('2018 commission structure'!$A$15:$J$18,MATCH(Calculations!$E735,'2018 commission structure'!$A$15:$A$18,0),MATCH(Calculations!W$1,'2018 commission structure'!$A$15:$J$15,0))</f>
        <v>72000</v>
      </c>
      <c r="X75" s="1">
        <f>IF($H75&gt;I75,MIN($H75-I75,J75-I75))*INDEX('2018 commission structure'!$A$15:$J$18,MATCH(Calculations!$E735,'2018 commission structure'!$A$15:$A$18,0),MATCH(Calculations!X$1,'2018 commission structure'!$A$15:$J$15,0))</f>
        <v>2107.6600000000003</v>
      </c>
      <c r="Y75" s="1">
        <f>IF($H75&gt;J75,MIN($H75-J75,K75-J75)*INDEX('2018 commission structure'!$A$15:$J$18,MATCH(Calculations!$E735,'2018 commission structure'!$A$15:$A$18,0),MATCH(Calculations!Y$1,'2018 commission structure'!$A$15:$J$15,0)),0)</f>
        <v>0</v>
      </c>
      <c r="Z75" s="1">
        <f>IF($H75&gt;K75,MIN($H75-K75,L75-K75)*INDEX('2018 commission structure'!$A$15:$J$18,MATCH(Calculations!$E735,'2018 commission structure'!$A$15:$A$18,0),MATCH(Calculations!Z$1,'2018 commission structure'!$A$15:$J$15,0)),0)</f>
        <v>0</v>
      </c>
      <c r="AA75" s="1">
        <f>IF($H75&gt;L75,($H75-L75)*INDEX('2018 commission structure'!$A$15:$J$18,MATCH(Calculations!$E735,'2018 commission structure'!$A$15:$A$18,0),MATCH(Calculations!AA$1,'2018 commission structure'!$A$15:$J$15,0)),0)</f>
        <v>0</v>
      </c>
      <c r="AB75" s="1">
        <f t="shared" si="18"/>
        <v>74107.66</v>
      </c>
      <c r="AC75" s="1">
        <f t="shared" si="19"/>
        <v>151137.66</v>
      </c>
    </row>
    <row r="76" spans="1:29" x14ac:dyDescent="0.3">
      <c r="A76" s="20">
        <v>2045928187</v>
      </c>
      <c r="B76" s="1" t="s">
        <v>50</v>
      </c>
      <c r="C76" s="1" t="s">
        <v>49</v>
      </c>
      <c r="D76" s="1" t="s">
        <v>23251</v>
      </c>
      <c r="E76" s="1" t="s">
        <v>12</v>
      </c>
      <c r="F76" s="1">
        <v>33035</v>
      </c>
      <c r="G76" s="2">
        <v>11</v>
      </c>
      <c r="H76" s="1">
        <f>SUMIF('deals_closed '!D:D,A76,'deals_closed '!C:C)</f>
        <v>423642</v>
      </c>
      <c r="I76" s="1">
        <f>VLOOKUP(E76,'2018 commission structure'!$A$21:$I$24,9,FALSE)</f>
        <v>500000</v>
      </c>
      <c r="J76" s="1">
        <f t="shared" si="10"/>
        <v>625000</v>
      </c>
      <c r="K76" s="1">
        <f t="shared" si="11"/>
        <v>750000</v>
      </c>
      <c r="L76" s="1">
        <f t="shared" si="12"/>
        <v>1000000</v>
      </c>
      <c r="M76" s="16">
        <f t="shared" si="13"/>
        <v>0.84728400000000004</v>
      </c>
      <c r="N76" s="1" t="str">
        <f t="shared" si="14"/>
        <v>0-100%</v>
      </c>
      <c r="O76" s="1">
        <f>MIN($I76, $H76)*INDEX( '2018 commission structure'!$A$21:$I$24,
MATCH($E76,'2018 commission structure'!$A$21:$A$24,0),MATCH(O$1,'2018 commission structure'!$A$21:$I$21,0))</f>
        <v>42364.200000000004</v>
      </c>
      <c r="P76" s="1">
        <f>IF($H76&gt;$I76, MIN($H76-$I76, J76-$I76)*
INDEX( '2018 commission structure'!$A$21:$I$24,
MATCH($E76,'2018 commission structure'!$A$21:$A$24, 0),
MATCH(P$1,'2018 commission structure'!$A$21:$I$21, 0)), 0)</f>
        <v>0</v>
      </c>
      <c r="Q76" s="1">
        <f>IF($H76&gt;J76, MIN($H76-J76, K76-J76)*
INDEX( '2018 commission structure'!$A$21:$I$24,
MATCH($E76,'2018 commission structure'!$A$21:$A$24, 0),
MATCH(Q$1,'2018 commission structure'!$A$21:$I$21, 0)), 0)</f>
        <v>0</v>
      </c>
      <c r="R76" s="1">
        <f>IF($H76&gt;K76, MIN($H76-K76, L76-K76)*
INDEX( '2018 commission structure'!$A$21:$I$24,
MATCH($E76,'2018 commission structure'!$A$21:$A$24, 0),
MATCH(R$1,'2018 commission structure'!$A$21:$I$21, 0)), 0)</f>
        <v>0</v>
      </c>
      <c r="S76" s="1">
        <f>IF($H76&gt;L76, ($H76-L76)*
INDEX( '2018 commission structure'!$A$21:$I$24,
MATCH($E76,'2018 commission structure'!$A$21:$A$24, 0),
MATCH(S$1,'2018 commission structure'!$A$21:$I$21, 0)), 0)</f>
        <v>0</v>
      </c>
      <c r="T76" s="1">
        <f t="shared" si="15"/>
        <v>42364.200000000004</v>
      </c>
      <c r="U76" s="1">
        <f t="shared" si="16"/>
        <v>75399.200000000012</v>
      </c>
      <c r="V76" s="16">
        <f t="shared" si="17"/>
        <v>5.618653778819934</v>
      </c>
      <c r="W76" s="1">
        <f>MIN(H76,I76)*INDEX('2018 commission structure'!$A$15:$J$18,MATCH(Calculations!$E978,'2018 commission structure'!$A$15:$A$18,0),MATCH(Calculations!W$1,'2018 commission structure'!$A$15:$J$15,0))</f>
        <v>63546.299999999996</v>
      </c>
      <c r="X76" s="1">
        <f>IF($H76&gt;I76,MIN($H76-I76,J76-I76))*INDEX('2018 commission structure'!$A$15:$J$18,MATCH(Calculations!$E978,'2018 commission structure'!$A$15:$A$18,0),MATCH(Calculations!X$1,'2018 commission structure'!$A$15:$J$15,0))</f>
        <v>0</v>
      </c>
      <c r="Y76" s="1">
        <f>IF($H76&gt;J76,MIN($H76-J76,K76-J76)*INDEX('2018 commission structure'!$A$15:$J$18,MATCH(Calculations!$E978,'2018 commission structure'!$A$15:$A$18,0),MATCH(Calculations!Y$1,'2018 commission structure'!$A$15:$J$15,0)),0)</f>
        <v>0</v>
      </c>
      <c r="Z76" s="1">
        <f>IF($H76&gt;K76,MIN($H76-K76,L76-K76)*INDEX('2018 commission structure'!$A$15:$J$18,MATCH(Calculations!$E978,'2018 commission structure'!$A$15:$A$18,0),MATCH(Calculations!Z$1,'2018 commission structure'!$A$15:$J$15,0)),0)</f>
        <v>0</v>
      </c>
      <c r="AA76" s="1">
        <f>IF($H76&gt;L76,($H76-L76)*INDEX('2018 commission structure'!$A$15:$J$18,MATCH(Calculations!$E978,'2018 commission structure'!$A$15:$A$18,0),MATCH(Calculations!AA$1,'2018 commission structure'!$A$15:$J$15,0)),0)</f>
        <v>0</v>
      </c>
      <c r="AB76" s="1">
        <f t="shared" si="18"/>
        <v>63546.299999999996</v>
      </c>
      <c r="AC76" s="1">
        <f t="shared" si="19"/>
        <v>96581.299999999988</v>
      </c>
    </row>
    <row r="77" spans="1:29" x14ac:dyDescent="0.3">
      <c r="A77" s="20">
        <v>7492341709</v>
      </c>
      <c r="B77" s="1" t="s">
        <v>914</v>
      </c>
      <c r="C77" s="1" t="s">
        <v>1438</v>
      </c>
      <c r="D77" s="1" t="s">
        <v>23187</v>
      </c>
      <c r="E77" s="1" t="s">
        <v>12</v>
      </c>
      <c r="F77" s="1">
        <v>35089</v>
      </c>
      <c r="G77" s="2">
        <v>14</v>
      </c>
      <c r="H77" s="1">
        <f>SUMIF('deals_closed '!D:D,A77,'deals_closed '!C:C)</f>
        <v>428435</v>
      </c>
      <c r="I77" s="1">
        <f>VLOOKUP(E77,'2018 commission structure'!$A$21:$I$24,9,FALSE)</f>
        <v>500000</v>
      </c>
      <c r="J77" s="1">
        <f t="shared" si="10"/>
        <v>625000</v>
      </c>
      <c r="K77" s="1">
        <f t="shared" si="11"/>
        <v>750000</v>
      </c>
      <c r="L77" s="1">
        <f t="shared" si="12"/>
        <v>1000000</v>
      </c>
      <c r="M77" s="16">
        <f t="shared" si="13"/>
        <v>0.85687000000000002</v>
      </c>
      <c r="N77" s="1" t="str">
        <f t="shared" si="14"/>
        <v>0-100%</v>
      </c>
      <c r="O77" s="1">
        <f>MIN($I77, $H77)*INDEX( '2018 commission structure'!$A$21:$I$24,
MATCH($E77,'2018 commission structure'!$A$21:$A$24,0),MATCH(O$1,'2018 commission structure'!$A$21:$I$21,0))</f>
        <v>42843.5</v>
      </c>
      <c r="P77" s="1">
        <f>IF($H77&gt;$I77, MIN($H77-$I77, J77-$I77)*
INDEX( '2018 commission structure'!$A$21:$I$24,
MATCH($E77,'2018 commission structure'!$A$21:$A$24, 0),
MATCH(P$1,'2018 commission structure'!$A$21:$I$21, 0)), 0)</f>
        <v>0</v>
      </c>
      <c r="Q77" s="1">
        <f>IF($H77&gt;J77, MIN($H77-J77, K77-J77)*
INDEX( '2018 commission structure'!$A$21:$I$24,
MATCH($E77,'2018 commission structure'!$A$21:$A$24, 0),
MATCH(Q$1,'2018 commission structure'!$A$21:$I$21, 0)), 0)</f>
        <v>0</v>
      </c>
      <c r="R77" s="1">
        <f>IF($H77&gt;K77, MIN($H77-K77, L77-K77)*
INDEX( '2018 commission structure'!$A$21:$I$24,
MATCH($E77,'2018 commission structure'!$A$21:$A$24, 0),
MATCH(R$1,'2018 commission structure'!$A$21:$I$21, 0)), 0)</f>
        <v>0</v>
      </c>
      <c r="S77" s="1">
        <f>IF($H77&gt;L77, ($H77-L77)*
INDEX( '2018 commission structure'!$A$21:$I$24,
MATCH($E77,'2018 commission structure'!$A$21:$A$24, 0),
MATCH(S$1,'2018 commission structure'!$A$21:$I$21, 0)), 0)</f>
        <v>0</v>
      </c>
      <c r="T77" s="1">
        <f t="shared" si="15"/>
        <v>42843.5</v>
      </c>
      <c r="U77" s="1">
        <f t="shared" si="16"/>
        <v>77932.5</v>
      </c>
      <c r="V77" s="16">
        <f t="shared" si="17"/>
        <v>5.4975138741859944</v>
      </c>
      <c r="W77" s="1">
        <f>MIN(H77,I77)*INDEX('2018 commission structure'!$A$15:$J$18,MATCH(Calculations!$E261,'2018 commission structure'!$A$15:$A$18,0),MATCH(Calculations!W$1,'2018 commission structure'!$A$15:$J$15,0))</f>
        <v>64265.25</v>
      </c>
      <c r="X77" s="1">
        <f>IF($H77&gt;I77,MIN($H77-I77,J77-I77))*INDEX('2018 commission structure'!$A$15:$J$18,MATCH(Calculations!$E261,'2018 commission structure'!$A$15:$A$18,0),MATCH(Calculations!X$1,'2018 commission structure'!$A$15:$J$15,0))</f>
        <v>0</v>
      </c>
      <c r="Y77" s="1">
        <f>IF($H77&gt;J77,MIN($H77-J77,K77-J77)*INDEX('2018 commission structure'!$A$15:$J$18,MATCH(Calculations!$E261,'2018 commission structure'!$A$15:$A$18,0),MATCH(Calculations!Y$1,'2018 commission structure'!$A$15:$J$15,0)),0)</f>
        <v>0</v>
      </c>
      <c r="Z77" s="1">
        <f>IF($H77&gt;K77,MIN($H77-K77,L77-K77)*INDEX('2018 commission structure'!$A$15:$J$18,MATCH(Calculations!$E261,'2018 commission structure'!$A$15:$A$18,0),MATCH(Calculations!Z$1,'2018 commission structure'!$A$15:$J$15,0)),0)</f>
        <v>0</v>
      </c>
      <c r="AA77" s="1">
        <f>IF($H77&gt;L77,($H77-L77)*INDEX('2018 commission structure'!$A$15:$J$18,MATCH(Calculations!$E261,'2018 commission structure'!$A$15:$A$18,0),MATCH(Calculations!AA$1,'2018 commission structure'!$A$15:$J$15,0)),0)</f>
        <v>0</v>
      </c>
      <c r="AB77" s="1">
        <f t="shared" si="18"/>
        <v>64265.25</v>
      </c>
      <c r="AC77" s="1">
        <f t="shared" si="19"/>
        <v>99354.25</v>
      </c>
    </row>
    <row r="78" spans="1:29" x14ac:dyDescent="0.3">
      <c r="A78" s="20">
        <v>2417008025</v>
      </c>
      <c r="B78" s="1" t="s">
        <v>1042</v>
      </c>
      <c r="C78" s="1" t="s">
        <v>1041</v>
      </c>
      <c r="D78" s="1" t="s">
        <v>23092</v>
      </c>
      <c r="E78" s="1" t="s">
        <v>0</v>
      </c>
      <c r="F78" s="1">
        <v>74012</v>
      </c>
      <c r="G78" s="2">
        <v>17</v>
      </c>
      <c r="H78" s="1">
        <f>SUMIF('deals_closed '!D:D,A78,'deals_closed '!C:C)</f>
        <v>613323</v>
      </c>
      <c r="I78" s="1">
        <f>VLOOKUP(E78,'2018 commission structure'!$A$21:$I$24,9,FALSE)</f>
        <v>600000</v>
      </c>
      <c r="J78" s="1">
        <f t="shared" si="10"/>
        <v>750000</v>
      </c>
      <c r="K78" s="1">
        <f t="shared" si="11"/>
        <v>900000</v>
      </c>
      <c r="L78" s="1">
        <f t="shared" si="12"/>
        <v>1200000</v>
      </c>
      <c r="M78" s="16">
        <f t="shared" si="13"/>
        <v>1.022205</v>
      </c>
      <c r="N78" s="1" t="str">
        <f t="shared" si="14"/>
        <v>100-125%</v>
      </c>
      <c r="O78" s="1">
        <f>MIN($I78, $H78)*INDEX( '2018 commission structure'!$A$21:$I$24,
MATCH($E78,'2018 commission structure'!$A$21:$A$24,0),MATCH(O$1,'2018 commission structure'!$A$21:$I$21,0))</f>
        <v>78000</v>
      </c>
      <c r="P78" s="1">
        <f>IF($H78&gt;$I78, MIN($H78-$I78, J78-$I78)*
INDEX( '2018 commission structure'!$A$21:$I$24,
MATCH($E78,'2018 commission structure'!$A$21:$A$24, 0),
MATCH(P$1,'2018 commission structure'!$A$21:$I$21, 0)), 0)</f>
        <v>2264.9100000000003</v>
      </c>
      <c r="Q78" s="1">
        <f>IF($H78&gt;J78, MIN($H78-J78, K78-J78)*
INDEX( '2018 commission structure'!$A$21:$I$24,
MATCH($E78,'2018 commission structure'!$A$21:$A$24, 0),
MATCH(Q$1,'2018 commission structure'!$A$21:$I$21, 0)), 0)</f>
        <v>0</v>
      </c>
      <c r="R78" s="1">
        <f>IF($H78&gt;K78, MIN($H78-K78, L78-K78)*
INDEX( '2018 commission structure'!$A$21:$I$24,
MATCH($E78,'2018 commission structure'!$A$21:$A$24, 0),
MATCH(R$1,'2018 commission structure'!$A$21:$I$21, 0)), 0)</f>
        <v>0</v>
      </c>
      <c r="S78" s="1">
        <f>IF($H78&gt;L78, ($H78-L78)*
INDEX( '2018 commission structure'!$A$21:$I$24,
MATCH($E78,'2018 commission structure'!$A$21:$A$24, 0),
MATCH(S$1,'2018 commission structure'!$A$21:$I$21, 0)), 0)</f>
        <v>0</v>
      </c>
      <c r="T78" s="1">
        <f t="shared" si="15"/>
        <v>80264.91</v>
      </c>
      <c r="U78" s="1">
        <f t="shared" si="16"/>
        <v>154276.91</v>
      </c>
      <c r="V78" s="16">
        <f t="shared" si="17"/>
        <v>3.9754685260419071</v>
      </c>
      <c r="W78" s="1">
        <f>MIN(H78,I78)*INDEX('2018 commission structure'!$A$15:$J$18,MATCH(Calculations!$E469,'2018 commission structure'!$A$15:$A$18,0),MATCH(Calculations!W$1,'2018 commission structure'!$A$15:$J$15,0))</f>
        <v>90000</v>
      </c>
      <c r="X78" s="1">
        <f>IF($H78&gt;I78,MIN($H78-I78,J78-I78))*INDEX('2018 commission structure'!$A$15:$J$18,MATCH(Calculations!$E469,'2018 commission structure'!$A$15:$A$18,0),MATCH(Calculations!X$1,'2018 commission structure'!$A$15:$J$15,0))</f>
        <v>2398.14</v>
      </c>
      <c r="Y78" s="1">
        <f>IF($H78&gt;J78,MIN($H78-J78,K78-J78)*INDEX('2018 commission structure'!$A$15:$J$18,MATCH(Calculations!$E469,'2018 commission structure'!$A$15:$A$18,0),MATCH(Calculations!Y$1,'2018 commission structure'!$A$15:$J$15,0)),0)</f>
        <v>0</v>
      </c>
      <c r="Z78" s="1">
        <f>IF($H78&gt;K78,MIN($H78-K78,L78-K78)*INDEX('2018 commission structure'!$A$15:$J$18,MATCH(Calculations!$E469,'2018 commission structure'!$A$15:$A$18,0),MATCH(Calculations!Z$1,'2018 commission structure'!$A$15:$J$15,0)),0)</f>
        <v>0</v>
      </c>
      <c r="AA78" s="1">
        <f>IF($H78&gt;L78,($H78-L78)*INDEX('2018 commission structure'!$A$15:$J$18,MATCH(Calculations!$E469,'2018 commission structure'!$A$15:$A$18,0),MATCH(Calculations!AA$1,'2018 commission structure'!$A$15:$J$15,0)),0)</f>
        <v>0</v>
      </c>
      <c r="AB78" s="1">
        <f t="shared" si="18"/>
        <v>92398.14</v>
      </c>
      <c r="AC78" s="1">
        <f t="shared" si="19"/>
        <v>166410.14000000001</v>
      </c>
    </row>
    <row r="79" spans="1:29" x14ac:dyDescent="0.3">
      <c r="A79" s="20">
        <v>5422052862</v>
      </c>
      <c r="B79" s="1" t="s">
        <v>1297</v>
      </c>
      <c r="C79" s="1" t="s">
        <v>1296</v>
      </c>
      <c r="D79" s="1" t="s">
        <v>22788</v>
      </c>
      <c r="E79" s="1" t="s">
        <v>0</v>
      </c>
      <c r="F79" s="1">
        <v>63500</v>
      </c>
      <c r="G79" s="2">
        <v>19</v>
      </c>
      <c r="H79" s="1">
        <f>SUMIF('deals_closed '!D:D,A79,'deals_closed '!C:C)</f>
        <v>613625</v>
      </c>
      <c r="I79" s="1">
        <f>VLOOKUP(E79,'2018 commission structure'!$A$21:$I$24,9,FALSE)</f>
        <v>600000</v>
      </c>
      <c r="J79" s="1">
        <f t="shared" si="10"/>
        <v>750000</v>
      </c>
      <c r="K79" s="1">
        <f t="shared" si="11"/>
        <v>900000</v>
      </c>
      <c r="L79" s="1">
        <f t="shared" si="12"/>
        <v>1200000</v>
      </c>
      <c r="M79" s="16">
        <f t="shared" si="13"/>
        <v>1.0227083333333333</v>
      </c>
      <c r="N79" s="1" t="str">
        <f t="shared" si="14"/>
        <v>100-125%</v>
      </c>
      <c r="O79" s="1">
        <f>MIN($I79, $H79)*INDEX( '2018 commission structure'!$A$21:$I$24,
MATCH($E79,'2018 commission structure'!$A$21:$A$24,0),MATCH(O$1,'2018 commission structure'!$A$21:$I$21,0))</f>
        <v>78000</v>
      </c>
      <c r="P79" s="1">
        <f>IF($H79&gt;$I79, MIN($H79-$I79, J79-$I79)*
INDEX( '2018 commission structure'!$A$21:$I$24,
MATCH($E79,'2018 commission structure'!$A$21:$A$24, 0),
MATCH(P$1,'2018 commission structure'!$A$21:$I$21, 0)), 0)</f>
        <v>2316.25</v>
      </c>
      <c r="Q79" s="1">
        <f>IF($H79&gt;J79, MIN($H79-J79, K79-J79)*
INDEX( '2018 commission structure'!$A$21:$I$24,
MATCH($E79,'2018 commission structure'!$A$21:$A$24, 0),
MATCH(Q$1,'2018 commission structure'!$A$21:$I$21, 0)), 0)</f>
        <v>0</v>
      </c>
      <c r="R79" s="1">
        <f>IF($H79&gt;K79, MIN($H79-K79, L79-K79)*
INDEX( '2018 commission structure'!$A$21:$I$24,
MATCH($E79,'2018 commission structure'!$A$21:$A$24, 0),
MATCH(R$1,'2018 commission structure'!$A$21:$I$21, 0)), 0)</f>
        <v>0</v>
      </c>
      <c r="S79" s="1">
        <f>IF($H79&gt;L79, ($H79-L79)*
INDEX( '2018 commission structure'!$A$21:$I$24,
MATCH($E79,'2018 commission structure'!$A$21:$A$24, 0),
MATCH(S$1,'2018 commission structure'!$A$21:$I$21, 0)), 0)</f>
        <v>0</v>
      </c>
      <c r="T79" s="1">
        <f t="shared" si="15"/>
        <v>80316.25</v>
      </c>
      <c r="U79" s="1">
        <f t="shared" si="16"/>
        <v>143816.25</v>
      </c>
      <c r="V79" s="16">
        <f t="shared" si="17"/>
        <v>4.2667292465211686</v>
      </c>
      <c r="W79" s="1">
        <f>MIN(H79,I79)*INDEX('2018 commission structure'!$A$15:$J$18,MATCH(Calculations!$E335,'2018 commission structure'!$A$15:$A$18,0),MATCH(Calculations!W$1,'2018 commission structure'!$A$15:$J$15,0))</f>
        <v>90000</v>
      </c>
      <c r="X79" s="1">
        <f>IF($H79&gt;I79,MIN($H79-I79,J79-I79))*INDEX('2018 commission structure'!$A$15:$J$18,MATCH(Calculations!$E335,'2018 commission structure'!$A$15:$A$18,0),MATCH(Calculations!X$1,'2018 commission structure'!$A$15:$J$15,0))</f>
        <v>2997.5</v>
      </c>
      <c r="Y79" s="1">
        <f>IF($H79&gt;J79,MIN($H79-J79,K79-J79)*INDEX('2018 commission structure'!$A$15:$J$18,MATCH(Calculations!$E335,'2018 commission structure'!$A$15:$A$18,0),MATCH(Calculations!Y$1,'2018 commission structure'!$A$15:$J$15,0)),0)</f>
        <v>0</v>
      </c>
      <c r="Z79" s="1">
        <f>IF($H79&gt;K79,MIN($H79-K79,L79-K79)*INDEX('2018 commission structure'!$A$15:$J$18,MATCH(Calculations!$E335,'2018 commission structure'!$A$15:$A$18,0),MATCH(Calculations!Z$1,'2018 commission structure'!$A$15:$J$15,0)),0)</f>
        <v>0</v>
      </c>
      <c r="AA79" s="1">
        <f>IF($H79&gt;L79,($H79-L79)*INDEX('2018 commission structure'!$A$15:$J$18,MATCH(Calculations!$E335,'2018 commission structure'!$A$15:$A$18,0),MATCH(Calculations!AA$1,'2018 commission structure'!$A$15:$J$15,0)),0)</f>
        <v>0</v>
      </c>
      <c r="AB79" s="1">
        <f t="shared" si="18"/>
        <v>92997.5</v>
      </c>
      <c r="AC79" s="1">
        <f t="shared" si="19"/>
        <v>156497.5</v>
      </c>
    </row>
    <row r="80" spans="1:29" x14ac:dyDescent="0.3">
      <c r="A80" s="20">
        <v>2748937082</v>
      </c>
      <c r="B80" s="1" t="s">
        <v>1125</v>
      </c>
      <c r="C80" s="1" t="s">
        <v>1124</v>
      </c>
      <c r="D80" s="1" t="s">
        <v>23058</v>
      </c>
      <c r="E80" s="1" t="s">
        <v>3</v>
      </c>
      <c r="F80" s="1">
        <v>106511</v>
      </c>
      <c r="G80" s="2">
        <v>20</v>
      </c>
      <c r="H80" s="1">
        <f>SUMIF('deals_closed '!D:D,A80,'deals_closed '!C:C)</f>
        <v>668998</v>
      </c>
      <c r="I80" s="1">
        <f>VLOOKUP(E80,'2018 commission structure'!$A$21:$I$24,9,FALSE)</f>
        <v>750000</v>
      </c>
      <c r="J80" s="1">
        <f t="shared" si="10"/>
        <v>937500</v>
      </c>
      <c r="K80" s="1">
        <f t="shared" si="11"/>
        <v>1125000</v>
      </c>
      <c r="L80" s="1">
        <f t="shared" si="12"/>
        <v>1500000</v>
      </c>
      <c r="M80" s="16">
        <f t="shared" si="13"/>
        <v>0.89199733333333331</v>
      </c>
      <c r="N80" s="1" t="str">
        <f t="shared" si="14"/>
        <v>0-100%</v>
      </c>
      <c r="O80" s="1">
        <f>MIN($I80, $H80)*INDEX( '2018 commission structure'!$A$21:$I$24,
MATCH($E80,'2018 commission structure'!$A$21:$A$24,0),MATCH(O$1,'2018 commission structure'!$A$21:$I$21,0))</f>
        <v>100349.7</v>
      </c>
      <c r="P80" s="1">
        <f>IF($H80&gt;$I80, MIN($H80-$I80, J80-$I80)*
INDEX( '2018 commission structure'!$A$21:$I$24,
MATCH($E80,'2018 commission structure'!$A$21:$A$24, 0),
MATCH(P$1,'2018 commission structure'!$A$21:$I$21, 0)), 0)</f>
        <v>0</v>
      </c>
      <c r="Q80" s="1">
        <f>IF($H80&gt;J80, MIN($H80-J80, K80-J80)*
INDEX( '2018 commission structure'!$A$21:$I$24,
MATCH($E80,'2018 commission structure'!$A$21:$A$24, 0),
MATCH(Q$1,'2018 commission structure'!$A$21:$I$21, 0)), 0)</f>
        <v>0</v>
      </c>
      <c r="R80" s="1">
        <f>IF($H80&gt;K80, MIN($H80-K80, L80-K80)*
INDEX( '2018 commission structure'!$A$21:$I$24,
MATCH($E80,'2018 commission structure'!$A$21:$A$24, 0),
MATCH(R$1,'2018 commission structure'!$A$21:$I$21, 0)), 0)</f>
        <v>0</v>
      </c>
      <c r="S80" s="1">
        <f>IF($H80&gt;L80, ($H80-L80)*
INDEX( '2018 commission structure'!$A$21:$I$24,
MATCH($E80,'2018 commission structure'!$A$21:$A$24, 0),
MATCH(S$1,'2018 commission structure'!$A$21:$I$21, 0)), 0)</f>
        <v>0</v>
      </c>
      <c r="T80" s="1">
        <f t="shared" si="15"/>
        <v>100349.7</v>
      </c>
      <c r="U80" s="1">
        <f t="shared" si="16"/>
        <v>206860.7</v>
      </c>
      <c r="V80" s="16">
        <f t="shared" si="17"/>
        <v>3.2340507404258032</v>
      </c>
      <c r="W80" s="1">
        <f>MIN(H80,I80)*INDEX('2018 commission structure'!$A$15:$J$18,MATCH(Calculations!$E425,'2018 commission structure'!$A$15:$A$18,0),MATCH(Calculations!W$1,'2018 commission structure'!$A$15:$J$15,0))</f>
        <v>100349.7</v>
      </c>
      <c r="X80" s="1">
        <f>IF($H80&gt;I80,MIN($H80-I80,J80-I80))*INDEX('2018 commission structure'!$A$15:$J$18,MATCH(Calculations!$E425,'2018 commission structure'!$A$15:$A$18,0),MATCH(Calculations!X$1,'2018 commission structure'!$A$15:$J$15,0))</f>
        <v>0</v>
      </c>
      <c r="Y80" s="1">
        <f>IF($H80&gt;J80,MIN($H80-J80,K80-J80)*INDEX('2018 commission structure'!$A$15:$J$18,MATCH(Calculations!$E425,'2018 commission structure'!$A$15:$A$18,0),MATCH(Calculations!Y$1,'2018 commission structure'!$A$15:$J$15,0)),0)</f>
        <v>0</v>
      </c>
      <c r="Z80" s="1">
        <f>IF($H80&gt;K80,MIN($H80-K80,L80-K80)*INDEX('2018 commission structure'!$A$15:$J$18,MATCH(Calculations!$E425,'2018 commission structure'!$A$15:$A$18,0),MATCH(Calculations!Z$1,'2018 commission structure'!$A$15:$J$15,0)),0)</f>
        <v>0</v>
      </c>
      <c r="AA80" s="1">
        <f>IF($H80&gt;L80,($H80-L80)*INDEX('2018 commission structure'!$A$15:$J$18,MATCH(Calculations!$E425,'2018 commission structure'!$A$15:$A$18,0),MATCH(Calculations!AA$1,'2018 commission structure'!$A$15:$J$15,0)),0)</f>
        <v>0</v>
      </c>
      <c r="AB80" s="1">
        <f t="shared" si="18"/>
        <v>100349.7</v>
      </c>
      <c r="AC80" s="1">
        <f t="shared" si="19"/>
        <v>206860.7</v>
      </c>
    </row>
    <row r="81" spans="1:29" x14ac:dyDescent="0.3">
      <c r="A81" s="20">
        <v>2158895349</v>
      </c>
      <c r="B81" s="1" t="s">
        <v>1016</v>
      </c>
      <c r="C81" s="1" t="s">
        <v>1015</v>
      </c>
      <c r="D81" s="1" t="s">
        <v>23179</v>
      </c>
      <c r="E81" s="1" t="s">
        <v>12</v>
      </c>
      <c r="F81" s="1">
        <v>35359</v>
      </c>
      <c r="G81" s="2">
        <v>14</v>
      </c>
      <c r="H81" s="1">
        <f>SUMIF('deals_closed '!D:D,A81,'deals_closed '!C:C)</f>
        <v>430049</v>
      </c>
      <c r="I81" s="1">
        <f>VLOOKUP(E81,'2018 commission structure'!$A$21:$I$24,9,FALSE)</f>
        <v>500000</v>
      </c>
      <c r="J81" s="1">
        <f t="shared" si="10"/>
        <v>625000</v>
      </c>
      <c r="K81" s="1">
        <f t="shared" si="11"/>
        <v>750000</v>
      </c>
      <c r="L81" s="1">
        <f t="shared" si="12"/>
        <v>1000000</v>
      </c>
      <c r="M81" s="16">
        <f t="shared" si="13"/>
        <v>0.86009800000000003</v>
      </c>
      <c r="N81" s="1" t="str">
        <f t="shared" si="14"/>
        <v>0-100%</v>
      </c>
      <c r="O81" s="1">
        <f>MIN($I81, $H81)*INDEX( '2018 commission structure'!$A$21:$I$24,
MATCH($E81,'2018 commission structure'!$A$21:$A$24,0),MATCH(O$1,'2018 commission structure'!$A$21:$I$21,0))</f>
        <v>43004.9</v>
      </c>
      <c r="P81" s="1">
        <f>IF($H81&gt;$I81, MIN($H81-$I81, J81-$I81)*
INDEX( '2018 commission structure'!$A$21:$I$24,
MATCH($E81,'2018 commission structure'!$A$21:$A$24, 0),
MATCH(P$1,'2018 commission structure'!$A$21:$I$21, 0)), 0)</f>
        <v>0</v>
      </c>
      <c r="Q81" s="1">
        <f>IF($H81&gt;J81, MIN($H81-J81, K81-J81)*
INDEX( '2018 commission structure'!$A$21:$I$24,
MATCH($E81,'2018 commission structure'!$A$21:$A$24, 0),
MATCH(Q$1,'2018 commission structure'!$A$21:$I$21, 0)), 0)</f>
        <v>0</v>
      </c>
      <c r="R81" s="1">
        <f>IF($H81&gt;K81, MIN($H81-K81, L81-K81)*
INDEX( '2018 commission structure'!$A$21:$I$24,
MATCH($E81,'2018 commission structure'!$A$21:$A$24, 0),
MATCH(R$1,'2018 commission structure'!$A$21:$I$21, 0)), 0)</f>
        <v>0</v>
      </c>
      <c r="S81" s="1">
        <f>IF($H81&gt;L81, ($H81-L81)*
INDEX( '2018 commission structure'!$A$21:$I$24,
MATCH($E81,'2018 commission structure'!$A$21:$A$24, 0),
MATCH(S$1,'2018 commission structure'!$A$21:$I$21, 0)), 0)</f>
        <v>0</v>
      </c>
      <c r="T81" s="1">
        <f t="shared" si="15"/>
        <v>43004.9</v>
      </c>
      <c r="U81" s="1">
        <f t="shared" si="16"/>
        <v>78363.899999999994</v>
      </c>
      <c r="V81" s="16">
        <f t="shared" si="17"/>
        <v>5.4878458065512312</v>
      </c>
      <c r="W81" s="1">
        <f>MIN(H81,I81)*INDEX('2018 commission structure'!$A$15:$J$18,MATCH(Calculations!$E483,'2018 commission structure'!$A$15:$A$18,0),MATCH(Calculations!W$1,'2018 commission structure'!$A$15:$J$15,0))</f>
        <v>64507.35</v>
      </c>
      <c r="X81" s="1">
        <f>IF($H81&gt;I81,MIN($H81-I81,J81-I81))*INDEX('2018 commission structure'!$A$15:$J$18,MATCH(Calculations!$E483,'2018 commission structure'!$A$15:$A$18,0),MATCH(Calculations!X$1,'2018 commission structure'!$A$15:$J$15,0))</f>
        <v>0</v>
      </c>
      <c r="Y81" s="1">
        <f>IF($H81&gt;J81,MIN($H81-J81,K81-J81)*INDEX('2018 commission structure'!$A$15:$J$18,MATCH(Calculations!$E483,'2018 commission structure'!$A$15:$A$18,0),MATCH(Calculations!Y$1,'2018 commission structure'!$A$15:$J$15,0)),0)</f>
        <v>0</v>
      </c>
      <c r="Z81" s="1">
        <f>IF($H81&gt;K81,MIN($H81-K81,L81-K81)*INDEX('2018 commission structure'!$A$15:$J$18,MATCH(Calculations!$E483,'2018 commission structure'!$A$15:$A$18,0),MATCH(Calculations!Z$1,'2018 commission structure'!$A$15:$J$15,0)),0)</f>
        <v>0</v>
      </c>
      <c r="AA81" s="1">
        <f>IF($H81&gt;L81,($H81-L81)*INDEX('2018 commission structure'!$A$15:$J$18,MATCH(Calculations!$E483,'2018 commission structure'!$A$15:$A$18,0),MATCH(Calculations!AA$1,'2018 commission structure'!$A$15:$J$15,0)),0)</f>
        <v>0</v>
      </c>
      <c r="AB81" s="1">
        <f t="shared" si="18"/>
        <v>64507.35</v>
      </c>
      <c r="AC81" s="1">
        <f t="shared" si="19"/>
        <v>99866.35</v>
      </c>
    </row>
    <row r="82" spans="1:29" x14ac:dyDescent="0.3">
      <c r="A82" s="20">
        <v>5623896162</v>
      </c>
      <c r="B82" s="1" t="s">
        <v>1515</v>
      </c>
      <c r="C82" s="1" t="s">
        <v>1514</v>
      </c>
      <c r="D82" s="1" t="s">
        <v>22772</v>
      </c>
      <c r="E82" s="1" t="s">
        <v>0</v>
      </c>
      <c r="F82" s="1">
        <v>74626</v>
      </c>
      <c r="G82" s="2">
        <v>17</v>
      </c>
      <c r="H82" s="1">
        <f>SUMIF('deals_closed '!D:D,A82,'deals_closed '!C:C)</f>
        <v>456453</v>
      </c>
      <c r="I82" s="1">
        <f>VLOOKUP(E82,'2018 commission structure'!$A$21:$I$24,9,FALSE)</f>
        <v>600000</v>
      </c>
      <c r="J82" s="1">
        <f t="shared" si="10"/>
        <v>750000</v>
      </c>
      <c r="K82" s="1">
        <f t="shared" si="11"/>
        <v>900000</v>
      </c>
      <c r="L82" s="1">
        <f t="shared" si="12"/>
        <v>1200000</v>
      </c>
      <c r="M82" s="16">
        <f t="shared" si="13"/>
        <v>0.76075499999999996</v>
      </c>
      <c r="N82" s="1" t="str">
        <f t="shared" si="14"/>
        <v>0-100%</v>
      </c>
      <c r="O82" s="1">
        <f>MIN($I82, $H82)*INDEX( '2018 commission structure'!$A$21:$I$24,
MATCH($E82,'2018 commission structure'!$A$21:$A$24,0),MATCH(O$1,'2018 commission structure'!$A$21:$I$21,0))</f>
        <v>59338.89</v>
      </c>
      <c r="P82" s="1">
        <f>IF($H82&gt;$I82, MIN($H82-$I82, J82-$I82)*
INDEX( '2018 commission structure'!$A$21:$I$24,
MATCH($E82,'2018 commission structure'!$A$21:$A$24, 0),
MATCH(P$1,'2018 commission structure'!$A$21:$I$21, 0)), 0)</f>
        <v>0</v>
      </c>
      <c r="Q82" s="1">
        <f>IF($H82&gt;J82, MIN($H82-J82, K82-J82)*
INDEX( '2018 commission structure'!$A$21:$I$24,
MATCH($E82,'2018 commission structure'!$A$21:$A$24, 0),
MATCH(Q$1,'2018 commission structure'!$A$21:$I$21, 0)), 0)</f>
        <v>0</v>
      </c>
      <c r="R82" s="1">
        <f>IF($H82&gt;K82, MIN($H82-K82, L82-K82)*
INDEX( '2018 commission structure'!$A$21:$I$24,
MATCH($E82,'2018 commission structure'!$A$21:$A$24, 0),
MATCH(R$1,'2018 commission structure'!$A$21:$I$21, 0)), 0)</f>
        <v>0</v>
      </c>
      <c r="S82" s="1">
        <f>IF($H82&gt;L82, ($H82-L82)*
INDEX( '2018 commission structure'!$A$21:$I$24,
MATCH($E82,'2018 commission structure'!$A$21:$A$24, 0),
MATCH(S$1,'2018 commission structure'!$A$21:$I$21, 0)), 0)</f>
        <v>0</v>
      </c>
      <c r="T82" s="1">
        <f t="shared" si="15"/>
        <v>59338.89</v>
      </c>
      <c r="U82" s="1">
        <f t="shared" si="16"/>
        <v>133964.89000000001</v>
      </c>
      <c r="V82" s="16">
        <f t="shared" si="17"/>
        <v>3.4072584242035355</v>
      </c>
      <c r="W82" s="1">
        <f>MIN(H82,I82)*INDEX('2018 commission structure'!$A$15:$J$18,MATCH(Calculations!$E220,'2018 commission structure'!$A$15:$A$18,0),MATCH(Calculations!W$1,'2018 commission structure'!$A$15:$J$15,0))</f>
        <v>68467.95</v>
      </c>
      <c r="X82" s="1">
        <f>IF($H82&gt;I82,MIN($H82-I82,J82-I82))*INDEX('2018 commission structure'!$A$15:$J$18,MATCH(Calculations!$E220,'2018 commission structure'!$A$15:$A$18,0),MATCH(Calculations!X$1,'2018 commission structure'!$A$15:$J$15,0))</f>
        <v>0</v>
      </c>
      <c r="Y82" s="1">
        <f>IF($H82&gt;J82,MIN($H82-J82,K82-J82)*INDEX('2018 commission structure'!$A$15:$J$18,MATCH(Calculations!$E220,'2018 commission structure'!$A$15:$A$18,0),MATCH(Calculations!Y$1,'2018 commission structure'!$A$15:$J$15,0)),0)</f>
        <v>0</v>
      </c>
      <c r="Z82" s="1">
        <f>IF($H82&gt;K82,MIN($H82-K82,L82-K82)*INDEX('2018 commission structure'!$A$15:$J$18,MATCH(Calculations!$E220,'2018 commission structure'!$A$15:$A$18,0),MATCH(Calculations!Z$1,'2018 commission structure'!$A$15:$J$15,0)),0)</f>
        <v>0</v>
      </c>
      <c r="AA82" s="1">
        <f>IF($H82&gt;L82,($H82-L82)*INDEX('2018 commission structure'!$A$15:$J$18,MATCH(Calculations!$E220,'2018 commission structure'!$A$15:$A$18,0),MATCH(Calculations!AA$1,'2018 commission structure'!$A$15:$J$15,0)),0)</f>
        <v>0</v>
      </c>
      <c r="AB82" s="1">
        <f t="shared" si="18"/>
        <v>68467.95</v>
      </c>
      <c r="AC82" s="1">
        <f t="shared" si="19"/>
        <v>143093.95000000001</v>
      </c>
    </row>
    <row r="83" spans="1:29" x14ac:dyDescent="0.3">
      <c r="A83" s="20">
        <v>6820956614</v>
      </c>
      <c r="B83" s="1" t="s">
        <v>104</v>
      </c>
      <c r="C83" s="1" t="s">
        <v>103</v>
      </c>
      <c r="D83" s="1" t="s">
        <v>22662</v>
      </c>
      <c r="E83" s="1" t="s">
        <v>0</v>
      </c>
      <c r="F83" s="1">
        <v>65490</v>
      </c>
      <c r="G83" s="2">
        <v>15</v>
      </c>
      <c r="H83" s="1">
        <f>SUMIF('deals_closed '!D:D,A83,'deals_closed '!C:C)</f>
        <v>534301</v>
      </c>
      <c r="I83" s="1">
        <f>VLOOKUP(E83,'2018 commission structure'!$A$21:$I$24,9,FALSE)</f>
        <v>600000</v>
      </c>
      <c r="J83" s="1">
        <f t="shared" si="10"/>
        <v>750000</v>
      </c>
      <c r="K83" s="1">
        <f t="shared" si="11"/>
        <v>900000</v>
      </c>
      <c r="L83" s="1">
        <f t="shared" si="12"/>
        <v>1200000</v>
      </c>
      <c r="M83" s="16">
        <f t="shared" si="13"/>
        <v>0.89050166666666664</v>
      </c>
      <c r="N83" s="1" t="str">
        <f t="shared" si="14"/>
        <v>0-100%</v>
      </c>
      <c r="O83" s="1">
        <f>MIN($I83, $H83)*INDEX( '2018 commission structure'!$A$21:$I$24,
MATCH($E83,'2018 commission structure'!$A$21:$A$24,0),MATCH(O$1,'2018 commission structure'!$A$21:$I$21,0))</f>
        <v>69459.13</v>
      </c>
      <c r="P83" s="1">
        <f>IF($H83&gt;$I83, MIN($H83-$I83, J83-$I83)*
INDEX( '2018 commission structure'!$A$21:$I$24,
MATCH($E83,'2018 commission structure'!$A$21:$A$24, 0),
MATCH(P$1,'2018 commission structure'!$A$21:$I$21, 0)), 0)</f>
        <v>0</v>
      </c>
      <c r="Q83" s="1">
        <f>IF($H83&gt;J83, MIN($H83-J83, K83-J83)*
INDEX( '2018 commission structure'!$A$21:$I$24,
MATCH($E83,'2018 commission structure'!$A$21:$A$24, 0),
MATCH(Q$1,'2018 commission structure'!$A$21:$I$21, 0)), 0)</f>
        <v>0</v>
      </c>
      <c r="R83" s="1">
        <f>IF($H83&gt;K83, MIN($H83-K83, L83-K83)*
INDEX( '2018 commission structure'!$A$21:$I$24,
MATCH($E83,'2018 commission structure'!$A$21:$A$24, 0),
MATCH(R$1,'2018 commission structure'!$A$21:$I$21, 0)), 0)</f>
        <v>0</v>
      </c>
      <c r="S83" s="1">
        <f>IF($H83&gt;L83, ($H83-L83)*
INDEX( '2018 commission structure'!$A$21:$I$24,
MATCH($E83,'2018 commission structure'!$A$21:$A$24, 0),
MATCH(S$1,'2018 commission structure'!$A$21:$I$21, 0)), 0)</f>
        <v>0</v>
      </c>
      <c r="T83" s="1">
        <f t="shared" si="15"/>
        <v>69459.13</v>
      </c>
      <c r="U83" s="1">
        <f t="shared" si="16"/>
        <v>134949.13</v>
      </c>
      <c r="V83" s="16">
        <f t="shared" si="17"/>
        <v>3.9592770994522155</v>
      </c>
      <c r="W83" s="1">
        <f>MIN(H83,I83)*INDEX('2018 commission structure'!$A$15:$J$18,MATCH(Calculations!$E951,'2018 commission structure'!$A$15:$A$18,0),MATCH(Calculations!W$1,'2018 commission structure'!$A$15:$J$15,0))</f>
        <v>80145.149999999994</v>
      </c>
      <c r="X83" s="1">
        <f>IF($H83&gt;I83,MIN($H83-I83,J83-I83))*INDEX('2018 commission structure'!$A$15:$J$18,MATCH(Calculations!$E951,'2018 commission structure'!$A$15:$A$18,0),MATCH(Calculations!X$1,'2018 commission structure'!$A$15:$J$15,0))</f>
        <v>0</v>
      </c>
      <c r="Y83" s="1">
        <f>IF($H83&gt;J83,MIN($H83-J83,K83-J83)*INDEX('2018 commission structure'!$A$15:$J$18,MATCH(Calculations!$E951,'2018 commission structure'!$A$15:$A$18,0),MATCH(Calculations!Y$1,'2018 commission structure'!$A$15:$J$15,0)),0)</f>
        <v>0</v>
      </c>
      <c r="Z83" s="1">
        <f>IF($H83&gt;K83,MIN($H83-K83,L83-K83)*INDEX('2018 commission structure'!$A$15:$J$18,MATCH(Calculations!$E951,'2018 commission structure'!$A$15:$A$18,0),MATCH(Calculations!Z$1,'2018 commission structure'!$A$15:$J$15,0)),0)</f>
        <v>0</v>
      </c>
      <c r="AA83" s="1">
        <f>IF($H83&gt;L83,($H83-L83)*INDEX('2018 commission structure'!$A$15:$J$18,MATCH(Calculations!$E951,'2018 commission structure'!$A$15:$A$18,0),MATCH(Calculations!AA$1,'2018 commission structure'!$A$15:$J$15,0)),0)</f>
        <v>0</v>
      </c>
      <c r="AB83" s="1">
        <f t="shared" si="18"/>
        <v>80145.149999999994</v>
      </c>
      <c r="AC83" s="1">
        <f t="shared" si="19"/>
        <v>145635.15</v>
      </c>
    </row>
    <row r="84" spans="1:29" x14ac:dyDescent="0.3">
      <c r="A84" s="20">
        <v>9829586073</v>
      </c>
      <c r="B84" s="1" t="s">
        <v>1226</v>
      </c>
      <c r="C84" s="1" t="s">
        <v>1225</v>
      </c>
      <c r="D84" s="1" t="s">
        <v>22340</v>
      </c>
      <c r="E84" s="1" t="s">
        <v>3</v>
      </c>
      <c r="F84" s="1">
        <v>88725</v>
      </c>
      <c r="G84" s="2">
        <v>23</v>
      </c>
      <c r="H84" s="1">
        <f>SUMIF('deals_closed '!D:D,A84,'deals_closed '!C:C)</f>
        <v>767064</v>
      </c>
      <c r="I84" s="1">
        <f>VLOOKUP(E84,'2018 commission structure'!$A$21:$I$24,9,FALSE)</f>
        <v>750000</v>
      </c>
      <c r="J84" s="1">
        <f t="shared" si="10"/>
        <v>937500</v>
      </c>
      <c r="K84" s="1">
        <f t="shared" si="11"/>
        <v>1125000</v>
      </c>
      <c r="L84" s="1">
        <f t="shared" si="12"/>
        <v>1500000</v>
      </c>
      <c r="M84" s="16">
        <f t="shared" si="13"/>
        <v>1.0227520000000001</v>
      </c>
      <c r="N84" s="1" t="str">
        <f t="shared" si="14"/>
        <v>100-125%</v>
      </c>
      <c r="O84" s="1">
        <f>MIN($I84, $H84)*INDEX( '2018 commission structure'!$A$21:$I$24,
MATCH($E84,'2018 commission structure'!$A$21:$A$24,0),MATCH(O$1,'2018 commission structure'!$A$21:$I$21,0))</f>
        <v>112500</v>
      </c>
      <c r="P84" s="1">
        <f>IF($H84&gt;$I84, MIN($H84-$I84, J84-$I84)*
INDEX( '2018 commission structure'!$A$21:$I$24,
MATCH($E84,'2018 commission structure'!$A$21:$A$24, 0),
MATCH(P$1,'2018 commission structure'!$A$21:$I$21, 0)), 0)</f>
        <v>3242.16</v>
      </c>
      <c r="Q84" s="1">
        <f>IF($H84&gt;J84, MIN($H84-J84, K84-J84)*
INDEX( '2018 commission structure'!$A$21:$I$24,
MATCH($E84,'2018 commission structure'!$A$21:$A$24, 0),
MATCH(Q$1,'2018 commission structure'!$A$21:$I$21, 0)), 0)</f>
        <v>0</v>
      </c>
      <c r="R84" s="1">
        <f>IF($H84&gt;K84, MIN($H84-K84, L84-K84)*
INDEX( '2018 commission structure'!$A$21:$I$24,
MATCH($E84,'2018 commission structure'!$A$21:$A$24, 0),
MATCH(R$1,'2018 commission structure'!$A$21:$I$21, 0)), 0)</f>
        <v>0</v>
      </c>
      <c r="S84" s="1">
        <f>IF($H84&gt;L84, ($H84-L84)*
INDEX( '2018 commission structure'!$A$21:$I$24,
MATCH($E84,'2018 commission structure'!$A$21:$A$24, 0),
MATCH(S$1,'2018 commission structure'!$A$21:$I$21, 0)), 0)</f>
        <v>0</v>
      </c>
      <c r="T84" s="1">
        <f t="shared" si="15"/>
        <v>115742.16</v>
      </c>
      <c r="U84" s="1">
        <f t="shared" si="16"/>
        <v>204467.16</v>
      </c>
      <c r="V84" s="16">
        <f t="shared" si="17"/>
        <v>3.7515266510279695</v>
      </c>
      <c r="W84" s="1">
        <f>MIN(H84,I84)*INDEX('2018 commission structure'!$A$15:$J$18,MATCH(Calculations!$E372,'2018 commission structure'!$A$15:$A$18,0),MATCH(Calculations!W$1,'2018 commission structure'!$A$15:$J$15,0))</f>
        <v>112500</v>
      </c>
      <c r="X84" s="1">
        <f>IF($H84&gt;I84,MIN($H84-I84,J84-I84))*INDEX('2018 commission structure'!$A$15:$J$18,MATCH(Calculations!$E372,'2018 commission structure'!$A$15:$A$18,0),MATCH(Calculations!X$1,'2018 commission structure'!$A$15:$J$15,0))</f>
        <v>3071.52</v>
      </c>
      <c r="Y84" s="1">
        <f>IF($H84&gt;J84,MIN($H84-J84,K84-J84)*INDEX('2018 commission structure'!$A$15:$J$18,MATCH(Calculations!$E372,'2018 commission structure'!$A$15:$A$18,0),MATCH(Calculations!Y$1,'2018 commission structure'!$A$15:$J$15,0)),0)</f>
        <v>0</v>
      </c>
      <c r="Z84" s="1">
        <f>IF($H84&gt;K84,MIN($H84-K84,L84-K84)*INDEX('2018 commission structure'!$A$15:$J$18,MATCH(Calculations!$E372,'2018 commission structure'!$A$15:$A$18,0),MATCH(Calculations!Z$1,'2018 commission structure'!$A$15:$J$15,0)),0)</f>
        <v>0</v>
      </c>
      <c r="AA84" s="1">
        <f>IF($H84&gt;L84,($H84-L84)*INDEX('2018 commission structure'!$A$15:$J$18,MATCH(Calculations!$E372,'2018 commission structure'!$A$15:$A$18,0),MATCH(Calculations!AA$1,'2018 commission structure'!$A$15:$J$15,0)),0)</f>
        <v>0</v>
      </c>
      <c r="AB84" s="1">
        <f t="shared" si="18"/>
        <v>115571.52</v>
      </c>
      <c r="AC84" s="1">
        <f t="shared" si="19"/>
        <v>204296.52000000002</v>
      </c>
    </row>
    <row r="85" spans="1:29" x14ac:dyDescent="0.3">
      <c r="A85" s="20">
        <v>5075915108</v>
      </c>
      <c r="B85" s="1" t="s">
        <v>356</v>
      </c>
      <c r="C85" s="1" t="s">
        <v>355</v>
      </c>
      <c r="D85" s="1" t="s">
        <v>22823</v>
      </c>
      <c r="E85" s="1" t="s">
        <v>0</v>
      </c>
      <c r="F85" s="1">
        <v>76714</v>
      </c>
      <c r="G85" s="2">
        <v>17</v>
      </c>
      <c r="H85" s="1">
        <f>SUMIF('deals_closed '!D:D,A85,'deals_closed '!C:C)</f>
        <v>614133</v>
      </c>
      <c r="I85" s="1">
        <f>VLOOKUP(E85,'2018 commission structure'!$A$21:$I$24,9,FALSE)</f>
        <v>600000</v>
      </c>
      <c r="J85" s="1">
        <f t="shared" si="10"/>
        <v>750000</v>
      </c>
      <c r="K85" s="1">
        <f t="shared" si="11"/>
        <v>900000</v>
      </c>
      <c r="L85" s="1">
        <f t="shared" si="12"/>
        <v>1200000</v>
      </c>
      <c r="M85" s="16">
        <f t="shared" si="13"/>
        <v>1.023555</v>
      </c>
      <c r="N85" s="1" t="str">
        <f t="shared" si="14"/>
        <v>100-125%</v>
      </c>
      <c r="O85" s="1">
        <f>MIN($I85, $H85)*INDEX( '2018 commission structure'!$A$21:$I$24,
MATCH($E85,'2018 commission structure'!$A$21:$A$24,0),MATCH(O$1,'2018 commission structure'!$A$21:$I$21,0))</f>
        <v>78000</v>
      </c>
      <c r="P85" s="1">
        <f>IF($H85&gt;$I85, MIN($H85-$I85, J85-$I85)*
INDEX( '2018 commission structure'!$A$21:$I$24,
MATCH($E85,'2018 commission structure'!$A$21:$A$24, 0),
MATCH(P$1,'2018 commission structure'!$A$21:$I$21, 0)), 0)</f>
        <v>2402.61</v>
      </c>
      <c r="Q85" s="1">
        <f>IF($H85&gt;J85, MIN($H85-J85, K85-J85)*
INDEX( '2018 commission structure'!$A$21:$I$24,
MATCH($E85,'2018 commission structure'!$A$21:$A$24, 0),
MATCH(Q$1,'2018 commission structure'!$A$21:$I$21, 0)), 0)</f>
        <v>0</v>
      </c>
      <c r="R85" s="1">
        <f>IF($H85&gt;K85, MIN($H85-K85, L85-K85)*
INDEX( '2018 commission structure'!$A$21:$I$24,
MATCH($E85,'2018 commission structure'!$A$21:$A$24, 0),
MATCH(R$1,'2018 commission structure'!$A$21:$I$21, 0)), 0)</f>
        <v>0</v>
      </c>
      <c r="S85" s="1">
        <f>IF($H85&gt;L85, ($H85-L85)*
INDEX( '2018 commission structure'!$A$21:$I$24,
MATCH($E85,'2018 commission structure'!$A$21:$A$24, 0),
MATCH(S$1,'2018 commission structure'!$A$21:$I$21, 0)), 0)</f>
        <v>0</v>
      </c>
      <c r="T85" s="1">
        <f t="shared" si="15"/>
        <v>80402.61</v>
      </c>
      <c r="U85" s="1">
        <f t="shared" si="16"/>
        <v>157116.60999999999</v>
      </c>
      <c r="V85" s="16">
        <f t="shared" si="17"/>
        <v>3.9087719624296886</v>
      </c>
      <c r="W85" s="1">
        <f>MIN(H85,I85)*INDEX('2018 commission structure'!$A$15:$J$18,MATCH(Calculations!$E822,'2018 commission structure'!$A$15:$A$18,0),MATCH(Calculations!W$1,'2018 commission structure'!$A$15:$J$15,0))</f>
        <v>90000</v>
      </c>
      <c r="X85" s="1">
        <f>IF($H85&gt;I85,MIN($H85-I85,J85-I85))*INDEX('2018 commission structure'!$A$15:$J$18,MATCH(Calculations!$E822,'2018 commission structure'!$A$15:$A$18,0),MATCH(Calculations!X$1,'2018 commission structure'!$A$15:$J$15,0))</f>
        <v>3109.26</v>
      </c>
      <c r="Y85" s="1">
        <f>IF($H85&gt;J85,MIN($H85-J85,K85-J85)*INDEX('2018 commission structure'!$A$15:$J$18,MATCH(Calculations!$E822,'2018 commission structure'!$A$15:$A$18,0),MATCH(Calculations!Y$1,'2018 commission structure'!$A$15:$J$15,0)),0)</f>
        <v>0</v>
      </c>
      <c r="Z85" s="1">
        <f>IF($H85&gt;K85,MIN($H85-K85,L85-K85)*INDEX('2018 commission structure'!$A$15:$J$18,MATCH(Calculations!$E822,'2018 commission structure'!$A$15:$A$18,0),MATCH(Calculations!Z$1,'2018 commission structure'!$A$15:$J$15,0)),0)</f>
        <v>0</v>
      </c>
      <c r="AA85" s="1">
        <f>IF($H85&gt;L85,($H85-L85)*INDEX('2018 commission structure'!$A$15:$J$18,MATCH(Calculations!$E822,'2018 commission structure'!$A$15:$A$18,0),MATCH(Calculations!AA$1,'2018 commission structure'!$A$15:$J$15,0)),0)</f>
        <v>0</v>
      </c>
      <c r="AB85" s="1">
        <f t="shared" si="18"/>
        <v>93109.26</v>
      </c>
      <c r="AC85" s="1">
        <f t="shared" si="19"/>
        <v>169823.26</v>
      </c>
    </row>
    <row r="86" spans="1:29" x14ac:dyDescent="0.3">
      <c r="A86" s="20">
        <v>6436551115</v>
      </c>
      <c r="B86" s="1" t="s">
        <v>1539</v>
      </c>
      <c r="C86" s="1" t="s">
        <v>1538</v>
      </c>
      <c r="D86" s="1" t="s">
        <v>23037</v>
      </c>
      <c r="E86" s="1" t="s">
        <v>12</v>
      </c>
      <c r="F86" s="1">
        <v>38918</v>
      </c>
      <c r="G86" s="2">
        <v>14</v>
      </c>
      <c r="H86" s="1">
        <f>SUMIF('deals_closed '!D:D,A86,'deals_closed '!C:C)</f>
        <v>433083</v>
      </c>
      <c r="I86" s="1">
        <f>VLOOKUP(E86,'2018 commission structure'!$A$21:$I$24,9,FALSE)</f>
        <v>500000</v>
      </c>
      <c r="J86" s="1">
        <f t="shared" si="10"/>
        <v>625000</v>
      </c>
      <c r="K86" s="1">
        <f t="shared" si="11"/>
        <v>750000</v>
      </c>
      <c r="L86" s="1">
        <f t="shared" si="12"/>
        <v>1000000</v>
      </c>
      <c r="M86" s="16">
        <f t="shared" si="13"/>
        <v>0.86616599999999999</v>
      </c>
      <c r="N86" s="1" t="str">
        <f t="shared" si="14"/>
        <v>0-100%</v>
      </c>
      <c r="O86" s="1">
        <f>MIN($I86, $H86)*INDEX( '2018 commission structure'!$A$21:$I$24,
MATCH($E86,'2018 commission structure'!$A$21:$A$24,0),MATCH(O$1,'2018 commission structure'!$A$21:$I$21,0))</f>
        <v>43308.3</v>
      </c>
      <c r="P86" s="1">
        <f>IF($H86&gt;$I86, MIN($H86-$I86, J86-$I86)*
INDEX( '2018 commission structure'!$A$21:$I$24,
MATCH($E86,'2018 commission structure'!$A$21:$A$24, 0),
MATCH(P$1,'2018 commission structure'!$A$21:$I$21, 0)), 0)</f>
        <v>0</v>
      </c>
      <c r="Q86" s="1">
        <f>IF($H86&gt;J86, MIN($H86-J86, K86-J86)*
INDEX( '2018 commission structure'!$A$21:$I$24,
MATCH($E86,'2018 commission structure'!$A$21:$A$24, 0),
MATCH(Q$1,'2018 commission structure'!$A$21:$I$21, 0)), 0)</f>
        <v>0</v>
      </c>
      <c r="R86" s="1">
        <f>IF($H86&gt;K86, MIN($H86-K86, L86-K86)*
INDEX( '2018 commission structure'!$A$21:$I$24,
MATCH($E86,'2018 commission structure'!$A$21:$A$24, 0),
MATCH(R$1,'2018 commission structure'!$A$21:$I$21, 0)), 0)</f>
        <v>0</v>
      </c>
      <c r="S86" s="1">
        <f>IF($H86&gt;L86, ($H86-L86)*
INDEX( '2018 commission structure'!$A$21:$I$24,
MATCH($E86,'2018 commission structure'!$A$21:$A$24, 0),
MATCH(S$1,'2018 commission structure'!$A$21:$I$21, 0)), 0)</f>
        <v>0</v>
      </c>
      <c r="T86" s="1">
        <f t="shared" si="15"/>
        <v>43308.3</v>
      </c>
      <c r="U86" s="1">
        <f t="shared" si="16"/>
        <v>82226.3</v>
      </c>
      <c r="V86" s="16">
        <f t="shared" si="17"/>
        <v>5.2669644627084029</v>
      </c>
      <c r="W86" s="1">
        <f>MIN(H86,I86)*INDEX('2018 commission structure'!$A$15:$J$18,MATCH(Calculations!$E208,'2018 commission structure'!$A$15:$A$18,0),MATCH(Calculations!W$1,'2018 commission structure'!$A$15:$J$15,0))</f>
        <v>64962.45</v>
      </c>
      <c r="X86" s="1">
        <f>IF($H86&gt;I86,MIN($H86-I86,J86-I86))*INDEX('2018 commission structure'!$A$15:$J$18,MATCH(Calculations!$E208,'2018 commission structure'!$A$15:$A$18,0),MATCH(Calculations!X$1,'2018 commission structure'!$A$15:$J$15,0))</f>
        <v>0</v>
      </c>
      <c r="Y86" s="1">
        <f>IF($H86&gt;J86,MIN($H86-J86,K86-J86)*INDEX('2018 commission structure'!$A$15:$J$18,MATCH(Calculations!$E208,'2018 commission structure'!$A$15:$A$18,0),MATCH(Calculations!Y$1,'2018 commission structure'!$A$15:$J$15,0)),0)</f>
        <v>0</v>
      </c>
      <c r="Z86" s="1">
        <f>IF($H86&gt;K86,MIN($H86-K86,L86-K86)*INDEX('2018 commission structure'!$A$15:$J$18,MATCH(Calculations!$E208,'2018 commission structure'!$A$15:$A$18,0),MATCH(Calculations!Z$1,'2018 commission structure'!$A$15:$J$15,0)),0)</f>
        <v>0</v>
      </c>
      <c r="AA86" s="1">
        <f>IF($H86&gt;L86,($H86-L86)*INDEX('2018 commission structure'!$A$15:$J$18,MATCH(Calculations!$E208,'2018 commission structure'!$A$15:$A$18,0),MATCH(Calculations!AA$1,'2018 commission structure'!$A$15:$J$15,0)),0)</f>
        <v>0</v>
      </c>
      <c r="AB86" s="1">
        <f t="shared" si="18"/>
        <v>64962.45</v>
      </c>
      <c r="AC86" s="1">
        <f t="shared" si="19"/>
        <v>103880.45</v>
      </c>
    </row>
    <row r="87" spans="1:29" x14ac:dyDescent="0.3">
      <c r="A87" s="20">
        <v>9095573850</v>
      </c>
      <c r="B87" s="1" t="s">
        <v>730</v>
      </c>
      <c r="C87" s="1" t="s">
        <v>729</v>
      </c>
      <c r="D87" s="1" t="s">
        <v>22764</v>
      </c>
      <c r="E87" s="1" t="s">
        <v>12</v>
      </c>
      <c r="F87" s="1">
        <v>48251</v>
      </c>
      <c r="G87" s="2">
        <v>13</v>
      </c>
      <c r="H87" s="1">
        <f>SUMIF('deals_closed '!D:D,A87,'deals_closed '!C:C)</f>
        <v>436976</v>
      </c>
      <c r="I87" s="1">
        <f>VLOOKUP(E87,'2018 commission structure'!$A$21:$I$24,9,FALSE)</f>
        <v>500000</v>
      </c>
      <c r="J87" s="1">
        <f t="shared" si="10"/>
        <v>625000</v>
      </c>
      <c r="K87" s="1">
        <f t="shared" si="11"/>
        <v>750000</v>
      </c>
      <c r="L87" s="1">
        <f t="shared" si="12"/>
        <v>1000000</v>
      </c>
      <c r="M87" s="16">
        <f t="shared" si="13"/>
        <v>0.87395199999999995</v>
      </c>
      <c r="N87" s="1" t="str">
        <f t="shared" si="14"/>
        <v>0-100%</v>
      </c>
      <c r="O87" s="1">
        <f>MIN($I87, $H87)*INDEX( '2018 commission structure'!$A$21:$I$24,
MATCH($E87,'2018 commission structure'!$A$21:$A$24,0),MATCH(O$1,'2018 commission structure'!$A$21:$I$21,0))</f>
        <v>43697.600000000006</v>
      </c>
      <c r="P87" s="1">
        <f>IF($H87&gt;$I87, MIN($H87-$I87, J87-$I87)*
INDEX( '2018 commission structure'!$A$21:$I$24,
MATCH($E87,'2018 commission structure'!$A$21:$A$24, 0),
MATCH(P$1,'2018 commission structure'!$A$21:$I$21, 0)), 0)</f>
        <v>0</v>
      </c>
      <c r="Q87" s="1">
        <f>IF($H87&gt;J87, MIN($H87-J87, K87-J87)*
INDEX( '2018 commission structure'!$A$21:$I$24,
MATCH($E87,'2018 commission structure'!$A$21:$A$24, 0),
MATCH(Q$1,'2018 commission structure'!$A$21:$I$21, 0)), 0)</f>
        <v>0</v>
      </c>
      <c r="R87" s="1">
        <f>IF($H87&gt;K87, MIN($H87-K87, L87-K87)*
INDEX( '2018 commission structure'!$A$21:$I$24,
MATCH($E87,'2018 commission structure'!$A$21:$A$24, 0),
MATCH(R$1,'2018 commission structure'!$A$21:$I$21, 0)), 0)</f>
        <v>0</v>
      </c>
      <c r="S87" s="1">
        <f>IF($H87&gt;L87, ($H87-L87)*
INDEX( '2018 commission structure'!$A$21:$I$24,
MATCH($E87,'2018 commission structure'!$A$21:$A$24, 0),
MATCH(S$1,'2018 commission structure'!$A$21:$I$21, 0)), 0)</f>
        <v>0</v>
      </c>
      <c r="T87" s="1">
        <f t="shared" si="15"/>
        <v>43697.600000000006</v>
      </c>
      <c r="U87" s="1">
        <f t="shared" si="16"/>
        <v>91948.6</v>
      </c>
      <c r="V87" s="16">
        <f t="shared" si="17"/>
        <v>4.7523942724522179</v>
      </c>
      <c r="W87" s="1">
        <f>MIN(H87,I87)*INDEX('2018 commission structure'!$A$15:$J$18,MATCH(Calculations!$E630,'2018 commission structure'!$A$15:$A$18,0),MATCH(Calculations!W$1,'2018 commission structure'!$A$15:$J$15,0))</f>
        <v>52437.119999999995</v>
      </c>
      <c r="X87" s="1">
        <f>IF($H87&gt;I87,MIN($H87-I87,J87-I87))*INDEX('2018 commission structure'!$A$15:$J$18,MATCH(Calculations!$E630,'2018 commission structure'!$A$15:$A$18,0),MATCH(Calculations!X$1,'2018 commission structure'!$A$15:$J$15,0))</f>
        <v>0</v>
      </c>
      <c r="Y87" s="1">
        <f>IF($H87&gt;J87,MIN($H87-J87,K87-J87)*INDEX('2018 commission structure'!$A$15:$J$18,MATCH(Calculations!$E630,'2018 commission structure'!$A$15:$A$18,0),MATCH(Calculations!Y$1,'2018 commission structure'!$A$15:$J$15,0)),0)</f>
        <v>0</v>
      </c>
      <c r="Z87" s="1">
        <f>IF($H87&gt;K87,MIN($H87-K87,L87-K87)*INDEX('2018 commission structure'!$A$15:$J$18,MATCH(Calculations!$E630,'2018 commission structure'!$A$15:$A$18,0),MATCH(Calculations!Z$1,'2018 commission structure'!$A$15:$J$15,0)),0)</f>
        <v>0</v>
      </c>
      <c r="AA87" s="1">
        <f>IF($H87&gt;L87,($H87-L87)*INDEX('2018 commission structure'!$A$15:$J$18,MATCH(Calculations!$E630,'2018 commission structure'!$A$15:$A$18,0),MATCH(Calculations!AA$1,'2018 commission structure'!$A$15:$J$15,0)),0)</f>
        <v>0</v>
      </c>
      <c r="AB87" s="1">
        <f t="shared" si="18"/>
        <v>52437.119999999995</v>
      </c>
      <c r="AC87" s="1">
        <f t="shared" si="19"/>
        <v>100688.12</v>
      </c>
    </row>
    <row r="88" spans="1:29" x14ac:dyDescent="0.3">
      <c r="A88" s="20">
        <v>3075132195</v>
      </c>
      <c r="B88" s="1" t="s">
        <v>210</v>
      </c>
      <c r="C88" s="1" t="s">
        <v>209</v>
      </c>
      <c r="D88" s="1" t="s">
        <v>22918</v>
      </c>
      <c r="E88" s="1" t="s">
        <v>12</v>
      </c>
      <c r="F88" s="1">
        <v>43870</v>
      </c>
      <c r="G88" s="2">
        <v>15</v>
      </c>
      <c r="H88" s="1">
        <f>SUMIF('deals_closed '!D:D,A88,'deals_closed '!C:C)</f>
        <v>439483</v>
      </c>
      <c r="I88" s="1">
        <f>VLOOKUP(E88,'2018 commission structure'!$A$21:$I$24,9,FALSE)</f>
        <v>500000</v>
      </c>
      <c r="J88" s="1">
        <f t="shared" si="10"/>
        <v>625000</v>
      </c>
      <c r="K88" s="1">
        <f t="shared" si="11"/>
        <v>750000</v>
      </c>
      <c r="L88" s="1">
        <f t="shared" si="12"/>
        <v>1000000</v>
      </c>
      <c r="M88" s="16">
        <f t="shared" si="13"/>
        <v>0.87896600000000003</v>
      </c>
      <c r="N88" s="1" t="str">
        <f t="shared" si="14"/>
        <v>0-100%</v>
      </c>
      <c r="O88" s="1">
        <f>MIN($I88, $H88)*INDEX( '2018 commission structure'!$A$21:$I$24,
MATCH($E88,'2018 commission structure'!$A$21:$A$24,0),MATCH(O$1,'2018 commission structure'!$A$21:$I$21,0))</f>
        <v>43948.3</v>
      </c>
      <c r="P88" s="1">
        <f>IF($H88&gt;$I88, MIN($H88-$I88, J88-$I88)*
INDEX( '2018 commission structure'!$A$21:$I$24,
MATCH($E88,'2018 commission structure'!$A$21:$A$24, 0),
MATCH(P$1,'2018 commission structure'!$A$21:$I$21, 0)), 0)</f>
        <v>0</v>
      </c>
      <c r="Q88" s="1">
        <f>IF($H88&gt;J88, MIN($H88-J88, K88-J88)*
INDEX( '2018 commission structure'!$A$21:$I$24,
MATCH($E88,'2018 commission structure'!$A$21:$A$24, 0),
MATCH(Q$1,'2018 commission structure'!$A$21:$I$21, 0)), 0)</f>
        <v>0</v>
      </c>
      <c r="R88" s="1">
        <f>IF($H88&gt;K88, MIN($H88-K88, L88-K88)*
INDEX( '2018 commission structure'!$A$21:$I$24,
MATCH($E88,'2018 commission structure'!$A$21:$A$24, 0),
MATCH(R$1,'2018 commission structure'!$A$21:$I$21, 0)), 0)</f>
        <v>0</v>
      </c>
      <c r="S88" s="1">
        <f>IF($H88&gt;L88, ($H88-L88)*
INDEX( '2018 commission structure'!$A$21:$I$24,
MATCH($E88,'2018 commission structure'!$A$21:$A$24, 0),
MATCH(S$1,'2018 commission structure'!$A$21:$I$21, 0)), 0)</f>
        <v>0</v>
      </c>
      <c r="T88" s="1">
        <f t="shared" si="15"/>
        <v>43948.3</v>
      </c>
      <c r="U88" s="1">
        <f t="shared" si="16"/>
        <v>87818.3</v>
      </c>
      <c r="V88" s="16">
        <f t="shared" si="17"/>
        <v>5.0044580685346904</v>
      </c>
      <c r="W88" s="1">
        <f>MIN(H88,I88)*INDEX('2018 commission structure'!$A$15:$J$18,MATCH(Calculations!$E897,'2018 commission structure'!$A$15:$A$18,0),MATCH(Calculations!W$1,'2018 commission structure'!$A$15:$J$15,0))</f>
        <v>65922.45</v>
      </c>
      <c r="X88" s="1">
        <f>IF($H88&gt;I88,MIN($H88-I88,J88-I88))*INDEX('2018 commission structure'!$A$15:$J$18,MATCH(Calculations!$E897,'2018 commission structure'!$A$15:$A$18,0),MATCH(Calculations!X$1,'2018 commission structure'!$A$15:$J$15,0))</f>
        <v>0</v>
      </c>
      <c r="Y88" s="1">
        <f>IF($H88&gt;J88,MIN($H88-J88,K88-J88)*INDEX('2018 commission structure'!$A$15:$J$18,MATCH(Calculations!$E897,'2018 commission structure'!$A$15:$A$18,0),MATCH(Calculations!Y$1,'2018 commission structure'!$A$15:$J$15,0)),0)</f>
        <v>0</v>
      </c>
      <c r="Z88" s="1">
        <f>IF($H88&gt;K88,MIN($H88-K88,L88-K88)*INDEX('2018 commission structure'!$A$15:$J$18,MATCH(Calculations!$E897,'2018 commission structure'!$A$15:$A$18,0),MATCH(Calculations!Z$1,'2018 commission structure'!$A$15:$J$15,0)),0)</f>
        <v>0</v>
      </c>
      <c r="AA88" s="1">
        <f>IF($H88&gt;L88,($H88-L88)*INDEX('2018 commission structure'!$A$15:$J$18,MATCH(Calculations!$E897,'2018 commission structure'!$A$15:$A$18,0),MATCH(Calculations!AA$1,'2018 commission structure'!$A$15:$J$15,0)),0)</f>
        <v>0</v>
      </c>
      <c r="AB88" s="1">
        <f t="shared" si="18"/>
        <v>65922.45</v>
      </c>
      <c r="AC88" s="1">
        <f t="shared" si="19"/>
        <v>109792.45</v>
      </c>
    </row>
    <row r="89" spans="1:29" x14ac:dyDescent="0.3">
      <c r="A89" s="20">
        <v>7074056774</v>
      </c>
      <c r="B89" s="1" t="s">
        <v>1856</v>
      </c>
      <c r="C89" s="1" t="s">
        <v>1855</v>
      </c>
      <c r="D89" s="1" t="s">
        <v>22636</v>
      </c>
      <c r="E89" s="1" t="s">
        <v>3</v>
      </c>
      <c r="F89" s="1">
        <v>98182</v>
      </c>
      <c r="G89" s="2">
        <v>15</v>
      </c>
      <c r="H89" s="1">
        <f>SUMIF('deals_closed '!D:D,A89,'deals_closed '!C:C)</f>
        <v>540083</v>
      </c>
      <c r="I89" s="1">
        <f>VLOOKUP(E89,'2018 commission structure'!$A$21:$I$24,9,FALSE)</f>
        <v>750000</v>
      </c>
      <c r="J89" s="1">
        <f t="shared" si="10"/>
        <v>937500</v>
      </c>
      <c r="K89" s="1">
        <f t="shared" si="11"/>
        <v>1125000</v>
      </c>
      <c r="L89" s="1">
        <f t="shared" si="12"/>
        <v>1500000</v>
      </c>
      <c r="M89" s="16">
        <f t="shared" si="13"/>
        <v>0.72011066666666668</v>
      </c>
      <c r="N89" s="1" t="str">
        <f t="shared" si="14"/>
        <v>0-100%</v>
      </c>
      <c r="O89" s="1">
        <f>MIN($I89, $H89)*INDEX( '2018 commission structure'!$A$21:$I$24,
MATCH($E89,'2018 commission structure'!$A$21:$A$24,0),MATCH(O$1,'2018 commission structure'!$A$21:$I$21,0))</f>
        <v>81012.45</v>
      </c>
      <c r="P89" s="1">
        <f>IF($H89&gt;$I89, MIN($H89-$I89, J89-$I89)*
INDEX( '2018 commission structure'!$A$21:$I$24,
MATCH($E89,'2018 commission structure'!$A$21:$A$24, 0),
MATCH(P$1,'2018 commission structure'!$A$21:$I$21, 0)), 0)</f>
        <v>0</v>
      </c>
      <c r="Q89" s="1">
        <f>IF($H89&gt;J89, MIN($H89-J89, K89-J89)*
INDEX( '2018 commission structure'!$A$21:$I$24,
MATCH($E89,'2018 commission structure'!$A$21:$A$24, 0),
MATCH(Q$1,'2018 commission structure'!$A$21:$I$21, 0)), 0)</f>
        <v>0</v>
      </c>
      <c r="R89" s="1">
        <f>IF($H89&gt;K89, MIN($H89-K89, L89-K89)*
INDEX( '2018 commission structure'!$A$21:$I$24,
MATCH($E89,'2018 commission structure'!$A$21:$A$24, 0),
MATCH(R$1,'2018 commission structure'!$A$21:$I$21, 0)), 0)</f>
        <v>0</v>
      </c>
      <c r="S89" s="1">
        <f>IF($H89&gt;L89, ($H89-L89)*
INDEX( '2018 commission structure'!$A$21:$I$24,
MATCH($E89,'2018 commission structure'!$A$21:$A$24, 0),
MATCH(S$1,'2018 commission structure'!$A$21:$I$21, 0)), 0)</f>
        <v>0</v>
      </c>
      <c r="T89" s="1">
        <f t="shared" si="15"/>
        <v>81012.45</v>
      </c>
      <c r="U89" s="1">
        <f t="shared" si="16"/>
        <v>179194.45</v>
      </c>
      <c r="V89" s="16">
        <f t="shared" si="17"/>
        <v>3.0139493717578865</v>
      </c>
      <c r="W89" s="1">
        <f>MIN(H89,I89)*INDEX('2018 commission structure'!$A$15:$J$18,MATCH(Calculations!$E35,'2018 commission structure'!$A$15:$A$18,0),MATCH(Calculations!W$1,'2018 commission structure'!$A$15:$J$15,0))</f>
        <v>81012.45</v>
      </c>
      <c r="X89" s="1">
        <f>IF($H89&gt;I89,MIN($H89-I89,J89-I89))*INDEX('2018 commission structure'!$A$15:$J$18,MATCH(Calculations!$E35,'2018 commission structure'!$A$15:$A$18,0),MATCH(Calculations!X$1,'2018 commission structure'!$A$15:$J$15,0))</f>
        <v>0</v>
      </c>
      <c r="Y89" s="1">
        <f>IF($H89&gt;J89,MIN($H89-J89,K89-J89)*INDEX('2018 commission structure'!$A$15:$J$18,MATCH(Calculations!$E35,'2018 commission structure'!$A$15:$A$18,0),MATCH(Calculations!Y$1,'2018 commission structure'!$A$15:$J$15,0)),0)</f>
        <v>0</v>
      </c>
      <c r="Z89" s="1">
        <f>IF($H89&gt;K89,MIN($H89-K89,L89-K89)*INDEX('2018 commission structure'!$A$15:$J$18,MATCH(Calculations!$E35,'2018 commission structure'!$A$15:$A$18,0),MATCH(Calculations!Z$1,'2018 commission structure'!$A$15:$J$15,0)),0)</f>
        <v>0</v>
      </c>
      <c r="AA89" s="1">
        <f>IF($H89&gt;L89,($H89-L89)*INDEX('2018 commission structure'!$A$15:$J$18,MATCH(Calculations!$E35,'2018 commission structure'!$A$15:$A$18,0),MATCH(Calculations!AA$1,'2018 commission structure'!$A$15:$J$15,0)),0)</f>
        <v>0</v>
      </c>
      <c r="AB89" s="1">
        <f t="shared" si="18"/>
        <v>81012.45</v>
      </c>
      <c r="AC89" s="1">
        <f t="shared" si="19"/>
        <v>179194.45</v>
      </c>
    </row>
    <row r="90" spans="1:29" x14ac:dyDescent="0.3">
      <c r="A90" s="20">
        <v>6106380341</v>
      </c>
      <c r="B90" s="1" t="s">
        <v>58</v>
      </c>
      <c r="C90" s="1" t="s">
        <v>57</v>
      </c>
      <c r="D90" s="1" t="s">
        <v>22732</v>
      </c>
      <c r="E90" s="1" t="s">
        <v>0</v>
      </c>
      <c r="F90" s="1">
        <v>57050</v>
      </c>
      <c r="G90" s="2">
        <v>14</v>
      </c>
      <c r="H90" s="1">
        <f>SUMIF('deals_closed '!D:D,A90,'deals_closed '!C:C)</f>
        <v>412896</v>
      </c>
      <c r="I90" s="1">
        <f>VLOOKUP(E90,'2018 commission structure'!$A$21:$I$24,9,FALSE)</f>
        <v>600000</v>
      </c>
      <c r="J90" s="1">
        <f t="shared" si="10"/>
        <v>750000</v>
      </c>
      <c r="K90" s="1">
        <f t="shared" si="11"/>
        <v>900000</v>
      </c>
      <c r="L90" s="1">
        <f t="shared" si="12"/>
        <v>1200000</v>
      </c>
      <c r="M90" s="16">
        <f t="shared" si="13"/>
        <v>0.68815999999999999</v>
      </c>
      <c r="N90" s="1" t="str">
        <f t="shared" si="14"/>
        <v>0-100%</v>
      </c>
      <c r="O90" s="1">
        <f>MIN($I90, $H90)*INDEX( '2018 commission structure'!$A$21:$I$24,
MATCH($E90,'2018 commission structure'!$A$21:$A$24,0),MATCH(O$1,'2018 commission structure'!$A$21:$I$21,0))</f>
        <v>53676.480000000003</v>
      </c>
      <c r="P90" s="1">
        <f>IF($H90&gt;$I90, MIN($H90-$I90, J90-$I90)*
INDEX( '2018 commission structure'!$A$21:$I$24,
MATCH($E90,'2018 commission structure'!$A$21:$A$24, 0),
MATCH(P$1,'2018 commission structure'!$A$21:$I$21, 0)), 0)</f>
        <v>0</v>
      </c>
      <c r="Q90" s="1">
        <f>IF($H90&gt;J90, MIN($H90-J90, K90-J90)*
INDEX( '2018 commission structure'!$A$21:$I$24,
MATCH($E90,'2018 commission structure'!$A$21:$A$24, 0),
MATCH(Q$1,'2018 commission structure'!$A$21:$I$21, 0)), 0)</f>
        <v>0</v>
      </c>
      <c r="R90" s="1">
        <f>IF($H90&gt;K90, MIN($H90-K90, L90-K90)*
INDEX( '2018 commission structure'!$A$21:$I$24,
MATCH($E90,'2018 commission structure'!$A$21:$A$24, 0),
MATCH(R$1,'2018 commission structure'!$A$21:$I$21, 0)), 0)</f>
        <v>0</v>
      </c>
      <c r="S90" s="1">
        <f>IF($H90&gt;L90, ($H90-L90)*
INDEX( '2018 commission structure'!$A$21:$I$24,
MATCH($E90,'2018 commission structure'!$A$21:$A$24, 0),
MATCH(S$1,'2018 commission structure'!$A$21:$I$21, 0)), 0)</f>
        <v>0</v>
      </c>
      <c r="T90" s="1">
        <f t="shared" si="15"/>
        <v>53676.480000000003</v>
      </c>
      <c r="U90" s="1">
        <f t="shared" si="16"/>
        <v>110726.48000000001</v>
      </c>
      <c r="V90" s="16">
        <f t="shared" si="17"/>
        <v>3.7289725095568826</v>
      </c>
      <c r="W90" s="1">
        <f>MIN(H90,I90)*INDEX('2018 commission structure'!$A$15:$J$18,MATCH(Calculations!$E974,'2018 commission structure'!$A$15:$A$18,0),MATCH(Calculations!W$1,'2018 commission structure'!$A$15:$J$15,0))</f>
        <v>61934.399999999994</v>
      </c>
      <c r="X90" s="1">
        <f>IF($H90&gt;I90,MIN($H90-I90,J90-I90))*INDEX('2018 commission structure'!$A$15:$J$18,MATCH(Calculations!$E974,'2018 commission structure'!$A$15:$A$18,0),MATCH(Calculations!X$1,'2018 commission structure'!$A$15:$J$15,0))</f>
        <v>0</v>
      </c>
      <c r="Y90" s="1">
        <f>IF($H90&gt;J90,MIN($H90-J90,K90-J90)*INDEX('2018 commission structure'!$A$15:$J$18,MATCH(Calculations!$E974,'2018 commission structure'!$A$15:$A$18,0),MATCH(Calculations!Y$1,'2018 commission structure'!$A$15:$J$15,0)),0)</f>
        <v>0</v>
      </c>
      <c r="Z90" s="1">
        <f>IF($H90&gt;K90,MIN($H90-K90,L90-K90)*INDEX('2018 commission structure'!$A$15:$J$18,MATCH(Calculations!$E974,'2018 commission structure'!$A$15:$A$18,0),MATCH(Calculations!Z$1,'2018 commission structure'!$A$15:$J$15,0)),0)</f>
        <v>0</v>
      </c>
      <c r="AA90" s="1">
        <f>IF($H90&gt;L90,($H90-L90)*INDEX('2018 commission structure'!$A$15:$J$18,MATCH(Calculations!$E974,'2018 commission structure'!$A$15:$A$18,0),MATCH(Calculations!AA$1,'2018 commission structure'!$A$15:$J$15,0)),0)</f>
        <v>0</v>
      </c>
      <c r="AB90" s="1">
        <f t="shared" si="18"/>
        <v>61934.399999999994</v>
      </c>
      <c r="AC90" s="1">
        <f t="shared" si="19"/>
        <v>118984.4</v>
      </c>
    </row>
    <row r="91" spans="1:29" x14ac:dyDescent="0.3">
      <c r="A91" s="20">
        <v>6819637888</v>
      </c>
      <c r="B91" s="1" t="s">
        <v>1395</v>
      </c>
      <c r="C91" s="1" t="s">
        <v>1394</v>
      </c>
      <c r="D91" s="1" t="s">
        <v>22621</v>
      </c>
      <c r="E91" s="1" t="s">
        <v>12</v>
      </c>
      <c r="F91" s="1">
        <v>53401</v>
      </c>
      <c r="G91" s="2">
        <v>14</v>
      </c>
      <c r="H91" s="1">
        <f>SUMIF('deals_closed '!D:D,A91,'deals_closed '!C:C)</f>
        <v>445363</v>
      </c>
      <c r="I91" s="1">
        <f>VLOOKUP(E91,'2018 commission structure'!$A$21:$I$24,9,FALSE)</f>
        <v>500000</v>
      </c>
      <c r="J91" s="1">
        <f t="shared" si="10"/>
        <v>625000</v>
      </c>
      <c r="K91" s="1">
        <f t="shared" si="11"/>
        <v>750000</v>
      </c>
      <c r="L91" s="1">
        <f t="shared" si="12"/>
        <v>1000000</v>
      </c>
      <c r="M91" s="16">
        <f t="shared" si="13"/>
        <v>0.89072600000000002</v>
      </c>
      <c r="N91" s="1" t="str">
        <f t="shared" si="14"/>
        <v>0-100%</v>
      </c>
      <c r="O91" s="1">
        <f>MIN($I91, $H91)*INDEX( '2018 commission structure'!$A$21:$I$24,
MATCH($E91,'2018 commission structure'!$A$21:$A$24,0),MATCH(O$1,'2018 commission structure'!$A$21:$I$21,0))</f>
        <v>44536.3</v>
      </c>
      <c r="P91" s="1">
        <f>IF($H91&gt;$I91, MIN($H91-$I91, J91-$I91)*
INDEX( '2018 commission structure'!$A$21:$I$24,
MATCH($E91,'2018 commission structure'!$A$21:$A$24, 0),
MATCH(P$1,'2018 commission structure'!$A$21:$I$21, 0)), 0)</f>
        <v>0</v>
      </c>
      <c r="Q91" s="1">
        <f>IF($H91&gt;J91, MIN($H91-J91, K91-J91)*
INDEX( '2018 commission structure'!$A$21:$I$24,
MATCH($E91,'2018 commission structure'!$A$21:$A$24, 0),
MATCH(Q$1,'2018 commission structure'!$A$21:$I$21, 0)), 0)</f>
        <v>0</v>
      </c>
      <c r="R91" s="1">
        <f>IF($H91&gt;K91, MIN($H91-K91, L91-K91)*
INDEX( '2018 commission structure'!$A$21:$I$24,
MATCH($E91,'2018 commission structure'!$A$21:$A$24, 0),
MATCH(R$1,'2018 commission structure'!$A$21:$I$21, 0)), 0)</f>
        <v>0</v>
      </c>
      <c r="S91" s="1">
        <f>IF($H91&gt;L91, ($H91-L91)*
INDEX( '2018 commission structure'!$A$21:$I$24,
MATCH($E91,'2018 commission structure'!$A$21:$A$24, 0),
MATCH(S$1,'2018 commission structure'!$A$21:$I$21, 0)), 0)</f>
        <v>0</v>
      </c>
      <c r="T91" s="1">
        <f t="shared" si="15"/>
        <v>44536.3</v>
      </c>
      <c r="U91" s="1">
        <f t="shared" si="16"/>
        <v>97937.3</v>
      </c>
      <c r="V91" s="16">
        <f t="shared" si="17"/>
        <v>4.5474298352108953</v>
      </c>
      <c r="W91" s="1">
        <f>MIN(H91,I91)*INDEX('2018 commission structure'!$A$15:$J$18,MATCH(Calculations!$E284,'2018 commission structure'!$A$15:$A$18,0),MATCH(Calculations!W$1,'2018 commission structure'!$A$15:$J$15,0))</f>
        <v>66804.45</v>
      </c>
      <c r="X91" s="1">
        <f>IF($H91&gt;I91,MIN($H91-I91,J91-I91))*INDEX('2018 commission structure'!$A$15:$J$18,MATCH(Calculations!$E284,'2018 commission structure'!$A$15:$A$18,0),MATCH(Calculations!X$1,'2018 commission structure'!$A$15:$J$15,0))</f>
        <v>0</v>
      </c>
      <c r="Y91" s="1">
        <f>IF($H91&gt;J91,MIN($H91-J91,K91-J91)*INDEX('2018 commission structure'!$A$15:$J$18,MATCH(Calculations!$E284,'2018 commission structure'!$A$15:$A$18,0),MATCH(Calculations!Y$1,'2018 commission structure'!$A$15:$J$15,0)),0)</f>
        <v>0</v>
      </c>
      <c r="Z91" s="1">
        <f>IF($H91&gt;K91,MIN($H91-K91,L91-K91)*INDEX('2018 commission structure'!$A$15:$J$18,MATCH(Calculations!$E284,'2018 commission structure'!$A$15:$A$18,0),MATCH(Calculations!Z$1,'2018 commission structure'!$A$15:$J$15,0)),0)</f>
        <v>0</v>
      </c>
      <c r="AA91" s="1">
        <f>IF($H91&gt;L91,($H91-L91)*INDEX('2018 commission structure'!$A$15:$J$18,MATCH(Calculations!$E284,'2018 commission structure'!$A$15:$A$18,0),MATCH(Calculations!AA$1,'2018 commission structure'!$A$15:$J$15,0)),0)</f>
        <v>0</v>
      </c>
      <c r="AB91" s="1">
        <f t="shared" si="18"/>
        <v>66804.45</v>
      </c>
      <c r="AC91" s="1">
        <f t="shared" si="19"/>
        <v>120205.45</v>
      </c>
    </row>
    <row r="92" spans="1:29" x14ac:dyDescent="0.3">
      <c r="A92" s="20">
        <v>8694120054</v>
      </c>
      <c r="B92" s="1" t="s">
        <v>1593</v>
      </c>
      <c r="C92" s="1" t="s">
        <v>1592</v>
      </c>
      <c r="D92" s="1" t="s">
        <v>22457</v>
      </c>
      <c r="E92" s="1" t="s">
        <v>3</v>
      </c>
      <c r="F92" s="1">
        <v>114348</v>
      </c>
      <c r="G92" s="2">
        <v>22</v>
      </c>
      <c r="H92" s="1">
        <f>SUMIF('deals_closed '!D:D,A92,'deals_closed '!C:C)</f>
        <v>767904</v>
      </c>
      <c r="I92" s="1">
        <f>VLOOKUP(E92,'2018 commission structure'!$A$21:$I$24,9,FALSE)</f>
        <v>750000</v>
      </c>
      <c r="J92" s="1">
        <f t="shared" si="10"/>
        <v>937500</v>
      </c>
      <c r="K92" s="1">
        <f t="shared" si="11"/>
        <v>1125000</v>
      </c>
      <c r="L92" s="1">
        <f t="shared" si="12"/>
        <v>1500000</v>
      </c>
      <c r="M92" s="16">
        <f t="shared" si="13"/>
        <v>1.0238719999999999</v>
      </c>
      <c r="N92" s="1" t="str">
        <f t="shared" si="14"/>
        <v>100-125%</v>
      </c>
      <c r="O92" s="1">
        <f>MIN($I92, $H92)*INDEX( '2018 commission structure'!$A$21:$I$24,
MATCH($E92,'2018 commission structure'!$A$21:$A$24,0),MATCH(O$1,'2018 commission structure'!$A$21:$I$21,0))</f>
        <v>112500</v>
      </c>
      <c r="P92" s="1">
        <f>IF($H92&gt;$I92, MIN($H92-$I92, J92-$I92)*
INDEX( '2018 commission structure'!$A$21:$I$24,
MATCH($E92,'2018 commission structure'!$A$21:$A$24, 0),
MATCH(P$1,'2018 commission structure'!$A$21:$I$21, 0)), 0)</f>
        <v>3401.76</v>
      </c>
      <c r="Q92" s="1">
        <f>IF($H92&gt;J92, MIN($H92-J92, K92-J92)*
INDEX( '2018 commission structure'!$A$21:$I$24,
MATCH($E92,'2018 commission structure'!$A$21:$A$24, 0),
MATCH(Q$1,'2018 commission structure'!$A$21:$I$21, 0)), 0)</f>
        <v>0</v>
      </c>
      <c r="R92" s="1">
        <f>IF($H92&gt;K92, MIN($H92-K92, L92-K92)*
INDEX( '2018 commission structure'!$A$21:$I$24,
MATCH($E92,'2018 commission structure'!$A$21:$A$24, 0),
MATCH(R$1,'2018 commission structure'!$A$21:$I$21, 0)), 0)</f>
        <v>0</v>
      </c>
      <c r="S92" s="1">
        <f>IF($H92&gt;L92, ($H92-L92)*
INDEX( '2018 commission structure'!$A$21:$I$24,
MATCH($E92,'2018 commission structure'!$A$21:$A$24, 0),
MATCH(S$1,'2018 commission structure'!$A$21:$I$21, 0)), 0)</f>
        <v>0</v>
      </c>
      <c r="T92" s="1">
        <f t="shared" si="15"/>
        <v>115901.75999999999</v>
      </c>
      <c r="U92" s="1">
        <f t="shared" si="16"/>
        <v>230249.76</v>
      </c>
      <c r="V92" s="16">
        <f t="shared" si="17"/>
        <v>3.33509142419953</v>
      </c>
      <c r="W92" s="1">
        <f>MIN(H92,I92)*INDEX('2018 commission structure'!$A$15:$J$18,MATCH(Calculations!$E178,'2018 commission structure'!$A$15:$A$18,0),MATCH(Calculations!W$1,'2018 commission structure'!$A$15:$J$15,0))</f>
        <v>112500</v>
      </c>
      <c r="X92" s="1">
        <f>IF($H92&gt;I92,MIN($H92-I92,J92-I92))*INDEX('2018 commission structure'!$A$15:$J$18,MATCH(Calculations!$E178,'2018 commission structure'!$A$15:$A$18,0),MATCH(Calculations!X$1,'2018 commission structure'!$A$15:$J$15,0))</f>
        <v>3222.72</v>
      </c>
      <c r="Y92" s="1">
        <f>IF($H92&gt;J92,MIN($H92-J92,K92-J92)*INDEX('2018 commission structure'!$A$15:$J$18,MATCH(Calculations!$E178,'2018 commission structure'!$A$15:$A$18,0),MATCH(Calculations!Y$1,'2018 commission structure'!$A$15:$J$15,0)),0)</f>
        <v>0</v>
      </c>
      <c r="Z92" s="1">
        <f>IF($H92&gt;K92,MIN($H92-K92,L92-K92)*INDEX('2018 commission structure'!$A$15:$J$18,MATCH(Calculations!$E178,'2018 commission structure'!$A$15:$A$18,0),MATCH(Calculations!Z$1,'2018 commission structure'!$A$15:$J$15,0)),0)</f>
        <v>0</v>
      </c>
      <c r="AA92" s="1">
        <f>IF($H92&gt;L92,($H92-L92)*INDEX('2018 commission structure'!$A$15:$J$18,MATCH(Calculations!$E178,'2018 commission structure'!$A$15:$A$18,0),MATCH(Calculations!AA$1,'2018 commission structure'!$A$15:$J$15,0)),0)</f>
        <v>0</v>
      </c>
      <c r="AB92" s="1">
        <f t="shared" si="18"/>
        <v>115722.72</v>
      </c>
      <c r="AC92" s="1">
        <f t="shared" si="19"/>
        <v>230070.72</v>
      </c>
    </row>
    <row r="93" spans="1:29" x14ac:dyDescent="0.3">
      <c r="A93" s="20">
        <v>481875921</v>
      </c>
      <c r="B93" s="1" t="s">
        <v>1590</v>
      </c>
      <c r="C93" s="1" t="s">
        <v>1589</v>
      </c>
      <c r="D93" s="1" t="s">
        <v>23287</v>
      </c>
      <c r="E93" s="1" t="s">
        <v>3</v>
      </c>
      <c r="F93" s="1">
        <v>84575</v>
      </c>
      <c r="G93" s="2">
        <v>16</v>
      </c>
      <c r="H93" s="1">
        <f>SUMIF('deals_closed '!D:D,A93,'deals_closed '!C:C)</f>
        <v>540953</v>
      </c>
      <c r="I93" s="1">
        <f>VLOOKUP(E93,'2018 commission structure'!$A$21:$I$24,9,FALSE)</f>
        <v>750000</v>
      </c>
      <c r="J93" s="1">
        <f t="shared" si="10"/>
        <v>937500</v>
      </c>
      <c r="K93" s="1">
        <f t="shared" si="11"/>
        <v>1125000</v>
      </c>
      <c r="L93" s="1">
        <f t="shared" si="12"/>
        <v>1500000</v>
      </c>
      <c r="M93" s="16">
        <f t="shared" si="13"/>
        <v>0.72127066666666662</v>
      </c>
      <c r="N93" s="1" t="str">
        <f t="shared" si="14"/>
        <v>0-100%</v>
      </c>
      <c r="O93" s="1">
        <f>MIN($I93, $H93)*INDEX( '2018 commission structure'!$A$21:$I$24,
MATCH($E93,'2018 commission structure'!$A$21:$A$24,0),MATCH(O$1,'2018 commission structure'!$A$21:$I$21,0))</f>
        <v>81142.95</v>
      </c>
      <c r="P93" s="1">
        <f>IF($H93&gt;$I93, MIN($H93-$I93, J93-$I93)*
INDEX( '2018 commission structure'!$A$21:$I$24,
MATCH($E93,'2018 commission structure'!$A$21:$A$24, 0),
MATCH(P$1,'2018 commission structure'!$A$21:$I$21, 0)), 0)</f>
        <v>0</v>
      </c>
      <c r="Q93" s="1">
        <f>IF($H93&gt;J93, MIN($H93-J93, K93-J93)*
INDEX( '2018 commission structure'!$A$21:$I$24,
MATCH($E93,'2018 commission structure'!$A$21:$A$24, 0),
MATCH(Q$1,'2018 commission structure'!$A$21:$I$21, 0)), 0)</f>
        <v>0</v>
      </c>
      <c r="R93" s="1">
        <f>IF($H93&gt;K93, MIN($H93-K93, L93-K93)*
INDEX( '2018 commission structure'!$A$21:$I$24,
MATCH($E93,'2018 commission structure'!$A$21:$A$24, 0),
MATCH(R$1,'2018 commission structure'!$A$21:$I$21, 0)), 0)</f>
        <v>0</v>
      </c>
      <c r="S93" s="1">
        <f>IF($H93&gt;L93, ($H93-L93)*
INDEX( '2018 commission structure'!$A$21:$I$24,
MATCH($E93,'2018 commission structure'!$A$21:$A$24, 0),
MATCH(S$1,'2018 commission structure'!$A$21:$I$21, 0)), 0)</f>
        <v>0</v>
      </c>
      <c r="T93" s="1">
        <f t="shared" si="15"/>
        <v>81142.95</v>
      </c>
      <c r="U93" s="1">
        <f t="shared" si="16"/>
        <v>165717.95000000001</v>
      </c>
      <c r="V93" s="16">
        <f t="shared" si="17"/>
        <v>3.2642993713113153</v>
      </c>
      <c r="W93" s="1">
        <f>MIN(H93,I93)*INDEX('2018 commission structure'!$A$15:$J$18,MATCH(Calculations!$E180,'2018 commission structure'!$A$15:$A$18,0),MATCH(Calculations!W$1,'2018 commission structure'!$A$15:$J$15,0))</f>
        <v>81142.95</v>
      </c>
      <c r="X93" s="1">
        <f>IF($H93&gt;I93,MIN($H93-I93,J93-I93))*INDEX('2018 commission structure'!$A$15:$J$18,MATCH(Calculations!$E180,'2018 commission structure'!$A$15:$A$18,0),MATCH(Calculations!X$1,'2018 commission structure'!$A$15:$J$15,0))</f>
        <v>0</v>
      </c>
      <c r="Y93" s="1">
        <f>IF($H93&gt;J93,MIN($H93-J93,K93-J93)*INDEX('2018 commission structure'!$A$15:$J$18,MATCH(Calculations!$E180,'2018 commission structure'!$A$15:$A$18,0),MATCH(Calculations!Y$1,'2018 commission structure'!$A$15:$J$15,0)),0)</f>
        <v>0</v>
      </c>
      <c r="Z93" s="1">
        <f>IF($H93&gt;K93,MIN($H93-K93,L93-K93)*INDEX('2018 commission structure'!$A$15:$J$18,MATCH(Calculations!$E180,'2018 commission structure'!$A$15:$A$18,0),MATCH(Calculations!Z$1,'2018 commission structure'!$A$15:$J$15,0)),0)</f>
        <v>0</v>
      </c>
      <c r="AA93" s="1">
        <f>IF($H93&gt;L93,($H93-L93)*INDEX('2018 commission structure'!$A$15:$J$18,MATCH(Calculations!$E180,'2018 commission structure'!$A$15:$A$18,0),MATCH(Calculations!AA$1,'2018 commission structure'!$A$15:$J$15,0)),0)</f>
        <v>0</v>
      </c>
      <c r="AB93" s="1">
        <f t="shared" si="18"/>
        <v>81142.95</v>
      </c>
      <c r="AC93" s="1">
        <f t="shared" si="19"/>
        <v>165717.95000000001</v>
      </c>
    </row>
    <row r="94" spans="1:29" x14ac:dyDescent="0.3">
      <c r="A94" s="20">
        <v>9369490930</v>
      </c>
      <c r="B94" s="1" t="s">
        <v>867</v>
      </c>
      <c r="C94" s="1" t="s">
        <v>866</v>
      </c>
      <c r="D94" s="1" t="s">
        <v>22827</v>
      </c>
      <c r="E94" s="1" t="s">
        <v>12</v>
      </c>
      <c r="F94" s="1">
        <v>47086</v>
      </c>
      <c r="G94" s="2">
        <v>14</v>
      </c>
      <c r="H94" s="1">
        <f>SUMIF('deals_closed '!D:D,A94,'deals_closed '!C:C)</f>
        <v>445836</v>
      </c>
      <c r="I94" s="1">
        <f>VLOOKUP(E94,'2018 commission structure'!$A$21:$I$24,9,FALSE)</f>
        <v>500000</v>
      </c>
      <c r="J94" s="1">
        <f t="shared" si="10"/>
        <v>625000</v>
      </c>
      <c r="K94" s="1">
        <f t="shared" si="11"/>
        <v>750000</v>
      </c>
      <c r="L94" s="1">
        <f t="shared" si="12"/>
        <v>1000000</v>
      </c>
      <c r="M94" s="16">
        <f t="shared" si="13"/>
        <v>0.89167200000000002</v>
      </c>
      <c r="N94" s="1" t="str">
        <f t="shared" si="14"/>
        <v>0-100%</v>
      </c>
      <c r="O94" s="1">
        <f>MIN($I94, $H94)*INDEX( '2018 commission structure'!$A$21:$I$24,
MATCH($E94,'2018 commission structure'!$A$21:$A$24,0),MATCH(O$1,'2018 commission structure'!$A$21:$I$21,0))</f>
        <v>44583.600000000006</v>
      </c>
      <c r="P94" s="1">
        <f>IF($H94&gt;$I94, MIN($H94-$I94, J94-$I94)*
INDEX( '2018 commission structure'!$A$21:$I$24,
MATCH($E94,'2018 commission structure'!$A$21:$A$24, 0),
MATCH(P$1,'2018 commission structure'!$A$21:$I$21, 0)), 0)</f>
        <v>0</v>
      </c>
      <c r="Q94" s="1">
        <f>IF($H94&gt;J94, MIN($H94-J94, K94-J94)*
INDEX( '2018 commission structure'!$A$21:$I$24,
MATCH($E94,'2018 commission structure'!$A$21:$A$24, 0),
MATCH(Q$1,'2018 commission structure'!$A$21:$I$21, 0)), 0)</f>
        <v>0</v>
      </c>
      <c r="R94" s="1">
        <f>IF($H94&gt;K94, MIN($H94-K94, L94-K94)*
INDEX( '2018 commission structure'!$A$21:$I$24,
MATCH($E94,'2018 commission structure'!$A$21:$A$24, 0),
MATCH(R$1,'2018 commission structure'!$A$21:$I$21, 0)), 0)</f>
        <v>0</v>
      </c>
      <c r="S94" s="1">
        <f>IF($H94&gt;L94, ($H94-L94)*
INDEX( '2018 commission structure'!$A$21:$I$24,
MATCH($E94,'2018 commission structure'!$A$21:$A$24, 0),
MATCH(S$1,'2018 commission structure'!$A$21:$I$21, 0)), 0)</f>
        <v>0</v>
      </c>
      <c r="T94" s="1">
        <f t="shared" si="15"/>
        <v>44583.600000000006</v>
      </c>
      <c r="U94" s="1">
        <f t="shared" si="16"/>
        <v>91669.6</v>
      </c>
      <c r="V94" s="16">
        <f t="shared" si="17"/>
        <v>4.8635098222311433</v>
      </c>
      <c r="W94" s="1">
        <f>MIN(H94,I94)*INDEX('2018 commission structure'!$A$15:$J$18,MATCH(Calculations!$E559,'2018 commission structure'!$A$15:$A$18,0),MATCH(Calculations!W$1,'2018 commission structure'!$A$15:$J$15,0))</f>
        <v>66875.399999999994</v>
      </c>
      <c r="X94" s="1">
        <f>IF($H94&gt;I94,MIN($H94-I94,J94-I94))*INDEX('2018 commission structure'!$A$15:$J$18,MATCH(Calculations!$E559,'2018 commission structure'!$A$15:$A$18,0),MATCH(Calculations!X$1,'2018 commission structure'!$A$15:$J$15,0))</f>
        <v>0</v>
      </c>
      <c r="Y94" s="1">
        <f>IF($H94&gt;J94,MIN($H94-J94,K94-J94)*INDEX('2018 commission structure'!$A$15:$J$18,MATCH(Calculations!$E559,'2018 commission structure'!$A$15:$A$18,0),MATCH(Calculations!Y$1,'2018 commission structure'!$A$15:$J$15,0)),0)</f>
        <v>0</v>
      </c>
      <c r="Z94" s="1">
        <f>IF($H94&gt;K94,MIN($H94-K94,L94-K94)*INDEX('2018 commission structure'!$A$15:$J$18,MATCH(Calculations!$E559,'2018 commission structure'!$A$15:$A$18,0),MATCH(Calculations!Z$1,'2018 commission structure'!$A$15:$J$15,0)),0)</f>
        <v>0</v>
      </c>
      <c r="AA94" s="1">
        <f>IF($H94&gt;L94,($H94-L94)*INDEX('2018 commission structure'!$A$15:$J$18,MATCH(Calculations!$E559,'2018 commission structure'!$A$15:$A$18,0),MATCH(Calculations!AA$1,'2018 commission structure'!$A$15:$J$15,0)),0)</f>
        <v>0</v>
      </c>
      <c r="AB94" s="1">
        <f t="shared" si="18"/>
        <v>66875.399999999994</v>
      </c>
      <c r="AC94" s="1">
        <f t="shared" si="19"/>
        <v>113961.4</v>
      </c>
    </row>
    <row r="95" spans="1:29" x14ac:dyDescent="0.3">
      <c r="A95" s="20">
        <v>3235176993</v>
      </c>
      <c r="B95" s="1" t="s">
        <v>910</v>
      </c>
      <c r="C95" s="1" t="s">
        <v>909</v>
      </c>
      <c r="D95" s="1" t="s">
        <v>22450</v>
      </c>
      <c r="E95" s="1" t="s">
        <v>12</v>
      </c>
      <c r="F95" s="1">
        <v>60549</v>
      </c>
      <c r="G95" s="2">
        <v>15</v>
      </c>
      <c r="H95" s="1">
        <f>SUMIF('deals_closed '!D:D,A95,'deals_closed '!C:C)</f>
        <v>451004</v>
      </c>
      <c r="I95" s="1">
        <f>VLOOKUP(E95,'2018 commission structure'!$A$21:$I$24,9,FALSE)</f>
        <v>500000</v>
      </c>
      <c r="J95" s="1">
        <f t="shared" si="10"/>
        <v>625000</v>
      </c>
      <c r="K95" s="1">
        <f t="shared" si="11"/>
        <v>750000</v>
      </c>
      <c r="L95" s="1">
        <f t="shared" si="12"/>
        <v>1000000</v>
      </c>
      <c r="M95" s="16">
        <f t="shared" si="13"/>
        <v>0.90200800000000003</v>
      </c>
      <c r="N95" s="1" t="str">
        <f t="shared" si="14"/>
        <v>0-100%</v>
      </c>
      <c r="O95" s="1">
        <f>MIN($I95, $H95)*INDEX( '2018 commission structure'!$A$21:$I$24,
MATCH($E95,'2018 commission structure'!$A$21:$A$24,0),MATCH(O$1,'2018 commission structure'!$A$21:$I$21,0))</f>
        <v>45100.4</v>
      </c>
      <c r="P95" s="1">
        <f>IF($H95&gt;$I95, MIN($H95-$I95, J95-$I95)*
INDEX( '2018 commission structure'!$A$21:$I$24,
MATCH($E95,'2018 commission structure'!$A$21:$A$24, 0),
MATCH(P$1,'2018 commission structure'!$A$21:$I$21, 0)), 0)</f>
        <v>0</v>
      </c>
      <c r="Q95" s="1">
        <f>IF($H95&gt;J95, MIN($H95-J95, K95-J95)*
INDEX( '2018 commission structure'!$A$21:$I$24,
MATCH($E95,'2018 commission structure'!$A$21:$A$24, 0),
MATCH(Q$1,'2018 commission structure'!$A$21:$I$21, 0)), 0)</f>
        <v>0</v>
      </c>
      <c r="R95" s="1">
        <f>IF($H95&gt;K95, MIN($H95-K95, L95-K95)*
INDEX( '2018 commission structure'!$A$21:$I$24,
MATCH($E95,'2018 commission structure'!$A$21:$A$24, 0),
MATCH(R$1,'2018 commission structure'!$A$21:$I$21, 0)), 0)</f>
        <v>0</v>
      </c>
      <c r="S95" s="1">
        <f>IF($H95&gt;L95, ($H95-L95)*
INDEX( '2018 commission structure'!$A$21:$I$24,
MATCH($E95,'2018 commission structure'!$A$21:$A$24, 0),
MATCH(S$1,'2018 commission structure'!$A$21:$I$21, 0)), 0)</f>
        <v>0</v>
      </c>
      <c r="T95" s="1">
        <f t="shared" si="15"/>
        <v>45100.4</v>
      </c>
      <c r="U95" s="1">
        <f t="shared" si="16"/>
        <v>105649.4</v>
      </c>
      <c r="V95" s="16">
        <f t="shared" si="17"/>
        <v>4.2688742198251957</v>
      </c>
      <c r="W95" s="1">
        <f>MIN(H95,I95)*INDEX('2018 commission structure'!$A$15:$J$18,MATCH(Calculations!$E537,'2018 commission structure'!$A$15:$A$18,0),MATCH(Calculations!W$1,'2018 commission structure'!$A$15:$J$15,0))</f>
        <v>67650.599999999991</v>
      </c>
      <c r="X95" s="1">
        <f>IF($H95&gt;I95,MIN($H95-I95,J95-I95))*INDEX('2018 commission structure'!$A$15:$J$18,MATCH(Calculations!$E537,'2018 commission structure'!$A$15:$A$18,0),MATCH(Calculations!X$1,'2018 commission structure'!$A$15:$J$15,0))</f>
        <v>0</v>
      </c>
      <c r="Y95" s="1">
        <f>IF($H95&gt;J95,MIN($H95-J95,K95-J95)*INDEX('2018 commission structure'!$A$15:$J$18,MATCH(Calculations!$E537,'2018 commission structure'!$A$15:$A$18,0),MATCH(Calculations!Y$1,'2018 commission structure'!$A$15:$J$15,0)),0)</f>
        <v>0</v>
      </c>
      <c r="Z95" s="1">
        <f>IF($H95&gt;K95,MIN($H95-K95,L95-K95)*INDEX('2018 commission structure'!$A$15:$J$18,MATCH(Calculations!$E537,'2018 commission structure'!$A$15:$A$18,0),MATCH(Calculations!Z$1,'2018 commission structure'!$A$15:$J$15,0)),0)</f>
        <v>0</v>
      </c>
      <c r="AA95" s="1">
        <f>IF($H95&gt;L95,($H95-L95)*INDEX('2018 commission structure'!$A$15:$J$18,MATCH(Calculations!$E537,'2018 commission structure'!$A$15:$A$18,0),MATCH(Calculations!AA$1,'2018 commission structure'!$A$15:$J$15,0)),0)</f>
        <v>0</v>
      </c>
      <c r="AB95" s="1">
        <f t="shared" si="18"/>
        <v>67650.599999999991</v>
      </c>
      <c r="AC95" s="1">
        <f t="shared" si="19"/>
        <v>128199.59999999999</v>
      </c>
    </row>
    <row r="96" spans="1:29" x14ac:dyDescent="0.3">
      <c r="A96" s="20">
        <v>9686840923</v>
      </c>
      <c r="B96" s="1" t="s">
        <v>1845</v>
      </c>
      <c r="C96" s="1" t="s">
        <v>1844</v>
      </c>
      <c r="D96" s="1" t="s">
        <v>22354</v>
      </c>
      <c r="E96" s="1" t="s">
        <v>3</v>
      </c>
      <c r="F96" s="1">
        <v>79755</v>
      </c>
      <c r="G96" s="2">
        <v>15</v>
      </c>
      <c r="H96" s="1">
        <f>SUMIF('deals_closed '!D:D,A96,'deals_closed '!C:C)</f>
        <v>573607</v>
      </c>
      <c r="I96" s="1">
        <f>VLOOKUP(E96,'2018 commission structure'!$A$21:$I$24,9,FALSE)</f>
        <v>750000</v>
      </c>
      <c r="J96" s="1">
        <f t="shared" si="10"/>
        <v>937500</v>
      </c>
      <c r="K96" s="1">
        <f t="shared" si="11"/>
        <v>1125000</v>
      </c>
      <c r="L96" s="1">
        <f t="shared" si="12"/>
        <v>1500000</v>
      </c>
      <c r="M96" s="16">
        <f t="shared" si="13"/>
        <v>0.76480933333333334</v>
      </c>
      <c r="N96" s="1" t="str">
        <f t="shared" si="14"/>
        <v>0-100%</v>
      </c>
      <c r="O96" s="1">
        <f>MIN($I96, $H96)*INDEX( '2018 commission structure'!$A$21:$I$24,
MATCH($E96,'2018 commission structure'!$A$21:$A$24,0),MATCH(O$1,'2018 commission structure'!$A$21:$I$21,0))</f>
        <v>86041.05</v>
      </c>
      <c r="P96" s="1">
        <f>IF($H96&gt;$I96, MIN($H96-$I96, J96-$I96)*
INDEX( '2018 commission structure'!$A$21:$I$24,
MATCH($E96,'2018 commission structure'!$A$21:$A$24, 0),
MATCH(P$1,'2018 commission structure'!$A$21:$I$21, 0)), 0)</f>
        <v>0</v>
      </c>
      <c r="Q96" s="1">
        <f>IF($H96&gt;J96, MIN($H96-J96, K96-J96)*
INDEX( '2018 commission structure'!$A$21:$I$24,
MATCH($E96,'2018 commission structure'!$A$21:$A$24, 0),
MATCH(Q$1,'2018 commission structure'!$A$21:$I$21, 0)), 0)</f>
        <v>0</v>
      </c>
      <c r="R96" s="1">
        <f>IF($H96&gt;K96, MIN($H96-K96, L96-K96)*
INDEX( '2018 commission structure'!$A$21:$I$24,
MATCH($E96,'2018 commission structure'!$A$21:$A$24, 0),
MATCH(R$1,'2018 commission structure'!$A$21:$I$21, 0)), 0)</f>
        <v>0</v>
      </c>
      <c r="S96" s="1">
        <f>IF($H96&gt;L96, ($H96-L96)*
INDEX( '2018 commission structure'!$A$21:$I$24,
MATCH($E96,'2018 commission structure'!$A$21:$A$24, 0),
MATCH(S$1,'2018 commission structure'!$A$21:$I$21, 0)), 0)</f>
        <v>0</v>
      </c>
      <c r="T96" s="1">
        <f t="shared" si="15"/>
        <v>86041.05</v>
      </c>
      <c r="U96" s="1">
        <f t="shared" si="16"/>
        <v>165796.04999999999</v>
      </c>
      <c r="V96" s="16">
        <f t="shared" si="17"/>
        <v>3.4597145106894889</v>
      </c>
      <c r="W96" s="1">
        <f>MIN(H96,I96)*INDEX('2018 commission structure'!$A$15:$J$18,MATCH(Calculations!$E42,'2018 commission structure'!$A$15:$A$18,0),MATCH(Calculations!W$1,'2018 commission structure'!$A$15:$J$15,0))</f>
        <v>86041.05</v>
      </c>
      <c r="X96" s="1">
        <f>IF($H96&gt;I96,MIN($H96-I96,J96-I96))*INDEX('2018 commission structure'!$A$15:$J$18,MATCH(Calculations!$E42,'2018 commission structure'!$A$15:$A$18,0),MATCH(Calculations!X$1,'2018 commission structure'!$A$15:$J$15,0))</f>
        <v>0</v>
      </c>
      <c r="Y96" s="1">
        <f>IF($H96&gt;J96,MIN($H96-J96,K96-J96)*INDEX('2018 commission structure'!$A$15:$J$18,MATCH(Calculations!$E42,'2018 commission structure'!$A$15:$A$18,0),MATCH(Calculations!Y$1,'2018 commission structure'!$A$15:$J$15,0)),0)</f>
        <v>0</v>
      </c>
      <c r="Z96" s="1">
        <f>IF($H96&gt;K96,MIN($H96-K96,L96-K96)*INDEX('2018 commission structure'!$A$15:$J$18,MATCH(Calculations!$E42,'2018 commission structure'!$A$15:$A$18,0),MATCH(Calculations!Z$1,'2018 commission structure'!$A$15:$J$15,0)),0)</f>
        <v>0</v>
      </c>
      <c r="AA96" s="1">
        <f>IF($H96&gt;L96,($H96-L96)*INDEX('2018 commission structure'!$A$15:$J$18,MATCH(Calculations!$E42,'2018 commission structure'!$A$15:$A$18,0),MATCH(Calculations!AA$1,'2018 commission structure'!$A$15:$J$15,0)),0)</f>
        <v>0</v>
      </c>
      <c r="AB96" s="1">
        <f t="shared" si="18"/>
        <v>86041.05</v>
      </c>
      <c r="AC96" s="1">
        <f t="shared" si="19"/>
        <v>165796.04999999999</v>
      </c>
    </row>
    <row r="97" spans="1:29" x14ac:dyDescent="0.3">
      <c r="A97" s="20">
        <v>19662963</v>
      </c>
      <c r="B97" s="1" t="s">
        <v>1408</v>
      </c>
      <c r="C97" s="1" t="s">
        <v>1407</v>
      </c>
      <c r="D97" s="1" t="s">
        <v>22418</v>
      </c>
      <c r="E97" s="1" t="s">
        <v>12</v>
      </c>
      <c r="F97" s="1">
        <v>61944</v>
      </c>
      <c r="G97" s="2">
        <v>14</v>
      </c>
      <c r="H97" s="1">
        <f>SUMIF('deals_closed '!D:D,A97,'deals_closed '!C:C)</f>
        <v>458541</v>
      </c>
      <c r="I97" s="1">
        <f>VLOOKUP(E97,'2018 commission structure'!$A$21:$I$24,9,FALSE)</f>
        <v>500000</v>
      </c>
      <c r="J97" s="1">
        <f t="shared" si="10"/>
        <v>625000</v>
      </c>
      <c r="K97" s="1">
        <f t="shared" si="11"/>
        <v>750000</v>
      </c>
      <c r="L97" s="1">
        <f t="shared" si="12"/>
        <v>1000000</v>
      </c>
      <c r="M97" s="16">
        <f t="shared" si="13"/>
        <v>0.91708199999999995</v>
      </c>
      <c r="N97" s="1" t="str">
        <f t="shared" si="14"/>
        <v>0-100%</v>
      </c>
      <c r="O97" s="1">
        <f>MIN($I97, $H97)*INDEX( '2018 commission structure'!$A$21:$I$24,
MATCH($E97,'2018 commission structure'!$A$21:$A$24,0),MATCH(O$1,'2018 commission structure'!$A$21:$I$21,0))</f>
        <v>45854.100000000006</v>
      </c>
      <c r="P97" s="1">
        <f>IF($H97&gt;$I97, MIN($H97-$I97, J97-$I97)*
INDEX( '2018 commission structure'!$A$21:$I$24,
MATCH($E97,'2018 commission structure'!$A$21:$A$24, 0),
MATCH(P$1,'2018 commission structure'!$A$21:$I$21, 0)), 0)</f>
        <v>0</v>
      </c>
      <c r="Q97" s="1">
        <f>IF($H97&gt;J97, MIN($H97-J97, K97-J97)*
INDEX( '2018 commission structure'!$A$21:$I$24,
MATCH($E97,'2018 commission structure'!$A$21:$A$24, 0),
MATCH(Q$1,'2018 commission structure'!$A$21:$I$21, 0)), 0)</f>
        <v>0</v>
      </c>
      <c r="R97" s="1">
        <f>IF($H97&gt;K97, MIN($H97-K97, L97-K97)*
INDEX( '2018 commission structure'!$A$21:$I$24,
MATCH($E97,'2018 commission structure'!$A$21:$A$24, 0),
MATCH(R$1,'2018 commission structure'!$A$21:$I$21, 0)), 0)</f>
        <v>0</v>
      </c>
      <c r="S97" s="1">
        <f>IF($H97&gt;L97, ($H97-L97)*
INDEX( '2018 commission structure'!$A$21:$I$24,
MATCH($E97,'2018 commission structure'!$A$21:$A$24, 0),
MATCH(S$1,'2018 commission structure'!$A$21:$I$21, 0)), 0)</f>
        <v>0</v>
      </c>
      <c r="T97" s="1">
        <f t="shared" si="15"/>
        <v>45854.100000000006</v>
      </c>
      <c r="U97" s="1">
        <f t="shared" si="16"/>
        <v>107798.1</v>
      </c>
      <c r="V97" s="16">
        <f t="shared" si="17"/>
        <v>4.2537020596837971</v>
      </c>
      <c r="W97" s="1">
        <f>MIN(H97,I97)*INDEX('2018 commission structure'!$A$15:$J$18,MATCH(Calculations!$E277,'2018 commission structure'!$A$15:$A$18,0),MATCH(Calculations!W$1,'2018 commission structure'!$A$15:$J$15,0))</f>
        <v>68781.149999999994</v>
      </c>
      <c r="X97" s="1">
        <f>IF($H97&gt;I97,MIN($H97-I97,J97-I97))*INDEX('2018 commission structure'!$A$15:$J$18,MATCH(Calculations!$E277,'2018 commission structure'!$A$15:$A$18,0),MATCH(Calculations!X$1,'2018 commission structure'!$A$15:$J$15,0))</f>
        <v>0</v>
      </c>
      <c r="Y97" s="1">
        <f>IF($H97&gt;J97,MIN($H97-J97,K97-J97)*INDEX('2018 commission structure'!$A$15:$J$18,MATCH(Calculations!$E277,'2018 commission structure'!$A$15:$A$18,0),MATCH(Calculations!Y$1,'2018 commission structure'!$A$15:$J$15,0)),0)</f>
        <v>0</v>
      </c>
      <c r="Z97" s="1">
        <f>IF($H97&gt;K97,MIN($H97-K97,L97-K97)*INDEX('2018 commission structure'!$A$15:$J$18,MATCH(Calculations!$E277,'2018 commission structure'!$A$15:$A$18,0),MATCH(Calculations!Z$1,'2018 commission structure'!$A$15:$J$15,0)),0)</f>
        <v>0</v>
      </c>
      <c r="AA97" s="1">
        <f>IF($H97&gt;L97,($H97-L97)*INDEX('2018 commission structure'!$A$15:$J$18,MATCH(Calculations!$E277,'2018 commission structure'!$A$15:$A$18,0),MATCH(Calculations!AA$1,'2018 commission structure'!$A$15:$J$15,0)),0)</f>
        <v>0</v>
      </c>
      <c r="AB97" s="1">
        <f t="shared" si="18"/>
        <v>68781.149999999994</v>
      </c>
      <c r="AC97" s="1">
        <f t="shared" si="19"/>
        <v>130725.15</v>
      </c>
    </row>
    <row r="98" spans="1:29" x14ac:dyDescent="0.3">
      <c r="A98" s="20">
        <v>2456061896</v>
      </c>
      <c r="B98" s="1" t="s">
        <v>459</v>
      </c>
      <c r="C98" s="1" t="s">
        <v>458</v>
      </c>
      <c r="D98" s="1" t="s">
        <v>23276</v>
      </c>
      <c r="E98" s="1" t="s">
        <v>12</v>
      </c>
      <c r="F98" s="1">
        <v>32384</v>
      </c>
      <c r="G98" s="2">
        <v>15</v>
      </c>
      <c r="H98" s="1">
        <f>SUMIF('deals_closed '!D:D,A98,'deals_closed '!C:C)</f>
        <v>458838</v>
      </c>
      <c r="I98" s="1">
        <f>VLOOKUP(E98,'2018 commission structure'!$A$21:$I$24,9,FALSE)</f>
        <v>500000</v>
      </c>
      <c r="J98" s="1">
        <f t="shared" si="10"/>
        <v>625000</v>
      </c>
      <c r="K98" s="1">
        <f t="shared" si="11"/>
        <v>750000</v>
      </c>
      <c r="L98" s="1">
        <f t="shared" si="12"/>
        <v>1000000</v>
      </c>
      <c r="M98" s="16">
        <f t="shared" si="13"/>
        <v>0.91767600000000005</v>
      </c>
      <c r="N98" s="1" t="str">
        <f t="shared" si="14"/>
        <v>0-100%</v>
      </c>
      <c r="O98" s="1">
        <f>MIN($I98, $H98)*INDEX( '2018 commission structure'!$A$21:$I$24,
MATCH($E98,'2018 commission structure'!$A$21:$A$24,0),MATCH(O$1,'2018 commission structure'!$A$21:$I$21,0))</f>
        <v>45883.8</v>
      </c>
      <c r="P98" s="1">
        <f>IF($H98&gt;$I98, MIN($H98-$I98, J98-$I98)*
INDEX( '2018 commission structure'!$A$21:$I$24,
MATCH($E98,'2018 commission structure'!$A$21:$A$24, 0),
MATCH(P$1,'2018 commission structure'!$A$21:$I$21, 0)), 0)</f>
        <v>0</v>
      </c>
      <c r="Q98" s="1">
        <f>IF($H98&gt;J98, MIN($H98-J98, K98-J98)*
INDEX( '2018 commission structure'!$A$21:$I$24,
MATCH($E98,'2018 commission structure'!$A$21:$A$24, 0),
MATCH(Q$1,'2018 commission structure'!$A$21:$I$21, 0)), 0)</f>
        <v>0</v>
      </c>
      <c r="R98" s="1">
        <f>IF($H98&gt;K98, MIN($H98-K98, L98-K98)*
INDEX( '2018 commission structure'!$A$21:$I$24,
MATCH($E98,'2018 commission structure'!$A$21:$A$24, 0),
MATCH(R$1,'2018 commission structure'!$A$21:$I$21, 0)), 0)</f>
        <v>0</v>
      </c>
      <c r="S98" s="1">
        <f>IF($H98&gt;L98, ($H98-L98)*
INDEX( '2018 commission structure'!$A$21:$I$24,
MATCH($E98,'2018 commission structure'!$A$21:$A$24, 0),
MATCH(S$1,'2018 commission structure'!$A$21:$I$21, 0)), 0)</f>
        <v>0</v>
      </c>
      <c r="T98" s="1">
        <f t="shared" si="15"/>
        <v>45883.8</v>
      </c>
      <c r="U98" s="1">
        <f t="shared" si="16"/>
        <v>78267.8</v>
      </c>
      <c r="V98" s="16">
        <f t="shared" si="17"/>
        <v>5.8624108509501989</v>
      </c>
      <c r="W98" s="1">
        <f>MIN(H98,I98)*INDEX('2018 commission structure'!$A$15:$J$18,MATCH(Calculations!$E769,'2018 commission structure'!$A$15:$A$18,0),MATCH(Calculations!W$1,'2018 commission structure'!$A$15:$J$15,0))</f>
        <v>55060.56</v>
      </c>
      <c r="X98" s="1">
        <f>IF($H98&gt;I98,MIN($H98-I98,J98-I98))*INDEX('2018 commission structure'!$A$15:$J$18,MATCH(Calculations!$E769,'2018 commission structure'!$A$15:$A$18,0),MATCH(Calculations!X$1,'2018 commission structure'!$A$15:$J$15,0))</f>
        <v>0</v>
      </c>
      <c r="Y98" s="1">
        <f>IF($H98&gt;J98,MIN($H98-J98,K98-J98)*INDEX('2018 commission structure'!$A$15:$J$18,MATCH(Calculations!$E769,'2018 commission structure'!$A$15:$A$18,0),MATCH(Calculations!Y$1,'2018 commission structure'!$A$15:$J$15,0)),0)</f>
        <v>0</v>
      </c>
      <c r="Z98" s="1">
        <f>IF($H98&gt;K98,MIN($H98-K98,L98-K98)*INDEX('2018 commission structure'!$A$15:$J$18,MATCH(Calculations!$E769,'2018 commission structure'!$A$15:$A$18,0),MATCH(Calculations!Z$1,'2018 commission structure'!$A$15:$J$15,0)),0)</f>
        <v>0</v>
      </c>
      <c r="AA98" s="1">
        <f>IF($H98&gt;L98,($H98-L98)*INDEX('2018 commission structure'!$A$15:$J$18,MATCH(Calculations!$E769,'2018 commission structure'!$A$15:$A$18,0),MATCH(Calculations!AA$1,'2018 commission structure'!$A$15:$J$15,0)),0)</f>
        <v>0</v>
      </c>
      <c r="AB98" s="1">
        <f t="shared" si="18"/>
        <v>55060.56</v>
      </c>
      <c r="AC98" s="1">
        <f t="shared" si="19"/>
        <v>87444.56</v>
      </c>
    </row>
    <row r="99" spans="1:29" x14ac:dyDescent="0.3">
      <c r="A99" s="20">
        <v>4097160079</v>
      </c>
      <c r="B99" s="1" t="s">
        <v>80</v>
      </c>
      <c r="C99" s="1" t="s">
        <v>79</v>
      </c>
      <c r="D99" s="1" t="s">
        <v>22927</v>
      </c>
      <c r="E99" s="1" t="s">
        <v>3</v>
      </c>
      <c r="F99" s="1">
        <v>93493</v>
      </c>
      <c r="G99" s="2">
        <v>21</v>
      </c>
      <c r="H99" s="1">
        <f>SUMIF('deals_closed '!D:D,A99,'deals_closed '!C:C)</f>
        <v>768592</v>
      </c>
      <c r="I99" s="1">
        <f>VLOOKUP(E99,'2018 commission structure'!$A$21:$I$24,9,FALSE)</f>
        <v>750000</v>
      </c>
      <c r="J99" s="1">
        <f t="shared" si="10"/>
        <v>937500</v>
      </c>
      <c r="K99" s="1">
        <f t="shared" si="11"/>
        <v>1125000</v>
      </c>
      <c r="L99" s="1">
        <f t="shared" si="12"/>
        <v>1500000</v>
      </c>
      <c r="M99" s="16">
        <f t="shared" si="13"/>
        <v>1.0247893333333333</v>
      </c>
      <c r="N99" s="1" t="str">
        <f t="shared" si="14"/>
        <v>100-125%</v>
      </c>
      <c r="O99" s="1">
        <f>MIN($I99, $H99)*INDEX( '2018 commission structure'!$A$21:$I$24,
MATCH($E99,'2018 commission structure'!$A$21:$A$24,0),MATCH(O$1,'2018 commission structure'!$A$21:$I$21,0))</f>
        <v>112500</v>
      </c>
      <c r="P99" s="1">
        <f>IF($H99&gt;$I99, MIN($H99-$I99, J99-$I99)*
INDEX( '2018 commission structure'!$A$21:$I$24,
MATCH($E99,'2018 commission structure'!$A$21:$A$24, 0),
MATCH(P$1,'2018 commission structure'!$A$21:$I$21, 0)), 0)</f>
        <v>3532.48</v>
      </c>
      <c r="Q99" s="1">
        <f>IF($H99&gt;J99, MIN($H99-J99, K99-J99)*
INDEX( '2018 commission structure'!$A$21:$I$24,
MATCH($E99,'2018 commission structure'!$A$21:$A$24, 0),
MATCH(Q$1,'2018 commission structure'!$A$21:$I$21, 0)), 0)</f>
        <v>0</v>
      </c>
      <c r="R99" s="1">
        <f>IF($H99&gt;K99, MIN($H99-K99, L99-K99)*
INDEX( '2018 commission structure'!$A$21:$I$24,
MATCH($E99,'2018 commission structure'!$A$21:$A$24, 0),
MATCH(R$1,'2018 commission structure'!$A$21:$I$21, 0)), 0)</f>
        <v>0</v>
      </c>
      <c r="S99" s="1">
        <f>IF($H99&gt;L99, ($H99-L99)*
INDEX( '2018 commission structure'!$A$21:$I$24,
MATCH($E99,'2018 commission structure'!$A$21:$A$24, 0),
MATCH(S$1,'2018 commission structure'!$A$21:$I$21, 0)), 0)</f>
        <v>0</v>
      </c>
      <c r="T99" s="1">
        <f t="shared" si="15"/>
        <v>116032.48</v>
      </c>
      <c r="U99" s="1">
        <f t="shared" si="16"/>
        <v>209525.47999999998</v>
      </c>
      <c r="V99" s="16">
        <f t="shared" si="17"/>
        <v>3.6682507540371705</v>
      </c>
      <c r="W99" s="1">
        <f>MIN(H99,I99)*INDEX('2018 commission structure'!$A$15:$J$18,MATCH(Calculations!$E963,'2018 commission structure'!$A$15:$A$18,0),MATCH(Calculations!W$1,'2018 commission structure'!$A$15:$J$15,0))</f>
        <v>90000</v>
      </c>
      <c r="X99" s="1">
        <f>IF($H99&gt;I99,MIN($H99-I99,J99-I99))*INDEX('2018 commission structure'!$A$15:$J$18,MATCH(Calculations!$E963,'2018 commission structure'!$A$15:$A$18,0),MATCH(Calculations!X$1,'2018 commission structure'!$A$15:$J$15,0))</f>
        <v>3160.6400000000003</v>
      </c>
      <c r="Y99" s="1">
        <f>IF($H99&gt;J99,MIN($H99-J99,K99-J99)*INDEX('2018 commission structure'!$A$15:$J$18,MATCH(Calculations!$E963,'2018 commission structure'!$A$15:$A$18,0),MATCH(Calculations!Y$1,'2018 commission structure'!$A$15:$J$15,0)),0)</f>
        <v>0</v>
      </c>
      <c r="Z99" s="1">
        <f>IF($H99&gt;K99,MIN($H99-K99,L99-K99)*INDEX('2018 commission structure'!$A$15:$J$18,MATCH(Calculations!$E963,'2018 commission structure'!$A$15:$A$18,0),MATCH(Calculations!Z$1,'2018 commission structure'!$A$15:$J$15,0)),0)</f>
        <v>0</v>
      </c>
      <c r="AA99" s="1">
        <f>IF($H99&gt;L99,($H99-L99)*INDEX('2018 commission structure'!$A$15:$J$18,MATCH(Calculations!$E963,'2018 commission structure'!$A$15:$A$18,0),MATCH(Calculations!AA$1,'2018 commission structure'!$A$15:$J$15,0)),0)</f>
        <v>0</v>
      </c>
      <c r="AB99" s="1">
        <f t="shared" si="18"/>
        <v>93160.639999999999</v>
      </c>
      <c r="AC99" s="1">
        <f t="shared" si="19"/>
        <v>186653.64</v>
      </c>
    </row>
    <row r="100" spans="1:29" x14ac:dyDescent="0.3">
      <c r="A100" s="20">
        <v>7533163729</v>
      </c>
      <c r="B100" s="1" t="s">
        <v>487</v>
      </c>
      <c r="C100" s="1" t="s">
        <v>600</v>
      </c>
      <c r="D100" s="1" t="s">
        <v>22581</v>
      </c>
      <c r="E100" s="1" t="s">
        <v>3</v>
      </c>
      <c r="F100" s="1">
        <v>94545</v>
      </c>
      <c r="G100" s="2">
        <v>23</v>
      </c>
      <c r="H100" s="1">
        <f>SUMIF('deals_closed '!D:D,A100,'deals_closed '!C:C)</f>
        <v>769342</v>
      </c>
      <c r="I100" s="1">
        <f>VLOOKUP(E100,'2018 commission structure'!$A$21:$I$24,9,FALSE)</f>
        <v>750000</v>
      </c>
      <c r="J100" s="1">
        <f t="shared" si="10"/>
        <v>937500</v>
      </c>
      <c r="K100" s="1">
        <f t="shared" si="11"/>
        <v>1125000</v>
      </c>
      <c r="L100" s="1">
        <f t="shared" si="12"/>
        <v>1500000</v>
      </c>
      <c r="M100" s="16">
        <f t="shared" si="13"/>
        <v>1.0257893333333334</v>
      </c>
      <c r="N100" s="1" t="str">
        <f t="shared" si="14"/>
        <v>100-125%</v>
      </c>
      <c r="O100" s="1">
        <f>MIN($I100, $H100)*INDEX( '2018 commission structure'!$A$21:$I$24,
MATCH($E100,'2018 commission structure'!$A$21:$A$24,0),MATCH(O$1,'2018 commission structure'!$A$21:$I$21,0))</f>
        <v>112500</v>
      </c>
      <c r="P100" s="1">
        <f>IF($H100&gt;$I100, MIN($H100-$I100, J100-$I100)*
INDEX( '2018 commission structure'!$A$21:$I$24,
MATCH($E100,'2018 commission structure'!$A$21:$A$24, 0),
MATCH(P$1,'2018 commission structure'!$A$21:$I$21, 0)), 0)</f>
        <v>3674.98</v>
      </c>
      <c r="Q100" s="1">
        <f>IF($H100&gt;J100, MIN($H100-J100, K100-J100)*
INDEX( '2018 commission structure'!$A$21:$I$24,
MATCH($E100,'2018 commission structure'!$A$21:$A$24, 0),
MATCH(Q$1,'2018 commission structure'!$A$21:$I$21, 0)), 0)</f>
        <v>0</v>
      </c>
      <c r="R100" s="1">
        <f>IF($H100&gt;K100, MIN($H100-K100, L100-K100)*
INDEX( '2018 commission structure'!$A$21:$I$24,
MATCH($E100,'2018 commission structure'!$A$21:$A$24, 0),
MATCH(R$1,'2018 commission structure'!$A$21:$I$21, 0)), 0)</f>
        <v>0</v>
      </c>
      <c r="S100" s="1">
        <f>IF($H100&gt;L100, ($H100-L100)*
INDEX( '2018 commission structure'!$A$21:$I$24,
MATCH($E100,'2018 commission structure'!$A$21:$A$24, 0),
MATCH(S$1,'2018 commission structure'!$A$21:$I$21, 0)), 0)</f>
        <v>0</v>
      </c>
      <c r="T100" s="1">
        <f t="shared" si="15"/>
        <v>116174.98</v>
      </c>
      <c r="U100" s="1">
        <f t="shared" si="16"/>
        <v>210719.97999999998</v>
      </c>
      <c r="V100" s="16">
        <f t="shared" si="17"/>
        <v>3.6510159122072814</v>
      </c>
      <c r="W100" s="1">
        <f>MIN(H100,I100)*INDEX('2018 commission structure'!$A$15:$J$18,MATCH(Calculations!$E697,'2018 commission structure'!$A$15:$A$18,0),MATCH(Calculations!W$1,'2018 commission structure'!$A$15:$J$15,0))</f>
        <v>90000</v>
      </c>
      <c r="X100" s="1">
        <f>IF($H100&gt;I100,MIN($H100-I100,J100-I100))*INDEX('2018 commission structure'!$A$15:$J$18,MATCH(Calculations!$E697,'2018 commission structure'!$A$15:$A$18,0),MATCH(Calculations!X$1,'2018 commission structure'!$A$15:$J$15,0))</f>
        <v>3288.1400000000003</v>
      </c>
      <c r="Y100" s="1">
        <f>IF($H100&gt;J100,MIN($H100-J100,K100-J100)*INDEX('2018 commission structure'!$A$15:$J$18,MATCH(Calculations!$E697,'2018 commission structure'!$A$15:$A$18,0),MATCH(Calculations!Y$1,'2018 commission structure'!$A$15:$J$15,0)),0)</f>
        <v>0</v>
      </c>
      <c r="Z100" s="1">
        <f>IF($H100&gt;K100,MIN($H100-K100,L100-K100)*INDEX('2018 commission structure'!$A$15:$J$18,MATCH(Calculations!$E697,'2018 commission structure'!$A$15:$A$18,0),MATCH(Calculations!Z$1,'2018 commission structure'!$A$15:$J$15,0)),0)</f>
        <v>0</v>
      </c>
      <c r="AA100" s="1">
        <f>IF($H100&gt;L100,($H100-L100)*INDEX('2018 commission structure'!$A$15:$J$18,MATCH(Calculations!$E697,'2018 commission structure'!$A$15:$A$18,0),MATCH(Calculations!AA$1,'2018 commission structure'!$A$15:$J$15,0)),0)</f>
        <v>0</v>
      </c>
      <c r="AB100" s="1">
        <f t="shared" si="18"/>
        <v>93288.14</v>
      </c>
      <c r="AC100" s="1">
        <f t="shared" si="19"/>
        <v>187833.14</v>
      </c>
    </row>
    <row r="101" spans="1:29" x14ac:dyDescent="0.3">
      <c r="A101" s="20">
        <v>2209340063</v>
      </c>
      <c r="B101" s="1" t="s">
        <v>1404</v>
      </c>
      <c r="C101" s="1" t="s">
        <v>1403</v>
      </c>
      <c r="D101" s="1" t="s">
        <v>23117</v>
      </c>
      <c r="E101" s="1" t="s">
        <v>3</v>
      </c>
      <c r="F101" s="1">
        <v>111017</v>
      </c>
      <c r="G101" s="2">
        <v>21</v>
      </c>
      <c r="H101" s="1">
        <f>SUMIF('deals_closed '!D:D,A101,'deals_closed '!C:C)</f>
        <v>609653</v>
      </c>
      <c r="I101" s="1">
        <f>VLOOKUP(E101,'2018 commission structure'!$A$21:$I$24,9,FALSE)</f>
        <v>750000</v>
      </c>
      <c r="J101" s="1">
        <f t="shared" si="10"/>
        <v>937500</v>
      </c>
      <c r="K101" s="1">
        <f t="shared" si="11"/>
        <v>1125000</v>
      </c>
      <c r="L101" s="1">
        <f t="shared" si="12"/>
        <v>1500000</v>
      </c>
      <c r="M101" s="16">
        <f t="shared" si="13"/>
        <v>0.81287066666666663</v>
      </c>
      <c r="N101" s="1" t="str">
        <f t="shared" si="14"/>
        <v>0-100%</v>
      </c>
      <c r="O101" s="1">
        <f>MIN($I101, $H101)*INDEX( '2018 commission structure'!$A$21:$I$24,
MATCH($E101,'2018 commission structure'!$A$21:$A$24,0),MATCH(O$1,'2018 commission structure'!$A$21:$I$21,0))</f>
        <v>91447.95</v>
      </c>
      <c r="P101" s="1">
        <f>IF($H101&gt;$I101, MIN($H101-$I101, J101-$I101)*
INDEX( '2018 commission structure'!$A$21:$I$24,
MATCH($E101,'2018 commission structure'!$A$21:$A$24, 0),
MATCH(P$1,'2018 commission structure'!$A$21:$I$21, 0)), 0)</f>
        <v>0</v>
      </c>
      <c r="Q101" s="1">
        <f>IF($H101&gt;J101, MIN($H101-J101, K101-J101)*
INDEX( '2018 commission structure'!$A$21:$I$24,
MATCH($E101,'2018 commission structure'!$A$21:$A$24, 0),
MATCH(Q$1,'2018 commission structure'!$A$21:$I$21, 0)), 0)</f>
        <v>0</v>
      </c>
      <c r="R101" s="1">
        <f>IF($H101&gt;K101, MIN($H101-K101, L101-K101)*
INDEX( '2018 commission structure'!$A$21:$I$24,
MATCH($E101,'2018 commission structure'!$A$21:$A$24, 0),
MATCH(R$1,'2018 commission structure'!$A$21:$I$21, 0)), 0)</f>
        <v>0</v>
      </c>
      <c r="S101" s="1">
        <f>IF($H101&gt;L101, ($H101-L101)*
INDEX( '2018 commission structure'!$A$21:$I$24,
MATCH($E101,'2018 commission structure'!$A$21:$A$24, 0),
MATCH(S$1,'2018 commission structure'!$A$21:$I$21, 0)), 0)</f>
        <v>0</v>
      </c>
      <c r="T101" s="1">
        <f t="shared" si="15"/>
        <v>91447.95</v>
      </c>
      <c r="U101" s="1">
        <f t="shared" si="16"/>
        <v>202464.95</v>
      </c>
      <c r="V101" s="16">
        <f t="shared" si="17"/>
        <v>3.0111532885074674</v>
      </c>
      <c r="W101" s="1">
        <f>MIN(H101,I101)*INDEX('2018 commission structure'!$A$15:$J$18,MATCH(Calculations!$E279,'2018 commission structure'!$A$15:$A$18,0),MATCH(Calculations!W$1,'2018 commission structure'!$A$15:$J$15,0))</f>
        <v>91447.95</v>
      </c>
      <c r="X101" s="1">
        <f>IF($H101&gt;I101,MIN($H101-I101,J101-I101))*INDEX('2018 commission structure'!$A$15:$J$18,MATCH(Calculations!$E279,'2018 commission structure'!$A$15:$A$18,0),MATCH(Calculations!X$1,'2018 commission structure'!$A$15:$J$15,0))</f>
        <v>0</v>
      </c>
      <c r="Y101" s="1">
        <f>IF($H101&gt;J101,MIN($H101-J101,K101-J101)*INDEX('2018 commission structure'!$A$15:$J$18,MATCH(Calculations!$E279,'2018 commission structure'!$A$15:$A$18,0),MATCH(Calculations!Y$1,'2018 commission structure'!$A$15:$J$15,0)),0)</f>
        <v>0</v>
      </c>
      <c r="Z101" s="1">
        <f>IF($H101&gt;K101,MIN($H101-K101,L101-K101)*INDEX('2018 commission structure'!$A$15:$J$18,MATCH(Calculations!$E279,'2018 commission structure'!$A$15:$A$18,0),MATCH(Calculations!Z$1,'2018 commission structure'!$A$15:$J$15,0)),0)</f>
        <v>0</v>
      </c>
      <c r="AA101" s="1">
        <f>IF($H101&gt;L101,($H101-L101)*INDEX('2018 commission structure'!$A$15:$J$18,MATCH(Calculations!$E279,'2018 commission structure'!$A$15:$A$18,0),MATCH(Calculations!AA$1,'2018 commission structure'!$A$15:$J$15,0)),0)</f>
        <v>0</v>
      </c>
      <c r="AB101" s="1">
        <f t="shared" si="18"/>
        <v>91447.95</v>
      </c>
      <c r="AC101" s="1">
        <f t="shared" si="19"/>
        <v>202464.95</v>
      </c>
    </row>
    <row r="102" spans="1:29" x14ac:dyDescent="0.3">
      <c r="A102" s="20">
        <v>8128449354</v>
      </c>
      <c r="B102" s="1" t="s">
        <v>1880</v>
      </c>
      <c r="C102" s="1" t="s">
        <v>1879</v>
      </c>
      <c r="D102" s="1" t="s">
        <v>22522</v>
      </c>
      <c r="E102" s="1" t="s">
        <v>3</v>
      </c>
      <c r="F102" s="1">
        <v>119330</v>
      </c>
      <c r="G102" s="2">
        <v>20</v>
      </c>
      <c r="H102" s="1">
        <f>SUMIF('deals_closed '!D:D,A102,'deals_closed '!C:C)</f>
        <v>770020</v>
      </c>
      <c r="I102" s="1">
        <f>VLOOKUP(E102,'2018 commission structure'!$A$21:$I$24,9,FALSE)</f>
        <v>750000</v>
      </c>
      <c r="J102" s="1">
        <f t="shared" si="10"/>
        <v>937500</v>
      </c>
      <c r="K102" s="1">
        <f t="shared" si="11"/>
        <v>1125000</v>
      </c>
      <c r="L102" s="1">
        <f t="shared" si="12"/>
        <v>1500000</v>
      </c>
      <c r="M102" s="16">
        <f t="shared" si="13"/>
        <v>1.0266933333333332</v>
      </c>
      <c r="N102" s="1" t="str">
        <f t="shared" si="14"/>
        <v>100-125%</v>
      </c>
      <c r="O102" s="1">
        <f>MIN($I102, $H102)*INDEX( '2018 commission structure'!$A$21:$I$24,
MATCH($E102,'2018 commission structure'!$A$21:$A$24,0),MATCH(O$1,'2018 commission structure'!$A$21:$I$21,0))</f>
        <v>112500</v>
      </c>
      <c r="P102" s="1">
        <f>IF($H102&gt;$I102, MIN($H102-$I102, J102-$I102)*
INDEX( '2018 commission structure'!$A$21:$I$24,
MATCH($E102,'2018 commission structure'!$A$21:$A$24, 0),
MATCH(P$1,'2018 commission structure'!$A$21:$I$21, 0)), 0)</f>
        <v>3803.8</v>
      </c>
      <c r="Q102" s="1">
        <f>IF($H102&gt;J102, MIN($H102-J102, K102-J102)*
INDEX( '2018 commission structure'!$A$21:$I$24,
MATCH($E102,'2018 commission structure'!$A$21:$A$24, 0),
MATCH(Q$1,'2018 commission structure'!$A$21:$I$21, 0)), 0)</f>
        <v>0</v>
      </c>
      <c r="R102" s="1">
        <f>IF($H102&gt;K102, MIN($H102-K102, L102-K102)*
INDEX( '2018 commission structure'!$A$21:$I$24,
MATCH($E102,'2018 commission structure'!$A$21:$A$24, 0),
MATCH(R$1,'2018 commission structure'!$A$21:$I$21, 0)), 0)</f>
        <v>0</v>
      </c>
      <c r="S102" s="1">
        <f>IF($H102&gt;L102, ($H102-L102)*
INDEX( '2018 commission structure'!$A$21:$I$24,
MATCH($E102,'2018 commission structure'!$A$21:$A$24, 0),
MATCH(S$1,'2018 commission structure'!$A$21:$I$21, 0)), 0)</f>
        <v>0</v>
      </c>
      <c r="T102" s="1">
        <f t="shared" si="15"/>
        <v>116303.8</v>
      </c>
      <c r="U102" s="1">
        <f t="shared" si="16"/>
        <v>235633.8</v>
      </c>
      <c r="V102" s="16">
        <f t="shared" si="17"/>
        <v>3.2678673433098311</v>
      </c>
      <c r="W102" s="1">
        <f>MIN(H102,I102)*INDEX('2018 commission structure'!$A$15:$J$18,MATCH(Calculations!$E23,'2018 commission structure'!$A$15:$A$18,0),MATCH(Calculations!W$1,'2018 commission structure'!$A$15:$J$15,0))</f>
        <v>112500</v>
      </c>
      <c r="X102" s="1">
        <f>IF($H102&gt;I102,MIN($H102-I102,J102-I102))*INDEX('2018 commission structure'!$A$15:$J$18,MATCH(Calculations!$E23,'2018 commission structure'!$A$15:$A$18,0),MATCH(Calculations!X$1,'2018 commission structure'!$A$15:$J$15,0))</f>
        <v>4404.3999999999996</v>
      </c>
      <c r="Y102" s="1">
        <f>IF($H102&gt;J102,MIN($H102-J102,K102-J102)*INDEX('2018 commission structure'!$A$15:$J$18,MATCH(Calculations!$E23,'2018 commission structure'!$A$15:$A$18,0),MATCH(Calculations!Y$1,'2018 commission structure'!$A$15:$J$15,0)),0)</f>
        <v>0</v>
      </c>
      <c r="Z102" s="1">
        <f>IF($H102&gt;K102,MIN($H102-K102,L102-K102)*INDEX('2018 commission structure'!$A$15:$J$18,MATCH(Calculations!$E23,'2018 commission structure'!$A$15:$A$18,0),MATCH(Calculations!Z$1,'2018 commission structure'!$A$15:$J$15,0)),0)</f>
        <v>0</v>
      </c>
      <c r="AA102" s="1">
        <f>IF($H102&gt;L102,($H102-L102)*INDEX('2018 commission structure'!$A$15:$J$18,MATCH(Calculations!$E23,'2018 commission structure'!$A$15:$A$18,0),MATCH(Calculations!AA$1,'2018 commission structure'!$A$15:$J$15,0)),0)</f>
        <v>0</v>
      </c>
      <c r="AB102" s="1">
        <f t="shared" si="18"/>
        <v>116904.4</v>
      </c>
      <c r="AC102" s="1">
        <f t="shared" si="19"/>
        <v>236234.4</v>
      </c>
    </row>
    <row r="103" spans="1:29" x14ac:dyDescent="0.3">
      <c r="A103" s="20">
        <v>1263903657</v>
      </c>
      <c r="B103" s="1" t="s">
        <v>1894</v>
      </c>
      <c r="C103" s="1" t="s">
        <v>1893</v>
      </c>
      <c r="D103" s="1" t="s">
        <v>23211</v>
      </c>
      <c r="E103" s="1" t="s">
        <v>3</v>
      </c>
      <c r="F103" s="1">
        <v>99988</v>
      </c>
      <c r="G103" s="2">
        <v>17</v>
      </c>
      <c r="H103" s="1">
        <f>SUMIF('deals_closed '!D:D,A103,'deals_closed '!C:C)</f>
        <v>661373</v>
      </c>
      <c r="I103" s="1">
        <f>VLOOKUP(E103,'2018 commission structure'!$A$21:$I$24,9,FALSE)</f>
        <v>750000</v>
      </c>
      <c r="J103" s="1">
        <f t="shared" si="10"/>
        <v>937500</v>
      </c>
      <c r="K103" s="1">
        <f t="shared" si="11"/>
        <v>1125000</v>
      </c>
      <c r="L103" s="1">
        <f t="shared" si="12"/>
        <v>1500000</v>
      </c>
      <c r="M103" s="16">
        <f t="shared" si="13"/>
        <v>0.88183066666666665</v>
      </c>
      <c r="N103" s="1" t="str">
        <f t="shared" si="14"/>
        <v>0-100%</v>
      </c>
      <c r="O103" s="1">
        <f>MIN($I103, $H103)*INDEX( '2018 commission structure'!$A$21:$I$24,
MATCH($E103,'2018 commission structure'!$A$21:$A$24,0),MATCH(O$1,'2018 commission structure'!$A$21:$I$21,0))</f>
        <v>99205.95</v>
      </c>
      <c r="P103" s="1">
        <f>IF($H103&gt;$I103, MIN($H103-$I103, J103-$I103)*
INDEX( '2018 commission structure'!$A$21:$I$24,
MATCH($E103,'2018 commission structure'!$A$21:$A$24, 0),
MATCH(P$1,'2018 commission structure'!$A$21:$I$21, 0)), 0)</f>
        <v>0</v>
      </c>
      <c r="Q103" s="1">
        <f>IF($H103&gt;J103, MIN($H103-J103, K103-J103)*
INDEX( '2018 commission structure'!$A$21:$I$24,
MATCH($E103,'2018 commission structure'!$A$21:$A$24, 0),
MATCH(Q$1,'2018 commission structure'!$A$21:$I$21, 0)), 0)</f>
        <v>0</v>
      </c>
      <c r="R103" s="1">
        <f>IF($H103&gt;K103, MIN($H103-K103, L103-K103)*
INDEX( '2018 commission structure'!$A$21:$I$24,
MATCH($E103,'2018 commission structure'!$A$21:$A$24, 0),
MATCH(R$1,'2018 commission structure'!$A$21:$I$21, 0)), 0)</f>
        <v>0</v>
      </c>
      <c r="S103" s="1">
        <f>IF($H103&gt;L103, ($H103-L103)*
INDEX( '2018 commission structure'!$A$21:$I$24,
MATCH($E103,'2018 commission structure'!$A$21:$A$24, 0),
MATCH(S$1,'2018 commission structure'!$A$21:$I$21, 0)), 0)</f>
        <v>0</v>
      </c>
      <c r="T103" s="1">
        <f t="shared" si="15"/>
        <v>99205.95</v>
      </c>
      <c r="U103" s="1">
        <f t="shared" si="16"/>
        <v>199193.95</v>
      </c>
      <c r="V103" s="16">
        <f t="shared" si="17"/>
        <v>3.3202464231468873</v>
      </c>
      <c r="W103" s="1">
        <f>MIN(H103,I103)*INDEX('2018 commission structure'!$A$15:$J$18,MATCH(Calculations!$E16,'2018 commission structure'!$A$15:$A$18,0),MATCH(Calculations!W$1,'2018 commission structure'!$A$15:$J$15,0))</f>
        <v>99205.95</v>
      </c>
      <c r="X103" s="1">
        <f>IF($H103&gt;I103,MIN($H103-I103,J103-I103))*INDEX('2018 commission structure'!$A$15:$J$18,MATCH(Calculations!$E16,'2018 commission structure'!$A$15:$A$18,0),MATCH(Calculations!X$1,'2018 commission structure'!$A$15:$J$15,0))</f>
        <v>0</v>
      </c>
      <c r="Y103" s="1">
        <f>IF($H103&gt;J103,MIN($H103-J103,K103-J103)*INDEX('2018 commission structure'!$A$15:$J$18,MATCH(Calculations!$E16,'2018 commission structure'!$A$15:$A$18,0),MATCH(Calculations!Y$1,'2018 commission structure'!$A$15:$J$15,0)),0)</f>
        <v>0</v>
      </c>
      <c r="Z103" s="1">
        <f>IF($H103&gt;K103,MIN($H103-K103,L103-K103)*INDEX('2018 commission structure'!$A$15:$J$18,MATCH(Calculations!$E16,'2018 commission structure'!$A$15:$A$18,0),MATCH(Calculations!Z$1,'2018 commission structure'!$A$15:$J$15,0)),0)</f>
        <v>0</v>
      </c>
      <c r="AA103" s="1">
        <f>IF($H103&gt;L103,($H103-L103)*INDEX('2018 commission structure'!$A$15:$J$18,MATCH(Calculations!$E16,'2018 commission structure'!$A$15:$A$18,0),MATCH(Calculations!AA$1,'2018 commission structure'!$A$15:$J$15,0)),0)</f>
        <v>0</v>
      </c>
      <c r="AB103" s="1">
        <f t="shared" si="18"/>
        <v>99205.95</v>
      </c>
      <c r="AC103" s="1">
        <f t="shared" si="19"/>
        <v>199193.95</v>
      </c>
    </row>
    <row r="104" spans="1:29" x14ac:dyDescent="0.3">
      <c r="A104" s="20">
        <v>5299481160</v>
      </c>
      <c r="B104" s="1" t="s">
        <v>90</v>
      </c>
      <c r="C104" s="1" t="s">
        <v>89</v>
      </c>
      <c r="D104" s="1" t="s">
        <v>22696</v>
      </c>
      <c r="E104" s="1" t="s">
        <v>12</v>
      </c>
      <c r="F104" s="1">
        <v>49920</v>
      </c>
      <c r="G104" s="2">
        <v>14</v>
      </c>
      <c r="H104" s="1">
        <f>SUMIF('deals_closed '!D:D,A104,'deals_closed '!C:C)</f>
        <v>459113</v>
      </c>
      <c r="I104" s="1">
        <f>VLOOKUP(E104,'2018 commission structure'!$A$21:$I$24,9,FALSE)</f>
        <v>500000</v>
      </c>
      <c r="J104" s="1">
        <f t="shared" si="10"/>
        <v>625000</v>
      </c>
      <c r="K104" s="1">
        <f t="shared" si="11"/>
        <v>750000</v>
      </c>
      <c r="L104" s="1">
        <f t="shared" si="12"/>
        <v>1000000</v>
      </c>
      <c r="M104" s="16">
        <f t="shared" si="13"/>
        <v>0.91822599999999999</v>
      </c>
      <c r="N104" s="1" t="str">
        <f t="shared" si="14"/>
        <v>0-100%</v>
      </c>
      <c r="O104" s="1">
        <f>MIN($I104, $H104)*INDEX( '2018 commission structure'!$A$21:$I$24,
MATCH($E104,'2018 commission structure'!$A$21:$A$24,0),MATCH(O$1,'2018 commission structure'!$A$21:$I$21,0))</f>
        <v>45911.3</v>
      </c>
      <c r="P104" s="1">
        <f>IF($H104&gt;$I104, MIN($H104-$I104, J104-$I104)*
INDEX( '2018 commission structure'!$A$21:$I$24,
MATCH($E104,'2018 commission structure'!$A$21:$A$24, 0),
MATCH(P$1,'2018 commission structure'!$A$21:$I$21, 0)), 0)</f>
        <v>0</v>
      </c>
      <c r="Q104" s="1">
        <f>IF($H104&gt;J104, MIN($H104-J104, K104-J104)*
INDEX( '2018 commission structure'!$A$21:$I$24,
MATCH($E104,'2018 commission structure'!$A$21:$A$24, 0),
MATCH(Q$1,'2018 commission structure'!$A$21:$I$21, 0)), 0)</f>
        <v>0</v>
      </c>
      <c r="R104" s="1">
        <f>IF($H104&gt;K104, MIN($H104-K104, L104-K104)*
INDEX( '2018 commission structure'!$A$21:$I$24,
MATCH($E104,'2018 commission structure'!$A$21:$A$24, 0),
MATCH(R$1,'2018 commission structure'!$A$21:$I$21, 0)), 0)</f>
        <v>0</v>
      </c>
      <c r="S104" s="1">
        <f>IF($H104&gt;L104, ($H104-L104)*
INDEX( '2018 commission structure'!$A$21:$I$24,
MATCH($E104,'2018 commission structure'!$A$21:$A$24, 0),
MATCH(S$1,'2018 commission structure'!$A$21:$I$21, 0)), 0)</f>
        <v>0</v>
      </c>
      <c r="T104" s="1">
        <f t="shared" si="15"/>
        <v>45911.3</v>
      </c>
      <c r="U104" s="1">
        <f t="shared" si="16"/>
        <v>95831.3</v>
      </c>
      <c r="V104" s="16">
        <f t="shared" si="17"/>
        <v>4.7908459970802859</v>
      </c>
      <c r="W104" s="1">
        <f>MIN(H104,I104)*INDEX('2018 commission structure'!$A$15:$J$18,MATCH(Calculations!$E958,'2018 commission structure'!$A$15:$A$18,0),MATCH(Calculations!W$1,'2018 commission structure'!$A$15:$J$15,0))</f>
        <v>68866.95</v>
      </c>
      <c r="X104" s="1">
        <f>IF($H104&gt;I104,MIN($H104-I104,J104-I104))*INDEX('2018 commission structure'!$A$15:$J$18,MATCH(Calculations!$E958,'2018 commission structure'!$A$15:$A$18,0),MATCH(Calculations!X$1,'2018 commission structure'!$A$15:$J$15,0))</f>
        <v>0</v>
      </c>
      <c r="Y104" s="1">
        <f>IF($H104&gt;J104,MIN($H104-J104,K104-J104)*INDEX('2018 commission structure'!$A$15:$J$18,MATCH(Calculations!$E958,'2018 commission structure'!$A$15:$A$18,0),MATCH(Calculations!Y$1,'2018 commission structure'!$A$15:$J$15,0)),0)</f>
        <v>0</v>
      </c>
      <c r="Z104" s="1">
        <f>IF($H104&gt;K104,MIN($H104-K104,L104-K104)*INDEX('2018 commission structure'!$A$15:$J$18,MATCH(Calculations!$E958,'2018 commission structure'!$A$15:$A$18,0),MATCH(Calculations!Z$1,'2018 commission structure'!$A$15:$J$15,0)),0)</f>
        <v>0</v>
      </c>
      <c r="AA104" s="1">
        <f>IF($H104&gt;L104,($H104-L104)*INDEX('2018 commission structure'!$A$15:$J$18,MATCH(Calculations!$E958,'2018 commission structure'!$A$15:$A$18,0),MATCH(Calculations!AA$1,'2018 commission structure'!$A$15:$J$15,0)),0)</f>
        <v>0</v>
      </c>
      <c r="AB104" s="1">
        <f t="shared" si="18"/>
        <v>68866.95</v>
      </c>
      <c r="AC104" s="1">
        <f t="shared" si="19"/>
        <v>118786.95</v>
      </c>
    </row>
    <row r="105" spans="1:29" x14ac:dyDescent="0.3">
      <c r="A105" s="20">
        <v>320120716</v>
      </c>
      <c r="B105" s="1" t="s">
        <v>187</v>
      </c>
      <c r="C105" s="1" t="s">
        <v>186</v>
      </c>
      <c r="D105" s="1" t="s">
        <v>23295</v>
      </c>
      <c r="E105" s="1" t="s">
        <v>0</v>
      </c>
      <c r="F105" s="1">
        <v>50348</v>
      </c>
      <c r="G105" s="2">
        <v>11</v>
      </c>
      <c r="H105" s="1">
        <f>SUMIF('deals_closed '!D:D,A105,'deals_closed '!C:C)</f>
        <v>342782</v>
      </c>
      <c r="I105" s="1">
        <f>VLOOKUP(E105,'2018 commission structure'!$A$21:$I$24,9,FALSE)</f>
        <v>600000</v>
      </c>
      <c r="J105" s="1">
        <f t="shared" si="10"/>
        <v>750000</v>
      </c>
      <c r="K105" s="1">
        <f t="shared" si="11"/>
        <v>900000</v>
      </c>
      <c r="L105" s="1">
        <f t="shared" si="12"/>
        <v>1200000</v>
      </c>
      <c r="M105" s="16">
        <f t="shared" si="13"/>
        <v>0.57130333333333339</v>
      </c>
      <c r="N105" s="1" t="str">
        <f t="shared" si="14"/>
        <v>0-100%</v>
      </c>
      <c r="O105" s="1">
        <f>MIN($I105, $H105)*INDEX( '2018 commission structure'!$A$21:$I$24,
MATCH($E105,'2018 commission structure'!$A$21:$A$24,0),MATCH(O$1,'2018 commission structure'!$A$21:$I$21,0))</f>
        <v>44561.66</v>
      </c>
      <c r="P105" s="1">
        <f>IF($H105&gt;$I105, MIN($H105-$I105, J105-$I105)*
INDEX( '2018 commission structure'!$A$21:$I$24,
MATCH($E105,'2018 commission structure'!$A$21:$A$24, 0),
MATCH(P$1,'2018 commission structure'!$A$21:$I$21, 0)), 0)</f>
        <v>0</v>
      </c>
      <c r="Q105" s="1">
        <f>IF($H105&gt;J105, MIN($H105-J105, K105-J105)*
INDEX( '2018 commission structure'!$A$21:$I$24,
MATCH($E105,'2018 commission structure'!$A$21:$A$24, 0),
MATCH(Q$1,'2018 commission structure'!$A$21:$I$21, 0)), 0)</f>
        <v>0</v>
      </c>
      <c r="R105" s="1">
        <f>IF($H105&gt;K105, MIN($H105-K105, L105-K105)*
INDEX( '2018 commission structure'!$A$21:$I$24,
MATCH($E105,'2018 commission structure'!$A$21:$A$24, 0),
MATCH(R$1,'2018 commission structure'!$A$21:$I$21, 0)), 0)</f>
        <v>0</v>
      </c>
      <c r="S105" s="1">
        <f>IF($H105&gt;L105, ($H105-L105)*
INDEX( '2018 commission structure'!$A$21:$I$24,
MATCH($E105,'2018 commission structure'!$A$21:$A$24, 0),
MATCH(S$1,'2018 commission structure'!$A$21:$I$21, 0)), 0)</f>
        <v>0</v>
      </c>
      <c r="T105" s="1">
        <f t="shared" si="15"/>
        <v>44561.66</v>
      </c>
      <c r="U105" s="1">
        <f t="shared" si="16"/>
        <v>94909.66</v>
      </c>
      <c r="V105" s="16">
        <f t="shared" si="17"/>
        <v>3.6116660833049026</v>
      </c>
      <c r="W105" s="1">
        <f>MIN(H105,I105)*INDEX('2018 commission structure'!$A$15:$J$18,MATCH(Calculations!$E909,'2018 commission structure'!$A$15:$A$18,0),MATCH(Calculations!W$1,'2018 commission structure'!$A$15:$J$15,0))</f>
        <v>41133.839999999997</v>
      </c>
      <c r="X105" s="1">
        <f>IF($H105&gt;I105,MIN($H105-I105,J105-I105))*INDEX('2018 commission structure'!$A$15:$J$18,MATCH(Calculations!$E909,'2018 commission structure'!$A$15:$A$18,0),MATCH(Calculations!X$1,'2018 commission structure'!$A$15:$J$15,0))</f>
        <v>0</v>
      </c>
      <c r="Y105" s="1">
        <f>IF($H105&gt;J105,MIN($H105-J105,K105-J105)*INDEX('2018 commission structure'!$A$15:$J$18,MATCH(Calculations!$E909,'2018 commission structure'!$A$15:$A$18,0),MATCH(Calculations!Y$1,'2018 commission structure'!$A$15:$J$15,0)),0)</f>
        <v>0</v>
      </c>
      <c r="Z105" s="1">
        <f>IF($H105&gt;K105,MIN($H105-K105,L105-K105)*INDEX('2018 commission structure'!$A$15:$J$18,MATCH(Calculations!$E909,'2018 commission structure'!$A$15:$A$18,0),MATCH(Calculations!Z$1,'2018 commission structure'!$A$15:$J$15,0)),0)</f>
        <v>0</v>
      </c>
      <c r="AA105" s="1">
        <f>IF($H105&gt;L105,($H105-L105)*INDEX('2018 commission structure'!$A$15:$J$18,MATCH(Calculations!$E909,'2018 commission structure'!$A$15:$A$18,0),MATCH(Calculations!AA$1,'2018 commission structure'!$A$15:$J$15,0)),0)</f>
        <v>0</v>
      </c>
      <c r="AB105" s="1">
        <f t="shared" si="18"/>
        <v>41133.839999999997</v>
      </c>
      <c r="AC105" s="1">
        <f t="shared" si="19"/>
        <v>91481.84</v>
      </c>
    </row>
    <row r="106" spans="1:29" x14ac:dyDescent="0.3">
      <c r="A106" s="20">
        <v>5756920838</v>
      </c>
      <c r="B106" s="1" t="s">
        <v>68</v>
      </c>
      <c r="C106" s="1" t="s">
        <v>67</v>
      </c>
      <c r="D106" s="1" t="s">
        <v>23203</v>
      </c>
      <c r="E106" s="1" t="s">
        <v>12</v>
      </c>
      <c r="F106" s="1">
        <v>34761</v>
      </c>
      <c r="G106" s="2">
        <v>13</v>
      </c>
      <c r="H106" s="1">
        <f>SUMIF('deals_closed '!D:D,A106,'deals_closed '!C:C)</f>
        <v>468615</v>
      </c>
      <c r="I106" s="1">
        <f>VLOOKUP(E106,'2018 commission structure'!$A$21:$I$24,9,FALSE)</f>
        <v>500000</v>
      </c>
      <c r="J106" s="1">
        <f t="shared" si="10"/>
        <v>625000</v>
      </c>
      <c r="K106" s="1">
        <f t="shared" si="11"/>
        <v>750000</v>
      </c>
      <c r="L106" s="1">
        <f t="shared" si="12"/>
        <v>1000000</v>
      </c>
      <c r="M106" s="16">
        <f t="shared" si="13"/>
        <v>0.93723000000000001</v>
      </c>
      <c r="N106" s="1" t="str">
        <f t="shared" si="14"/>
        <v>0-100%</v>
      </c>
      <c r="O106" s="1">
        <f>MIN($I106, $H106)*INDEX( '2018 commission structure'!$A$21:$I$24,
MATCH($E106,'2018 commission structure'!$A$21:$A$24,0),MATCH(O$1,'2018 commission structure'!$A$21:$I$21,0))</f>
        <v>46861.5</v>
      </c>
      <c r="P106" s="1">
        <f>IF($H106&gt;$I106, MIN($H106-$I106, J106-$I106)*
INDEX( '2018 commission structure'!$A$21:$I$24,
MATCH($E106,'2018 commission structure'!$A$21:$A$24, 0),
MATCH(P$1,'2018 commission structure'!$A$21:$I$21, 0)), 0)</f>
        <v>0</v>
      </c>
      <c r="Q106" s="1">
        <f>IF($H106&gt;J106, MIN($H106-J106, K106-J106)*
INDEX( '2018 commission structure'!$A$21:$I$24,
MATCH($E106,'2018 commission structure'!$A$21:$A$24, 0),
MATCH(Q$1,'2018 commission structure'!$A$21:$I$21, 0)), 0)</f>
        <v>0</v>
      </c>
      <c r="R106" s="1">
        <f>IF($H106&gt;K106, MIN($H106-K106, L106-K106)*
INDEX( '2018 commission structure'!$A$21:$I$24,
MATCH($E106,'2018 commission structure'!$A$21:$A$24, 0),
MATCH(R$1,'2018 commission structure'!$A$21:$I$21, 0)), 0)</f>
        <v>0</v>
      </c>
      <c r="S106" s="1">
        <f>IF($H106&gt;L106, ($H106-L106)*
INDEX( '2018 commission structure'!$A$21:$I$24,
MATCH($E106,'2018 commission structure'!$A$21:$A$24, 0),
MATCH(S$1,'2018 commission structure'!$A$21:$I$21, 0)), 0)</f>
        <v>0</v>
      </c>
      <c r="T106" s="1">
        <f t="shared" si="15"/>
        <v>46861.5</v>
      </c>
      <c r="U106" s="1">
        <f t="shared" si="16"/>
        <v>81622.5</v>
      </c>
      <c r="V106" s="16">
        <f t="shared" si="17"/>
        <v>5.7412478176973263</v>
      </c>
      <c r="W106" s="1">
        <f>MIN(H106,I106)*INDEX('2018 commission structure'!$A$15:$J$18,MATCH(Calculations!$E969,'2018 commission structure'!$A$15:$A$18,0),MATCH(Calculations!W$1,'2018 commission structure'!$A$15:$J$15,0))</f>
        <v>70292.25</v>
      </c>
      <c r="X106" s="1">
        <f>IF($H106&gt;I106,MIN($H106-I106,J106-I106))*INDEX('2018 commission structure'!$A$15:$J$18,MATCH(Calculations!$E969,'2018 commission structure'!$A$15:$A$18,0),MATCH(Calculations!X$1,'2018 commission structure'!$A$15:$J$15,0))</f>
        <v>0</v>
      </c>
      <c r="Y106" s="1">
        <f>IF($H106&gt;J106,MIN($H106-J106,K106-J106)*INDEX('2018 commission structure'!$A$15:$J$18,MATCH(Calculations!$E969,'2018 commission structure'!$A$15:$A$18,0),MATCH(Calculations!Y$1,'2018 commission structure'!$A$15:$J$15,0)),0)</f>
        <v>0</v>
      </c>
      <c r="Z106" s="1">
        <f>IF($H106&gt;K106,MIN($H106-K106,L106-K106)*INDEX('2018 commission structure'!$A$15:$J$18,MATCH(Calculations!$E969,'2018 commission structure'!$A$15:$A$18,0),MATCH(Calculations!Z$1,'2018 commission structure'!$A$15:$J$15,0)),0)</f>
        <v>0</v>
      </c>
      <c r="AA106" s="1">
        <f>IF($H106&gt;L106,($H106-L106)*INDEX('2018 commission structure'!$A$15:$J$18,MATCH(Calculations!$E969,'2018 commission structure'!$A$15:$A$18,0),MATCH(Calculations!AA$1,'2018 commission structure'!$A$15:$J$15,0)),0)</f>
        <v>0</v>
      </c>
      <c r="AB106" s="1">
        <f t="shared" si="18"/>
        <v>70292.25</v>
      </c>
      <c r="AC106" s="1">
        <f t="shared" si="19"/>
        <v>105053.25</v>
      </c>
    </row>
    <row r="107" spans="1:29" x14ac:dyDescent="0.3">
      <c r="A107" s="20">
        <v>6789106936</v>
      </c>
      <c r="B107" s="1" t="s">
        <v>161</v>
      </c>
      <c r="C107" s="1" t="s">
        <v>160</v>
      </c>
      <c r="D107" s="1" t="s">
        <v>22668</v>
      </c>
      <c r="E107" s="1" t="s">
        <v>3</v>
      </c>
      <c r="F107" s="1">
        <v>93300</v>
      </c>
      <c r="G107" s="2">
        <v>22</v>
      </c>
      <c r="H107" s="1">
        <f>SUMIF('deals_closed '!D:D,A107,'deals_closed '!C:C)</f>
        <v>664319</v>
      </c>
      <c r="I107" s="1">
        <f>VLOOKUP(E107,'2018 commission structure'!$A$21:$I$24,9,FALSE)</f>
        <v>750000</v>
      </c>
      <c r="J107" s="1">
        <f t="shared" si="10"/>
        <v>937500</v>
      </c>
      <c r="K107" s="1">
        <f t="shared" si="11"/>
        <v>1125000</v>
      </c>
      <c r="L107" s="1">
        <f t="shared" si="12"/>
        <v>1500000</v>
      </c>
      <c r="M107" s="16">
        <f t="shared" si="13"/>
        <v>0.88575866666666669</v>
      </c>
      <c r="N107" s="1" t="str">
        <f t="shared" si="14"/>
        <v>0-100%</v>
      </c>
      <c r="O107" s="1">
        <f>MIN($I107, $H107)*INDEX( '2018 commission structure'!$A$21:$I$24,
MATCH($E107,'2018 commission structure'!$A$21:$A$24,0),MATCH(O$1,'2018 commission structure'!$A$21:$I$21,0))</f>
        <v>99647.849999999991</v>
      </c>
      <c r="P107" s="1">
        <f>IF($H107&gt;$I107, MIN($H107-$I107, J107-$I107)*
INDEX( '2018 commission structure'!$A$21:$I$24,
MATCH($E107,'2018 commission structure'!$A$21:$A$24, 0),
MATCH(P$1,'2018 commission structure'!$A$21:$I$21, 0)), 0)</f>
        <v>0</v>
      </c>
      <c r="Q107" s="1">
        <f>IF($H107&gt;J107, MIN($H107-J107, K107-J107)*
INDEX( '2018 commission structure'!$A$21:$I$24,
MATCH($E107,'2018 commission structure'!$A$21:$A$24, 0),
MATCH(Q$1,'2018 commission structure'!$A$21:$I$21, 0)), 0)</f>
        <v>0</v>
      </c>
      <c r="R107" s="1">
        <f>IF($H107&gt;K107, MIN($H107-K107, L107-K107)*
INDEX( '2018 commission structure'!$A$21:$I$24,
MATCH($E107,'2018 commission structure'!$A$21:$A$24, 0),
MATCH(R$1,'2018 commission structure'!$A$21:$I$21, 0)), 0)</f>
        <v>0</v>
      </c>
      <c r="S107" s="1">
        <f>IF($H107&gt;L107, ($H107-L107)*
INDEX( '2018 commission structure'!$A$21:$I$24,
MATCH($E107,'2018 commission structure'!$A$21:$A$24, 0),
MATCH(S$1,'2018 commission structure'!$A$21:$I$21, 0)), 0)</f>
        <v>0</v>
      </c>
      <c r="T107" s="1">
        <f t="shared" si="15"/>
        <v>99647.849999999991</v>
      </c>
      <c r="U107" s="1">
        <f t="shared" si="16"/>
        <v>192947.84999999998</v>
      </c>
      <c r="V107" s="16">
        <f t="shared" si="17"/>
        <v>3.4429976804613269</v>
      </c>
      <c r="W107" s="1">
        <f>MIN(H107,I107)*INDEX('2018 commission structure'!$A$15:$J$18,MATCH(Calculations!$E922,'2018 commission structure'!$A$15:$A$18,0),MATCH(Calculations!W$1,'2018 commission structure'!$A$15:$J$15,0))</f>
        <v>79718.28</v>
      </c>
      <c r="X107" s="1">
        <f>IF($H107&gt;I107,MIN($H107-I107,J107-I107))*INDEX('2018 commission structure'!$A$15:$J$18,MATCH(Calculations!$E922,'2018 commission structure'!$A$15:$A$18,0),MATCH(Calculations!X$1,'2018 commission structure'!$A$15:$J$15,0))</f>
        <v>0</v>
      </c>
      <c r="Y107" s="1">
        <f>IF($H107&gt;J107,MIN($H107-J107,K107-J107)*INDEX('2018 commission structure'!$A$15:$J$18,MATCH(Calculations!$E922,'2018 commission structure'!$A$15:$A$18,0),MATCH(Calculations!Y$1,'2018 commission structure'!$A$15:$J$15,0)),0)</f>
        <v>0</v>
      </c>
      <c r="Z107" s="1">
        <f>IF($H107&gt;K107,MIN($H107-K107,L107-K107)*INDEX('2018 commission structure'!$A$15:$J$18,MATCH(Calculations!$E922,'2018 commission structure'!$A$15:$A$18,0),MATCH(Calculations!Z$1,'2018 commission structure'!$A$15:$J$15,0)),0)</f>
        <v>0</v>
      </c>
      <c r="AA107" s="1">
        <f>IF($H107&gt;L107,($H107-L107)*INDEX('2018 commission structure'!$A$15:$J$18,MATCH(Calculations!$E922,'2018 commission structure'!$A$15:$A$18,0),MATCH(Calculations!AA$1,'2018 commission structure'!$A$15:$J$15,0)),0)</f>
        <v>0</v>
      </c>
      <c r="AB107" s="1">
        <f t="shared" si="18"/>
        <v>79718.28</v>
      </c>
      <c r="AC107" s="1">
        <f t="shared" si="19"/>
        <v>173018.28</v>
      </c>
    </row>
    <row r="108" spans="1:29" x14ac:dyDescent="0.3">
      <c r="A108" s="20">
        <v>3127459866</v>
      </c>
      <c r="B108" s="1" t="s">
        <v>1336</v>
      </c>
      <c r="C108" s="1" t="s">
        <v>1335</v>
      </c>
      <c r="D108" s="1" t="s">
        <v>23020</v>
      </c>
      <c r="E108" s="1" t="s">
        <v>3</v>
      </c>
      <c r="F108" s="1">
        <v>93001</v>
      </c>
      <c r="G108" s="2">
        <v>24</v>
      </c>
      <c r="H108" s="1">
        <f>SUMIF('deals_closed '!D:D,A108,'deals_closed '!C:C)</f>
        <v>773542</v>
      </c>
      <c r="I108" s="1">
        <f>VLOOKUP(E108,'2018 commission structure'!$A$21:$I$24,9,FALSE)</f>
        <v>750000</v>
      </c>
      <c r="J108" s="1">
        <f t="shared" si="10"/>
        <v>937500</v>
      </c>
      <c r="K108" s="1">
        <f t="shared" si="11"/>
        <v>1125000</v>
      </c>
      <c r="L108" s="1">
        <f t="shared" si="12"/>
        <v>1500000</v>
      </c>
      <c r="M108" s="16">
        <f t="shared" si="13"/>
        <v>1.0313893333333333</v>
      </c>
      <c r="N108" s="1" t="str">
        <f t="shared" si="14"/>
        <v>100-125%</v>
      </c>
      <c r="O108" s="1">
        <f>MIN($I108, $H108)*INDEX( '2018 commission structure'!$A$21:$I$24,
MATCH($E108,'2018 commission structure'!$A$21:$A$24,0),MATCH(O$1,'2018 commission structure'!$A$21:$I$21,0))</f>
        <v>112500</v>
      </c>
      <c r="P108" s="1">
        <f>IF($H108&gt;$I108, MIN($H108-$I108, J108-$I108)*
INDEX( '2018 commission structure'!$A$21:$I$24,
MATCH($E108,'2018 commission structure'!$A$21:$A$24, 0),
MATCH(P$1,'2018 commission structure'!$A$21:$I$21, 0)), 0)</f>
        <v>4472.9800000000005</v>
      </c>
      <c r="Q108" s="1">
        <f>IF($H108&gt;J108, MIN($H108-J108, K108-J108)*
INDEX( '2018 commission structure'!$A$21:$I$24,
MATCH($E108,'2018 commission structure'!$A$21:$A$24, 0),
MATCH(Q$1,'2018 commission structure'!$A$21:$I$21, 0)), 0)</f>
        <v>0</v>
      </c>
      <c r="R108" s="1">
        <f>IF($H108&gt;K108, MIN($H108-K108, L108-K108)*
INDEX( '2018 commission structure'!$A$21:$I$24,
MATCH($E108,'2018 commission structure'!$A$21:$A$24, 0),
MATCH(R$1,'2018 commission structure'!$A$21:$I$21, 0)), 0)</f>
        <v>0</v>
      </c>
      <c r="S108" s="1">
        <f>IF($H108&gt;L108, ($H108-L108)*
INDEX( '2018 commission structure'!$A$21:$I$24,
MATCH($E108,'2018 commission structure'!$A$21:$A$24, 0),
MATCH(S$1,'2018 commission structure'!$A$21:$I$21, 0)), 0)</f>
        <v>0</v>
      </c>
      <c r="T108" s="1">
        <f t="shared" si="15"/>
        <v>116972.98</v>
      </c>
      <c r="U108" s="1">
        <f t="shared" si="16"/>
        <v>209973.97999999998</v>
      </c>
      <c r="V108" s="16">
        <f t="shared" si="17"/>
        <v>3.6839897972120168</v>
      </c>
      <c r="W108" s="1">
        <f>MIN(H108,I108)*INDEX('2018 commission structure'!$A$15:$J$18,MATCH(Calculations!$E314,'2018 commission structure'!$A$15:$A$18,0),MATCH(Calculations!W$1,'2018 commission structure'!$A$15:$J$15,0))</f>
        <v>112500</v>
      </c>
      <c r="X108" s="1">
        <f>IF($H108&gt;I108,MIN($H108-I108,J108-I108))*INDEX('2018 commission structure'!$A$15:$J$18,MATCH(Calculations!$E314,'2018 commission structure'!$A$15:$A$18,0),MATCH(Calculations!X$1,'2018 commission structure'!$A$15:$J$15,0))</f>
        <v>4237.5599999999995</v>
      </c>
      <c r="Y108" s="1">
        <f>IF($H108&gt;J108,MIN($H108-J108,K108-J108)*INDEX('2018 commission structure'!$A$15:$J$18,MATCH(Calculations!$E314,'2018 commission structure'!$A$15:$A$18,0),MATCH(Calculations!Y$1,'2018 commission structure'!$A$15:$J$15,0)),0)</f>
        <v>0</v>
      </c>
      <c r="Z108" s="1">
        <f>IF($H108&gt;K108,MIN($H108-K108,L108-K108)*INDEX('2018 commission structure'!$A$15:$J$18,MATCH(Calculations!$E314,'2018 commission structure'!$A$15:$A$18,0),MATCH(Calculations!Z$1,'2018 commission structure'!$A$15:$J$15,0)),0)</f>
        <v>0</v>
      </c>
      <c r="AA108" s="1">
        <f>IF($H108&gt;L108,($H108-L108)*INDEX('2018 commission structure'!$A$15:$J$18,MATCH(Calculations!$E314,'2018 commission structure'!$A$15:$A$18,0),MATCH(Calculations!AA$1,'2018 commission structure'!$A$15:$J$15,0)),0)</f>
        <v>0</v>
      </c>
      <c r="AB108" s="1">
        <f t="shared" si="18"/>
        <v>116737.56</v>
      </c>
      <c r="AC108" s="1">
        <f t="shared" si="19"/>
        <v>209738.56</v>
      </c>
    </row>
    <row r="109" spans="1:29" x14ac:dyDescent="0.3">
      <c r="A109" s="20">
        <v>1280521902</v>
      </c>
      <c r="B109" s="1" t="s">
        <v>232</v>
      </c>
      <c r="C109" s="1" t="s">
        <v>231</v>
      </c>
      <c r="D109" s="1" t="s">
        <v>23207</v>
      </c>
      <c r="E109" s="1" t="s">
        <v>3</v>
      </c>
      <c r="F109" s="1">
        <v>84921</v>
      </c>
      <c r="G109" s="2">
        <v>14</v>
      </c>
      <c r="H109" s="1">
        <f>SUMIF('deals_closed '!D:D,A109,'deals_closed '!C:C)</f>
        <v>493164</v>
      </c>
      <c r="I109" s="1">
        <f>VLOOKUP(E109,'2018 commission structure'!$A$21:$I$24,9,FALSE)</f>
        <v>750000</v>
      </c>
      <c r="J109" s="1">
        <f t="shared" si="10"/>
        <v>937500</v>
      </c>
      <c r="K109" s="1">
        <f t="shared" si="11"/>
        <v>1125000</v>
      </c>
      <c r="L109" s="1">
        <f t="shared" si="12"/>
        <v>1500000</v>
      </c>
      <c r="M109" s="16">
        <f t="shared" si="13"/>
        <v>0.65755200000000003</v>
      </c>
      <c r="N109" s="1" t="str">
        <f t="shared" si="14"/>
        <v>0-100%</v>
      </c>
      <c r="O109" s="1">
        <f>MIN($I109, $H109)*INDEX( '2018 commission structure'!$A$21:$I$24,
MATCH($E109,'2018 commission structure'!$A$21:$A$24,0),MATCH(O$1,'2018 commission structure'!$A$21:$I$21,0))</f>
        <v>73974.599999999991</v>
      </c>
      <c r="P109" s="1">
        <f>IF($H109&gt;$I109, MIN($H109-$I109, J109-$I109)*
INDEX( '2018 commission structure'!$A$21:$I$24,
MATCH($E109,'2018 commission structure'!$A$21:$A$24, 0),
MATCH(P$1,'2018 commission structure'!$A$21:$I$21, 0)), 0)</f>
        <v>0</v>
      </c>
      <c r="Q109" s="1">
        <f>IF($H109&gt;J109, MIN($H109-J109, K109-J109)*
INDEX( '2018 commission structure'!$A$21:$I$24,
MATCH($E109,'2018 commission structure'!$A$21:$A$24, 0),
MATCH(Q$1,'2018 commission structure'!$A$21:$I$21, 0)), 0)</f>
        <v>0</v>
      </c>
      <c r="R109" s="1">
        <f>IF($H109&gt;K109, MIN($H109-K109, L109-K109)*
INDEX( '2018 commission structure'!$A$21:$I$24,
MATCH($E109,'2018 commission structure'!$A$21:$A$24, 0),
MATCH(R$1,'2018 commission structure'!$A$21:$I$21, 0)), 0)</f>
        <v>0</v>
      </c>
      <c r="S109" s="1">
        <f>IF($H109&gt;L109, ($H109-L109)*
INDEX( '2018 commission structure'!$A$21:$I$24,
MATCH($E109,'2018 commission structure'!$A$21:$A$24, 0),
MATCH(S$1,'2018 commission structure'!$A$21:$I$21, 0)), 0)</f>
        <v>0</v>
      </c>
      <c r="T109" s="1">
        <f t="shared" si="15"/>
        <v>73974.599999999991</v>
      </c>
      <c r="U109" s="1">
        <f t="shared" si="16"/>
        <v>158895.59999999998</v>
      </c>
      <c r="V109" s="16">
        <f t="shared" si="17"/>
        <v>3.1036982773594741</v>
      </c>
      <c r="W109" s="1">
        <f>MIN(H109,I109)*INDEX('2018 commission structure'!$A$15:$J$18,MATCH(Calculations!$E886,'2018 commission structure'!$A$15:$A$18,0),MATCH(Calculations!W$1,'2018 commission structure'!$A$15:$J$15,0))</f>
        <v>73974.599999999991</v>
      </c>
      <c r="X109" s="1">
        <f>IF($H109&gt;I109,MIN($H109-I109,J109-I109))*INDEX('2018 commission structure'!$A$15:$J$18,MATCH(Calculations!$E886,'2018 commission structure'!$A$15:$A$18,0),MATCH(Calculations!X$1,'2018 commission structure'!$A$15:$J$15,0))</f>
        <v>0</v>
      </c>
      <c r="Y109" s="1">
        <f>IF($H109&gt;J109,MIN($H109-J109,K109-J109)*INDEX('2018 commission structure'!$A$15:$J$18,MATCH(Calculations!$E886,'2018 commission structure'!$A$15:$A$18,0),MATCH(Calculations!Y$1,'2018 commission structure'!$A$15:$J$15,0)),0)</f>
        <v>0</v>
      </c>
      <c r="Z109" s="1">
        <f>IF($H109&gt;K109,MIN($H109-K109,L109-K109)*INDEX('2018 commission structure'!$A$15:$J$18,MATCH(Calculations!$E886,'2018 commission structure'!$A$15:$A$18,0),MATCH(Calculations!Z$1,'2018 commission structure'!$A$15:$J$15,0)),0)</f>
        <v>0</v>
      </c>
      <c r="AA109" s="1">
        <f>IF($H109&gt;L109,($H109-L109)*INDEX('2018 commission structure'!$A$15:$J$18,MATCH(Calculations!$E886,'2018 commission structure'!$A$15:$A$18,0),MATCH(Calculations!AA$1,'2018 commission structure'!$A$15:$J$15,0)),0)</f>
        <v>0</v>
      </c>
      <c r="AB109" s="1">
        <f t="shared" si="18"/>
        <v>73974.599999999991</v>
      </c>
      <c r="AC109" s="1">
        <f t="shared" si="19"/>
        <v>158895.59999999998</v>
      </c>
    </row>
    <row r="110" spans="1:29" x14ac:dyDescent="0.3">
      <c r="A110" s="20">
        <v>1565607864</v>
      </c>
      <c r="B110" s="1" t="s">
        <v>620</v>
      </c>
      <c r="C110" s="1" t="s">
        <v>619</v>
      </c>
      <c r="D110" s="1" t="s">
        <v>23178</v>
      </c>
      <c r="E110" s="1" t="s">
        <v>3</v>
      </c>
      <c r="F110" s="1">
        <v>75155</v>
      </c>
      <c r="G110" s="2">
        <v>13</v>
      </c>
      <c r="H110" s="1">
        <f>SUMIF('deals_closed '!D:D,A110,'deals_closed '!C:C)</f>
        <v>474301</v>
      </c>
      <c r="I110" s="1">
        <f>VLOOKUP(E110,'2018 commission structure'!$A$21:$I$24,9,FALSE)</f>
        <v>750000</v>
      </c>
      <c r="J110" s="1">
        <f t="shared" si="10"/>
        <v>937500</v>
      </c>
      <c r="K110" s="1">
        <f t="shared" si="11"/>
        <v>1125000</v>
      </c>
      <c r="L110" s="1">
        <f t="shared" si="12"/>
        <v>1500000</v>
      </c>
      <c r="M110" s="16">
        <f t="shared" si="13"/>
        <v>0.63240133333333337</v>
      </c>
      <c r="N110" s="1" t="str">
        <f t="shared" si="14"/>
        <v>0-100%</v>
      </c>
      <c r="O110" s="1">
        <f>MIN($I110, $H110)*INDEX( '2018 commission structure'!$A$21:$I$24,
MATCH($E110,'2018 commission structure'!$A$21:$A$24,0),MATCH(O$1,'2018 commission structure'!$A$21:$I$21,0))</f>
        <v>71145.149999999994</v>
      </c>
      <c r="P110" s="1">
        <f>IF($H110&gt;$I110, MIN($H110-$I110, J110-$I110)*
INDEX( '2018 commission structure'!$A$21:$I$24,
MATCH($E110,'2018 commission structure'!$A$21:$A$24, 0),
MATCH(P$1,'2018 commission structure'!$A$21:$I$21, 0)), 0)</f>
        <v>0</v>
      </c>
      <c r="Q110" s="1">
        <f>IF($H110&gt;J110, MIN($H110-J110, K110-J110)*
INDEX( '2018 commission structure'!$A$21:$I$24,
MATCH($E110,'2018 commission structure'!$A$21:$A$24, 0),
MATCH(Q$1,'2018 commission structure'!$A$21:$I$21, 0)), 0)</f>
        <v>0</v>
      </c>
      <c r="R110" s="1">
        <f>IF($H110&gt;K110, MIN($H110-K110, L110-K110)*
INDEX( '2018 commission structure'!$A$21:$I$24,
MATCH($E110,'2018 commission structure'!$A$21:$A$24, 0),
MATCH(R$1,'2018 commission structure'!$A$21:$I$21, 0)), 0)</f>
        <v>0</v>
      </c>
      <c r="S110" s="1">
        <f>IF($H110&gt;L110, ($H110-L110)*
INDEX( '2018 commission structure'!$A$21:$I$24,
MATCH($E110,'2018 commission structure'!$A$21:$A$24, 0),
MATCH(S$1,'2018 commission structure'!$A$21:$I$21, 0)), 0)</f>
        <v>0</v>
      </c>
      <c r="T110" s="1">
        <f t="shared" si="15"/>
        <v>71145.149999999994</v>
      </c>
      <c r="U110" s="1">
        <f t="shared" si="16"/>
        <v>146300.15</v>
      </c>
      <c r="V110" s="16">
        <f t="shared" si="17"/>
        <v>3.2419720690648646</v>
      </c>
      <c r="W110" s="1">
        <f>MIN(H110,I110)*INDEX('2018 commission structure'!$A$15:$J$18,MATCH(Calculations!$E687,'2018 commission structure'!$A$15:$A$18,0),MATCH(Calculations!W$1,'2018 commission structure'!$A$15:$J$15,0))</f>
        <v>71145.149999999994</v>
      </c>
      <c r="X110" s="1">
        <f>IF($H110&gt;I110,MIN($H110-I110,J110-I110))*INDEX('2018 commission structure'!$A$15:$J$18,MATCH(Calculations!$E687,'2018 commission structure'!$A$15:$A$18,0),MATCH(Calculations!X$1,'2018 commission structure'!$A$15:$J$15,0))</f>
        <v>0</v>
      </c>
      <c r="Y110" s="1">
        <f>IF($H110&gt;J110,MIN($H110-J110,K110-J110)*INDEX('2018 commission structure'!$A$15:$J$18,MATCH(Calculations!$E687,'2018 commission structure'!$A$15:$A$18,0),MATCH(Calculations!Y$1,'2018 commission structure'!$A$15:$J$15,0)),0)</f>
        <v>0</v>
      </c>
      <c r="Z110" s="1">
        <f>IF($H110&gt;K110,MIN($H110-K110,L110-K110)*INDEX('2018 commission structure'!$A$15:$J$18,MATCH(Calculations!$E687,'2018 commission structure'!$A$15:$A$18,0),MATCH(Calculations!Z$1,'2018 commission structure'!$A$15:$J$15,0)),0)</f>
        <v>0</v>
      </c>
      <c r="AA110" s="1">
        <f>IF($H110&gt;L110,($H110-L110)*INDEX('2018 commission structure'!$A$15:$J$18,MATCH(Calculations!$E687,'2018 commission structure'!$A$15:$A$18,0),MATCH(Calculations!AA$1,'2018 commission structure'!$A$15:$J$15,0)),0)</f>
        <v>0</v>
      </c>
      <c r="AB110" s="1">
        <f t="shared" si="18"/>
        <v>71145.149999999994</v>
      </c>
      <c r="AC110" s="1">
        <f t="shared" si="19"/>
        <v>146300.15</v>
      </c>
    </row>
    <row r="111" spans="1:29" x14ac:dyDescent="0.3">
      <c r="A111" s="20">
        <v>7191906499</v>
      </c>
      <c r="B111" s="1" t="s">
        <v>1523</v>
      </c>
      <c r="C111" s="1" t="s">
        <v>1522</v>
      </c>
      <c r="D111" s="1" t="s">
        <v>22622</v>
      </c>
      <c r="E111" s="1" t="s">
        <v>0</v>
      </c>
      <c r="F111" s="1">
        <v>54226</v>
      </c>
      <c r="G111" s="2">
        <v>15</v>
      </c>
      <c r="H111" s="1">
        <f>SUMIF('deals_closed '!D:D,A111,'deals_closed '!C:C)</f>
        <v>618982</v>
      </c>
      <c r="I111" s="1">
        <f>VLOOKUP(E111,'2018 commission structure'!$A$21:$I$24,9,FALSE)</f>
        <v>600000</v>
      </c>
      <c r="J111" s="1">
        <f t="shared" si="10"/>
        <v>750000</v>
      </c>
      <c r="K111" s="1">
        <f t="shared" si="11"/>
        <v>900000</v>
      </c>
      <c r="L111" s="1">
        <f t="shared" si="12"/>
        <v>1200000</v>
      </c>
      <c r="M111" s="16">
        <f t="shared" si="13"/>
        <v>1.0316366666666668</v>
      </c>
      <c r="N111" s="1" t="str">
        <f t="shared" si="14"/>
        <v>100-125%</v>
      </c>
      <c r="O111" s="1">
        <f>MIN($I111, $H111)*INDEX( '2018 commission structure'!$A$21:$I$24,
MATCH($E111,'2018 commission structure'!$A$21:$A$24,0),MATCH(O$1,'2018 commission structure'!$A$21:$I$21,0))</f>
        <v>78000</v>
      </c>
      <c r="P111" s="1">
        <f>IF($H111&gt;$I111, MIN($H111-$I111, J111-$I111)*
INDEX( '2018 commission structure'!$A$21:$I$24,
MATCH($E111,'2018 commission structure'!$A$21:$A$24, 0),
MATCH(P$1,'2018 commission structure'!$A$21:$I$21, 0)), 0)</f>
        <v>3226.94</v>
      </c>
      <c r="Q111" s="1">
        <f>IF($H111&gt;J111, MIN($H111-J111, K111-J111)*
INDEX( '2018 commission structure'!$A$21:$I$24,
MATCH($E111,'2018 commission structure'!$A$21:$A$24, 0),
MATCH(Q$1,'2018 commission structure'!$A$21:$I$21, 0)), 0)</f>
        <v>0</v>
      </c>
      <c r="R111" s="1">
        <f>IF($H111&gt;K111, MIN($H111-K111, L111-K111)*
INDEX( '2018 commission structure'!$A$21:$I$24,
MATCH($E111,'2018 commission structure'!$A$21:$A$24, 0),
MATCH(R$1,'2018 commission structure'!$A$21:$I$21, 0)), 0)</f>
        <v>0</v>
      </c>
      <c r="S111" s="1">
        <f>IF($H111&gt;L111, ($H111-L111)*
INDEX( '2018 commission structure'!$A$21:$I$24,
MATCH($E111,'2018 commission structure'!$A$21:$A$24, 0),
MATCH(S$1,'2018 commission structure'!$A$21:$I$21, 0)), 0)</f>
        <v>0</v>
      </c>
      <c r="T111" s="1">
        <f t="shared" si="15"/>
        <v>81226.94</v>
      </c>
      <c r="U111" s="1">
        <f t="shared" si="16"/>
        <v>135452.94</v>
      </c>
      <c r="V111" s="16">
        <f t="shared" si="17"/>
        <v>4.5697199337275363</v>
      </c>
      <c r="W111" s="1">
        <f>MIN(H111,I111)*INDEX('2018 commission structure'!$A$15:$J$18,MATCH(Calculations!$E216,'2018 commission structure'!$A$15:$A$18,0),MATCH(Calculations!W$1,'2018 commission structure'!$A$15:$J$15,0))</f>
        <v>90000</v>
      </c>
      <c r="X111" s="1">
        <f>IF($H111&gt;I111,MIN($H111-I111,J111-I111))*INDEX('2018 commission structure'!$A$15:$J$18,MATCH(Calculations!$E216,'2018 commission structure'!$A$15:$A$18,0),MATCH(Calculations!X$1,'2018 commission structure'!$A$15:$J$15,0))</f>
        <v>4176.04</v>
      </c>
      <c r="Y111" s="1">
        <f>IF($H111&gt;J111,MIN($H111-J111,K111-J111)*INDEX('2018 commission structure'!$A$15:$J$18,MATCH(Calculations!$E216,'2018 commission structure'!$A$15:$A$18,0),MATCH(Calculations!Y$1,'2018 commission structure'!$A$15:$J$15,0)),0)</f>
        <v>0</v>
      </c>
      <c r="Z111" s="1">
        <f>IF($H111&gt;K111,MIN($H111-K111,L111-K111)*INDEX('2018 commission structure'!$A$15:$J$18,MATCH(Calculations!$E216,'2018 commission structure'!$A$15:$A$18,0),MATCH(Calculations!Z$1,'2018 commission structure'!$A$15:$J$15,0)),0)</f>
        <v>0</v>
      </c>
      <c r="AA111" s="1">
        <f>IF($H111&gt;L111,($H111-L111)*INDEX('2018 commission structure'!$A$15:$J$18,MATCH(Calculations!$E216,'2018 commission structure'!$A$15:$A$18,0),MATCH(Calculations!AA$1,'2018 commission structure'!$A$15:$J$15,0)),0)</f>
        <v>0</v>
      </c>
      <c r="AB111" s="1">
        <f t="shared" si="18"/>
        <v>94176.04</v>
      </c>
      <c r="AC111" s="1">
        <f t="shared" si="19"/>
        <v>148402.03999999998</v>
      </c>
    </row>
    <row r="112" spans="1:29" x14ac:dyDescent="0.3">
      <c r="A112" s="20">
        <v>3609467622</v>
      </c>
      <c r="B112" s="1" t="s">
        <v>897</v>
      </c>
      <c r="C112" s="1" t="s">
        <v>896</v>
      </c>
      <c r="D112" s="1" t="s">
        <v>22862</v>
      </c>
      <c r="E112" s="1" t="s">
        <v>12</v>
      </c>
      <c r="F112" s="1">
        <v>45564</v>
      </c>
      <c r="G112" s="2">
        <v>17</v>
      </c>
      <c r="H112" s="1">
        <f>SUMIF('deals_closed '!D:D,A112,'deals_closed '!C:C)</f>
        <v>471173</v>
      </c>
      <c r="I112" s="1">
        <f>VLOOKUP(E112,'2018 commission structure'!$A$21:$I$24,9,FALSE)</f>
        <v>500000</v>
      </c>
      <c r="J112" s="1">
        <f t="shared" si="10"/>
        <v>625000</v>
      </c>
      <c r="K112" s="1">
        <f t="shared" si="11"/>
        <v>750000</v>
      </c>
      <c r="L112" s="1">
        <f t="shared" si="12"/>
        <v>1000000</v>
      </c>
      <c r="M112" s="16">
        <f t="shared" si="13"/>
        <v>0.94234600000000002</v>
      </c>
      <c r="N112" s="1" t="str">
        <f t="shared" si="14"/>
        <v>0-100%</v>
      </c>
      <c r="O112" s="1">
        <f>MIN($I112, $H112)*INDEX( '2018 commission structure'!$A$21:$I$24,
MATCH($E112,'2018 commission structure'!$A$21:$A$24,0),MATCH(O$1,'2018 commission structure'!$A$21:$I$21,0))</f>
        <v>47117.3</v>
      </c>
      <c r="P112" s="1">
        <f>IF($H112&gt;$I112, MIN($H112-$I112, J112-$I112)*
INDEX( '2018 commission structure'!$A$21:$I$24,
MATCH($E112,'2018 commission structure'!$A$21:$A$24, 0),
MATCH(P$1,'2018 commission structure'!$A$21:$I$21, 0)), 0)</f>
        <v>0</v>
      </c>
      <c r="Q112" s="1">
        <f>IF($H112&gt;J112, MIN($H112-J112, K112-J112)*
INDEX( '2018 commission structure'!$A$21:$I$24,
MATCH($E112,'2018 commission structure'!$A$21:$A$24, 0),
MATCH(Q$1,'2018 commission structure'!$A$21:$I$21, 0)), 0)</f>
        <v>0</v>
      </c>
      <c r="R112" s="1">
        <f>IF($H112&gt;K112, MIN($H112-K112, L112-K112)*
INDEX( '2018 commission structure'!$A$21:$I$24,
MATCH($E112,'2018 commission structure'!$A$21:$A$24, 0),
MATCH(R$1,'2018 commission structure'!$A$21:$I$21, 0)), 0)</f>
        <v>0</v>
      </c>
      <c r="S112" s="1">
        <f>IF($H112&gt;L112, ($H112-L112)*
INDEX( '2018 commission structure'!$A$21:$I$24,
MATCH($E112,'2018 commission structure'!$A$21:$A$24, 0),
MATCH(S$1,'2018 commission structure'!$A$21:$I$21, 0)), 0)</f>
        <v>0</v>
      </c>
      <c r="T112" s="1">
        <f t="shared" si="15"/>
        <v>47117.3</v>
      </c>
      <c r="U112" s="1">
        <f t="shared" si="16"/>
        <v>92681.3</v>
      </c>
      <c r="V112" s="16">
        <f t="shared" si="17"/>
        <v>5.0837979182424071</v>
      </c>
      <c r="W112" s="1">
        <f>MIN(H112,I112)*INDEX('2018 commission structure'!$A$15:$J$18,MATCH(Calculations!$E544,'2018 commission structure'!$A$15:$A$18,0),MATCH(Calculations!W$1,'2018 commission structure'!$A$15:$J$15,0))</f>
        <v>70675.95</v>
      </c>
      <c r="X112" s="1">
        <f>IF($H112&gt;I112,MIN($H112-I112,J112-I112))*INDEX('2018 commission structure'!$A$15:$J$18,MATCH(Calculations!$E544,'2018 commission structure'!$A$15:$A$18,0),MATCH(Calculations!X$1,'2018 commission structure'!$A$15:$J$15,0))</f>
        <v>0</v>
      </c>
      <c r="Y112" s="1">
        <f>IF($H112&gt;J112,MIN($H112-J112,K112-J112)*INDEX('2018 commission structure'!$A$15:$J$18,MATCH(Calculations!$E544,'2018 commission structure'!$A$15:$A$18,0),MATCH(Calculations!Y$1,'2018 commission structure'!$A$15:$J$15,0)),0)</f>
        <v>0</v>
      </c>
      <c r="Z112" s="1">
        <f>IF($H112&gt;K112,MIN($H112-K112,L112-K112)*INDEX('2018 commission structure'!$A$15:$J$18,MATCH(Calculations!$E544,'2018 commission structure'!$A$15:$A$18,0),MATCH(Calculations!Z$1,'2018 commission structure'!$A$15:$J$15,0)),0)</f>
        <v>0</v>
      </c>
      <c r="AA112" s="1">
        <f>IF($H112&gt;L112,($H112-L112)*INDEX('2018 commission structure'!$A$15:$J$18,MATCH(Calculations!$E544,'2018 commission structure'!$A$15:$A$18,0),MATCH(Calculations!AA$1,'2018 commission structure'!$A$15:$J$15,0)),0)</f>
        <v>0</v>
      </c>
      <c r="AB112" s="1">
        <f t="shared" si="18"/>
        <v>70675.95</v>
      </c>
      <c r="AC112" s="1">
        <f t="shared" si="19"/>
        <v>116239.95</v>
      </c>
    </row>
    <row r="113" spans="1:29" x14ac:dyDescent="0.3">
      <c r="A113" s="20">
        <v>2859566597</v>
      </c>
      <c r="B113" s="1" t="s">
        <v>612</v>
      </c>
      <c r="C113" s="1" t="s">
        <v>611</v>
      </c>
      <c r="D113" s="1" t="s">
        <v>23048</v>
      </c>
      <c r="E113" s="1" t="s">
        <v>0</v>
      </c>
      <c r="F113" s="1">
        <v>76647</v>
      </c>
      <c r="G113" s="2">
        <v>7</v>
      </c>
      <c r="H113" s="1">
        <f>SUMIF('deals_closed '!D:D,A113,'deals_closed '!C:C)</f>
        <v>334109</v>
      </c>
      <c r="I113" s="1">
        <f>VLOOKUP(E113,'2018 commission structure'!$A$21:$I$24,9,FALSE)</f>
        <v>600000</v>
      </c>
      <c r="J113" s="1">
        <f t="shared" si="10"/>
        <v>750000</v>
      </c>
      <c r="K113" s="1">
        <f t="shared" si="11"/>
        <v>900000</v>
      </c>
      <c r="L113" s="1">
        <f t="shared" si="12"/>
        <v>1200000</v>
      </c>
      <c r="M113" s="16">
        <f t="shared" si="13"/>
        <v>0.55684833333333328</v>
      </c>
      <c r="N113" s="1" t="str">
        <f t="shared" si="14"/>
        <v>0-100%</v>
      </c>
      <c r="O113" s="1">
        <f>MIN($I113, $H113)*INDEX( '2018 commission structure'!$A$21:$I$24,
MATCH($E113,'2018 commission structure'!$A$21:$A$24,0),MATCH(O$1,'2018 commission structure'!$A$21:$I$21,0))</f>
        <v>43434.17</v>
      </c>
      <c r="P113" s="1">
        <f>IF($H113&gt;$I113, MIN($H113-$I113, J113-$I113)*
INDEX( '2018 commission structure'!$A$21:$I$24,
MATCH($E113,'2018 commission structure'!$A$21:$A$24, 0),
MATCH(P$1,'2018 commission structure'!$A$21:$I$21, 0)), 0)</f>
        <v>0</v>
      </c>
      <c r="Q113" s="1">
        <f>IF($H113&gt;J113, MIN($H113-J113, K113-J113)*
INDEX( '2018 commission structure'!$A$21:$I$24,
MATCH($E113,'2018 commission structure'!$A$21:$A$24, 0),
MATCH(Q$1,'2018 commission structure'!$A$21:$I$21, 0)), 0)</f>
        <v>0</v>
      </c>
      <c r="R113" s="1">
        <f>IF($H113&gt;K113, MIN($H113-K113, L113-K113)*
INDEX( '2018 commission structure'!$A$21:$I$24,
MATCH($E113,'2018 commission structure'!$A$21:$A$24, 0),
MATCH(R$1,'2018 commission structure'!$A$21:$I$21, 0)), 0)</f>
        <v>0</v>
      </c>
      <c r="S113" s="1">
        <f>IF($H113&gt;L113, ($H113-L113)*
INDEX( '2018 commission structure'!$A$21:$I$24,
MATCH($E113,'2018 commission structure'!$A$21:$A$24, 0),
MATCH(S$1,'2018 commission structure'!$A$21:$I$21, 0)), 0)</f>
        <v>0</v>
      </c>
      <c r="T113" s="1">
        <f t="shared" si="15"/>
        <v>43434.17</v>
      </c>
      <c r="U113" s="1">
        <f t="shared" si="16"/>
        <v>120081.17</v>
      </c>
      <c r="V113" s="16">
        <f t="shared" si="17"/>
        <v>2.78235963223876</v>
      </c>
      <c r="W113" s="1">
        <f>MIN(H113,I113)*INDEX('2018 commission structure'!$A$15:$J$18,MATCH(Calculations!$E691,'2018 commission structure'!$A$15:$A$18,0),MATCH(Calculations!W$1,'2018 commission structure'!$A$15:$J$15,0))</f>
        <v>50116.35</v>
      </c>
      <c r="X113" s="1">
        <f>IF($H113&gt;I113,MIN($H113-I113,J113-I113))*INDEX('2018 commission structure'!$A$15:$J$18,MATCH(Calculations!$E691,'2018 commission structure'!$A$15:$A$18,0),MATCH(Calculations!X$1,'2018 commission structure'!$A$15:$J$15,0))</f>
        <v>0</v>
      </c>
      <c r="Y113" s="1">
        <f>IF($H113&gt;J113,MIN($H113-J113,K113-J113)*INDEX('2018 commission structure'!$A$15:$J$18,MATCH(Calculations!$E691,'2018 commission structure'!$A$15:$A$18,0),MATCH(Calculations!Y$1,'2018 commission structure'!$A$15:$J$15,0)),0)</f>
        <v>0</v>
      </c>
      <c r="Z113" s="1">
        <f>IF($H113&gt;K113,MIN($H113-K113,L113-K113)*INDEX('2018 commission structure'!$A$15:$J$18,MATCH(Calculations!$E691,'2018 commission structure'!$A$15:$A$18,0),MATCH(Calculations!Z$1,'2018 commission structure'!$A$15:$J$15,0)),0)</f>
        <v>0</v>
      </c>
      <c r="AA113" s="1">
        <f>IF($H113&gt;L113,($H113-L113)*INDEX('2018 commission structure'!$A$15:$J$18,MATCH(Calculations!$E691,'2018 commission structure'!$A$15:$A$18,0),MATCH(Calculations!AA$1,'2018 commission structure'!$A$15:$J$15,0)),0)</f>
        <v>0</v>
      </c>
      <c r="AB113" s="1">
        <f t="shared" si="18"/>
        <v>50116.35</v>
      </c>
      <c r="AC113" s="1">
        <f t="shared" si="19"/>
        <v>126763.35</v>
      </c>
    </row>
    <row r="114" spans="1:29" x14ac:dyDescent="0.3">
      <c r="A114" s="20">
        <v>2739934548</v>
      </c>
      <c r="B114" s="1" t="s">
        <v>1888</v>
      </c>
      <c r="C114" s="1" t="s">
        <v>1887</v>
      </c>
      <c r="D114" s="1" t="s">
        <v>22682</v>
      </c>
      <c r="E114" s="1" t="s">
        <v>12</v>
      </c>
      <c r="F114" s="1">
        <v>50638</v>
      </c>
      <c r="G114" s="2">
        <v>16</v>
      </c>
      <c r="H114" s="1">
        <f>SUMIF('deals_closed '!D:D,A114,'deals_closed '!C:C)</f>
        <v>472412</v>
      </c>
      <c r="I114" s="1">
        <f>VLOOKUP(E114,'2018 commission structure'!$A$21:$I$24,9,FALSE)</f>
        <v>500000</v>
      </c>
      <c r="J114" s="1">
        <f t="shared" si="10"/>
        <v>625000</v>
      </c>
      <c r="K114" s="1">
        <f t="shared" si="11"/>
        <v>750000</v>
      </c>
      <c r="L114" s="1">
        <f t="shared" si="12"/>
        <v>1000000</v>
      </c>
      <c r="M114" s="16">
        <f t="shared" si="13"/>
        <v>0.944824</v>
      </c>
      <c r="N114" s="1" t="str">
        <f t="shared" si="14"/>
        <v>0-100%</v>
      </c>
      <c r="O114" s="1">
        <f>MIN($I114, $H114)*INDEX( '2018 commission structure'!$A$21:$I$24,
MATCH($E114,'2018 commission structure'!$A$21:$A$24,0),MATCH(O$1,'2018 commission structure'!$A$21:$I$21,0))</f>
        <v>47241.200000000004</v>
      </c>
      <c r="P114" s="1">
        <f>IF($H114&gt;$I114, MIN($H114-$I114, J114-$I114)*
INDEX( '2018 commission structure'!$A$21:$I$24,
MATCH($E114,'2018 commission structure'!$A$21:$A$24, 0),
MATCH(P$1,'2018 commission structure'!$A$21:$I$21, 0)), 0)</f>
        <v>0</v>
      </c>
      <c r="Q114" s="1">
        <f>IF($H114&gt;J114, MIN($H114-J114, K114-J114)*
INDEX( '2018 commission structure'!$A$21:$I$24,
MATCH($E114,'2018 commission structure'!$A$21:$A$24, 0),
MATCH(Q$1,'2018 commission structure'!$A$21:$I$21, 0)), 0)</f>
        <v>0</v>
      </c>
      <c r="R114" s="1">
        <f>IF($H114&gt;K114, MIN($H114-K114, L114-K114)*
INDEX( '2018 commission structure'!$A$21:$I$24,
MATCH($E114,'2018 commission structure'!$A$21:$A$24, 0),
MATCH(R$1,'2018 commission structure'!$A$21:$I$21, 0)), 0)</f>
        <v>0</v>
      </c>
      <c r="S114" s="1">
        <f>IF($H114&gt;L114, ($H114-L114)*
INDEX( '2018 commission structure'!$A$21:$I$24,
MATCH($E114,'2018 commission structure'!$A$21:$A$24, 0),
MATCH(S$1,'2018 commission structure'!$A$21:$I$21, 0)), 0)</f>
        <v>0</v>
      </c>
      <c r="T114" s="1">
        <f t="shared" si="15"/>
        <v>47241.200000000004</v>
      </c>
      <c r="U114" s="1">
        <f t="shared" si="16"/>
        <v>97879.200000000012</v>
      </c>
      <c r="V114" s="16">
        <f t="shared" si="17"/>
        <v>4.8264799875765227</v>
      </c>
      <c r="W114" s="1">
        <f>MIN(H114,I114)*INDEX('2018 commission structure'!$A$15:$J$18,MATCH(Calculations!$E19,'2018 commission structure'!$A$15:$A$18,0),MATCH(Calculations!W$1,'2018 commission structure'!$A$15:$J$15,0))</f>
        <v>70861.8</v>
      </c>
      <c r="X114" s="1">
        <f>IF($H114&gt;I114,MIN($H114-I114,J114-I114))*INDEX('2018 commission structure'!$A$15:$J$18,MATCH(Calculations!$E19,'2018 commission structure'!$A$15:$A$18,0),MATCH(Calculations!X$1,'2018 commission structure'!$A$15:$J$15,0))</f>
        <v>0</v>
      </c>
      <c r="Y114" s="1">
        <f>IF($H114&gt;J114,MIN($H114-J114,K114-J114)*INDEX('2018 commission structure'!$A$15:$J$18,MATCH(Calculations!$E19,'2018 commission structure'!$A$15:$A$18,0),MATCH(Calculations!Y$1,'2018 commission structure'!$A$15:$J$15,0)),0)</f>
        <v>0</v>
      </c>
      <c r="Z114" s="1">
        <f>IF($H114&gt;K114,MIN($H114-K114,L114-K114)*INDEX('2018 commission structure'!$A$15:$J$18,MATCH(Calculations!$E19,'2018 commission structure'!$A$15:$A$18,0),MATCH(Calculations!Z$1,'2018 commission structure'!$A$15:$J$15,0)),0)</f>
        <v>0</v>
      </c>
      <c r="AA114" s="1">
        <f>IF($H114&gt;L114,($H114-L114)*INDEX('2018 commission structure'!$A$15:$J$18,MATCH(Calculations!$E19,'2018 commission structure'!$A$15:$A$18,0),MATCH(Calculations!AA$1,'2018 commission structure'!$A$15:$J$15,0)),0)</f>
        <v>0</v>
      </c>
      <c r="AB114" s="1">
        <f t="shared" si="18"/>
        <v>70861.8</v>
      </c>
      <c r="AC114" s="1">
        <f t="shared" si="19"/>
        <v>121499.8</v>
      </c>
    </row>
    <row r="115" spans="1:29" x14ac:dyDescent="0.3">
      <c r="A115" s="20">
        <v>8145387981</v>
      </c>
      <c r="B115" s="1" t="s">
        <v>578</v>
      </c>
      <c r="C115" s="1" t="s">
        <v>577</v>
      </c>
      <c r="D115" s="1" t="s">
        <v>22521</v>
      </c>
      <c r="E115" s="1" t="s">
        <v>0</v>
      </c>
      <c r="F115" s="1">
        <v>55330</v>
      </c>
      <c r="G115" s="2">
        <v>15</v>
      </c>
      <c r="H115" s="1">
        <f>SUMIF('deals_closed '!D:D,A115,'deals_closed '!C:C)</f>
        <v>458353</v>
      </c>
      <c r="I115" s="1">
        <f>VLOOKUP(E115,'2018 commission structure'!$A$21:$I$24,9,FALSE)</f>
        <v>600000</v>
      </c>
      <c r="J115" s="1">
        <f t="shared" si="10"/>
        <v>750000</v>
      </c>
      <c r="K115" s="1">
        <f t="shared" si="11"/>
        <v>900000</v>
      </c>
      <c r="L115" s="1">
        <f t="shared" si="12"/>
        <v>1200000</v>
      </c>
      <c r="M115" s="16">
        <f t="shared" si="13"/>
        <v>0.76392166666666672</v>
      </c>
      <c r="N115" s="1" t="str">
        <f t="shared" si="14"/>
        <v>0-100%</v>
      </c>
      <c r="O115" s="1">
        <f>MIN($I115, $H115)*INDEX( '2018 commission structure'!$A$21:$I$24,
MATCH($E115,'2018 commission structure'!$A$21:$A$24,0),MATCH(O$1,'2018 commission structure'!$A$21:$I$21,0))</f>
        <v>59585.89</v>
      </c>
      <c r="P115" s="1">
        <f>IF($H115&gt;$I115, MIN($H115-$I115, J115-$I115)*
INDEX( '2018 commission structure'!$A$21:$I$24,
MATCH($E115,'2018 commission structure'!$A$21:$A$24, 0),
MATCH(P$1,'2018 commission structure'!$A$21:$I$21, 0)), 0)</f>
        <v>0</v>
      </c>
      <c r="Q115" s="1">
        <f>IF($H115&gt;J115, MIN($H115-J115, K115-J115)*
INDEX( '2018 commission structure'!$A$21:$I$24,
MATCH($E115,'2018 commission structure'!$A$21:$A$24, 0),
MATCH(Q$1,'2018 commission structure'!$A$21:$I$21, 0)), 0)</f>
        <v>0</v>
      </c>
      <c r="R115" s="1">
        <f>IF($H115&gt;K115, MIN($H115-K115, L115-K115)*
INDEX( '2018 commission structure'!$A$21:$I$24,
MATCH($E115,'2018 commission structure'!$A$21:$A$24, 0),
MATCH(R$1,'2018 commission structure'!$A$21:$I$21, 0)), 0)</f>
        <v>0</v>
      </c>
      <c r="S115" s="1">
        <f>IF($H115&gt;L115, ($H115-L115)*
INDEX( '2018 commission structure'!$A$21:$I$24,
MATCH($E115,'2018 commission structure'!$A$21:$A$24, 0),
MATCH(S$1,'2018 commission structure'!$A$21:$I$21, 0)), 0)</f>
        <v>0</v>
      </c>
      <c r="T115" s="1">
        <f t="shared" si="15"/>
        <v>59585.89</v>
      </c>
      <c r="U115" s="1">
        <f t="shared" si="16"/>
        <v>114915.89</v>
      </c>
      <c r="V115" s="16">
        <f t="shared" si="17"/>
        <v>3.9885954849237995</v>
      </c>
      <c r="W115" s="1">
        <f>MIN(H115,I115)*INDEX('2018 commission structure'!$A$15:$J$18,MATCH(Calculations!$E709,'2018 commission structure'!$A$15:$A$18,0),MATCH(Calculations!W$1,'2018 commission structure'!$A$15:$J$15,0))</f>
        <v>68752.95</v>
      </c>
      <c r="X115" s="1">
        <f>IF($H115&gt;I115,MIN($H115-I115,J115-I115))*INDEX('2018 commission structure'!$A$15:$J$18,MATCH(Calculations!$E709,'2018 commission structure'!$A$15:$A$18,0),MATCH(Calculations!X$1,'2018 commission structure'!$A$15:$J$15,0))</f>
        <v>0</v>
      </c>
      <c r="Y115" s="1">
        <f>IF($H115&gt;J115,MIN($H115-J115,K115-J115)*INDEX('2018 commission structure'!$A$15:$J$18,MATCH(Calculations!$E709,'2018 commission structure'!$A$15:$A$18,0),MATCH(Calculations!Y$1,'2018 commission structure'!$A$15:$J$15,0)),0)</f>
        <v>0</v>
      </c>
      <c r="Z115" s="1">
        <f>IF($H115&gt;K115,MIN($H115-K115,L115-K115)*INDEX('2018 commission structure'!$A$15:$J$18,MATCH(Calculations!$E709,'2018 commission structure'!$A$15:$A$18,0),MATCH(Calculations!Z$1,'2018 commission structure'!$A$15:$J$15,0)),0)</f>
        <v>0</v>
      </c>
      <c r="AA115" s="1">
        <f>IF($H115&gt;L115,($H115-L115)*INDEX('2018 commission structure'!$A$15:$J$18,MATCH(Calculations!$E709,'2018 commission structure'!$A$15:$A$18,0),MATCH(Calculations!AA$1,'2018 commission structure'!$A$15:$J$15,0)),0)</f>
        <v>0</v>
      </c>
      <c r="AB115" s="1">
        <f t="shared" si="18"/>
        <v>68752.95</v>
      </c>
      <c r="AC115" s="1">
        <f t="shared" si="19"/>
        <v>124082.95</v>
      </c>
    </row>
    <row r="116" spans="1:29" x14ac:dyDescent="0.3">
      <c r="A116" s="20">
        <v>7249524151</v>
      </c>
      <c r="B116" s="1" t="s">
        <v>912</v>
      </c>
      <c r="C116" s="1" t="s">
        <v>911</v>
      </c>
      <c r="D116" s="1" t="s">
        <v>22613</v>
      </c>
      <c r="E116" s="1" t="s">
        <v>3</v>
      </c>
      <c r="F116" s="1">
        <v>77547</v>
      </c>
      <c r="G116" s="2">
        <v>13</v>
      </c>
      <c r="H116" s="1">
        <f>SUMIF('deals_closed '!D:D,A116,'deals_closed '!C:C)</f>
        <v>616122</v>
      </c>
      <c r="I116" s="1">
        <f>VLOOKUP(E116,'2018 commission structure'!$A$21:$I$24,9,FALSE)</f>
        <v>750000</v>
      </c>
      <c r="J116" s="1">
        <f t="shared" si="10"/>
        <v>937500</v>
      </c>
      <c r="K116" s="1">
        <f t="shared" si="11"/>
        <v>1125000</v>
      </c>
      <c r="L116" s="1">
        <f t="shared" si="12"/>
        <v>1500000</v>
      </c>
      <c r="M116" s="16">
        <f t="shared" si="13"/>
        <v>0.821496</v>
      </c>
      <c r="N116" s="1" t="str">
        <f t="shared" si="14"/>
        <v>0-100%</v>
      </c>
      <c r="O116" s="1">
        <f>MIN($I116, $H116)*INDEX( '2018 commission structure'!$A$21:$I$24,
MATCH($E116,'2018 commission structure'!$A$21:$A$24,0),MATCH(O$1,'2018 commission structure'!$A$21:$I$21,0))</f>
        <v>92418.3</v>
      </c>
      <c r="P116" s="1">
        <f>IF($H116&gt;$I116, MIN($H116-$I116, J116-$I116)*
INDEX( '2018 commission structure'!$A$21:$I$24,
MATCH($E116,'2018 commission structure'!$A$21:$A$24, 0),
MATCH(P$1,'2018 commission structure'!$A$21:$I$21, 0)), 0)</f>
        <v>0</v>
      </c>
      <c r="Q116" s="1">
        <f>IF($H116&gt;J116, MIN($H116-J116, K116-J116)*
INDEX( '2018 commission structure'!$A$21:$I$24,
MATCH($E116,'2018 commission structure'!$A$21:$A$24, 0),
MATCH(Q$1,'2018 commission structure'!$A$21:$I$21, 0)), 0)</f>
        <v>0</v>
      </c>
      <c r="R116" s="1">
        <f>IF($H116&gt;K116, MIN($H116-K116, L116-K116)*
INDEX( '2018 commission structure'!$A$21:$I$24,
MATCH($E116,'2018 commission structure'!$A$21:$A$24, 0),
MATCH(R$1,'2018 commission structure'!$A$21:$I$21, 0)), 0)</f>
        <v>0</v>
      </c>
      <c r="S116" s="1">
        <f>IF($H116&gt;L116, ($H116-L116)*
INDEX( '2018 commission structure'!$A$21:$I$24,
MATCH($E116,'2018 commission structure'!$A$21:$A$24, 0),
MATCH(S$1,'2018 commission structure'!$A$21:$I$21, 0)), 0)</f>
        <v>0</v>
      </c>
      <c r="T116" s="1">
        <f t="shared" si="15"/>
        <v>92418.3</v>
      </c>
      <c r="U116" s="1">
        <f t="shared" si="16"/>
        <v>169965.3</v>
      </c>
      <c r="V116" s="16">
        <f t="shared" si="17"/>
        <v>3.6249869826370444</v>
      </c>
      <c r="W116" s="1">
        <f>MIN(H116,I116)*INDEX('2018 commission structure'!$A$15:$J$18,MATCH(Calculations!$E536,'2018 commission structure'!$A$15:$A$18,0),MATCH(Calculations!W$1,'2018 commission structure'!$A$15:$J$15,0))</f>
        <v>73934.64</v>
      </c>
      <c r="X116" s="1">
        <f>IF($H116&gt;I116,MIN($H116-I116,J116-I116))*INDEX('2018 commission structure'!$A$15:$J$18,MATCH(Calculations!$E536,'2018 commission structure'!$A$15:$A$18,0),MATCH(Calculations!X$1,'2018 commission structure'!$A$15:$J$15,0))</f>
        <v>0</v>
      </c>
      <c r="Y116" s="1">
        <f>IF($H116&gt;J116,MIN($H116-J116,K116-J116)*INDEX('2018 commission structure'!$A$15:$J$18,MATCH(Calculations!$E536,'2018 commission structure'!$A$15:$A$18,0),MATCH(Calculations!Y$1,'2018 commission structure'!$A$15:$J$15,0)),0)</f>
        <v>0</v>
      </c>
      <c r="Z116" s="1">
        <f>IF($H116&gt;K116,MIN($H116-K116,L116-K116)*INDEX('2018 commission structure'!$A$15:$J$18,MATCH(Calculations!$E536,'2018 commission structure'!$A$15:$A$18,0),MATCH(Calculations!Z$1,'2018 commission structure'!$A$15:$J$15,0)),0)</f>
        <v>0</v>
      </c>
      <c r="AA116" s="1">
        <f>IF($H116&gt;L116,($H116-L116)*INDEX('2018 commission structure'!$A$15:$J$18,MATCH(Calculations!$E536,'2018 commission structure'!$A$15:$A$18,0),MATCH(Calculations!AA$1,'2018 commission structure'!$A$15:$J$15,0)),0)</f>
        <v>0</v>
      </c>
      <c r="AB116" s="1">
        <f t="shared" si="18"/>
        <v>73934.64</v>
      </c>
      <c r="AC116" s="1">
        <f t="shared" si="19"/>
        <v>151481.64000000001</v>
      </c>
    </row>
    <row r="117" spans="1:29" x14ac:dyDescent="0.3">
      <c r="A117" s="20">
        <v>9196221739</v>
      </c>
      <c r="B117" s="1" t="s">
        <v>315</v>
      </c>
      <c r="C117" s="1" t="s">
        <v>314</v>
      </c>
      <c r="D117" s="1" t="s">
        <v>22408</v>
      </c>
      <c r="E117" s="1" t="s">
        <v>3</v>
      </c>
      <c r="F117" s="1">
        <v>89772</v>
      </c>
      <c r="G117" s="2">
        <v>22</v>
      </c>
      <c r="H117" s="1">
        <f>SUMIF('deals_closed '!D:D,A117,'deals_closed '!C:C)</f>
        <v>773763</v>
      </c>
      <c r="I117" s="1">
        <f>VLOOKUP(E117,'2018 commission structure'!$A$21:$I$24,9,FALSE)</f>
        <v>750000</v>
      </c>
      <c r="J117" s="1">
        <f t="shared" si="10"/>
        <v>937500</v>
      </c>
      <c r="K117" s="1">
        <f t="shared" si="11"/>
        <v>1125000</v>
      </c>
      <c r="L117" s="1">
        <f t="shared" si="12"/>
        <v>1500000</v>
      </c>
      <c r="M117" s="16">
        <f t="shared" si="13"/>
        <v>1.031684</v>
      </c>
      <c r="N117" s="1" t="str">
        <f t="shared" si="14"/>
        <v>100-125%</v>
      </c>
      <c r="O117" s="1">
        <f>MIN($I117, $H117)*INDEX( '2018 commission structure'!$A$21:$I$24,
MATCH($E117,'2018 commission structure'!$A$21:$A$24,0),MATCH(O$1,'2018 commission structure'!$A$21:$I$21,0))</f>
        <v>112500</v>
      </c>
      <c r="P117" s="1">
        <f>IF($H117&gt;$I117, MIN($H117-$I117, J117-$I117)*
INDEX( '2018 commission structure'!$A$21:$I$24,
MATCH($E117,'2018 commission structure'!$A$21:$A$24, 0),
MATCH(P$1,'2018 commission structure'!$A$21:$I$21, 0)), 0)</f>
        <v>4514.97</v>
      </c>
      <c r="Q117" s="1">
        <f>IF($H117&gt;J117, MIN($H117-J117, K117-J117)*
INDEX( '2018 commission structure'!$A$21:$I$24,
MATCH($E117,'2018 commission structure'!$A$21:$A$24, 0),
MATCH(Q$1,'2018 commission structure'!$A$21:$I$21, 0)), 0)</f>
        <v>0</v>
      </c>
      <c r="R117" s="1">
        <f>IF($H117&gt;K117, MIN($H117-K117, L117-K117)*
INDEX( '2018 commission structure'!$A$21:$I$24,
MATCH($E117,'2018 commission structure'!$A$21:$A$24, 0),
MATCH(R$1,'2018 commission structure'!$A$21:$I$21, 0)), 0)</f>
        <v>0</v>
      </c>
      <c r="S117" s="1">
        <f>IF($H117&gt;L117, ($H117-L117)*
INDEX( '2018 commission structure'!$A$21:$I$24,
MATCH($E117,'2018 commission structure'!$A$21:$A$24, 0),
MATCH(S$1,'2018 commission structure'!$A$21:$I$21, 0)), 0)</f>
        <v>0</v>
      </c>
      <c r="T117" s="1">
        <f t="shared" si="15"/>
        <v>117014.97</v>
      </c>
      <c r="U117" s="1">
        <f t="shared" si="16"/>
        <v>206786.97</v>
      </c>
      <c r="V117" s="16">
        <f t="shared" si="17"/>
        <v>3.7418363449109004</v>
      </c>
      <c r="W117" s="1">
        <f>MIN(H117,I117)*INDEX('2018 commission structure'!$A$15:$J$18,MATCH(Calculations!$E843,'2018 commission structure'!$A$15:$A$18,0),MATCH(Calculations!W$1,'2018 commission structure'!$A$15:$J$15,0))</f>
        <v>90000</v>
      </c>
      <c r="X117" s="1">
        <f>IF($H117&gt;I117,MIN($H117-I117,J117-I117))*INDEX('2018 commission structure'!$A$15:$J$18,MATCH(Calculations!$E843,'2018 commission structure'!$A$15:$A$18,0),MATCH(Calculations!X$1,'2018 commission structure'!$A$15:$J$15,0))</f>
        <v>4039.7100000000005</v>
      </c>
      <c r="Y117" s="1">
        <f>IF($H117&gt;J117,MIN($H117-J117,K117-J117)*INDEX('2018 commission structure'!$A$15:$J$18,MATCH(Calculations!$E843,'2018 commission structure'!$A$15:$A$18,0),MATCH(Calculations!Y$1,'2018 commission structure'!$A$15:$J$15,0)),0)</f>
        <v>0</v>
      </c>
      <c r="Z117" s="1">
        <f>IF($H117&gt;K117,MIN($H117-K117,L117-K117)*INDEX('2018 commission structure'!$A$15:$J$18,MATCH(Calculations!$E843,'2018 commission structure'!$A$15:$A$18,0),MATCH(Calculations!Z$1,'2018 commission structure'!$A$15:$J$15,0)),0)</f>
        <v>0</v>
      </c>
      <c r="AA117" s="1">
        <f>IF($H117&gt;L117,($H117-L117)*INDEX('2018 commission structure'!$A$15:$J$18,MATCH(Calculations!$E843,'2018 commission structure'!$A$15:$A$18,0),MATCH(Calculations!AA$1,'2018 commission structure'!$A$15:$J$15,0)),0)</f>
        <v>0</v>
      </c>
      <c r="AB117" s="1">
        <f t="shared" si="18"/>
        <v>94039.71</v>
      </c>
      <c r="AC117" s="1">
        <f t="shared" si="19"/>
        <v>183811.71000000002</v>
      </c>
    </row>
    <row r="118" spans="1:29" x14ac:dyDescent="0.3">
      <c r="A118" s="20">
        <v>5341512014</v>
      </c>
      <c r="B118" s="1" t="s">
        <v>64</v>
      </c>
      <c r="C118" s="1" t="s">
        <v>63</v>
      </c>
      <c r="D118" s="1" t="s">
        <v>22539</v>
      </c>
      <c r="E118" s="1" t="s">
        <v>12</v>
      </c>
      <c r="F118" s="1">
        <v>57651</v>
      </c>
      <c r="G118" s="2">
        <v>14</v>
      </c>
      <c r="H118" s="1">
        <f>SUMIF('deals_closed '!D:D,A118,'deals_closed '!C:C)</f>
        <v>474985</v>
      </c>
      <c r="I118" s="1">
        <f>VLOOKUP(E118,'2018 commission structure'!$A$21:$I$24,9,FALSE)</f>
        <v>500000</v>
      </c>
      <c r="J118" s="1">
        <f t="shared" si="10"/>
        <v>625000</v>
      </c>
      <c r="K118" s="1">
        <f t="shared" si="11"/>
        <v>750000</v>
      </c>
      <c r="L118" s="1">
        <f t="shared" si="12"/>
        <v>1000000</v>
      </c>
      <c r="M118" s="16">
        <f t="shared" si="13"/>
        <v>0.94996999999999998</v>
      </c>
      <c r="N118" s="1" t="str">
        <f t="shared" si="14"/>
        <v>0-100%</v>
      </c>
      <c r="O118" s="1">
        <f>MIN($I118, $H118)*INDEX( '2018 commission structure'!$A$21:$I$24,
MATCH($E118,'2018 commission structure'!$A$21:$A$24,0),MATCH(O$1,'2018 commission structure'!$A$21:$I$21,0))</f>
        <v>47498.5</v>
      </c>
      <c r="P118" s="1">
        <f>IF($H118&gt;$I118, MIN($H118-$I118, J118-$I118)*
INDEX( '2018 commission structure'!$A$21:$I$24,
MATCH($E118,'2018 commission structure'!$A$21:$A$24, 0),
MATCH(P$1,'2018 commission structure'!$A$21:$I$21, 0)), 0)</f>
        <v>0</v>
      </c>
      <c r="Q118" s="1">
        <f>IF($H118&gt;J118, MIN($H118-J118, K118-J118)*
INDEX( '2018 commission structure'!$A$21:$I$24,
MATCH($E118,'2018 commission structure'!$A$21:$A$24, 0),
MATCH(Q$1,'2018 commission structure'!$A$21:$I$21, 0)), 0)</f>
        <v>0</v>
      </c>
      <c r="R118" s="1">
        <f>IF($H118&gt;K118, MIN($H118-K118, L118-K118)*
INDEX( '2018 commission structure'!$A$21:$I$24,
MATCH($E118,'2018 commission structure'!$A$21:$A$24, 0),
MATCH(R$1,'2018 commission structure'!$A$21:$I$21, 0)), 0)</f>
        <v>0</v>
      </c>
      <c r="S118" s="1">
        <f>IF($H118&gt;L118, ($H118-L118)*
INDEX( '2018 commission structure'!$A$21:$I$24,
MATCH($E118,'2018 commission structure'!$A$21:$A$24, 0),
MATCH(S$1,'2018 commission structure'!$A$21:$I$21, 0)), 0)</f>
        <v>0</v>
      </c>
      <c r="T118" s="1">
        <f t="shared" si="15"/>
        <v>47498.5</v>
      </c>
      <c r="U118" s="1">
        <f t="shared" si="16"/>
        <v>105149.5</v>
      </c>
      <c r="V118" s="16">
        <f t="shared" si="17"/>
        <v>4.5172349844744861</v>
      </c>
      <c r="W118" s="1">
        <f>MIN(H118,I118)*INDEX('2018 commission structure'!$A$15:$J$18,MATCH(Calculations!$E971,'2018 commission structure'!$A$15:$A$18,0),MATCH(Calculations!W$1,'2018 commission structure'!$A$15:$J$15,0))</f>
        <v>56998.2</v>
      </c>
      <c r="X118" s="1">
        <f>IF($H118&gt;I118,MIN($H118-I118,J118-I118))*INDEX('2018 commission structure'!$A$15:$J$18,MATCH(Calculations!$E971,'2018 commission structure'!$A$15:$A$18,0),MATCH(Calculations!X$1,'2018 commission structure'!$A$15:$J$15,0))</f>
        <v>0</v>
      </c>
      <c r="Y118" s="1">
        <f>IF($H118&gt;J118,MIN($H118-J118,K118-J118)*INDEX('2018 commission structure'!$A$15:$J$18,MATCH(Calculations!$E971,'2018 commission structure'!$A$15:$A$18,0),MATCH(Calculations!Y$1,'2018 commission structure'!$A$15:$J$15,0)),0)</f>
        <v>0</v>
      </c>
      <c r="Z118" s="1">
        <f>IF($H118&gt;K118,MIN($H118-K118,L118-K118)*INDEX('2018 commission structure'!$A$15:$J$18,MATCH(Calculations!$E971,'2018 commission structure'!$A$15:$A$18,0),MATCH(Calculations!Z$1,'2018 commission structure'!$A$15:$J$15,0)),0)</f>
        <v>0</v>
      </c>
      <c r="AA118" s="1">
        <f>IF($H118&gt;L118,($H118-L118)*INDEX('2018 commission structure'!$A$15:$J$18,MATCH(Calculations!$E971,'2018 commission structure'!$A$15:$A$18,0),MATCH(Calculations!AA$1,'2018 commission structure'!$A$15:$J$15,0)),0)</f>
        <v>0</v>
      </c>
      <c r="AB118" s="1">
        <f t="shared" si="18"/>
        <v>56998.2</v>
      </c>
      <c r="AC118" s="1">
        <f t="shared" si="19"/>
        <v>114649.2</v>
      </c>
    </row>
    <row r="119" spans="1:29" x14ac:dyDescent="0.3">
      <c r="A119" s="20">
        <v>449160092</v>
      </c>
      <c r="B119" s="1" t="s">
        <v>514</v>
      </c>
      <c r="C119" s="1" t="s">
        <v>513</v>
      </c>
      <c r="D119" s="1" t="s">
        <v>23163</v>
      </c>
      <c r="E119" s="1" t="s">
        <v>12</v>
      </c>
      <c r="F119" s="1">
        <v>35607</v>
      </c>
      <c r="G119" s="2">
        <v>17</v>
      </c>
      <c r="H119" s="1">
        <f>SUMIF('deals_closed '!D:D,A119,'deals_closed '!C:C)</f>
        <v>516004</v>
      </c>
      <c r="I119" s="1">
        <f>VLOOKUP(E119,'2018 commission structure'!$A$21:$I$24,9,FALSE)</f>
        <v>500000</v>
      </c>
      <c r="J119" s="1">
        <f t="shared" si="10"/>
        <v>625000</v>
      </c>
      <c r="K119" s="1">
        <f t="shared" si="11"/>
        <v>750000</v>
      </c>
      <c r="L119" s="1">
        <f t="shared" si="12"/>
        <v>1000000</v>
      </c>
      <c r="M119" s="16">
        <f t="shared" si="13"/>
        <v>1.032008</v>
      </c>
      <c r="N119" s="1" t="str">
        <f t="shared" si="14"/>
        <v>100-125%</v>
      </c>
      <c r="O119" s="1">
        <f>MIN($I119, $H119)*INDEX( '2018 commission structure'!$A$21:$I$24,
MATCH($E119,'2018 commission structure'!$A$21:$A$24,0),MATCH(O$1,'2018 commission structure'!$A$21:$I$21,0))</f>
        <v>50000</v>
      </c>
      <c r="P119" s="1">
        <f>IF($H119&gt;$I119, MIN($H119-$I119, J119-$I119)*
INDEX( '2018 commission structure'!$A$21:$I$24,
MATCH($E119,'2018 commission structure'!$A$21:$A$24, 0),
MATCH(P$1,'2018 commission structure'!$A$21:$I$21, 0)), 0)</f>
        <v>2400.6</v>
      </c>
      <c r="Q119" s="1">
        <f>IF($H119&gt;J119, MIN($H119-J119, K119-J119)*
INDEX( '2018 commission structure'!$A$21:$I$24,
MATCH($E119,'2018 commission structure'!$A$21:$A$24, 0),
MATCH(Q$1,'2018 commission structure'!$A$21:$I$21, 0)), 0)</f>
        <v>0</v>
      </c>
      <c r="R119" s="1">
        <f>IF($H119&gt;K119, MIN($H119-K119, L119-K119)*
INDEX( '2018 commission structure'!$A$21:$I$24,
MATCH($E119,'2018 commission structure'!$A$21:$A$24, 0),
MATCH(R$1,'2018 commission structure'!$A$21:$I$21, 0)), 0)</f>
        <v>0</v>
      </c>
      <c r="S119" s="1">
        <f>IF($H119&gt;L119, ($H119-L119)*
INDEX( '2018 commission structure'!$A$21:$I$24,
MATCH($E119,'2018 commission structure'!$A$21:$A$24, 0),
MATCH(S$1,'2018 commission structure'!$A$21:$I$21, 0)), 0)</f>
        <v>0</v>
      </c>
      <c r="T119" s="1">
        <f t="shared" si="15"/>
        <v>52400.6</v>
      </c>
      <c r="U119" s="1">
        <f t="shared" si="16"/>
        <v>88007.6</v>
      </c>
      <c r="V119" s="16">
        <f t="shared" si="17"/>
        <v>5.8631754530290561</v>
      </c>
      <c r="W119" s="1">
        <f>MIN(H119,I119)*INDEX('2018 commission structure'!$A$15:$J$18,MATCH(Calculations!$E741,'2018 commission structure'!$A$15:$A$18,0),MATCH(Calculations!W$1,'2018 commission structure'!$A$15:$J$15,0))</f>
        <v>60000</v>
      </c>
      <c r="X119" s="1">
        <f>IF($H119&gt;I119,MIN($H119-I119,J119-I119))*INDEX('2018 commission structure'!$A$15:$J$18,MATCH(Calculations!$E741,'2018 commission structure'!$A$15:$A$18,0),MATCH(Calculations!X$1,'2018 commission structure'!$A$15:$J$15,0))</f>
        <v>2720.6800000000003</v>
      </c>
      <c r="Y119" s="1">
        <f>IF($H119&gt;J119,MIN($H119-J119,K119-J119)*INDEX('2018 commission structure'!$A$15:$J$18,MATCH(Calculations!$E741,'2018 commission structure'!$A$15:$A$18,0),MATCH(Calculations!Y$1,'2018 commission structure'!$A$15:$J$15,0)),0)</f>
        <v>0</v>
      </c>
      <c r="Z119" s="1">
        <f>IF($H119&gt;K119,MIN($H119-K119,L119-K119)*INDEX('2018 commission structure'!$A$15:$J$18,MATCH(Calculations!$E741,'2018 commission structure'!$A$15:$A$18,0),MATCH(Calculations!Z$1,'2018 commission structure'!$A$15:$J$15,0)),0)</f>
        <v>0</v>
      </c>
      <c r="AA119" s="1">
        <f>IF($H119&gt;L119,($H119-L119)*INDEX('2018 commission structure'!$A$15:$J$18,MATCH(Calculations!$E741,'2018 commission structure'!$A$15:$A$18,0),MATCH(Calculations!AA$1,'2018 commission structure'!$A$15:$J$15,0)),0)</f>
        <v>0</v>
      </c>
      <c r="AB119" s="1">
        <f t="shared" si="18"/>
        <v>62720.68</v>
      </c>
      <c r="AC119" s="1">
        <f t="shared" si="19"/>
        <v>98327.679999999993</v>
      </c>
    </row>
    <row r="120" spans="1:29" x14ac:dyDescent="0.3">
      <c r="A120" s="20">
        <v>87033755</v>
      </c>
      <c r="B120" s="1" t="s">
        <v>1245</v>
      </c>
      <c r="C120" s="1" t="s">
        <v>1244</v>
      </c>
      <c r="D120" s="1" t="s">
        <v>22649</v>
      </c>
      <c r="E120" s="1" t="s">
        <v>12</v>
      </c>
      <c r="F120" s="1">
        <v>51861</v>
      </c>
      <c r="G120" s="2">
        <v>14</v>
      </c>
      <c r="H120" s="1">
        <f>SUMIF('deals_closed '!D:D,A120,'deals_closed '!C:C)</f>
        <v>475694</v>
      </c>
      <c r="I120" s="1">
        <f>VLOOKUP(E120,'2018 commission structure'!$A$21:$I$24,9,FALSE)</f>
        <v>500000</v>
      </c>
      <c r="J120" s="1">
        <f t="shared" si="10"/>
        <v>625000</v>
      </c>
      <c r="K120" s="1">
        <f t="shared" si="11"/>
        <v>750000</v>
      </c>
      <c r="L120" s="1">
        <f t="shared" si="12"/>
        <v>1000000</v>
      </c>
      <c r="M120" s="16">
        <f t="shared" si="13"/>
        <v>0.95138800000000001</v>
      </c>
      <c r="N120" s="1" t="str">
        <f t="shared" si="14"/>
        <v>0-100%</v>
      </c>
      <c r="O120" s="1">
        <f>MIN($I120, $H120)*INDEX( '2018 commission structure'!$A$21:$I$24,
MATCH($E120,'2018 commission structure'!$A$21:$A$24,0),MATCH(O$1,'2018 commission structure'!$A$21:$I$21,0))</f>
        <v>47569.4</v>
      </c>
      <c r="P120" s="1">
        <f>IF($H120&gt;$I120, MIN($H120-$I120, J120-$I120)*
INDEX( '2018 commission structure'!$A$21:$I$24,
MATCH($E120,'2018 commission structure'!$A$21:$A$24, 0),
MATCH(P$1,'2018 commission structure'!$A$21:$I$21, 0)), 0)</f>
        <v>0</v>
      </c>
      <c r="Q120" s="1">
        <f>IF($H120&gt;J120, MIN($H120-J120, K120-J120)*
INDEX( '2018 commission structure'!$A$21:$I$24,
MATCH($E120,'2018 commission structure'!$A$21:$A$24, 0),
MATCH(Q$1,'2018 commission structure'!$A$21:$I$21, 0)), 0)</f>
        <v>0</v>
      </c>
      <c r="R120" s="1">
        <f>IF($H120&gt;K120, MIN($H120-K120, L120-K120)*
INDEX( '2018 commission structure'!$A$21:$I$24,
MATCH($E120,'2018 commission structure'!$A$21:$A$24, 0),
MATCH(R$1,'2018 commission structure'!$A$21:$I$21, 0)), 0)</f>
        <v>0</v>
      </c>
      <c r="S120" s="1">
        <f>IF($H120&gt;L120, ($H120-L120)*
INDEX( '2018 commission structure'!$A$21:$I$24,
MATCH($E120,'2018 commission structure'!$A$21:$A$24, 0),
MATCH(S$1,'2018 commission structure'!$A$21:$I$21, 0)), 0)</f>
        <v>0</v>
      </c>
      <c r="T120" s="1">
        <f t="shared" si="15"/>
        <v>47569.4</v>
      </c>
      <c r="U120" s="1">
        <f t="shared" si="16"/>
        <v>99430.399999999994</v>
      </c>
      <c r="V120" s="16">
        <f t="shared" si="17"/>
        <v>4.7841907505149335</v>
      </c>
      <c r="W120" s="1">
        <f>MIN(H120,I120)*INDEX('2018 commission structure'!$A$15:$J$18,MATCH(Calculations!$E362,'2018 commission structure'!$A$15:$A$18,0),MATCH(Calculations!W$1,'2018 commission structure'!$A$15:$J$15,0))</f>
        <v>71354.099999999991</v>
      </c>
      <c r="X120" s="1">
        <f>IF($H120&gt;I120,MIN($H120-I120,J120-I120))*INDEX('2018 commission structure'!$A$15:$J$18,MATCH(Calculations!$E362,'2018 commission structure'!$A$15:$A$18,0),MATCH(Calculations!X$1,'2018 commission structure'!$A$15:$J$15,0))</f>
        <v>0</v>
      </c>
      <c r="Y120" s="1">
        <f>IF($H120&gt;J120,MIN($H120-J120,K120-J120)*INDEX('2018 commission structure'!$A$15:$J$18,MATCH(Calculations!$E362,'2018 commission structure'!$A$15:$A$18,0),MATCH(Calculations!Y$1,'2018 commission structure'!$A$15:$J$15,0)),0)</f>
        <v>0</v>
      </c>
      <c r="Z120" s="1">
        <f>IF($H120&gt;K120,MIN($H120-K120,L120-K120)*INDEX('2018 commission structure'!$A$15:$J$18,MATCH(Calculations!$E362,'2018 commission structure'!$A$15:$A$18,0),MATCH(Calculations!Z$1,'2018 commission structure'!$A$15:$J$15,0)),0)</f>
        <v>0</v>
      </c>
      <c r="AA120" s="1">
        <f>IF($H120&gt;L120,($H120-L120)*INDEX('2018 commission structure'!$A$15:$J$18,MATCH(Calculations!$E362,'2018 commission structure'!$A$15:$A$18,0),MATCH(Calculations!AA$1,'2018 commission structure'!$A$15:$J$15,0)),0)</f>
        <v>0</v>
      </c>
      <c r="AB120" s="1">
        <f t="shared" si="18"/>
        <v>71354.099999999991</v>
      </c>
      <c r="AC120" s="1">
        <f t="shared" si="19"/>
        <v>123215.09999999999</v>
      </c>
    </row>
    <row r="121" spans="1:29" x14ac:dyDescent="0.3">
      <c r="A121" s="20">
        <v>6293335589</v>
      </c>
      <c r="B121" s="1" t="s">
        <v>938</v>
      </c>
      <c r="C121" s="1" t="s">
        <v>937</v>
      </c>
      <c r="D121" s="1" t="s">
        <v>23006</v>
      </c>
      <c r="E121" s="1" t="s">
        <v>12</v>
      </c>
      <c r="F121" s="1">
        <v>40857</v>
      </c>
      <c r="G121" s="2">
        <v>13</v>
      </c>
      <c r="H121" s="1">
        <f>SUMIF('deals_closed '!D:D,A121,'deals_closed '!C:C)</f>
        <v>479942</v>
      </c>
      <c r="I121" s="1">
        <f>VLOOKUP(E121,'2018 commission structure'!$A$21:$I$24,9,FALSE)</f>
        <v>500000</v>
      </c>
      <c r="J121" s="1">
        <f t="shared" si="10"/>
        <v>625000</v>
      </c>
      <c r="K121" s="1">
        <f t="shared" si="11"/>
        <v>750000</v>
      </c>
      <c r="L121" s="1">
        <f t="shared" si="12"/>
        <v>1000000</v>
      </c>
      <c r="M121" s="16">
        <f t="shared" si="13"/>
        <v>0.95988399999999996</v>
      </c>
      <c r="N121" s="1" t="str">
        <f t="shared" si="14"/>
        <v>0-100%</v>
      </c>
      <c r="O121" s="1">
        <f>MIN($I121, $H121)*INDEX( '2018 commission structure'!$A$21:$I$24,
MATCH($E121,'2018 commission structure'!$A$21:$A$24,0),MATCH(O$1,'2018 commission structure'!$A$21:$I$21,0))</f>
        <v>47994.200000000004</v>
      </c>
      <c r="P121" s="1">
        <f>IF($H121&gt;$I121, MIN($H121-$I121, J121-$I121)*
INDEX( '2018 commission structure'!$A$21:$I$24,
MATCH($E121,'2018 commission structure'!$A$21:$A$24, 0),
MATCH(P$1,'2018 commission structure'!$A$21:$I$21, 0)), 0)</f>
        <v>0</v>
      </c>
      <c r="Q121" s="1">
        <f>IF($H121&gt;J121, MIN($H121-J121, K121-J121)*
INDEX( '2018 commission structure'!$A$21:$I$24,
MATCH($E121,'2018 commission structure'!$A$21:$A$24, 0),
MATCH(Q$1,'2018 commission structure'!$A$21:$I$21, 0)), 0)</f>
        <v>0</v>
      </c>
      <c r="R121" s="1">
        <f>IF($H121&gt;K121, MIN($H121-K121, L121-K121)*
INDEX( '2018 commission structure'!$A$21:$I$24,
MATCH($E121,'2018 commission structure'!$A$21:$A$24, 0),
MATCH(R$1,'2018 commission structure'!$A$21:$I$21, 0)), 0)</f>
        <v>0</v>
      </c>
      <c r="S121" s="1">
        <f>IF($H121&gt;L121, ($H121-L121)*
INDEX( '2018 commission structure'!$A$21:$I$24,
MATCH($E121,'2018 commission structure'!$A$21:$A$24, 0),
MATCH(S$1,'2018 commission structure'!$A$21:$I$21, 0)), 0)</f>
        <v>0</v>
      </c>
      <c r="T121" s="1">
        <f t="shared" si="15"/>
        <v>47994.200000000004</v>
      </c>
      <c r="U121" s="1">
        <f t="shared" si="16"/>
        <v>88851.200000000012</v>
      </c>
      <c r="V121" s="16">
        <f t="shared" si="17"/>
        <v>5.4016377944248353</v>
      </c>
      <c r="W121" s="1">
        <f>MIN(H121,I121)*INDEX('2018 commission structure'!$A$15:$J$18,MATCH(Calculations!$E523,'2018 commission structure'!$A$15:$A$18,0),MATCH(Calculations!W$1,'2018 commission structure'!$A$15:$J$15,0))</f>
        <v>57593.04</v>
      </c>
      <c r="X121" s="1">
        <f>IF($H121&gt;I121,MIN($H121-I121,J121-I121))*INDEX('2018 commission structure'!$A$15:$J$18,MATCH(Calculations!$E523,'2018 commission structure'!$A$15:$A$18,0),MATCH(Calculations!X$1,'2018 commission structure'!$A$15:$J$15,0))</f>
        <v>0</v>
      </c>
      <c r="Y121" s="1">
        <f>IF($H121&gt;J121,MIN($H121-J121,K121-J121)*INDEX('2018 commission structure'!$A$15:$J$18,MATCH(Calculations!$E523,'2018 commission structure'!$A$15:$A$18,0),MATCH(Calculations!Y$1,'2018 commission structure'!$A$15:$J$15,0)),0)</f>
        <v>0</v>
      </c>
      <c r="Z121" s="1">
        <f>IF($H121&gt;K121,MIN($H121-K121,L121-K121)*INDEX('2018 commission structure'!$A$15:$J$18,MATCH(Calculations!$E523,'2018 commission structure'!$A$15:$A$18,0),MATCH(Calculations!Z$1,'2018 commission structure'!$A$15:$J$15,0)),0)</f>
        <v>0</v>
      </c>
      <c r="AA121" s="1">
        <f>IF($H121&gt;L121,($H121-L121)*INDEX('2018 commission structure'!$A$15:$J$18,MATCH(Calculations!$E523,'2018 commission structure'!$A$15:$A$18,0),MATCH(Calculations!AA$1,'2018 commission structure'!$A$15:$J$15,0)),0)</f>
        <v>0</v>
      </c>
      <c r="AB121" s="1">
        <f t="shared" si="18"/>
        <v>57593.04</v>
      </c>
      <c r="AC121" s="1">
        <f t="shared" si="19"/>
        <v>98450.040000000008</v>
      </c>
    </row>
    <row r="122" spans="1:29" x14ac:dyDescent="0.3">
      <c r="A122" s="20">
        <v>2402470968</v>
      </c>
      <c r="B122" s="1" t="s">
        <v>1503</v>
      </c>
      <c r="C122" s="1" t="s">
        <v>1846</v>
      </c>
      <c r="D122" s="1" t="s">
        <v>23096</v>
      </c>
      <c r="E122" s="1" t="s">
        <v>3</v>
      </c>
      <c r="F122" s="1">
        <v>99023</v>
      </c>
      <c r="G122" s="2">
        <v>22</v>
      </c>
      <c r="H122" s="1">
        <f>SUMIF('deals_closed '!D:D,A122,'deals_closed '!C:C)</f>
        <v>774576</v>
      </c>
      <c r="I122" s="1">
        <f>VLOOKUP(E122,'2018 commission structure'!$A$21:$I$24,9,FALSE)</f>
        <v>750000</v>
      </c>
      <c r="J122" s="1">
        <f t="shared" si="10"/>
        <v>937500</v>
      </c>
      <c r="K122" s="1">
        <f t="shared" si="11"/>
        <v>1125000</v>
      </c>
      <c r="L122" s="1">
        <f t="shared" si="12"/>
        <v>1500000</v>
      </c>
      <c r="M122" s="16">
        <f t="shared" si="13"/>
        <v>1.0327679999999999</v>
      </c>
      <c r="N122" s="1" t="str">
        <f t="shared" si="14"/>
        <v>100-125%</v>
      </c>
      <c r="O122" s="1">
        <f>MIN($I122, $H122)*INDEX( '2018 commission structure'!$A$21:$I$24,
MATCH($E122,'2018 commission structure'!$A$21:$A$24,0),MATCH(O$1,'2018 commission structure'!$A$21:$I$21,0))</f>
        <v>112500</v>
      </c>
      <c r="P122" s="1">
        <f>IF($H122&gt;$I122, MIN($H122-$I122, J122-$I122)*
INDEX( '2018 commission structure'!$A$21:$I$24,
MATCH($E122,'2018 commission structure'!$A$21:$A$24, 0),
MATCH(P$1,'2018 commission structure'!$A$21:$I$21, 0)), 0)</f>
        <v>4669.4400000000005</v>
      </c>
      <c r="Q122" s="1">
        <f>IF($H122&gt;J122, MIN($H122-J122, K122-J122)*
INDEX( '2018 commission structure'!$A$21:$I$24,
MATCH($E122,'2018 commission structure'!$A$21:$A$24, 0),
MATCH(Q$1,'2018 commission structure'!$A$21:$I$21, 0)), 0)</f>
        <v>0</v>
      </c>
      <c r="R122" s="1">
        <f>IF($H122&gt;K122, MIN($H122-K122, L122-K122)*
INDEX( '2018 commission structure'!$A$21:$I$24,
MATCH($E122,'2018 commission structure'!$A$21:$A$24, 0),
MATCH(R$1,'2018 commission structure'!$A$21:$I$21, 0)), 0)</f>
        <v>0</v>
      </c>
      <c r="S122" s="1">
        <f>IF($H122&gt;L122, ($H122-L122)*
INDEX( '2018 commission structure'!$A$21:$I$24,
MATCH($E122,'2018 commission structure'!$A$21:$A$24, 0),
MATCH(S$1,'2018 commission structure'!$A$21:$I$21, 0)), 0)</f>
        <v>0</v>
      </c>
      <c r="T122" s="1">
        <f t="shared" si="15"/>
        <v>117169.44</v>
      </c>
      <c r="U122" s="1">
        <f t="shared" si="16"/>
        <v>216192.44</v>
      </c>
      <c r="V122" s="16">
        <f t="shared" si="17"/>
        <v>3.5828079834799031</v>
      </c>
      <c r="W122" s="1">
        <f>MIN(H122,I122)*INDEX('2018 commission structure'!$A$15:$J$18,MATCH(Calculations!$E41,'2018 commission structure'!$A$15:$A$18,0),MATCH(Calculations!W$1,'2018 commission structure'!$A$15:$J$15,0))</f>
        <v>112500</v>
      </c>
      <c r="X122" s="1">
        <f>IF($H122&gt;I122,MIN($H122-I122,J122-I122))*INDEX('2018 commission structure'!$A$15:$J$18,MATCH(Calculations!$E41,'2018 commission structure'!$A$15:$A$18,0),MATCH(Calculations!X$1,'2018 commission structure'!$A$15:$J$15,0))</f>
        <v>5406.72</v>
      </c>
      <c r="Y122" s="1">
        <f>IF($H122&gt;J122,MIN($H122-J122,K122-J122)*INDEX('2018 commission structure'!$A$15:$J$18,MATCH(Calculations!$E41,'2018 commission structure'!$A$15:$A$18,0),MATCH(Calculations!Y$1,'2018 commission structure'!$A$15:$J$15,0)),0)</f>
        <v>0</v>
      </c>
      <c r="Z122" s="1">
        <f>IF($H122&gt;K122,MIN($H122-K122,L122-K122)*INDEX('2018 commission structure'!$A$15:$J$18,MATCH(Calculations!$E41,'2018 commission structure'!$A$15:$A$18,0),MATCH(Calculations!Z$1,'2018 commission structure'!$A$15:$J$15,0)),0)</f>
        <v>0</v>
      </c>
      <c r="AA122" s="1">
        <f>IF($H122&gt;L122,($H122-L122)*INDEX('2018 commission structure'!$A$15:$J$18,MATCH(Calculations!$E41,'2018 commission structure'!$A$15:$A$18,0),MATCH(Calculations!AA$1,'2018 commission structure'!$A$15:$J$15,0)),0)</f>
        <v>0</v>
      </c>
      <c r="AB122" s="1">
        <f t="shared" si="18"/>
        <v>117906.72</v>
      </c>
      <c r="AC122" s="1">
        <f t="shared" si="19"/>
        <v>216929.72</v>
      </c>
    </row>
    <row r="123" spans="1:29" x14ac:dyDescent="0.3">
      <c r="A123" s="20">
        <v>6259267215</v>
      </c>
      <c r="B123" s="1" t="s">
        <v>585</v>
      </c>
      <c r="C123" s="1" t="s">
        <v>584</v>
      </c>
      <c r="D123" s="1" t="s">
        <v>22839</v>
      </c>
      <c r="E123" s="1" t="s">
        <v>12</v>
      </c>
      <c r="F123" s="1">
        <v>46915</v>
      </c>
      <c r="G123" s="2">
        <v>15</v>
      </c>
      <c r="H123" s="1">
        <f>SUMIF('deals_closed '!D:D,A123,'deals_closed '!C:C)</f>
        <v>482137</v>
      </c>
      <c r="I123" s="1">
        <f>VLOOKUP(E123,'2018 commission structure'!$A$21:$I$24,9,FALSE)</f>
        <v>500000</v>
      </c>
      <c r="J123" s="1">
        <f t="shared" si="10"/>
        <v>625000</v>
      </c>
      <c r="K123" s="1">
        <f t="shared" si="11"/>
        <v>750000</v>
      </c>
      <c r="L123" s="1">
        <f t="shared" si="12"/>
        <v>1000000</v>
      </c>
      <c r="M123" s="16">
        <f t="shared" si="13"/>
        <v>0.96427399999999996</v>
      </c>
      <c r="N123" s="1" t="str">
        <f t="shared" si="14"/>
        <v>0-100%</v>
      </c>
      <c r="O123" s="1">
        <f>MIN($I123, $H123)*INDEX( '2018 commission structure'!$A$21:$I$24,
MATCH($E123,'2018 commission structure'!$A$21:$A$24,0),MATCH(O$1,'2018 commission structure'!$A$21:$I$21,0))</f>
        <v>48213.700000000004</v>
      </c>
      <c r="P123" s="1">
        <f>IF($H123&gt;$I123, MIN($H123-$I123, J123-$I123)*
INDEX( '2018 commission structure'!$A$21:$I$24,
MATCH($E123,'2018 commission structure'!$A$21:$A$24, 0),
MATCH(P$1,'2018 commission structure'!$A$21:$I$21, 0)), 0)</f>
        <v>0</v>
      </c>
      <c r="Q123" s="1">
        <f>IF($H123&gt;J123, MIN($H123-J123, K123-J123)*
INDEX( '2018 commission structure'!$A$21:$I$24,
MATCH($E123,'2018 commission structure'!$A$21:$A$24, 0),
MATCH(Q$1,'2018 commission structure'!$A$21:$I$21, 0)), 0)</f>
        <v>0</v>
      </c>
      <c r="R123" s="1">
        <f>IF($H123&gt;K123, MIN($H123-K123, L123-K123)*
INDEX( '2018 commission structure'!$A$21:$I$24,
MATCH($E123,'2018 commission structure'!$A$21:$A$24, 0),
MATCH(R$1,'2018 commission structure'!$A$21:$I$21, 0)), 0)</f>
        <v>0</v>
      </c>
      <c r="S123" s="1">
        <f>IF($H123&gt;L123, ($H123-L123)*
INDEX( '2018 commission structure'!$A$21:$I$24,
MATCH($E123,'2018 commission structure'!$A$21:$A$24, 0),
MATCH(S$1,'2018 commission structure'!$A$21:$I$21, 0)), 0)</f>
        <v>0</v>
      </c>
      <c r="T123" s="1">
        <f t="shared" si="15"/>
        <v>48213.700000000004</v>
      </c>
      <c r="U123" s="1">
        <f t="shared" si="16"/>
        <v>95128.700000000012</v>
      </c>
      <c r="V123" s="16">
        <f t="shared" si="17"/>
        <v>5.0682601570293713</v>
      </c>
      <c r="W123" s="1">
        <f>MIN(H123,I123)*INDEX('2018 commission structure'!$A$15:$J$18,MATCH(Calculations!$E705,'2018 commission structure'!$A$15:$A$18,0),MATCH(Calculations!W$1,'2018 commission structure'!$A$15:$J$15,0))</f>
        <v>72320.55</v>
      </c>
      <c r="X123" s="1">
        <f>IF($H123&gt;I123,MIN($H123-I123,J123-I123))*INDEX('2018 commission structure'!$A$15:$J$18,MATCH(Calculations!$E705,'2018 commission structure'!$A$15:$A$18,0),MATCH(Calculations!X$1,'2018 commission structure'!$A$15:$J$15,0))</f>
        <v>0</v>
      </c>
      <c r="Y123" s="1">
        <f>IF($H123&gt;J123,MIN($H123-J123,K123-J123)*INDEX('2018 commission structure'!$A$15:$J$18,MATCH(Calculations!$E705,'2018 commission structure'!$A$15:$A$18,0),MATCH(Calculations!Y$1,'2018 commission structure'!$A$15:$J$15,0)),0)</f>
        <v>0</v>
      </c>
      <c r="Z123" s="1">
        <f>IF($H123&gt;K123,MIN($H123-K123,L123-K123)*INDEX('2018 commission structure'!$A$15:$J$18,MATCH(Calculations!$E705,'2018 commission structure'!$A$15:$A$18,0),MATCH(Calculations!Z$1,'2018 commission structure'!$A$15:$J$15,0)),0)</f>
        <v>0</v>
      </c>
      <c r="AA123" s="1">
        <f>IF($H123&gt;L123,($H123-L123)*INDEX('2018 commission structure'!$A$15:$J$18,MATCH(Calculations!$E705,'2018 commission structure'!$A$15:$A$18,0),MATCH(Calculations!AA$1,'2018 commission structure'!$A$15:$J$15,0)),0)</f>
        <v>0</v>
      </c>
      <c r="AB123" s="1">
        <f t="shared" si="18"/>
        <v>72320.55</v>
      </c>
      <c r="AC123" s="1">
        <f t="shared" si="19"/>
        <v>119235.55</v>
      </c>
    </row>
    <row r="124" spans="1:29" x14ac:dyDescent="0.3">
      <c r="A124" s="20">
        <v>2408183758</v>
      </c>
      <c r="B124" s="1" t="s">
        <v>1500</v>
      </c>
      <c r="C124" s="1" t="s">
        <v>1499</v>
      </c>
      <c r="D124" s="1" t="s">
        <v>23094</v>
      </c>
      <c r="E124" s="1" t="s">
        <v>3</v>
      </c>
      <c r="F124" s="1">
        <v>121981</v>
      </c>
      <c r="G124" s="2">
        <v>20</v>
      </c>
      <c r="H124" s="1">
        <f>SUMIF('deals_closed '!D:D,A124,'deals_closed '!C:C)</f>
        <v>704699</v>
      </c>
      <c r="I124" s="1">
        <f>VLOOKUP(E124,'2018 commission structure'!$A$21:$I$24,9,FALSE)</f>
        <v>750000</v>
      </c>
      <c r="J124" s="1">
        <f t="shared" si="10"/>
        <v>937500</v>
      </c>
      <c r="K124" s="1">
        <f t="shared" si="11"/>
        <v>1125000</v>
      </c>
      <c r="L124" s="1">
        <f t="shared" si="12"/>
        <v>1500000</v>
      </c>
      <c r="M124" s="16">
        <f t="shared" si="13"/>
        <v>0.93959866666666669</v>
      </c>
      <c r="N124" s="1" t="str">
        <f t="shared" si="14"/>
        <v>0-100%</v>
      </c>
      <c r="O124" s="1">
        <f>MIN($I124, $H124)*INDEX( '2018 commission structure'!$A$21:$I$24,
MATCH($E124,'2018 commission structure'!$A$21:$A$24,0),MATCH(O$1,'2018 commission structure'!$A$21:$I$21,0))</f>
        <v>105704.84999999999</v>
      </c>
      <c r="P124" s="1">
        <f>IF($H124&gt;$I124, MIN($H124-$I124, J124-$I124)*
INDEX( '2018 commission structure'!$A$21:$I$24,
MATCH($E124,'2018 commission structure'!$A$21:$A$24, 0),
MATCH(P$1,'2018 commission structure'!$A$21:$I$21, 0)), 0)</f>
        <v>0</v>
      </c>
      <c r="Q124" s="1">
        <f>IF($H124&gt;J124, MIN($H124-J124, K124-J124)*
INDEX( '2018 commission structure'!$A$21:$I$24,
MATCH($E124,'2018 commission structure'!$A$21:$A$24, 0),
MATCH(Q$1,'2018 commission structure'!$A$21:$I$21, 0)), 0)</f>
        <v>0</v>
      </c>
      <c r="R124" s="1">
        <f>IF($H124&gt;K124, MIN($H124-K124, L124-K124)*
INDEX( '2018 commission structure'!$A$21:$I$24,
MATCH($E124,'2018 commission structure'!$A$21:$A$24, 0),
MATCH(R$1,'2018 commission structure'!$A$21:$I$21, 0)), 0)</f>
        <v>0</v>
      </c>
      <c r="S124" s="1">
        <f>IF($H124&gt;L124, ($H124-L124)*
INDEX( '2018 commission structure'!$A$21:$I$24,
MATCH($E124,'2018 commission structure'!$A$21:$A$24, 0),
MATCH(S$1,'2018 commission structure'!$A$21:$I$21, 0)), 0)</f>
        <v>0</v>
      </c>
      <c r="T124" s="1">
        <f t="shared" si="15"/>
        <v>105704.84999999999</v>
      </c>
      <c r="U124" s="1">
        <f t="shared" si="16"/>
        <v>227685.84999999998</v>
      </c>
      <c r="V124" s="16">
        <f t="shared" si="17"/>
        <v>3.0950496045318587</v>
      </c>
      <c r="W124" s="1">
        <f>MIN(H124,I124)*INDEX('2018 commission structure'!$A$15:$J$18,MATCH(Calculations!$E228,'2018 commission structure'!$A$15:$A$18,0),MATCH(Calculations!W$1,'2018 commission structure'!$A$15:$J$15,0))</f>
        <v>105704.84999999999</v>
      </c>
      <c r="X124" s="1">
        <f>IF($H124&gt;I124,MIN($H124-I124,J124-I124))*INDEX('2018 commission structure'!$A$15:$J$18,MATCH(Calculations!$E228,'2018 commission structure'!$A$15:$A$18,0),MATCH(Calculations!X$1,'2018 commission structure'!$A$15:$J$15,0))</f>
        <v>0</v>
      </c>
      <c r="Y124" s="1">
        <f>IF($H124&gt;J124,MIN($H124-J124,K124-J124)*INDEX('2018 commission structure'!$A$15:$J$18,MATCH(Calculations!$E228,'2018 commission structure'!$A$15:$A$18,0),MATCH(Calculations!Y$1,'2018 commission structure'!$A$15:$J$15,0)),0)</f>
        <v>0</v>
      </c>
      <c r="Z124" s="1">
        <f>IF($H124&gt;K124,MIN($H124-K124,L124-K124)*INDEX('2018 commission structure'!$A$15:$J$18,MATCH(Calculations!$E228,'2018 commission structure'!$A$15:$A$18,0),MATCH(Calculations!Z$1,'2018 commission structure'!$A$15:$J$15,0)),0)</f>
        <v>0</v>
      </c>
      <c r="AA124" s="1">
        <f>IF($H124&gt;L124,($H124-L124)*INDEX('2018 commission structure'!$A$15:$J$18,MATCH(Calculations!$E228,'2018 commission structure'!$A$15:$A$18,0),MATCH(Calculations!AA$1,'2018 commission structure'!$A$15:$J$15,0)),0)</f>
        <v>0</v>
      </c>
      <c r="AB124" s="1">
        <f t="shared" si="18"/>
        <v>105704.84999999999</v>
      </c>
      <c r="AC124" s="1">
        <f t="shared" si="19"/>
        <v>227685.84999999998</v>
      </c>
    </row>
    <row r="125" spans="1:29" x14ac:dyDescent="0.3">
      <c r="A125" s="20">
        <v>3670950885</v>
      </c>
      <c r="B125" s="1" t="s">
        <v>1459</v>
      </c>
      <c r="C125" s="1" t="s">
        <v>1458</v>
      </c>
      <c r="D125" s="1" t="s">
        <v>22966</v>
      </c>
      <c r="E125" s="1" t="s">
        <v>3</v>
      </c>
      <c r="F125" s="1">
        <v>120896</v>
      </c>
      <c r="G125" s="2">
        <v>19</v>
      </c>
      <c r="H125" s="1">
        <f>SUMIF('deals_closed '!D:D,A125,'deals_closed '!C:C)</f>
        <v>686292</v>
      </c>
      <c r="I125" s="1">
        <f>VLOOKUP(E125,'2018 commission structure'!$A$21:$I$24,9,FALSE)</f>
        <v>750000</v>
      </c>
      <c r="J125" s="1">
        <f t="shared" si="10"/>
        <v>937500</v>
      </c>
      <c r="K125" s="1">
        <f t="shared" si="11"/>
        <v>1125000</v>
      </c>
      <c r="L125" s="1">
        <f t="shared" si="12"/>
        <v>1500000</v>
      </c>
      <c r="M125" s="16">
        <f t="shared" si="13"/>
        <v>0.91505599999999998</v>
      </c>
      <c r="N125" s="1" t="str">
        <f t="shared" si="14"/>
        <v>0-100%</v>
      </c>
      <c r="O125" s="1">
        <f>MIN($I125, $H125)*INDEX( '2018 commission structure'!$A$21:$I$24,
MATCH($E125,'2018 commission structure'!$A$21:$A$24,0),MATCH(O$1,'2018 commission structure'!$A$21:$I$21,0))</f>
        <v>102943.8</v>
      </c>
      <c r="P125" s="1">
        <f>IF($H125&gt;$I125, MIN($H125-$I125, J125-$I125)*
INDEX( '2018 commission structure'!$A$21:$I$24,
MATCH($E125,'2018 commission structure'!$A$21:$A$24, 0),
MATCH(P$1,'2018 commission structure'!$A$21:$I$21, 0)), 0)</f>
        <v>0</v>
      </c>
      <c r="Q125" s="1">
        <f>IF($H125&gt;J125, MIN($H125-J125, K125-J125)*
INDEX( '2018 commission structure'!$A$21:$I$24,
MATCH($E125,'2018 commission structure'!$A$21:$A$24, 0),
MATCH(Q$1,'2018 commission structure'!$A$21:$I$21, 0)), 0)</f>
        <v>0</v>
      </c>
      <c r="R125" s="1">
        <f>IF($H125&gt;K125, MIN($H125-K125, L125-K125)*
INDEX( '2018 commission structure'!$A$21:$I$24,
MATCH($E125,'2018 commission structure'!$A$21:$A$24, 0),
MATCH(R$1,'2018 commission structure'!$A$21:$I$21, 0)), 0)</f>
        <v>0</v>
      </c>
      <c r="S125" s="1">
        <f>IF($H125&gt;L125, ($H125-L125)*
INDEX( '2018 commission structure'!$A$21:$I$24,
MATCH($E125,'2018 commission structure'!$A$21:$A$24, 0),
MATCH(S$1,'2018 commission structure'!$A$21:$I$21, 0)), 0)</f>
        <v>0</v>
      </c>
      <c r="T125" s="1">
        <f t="shared" si="15"/>
        <v>102943.8</v>
      </c>
      <c r="U125" s="1">
        <f t="shared" si="16"/>
        <v>223839.8</v>
      </c>
      <c r="V125" s="16">
        <f t="shared" si="17"/>
        <v>3.0659963062869071</v>
      </c>
      <c r="W125" s="1">
        <f>MIN(H125,I125)*INDEX('2018 commission structure'!$A$15:$J$18,MATCH(Calculations!$E250,'2018 commission structure'!$A$15:$A$18,0),MATCH(Calculations!W$1,'2018 commission structure'!$A$15:$J$15,0))</f>
        <v>102943.8</v>
      </c>
      <c r="X125" s="1">
        <f>IF($H125&gt;I125,MIN($H125-I125,J125-I125))*INDEX('2018 commission structure'!$A$15:$J$18,MATCH(Calculations!$E250,'2018 commission structure'!$A$15:$A$18,0),MATCH(Calculations!X$1,'2018 commission structure'!$A$15:$J$15,0))</f>
        <v>0</v>
      </c>
      <c r="Y125" s="1">
        <f>IF($H125&gt;J125,MIN($H125-J125,K125-J125)*INDEX('2018 commission structure'!$A$15:$J$18,MATCH(Calculations!$E250,'2018 commission structure'!$A$15:$A$18,0),MATCH(Calculations!Y$1,'2018 commission structure'!$A$15:$J$15,0)),0)</f>
        <v>0</v>
      </c>
      <c r="Z125" s="1">
        <f>IF($H125&gt;K125,MIN($H125-K125,L125-K125)*INDEX('2018 commission structure'!$A$15:$J$18,MATCH(Calculations!$E250,'2018 commission structure'!$A$15:$A$18,0),MATCH(Calculations!Z$1,'2018 commission structure'!$A$15:$J$15,0)),0)</f>
        <v>0</v>
      </c>
      <c r="AA125" s="1">
        <f>IF($H125&gt;L125,($H125-L125)*INDEX('2018 commission structure'!$A$15:$J$18,MATCH(Calculations!$E250,'2018 commission structure'!$A$15:$A$18,0),MATCH(Calculations!AA$1,'2018 commission structure'!$A$15:$J$15,0)),0)</f>
        <v>0</v>
      </c>
      <c r="AB125" s="1">
        <f t="shared" si="18"/>
        <v>102943.8</v>
      </c>
      <c r="AC125" s="1">
        <f t="shared" si="19"/>
        <v>223839.8</v>
      </c>
    </row>
    <row r="126" spans="1:29" x14ac:dyDescent="0.3">
      <c r="A126" s="20">
        <v>895027720</v>
      </c>
      <c r="B126" s="1" t="s">
        <v>713</v>
      </c>
      <c r="C126" s="1" t="s">
        <v>828</v>
      </c>
      <c r="D126" s="1" t="s">
        <v>23246</v>
      </c>
      <c r="E126" s="1" t="s">
        <v>3</v>
      </c>
      <c r="F126" s="1">
        <v>110424</v>
      </c>
      <c r="G126" s="2">
        <v>16</v>
      </c>
      <c r="H126" s="1">
        <f>SUMIF('deals_closed '!D:D,A126,'deals_closed '!C:C)</f>
        <v>478308</v>
      </c>
      <c r="I126" s="1">
        <f>VLOOKUP(E126,'2018 commission structure'!$A$21:$I$24,9,FALSE)</f>
        <v>750000</v>
      </c>
      <c r="J126" s="1">
        <f t="shared" si="10"/>
        <v>937500</v>
      </c>
      <c r="K126" s="1">
        <f t="shared" si="11"/>
        <v>1125000</v>
      </c>
      <c r="L126" s="1">
        <f t="shared" si="12"/>
        <v>1500000</v>
      </c>
      <c r="M126" s="16">
        <f t="shared" si="13"/>
        <v>0.63774399999999998</v>
      </c>
      <c r="N126" s="1" t="str">
        <f t="shared" si="14"/>
        <v>0-100%</v>
      </c>
      <c r="O126" s="1">
        <f>MIN($I126, $H126)*INDEX( '2018 commission structure'!$A$21:$I$24,
MATCH($E126,'2018 commission structure'!$A$21:$A$24,0),MATCH(O$1,'2018 commission structure'!$A$21:$I$21,0))</f>
        <v>71746.2</v>
      </c>
      <c r="P126" s="1">
        <f>IF($H126&gt;$I126, MIN($H126-$I126, J126-$I126)*
INDEX( '2018 commission structure'!$A$21:$I$24,
MATCH($E126,'2018 commission structure'!$A$21:$A$24, 0),
MATCH(P$1,'2018 commission structure'!$A$21:$I$21, 0)), 0)</f>
        <v>0</v>
      </c>
      <c r="Q126" s="1">
        <f>IF($H126&gt;J126, MIN($H126-J126, K126-J126)*
INDEX( '2018 commission structure'!$A$21:$I$24,
MATCH($E126,'2018 commission structure'!$A$21:$A$24, 0),
MATCH(Q$1,'2018 commission structure'!$A$21:$I$21, 0)), 0)</f>
        <v>0</v>
      </c>
      <c r="R126" s="1">
        <f>IF($H126&gt;K126, MIN($H126-K126, L126-K126)*
INDEX( '2018 commission structure'!$A$21:$I$24,
MATCH($E126,'2018 commission structure'!$A$21:$A$24, 0),
MATCH(R$1,'2018 commission structure'!$A$21:$I$21, 0)), 0)</f>
        <v>0</v>
      </c>
      <c r="S126" s="1">
        <f>IF($H126&gt;L126, ($H126-L126)*
INDEX( '2018 commission structure'!$A$21:$I$24,
MATCH($E126,'2018 commission structure'!$A$21:$A$24, 0),
MATCH(S$1,'2018 commission structure'!$A$21:$I$21, 0)), 0)</f>
        <v>0</v>
      </c>
      <c r="T126" s="1">
        <f t="shared" si="15"/>
        <v>71746.2</v>
      </c>
      <c r="U126" s="1">
        <f t="shared" si="16"/>
        <v>182170.2</v>
      </c>
      <c r="V126" s="16">
        <f t="shared" si="17"/>
        <v>2.6256105554036826</v>
      </c>
      <c r="W126" s="1">
        <f>MIN(H126,I126)*INDEX('2018 commission structure'!$A$15:$J$18,MATCH(Calculations!$E579,'2018 commission structure'!$A$15:$A$18,0),MATCH(Calculations!W$1,'2018 commission structure'!$A$15:$J$15,0))</f>
        <v>57396.959999999999</v>
      </c>
      <c r="X126" s="1">
        <f>IF($H126&gt;I126,MIN($H126-I126,J126-I126))*INDEX('2018 commission structure'!$A$15:$J$18,MATCH(Calculations!$E579,'2018 commission structure'!$A$15:$A$18,0),MATCH(Calculations!X$1,'2018 commission structure'!$A$15:$J$15,0))</f>
        <v>0</v>
      </c>
      <c r="Y126" s="1">
        <f>IF($H126&gt;J126,MIN($H126-J126,K126-J126)*INDEX('2018 commission structure'!$A$15:$J$18,MATCH(Calculations!$E579,'2018 commission structure'!$A$15:$A$18,0),MATCH(Calculations!Y$1,'2018 commission structure'!$A$15:$J$15,0)),0)</f>
        <v>0</v>
      </c>
      <c r="Z126" s="1">
        <f>IF($H126&gt;K126,MIN($H126-K126,L126-K126)*INDEX('2018 commission structure'!$A$15:$J$18,MATCH(Calculations!$E579,'2018 commission structure'!$A$15:$A$18,0),MATCH(Calculations!Z$1,'2018 commission structure'!$A$15:$J$15,0)),0)</f>
        <v>0</v>
      </c>
      <c r="AA126" s="1">
        <f>IF($H126&gt;L126,($H126-L126)*INDEX('2018 commission structure'!$A$15:$J$18,MATCH(Calculations!$E579,'2018 commission structure'!$A$15:$A$18,0),MATCH(Calculations!AA$1,'2018 commission structure'!$A$15:$J$15,0)),0)</f>
        <v>0</v>
      </c>
      <c r="AB126" s="1">
        <f t="shared" si="18"/>
        <v>57396.959999999999</v>
      </c>
      <c r="AC126" s="1">
        <f t="shared" si="19"/>
        <v>167820.96</v>
      </c>
    </row>
    <row r="127" spans="1:29" x14ac:dyDescent="0.3">
      <c r="A127" s="20">
        <v>9155356869</v>
      </c>
      <c r="B127" s="1" t="s">
        <v>1081</v>
      </c>
      <c r="C127" s="1" t="s">
        <v>1080</v>
      </c>
      <c r="D127" s="1" t="s">
        <v>22410</v>
      </c>
      <c r="E127" s="1" t="s">
        <v>3</v>
      </c>
      <c r="F127" s="1">
        <v>114884</v>
      </c>
      <c r="G127" s="2">
        <v>20</v>
      </c>
      <c r="H127" s="1">
        <f>SUMIF('deals_closed '!D:D,A127,'deals_closed '!C:C)</f>
        <v>633620</v>
      </c>
      <c r="I127" s="1">
        <f>VLOOKUP(E127,'2018 commission structure'!$A$21:$I$24,9,FALSE)</f>
        <v>750000</v>
      </c>
      <c r="J127" s="1">
        <f t="shared" si="10"/>
        <v>937500</v>
      </c>
      <c r="K127" s="1">
        <f t="shared" si="11"/>
        <v>1125000</v>
      </c>
      <c r="L127" s="1">
        <f t="shared" si="12"/>
        <v>1500000</v>
      </c>
      <c r="M127" s="16">
        <f t="shared" si="13"/>
        <v>0.84482666666666661</v>
      </c>
      <c r="N127" s="1" t="str">
        <f t="shared" si="14"/>
        <v>0-100%</v>
      </c>
      <c r="O127" s="1">
        <f>MIN($I127, $H127)*INDEX( '2018 commission structure'!$A$21:$I$24,
MATCH($E127,'2018 commission structure'!$A$21:$A$24,0),MATCH(O$1,'2018 commission structure'!$A$21:$I$21,0))</f>
        <v>95043</v>
      </c>
      <c r="P127" s="1">
        <f>IF($H127&gt;$I127, MIN($H127-$I127, J127-$I127)*
INDEX( '2018 commission structure'!$A$21:$I$24,
MATCH($E127,'2018 commission structure'!$A$21:$A$24, 0),
MATCH(P$1,'2018 commission structure'!$A$21:$I$21, 0)), 0)</f>
        <v>0</v>
      </c>
      <c r="Q127" s="1">
        <f>IF($H127&gt;J127, MIN($H127-J127, K127-J127)*
INDEX( '2018 commission structure'!$A$21:$I$24,
MATCH($E127,'2018 commission structure'!$A$21:$A$24, 0),
MATCH(Q$1,'2018 commission structure'!$A$21:$I$21, 0)), 0)</f>
        <v>0</v>
      </c>
      <c r="R127" s="1">
        <f>IF($H127&gt;K127, MIN($H127-K127, L127-K127)*
INDEX( '2018 commission structure'!$A$21:$I$24,
MATCH($E127,'2018 commission structure'!$A$21:$A$24, 0),
MATCH(R$1,'2018 commission structure'!$A$21:$I$21, 0)), 0)</f>
        <v>0</v>
      </c>
      <c r="S127" s="1">
        <f>IF($H127&gt;L127, ($H127-L127)*
INDEX( '2018 commission structure'!$A$21:$I$24,
MATCH($E127,'2018 commission structure'!$A$21:$A$24, 0),
MATCH(S$1,'2018 commission structure'!$A$21:$I$21, 0)), 0)</f>
        <v>0</v>
      </c>
      <c r="T127" s="1">
        <f t="shared" si="15"/>
        <v>95043</v>
      </c>
      <c r="U127" s="1">
        <f t="shared" si="16"/>
        <v>209927</v>
      </c>
      <c r="V127" s="16">
        <f t="shared" si="17"/>
        <v>3.0182873093980289</v>
      </c>
      <c r="W127" s="1">
        <f>MIN(H127,I127)*INDEX('2018 commission structure'!$A$15:$J$18,MATCH(Calculations!$E449,'2018 commission structure'!$A$15:$A$18,0),MATCH(Calculations!W$1,'2018 commission structure'!$A$15:$J$15,0))</f>
        <v>95043</v>
      </c>
      <c r="X127" s="1">
        <f>IF($H127&gt;I127,MIN($H127-I127,J127-I127))*INDEX('2018 commission structure'!$A$15:$J$18,MATCH(Calculations!$E449,'2018 commission structure'!$A$15:$A$18,0),MATCH(Calculations!X$1,'2018 commission structure'!$A$15:$J$15,0))</f>
        <v>0</v>
      </c>
      <c r="Y127" s="1">
        <f>IF($H127&gt;J127,MIN($H127-J127,K127-J127)*INDEX('2018 commission structure'!$A$15:$J$18,MATCH(Calculations!$E449,'2018 commission structure'!$A$15:$A$18,0),MATCH(Calculations!Y$1,'2018 commission structure'!$A$15:$J$15,0)),0)</f>
        <v>0</v>
      </c>
      <c r="Z127" s="1">
        <f>IF($H127&gt;K127,MIN($H127-K127,L127-K127)*INDEX('2018 commission structure'!$A$15:$J$18,MATCH(Calculations!$E449,'2018 commission structure'!$A$15:$A$18,0),MATCH(Calculations!Z$1,'2018 commission structure'!$A$15:$J$15,0)),0)</f>
        <v>0</v>
      </c>
      <c r="AA127" s="1">
        <f>IF($H127&gt;L127,($H127-L127)*INDEX('2018 commission structure'!$A$15:$J$18,MATCH(Calculations!$E449,'2018 commission structure'!$A$15:$A$18,0),MATCH(Calculations!AA$1,'2018 commission structure'!$A$15:$J$15,0)),0)</f>
        <v>0</v>
      </c>
      <c r="AB127" s="1">
        <f t="shared" si="18"/>
        <v>95043</v>
      </c>
      <c r="AC127" s="1">
        <f t="shared" si="19"/>
        <v>209927</v>
      </c>
    </row>
    <row r="128" spans="1:29" x14ac:dyDescent="0.3">
      <c r="A128" s="20">
        <v>513904581</v>
      </c>
      <c r="B128" s="1" t="s">
        <v>544</v>
      </c>
      <c r="C128" s="1" t="s">
        <v>543</v>
      </c>
      <c r="D128" s="1" t="s">
        <v>23280</v>
      </c>
      <c r="E128" s="1" t="s">
        <v>3</v>
      </c>
      <c r="F128" s="1">
        <v>98894</v>
      </c>
      <c r="G128" s="2">
        <v>17</v>
      </c>
      <c r="H128" s="1">
        <f>SUMIF('deals_closed '!D:D,A128,'deals_closed '!C:C)</f>
        <v>691255</v>
      </c>
      <c r="I128" s="1">
        <f>VLOOKUP(E128,'2018 commission structure'!$A$21:$I$24,9,FALSE)</f>
        <v>750000</v>
      </c>
      <c r="J128" s="1">
        <f t="shared" si="10"/>
        <v>937500</v>
      </c>
      <c r="K128" s="1">
        <f t="shared" si="11"/>
        <v>1125000</v>
      </c>
      <c r="L128" s="1">
        <f t="shared" si="12"/>
        <v>1500000</v>
      </c>
      <c r="M128" s="16">
        <f t="shared" si="13"/>
        <v>0.92167333333333334</v>
      </c>
      <c r="N128" s="1" t="str">
        <f t="shared" si="14"/>
        <v>0-100%</v>
      </c>
      <c r="O128" s="1">
        <f>MIN($I128, $H128)*INDEX( '2018 commission structure'!$A$21:$I$24,
MATCH($E128,'2018 commission structure'!$A$21:$A$24,0),MATCH(O$1,'2018 commission structure'!$A$21:$I$21,0))</f>
        <v>103688.25</v>
      </c>
      <c r="P128" s="1">
        <f>IF($H128&gt;$I128, MIN($H128-$I128, J128-$I128)*
INDEX( '2018 commission structure'!$A$21:$I$24,
MATCH($E128,'2018 commission structure'!$A$21:$A$24, 0),
MATCH(P$1,'2018 commission structure'!$A$21:$I$21, 0)), 0)</f>
        <v>0</v>
      </c>
      <c r="Q128" s="1">
        <f>IF($H128&gt;J128, MIN($H128-J128, K128-J128)*
INDEX( '2018 commission structure'!$A$21:$I$24,
MATCH($E128,'2018 commission structure'!$A$21:$A$24, 0),
MATCH(Q$1,'2018 commission structure'!$A$21:$I$21, 0)), 0)</f>
        <v>0</v>
      </c>
      <c r="R128" s="1">
        <f>IF($H128&gt;K128, MIN($H128-K128, L128-K128)*
INDEX( '2018 commission structure'!$A$21:$I$24,
MATCH($E128,'2018 commission structure'!$A$21:$A$24, 0),
MATCH(R$1,'2018 commission structure'!$A$21:$I$21, 0)), 0)</f>
        <v>0</v>
      </c>
      <c r="S128" s="1">
        <f>IF($H128&gt;L128, ($H128-L128)*
INDEX( '2018 commission structure'!$A$21:$I$24,
MATCH($E128,'2018 commission structure'!$A$21:$A$24, 0),
MATCH(S$1,'2018 commission structure'!$A$21:$I$21, 0)), 0)</f>
        <v>0</v>
      </c>
      <c r="T128" s="1">
        <f t="shared" si="15"/>
        <v>103688.25</v>
      </c>
      <c r="U128" s="1">
        <f t="shared" si="16"/>
        <v>202582.25</v>
      </c>
      <c r="V128" s="16">
        <f t="shared" si="17"/>
        <v>3.412218987596396</v>
      </c>
      <c r="W128" s="1">
        <f>MIN(H128,I128)*INDEX('2018 commission structure'!$A$15:$J$18,MATCH(Calculations!$E726,'2018 commission structure'!$A$15:$A$18,0),MATCH(Calculations!W$1,'2018 commission structure'!$A$15:$J$15,0))</f>
        <v>103688.25</v>
      </c>
      <c r="X128" s="1">
        <f>IF($H128&gt;I128,MIN($H128-I128,J128-I128))*INDEX('2018 commission structure'!$A$15:$J$18,MATCH(Calculations!$E726,'2018 commission structure'!$A$15:$A$18,0),MATCH(Calculations!X$1,'2018 commission structure'!$A$15:$J$15,0))</f>
        <v>0</v>
      </c>
      <c r="Y128" s="1">
        <f>IF($H128&gt;J128,MIN($H128-J128,K128-J128)*INDEX('2018 commission structure'!$A$15:$J$18,MATCH(Calculations!$E726,'2018 commission structure'!$A$15:$A$18,0),MATCH(Calculations!Y$1,'2018 commission structure'!$A$15:$J$15,0)),0)</f>
        <v>0</v>
      </c>
      <c r="Z128" s="1">
        <f>IF($H128&gt;K128,MIN($H128-K128,L128-K128)*INDEX('2018 commission structure'!$A$15:$J$18,MATCH(Calculations!$E726,'2018 commission structure'!$A$15:$A$18,0),MATCH(Calculations!Z$1,'2018 commission structure'!$A$15:$J$15,0)),0)</f>
        <v>0</v>
      </c>
      <c r="AA128" s="1">
        <f>IF($H128&gt;L128,($H128-L128)*INDEX('2018 commission structure'!$A$15:$J$18,MATCH(Calculations!$E726,'2018 commission structure'!$A$15:$A$18,0),MATCH(Calculations!AA$1,'2018 commission structure'!$A$15:$J$15,0)),0)</f>
        <v>0</v>
      </c>
      <c r="AB128" s="1">
        <f t="shared" si="18"/>
        <v>103688.25</v>
      </c>
      <c r="AC128" s="1">
        <f t="shared" si="19"/>
        <v>202582.25</v>
      </c>
    </row>
    <row r="129" spans="1:29" x14ac:dyDescent="0.3">
      <c r="A129" s="20">
        <v>4535395691</v>
      </c>
      <c r="B129" s="1" t="s">
        <v>138</v>
      </c>
      <c r="C129" s="1" t="s">
        <v>137</v>
      </c>
      <c r="D129" s="1" t="s">
        <v>22878</v>
      </c>
      <c r="E129" s="1" t="s">
        <v>3</v>
      </c>
      <c r="F129" s="1">
        <v>92475</v>
      </c>
      <c r="G129" s="2">
        <v>17</v>
      </c>
      <c r="H129" s="1">
        <f>SUMIF('deals_closed '!D:D,A129,'deals_closed '!C:C)</f>
        <v>610839</v>
      </c>
      <c r="I129" s="1">
        <f>VLOOKUP(E129,'2018 commission structure'!$A$21:$I$24,9,FALSE)</f>
        <v>750000</v>
      </c>
      <c r="J129" s="1">
        <f t="shared" si="10"/>
        <v>937500</v>
      </c>
      <c r="K129" s="1">
        <f t="shared" si="11"/>
        <v>1125000</v>
      </c>
      <c r="L129" s="1">
        <f t="shared" si="12"/>
        <v>1500000</v>
      </c>
      <c r="M129" s="16">
        <f t="shared" si="13"/>
        <v>0.81445199999999995</v>
      </c>
      <c r="N129" s="1" t="str">
        <f t="shared" si="14"/>
        <v>0-100%</v>
      </c>
      <c r="O129" s="1">
        <f>MIN($I129, $H129)*INDEX( '2018 commission structure'!$A$21:$I$24,
MATCH($E129,'2018 commission structure'!$A$21:$A$24,0),MATCH(O$1,'2018 commission structure'!$A$21:$I$21,0))</f>
        <v>91625.849999999991</v>
      </c>
      <c r="P129" s="1">
        <f>IF($H129&gt;$I129, MIN($H129-$I129, J129-$I129)*
INDEX( '2018 commission structure'!$A$21:$I$24,
MATCH($E129,'2018 commission structure'!$A$21:$A$24, 0),
MATCH(P$1,'2018 commission structure'!$A$21:$I$21, 0)), 0)</f>
        <v>0</v>
      </c>
      <c r="Q129" s="1">
        <f>IF($H129&gt;J129, MIN($H129-J129, K129-J129)*
INDEX( '2018 commission structure'!$A$21:$I$24,
MATCH($E129,'2018 commission structure'!$A$21:$A$24, 0),
MATCH(Q$1,'2018 commission structure'!$A$21:$I$21, 0)), 0)</f>
        <v>0</v>
      </c>
      <c r="R129" s="1">
        <f>IF($H129&gt;K129, MIN($H129-K129, L129-K129)*
INDEX( '2018 commission structure'!$A$21:$I$24,
MATCH($E129,'2018 commission structure'!$A$21:$A$24, 0),
MATCH(R$1,'2018 commission structure'!$A$21:$I$21, 0)), 0)</f>
        <v>0</v>
      </c>
      <c r="S129" s="1">
        <f>IF($H129&gt;L129, ($H129-L129)*
INDEX( '2018 commission structure'!$A$21:$I$24,
MATCH($E129,'2018 commission structure'!$A$21:$A$24, 0),
MATCH(S$1,'2018 commission structure'!$A$21:$I$21, 0)), 0)</f>
        <v>0</v>
      </c>
      <c r="T129" s="1">
        <f t="shared" si="15"/>
        <v>91625.849999999991</v>
      </c>
      <c r="U129" s="1">
        <f t="shared" si="16"/>
        <v>184100.84999999998</v>
      </c>
      <c r="V129" s="16">
        <f t="shared" si="17"/>
        <v>3.3179586080129453</v>
      </c>
      <c r="W129" s="1">
        <f>MIN(H129,I129)*INDEX('2018 commission structure'!$A$15:$J$18,MATCH(Calculations!$E934,'2018 commission structure'!$A$15:$A$18,0),MATCH(Calculations!W$1,'2018 commission structure'!$A$15:$J$15,0))</f>
        <v>73300.679999999993</v>
      </c>
      <c r="X129" s="1">
        <f>IF($H129&gt;I129,MIN($H129-I129,J129-I129))*INDEX('2018 commission structure'!$A$15:$J$18,MATCH(Calculations!$E934,'2018 commission structure'!$A$15:$A$18,0),MATCH(Calculations!X$1,'2018 commission structure'!$A$15:$J$15,0))</f>
        <v>0</v>
      </c>
      <c r="Y129" s="1">
        <f>IF($H129&gt;J129,MIN($H129-J129,K129-J129)*INDEX('2018 commission structure'!$A$15:$J$18,MATCH(Calculations!$E934,'2018 commission structure'!$A$15:$A$18,0),MATCH(Calculations!Y$1,'2018 commission structure'!$A$15:$J$15,0)),0)</f>
        <v>0</v>
      </c>
      <c r="Z129" s="1">
        <f>IF($H129&gt;K129,MIN($H129-K129,L129-K129)*INDEX('2018 commission structure'!$A$15:$J$18,MATCH(Calculations!$E934,'2018 commission structure'!$A$15:$A$18,0),MATCH(Calculations!Z$1,'2018 commission structure'!$A$15:$J$15,0)),0)</f>
        <v>0</v>
      </c>
      <c r="AA129" s="1">
        <f>IF($H129&gt;L129,($H129-L129)*INDEX('2018 commission structure'!$A$15:$J$18,MATCH(Calculations!$E934,'2018 commission structure'!$A$15:$A$18,0),MATCH(Calculations!AA$1,'2018 commission structure'!$A$15:$J$15,0)),0)</f>
        <v>0</v>
      </c>
      <c r="AB129" s="1">
        <f t="shared" si="18"/>
        <v>73300.679999999993</v>
      </c>
      <c r="AC129" s="1">
        <f t="shared" si="19"/>
        <v>165775.67999999999</v>
      </c>
    </row>
    <row r="130" spans="1:29" x14ac:dyDescent="0.3">
      <c r="A130" s="20">
        <v>6842797632</v>
      </c>
      <c r="B130" s="1" t="s">
        <v>1369</v>
      </c>
      <c r="C130" s="1" t="s">
        <v>1368</v>
      </c>
      <c r="D130" s="1" t="s">
        <v>22570</v>
      </c>
      <c r="E130" s="1" t="s">
        <v>12</v>
      </c>
      <c r="F130" s="1">
        <v>56368</v>
      </c>
      <c r="G130" s="2">
        <v>16</v>
      </c>
      <c r="H130" s="1">
        <f>SUMIF('deals_closed '!D:D,A130,'deals_closed '!C:C)</f>
        <v>516401</v>
      </c>
      <c r="I130" s="1">
        <f>VLOOKUP(E130,'2018 commission structure'!$A$21:$I$24,9,FALSE)</f>
        <v>500000</v>
      </c>
      <c r="J130" s="1">
        <f t="shared" ref="J130:J193" si="20">I130*1.25</f>
        <v>625000</v>
      </c>
      <c r="K130" s="1">
        <f t="shared" ref="K130:K193" si="21">$I130*1.5</f>
        <v>750000</v>
      </c>
      <c r="L130" s="1">
        <f t="shared" ref="L130:L193" si="22">$I130*2</f>
        <v>1000000</v>
      </c>
      <c r="M130" s="16">
        <f t="shared" ref="M130:M193" si="23">$H130/$I130</f>
        <v>1.032802</v>
      </c>
      <c r="N130" s="1" t="str">
        <f t="shared" ref="N130:N193" si="24">IF(M130&lt;=1,"0-100%",
IF(M130&lt;=1.25,"100-125%",
IF(M130&lt;=1.5,"125-150%",
IF(M130&lt;=2,"150-200%","&gt;200%"))))</f>
        <v>100-125%</v>
      </c>
      <c r="O130" s="1">
        <f>MIN($I130, $H130)*INDEX( '2018 commission structure'!$A$21:$I$24,
MATCH($E130,'2018 commission structure'!$A$21:$A$24,0),MATCH(O$1,'2018 commission structure'!$A$21:$I$21,0))</f>
        <v>50000</v>
      </c>
      <c r="P130" s="1">
        <f>IF($H130&gt;$I130, MIN($H130-$I130, J130-$I130)*
INDEX( '2018 commission structure'!$A$21:$I$24,
MATCH($E130,'2018 commission structure'!$A$21:$A$24, 0),
MATCH(P$1,'2018 commission structure'!$A$21:$I$21, 0)), 0)</f>
        <v>2460.15</v>
      </c>
      <c r="Q130" s="1">
        <f>IF($H130&gt;J130, MIN($H130-J130, K130-J130)*
INDEX( '2018 commission structure'!$A$21:$I$24,
MATCH($E130,'2018 commission structure'!$A$21:$A$24, 0),
MATCH(Q$1,'2018 commission structure'!$A$21:$I$21, 0)), 0)</f>
        <v>0</v>
      </c>
      <c r="R130" s="1">
        <f>IF($H130&gt;K130, MIN($H130-K130, L130-K130)*
INDEX( '2018 commission structure'!$A$21:$I$24,
MATCH($E130,'2018 commission structure'!$A$21:$A$24, 0),
MATCH(R$1,'2018 commission structure'!$A$21:$I$21, 0)), 0)</f>
        <v>0</v>
      </c>
      <c r="S130" s="1">
        <f>IF($H130&gt;L130, ($H130-L130)*
INDEX( '2018 commission structure'!$A$21:$I$24,
MATCH($E130,'2018 commission structure'!$A$21:$A$24, 0),
MATCH(S$1,'2018 commission structure'!$A$21:$I$21, 0)), 0)</f>
        <v>0</v>
      </c>
      <c r="T130" s="1">
        <f t="shared" ref="T130:T193" si="25">SUM(O130:S130)</f>
        <v>52460.15</v>
      </c>
      <c r="U130" s="1">
        <f t="shared" ref="U130:U193" si="26">SUM(F130+T130)</f>
        <v>108828.15</v>
      </c>
      <c r="V130" s="16">
        <f t="shared" ref="V130:V193" si="27">H130/U130</f>
        <v>4.745105011892603</v>
      </c>
      <c r="W130" s="1">
        <f>MIN(H130,I130)*INDEX('2018 commission structure'!$A$15:$J$18,MATCH(Calculations!$E297,'2018 commission structure'!$A$15:$A$18,0),MATCH(Calculations!W$1,'2018 commission structure'!$A$15:$J$15,0))</f>
        <v>75000</v>
      </c>
      <c r="X130" s="1">
        <f>IF($H130&gt;I130,MIN($H130-I130,J130-I130))*INDEX('2018 commission structure'!$A$15:$J$18,MATCH(Calculations!$E297,'2018 commission structure'!$A$15:$A$18,0),MATCH(Calculations!X$1,'2018 commission structure'!$A$15:$J$15,0))</f>
        <v>2952.18</v>
      </c>
      <c r="Y130" s="1">
        <f>IF($H130&gt;J130,MIN($H130-J130,K130-J130)*INDEX('2018 commission structure'!$A$15:$J$18,MATCH(Calculations!$E297,'2018 commission structure'!$A$15:$A$18,0),MATCH(Calculations!Y$1,'2018 commission structure'!$A$15:$J$15,0)),0)</f>
        <v>0</v>
      </c>
      <c r="Z130" s="1">
        <f>IF($H130&gt;K130,MIN($H130-K130,L130-K130)*INDEX('2018 commission structure'!$A$15:$J$18,MATCH(Calculations!$E297,'2018 commission structure'!$A$15:$A$18,0),MATCH(Calculations!Z$1,'2018 commission structure'!$A$15:$J$15,0)),0)</f>
        <v>0</v>
      </c>
      <c r="AA130" s="1">
        <f>IF($H130&gt;L130,($H130-L130)*INDEX('2018 commission structure'!$A$15:$J$18,MATCH(Calculations!$E297,'2018 commission structure'!$A$15:$A$18,0),MATCH(Calculations!AA$1,'2018 commission structure'!$A$15:$J$15,0)),0)</f>
        <v>0</v>
      </c>
      <c r="AB130" s="1">
        <f t="shared" ref="AB130:AB193" si="28">SUM(W130:AA130)</f>
        <v>77952.179999999993</v>
      </c>
      <c r="AC130" s="1">
        <f t="shared" ref="AC130:AC193" si="29">AB130+F130</f>
        <v>134320.18</v>
      </c>
    </row>
    <row r="131" spans="1:29" x14ac:dyDescent="0.3">
      <c r="A131" s="20">
        <v>2893065872</v>
      </c>
      <c r="B131" s="1" t="s">
        <v>88</v>
      </c>
      <c r="C131" s="1" t="s">
        <v>87</v>
      </c>
      <c r="D131" s="1" t="s">
        <v>23195</v>
      </c>
      <c r="E131" s="1" t="s">
        <v>12</v>
      </c>
      <c r="F131" s="1">
        <v>34863</v>
      </c>
      <c r="G131" s="2">
        <v>14</v>
      </c>
      <c r="H131" s="1">
        <f>SUMIF('deals_closed '!D:D,A131,'deals_closed '!C:C)</f>
        <v>483097</v>
      </c>
      <c r="I131" s="1">
        <f>VLOOKUP(E131,'2018 commission structure'!$A$21:$I$24,9,FALSE)</f>
        <v>500000</v>
      </c>
      <c r="J131" s="1">
        <f t="shared" si="20"/>
        <v>625000</v>
      </c>
      <c r="K131" s="1">
        <f t="shared" si="21"/>
        <v>750000</v>
      </c>
      <c r="L131" s="1">
        <f t="shared" si="22"/>
        <v>1000000</v>
      </c>
      <c r="M131" s="16">
        <f t="shared" si="23"/>
        <v>0.966194</v>
      </c>
      <c r="N131" s="1" t="str">
        <f t="shared" si="24"/>
        <v>0-100%</v>
      </c>
      <c r="O131" s="1">
        <f>MIN($I131, $H131)*INDEX( '2018 commission structure'!$A$21:$I$24,
MATCH($E131,'2018 commission structure'!$A$21:$A$24,0),MATCH(O$1,'2018 commission structure'!$A$21:$I$21,0))</f>
        <v>48309.700000000004</v>
      </c>
      <c r="P131" s="1">
        <f>IF($H131&gt;$I131, MIN($H131-$I131, J131-$I131)*
INDEX( '2018 commission structure'!$A$21:$I$24,
MATCH($E131,'2018 commission structure'!$A$21:$A$24, 0),
MATCH(P$1,'2018 commission structure'!$A$21:$I$21, 0)), 0)</f>
        <v>0</v>
      </c>
      <c r="Q131" s="1">
        <f>IF($H131&gt;J131, MIN($H131-J131, K131-J131)*
INDEX( '2018 commission structure'!$A$21:$I$24,
MATCH($E131,'2018 commission structure'!$A$21:$A$24, 0),
MATCH(Q$1,'2018 commission structure'!$A$21:$I$21, 0)), 0)</f>
        <v>0</v>
      </c>
      <c r="R131" s="1">
        <f>IF($H131&gt;K131, MIN($H131-K131, L131-K131)*
INDEX( '2018 commission structure'!$A$21:$I$24,
MATCH($E131,'2018 commission structure'!$A$21:$A$24, 0),
MATCH(R$1,'2018 commission structure'!$A$21:$I$21, 0)), 0)</f>
        <v>0</v>
      </c>
      <c r="S131" s="1">
        <f>IF($H131&gt;L131, ($H131-L131)*
INDEX( '2018 commission structure'!$A$21:$I$24,
MATCH($E131,'2018 commission structure'!$A$21:$A$24, 0),
MATCH(S$1,'2018 commission structure'!$A$21:$I$21, 0)), 0)</f>
        <v>0</v>
      </c>
      <c r="T131" s="1">
        <f t="shared" si="25"/>
        <v>48309.700000000004</v>
      </c>
      <c r="U131" s="1">
        <f t="shared" si="26"/>
        <v>83172.700000000012</v>
      </c>
      <c r="V131" s="16">
        <f t="shared" si="27"/>
        <v>5.8083601951120976</v>
      </c>
      <c r="W131" s="1">
        <f>MIN(H131,I131)*INDEX('2018 commission structure'!$A$15:$J$18,MATCH(Calculations!$E959,'2018 commission structure'!$A$15:$A$18,0),MATCH(Calculations!W$1,'2018 commission structure'!$A$15:$J$15,0))</f>
        <v>57971.64</v>
      </c>
      <c r="X131" s="1">
        <f>IF($H131&gt;I131,MIN($H131-I131,J131-I131))*INDEX('2018 commission structure'!$A$15:$J$18,MATCH(Calculations!$E959,'2018 commission structure'!$A$15:$A$18,0),MATCH(Calculations!X$1,'2018 commission structure'!$A$15:$J$15,0))</f>
        <v>0</v>
      </c>
      <c r="Y131" s="1">
        <f>IF($H131&gt;J131,MIN($H131-J131,K131-J131)*INDEX('2018 commission structure'!$A$15:$J$18,MATCH(Calculations!$E959,'2018 commission structure'!$A$15:$A$18,0),MATCH(Calculations!Y$1,'2018 commission structure'!$A$15:$J$15,0)),0)</f>
        <v>0</v>
      </c>
      <c r="Z131" s="1">
        <f>IF($H131&gt;K131,MIN($H131-K131,L131-K131)*INDEX('2018 commission structure'!$A$15:$J$18,MATCH(Calculations!$E959,'2018 commission structure'!$A$15:$A$18,0),MATCH(Calculations!Z$1,'2018 commission structure'!$A$15:$J$15,0)),0)</f>
        <v>0</v>
      </c>
      <c r="AA131" s="1">
        <f>IF($H131&gt;L131,($H131-L131)*INDEX('2018 commission structure'!$A$15:$J$18,MATCH(Calculations!$E959,'2018 commission structure'!$A$15:$A$18,0),MATCH(Calculations!AA$1,'2018 commission structure'!$A$15:$J$15,0)),0)</f>
        <v>0</v>
      </c>
      <c r="AB131" s="1">
        <f t="shared" si="28"/>
        <v>57971.64</v>
      </c>
      <c r="AC131" s="1">
        <f t="shared" si="29"/>
        <v>92834.64</v>
      </c>
    </row>
    <row r="132" spans="1:29" x14ac:dyDescent="0.3">
      <c r="A132" s="20">
        <v>7585281072</v>
      </c>
      <c r="B132" s="1" t="s">
        <v>764</v>
      </c>
      <c r="C132" s="1" t="s">
        <v>763</v>
      </c>
      <c r="D132" s="1" t="s">
        <v>22789</v>
      </c>
      <c r="E132" s="1" t="s">
        <v>12</v>
      </c>
      <c r="F132" s="1">
        <v>48015</v>
      </c>
      <c r="G132" s="2">
        <v>16</v>
      </c>
      <c r="H132" s="1">
        <f>SUMIF('deals_closed '!D:D,A132,'deals_closed '!C:C)</f>
        <v>492886</v>
      </c>
      <c r="I132" s="1">
        <f>VLOOKUP(E132,'2018 commission structure'!$A$21:$I$24,9,FALSE)</f>
        <v>500000</v>
      </c>
      <c r="J132" s="1">
        <f t="shared" si="20"/>
        <v>625000</v>
      </c>
      <c r="K132" s="1">
        <f t="shared" si="21"/>
        <v>750000</v>
      </c>
      <c r="L132" s="1">
        <f t="shared" si="22"/>
        <v>1000000</v>
      </c>
      <c r="M132" s="16">
        <f t="shared" si="23"/>
        <v>0.98577199999999998</v>
      </c>
      <c r="N132" s="1" t="str">
        <f t="shared" si="24"/>
        <v>0-100%</v>
      </c>
      <c r="O132" s="1">
        <f>MIN($I132, $H132)*INDEX( '2018 commission structure'!$A$21:$I$24,
MATCH($E132,'2018 commission structure'!$A$21:$A$24,0),MATCH(O$1,'2018 commission structure'!$A$21:$I$21,0))</f>
        <v>49288.600000000006</v>
      </c>
      <c r="P132" s="1">
        <f>IF($H132&gt;$I132, MIN($H132-$I132, J132-$I132)*
INDEX( '2018 commission structure'!$A$21:$I$24,
MATCH($E132,'2018 commission structure'!$A$21:$A$24, 0),
MATCH(P$1,'2018 commission structure'!$A$21:$I$21, 0)), 0)</f>
        <v>0</v>
      </c>
      <c r="Q132" s="1">
        <f>IF($H132&gt;J132, MIN($H132-J132, K132-J132)*
INDEX( '2018 commission structure'!$A$21:$I$24,
MATCH($E132,'2018 commission structure'!$A$21:$A$24, 0),
MATCH(Q$1,'2018 commission structure'!$A$21:$I$21, 0)), 0)</f>
        <v>0</v>
      </c>
      <c r="R132" s="1">
        <f>IF($H132&gt;K132, MIN($H132-K132, L132-K132)*
INDEX( '2018 commission structure'!$A$21:$I$24,
MATCH($E132,'2018 commission structure'!$A$21:$A$24, 0),
MATCH(R$1,'2018 commission structure'!$A$21:$I$21, 0)), 0)</f>
        <v>0</v>
      </c>
      <c r="S132" s="1">
        <f>IF($H132&gt;L132, ($H132-L132)*
INDEX( '2018 commission structure'!$A$21:$I$24,
MATCH($E132,'2018 commission structure'!$A$21:$A$24, 0),
MATCH(S$1,'2018 commission structure'!$A$21:$I$21, 0)), 0)</f>
        <v>0</v>
      </c>
      <c r="T132" s="1">
        <f t="shared" si="25"/>
        <v>49288.600000000006</v>
      </c>
      <c r="U132" s="1">
        <f t="shared" si="26"/>
        <v>97303.6</v>
      </c>
      <c r="V132" s="16">
        <f t="shared" si="27"/>
        <v>5.0654446495299243</v>
      </c>
      <c r="W132" s="1">
        <f>MIN(H132,I132)*INDEX('2018 commission structure'!$A$15:$J$18,MATCH(Calculations!$E612,'2018 commission structure'!$A$15:$A$18,0),MATCH(Calculations!W$1,'2018 commission structure'!$A$15:$J$15,0))</f>
        <v>59146.32</v>
      </c>
      <c r="X132" s="1">
        <f>IF($H132&gt;I132,MIN($H132-I132,J132-I132))*INDEX('2018 commission structure'!$A$15:$J$18,MATCH(Calculations!$E612,'2018 commission structure'!$A$15:$A$18,0),MATCH(Calculations!X$1,'2018 commission structure'!$A$15:$J$15,0))</f>
        <v>0</v>
      </c>
      <c r="Y132" s="1">
        <f>IF($H132&gt;J132,MIN($H132-J132,K132-J132)*INDEX('2018 commission structure'!$A$15:$J$18,MATCH(Calculations!$E612,'2018 commission structure'!$A$15:$A$18,0),MATCH(Calculations!Y$1,'2018 commission structure'!$A$15:$J$15,0)),0)</f>
        <v>0</v>
      </c>
      <c r="Z132" s="1">
        <f>IF($H132&gt;K132,MIN($H132-K132,L132-K132)*INDEX('2018 commission structure'!$A$15:$J$18,MATCH(Calculations!$E612,'2018 commission structure'!$A$15:$A$18,0),MATCH(Calculations!Z$1,'2018 commission structure'!$A$15:$J$15,0)),0)</f>
        <v>0</v>
      </c>
      <c r="AA132" s="1">
        <f>IF($H132&gt;L132,($H132-L132)*INDEX('2018 commission structure'!$A$15:$J$18,MATCH(Calculations!$E612,'2018 commission structure'!$A$15:$A$18,0),MATCH(Calculations!AA$1,'2018 commission structure'!$A$15:$J$15,0)),0)</f>
        <v>0</v>
      </c>
      <c r="AB132" s="1">
        <f t="shared" si="28"/>
        <v>59146.32</v>
      </c>
      <c r="AC132" s="1">
        <f t="shared" si="29"/>
        <v>107161.32</v>
      </c>
    </row>
    <row r="133" spans="1:29" x14ac:dyDescent="0.3">
      <c r="A133" s="20">
        <v>5405945366</v>
      </c>
      <c r="B133" s="1" t="s">
        <v>674</v>
      </c>
      <c r="C133" s="1" t="s">
        <v>673</v>
      </c>
      <c r="D133" s="1" t="s">
        <v>22791</v>
      </c>
      <c r="E133" s="1" t="s">
        <v>0</v>
      </c>
      <c r="F133" s="1">
        <v>68841</v>
      </c>
      <c r="G133" s="2">
        <v>16</v>
      </c>
      <c r="H133" s="1">
        <f>SUMIF('deals_closed '!D:D,A133,'deals_closed '!C:C)</f>
        <v>585898</v>
      </c>
      <c r="I133" s="1">
        <f>VLOOKUP(E133,'2018 commission structure'!$A$21:$I$24,9,FALSE)</f>
        <v>600000</v>
      </c>
      <c r="J133" s="1">
        <f t="shared" si="20"/>
        <v>750000</v>
      </c>
      <c r="K133" s="1">
        <f t="shared" si="21"/>
        <v>900000</v>
      </c>
      <c r="L133" s="1">
        <f t="shared" si="22"/>
        <v>1200000</v>
      </c>
      <c r="M133" s="16">
        <f t="shared" si="23"/>
        <v>0.97649666666666668</v>
      </c>
      <c r="N133" s="1" t="str">
        <f t="shared" si="24"/>
        <v>0-100%</v>
      </c>
      <c r="O133" s="1">
        <f>MIN($I133, $H133)*INDEX( '2018 commission structure'!$A$21:$I$24,
MATCH($E133,'2018 commission structure'!$A$21:$A$24,0),MATCH(O$1,'2018 commission structure'!$A$21:$I$21,0))</f>
        <v>76166.740000000005</v>
      </c>
      <c r="P133" s="1">
        <f>IF($H133&gt;$I133, MIN($H133-$I133, J133-$I133)*
INDEX( '2018 commission structure'!$A$21:$I$24,
MATCH($E133,'2018 commission structure'!$A$21:$A$24, 0),
MATCH(P$1,'2018 commission structure'!$A$21:$I$21, 0)), 0)</f>
        <v>0</v>
      </c>
      <c r="Q133" s="1">
        <f>IF($H133&gt;J133, MIN($H133-J133, K133-J133)*
INDEX( '2018 commission structure'!$A$21:$I$24,
MATCH($E133,'2018 commission structure'!$A$21:$A$24, 0),
MATCH(Q$1,'2018 commission structure'!$A$21:$I$21, 0)), 0)</f>
        <v>0</v>
      </c>
      <c r="R133" s="1">
        <f>IF($H133&gt;K133, MIN($H133-K133, L133-K133)*
INDEX( '2018 commission structure'!$A$21:$I$24,
MATCH($E133,'2018 commission structure'!$A$21:$A$24, 0),
MATCH(R$1,'2018 commission structure'!$A$21:$I$21, 0)), 0)</f>
        <v>0</v>
      </c>
      <c r="S133" s="1">
        <f>IF($H133&gt;L133, ($H133-L133)*
INDEX( '2018 commission structure'!$A$21:$I$24,
MATCH($E133,'2018 commission structure'!$A$21:$A$24, 0),
MATCH(S$1,'2018 commission structure'!$A$21:$I$21, 0)), 0)</f>
        <v>0</v>
      </c>
      <c r="T133" s="1">
        <f t="shared" si="25"/>
        <v>76166.740000000005</v>
      </c>
      <c r="U133" s="1">
        <f t="shared" si="26"/>
        <v>145007.74</v>
      </c>
      <c r="V133" s="16">
        <f t="shared" si="27"/>
        <v>4.0404601850908097</v>
      </c>
      <c r="W133" s="1">
        <f>MIN(H133,I133)*INDEX('2018 commission structure'!$A$15:$J$18,MATCH(Calculations!$E660,'2018 commission structure'!$A$15:$A$18,0),MATCH(Calculations!W$1,'2018 commission structure'!$A$15:$J$15,0))</f>
        <v>87884.7</v>
      </c>
      <c r="X133" s="1">
        <f>IF($H133&gt;I133,MIN($H133-I133,J133-I133))*INDEX('2018 commission structure'!$A$15:$J$18,MATCH(Calculations!$E660,'2018 commission structure'!$A$15:$A$18,0),MATCH(Calculations!X$1,'2018 commission structure'!$A$15:$J$15,0))</f>
        <v>0</v>
      </c>
      <c r="Y133" s="1">
        <f>IF($H133&gt;J133,MIN($H133-J133,K133-J133)*INDEX('2018 commission structure'!$A$15:$J$18,MATCH(Calculations!$E660,'2018 commission structure'!$A$15:$A$18,0),MATCH(Calculations!Y$1,'2018 commission structure'!$A$15:$J$15,0)),0)</f>
        <v>0</v>
      </c>
      <c r="Z133" s="1">
        <f>IF($H133&gt;K133,MIN($H133-K133,L133-K133)*INDEX('2018 commission structure'!$A$15:$J$18,MATCH(Calculations!$E660,'2018 commission structure'!$A$15:$A$18,0),MATCH(Calculations!Z$1,'2018 commission structure'!$A$15:$J$15,0)),0)</f>
        <v>0</v>
      </c>
      <c r="AA133" s="1">
        <f>IF($H133&gt;L133,($H133-L133)*INDEX('2018 commission structure'!$A$15:$J$18,MATCH(Calculations!$E660,'2018 commission structure'!$A$15:$A$18,0),MATCH(Calculations!AA$1,'2018 commission structure'!$A$15:$J$15,0)),0)</f>
        <v>0</v>
      </c>
      <c r="AB133" s="1">
        <f t="shared" si="28"/>
        <v>87884.7</v>
      </c>
      <c r="AC133" s="1">
        <f t="shared" si="29"/>
        <v>156725.70000000001</v>
      </c>
    </row>
    <row r="134" spans="1:29" x14ac:dyDescent="0.3">
      <c r="A134" s="20">
        <v>1439916314</v>
      </c>
      <c r="B134" s="1" t="s">
        <v>1274</v>
      </c>
      <c r="C134" s="1" t="s">
        <v>1273</v>
      </c>
      <c r="D134" s="1" t="s">
        <v>22745</v>
      </c>
      <c r="E134" s="1" t="s">
        <v>12</v>
      </c>
      <c r="F134" s="1">
        <v>48869</v>
      </c>
      <c r="G134" s="2">
        <v>15</v>
      </c>
      <c r="H134" s="1">
        <f>SUMIF('deals_closed '!D:D,A134,'deals_closed '!C:C)</f>
        <v>493637</v>
      </c>
      <c r="I134" s="1">
        <f>VLOOKUP(E134,'2018 commission structure'!$A$21:$I$24,9,FALSE)</f>
        <v>500000</v>
      </c>
      <c r="J134" s="1">
        <f t="shared" si="20"/>
        <v>625000</v>
      </c>
      <c r="K134" s="1">
        <f t="shared" si="21"/>
        <v>750000</v>
      </c>
      <c r="L134" s="1">
        <f t="shared" si="22"/>
        <v>1000000</v>
      </c>
      <c r="M134" s="16">
        <f t="shared" si="23"/>
        <v>0.98727399999999998</v>
      </c>
      <c r="N134" s="1" t="str">
        <f t="shared" si="24"/>
        <v>0-100%</v>
      </c>
      <c r="O134" s="1">
        <f>MIN($I134, $H134)*INDEX( '2018 commission structure'!$A$21:$I$24,
MATCH($E134,'2018 commission structure'!$A$21:$A$24,0),MATCH(O$1,'2018 commission structure'!$A$21:$I$21,0))</f>
        <v>49363.700000000004</v>
      </c>
      <c r="P134" s="1">
        <f>IF($H134&gt;$I134, MIN($H134-$I134, J134-$I134)*
INDEX( '2018 commission structure'!$A$21:$I$24,
MATCH($E134,'2018 commission structure'!$A$21:$A$24, 0),
MATCH(P$1,'2018 commission structure'!$A$21:$I$21, 0)), 0)</f>
        <v>0</v>
      </c>
      <c r="Q134" s="1">
        <f>IF($H134&gt;J134, MIN($H134-J134, K134-J134)*
INDEX( '2018 commission structure'!$A$21:$I$24,
MATCH($E134,'2018 commission structure'!$A$21:$A$24, 0),
MATCH(Q$1,'2018 commission structure'!$A$21:$I$21, 0)), 0)</f>
        <v>0</v>
      </c>
      <c r="R134" s="1">
        <f>IF($H134&gt;K134, MIN($H134-K134, L134-K134)*
INDEX( '2018 commission structure'!$A$21:$I$24,
MATCH($E134,'2018 commission structure'!$A$21:$A$24, 0),
MATCH(R$1,'2018 commission structure'!$A$21:$I$21, 0)), 0)</f>
        <v>0</v>
      </c>
      <c r="S134" s="1">
        <f>IF($H134&gt;L134, ($H134-L134)*
INDEX( '2018 commission structure'!$A$21:$I$24,
MATCH($E134,'2018 commission structure'!$A$21:$A$24, 0),
MATCH(S$1,'2018 commission structure'!$A$21:$I$21, 0)), 0)</f>
        <v>0</v>
      </c>
      <c r="T134" s="1">
        <f t="shared" si="25"/>
        <v>49363.700000000004</v>
      </c>
      <c r="U134" s="1">
        <f t="shared" si="26"/>
        <v>98232.700000000012</v>
      </c>
      <c r="V134" s="16">
        <f t="shared" si="27"/>
        <v>5.0251800062504639</v>
      </c>
      <c r="W134" s="1">
        <f>MIN(H134,I134)*INDEX('2018 commission structure'!$A$15:$J$18,MATCH(Calculations!$E347,'2018 commission structure'!$A$15:$A$18,0),MATCH(Calculations!W$1,'2018 commission structure'!$A$15:$J$15,0))</f>
        <v>59236.439999999995</v>
      </c>
      <c r="X134" s="1">
        <f>IF($H134&gt;I134,MIN($H134-I134,J134-I134))*INDEX('2018 commission structure'!$A$15:$J$18,MATCH(Calculations!$E347,'2018 commission structure'!$A$15:$A$18,0),MATCH(Calculations!X$1,'2018 commission structure'!$A$15:$J$15,0))</f>
        <v>0</v>
      </c>
      <c r="Y134" s="1">
        <f>IF($H134&gt;J134,MIN($H134-J134,K134-J134)*INDEX('2018 commission structure'!$A$15:$J$18,MATCH(Calculations!$E347,'2018 commission structure'!$A$15:$A$18,0),MATCH(Calculations!Y$1,'2018 commission structure'!$A$15:$J$15,0)),0)</f>
        <v>0</v>
      </c>
      <c r="Z134" s="1">
        <f>IF($H134&gt;K134,MIN($H134-K134,L134-K134)*INDEX('2018 commission structure'!$A$15:$J$18,MATCH(Calculations!$E347,'2018 commission structure'!$A$15:$A$18,0),MATCH(Calculations!Z$1,'2018 commission structure'!$A$15:$J$15,0)),0)</f>
        <v>0</v>
      </c>
      <c r="AA134" s="1">
        <f>IF($H134&gt;L134,($H134-L134)*INDEX('2018 commission structure'!$A$15:$J$18,MATCH(Calculations!$E347,'2018 commission structure'!$A$15:$A$18,0),MATCH(Calculations!AA$1,'2018 commission structure'!$A$15:$J$15,0)),0)</f>
        <v>0</v>
      </c>
      <c r="AB134" s="1">
        <f t="shared" si="28"/>
        <v>59236.439999999995</v>
      </c>
      <c r="AC134" s="1">
        <f t="shared" si="29"/>
        <v>108105.44</v>
      </c>
    </row>
    <row r="135" spans="1:29" x14ac:dyDescent="0.3">
      <c r="A135" s="20">
        <v>197180590</v>
      </c>
      <c r="B135" s="1" t="s">
        <v>1110</v>
      </c>
      <c r="C135" s="1" t="s">
        <v>1109</v>
      </c>
      <c r="D135" s="1" t="s">
        <v>23311</v>
      </c>
      <c r="E135" s="1" t="s">
        <v>3</v>
      </c>
      <c r="F135" s="1">
        <v>79036</v>
      </c>
      <c r="G135" s="2">
        <v>24</v>
      </c>
      <c r="H135" s="1">
        <f>SUMIF('deals_closed '!D:D,A135,'deals_closed '!C:C)</f>
        <v>774827</v>
      </c>
      <c r="I135" s="1">
        <f>VLOOKUP(E135,'2018 commission structure'!$A$21:$I$24,9,FALSE)</f>
        <v>750000</v>
      </c>
      <c r="J135" s="1">
        <f t="shared" si="20"/>
        <v>937500</v>
      </c>
      <c r="K135" s="1">
        <f t="shared" si="21"/>
        <v>1125000</v>
      </c>
      <c r="L135" s="1">
        <f t="shared" si="22"/>
        <v>1500000</v>
      </c>
      <c r="M135" s="16">
        <f t="shared" si="23"/>
        <v>1.0331026666666667</v>
      </c>
      <c r="N135" s="1" t="str">
        <f t="shared" si="24"/>
        <v>100-125%</v>
      </c>
      <c r="O135" s="1">
        <f>MIN($I135, $H135)*INDEX( '2018 commission structure'!$A$21:$I$24,
MATCH($E135,'2018 commission structure'!$A$21:$A$24,0),MATCH(O$1,'2018 commission structure'!$A$21:$I$21,0))</f>
        <v>112500</v>
      </c>
      <c r="P135" s="1">
        <f>IF($H135&gt;$I135, MIN($H135-$I135, J135-$I135)*
INDEX( '2018 commission structure'!$A$21:$I$24,
MATCH($E135,'2018 commission structure'!$A$21:$A$24, 0),
MATCH(P$1,'2018 commission structure'!$A$21:$I$21, 0)), 0)</f>
        <v>4717.13</v>
      </c>
      <c r="Q135" s="1">
        <f>IF($H135&gt;J135, MIN($H135-J135, K135-J135)*
INDEX( '2018 commission structure'!$A$21:$I$24,
MATCH($E135,'2018 commission structure'!$A$21:$A$24, 0),
MATCH(Q$1,'2018 commission structure'!$A$21:$I$21, 0)), 0)</f>
        <v>0</v>
      </c>
      <c r="R135" s="1">
        <f>IF($H135&gt;K135, MIN($H135-K135, L135-K135)*
INDEX( '2018 commission structure'!$A$21:$I$24,
MATCH($E135,'2018 commission structure'!$A$21:$A$24, 0),
MATCH(R$1,'2018 commission structure'!$A$21:$I$21, 0)), 0)</f>
        <v>0</v>
      </c>
      <c r="S135" s="1">
        <f>IF($H135&gt;L135, ($H135-L135)*
INDEX( '2018 commission structure'!$A$21:$I$24,
MATCH($E135,'2018 commission structure'!$A$21:$A$24, 0),
MATCH(S$1,'2018 commission structure'!$A$21:$I$21, 0)), 0)</f>
        <v>0</v>
      </c>
      <c r="T135" s="1">
        <f t="shared" si="25"/>
        <v>117217.13</v>
      </c>
      <c r="U135" s="1">
        <f t="shared" si="26"/>
        <v>196253.13</v>
      </c>
      <c r="V135" s="16">
        <f t="shared" si="27"/>
        <v>3.9481000889004929</v>
      </c>
      <c r="W135" s="1">
        <f>MIN(H135,I135)*INDEX('2018 commission structure'!$A$15:$J$18,MATCH(Calculations!$E433,'2018 commission structure'!$A$15:$A$18,0),MATCH(Calculations!W$1,'2018 commission structure'!$A$15:$J$15,0))</f>
        <v>112500</v>
      </c>
      <c r="X135" s="1">
        <f>IF($H135&gt;I135,MIN($H135-I135,J135-I135))*INDEX('2018 commission structure'!$A$15:$J$18,MATCH(Calculations!$E433,'2018 commission structure'!$A$15:$A$18,0),MATCH(Calculations!X$1,'2018 commission structure'!$A$15:$J$15,0))</f>
        <v>4468.8599999999997</v>
      </c>
      <c r="Y135" s="1">
        <f>IF($H135&gt;J135,MIN($H135-J135,K135-J135)*INDEX('2018 commission structure'!$A$15:$J$18,MATCH(Calculations!$E433,'2018 commission structure'!$A$15:$A$18,0),MATCH(Calculations!Y$1,'2018 commission structure'!$A$15:$J$15,0)),0)</f>
        <v>0</v>
      </c>
      <c r="Z135" s="1">
        <f>IF($H135&gt;K135,MIN($H135-K135,L135-K135)*INDEX('2018 commission structure'!$A$15:$J$18,MATCH(Calculations!$E433,'2018 commission structure'!$A$15:$A$18,0),MATCH(Calculations!Z$1,'2018 commission structure'!$A$15:$J$15,0)),0)</f>
        <v>0</v>
      </c>
      <c r="AA135" s="1">
        <f>IF($H135&gt;L135,($H135-L135)*INDEX('2018 commission structure'!$A$15:$J$18,MATCH(Calculations!$E433,'2018 commission structure'!$A$15:$A$18,0),MATCH(Calculations!AA$1,'2018 commission structure'!$A$15:$J$15,0)),0)</f>
        <v>0</v>
      </c>
      <c r="AB135" s="1">
        <f t="shared" si="28"/>
        <v>116968.86</v>
      </c>
      <c r="AC135" s="1">
        <f t="shared" si="29"/>
        <v>196004.86</v>
      </c>
    </row>
    <row r="136" spans="1:29" x14ac:dyDescent="0.3">
      <c r="A136" s="20">
        <v>3642452728</v>
      </c>
      <c r="B136" s="1" t="s">
        <v>9</v>
      </c>
      <c r="C136" s="1" t="s">
        <v>8</v>
      </c>
      <c r="D136" s="1" t="s">
        <v>22969</v>
      </c>
      <c r="E136" s="1" t="s">
        <v>3</v>
      </c>
      <c r="F136" s="1">
        <v>84611</v>
      </c>
      <c r="G136" s="2">
        <v>18</v>
      </c>
      <c r="H136" s="1">
        <f>SUMIF('deals_closed '!D:D,A136,'deals_closed '!C:C)</f>
        <v>677142</v>
      </c>
      <c r="I136" s="1">
        <f>VLOOKUP(E136,'2018 commission structure'!$A$21:$I$24,9,FALSE)</f>
        <v>750000</v>
      </c>
      <c r="J136" s="1">
        <f t="shared" si="20"/>
        <v>937500</v>
      </c>
      <c r="K136" s="1">
        <f t="shared" si="21"/>
        <v>1125000</v>
      </c>
      <c r="L136" s="1">
        <f t="shared" si="22"/>
        <v>1500000</v>
      </c>
      <c r="M136" s="16">
        <f t="shared" si="23"/>
        <v>0.90285599999999999</v>
      </c>
      <c r="N136" s="1" t="str">
        <f t="shared" si="24"/>
        <v>0-100%</v>
      </c>
      <c r="O136" s="1">
        <f>MIN($I136, $H136)*INDEX( '2018 commission structure'!$A$21:$I$24,
MATCH($E136,'2018 commission structure'!$A$21:$A$24,0),MATCH(O$1,'2018 commission structure'!$A$21:$I$21,0))</f>
        <v>101571.3</v>
      </c>
      <c r="P136" s="1">
        <f>IF($H136&gt;$I136, MIN($H136-$I136, J136-$I136)*
INDEX( '2018 commission structure'!$A$21:$I$24,
MATCH($E136,'2018 commission structure'!$A$21:$A$24, 0),
MATCH(P$1,'2018 commission structure'!$A$21:$I$21, 0)), 0)</f>
        <v>0</v>
      </c>
      <c r="Q136" s="1">
        <f>IF($H136&gt;J136, MIN($H136-J136, K136-J136)*
INDEX( '2018 commission structure'!$A$21:$I$24,
MATCH($E136,'2018 commission structure'!$A$21:$A$24, 0),
MATCH(Q$1,'2018 commission structure'!$A$21:$I$21, 0)), 0)</f>
        <v>0</v>
      </c>
      <c r="R136" s="1">
        <f>IF($H136&gt;K136, MIN($H136-K136, L136-K136)*
INDEX( '2018 commission structure'!$A$21:$I$24,
MATCH($E136,'2018 commission structure'!$A$21:$A$24, 0),
MATCH(R$1,'2018 commission structure'!$A$21:$I$21, 0)), 0)</f>
        <v>0</v>
      </c>
      <c r="S136" s="1">
        <f>IF($H136&gt;L136, ($H136-L136)*
INDEX( '2018 commission structure'!$A$21:$I$24,
MATCH($E136,'2018 commission structure'!$A$21:$A$24, 0),
MATCH(S$1,'2018 commission structure'!$A$21:$I$21, 0)), 0)</f>
        <v>0</v>
      </c>
      <c r="T136" s="1">
        <f t="shared" si="25"/>
        <v>101571.3</v>
      </c>
      <c r="U136" s="1">
        <f t="shared" si="26"/>
        <v>186182.3</v>
      </c>
      <c r="V136" s="16">
        <f t="shared" si="27"/>
        <v>3.6369837519463455</v>
      </c>
      <c r="W136" s="1">
        <f>MIN(H136,I136)*INDEX('2018 commission structure'!$A$15:$J$18,MATCH(Calculations!$E998,'2018 commission structure'!$A$15:$A$18,0),MATCH(Calculations!W$1,'2018 commission structure'!$A$15:$J$15,0))</f>
        <v>101571.3</v>
      </c>
      <c r="X136" s="1">
        <f>IF($H136&gt;I136,MIN($H136-I136,J136-I136))*INDEX('2018 commission structure'!$A$15:$J$18,MATCH(Calculations!$E998,'2018 commission structure'!$A$15:$A$18,0),MATCH(Calculations!X$1,'2018 commission structure'!$A$15:$J$15,0))</f>
        <v>0</v>
      </c>
      <c r="Y136" s="1">
        <f>IF($H136&gt;J136,MIN($H136-J136,K136-J136)*INDEX('2018 commission structure'!$A$15:$J$18,MATCH(Calculations!$E998,'2018 commission structure'!$A$15:$A$18,0),MATCH(Calculations!Y$1,'2018 commission structure'!$A$15:$J$15,0)),0)</f>
        <v>0</v>
      </c>
      <c r="Z136" s="1">
        <f>IF($H136&gt;K136,MIN($H136-K136,L136-K136)*INDEX('2018 commission structure'!$A$15:$J$18,MATCH(Calculations!$E998,'2018 commission structure'!$A$15:$A$18,0),MATCH(Calculations!Z$1,'2018 commission structure'!$A$15:$J$15,0)),0)</f>
        <v>0</v>
      </c>
      <c r="AA136" s="1">
        <f>IF($H136&gt;L136,($H136-L136)*INDEX('2018 commission structure'!$A$15:$J$18,MATCH(Calculations!$E998,'2018 commission structure'!$A$15:$A$18,0),MATCH(Calculations!AA$1,'2018 commission structure'!$A$15:$J$15,0)),0)</f>
        <v>0</v>
      </c>
      <c r="AB136" s="1">
        <f t="shared" si="28"/>
        <v>101571.3</v>
      </c>
      <c r="AC136" s="1">
        <f t="shared" si="29"/>
        <v>186182.3</v>
      </c>
    </row>
    <row r="137" spans="1:29" x14ac:dyDescent="0.3">
      <c r="A137" s="20">
        <v>8875320292</v>
      </c>
      <c r="B137" s="1" t="s">
        <v>1371</v>
      </c>
      <c r="C137" s="1" t="s">
        <v>1370</v>
      </c>
      <c r="D137" s="1" t="s">
        <v>22438</v>
      </c>
      <c r="E137" s="1" t="s">
        <v>3</v>
      </c>
      <c r="F137" s="1">
        <v>95121</v>
      </c>
      <c r="G137" s="2">
        <v>24</v>
      </c>
      <c r="H137" s="1">
        <f>SUMIF('deals_closed '!D:D,A137,'deals_closed '!C:C)</f>
        <v>775092</v>
      </c>
      <c r="I137" s="1">
        <f>VLOOKUP(E137,'2018 commission structure'!$A$21:$I$24,9,FALSE)</f>
        <v>750000</v>
      </c>
      <c r="J137" s="1">
        <f t="shared" si="20"/>
        <v>937500</v>
      </c>
      <c r="K137" s="1">
        <f t="shared" si="21"/>
        <v>1125000</v>
      </c>
      <c r="L137" s="1">
        <f t="shared" si="22"/>
        <v>1500000</v>
      </c>
      <c r="M137" s="16">
        <f t="shared" si="23"/>
        <v>1.0334559999999999</v>
      </c>
      <c r="N137" s="1" t="str">
        <f t="shared" si="24"/>
        <v>100-125%</v>
      </c>
      <c r="O137" s="1">
        <f>MIN($I137, $H137)*INDEX( '2018 commission structure'!$A$21:$I$24,
MATCH($E137,'2018 commission structure'!$A$21:$A$24,0),MATCH(O$1,'2018 commission structure'!$A$21:$I$21,0))</f>
        <v>112500</v>
      </c>
      <c r="P137" s="1">
        <f>IF($H137&gt;$I137, MIN($H137-$I137, J137-$I137)*
INDEX( '2018 commission structure'!$A$21:$I$24,
MATCH($E137,'2018 commission structure'!$A$21:$A$24, 0),
MATCH(P$1,'2018 commission structure'!$A$21:$I$21, 0)), 0)</f>
        <v>4767.4800000000005</v>
      </c>
      <c r="Q137" s="1">
        <f>IF($H137&gt;J137, MIN($H137-J137, K137-J137)*
INDEX( '2018 commission structure'!$A$21:$I$24,
MATCH($E137,'2018 commission structure'!$A$21:$A$24, 0),
MATCH(Q$1,'2018 commission structure'!$A$21:$I$21, 0)), 0)</f>
        <v>0</v>
      </c>
      <c r="R137" s="1">
        <f>IF($H137&gt;K137, MIN($H137-K137, L137-K137)*
INDEX( '2018 commission structure'!$A$21:$I$24,
MATCH($E137,'2018 commission structure'!$A$21:$A$24, 0),
MATCH(R$1,'2018 commission structure'!$A$21:$I$21, 0)), 0)</f>
        <v>0</v>
      </c>
      <c r="S137" s="1">
        <f>IF($H137&gt;L137, ($H137-L137)*
INDEX( '2018 commission structure'!$A$21:$I$24,
MATCH($E137,'2018 commission structure'!$A$21:$A$24, 0),
MATCH(S$1,'2018 commission structure'!$A$21:$I$21, 0)), 0)</f>
        <v>0</v>
      </c>
      <c r="T137" s="1">
        <f t="shared" si="25"/>
        <v>117267.48</v>
      </c>
      <c r="U137" s="1">
        <f t="shared" si="26"/>
        <v>212388.47999999998</v>
      </c>
      <c r="V137" s="16">
        <f t="shared" si="27"/>
        <v>3.6494069734855681</v>
      </c>
      <c r="W137" s="1">
        <f>MIN(H137,I137)*INDEX('2018 commission structure'!$A$15:$J$18,MATCH(Calculations!$E296,'2018 commission structure'!$A$15:$A$18,0),MATCH(Calculations!W$1,'2018 commission structure'!$A$15:$J$15,0))</f>
        <v>112500</v>
      </c>
      <c r="X137" s="1">
        <f>IF($H137&gt;I137,MIN($H137-I137,J137-I137))*INDEX('2018 commission structure'!$A$15:$J$18,MATCH(Calculations!$E296,'2018 commission structure'!$A$15:$A$18,0),MATCH(Calculations!X$1,'2018 commission structure'!$A$15:$J$15,0))</f>
        <v>4516.5599999999995</v>
      </c>
      <c r="Y137" s="1">
        <f>IF($H137&gt;J137,MIN($H137-J137,K137-J137)*INDEX('2018 commission structure'!$A$15:$J$18,MATCH(Calculations!$E296,'2018 commission structure'!$A$15:$A$18,0),MATCH(Calculations!Y$1,'2018 commission structure'!$A$15:$J$15,0)),0)</f>
        <v>0</v>
      </c>
      <c r="Z137" s="1">
        <f>IF($H137&gt;K137,MIN($H137-K137,L137-K137)*INDEX('2018 commission structure'!$A$15:$J$18,MATCH(Calculations!$E296,'2018 commission structure'!$A$15:$A$18,0),MATCH(Calculations!Z$1,'2018 commission structure'!$A$15:$J$15,0)),0)</f>
        <v>0</v>
      </c>
      <c r="AA137" s="1">
        <f>IF($H137&gt;L137,($H137-L137)*INDEX('2018 commission structure'!$A$15:$J$18,MATCH(Calculations!$E296,'2018 commission structure'!$A$15:$A$18,0),MATCH(Calculations!AA$1,'2018 commission structure'!$A$15:$J$15,0)),0)</f>
        <v>0</v>
      </c>
      <c r="AB137" s="1">
        <f t="shared" si="28"/>
        <v>117016.56</v>
      </c>
      <c r="AC137" s="1">
        <f t="shared" si="29"/>
        <v>212137.56</v>
      </c>
    </row>
    <row r="138" spans="1:29" x14ac:dyDescent="0.3">
      <c r="A138" s="20">
        <v>4039266773</v>
      </c>
      <c r="B138" s="1" t="s">
        <v>1607</v>
      </c>
      <c r="C138" s="1" t="s">
        <v>1606</v>
      </c>
      <c r="D138" s="1" t="s">
        <v>22934</v>
      </c>
      <c r="E138" s="1" t="s">
        <v>0</v>
      </c>
      <c r="F138" s="1">
        <v>70198</v>
      </c>
      <c r="G138" s="2">
        <v>18</v>
      </c>
      <c r="H138" s="1">
        <f>SUMIF('deals_closed '!D:D,A138,'deals_closed '!C:C)</f>
        <v>554263</v>
      </c>
      <c r="I138" s="1">
        <f>VLOOKUP(E138,'2018 commission structure'!$A$21:$I$24,9,FALSE)</f>
        <v>600000</v>
      </c>
      <c r="J138" s="1">
        <f t="shared" si="20"/>
        <v>750000</v>
      </c>
      <c r="K138" s="1">
        <f t="shared" si="21"/>
        <v>900000</v>
      </c>
      <c r="L138" s="1">
        <f t="shared" si="22"/>
        <v>1200000</v>
      </c>
      <c r="M138" s="16">
        <f t="shared" si="23"/>
        <v>0.92377166666666666</v>
      </c>
      <c r="N138" s="1" t="str">
        <f t="shared" si="24"/>
        <v>0-100%</v>
      </c>
      <c r="O138" s="1">
        <f>MIN($I138, $H138)*INDEX( '2018 commission structure'!$A$21:$I$24,
MATCH($E138,'2018 commission structure'!$A$21:$A$24,0),MATCH(O$1,'2018 commission structure'!$A$21:$I$21,0))</f>
        <v>72054.19</v>
      </c>
      <c r="P138" s="1">
        <f>IF($H138&gt;$I138, MIN($H138-$I138, J138-$I138)*
INDEX( '2018 commission structure'!$A$21:$I$24,
MATCH($E138,'2018 commission structure'!$A$21:$A$24, 0),
MATCH(P$1,'2018 commission structure'!$A$21:$I$21, 0)), 0)</f>
        <v>0</v>
      </c>
      <c r="Q138" s="1">
        <f>IF($H138&gt;J138, MIN($H138-J138, K138-J138)*
INDEX( '2018 commission structure'!$A$21:$I$24,
MATCH($E138,'2018 commission structure'!$A$21:$A$24, 0),
MATCH(Q$1,'2018 commission structure'!$A$21:$I$21, 0)), 0)</f>
        <v>0</v>
      </c>
      <c r="R138" s="1">
        <f>IF($H138&gt;K138, MIN($H138-K138, L138-K138)*
INDEX( '2018 commission structure'!$A$21:$I$24,
MATCH($E138,'2018 commission structure'!$A$21:$A$24, 0),
MATCH(R$1,'2018 commission structure'!$A$21:$I$21, 0)), 0)</f>
        <v>0</v>
      </c>
      <c r="S138" s="1">
        <f>IF($H138&gt;L138, ($H138-L138)*
INDEX( '2018 commission structure'!$A$21:$I$24,
MATCH($E138,'2018 commission structure'!$A$21:$A$24, 0),
MATCH(S$1,'2018 commission structure'!$A$21:$I$21, 0)), 0)</f>
        <v>0</v>
      </c>
      <c r="T138" s="1">
        <f t="shared" si="25"/>
        <v>72054.19</v>
      </c>
      <c r="U138" s="1">
        <f t="shared" si="26"/>
        <v>142252.19</v>
      </c>
      <c r="V138" s="16">
        <f t="shared" si="27"/>
        <v>3.8963407171446711</v>
      </c>
      <c r="W138" s="1">
        <f>MIN(H138,I138)*INDEX('2018 commission structure'!$A$15:$J$18,MATCH(Calculations!$E171,'2018 commission structure'!$A$15:$A$18,0),MATCH(Calculations!W$1,'2018 commission structure'!$A$15:$J$15,0))</f>
        <v>83139.45</v>
      </c>
      <c r="X138" s="1">
        <f>IF($H138&gt;I138,MIN($H138-I138,J138-I138))*INDEX('2018 commission structure'!$A$15:$J$18,MATCH(Calculations!$E171,'2018 commission structure'!$A$15:$A$18,0),MATCH(Calculations!X$1,'2018 commission structure'!$A$15:$J$15,0))</f>
        <v>0</v>
      </c>
      <c r="Y138" s="1">
        <f>IF($H138&gt;J138,MIN($H138-J138,K138-J138)*INDEX('2018 commission structure'!$A$15:$J$18,MATCH(Calculations!$E171,'2018 commission structure'!$A$15:$A$18,0),MATCH(Calculations!Y$1,'2018 commission structure'!$A$15:$J$15,0)),0)</f>
        <v>0</v>
      </c>
      <c r="Z138" s="1">
        <f>IF($H138&gt;K138,MIN($H138-K138,L138-K138)*INDEX('2018 commission structure'!$A$15:$J$18,MATCH(Calculations!$E171,'2018 commission structure'!$A$15:$A$18,0),MATCH(Calculations!Z$1,'2018 commission structure'!$A$15:$J$15,0)),0)</f>
        <v>0</v>
      </c>
      <c r="AA138" s="1">
        <f>IF($H138&gt;L138,($H138-L138)*INDEX('2018 commission structure'!$A$15:$J$18,MATCH(Calculations!$E171,'2018 commission structure'!$A$15:$A$18,0),MATCH(Calculations!AA$1,'2018 commission structure'!$A$15:$J$15,0)),0)</f>
        <v>0</v>
      </c>
      <c r="AB138" s="1">
        <f t="shared" si="28"/>
        <v>83139.45</v>
      </c>
      <c r="AC138" s="1">
        <f t="shared" si="29"/>
        <v>153337.45000000001</v>
      </c>
    </row>
    <row r="139" spans="1:29" x14ac:dyDescent="0.3">
      <c r="A139" s="20">
        <v>9008589443</v>
      </c>
      <c r="B139" s="1" t="s">
        <v>293</v>
      </c>
      <c r="C139" s="1" t="s">
        <v>292</v>
      </c>
      <c r="D139" s="1" t="s">
        <v>22426</v>
      </c>
      <c r="E139" s="1" t="s">
        <v>0</v>
      </c>
      <c r="F139" s="1">
        <v>77458</v>
      </c>
      <c r="G139" s="2">
        <v>18</v>
      </c>
      <c r="H139" s="1">
        <f>SUMIF('deals_closed '!D:D,A139,'deals_closed '!C:C)</f>
        <v>620204</v>
      </c>
      <c r="I139" s="1">
        <f>VLOOKUP(E139,'2018 commission structure'!$A$21:$I$24,9,FALSE)</f>
        <v>600000</v>
      </c>
      <c r="J139" s="1">
        <f t="shared" si="20"/>
        <v>750000</v>
      </c>
      <c r="K139" s="1">
        <f t="shared" si="21"/>
        <v>900000</v>
      </c>
      <c r="L139" s="1">
        <f t="shared" si="22"/>
        <v>1200000</v>
      </c>
      <c r="M139" s="16">
        <f t="shared" si="23"/>
        <v>1.0336733333333334</v>
      </c>
      <c r="N139" s="1" t="str">
        <f t="shared" si="24"/>
        <v>100-125%</v>
      </c>
      <c r="O139" s="1">
        <f>MIN($I139, $H139)*INDEX( '2018 commission structure'!$A$21:$I$24,
MATCH($E139,'2018 commission structure'!$A$21:$A$24,0),MATCH(O$1,'2018 commission structure'!$A$21:$I$21,0))</f>
        <v>78000</v>
      </c>
      <c r="P139" s="1">
        <f>IF($H139&gt;$I139, MIN($H139-$I139, J139-$I139)*
INDEX( '2018 commission structure'!$A$21:$I$24,
MATCH($E139,'2018 commission structure'!$A$21:$A$24, 0),
MATCH(P$1,'2018 commission structure'!$A$21:$I$21, 0)), 0)</f>
        <v>3434.6800000000003</v>
      </c>
      <c r="Q139" s="1">
        <f>IF($H139&gt;J139, MIN($H139-J139, K139-J139)*
INDEX( '2018 commission structure'!$A$21:$I$24,
MATCH($E139,'2018 commission structure'!$A$21:$A$24, 0),
MATCH(Q$1,'2018 commission structure'!$A$21:$I$21, 0)), 0)</f>
        <v>0</v>
      </c>
      <c r="R139" s="1">
        <f>IF($H139&gt;K139, MIN($H139-K139, L139-K139)*
INDEX( '2018 commission structure'!$A$21:$I$24,
MATCH($E139,'2018 commission structure'!$A$21:$A$24, 0),
MATCH(R$1,'2018 commission structure'!$A$21:$I$21, 0)), 0)</f>
        <v>0</v>
      </c>
      <c r="S139" s="1">
        <f>IF($H139&gt;L139, ($H139-L139)*
INDEX( '2018 commission structure'!$A$21:$I$24,
MATCH($E139,'2018 commission structure'!$A$21:$A$24, 0),
MATCH(S$1,'2018 commission structure'!$A$21:$I$21, 0)), 0)</f>
        <v>0</v>
      </c>
      <c r="T139" s="1">
        <f t="shared" si="25"/>
        <v>81434.679999999993</v>
      </c>
      <c r="U139" s="1">
        <f t="shared" si="26"/>
        <v>158892.68</v>
      </c>
      <c r="V139" s="16">
        <f t="shared" si="27"/>
        <v>3.9032886851678756</v>
      </c>
      <c r="W139" s="1">
        <f>MIN(H139,I139)*INDEX('2018 commission structure'!$A$15:$J$18,MATCH(Calculations!$E854,'2018 commission structure'!$A$15:$A$18,0),MATCH(Calculations!W$1,'2018 commission structure'!$A$15:$J$15,0))</f>
        <v>72000</v>
      </c>
      <c r="X139" s="1">
        <f>IF($H139&gt;I139,MIN($H139-I139,J139-I139))*INDEX('2018 commission structure'!$A$15:$J$18,MATCH(Calculations!$E854,'2018 commission structure'!$A$15:$A$18,0),MATCH(Calculations!X$1,'2018 commission structure'!$A$15:$J$15,0))</f>
        <v>3434.6800000000003</v>
      </c>
      <c r="Y139" s="1">
        <f>IF($H139&gt;J139,MIN($H139-J139,K139-J139)*INDEX('2018 commission structure'!$A$15:$J$18,MATCH(Calculations!$E854,'2018 commission structure'!$A$15:$A$18,0),MATCH(Calculations!Y$1,'2018 commission structure'!$A$15:$J$15,0)),0)</f>
        <v>0</v>
      </c>
      <c r="Z139" s="1">
        <f>IF($H139&gt;K139,MIN($H139-K139,L139-K139)*INDEX('2018 commission structure'!$A$15:$J$18,MATCH(Calculations!$E854,'2018 commission structure'!$A$15:$A$18,0),MATCH(Calculations!Z$1,'2018 commission structure'!$A$15:$J$15,0)),0)</f>
        <v>0</v>
      </c>
      <c r="AA139" s="1">
        <f>IF($H139&gt;L139,($H139-L139)*INDEX('2018 commission structure'!$A$15:$J$18,MATCH(Calculations!$E854,'2018 commission structure'!$A$15:$A$18,0),MATCH(Calculations!AA$1,'2018 commission structure'!$A$15:$J$15,0)),0)</f>
        <v>0</v>
      </c>
      <c r="AB139" s="1">
        <f t="shared" si="28"/>
        <v>75434.679999999993</v>
      </c>
      <c r="AC139" s="1">
        <f t="shared" si="29"/>
        <v>152892.68</v>
      </c>
    </row>
    <row r="140" spans="1:29" x14ac:dyDescent="0.3">
      <c r="A140" s="20">
        <v>885693418</v>
      </c>
      <c r="B140" s="1" t="s">
        <v>34</v>
      </c>
      <c r="C140" s="1" t="s">
        <v>33</v>
      </c>
      <c r="D140" s="1" t="s">
        <v>22585</v>
      </c>
      <c r="E140" s="1" t="s">
        <v>12</v>
      </c>
      <c r="F140" s="1">
        <v>55828</v>
      </c>
      <c r="G140" s="2">
        <v>17</v>
      </c>
      <c r="H140" s="1">
        <f>SUMIF('deals_closed '!D:D,A140,'deals_closed '!C:C)</f>
        <v>495757</v>
      </c>
      <c r="I140" s="1">
        <f>VLOOKUP(E140,'2018 commission structure'!$A$21:$I$24,9,FALSE)</f>
        <v>500000</v>
      </c>
      <c r="J140" s="1">
        <f t="shared" si="20"/>
        <v>625000</v>
      </c>
      <c r="K140" s="1">
        <f t="shared" si="21"/>
        <v>750000</v>
      </c>
      <c r="L140" s="1">
        <f t="shared" si="22"/>
        <v>1000000</v>
      </c>
      <c r="M140" s="16">
        <f t="shared" si="23"/>
        <v>0.99151400000000001</v>
      </c>
      <c r="N140" s="1" t="str">
        <f t="shared" si="24"/>
        <v>0-100%</v>
      </c>
      <c r="O140" s="1">
        <f>MIN($I140, $H140)*INDEX( '2018 commission structure'!$A$21:$I$24,
MATCH($E140,'2018 commission structure'!$A$21:$A$24,0),MATCH(O$1,'2018 commission structure'!$A$21:$I$21,0))</f>
        <v>49575.700000000004</v>
      </c>
      <c r="P140" s="1">
        <f>IF($H140&gt;$I140, MIN($H140-$I140, J140-$I140)*
INDEX( '2018 commission structure'!$A$21:$I$24,
MATCH($E140,'2018 commission structure'!$A$21:$A$24, 0),
MATCH(P$1,'2018 commission structure'!$A$21:$I$21, 0)), 0)</f>
        <v>0</v>
      </c>
      <c r="Q140" s="1">
        <f>IF($H140&gt;J140, MIN($H140-J140, K140-J140)*
INDEX( '2018 commission structure'!$A$21:$I$24,
MATCH($E140,'2018 commission structure'!$A$21:$A$24, 0),
MATCH(Q$1,'2018 commission structure'!$A$21:$I$21, 0)), 0)</f>
        <v>0</v>
      </c>
      <c r="R140" s="1">
        <f>IF($H140&gt;K140, MIN($H140-K140, L140-K140)*
INDEX( '2018 commission structure'!$A$21:$I$24,
MATCH($E140,'2018 commission structure'!$A$21:$A$24, 0),
MATCH(R$1,'2018 commission structure'!$A$21:$I$21, 0)), 0)</f>
        <v>0</v>
      </c>
      <c r="S140" s="1">
        <f>IF($H140&gt;L140, ($H140-L140)*
INDEX( '2018 commission structure'!$A$21:$I$24,
MATCH($E140,'2018 commission structure'!$A$21:$A$24, 0),
MATCH(S$1,'2018 commission structure'!$A$21:$I$21, 0)), 0)</f>
        <v>0</v>
      </c>
      <c r="T140" s="1">
        <f t="shared" si="25"/>
        <v>49575.700000000004</v>
      </c>
      <c r="U140" s="1">
        <f t="shared" si="26"/>
        <v>105403.70000000001</v>
      </c>
      <c r="V140" s="16">
        <f t="shared" si="27"/>
        <v>4.7034117398155848</v>
      </c>
      <c r="W140" s="1">
        <f>MIN(H140,I140)*INDEX('2018 commission structure'!$A$15:$J$18,MATCH(Calculations!$E986,'2018 commission structure'!$A$15:$A$18,0),MATCH(Calculations!W$1,'2018 commission structure'!$A$15:$J$15,0))</f>
        <v>74363.55</v>
      </c>
      <c r="X140" s="1">
        <f>IF($H140&gt;I140,MIN($H140-I140,J140-I140))*INDEX('2018 commission structure'!$A$15:$J$18,MATCH(Calculations!$E986,'2018 commission structure'!$A$15:$A$18,0),MATCH(Calculations!X$1,'2018 commission structure'!$A$15:$J$15,0))</f>
        <v>0</v>
      </c>
      <c r="Y140" s="1">
        <f>IF($H140&gt;J140,MIN($H140-J140,K140-J140)*INDEX('2018 commission structure'!$A$15:$J$18,MATCH(Calculations!$E986,'2018 commission structure'!$A$15:$A$18,0),MATCH(Calculations!Y$1,'2018 commission structure'!$A$15:$J$15,0)),0)</f>
        <v>0</v>
      </c>
      <c r="Z140" s="1">
        <f>IF($H140&gt;K140,MIN($H140-K140,L140-K140)*INDEX('2018 commission structure'!$A$15:$J$18,MATCH(Calculations!$E986,'2018 commission structure'!$A$15:$A$18,0),MATCH(Calculations!Z$1,'2018 commission structure'!$A$15:$J$15,0)),0)</f>
        <v>0</v>
      </c>
      <c r="AA140" s="1">
        <f>IF($H140&gt;L140,($H140-L140)*INDEX('2018 commission structure'!$A$15:$J$18,MATCH(Calculations!$E986,'2018 commission structure'!$A$15:$A$18,0),MATCH(Calculations!AA$1,'2018 commission structure'!$A$15:$J$15,0)),0)</f>
        <v>0</v>
      </c>
      <c r="AB140" s="1">
        <f t="shared" si="28"/>
        <v>74363.55</v>
      </c>
      <c r="AC140" s="1">
        <f t="shared" si="29"/>
        <v>130191.55</v>
      </c>
    </row>
    <row r="141" spans="1:29" x14ac:dyDescent="0.3">
      <c r="A141" s="20">
        <v>7837437543</v>
      </c>
      <c r="B141" s="1" t="s">
        <v>496</v>
      </c>
      <c r="C141" s="1" t="s">
        <v>495</v>
      </c>
      <c r="D141" s="1" t="s">
        <v>22446</v>
      </c>
      <c r="E141" s="1" t="s">
        <v>12</v>
      </c>
      <c r="F141" s="1">
        <v>60633</v>
      </c>
      <c r="G141" s="2">
        <v>17</v>
      </c>
      <c r="H141" s="1">
        <f>SUMIF('deals_closed '!D:D,A141,'deals_closed '!C:C)</f>
        <v>496536</v>
      </c>
      <c r="I141" s="1">
        <f>VLOOKUP(E141,'2018 commission structure'!$A$21:$I$24,9,FALSE)</f>
        <v>500000</v>
      </c>
      <c r="J141" s="1">
        <f t="shared" si="20"/>
        <v>625000</v>
      </c>
      <c r="K141" s="1">
        <f t="shared" si="21"/>
        <v>750000</v>
      </c>
      <c r="L141" s="1">
        <f t="shared" si="22"/>
        <v>1000000</v>
      </c>
      <c r="M141" s="16">
        <f t="shared" si="23"/>
        <v>0.99307199999999995</v>
      </c>
      <c r="N141" s="1" t="str">
        <f t="shared" si="24"/>
        <v>0-100%</v>
      </c>
      <c r="O141" s="1">
        <f>MIN($I141, $H141)*INDEX( '2018 commission structure'!$A$21:$I$24,
MATCH($E141,'2018 commission structure'!$A$21:$A$24,0),MATCH(O$1,'2018 commission structure'!$A$21:$I$21,0))</f>
        <v>49653.600000000006</v>
      </c>
      <c r="P141" s="1">
        <f>IF($H141&gt;$I141, MIN($H141-$I141, J141-$I141)*
INDEX( '2018 commission structure'!$A$21:$I$24,
MATCH($E141,'2018 commission structure'!$A$21:$A$24, 0),
MATCH(P$1,'2018 commission structure'!$A$21:$I$21, 0)), 0)</f>
        <v>0</v>
      </c>
      <c r="Q141" s="1">
        <f>IF($H141&gt;J141, MIN($H141-J141, K141-J141)*
INDEX( '2018 commission structure'!$A$21:$I$24,
MATCH($E141,'2018 commission structure'!$A$21:$A$24, 0),
MATCH(Q$1,'2018 commission structure'!$A$21:$I$21, 0)), 0)</f>
        <v>0</v>
      </c>
      <c r="R141" s="1">
        <f>IF($H141&gt;K141, MIN($H141-K141, L141-K141)*
INDEX( '2018 commission structure'!$A$21:$I$24,
MATCH($E141,'2018 commission structure'!$A$21:$A$24, 0),
MATCH(R$1,'2018 commission structure'!$A$21:$I$21, 0)), 0)</f>
        <v>0</v>
      </c>
      <c r="S141" s="1">
        <f>IF($H141&gt;L141, ($H141-L141)*
INDEX( '2018 commission structure'!$A$21:$I$24,
MATCH($E141,'2018 commission structure'!$A$21:$A$24, 0),
MATCH(S$1,'2018 commission structure'!$A$21:$I$21, 0)), 0)</f>
        <v>0</v>
      </c>
      <c r="T141" s="1">
        <f t="shared" si="25"/>
        <v>49653.600000000006</v>
      </c>
      <c r="U141" s="1">
        <f t="shared" si="26"/>
        <v>110286.6</v>
      </c>
      <c r="V141" s="16">
        <f t="shared" si="27"/>
        <v>4.5022332722198346</v>
      </c>
      <c r="W141" s="1">
        <f>MIN(H141,I141)*INDEX('2018 commission structure'!$A$15:$J$18,MATCH(Calculations!$E750,'2018 commission structure'!$A$15:$A$18,0),MATCH(Calculations!W$1,'2018 commission structure'!$A$15:$J$15,0))</f>
        <v>74480.399999999994</v>
      </c>
      <c r="X141" s="1">
        <f>IF($H141&gt;I141,MIN($H141-I141,J141-I141))*INDEX('2018 commission structure'!$A$15:$J$18,MATCH(Calculations!$E750,'2018 commission structure'!$A$15:$A$18,0),MATCH(Calculations!X$1,'2018 commission structure'!$A$15:$J$15,0))</f>
        <v>0</v>
      </c>
      <c r="Y141" s="1">
        <f>IF($H141&gt;J141,MIN($H141-J141,K141-J141)*INDEX('2018 commission structure'!$A$15:$J$18,MATCH(Calculations!$E750,'2018 commission structure'!$A$15:$A$18,0),MATCH(Calculations!Y$1,'2018 commission structure'!$A$15:$J$15,0)),0)</f>
        <v>0</v>
      </c>
      <c r="Z141" s="1">
        <f>IF($H141&gt;K141,MIN($H141-K141,L141-K141)*INDEX('2018 commission structure'!$A$15:$J$18,MATCH(Calculations!$E750,'2018 commission structure'!$A$15:$A$18,0),MATCH(Calculations!Z$1,'2018 commission structure'!$A$15:$J$15,0)),0)</f>
        <v>0</v>
      </c>
      <c r="AA141" s="1">
        <f>IF($H141&gt;L141,($H141-L141)*INDEX('2018 commission structure'!$A$15:$J$18,MATCH(Calculations!$E750,'2018 commission structure'!$A$15:$A$18,0),MATCH(Calculations!AA$1,'2018 commission structure'!$A$15:$J$15,0)),0)</f>
        <v>0</v>
      </c>
      <c r="AB141" s="1">
        <f t="shared" si="28"/>
        <v>74480.399999999994</v>
      </c>
      <c r="AC141" s="1">
        <f t="shared" si="29"/>
        <v>135113.4</v>
      </c>
    </row>
    <row r="142" spans="1:29" x14ac:dyDescent="0.3">
      <c r="A142" s="20">
        <v>6520635286</v>
      </c>
      <c r="B142" s="1" t="s">
        <v>652</v>
      </c>
      <c r="C142" s="1" t="s">
        <v>651</v>
      </c>
      <c r="D142" s="1" t="s">
        <v>22687</v>
      </c>
      <c r="E142" s="1" t="s">
        <v>3</v>
      </c>
      <c r="F142" s="1">
        <v>113407</v>
      </c>
      <c r="G142" s="2">
        <v>14</v>
      </c>
      <c r="H142" s="1">
        <f>SUMIF('deals_closed '!D:D,A142,'deals_closed '!C:C)</f>
        <v>471697</v>
      </c>
      <c r="I142" s="1">
        <f>VLOOKUP(E142,'2018 commission structure'!$A$21:$I$24,9,FALSE)</f>
        <v>750000</v>
      </c>
      <c r="J142" s="1">
        <f t="shared" si="20"/>
        <v>937500</v>
      </c>
      <c r="K142" s="1">
        <f t="shared" si="21"/>
        <v>1125000</v>
      </c>
      <c r="L142" s="1">
        <f t="shared" si="22"/>
        <v>1500000</v>
      </c>
      <c r="M142" s="16">
        <f t="shared" si="23"/>
        <v>0.62892933333333334</v>
      </c>
      <c r="N142" s="1" t="str">
        <f t="shared" si="24"/>
        <v>0-100%</v>
      </c>
      <c r="O142" s="1">
        <f>MIN($I142, $H142)*INDEX( '2018 commission structure'!$A$21:$I$24,
MATCH($E142,'2018 commission structure'!$A$21:$A$24,0),MATCH(O$1,'2018 commission structure'!$A$21:$I$21,0))</f>
        <v>70754.55</v>
      </c>
      <c r="P142" s="1">
        <f>IF($H142&gt;$I142, MIN($H142-$I142, J142-$I142)*
INDEX( '2018 commission structure'!$A$21:$I$24,
MATCH($E142,'2018 commission structure'!$A$21:$A$24, 0),
MATCH(P$1,'2018 commission structure'!$A$21:$I$21, 0)), 0)</f>
        <v>0</v>
      </c>
      <c r="Q142" s="1">
        <f>IF($H142&gt;J142, MIN($H142-J142, K142-J142)*
INDEX( '2018 commission structure'!$A$21:$I$24,
MATCH($E142,'2018 commission structure'!$A$21:$A$24, 0),
MATCH(Q$1,'2018 commission structure'!$A$21:$I$21, 0)), 0)</f>
        <v>0</v>
      </c>
      <c r="R142" s="1">
        <f>IF($H142&gt;K142, MIN($H142-K142, L142-K142)*
INDEX( '2018 commission structure'!$A$21:$I$24,
MATCH($E142,'2018 commission structure'!$A$21:$A$24, 0),
MATCH(R$1,'2018 commission structure'!$A$21:$I$21, 0)), 0)</f>
        <v>0</v>
      </c>
      <c r="S142" s="1">
        <f>IF($H142&gt;L142, ($H142-L142)*
INDEX( '2018 commission structure'!$A$21:$I$24,
MATCH($E142,'2018 commission structure'!$A$21:$A$24, 0),
MATCH(S$1,'2018 commission structure'!$A$21:$I$21, 0)), 0)</f>
        <v>0</v>
      </c>
      <c r="T142" s="1">
        <f t="shared" si="25"/>
        <v>70754.55</v>
      </c>
      <c r="U142" s="1">
        <f t="shared" si="26"/>
        <v>184161.55</v>
      </c>
      <c r="V142" s="16">
        <f t="shared" si="27"/>
        <v>2.5613218394393402</v>
      </c>
      <c r="W142" s="1">
        <f>MIN(H142,I142)*INDEX('2018 commission structure'!$A$15:$J$18,MATCH(Calculations!$E671,'2018 commission structure'!$A$15:$A$18,0),MATCH(Calculations!W$1,'2018 commission structure'!$A$15:$J$15,0))</f>
        <v>70754.55</v>
      </c>
      <c r="X142" s="1">
        <f>IF($H142&gt;I142,MIN($H142-I142,J142-I142))*INDEX('2018 commission structure'!$A$15:$J$18,MATCH(Calculations!$E671,'2018 commission structure'!$A$15:$A$18,0),MATCH(Calculations!X$1,'2018 commission structure'!$A$15:$J$15,0))</f>
        <v>0</v>
      </c>
      <c r="Y142" s="1">
        <f>IF($H142&gt;J142,MIN($H142-J142,K142-J142)*INDEX('2018 commission structure'!$A$15:$J$18,MATCH(Calculations!$E671,'2018 commission structure'!$A$15:$A$18,0),MATCH(Calculations!Y$1,'2018 commission structure'!$A$15:$J$15,0)),0)</f>
        <v>0</v>
      </c>
      <c r="Z142" s="1">
        <f>IF($H142&gt;K142,MIN($H142-K142,L142-K142)*INDEX('2018 commission structure'!$A$15:$J$18,MATCH(Calculations!$E671,'2018 commission structure'!$A$15:$A$18,0),MATCH(Calculations!Z$1,'2018 commission structure'!$A$15:$J$15,0)),0)</f>
        <v>0</v>
      </c>
      <c r="AA142" s="1">
        <f>IF($H142&gt;L142,($H142-L142)*INDEX('2018 commission structure'!$A$15:$J$18,MATCH(Calculations!$E671,'2018 commission structure'!$A$15:$A$18,0),MATCH(Calculations!AA$1,'2018 commission structure'!$A$15:$J$15,0)),0)</f>
        <v>0</v>
      </c>
      <c r="AB142" s="1">
        <f t="shared" si="28"/>
        <v>70754.55</v>
      </c>
      <c r="AC142" s="1">
        <f t="shared" si="29"/>
        <v>184161.55</v>
      </c>
    </row>
    <row r="143" spans="1:29" x14ac:dyDescent="0.3">
      <c r="A143" s="20">
        <v>5353923685</v>
      </c>
      <c r="B143" s="1" t="s">
        <v>1563</v>
      </c>
      <c r="C143" s="1" t="s">
        <v>1562</v>
      </c>
      <c r="D143" s="1" t="s">
        <v>22797</v>
      </c>
      <c r="E143" s="1" t="s">
        <v>3</v>
      </c>
      <c r="F143" s="1">
        <v>80043</v>
      </c>
      <c r="G143" s="2">
        <v>22</v>
      </c>
      <c r="H143" s="1">
        <f>SUMIF('deals_closed '!D:D,A143,'deals_closed '!C:C)</f>
        <v>776116</v>
      </c>
      <c r="I143" s="1">
        <f>VLOOKUP(E143,'2018 commission structure'!$A$21:$I$24,9,FALSE)</f>
        <v>750000</v>
      </c>
      <c r="J143" s="1">
        <f t="shared" si="20"/>
        <v>937500</v>
      </c>
      <c r="K143" s="1">
        <f t="shared" si="21"/>
        <v>1125000</v>
      </c>
      <c r="L143" s="1">
        <f t="shared" si="22"/>
        <v>1500000</v>
      </c>
      <c r="M143" s="16">
        <f t="shared" si="23"/>
        <v>1.0348213333333334</v>
      </c>
      <c r="N143" s="1" t="str">
        <f t="shared" si="24"/>
        <v>100-125%</v>
      </c>
      <c r="O143" s="1">
        <f>MIN($I143, $H143)*INDEX( '2018 commission structure'!$A$21:$I$24,
MATCH($E143,'2018 commission structure'!$A$21:$A$24,0),MATCH(O$1,'2018 commission structure'!$A$21:$I$21,0))</f>
        <v>112500</v>
      </c>
      <c r="P143" s="1">
        <f>IF($H143&gt;$I143, MIN($H143-$I143, J143-$I143)*
INDEX( '2018 commission structure'!$A$21:$I$24,
MATCH($E143,'2018 commission structure'!$A$21:$A$24, 0),
MATCH(P$1,'2018 commission structure'!$A$21:$I$21, 0)), 0)</f>
        <v>4962.04</v>
      </c>
      <c r="Q143" s="1">
        <f>IF($H143&gt;J143, MIN($H143-J143, K143-J143)*
INDEX( '2018 commission structure'!$A$21:$I$24,
MATCH($E143,'2018 commission structure'!$A$21:$A$24, 0),
MATCH(Q$1,'2018 commission structure'!$A$21:$I$21, 0)), 0)</f>
        <v>0</v>
      </c>
      <c r="R143" s="1">
        <f>IF($H143&gt;K143, MIN($H143-K143, L143-K143)*
INDEX( '2018 commission structure'!$A$21:$I$24,
MATCH($E143,'2018 commission structure'!$A$21:$A$24, 0),
MATCH(R$1,'2018 commission structure'!$A$21:$I$21, 0)), 0)</f>
        <v>0</v>
      </c>
      <c r="S143" s="1">
        <f>IF($H143&gt;L143, ($H143-L143)*
INDEX( '2018 commission structure'!$A$21:$I$24,
MATCH($E143,'2018 commission structure'!$A$21:$A$24, 0),
MATCH(S$1,'2018 commission structure'!$A$21:$I$21, 0)), 0)</f>
        <v>0</v>
      </c>
      <c r="T143" s="1">
        <f t="shared" si="25"/>
        <v>117462.04</v>
      </c>
      <c r="U143" s="1">
        <f t="shared" si="26"/>
        <v>197505.03999999998</v>
      </c>
      <c r="V143" s="16">
        <f t="shared" si="27"/>
        <v>3.9296009863849553</v>
      </c>
      <c r="W143" s="1">
        <f>MIN(H143,I143)*INDEX('2018 commission structure'!$A$15:$J$18,MATCH(Calculations!$E195,'2018 commission structure'!$A$15:$A$18,0),MATCH(Calculations!W$1,'2018 commission structure'!$A$15:$J$15,0))</f>
        <v>90000</v>
      </c>
      <c r="X143" s="1">
        <f>IF($H143&gt;I143,MIN($H143-I143,J143-I143))*INDEX('2018 commission structure'!$A$15:$J$18,MATCH(Calculations!$E195,'2018 commission structure'!$A$15:$A$18,0),MATCH(Calculations!X$1,'2018 commission structure'!$A$15:$J$15,0))</f>
        <v>4439.72</v>
      </c>
      <c r="Y143" s="1">
        <f>IF($H143&gt;J143,MIN($H143-J143,K143-J143)*INDEX('2018 commission structure'!$A$15:$J$18,MATCH(Calculations!$E195,'2018 commission structure'!$A$15:$A$18,0),MATCH(Calculations!Y$1,'2018 commission structure'!$A$15:$J$15,0)),0)</f>
        <v>0</v>
      </c>
      <c r="Z143" s="1">
        <f>IF($H143&gt;K143,MIN($H143-K143,L143-K143)*INDEX('2018 commission structure'!$A$15:$J$18,MATCH(Calculations!$E195,'2018 commission structure'!$A$15:$A$18,0),MATCH(Calculations!Z$1,'2018 commission structure'!$A$15:$J$15,0)),0)</f>
        <v>0</v>
      </c>
      <c r="AA143" s="1">
        <f>IF($H143&gt;L143,($H143-L143)*INDEX('2018 commission structure'!$A$15:$J$18,MATCH(Calculations!$E195,'2018 commission structure'!$A$15:$A$18,0),MATCH(Calculations!AA$1,'2018 commission structure'!$A$15:$J$15,0)),0)</f>
        <v>0</v>
      </c>
      <c r="AB143" s="1">
        <f t="shared" si="28"/>
        <v>94439.72</v>
      </c>
      <c r="AC143" s="1">
        <f t="shared" si="29"/>
        <v>174482.72</v>
      </c>
    </row>
    <row r="144" spans="1:29" x14ac:dyDescent="0.3">
      <c r="A144" s="20">
        <v>6283719635</v>
      </c>
      <c r="B144" s="1" t="s">
        <v>1172</v>
      </c>
      <c r="C144" s="1" t="s">
        <v>1315</v>
      </c>
      <c r="D144" s="1" t="s">
        <v>22712</v>
      </c>
      <c r="E144" s="1" t="s">
        <v>0</v>
      </c>
      <c r="F144" s="1">
        <v>59500</v>
      </c>
      <c r="G144" s="2">
        <v>16</v>
      </c>
      <c r="H144" s="1">
        <f>SUMIF('deals_closed '!D:D,A144,'deals_closed '!C:C)</f>
        <v>476791</v>
      </c>
      <c r="I144" s="1">
        <f>VLOOKUP(E144,'2018 commission structure'!$A$21:$I$24,9,FALSE)</f>
        <v>600000</v>
      </c>
      <c r="J144" s="1">
        <f t="shared" si="20"/>
        <v>750000</v>
      </c>
      <c r="K144" s="1">
        <f t="shared" si="21"/>
        <v>900000</v>
      </c>
      <c r="L144" s="1">
        <f t="shared" si="22"/>
        <v>1200000</v>
      </c>
      <c r="M144" s="16">
        <f t="shared" si="23"/>
        <v>0.79465166666666665</v>
      </c>
      <c r="N144" s="1" t="str">
        <f t="shared" si="24"/>
        <v>0-100%</v>
      </c>
      <c r="O144" s="1">
        <f>MIN($I144, $H144)*INDEX( '2018 commission structure'!$A$21:$I$24,
MATCH($E144,'2018 commission structure'!$A$21:$A$24,0),MATCH(O$1,'2018 commission structure'!$A$21:$I$21,0))</f>
        <v>61982.83</v>
      </c>
      <c r="P144" s="1">
        <f>IF($H144&gt;$I144, MIN($H144-$I144, J144-$I144)*
INDEX( '2018 commission structure'!$A$21:$I$24,
MATCH($E144,'2018 commission structure'!$A$21:$A$24, 0),
MATCH(P$1,'2018 commission structure'!$A$21:$I$21, 0)), 0)</f>
        <v>0</v>
      </c>
      <c r="Q144" s="1">
        <f>IF($H144&gt;J144, MIN($H144-J144, K144-J144)*
INDEX( '2018 commission structure'!$A$21:$I$24,
MATCH($E144,'2018 commission structure'!$A$21:$A$24, 0),
MATCH(Q$1,'2018 commission structure'!$A$21:$I$21, 0)), 0)</f>
        <v>0</v>
      </c>
      <c r="R144" s="1">
        <f>IF($H144&gt;K144, MIN($H144-K144, L144-K144)*
INDEX( '2018 commission structure'!$A$21:$I$24,
MATCH($E144,'2018 commission structure'!$A$21:$A$24, 0),
MATCH(R$1,'2018 commission structure'!$A$21:$I$21, 0)), 0)</f>
        <v>0</v>
      </c>
      <c r="S144" s="1">
        <f>IF($H144&gt;L144, ($H144-L144)*
INDEX( '2018 commission structure'!$A$21:$I$24,
MATCH($E144,'2018 commission structure'!$A$21:$A$24, 0),
MATCH(S$1,'2018 commission structure'!$A$21:$I$21, 0)), 0)</f>
        <v>0</v>
      </c>
      <c r="T144" s="1">
        <f t="shared" si="25"/>
        <v>61982.83</v>
      </c>
      <c r="U144" s="1">
        <f t="shared" si="26"/>
        <v>121482.83</v>
      </c>
      <c r="V144" s="16">
        <f t="shared" si="27"/>
        <v>3.9247603961810897</v>
      </c>
      <c r="W144" s="1">
        <f>MIN(H144,I144)*INDEX('2018 commission structure'!$A$15:$J$18,MATCH(Calculations!$E325,'2018 commission structure'!$A$15:$A$18,0),MATCH(Calculations!W$1,'2018 commission structure'!$A$15:$J$15,0))</f>
        <v>71518.649999999994</v>
      </c>
      <c r="X144" s="1">
        <f>IF($H144&gt;I144,MIN($H144-I144,J144-I144))*INDEX('2018 commission structure'!$A$15:$J$18,MATCH(Calculations!$E325,'2018 commission structure'!$A$15:$A$18,0),MATCH(Calculations!X$1,'2018 commission structure'!$A$15:$J$15,0))</f>
        <v>0</v>
      </c>
      <c r="Y144" s="1">
        <f>IF($H144&gt;J144,MIN($H144-J144,K144-J144)*INDEX('2018 commission structure'!$A$15:$J$18,MATCH(Calculations!$E325,'2018 commission structure'!$A$15:$A$18,0),MATCH(Calculations!Y$1,'2018 commission structure'!$A$15:$J$15,0)),0)</f>
        <v>0</v>
      </c>
      <c r="Z144" s="1">
        <f>IF($H144&gt;K144,MIN($H144-K144,L144-K144)*INDEX('2018 commission structure'!$A$15:$J$18,MATCH(Calculations!$E325,'2018 commission structure'!$A$15:$A$18,0),MATCH(Calculations!Z$1,'2018 commission structure'!$A$15:$J$15,0)),0)</f>
        <v>0</v>
      </c>
      <c r="AA144" s="1">
        <f>IF($H144&gt;L144,($H144-L144)*INDEX('2018 commission structure'!$A$15:$J$18,MATCH(Calculations!$E325,'2018 commission structure'!$A$15:$A$18,0),MATCH(Calculations!AA$1,'2018 commission structure'!$A$15:$J$15,0)),0)</f>
        <v>0</v>
      </c>
      <c r="AB144" s="1">
        <f t="shared" si="28"/>
        <v>71518.649999999994</v>
      </c>
      <c r="AC144" s="1">
        <f t="shared" si="29"/>
        <v>131018.65</v>
      </c>
    </row>
    <row r="145" spans="1:29" x14ac:dyDescent="0.3">
      <c r="A145" s="20">
        <v>9561367408</v>
      </c>
      <c r="B145" s="1" t="s">
        <v>965</v>
      </c>
      <c r="C145" s="1" t="s">
        <v>964</v>
      </c>
      <c r="D145" s="1" t="s">
        <v>22369</v>
      </c>
      <c r="E145" s="1" t="s">
        <v>0</v>
      </c>
      <c r="F145" s="1">
        <v>62798</v>
      </c>
      <c r="G145" s="2">
        <v>18</v>
      </c>
      <c r="H145" s="1">
        <f>SUMIF('deals_closed '!D:D,A145,'deals_closed '!C:C)</f>
        <v>621016</v>
      </c>
      <c r="I145" s="1">
        <f>VLOOKUP(E145,'2018 commission structure'!$A$21:$I$24,9,FALSE)</f>
        <v>600000</v>
      </c>
      <c r="J145" s="1">
        <f t="shared" si="20"/>
        <v>750000</v>
      </c>
      <c r="K145" s="1">
        <f t="shared" si="21"/>
        <v>900000</v>
      </c>
      <c r="L145" s="1">
        <f t="shared" si="22"/>
        <v>1200000</v>
      </c>
      <c r="M145" s="16">
        <f t="shared" si="23"/>
        <v>1.0350266666666668</v>
      </c>
      <c r="N145" s="1" t="str">
        <f t="shared" si="24"/>
        <v>100-125%</v>
      </c>
      <c r="O145" s="1">
        <f>MIN($I145, $H145)*INDEX( '2018 commission structure'!$A$21:$I$24,
MATCH($E145,'2018 commission structure'!$A$21:$A$24,0),MATCH(O$1,'2018 commission structure'!$A$21:$I$21,0))</f>
        <v>78000</v>
      </c>
      <c r="P145" s="1">
        <f>IF($H145&gt;$I145, MIN($H145-$I145, J145-$I145)*
INDEX( '2018 commission structure'!$A$21:$I$24,
MATCH($E145,'2018 commission structure'!$A$21:$A$24, 0),
MATCH(P$1,'2018 commission structure'!$A$21:$I$21, 0)), 0)</f>
        <v>3572.7200000000003</v>
      </c>
      <c r="Q145" s="1">
        <f>IF($H145&gt;J145, MIN($H145-J145, K145-J145)*
INDEX( '2018 commission structure'!$A$21:$I$24,
MATCH($E145,'2018 commission structure'!$A$21:$A$24, 0),
MATCH(Q$1,'2018 commission structure'!$A$21:$I$21, 0)), 0)</f>
        <v>0</v>
      </c>
      <c r="R145" s="1">
        <f>IF($H145&gt;K145, MIN($H145-K145, L145-K145)*
INDEX( '2018 commission structure'!$A$21:$I$24,
MATCH($E145,'2018 commission structure'!$A$21:$A$24, 0),
MATCH(R$1,'2018 commission structure'!$A$21:$I$21, 0)), 0)</f>
        <v>0</v>
      </c>
      <c r="S145" s="1">
        <f>IF($H145&gt;L145, ($H145-L145)*
INDEX( '2018 commission structure'!$A$21:$I$24,
MATCH($E145,'2018 commission structure'!$A$21:$A$24, 0),
MATCH(S$1,'2018 commission structure'!$A$21:$I$21, 0)), 0)</f>
        <v>0</v>
      </c>
      <c r="T145" s="1">
        <f t="shared" si="25"/>
        <v>81572.72</v>
      </c>
      <c r="U145" s="1">
        <f t="shared" si="26"/>
        <v>144370.72</v>
      </c>
      <c r="V145" s="16">
        <f t="shared" si="27"/>
        <v>4.3015370429682696</v>
      </c>
      <c r="W145" s="1">
        <f>MIN(H145,I145)*INDEX('2018 commission structure'!$A$15:$J$18,MATCH(Calculations!$E509,'2018 commission structure'!$A$15:$A$18,0),MATCH(Calculations!W$1,'2018 commission structure'!$A$15:$J$15,0))</f>
        <v>90000</v>
      </c>
      <c r="X145" s="1">
        <f>IF($H145&gt;I145,MIN($H145-I145,J145-I145))*INDEX('2018 commission structure'!$A$15:$J$18,MATCH(Calculations!$E509,'2018 commission structure'!$A$15:$A$18,0),MATCH(Calculations!X$1,'2018 commission structure'!$A$15:$J$15,0))</f>
        <v>4623.5200000000004</v>
      </c>
      <c r="Y145" s="1">
        <f>IF($H145&gt;J145,MIN($H145-J145,K145-J145)*INDEX('2018 commission structure'!$A$15:$J$18,MATCH(Calculations!$E509,'2018 commission structure'!$A$15:$A$18,0),MATCH(Calculations!Y$1,'2018 commission structure'!$A$15:$J$15,0)),0)</f>
        <v>0</v>
      </c>
      <c r="Z145" s="1">
        <f>IF($H145&gt;K145,MIN($H145-K145,L145-K145)*INDEX('2018 commission structure'!$A$15:$J$18,MATCH(Calculations!$E509,'2018 commission structure'!$A$15:$A$18,0),MATCH(Calculations!Z$1,'2018 commission structure'!$A$15:$J$15,0)),0)</f>
        <v>0</v>
      </c>
      <c r="AA145" s="1">
        <f>IF($H145&gt;L145,($H145-L145)*INDEX('2018 commission structure'!$A$15:$J$18,MATCH(Calculations!$E509,'2018 commission structure'!$A$15:$A$18,0),MATCH(Calculations!AA$1,'2018 commission structure'!$A$15:$J$15,0)),0)</f>
        <v>0</v>
      </c>
      <c r="AB145" s="1">
        <f t="shared" si="28"/>
        <v>94623.52</v>
      </c>
      <c r="AC145" s="1">
        <f t="shared" si="29"/>
        <v>157421.52000000002</v>
      </c>
    </row>
    <row r="146" spans="1:29" x14ac:dyDescent="0.3">
      <c r="A146" s="20">
        <v>7440017404</v>
      </c>
      <c r="B146" s="1" t="s">
        <v>1094</v>
      </c>
      <c r="C146" s="1" t="s">
        <v>1093</v>
      </c>
      <c r="D146" s="1" t="s">
        <v>22594</v>
      </c>
      <c r="E146" s="1" t="s">
        <v>0</v>
      </c>
      <c r="F146" s="1">
        <v>55407</v>
      </c>
      <c r="G146" s="2">
        <v>20</v>
      </c>
      <c r="H146" s="1">
        <f>SUMIF('deals_closed '!D:D,A146,'deals_closed '!C:C)</f>
        <v>621576</v>
      </c>
      <c r="I146" s="1">
        <f>VLOOKUP(E146,'2018 commission structure'!$A$21:$I$24,9,FALSE)</f>
        <v>600000</v>
      </c>
      <c r="J146" s="1">
        <f t="shared" si="20"/>
        <v>750000</v>
      </c>
      <c r="K146" s="1">
        <f t="shared" si="21"/>
        <v>900000</v>
      </c>
      <c r="L146" s="1">
        <f t="shared" si="22"/>
        <v>1200000</v>
      </c>
      <c r="M146" s="16">
        <f t="shared" si="23"/>
        <v>1.03596</v>
      </c>
      <c r="N146" s="1" t="str">
        <f t="shared" si="24"/>
        <v>100-125%</v>
      </c>
      <c r="O146" s="1">
        <f>MIN($I146, $H146)*INDEX( '2018 commission structure'!$A$21:$I$24,
MATCH($E146,'2018 commission structure'!$A$21:$A$24,0),MATCH(O$1,'2018 commission structure'!$A$21:$I$21,0))</f>
        <v>78000</v>
      </c>
      <c r="P146" s="1">
        <f>IF($H146&gt;$I146, MIN($H146-$I146, J146-$I146)*
INDEX( '2018 commission structure'!$A$21:$I$24,
MATCH($E146,'2018 commission structure'!$A$21:$A$24, 0),
MATCH(P$1,'2018 commission structure'!$A$21:$I$21, 0)), 0)</f>
        <v>3667.92</v>
      </c>
      <c r="Q146" s="1">
        <f>IF($H146&gt;J146, MIN($H146-J146, K146-J146)*
INDEX( '2018 commission structure'!$A$21:$I$24,
MATCH($E146,'2018 commission structure'!$A$21:$A$24, 0),
MATCH(Q$1,'2018 commission structure'!$A$21:$I$21, 0)), 0)</f>
        <v>0</v>
      </c>
      <c r="R146" s="1">
        <f>IF($H146&gt;K146, MIN($H146-K146, L146-K146)*
INDEX( '2018 commission structure'!$A$21:$I$24,
MATCH($E146,'2018 commission structure'!$A$21:$A$24, 0),
MATCH(R$1,'2018 commission structure'!$A$21:$I$21, 0)), 0)</f>
        <v>0</v>
      </c>
      <c r="S146" s="1">
        <f>IF($H146&gt;L146, ($H146-L146)*
INDEX( '2018 commission structure'!$A$21:$I$24,
MATCH($E146,'2018 commission structure'!$A$21:$A$24, 0),
MATCH(S$1,'2018 commission structure'!$A$21:$I$21, 0)), 0)</f>
        <v>0</v>
      </c>
      <c r="T146" s="1">
        <f t="shared" si="25"/>
        <v>81667.92</v>
      </c>
      <c r="U146" s="1">
        <f t="shared" si="26"/>
        <v>137074.91999999998</v>
      </c>
      <c r="V146" s="16">
        <f t="shared" si="27"/>
        <v>4.5345713132643093</v>
      </c>
      <c r="W146" s="1">
        <f>MIN(H146,I146)*INDEX('2018 commission structure'!$A$15:$J$18,MATCH(Calculations!$E441,'2018 commission structure'!$A$15:$A$18,0),MATCH(Calculations!W$1,'2018 commission structure'!$A$15:$J$15,0))</f>
        <v>90000</v>
      </c>
      <c r="X146" s="1">
        <f>IF($H146&gt;I146,MIN($H146-I146,J146-I146))*INDEX('2018 commission structure'!$A$15:$J$18,MATCH(Calculations!$E441,'2018 commission structure'!$A$15:$A$18,0),MATCH(Calculations!X$1,'2018 commission structure'!$A$15:$J$15,0))</f>
        <v>3883.68</v>
      </c>
      <c r="Y146" s="1">
        <f>IF($H146&gt;J146,MIN($H146-J146,K146-J146)*INDEX('2018 commission structure'!$A$15:$J$18,MATCH(Calculations!$E441,'2018 commission structure'!$A$15:$A$18,0),MATCH(Calculations!Y$1,'2018 commission structure'!$A$15:$J$15,0)),0)</f>
        <v>0</v>
      </c>
      <c r="Z146" s="1">
        <f>IF($H146&gt;K146,MIN($H146-K146,L146-K146)*INDEX('2018 commission structure'!$A$15:$J$18,MATCH(Calculations!$E441,'2018 commission structure'!$A$15:$A$18,0),MATCH(Calculations!Z$1,'2018 commission structure'!$A$15:$J$15,0)),0)</f>
        <v>0</v>
      </c>
      <c r="AA146" s="1">
        <f>IF($H146&gt;L146,($H146-L146)*INDEX('2018 commission structure'!$A$15:$J$18,MATCH(Calculations!$E441,'2018 commission structure'!$A$15:$A$18,0),MATCH(Calculations!AA$1,'2018 commission structure'!$A$15:$J$15,0)),0)</f>
        <v>0</v>
      </c>
      <c r="AB146" s="1">
        <f t="shared" si="28"/>
        <v>93883.68</v>
      </c>
      <c r="AC146" s="1">
        <f t="shared" si="29"/>
        <v>149290.68</v>
      </c>
    </row>
    <row r="147" spans="1:29" x14ac:dyDescent="0.3">
      <c r="A147" s="20">
        <v>5637692440</v>
      </c>
      <c r="B147" s="1" t="s">
        <v>944</v>
      </c>
      <c r="C147" s="1" t="s">
        <v>943</v>
      </c>
      <c r="D147" s="1" t="s">
        <v>22769</v>
      </c>
      <c r="E147" s="1" t="s">
        <v>0</v>
      </c>
      <c r="F147" s="1">
        <v>63493</v>
      </c>
      <c r="G147" s="2">
        <v>16</v>
      </c>
      <c r="H147" s="1">
        <f>SUMIF('deals_closed '!D:D,A147,'deals_closed '!C:C)</f>
        <v>531435</v>
      </c>
      <c r="I147" s="1">
        <f>VLOOKUP(E147,'2018 commission structure'!$A$21:$I$24,9,FALSE)</f>
        <v>600000</v>
      </c>
      <c r="J147" s="1">
        <f t="shared" si="20"/>
        <v>750000</v>
      </c>
      <c r="K147" s="1">
        <f t="shared" si="21"/>
        <v>900000</v>
      </c>
      <c r="L147" s="1">
        <f t="shared" si="22"/>
        <v>1200000</v>
      </c>
      <c r="M147" s="16">
        <f t="shared" si="23"/>
        <v>0.88572499999999998</v>
      </c>
      <c r="N147" s="1" t="str">
        <f t="shared" si="24"/>
        <v>0-100%</v>
      </c>
      <c r="O147" s="1">
        <f>MIN($I147, $H147)*INDEX( '2018 commission structure'!$A$21:$I$24,
MATCH($E147,'2018 commission structure'!$A$21:$A$24,0),MATCH(O$1,'2018 commission structure'!$A$21:$I$21,0))</f>
        <v>69086.55</v>
      </c>
      <c r="P147" s="1">
        <f>IF($H147&gt;$I147, MIN($H147-$I147, J147-$I147)*
INDEX( '2018 commission structure'!$A$21:$I$24,
MATCH($E147,'2018 commission structure'!$A$21:$A$24, 0),
MATCH(P$1,'2018 commission structure'!$A$21:$I$21, 0)), 0)</f>
        <v>0</v>
      </c>
      <c r="Q147" s="1">
        <f>IF($H147&gt;J147, MIN($H147-J147, K147-J147)*
INDEX( '2018 commission structure'!$A$21:$I$24,
MATCH($E147,'2018 commission structure'!$A$21:$A$24, 0),
MATCH(Q$1,'2018 commission structure'!$A$21:$I$21, 0)), 0)</f>
        <v>0</v>
      </c>
      <c r="R147" s="1">
        <f>IF($H147&gt;K147, MIN($H147-K147, L147-K147)*
INDEX( '2018 commission structure'!$A$21:$I$24,
MATCH($E147,'2018 commission structure'!$A$21:$A$24, 0),
MATCH(R$1,'2018 commission structure'!$A$21:$I$21, 0)), 0)</f>
        <v>0</v>
      </c>
      <c r="S147" s="1">
        <f>IF($H147&gt;L147, ($H147-L147)*
INDEX( '2018 commission structure'!$A$21:$I$24,
MATCH($E147,'2018 commission structure'!$A$21:$A$24, 0),
MATCH(S$1,'2018 commission structure'!$A$21:$I$21, 0)), 0)</f>
        <v>0</v>
      </c>
      <c r="T147" s="1">
        <f t="shared" si="25"/>
        <v>69086.55</v>
      </c>
      <c r="U147" s="1">
        <f t="shared" si="26"/>
        <v>132579.54999999999</v>
      </c>
      <c r="V147" s="16">
        <f t="shared" si="27"/>
        <v>4.0084236218934217</v>
      </c>
      <c r="W147" s="1">
        <f>MIN(H147,I147)*INDEX('2018 commission structure'!$A$15:$J$18,MATCH(Calculations!$E520,'2018 commission structure'!$A$15:$A$18,0),MATCH(Calculations!W$1,'2018 commission structure'!$A$15:$J$15,0))</f>
        <v>79715.25</v>
      </c>
      <c r="X147" s="1">
        <f>IF($H147&gt;I147,MIN($H147-I147,J147-I147))*INDEX('2018 commission structure'!$A$15:$J$18,MATCH(Calculations!$E520,'2018 commission structure'!$A$15:$A$18,0),MATCH(Calculations!X$1,'2018 commission structure'!$A$15:$J$15,0))</f>
        <v>0</v>
      </c>
      <c r="Y147" s="1">
        <f>IF($H147&gt;J147,MIN($H147-J147,K147-J147)*INDEX('2018 commission structure'!$A$15:$J$18,MATCH(Calculations!$E520,'2018 commission structure'!$A$15:$A$18,0),MATCH(Calculations!Y$1,'2018 commission structure'!$A$15:$J$15,0)),0)</f>
        <v>0</v>
      </c>
      <c r="Z147" s="1">
        <f>IF($H147&gt;K147,MIN($H147-K147,L147-K147)*INDEX('2018 commission structure'!$A$15:$J$18,MATCH(Calculations!$E520,'2018 commission structure'!$A$15:$A$18,0),MATCH(Calculations!Z$1,'2018 commission structure'!$A$15:$J$15,0)),0)</f>
        <v>0</v>
      </c>
      <c r="AA147" s="1">
        <f>IF($H147&gt;L147,($H147-L147)*INDEX('2018 commission structure'!$A$15:$J$18,MATCH(Calculations!$E520,'2018 commission structure'!$A$15:$A$18,0),MATCH(Calculations!AA$1,'2018 commission structure'!$A$15:$J$15,0)),0)</f>
        <v>0</v>
      </c>
      <c r="AB147" s="1">
        <f t="shared" si="28"/>
        <v>79715.25</v>
      </c>
      <c r="AC147" s="1">
        <f t="shared" si="29"/>
        <v>143208.25</v>
      </c>
    </row>
    <row r="148" spans="1:29" x14ac:dyDescent="0.3">
      <c r="A148" s="20">
        <v>9617190826</v>
      </c>
      <c r="B148" s="1" t="s">
        <v>1730</v>
      </c>
      <c r="C148" s="1" t="s">
        <v>1729</v>
      </c>
      <c r="D148" s="1" t="s">
        <v>22364</v>
      </c>
      <c r="E148" s="1" t="s">
        <v>0</v>
      </c>
      <c r="F148" s="1">
        <v>57033</v>
      </c>
      <c r="G148" s="2">
        <v>16</v>
      </c>
      <c r="H148" s="1">
        <f>SUMIF('deals_closed '!D:D,A148,'deals_closed '!C:C)</f>
        <v>621858</v>
      </c>
      <c r="I148" s="1">
        <f>VLOOKUP(E148,'2018 commission structure'!$A$21:$I$24,9,FALSE)</f>
        <v>600000</v>
      </c>
      <c r="J148" s="1">
        <f t="shared" si="20"/>
        <v>750000</v>
      </c>
      <c r="K148" s="1">
        <f t="shared" si="21"/>
        <v>900000</v>
      </c>
      <c r="L148" s="1">
        <f t="shared" si="22"/>
        <v>1200000</v>
      </c>
      <c r="M148" s="16">
        <f t="shared" si="23"/>
        <v>1.03643</v>
      </c>
      <c r="N148" s="1" t="str">
        <f t="shared" si="24"/>
        <v>100-125%</v>
      </c>
      <c r="O148" s="1">
        <f>MIN($I148, $H148)*INDEX( '2018 commission structure'!$A$21:$I$24,
MATCH($E148,'2018 commission structure'!$A$21:$A$24,0),MATCH(O$1,'2018 commission structure'!$A$21:$I$21,0))</f>
        <v>78000</v>
      </c>
      <c r="P148" s="1">
        <f>IF($H148&gt;$I148, MIN($H148-$I148, J148-$I148)*
INDEX( '2018 commission structure'!$A$21:$I$24,
MATCH($E148,'2018 commission structure'!$A$21:$A$24, 0),
MATCH(P$1,'2018 commission structure'!$A$21:$I$21, 0)), 0)</f>
        <v>3715.86</v>
      </c>
      <c r="Q148" s="1">
        <f>IF($H148&gt;J148, MIN($H148-J148, K148-J148)*
INDEX( '2018 commission structure'!$A$21:$I$24,
MATCH($E148,'2018 commission structure'!$A$21:$A$24, 0),
MATCH(Q$1,'2018 commission structure'!$A$21:$I$21, 0)), 0)</f>
        <v>0</v>
      </c>
      <c r="R148" s="1">
        <f>IF($H148&gt;K148, MIN($H148-K148, L148-K148)*
INDEX( '2018 commission structure'!$A$21:$I$24,
MATCH($E148,'2018 commission structure'!$A$21:$A$24, 0),
MATCH(R$1,'2018 commission structure'!$A$21:$I$21, 0)), 0)</f>
        <v>0</v>
      </c>
      <c r="S148" s="1">
        <f>IF($H148&gt;L148, ($H148-L148)*
INDEX( '2018 commission structure'!$A$21:$I$24,
MATCH($E148,'2018 commission structure'!$A$21:$A$24, 0),
MATCH(S$1,'2018 commission structure'!$A$21:$I$21, 0)), 0)</f>
        <v>0</v>
      </c>
      <c r="T148" s="1">
        <f t="shared" si="25"/>
        <v>81715.86</v>
      </c>
      <c r="U148" s="1">
        <f t="shared" si="26"/>
        <v>138748.85999999999</v>
      </c>
      <c r="V148" s="16">
        <f t="shared" si="27"/>
        <v>4.4818962836883856</v>
      </c>
      <c r="W148" s="1">
        <f>MIN(H148,I148)*INDEX('2018 commission structure'!$A$15:$J$18,MATCH(Calculations!$E105,'2018 commission structure'!$A$15:$A$18,0),MATCH(Calculations!W$1,'2018 commission structure'!$A$15:$J$15,0))</f>
        <v>90000</v>
      </c>
      <c r="X148" s="1">
        <f>IF($H148&gt;I148,MIN($H148-I148,J148-I148))*INDEX('2018 commission structure'!$A$15:$J$18,MATCH(Calculations!$E105,'2018 commission structure'!$A$15:$A$18,0),MATCH(Calculations!X$1,'2018 commission structure'!$A$15:$J$15,0))</f>
        <v>3934.44</v>
      </c>
      <c r="Y148" s="1">
        <f>IF($H148&gt;J148,MIN($H148-J148,K148-J148)*INDEX('2018 commission structure'!$A$15:$J$18,MATCH(Calculations!$E105,'2018 commission structure'!$A$15:$A$18,0),MATCH(Calculations!Y$1,'2018 commission structure'!$A$15:$J$15,0)),0)</f>
        <v>0</v>
      </c>
      <c r="Z148" s="1">
        <f>IF($H148&gt;K148,MIN($H148-K148,L148-K148)*INDEX('2018 commission structure'!$A$15:$J$18,MATCH(Calculations!$E105,'2018 commission structure'!$A$15:$A$18,0),MATCH(Calculations!Z$1,'2018 commission structure'!$A$15:$J$15,0)),0)</f>
        <v>0</v>
      </c>
      <c r="AA148" s="1">
        <f>IF($H148&gt;L148,($H148-L148)*INDEX('2018 commission structure'!$A$15:$J$18,MATCH(Calculations!$E105,'2018 commission structure'!$A$15:$A$18,0),MATCH(Calculations!AA$1,'2018 commission structure'!$A$15:$J$15,0)),0)</f>
        <v>0</v>
      </c>
      <c r="AB148" s="1">
        <f t="shared" si="28"/>
        <v>93934.44</v>
      </c>
      <c r="AC148" s="1">
        <f t="shared" si="29"/>
        <v>150967.44</v>
      </c>
    </row>
    <row r="149" spans="1:29" x14ac:dyDescent="0.3">
      <c r="A149" s="20">
        <v>5928086253</v>
      </c>
      <c r="B149" s="1" t="s">
        <v>385</v>
      </c>
      <c r="C149" s="1" t="s">
        <v>384</v>
      </c>
      <c r="D149" s="1" t="s">
        <v>22747</v>
      </c>
      <c r="E149" s="1" t="s">
        <v>3</v>
      </c>
      <c r="F149" s="1">
        <v>123100</v>
      </c>
      <c r="G149" s="2">
        <v>15</v>
      </c>
      <c r="H149" s="1">
        <f>SUMIF('deals_closed '!D:D,A149,'deals_closed '!C:C)</f>
        <v>549442</v>
      </c>
      <c r="I149" s="1">
        <f>VLOOKUP(E149,'2018 commission structure'!$A$21:$I$24,9,FALSE)</f>
        <v>750000</v>
      </c>
      <c r="J149" s="1">
        <f t="shared" si="20"/>
        <v>937500</v>
      </c>
      <c r="K149" s="1">
        <f t="shared" si="21"/>
        <v>1125000</v>
      </c>
      <c r="L149" s="1">
        <f t="shared" si="22"/>
        <v>1500000</v>
      </c>
      <c r="M149" s="16">
        <f t="shared" si="23"/>
        <v>0.73258933333333331</v>
      </c>
      <c r="N149" s="1" t="str">
        <f t="shared" si="24"/>
        <v>0-100%</v>
      </c>
      <c r="O149" s="1">
        <f>MIN($I149, $H149)*INDEX( '2018 commission structure'!$A$21:$I$24,
MATCH($E149,'2018 commission structure'!$A$21:$A$24,0),MATCH(O$1,'2018 commission structure'!$A$21:$I$21,0))</f>
        <v>82416.3</v>
      </c>
      <c r="P149" s="1">
        <f>IF($H149&gt;$I149, MIN($H149-$I149, J149-$I149)*
INDEX( '2018 commission structure'!$A$21:$I$24,
MATCH($E149,'2018 commission structure'!$A$21:$A$24, 0),
MATCH(P$1,'2018 commission structure'!$A$21:$I$21, 0)), 0)</f>
        <v>0</v>
      </c>
      <c r="Q149" s="1">
        <f>IF($H149&gt;J149, MIN($H149-J149, K149-J149)*
INDEX( '2018 commission structure'!$A$21:$I$24,
MATCH($E149,'2018 commission structure'!$A$21:$A$24, 0),
MATCH(Q$1,'2018 commission structure'!$A$21:$I$21, 0)), 0)</f>
        <v>0</v>
      </c>
      <c r="R149" s="1">
        <f>IF($H149&gt;K149, MIN($H149-K149, L149-K149)*
INDEX( '2018 commission structure'!$A$21:$I$24,
MATCH($E149,'2018 commission structure'!$A$21:$A$24, 0),
MATCH(R$1,'2018 commission structure'!$A$21:$I$21, 0)), 0)</f>
        <v>0</v>
      </c>
      <c r="S149" s="1">
        <f>IF($H149&gt;L149, ($H149-L149)*
INDEX( '2018 commission structure'!$A$21:$I$24,
MATCH($E149,'2018 commission structure'!$A$21:$A$24, 0),
MATCH(S$1,'2018 commission structure'!$A$21:$I$21, 0)), 0)</f>
        <v>0</v>
      </c>
      <c r="T149" s="1">
        <f t="shared" si="25"/>
        <v>82416.3</v>
      </c>
      <c r="U149" s="1">
        <f t="shared" si="26"/>
        <v>205516.3</v>
      </c>
      <c r="V149" s="16">
        <f t="shared" si="27"/>
        <v>2.6734716419086957</v>
      </c>
      <c r="W149" s="1">
        <f>MIN(H149,I149)*INDEX('2018 commission structure'!$A$15:$J$18,MATCH(Calculations!$E807,'2018 commission structure'!$A$15:$A$18,0),MATCH(Calculations!W$1,'2018 commission structure'!$A$15:$J$15,0))</f>
        <v>82416.3</v>
      </c>
      <c r="X149" s="1">
        <f>IF($H149&gt;I149,MIN($H149-I149,J149-I149))*INDEX('2018 commission structure'!$A$15:$J$18,MATCH(Calculations!$E807,'2018 commission structure'!$A$15:$A$18,0),MATCH(Calculations!X$1,'2018 commission structure'!$A$15:$J$15,0))</f>
        <v>0</v>
      </c>
      <c r="Y149" s="1">
        <f>IF($H149&gt;J149,MIN($H149-J149,K149-J149)*INDEX('2018 commission structure'!$A$15:$J$18,MATCH(Calculations!$E807,'2018 commission structure'!$A$15:$A$18,0),MATCH(Calculations!Y$1,'2018 commission structure'!$A$15:$J$15,0)),0)</f>
        <v>0</v>
      </c>
      <c r="Z149" s="1">
        <f>IF($H149&gt;K149,MIN($H149-K149,L149-K149)*INDEX('2018 commission structure'!$A$15:$J$18,MATCH(Calculations!$E807,'2018 commission structure'!$A$15:$A$18,0),MATCH(Calculations!Z$1,'2018 commission structure'!$A$15:$J$15,0)),0)</f>
        <v>0</v>
      </c>
      <c r="AA149" s="1">
        <f>IF($H149&gt;L149,($H149-L149)*INDEX('2018 commission structure'!$A$15:$J$18,MATCH(Calculations!$E807,'2018 commission structure'!$A$15:$A$18,0),MATCH(Calculations!AA$1,'2018 commission structure'!$A$15:$J$15,0)),0)</f>
        <v>0</v>
      </c>
      <c r="AB149" s="1">
        <f t="shared" si="28"/>
        <v>82416.3</v>
      </c>
      <c r="AC149" s="1">
        <f t="shared" si="29"/>
        <v>205516.3</v>
      </c>
    </row>
    <row r="150" spans="1:29" x14ac:dyDescent="0.3">
      <c r="A150" s="20">
        <v>8401146046</v>
      </c>
      <c r="B150" s="1" t="s">
        <v>1521</v>
      </c>
      <c r="C150" s="1" t="s">
        <v>1520</v>
      </c>
      <c r="D150" s="1" t="s">
        <v>22489</v>
      </c>
      <c r="E150" s="1" t="s">
        <v>0</v>
      </c>
      <c r="F150" s="1">
        <v>54722</v>
      </c>
      <c r="G150" s="2">
        <v>22</v>
      </c>
      <c r="H150" s="1">
        <f>SUMIF('deals_closed '!D:D,A150,'deals_closed '!C:C)</f>
        <v>588509</v>
      </c>
      <c r="I150" s="1">
        <f>VLOOKUP(E150,'2018 commission structure'!$A$21:$I$24,9,FALSE)</f>
        <v>600000</v>
      </c>
      <c r="J150" s="1">
        <f t="shared" si="20"/>
        <v>750000</v>
      </c>
      <c r="K150" s="1">
        <f t="shared" si="21"/>
        <v>900000</v>
      </c>
      <c r="L150" s="1">
        <f t="shared" si="22"/>
        <v>1200000</v>
      </c>
      <c r="M150" s="16">
        <f t="shared" si="23"/>
        <v>0.98084833333333332</v>
      </c>
      <c r="N150" s="1" t="str">
        <f t="shared" si="24"/>
        <v>0-100%</v>
      </c>
      <c r="O150" s="1">
        <f>MIN($I150, $H150)*INDEX( '2018 commission structure'!$A$21:$I$24,
MATCH($E150,'2018 commission structure'!$A$21:$A$24,0),MATCH(O$1,'2018 commission structure'!$A$21:$I$21,0))</f>
        <v>76506.17</v>
      </c>
      <c r="P150" s="1">
        <f>IF($H150&gt;$I150, MIN($H150-$I150, J150-$I150)*
INDEX( '2018 commission structure'!$A$21:$I$24,
MATCH($E150,'2018 commission structure'!$A$21:$A$24, 0),
MATCH(P$1,'2018 commission structure'!$A$21:$I$21, 0)), 0)</f>
        <v>0</v>
      </c>
      <c r="Q150" s="1">
        <f>IF($H150&gt;J150, MIN($H150-J150, K150-J150)*
INDEX( '2018 commission structure'!$A$21:$I$24,
MATCH($E150,'2018 commission structure'!$A$21:$A$24, 0),
MATCH(Q$1,'2018 commission structure'!$A$21:$I$21, 0)), 0)</f>
        <v>0</v>
      </c>
      <c r="R150" s="1">
        <f>IF($H150&gt;K150, MIN($H150-K150, L150-K150)*
INDEX( '2018 commission structure'!$A$21:$I$24,
MATCH($E150,'2018 commission structure'!$A$21:$A$24, 0),
MATCH(R$1,'2018 commission structure'!$A$21:$I$21, 0)), 0)</f>
        <v>0</v>
      </c>
      <c r="S150" s="1">
        <f>IF($H150&gt;L150, ($H150-L150)*
INDEX( '2018 commission structure'!$A$21:$I$24,
MATCH($E150,'2018 commission structure'!$A$21:$A$24, 0),
MATCH(S$1,'2018 commission structure'!$A$21:$I$21, 0)), 0)</f>
        <v>0</v>
      </c>
      <c r="T150" s="1">
        <f t="shared" si="25"/>
        <v>76506.17</v>
      </c>
      <c r="U150" s="1">
        <f t="shared" si="26"/>
        <v>131228.16999999998</v>
      </c>
      <c r="V150" s="16">
        <f t="shared" si="27"/>
        <v>4.484623994985224</v>
      </c>
      <c r="W150" s="1">
        <f>MIN(H150,I150)*INDEX('2018 commission structure'!$A$15:$J$18,MATCH(Calculations!$E217,'2018 commission structure'!$A$15:$A$18,0),MATCH(Calculations!W$1,'2018 commission structure'!$A$15:$J$15,0))</f>
        <v>88276.349999999991</v>
      </c>
      <c r="X150" s="1">
        <f>IF($H150&gt;I150,MIN($H150-I150,J150-I150))*INDEX('2018 commission structure'!$A$15:$J$18,MATCH(Calculations!$E217,'2018 commission structure'!$A$15:$A$18,0),MATCH(Calculations!X$1,'2018 commission structure'!$A$15:$J$15,0))</f>
        <v>0</v>
      </c>
      <c r="Y150" s="1">
        <f>IF($H150&gt;J150,MIN($H150-J150,K150-J150)*INDEX('2018 commission structure'!$A$15:$J$18,MATCH(Calculations!$E217,'2018 commission structure'!$A$15:$A$18,0),MATCH(Calculations!Y$1,'2018 commission structure'!$A$15:$J$15,0)),0)</f>
        <v>0</v>
      </c>
      <c r="Z150" s="1">
        <f>IF($H150&gt;K150,MIN($H150-K150,L150-K150)*INDEX('2018 commission structure'!$A$15:$J$18,MATCH(Calculations!$E217,'2018 commission structure'!$A$15:$A$18,0),MATCH(Calculations!Z$1,'2018 commission structure'!$A$15:$J$15,0)),0)</f>
        <v>0</v>
      </c>
      <c r="AA150" s="1">
        <f>IF($H150&gt;L150,($H150-L150)*INDEX('2018 commission structure'!$A$15:$J$18,MATCH(Calculations!$E217,'2018 commission structure'!$A$15:$A$18,0),MATCH(Calculations!AA$1,'2018 commission structure'!$A$15:$J$15,0)),0)</f>
        <v>0</v>
      </c>
      <c r="AB150" s="1">
        <f t="shared" si="28"/>
        <v>88276.349999999991</v>
      </c>
      <c r="AC150" s="1">
        <f t="shared" si="29"/>
        <v>142998.34999999998</v>
      </c>
    </row>
    <row r="151" spans="1:29" x14ac:dyDescent="0.3">
      <c r="A151" s="20">
        <v>6858776575</v>
      </c>
      <c r="B151" s="1" t="s">
        <v>82</v>
      </c>
      <c r="C151" s="1" t="s">
        <v>81</v>
      </c>
      <c r="D151" s="1" t="s">
        <v>22653</v>
      </c>
      <c r="E151" s="1" t="s">
        <v>0</v>
      </c>
      <c r="F151" s="1">
        <v>66387</v>
      </c>
      <c r="G151" s="2">
        <v>18</v>
      </c>
      <c r="H151" s="1">
        <f>SUMIF('deals_closed '!D:D,A151,'deals_closed '!C:C)</f>
        <v>621994</v>
      </c>
      <c r="I151" s="1">
        <f>VLOOKUP(E151,'2018 commission structure'!$A$21:$I$24,9,FALSE)</f>
        <v>600000</v>
      </c>
      <c r="J151" s="1">
        <f t="shared" si="20"/>
        <v>750000</v>
      </c>
      <c r="K151" s="1">
        <f t="shared" si="21"/>
        <v>900000</v>
      </c>
      <c r="L151" s="1">
        <f t="shared" si="22"/>
        <v>1200000</v>
      </c>
      <c r="M151" s="16">
        <f t="shared" si="23"/>
        <v>1.0366566666666666</v>
      </c>
      <c r="N151" s="1" t="str">
        <f t="shared" si="24"/>
        <v>100-125%</v>
      </c>
      <c r="O151" s="1">
        <f>MIN($I151, $H151)*INDEX( '2018 commission structure'!$A$21:$I$24,
MATCH($E151,'2018 commission structure'!$A$21:$A$24,0),MATCH(O$1,'2018 commission structure'!$A$21:$I$21,0))</f>
        <v>78000</v>
      </c>
      <c r="P151" s="1">
        <f>IF($H151&gt;$I151, MIN($H151-$I151, J151-$I151)*
INDEX( '2018 commission structure'!$A$21:$I$24,
MATCH($E151,'2018 commission structure'!$A$21:$A$24, 0),
MATCH(P$1,'2018 commission structure'!$A$21:$I$21, 0)), 0)</f>
        <v>3738.9800000000005</v>
      </c>
      <c r="Q151" s="1">
        <f>IF($H151&gt;J151, MIN($H151-J151, K151-J151)*
INDEX( '2018 commission structure'!$A$21:$I$24,
MATCH($E151,'2018 commission structure'!$A$21:$A$24, 0),
MATCH(Q$1,'2018 commission structure'!$A$21:$I$21, 0)), 0)</f>
        <v>0</v>
      </c>
      <c r="R151" s="1">
        <f>IF($H151&gt;K151, MIN($H151-K151, L151-K151)*
INDEX( '2018 commission structure'!$A$21:$I$24,
MATCH($E151,'2018 commission structure'!$A$21:$A$24, 0),
MATCH(R$1,'2018 commission structure'!$A$21:$I$21, 0)), 0)</f>
        <v>0</v>
      </c>
      <c r="S151" s="1">
        <f>IF($H151&gt;L151, ($H151-L151)*
INDEX( '2018 commission structure'!$A$21:$I$24,
MATCH($E151,'2018 commission structure'!$A$21:$A$24, 0),
MATCH(S$1,'2018 commission structure'!$A$21:$I$21, 0)), 0)</f>
        <v>0</v>
      </c>
      <c r="T151" s="1">
        <f t="shared" si="25"/>
        <v>81738.98</v>
      </c>
      <c r="U151" s="1">
        <f t="shared" si="26"/>
        <v>148125.97999999998</v>
      </c>
      <c r="V151" s="16">
        <f t="shared" si="27"/>
        <v>4.1990878305075183</v>
      </c>
      <c r="W151" s="1">
        <f>MIN(H151,I151)*INDEX('2018 commission structure'!$A$15:$J$18,MATCH(Calculations!$E962,'2018 commission structure'!$A$15:$A$18,0),MATCH(Calculations!W$1,'2018 commission structure'!$A$15:$J$15,0))</f>
        <v>72000</v>
      </c>
      <c r="X151" s="1">
        <f>IF($H151&gt;I151,MIN($H151-I151,J151-I151))*INDEX('2018 commission structure'!$A$15:$J$18,MATCH(Calculations!$E962,'2018 commission structure'!$A$15:$A$18,0),MATCH(Calculations!X$1,'2018 commission structure'!$A$15:$J$15,0))</f>
        <v>3738.9800000000005</v>
      </c>
      <c r="Y151" s="1">
        <f>IF($H151&gt;J151,MIN($H151-J151,K151-J151)*INDEX('2018 commission structure'!$A$15:$J$18,MATCH(Calculations!$E962,'2018 commission structure'!$A$15:$A$18,0),MATCH(Calculations!Y$1,'2018 commission structure'!$A$15:$J$15,0)),0)</f>
        <v>0</v>
      </c>
      <c r="Z151" s="1">
        <f>IF($H151&gt;K151,MIN($H151-K151,L151-K151)*INDEX('2018 commission structure'!$A$15:$J$18,MATCH(Calculations!$E962,'2018 commission structure'!$A$15:$A$18,0),MATCH(Calculations!Z$1,'2018 commission structure'!$A$15:$J$15,0)),0)</f>
        <v>0</v>
      </c>
      <c r="AA151" s="1">
        <f>IF($H151&gt;L151,($H151-L151)*INDEX('2018 commission structure'!$A$15:$J$18,MATCH(Calculations!$E962,'2018 commission structure'!$A$15:$A$18,0),MATCH(Calculations!AA$1,'2018 commission structure'!$A$15:$J$15,0)),0)</f>
        <v>0</v>
      </c>
      <c r="AB151" s="1">
        <f t="shared" si="28"/>
        <v>75738.98</v>
      </c>
      <c r="AC151" s="1">
        <f t="shared" si="29"/>
        <v>142125.97999999998</v>
      </c>
    </row>
    <row r="152" spans="1:29" x14ac:dyDescent="0.3">
      <c r="A152" s="20">
        <v>1895483948</v>
      </c>
      <c r="B152" s="1" t="s">
        <v>1569</v>
      </c>
      <c r="C152" s="1" t="s">
        <v>1568</v>
      </c>
      <c r="D152" s="1" t="s">
        <v>23151</v>
      </c>
      <c r="E152" s="1" t="s">
        <v>3</v>
      </c>
      <c r="F152" s="1">
        <v>110414</v>
      </c>
      <c r="G152" s="2">
        <v>21</v>
      </c>
      <c r="H152" s="1">
        <f>SUMIF('deals_closed '!D:D,A152,'deals_closed '!C:C)</f>
        <v>777563</v>
      </c>
      <c r="I152" s="1">
        <f>VLOOKUP(E152,'2018 commission structure'!$A$21:$I$24,9,FALSE)</f>
        <v>750000</v>
      </c>
      <c r="J152" s="1">
        <f t="shared" si="20"/>
        <v>937500</v>
      </c>
      <c r="K152" s="1">
        <f t="shared" si="21"/>
        <v>1125000</v>
      </c>
      <c r="L152" s="1">
        <f t="shared" si="22"/>
        <v>1500000</v>
      </c>
      <c r="M152" s="16">
        <f t="shared" si="23"/>
        <v>1.0367506666666666</v>
      </c>
      <c r="N152" s="1" t="str">
        <f t="shared" si="24"/>
        <v>100-125%</v>
      </c>
      <c r="O152" s="1">
        <f>MIN($I152, $H152)*INDEX( '2018 commission structure'!$A$21:$I$24,
MATCH($E152,'2018 commission structure'!$A$21:$A$24,0),MATCH(O$1,'2018 commission structure'!$A$21:$I$21,0))</f>
        <v>112500</v>
      </c>
      <c r="P152" s="1">
        <f>IF($H152&gt;$I152, MIN($H152-$I152, J152-$I152)*
INDEX( '2018 commission structure'!$A$21:$I$24,
MATCH($E152,'2018 commission structure'!$A$21:$A$24, 0),
MATCH(P$1,'2018 commission structure'!$A$21:$I$21, 0)), 0)</f>
        <v>5236.97</v>
      </c>
      <c r="Q152" s="1">
        <f>IF($H152&gt;J152, MIN($H152-J152, K152-J152)*
INDEX( '2018 commission structure'!$A$21:$I$24,
MATCH($E152,'2018 commission structure'!$A$21:$A$24, 0),
MATCH(Q$1,'2018 commission structure'!$A$21:$I$21, 0)), 0)</f>
        <v>0</v>
      </c>
      <c r="R152" s="1">
        <f>IF($H152&gt;K152, MIN($H152-K152, L152-K152)*
INDEX( '2018 commission structure'!$A$21:$I$24,
MATCH($E152,'2018 commission structure'!$A$21:$A$24, 0),
MATCH(R$1,'2018 commission structure'!$A$21:$I$21, 0)), 0)</f>
        <v>0</v>
      </c>
      <c r="S152" s="1">
        <f>IF($H152&gt;L152, ($H152-L152)*
INDEX( '2018 commission structure'!$A$21:$I$24,
MATCH($E152,'2018 commission structure'!$A$21:$A$24, 0),
MATCH(S$1,'2018 commission structure'!$A$21:$I$21, 0)), 0)</f>
        <v>0</v>
      </c>
      <c r="T152" s="1">
        <f t="shared" si="25"/>
        <v>117736.97</v>
      </c>
      <c r="U152" s="1">
        <f t="shared" si="26"/>
        <v>228150.97</v>
      </c>
      <c r="V152" s="16">
        <f t="shared" si="27"/>
        <v>3.4081073597890028</v>
      </c>
      <c r="W152" s="1">
        <f>MIN(H152,I152)*INDEX('2018 commission structure'!$A$15:$J$18,MATCH(Calculations!$E192,'2018 commission structure'!$A$15:$A$18,0),MATCH(Calculations!W$1,'2018 commission structure'!$A$15:$J$15,0))</f>
        <v>112500</v>
      </c>
      <c r="X152" s="1">
        <f>IF($H152&gt;I152,MIN($H152-I152,J152-I152))*INDEX('2018 commission structure'!$A$15:$J$18,MATCH(Calculations!$E192,'2018 commission structure'!$A$15:$A$18,0),MATCH(Calculations!X$1,'2018 commission structure'!$A$15:$J$15,0))</f>
        <v>6063.86</v>
      </c>
      <c r="Y152" s="1">
        <f>IF($H152&gt;J152,MIN($H152-J152,K152-J152)*INDEX('2018 commission structure'!$A$15:$J$18,MATCH(Calculations!$E192,'2018 commission structure'!$A$15:$A$18,0),MATCH(Calculations!Y$1,'2018 commission structure'!$A$15:$J$15,0)),0)</f>
        <v>0</v>
      </c>
      <c r="Z152" s="1">
        <f>IF($H152&gt;K152,MIN($H152-K152,L152-K152)*INDEX('2018 commission structure'!$A$15:$J$18,MATCH(Calculations!$E192,'2018 commission structure'!$A$15:$A$18,0),MATCH(Calculations!Z$1,'2018 commission structure'!$A$15:$J$15,0)),0)</f>
        <v>0</v>
      </c>
      <c r="AA152" s="1">
        <f>IF($H152&gt;L152,($H152-L152)*INDEX('2018 commission structure'!$A$15:$J$18,MATCH(Calculations!$E192,'2018 commission structure'!$A$15:$A$18,0),MATCH(Calculations!AA$1,'2018 commission structure'!$A$15:$J$15,0)),0)</f>
        <v>0</v>
      </c>
      <c r="AB152" s="1">
        <f t="shared" si="28"/>
        <v>118563.86</v>
      </c>
      <c r="AC152" s="1">
        <f t="shared" si="29"/>
        <v>228977.86</v>
      </c>
    </row>
    <row r="153" spans="1:29" x14ac:dyDescent="0.3">
      <c r="A153" s="20">
        <v>3991175401</v>
      </c>
      <c r="B153" s="1" t="s">
        <v>632</v>
      </c>
      <c r="C153" s="1" t="s">
        <v>631</v>
      </c>
      <c r="D153" s="1" t="s">
        <v>22942</v>
      </c>
      <c r="E153" s="1" t="s">
        <v>3</v>
      </c>
      <c r="F153" s="1">
        <v>85616</v>
      </c>
      <c r="G153" s="2">
        <v>14</v>
      </c>
      <c r="H153" s="1">
        <f>SUMIF('deals_closed '!D:D,A153,'deals_closed '!C:C)</f>
        <v>503861</v>
      </c>
      <c r="I153" s="1">
        <f>VLOOKUP(E153,'2018 commission structure'!$A$21:$I$24,9,FALSE)</f>
        <v>750000</v>
      </c>
      <c r="J153" s="1">
        <f t="shared" si="20"/>
        <v>937500</v>
      </c>
      <c r="K153" s="1">
        <f t="shared" si="21"/>
        <v>1125000</v>
      </c>
      <c r="L153" s="1">
        <f t="shared" si="22"/>
        <v>1500000</v>
      </c>
      <c r="M153" s="16">
        <f t="shared" si="23"/>
        <v>0.67181466666666667</v>
      </c>
      <c r="N153" s="1" t="str">
        <f t="shared" si="24"/>
        <v>0-100%</v>
      </c>
      <c r="O153" s="1">
        <f>MIN($I153, $H153)*INDEX( '2018 commission structure'!$A$21:$I$24,
MATCH($E153,'2018 commission structure'!$A$21:$A$24,0),MATCH(O$1,'2018 commission structure'!$A$21:$I$21,0))</f>
        <v>75579.149999999994</v>
      </c>
      <c r="P153" s="1">
        <f>IF($H153&gt;$I153, MIN($H153-$I153, J153-$I153)*
INDEX( '2018 commission structure'!$A$21:$I$24,
MATCH($E153,'2018 commission structure'!$A$21:$A$24, 0),
MATCH(P$1,'2018 commission structure'!$A$21:$I$21, 0)), 0)</f>
        <v>0</v>
      </c>
      <c r="Q153" s="1">
        <f>IF($H153&gt;J153, MIN($H153-J153, K153-J153)*
INDEX( '2018 commission structure'!$A$21:$I$24,
MATCH($E153,'2018 commission structure'!$A$21:$A$24, 0),
MATCH(Q$1,'2018 commission structure'!$A$21:$I$21, 0)), 0)</f>
        <v>0</v>
      </c>
      <c r="R153" s="1">
        <f>IF($H153&gt;K153, MIN($H153-K153, L153-K153)*
INDEX( '2018 commission structure'!$A$21:$I$24,
MATCH($E153,'2018 commission structure'!$A$21:$A$24, 0),
MATCH(R$1,'2018 commission structure'!$A$21:$I$21, 0)), 0)</f>
        <v>0</v>
      </c>
      <c r="S153" s="1">
        <f>IF($H153&gt;L153, ($H153-L153)*
INDEX( '2018 commission structure'!$A$21:$I$24,
MATCH($E153,'2018 commission structure'!$A$21:$A$24, 0),
MATCH(S$1,'2018 commission structure'!$A$21:$I$21, 0)), 0)</f>
        <v>0</v>
      </c>
      <c r="T153" s="1">
        <f t="shared" si="25"/>
        <v>75579.149999999994</v>
      </c>
      <c r="U153" s="1">
        <f t="shared" si="26"/>
        <v>161195.15</v>
      </c>
      <c r="V153" s="16">
        <f t="shared" si="27"/>
        <v>3.1257826305568126</v>
      </c>
      <c r="W153" s="1">
        <f>MIN(H153,I153)*INDEX('2018 commission structure'!$A$15:$J$18,MATCH(Calculations!$E681,'2018 commission structure'!$A$15:$A$18,0),MATCH(Calculations!W$1,'2018 commission structure'!$A$15:$J$15,0))</f>
        <v>60463.32</v>
      </c>
      <c r="X153" s="1">
        <f>IF($H153&gt;I153,MIN($H153-I153,J153-I153))*INDEX('2018 commission structure'!$A$15:$J$18,MATCH(Calculations!$E681,'2018 commission structure'!$A$15:$A$18,0),MATCH(Calculations!X$1,'2018 commission structure'!$A$15:$J$15,0))</f>
        <v>0</v>
      </c>
      <c r="Y153" s="1">
        <f>IF($H153&gt;J153,MIN($H153-J153,K153-J153)*INDEX('2018 commission structure'!$A$15:$J$18,MATCH(Calculations!$E681,'2018 commission structure'!$A$15:$A$18,0),MATCH(Calculations!Y$1,'2018 commission structure'!$A$15:$J$15,0)),0)</f>
        <v>0</v>
      </c>
      <c r="Z153" s="1">
        <f>IF($H153&gt;K153,MIN($H153-K153,L153-K153)*INDEX('2018 commission structure'!$A$15:$J$18,MATCH(Calculations!$E681,'2018 commission structure'!$A$15:$A$18,0),MATCH(Calculations!Z$1,'2018 commission structure'!$A$15:$J$15,0)),0)</f>
        <v>0</v>
      </c>
      <c r="AA153" s="1">
        <f>IF($H153&gt;L153,($H153-L153)*INDEX('2018 commission structure'!$A$15:$J$18,MATCH(Calculations!$E681,'2018 commission structure'!$A$15:$A$18,0),MATCH(Calculations!AA$1,'2018 commission structure'!$A$15:$J$15,0)),0)</f>
        <v>0</v>
      </c>
      <c r="AB153" s="1">
        <f t="shared" si="28"/>
        <v>60463.32</v>
      </c>
      <c r="AC153" s="1">
        <f t="shared" si="29"/>
        <v>146079.32</v>
      </c>
    </row>
    <row r="154" spans="1:29" x14ac:dyDescent="0.3">
      <c r="A154" s="20">
        <v>7178607831</v>
      </c>
      <c r="B154" s="1" t="s">
        <v>1907</v>
      </c>
      <c r="C154" s="1" t="s">
        <v>1906</v>
      </c>
      <c r="D154" s="1" t="s">
        <v>22626</v>
      </c>
      <c r="E154" s="1" t="s">
        <v>3</v>
      </c>
      <c r="F154" s="1">
        <v>93727</v>
      </c>
      <c r="G154" s="2">
        <v>22</v>
      </c>
      <c r="H154" s="1">
        <f>SUMIF('deals_closed '!D:D,A154,'deals_closed '!C:C)</f>
        <v>777660</v>
      </c>
      <c r="I154" s="1">
        <f>VLOOKUP(E154,'2018 commission structure'!$A$21:$I$24,9,FALSE)</f>
        <v>750000</v>
      </c>
      <c r="J154" s="1">
        <f t="shared" si="20"/>
        <v>937500</v>
      </c>
      <c r="K154" s="1">
        <f t="shared" si="21"/>
        <v>1125000</v>
      </c>
      <c r="L154" s="1">
        <f t="shared" si="22"/>
        <v>1500000</v>
      </c>
      <c r="M154" s="16">
        <f t="shared" si="23"/>
        <v>1.03688</v>
      </c>
      <c r="N154" s="1" t="str">
        <f t="shared" si="24"/>
        <v>100-125%</v>
      </c>
      <c r="O154" s="1">
        <f>MIN($I154, $H154)*INDEX( '2018 commission structure'!$A$21:$I$24,
MATCH($E154,'2018 commission structure'!$A$21:$A$24,0),MATCH(O$1,'2018 commission structure'!$A$21:$I$21,0))</f>
        <v>112500</v>
      </c>
      <c r="P154" s="1">
        <f>IF($H154&gt;$I154, MIN($H154-$I154, J154-$I154)*
INDEX( '2018 commission structure'!$A$21:$I$24,
MATCH($E154,'2018 commission structure'!$A$21:$A$24, 0),
MATCH(P$1,'2018 commission structure'!$A$21:$I$21, 0)), 0)</f>
        <v>5255.4</v>
      </c>
      <c r="Q154" s="1">
        <f>IF($H154&gt;J154, MIN($H154-J154, K154-J154)*
INDEX( '2018 commission structure'!$A$21:$I$24,
MATCH($E154,'2018 commission structure'!$A$21:$A$24, 0),
MATCH(Q$1,'2018 commission structure'!$A$21:$I$21, 0)), 0)</f>
        <v>0</v>
      </c>
      <c r="R154" s="1">
        <f>IF($H154&gt;K154, MIN($H154-K154, L154-K154)*
INDEX( '2018 commission structure'!$A$21:$I$24,
MATCH($E154,'2018 commission structure'!$A$21:$A$24, 0),
MATCH(R$1,'2018 commission structure'!$A$21:$I$21, 0)), 0)</f>
        <v>0</v>
      </c>
      <c r="S154" s="1">
        <f>IF($H154&gt;L154, ($H154-L154)*
INDEX( '2018 commission structure'!$A$21:$I$24,
MATCH($E154,'2018 commission structure'!$A$21:$A$24, 0),
MATCH(S$1,'2018 commission structure'!$A$21:$I$21, 0)), 0)</f>
        <v>0</v>
      </c>
      <c r="T154" s="1">
        <f t="shared" si="25"/>
        <v>117755.4</v>
      </c>
      <c r="U154" s="1">
        <f t="shared" si="26"/>
        <v>211482.4</v>
      </c>
      <c r="V154" s="16">
        <f t="shared" si="27"/>
        <v>3.6771854300877993</v>
      </c>
      <c r="W154" s="1">
        <f>MIN(H154,I154)*INDEX('2018 commission structure'!$A$15:$J$18,MATCH(Calculations!$E9,'2018 commission structure'!$A$15:$A$18,0),MATCH(Calculations!W$1,'2018 commission structure'!$A$15:$J$15,0))</f>
        <v>112500</v>
      </c>
      <c r="X154" s="1">
        <f>IF($H154&gt;I154,MIN($H154-I154,J154-I154))*INDEX('2018 commission structure'!$A$15:$J$18,MATCH(Calculations!$E9,'2018 commission structure'!$A$15:$A$18,0),MATCH(Calculations!X$1,'2018 commission structure'!$A$15:$J$15,0))</f>
        <v>6085.2</v>
      </c>
      <c r="Y154" s="1">
        <f>IF($H154&gt;J154,MIN($H154-J154,K154-J154)*INDEX('2018 commission structure'!$A$15:$J$18,MATCH(Calculations!$E9,'2018 commission structure'!$A$15:$A$18,0),MATCH(Calculations!Y$1,'2018 commission structure'!$A$15:$J$15,0)),0)</f>
        <v>0</v>
      </c>
      <c r="Z154" s="1">
        <f>IF($H154&gt;K154,MIN($H154-K154,L154-K154)*INDEX('2018 commission structure'!$A$15:$J$18,MATCH(Calculations!$E9,'2018 commission structure'!$A$15:$A$18,0),MATCH(Calculations!Z$1,'2018 commission structure'!$A$15:$J$15,0)),0)</f>
        <v>0</v>
      </c>
      <c r="AA154" s="1">
        <f>IF($H154&gt;L154,($H154-L154)*INDEX('2018 commission structure'!$A$15:$J$18,MATCH(Calculations!$E9,'2018 commission structure'!$A$15:$A$18,0),MATCH(Calculations!AA$1,'2018 commission structure'!$A$15:$J$15,0)),0)</f>
        <v>0</v>
      </c>
      <c r="AB154" s="1">
        <f t="shared" si="28"/>
        <v>118585.2</v>
      </c>
      <c r="AC154" s="1">
        <f t="shared" si="29"/>
        <v>212312.2</v>
      </c>
    </row>
    <row r="155" spans="1:29" x14ac:dyDescent="0.3">
      <c r="A155" s="20">
        <v>4269946768</v>
      </c>
      <c r="B155" s="1" t="s">
        <v>171</v>
      </c>
      <c r="C155" s="1" t="s">
        <v>170</v>
      </c>
      <c r="D155" s="1" t="s">
        <v>22908</v>
      </c>
      <c r="E155" s="1" t="s">
        <v>3</v>
      </c>
      <c r="F155" s="1">
        <v>88682</v>
      </c>
      <c r="G155" s="2">
        <v>21</v>
      </c>
      <c r="H155" s="1">
        <f>SUMIF('deals_closed '!D:D,A155,'deals_closed '!C:C)</f>
        <v>777666</v>
      </c>
      <c r="I155" s="1">
        <f>VLOOKUP(E155,'2018 commission structure'!$A$21:$I$24,9,FALSE)</f>
        <v>750000</v>
      </c>
      <c r="J155" s="1">
        <f t="shared" si="20"/>
        <v>937500</v>
      </c>
      <c r="K155" s="1">
        <f t="shared" si="21"/>
        <v>1125000</v>
      </c>
      <c r="L155" s="1">
        <f t="shared" si="22"/>
        <v>1500000</v>
      </c>
      <c r="M155" s="16">
        <f t="shared" si="23"/>
        <v>1.036888</v>
      </c>
      <c r="N155" s="1" t="str">
        <f t="shared" si="24"/>
        <v>100-125%</v>
      </c>
      <c r="O155" s="1">
        <f>MIN($I155, $H155)*INDEX( '2018 commission structure'!$A$21:$I$24,
MATCH($E155,'2018 commission structure'!$A$21:$A$24,0),MATCH(O$1,'2018 commission structure'!$A$21:$I$21,0))</f>
        <v>112500</v>
      </c>
      <c r="P155" s="1">
        <f>IF($H155&gt;$I155, MIN($H155-$I155, J155-$I155)*
INDEX( '2018 commission structure'!$A$21:$I$24,
MATCH($E155,'2018 commission structure'!$A$21:$A$24, 0),
MATCH(P$1,'2018 commission structure'!$A$21:$I$21, 0)), 0)</f>
        <v>5256.54</v>
      </c>
      <c r="Q155" s="1">
        <f>IF($H155&gt;J155, MIN($H155-J155, K155-J155)*
INDEX( '2018 commission structure'!$A$21:$I$24,
MATCH($E155,'2018 commission structure'!$A$21:$A$24, 0),
MATCH(Q$1,'2018 commission structure'!$A$21:$I$21, 0)), 0)</f>
        <v>0</v>
      </c>
      <c r="R155" s="1">
        <f>IF($H155&gt;K155, MIN($H155-K155, L155-K155)*
INDEX( '2018 commission structure'!$A$21:$I$24,
MATCH($E155,'2018 commission structure'!$A$21:$A$24, 0),
MATCH(R$1,'2018 commission structure'!$A$21:$I$21, 0)), 0)</f>
        <v>0</v>
      </c>
      <c r="S155" s="1">
        <f>IF($H155&gt;L155, ($H155-L155)*
INDEX( '2018 commission structure'!$A$21:$I$24,
MATCH($E155,'2018 commission structure'!$A$21:$A$24, 0),
MATCH(S$1,'2018 commission structure'!$A$21:$I$21, 0)), 0)</f>
        <v>0</v>
      </c>
      <c r="T155" s="1">
        <f t="shared" si="25"/>
        <v>117756.54</v>
      </c>
      <c r="U155" s="1">
        <f t="shared" si="26"/>
        <v>206438.53999999998</v>
      </c>
      <c r="V155" s="16">
        <f t="shared" si="27"/>
        <v>3.7670582246900217</v>
      </c>
      <c r="W155" s="1">
        <f>MIN(H155,I155)*INDEX('2018 commission structure'!$A$15:$J$18,MATCH(Calculations!$E917,'2018 commission structure'!$A$15:$A$18,0),MATCH(Calculations!W$1,'2018 commission structure'!$A$15:$J$15,0))</f>
        <v>112500</v>
      </c>
      <c r="X155" s="1">
        <f>IF($H155&gt;I155,MIN($H155-I155,J155-I155))*INDEX('2018 commission structure'!$A$15:$J$18,MATCH(Calculations!$E917,'2018 commission structure'!$A$15:$A$18,0),MATCH(Calculations!X$1,'2018 commission structure'!$A$15:$J$15,0))</f>
        <v>6086.52</v>
      </c>
      <c r="Y155" s="1">
        <f>IF($H155&gt;J155,MIN($H155-J155,K155-J155)*INDEX('2018 commission structure'!$A$15:$J$18,MATCH(Calculations!$E917,'2018 commission structure'!$A$15:$A$18,0),MATCH(Calculations!Y$1,'2018 commission structure'!$A$15:$J$15,0)),0)</f>
        <v>0</v>
      </c>
      <c r="Z155" s="1">
        <f>IF($H155&gt;K155,MIN($H155-K155,L155-K155)*INDEX('2018 commission structure'!$A$15:$J$18,MATCH(Calculations!$E917,'2018 commission structure'!$A$15:$A$18,0),MATCH(Calculations!Z$1,'2018 commission structure'!$A$15:$J$15,0)),0)</f>
        <v>0</v>
      </c>
      <c r="AA155" s="1">
        <f>IF($H155&gt;L155,($H155-L155)*INDEX('2018 commission structure'!$A$15:$J$18,MATCH(Calculations!$E917,'2018 commission structure'!$A$15:$A$18,0),MATCH(Calculations!AA$1,'2018 commission structure'!$A$15:$J$15,0)),0)</f>
        <v>0</v>
      </c>
      <c r="AB155" s="1">
        <f t="shared" si="28"/>
        <v>118586.52</v>
      </c>
      <c r="AC155" s="1">
        <f t="shared" si="29"/>
        <v>207268.52000000002</v>
      </c>
    </row>
    <row r="156" spans="1:29" x14ac:dyDescent="0.3">
      <c r="A156" s="20">
        <v>9312128221</v>
      </c>
      <c r="B156" s="1" t="s">
        <v>311</v>
      </c>
      <c r="C156" s="1" t="s">
        <v>310</v>
      </c>
      <c r="D156" s="1" t="s">
        <v>22708</v>
      </c>
      <c r="E156" s="1" t="s">
        <v>12</v>
      </c>
      <c r="F156" s="1">
        <v>49598</v>
      </c>
      <c r="G156" s="2">
        <v>15</v>
      </c>
      <c r="H156" s="1">
        <f>SUMIF('deals_closed '!D:D,A156,'deals_closed '!C:C)</f>
        <v>518485</v>
      </c>
      <c r="I156" s="1">
        <f>VLOOKUP(E156,'2018 commission structure'!$A$21:$I$24,9,FALSE)</f>
        <v>500000</v>
      </c>
      <c r="J156" s="1">
        <f t="shared" si="20"/>
        <v>625000</v>
      </c>
      <c r="K156" s="1">
        <f t="shared" si="21"/>
        <v>750000</v>
      </c>
      <c r="L156" s="1">
        <f t="shared" si="22"/>
        <v>1000000</v>
      </c>
      <c r="M156" s="16">
        <f t="shared" si="23"/>
        <v>1.0369699999999999</v>
      </c>
      <c r="N156" s="1" t="str">
        <f t="shared" si="24"/>
        <v>100-125%</v>
      </c>
      <c r="O156" s="1">
        <f>MIN($I156, $H156)*INDEX( '2018 commission structure'!$A$21:$I$24,
MATCH($E156,'2018 commission structure'!$A$21:$A$24,0),MATCH(O$1,'2018 commission structure'!$A$21:$I$21,0))</f>
        <v>50000</v>
      </c>
      <c r="P156" s="1">
        <f>IF($H156&gt;$I156, MIN($H156-$I156, J156-$I156)*
INDEX( '2018 commission structure'!$A$21:$I$24,
MATCH($E156,'2018 commission structure'!$A$21:$A$24, 0),
MATCH(P$1,'2018 commission structure'!$A$21:$I$21, 0)), 0)</f>
        <v>2772.75</v>
      </c>
      <c r="Q156" s="1">
        <f>IF($H156&gt;J156, MIN($H156-J156, K156-J156)*
INDEX( '2018 commission structure'!$A$21:$I$24,
MATCH($E156,'2018 commission structure'!$A$21:$A$24, 0),
MATCH(Q$1,'2018 commission structure'!$A$21:$I$21, 0)), 0)</f>
        <v>0</v>
      </c>
      <c r="R156" s="1">
        <f>IF($H156&gt;K156, MIN($H156-K156, L156-K156)*
INDEX( '2018 commission structure'!$A$21:$I$24,
MATCH($E156,'2018 commission structure'!$A$21:$A$24, 0),
MATCH(R$1,'2018 commission structure'!$A$21:$I$21, 0)), 0)</f>
        <v>0</v>
      </c>
      <c r="S156" s="1">
        <f>IF($H156&gt;L156, ($H156-L156)*
INDEX( '2018 commission structure'!$A$21:$I$24,
MATCH($E156,'2018 commission structure'!$A$21:$A$24, 0),
MATCH(S$1,'2018 commission structure'!$A$21:$I$21, 0)), 0)</f>
        <v>0</v>
      </c>
      <c r="T156" s="1">
        <f t="shared" si="25"/>
        <v>52772.75</v>
      </c>
      <c r="U156" s="1">
        <f t="shared" si="26"/>
        <v>102370.75</v>
      </c>
      <c r="V156" s="16">
        <f t="shared" si="27"/>
        <v>5.0647768039210419</v>
      </c>
      <c r="W156" s="1">
        <f>MIN(H156,I156)*INDEX('2018 commission structure'!$A$15:$J$18,MATCH(Calculations!$E845,'2018 commission structure'!$A$15:$A$18,0),MATCH(Calculations!W$1,'2018 commission structure'!$A$15:$J$15,0))</f>
        <v>75000</v>
      </c>
      <c r="X156" s="1">
        <f>IF($H156&gt;I156,MIN($H156-I156,J156-I156))*INDEX('2018 commission structure'!$A$15:$J$18,MATCH(Calculations!$E845,'2018 commission structure'!$A$15:$A$18,0),MATCH(Calculations!X$1,'2018 commission structure'!$A$15:$J$15,0))</f>
        <v>4066.7</v>
      </c>
      <c r="Y156" s="1">
        <f>IF($H156&gt;J156,MIN($H156-J156,K156-J156)*INDEX('2018 commission structure'!$A$15:$J$18,MATCH(Calculations!$E845,'2018 commission structure'!$A$15:$A$18,0),MATCH(Calculations!Y$1,'2018 commission structure'!$A$15:$J$15,0)),0)</f>
        <v>0</v>
      </c>
      <c r="Z156" s="1">
        <f>IF($H156&gt;K156,MIN($H156-K156,L156-K156)*INDEX('2018 commission structure'!$A$15:$J$18,MATCH(Calculations!$E845,'2018 commission structure'!$A$15:$A$18,0),MATCH(Calculations!Z$1,'2018 commission structure'!$A$15:$J$15,0)),0)</f>
        <v>0</v>
      </c>
      <c r="AA156" s="1">
        <f>IF($H156&gt;L156,($H156-L156)*INDEX('2018 commission structure'!$A$15:$J$18,MATCH(Calculations!$E845,'2018 commission structure'!$A$15:$A$18,0),MATCH(Calculations!AA$1,'2018 commission structure'!$A$15:$J$15,0)),0)</f>
        <v>0</v>
      </c>
      <c r="AB156" s="1">
        <f t="shared" si="28"/>
        <v>79066.7</v>
      </c>
      <c r="AC156" s="1">
        <f t="shared" si="29"/>
        <v>128664.7</v>
      </c>
    </row>
    <row r="157" spans="1:29" x14ac:dyDescent="0.3">
      <c r="A157" s="20">
        <v>264454596</v>
      </c>
      <c r="B157" s="1" t="s">
        <v>770</v>
      </c>
      <c r="C157" s="1" t="s">
        <v>769</v>
      </c>
      <c r="D157" s="1" t="s">
        <v>23302</v>
      </c>
      <c r="E157" s="1" t="s">
        <v>3</v>
      </c>
      <c r="F157" s="1">
        <v>83815</v>
      </c>
      <c r="G157" s="2">
        <v>19</v>
      </c>
      <c r="H157" s="1">
        <f>SUMIF('deals_closed '!D:D,A157,'deals_closed '!C:C)</f>
        <v>739687</v>
      </c>
      <c r="I157" s="1">
        <f>VLOOKUP(E157,'2018 commission structure'!$A$21:$I$24,9,FALSE)</f>
        <v>750000</v>
      </c>
      <c r="J157" s="1">
        <f t="shared" si="20"/>
        <v>937500</v>
      </c>
      <c r="K157" s="1">
        <f t="shared" si="21"/>
        <v>1125000</v>
      </c>
      <c r="L157" s="1">
        <f t="shared" si="22"/>
        <v>1500000</v>
      </c>
      <c r="M157" s="16">
        <f t="shared" si="23"/>
        <v>0.98624933333333331</v>
      </c>
      <c r="N157" s="1" t="str">
        <f t="shared" si="24"/>
        <v>0-100%</v>
      </c>
      <c r="O157" s="1">
        <f>MIN($I157, $H157)*INDEX( '2018 commission structure'!$A$21:$I$24,
MATCH($E157,'2018 commission structure'!$A$21:$A$24,0),MATCH(O$1,'2018 commission structure'!$A$21:$I$21,0))</f>
        <v>110953.05</v>
      </c>
      <c r="P157" s="1">
        <f>IF($H157&gt;$I157, MIN($H157-$I157, J157-$I157)*
INDEX( '2018 commission structure'!$A$21:$I$24,
MATCH($E157,'2018 commission structure'!$A$21:$A$24, 0),
MATCH(P$1,'2018 commission structure'!$A$21:$I$21, 0)), 0)</f>
        <v>0</v>
      </c>
      <c r="Q157" s="1">
        <f>IF($H157&gt;J157, MIN($H157-J157, K157-J157)*
INDEX( '2018 commission structure'!$A$21:$I$24,
MATCH($E157,'2018 commission structure'!$A$21:$A$24, 0),
MATCH(Q$1,'2018 commission structure'!$A$21:$I$21, 0)), 0)</f>
        <v>0</v>
      </c>
      <c r="R157" s="1">
        <f>IF($H157&gt;K157, MIN($H157-K157, L157-K157)*
INDEX( '2018 commission structure'!$A$21:$I$24,
MATCH($E157,'2018 commission structure'!$A$21:$A$24, 0),
MATCH(R$1,'2018 commission structure'!$A$21:$I$21, 0)), 0)</f>
        <v>0</v>
      </c>
      <c r="S157" s="1">
        <f>IF($H157&gt;L157, ($H157-L157)*
INDEX( '2018 commission structure'!$A$21:$I$24,
MATCH($E157,'2018 commission structure'!$A$21:$A$24, 0),
MATCH(S$1,'2018 commission structure'!$A$21:$I$21, 0)), 0)</f>
        <v>0</v>
      </c>
      <c r="T157" s="1">
        <f t="shared" si="25"/>
        <v>110953.05</v>
      </c>
      <c r="U157" s="1">
        <f t="shared" si="26"/>
        <v>194768.05</v>
      </c>
      <c r="V157" s="16">
        <f t="shared" si="27"/>
        <v>3.7977840821428361</v>
      </c>
      <c r="W157" s="1">
        <f>MIN(H157,I157)*INDEX('2018 commission structure'!$A$15:$J$18,MATCH(Calculations!$E609,'2018 commission structure'!$A$15:$A$18,0),MATCH(Calculations!W$1,'2018 commission structure'!$A$15:$J$15,0))</f>
        <v>88762.44</v>
      </c>
      <c r="X157" s="1">
        <f>IF($H157&gt;I157,MIN($H157-I157,J157-I157))*INDEX('2018 commission structure'!$A$15:$J$18,MATCH(Calculations!$E609,'2018 commission structure'!$A$15:$A$18,0),MATCH(Calculations!X$1,'2018 commission structure'!$A$15:$J$15,0))</f>
        <v>0</v>
      </c>
      <c r="Y157" s="1">
        <f>IF($H157&gt;J157,MIN($H157-J157,K157-J157)*INDEX('2018 commission structure'!$A$15:$J$18,MATCH(Calculations!$E609,'2018 commission structure'!$A$15:$A$18,0),MATCH(Calculations!Y$1,'2018 commission structure'!$A$15:$J$15,0)),0)</f>
        <v>0</v>
      </c>
      <c r="Z157" s="1">
        <f>IF($H157&gt;K157,MIN($H157-K157,L157-K157)*INDEX('2018 commission structure'!$A$15:$J$18,MATCH(Calculations!$E609,'2018 commission structure'!$A$15:$A$18,0),MATCH(Calculations!Z$1,'2018 commission structure'!$A$15:$J$15,0)),0)</f>
        <v>0</v>
      </c>
      <c r="AA157" s="1">
        <f>IF($H157&gt;L157,($H157-L157)*INDEX('2018 commission structure'!$A$15:$J$18,MATCH(Calculations!$E609,'2018 commission structure'!$A$15:$A$18,0),MATCH(Calculations!AA$1,'2018 commission structure'!$A$15:$J$15,0)),0)</f>
        <v>0</v>
      </c>
      <c r="AB157" s="1">
        <f t="shared" si="28"/>
        <v>88762.44</v>
      </c>
      <c r="AC157" s="1">
        <f t="shared" si="29"/>
        <v>172577.44</v>
      </c>
    </row>
    <row r="158" spans="1:29" x14ac:dyDescent="0.3">
      <c r="A158" s="20">
        <v>8462409454</v>
      </c>
      <c r="B158" s="1" t="s">
        <v>1147</v>
      </c>
      <c r="C158" s="1" t="s">
        <v>1146</v>
      </c>
      <c r="D158" s="1" t="s">
        <v>22485</v>
      </c>
      <c r="E158" s="1" t="s">
        <v>0</v>
      </c>
      <c r="F158" s="1">
        <v>78799</v>
      </c>
      <c r="G158" s="2">
        <v>17</v>
      </c>
      <c r="H158" s="1">
        <f>SUMIF('deals_closed '!D:D,A158,'deals_closed '!C:C)</f>
        <v>622486</v>
      </c>
      <c r="I158" s="1">
        <f>VLOOKUP(E158,'2018 commission structure'!$A$21:$I$24,9,FALSE)</f>
        <v>600000</v>
      </c>
      <c r="J158" s="1">
        <f t="shared" si="20"/>
        <v>750000</v>
      </c>
      <c r="K158" s="1">
        <f t="shared" si="21"/>
        <v>900000</v>
      </c>
      <c r="L158" s="1">
        <f t="shared" si="22"/>
        <v>1200000</v>
      </c>
      <c r="M158" s="16">
        <f t="shared" si="23"/>
        <v>1.0374766666666666</v>
      </c>
      <c r="N158" s="1" t="str">
        <f t="shared" si="24"/>
        <v>100-125%</v>
      </c>
      <c r="O158" s="1">
        <f>MIN($I158, $H158)*INDEX( '2018 commission structure'!$A$21:$I$24,
MATCH($E158,'2018 commission structure'!$A$21:$A$24,0),MATCH(O$1,'2018 commission structure'!$A$21:$I$21,0))</f>
        <v>78000</v>
      </c>
      <c r="P158" s="1">
        <f>IF($H158&gt;$I158, MIN($H158-$I158, J158-$I158)*
INDEX( '2018 commission structure'!$A$21:$I$24,
MATCH($E158,'2018 commission structure'!$A$21:$A$24, 0),
MATCH(P$1,'2018 commission structure'!$A$21:$I$21, 0)), 0)</f>
        <v>3822.6200000000003</v>
      </c>
      <c r="Q158" s="1">
        <f>IF($H158&gt;J158, MIN($H158-J158, K158-J158)*
INDEX( '2018 commission structure'!$A$21:$I$24,
MATCH($E158,'2018 commission structure'!$A$21:$A$24, 0),
MATCH(Q$1,'2018 commission structure'!$A$21:$I$21, 0)), 0)</f>
        <v>0</v>
      </c>
      <c r="R158" s="1">
        <f>IF($H158&gt;K158, MIN($H158-K158, L158-K158)*
INDEX( '2018 commission structure'!$A$21:$I$24,
MATCH($E158,'2018 commission structure'!$A$21:$A$24, 0),
MATCH(R$1,'2018 commission structure'!$A$21:$I$21, 0)), 0)</f>
        <v>0</v>
      </c>
      <c r="S158" s="1">
        <f>IF($H158&gt;L158, ($H158-L158)*
INDEX( '2018 commission structure'!$A$21:$I$24,
MATCH($E158,'2018 commission structure'!$A$21:$A$24, 0),
MATCH(S$1,'2018 commission structure'!$A$21:$I$21, 0)), 0)</f>
        <v>0</v>
      </c>
      <c r="T158" s="1">
        <f t="shared" si="25"/>
        <v>81822.62</v>
      </c>
      <c r="U158" s="1">
        <f t="shared" si="26"/>
        <v>160621.62</v>
      </c>
      <c r="V158" s="16">
        <f t="shared" si="27"/>
        <v>3.8754807727627205</v>
      </c>
      <c r="W158" s="1">
        <f>MIN(H158,I158)*INDEX('2018 commission structure'!$A$15:$J$18,MATCH(Calculations!$E413,'2018 commission structure'!$A$15:$A$18,0),MATCH(Calculations!W$1,'2018 commission structure'!$A$15:$J$15,0))</f>
        <v>90000</v>
      </c>
      <c r="X158" s="1">
        <f>IF($H158&gt;I158,MIN($H158-I158,J158-I158))*INDEX('2018 commission structure'!$A$15:$J$18,MATCH(Calculations!$E413,'2018 commission structure'!$A$15:$A$18,0),MATCH(Calculations!X$1,'2018 commission structure'!$A$15:$J$15,0))</f>
        <v>4946.92</v>
      </c>
      <c r="Y158" s="1">
        <f>IF($H158&gt;J158,MIN($H158-J158,K158-J158)*INDEX('2018 commission structure'!$A$15:$J$18,MATCH(Calculations!$E413,'2018 commission structure'!$A$15:$A$18,0),MATCH(Calculations!Y$1,'2018 commission structure'!$A$15:$J$15,0)),0)</f>
        <v>0</v>
      </c>
      <c r="Z158" s="1">
        <f>IF($H158&gt;K158,MIN($H158-K158,L158-K158)*INDEX('2018 commission structure'!$A$15:$J$18,MATCH(Calculations!$E413,'2018 commission structure'!$A$15:$A$18,0),MATCH(Calculations!Z$1,'2018 commission structure'!$A$15:$J$15,0)),0)</f>
        <v>0</v>
      </c>
      <c r="AA158" s="1">
        <f>IF($H158&gt;L158,($H158-L158)*INDEX('2018 commission structure'!$A$15:$J$18,MATCH(Calculations!$E413,'2018 commission structure'!$A$15:$A$18,0),MATCH(Calculations!AA$1,'2018 commission structure'!$A$15:$J$15,0)),0)</f>
        <v>0</v>
      </c>
      <c r="AB158" s="1">
        <f t="shared" si="28"/>
        <v>94946.92</v>
      </c>
      <c r="AC158" s="1">
        <f t="shared" si="29"/>
        <v>173745.91999999998</v>
      </c>
    </row>
    <row r="159" spans="1:29" x14ac:dyDescent="0.3">
      <c r="A159" s="20">
        <v>8154943166</v>
      </c>
      <c r="B159" s="1" t="s">
        <v>14</v>
      </c>
      <c r="C159" s="1" t="s">
        <v>13</v>
      </c>
      <c r="D159" s="1" t="s">
        <v>23064</v>
      </c>
      <c r="E159" s="1" t="s">
        <v>12</v>
      </c>
      <c r="F159" s="1">
        <v>38259</v>
      </c>
      <c r="G159" s="2">
        <v>14</v>
      </c>
      <c r="H159" s="1">
        <f>SUMIF('deals_closed '!D:D,A159,'deals_closed '!C:C)</f>
        <v>518943</v>
      </c>
      <c r="I159" s="1">
        <f>VLOOKUP(E159,'2018 commission structure'!$A$21:$I$24,9,FALSE)</f>
        <v>500000</v>
      </c>
      <c r="J159" s="1">
        <f t="shared" si="20"/>
        <v>625000</v>
      </c>
      <c r="K159" s="1">
        <f t="shared" si="21"/>
        <v>750000</v>
      </c>
      <c r="L159" s="1">
        <f t="shared" si="22"/>
        <v>1000000</v>
      </c>
      <c r="M159" s="16">
        <f t="shared" si="23"/>
        <v>1.0378860000000001</v>
      </c>
      <c r="N159" s="1" t="str">
        <f t="shared" si="24"/>
        <v>100-125%</v>
      </c>
      <c r="O159" s="1">
        <f>MIN($I159, $H159)*INDEX( '2018 commission structure'!$A$21:$I$24,
MATCH($E159,'2018 commission structure'!$A$21:$A$24,0),MATCH(O$1,'2018 commission structure'!$A$21:$I$21,0))</f>
        <v>50000</v>
      </c>
      <c r="P159" s="1">
        <f>IF($H159&gt;$I159, MIN($H159-$I159, J159-$I159)*
INDEX( '2018 commission structure'!$A$21:$I$24,
MATCH($E159,'2018 commission structure'!$A$21:$A$24, 0),
MATCH(P$1,'2018 commission structure'!$A$21:$I$21, 0)), 0)</f>
        <v>2841.45</v>
      </c>
      <c r="Q159" s="1">
        <f>IF($H159&gt;J159, MIN($H159-J159, K159-J159)*
INDEX( '2018 commission structure'!$A$21:$I$24,
MATCH($E159,'2018 commission structure'!$A$21:$A$24, 0),
MATCH(Q$1,'2018 commission structure'!$A$21:$I$21, 0)), 0)</f>
        <v>0</v>
      </c>
      <c r="R159" s="1">
        <f>IF($H159&gt;K159, MIN($H159-K159, L159-K159)*
INDEX( '2018 commission structure'!$A$21:$I$24,
MATCH($E159,'2018 commission structure'!$A$21:$A$24, 0),
MATCH(R$1,'2018 commission structure'!$A$21:$I$21, 0)), 0)</f>
        <v>0</v>
      </c>
      <c r="S159" s="1">
        <f>IF($H159&gt;L159, ($H159-L159)*
INDEX( '2018 commission structure'!$A$21:$I$24,
MATCH($E159,'2018 commission structure'!$A$21:$A$24, 0),
MATCH(S$1,'2018 commission structure'!$A$21:$I$21, 0)), 0)</f>
        <v>0</v>
      </c>
      <c r="T159" s="1">
        <f t="shared" si="25"/>
        <v>52841.45</v>
      </c>
      <c r="U159" s="1">
        <f t="shared" si="26"/>
        <v>91100.45</v>
      </c>
      <c r="V159" s="16">
        <f t="shared" si="27"/>
        <v>5.6963823998673995</v>
      </c>
      <c r="W159" s="1">
        <f>MIN(H159,I159)*INDEX('2018 commission structure'!$A$15:$J$18,MATCH(Calculations!$E996,'2018 commission structure'!$A$15:$A$18,0),MATCH(Calculations!W$1,'2018 commission structure'!$A$15:$J$15,0))</f>
        <v>60000</v>
      </c>
      <c r="X159" s="1">
        <f>IF($H159&gt;I159,MIN($H159-I159,J159-I159))*INDEX('2018 commission structure'!$A$15:$J$18,MATCH(Calculations!$E996,'2018 commission structure'!$A$15:$A$18,0),MATCH(Calculations!X$1,'2018 commission structure'!$A$15:$J$15,0))</f>
        <v>3220.3100000000004</v>
      </c>
      <c r="Y159" s="1">
        <f>IF($H159&gt;J159,MIN($H159-J159,K159-J159)*INDEX('2018 commission structure'!$A$15:$J$18,MATCH(Calculations!$E996,'2018 commission structure'!$A$15:$A$18,0),MATCH(Calculations!Y$1,'2018 commission structure'!$A$15:$J$15,0)),0)</f>
        <v>0</v>
      </c>
      <c r="Z159" s="1">
        <f>IF($H159&gt;K159,MIN($H159-K159,L159-K159)*INDEX('2018 commission structure'!$A$15:$J$18,MATCH(Calculations!$E996,'2018 commission structure'!$A$15:$A$18,0),MATCH(Calculations!Z$1,'2018 commission structure'!$A$15:$J$15,0)),0)</f>
        <v>0</v>
      </c>
      <c r="AA159" s="1">
        <f>IF($H159&gt;L159,($H159-L159)*INDEX('2018 commission structure'!$A$15:$J$18,MATCH(Calculations!$E996,'2018 commission structure'!$A$15:$A$18,0),MATCH(Calculations!AA$1,'2018 commission structure'!$A$15:$J$15,0)),0)</f>
        <v>0</v>
      </c>
      <c r="AB159" s="1">
        <f t="shared" si="28"/>
        <v>63220.31</v>
      </c>
      <c r="AC159" s="1">
        <f t="shared" si="29"/>
        <v>101479.31</v>
      </c>
    </row>
    <row r="160" spans="1:29" x14ac:dyDescent="0.3">
      <c r="A160" s="20">
        <v>9381484503</v>
      </c>
      <c r="B160" s="1" t="s">
        <v>825</v>
      </c>
      <c r="C160" s="1" t="s">
        <v>1667</v>
      </c>
      <c r="D160" s="1" t="s">
        <v>22385</v>
      </c>
      <c r="E160" s="1" t="s">
        <v>3</v>
      </c>
      <c r="F160" s="1">
        <v>121954</v>
      </c>
      <c r="G160" s="2">
        <v>18</v>
      </c>
      <c r="H160" s="1">
        <f>SUMIF('deals_closed '!D:D,A160,'deals_closed '!C:C)</f>
        <v>517010</v>
      </c>
      <c r="I160" s="1">
        <f>VLOOKUP(E160,'2018 commission structure'!$A$21:$I$24,9,FALSE)</f>
        <v>750000</v>
      </c>
      <c r="J160" s="1">
        <f t="shared" si="20"/>
        <v>937500</v>
      </c>
      <c r="K160" s="1">
        <f t="shared" si="21"/>
        <v>1125000</v>
      </c>
      <c r="L160" s="1">
        <f t="shared" si="22"/>
        <v>1500000</v>
      </c>
      <c r="M160" s="16">
        <f t="shared" si="23"/>
        <v>0.68934666666666666</v>
      </c>
      <c r="N160" s="1" t="str">
        <f t="shared" si="24"/>
        <v>0-100%</v>
      </c>
      <c r="O160" s="1">
        <f>MIN($I160, $H160)*INDEX( '2018 commission structure'!$A$21:$I$24,
MATCH($E160,'2018 commission structure'!$A$21:$A$24,0),MATCH(O$1,'2018 commission structure'!$A$21:$I$21,0))</f>
        <v>77551.5</v>
      </c>
      <c r="P160" s="1">
        <f>IF($H160&gt;$I160, MIN($H160-$I160, J160-$I160)*
INDEX( '2018 commission structure'!$A$21:$I$24,
MATCH($E160,'2018 commission structure'!$A$21:$A$24, 0),
MATCH(P$1,'2018 commission structure'!$A$21:$I$21, 0)), 0)</f>
        <v>0</v>
      </c>
      <c r="Q160" s="1">
        <f>IF($H160&gt;J160, MIN($H160-J160, K160-J160)*
INDEX( '2018 commission structure'!$A$21:$I$24,
MATCH($E160,'2018 commission structure'!$A$21:$A$24, 0),
MATCH(Q$1,'2018 commission structure'!$A$21:$I$21, 0)), 0)</f>
        <v>0</v>
      </c>
      <c r="R160" s="1">
        <f>IF($H160&gt;K160, MIN($H160-K160, L160-K160)*
INDEX( '2018 commission structure'!$A$21:$I$24,
MATCH($E160,'2018 commission structure'!$A$21:$A$24, 0),
MATCH(R$1,'2018 commission structure'!$A$21:$I$21, 0)), 0)</f>
        <v>0</v>
      </c>
      <c r="S160" s="1">
        <f>IF($H160&gt;L160, ($H160-L160)*
INDEX( '2018 commission structure'!$A$21:$I$24,
MATCH($E160,'2018 commission structure'!$A$21:$A$24, 0),
MATCH(S$1,'2018 commission structure'!$A$21:$I$21, 0)), 0)</f>
        <v>0</v>
      </c>
      <c r="T160" s="1">
        <f t="shared" si="25"/>
        <v>77551.5</v>
      </c>
      <c r="U160" s="1">
        <f t="shared" si="26"/>
        <v>199505.5</v>
      </c>
      <c r="V160" s="16">
        <f t="shared" si="27"/>
        <v>2.5914573783680148</v>
      </c>
      <c r="W160" s="1">
        <f>MIN(H160,I160)*INDEX('2018 commission structure'!$A$15:$J$18,MATCH(Calculations!$E139,'2018 commission structure'!$A$15:$A$18,0),MATCH(Calculations!W$1,'2018 commission structure'!$A$15:$J$15,0))</f>
        <v>77551.5</v>
      </c>
      <c r="X160" s="1">
        <f>IF($H160&gt;I160,MIN($H160-I160,J160-I160))*INDEX('2018 commission structure'!$A$15:$J$18,MATCH(Calculations!$E139,'2018 commission structure'!$A$15:$A$18,0),MATCH(Calculations!X$1,'2018 commission structure'!$A$15:$J$15,0))</f>
        <v>0</v>
      </c>
      <c r="Y160" s="1">
        <f>IF($H160&gt;J160,MIN($H160-J160,K160-J160)*INDEX('2018 commission structure'!$A$15:$J$18,MATCH(Calculations!$E139,'2018 commission structure'!$A$15:$A$18,0),MATCH(Calculations!Y$1,'2018 commission structure'!$A$15:$J$15,0)),0)</f>
        <v>0</v>
      </c>
      <c r="Z160" s="1">
        <f>IF($H160&gt;K160,MIN($H160-K160,L160-K160)*INDEX('2018 commission structure'!$A$15:$J$18,MATCH(Calculations!$E139,'2018 commission structure'!$A$15:$A$18,0),MATCH(Calculations!Z$1,'2018 commission structure'!$A$15:$J$15,0)),0)</f>
        <v>0</v>
      </c>
      <c r="AA160" s="1">
        <f>IF($H160&gt;L160,($H160-L160)*INDEX('2018 commission structure'!$A$15:$J$18,MATCH(Calculations!$E139,'2018 commission structure'!$A$15:$A$18,0),MATCH(Calculations!AA$1,'2018 commission structure'!$A$15:$J$15,0)),0)</f>
        <v>0</v>
      </c>
      <c r="AB160" s="1">
        <f t="shared" si="28"/>
        <v>77551.5</v>
      </c>
      <c r="AC160" s="1">
        <f t="shared" si="29"/>
        <v>199505.5</v>
      </c>
    </row>
    <row r="161" spans="1:29" x14ac:dyDescent="0.3">
      <c r="A161" s="20">
        <v>1085075834</v>
      </c>
      <c r="B161" s="1" t="s">
        <v>1446</v>
      </c>
      <c r="C161" s="1" t="s">
        <v>1740</v>
      </c>
      <c r="D161" s="1" t="s">
        <v>23221</v>
      </c>
      <c r="E161" s="1" t="s">
        <v>0</v>
      </c>
      <c r="F161" s="1">
        <v>56213</v>
      </c>
      <c r="G161" s="2">
        <v>16</v>
      </c>
      <c r="H161" s="1">
        <f>SUMIF('deals_closed '!D:D,A161,'deals_closed '!C:C)</f>
        <v>551017</v>
      </c>
      <c r="I161" s="1">
        <f>VLOOKUP(E161,'2018 commission structure'!$A$21:$I$24,9,FALSE)</f>
        <v>600000</v>
      </c>
      <c r="J161" s="1">
        <f t="shared" si="20"/>
        <v>750000</v>
      </c>
      <c r="K161" s="1">
        <f t="shared" si="21"/>
        <v>900000</v>
      </c>
      <c r="L161" s="1">
        <f t="shared" si="22"/>
        <v>1200000</v>
      </c>
      <c r="M161" s="16">
        <f t="shared" si="23"/>
        <v>0.91836166666666663</v>
      </c>
      <c r="N161" s="1" t="str">
        <f t="shared" si="24"/>
        <v>0-100%</v>
      </c>
      <c r="O161" s="1">
        <f>MIN($I161, $H161)*INDEX( '2018 commission structure'!$A$21:$I$24,
MATCH($E161,'2018 commission structure'!$A$21:$A$24,0),MATCH(O$1,'2018 commission structure'!$A$21:$I$21,0))</f>
        <v>71632.210000000006</v>
      </c>
      <c r="P161" s="1">
        <f>IF($H161&gt;$I161, MIN($H161-$I161, J161-$I161)*
INDEX( '2018 commission structure'!$A$21:$I$24,
MATCH($E161,'2018 commission structure'!$A$21:$A$24, 0),
MATCH(P$1,'2018 commission structure'!$A$21:$I$21, 0)), 0)</f>
        <v>0</v>
      </c>
      <c r="Q161" s="1">
        <f>IF($H161&gt;J161, MIN($H161-J161, K161-J161)*
INDEX( '2018 commission structure'!$A$21:$I$24,
MATCH($E161,'2018 commission structure'!$A$21:$A$24, 0),
MATCH(Q$1,'2018 commission structure'!$A$21:$I$21, 0)), 0)</f>
        <v>0</v>
      </c>
      <c r="R161" s="1">
        <f>IF($H161&gt;K161, MIN($H161-K161, L161-K161)*
INDEX( '2018 commission structure'!$A$21:$I$24,
MATCH($E161,'2018 commission structure'!$A$21:$A$24, 0),
MATCH(R$1,'2018 commission structure'!$A$21:$I$21, 0)), 0)</f>
        <v>0</v>
      </c>
      <c r="S161" s="1">
        <f>IF($H161&gt;L161, ($H161-L161)*
INDEX( '2018 commission structure'!$A$21:$I$24,
MATCH($E161,'2018 commission structure'!$A$21:$A$24, 0),
MATCH(S$1,'2018 commission structure'!$A$21:$I$21, 0)), 0)</f>
        <v>0</v>
      </c>
      <c r="T161" s="1">
        <f t="shared" si="25"/>
        <v>71632.210000000006</v>
      </c>
      <c r="U161" s="1">
        <f t="shared" si="26"/>
        <v>127845.21</v>
      </c>
      <c r="V161" s="16">
        <f t="shared" si="27"/>
        <v>4.3100324212381516</v>
      </c>
      <c r="W161" s="1">
        <f>MIN(H161,I161)*INDEX('2018 commission structure'!$A$15:$J$18,MATCH(Calculations!$E99,'2018 commission structure'!$A$15:$A$18,0),MATCH(Calculations!W$1,'2018 commission structure'!$A$15:$J$15,0))</f>
        <v>82652.55</v>
      </c>
      <c r="X161" s="1">
        <f>IF($H161&gt;I161,MIN($H161-I161,J161-I161))*INDEX('2018 commission structure'!$A$15:$J$18,MATCH(Calculations!$E99,'2018 commission structure'!$A$15:$A$18,0),MATCH(Calculations!X$1,'2018 commission structure'!$A$15:$J$15,0))</f>
        <v>0</v>
      </c>
      <c r="Y161" s="1">
        <f>IF($H161&gt;J161,MIN($H161-J161,K161-J161)*INDEX('2018 commission structure'!$A$15:$J$18,MATCH(Calculations!$E99,'2018 commission structure'!$A$15:$A$18,0),MATCH(Calculations!Y$1,'2018 commission structure'!$A$15:$J$15,0)),0)</f>
        <v>0</v>
      </c>
      <c r="Z161" s="1">
        <f>IF($H161&gt;K161,MIN($H161-K161,L161-K161)*INDEX('2018 commission structure'!$A$15:$J$18,MATCH(Calculations!$E99,'2018 commission structure'!$A$15:$A$18,0),MATCH(Calculations!Z$1,'2018 commission structure'!$A$15:$J$15,0)),0)</f>
        <v>0</v>
      </c>
      <c r="AA161" s="1">
        <f>IF($H161&gt;L161,($H161-L161)*INDEX('2018 commission structure'!$A$15:$J$18,MATCH(Calculations!$E99,'2018 commission structure'!$A$15:$A$18,0),MATCH(Calculations!AA$1,'2018 commission structure'!$A$15:$J$15,0)),0)</f>
        <v>0</v>
      </c>
      <c r="AB161" s="1">
        <f t="shared" si="28"/>
        <v>82652.55</v>
      </c>
      <c r="AC161" s="1">
        <f t="shared" si="29"/>
        <v>138865.54999999999</v>
      </c>
    </row>
    <row r="162" spans="1:29" x14ac:dyDescent="0.3">
      <c r="A162" s="20">
        <v>3991963221</v>
      </c>
      <c r="B162" s="1" t="s">
        <v>5</v>
      </c>
      <c r="C162" s="1" t="s">
        <v>4</v>
      </c>
      <c r="D162" s="1" t="s">
        <v>22941</v>
      </c>
      <c r="E162" s="1" t="s">
        <v>3</v>
      </c>
      <c r="F162" s="1">
        <v>117349</v>
      </c>
      <c r="G162" s="2">
        <v>18</v>
      </c>
      <c r="H162" s="1">
        <f>SUMIF('deals_closed '!D:D,A162,'deals_closed '!C:C)</f>
        <v>685881</v>
      </c>
      <c r="I162" s="1">
        <f>VLOOKUP(E162,'2018 commission structure'!$A$21:$I$24,9,FALSE)</f>
        <v>750000</v>
      </c>
      <c r="J162" s="1">
        <f t="shared" si="20"/>
        <v>937500</v>
      </c>
      <c r="K162" s="1">
        <f t="shared" si="21"/>
        <v>1125000</v>
      </c>
      <c r="L162" s="1">
        <f t="shared" si="22"/>
        <v>1500000</v>
      </c>
      <c r="M162" s="16">
        <f t="shared" si="23"/>
        <v>0.91450799999999999</v>
      </c>
      <c r="N162" s="1" t="str">
        <f t="shared" si="24"/>
        <v>0-100%</v>
      </c>
      <c r="O162" s="1">
        <f>MIN($I162, $H162)*INDEX( '2018 commission structure'!$A$21:$I$24,
MATCH($E162,'2018 commission structure'!$A$21:$A$24,0),MATCH(O$1,'2018 commission structure'!$A$21:$I$21,0))</f>
        <v>102882.15</v>
      </c>
      <c r="P162" s="1">
        <f>IF($H162&gt;$I162, MIN($H162-$I162, J162-$I162)*
INDEX( '2018 commission structure'!$A$21:$I$24,
MATCH($E162,'2018 commission structure'!$A$21:$A$24, 0),
MATCH(P$1,'2018 commission structure'!$A$21:$I$21, 0)), 0)</f>
        <v>0</v>
      </c>
      <c r="Q162" s="1">
        <f>IF($H162&gt;J162, MIN($H162-J162, K162-J162)*
INDEX( '2018 commission structure'!$A$21:$I$24,
MATCH($E162,'2018 commission structure'!$A$21:$A$24, 0),
MATCH(Q$1,'2018 commission structure'!$A$21:$I$21, 0)), 0)</f>
        <v>0</v>
      </c>
      <c r="R162" s="1">
        <f>IF($H162&gt;K162, MIN($H162-K162, L162-K162)*
INDEX( '2018 commission structure'!$A$21:$I$24,
MATCH($E162,'2018 commission structure'!$A$21:$A$24, 0),
MATCH(R$1,'2018 commission structure'!$A$21:$I$21, 0)), 0)</f>
        <v>0</v>
      </c>
      <c r="S162" s="1">
        <f>IF($H162&gt;L162, ($H162-L162)*
INDEX( '2018 commission structure'!$A$21:$I$24,
MATCH($E162,'2018 commission structure'!$A$21:$A$24, 0),
MATCH(S$1,'2018 commission structure'!$A$21:$I$21, 0)), 0)</f>
        <v>0</v>
      </c>
      <c r="T162" s="1">
        <f t="shared" si="25"/>
        <v>102882.15</v>
      </c>
      <c r="U162" s="1">
        <f t="shared" si="26"/>
        <v>220231.15</v>
      </c>
      <c r="V162" s="16">
        <f t="shared" si="27"/>
        <v>3.1143686985242551</v>
      </c>
      <c r="W162" s="1">
        <f>MIN(H162,I162)*INDEX('2018 commission structure'!$A$15:$J$18,MATCH(Calculations!$E1000,'2018 commission structure'!$A$15:$A$18,0),MATCH(Calculations!W$1,'2018 commission structure'!$A$15:$J$15,0))</f>
        <v>82305.72</v>
      </c>
      <c r="X162" s="1">
        <f>IF($H162&gt;I162,MIN($H162-I162,J162-I162))*INDEX('2018 commission structure'!$A$15:$J$18,MATCH(Calculations!$E1000,'2018 commission structure'!$A$15:$A$18,0),MATCH(Calculations!X$1,'2018 commission structure'!$A$15:$J$15,0))</f>
        <v>0</v>
      </c>
      <c r="Y162" s="1">
        <f>IF($H162&gt;J162,MIN($H162-J162,K162-J162)*INDEX('2018 commission structure'!$A$15:$J$18,MATCH(Calculations!$E1000,'2018 commission structure'!$A$15:$A$18,0),MATCH(Calculations!Y$1,'2018 commission structure'!$A$15:$J$15,0)),0)</f>
        <v>0</v>
      </c>
      <c r="Z162" s="1">
        <f>IF($H162&gt;K162,MIN($H162-K162,L162-K162)*INDEX('2018 commission structure'!$A$15:$J$18,MATCH(Calculations!$E1000,'2018 commission structure'!$A$15:$A$18,0),MATCH(Calculations!Z$1,'2018 commission structure'!$A$15:$J$15,0)),0)</f>
        <v>0</v>
      </c>
      <c r="AA162" s="1">
        <f>IF($H162&gt;L162,($H162-L162)*INDEX('2018 commission structure'!$A$15:$J$18,MATCH(Calculations!$E1000,'2018 commission structure'!$A$15:$A$18,0),MATCH(Calculations!AA$1,'2018 commission structure'!$A$15:$J$15,0)),0)</f>
        <v>0</v>
      </c>
      <c r="AB162" s="1">
        <f t="shared" si="28"/>
        <v>82305.72</v>
      </c>
      <c r="AC162" s="1">
        <f t="shared" si="29"/>
        <v>199654.72</v>
      </c>
    </row>
    <row r="163" spans="1:29" x14ac:dyDescent="0.3">
      <c r="A163" s="20">
        <v>8044612831</v>
      </c>
      <c r="B163" s="1" t="s">
        <v>1750</v>
      </c>
      <c r="C163" s="1" t="s">
        <v>1749</v>
      </c>
      <c r="D163" s="1" t="s">
        <v>22532</v>
      </c>
      <c r="E163" s="1" t="s">
        <v>3</v>
      </c>
      <c r="F163" s="1">
        <v>120683</v>
      </c>
      <c r="G163" s="2">
        <v>21</v>
      </c>
      <c r="H163" s="1">
        <f>SUMIF('deals_closed '!D:D,A163,'deals_closed '!C:C)</f>
        <v>742017</v>
      </c>
      <c r="I163" s="1">
        <f>VLOOKUP(E163,'2018 commission structure'!$A$21:$I$24,9,FALSE)</f>
        <v>750000</v>
      </c>
      <c r="J163" s="1">
        <f t="shared" si="20"/>
        <v>937500</v>
      </c>
      <c r="K163" s="1">
        <f t="shared" si="21"/>
        <v>1125000</v>
      </c>
      <c r="L163" s="1">
        <f t="shared" si="22"/>
        <v>1500000</v>
      </c>
      <c r="M163" s="16">
        <f t="shared" si="23"/>
        <v>0.98935600000000001</v>
      </c>
      <c r="N163" s="1" t="str">
        <f t="shared" si="24"/>
        <v>0-100%</v>
      </c>
      <c r="O163" s="1">
        <f>MIN($I163, $H163)*INDEX( '2018 commission structure'!$A$21:$I$24,
MATCH($E163,'2018 commission structure'!$A$21:$A$24,0),MATCH(O$1,'2018 commission structure'!$A$21:$I$21,0))</f>
        <v>111302.55</v>
      </c>
      <c r="P163" s="1">
        <f>IF($H163&gt;$I163, MIN($H163-$I163, J163-$I163)*
INDEX( '2018 commission structure'!$A$21:$I$24,
MATCH($E163,'2018 commission structure'!$A$21:$A$24, 0),
MATCH(P$1,'2018 commission structure'!$A$21:$I$21, 0)), 0)</f>
        <v>0</v>
      </c>
      <c r="Q163" s="1">
        <f>IF($H163&gt;J163, MIN($H163-J163, K163-J163)*
INDEX( '2018 commission structure'!$A$21:$I$24,
MATCH($E163,'2018 commission structure'!$A$21:$A$24, 0),
MATCH(Q$1,'2018 commission structure'!$A$21:$I$21, 0)), 0)</f>
        <v>0</v>
      </c>
      <c r="R163" s="1">
        <f>IF($H163&gt;K163, MIN($H163-K163, L163-K163)*
INDEX( '2018 commission structure'!$A$21:$I$24,
MATCH($E163,'2018 commission structure'!$A$21:$A$24, 0),
MATCH(R$1,'2018 commission structure'!$A$21:$I$21, 0)), 0)</f>
        <v>0</v>
      </c>
      <c r="S163" s="1">
        <f>IF($H163&gt;L163, ($H163-L163)*
INDEX( '2018 commission structure'!$A$21:$I$24,
MATCH($E163,'2018 commission structure'!$A$21:$A$24, 0),
MATCH(S$1,'2018 commission structure'!$A$21:$I$21, 0)), 0)</f>
        <v>0</v>
      </c>
      <c r="T163" s="1">
        <f t="shared" si="25"/>
        <v>111302.55</v>
      </c>
      <c r="U163" s="1">
        <f t="shared" si="26"/>
        <v>231985.55</v>
      </c>
      <c r="V163" s="16">
        <f t="shared" si="27"/>
        <v>3.1985483578610823</v>
      </c>
      <c r="W163" s="1">
        <f>MIN(H163,I163)*INDEX('2018 commission structure'!$A$15:$J$18,MATCH(Calculations!$E94,'2018 commission structure'!$A$15:$A$18,0),MATCH(Calculations!W$1,'2018 commission structure'!$A$15:$J$15,0))</f>
        <v>89042.04</v>
      </c>
      <c r="X163" s="1">
        <f>IF($H163&gt;I163,MIN($H163-I163,J163-I163))*INDEX('2018 commission structure'!$A$15:$J$18,MATCH(Calculations!$E94,'2018 commission structure'!$A$15:$A$18,0),MATCH(Calculations!X$1,'2018 commission structure'!$A$15:$J$15,0))</f>
        <v>0</v>
      </c>
      <c r="Y163" s="1">
        <f>IF($H163&gt;J163,MIN($H163-J163,K163-J163)*INDEX('2018 commission structure'!$A$15:$J$18,MATCH(Calculations!$E94,'2018 commission structure'!$A$15:$A$18,0),MATCH(Calculations!Y$1,'2018 commission structure'!$A$15:$J$15,0)),0)</f>
        <v>0</v>
      </c>
      <c r="Z163" s="1">
        <f>IF($H163&gt;K163,MIN($H163-K163,L163-K163)*INDEX('2018 commission structure'!$A$15:$J$18,MATCH(Calculations!$E94,'2018 commission structure'!$A$15:$A$18,0),MATCH(Calculations!Z$1,'2018 commission structure'!$A$15:$J$15,0)),0)</f>
        <v>0</v>
      </c>
      <c r="AA163" s="1">
        <f>IF($H163&gt;L163,($H163-L163)*INDEX('2018 commission structure'!$A$15:$J$18,MATCH(Calculations!$E94,'2018 commission structure'!$A$15:$A$18,0),MATCH(Calculations!AA$1,'2018 commission structure'!$A$15:$J$15,0)),0)</f>
        <v>0</v>
      </c>
      <c r="AB163" s="1">
        <f t="shared" si="28"/>
        <v>89042.04</v>
      </c>
      <c r="AC163" s="1">
        <f t="shared" si="29"/>
        <v>209725.03999999998</v>
      </c>
    </row>
    <row r="164" spans="1:29" x14ac:dyDescent="0.3">
      <c r="A164" s="20">
        <v>9705650896</v>
      </c>
      <c r="B164" s="1" t="s">
        <v>599</v>
      </c>
      <c r="C164" s="1" t="s">
        <v>598</v>
      </c>
      <c r="D164" s="1" t="s">
        <v>22353</v>
      </c>
      <c r="E164" s="1" t="s">
        <v>0</v>
      </c>
      <c r="F164" s="1">
        <v>54482</v>
      </c>
      <c r="G164" s="2">
        <v>17</v>
      </c>
      <c r="H164" s="1">
        <f>SUMIF('deals_closed '!D:D,A164,'deals_closed '!C:C)</f>
        <v>623150</v>
      </c>
      <c r="I164" s="1">
        <f>VLOOKUP(E164,'2018 commission structure'!$A$21:$I$24,9,FALSE)</f>
        <v>600000</v>
      </c>
      <c r="J164" s="1">
        <f t="shared" si="20"/>
        <v>750000</v>
      </c>
      <c r="K164" s="1">
        <f t="shared" si="21"/>
        <v>900000</v>
      </c>
      <c r="L164" s="1">
        <f t="shared" si="22"/>
        <v>1200000</v>
      </c>
      <c r="M164" s="16">
        <f t="shared" si="23"/>
        <v>1.0385833333333334</v>
      </c>
      <c r="N164" s="1" t="str">
        <f t="shared" si="24"/>
        <v>100-125%</v>
      </c>
      <c r="O164" s="1">
        <f>MIN($I164, $H164)*INDEX( '2018 commission structure'!$A$21:$I$24,
MATCH($E164,'2018 commission structure'!$A$21:$A$24,0),MATCH(O$1,'2018 commission structure'!$A$21:$I$21,0))</f>
        <v>78000</v>
      </c>
      <c r="P164" s="1">
        <f>IF($H164&gt;$I164, MIN($H164-$I164, J164-$I164)*
INDEX( '2018 commission structure'!$A$21:$I$24,
MATCH($E164,'2018 commission structure'!$A$21:$A$24, 0),
MATCH(P$1,'2018 commission structure'!$A$21:$I$21, 0)), 0)</f>
        <v>3935.5000000000005</v>
      </c>
      <c r="Q164" s="1">
        <f>IF($H164&gt;J164, MIN($H164-J164, K164-J164)*
INDEX( '2018 commission structure'!$A$21:$I$24,
MATCH($E164,'2018 commission structure'!$A$21:$A$24, 0),
MATCH(Q$1,'2018 commission structure'!$A$21:$I$21, 0)), 0)</f>
        <v>0</v>
      </c>
      <c r="R164" s="1">
        <f>IF($H164&gt;K164, MIN($H164-K164, L164-K164)*
INDEX( '2018 commission structure'!$A$21:$I$24,
MATCH($E164,'2018 commission structure'!$A$21:$A$24, 0),
MATCH(R$1,'2018 commission structure'!$A$21:$I$21, 0)), 0)</f>
        <v>0</v>
      </c>
      <c r="S164" s="1">
        <f>IF($H164&gt;L164, ($H164-L164)*
INDEX( '2018 commission structure'!$A$21:$I$24,
MATCH($E164,'2018 commission structure'!$A$21:$A$24, 0),
MATCH(S$1,'2018 commission structure'!$A$21:$I$21, 0)), 0)</f>
        <v>0</v>
      </c>
      <c r="T164" s="1">
        <f t="shared" si="25"/>
        <v>81935.5</v>
      </c>
      <c r="U164" s="1">
        <f t="shared" si="26"/>
        <v>136417.5</v>
      </c>
      <c r="V164" s="16">
        <f t="shared" si="27"/>
        <v>4.567962321549655</v>
      </c>
      <c r="W164" s="1">
        <f>MIN(H164,I164)*INDEX('2018 commission structure'!$A$15:$J$18,MATCH(Calculations!$E698,'2018 commission structure'!$A$15:$A$18,0),MATCH(Calculations!W$1,'2018 commission structure'!$A$15:$J$15,0))</f>
        <v>90000</v>
      </c>
      <c r="X164" s="1">
        <f>IF($H164&gt;I164,MIN($H164-I164,J164-I164))*INDEX('2018 commission structure'!$A$15:$J$18,MATCH(Calculations!$E698,'2018 commission structure'!$A$15:$A$18,0),MATCH(Calculations!X$1,'2018 commission structure'!$A$15:$J$15,0))</f>
        <v>5093</v>
      </c>
      <c r="Y164" s="1">
        <f>IF($H164&gt;J164,MIN($H164-J164,K164-J164)*INDEX('2018 commission structure'!$A$15:$J$18,MATCH(Calculations!$E698,'2018 commission structure'!$A$15:$A$18,0),MATCH(Calculations!Y$1,'2018 commission structure'!$A$15:$J$15,0)),0)</f>
        <v>0</v>
      </c>
      <c r="Z164" s="1">
        <f>IF($H164&gt;K164,MIN($H164-K164,L164-K164)*INDEX('2018 commission structure'!$A$15:$J$18,MATCH(Calculations!$E698,'2018 commission structure'!$A$15:$A$18,0),MATCH(Calculations!Z$1,'2018 commission structure'!$A$15:$J$15,0)),0)</f>
        <v>0</v>
      </c>
      <c r="AA164" s="1">
        <f>IF($H164&gt;L164,($H164-L164)*INDEX('2018 commission structure'!$A$15:$J$18,MATCH(Calculations!$E698,'2018 commission structure'!$A$15:$A$18,0),MATCH(Calculations!AA$1,'2018 commission structure'!$A$15:$J$15,0)),0)</f>
        <v>0</v>
      </c>
      <c r="AB164" s="1">
        <f t="shared" si="28"/>
        <v>95093</v>
      </c>
      <c r="AC164" s="1">
        <f t="shared" si="29"/>
        <v>149575</v>
      </c>
    </row>
    <row r="165" spans="1:29" x14ac:dyDescent="0.3">
      <c r="A165" s="20">
        <v>7596173217</v>
      </c>
      <c r="B165" s="1" t="s">
        <v>360</v>
      </c>
      <c r="C165" s="1" t="s">
        <v>359</v>
      </c>
      <c r="D165" s="1" t="s">
        <v>22576</v>
      </c>
      <c r="E165" s="1" t="s">
        <v>3</v>
      </c>
      <c r="F165" s="1">
        <v>91764</v>
      </c>
      <c r="G165" s="2">
        <v>22</v>
      </c>
      <c r="H165" s="1">
        <f>SUMIF('deals_closed '!D:D,A165,'deals_closed '!C:C)</f>
        <v>779353</v>
      </c>
      <c r="I165" s="1">
        <f>VLOOKUP(E165,'2018 commission structure'!$A$21:$I$24,9,FALSE)</f>
        <v>750000</v>
      </c>
      <c r="J165" s="1">
        <f t="shared" si="20"/>
        <v>937500</v>
      </c>
      <c r="K165" s="1">
        <f t="shared" si="21"/>
        <v>1125000</v>
      </c>
      <c r="L165" s="1">
        <f t="shared" si="22"/>
        <v>1500000</v>
      </c>
      <c r="M165" s="16">
        <f t="shared" si="23"/>
        <v>1.0391373333333334</v>
      </c>
      <c r="N165" s="1" t="str">
        <f t="shared" si="24"/>
        <v>100-125%</v>
      </c>
      <c r="O165" s="1">
        <f>MIN($I165, $H165)*INDEX( '2018 commission structure'!$A$21:$I$24,
MATCH($E165,'2018 commission structure'!$A$21:$A$24,0),MATCH(O$1,'2018 commission structure'!$A$21:$I$21,0))</f>
        <v>112500</v>
      </c>
      <c r="P165" s="1">
        <f>IF($H165&gt;$I165, MIN($H165-$I165, J165-$I165)*
INDEX( '2018 commission structure'!$A$21:$I$24,
MATCH($E165,'2018 commission structure'!$A$21:$A$24, 0),
MATCH(P$1,'2018 commission structure'!$A$21:$I$21, 0)), 0)</f>
        <v>5577.07</v>
      </c>
      <c r="Q165" s="1">
        <f>IF($H165&gt;J165, MIN($H165-J165, K165-J165)*
INDEX( '2018 commission structure'!$A$21:$I$24,
MATCH($E165,'2018 commission structure'!$A$21:$A$24, 0),
MATCH(Q$1,'2018 commission structure'!$A$21:$I$21, 0)), 0)</f>
        <v>0</v>
      </c>
      <c r="R165" s="1">
        <f>IF($H165&gt;K165, MIN($H165-K165, L165-K165)*
INDEX( '2018 commission structure'!$A$21:$I$24,
MATCH($E165,'2018 commission structure'!$A$21:$A$24, 0),
MATCH(R$1,'2018 commission structure'!$A$21:$I$21, 0)), 0)</f>
        <v>0</v>
      </c>
      <c r="S165" s="1">
        <f>IF($H165&gt;L165, ($H165-L165)*
INDEX( '2018 commission structure'!$A$21:$I$24,
MATCH($E165,'2018 commission structure'!$A$21:$A$24, 0),
MATCH(S$1,'2018 commission structure'!$A$21:$I$21, 0)), 0)</f>
        <v>0</v>
      </c>
      <c r="T165" s="1">
        <f t="shared" si="25"/>
        <v>118077.07</v>
      </c>
      <c r="U165" s="1">
        <f t="shared" si="26"/>
        <v>209841.07</v>
      </c>
      <c r="V165" s="16">
        <f t="shared" si="27"/>
        <v>3.7140155642553672</v>
      </c>
      <c r="W165" s="1">
        <f>MIN(H165,I165)*INDEX('2018 commission structure'!$A$15:$J$18,MATCH(Calculations!$E820,'2018 commission structure'!$A$15:$A$18,0),MATCH(Calculations!W$1,'2018 commission structure'!$A$15:$J$15,0))</f>
        <v>112500</v>
      </c>
      <c r="X165" s="1">
        <f>IF($H165&gt;I165,MIN($H165-I165,J165-I165))*INDEX('2018 commission structure'!$A$15:$J$18,MATCH(Calculations!$E820,'2018 commission structure'!$A$15:$A$18,0),MATCH(Calculations!X$1,'2018 commission structure'!$A$15:$J$15,0))</f>
        <v>6457.66</v>
      </c>
      <c r="Y165" s="1">
        <f>IF($H165&gt;J165,MIN($H165-J165,K165-J165)*INDEX('2018 commission structure'!$A$15:$J$18,MATCH(Calculations!$E820,'2018 commission structure'!$A$15:$A$18,0),MATCH(Calculations!Y$1,'2018 commission structure'!$A$15:$J$15,0)),0)</f>
        <v>0</v>
      </c>
      <c r="Z165" s="1">
        <f>IF($H165&gt;K165,MIN($H165-K165,L165-K165)*INDEX('2018 commission structure'!$A$15:$J$18,MATCH(Calculations!$E820,'2018 commission structure'!$A$15:$A$18,0),MATCH(Calculations!Z$1,'2018 commission structure'!$A$15:$J$15,0)),0)</f>
        <v>0</v>
      </c>
      <c r="AA165" s="1">
        <f>IF($H165&gt;L165,($H165-L165)*INDEX('2018 commission structure'!$A$15:$J$18,MATCH(Calculations!$E820,'2018 commission structure'!$A$15:$A$18,0),MATCH(Calculations!AA$1,'2018 commission structure'!$A$15:$J$15,0)),0)</f>
        <v>0</v>
      </c>
      <c r="AB165" s="1">
        <f t="shared" si="28"/>
        <v>118957.66</v>
      </c>
      <c r="AC165" s="1">
        <f t="shared" si="29"/>
        <v>210721.66</v>
      </c>
    </row>
    <row r="166" spans="1:29" x14ac:dyDescent="0.3">
      <c r="A166" s="20">
        <v>6852060985</v>
      </c>
      <c r="B166" s="1" t="s">
        <v>1796</v>
      </c>
      <c r="C166" s="1" t="s">
        <v>1795</v>
      </c>
      <c r="D166" s="1" t="s">
        <v>22655</v>
      </c>
      <c r="E166" s="1" t="s">
        <v>0</v>
      </c>
      <c r="F166" s="1">
        <v>59859</v>
      </c>
      <c r="G166" s="2">
        <v>17</v>
      </c>
      <c r="H166" s="1">
        <f>SUMIF('deals_closed '!D:D,A166,'deals_closed '!C:C)</f>
        <v>623497</v>
      </c>
      <c r="I166" s="1">
        <f>VLOOKUP(E166,'2018 commission structure'!$A$21:$I$24,9,FALSE)</f>
        <v>600000</v>
      </c>
      <c r="J166" s="1">
        <f t="shared" si="20"/>
        <v>750000</v>
      </c>
      <c r="K166" s="1">
        <f t="shared" si="21"/>
        <v>900000</v>
      </c>
      <c r="L166" s="1">
        <f t="shared" si="22"/>
        <v>1200000</v>
      </c>
      <c r="M166" s="16">
        <f t="shared" si="23"/>
        <v>1.0391616666666668</v>
      </c>
      <c r="N166" s="1" t="str">
        <f t="shared" si="24"/>
        <v>100-125%</v>
      </c>
      <c r="O166" s="1">
        <f>MIN($I166, $H166)*INDEX( '2018 commission structure'!$A$21:$I$24,
MATCH($E166,'2018 commission structure'!$A$21:$A$24,0),MATCH(O$1,'2018 commission structure'!$A$21:$I$21,0))</f>
        <v>78000</v>
      </c>
      <c r="P166" s="1">
        <f>IF($H166&gt;$I166, MIN($H166-$I166, J166-$I166)*
INDEX( '2018 commission structure'!$A$21:$I$24,
MATCH($E166,'2018 commission structure'!$A$21:$A$24, 0),
MATCH(P$1,'2018 commission structure'!$A$21:$I$21, 0)), 0)</f>
        <v>3994.4900000000002</v>
      </c>
      <c r="Q166" s="1">
        <f>IF($H166&gt;J166, MIN($H166-J166, K166-J166)*
INDEX( '2018 commission structure'!$A$21:$I$24,
MATCH($E166,'2018 commission structure'!$A$21:$A$24, 0),
MATCH(Q$1,'2018 commission structure'!$A$21:$I$21, 0)), 0)</f>
        <v>0</v>
      </c>
      <c r="R166" s="1">
        <f>IF($H166&gt;K166, MIN($H166-K166, L166-K166)*
INDEX( '2018 commission structure'!$A$21:$I$24,
MATCH($E166,'2018 commission structure'!$A$21:$A$24, 0),
MATCH(R$1,'2018 commission structure'!$A$21:$I$21, 0)), 0)</f>
        <v>0</v>
      </c>
      <c r="S166" s="1">
        <f>IF($H166&gt;L166, ($H166-L166)*
INDEX( '2018 commission structure'!$A$21:$I$24,
MATCH($E166,'2018 commission structure'!$A$21:$A$24, 0),
MATCH(S$1,'2018 commission structure'!$A$21:$I$21, 0)), 0)</f>
        <v>0</v>
      </c>
      <c r="T166" s="1">
        <f t="shared" si="25"/>
        <v>81994.490000000005</v>
      </c>
      <c r="U166" s="1">
        <f t="shared" si="26"/>
        <v>141853.49</v>
      </c>
      <c r="V166" s="16">
        <f t="shared" si="27"/>
        <v>4.395358901638585</v>
      </c>
      <c r="W166" s="1">
        <f>MIN(H166,I166)*INDEX('2018 commission structure'!$A$15:$J$18,MATCH(Calculations!$E69,'2018 commission structure'!$A$15:$A$18,0),MATCH(Calculations!W$1,'2018 commission structure'!$A$15:$J$15,0))</f>
        <v>72000</v>
      </c>
      <c r="X166" s="1">
        <f>IF($H166&gt;I166,MIN($H166-I166,J166-I166))*INDEX('2018 commission structure'!$A$15:$J$18,MATCH(Calculations!$E69,'2018 commission structure'!$A$15:$A$18,0),MATCH(Calculations!X$1,'2018 commission structure'!$A$15:$J$15,0))</f>
        <v>3994.4900000000002</v>
      </c>
      <c r="Y166" s="1">
        <f>IF($H166&gt;J166,MIN($H166-J166,K166-J166)*INDEX('2018 commission structure'!$A$15:$J$18,MATCH(Calculations!$E69,'2018 commission structure'!$A$15:$A$18,0),MATCH(Calculations!Y$1,'2018 commission structure'!$A$15:$J$15,0)),0)</f>
        <v>0</v>
      </c>
      <c r="Z166" s="1">
        <f>IF($H166&gt;K166,MIN($H166-K166,L166-K166)*INDEX('2018 commission structure'!$A$15:$J$18,MATCH(Calculations!$E69,'2018 commission structure'!$A$15:$A$18,0),MATCH(Calculations!Z$1,'2018 commission structure'!$A$15:$J$15,0)),0)</f>
        <v>0</v>
      </c>
      <c r="AA166" s="1">
        <f>IF($H166&gt;L166,($H166-L166)*INDEX('2018 commission structure'!$A$15:$J$18,MATCH(Calculations!$E69,'2018 commission structure'!$A$15:$A$18,0),MATCH(Calculations!AA$1,'2018 commission structure'!$A$15:$J$15,0)),0)</f>
        <v>0</v>
      </c>
      <c r="AB166" s="1">
        <f t="shared" si="28"/>
        <v>75994.490000000005</v>
      </c>
      <c r="AC166" s="1">
        <f t="shared" si="29"/>
        <v>135853.49</v>
      </c>
    </row>
    <row r="167" spans="1:29" x14ac:dyDescent="0.3">
      <c r="A167" s="20">
        <v>222477806</v>
      </c>
      <c r="B167" s="1" t="s">
        <v>680</v>
      </c>
      <c r="C167" s="1" t="s">
        <v>1268</v>
      </c>
      <c r="D167" s="1" t="s">
        <v>23309</v>
      </c>
      <c r="E167" s="1" t="s">
        <v>3</v>
      </c>
      <c r="F167" s="1">
        <v>87484</v>
      </c>
      <c r="G167" s="2">
        <v>20</v>
      </c>
      <c r="H167" s="1">
        <f>SUMIF('deals_closed '!D:D,A167,'deals_closed '!C:C)</f>
        <v>699440</v>
      </c>
      <c r="I167" s="1">
        <f>VLOOKUP(E167,'2018 commission structure'!$A$21:$I$24,9,FALSE)</f>
        <v>750000</v>
      </c>
      <c r="J167" s="1">
        <f t="shared" si="20"/>
        <v>937500</v>
      </c>
      <c r="K167" s="1">
        <f t="shared" si="21"/>
        <v>1125000</v>
      </c>
      <c r="L167" s="1">
        <f t="shared" si="22"/>
        <v>1500000</v>
      </c>
      <c r="M167" s="16">
        <f t="shared" si="23"/>
        <v>0.93258666666666667</v>
      </c>
      <c r="N167" s="1" t="str">
        <f t="shared" si="24"/>
        <v>0-100%</v>
      </c>
      <c r="O167" s="1">
        <f>MIN($I167, $H167)*INDEX( '2018 commission structure'!$A$21:$I$24,
MATCH($E167,'2018 commission structure'!$A$21:$A$24,0),MATCH(O$1,'2018 commission structure'!$A$21:$I$21,0))</f>
        <v>104916</v>
      </c>
      <c r="P167" s="1">
        <f>IF($H167&gt;$I167, MIN($H167-$I167, J167-$I167)*
INDEX( '2018 commission structure'!$A$21:$I$24,
MATCH($E167,'2018 commission structure'!$A$21:$A$24, 0),
MATCH(P$1,'2018 commission structure'!$A$21:$I$21, 0)), 0)</f>
        <v>0</v>
      </c>
      <c r="Q167" s="1">
        <f>IF($H167&gt;J167, MIN($H167-J167, K167-J167)*
INDEX( '2018 commission structure'!$A$21:$I$24,
MATCH($E167,'2018 commission structure'!$A$21:$A$24, 0),
MATCH(Q$1,'2018 commission structure'!$A$21:$I$21, 0)), 0)</f>
        <v>0</v>
      </c>
      <c r="R167" s="1">
        <f>IF($H167&gt;K167, MIN($H167-K167, L167-K167)*
INDEX( '2018 commission structure'!$A$21:$I$24,
MATCH($E167,'2018 commission structure'!$A$21:$A$24, 0),
MATCH(R$1,'2018 commission structure'!$A$21:$I$21, 0)), 0)</f>
        <v>0</v>
      </c>
      <c r="S167" s="1">
        <f>IF($H167&gt;L167, ($H167-L167)*
INDEX( '2018 commission structure'!$A$21:$I$24,
MATCH($E167,'2018 commission structure'!$A$21:$A$24, 0),
MATCH(S$1,'2018 commission structure'!$A$21:$I$21, 0)), 0)</f>
        <v>0</v>
      </c>
      <c r="T167" s="1">
        <f t="shared" si="25"/>
        <v>104916</v>
      </c>
      <c r="U167" s="1">
        <f t="shared" si="26"/>
        <v>192400</v>
      </c>
      <c r="V167" s="16">
        <f t="shared" si="27"/>
        <v>3.6353430353430354</v>
      </c>
      <c r="W167" s="1">
        <f>MIN(H167,I167)*INDEX('2018 commission structure'!$A$15:$J$18,MATCH(Calculations!$E350,'2018 commission structure'!$A$15:$A$18,0),MATCH(Calculations!W$1,'2018 commission structure'!$A$15:$J$15,0))</f>
        <v>104916</v>
      </c>
      <c r="X167" s="1">
        <f>IF($H167&gt;I167,MIN($H167-I167,J167-I167))*INDEX('2018 commission structure'!$A$15:$J$18,MATCH(Calculations!$E350,'2018 commission structure'!$A$15:$A$18,0),MATCH(Calculations!X$1,'2018 commission structure'!$A$15:$J$15,0))</f>
        <v>0</v>
      </c>
      <c r="Y167" s="1">
        <f>IF($H167&gt;J167,MIN($H167-J167,K167-J167)*INDEX('2018 commission structure'!$A$15:$J$18,MATCH(Calculations!$E350,'2018 commission structure'!$A$15:$A$18,0),MATCH(Calculations!Y$1,'2018 commission structure'!$A$15:$J$15,0)),0)</f>
        <v>0</v>
      </c>
      <c r="Z167" s="1">
        <f>IF($H167&gt;K167,MIN($H167-K167,L167-K167)*INDEX('2018 commission structure'!$A$15:$J$18,MATCH(Calculations!$E350,'2018 commission structure'!$A$15:$A$18,0),MATCH(Calculations!Z$1,'2018 commission structure'!$A$15:$J$15,0)),0)</f>
        <v>0</v>
      </c>
      <c r="AA167" s="1">
        <f>IF($H167&gt;L167,($H167-L167)*INDEX('2018 commission structure'!$A$15:$J$18,MATCH(Calculations!$E350,'2018 commission structure'!$A$15:$A$18,0),MATCH(Calculations!AA$1,'2018 commission structure'!$A$15:$J$15,0)),0)</f>
        <v>0</v>
      </c>
      <c r="AB167" s="1">
        <f t="shared" si="28"/>
        <v>104916</v>
      </c>
      <c r="AC167" s="1">
        <f t="shared" si="29"/>
        <v>192400</v>
      </c>
    </row>
    <row r="168" spans="1:29" x14ac:dyDescent="0.3">
      <c r="A168" s="20">
        <v>2958692264</v>
      </c>
      <c r="B168" s="1" t="s">
        <v>261</v>
      </c>
      <c r="C168" s="1" t="s">
        <v>260</v>
      </c>
      <c r="D168" s="1" t="s">
        <v>22919</v>
      </c>
      <c r="E168" s="1" t="s">
        <v>12</v>
      </c>
      <c r="F168" s="1">
        <v>43860</v>
      </c>
      <c r="G168" s="2">
        <v>16</v>
      </c>
      <c r="H168" s="1">
        <f>SUMIF('deals_closed '!D:D,A168,'deals_closed '!C:C)</f>
        <v>519595</v>
      </c>
      <c r="I168" s="1">
        <f>VLOOKUP(E168,'2018 commission structure'!$A$21:$I$24,9,FALSE)</f>
        <v>500000</v>
      </c>
      <c r="J168" s="1">
        <f t="shared" si="20"/>
        <v>625000</v>
      </c>
      <c r="K168" s="1">
        <f t="shared" si="21"/>
        <v>750000</v>
      </c>
      <c r="L168" s="1">
        <f t="shared" si="22"/>
        <v>1000000</v>
      </c>
      <c r="M168" s="16">
        <f t="shared" si="23"/>
        <v>1.0391900000000001</v>
      </c>
      <c r="N168" s="1" t="str">
        <f t="shared" si="24"/>
        <v>100-125%</v>
      </c>
      <c r="O168" s="1">
        <f>MIN($I168, $H168)*INDEX( '2018 commission structure'!$A$21:$I$24,
MATCH($E168,'2018 commission structure'!$A$21:$A$24,0),MATCH(O$1,'2018 commission structure'!$A$21:$I$21,0))</f>
        <v>50000</v>
      </c>
      <c r="P168" s="1">
        <f>IF($H168&gt;$I168, MIN($H168-$I168, J168-$I168)*
INDEX( '2018 commission structure'!$A$21:$I$24,
MATCH($E168,'2018 commission structure'!$A$21:$A$24, 0),
MATCH(P$1,'2018 commission structure'!$A$21:$I$21, 0)), 0)</f>
        <v>2939.25</v>
      </c>
      <c r="Q168" s="1">
        <f>IF($H168&gt;J168, MIN($H168-J168, K168-J168)*
INDEX( '2018 commission structure'!$A$21:$I$24,
MATCH($E168,'2018 commission structure'!$A$21:$A$24, 0),
MATCH(Q$1,'2018 commission structure'!$A$21:$I$21, 0)), 0)</f>
        <v>0</v>
      </c>
      <c r="R168" s="1">
        <f>IF($H168&gt;K168, MIN($H168-K168, L168-K168)*
INDEX( '2018 commission structure'!$A$21:$I$24,
MATCH($E168,'2018 commission structure'!$A$21:$A$24, 0),
MATCH(R$1,'2018 commission structure'!$A$21:$I$21, 0)), 0)</f>
        <v>0</v>
      </c>
      <c r="S168" s="1">
        <f>IF($H168&gt;L168, ($H168-L168)*
INDEX( '2018 commission structure'!$A$21:$I$24,
MATCH($E168,'2018 commission structure'!$A$21:$A$24, 0),
MATCH(S$1,'2018 commission structure'!$A$21:$I$21, 0)), 0)</f>
        <v>0</v>
      </c>
      <c r="T168" s="1">
        <f t="shared" si="25"/>
        <v>52939.25</v>
      </c>
      <c r="U168" s="1">
        <f t="shared" si="26"/>
        <v>96799.25</v>
      </c>
      <c r="V168" s="16">
        <f t="shared" si="27"/>
        <v>5.3677585311869667</v>
      </c>
      <c r="W168" s="1">
        <f>MIN(H168,I168)*INDEX('2018 commission structure'!$A$15:$J$18,MATCH(Calculations!$E871,'2018 commission structure'!$A$15:$A$18,0),MATCH(Calculations!W$1,'2018 commission structure'!$A$15:$J$15,0))</f>
        <v>75000</v>
      </c>
      <c r="X168" s="1">
        <f>IF($H168&gt;I168,MIN($H168-I168,J168-I168))*INDEX('2018 commission structure'!$A$15:$J$18,MATCH(Calculations!$E871,'2018 commission structure'!$A$15:$A$18,0),MATCH(Calculations!X$1,'2018 commission structure'!$A$15:$J$15,0))</f>
        <v>3527.1</v>
      </c>
      <c r="Y168" s="1">
        <f>IF($H168&gt;J168,MIN($H168-J168,K168-J168)*INDEX('2018 commission structure'!$A$15:$J$18,MATCH(Calculations!$E871,'2018 commission structure'!$A$15:$A$18,0),MATCH(Calculations!Y$1,'2018 commission structure'!$A$15:$J$15,0)),0)</f>
        <v>0</v>
      </c>
      <c r="Z168" s="1">
        <f>IF($H168&gt;K168,MIN($H168-K168,L168-K168)*INDEX('2018 commission structure'!$A$15:$J$18,MATCH(Calculations!$E871,'2018 commission structure'!$A$15:$A$18,0),MATCH(Calculations!Z$1,'2018 commission structure'!$A$15:$J$15,0)),0)</f>
        <v>0</v>
      </c>
      <c r="AA168" s="1">
        <f>IF($H168&gt;L168,($H168-L168)*INDEX('2018 commission structure'!$A$15:$J$18,MATCH(Calculations!$E871,'2018 commission structure'!$A$15:$A$18,0),MATCH(Calculations!AA$1,'2018 commission structure'!$A$15:$J$15,0)),0)</f>
        <v>0</v>
      </c>
      <c r="AB168" s="1">
        <f t="shared" si="28"/>
        <v>78527.100000000006</v>
      </c>
      <c r="AC168" s="1">
        <f t="shared" si="29"/>
        <v>122387.1</v>
      </c>
    </row>
    <row r="169" spans="1:29" x14ac:dyDescent="0.3">
      <c r="A169" s="20">
        <v>85304042</v>
      </c>
      <c r="B169" s="1" t="s">
        <v>1860</v>
      </c>
      <c r="C169" s="1" t="s">
        <v>1859</v>
      </c>
      <c r="D169" s="1" t="s">
        <v>23320</v>
      </c>
      <c r="E169" s="1" t="s">
        <v>0</v>
      </c>
      <c r="F169" s="1">
        <v>69710</v>
      </c>
      <c r="G169" s="2">
        <v>18</v>
      </c>
      <c r="H169" s="1">
        <f>SUMIF('deals_closed '!D:D,A169,'deals_closed '!C:C)</f>
        <v>624543</v>
      </c>
      <c r="I169" s="1">
        <f>VLOOKUP(E169,'2018 commission structure'!$A$21:$I$24,9,FALSE)</f>
        <v>600000</v>
      </c>
      <c r="J169" s="1">
        <f t="shared" si="20"/>
        <v>750000</v>
      </c>
      <c r="K169" s="1">
        <f t="shared" si="21"/>
        <v>900000</v>
      </c>
      <c r="L169" s="1">
        <f t="shared" si="22"/>
        <v>1200000</v>
      </c>
      <c r="M169" s="16">
        <f t="shared" si="23"/>
        <v>1.040905</v>
      </c>
      <c r="N169" s="1" t="str">
        <f t="shared" si="24"/>
        <v>100-125%</v>
      </c>
      <c r="O169" s="1">
        <f>MIN($I169, $H169)*INDEX( '2018 commission structure'!$A$21:$I$24,
MATCH($E169,'2018 commission structure'!$A$21:$A$24,0),MATCH(O$1,'2018 commission structure'!$A$21:$I$21,0))</f>
        <v>78000</v>
      </c>
      <c r="P169" s="1">
        <f>IF($H169&gt;$I169, MIN($H169-$I169, J169-$I169)*
INDEX( '2018 commission structure'!$A$21:$I$24,
MATCH($E169,'2018 commission structure'!$A$21:$A$24, 0),
MATCH(P$1,'2018 commission structure'!$A$21:$I$21, 0)), 0)</f>
        <v>4172.3100000000004</v>
      </c>
      <c r="Q169" s="1">
        <f>IF($H169&gt;J169, MIN($H169-J169, K169-J169)*
INDEX( '2018 commission structure'!$A$21:$I$24,
MATCH($E169,'2018 commission structure'!$A$21:$A$24, 0),
MATCH(Q$1,'2018 commission structure'!$A$21:$I$21, 0)), 0)</f>
        <v>0</v>
      </c>
      <c r="R169" s="1">
        <f>IF($H169&gt;K169, MIN($H169-K169, L169-K169)*
INDEX( '2018 commission structure'!$A$21:$I$24,
MATCH($E169,'2018 commission structure'!$A$21:$A$24, 0),
MATCH(R$1,'2018 commission structure'!$A$21:$I$21, 0)), 0)</f>
        <v>0</v>
      </c>
      <c r="S169" s="1">
        <f>IF($H169&gt;L169, ($H169-L169)*
INDEX( '2018 commission structure'!$A$21:$I$24,
MATCH($E169,'2018 commission structure'!$A$21:$A$24, 0),
MATCH(S$1,'2018 commission structure'!$A$21:$I$21, 0)), 0)</f>
        <v>0</v>
      </c>
      <c r="T169" s="1">
        <f t="shared" si="25"/>
        <v>82172.31</v>
      </c>
      <c r="U169" s="1">
        <f t="shared" si="26"/>
        <v>151882.31</v>
      </c>
      <c r="V169" s="16">
        <f t="shared" si="27"/>
        <v>4.1120193655205801</v>
      </c>
      <c r="W169" s="1">
        <f>MIN(H169,I169)*INDEX('2018 commission structure'!$A$15:$J$18,MATCH(Calculations!$E33,'2018 commission structure'!$A$15:$A$18,0),MATCH(Calculations!W$1,'2018 commission structure'!$A$15:$J$15,0))</f>
        <v>90000</v>
      </c>
      <c r="X169" s="1">
        <f>IF($H169&gt;I169,MIN($H169-I169,J169-I169))*INDEX('2018 commission structure'!$A$15:$J$18,MATCH(Calculations!$E33,'2018 commission structure'!$A$15:$A$18,0),MATCH(Calculations!X$1,'2018 commission structure'!$A$15:$J$15,0))</f>
        <v>4417.74</v>
      </c>
      <c r="Y169" s="1">
        <f>IF($H169&gt;J169,MIN($H169-J169,K169-J169)*INDEX('2018 commission structure'!$A$15:$J$18,MATCH(Calculations!$E33,'2018 commission structure'!$A$15:$A$18,0),MATCH(Calculations!Y$1,'2018 commission structure'!$A$15:$J$15,0)),0)</f>
        <v>0</v>
      </c>
      <c r="Z169" s="1">
        <f>IF($H169&gt;K169,MIN($H169-K169,L169-K169)*INDEX('2018 commission structure'!$A$15:$J$18,MATCH(Calculations!$E33,'2018 commission structure'!$A$15:$A$18,0),MATCH(Calculations!Z$1,'2018 commission structure'!$A$15:$J$15,0)),0)</f>
        <v>0</v>
      </c>
      <c r="AA169" s="1">
        <f>IF($H169&gt;L169,($H169-L169)*INDEX('2018 commission structure'!$A$15:$J$18,MATCH(Calculations!$E33,'2018 commission structure'!$A$15:$A$18,0),MATCH(Calculations!AA$1,'2018 commission structure'!$A$15:$J$15,0)),0)</f>
        <v>0</v>
      </c>
      <c r="AB169" s="1">
        <f t="shared" si="28"/>
        <v>94417.74</v>
      </c>
      <c r="AC169" s="1">
        <f t="shared" si="29"/>
        <v>164127.74</v>
      </c>
    </row>
    <row r="170" spans="1:29" x14ac:dyDescent="0.3">
      <c r="A170" s="20">
        <v>8115985503</v>
      </c>
      <c r="B170" s="1" t="s">
        <v>124</v>
      </c>
      <c r="C170" s="1" t="s">
        <v>123</v>
      </c>
      <c r="D170" s="1" t="s">
        <v>22524</v>
      </c>
      <c r="E170" s="1" t="s">
        <v>0</v>
      </c>
      <c r="F170" s="1">
        <v>72028</v>
      </c>
      <c r="G170" s="2">
        <v>19</v>
      </c>
      <c r="H170" s="1">
        <f>SUMIF('deals_closed '!D:D,A170,'deals_closed '!C:C)</f>
        <v>624725</v>
      </c>
      <c r="I170" s="1">
        <f>VLOOKUP(E170,'2018 commission structure'!$A$21:$I$24,9,FALSE)</f>
        <v>600000</v>
      </c>
      <c r="J170" s="1">
        <f t="shared" si="20"/>
        <v>750000</v>
      </c>
      <c r="K170" s="1">
        <f t="shared" si="21"/>
        <v>900000</v>
      </c>
      <c r="L170" s="1">
        <f t="shared" si="22"/>
        <v>1200000</v>
      </c>
      <c r="M170" s="16">
        <f t="shared" si="23"/>
        <v>1.0412083333333333</v>
      </c>
      <c r="N170" s="1" t="str">
        <f t="shared" si="24"/>
        <v>100-125%</v>
      </c>
      <c r="O170" s="1">
        <f>MIN($I170, $H170)*INDEX( '2018 commission structure'!$A$21:$I$24,
MATCH($E170,'2018 commission structure'!$A$21:$A$24,0),MATCH(O$1,'2018 commission structure'!$A$21:$I$21,0))</f>
        <v>78000</v>
      </c>
      <c r="P170" s="1">
        <f>IF($H170&gt;$I170, MIN($H170-$I170, J170-$I170)*
INDEX( '2018 commission structure'!$A$21:$I$24,
MATCH($E170,'2018 commission structure'!$A$21:$A$24, 0),
MATCH(P$1,'2018 commission structure'!$A$21:$I$21, 0)), 0)</f>
        <v>4203.25</v>
      </c>
      <c r="Q170" s="1">
        <f>IF($H170&gt;J170, MIN($H170-J170, K170-J170)*
INDEX( '2018 commission structure'!$A$21:$I$24,
MATCH($E170,'2018 commission structure'!$A$21:$A$24, 0),
MATCH(Q$1,'2018 commission structure'!$A$21:$I$21, 0)), 0)</f>
        <v>0</v>
      </c>
      <c r="R170" s="1">
        <f>IF($H170&gt;K170, MIN($H170-K170, L170-K170)*
INDEX( '2018 commission structure'!$A$21:$I$24,
MATCH($E170,'2018 commission structure'!$A$21:$A$24, 0),
MATCH(R$1,'2018 commission structure'!$A$21:$I$21, 0)), 0)</f>
        <v>0</v>
      </c>
      <c r="S170" s="1">
        <f>IF($H170&gt;L170, ($H170-L170)*
INDEX( '2018 commission structure'!$A$21:$I$24,
MATCH($E170,'2018 commission structure'!$A$21:$A$24, 0),
MATCH(S$1,'2018 commission structure'!$A$21:$I$21, 0)), 0)</f>
        <v>0</v>
      </c>
      <c r="T170" s="1">
        <f t="shared" si="25"/>
        <v>82203.25</v>
      </c>
      <c r="U170" s="1">
        <f t="shared" si="26"/>
        <v>154231.25</v>
      </c>
      <c r="V170" s="16">
        <f t="shared" si="27"/>
        <v>4.050573408437006</v>
      </c>
      <c r="W170" s="1">
        <f>MIN(H170,I170)*INDEX('2018 commission structure'!$A$15:$J$18,MATCH(Calculations!$E941,'2018 commission structure'!$A$15:$A$18,0),MATCH(Calculations!W$1,'2018 commission structure'!$A$15:$J$15,0))</f>
        <v>72000</v>
      </c>
      <c r="X170" s="1">
        <f>IF($H170&gt;I170,MIN($H170-I170,J170-I170))*INDEX('2018 commission structure'!$A$15:$J$18,MATCH(Calculations!$E941,'2018 commission structure'!$A$15:$A$18,0),MATCH(Calculations!X$1,'2018 commission structure'!$A$15:$J$15,0))</f>
        <v>4203.25</v>
      </c>
      <c r="Y170" s="1">
        <f>IF($H170&gt;J170,MIN($H170-J170,K170-J170)*INDEX('2018 commission structure'!$A$15:$J$18,MATCH(Calculations!$E941,'2018 commission structure'!$A$15:$A$18,0),MATCH(Calculations!Y$1,'2018 commission structure'!$A$15:$J$15,0)),0)</f>
        <v>0</v>
      </c>
      <c r="Z170" s="1">
        <f>IF($H170&gt;K170,MIN($H170-K170,L170-K170)*INDEX('2018 commission structure'!$A$15:$J$18,MATCH(Calculations!$E941,'2018 commission structure'!$A$15:$A$18,0),MATCH(Calculations!Z$1,'2018 commission structure'!$A$15:$J$15,0)),0)</f>
        <v>0</v>
      </c>
      <c r="AA170" s="1">
        <f>IF($H170&gt;L170,($H170-L170)*INDEX('2018 commission structure'!$A$15:$J$18,MATCH(Calculations!$E941,'2018 commission structure'!$A$15:$A$18,0),MATCH(Calculations!AA$1,'2018 commission structure'!$A$15:$J$15,0)),0)</f>
        <v>0</v>
      </c>
      <c r="AB170" s="1">
        <f t="shared" si="28"/>
        <v>76203.25</v>
      </c>
      <c r="AC170" s="1">
        <f t="shared" si="29"/>
        <v>148231.25</v>
      </c>
    </row>
    <row r="171" spans="1:29" x14ac:dyDescent="0.3">
      <c r="A171" s="20">
        <v>9089601147</v>
      </c>
      <c r="B171" s="1" t="s">
        <v>1649</v>
      </c>
      <c r="C171" s="1" t="s">
        <v>1648</v>
      </c>
      <c r="D171" s="1" t="s">
        <v>22419</v>
      </c>
      <c r="E171" s="1" t="s">
        <v>0</v>
      </c>
      <c r="F171" s="1">
        <v>70306</v>
      </c>
      <c r="G171" s="2">
        <v>17</v>
      </c>
      <c r="H171" s="1">
        <f>SUMIF('deals_closed '!D:D,A171,'deals_closed '!C:C)</f>
        <v>518120</v>
      </c>
      <c r="I171" s="1">
        <f>VLOOKUP(E171,'2018 commission structure'!$A$21:$I$24,9,FALSE)</f>
        <v>600000</v>
      </c>
      <c r="J171" s="1">
        <f t="shared" si="20"/>
        <v>750000</v>
      </c>
      <c r="K171" s="1">
        <f t="shared" si="21"/>
        <v>900000</v>
      </c>
      <c r="L171" s="1">
        <f t="shared" si="22"/>
        <v>1200000</v>
      </c>
      <c r="M171" s="16">
        <f t="shared" si="23"/>
        <v>0.86353333333333337</v>
      </c>
      <c r="N171" s="1" t="str">
        <f t="shared" si="24"/>
        <v>0-100%</v>
      </c>
      <c r="O171" s="1">
        <f>MIN($I171, $H171)*INDEX( '2018 commission structure'!$A$21:$I$24,
MATCH($E171,'2018 commission structure'!$A$21:$A$24,0),MATCH(O$1,'2018 commission structure'!$A$21:$I$21,0))</f>
        <v>67355.600000000006</v>
      </c>
      <c r="P171" s="1">
        <f>IF($H171&gt;$I171, MIN($H171-$I171, J171-$I171)*
INDEX( '2018 commission structure'!$A$21:$I$24,
MATCH($E171,'2018 commission structure'!$A$21:$A$24, 0),
MATCH(P$1,'2018 commission structure'!$A$21:$I$21, 0)), 0)</f>
        <v>0</v>
      </c>
      <c r="Q171" s="1">
        <f>IF($H171&gt;J171, MIN($H171-J171, K171-J171)*
INDEX( '2018 commission structure'!$A$21:$I$24,
MATCH($E171,'2018 commission structure'!$A$21:$A$24, 0),
MATCH(Q$1,'2018 commission structure'!$A$21:$I$21, 0)), 0)</f>
        <v>0</v>
      </c>
      <c r="R171" s="1">
        <f>IF($H171&gt;K171, MIN($H171-K171, L171-K171)*
INDEX( '2018 commission structure'!$A$21:$I$24,
MATCH($E171,'2018 commission structure'!$A$21:$A$24, 0),
MATCH(R$1,'2018 commission structure'!$A$21:$I$21, 0)), 0)</f>
        <v>0</v>
      </c>
      <c r="S171" s="1">
        <f>IF($H171&gt;L171, ($H171-L171)*
INDEX( '2018 commission structure'!$A$21:$I$24,
MATCH($E171,'2018 commission structure'!$A$21:$A$24, 0),
MATCH(S$1,'2018 commission structure'!$A$21:$I$21, 0)), 0)</f>
        <v>0</v>
      </c>
      <c r="T171" s="1">
        <f t="shared" si="25"/>
        <v>67355.600000000006</v>
      </c>
      <c r="U171" s="1">
        <f t="shared" si="26"/>
        <v>137661.6</v>
      </c>
      <c r="V171" s="16">
        <f t="shared" si="27"/>
        <v>3.7637220546615757</v>
      </c>
      <c r="W171" s="1">
        <f>MIN(H171,I171)*INDEX('2018 commission structure'!$A$15:$J$18,MATCH(Calculations!$E149,'2018 commission structure'!$A$15:$A$18,0),MATCH(Calculations!W$1,'2018 commission structure'!$A$15:$J$15,0))</f>
        <v>77718</v>
      </c>
      <c r="X171" s="1">
        <f>IF($H171&gt;I171,MIN($H171-I171,J171-I171))*INDEX('2018 commission structure'!$A$15:$J$18,MATCH(Calculations!$E149,'2018 commission structure'!$A$15:$A$18,0),MATCH(Calculations!X$1,'2018 commission structure'!$A$15:$J$15,0))</f>
        <v>0</v>
      </c>
      <c r="Y171" s="1">
        <f>IF($H171&gt;J171,MIN($H171-J171,K171-J171)*INDEX('2018 commission structure'!$A$15:$J$18,MATCH(Calculations!$E149,'2018 commission structure'!$A$15:$A$18,0),MATCH(Calculations!Y$1,'2018 commission structure'!$A$15:$J$15,0)),0)</f>
        <v>0</v>
      </c>
      <c r="Z171" s="1">
        <f>IF($H171&gt;K171,MIN($H171-K171,L171-K171)*INDEX('2018 commission structure'!$A$15:$J$18,MATCH(Calculations!$E149,'2018 commission structure'!$A$15:$A$18,0),MATCH(Calculations!Z$1,'2018 commission structure'!$A$15:$J$15,0)),0)</f>
        <v>0</v>
      </c>
      <c r="AA171" s="1">
        <f>IF($H171&gt;L171,($H171-L171)*INDEX('2018 commission structure'!$A$15:$J$18,MATCH(Calculations!$E149,'2018 commission structure'!$A$15:$A$18,0),MATCH(Calculations!AA$1,'2018 commission structure'!$A$15:$J$15,0)),0)</f>
        <v>0</v>
      </c>
      <c r="AB171" s="1">
        <f t="shared" si="28"/>
        <v>77718</v>
      </c>
      <c r="AC171" s="1">
        <f t="shared" si="29"/>
        <v>148024</v>
      </c>
    </row>
    <row r="172" spans="1:29" x14ac:dyDescent="0.3">
      <c r="A172" s="20">
        <v>8905919081</v>
      </c>
      <c r="B172" s="1" t="s">
        <v>562</v>
      </c>
      <c r="C172" s="1" t="s">
        <v>561</v>
      </c>
      <c r="D172" s="1" t="s">
        <v>22434</v>
      </c>
      <c r="E172" s="1" t="s">
        <v>0</v>
      </c>
      <c r="F172" s="1">
        <v>63201</v>
      </c>
      <c r="G172" s="2">
        <v>16</v>
      </c>
      <c r="H172" s="1">
        <f>SUMIF('deals_closed '!D:D,A172,'deals_closed '!C:C)</f>
        <v>521382</v>
      </c>
      <c r="I172" s="1">
        <f>VLOOKUP(E172,'2018 commission structure'!$A$21:$I$24,9,FALSE)</f>
        <v>600000</v>
      </c>
      <c r="J172" s="1">
        <f t="shared" si="20"/>
        <v>750000</v>
      </c>
      <c r="K172" s="1">
        <f t="shared" si="21"/>
        <v>900000</v>
      </c>
      <c r="L172" s="1">
        <f t="shared" si="22"/>
        <v>1200000</v>
      </c>
      <c r="M172" s="16">
        <f t="shared" si="23"/>
        <v>0.86897000000000002</v>
      </c>
      <c r="N172" s="1" t="str">
        <f t="shared" si="24"/>
        <v>0-100%</v>
      </c>
      <c r="O172" s="1">
        <f>MIN($I172, $H172)*INDEX( '2018 commission structure'!$A$21:$I$24,
MATCH($E172,'2018 commission structure'!$A$21:$A$24,0),MATCH(O$1,'2018 commission structure'!$A$21:$I$21,0))</f>
        <v>67779.66</v>
      </c>
      <c r="P172" s="1">
        <f>IF($H172&gt;$I172, MIN($H172-$I172, J172-$I172)*
INDEX( '2018 commission structure'!$A$21:$I$24,
MATCH($E172,'2018 commission structure'!$A$21:$A$24, 0),
MATCH(P$1,'2018 commission structure'!$A$21:$I$21, 0)), 0)</f>
        <v>0</v>
      </c>
      <c r="Q172" s="1">
        <f>IF($H172&gt;J172, MIN($H172-J172, K172-J172)*
INDEX( '2018 commission structure'!$A$21:$I$24,
MATCH($E172,'2018 commission structure'!$A$21:$A$24, 0),
MATCH(Q$1,'2018 commission structure'!$A$21:$I$21, 0)), 0)</f>
        <v>0</v>
      </c>
      <c r="R172" s="1">
        <f>IF($H172&gt;K172, MIN($H172-K172, L172-K172)*
INDEX( '2018 commission structure'!$A$21:$I$24,
MATCH($E172,'2018 commission structure'!$A$21:$A$24, 0),
MATCH(R$1,'2018 commission structure'!$A$21:$I$21, 0)), 0)</f>
        <v>0</v>
      </c>
      <c r="S172" s="1">
        <f>IF($H172&gt;L172, ($H172-L172)*
INDEX( '2018 commission structure'!$A$21:$I$24,
MATCH($E172,'2018 commission structure'!$A$21:$A$24, 0),
MATCH(S$1,'2018 commission structure'!$A$21:$I$21, 0)), 0)</f>
        <v>0</v>
      </c>
      <c r="T172" s="1">
        <f t="shared" si="25"/>
        <v>67779.66</v>
      </c>
      <c r="U172" s="1">
        <f t="shared" si="26"/>
        <v>130980.66</v>
      </c>
      <c r="V172" s="16">
        <f t="shared" si="27"/>
        <v>3.9806029378688423</v>
      </c>
      <c r="W172" s="1">
        <f>MIN(H172,I172)*INDEX('2018 commission structure'!$A$15:$J$18,MATCH(Calculations!$E717,'2018 commission structure'!$A$15:$A$18,0),MATCH(Calculations!W$1,'2018 commission structure'!$A$15:$J$15,0))</f>
        <v>78207.3</v>
      </c>
      <c r="X172" s="1">
        <f>IF($H172&gt;I172,MIN($H172-I172,J172-I172))*INDEX('2018 commission structure'!$A$15:$J$18,MATCH(Calculations!$E717,'2018 commission structure'!$A$15:$A$18,0),MATCH(Calculations!X$1,'2018 commission structure'!$A$15:$J$15,0))</f>
        <v>0</v>
      </c>
      <c r="Y172" s="1">
        <f>IF($H172&gt;J172,MIN($H172-J172,K172-J172)*INDEX('2018 commission structure'!$A$15:$J$18,MATCH(Calculations!$E717,'2018 commission structure'!$A$15:$A$18,0),MATCH(Calculations!Y$1,'2018 commission structure'!$A$15:$J$15,0)),0)</f>
        <v>0</v>
      </c>
      <c r="Z172" s="1">
        <f>IF($H172&gt;K172,MIN($H172-K172,L172-K172)*INDEX('2018 commission structure'!$A$15:$J$18,MATCH(Calculations!$E717,'2018 commission structure'!$A$15:$A$18,0),MATCH(Calculations!Z$1,'2018 commission structure'!$A$15:$J$15,0)),0)</f>
        <v>0</v>
      </c>
      <c r="AA172" s="1">
        <f>IF($H172&gt;L172,($H172-L172)*INDEX('2018 commission structure'!$A$15:$J$18,MATCH(Calculations!$E717,'2018 commission structure'!$A$15:$A$18,0),MATCH(Calculations!AA$1,'2018 commission structure'!$A$15:$J$15,0)),0)</f>
        <v>0</v>
      </c>
      <c r="AB172" s="1">
        <f t="shared" si="28"/>
        <v>78207.3</v>
      </c>
      <c r="AC172" s="1">
        <f t="shared" si="29"/>
        <v>141408.29999999999</v>
      </c>
    </row>
    <row r="173" spans="1:29" x14ac:dyDescent="0.3">
      <c r="A173" s="20">
        <v>8189289020</v>
      </c>
      <c r="B173" s="1" t="s">
        <v>1261</v>
      </c>
      <c r="C173" s="1" t="s">
        <v>1260</v>
      </c>
      <c r="D173" s="1" t="s">
        <v>22514</v>
      </c>
      <c r="E173" s="1" t="s">
        <v>3</v>
      </c>
      <c r="F173" s="1">
        <v>112300</v>
      </c>
      <c r="G173" s="2">
        <v>22</v>
      </c>
      <c r="H173" s="1">
        <f>SUMIF('deals_closed '!D:D,A173,'deals_closed '!C:C)</f>
        <v>780989</v>
      </c>
      <c r="I173" s="1">
        <f>VLOOKUP(E173,'2018 commission structure'!$A$21:$I$24,9,FALSE)</f>
        <v>750000</v>
      </c>
      <c r="J173" s="1">
        <f t="shared" si="20"/>
        <v>937500</v>
      </c>
      <c r="K173" s="1">
        <f t="shared" si="21"/>
        <v>1125000</v>
      </c>
      <c r="L173" s="1">
        <f t="shared" si="22"/>
        <v>1500000</v>
      </c>
      <c r="M173" s="16">
        <f t="shared" si="23"/>
        <v>1.0413186666666667</v>
      </c>
      <c r="N173" s="1" t="str">
        <f t="shared" si="24"/>
        <v>100-125%</v>
      </c>
      <c r="O173" s="1">
        <f>MIN($I173, $H173)*INDEX( '2018 commission structure'!$A$21:$I$24,
MATCH($E173,'2018 commission structure'!$A$21:$A$24,0),MATCH(O$1,'2018 commission structure'!$A$21:$I$21,0))</f>
        <v>112500</v>
      </c>
      <c r="P173" s="1">
        <f>IF($H173&gt;$I173, MIN($H173-$I173, J173-$I173)*
INDEX( '2018 commission structure'!$A$21:$I$24,
MATCH($E173,'2018 commission structure'!$A$21:$A$24, 0),
MATCH(P$1,'2018 commission structure'!$A$21:$I$21, 0)), 0)</f>
        <v>5887.91</v>
      </c>
      <c r="Q173" s="1">
        <f>IF($H173&gt;J173, MIN($H173-J173, K173-J173)*
INDEX( '2018 commission structure'!$A$21:$I$24,
MATCH($E173,'2018 commission structure'!$A$21:$A$24, 0),
MATCH(Q$1,'2018 commission structure'!$A$21:$I$21, 0)), 0)</f>
        <v>0</v>
      </c>
      <c r="R173" s="1">
        <f>IF($H173&gt;K173, MIN($H173-K173, L173-K173)*
INDEX( '2018 commission structure'!$A$21:$I$24,
MATCH($E173,'2018 commission structure'!$A$21:$A$24, 0),
MATCH(R$1,'2018 commission structure'!$A$21:$I$21, 0)), 0)</f>
        <v>0</v>
      </c>
      <c r="S173" s="1">
        <f>IF($H173&gt;L173, ($H173-L173)*
INDEX( '2018 commission structure'!$A$21:$I$24,
MATCH($E173,'2018 commission structure'!$A$21:$A$24, 0),
MATCH(S$1,'2018 commission structure'!$A$21:$I$21, 0)), 0)</f>
        <v>0</v>
      </c>
      <c r="T173" s="1">
        <f t="shared" si="25"/>
        <v>118387.91</v>
      </c>
      <c r="U173" s="1">
        <f t="shared" si="26"/>
        <v>230687.91</v>
      </c>
      <c r="V173" s="16">
        <f t="shared" si="27"/>
        <v>3.3854786754971249</v>
      </c>
      <c r="W173" s="1">
        <f>MIN(H173,I173)*INDEX('2018 commission structure'!$A$15:$J$18,MATCH(Calculations!$E354,'2018 commission structure'!$A$15:$A$18,0),MATCH(Calculations!W$1,'2018 commission structure'!$A$15:$J$15,0))</f>
        <v>112500</v>
      </c>
      <c r="X173" s="1">
        <f>IF($H173&gt;I173,MIN($H173-I173,J173-I173))*INDEX('2018 commission structure'!$A$15:$J$18,MATCH(Calculations!$E354,'2018 commission structure'!$A$15:$A$18,0),MATCH(Calculations!X$1,'2018 commission structure'!$A$15:$J$15,0))</f>
        <v>5578.0199999999995</v>
      </c>
      <c r="Y173" s="1">
        <f>IF($H173&gt;J173,MIN($H173-J173,K173-J173)*INDEX('2018 commission structure'!$A$15:$J$18,MATCH(Calculations!$E354,'2018 commission structure'!$A$15:$A$18,0),MATCH(Calculations!Y$1,'2018 commission structure'!$A$15:$J$15,0)),0)</f>
        <v>0</v>
      </c>
      <c r="Z173" s="1">
        <f>IF($H173&gt;K173,MIN($H173-K173,L173-K173)*INDEX('2018 commission structure'!$A$15:$J$18,MATCH(Calculations!$E354,'2018 commission structure'!$A$15:$A$18,0),MATCH(Calculations!Z$1,'2018 commission structure'!$A$15:$J$15,0)),0)</f>
        <v>0</v>
      </c>
      <c r="AA173" s="1">
        <f>IF($H173&gt;L173,($H173-L173)*INDEX('2018 commission structure'!$A$15:$J$18,MATCH(Calculations!$E354,'2018 commission structure'!$A$15:$A$18,0),MATCH(Calculations!AA$1,'2018 commission structure'!$A$15:$J$15,0)),0)</f>
        <v>0</v>
      </c>
      <c r="AB173" s="1">
        <f t="shared" si="28"/>
        <v>118078.02</v>
      </c>
      <c r="AC173" s="1">
        <f t="shared" si="29"/>
        <v>230378.02000000002</v>
      </c>
    </row>
    <row r="174" spans="1:29" x14ac:dyDescent="0.3">
      <c r="A174" s="20">
        <v>6618120233</v>
      </c>
      <c r="B174" s="1" t="s">
        <v>612</v>
      </c>
      <c r="C174" s="1" t="s">
        <v>1501</v>
      </c>
      <c r="D174" s="1" t="s">
        <v>22683</v>
      </c>
      <c r="E174" s="1" t="s">
        <v>0</v>
      </c>
      <c r="F174" s="1">
        <v>64077</v>
      </c>
      <c r="G174" s="2">
        <v>16</v>
      </c>
      <c r="H174" s="1">
        <f>SUMIF('deals_closed '!D:D,A174,'deals_closed '!C:C)</f>
        <v>625052</v>
      </c>
      <c r="I174" s="1">
        <f>VLOOKUP(E174,'2018 commission structure'!$A$21:$I$24,9,FALSE)</f>
        <v>600000</v>
      </c>
      <c r="J174" s="1">
        <f t="shared" si="20"/>
        <v>750000</v>
      </c>
      <c r="K174" s="1">
        <f t="shared" si="21"/>
        <v>900000</v>
      </c>
      <c r="L174" s="1">
        <f t="shared" si="22"/>
        <v>1200000</v>
      </c>
      <c r="M174" s="16">
        <f t="shared" si="23"/>
        <v>1.0417533333333333</v>
      </c>
      <c r="N174" s="1" t="str">
        <f t="shared" si="24"/>
        <v>100-125%</v>
      </c>
      <c r="O174" s="1">
        <f>MIN($I174, $H174)*INDEX( '2018 commission structure'!$A$21:$I$24,
MATCH($E174,'2018 commission structure'!$A$21:$A$24,0),MATCH(O$1,'2018 commission structure'!$A$21:$I$21,0))</f>
        <v>78000</v>
      </c>
      <c r="P174" s="1">
        <f>IF($H174&gt;$I174, MIN($H174-$I174, J174-$I174)*
INDEX( '2018 commission structure'!$A$21:$I$24,
MATCH($E174,'2018 commission structure'!$A$21:$A$24, 0),
MATCH(P$1,'2018 commission structure'!$A$21:$I$21, 0)), 0)</f>
        <v>4258.84</v>
      </c>
      <c r="Q174" s="1">
        <f>IF($H174&gt;J174, MIN($H174-J174, K174-J174)*
INDEX( '2018 commission structure'!$A$21:$I$24,
MATCH($E174,'2018 commission structure'!$A$21:$A$24, 0),
MATCH(Q$1,'2018 commission structure'!$A$21:$I$21, 0)), 0)</f>
        <v>0</v>
      </c>
      <c r="R174" s="1">
        <f>IF($H174&gt;K174, MIN($H174-K174, L174-K174)*
INDEX( '2018 commission structure'!$A$21:$I$24,
MATCH($E174,'2018 commission structure'!$A$21:$A$24, 0),
MATCH(R$1,'2018 commission structure'!$A$21:$I$21, 0)), 0)</f>
        <v>0</v>
      </c>
      <c r="S174" s="1">
        <f>IF($H174&gt;L174, ($H174-L174)*
INDEX( '2018 commission structure'!$A$21:$I$24,
MATCH($E174,'2018 commission structure'!$A$21:$A$24, 0),
MATCH(S$1,'2018 commission structure'!$A$21:$I$21, 0)), 0)</f>
        <v>0</v>
      </c>
      <c r="T174" s="1">
        <f t="shared" si="25"/>
        <v>82258.84</v>
      </c>
      <c r="U174" s="1">
        <f t="shared" si="26"/>
        <v>146335.84</v>
      </c>
      <c r="V174" s="16">
        <f t="shared" si="27"/>
        <v>4.2713528005169481</v>
      </c>
      <c r="W174" s="1">
        <f>MIN(H174,I174)*INDEX('2018 commission structure'!$A$15:$J$18,MATCH(Calculations!$E227,'2018 commission structure'!$A$15:$A$18,0),MATCH(Calculations!W$1,'2018 commission structure'!$A$15:$J$15,0))</f>
        <v>90000</v>
      </c>
      <c r="X174" s="1">
        <f>IF($H174&gt;I174,MIN($H174-I174,J174-I174))*INDEX('2018 commission structure'!$A$15:$J$18,MATCH(Calculations!$E227,'2018 commission structure'!$A$15:$A$18,0),MATCH(Calculations!X$1,'2018 commission structure'!$A$15:$J$15,0))</f>
        <v>5511.44</v>
      </c>
      <c r="Y174" s="1">
        <f>IF($H174&gt;J174,MIN($H174-J174,K174-J174)*INDEX('2018 commission structure'!$A$15:$J$18,MATCH(Calculations!$E227,'2018 commission structure'!$A$15:$A$18,0),MATCH(Calculations!Y$1,'2018 commission structure'!$A$15:$J$15,0)),0)</f>
        <v>0</v>
      </c>
      <c r="Z174" s="1">
        <f>IF($H174&gt;K174,MIN($H174-K174,L174-K174)*INDEX('2018 commission structure'!$A$15:$J$18,MATCH(Calculations!$E227,'2018 commission structure'!$A$15:$A$18,0),MATCH(Calculations!Z$1,'2018 commission structure'!$A$15:$J$15,0)),0)</f>
        <v>0</v>
      </c>
      <c r="AA174" s="1">
        <f>IF($H174&gt;L174,($H174-L174)*INDEX('2018 commission structure'!$A$15:$J$18,MATCH(Calculations!$E227,'2018 commission structure'!$A$15:$A$18,0),MATCH(Calculations!AA$1,'2018 commission structure'!$A$15:$J$15,0)),0)</f>
        <v>0</v>
      </c>
      <c r="AB174" s="1">
        <f t="shared" si="28"/>
        <v>95511.44</v>
      </c>
      <c r="AC174" s="1">
        <f t="shared" si="29"/>
        <v>159588.44</v>
      </c>
    </row>
    <row r="175" spans="1:29" x14ac:dyDescent="0.3">
      <c r="A175" s="20">
        <v>8617243198</v>
      </c>
      <c r="B175" s="1" t="s">
        <v>1615</v>
      </c>
      <c r="C175" s="1" t="s">
        <v>1614</v>
      </c>
      <c r="D175" s="1" t="s">
        <v>22469</v>
      </c>
      <c r="E175" s="1" t="s">
        <v>3</v>
      </c>
      <c r="F175" s="1">
        <v>75707</v>
      </c>
      <c r="G175" s="2">
        <v>21</v>
      </c>
      <c r="H175" s="1">
        <f>SUMIF('deals_closed '!D:D,A175,'deals_closed '!C:C)</f>
        <v>781397</v>
      </c>
      <c r="I175" s="1">
        <f>VLOOKUP(E175,'2018 commission structure'!$A$21:$I$24,9,FALSE)</f>
        <v>750000</v>
      </c>
      <c r="J175" s="1">
        <f t="shared" si="20"/>
        <v>937500</v>
      </c>
      <c r="K175" s="1">
        <f t="shared" si="21"/>
        <v>1125000</v>
      </c>
      <c r="L175" s="1">
        <f t="shared" si="22"/>
        <v>1500000</v>
      </c>
      <c r="M175" s="16">
        <f t="shared" si="23"/>
        <v>1.0418626666666666</v>
      </c>
      <c r="N175" s="1" t="str">
        <f t="shared" si="24"/>
        <v>100-125%</v>
      </c>
      <c r="O175" s="1">
        <f>MIN($I175, $H175)*INDEX( '2018 commission structure'!$A$21:$I$24,
MATCH($E175,'2018 commission structure'!$A$21:$A$24,0),MATCH(O$1,'2018 commission structure'!$A$21:$I$21,0))</f>
        <v>112500</v>
      </c>
      <c r="P175" s="1">
        <f>IF($H175&gt;$I175, MIN($H175-$I175, J175-$I175)*
INDEX( '2018 commission structure'!$A$21:$I$24,
MATCH($E175,'2018 commission structure'!$A$21:$A$24, 0),
MATCH(P$1,'2018 commission structure'!$A$21:$I$21, 0)), 0)</f>
        <v>5965.43</v>
      </c>
      <c r="Q175" s="1">
        <f>IF($H175&gt;J175, MIN($H175-J175, K175-J175)*
INDEX( '2018 commission structure'!$A$21:$I$24,
MATCH($E175,'2018 commission structure'!$A$21:$A$24, 0),
MATCH(Q$1,'2018 commission structure'!$A$21:$I$21, 0)), 0)</f>
        <v>0</v>
      </c>
      <c r="R175" s="1">
        <f>IF($H175&gt;K175, MIN($H175-K175, L175-K175)*
INDEX( '2018 commission structure'!$A$21:$I$24,
MATCH($E175,'2018 commission structure'!$A$21:$A$24, 0),
MATCH(R$1,'2018 commission structure'!$A$21:$I$21, 0)), 0)</f>
        <v>0</v>
      </c>
      <c r="S175" s="1">
        <f>IF($H175&gt;L175, ($H175-L175)*
INDEX( '2018 commission structure'!$A$21:$I$24,
MATCH($E175,'2018 commission structure'!$A$21:$A$24, 0),
MATCH(S$1,'2018 commission structure'!$A$21:$I$21, 0)), 0)</f>
        <v>0</v>
      </c>
      <c r="T175" s="1">
        <f t="shared" si="25"/>
        <v>118465.43</v>
      </c>
      <c r="U175" s="1">
        <f t="shared" si="26"/>
        <v>194172.43</v>
      </c>
      <c r="V175" s="16">
        <f t="shared" si="27"/>
        <v>4.0242427825618705</v>
      </c>
      <c r="W175" s="1">
        <f>MIN(H175,I175)*INDEX('2018 commission structure'!$A$15:$J$18,MATCH(Calculations!$E167,'2018 commission structure'!$A$15:$A$18,0),MATCH(Calculations!W$1,'2018 commission structure'!$A$15:$J$15,0))</f>
        <v>112500</v>
      </c>
      <c r="X175" s="1">
        <f>IF($H175&gt;I175,MIN($H175-I175,J175-I175))*INDEX('2018 commission structure'!$A$15:$J$18,MATCH(Calculations!$E167,'2018 commission structure'!$A$15:$A$18,0),MATCH(Calculations!X$1,'2018 commission structure'!$A$15:$J$15,0))</f>
        <v>6907.34</v>
      </c>
      <c r="Y175" s="1">
        <f>IF($H175&gt;J175,MIN($H175-J175,K175-J175)*INDEX('2018 commission structure'!$A$15:$J$18,MATCH(Calculations!$E167,'2018 commission structure'!$A$15:$A$18,0),MATCH(Calculations!Y$1,'2018 commission structure'!$A$15:$J$15,0)),0)</f>
        <v>0</v>
      </c>
      <c r="Z175" s="1">
        <f>IF($H175&gt;K175,MIN($H175-K175,L175-K175)*INDEX('2018 commission structure'!$A$15:$J$18,MATCH(Calculations!$E167,'2018 commission structure'!$A$15:$A$18,0),MATCH(Calculations!Z$1,'2018 commission structure'!$A$15:$J$15,0)),0)</f>
        <v>0</v>
      </c>
      <c r="AA175" s="1">
        <f>IF($H175&gt;L175,($H175-L175)*INDEX('2018 commission structure'!$A$15:$J$18,MATCH(Calculations!$E167,'2018 commission structure'!$A$15:$A$18,0),MATCH(Calculations!AA$1,'2018 commission structure'!$A$15:$J$15,0)),0)</f>
        <v>0</v>
      </c>
      <c r="AB175" s="1">
        <f t="shared" si="28"/>
        <v>119407.34</v>
      </c>
      <c r="AC175" s="1">
        <f t="shared" si="29"/>
        <v>195114.34</v>
      </c>
    </row>
    <row r="176" spans="1:29" x14ac:dyDescent="0.3">
      <c r="A176" s="20">
        <v>9892583027</v>
      </c>
      <c r="B176" s="1" t="s">
        <v>128</v>
      </c>
      <c r="C176" s="1" t="s">
        <v>1899</v>
      </c>
      <c r="D176" s="1" t="s">
        <v>22336</v>
      </c>
      <c r="E176" s="1" t="s">
        <v>3</v>
      </c>
      <c r="F176" s="1">
        <v>96592</v>
      </c>
      <c r="G176" s="2">
        <v>21</v>
      </c>
      <c r="H176" s="1">
        <f>SUMIF('deals_closed '!D:D,A176,'deals_closed '!C:C)</f>
        <v>785055</v>
      </c>
      <c r="I176" s="1">
        <f>VLOOKUP(E176,'2018 commission structure'!$A$21:$I$24,9,FALSE)</f>
        <v>750000</v>
      </c>
      <c r="J176" s="1">
        <f t="shared" si="20"/>
        <v>937500</v>
      </c>
      <c r="K176" s="1">
        <f t="shared" si="21"/>
        <v>1125000</v>
      </c>
      <c r="L176" s="1">
        <f t="shared" si="22"/>
        <v>1500000</v>
      </c>
      <c r="M176" s="16">
        <f t="shared" si="23"/>
        <v>1.04674</v>
      </c>
      <c r="N176" s="1" t="str">
        <f t="shared" si="24"/>
        <v>100-125%</v>
      </c>
      <c r="O176" s="1">
        <f>MIN($I176, $H176)*INDEX( '2018 commission structure'!$A$21:$I$24,
MATCH($E176,'2018 commission structure'!$A$21:$A$24,0),MATCH(O$1,'2018 commission structure'!$A$21:$I$21,0))</f>
        <v>112500</v>
      </c>
      <c r="P176" s="1">
        <f>IF($H176&gt;$I176, MIN($H176-$I176, J176-$I176)*
INDEX( '2018 commission structure'!$A$21:$I$24,
MATCH($E176,'2018 commission structure'!$A$21:$A$24, 0),
MATCH(P$1,'2018 commission structure'!$A$21:$I$21, 0)), 0)</f>
        <v>6660.45</v>
      </c>
      <c r="Q176" s="1">
        <f>IF($H176&gt;J176, MIN($H176-J176, K176-J176)*
INDEX( '2018 commission structure'!$A$21:$I$24,
MATCH($E176,'2018 commission structure'!$A$21:$A$24, 0),
MATCH(Q$1,'2018 commission structure'!$A$21:$I$21, 0)), 0)</f>
        <v>0</v>
      </c>
      <c r="R176" s="1">
        <f>IF($H176&gt;K176, MIN($H176-K176, L176-K176)*
INDEX( '2018 commission structure'!$A$21:$I$24,
MATCH($E176,'2018 commission structure'!$A$21:$A$24, 0),
MATCH(R$1,'2018 commission structure'!$A$21:$I$21, 0)), 0)</f>
        <v>0</v>
      </c>
      <c r="S176" s="1">
        <f>IF($H176&gt;L176, ($H176-L176)*
INDEX( '2018 commission structure'!$A$21:$I$24,
MATCH($E176,'2018 commission structure'!$A$21:$A$24, 0),
MATCH(S$1,'2018 commission structure'!$A$21:$I$21, 0)), 0)</f>
        <v>0</v>
      </c>
      <c r="T176" s="1">
        <f t="shared" si="25"/>
        <v>119160.45</v>
      </c>
      <c r="U176" s="1">
        <f t="shared" si="26"/>
        <v>215752.45</v>
      </c>
      <c r="V176" s="16">
        <f t="shared" si="27"/>
        <v>3.6386840566584526</v>
      </c>
      <c r="W176" s="1">
        <f>MIN(H176,I176)*INDEX('2018 commission structure'!$A$15:$J$18,MATCH(Calculations!$E13,'2018 commission structure'!$A$15:$A$18,0),MATCH(Calculations!W$1,'2018 commission structure'!$A$15:$J$15,0))</f>
        <v>112500</v>
      </c>
      <c r="X176" s="1">
        <f>IF($H176&gt;I176,MIN($H176-I176,J176-I176))*INDEX('2018 commission structure'!$A$15:$J$18,MATCH(Calculations!$E13,'2018 commission structure'!$A$15:$A$18,0),MATCH(Calculations!X$1,'2018 commission structure'!$A$15:$J$15,0))</f>
        <v>6309.9</v>
      </c>
      <c r="Y176" s="1">
        <f>IF($H176&gt;J176,MIN($H176-J176,K176-J176)*INDEX('2018 commission structure'!$A$15:$J$18,MATCH(Calculations!$E13,'2018 commission structure'!$A$15:$A$18,0),MATCH(Calculations!Y$1,'2018 commission structure'!$A$15:$J$15,0)),0)</f>
        <v>0</v>
      </c>
      <c r="Z176" s="1">
        <f>IF($H176&gt;K176,MIN($H176-K176,L176-K176)*INDEX('2018 commission structure'!$A$15:$J$18,MATCH(Calculations!$E13,'2018 commission structure'!$A$15:$A$18,0),MATCH(Calculations!Z$1,'2018 commission structure'!$A$15:$J$15,0)),0)</f>
        <v>0</v>
      </c>
      <c r="AA176" s="1">
        <f>IF($H176&gt;L176,($H176-L176)*INDEX('2018 commission structure'!$A$15:$J$18,MATCH(Calculations!$E13,'2018 commission structure'!$A$15:$A$18,0),MATCH(Calculations!AA$1,'2018 commission structure'!$A$15:$J$15,0)),0)</f>
        <v>0</v>
      </c>
      <c r="AB176" s="1">
        <f t="shared" si="28"/>
        <v>118809.9</v>
      </c>
      <c r="AC176" s="1">
        <f t="shared" si="29"/>
        <v>215401.9</v>
      </c>
    </row>
    <row r="177" spans="1:29" x14ac:dyDescent="0.3">
      <c r="A177" s="20">
        <v>4967603564</v>
      </c>
      <c r="B177" s="1" t="s">
        <v>1189</v>
      </c>
      <c r="C177" s="1" t="s">
        <v>1188</v>
      </c>
      <c r="D177" s="1" t="s">
        <v>22836</v>
      </c>
      <c r="E177" s="1" t="s">
        <v>3</v>
      </c>
      <c r="F177" s="1">
        <v>78019</v>
      </c>
      <c r="G177" s="2">
        <v>20</v>
      </c>
      <c r="H177" s="1">
        <f>SUMIF('deals_closed '!D:D,A177,'deals_closed '!C:C)</f>
        <v>785519</v>
      </c>
      <c r="I177" s="1">
        <f>VLOOKUP(E177,'2018 commission structure'!$A$21:$I$24,9,FALSE)</f>
        <v>750000</v>
      </c>
      <c r="J177" s="1">
        <f t="shared" si="20"/>
        <v>937500</v>
      </c>
      <c r="K177" s="1">
        <f t="shared" si="21"/>
        <v>1125000</v>
      </c>
      <c r="L177" s="1">
        <f t="shared" si="22"/>
        <v>1500000</v>
      </c>
      <c r="M177" s="16">
        <f t="shared" si="23"/>
        <v>1.0473586666666668</v>
      </c>
      <c r="N177" s="1" t="str">
        <f t="shared" si="24"/>
        <v>100-125%</v>
      </c>
      <c r="O177" s="1">
        <f>MIN($I177, $H177)*INDEX( '2018 commission structure'!$A$21:$I$24,
MATCH($E177,'2018 commission structure'!$A$21:$A$24,0),MATCH(O$1,'2018 commission structure'!$A$21:$I$21,0))</f>
        <v>112500</v>
      </c>
      <c r="P177" s="1">
        <f>IF($H177&gt;$I177, MIN($H177-$I177, J177-$I177)*
INDEX( '2018 commission structure'!$A$21:$I$24,
MATCH($E177,'2018 commission structure'!$A$21:$A$24, 0),
MATCH(P$1,'2018 commission structure'!$A$21:$I$21, 0)), 0)</f>
        <v>6748.61</v>
      </c>
      <c r="Q177" s="1">
        <f>IF($H177&gt;J177, MIN($H177-J177, K177-J177)*
INDEX( '2018 commission structure'!$A$21:$I$24,
MATCH($E177,'2018 commission structure'!$A$21:$A$24, 0),
MATCH(Q$1,'2018 commission structure'!$A$21:$I$21, 0)), 0)</f>
        <v>0</v>
      </c>
      <c r="R177" s="1">
        <f>IF($H177&gt;K177, MIN($H177-K177, L177-K177)*
INDEX( '2018 commission structure'!$A$21:$I$24,
MATCH($E177,'2018 commission structure'!$A$21:$A$24, 0),
MATCH(R$1,'2018 commission structure'!$A$21:$I$21, 0)), 0)</f>
        <v>0</v>
      </c>
      <c r="S177" s="1">
        <f>IF($H177&gt;L177, ($H177-L177)*
INDEX( '2018 commission structure'!$A$21:$I$24,
MATCH($E177,'2018 commission structure'!$A$21:$A$24, 0),
MATCH(S$1,'2018 commission structure'!$A$21:$I$21, 0)), 0)</f>
        <v>0</v>
      </c>
      <c r="T177" s="1">
        <f t="shared" si="25"/>
        <v>119248.61</v>
      </c>
      <c r="U177" s="1">
        <f t="shared" si="26"/>
        <v>197267.61</v>
      </c>
      <c r="V177" s="16">
        <f t="shared" si="27"/>
        <v>3.9819968417521765</v>
      </c>
      <c r="W177" s="1">
        <f>MIN(H177,I177)*INDEX('2018 commission structure'!$A$15:$J$18,MATCH(Calculations!$E391,'2018 commission structure'!$A$15:$A$18,0),MATCH(Calculations!W$1,'2018 commission structure'!$A$15:$J$15,0))</f>
        <v>90000</v>
      </c>
      <c r="X177" s="1">
        <f>IF($H177&gt;I177,MIN($H177-I177,J177-I177))*INDEX('2018 commission structure'!$A$15:$J$18,MATCH(Calculations!$E391,'2018 commission structure'!$A$15:$A$18,0),MATCH(Calculations!X$1,'2018 commission structure'!$A$15:$J$15,0))</f>
        <v>6038.2300000000005</v>
      </c>
      <c r="Y177" s="1">
        <f>IF($H177&gt;J177,MIN($H177-J177,K177-J177)*INDEX('2018 commission structure'!$A$15:$J$18,MATCH(Calculations!$E391,'2018 commission structure'!$A$15:$A$18,0),MATCH(Calculations!Y$1,'2018 commission structure'!$A$15:$J$15,0)),0)</f>
        <v>0</v>
      </c>
      <c r="Z177" s="1">
        <f>IF($H177&gt;K177,MIN($H177-K177,L177-K177)*INDEX('2018 commission structure'!$A$15:$J$18,MATCH(Calculations!$E391,'2018 commission structure'!$A$15:$A$18,0),MATCH(Calculations!Z$1,'2018 commission structure'!$A$15:$J$15,0)),0)</f>
        <v>0</v>
      </c>
      <c r="AA177" s="1">
        <f>IF($H177&gt;L177,($H177-L177)*INDEX('2018 commission structure'!$A$15:$J$18,MATCH(Calculations!$E391,'2018 commission structure'!$A$15:$A$18,0),MATCH(Calculations!AA$1,'2018 commission structure'!$A$15:$J$15,0)),0)</f>
        <v>0</v>
      </c>
      <c r="AB177" s="1">
        <f t="shared" si="28"/>
        <v>96038.23</v>
      </c>
      <c r="AC177" s="1">
        <f t="shared" si="29"/>
        <v>174057.22999999998</v>
      </c>
    </row>
    <row r="178" spans="1:29" x14ac:dyDescent="0.3">
      <c r="A178" s="20">
        <v>4937054791</v>
      </c>
      <c r="B178" s="1" t="s">
        <v>696</v>
      </c>
      <c r="C178" s="1" t="s">
        <v>695</v>
      </c>
      <c r="D178" s="1" t="s">
        <v>22838</v>
      </c>
      <c r="E178" s="1" t="s">
        <v>0</v>
      </c>
      <c r="F178" s="1">
        <v>58630</v>
      </c>
      <c r="G178" s="2">
        <v>17</v>
      </c>
      <c r="H178" s="1">
        <f>SUMIF('deals_closed '!D:D,A178,'deals_closed '!C:C)</f>
        <v>629139</v>
      </c>
      <c r="I178" s="1">
        <f>VLOOKUP(E178,'2018 commission structure'!$A$21:$I$24,9,FALSE)</f>
        <v>600000</v>
      </c>
      <c r="J178" s="1">
        <f t="shared" si="20"/>
        <v>750000</v>
      </c>
      <c r="K178" s="1">
        <f t="shared" si="21"/>
        <v>900000</v>
      </c>
      <c r="L178" s="1">
        <f t="shared" si="22"/>
        <v>1200000</v>
      </c>
      <c r="M178" s="16">
        <f t="shared" si="23"/>
        <v>1.048565</v>
      </c>
      <c r="N178" s="1" t="str">
        <f t="shared" si="24"/>
        <v>100-125%</v>
      </c>
      <c r="O178" s="1">
        <f>MIN($I178, $H178)*INDEX( '2018 commission structure'!$A$21:$I$24,
MATCH($E178,'2018 commission structure'!$A$21:$A$24,0),MATCH(O$1,'2018 commission structure'!$A$21:$I$21,0))</f>
        <v>78000</v>
      </c>
      <c r="P178" s="1">
        <f>IF($H178&gt;$I178, MIN($H178-$I178, J178-$I178)*
INDEX( '2018 commission structure'!$A$21:$I$24,
MATCH($E178,'2018 commission structure'!$A$21:$A$24, 0),
MATCH(P$1,'2018 commission structure'!$A$21:$I$21, 0)), 0)</f>
        <v>4953.63</v>
      </c>
      <c r="Q178" s="1">
        <f>IF($H178&gt;J178, MIN($H178-J178, K178-J178)*
INDEX( '2018 commission structure'!$A$21:$I$24,
MATCH($E178,'2018 commission structure'!$A$21:$A$24, 0),
MATCH(Q$1,'2018 commission structure'!$A$21:$I$21, 0)), 0)</f>
        <v>0</v>
      </c>
      <c r="R178" s="1">
        <f>IF($H178&gt;K178, MIN($H178-K178, L178-K178)*
INDEX( '2018 commission structure'!$A$21:$I$24,
MATCH($E178,'2018 commission structure'!$A$21:$A$24, 0),
MATCH(R$1,'2018 commission structure'!$A$21:$I$21, 0)), 0)</f>
        <v>0</v>
      </c>
      <c r="S178" s="1">
        <f>IF($H178&gt;L178, ($H178-L178)*
INDEX( '2018 commission structure'!$A$21:$I$24,
MATCH($E178,'2018 commission structure'!$A$21:$A$24, 0),
MATCH(S$1,'2018 commission structure'!$A$21:$I$21, 0)), 0)</f>
        <v>0</v>
      </c>
      <c r="T178" s="1">
        <f t="shared" si="25"/>
        <v>82953.63</v>
      </c>
      <c r="U178" s="1">
        <f t="shared" si="26"/>
        <v>141583.63</v>
      </c>
      <c r="V178" s="16">
        <f t="shared" si="27"/>
        <v>4.4435857450469376</v>
      </c>
      <c r="W178" s="1">
        <f>MIN(H178,I178)*INDEX('2018 commission structure'!$A$15:$J$18,MATCH(Calculations!$E648,'2018 commission structure'!$A$15:$A$18,0),MATCH(Calculations!W$1,'2018 commission structure'!$A$15:$J$15,0))</f>
        <v>72000</v>
      </c>
      <c r="X178" s="1">
        <f>IF($H178&gt;I178,MIN($H178-I178,J178-I178))*INDEX('2018 commission structure'!$A$15:$J$18,MATCH(Calculations!$E648,'2018 commission structure'!$A$15:$A$18,0),MATCH(Calculations!X$1,'2018 commission structure'!$A$15:$J$15,0))</f>
        <v>4953.63</v>
      </c>
      <c r="Y178" s="1">
        <f>IF($H178&gt;J178,MIN($H178-J178,K178-J178)*INDEX('2018 commission structure'!$A$15:$J$18,MATCH(Calculations!$E648,'2018 commission structure'!$A$15:$A$18,0),MATCH(Calculations!Y$1,'2018 commission structure'!$A$15:$J$15,0)),0)</f>
        <v>0</v>
      </c>
      <c r="Z178" s="1">
        <f>IF($H178&gt;K178,MIN($H178-K178,L178-K178)*INDEX('2018 commission structure'!$A$15:$J$18,MATCH(Calculations!$E648,'2018 commission structure'!$A$15:$A$18,0),MATCH(Calculations!Z$1,'2018 commission structure'!$A$15:$J$15,0)),0)</f>
        <v>0</v>
      </c>
      <c r="AA178" s="1">
        <f>IF($H178&gt;L178,($H178-L178)*INDEX('2018 commission structure'!$A$15:$J$18,MATCH(Calculations!$E648,'2018 commission structure'!$A$15:$A$18,0),MATCH(Calculations!AA$1,'2018 commission structure'!$A$15:$J$15,0)),0)</f>
        <v>0</v>
      </c>
      <c r="AB178" s="1">
        <f t="shared" si="28"/>
        <v>76953.63</v>
      </c>
      <c r="AC178" s="1">
        <f t="shared" si="29"/>
        <v>135583.63</v>
      </c>
    </row>
    <row r="179" spans="1:29" x14ac:dyDescent="0.3">
      <c r="A179" s="20">
        <v>2405876701</v>
      </c>
      <c r="B179" s="1" t="s">
        <v>20</v>
      </c>
      <c r="C179" s="1" t="s">
        <v>342</v>
      </c>
      <c r="D179" s="1" t="s">
        <v>23095</v>
      </c>
      <c r="E179" s="1" t="s">
        <v>3</v>
      </c>
      <c r="F179" s="1">
        <v>118003</v>
      </c>
      <c r="G179" s="2">
        <v>20</v>
      </c>
      <c r="H179" s="1">
        <f>SUMIF('deals_closed '!D:D,A179,'deals_closed '!C:C)</f>
        <v>787996</v>
      </c>
      <c r="I179" s="1">
        <f>VLOOKUP(E179,'2018 commission structure'!$A$21:$I$24,9,FALSE)</f>
        <v>750000</v>
      </c>
      <c r="J179" s="1">
        <f t="shared" si="20"/>
        <v>937500</v>
      </c>
      <c r="K179" s="1">
        <f t="shared" si="21"/>
        <v>1125000</v>
      </c>
      <c r="L179" s="1">
        <f t="shared" si="22"/>
        <v>1500000</v>
      </c>
      <c r="M179" s="16">
        <f t="shared" si="23"/>
        <v>1.0506613333333332</v>
      </c>
      <c r="N179" s="1" t="str">
        <f t="shared" si="24"/>
        <v>100-125%</v>
      </c>
      <c r="O179" s="1">
        <f>MIN($I179, $H179)*INDEX( '2018 commission structure'!$A$21:$I$24,
MATCH($E179,'2018 commission structure'!$A$21:$A$24,0),MATCH(O$1,'2018 commission structure'!$A$21:$I$21,0))</f>
        <v>112500</v>
      </c>
      <c r="P179" s="1">
        <f>IF($H179&gt;$I179, MIN($H179-$I179, J179-$I179)*
INDEX( '2018 commission structure'!$A$21:$I$24,
MATCH($E179,'2018 commission structure'!$A$21:$A$24, 0),
MATCH(P$1,'2018 commission structure'!$A$21:$I$21, 0)), 0)</f>
        <v>7219.24</v>
      </c>
      <c r="Q179" s="1">
        <f>IF($H179&gt;J179, MIN($H179-J179, K179-J179)*
INDEX( '2018 commission structure'!$A$21:$I$24,
MATCH($E179,'2018 commission structure'!$A$21:$A$24, 0),
MATCH(Q$1,'2018 commission structure'!$A$21:$I$21, 0)), 0)</f>
        <v>0</v>
      </c>
      <c r="R179" s="1">
        <f>IF($H179&gt;K179, MIN($H179-K179, L179-K179)*
INDEX( '2018 commission structure'!$A$21:$I$24,
MATCH($E179,'2018 commission structure'!$A$21:$A$24, 0),
MATCH(R$1,'2018 commission structure'!$A$21:$I$21, 0)), 0)</f>
        <v>0</v>
      </c>
      <c r="S179" s="1">
        <f>IF($H179&gt;L179, ($H179-L179)*
INDEX( '2018 commission structure'!$A$21:$I$24,
MATCH($E179,'2018 commission structure'!$A$21:$A$24, 0),
MATCH(S$1,'2018 commission structure'!$A$21:$I$21, 0)), 0)</f>
        <v>0</v>
      </c>
      <c r="T179" s="1">
        <f t="shared" si="25"/>
        <v>119719.24</v>
      </c>
      <c r="U179" s="1">
        <f t="shared" si="26"/>
        <v>237722.23999999999</v>
      </c>
      <c r="V179" s="16">
        <f t="shared" si="27"/>
        <v>3.3147761017227504</v>
      </c>
      <c r="W179" s="1">
        <f>MIN(H179,I179)*INDEX('2018 commission structure'!$A$15:$J$18,MATCH(Calculations!$E829,'2018 commission structure'!$A$15:$A$18,0),MATCH(Calculations!W$1,'2018 commission structure'!$A$15:$J$15,0))</f>
        <v>112500</v>
      </c>
      <c r="X179" s="1">
        <f>IF($H179&gt;I179,MIN($H179-I179,J179-I179))*INDEX('2018 commission structure'!$A$15:$J$18,MATCH(Calculations!$E829,'2018 commission structure'!$A$15:$A$18,0),MATCH(Calculations!X$1,'2018 commission structure'!$A$15:$J$15,0))</f>
        <v>6839.28</v>
      </c>
      <c r="Y179" s="1">
        <f>IF($H179&gt;J179,MIN($H179-J179,K179-J179)*INDEX('2018 commission structure'!$A$15:$J$18,MATCH(Calculations!$E829,'2018 commission structure'!$A$15:$A$18,0),MATCH(Calculations!Y$1,'2018 commission structure'!$A$15:$J$15,0)),0)</f>
        <v>0</v>
      </c>
      <c r="Z179" s="1">
        <f>IF($H179&gt;K179,MIN($H179-K179,L179-K179)*INDEX('2018 commission structure'!$A$15:$J$18,MATCH(Calculations!$E829,'2018 commission structure'!$A$15:$A$18,0),MATCH(Calculations!Z$1,'2018 commission structure'!$A$15:$J$15,0)),0)</f>
        <v>0</v>
      </c>
      <c r="AA179" s="1">
        <f>IF($H179&gt;L179,($H179-L179)*INDEX('2018 commission structure'!$A$15:$J$18,MATCH(Calculations!$E829,'2018 commission structure'!$A$15:$A$18,0),MATCH(Calculations!AA$1,'2018 commission structure'!$A$15:$J$15,0)),0)</f>
        <v>0</v>
      </c>
      <c r="AB179" s="1">
        <f t="shared" si="28"/>
        <v>119339.28</v>
      </c>
      <c r="AC179" s="1">
        <f t="shared" si="29"/>
        <v>237342.28</v>
      </c>
    </row>
    <row r="180" spans="1:29" x14ac:dyDescent="0.3">
      <c r="A180" s="20">
        <v>3547596165</v>
      </c>
      <c r="B180" s="1" t="s">
        <v>1051</v>
      </c>
      <c r="C180" s="1" t="s">
        <v>1050</v>
      </c>
      <c r="D180" s="1" t="s">
        <v>22979</v>
      </c>
      <c r="E180" s="1" t="s">
        <v>3</v>
      </c>
      <c r="F180" s="1">
        <v>86155</v>
      </c>
      <c r="G180" s="2">
        <v>21</v>
      </c>
      <c r="H180" s="1">
        <f>SUMIF('deals_closed '!D:D,A180,'deals_closed '!C:C)</f>
        <v>635919</v>
      </c>
      <c r="I180" s="1">
        <f>VLOOKUP(E180,'2018 commission structure'!$A$21:$I$24,9,FALSE)</f>
        <v>750000</v>
      </c>
      <c r="J180" s="1">
        <f t="shared" si="20"/>
        <v>937500</v>
      </c>
      <c r="K180" s="1">
        <f t="shared" si="21"/>
        <v>1125000</v>
      </c>
      <c r="L180" s="1">
        <f t="shared" si="22"/>
        <v>1500000</v>
      </c>
      <c r="M180" s="16">
        <f t="shared" si="23"/>
        <v>0.84789199999999998</v>
      </c>
      <c r="N180" s="1" t="str">
        <f t="shared" si="24"/>
        <v>0-100%</v>
      </c>
      <c r="O180" s="1">
        <f>MIN($I180, $H180)*INDEX( '2018 commission structure'!$A$21:$I$24,
MATCH($E180,'2018 commission structure'!$A$21:$A$24,0),MATCH(O$1,'2018 commission structure'!$A$21:$I$21,0))</f>
        <v>95387.849999999991</v>
      </c>
      <c r="P180" s="1">
        <f>IF($H180&gt;$I180, MIN($H180-$I180, J180-$I180)*
INDEX( '2018 commission structure'!$A$21:$I$24,
MATCH($E180,'2018 commission structure'!$A$21:$A$24, 0),
MATCH(P$1,'2018 commission structure'!$A$21:$I$21, 0)), 0)</f>
        <v>0</v>
      </c>
      <c r="Q180" s="1">
        <f>IF($H180&gt;J180, MIN($H180-J180, K180-J180)*
INDEX( '2018 commission structure'!$A$21:$I$24,
MATCH($E180,'2018 commission structure'!$A$21:$A$24, 0),
MATCH(Q$1,'2018 commission structure'!$A$21:$I$21, 0)), 0)</f>
        <v>0</v>
      </c>
      <c r="R180" s="1">
        <f>IF($H180&gt;K180, MIN($H180-K180, L180-K180)*
INDEX( '2018 commission structure'!$A$21:$I$24,
MATCH($E180,'2018 commission structure'!$A$21:$A$24, 0),
MATCH(R$1,'2018 commission structure'!$A$21:$I$21, 0)), 0)</f>
        <v>0</v>
      </c>
      <c r="S180" s="1">
        <f>IF($H180&gt;L180, ($H180-L180)*
INDEX( '2018 commission structure'!$A$21:$I$24,
MATCH($E180,'2018 commission structure'!$A$21:$A$24, 0),
MATCH(S$1,'2018 commission structure'!$A$21:$I$21, 0)), 0)</f>
        <v>0</v>
      </c>
      <c r="T180" s="1">
        <f t="shared" si="25"/>
        <v>95387.849999999991</v>
      </c>
      <c r="U180" s="1">
        <f t="shared" si="26"/>
        <v>181542.84999999998</v>
      </c>
      <c r="V180" s="16">
        <f t="shared" si="27"/>
        <v>3.5028589669050589</v>
      </c>
      <c r="W180" s="1">
        <f>MIN(H180,I180)*INDEX('2018 commission structure'!$A$15:$J$18,MATCH(Calculations!$E464,'2018 commission structure'!$A$15:$A$18,0),MATCH(Calculations!W$1,'2018 commission structure'!$A$15:$J$15,0))</f>
        <v>95387.849999999991</v>
      </c>
      <c r="X180" s="1">
        <f>IF($H180&gt;I180,MIN($H180-I180,J180-I180))*INDEX('2018 commission structure'!$A$15:$J$18,MATCH(Calculations!$E464,'2018 commission structure'!$A$15:$A$18,0),MATCH(Calculations!X$1,'2018 commission structure'!$A$15:$J$15,0))</f>
        <v>0</v>
      </c>
      <c r="Y180" s="1">
        <f>IF($H180&gt;J180,MIN($H180-J180,K180-J180)*INDEX('2018 commission structure'!$A$15:$J$18,MATCH(Calculations!$E464,'2018 commission structure'!$A$15:$A$18,0),MATCH(Calculations!Y$1,'2018 commission structure'!$A$15:$J$15,0)),0)</f>
        <v>0</v>
      </c>
      <c r="Z180" s="1">
        <f>IF($H180&gt;K180,MIN($H180-K180,L180-K180)*INDEX('2018 commission structure'!$A$15:$J$18,MATCH(Calculations!$E464,'2018 commission structure'!$A$15:$A$18,0),MATCH(Calculations!Z$1,'2018 commission structure'!$A$15:$J$15,0)),0)</f>
        <v>0</v>
      </c>
      <c r="AA180" s="1">
        <f>IF($H180&gt;L180,($H180-L180)*INDEX('2018 commission structure'!$A$15:$J$18,MATCH(Calculations!$E464,'2018 commission structure'!$A$15:$A$18,0),MATCH(Calculations!AA$1,'2018 commission structure'!$A$15:$J$15,0)),0)</f>
        <v>0</v>
      </c>
      <c r="AB180" s="1">
        <f t="shared" si="28"/>
        <v>95387.849999999991</v>
      </c>
      <c r="AC180" s="1">
        <f t="shared" si="29"/>
        <v>181542.84999999998</v>
      </c>
    </row>
    <row r="181" spans="1:29" x14ac:dyDescent="0.3">
      <c r="A181" s="20">
        <v>6815475379</v>
      </c>
      <c r="B181" s="1" t="s">
        <v>1636</v>
      </c>
      <c r="C181" s="1" t="s">
        <v>1635</v>
      </c>
      <c r="D181" s="1" t="s">
        <v>22665</v>
      </c>
      <c r="E181" s="1" t="s">
        <v>3</v>
      </c>
      <c r="F181" s="1">
        <v>108360</v>
      </c>
      <c r="G181" s="2">
        <v>22</v>
      </c>
      <c r="H181" s="1">
        <f>SUMIF('deals_closed '!D:D,A181,'deals_closed '!C:C)</f>
        <v>721111</v>
      </c>
      <c r="I181" s="1">
        <f>VLOOKUP(E181,'2018 commission structure'!$A$21:$I$24,9,FALSE)</f>
        <v>750000</v>
      </c>
      <c r="J181" s="1">
        <f t="shared" si="20"/>
        <v>937500</v>
      </c>
      <c r="K181" s="1">
        <f t="shared" si="21"/>
        <v>1125000</v>
      </c>
      <c r="L181" s="1">
        <f t="shared" si="22"/>
        <v>1500000</v>
      </c>
      <c r="M181" s="16">
        <f t="shared" si="23"/>
        <v>0.9614813333333333</v>
      </c>
      <c r="N181" s="1" t="str">
        <f t="shared" si="24"/>
        <v>0-100%</v>
      </c>
      <c r="O181" s="1">
        <f>MIN($I181, $H181)*INDEX( '2018 commission structure'!$A$21:$I$24,
MATCH($E181,'2018 commission structure'!$A$21:$A$24,0),MATCH(O$1,'2018 commission structure'!$A$21:$I$21,0))</f>
        <v>108166.65</v>
      </c>
      <c r="P181" s="1">
        <f>IF($H181&gt;$I181, MIN($H181-$I181, J181-$I181)*
INDEX( '2018 commission structure'!$A$21:$I$24,
MATCH($E181,'2018 commission structure'!$A$21:$A$24, 0),
MATCH(P$1,'2018 commission structure'!$A$21:$I$21, 0)), 0)</f>
        <v>0</v>
      </c>
      <c r="Q181" s="1">
        <f>IF($H181&gt;J181, MIN($H181-J181, K181-J181)*
INDEX( '2018 commission structure'!$A$21:$I$24,
MATCH($E181,'2018 commission structure'!$A$21:$A$24, 0),
MATCH(Q$1,'2018 commission structure'!$A$21:$I$21, 0)), 0)</f>
        <v>0</v>
      </c>
      <c r="R181" s="1">
        <f>IF($H181&gt;K181, MIN($H181-K181, L181-K181)*
INDEX( '2018 commission structure'!$A$21:$I$24,
MATCH($E181,'2018 commission structure'!$A$21:$A$24, 0),
MATCH(R$1,'2018 commission structure'!$A$21:$I$21, 0)), 0)</f>
        <v>0</v>
      </c>
      <c r="S181" s="1">
        <f>IF($H181&gt;L181, ($H181-L181)*
INDEX( '2018 commission structure'!$A$21:$I$24,
MATCH($E181,'2018 commission structure'!$A$21:$A$24, 0),
MATCH(S$1,'2018 commission structure'!$A$21:$I$21, 0)), 0)</f>
        <v>0</v>
      </c>
      <c r="T181" s="1">
        <f t="shared" si="25"/>
        <v>108166.65</v>
      </c>
      <c r="U181" s="1">
        <f t="shared" si="26"/>
        <v>216526.65</v>
      </c>
      <c r="V181" s="16">
        <f t="shared" si="27"/>
        <v>3.3303567944176851</v>
      </c>
      <c r="W181" s="1">
        <f>MIN(H181,I181)*INDEX('2018 commission structure'!$A$15:$J$18,MATCH(Calculations!$E156,'2018 commission structure'!$A$15:$A$18,0),MATCH(Calculations!W$1,'2018 commission structure'!$A$15:$J$15,0))</f>
        <v>86533.319999999992</v>
      </c>
      <c r="X181" s="1">
        <f>IF($H181&gt;I181,MIN($H181-I181,J181-I181))*INDEX('2018 commission structure'!$A$15:$J$18,MATCH(Calculations!$E156,'2018 commission structure'!$A$15:$A$18,0),MATCH(Calculations!X$1,'2018 commission structure'!$A$15:$J$15,0))</f>
        <v>0</v>
      </c>
      <c r="Y181" s="1">
        <f>IF($H181&gt;J181,MIN($H181-J181,K181-J181)*INDEX('2018 commission structure'!$A$15:$J$18,MATCH(Calculations!$E156,'2018 commission structure'!$A$15:$A$18,0),MATCH(Calculations!Y$1,'2018 commission structure'!$A$15:$J$15,0)),0)</f>
        <v>0</v>
      </c>
      <c r="Z181" s="1">
        <f>IF($H181&gt;K181,MIN($H181-K181,L181-K181)*INDEX('2018 commission structure'!$A$15:$J$18,MATCH(Calculations!$E156,'2018 commission structure'!$A$15:$A$18,0),MATCH(Calculations!Z$1,'2018 commission structure'!$A$15:$J$15,0)),0)</f>
        <v>0</v>
      </c>
      <c r="AA181" s="1">
        <f>IF($H181&gt;L181,($H181-L181)*INDEX('2018 commission structure'!$A$15:$J$18,MATCH(Calculations!$E156,'2018 commission structure'!$A$15:$A$18,0),MATCH(Calculations!AA$1,'2018 commission structure'!$A$15:$J$15,0)),0)</f>
        <v>0</v>
      </c>
      <c r="AB181" s="1">
        <f t="shared" si="28"/>
        <v>86533.319999999992</v>
      </c>
      <c r="AC181" s="1">
        <f t="shared" si="29"/>
        <v>194893.32</v>
      </c>
    </row>
    <row r="182" spans="1:29" x14ac:dyDescent="0.3">
      <c r="A182" s="20">
        <v>7670936274</v>
      </c>
      <c r="B182" s="1" t="s">
        <v>1653</v>
      </c>
      <c r="C182" s="1" t="s">
        <v>1652</v>
      </c>
      <c r="D182" s="1" t="s">
        <v>22567</v>
      </c>
      <c r="E182" s="1" t="s">
        <v>3</v>
      </c>
      <c r="F182" s="1">
        <v>109917</v>
      </c>
      <c r="G182" s="2">
        <v>17</v>
      </c>
      <c r="H182" s="1">
        <f>SUMIF('deals_closed '!D:D,A182,'deals_closed '!C:C)</f>
        <v>577152</v>
      </c>
      <c r="I182" s="1">
        <f>VLOOKUP(E182,'2018 commission structure'!$A$21:$I$24,9,FALSE)</f>
        <v>750000</v>
      </c>
      <c r="J182" s="1">
        <f t="shared" si="20"/>
        <v>937500</v>
      </c>
      <c r="K182" s="1">
        <f t="shared" si="21"/>
        <v>1125000</v>
      </c>
      <c r="L182" s="1">
        <f t="shared" si="22"/>
        <v>1500000</v>
      </c>
      <c r="M182" s="16">
        <f t="shared" si="23"/>
        <v>0.769536</v>
      </c>
      <c r="N182" s="1" t="str">
        <f t="shared" si="24"/>
        <v>0-100%</v>
      </c>
      <c r="O182" s="1">
        <f>MIN($I182, $H182)*INDEX( '2018 commission structure'!$A$21:$I$24,
MATCH($E182,'2018 commission structure'!$A$21:$A$24,0),MATCH(O$1,'2018 commission structure'!$A$21:$I$21,0))</f>
        <v>86572.800000000003</v>
      </c>
      <c r="P182" s="1">
        <f>IF($H182&gt;$I182, MIN($H182-$I182, J182-$I182)*
INDEX( '2018 commission structure'!$A$21:$I$24,
MATCH($E182,'2018 commission structure'!$A$21:$A$24, 0),
MATCH(P$1,'2018 commission structure'!$A$21:$I$21, 0)), 0)</f>
        <v>0</v>
      </c>
      <c r="Q182" s="1">
        <f>IF($H182&gt;J182, MIN($H182-J182, K182-J182)*
INDEX( '2018 commission structure'!$A$21:$I$24,
MATCH($E182,'2018 commission structure'!$A$21:$A$24, 0),
MATCH(Q$1,'2018 commission structure'!$A$21:$I$21, 0)), 0)</f>
        <v>0</v>
      </c>
      <c r="R182" s="1">
        <f>IF($H182&gt;K182, MIN($H182-K182, L182-K182)*
INDEX( '2018 commission structure'!$A$21:$I$24,
MATCH($E182,'2018 commission structure'!$A$21:$A$24, 0),
MATCH(R$1,'2018 commission structure'!$A$21:$I$21, 0)), 0)</f>
        <v>0</v>
      </c>
      <c r="S182" s="1">
        <f>IF($H182&gt;L182, ($H182-L182)*
INDEX( '2018 commission structure'!$A$21:$I$24,
MATCH($E182,'2018 commission structure'!$A$21:$A$24, 0),
MATCH(S$1,'2018 commission structure'!$A$21:$I$21, 0)), 0)</f>
        <v>0</v>
      </c>
      <c r="T182" s="1">
        <f t="shared" si="25"/>
        <v>86572.800000000003</v>
      </c>
      <c r="U182" s="1">
        <f t="shared" si="26"/>
        <v>196489.8</v>
      </c>
      <c r="V182" s="16">
        <f t="shared" si="27"/>
        <v>2.9373127765410727</v>
      </c>
      <c r="W182" s="1">
        <f>MIN(H182,I182)*INDEX('2018 commission structure'!$A$15:$J$18,MATCH(Calculations!$E147,'2018 commission structure'!$A$15:$A$18,0),MATCH(Calculations!W$1,'2018 commission structure'!$A$15:$J$15,0))</f>
        <v>86572.800000000003</v>
      </c>
      <c r="X182" s="1">
        <f>IF($H182&gt;I182,MIN($H182-I182,J182-I182))*INDEX('2018 commission structure'!$A$15:$J$18,MATCH(Calculations!$E147,'2018 commission structure'!$A$15:$A$18,0),MATCH(Calculations!X$1,'2018 commission structure'!$A$15:$J$15,0))</f>
        <v>0</v>
      </c>
      <c r="Y182" s="1">
        <f>IF($H182&gt;J182,MIN($H182-J182,K182-J182)*INDEX('2018 commission structure'!$A$15:$J$18,MATCH(Calculations!$E147,'2018 commission structure'!$A$15:$A$18,0),MATCH(Calculations!Y$1,'2018 commission structure'!$A$15:$J$15,0)),0)</f>
        <v>0</v>
      </c>
      <c r="Z182" s="1">
        <f>IF($H182&gt;K182,MIN($H182-K182,L182-K182)*INDEX('2018 commission structure'!$A$15:$J$18,MATCH(Calculations!$E147,'2018 commission structure'!$A$15:$A$18,0),MATCH(Calculations!Z$1,'2018 commission structure'!$A$15:$J$15,0)),0)</f>
        <v>0</v>
      </c>
      <c r="AA182" s="1">
        <f>IF($H182&gt;L182,($H182-L182)*INDEX('2018 commission structure'!$A$15:$J$18,MATCH(Calculations!$E147,'2018 commission structure'!$A$15:$A$18,0),MATCH(Calculations!AA$1,'2018 commission structure'!$A$15:$J$15,0)),0)</f>
        <v>0</v>
      </c>
      <c r="AB182" s="1">
        <f t="shared" si="28"/>
        <v>86572.800000000003</v>
      </c>
      <c r="AC182" s="1">
        <f t="shared" si="29"/>
        <v>196489.8</v>
      </c>
    </row>
    <row r="183" spans="1:29" x14ac:dyDescent="0.3">
      <c r="A183" s="20">
        <v>6408517315</v>
      </c>
      <c r="B183" s="1" t="s">
        <v>1664</v>
      </c>
      <c r="C183" s="1" t="s">
        <v>1663</v>
      </c>
      <c r="D183" s="1" t="s">
        <v>22697</v>
      </c>
      <c r="E183" s="1" t="s">
        <v>3</v>
      </c>
      <c r="F183" s="1">
        <v>122626</v>
      </c>
      <c r="G183" s="2">
        <v>21</v>
      </c>
      <c r="H183" s="1">
        <f>SUMIF('deals_closed '!D:D,A183,'deals_closed '!C:C)</f>
        <v>788532</v>
      </c>
      <c r="I183" s="1">
        <f>VLOOKUP(E183,'2018 commission structure'!$A$21:$I$24,9,FALSE)</f>
        <v>750000</v>
      </c>
      <c r="J183" s="1">
        <f t="shared" si="20"/>
        <v>937500</v>
      </c>
      <c r="K183" s="1">
        <f t="shared" si="21"/>
        <v>1125000</v>
      </c>
      <c r="L183" s="1">
        <f t="shared" si="22"/>
        <v>1500000</v>
      </c>
      <c r="M183" s="16">
        <f t="shared" si="23"/>
        <v>1.0513760000000001</v>
      </c>
      <c r="N183" s="1" t="str">
        <f t="shared" si="24"/>
        <v>100-125%</v>
      </c>
      <c r="O183" s="1">
        <f>MIN($I183, $H183)*INDEX( '2018 commission structure'!$A$21:$I$24,
MATCH($E183,'2018 commission structure'!$A$21:$A$24,0),MATCH(O$1,'2018 commission structure'!$A$21:$I$21,0))</f>
        <v>112500</v>
      </c>
      <c r="P183" s="1">
        <f>IF($H183&gt;$I183, MIN($H183-$I183, J183-$I183)*
INDEX( '2018 commission structure'!$A$21:$I$24,
MATCH($E183,'2018 commission structure'!$A$21:$A$24, 0),
MATCH(P$1,'2018 commission structure'!$A$21:$I$21, 0)), 0)</f>
        <v>7321.08</v>
      </c>
      <c r="Q183" s="1">
        <f>IF($H183&gt;J183, MIN($H183-J183, K183-J183)*
INDEX( '2018 commission structure'!$A$21:$I$24,
MATCH($E183,'2018 commission structure'!$A$21:$A$24, 0),
MATCH(Q$1,'2018 commission structure'!$A$21:$I$21, 0)), 0)</f>
        <v>0</v>
      </c>
      <c r="R183" s="1">
        <f>IF($H183&gt;K183, MIN($H183-K183, L183-K183)*
INDEX( '2018 commission structure'!$A$21:$I$24,
MATCH($E183,'2018 commission structure'!$A$21:$A$24, 0),
MATCH(R$1,'2018 commission structure'!$A$21:$I$21, 0)), 0)</f>
        <v>0</v>
      </c>
      <c r="S183" s="1">
        <f>IF($H183&gt;L183, ($H183-L183)*
INDEX( '2018 commission structure'!$A$21:$I$24,
MATCH($E183,'2018 commission structure'!$A$21:$A$24, 0),
MATCH(S$1,'2018 commission structure'!$A$21:$I$21, 0)), 0)</f>
        <v>0</v>
      </c>
      <c r="T183" s="1">
        <f t="shared" si="25"/>
        <v>119821.08</v>
      </c>
      <c r="U183" s="1">
        <f t="shared" si="26"/>
        <v>242447.08000000002</v>
      </c>
      <c r="V183" s="16">
        <f t="shared" si="27"/>
        <v>3.2523881087782125</v>
      </c>
      <c r="W183" s="1">
        <f>MIN(H183,I183)*INDEX('2018 commission structure'!$A$15:$J$18,MATCH(Calculations!$E141,'2018 commission structure'!$A$15:$A$18,0),MATCH(Calculations!W$1,'2018 commission structure'!$A$15:$J$15,0))</f>
        <v>90000</v>
      </c>
      <c r="X183" s="1">
        <f>IF($H183&gt;I183,MIN($H183-I183,J183-I183))*INDEX('2018 commission structure'!$A$15:$J$18,MATCH(Calculations!$E141,'2018 commission structure'!$A$15:$A$18,0),MATCH(Calculations!X$1,'2018 commission structure'!$A$15:$J$15,0))</f>
        <v>6550.4400000000005</v>
      </c>
      <c r="Y183" s="1">
        <f>IF($H183&gt;J183,MIN($H183-J183,K183-J183)*INDEX('2018 commission structure'!$A$15:$J$18,MATCH(Calculations!$E141,'2018 commission structure'!$A$15:$A$18,0),MATCH(Calculations!Y$1,'2018 commission structure'!$A$15:$J$15,0)),0)</f>
        <v>0</v>
      </c>
      <c r="Z183" s="1">
        <f>IF($H183&gt;K183,MIN($H183-K183,L183-K183)*INDEX('2018 commission structure'!$A$15:$J$18,MATCH(Calculations!$E141,'2018 commission structure'!$A$15:$A$18,0),MATCH(Calculations!Z$1,'2018 commission structure'!$A$15:$J$15,0)),0)</f>
        <v>0</v>
      </c>
      <c r="AA183" s="1">
        <f>IF($H183&gt;L183,($H183-L183)*INDEX('2018 commission structure'!$A$15:$J$18,MATCH(Calculations!$E141,'2018 commission structure'!$A$15:$A$18,0),MATCH(Calculations!AA$1,'2018 commission structure'!$A$15:$J$15,0)),0)</f>
        <v>0</v>
      </c>
      <c r="AB183" s="1">
        <f t="shared" si="28"/>
        <v>96550.44</v>
      </c>
      <c r="AC183" s="1">
        <f t="shared" si="29"/>
        <v>219176.44</v>
      </c>
    </row>
    <row r="184" spans="1:29" x14ac:dyDescent="0.3">
      <c r="A184" s="20">
        <v>3554301841</v>
      </c>
      <c r="B184" s="1" t="s">
        <v>498</v>
      </c>
      <c r="C184" s="1" t="s">
        <v>497</v>
      </c>
      <c r="D184" s="1" t="s">
        <v>22977</v>
      </c>
      <c r="E184" s="1" t="s">
        <v>3</v>
      </c>
      <c r="F184" s="1">
        <v>94163</v>
      </c>
      <c r="G184" s="2">
        <v>19</v>
      </c>
      <c r="H184" s="1">
        <f>SUMIF('deals_closed '!D:D,A184,'deals_closed '!C:C)</f>
        <v>664872</v>
      </c>
      <c r="I184" s="1">
        <f>VLOOKUP(E184,'2018 commission structure'!$A$21:$I$24,9,FALSE)</f>
        <v>750000</v>
      </c>
      <c r="J184" s="1">
        <f t="shared" si="20"/>
        <v>937500</v>
      </c>
      <c r="K184" s="1">
        <f t="shared" si="21"/>
        <v>1125000</v>
      </c>
      <c r="L184" s="1">
        <f t="shared" si="22"/>
        <v>1500000</v>
      </c>
      <c r="M184" s="16">
        <f t="shared" si="23"/>
        <v>0.88649599999999995</v>
      </c>
      <c r="N184" s="1" t="str">
        <f t="shared" si="24"/>
        <v>0-100%</v>
      </c>
      <c r="O184" s="1">
        <f>MIN($I184, $H184)*INDEX( '2018 commission structure'!$A$21:$I$24,
MATCH($E184,'2018 commission structure'!$A$21:$A$24,0),MATCH(O$1,'2018 commission structure'!$A$21:$I$21,0))</f>
        <v>99730.8</v>
      </c>
      <c r="P184" s="1">
        <f>IF($H184&gt;$I184, MIN($H184-$I184, J184-$I184)*
INDEX( '2018 commission structure'!$A$21:$I$24,
MATCH($E184,'2018 commission structure'!$A$21:$A$24, 0),
MATCH(P$1,'2018 commission structure'!$A$21:$I$21, 0)), 0)</f>
        <v>0</v>
      </c>
      <c r="Q184" s="1">
        <f>IF($H184&gt;J184, MIN($H184-J184, K184-J184)*
INDEX( '2018 commission structure'!$A$21:$I$24,
MATCH($E184,'2018 commission structure'!$A$21:$A$24, 0),
MATCH(Q$1,'2018 commission structure'!$A$21:$I$21, 0)), 0)</f>
        <v>0</v>
      </c>
      <c r="R184" s="1">
        <f>IF($H184&gt;K184, MIN($H184-K184, L184-K184)*
INDEX( '2018 commission structure'!$A$21:$I$24,
MATCH($E184,'2018 commission structure'!$A$21:$A$24, 0),
MATCH(R$1,'2018 commission structure'!$A$21:$I$21, 0)), 0)</f>
        <v>0</v>
      </c>
      <c r="S184" s="1">
        <f>IF($H184&gt;L184, ($H184-L184)*
INDEX( '2018 commission structure'!$A$21:$I$24,
MATCH($E184,'2018 commission structure'!$A$21:$A$24, 0),
MATCH(S$1,'2018 commission structure'!$A$21:$I$21, 0)), 0)</f>
        <v>0</v>
      </c>
      <c r="T184" s="1">
        <f t="shared" si="25"/>
        <v>99730.8</v>
      </c>
      <c r="U184" s="1">
        <f t="shared" si="26"/>
        <v>193893.8</v>
      </c>
      <c r="V184" s="16">
        <f t="shared" si="27"/>
        <v>3.4290523987873778</v>
      </c>
      <c r="W184" s="1">
        <f>MIN(H184,I184)*INDEX('2018 commission structure'!$A$15:$J$18,MATCH(Calculations!$E749,'2018 commission structure'!$A$15:$A$18,0),MATCH(Calculations!W$1,'2018 commission structure'!$A$15:$J$15,0))</f>
        <v>79784.639999999999</v>
      </c>
      <c r="X184" s="1">
        <f>IF($H184&gt;I184,MIN($H184-I184,J184-I184))*INDEX('2018 commission structure'!$A$15:$J$18,MATCH(Calculations!$E749,'2018 commission structure'!$A$15:$A$18,0),MATCH(Calculations!X$1,'2018 commission structure'!$A$15:$J$15,0))</f>
        <v>0</v>
      </c>
      <c r="Y184" s="1">
        <f>IF($H184&gt;J184,MIN($H184-J184,K184-J184)*INDEX('2018 commission structure'!$A$15:$J$18,MATCH(Calculations!$E749,'2018 commission structure'!$A$15:$A$18,0),MATCH(Calculations!Y$1,'2018 commission structure'!$A$15:$J$15,0)),0)</f>
        <v>0</v>
      </c>
      <c r="Z184" s="1">
        <f>IF($H184&gt;K184,MIN($H184-K184,L184-K184)*INDEX('2018 commission structure'!$A$15:$J$18,MATCH(Calculations!$E749,'2018 commission structure'!$A$15:$A$18,0),MATCH(Calculations!Z$1,'2018 commission structure'!$A$15:$J$15,0)),0)</f>
        <v>0</v>
      </c>
      <c r="AA184" s="1">
        <f>IF($H184&gt;L184,($H184-L184)*INDEX('2018 commission structure'!$A$15:$J$18,MATCH(Calculations!$E749,'2018 commission structure'!$A$15:$A$18,0),MATCH(Calculations!AA$1,'2018 commission structure'!$A$15:$J$15,0)),0)</f>
        <v>0</v>
      </c>
      <c r="AB184" s="1">
        <f t="shared" si="28"/>
        <v>79784.639999999999</v>
      </c>
      <c r="AC184" s="1">
        <f t="shared" si="29"/>
        <v>173947.64</v>
      </c>
    </row>
    <row r="185" spans="1:29" x14ac:dyDescent="0.3">
      <c r="A185" s="20">
        <v>715518151</v>
      </c>
      <c r="B185" s="1" t="s">
        <v>1446</v>
      </c>
      <c r="C185" s="1" t="s">
        <v>1445</v>
      </c>
      <c r="D185" s="1" t="s">
        <v>23262</v>
      </c>
      <c r="E185" s="1" t="s">
        <v>3</v>
      </c>
      <c r="F185" s="1">
        <v>113739</v>
      </c>
      <c r="G185" s="2">
        <v>22</v>
      </c>
      <c r="H185" s="1">
        <f>SUMIF('deals_closed '!D:D,A185,'deals_closed '!C:C)</f>
        <v>789000</v>
      </c>
      <c r="I185" s="1">
        <f>VLOOKUP(E185,'2018 commission structure'!$A$21:$I$24,9,FALSE)</f>
        <v>750000</v>
      </c>
      <c r="J185" s="1">
        <f t="shared" si="20"/>
        <v>937500</v>
      </c>
      <c r="K185" s="1">
        <f t="shared" si="21"/>
        <v>1125000</v>
      </c>
      <c r="L185" s="1">
        <f t="shared" si="22"/>
        <v>1500000</v>
      </c>
      <c r="M185" s="16">
        <f t="shared" si="23"/>
        <v>1.052</v>
      </c>
      <c r="N185" s="1" t="str">
        <f t="shared" si="24"/>
        <v>100-125%</v>
      </c>
      <c r="O185" s="1">
        <f>MIN($I185, $H185)*INDEX( '2018 commission structure'!$A$21:$I$24,
MATCH($E185,'2018 commission structure'!$A$21:$A$24,0),MATCH(O$1,'2018 commission structure'!$A$21:$I$21,0))</f>
        <v>112500</v>
      </c>
      <c r="P185" s="1">
        <f>IF($H185&gt;$I185, MIN($H185-$I185, J185-$I185)*
INDEX( '2018 commission structure'!$A$21:$I$24,
MATCH($E185,'2018 commission structure'!$A$21:$A$24, 0),
MATCH(P$1,'2018 commission structure'!$A$21:$I$21, 0)), 0)</f>
        <v>7410</v>
      </c>
      <c r="Q185" s="1">
        <f>IF($H185&gt;J185, MIN($H185-J185, K185-J185)*
INDEX( '2018 commission structure'!$A$21:$I$24,
MATCH($E185,'2018 commission structure'!$A$21:$A$24, 0),
MATCH(Q$1,'2018 commission structure'!$A$21:$I$21, 0)), 0)</f>
        <v>0</v>
      </c>
      <c r="R185" s="1">
        <f>IF($H185&gt;K185, MIN($H185-K185, L185-K185)*
INDEX( '2018 commission structure'!$A$21:$I$24,
MATCH($E185,'2018 commission structure'!$A$21:$A$24, 0),
MATCH(R$1,'2018 commission structure'!$A$21:$I$21, 0)), 0)</f>
        <v>0</v>
      </c>
      <c r="S185" s="1">
        <f>IF($H185&gt;L185, ($H185-L185)*
INDEX( '2018 commission structure'!$A$21:$I$24,
MATCH($E185,'2018 commission structure'!$A$21:$A$24, 0),
MATCH(S$1,'2018 commission structure'!$A$21:$I$21, 0)), 0)</f>
        <v>0</v>
      </c>
      <c r="T185" s="1">
        <f t="shared" si="25"/>
        <v>119910</v>
      </c>
      <c r="U185" s="1">
        <f t="shared" si="26"/>
        <v>233649</v>
      </c>
      <c r="V185" s="16">
        <f t="shared" si="27"/>
        <v>3.3768601620379286</v>
      </c>
      <c r="W185" s="1">
        <f>MIN(H185,I185)*INDEX('2018 commission structure'!$A$15:$J$18,MATCH(Calculations!$E257,'2018 commission structure'!$A$15:$A$18,0),MATCH(Calculations!W$1,'2018 commission structure'!$A$15:$J$15,0))</f>
        <v>112500</v>
      </c>
      <c r="X185" s="1">
        <f>IF($H185&gt;I185,MIN($H185-I185,J185-I185))*INDEX('2018 commission structure'!$A$15:$J$18,MATCH(Calculations!$E257,'2018 commission structure'!$A$15:$A$18,0),MATCH(Calculations!X$1,'2018 commission structure'!$A$15:$J$15,0))</f>
        <v>8580</v>
      </c>
      <c r="Y185" s="1">
        <f>IF($H185&gt;J185,MIN($H185-J185,K185-J185)*INDEX('2018 commission structure'!$A$15:$J$18,MATCH(Calculations!$E257,'2018 commission structure'!$A$15:$A$18,0),MATCH(Calculations!Y$1,'2018 commission structure'!$A$15:$J$15,0)),0)</f>
        <v>0</v>
      </c>
      <c r="Z185" s="1">
        <f>IF($H185&gt;K185,MIN($H185-K185,L185-K185)*INDEX('2018 commission structure'!$A$15:$J$18,MATCH(Calculations!$E257,'2018 commission structure'!$A$15:$A$18,0),MATCH(Calculations!Z$1,'2018 commission structure'!$A$15:$J$15,0)),0)</f>
        <v>0</v>
      </c>
      <c r="AA185" s="1">
        <f>IF($H185&gt;L185,($H185-L185)*INDEX('2018 commission structure'!$A$15:$J$18,MATCH(Calculations!$E257,'2018 commission structure'!$A$15:$A$18,0),MATCH(Calculations!AA$1,'2018 commission structure'!$A$15:$J$15,0)),0)</f>
        <v>0</v>
      </c>
      <c r="AB185" s="1">
        <f t="shared" si="28"/>
        <v>121080</v>
      </c>
      <c r="AC185" s="1">
        <f t="shared" si="29"/>
        <v>234819</v>
      </c>
    </row>
    <row r="186" spans="1:29" x14ac:dyDescent="0.3">
      <c r="A186" s="20">
        <v>1268934771</v>
      </c>
      <c r="B186" s="1" t="s">
        <v>1278</v>
      </c>
      <c r="C186" s="1" t="s">
        <v>1277</v>
      </c>
      <c r="D186" s="1" t="s">
        <v>23209</v>
      </c>
      <c r="E186" s="1" t="s">
        <v>0</v>
      </c>
      <c r="F186" s="1">
        <v>50003</v>
      </c>
      <c r="G186" s="2">
        <v>18</v>
      </c>
      <c r="H186" s="1">
        <f>SUMIF('deals_closed '!D:D,A186,'deals_closed '!C:C)</f>
        <v>503681</v>
      </c>
      <c r="I186" s="1">
        <f>VLOOKUP(E186,'2018 commission structure'!$A$21:$I$24,9,FALSE)</f>
        <v>600000</v>
      </c>
      <c r="J186" s="1">
        <f t="shared" si="20"/>
        <v>750000</v>
      </c>
      <c r="K186" s="1">
        <f t="shared" si="21"/>
        <v>900000</v>
      </c>
      <c r="L186" s="1">
        <f t="shared" si="22"/>
        <v>1200000</v>
      </c>
      <c r="M186" s="16">
        <f t="shared" si="23"/>
        <v>0.83946833333333337</v>
      </c>
      <c r="N186" s="1" t="str">
        <f t="shared" si="24"/>
        <v>0-100%</v>
      </c>
      <c r="O186" s="1">
        <f>MIN($I186, $H186)*INDEX( '2018 commission structure'!$A$21:$I$24,
MATCH($E186,'2018 commission structure'!$A$21:$A$24,0),MATCH(O$1,'2018 commission structure'!$A$21:$I$21,0))</f>
        <v>65478.53</v>
      </c>
      <c r="P186" s="1">
        <f>IF($H186&gt;$I186, MIN($H186-$I186, J186-$I186)*
INDEX( '2018 commission structure'!$A$21:$I$24,
MATCH($E186,'2018 commission structure'!$A$21:$A$24, 0),
MATCH(P$1,'2018 commission structure'!$A$21:$I$21, 0)), 0)</f>
        <v>0</v>
      </c>
      <c r="Q186" s="1">
        <f>IF($H186&gt;J186, MIN($H186-J186, K186-J186)*
INDEX( '2018 commission structure'!$A$21:$I$24,
MATCH($E186,'2018 commission structure'!$A$21:$A$24, 0),
MATCH(Q$1,'2018 commission structure'!$A$21:$I$21, 0)), 0)</f>
        <v>0</v>
      </c>
      <c r="R186" s="1">
        <f>IF($H186&gt;K186, MIN($H186-K186, L186-K186)*
INDEX( '2018 commission structure'!$A$21:$I$24,
MATCH($E186,'2018 commission structure'!$A$21:$A$24, 0),
MATCH(R$1,'2018 commission structure'!$A$21:$I$21, 0)), 0)</f>
        <v>0</v>
      </c>
      <c r="S186" s="1">
        <f>IF($H186&gt;L186, ($H186-L186)*
INDEX( '2018 commission structure'!$A$21:$I$24,
MATCH($E186,'2018 commission structure'!$A$21:$A$24, 0),
MATCH(S$1,'2018 commission structure'!$A$21:$I$21, 0)), 0)</f>
        <v>0</v>
      </c>
      <c r="T186" s="1">
        <f t="shared" si="25"/>
        <v>65478.53</v>
      </c>
      <c r="U186" s="1">
        <f t="shared" si="26"/>
        <v>115481.53</v>
      </c>
      <c r="V186" s="16">
        <f t="shared" si="27"/>
        <v>4.3615719327584248</v>
      </c>
      <c r="W186" s="1">
        <f>MIN(H186,I186)*INDEX('2018 commission structure'!$A$15:$J$18,MATCH(Calculations!$E345,'2018 commission structure'!$A$15:$A$18,0),MATCH(Calculations!W$1,'2018 commission structure'!$A$15:$J$15,0))</f>
        <v>75552.149999999994</v>
      </c>
      <c r="X186" s="1">
        <f>IF($H186&gt;I186,MIN($H186-I186,J186-I186))*INDEX('2018 commission structure'!$A$15:$J$18,MATCH(Calculations!$E345,'2018 commission structure'!$A$15:$A$18,0),MATCH(Calculations!X$1,'2018 commission structure'!$A$15:$J$15,0))</f>
        <v>0</v>
      </c>
      <c r="Y186" s="1">
        <f>IF($H186&gt;J186,MIN($H186-J186,K186-J186)*INDEX('2018 commission structure'!$A$15:$J$18,MATCH(Calculations!$E345,'2018 commission structure'!$A$15:$A$18,0),MATCH(Calculations!Y$1,'2018 commission structure'!$A$15:$J$15,0)),0)</f>
        <v>0</v>
      </c>
      <c r="Z186" s="1">
        <f>IF($H186&gt;K186,MIN($H186-K186,L186-K186)*INDEX('2018 commission structure'!$A$15:$J$18,MATCH(Calculations!$E345,'2018 commission structure'!$A$15:$A$18,0),MATCH(Calculations!Z$1,'2018 commission structure'!$A$15:$J$15,0)),0)</f>
        <v>0</v>
      </c>
      <c r="AA186" s="1">
        <f>IF($H186&gt;L186,($H186-L186)*INDEX('2018 commission structure'!$A$15:$J$18,MATCH(Calculations!$E345,'2018 commission structure'!$A$15:$A$18,0),MATCH(Calculations!AA$1,'2018 commission structure'!$A$15:$J$15,0)),0)</f>
        <v>0</v>
      </c>
      <c r="AB186" s="1">
        <f t="shared" si="28"/>
        <v>75552.149999999994</v>
      </c>
      <c r="AC186" s="1">
        <f t="shared" si="29"/>
        <v>125555.15</v>
      </c>
    </row>
    <row r="187" spans="1:29" x14ac:dyDescent="0.3">
      <c r="A187" s="20">
        <v>601779371</v>
      </c>
      <c r="B187" s="1" t="s">
        <v>54</v>
      </c>
      <c r="C187" s="1" t="s">
        <v>192</v>
      </c>
      <c r="D187" s="1" t="s">
        <v>23270</v>
      </c>
      <c r="E187" s="1" t="s">
        <v>3</v>
      </c>
      <c r="F187" s="1">
        <v>114343</v>
      </c>
      <c r="G187" s="2">
        <v>19</v>
      </c>
      <c r="H187" s="1">
        <f>SUMIF('deals_closed '!D:D,A187,'deals_closed '!C:C)</f>
        <v>680870</v>
      </c>
      <c r="I187" s="1">
        <f>VLOOKUP(E187,'2018 commission structure'!$A$21:$I$24,9,FALSE)</f>
        <v>750000</v>
      </c>
      <c r="J187" s="1">
        <f t="shared" si="20"/>
        <v>937500</v>
      </c>
      <c r="K187" s="1">
        <f t="shared" si="21"/>
        <v>1125000</v>
      </c>
      <c r="L187" s="1">
        <f t="shared" si="22"/>
        <v>1500000</v>
      </c>
      <c r="M187" s="16">
        <f t="shared" si="23"/>
        <v>0.90782666666666667</v>
      </c>
      <c r="N187" s="1" t="str">
        <f t="shared" si="24"/>
        <v>0-100%</v>
      </c>
      <c r="O187" s="1">
        <f>MIN($I187, $H187)*INDEX( '2018 commission structure'!$A$21:$I$24,
MATCH($E187,'2018 commission structure'!$A$21:$A$24,0),MATCH(O$1,'2018 commission structure'!$A$21:$I$21,0))</f>
        <v>102130.5</v>
      </c>
      <c r="P187" s="1">
        <f>IF($H187&gt;$I187, MIN($H187-$I187, J187-$I187)*
INDEX( '2018 commission structure'!$A$21:$I$24,
MATCH($E187,'2018 commission structure'!$A$21:$A$24, 0),
MATCH(P$1,'2018 commission structure'!$A$21:$I$21, 0)), 0)</f>
        <v>0</v>
      </c>
      <c r="Q187" s="1">
        <f>IF($H187&gt;J187, MIN($H187-J187, K187-J187)*
INDEX( '2018 commission structure'!$A$21:$I$24,
MATCH($E187,'2018 commission structure'!$A$21:$A$24, 0),
MATCH(Q$1,'2018 commission structure'!$A$21:$I$21, 0)), 0)</f>
        <v>0</v>
      </c>
      <c r="R187" s="1">
        <f>IF($H187&gt;K187, MIN($H187-K187, L187-K187)*
INDEX( '2018 commission structure'!$A$21:$I$24,
MATCH($E187,'2018 commission structure'!$A$21:$A$24, 0),
MATCH(R$1,'2018 commission structure'!$A$21:$I$21, 0)), 0)</f>
        <v>0</v>
      </c>
      <c r="S187" s="1">
        <f>IF($H187&gt;L187, ($H187-L187)*
INDEX( '2018 commission structure'!$A$21:$I$24,
MATCH($E187,'2018 commission structure'!$A$21:$A$24, 0),
MATCH(S$1,'2018 commission structure'!$A$21:$I$21, 0)), 0)</f>
        <v>0</v>
      </c>
      <c r="T187" s="1">
        <f t="shared" si="25"/>
        <v>102130.5</v>
      </c>
      <c r="U187" s="1">
        <f t="shared" si="26"/>
        <v>216473.5</v>
      </c>
      <c r="V187" s="16">
        <f t="shared" si="27"/>
        <v>3.145281062116148</v>
      </c>
      <c r="W187" s="1">
        <f>MIN(H187,I187)*INDEX('2018 commission structure'!$A$15:$J$18,MATCH(Calculations!$E906,'2018 commission structure'!$A$15:$A$18,0),MATCH(Calculations!W$1,'2018 commission structure'!$A$15:$J$15,0))</f>
        <v>81704.399999999994</v>
      </c>
      <c r="X187" s="1">
        <f>IF($H187&gt;I187,MIN($H187-I187,J187-I187))*INDEX('2018 commission structure'!$A$15:$J$18,MATCH(Calculations!$E906,'2018 commission structure'!$A$15:$A$18,0),MATCH(Calculations!X$1,'2018 commission structure'!$A$15:$J$15,0))</f>
        <v>0</v>
      </c>
      <c r="Y187" s="1">
        <f>IF($H187&gt;J187,MIN($H187-J187,K187-J187)*INDEX('2018 commission structure'!$A$15:$J$18,MATCH(Calculations!$E906,'2018 commission structure'!$A$15:$A$18,0),MATCH(Calculations!Y$1,'2018 commission structure'!$A$15:$J$15,0)),0)</f>
        <v>0</v>
      </c>
      <c r="Z187" s="1">
        <f>IF($H187&gt;K187,MIN($H187-K187,L187-K187)*INDEX('2018 commission structure'!$A$15:$J$18,MATCH(Calculations!$E906,'2018 commission structure'!$A$15:$A$18,0),MATCH(Calculations!Z$1,'2018 commission structure'!$A$15:$J$15,0)),0)</f>
        <v>0</v>
      </c>
      <c r="AA187" s="1">
        <f>IF($H187&gt;L187,($H187-L187)*INDEX('2018 commission structure'!$A$15:$J$18,MATCH(Calculations!$E906,'2018 commission structure'!$A$15:$A$18,0),MATCH(Calculations!AA$1,'2018 commission structure'!$A$15:$J$15,0)),0)</f>
        <v>0</v>
      </c>
      <c r="AB187" s="1">
        <f t="shared" si="28"/>
        <v>81704.399999999994</v>
      </c>
      <c r="AC187" s="1">
        <f t="shared" si="29"/>
        <v>196047.4</v>
      </c>
    </row>
    <row r="188" spans="1:29" x14ac:dyDescent="0.3">
      <c r="A188" s="20">
        <v>5511711233</v>
      </c>
      <c r="B188" s="1" t="s">
        <v>1018</v>
      </c>
      <c r="C188" s="1" t="s">
        <v>1017</v>
      </c>
      <c r="D188" s="1" t="s">
        <v>22689</v>
      </c>
      <c r="E188" s="1" t="s">
        <v>12</v>
      </c>
      <c r="F188" s="1">
        <v>50457</v>
      </c>
      <c r="G188" s="2">
        <v>16</v>
      </c>
      <c r="H188" s="1">
        <f>SUMIF('deals_closed '!D:D,A188,'deals_closed '!C:C)</f>
        <v>526014</v>
      </c>
      <c r="I188" s="1">
        <f>VLOOKUP(E188,'2018 commission structure'!$A$21:$I$24,9,FALSE)</f>
        <v>500000</v>
      </c>
      <c r="J188" s="1">
        <f t="shared" si="20"/>
        <v>625000</v>
      </c>
      <c r="K188" s="1">
        <f t="shared" si="21"/>
        <v>750000</v>
      </c>
      <c r="L188" s="1">
        <f t="shared" si="22"/>
        <v>1000000</v>
      </c>
      <c r="M188" s="16">
        <f t="shared" si="23"/>
        <v>1.052028</v>
      </c>
      <c r="N188" s="1" t="str">
        <f t="shared" si="24"/>
        <v>100-125%</v>
      </c>
      <c r="O188" s="1">
        <f>MIN($I188, $H188)*INDEX( '2018 commission structure'!$A$21:$I$24,
MATCH($E188,'2018 commission structure'!$A$21:$A$24,0),MATCH(O$1,'2018 commission structure'!$A$21:$I$21,0))</f>
        <v>50000</v>
      </c>
      <c r="P188" s="1">
        <f>IF($H188&gt;$I188, MIN($H188-$I188, J188-$I188)*
INDEX( '2018 commission structure'!$A$21:$I$24,
MATCH($E188,'2018 commission structure'!$A$21:$A$24, 0),
MATCH(P$1,'2018 commission structure'!$A$21:$I$21, 0)), 0)</f>
        <v>3902.1</v>
      </c>
      <c r="Q188" s="1">
        <f>IF($H188&gt;J188, MIN($H188-J188, K188-J188)*
INDEX( '2018 commission structure'!$A$21:$I$24,
MATCH($E188,'2018 commission structure'!$A$21:$A$24, 0),
MATCH(Q$1,'2018 commission structure'!$A$21:$I$21, 0)), 0)</f>
        <v>0</v>
      </c>
      <c r="R188" s="1">
        <f>IF($H188&gt;K188, MIN($H188-K188, L188-K188)*
INDEX( '2018 commission structure'!$A$21:$I$24,
MATCH($E188,'2018 commission structure'!$A$21:$A$24, 0),
MATCH(R$1,'2018 commission structure'!$A$21:$I$21, 0)), 0)</f>
        <v>0</v>
      </c>
      <c r="S188" s="1">
        <f>IF($H188&gt;L188, ($H188-L188)*
INDEX( '2018 commission structure'!$A$21:$I$24,
MATCH($E188,'2018 commission structure'!$A$21:$A$24, 0),
MATCH(S$1,'2018 commission structure'!$A$21:$I$21, 0)), 0)</f>
        <v>0</v>
      </c>
      <c r="T188" s="1">
        <f t="shared" si="25"/>
        <v>53902.1</v>
      </c>
      <c r="U188" s="1">
        <f t="shared" si="26"/>
        <v>104359.1</v>
      </c>
      <c r="V188" s="16">
        <f t="shared" si="27"/>
        <v>5.0404229243065526</v>
      </c>
      <c r="W188" s="1">
        <f>MIN(H188,I188)*INDEX('2018 commission structure'!$A$15:$J$18,MATCH(Calculations!$E482,'2018 commission structure'!$A$15:$A$18,0),MATCH(Calculations!W$1,'2018 commission structure'!$A$15:$J$15,0))</f>
        <v>75000</v>
      </c>
      <c r="X188" s="1">
        <f>IF($H188&gt;I188,MIN($H188-I188,J188-I188))*INDEX('2018 commission structure'!$A$15:$J$18,MATCH(Calculations!$E482,'2018 commission structure'!$A$15:$A$18,0),MATCH(Calculations!X$1,'2018 commission structure'!$A$15:$J$15,0))</f>
        <v>4682.5199999999995</v>
      </c>
      <c r="Y188" s="1">
        <f>IF($H188&gt;J188,MIN($H188-J188,K188-J188)*INDEX('2018 commission structure'!$A$15:$J$18,MATCH(Calculations!$E482,'2018 commission structure'!$A$15:$A$18,0),MATCH(Calculations!Y$1,'2018 commission structure'!$A$15:$J$15,0)),0)</f>
        <v>0</v>
      </c>
      <c r="Z188" s="1">
        <f>IF($H188&gt;K188,MIN($H188-K188,L188-K188)*INDEX('2018 commission structure'!$A$15:$J$18,MATCH(Calculations!$E482,'2018 commission structure'!$A$15:$A$18,0),MATCH(Calculations!Z$1,'2018 commission structure'!$A$15:$J$15,0)),0)</f>
        <v>0</v>
      </c>
      <c r="AA188" s="1">
        <f>IF($H188&gt;L188,($H188-L188)*INDEX('2018 commission structure'!$A$15:$J$18,MATCH(Calculations!$E482,'2018 commission structure'!$A$15:$A$18,0),MATCH(Calculations!AA$1,'2018 commission structure'!$A$15:$J$15,0)),0)</f>
        <v>0</v>
      </c>
      <c r="AB188" s="1">
        <f t="shared" si="28"/>
        <v>79682.52</v>
      </c>
      <c r="AC188" s="1">
        <f t="shared" si="29"/>
        <v>130139.52</v>
      </c>
    </row>
    <row r="189" spans="1:29" x14ac:dyDescent="0.3">
      <c r="A189" s="20">
        <v>2149326663</v>
      </c>
      <c r="B189" s="1" t="s">
        <v>244</v>
      </c>
      <c r="C189" s="1" t="s">
        <v>243</v>
      </c>
      <c r="D189" s="1" t="s">
        <v>23124</v>
      </c>
      <c r="E189" s="1" t="s">
        <v>3</v>
      </c>
      <c r="F189" s="1">
        <v>100348</v>
      </c>
      <c r="G189" s="2">
        <v>23</v>
      </c>
      <c r="H189" s="1">
        <f>SUMIF('deals_closed '!D:D,A189,'deals_closed '!C:C)</f>
        <v>789211</v>
      </c>
      <c r="I189" s="1">
        <f>VLOOKUP(E189,'2018 commission structure'!$A$21:$I$24,9,FALSE)</f>
        <v>750000</v>
      </c>
      <c r="J189" s="1">
        <f t="shared" si="20"/>
        <v>937500</v>
      </c>
      <c r="K189" s="1">
        <f t="shared" si="21"/>
        <v>1125000</v>
      </c>
      <c r="L189" s="1">
        <f t="shared" si="22"/>
        <v>1500000</v>
      </c>
      <c r="M189" s="16">
        <f t="shared" si="23"/>
        <v>1.0522813333333334</v>
      </c>
      <c r="N189" s="1" t="str">
        <f t="shared" si="24"/>
        <v>100-125%</v>
      </c>
      <c r="O189" s="1">
        <f>MIN($I189, $H189)*INDEX( '2018 commission structure'!$A$21:$I$24,
MATCH($E189,'2018 commission structure'!$A$21:$A$24,0),MATCH(O$1,'2018 commission structure'!$A$21:$I$21,0))</f>
        <v>112500</v>
      </c>
      <c r="P189" s="1">
        <f>IF($H189&gt;$I189, MIN($H189-$I189, J189-$I189)*
INDEX( '2018 commission structure'!$A$21:$I$24,
MATCH($E189,'2018 commission structure'!$A$21:$A$24, 0),
MATCH(P$1,'2018 commission structure'!$A$21:$I$21, 0)), 0)</f>
        <v>7450.09</v>
      </c>
      <c r="Q189" s="1">
        <f>IF($H189&gt;J189, MIN($H189-J189, K189-J189)*
INDEX( '2018 commission structure'!$A$21:$I$24,
MATCH($E189,'2018 commission structure'!$A$21:$A$24, 0),
MATCH(Q$1,'2018 commission structure'!$A$21:$I$21, 0)), 0)</f>
        <v>0</v>
      </c>
      <c r="R189" s="1">
        <f>IF($H189&gt;K189, MIN($H189-K189, L189-K189)*
INDEX( '2018 commission structure'!$A$21:$I$24,
MATCH($E189,'2018 commission structure'!$A$21:$A$24, 0),
MATCH(R$1,'2018 commission structure'!$A$21:$I$21, 0)), 0)</f>
        <v>0</v>
      </c>
      <c r="S189" s="1">
        <f>IF($H189&gt;L189, ($H189-L189)*
INDEX( '2018 commission structure'!$A$21:$I$24,
MATCH($E189,'2018 commission structure'!$A$21:$A$24, 0),
MATCH(S$1,'2018 commission structure'!$A$21:$I$21, 0)), 0)</f>
        <v>0</v>
      </c>
      <c r="T189" s="1">
        <f t="shared" si="25"/>
        <v>119950.09</v>
      </c>
      <c r="U189" s="1">
        <f t="shared" si="26"/>
        <v>220298.09</v>
      </c>
      <c r="V189" s="16">
        <f t="shared" si="27"/>
        <v>3.5824686450981034</v>
      </c>
      <c r="W189" s="1">
        <f>MIN(H189,I189)*INDEX('2018 commission structure'!$A$15:$J$18,MATCH(Calculations!$E880,'2018 commission structure'!$A$15:$A$18,0),MATCH(Calculations!W$1,'2018 commission structure'!$A$15:$J$15,0))</f>
        <v>112500</v>
      </c>
      <c r="X189" s="1">
        <f>IF($H189&gt;I189,MIN($H189-I189,J189-I189))*INDEX('2018 commission structure'!$A$15:$J$18,MATCH(Calculations!$E880,'2018 commission structure'!$A$15:$A$18,0),MATCH(Calculations!X$1,'2018 commission structure'!$A$15:$J$15,0))</f>
        <v>8626.42</v>
      </c>
      <c r="Y189" s="1">
        <f>IF($H189&gt;J189,MIN($H189-J189,K189-J189)*INDEX('2018 commission structure'!$A$15:$J$18,MATCH(Calculations!$E880,'2018 commission structure'!$A$15:$A$18,0),MATCH(Calculations!Y$1,'2018 commission structure'!$A$15:$J$15,0)),0)</f>
        <v>0</v>
      </c>
      <c r="Z189" s="1">
        <f>IF($H189&gt;K189,MIN($H189-K189,L189-K189)*INDEX('2018 commission structure'!$A$15:$J$18,MATCH(Calculations!$E880,'2018 commission structure'!$A$15:$A$18,0),MATCH(Calculations!Z$1,'2018 commission structure'!$A$15:$J$15,0)),0)</f>
        <v>0</v>
      </c>
      <c r="AA189" s="1">
        <f>IF($H189&gt;L189,($H189-L189)*INDEX('2018 commission structure'!$A$15:$J$18,MATCH(Calculations!$E880,'2018 commission structure'!$A$15:$A$18,0),MATCH(Calculations!AA$1,'2018 commission structure'!$A$15:$J$15,0)),0)</f>
        <v>0</v>
      </c>
      <c r="AB189" s="1">
        <f t="shared" si="28"/>
        <v>121126.42</v>
      </c>
      <c r="AC189" s="1">
        <f t="shared" si="29"/>
        <v>221474.41999999998</v>
      </c>
    </row>
    <row r="190" spans="1:29" x14ac:dyDescent="0.3">
      <c r="A190" s="20">
        <v>8695742075</v>
      </c>
      <c r="B190" s="1" t="s">
        <v>1141</v>
      </c>
      <c r="C190" s="1" t="s">
        <v>1140</v>
      </c>
      <c r="D190" s="1" t="s">
        <v>22456</v>
      </c>
      <c r="E190" s="1" t="s">
        <v>3</v>
      </c>
      <c r="F190" s="1">
        <v>75423</v>
      </c>
      <c r="G190" s="2">
        <v>18</v>
      </c>
      <c r="H190" s="1">
        <f>SUMIF('deals_closed '!D:D,A190,'deals_closed '!C:C)</f>
        <v>719283</v>
      </c>
      <c r="I190" s="1">
        <f>VLOOKUP(E190,'2018 commission structure'!$A$21:$I$24,9,FALSE)</f>
        <v>750000</v>
      </c>
      <c r="J190" s="1">
        <f t="shared" si="20"/>
        <v>937500</v>
      </c>
      <c r="K190" s="1">
        <f t="shared" si="21"/>
        <v>1125000</v>
      </c>
      <c r="L190" s="1">
        <f t="shared" si="22"/>
        <v>1500000</v>
      </c>
      <c r="M190" s="16">
        <f t="shared" si="23"/>
        <v>0.95904400000000001</v>
      </c>
      <c r="N190" s="1" t="str">
        <f t="shared" si="24"/>
        <v>0-100%</v>
      </c>
      <c r="O190" s="1">
        <f>MIN($I190, $H190)*INDEX( '2018 commission structure'!$A$21:$I$24,
MATCH($E190,'2018 commission structure'!$A$21:$A$24,0),MATCH(O$1,'2018 commission structure'!$A$21:$I$21,0))</f>
        <v>107892.45</v>
      </c>
      <c r="P190" s="1">
        <f>IF($H190&gt;$I190, MIN($H190-$I190, J190-$I190)*
INDEX( '2018 commission structure'!$A$21:$I$24,
MATCH($E190,'2018 commission structure'!$A$21:$A$24, 0),
MATCH(P$1,'2018 commission structure'!$A$21:$I$21, 0)), 0)</f>
        <v>0</v>
      </c>
      <c r="Q190" s="1">
        <f>IF($H190&gt;J190, MIN($H190-J190, K190-J190)*
INDEX( '2018 commission structure'!$A$21:$I$24,
MATCH($E190,'2018 commission structure'!$A$21:$A$24, 0),
MATCH(Q$1,'2018 commission structure'!$A$21:$I$21, 0)), 0)</f>
        <v>0</v>
      </c>
      <c r="R190" s="1">
        <f>IF($H190&gt;K190, MIN($H190-K190, L190-K190)*
INDEX( '2018 commission structure'!$A$21:$I$24,
MATCH($E190,'2018 commission structure'!$A$21:$A$24, 0),
MATCH(R$1,'2018 commission structure'!$A$21:$I$21, 0)), 0)</f>
        <v>0</v>
      </c>
      <c r="S190" s="1">
        <f>IF($H190&gt;L190, ($H190-L190)*
INDEX( '2018 commission structure'!$A$21:$I$24,
MATCH($E190,'2018 commission structure'!$A$21:$A$24, 0),
MATCH(S$1,'2018 commission structure'!$A$21:$I$21, 0)), 0)</f>
        <v>0</v>
      </c>
      <c r="T190" s="1">
        <f t="shared" si="25"/>
        <v>107892.45</v>
      </c>
      <c r="U190" s="1">
        <f t="shared" si="26"/>
        <v>183315.45</v>
      </c>
      <c r="V190" s="16">
        <f t="shared" si="27"/>
        <v>3.9237445616286024</v>
      </c>
      <c r="W190" s="1">
        <f>MIN(H190,I190)*INDEX('2018 commission structure'!$A$15:$J$18,MATCH(Calculations!$E416,'2018 commission structure'!$A$15:$A$18,0),MATCH(Calculations!W$1,'2018 commission structure'!$A$15:$J$15,0))</f>
        <v>107892.45</v>
      </c>
      <c r="X190" s="1">
        <f>IF($H190&gt;I190,MIN($H190-I190,J190-I190))*INDEX('2018 commission structure'!$A$15:$J$18,MATCH(Calculations!$E416,'2018 commission structure'!$A$15:$A$18,0),MATCH(Calculations!X$1,'2018 commission structure'!$A$15:$J$15,0))</f>
        <v>0</v>
      </c>
      <c r="Y190" s="1">
        <f>IF($H190&gt;J190,MIN($H190-J190,K190-J190)*INDEX('2018 commission structure'!$A$15:$J$18,MATCH(Calculations!$E416,'2018 commission structure'!$A$15:$A$18,0),MATCH(Calculations!Y$1,'2018 commission structure'!$A$15:$J$15,0)),0)</f>
        <v>0</v>
      </c>
      <c r="Z190" s="1">
        <f>IF($H190&gt;K190,MIN($H190-K190,L190-K190)*INDEX('2018 commission structure'!$A$15:$J$18,MATCH(Calculations!$E416,'2018 commission structure'!$A$15:$A$18,0),MATCH(Calculations!Z$1,'2018 commission structure'!$A$15:$J$15,0)),0)</f>
        <v>0</v>
      </c>
      <c r="AA190" s="1">
        <f>IF($H190&gt;L190,($H190-L190)*INDEX('2018 commission structure'!$A$15:$J$18,MATCH(Calculations!$E416,'2018 commission structure'!$A$15:$A$18,0),MATCH(Calculations!AA$1,'2018 commission structure'!$A$15:$J$15,0)),0)</f>
        <v>0</v>
      </c>
      <c r="AB190" s="1">
        <f t="shared" si="28"/>
        <v>107892.45</v>
      </c>
      <c r="AC190" s="1">
        <f t="shared" si="29"/>
        <v>183315.45</v>
      </c>
    </row>
    <row r="191" spans="1:29" x14ac:dyDescent="0.3">
      <c r="A191" s="20">
        <v>5861892008</v>
      </c>
      <c r="B191" s="1" t="s">
        <v>1280</v>
      </c>
      <c r="C191" s="1" t="s">
        <v>1279</v>
      </c>
      <c r="D191" s="1" t="s">
        <v>22752</v>
      </c>
      <c r="E191" s="1" t="s">
        <v>3</v>
      </c>
      <c r="F191" s="1">
        <v>98780</v>
      </c>
      <c r="G191" s="2">
        <v>22</v>
      </c>
      <c r="H191" s="1">
        <f>SUMIF('deals_closed '!D:D,A191,'deals_closed '!C:C)</f>
        <v>789567</v>
      </c>
      <c r="I191" s="1">
        <f>VLOOKUP(E191,'2018 commission structure'!$A$21:$I$24,9,FALSE)</f>
        <v>750000</v>
      </c>
      <c r="J191" s="1">
        <f t="shared" si="20"/>
        <v>937500</v>
      </c>
      <c r="K191" s="1">
        <f t="shared" si="21"/>
        <v>1125000</v>
      </c>
      <c r="L191" s="1">
        <f t="shared" si="22"/>
        <v>1500000</v>
      </c>
      <c r="M191" s="16">
        <f t="shared" si="23"/>
        <v>1.052756</v>
      </c>
      <c r="N191" s="1" t="str">
        <f t="shared" si="24"/>
        <v>100-125%</v>
      </c>
      <c r="O191" s="1">
        <f>MIN($I191, $H191)*INDEX( '2018 commission structure'!$A$21:$I$24,
MATCH($E191,'2018 commission structure'!$A$21:$A$24,0),MATCH(O$1,'2018 commission structure'!$A$21:$I$21,0))</f>
        <v>112500</v>
      </c>
      <c r="P191" s="1">
        <f>IF($H191&gt;$I191, MIN($H191-$I191, J191-$I191)*
INDEX( '2018 commission structure'!$A$21:$I$24,
MATCH($E191,'2018 commission structure'!$A$21:$A$24, 0),
MATCH(P$1,'2018 commission structure'!$A$21:$I$21, 0)), 0)</f>
        <v>7517.7300000000005</v>
      </c>
      <c r="Q191" s="1">
        <f>IF($H191&gt;J191, MIN($H191-J191, K191-J191)*
INDEX( '2018 commission structure'!$A$21:$I$24,
MATCH($E191,'2018 commission structure'!$A$21:$A$24, 0),
MATCH(Q$1,'2018 commission structure'!$A$21:$I$21, 0)), 0)</f>
        <v>0</v>
      </c>
      <c r="R191" s="1">
        <f>IF($H191&gt;K191, MIN($H191-K191, L191-K191)*
INDEX( '2018 commission structure'!$A$21:$I$24,
MATCH($E191,'2018 commission structure'!$A$21:$A$24, 0),
MATCH(R$1,'2018 commission structure'!$A$21:$I$21, 0)), 0)</f>
        <v>0</v>
      </c>
      <c r="S191" s="1">
        <f>IF($H191&gt;L191, ($H191-L191)*
INDEX( '2018 commission structure'!$A$21:$I$24,
MATCH($E191,'2018 commission structure'!$A$21:$A$24, 0),
MATCH(S$1,'2018 commission structure'!$A$21:$I$21, 0)), 0)</f>
        <v>0</v>
      </c>
      <c r="T191" s="1">
        <f t="shared" si="25"/>
        <v>120017.73</v>
      </c>
      <c r="U191" s="1">
        <f t="shared" si="26"/>
        <v>218797.72999999998</v>
      </c>
      <c r="V191" s="16">
        <f t="shared" si="27"/>
        <v>3.6086617534834575</v>
      </c>
      <c r="W191" s="1">
        <f>MIN(H191,I191)*INDEX('2018 commission structure'!$A$15:$J$18,MATCH(Calculations!$E344,'2018 commission structure'!$A$15:$A$18,0),MATCH(Calculations!W$1,'2018 commission structure'!$A$15:$J$15,0))</f>
        <v>90000</v>
      </c>
      <c r="X191" s="1">
        <f>IF($H191&gt;I191,MIN($H191-I191,J191-I191))*INDEX('2018 commission structure'!$A$15:$J$18,MATCH(Calculations!$E344,'2018 commission structure'!$A$15:$A$18,0),MATCH(Calculations!X$1,'2018 commission structure'!$A$15:$J$15,0))</f>
        <v>6726.39</v>
      </c>
      <c r="Y191" s="1">
        <f>IF($H191&gt;J191,MIN($H191-J191,K191-J191)*INDEX('2018 commission structure'!$A$15:$J$18,MATCH(Calculations!$E344,'2018 commission structure'!$A$15:$A$18,0),MATCH(Calculations!Y$1,'2018 commission structure'!$A$15:$J$15,0)),0)</f>
        <v>0</v>
      </c>
      <c r="Z191" s="1">
        <f>IF($H191&gt;K191,MIN($H191-K191,L191-K191)*INDEX('2018 commission structure'!$A$15:$J$18,MATCH(Calculations!$E344,'2018 commission structure'!$A$15:$A$18,0),MATCH(Calculations!Z$1,'2018 commission structure'!$A$15:$J$15,0)),0)</f>
        <v>0</v>
      </c>
      <c r="AA191" s="1">
        <f>IF($H191&gt;L191,($H191-L191)*INDEX('2018 commission structure'!$A$15:$J$18,MATCH(Calculations!$E344,'2018 commission structure'!$A$15:$A$18,0),MATCH(Calculations!AA$1,'2018 commission structure'!$A$15:$J$15,0)),0)</f>
        <v>0</v>
      </c>
      <c r="AB191" s="1">
        <f t="shared" si="28"/>
        <v>96726.39</v>
      </c>
      <c r="AC191" s="1">
        <f t="shared" si="29"/>
        <v>195506.39</v>
      </c>
    </row>
    <row r="192" spans="1:29" x14ac:dyDescent="0.3">
      <c r="A192" s="20">
        <v>3509620267</v>
      </c>
      <c r="B192" s="1" t="s">
        <v>506</v>
      </c>
      <c r="C192" s="1" t="s">
        <v>505</v>
      </c>
      <c r="D192" s="1" t="s">
        <v>22985</v>
      </c>
      <c r="E192" s="1" t="s">
        <v>3</v>
      </c>
      <c r="F192" s="1">
        <v>87823</v>
      </c>
      <c r="G192" s="2">
        <v>17</v>
      </c>
      <c r="H192" s="1">
        <f>SUMIF('deals_closed '!D:D,A192,'deals_closed '!C:C)</f>
        <v>791364</v>
      </c>
      <c r="I192" s="1">
        <f>VLOOKUP(E192,'2018 commission structure'!$A$21:$I$24,9,FALSE)</f>
        <v>750000</v>
      </c>
      <c r="J192" s="1">
        <f t="shared" si="20"/>
        <v>937500</v>
      </c>
      <c r="K192" s="1">
        <f t="shared" si="21"/>
        <v>1125000</v>
      </c>
      <c r="L192" s="1">
        <f t="shared" si="22"/>
        <v>1500000</v>
      </c>
      <c r="M192" s="16">
        <f t="shared" si="23"/>
        <v>1.0551520000000001</v>
      </c>
      <c r="N192" s="1" t="str">
        <f t="shared" si="24"/>
        <v>100-125%</v>
      </c>
      <c r="O192" s="1">
        <f>MIN($I192, $H192)*INDEX( '2018 commission structure'!$A$21:$I$24,
MATCH($E192,'2018 commission structure'!$A$21:$A$24,0),MATCH(O$1,'2018 commission structure'!$A$21:$I$21,0))</f>
        <v>112500</v>
      </c>
      <c r="P192" s="1">
        <f>IF($H192&gt;$I192, MIN($H192-$I192, J192-$I192)*
INDEX( '2018 commission structure'!$A$21:$I$24,
MATCH($E192,'2018 commission structure'!$A$21:$A$24, 0),
MATCH(P$1,'2018 commission structure'!$A$21:$I$21, 0)), 0)</f>
        <v>7859.16</v>
      </c>
      <c r="Q192" s="1">
        <f>IF($H192&gt;J192, MIN($H192-J192, K192-J192)*
INDEX( '2018 commission structure'!$A$21:$I$24,
MATCH($E192,'2018 commission structure'!$A$21:$A$24, 0),
MATCH(Q$1,'2018 commission structure'!$A$21:$I$21, 0)), 0)</f>
        <v>0</v>
      </c>
      <c r="R192" s="1">
        <f>IF($H192&gt;K192, MIN($H192-K192, L192-K192)*
INDEX( '2018 commission structure'!$A$21:$I$24,
MATCH($E192,'2018 commission structure'!$A$21:$A$24, 0),
MATCH(R$1,'2018 commission structure'!$A$21:$I$21, 0)), 0)</f>
        <v>0</v>
      </c>
      <c r="S192" s="1">
        <f>IF($H192&gt;L192, ($H192-L192)*
INDEX( '2018 commission structure'!$A$21:$I$24,
MATCH($E192,'2018 commission structure'!$A$21:$A$24, 0),
MATCH(S$1,'2018 commission structure'!$A$21:$I$21, 0)), 0)</f>
        <v>0</v>
      </c>
      <c r="T192" s="1">
        <f t="shared" si="25"/>
        <v>120359.16</v>
      </c>
      <c r="U192" s="1">
        <f t="shared" si="26"/>
        <v>208182.16</v>
      </c>
      <c r="V192" s="16">
        <f t="shared" si="27"/>
        <v>3.8013055489480942</v>
      </c>
      <c r="W192" s="1">
        <f>MIN(H192,I192)*INDEX('2018 commission structure'!$A$15:$J$18,MATCH(Calculations!$E745,'2018 commission structure'!$A$15:$A$18,0),MATCH(Calculations!W$1,'2018 commission structure'!$A$15:$J$15,0))</f>
        <v>112500</v>
      </c>
      <c r="X192" s="1">
        <f>IF($H192&gt;I192,MIN($H192-I192,J192-I192))*INDEX('2018 commission structure'!$A$15:$J$18,MATCH(Calculations!$E745,'2018 commission structure'!$A$15:$A$18,0),MATCH(Calculations!X$1,'2018 commission structure'!$A$15:$J$15,0))</f>
        <v>9100.08</v>
      </c>
      <c r="Y192" s="1">
        <f>IF($H192&gt;J192,MIN($H192-J192,K192-J192)*INDEX('2018 commission structure'!$A$15:$J$18,MATCH(Calculations!$E745,'2018 commission structure'!$A$15:$A$18,0),MATCH(Calculations!Y$1,'2018 commission structure'!$A$15:$J$15,0)),0)</f>
        <v>0</v>
      </c>
      <c r="Z192" s="1">
        <f>IF($H192&gt;K192,MIN($H192-K192,L192-K192)*INDEX('2018 commission structure'!$A$15:$J$18,MATCH(Calculations!$E745,'2018 commission structure'!$A$15:$A$18,0),MATCH(Calculations!Z$1,'2018 commission structure'!$A$15:$J$15,0)),0)</f>
        <v>0</v>
      </c>
      <c r="AA192" s="1">
        <f>IF($H192&gt;L192,($H192-L192)*INDEX('2018 commission structure'!$A$15:$J$18,MATCH(Calculations!$E745,'2018 commission structure'!$A$15:$A$18,0),MATCH(Calculations!AA$1,'2018 commission structure'!$A$15:$J$15,0)),0)</f>
        <v>0</v>
      </c>
      <c r="AB192" s="1">
        <f t="shared" si="28"/>
        <v>121600.08</v>
      </c>
      <c r="AC192" s="1">
        <f t="shared" si="29"/>
        <v>209423.08000000002</v>
      </c>
    </row>
    <row r="193" spans="1:29" x14ac:dyDescent="0.3">
      <c r="A193" s="20">
        <v>6375014751</v>
      </c>
      <c r="B193" s="1" t="s">
        <v>1213</v>
      </c>
      <c r="C193" s="1" t="s">
        <v>1212</v>
      </c>
      <c r="D193" s="1" t="s">
        <v>22553</v>
      </c>
      <c r="E193" s="1" t="s">
        <v>12</v>
      </c>
      <c r="F193" s="1">
        <v>56888</v>
      </c>
      <c r="G193" s="2">
        <v>17</v>
      </c>
      <c r="H193" s="1">
        <f>SUMIF('deals_closed '!D:D,A193,'deals_closed '!C:C)</f>
        <v>528218</v>
      </c>
      <c r="I193" s="1">
        <f>VLOOKUP(E193,'2018 commission structure'!$A$21:$I$24,9,FALSE)</f>
        <v>500000</v>
      </c>
      <c r="J193" s="1">
        <f t="shared" si="20"/>
        <v>625000</v>
      </c>
      <c r="K193" s="1">
        <f t="shared" si="21"/>
        <v>750000</v>
      </c>
      <c r="L193" s="1">
        <f t="shared" si="22"/>
        <v>1000000</v>
      </c>
      <c r="M193" s="16">
        <f t="shared" si="23"/>
        <v>1.0564359999999999</v>
      </c>
      <c r="N193" s="1" t="str">
        <f t="shared" si="24"/>
        <v>100-125%</v>
      </c>
      <c r="O193" s="1">
        <f>MIN($I193, $H193)*INDEX( '2018 commission structure'!$A$21:$I$24,
MATCH($E193,'2018 commission structure'!$A$21:$A$24,0),MATCH(O$1,'2018 commission structure'!$A$21:$I$21,0))</f>
        <v>50000</v>
      </c>
      <c r="P193" s="1">
        <f>IF($H193&gt;$I193, MIN($H193-$I193, J193-$I193)*
INDEX( '2018 commission structure'!$A$21:$I$24,
MATCH($E193,'2018 commission structure'!$A$21:$A$24, 0),
MATCH(P$1,'2018 commission structure'!$A$21:$I$21, 0)), 0)</f>
        <v>4232.7</v>
      </c>
      <c r="Q193" s="1">
        <f>IF($H193&gt;J193, MIN($H193-J193, K193-J193)*
INDEX( '2018 commission structure'!$A$21:$I$24,
MATCH($E193,'2018 commission structure'!$A$21:$A$24, 0),
MATCH(Q$1,'2018 commission structure'!$A$21:$I$21, 0)), 0)</f>
        <v>0</v>
      </c>
      <c r="R193" s="1">
        <f>IF($H193&gt;K193, MIN($H193-K193, L193-K193)*
INDEX( '2018 commission structure'!$A$21:$I$24,
MATCH($E193,'2018 commission structure'!$A$21:$A$24, 0),
MATCH(R$1,'2018 commission structure'!$A$21:$I$21, 0)), 0)</f>
        <v>0</v>
      </c>
      <c r="S193" s="1">
        <f>IF($H193&gt;L193, ($H193-L193)*
INDEX( '2018 commission structure'!$A$21:$I$24,
MATCH($E193,'2018 commission structure'!$A$21:$A$24, 0),
MATCH(S$1,'2018 commission structure'!$A$21:$I$21, 0)), 0)</f>
        <v>0</v>
      </c>
      <c r="T193" s="1">
        <f t="shared" si="25"/>
        <v>54232.7</v>
      </c>
      <c r="U193" s="1">
        <f t="shared" si="26"/>
        <v>111120.7</v>
      </c>
      <c r="V193" s="16">
        <f t="shared" si="27"/>
        <v>4.7535517684823798</v>
      </c>
      <c r="W193" s="1">
        <f>MIN(H193,I193)*INDEX('2018 commission structure'!$A$15:$J$18,MATCH(Calculations!$E379,'2018 commission structure'!$A$15:$A$18,0),MATCH(Calculations!W$1,'2018 commission structure'!$A$15:$J$15,0))</f>
        <v>75000</v>
      </c>
      <c r="X193" s="1">
        <f>IF($H193&gt;I193,MIN($H193-I193,J193-I193))*INDEX('2018 commission structure'!$A$15:$J$18,MATCH(Calculations!$E379,'2018 commission structure'!$A$15:$A$18,0),MATCH(Calculations!X$1,'2018 commission structure'!$A$15:$J$15,0))</f>
        <v>6207.96</v>
      </c>
      <c r="Y193" s="1">
        <f>IF($H193&gt;J193,MIN($H193-J193,K193-J193)*INDEX('2018 commission structure'!$A$15:$J$18,MATCH(Calculations!$E379,'2018 commission structure'!$A$15:$A$18,0),MATCH(Calculations!Y$1,'2018 commission structure'!$A$15:$J$15,0)),0)</f>
        <v>0</v>
      </c>
      <c r="Z193" s="1">
        <f>IF($H193&gt;K193,MIN($H193-K193,L193-K193)*INDEX('2018 commission structure'!$A$15:$J$18,MATCH(Calculations!$E379,'2018 commission structure'!$A$15:$A$18,0),MATCH(Calculations!Z$1,'2018 commission structure'!$A$15:$J$15,0)),0)</f>
        <v>0</v>
      </c>
      <c r="AA193" s="1">
        <f>IF($H193&gt;L193,($H193-L193)*INDEX('2018 commission structure'!$A$15:$J$18,MATCH(Calculations!$E379,'2018 commission structure'!$A$15:$A$18,0),MATCH(Calculations!AA$1,'2018 commission structure'!$A$15:$J$15,0)),0)</f>
        <v>0</v>
      </c>
      <c r="AB193" s="1">
        <f t="shared" si="28"/>
        <v>81207.960000000006</v>
      </c>
      <c r="AC193" s="1">
        <f t="shared" si="29"/>
        <v>138095.96000000002</v>
      </c>
    </row>
    <row r="194" spans="1:29" x14ac:dyDescent="0.3">
      <c r="A194" s="20">
        <v>4396213212</v>
      </c>
      <c r="B194" s="1" t="s">
        <v>602</v>
      </c>
      <c r="C194" s="1" t="s">
        <v>601</v>
      </c>
      <c r="D194" s="1" t="s">
        <v>22897</v>
      </c>
      <c r="E194" s="1" t="s">
        <v>0</v>
      </c>
      <c r="F194" s="1">
        <v>60884</v>
      </c>
      <c r="G194" s="2">
        <v>20</v>
      </c>
      <c r="H194" s="1">
        <f>SUMIF('deals_closed '!D:D,A194,'deals_closed '!C:C)</f>
        <v>634931</v>
      </c>
      <c r="I194" s="1">
        <f>VLOOKUP(E194,'2018 commission structure'!$A$21:$I$24,9,FALSE)</f>
        <v>600000</v>
      </c>
      <c r="J194" s="1">
        <f t="shared" ref="J194:J257" si="30">I194*1.25</f>
        <v>750000</v>
      </c>
      <c r="K194" s="1">
        <f t="shared" ref="K194:K257" si="31">$I194*1.5</f>
        <v>900000</v>
      </c>
      <c r="L194" s="1">
        <f t="shared" ref="L194:L257" si="32">$I194*2</f>
        <v>1200000</v>
      </c>
      <c r="M194" s="16">
        <f t="shared" ref="M194:M257" si="33">$H194/$I194</f>
        <v>1.0582183333333333</v>
      </c>
      <c r="N194" s="1" t="str">
        <f t="shared" ref="N194:N257" si="34">IF(M194&lt;=1,"0-100%",
IF(M194&lt;=1.25,"100-125%",
IF(M194&lt;=1.5,"125-150%",
IF(M194&lt;=2,"150-200%","&gt;200%"))))</f>
        <v>100-125%</v>
      </c>
      <c r="O194" s="1">
        <f>MIN($I194, $H194)*INDEX( '2018 commission structure'!$A$21:$I$24,
MATCH($E194,'2018 commission structure'!$A$21:$A$24,0),MATCH(O$1,'2018 commission structure'!$A$21:$I$21,0))</f>
        <v>78000</v>
      </c>
      <c r="P194" s="1">
        <f>IF($H194&gt;$I194, MIN($H194-$I194, J194-$I194)*
INDEX( '2018 commission structure'!$A$21:$I$24,
MATCH($E194,'2018 commission structure'!$A$21:$A$24, 0),
MATCH(P$1,'2018 commission structure'!$A$21:$I$21, 0)), 0)</f>
        <v>5938.27</v>
      </c>
      <c r="Q194" s="1">
        <f>IF($H194&gt;J194, MIN($H194-J194, K194-J194)*
INDEX( '2018 commission structure'!$A$21:$I$24,
MATCH($E194,'2018 commission structure'!$A$21:$A$24, 0),
MATCH(Q$1,'2018 commission structure'!$A$21:$I$21, 0)), 0)</f>
        <v>0</v>
      </c>
      <c r="R194" s="1">
        <f>IF($H194&gt;K194, MIN($H194-K194, L194-K194)*
INDEX( '2018 commission structure'!$A$21:$I$24,
MATCH($E194,'2018 commission structure'!$A$21:$A$24, 0),
MATCH(R$1,'2018 commission structure'!$A$21:$I$21, 0)), 0)</f>
        <v>0</v>
      </c>
      <c r="S194" s="1">
        <f>IF($H194&gt;L194, ($H194-L194)*
INDEX( '2018 commission structure'!$A$21:$I$24,
MATCH($E194,'2018 commission structure'!$A$21:$A$24, 0),
MATCH(S$1,'2018 commission structure'!$A$21:$I$21, 0)), 0)</f>
        <v>0</v>
      </c>
      <c r="T194" s="1">
        <f t="shared" ref="T194:T257" si="35">SUM(O194:S194)</f>
        <v>83938.27</v>
      </c>
      <c r="U194" s="1">
        <f t="shared" ref="U194:U257" si="36">SUM(F194+T194)</f>
        <v>144822.27000000002</v>
      </c>
      <c r="V194" s="16">
        <f t="shared" ref="V194:V257" si="37">H194/U194</f>
        <v>4.3842083127132305</v>
      </c>
      <c r="W194" s="1">
        <f>MIN(H194,I194)*INDEX('2018 commission structure'!$A$15:$J$18,MATCH(Calculations!$E696,'2018 commission structure'!$A$15:$A$18,0),MATCH(Calculations!W$1,'2018 commission structure'!$A$15:$J$15,0))</f>
        <v>72000</v>
      </c>
      <c r="X194" s="1">
        <f>IF($H194&gt;I194,MIN($H194-I194,J194-I194))*INDEX('2018 commission structure'!$A$15:$J$18,MATCH(Calculations!$E696,'2018 commission structure'!$A$15:$A$18,0),MATCH(Calculations!X$1,'2018 commission structure'!$A$15:$J$15,0))</f>
        <v>5938.27</v>
      </c>
      <c r="Y194" s="1">
        <f>IF($H194&gt;J194,MIN($H194-J194,K194-J194)*INDEX('2018 commission structure'!$A$15:$J$18,MATCH(Calculations!$E696,'2018 commission structure'!$A$15:$A$18,0),MATCH(Calculations!Y$1,'2018 commission structure'!$A$15:$J$15,0)),0)</f>
        <v>0</v>
      </c>
      <c r="Z194" s="1">
        <f>IF($H194&gt;K194,MIN($H194-K194,L194-K194)*INDEX('2018 commission structure'!$A$15:$J$18,MATCH(Calculations!$E696,'2018 commission structure'!$A$15:$A$18,0),MATCH(Calculations!Z$1,'2018 commission structure'!$A$15:$J$15,0)),0)</f>
        <v>0</v>
      </c>
      <c r="AA194" s="1">
        <f>IF($H194&gt;L194,($H194-L194)*INDEX('2018 commission structure'!$A$15:$J$18,MATCH(Calculations!$E696,'2018 commission structure'!$A$15:$A$18,0),MATCH(Calculations!AA$1,'2018 commission structure'!$A$15:$J$15,0)),0)</f>
        <v>0</v>
      </c>
      <c r="AB194" s="1">
        <f t="shared" ref="AB194:AB257" si="38">SUM(W194:AA194)</f>
        <v>77938.27</v>
      </c>
      <c r="AC194" s="1">
        <f t="shared" ref="AC194:AC257" si="39">AB194+F194</f>
        <v>138822.27000000002</v>
      </c>
    </row>
    <row r="195" spans="1:29" x14ac:dyDescent="0.3">
      <c r="A195" s="20">
        <v>2298319154</v>
      </c>
      <c r="B195" s="1" t="s">
        <v>78</v>
      </c>
      <c r="C195" s="1" t="s">
        <v>77</v>
      </c>
      <c r="D195" s="1" t="s">
        <v>23190</v>
      </c>
      <c r="E195" s="1" t="s">
        <v>12</v>
      </c>
      <c r="F195" s="1">
        <v>35017</v>
      </c>
      <c r="G195" s="2">
        <v>16</v>
      </c>
      <c r="H195" s="1">
        <f>SUMIF('deals_closed '!D:D,A195,'deals_closed '!C:C)</f>
        <v>529642</v>
      </c>
      <c r="I195" s="1">
        <f>VLOOKUP(E195,'2018 commission structure'!$A$21:$I$24,9,FALSE)</f>
        <v>500000</v>
      </c>
      <c r="J195" s="1">
        <f t="shared" si="30"/>
        <v>625000</v>
      </c>
      <c r="K195" s="1">
        <f t="shared" si="31"/>
        <v>750000</v>
      </c>
      <c r="L195" s="1">
        <f t="shared" si="32"/>
        <v>1000000</v>
      </c>
      <c r="M195" s="16">
        <f t="shared" si="33"/>
        <v>1.0592839999999999</v>
      </c>
      <c r="N195" s="1" t="str">
        <f t="shared" si="34"/>
        <v>100-125%</v>
      </c>
      <c r="O195" s="1">
        <f>MIN($I195, $H195)*INDEX( '2018 commission structure'!$A$21:$I$24,
MATCH($E195,'2018 commission structure'!$A$21:$A$24,0),MATCH(O$1,'2018 commission structure'!$A$21:$I$21,0))</f>
        <v>50000</v>
      </c>
      <c r="P195" s="1">
        <f>IF($H195&gt;$I195, MIN($H195-$I195, J195-$I195)*
INDEX( '2018 commission structure'!$A$21:$I$24,
MATCH($E195,'2018 commission structure'!$A$21:$A$24, 0),
MATCH(P$1,'2018 commission structure'!$A$21:$I$21, 0)), 0)</f>
        <v>4446.3</v>
      </c>
      <c r="Q195" s="1">
        <f>IF($H195&gt;J195, MIN($H195-J195, K195-J195)*
INDEX( '2018 commission structure'!$A$21:$I$24,
MATCH($E195,'2018 commission structure'!$A$21:$A$24, 0),
MATCH(Q$1,'2018 commission structure'!$A$21:$I$21, 0)), 0)</f>
        <v>0</v>
      </c>
      <c r="R195" s="1">
        <f>IF($H195&gt;K195, MIN($H195-K195, L195-K195)*
INDEX( '2018 commission structure'!$A$21:$I$24,
MATCH($E195,'2018 commission structure'!$A$21:$A$24, 0),
MATCH(R$1,'2018 commission structure'!$A$21:$I$21, 0)), 0)</f>
        <v>0</v>
      </c>
      <c r="S195" s="1">
        <f>IF($H195&gt;L195, ($H195-L195)*
INDEX( '2018 commission structure'!$A$21:$I$24,
MATCH($E195,'2018 commission structure'!$A$21:$A$24, 0),
MATCH(S$1,'2018 commission structure'!$A$21:$I$21, 0)), 0)</f>
        <v>0</v>
      </c>
      <c r="T195" s="1">
        <f t="shared" si="35"/>
        <v>54446.3</v>
      </c>
      <c r="U195" s="1">
        <f t="shared" si="36"/>
        <v>89463.3</v>
      </c>
      <c r="V195" s="16">
        <f t="shared" si="37"/>
        <v>5.9202153285201859</v>
      </c>
      <c r="W195" s="1">
        <f>MIN(H195,I195)*INDEX('2018 commission structure'!$A$15:$J$18,MATCH(Calculations!$E964,'2018 commission structure'!$A$15:$A$18,0),MATCH(Calculations!W$1,'2018 commission structure'!$A$15:$J$15,0))</f>
        <v>60000</v>
      </c>
      <c r="X195" s="1">
        <f>IF($H195&gt;I195,MIN($H195-I195,J195-I195))*INDEX('2018 commission structure'!$A$15:$J$18,MATCH(Calculations!$E964,'2018 commission structure'!$A$15:$A$18,0),MATCH(Calculations!X$1,'2018 commission structure'!$A$15:$J$15,0))</f>
        <v>5039.1400000000003</v>
      </c>
      <c r="Y195" s="1">
        <f>IF($H195&gt;J195,MIN($H195-J195,K195-J195)*INDEX('2018 commission structure'!$A$15:$J$18,MATCH(Calculations!$E964,'2018 commission structure'!$A$15:$A$18,0),MATCH(Calculations!Y$1,'2018 commission structure'!$A$15:$J$15,0)),0)</f>
        <v>0</v>
      </c>
      <c r="Z195" s="1">
        <f>IF($H195&gt;K195,MIN($H195-K195,L195-K195)*INDEX('2018 commission structure'!$A$15:$J$18,MATCH(Calculations!$E964,'2018 commission structure'!$A$15:$A$18,0),MATCH(Calculations!Z$1,'2018 commission structure'!$A$15:$J$15,0)),0)</f>
        <v>0</v>
      </c>
      <c r="AA195" s="1">
        <f>IF($H195&gt;L195,($H195-L195)*INDEX('2018 commission structure'!$A$15:$J$18,MATCH(Calculations!$E964,'2018 commission structure'!$A$15:$A$18,0),MATCH(Calculations!AA$1,'2018 commission structure'!$A$15:$J$15,0)),0)</f>
        <v>0</v>
      </c>
      <c r="AB195" s="1">
        <f t="shared" si="38"/>
        <v>65039.14</v>
      </c>
      <c r="AC195" s="1">
        <f t="shared" si="39"/>
        <v>100056.14</v>
      </c>
    </row>
    <row r="196" spans="1:29" x14ac:dyDescent="0.3">
      <c r="A196" s="20">
        <v>7783641539</v>
      </c>
      <c r="B196" s="1" t="s">
        <v>926</v>
      </c>
      <c r="C196" s="1" t="s">
        <v>925</v>
      </c>
      <c r="D196" s="1" t="s">
        <v>22557</v>
      </c>
      <c r="E196" s="1" t="s">
        <v>3</v>
      </c>
      <c r="F196" s="1">
        <v>109301</v>
      </c>
      <c r="G196" s="2">
        <v>20</v>
      </c>
      <c r="H196" s="1">
        <f>SUMIF('deals_closed '!D:D,A196,'deals_closed '!C:C)</f>
        <v>729594</v>
      </c>
      <c r="I196" s="1">
        <f>VLOOKUP(E196,'2018 commission structure'!$A$21:$I$24,9,FALSE)</f>
        <v>750000</v>
      </c>
      <c r="J196" s="1">
        <f t="shared" si="30"/>
        <v>937500</v>
      </c>
      <c r="K196" s="1">
        <f t="shared" si="31"/>
        <v>1125000</v>
      </c>
      <c r="L196" s="1">
        <f t="shared" si="32"/>
        <v>1500000</v>
      </c>
      <c r="M196" s="16">
        <f t="shared" si="33"/>
        <v>0.97279199999999999</v>
      </c>
      <c r="N196" s="1" t="str">
        <f t="shared" si="34"/>
        <v>0-100%</v>
      </c>
      <c r="O196" s="1">
        <f>MIN($I196, $H196)*INDEX( '2018 commission structure'!$A$21:$I$24,
MATCH($E196,'2018 commission structure'!$A$21:$A$24,0),MATCH(O$1,'2018 commission structure'!$A$21:$I$21,0))</f>
        <v>109439.09999999999</v>
      </c>
      <c r="P196" s="1">
        <f>IF($H196&gt;$I196, MIN($H196-$I196, J196-$I196)*
INDEX( '2018 commission structure'!$A$21:$I$24,
MATCH($E196,'2018 commission structure'!$A$21:$A$24, 0),
MATCH(P$1,'2018 commission structure'!$A$21:$I$21, 0)), 0)</f>
        <v>0</v>
      </c>
      <c r="Q196" s="1">
        <f>IF($H196&gt;J196, MIN($H196-J196, K196-J196)*
INDEX( '2018 commission structure'!$A$21:$I$24,
MATCH($E196,'2018 commission structure'!$A$21:$A$24, 0),
MATCH(Q$1,'2018 commission structure'!$A$21:$I$21, 0)), 0)</f>
        <v>0</v>
      </c>
      <c r="R196" s="1">
        <f>IF($H196&gt;K196, MIN($H196-K196, L196-K196)*
INDEX( '2018 commission structure'!$A$21:$I$24,
MATCH($E196,'2018 commission structure'!$A$21:$A$24, 0),
MATCH(R$1,'2018 commission structure'!$A$21:$I$21, 0)), 0)</f>
        <v>0</v>
      </c>
      <c r="S196" s="1">
        <f>IF($H196&gt;L196, ($H196-L196)*
INDEX( '2018 commission structure'!$A$21:$I$24,
MATCH($E196,'2018 commission structure'!$A$21:$A$24, 0),
MATCH(S$1,'2018 commission structure'!$A$21:$I$21, 0)), 0)</f>
        <v>0</v>
      </c>
      <c r="T196" s="1">
        <f t="shared" si="35"/>
        <v>109439.09999999999</v>
      </c>
      <c r="U196" s="1">
        <f t="shared" si="36"/>
        <v>218740.09999999998</v>
      </c>
      <c r="V196" s="16">
        <f t="shared" si="37"/>
        <v>3.3354378095282944</v>
      </c>
      <c r="W196" s="1">
        <f>MIN(H196,I196)*INDEX('2018 commission structure'!$A$15:$J$18,MATCH(Calculations!$E529,'2018 commission structure'!$A$15:$A$18,0),MATCH(Calculations!W$1,'2018 commission structure'!$A$15:$J$15,0))</f>
        <v>109439.09999999999</v>
      </c>
      <c r="X196" s="1">
        <f>IF($H196&gt;I196,MIN($H196-I196,J196-I196))*INDEX('2018 commission structure'!$A$15:$J$18,MATCH(Calculations!$E529,'2018 commission structure'!$A$15:$A$18,0),MATCH(Calculations!X$1,'2018 commission structure'!$A$15:$J$15,0))</f>
        <v>0</v>
      </c>
      <c r="Y196" s="1">
        <f>IF($H196&gt;J196,MIN($H196-J196,K196-J196)*INDEX('2018 commission structure'!$A$15:$J$18,MATCH(Calculations!$E529,'2018 commission structure'!$A$15:$A$18,0),MATCH(Calculations!Y$1,'2018 commission structure'!$A$15:$J$15,0)),0)</f>
        <v>0</v>
      </c>
      <c r="Z196" s="1">
        <f>IF($H196&gt;K196,MIN($H196-K196,L196-K196)*INDEX('2018 commission structure'!$A$15:$J$18,MATCH(Calculations!$E529,'2018 commission structure'!$A$15:$A$18,0),MATCH(Calculations!Z$1,'2018 commission structure'!$A$15:$J$15,0)),0)</f>
        <v>0</v>
      </c>
      <c r="AA196" s="1">
        <f>IF($H196&gt;L196,($H196-L196)*INDEX('2018 commission structure'!$A$15:$J$18,MATCH(Calculations!$E529,'2018 commission structure'!$A$15:$A$18,0),MATCH(Calculations!AA$1,'2018 commission structure'!$A$15:$J$15,0)),0)</f>
        <v>0</v>
      </c>
      <c r="AB196" s="1">
        <f t="shared" si="38"/>
        <v>109439.09999999999</v>
      </c>
      <c r="AC196" s="1">
        <f t="shared" si="39"/>
        <v>218740.09999999998</v>
      </c>
    </row>
    <row r="197" spans="1:29" x14ac:dyDescent="0.3">
      <c r="A197" s="20">
        <v>6286877770</v>
      </c>
      <c r="B197" s="1" t="s">
        <v>524</v>
      </c>
      <c r="C197" s="1" t="s">
        <v>523</v>
      </c>
      <c r="D197" s="1" t="s">
        <v>22710</v>
      </c>
      <c r="E197" s="1" t="s">
        <v>3</v>
      </c>
      <c r="F197" s="1">
        <v>103201</v>
      </c>
      <c r="G197" s="2">
        <v>25</v>
      </c>
      <c r="H197" s="1">
        <f>SUMIF('deals_closed '!D:D,A197,'deals_closed '!C:C)</f>
        <v>795363</v>
      </c>
      <c r="I197" s="1">
        <f>VLOOKUP(E197,'2018 commission structure'!$A$21:$I$24,9,FALSE)</f>
        <v>750000</v>
      </c>
      <c r="J197" s="1">
        <f t="shared" si="30"/>
        <v>937500</v>
      </c>
      <c r="K197" s="1">
        <f t="shared" si="31"/>
        <v>1125000</v>
      </c>
      <c r="L197" s="1">
        <f t="shared" si="32"/>
        <v>1500000</v>
      </c>
      <c r="M197" s="16">
        <f t="shared" si="33"/>
        <v>1.060484</v>
      </c>
      <c r="N197" s="1" t="str">
        <f t="shared" si="34"/>
        <v>100-125%</v>
      </c>
      <c r="O197" s="1">
        <f>MIN($I197, $H197)*INDEX( '2018 commission structure'!$A$21:$I$24,
MATCH($E197,'2018 commission structure'!$A$21:$A$24,0),MATCH(O$1,'2018 commission structure'!$A$21:$I$21,0))</f>
        <v>112500</v>
      </c>
      <c r="P197" s="1">
        <f>IF($H197&gt;$I197, MIN($H197-$I197, J197-$I197)*
INDEX( '2018 commission structure'!$A$21:$I$24,
MATCH($E197,'2018 commission structure'!$A$21:$A$24, 0),
MATCH(P$1,'2018 commission structure'!$A$21:$I$21, 0)), 0)</f>
        <v>8618.9699999999993</v>
      </c>
      <c r="Q197" s="1">
        <f>IF($H197&gt;J197, MIN($H197-J197, K197-J197)*
INDEX( '2018 commission structure'!$A$21:$I$24,
MATCH($E197,'2018 commission structure'!$A$21:$A$24, 0),
MATCH(Q$1,'2018 commission structure'!$A$21:$I$21, 0)), 0)</f>
        <v>0</v>
      </c>
      <c r="R197" s="1">
        <f>IF($H197&gt;K197, MIN($H197-K197, L197-K197)*
INDEX( '2018 commission structure'!$A$21:$I$24,
MATCH($E197,'2018 commission structure'!$A$21:$A$24, 0),
MATCH(R$1,'2018 commission structure'!$A$21:$I$21, 0)), 0)</f>
        <v>0</v>
      </c>
      <c r="S197" s="1">
        <f>IF($H197&gt;L197, ($H197-L197)*
INDEX( '2018 commission structure'!$A$21:$I$24,
MATCH($E197,'2018 commission structure'!$A$21:$A$24, 0),
MATCH(S$1,'2018 commission structure'!$A$21:$I$21, 0)), 0)</f>
        <v>0</v>
      </c>
      <c r="T197" s="1">
        <f t="shared" si="35"/>
        <v>121118.97</v>
      </c>
      <c r="U197" s="1">
        <f t="shared" si="36"/>
        <v>224319.97</v>
      </c>
      <c r="V197" s="16">
        <f t="shared" si="37"/>
        <v>3.5456629206931511</v>
      </c>
      <c r="W197" s="1">
        <f>MIN(H197,I197)*INDEX('2018 commission structure'!$A$15:$J$18,MATCH(Calculations!$E736,'2018 commission structure'!$A$15:$A$18,0),MATCH(Calculations!W$1,'2018 commission structure'!$A$15:$J$15,0))</f>
        <v>112500</v>
      </c>
      <c r="X197" s="1">
        <f>IF($H197&gt;I197,MIN($H197-I197,J197-I197))*INDEX('2018 commission structure'!$A$15:$J$18,MATCH(Calculations!$E736,'2018 commission structure'!$A$15:$A$18,0),MATCH(Calculations!X$1,'2018 commission structure'!$A$15:$J$15,0))</f>
        <v>8165.34</v>
      </c>
      <c r="Y197" s="1">
        <f>IF($H197&gt;J197,MIN($H197-J197,K197-J197)*INDEX('2018 commission structure'!$A$15:$J$18,MATCH(Calculations!$E736,'2018 commission structure'!$A$15:$A$18,0),MATCH(Calculations!Y$1,'2018 commission structure'!$A$15:$J$15,0)),0)</f>
        <v>0</v>
      </c>
      <c r="Z197" s="1">
        <f>IF($H197&gt;K197,MIN($H197-K197,L197-K197)*INDEX('2018 commission structure'!$A$15:$J$18,MATCH(Calculations!$E736,'2018 commission structure'!$A$15:$A$18,0),MATCH(Calculations!Z$1,'2018 commission structure'!$A$15:$J$15,0)),0)</f>
        <v>0</v>
      </c>
      <c r="AA197" s="1">
        <f>IF($H197&gt;L197,($H197-L197)*INDEX('2018 commission structure'!$A$15:$J$18,MATCH(Calculations!$E736,'2018 commission structure'!$A$15:$A$18,0),MATCH(Calculations!AA$1,'2018 commission structure'!$A$15:$J$15,0)),0)</f>
        <v>0</v>
      </c>
      <c r="AB197" s="1">
        <f t="shared" si="38"/>
        <v>120665.34</v>
      </c>
      <c r="AC197" s="1">
        <f t="shared" si="39"/>
        <v>223866.34</v>
      </c>
    </row>
    <row r="198" spans="1:29" x14ac:dyDescent="0.3">
      <c r="A198" s="20">
        <v>4688336071</v>
      </c>
      <c r="B198" s="1" t="s">
        <v>808</v>
      </c>
      <c r="C198" s="1" t="s">
        <v>807</v>
      </c>
      <c r="D198" s="1" t="s">
        <v>22868</v>
      </c>
      <c r="E198" s="1" t="s">
        <v>3</v>
      </c>
      <c r="F198" s="1">
        <v>111549</v>
      </c>
      <c r="G198" s="2">
        <v>22</v>
      </c>
      <c r="H198" s="1">
        <f>SUMIF('deals_closed '!D:D,A198,'deals_closed '!C:C)</f>
        <v>796327</v>
      </c>
      <c r="I198" s="1">
        <f>VLOOKUP(E198,'2018 commission structure'!$A$21:$I$24,9,FALSE)</f>
        <v>750000</v>
      </c>
      <c r="J198" s="1">
        <f t="shared" si="30"/>
        <v>937500</v>
      </c>
      <c r="K198" s="1">
        <f t="shared" si="31"/>
        <v>1125000</v>
      </c>
      <c r="L198" s="1">
        <f t="shared" si="32"/>
        <v>1500000</v>
      </c>
      <c r="M198" s="16">
        <f t="shared" si="33"/>
        <v>1.0617693333333333</v>
      </c>
      <c r="N198" s="1" t="str">
        <f t="shared" si="34"/>
        <v>100-125%</v>
      </c>
      <c r="O198" s="1">
        <f>MIN($I198, $H198)*INDEX( '2018 commission structure'!$A$21:$I$24,
MATCH($E198,'2018 commission structure'!$A$21:$A$24,0),MATCH(O$1,'2018 commission structure'!$A$21:$I$21,0))</f>
        <v>112500</v>
      </c>
      <c r="P198" s="1">
        <f>IF($H198&gt;$I198, MIN($H198-$I198, J198-$I198)*
INDEX( '2018 commission structure'!$A$21:$I$24,
MATCH($E198,'2018 commission structure'!$A$21:$A$24, 0),
MATCH(P$1,'2018 commission structure'!$A$21:$I$21, 0)), 0)</f>
        <v>8802.1299999999992</v>
      </c>
      <c r="Q198" s="1">
        <f>IF($H198&gt;J198, MIN($H198-J198, K198-J198)*
INDEX( '2018 commission structure'!$A$21:$I$24,
MATCH($E198,'2018 commission structure'!$A$21:$A$24, 0),
MATCH(Q$1,'2018 commission structure'!$A$21:$I$21, 0)), 0)</f>
        <v>0</v>
      </c>
      <c r="R198" s="1">
        <f>IF($H198&gt;K198, MIN($H198-K198, L198-K198)*
INDEX( '2018 commission structure'!$A$21:$I$24,
MATCH($E198,'2018 commission structure'!$A$21:$A$24, 0),
MATCH(R$1,'2018 commission structure'!$A$21:$I$21, 0)), 0)</f>
        <v>0</v>
      </c>
      <c r="S198" s="1">
        <f>IF($H198&gt;L198, ($H198-L198)*
INDEX( '2018 commission structure'!$A$21:$I$24,
MATCH($E198,'2018 commission structure'!$A$21:$A$24, 0),
MATCH(S$1,'2018 commission structure'!$A$21:$I$21, 0)), 0)</f>
        <v>0</v>
      </c>
      <c r="T198" s="1">
        <f t="shared" si="35"/>
        <v>121302.13</v>
      </c>
      <c r="U198" s="1">
        <f t="shared" si="36"/>
        <v>232851.13</v>
      </c>
      <c r="V198" s="16">
        <f t="shared" si="37"/>
        <v>3.4198975113412589</v>
      </c>
      <c r="W198" s="1">
        <f>MIN(H198,I198)*INDEX('2018 commission structure'!$A$15:$J$18,MATCH(Calculations!$E590,'2018 commission structure'!$A$15:$A$18,0),MATCH(Calculations!W$1,'2018 commission structure'!$A$15:$J$15,0))</f>
        <v>112500</v>
      </c>
      <c r="X198" s="1">
        <f>IF($H198&gt;I198,MIN($H198-I198,J198-I198))*INDEX('2018 commission structure'!$A$15:$J$18,MATCH(Calculations!$E590,'2018 commission structure'!$A$15:$A$18,0),MATCH(Calculations!X$1,'2018 commission structure'!$A$15:$J$15,0))</f>
        <v>8338.86</v>
      </c>
      <c r="Y198" s="1">
        <f>IF($H198&gt;J198,MIN($H198-J198,K198-J198)*INDEX('2018 commission structure'!$A$15:$J$18,MATCH(Calculations!$E590,'2018 commission structure'!$A$15:$A$18,0),MATCH(Calculations!Y$1,'2018 commission structure'!$A$15:$J$15,0)),0)</f>
        <v>0</v>
      </c>
      <c r="Z198" s="1">
        <f>IF($H198&gt;K198,MIN($H198-K198,L198-K198)*INDEX('2018 commission structure'!$A$15:$J$18,MATCH(Calculations!$E590,'2018 commission structure'!$A$15:$A$18,0),MATCH(Calculations!Z$1,'2018 commission structure'!$A$15:$J$15,0)),0)</f>
        <v>0</v>
      </c>
      <c r="AA198" s="1">
        <f>IF($H198&gt;L198,($H198-L198)*INDEX('2018 commission structure'!$A$15:$J$18,MATCH(Calculations!$E590,'2018 commission structure'!$A$15:$A$18,0),MATCH(Calculations!AA$1,'2018 commission structure'!$A$15:$J$15,0)),0)</f>
        <v>0</v>
      </c>
      <c r="AB198" s="1">
        <f t="shared" si="38"/>
        <v>120838.86</v>
      </c>
      <c r="AC198" s="1">
        <f t="shared" si="39"/>
        <v>232387.86</v>
      </c>
    </row>
    <row r="199" spans="1:29" x14ac:dyDescent="0.3">
      <c r="A199" s="20">
        <v>7453397081</v>
      </c>
      <c r="B199" s="1" t="s">
        <v>672</v>
      </c>
      <c r="C199" s="1" t="s">
        <v>671</v>
      </c>
      <c r="D199" s="1" t="s">
        <v>22593</v>
      </c>
      <c r="E199" s="1" t="s">
        <v>3</v>
      </c>
      <c r="F199" s="1">
        <v>88012</v>
      </c>
      <c r="G199" s="2">
        <v>13</v>
      </c>
      <c r="H199" s="1">
        <f>SUMIF('deals_closed '!D:D,A199,'deals_closed '!C:C)</f>
        <v>432502</v>
      </c>
      <c r="I199" s="1">
        <f>VLOOKUP(E199,'2018 commission structure'!$A$21:$I$24,9,FALSE)</f>
        <v>750000</v>
      </c>
      <c r="J199" s="1">
        <f t="shared" si="30"/>
        <v>937500</v>
      </c>
      <c r="K199" s="1">
        <f t="shared" si="31"/>
        <v>1125000</v>
      </c>
      <c r="L199" s="1">
        <f t="shared" si="32"/>
        <v>1500000</v>
      </c>
      <c r="M199" s="16">
        <f t="shared" si="33"/>
        <v>0.57666933333333337</v>
      </c>
      <c r="N199" s="1" t="str">
        <f t="shared" si="34"/>
        <v>0-100%</v>
      </c>
      <c r="O199" s="1">
        <f>MIN($I199, $H199)*INDEX( '2018 commission structure'!$A$21:$I$24,
MATCH($E199,'2018 commission structure'!$A$21:$A$24,0),MATCH(O$1,'2018 commission structure'!$A$21:$I$21,0))</f>
        <v>64875.299999999996</v>
      </c>
      <c r="P199" s="1">
        <f>IF($H199&gt;$I199, MIN($H199-$I199, J199-$I199)*
INDEX( '2018 commission structure'!$A$21:$I$24,
MATCH($E199,'2018 commission structure'!$A$21:$A$24, 0),
MATCH(P$1,'2018 commission structure'!$A$21:$I$21, 0)), 0)</f>
        <v>0</v>
      </c>
      <c r="Q199" s="1">
        <f>IF($H199&gt;J199, MIN($H199-J199, K199-J199)*
INDEX( '2018 commission structure'!$A$21:$I$24,
MATCH($E199,'2018 commission structure'!$A$21:$A$24, 0),
MATCH(Q$1,'2018 commission structure'!$A$21:$I$21, 0)), 0)</f>
        <v>0</v>
      </c>
      <c r="R199" s="1">
        <f>IF($H199&gt;K199, MIN($H199-K199, L199-K199)*
INDEX( '2018 commission structure'!$A$21:$I$24,
MATCH($E199,'2018 commission structure'!$A$21:$A$24, 0),
MATCH(R$1,'2018 commission structure'!$A$21:$I$21, 0)), 0)</f>
        <v>0</v>
      </c>
      <c r="S199" s="1">
        <f>IF($H199&gt;L199, ($H199-L199)*
INDEX( '2018 commission structure'!$A$21:$I$24,
MATCH($E199,'2018 commission structure'!$A$21:$A$24, 0),
MATCH(S$1,'2018 commission structure'!$A$21:$I$21, 0)), 0)</f>
        <v>0</v>
      </c>
      <c r="T199" s="1">
        <f t="shared" si="35"/>
        <v>64875.299999999996</v>
      </c>
      <c r="U199" s="1">
        <f t="shared" si="36"/>
        <v>152887.29999999999</v>
      </c>
      <c r="V199" s="16">
        <f t="shared" si="37"/>
        <v>2.8288942247001549</v>
      </c>
      <c r="W199" s="1">
        <f>MIN(H199,I199)*INDEX('2018 commission structure'!$A$15:$J$18,MATCH(Calculations!$E661,'2018 commission structure'!$A$15:$A$18,0),MATCH(Calculations!W$1,'2018 commission structure'!$A$15:$J$15,0))</f>
        <v>64875.299999999996</v>
      </c>
      <c r="X199" s="1">
        <f>IF($H199&gt;I199,MIN($H199-I199,J199-I199))*INDEX('2018 commission structure'!$A$15:$J$18,MATCH(Calculations!$E661,'2018 commission structure'!$A$15:$A$18,0),MATCH(Calculations!X$1,'2018 commission structure'!$A$15:$J$15,0))</f>
        <v>0</v>
      </c>
      <c r="Y199" s="1">
        <f>IF($H199&gt;J199,MIN($H199-J199,K199-J199)*INDEX('2018 commission structure'!$A$15:$J$18,MATCH(Calculations!$E661,'2018 commission structure'!$A$15:$A$18,0),MATCH(Calculations!Y$1,'2018 commission structure'!$A$15:$J$15,0)),0)</f>
        <v>0</v>
      </c>
      <c r="Z199" s="1">
        <f>IF($H199&gt;K199,MIN($H199-K199,L199-K199)*INDEX('2018 commission structure'!$A$15:$J$18,MATCH(Calculations!$E661,'2018 commission structure'!$A$15:$A$18,0),MATCH(Calculations!Z$1,'2018 commission structure'!$A$15:$J$15,0)),0)</f>
        <v>0</v>
      </c>
      <c r="AA199" s="1">
        <f>IF($H199&gt;L199,($H199-L199)*INDEX('2018 commission structure'!$A$15:$J$18,MATCH(Calculations!$E661,'2018 commission structure'!$A$15:$A$18,0),MATCH(Calculations!AA$1,'2018 commission structure'!$A$15:$J$15,0)),0)</f>
        <v>0</v>
      </c>
      <c r="AB199" s="1">
        <f t="shared" si="38"/>
        <v>64875.299999999996</v>
      </c>
      <c r="AC199" s="1">
        <f t="shared" si="39"/>
        <v>152887.29999999999</v>
      </c>
    </row>
    <row r="200" spans="1:29" x14ac:dyDescent="0.3">
      <c r="A200" s="20">
        <v>9963057691</v>
      </c>
      <c r="B200" s="1" t="s">
        <v>1690</v>
      </c>
      <c r="C200" s="1" t="s">
        <v>1689</v>
      </c>
      <c r="D200" s="1" t="s">
        <v>22332</v>
      </c>
      <c r="E200" s="1" t="s">
        <v>0</v>
      </c>
      <c r="F200" s="1">
        <v>64506</v>
      </c>
      <c r="G200" s="2">
        <v>17</v>
      </c>
      <c r="H200" s="1">
        <f>SUMIF('deals_closed '!D:D,A200,'deals_closed '!C:C)</f>
        <v>637475</v>
      </c>
      <c r="I200" s="1">
        <f>VLOOKUP(E200,'2018 commission structure'!$A$21:$I$24,9,FALSE)</f>
        <v>600000</v>
      </c>
      <c r="J200" s="1">
        <f t="shared" si="30"/>
        <v>750000</v>
      </c>
      <c r="K200" s="1">
        <f t="shared" si="31"/>
        <v>900000</v>
      </c>
      <c r="L200" s="1">
        <f t="shared" si="32"/>
        <v>1200000</v>
      </c>
      <c r="M200" s="16">
        <f t="shared" si="33"/>
        <v>1.0624583333333333</v>
      </c>
      <c r="N200" s="1" t="str">
        <f t="shared" si="34"/>
        <v>100-125%</v>
      </c>
      <c r="O200" s="1">
        <f>MIN($I200, $H200)*INDEX( '2018 commission structure'!$A$21:$I$24,
MATCH($E200,'2018 commission structure'!$A$21:$A$24,0),MATCH(O$1,'2018 commission structure'!$A$21:$I$21,0))</f>
        <v>78000</v>
      </c>
      <c r="P200" s="1">
        <f>IF($H200&gt;$I200, MIN($H200-$I200, J200-$I200)*
INDEX( '2018 commission structure'!$A$21:$I$24,
MATCH($E200,'2018 commission structure'!$A$21:$A$24, 0),
MATCH(P$1,'2018 commission structure'!$A$21:$I$21, 0)), 0)</f>
        <v>6370.7500000000009</v>
      </c>
      <c r="Q200" s="1">
        <f>IF($H200&gt;J200, MIN($H200-J200, K200-J200)*
INDEX( '2018 commission structure'!$A$21:$I$24,
MATCH($E200,'2018 commission structure'!$A$21:$A$24, 0),
MATCH(Q$1,'2018 commission structure'!$A$21:$I$21, 0)), 0)</f>
        <v>0</v>
      </c>
      <c r="R200" s="1">
        <f>IF($H200&gt;K200, MIN($H200-K200, L200-K200)*
INDEX( '2018 commission structure'!$A$21:$I$24,
MATCH($E200,'2018 commission structure'!$A$21:$A$24, 0),
MATCH(R$1,'2018 commission structure'!$A$21:$I$21, 0)), 0)</f>
        <v>0</v>
      </c>
      <c r="S200" s="1">
        <f>IF($H200&gt;L200, ($H200-L200)*
INDEX( '2018 commission structure'!$A$21:$I$24,
MATCH($E200,'2018 commission structure'!$A$21:$A$24, 0),
MATCH(S$1,'2018 commission structure'!$A$21:$I$21, 0)), 0)</f>
        <v>0</v>
      </c>
      <c r="T200" s="1">
        <f t="shared" si="35"/>
        <v>84370.75</v>
      </c>
      <c r="U200" s="1">
        <f t="shared" si="36"/>
        <v>148876.75</v>
      </c>
      <c r="V200" s="16">
        <f t="shared" si="37"/>
        <v>4.2818976099357355</v>
      </c>
      <c r="W200" s="1">
        <f>MIN(H200,I200)*INDEX('2018 commission structure'!$A$15:$J$18,MATCH(Calculations!$E127,'2018 commission structure'!$A$15:$A$18,0),MATCH(Calculations!W$1,'2018 commission structure'!$A$15:$J$15,0))</f>
        <v>90000</v>
      </c>
      <c r="X200" s="1">
        <f>IF($H200&gt;I200,MIN($H200-I200,J200-I200))*INDEX('2018 commission structure'!$A$15:$J$18,MATCH(Calculations!$E127,'2018 commission structure'!$A$15:$A$18,0),MATCH(Calculations!X$1,'2018 commission structure'!$A$15:$J$15,0))</f>
        <v>8244.5</v>
      </c>
      <c r="Y200" s="1">
        <f>IF($H200&gt;J200,MIN($H200-J200,K200-J200)*INDEX('2018 commission structure'!$A$15:$J$18,MATCH(Calculations!$E127,'2018 commission structure'!$A$15:$A$18,0),MATCH(Calculations!Y$1,'2018 commission structure'!$A$15:$J$15,0)),0)</f>
        <v>0</v>
      </c>
      <c r="Z200" s="1">
        <f>IF($H200&gt;K200,MIN($H200-K200,L200-K200)*INDEX('2018 commission structure'!$A$15:$J$18,MATCH(Calculations!$E127,'2018 commission structure'!$A$15:$A$18,0),MATCH(Calculations!Z$1,'2018 commission structure'!$A$15:$J$15,0)),0)</f>
        <v>0</v>
      </c>
      <c r="AA200" s="1">
        <f>IF($H200&gt;L200,($H200-L200)*INDEX('2018 commission structure'!$A$15:$J$18,MATCH(Calculations!$E127,'2018 commission structure'!$A$15:$A$18,0),MATCH(Calculations!AA$1,'2018 commission structure'!$A$15:$J$15,0)),0)</f>
        <v>0</v>
      </c>
      <c r="AB200" s="1">
        <f t="shared" si="38"/>
        <v>98244.5</v>
      </c>
      <c r="AC200" s="1">
        <f t="shared" si="39"/>
        <v>162750.5</v>
      </c>
    </row>
    <row r="201" spans="1:29" x14ac:dyDescent="0.3">
      <c r="A201" s="20">
        <v>6801140183</v>
      </c>
      <c r="B201" s="1" t="s">
        <v>1385</v>
      </c>
      <c r="C201" s="1" t="s">
        <v>1784</v>
      </c>
      <c r="D201" s="1" t="s">
        <v>22540</v>
      </c>
      <c r="E201" s="1" t="s">
        <v>12</v>
      </c>
      <c r="F201" s="1">
        <v>57548</v>
      </c>
      <c r="G201" s="2">
        <v>15</v>
      </c>
      <c r="H201" s="1">
        <f>SUMIF('deals_closed '!D:D,A201,'deals_closed '!C:C)</f>
        <v>531790</v>
      </c>
      <c r="I201" s="1">
        <f>VLOOKUP(E201,'2018 commission structure'!$A$21:$I$24,9,FALSE)</f>
        <v>500000</v>
      </c>
      <c r="J201" s="1">
        <f t="shared" si="30"/>
        <v>625000</v>
      </c>
      <c r="K201" s="1">
        <f t="shared" si="31"/>
        <v>750000</v>
      </c>
      <c r="L201" s="1">
        <f t="shared" si="32"/>
        <v>1000000</v>
      </c>
      <c r="M201" s="16">
        <f t="shared" si="33"/>
        <v>1.06358</v>
      </c>
      <c r="N201" s="1" t="str">
        <f t="shared" si="34"/>
        <v>100-125%</v>
      </c>
      <c r="O201" s="1">
        <f>MIN($I201, $H201)*INDEX( '2018 commission structure'!$A$21:$I$24,
MATCH($E201,'2018 commission structure'!$A$21:$A$24,0),MATCH(O$1,'2018 commission structure'!$A$21:$I$21,0))</f>
        <v>50000</v>
      </c>
      <c r="P201" s="1">
        <f>IF($H201&gt;$I201, MIN($H201-$I201, J201-$I201)*
INDEX( '2018 commission structure'!$A$21:$I$24,
MATCH($E201,'2018 commission structure'!$A$21:$A$24, 0),
MATCH(P$1,'2018 commission structure'!$A$21:$I$21, 0)), 0)</f>
        <v>4768.5</v>
      </c>
      <c r="Q201" s="1">
        <f>IF($H201&gt;J201, MIN($H201-J201, K201-J201)*
INDEX( '2018 commission structure'!$A$21:$I$24,
MATCH($E201,'2018 commission structure'!$A$21:$A$24, 0),
MATCH(Q$1,'2018 commission structure'!$A$21:$I$21, 0)), 0)</f>
        <v>0</v>
      </c>
      <c r="R201" s="1">
        <f>IF($H201&gt;K201, MIN($H201-K201, L201-K201)*
INDEX( '2018 commission structure'!$A$21:$I$24,
MATCH($E201,'2018 commission structure'!$A$21:$A$24, 0),
MATCH(R$1,'2018 commission structure'!$A$21:$I$21, 0)), 0)</f>
        <v>0</v>
      </c>
      <c r="S201" s="1">
        <f>IF($H201&gt;L201, ($H201-L201)*
INDEX( '2018 commission structure'!$A$21:$I$24,
MATCH($E201,'2018 commission structure'!$A$21:$A$24, 0),
MATCH(S$1,'2018 commission structure'!$A$21:$I$21, 0)), 0)</f>
        <v>0</v>
      </c>
      <c r="T201" s="1">
        <f t="shared" si="35"/>
        <v>54768.5</v>
      </c>
      <c r="U201" s="1">
        <f t="shared" si="36"/>
        <v>112316.5</v>
      </c>
      <c r="V201" s="16">
        <f t="shared" si="37"/>
        <v>4.7347451175918049</v>
      </c>
      <c r="W201" s="1">
        <f>MIN(H201,I201)*INDEX('2018 commission structure'!$A$15:$J$18,MATCH(Calculations!$E75,'2018 commission structure'!$A$15:$A$18,0),MATCH(Calculations!W$1,'2018 commission structure'!$A$15:$J$15,0))</f>
        <v>75000</v>
      </c>
      <c r="X201" s="1">
        <f>IF($H201&gt;I201,MIN($H201-I201,J201-I201))*INDEX('2018 commission structure'!$A$15:$J$18,MATCH(Calculations!$E75,'2018 commission structure'!$A$15:$A$18,0),MATCH(Calculations!X$1,'2018 commission structure'!$A$15:$J$15,0))</f>
        <v>5722.2</v>
      </c>
      <c r="Y201" s="1">
        <f>IF($H201&gt;J201,MIN($H201-J201,K201-J201)*INDEX('2018 commission structure'!$A$15:$J$18,MATCH(Calculations!$E75,'2018 commission structure'!$A$15:$A$18,0),MATCH(Calculations!Y$1,'2018 commission structure'!$A$15:$J$15,0)),0)</f>
        <v>0</v>
      </c>
      <c r="Z201" s="1">
        <f>IF($H201&gt;K201,MIN($H201-K201,L201-K201)*INDEX('2018 commission structure'!$A$15:$J$18,MATCH(Calculations!$E75,'2018 commission structure'!$A$15:$A$18,0),MATCH(Calculations!Z$1,'2018 commission structure'!$A$15:$J$15,0)),0)</f>
        <v>0</v>
      </c>
      <c r="AA201" s="1">
        <f>IF($H201&gt;L201,($H201-L201)*INDEX('2018 commission structure'!$A$15:$J$18,MATCH(Calculations!$E75,'2018 commission structure'!$A$15:$A$18,0),MATCH(Calculations!AA$1,'2018 commission structure'!$A$15:$J$15,0)),0)</f>
        <v>0</v>
      </c>
      <c r="AB201" s="1">
        <f t="shared" si="38"/>
        <v>80722.2</v>
      </c>
      <c r="AC201" s="1">
        <f t="shared" si="39"/>
        <v>138270.20000000001</v>
      </c>
    </row>
    <row r="202" spans="1:29" x14ac:dyDescent="0.3">
      <c r="A202" s="20">
        <v>27852261</v>
      </c>
      <c r="B202" s="1" t="s">
        <v>1059</v>
      </c>
      <c r="C202" s="1" t="s">
        <v>1058</v>
      </c>
      <c r="D202" s="1" t="s">
        <v>23325</v>
      </c>
      <c r="E202" s="1" t="s">
        <v>3</v>
      </c>
      <c r="F202" s="1">
        <v>75324</v>
      </c>
      <c r="G202" s="2">
        <v>15</v>
      </c>
      <c r="H202" s="1">
        <f>SUMIF('deals_closed '!D:D,A202,'deals_closed '!C:C)</f>
        <v>403196</v>
      </c>
      <c r="I202" s="1">
        <f>VLOOKUP(E202,'2018 commission structure'!$A$21:$I$24,9,FALSE)</f>
        <v>750000</v>
      </c>
      <c r="J202" s="1">
        <f t="shared" si="30"/>
        <v>937500</v>
      </c>
      <c r="K202" s="1">
        <f t="shared" si="31"/>
        <v>1125000</v>
      </c>
      <c r="L202" s="1">
        <f t="shared" si="32"/>
        <v>1500000</v>
      </c>
      <c r="M202" s="16">
        <f t="shared" si="33"/>
        <v>0.53759466666666667</v>
      </c>
      <c r="N202" s="1" t="str">
        <f t="shared" si="34"/>
        <v>0-100%</v>
      </c>
      <c r="O202" s="1">
        <f>MIN($I202, $H202)*INDEX( '2018 commission structure'!$A$21:$I$24,
MATCH($E202,'2018 commission structure'!$A$21:$A$24,0),MATCH(O$1,'2018 commission structure'!$A$21:$I$21,0))</f>
        <v>60479.399999999994</v>
      </c>
      <c r="P202" s="1">
        <f>IF($H202&gt;$I202, MIN($H202-$I202, J202-$I202)*
INDEX( '2018 commission structure'!$A$21:$I$24,
MATCH($E202,'2018 commission structure'!$A$21:$A$24, 0),
MATCH(P$1,'2018 commission structure'!$A$21:$I$21, 0)), 0)</f>
        <v>0</v>
      </c>
      <c r="Q202" s="1">
        <f>IF($H202&gt;J202, MIN($H202-J202, K202-J202)*
INDEX( '2018 commission structure'!$A$21:$I$24,
MATCH($E202,'2018 commission structure'!$A$21:$A$24, 0),
MATCH(Q$1,'2018 commission structure'!$A$21:$I$21, 0)), 0)</f>
        <v>0</v>
      </c>
      <c r="R202" s="1">
        <f>IF($H202&gt;K202, MIN($H202-K202, L202-K202)*
INDEX( '2018 commission structure'!$A$21:$I$24,
MATCH($E202,'2018 commission structure'!$A$21:$A$24, 0),
MATCH(R$1,'2018 commission structure'!$A$21:$I$21, 0)), 0)</f>
        <v>0</v>
      </c>
      <c r="S202" s="1">
        <f>IF($H202&gt;L202, ($H202-L202)*
INDEX( '2018 commission structure'!$A$21:$I$24,
MATCH($E202,'2018 commission structure'!$A$21:$A$24, 0),
MATCH(S$1,'2018 commission structure'!$A$21:$I$21, 0)), 0)</f>
        <v>0</v>
      </c>
      <c r="T202" s="1">
        <f t="shared" si="35"/>
        <v>60479.399999999994</v>
      </c>
      <c r="U202" s="1">
        <f t="shared" si="36"/>
        <v>135803.4</v>
      </c>
      <c r="V202" s="16">
        <f t="shared" si="37"/>
        <v>2.9689683763440384</v>
      </c>
      <c r="W202" s="1">
        <f>MIN(H202,I202)*INDEX('2018 commission structure'!$A$15:$J$18,MATCH(Calculations!$E460,'2018 commission structure'!$A$15:$A$18,0),MATCH(Calculations!W$1,'2018 commission structure'!$A$15:$J$15,0))</f>
        <v>60479.399999999994</v>
      </c>
      <c r="X202" s="1">
        <f>IF($H202&gt;I202,MIN($H202-I202,J202-I202))*INDEX('2018 commission structure'!$A$15:$J$18,MATCH(Calculations!$E460,'2018 commission structure'!$A$15:$A$18,0),MATCH(Calculations!X$1,'2018 commission structure'!$A$15:$J$15,0))</f>
        <v>0</v>
      </c>
      <c r="Y202" s="1">
        <f>IF($H202&gt;J202,MIN($H202-J202,K202-J202)*INDEX('2018 commission structure'!$A$15:$J$18,MATCH(Calculations!$E460,'2018 commission structure'!$A$15:$A$18,0),MATCH(Calculations!Y$1,'2018 commission structure'!$A$15:$J$15,0)),0)</f>
        <v>0</v>
      </c>
      <c r="Z202" s="1">
        <f>IF($H202&gt;K202,MIN($H202-K202,L202-K202)*INDEX('2018 commission structure'!$A$15:$J$18,MATCH(Calculations!$E460,'2018 commission structure'!$A$15:$A$18,0),MATCH(Calculations!Z$1,'2018 commission structure'!$A$15:$J$15,0)),0)</f>
        <v>0</v>
      </c>
      <c r="AA202" s="1">
        <f>IF($H202&gt;L202,($H202-L202)*INDEX('2018 commission structure'!$A$15:$J$18,MATCH(Calculations!$E460,'2018 commission structure'!$A$15:$A$18,0),MATCH(Calculations!AA$1,'2018 commission structure'!$A$15:$J$15,0)),0)</f>
        <v>0</v>
      </c>
      <c r="AB202" s="1">
        <f t="shared" si="38"/>
        <v>60479.399999999994</v>
      </c>
      <c r="AC202" s="1">
        <f t="shared" si="39"/>
        <v>135803.4</v>
      </c>
    </row>
    <row r="203" spans="1:29" x14ac:dyDescent="0.3">
      <c r="A203" s="20">
        <v>7205256240</v>
      </c>
      <c r="B203" s="1" t="s">
        <v>608</v>
      </c>
      <c r="C203" s="1" t="s">
        <v>607</v>
      </c>
      <c r="D203" s="1" t="s">
        <v>22620</v>
      </c>
      <c r="E203" s="1" t="s">
        <v>0</v>
      </c>
      <c r="F203" s="1">
        <v>78106</v>
      </c>
      <c r="G203" s="2">
        <v>17</v>
      </c>
      <c r="H203" s="1">
        <f>SUMIF('deals_closed '!D:D,A203,'deals_closed '!C:C)</f>
        <v>638311</v>
      </c>
      <c r="I203" s="1">
        <f>VLOOKUP(E203,'2018 commission structure'!$A$21:$I$24,9,FALSE)</f>
        <v>600000</v>
      </c>
      <c r="J203" s="1">
        <f t="shared" si="30"/>
        <v>750000</v>
      </c>
      <c r="K203" s="1">
        <f t="shared" si="31"/>
        <v>900000</v>
      </c>
      <c r="L203" s="1">
        <f t="shared" si="32"/>
        <v>1200000</v>
      </c>
      <c r="M203" s="16">
        <f t="shared" si="33"/>
        <v>1.0638516666666666</v>
      </c>
      <c r="N203" s="1" t="str">
        <f t="shared" si="34"/>
        <v>100-125%</v>
      </c>
      <c r="O203" s="1">
        <f>MIN($I203, $H203)*INDEX( '2018 commission structure'!$A$21:$I$24,
MATCH($E203,'2018 commission structure'!$A$21:$A$24,0),MATCH(O$1,'2018 commission structure'!$A$21:$I$21,0))</f>
        <v>78000</v>
      </c>
      <c r="P203" s="1">
        <f>IF($H203&gt;$I203, MIN($H203-$I203, J203-$I203)*
INDEX( '2018 commission structure'!$A$21:$I$24,
MATCH($E203,'2018 commission structure'!$A$21:$A$24, 0),
MATCH(P$1,'2018 commission structure'!$A$21:$I$21, 0)), 0)</f>
        <v>6512.8700000000008</v>
      </c>
      <c r="Q203" s="1">
        <f>IF($H203&gt;J203, MIN($H203-J203, K203-J203)*
INDEX( '2018 commission structure'!$A$21:$I$24,
MATCH($E203,'2018 commission structure'!$A$21:$A$24, 0),
MATCH(Q$1,'2018 commission structure'!$A$21:$I$21, 0)), 0)</f>
        <v>0</v>
      </c>
      <c r="R203" s="1">
        <f>IF($H203&gt;K203, MIN($H203-K203, L203-K203)*
INDEX( '2018 commission structure'!$A$21:$I$24,
MATCH($E203,'2018 commission structure'!$A$21:$A$24, 0),
MATCH(R$1,'2018 commission structure'!$A$21:$I$21, 0)), 0)</f>
        <v>0</v>
      </c>
      <c r="S203" s="1">
        <f>IF($H203&gt;L203, ($H203-L203)*
INDEX( '2018 commission structure'!$A$21:$I$24,
MATCH($E203,'2018 commission structure'!$A$21:$A$24, 0),
MATCH(S$1,'2018 commission structure'!$A$21:$I$21, 0)), 0)</f>
        <v>0</v>
      </c>
      <c r="T203" s="1">
        <f t="shared" si="35"/>
        <v>84512.87</v>
      </c>
      <c r="U203" s="1">
        <f t="shared" si="36"/>
        <v>162618.87</v>
      </c>
      <c r="V203" s="16">
        <f t="shared" si="37"/>
        <v>3.9251963809612009</v>
      </c>
      <c r="W203" s="1">
        <f>MIN(H203,I203)*INDEX('2018 commission structure'!$A$15:$J$18,MATCH(Calculations!$E693,'2018 commission structure'!$A$15:$A$18,0),MATCH(Calculations!W$1,'2018 commission structure'!$A$15:$J$15,0))</f>
        <v>90000</v>
      </c>
      <c r="X203" s="1">
        <f>IF($H203&gt;I203,MIN($H203-I203,J203-I203))*INDEX('2018 commission structure'!$A$15:$J$18,MATCH(Calculations!$E693,'2018 commission structure'!$A$15:$A$18,0),MATCH(Calculations!X$1,'2018 commission structure'!$A$15:$J$15,0))</f>
        <v>6895.98</v>
      </c>
      <c r="Y203" s="1">
        <f>IF($H203&gt;J203,MIN($H203-J203,K203-J203)*INDEX('2018 commission structure'!$A$15:$J$18,MATCH(Calculations!$E693,'2018 commission structure'!$A$15:$A$18,0),MATCH(Calculations!Y$1,'2018 commission structure'!$A$15:$J$15,0)),0)</f>
        <v>0</v>
      </c>
      <c r="Z203" s="1">
        <f>IF($H203&gt;K203,MIN($H203-K203,L203-K203)*INDEX('2018 commission structure'!$A$15:$J$18,MATCH(Calculations!$E693,'2018 commission structure'!$A$15:$A$18,0),MATCH(Calculations!Z$1,'2018 commission structure'!$A$15:$J$15,0)),0)</f>
        <v>0</v>
      </c>
      <c r="AA203" s="1">
        <f>IF($H203&gt;L203,($H203-L203)*INDEX('2018 commission structure'!$A$15:$J$18,MATCH(Calculations!$E693,'2018 commission structure'!$A$15:$A$18,0),MATCH(Calculations!AA$1,'2018 commission structure'!$A$15:$J$15,0)),0)</f>
        <v>0</v>
      </c>
      <c r="AB203" s="1">
        <f t="shared" si="38"/>
        <v>96895.98</v>
      </c>
      <c r="AC203" s="1">
        <f t="shared" si="39"/>
        <v>175001.97999999998</v>
      </c>
    </row>
    <row r="204" spans="1:29" x14ac:dyDescent="0.3">
      <c r="A204" s="20">
        <v>7645724897</v>
      </c>
      <c r="B204" s="1" t="s">
        <v>1215</v>
      </c>
      <c r="C204" s="1" t="s">
        <v>1214</v>
      </c>
      <c r="D204" s="1" t="s">
        <v>22569</v>
      </c>
      <c r="E204" s="1" t="s">
        <v>0</v>
      </c>
      <c r="F204" s="1">
        <v>75174</v>
      </c>
      <c r="G204" s="2">
        <v>19</v>
      </c>
      <c r="H204" s="1">
        <f>SUMIF('deals_closed '!D:D,A204,'deals_closed '!C:C)</f>
        <v>640951</v>
      </c>
      <c r="I204" s="1">
        <f>VLOOKUP(E204,'2018 commission structure'!$A$21:$I$24,9,FALSE)</f>
        <v>600000</v>
      </c>
      <c r="J204" s="1">
        <f t="shared" si="30"/>
        <v>750000</v>
      </c>
      <c r="K204" s="1">
        <f t="shared" si="31"/>
        <v>900000</v>
      </c>
      <c r="L204" s="1">
        <f t="shared" si="32"/>
        <v>1200000</v>
      </c>
      <c r="M204" s="16">
        <f t="shared" si="33"/>
        <v>1.0682516666666666</v>
      </c>
      <c r="N204" s="1" t="str">
        <f t="shared" si="34"/>
        <v>100-125%</v>
      </c>
      <c r="O204" s="1">
        <f>MIN($I204, $H204)*INDEX( '2018 commission structure'!$A$21:$I$24,
MATCH($E204,'2018 commission structure'!$A$21:$A$24,0),MATCH(O$1,'2018 commission structure'!$A$21:$I$21,0))</f>
        <v>78000</v>
      </c>
      <c r="P204" s="1">
        <f>IF($H204&gt;$I204, MIN($H204-$I204, J204-$I204)*
INDEX( '2018 commission structure'!$A$21:$I$24,
MATCH($E204,'2018 commission structure'!$A$21:$A$24, 0),
MATCH(P$1,'2018 commission structure'!$A$21:$I$21, 0)), 0)</f>
        <v>6961.67</v>
      </c>
      <c r="Q204" s="1">
        <f>IF($H204&gt;J204, MIN($H204-J204, K204-J204)*
INDEX( '2018 commission structure'!$A$21:$I$24,
MATCH($E204,'2018 commission structure'!$A$21:$A$24, 0),
MATCH(Q$1,'2018 commission structure'!$A$21:$I$21, 0)), 0)</f>
        <v>0</v>
      </c>
      <c r="R204" s="1">
        <f>IF($H204&gt;K204, MIN($H204-K204, L204-K204)*
INDEX( '2018 commission structure'!$A$21:$I$24,
MATCH($E204,'2018 commission structure'!$A$21:$A$24, 0),
MATCH(R$1,'2018 commission structure'!$A$21:$I$21, 0)), 0)</f>
        <v>0</v>
      </c>
      <c r="S204" s="1">
        <f>IF($H204&gt;L204, ($H204-L204)*
INDEX( '2018 commission structure'!$A$21:$I$24,
MATCH($E204,'2018 commission structure'!$A$21:$A$24, 0),
MATCH(S$1,'2018 commission structure'!$A$21:$I$21, 0)), 0)</f>
        <v>0</v>
      </c>
      <c r="T204" s="1">
        <f t="shared" si="35"/>
        <v>84961.67</v>
      </c>
      <c r="U204" s="1">
        <f t="shared" si="36"/>
        <v>160135.66999999998</v>
      </c>
      <c r="V204" s="16">
        <f t="shared" si="37"/>
        <v>4.0025498378968285</v>
      </c>
      <c r="W204" s="1">
        <f>MIN(H204,I204)*INDEX('2018 commission structure'!$A$15:$J$18,MATCH(Calculations!$E378,'2018 commission structure'!$A$15:$A$18,0),MATCH(Calculations!W$1,'2018 commission structure'!$A$15:$J$15,0))</f>
        <v>72000</v>
      </c>
      <c r="X204" s="1">
        <f>IF($H204&gt;I204,MIN($H204-I204,J204-I204))*INDEX('2018 commission structure'!$A$15:$J$18,MATCH(Calculations!$E378,'2018 commission structure'!$A$15:$A$18,0),MATCH(Calculations!X$1,'2018 commission structure'!$A$15:$J$15,0))</f>
        <v>6961.67</v>
      </c>
      <c r="Y204" s="1">
        <f>IF($H204&gt;J204,MIN($H204-J204,K204-J204)*INDEX('2018 commission structure'!$A$15:$J$18,MATCH(Calculations!$E378,'2018 commission structure'!$A$15:$A$18,0),MATCH(Calculations!Y$1,'2018 commission structure'!$A$15:$J$15,0)),0)</f>
        <v>0</v>
      </c>
      <c r="Z204" s="1">
        <f>IF($H204&gt;K204,MIN($H204-K204,L204-K204)*INDEX('2018 commission structure'!$A$15:$J$18,MATCH(Calculations!$E378,'2018 commission structure'!$A$15:$A$18,0),MATCH(Calculations!Z$1,'2018 commission structure'!$A$15:$J$15,0)),0)</f>
        <v>0</v>
      </c>
      <c r="AA204" s="1">
        <f>IF($H204&gt;L204,($H204-L204)*INDEX('2018 commission structure'!$A$15:$J$18,MATCH(Calculations!$E378,'2018 commission structure'!$A$15:$A$18,0),MATCH(Calculations!AA$1,'2018 commission structure'!$A$15:$J$15,0)),0)</f>
        <v>0</v>
      </c>
      <c r="AB204" s="1">
        <f t="shared" si="38"/>
        <v>78961.67</v>
      </c>
      <c r="AC204" s="1">
        <f t="shared" si="39"/>
        <v>154135.66999999998</v>
      </c>
    </row>
    <row r="205" spans="1:29" x14ac:dyDescent="0.3">
      <c r="A205" s="20">
        <v>3933021111</v>
      </c>
      <c r="B205" s="1" t="s">
        <v>110</v>
      </c>
      <c r="C205" s="1" t="s">
        <v>109</v>
      </c>
      <c r="D205" s="1" t="s">
        <v>22948</v>
      </c>
      <c r="E205" s="1" t="s">
        <v>3</v>
      </c>
      <c r="F205" s="1">
        <v>119316</v>
      </c>
      <c r="G205" s="2">
        <v>23</v>
      </c>
      <c r="H205" s="1">
        <f>SUMIF('deals_closed '!D:D,A205,'deals_closed '!C:C)</f>
        <v>801961</v>
      </c>
      <c r="I205" s="1">
        <f>VLOOKUP(E205,'2018 commission structure'!$A$21:$I$24,9,FALSE)</f>
        <v>750000</v>
      </c>
      <c r="J205" s="1">
        <f t="shared" si="30"/>
        <v>937500</v>
      </c>
      <c r="K205" s="1">
        <f t="shared" si="31"/>
        <v>1125000</v>
      </c>
      <c r="L205" s="1">
        <f t="shared" si="32"/>
        <v>1500000</v>
      </c>
      <c r="M205" s="16">
        <f t="shared" si="33"/>
        <v>1.0692813333333333</v>
      </c>
      <c r="N205" s="1" t="str">
        <f t="shared" si="34"/>
        <v>100-125%</v>
      </c>
      <c r="O205" s="1">
        <f>MIN($I205, $H205)*INDEX( '2018 commission structure'!$A$21:$I$24,
MATCH($E205,'2018 commission structure'!$A$21:$A$24,0),MATCH(O$1,'2018 commission structure'!$A$21:$I$21,0))</f>
        <v>112500</v>
      </c>
      <c r="P205" s="1">
        <f>IF($H205&gt;$I205, MIN($H205-$I205, J205-$I205)*
INDEX( '2018 commission structure'!$A$21:$I$24,
MATCH($E205,'2018 commission structure'!$A$21:$A$24, 0),
MATCH(P$1,'2018 commission structure'!$A$21:$I$21, 0)), 0)</f>
        <v>9872.59</v>
      </c>
      <c r="Q205" s="1">
        <f>IF($H205&gt;J205, MIN($H205-J205, K205-J205)*
INDEX( '2018 commission structure'!$A$21:$I$24,
MATCH($E205,'2018 commission structure'!$A$21:$A$24, 0),
MATCH(Q$1,'2018 commission structure'!$A$21:$I$21, 0)), 0)</f>
        <v>0</v>
      </c>
      <c r="R205" s="1">
        <f>IF($H205&gt;K205, MIN($H205-K205, L205-K205)*
INDEX( '2018 commission structure'!$A$21:$I$24,
MATCH($E205,'2018 commission structure'!$A$21:$A$24, 0),
MATCH(R$1,'2018 commission structure'!$A$21:$I$21, 0)), 0)</f>
        <v>0</v>
      </c>
      <c r="S205" s="1">
        <f>IF($H205&gt;L205, ($H205-L205)*
INDEX( '2018 commission structure'!$A$21:$I$24,
MATCH($E205,'2018 commission structure'!$A$21:$A$24, 0),
MATCH(S$1,'2018 commission structure'!$A$21:$I$21, 0)), 0)</f>
        <v>0</v>
      </c>
      <c r="T205" s="1">
        <f t="shared" si="35"/>
        <v>122372.59</v>
      </c>
      <c r="U205" s="1">
        <f t="shared" si="36"/>
        <v>241688.59</v>
      </c>
      <c r="V205" s="16">
        <f t="shared" si="37"/>
        <v>3.3181582961777387</v>
      </c>
      <c r="W205" s="1">
        <f>MIN(H205,I205)*INDEX('2018 commission structure'!$A$15:$J$18,MATCH(Calculations!$E948,'2018 commission structure'!$A$15:$A$18,0),MATCH(Calculations!W$1,'2018 commission structure'!$A$15:$J$15,0))</f>
        <v>112500</v>
      </c>
      <c r="X205" s="1">
        <f>IF($H205&gt;I205,MIN($H205-I205,J205-I205))*INDEX('2018 commission structure'!$A$15:$J$18,MATCH(Calculations!$E948,'2018 commission structure'!$A$15:$A$18,0),MATCH(Calculations!X$1,'2018 commission structure'!$A$15:$J$15,0))</f>
        <v>11431.42</v>
      </c>
      <c r="Y205" s="1">
        <f>IF($H205&gt;J205,MIN($H205-J205,K205-J205)*INDEX('2018 commission structure'!$A$15:$J$18,MATCH(Calculations!$E948,'2018 commission structure'!$A$15:$A$18,0),MATCH(Calculations!Y$1,'2018 commission structure'!$A$15:$J$15,0)),0)</f>
        <v>0</v>
      </c>
      <c r="Z205" s="1">
        <f>IF($H205&gt;K205,MIN($H205-K205,L205-K205)*INDEX('2018 commission structure'!$A$15:$J$18,MATCH(Calculations!$E948,'2018 commission structure'!$A$15:$A$18,0),MATCH(Calculations!Z$1,'2018 commission structure'!$A$15:$J$15,0)),0)</f>
        <v>0</v>
      </c>
      <c r="AA205" s="1">
        <f>IF($H205&gt;L205,($H205-L205)*INDEX('2018 commission structure'!$A$15:$J$18,MATCH(Calculations!$E948,'2018 commission structure'!$A$15:$A$18,0),MATCH(Calculations!AA$1,'2018 commission structure'!$A$15:$J$15,0)),0)</f>
        <v>0</v>
      </c>
      <c r="AB205" s="1">
        <f t="shared" si="38"/>
        <v>123931.42</v>
      </c>
      <c r="AC205" s="1">
        <f t="shared" si="39"/>
        <v>243247.41999999998</v>
      </c>
    </row>
    <row r="206" spans="1:29" x14ac:dyDescent="0.3">
      <c r="A206" s="20">
        <v>1729795870</v>
      </c>
      <c r="B206" s="1" t="s">
        <v>291</v>
      </c>
      <c r="C206" s="1" t="s">
        <v>290</v>
      </c>
      <c r="D206" s="1" t="s">
        <v>23166</v>
      </c>
      <c r="E206" s="1" t="s">
        <v>0</v>
      </c>
      <c r="F206" s="1">
        <v>71506</v>
      </c>
      <c r="G206" s="2">
        <v>18</v>
      </c>
      <c r="H206" s="1">
        <f>SUMIF('deals_closed '!D:D,A206,'deals_closed '!C:C)</f>
        <v>642239</v>
      </c>
      <c r="I206" s="1">
        <f>VLOOKUP(E206,'2018 commission structure'!$A$21:$I$24,9,FALSE)</f>
        <v>600000</v>
      </c>
      <c r="J206" s="1">
        <f t="shared" si="30"/>
        <v>750000</v>
      </c>
      <c r="K206" s="1">
        <f t="shared" si="31"/>
        <v>900000</v>
      </c>
      <c r="L206" s="1">
        <f t="shared" si="32"/>
        <v>1200000</v>
      </c>
      <c r="M206" s="16">
        <f t="shared" si="33"/>
        <v>1.0703983333333333</v>
      </c>
      <c r="N206" s="1" t="str">
        <f t="shared" si="34"/>
        <v>100-125%</v>
      </c>
      <c r="O206" s="1">
        <f>MIN($I206, $H206)*INDEX( '2018 commission structure'!$A$21:$I$24,
MATCH($E206,'2018 commission structure'!$A$21:$A$24,0),MATCH(O$1,'2018 commission structure'!$A$21:$I$21,0))</f>
        <v>78000</v>
      </c>
      <c r="P206" s="1">
        <f>IF($H206&gt;$I206, MIN($H206-$I206, J206-$I206)*
INDEX( '2018 commission structure'!$A$21:$I$24,
MATCH($E206,'2018 commission structure'!$A$21:$A$24, 0),
MATCH(P$1,'2018 commission structure'!$A$21:$I$21, 0)), 0)</f>
        <v>7180.63</v>
      </c>
      <c r="Q206" s="1">
        <f>IF($H206&gt;J206, MIN($H206-J206, K206-J206)*
INDEX( '2018 commission structure'!$A$21:$I$24,
MATCH($E206,'2018 commission structure'!$A$21:$A$24, 0),
MATCH(Q$1,'2018 commission structure'!$A$21:$I$21, 0)), 0)</f>
        <v>0</v>
      </c>
      <c r="R206" s="1">
        <f>IF($H206&gt;K206, MIN($H206-K206, L206-K206)*
INDEX( '2018 commission structure'!$A$21:$I$24,
MATCH($E206,'2018 commission structure'!$A$21:$A$24, 0),
MATCH(R$1,'2018 commission structure'!$A$21:$I$21, 0)), 0)</f>
        <v>0</v>
      </c>
      <c r="S206" s="1">
        <f>IF($H206&gt;L206, ($H206-L206)*
INDEX( '2018 commission structure'!$A$21:$I$24,
MATCH($E206,'2018 commission structure'!$A$21:$A$24, 0),
MATCH(S$1,'2018 commission structure'!$A$21:$I$21, 0)), 0)</f>
        <v>0</v>
      </c>
      <c r="T206" s="1">
        <f t="shared" si="35"/>
        <v>85180.63</v>
      </c>
      <c r="U206" s="1">
        <f t="shared" si="36"/>
        <v>156686.63</v>
      </c>
      <c r="V206" s="16">
        <f t="shared" si="37"/>
        <v>4.0988755709405451</v>
      </c>
      <c r="W206" s="1">
        <f>MIN(H206,I206)*INDEX('2018 commission structure'!$A$15:$J$18,MATCH(Calculations!$E855,'2018 commission structure'!$A$15:$A$18,0),MATCH(Calculations!W$1,'2018 commission structure'!$A$15:$J$15,0))</f>
        <v>90000</v>
      </c>
      <c r="X206" s="1">
        <f>IF($H206&gt;I206,MIN($H206-I206,J206-I206))*INDEX('2018 commission structure'!$A$15:$J$18,MATCH(Calculations!$E855,'2018 commission structure'!$A$15:$A$18,0),MATCH(Calculations!X$1,'2018 commission structure'!$A$15:$J$15,0))</f>
        <v>9292.58</v>
      </c>
      <c r="Y206" s="1">
        <f>IF($H206&gt;J206,MIN($H206-J206,K206-J206)*INDEX('2018 commission structure'!$A$15:$J$18,MATCH(Calculations!$E855,'2018 commission structure'!$A$15:$A$18,0),MATCH(Calculations!Y$1,'2018 commission structure'!$A$15:$J$15,0)),0)</f>
        <v>0</v>
      </c>
      <c r="Z206" s="1">
        <f>IF($H206&gt;K206,MIN($H206-K206,L206-K206)*INDEX('2018 commission structure'!$A$15:$J$18,MATCH(Calculations!$E855,'2018 commission structure'!$A$15:$A$18,0),MATCH(Calculations!Z$1,'2018 commission structure'!$A$15:$J$15,0)),0)</f>
        <v>0</v>
      </c>
      <c r="AA206" s="1">
        <f>IF($H206&gt;L206,($H206-L206)*INDEX('2018 commission structure'!$A$15:$J$18,MATCH(Calculations!$E855,'2018 commission structure'!$A$15:$A$18,0),MATCH(Calculations!AA$1,'2018 commission structure'!$A$15:$J$15,0)),0)</f>
        <v>0</v>
      </c>
      <c r="AB206" s="1">
        <f t="shared" si="38"/>
        <v>99292.58</v>
      </c>
      <c r="AC206" s="1">
        <f t="shared" si="39"/>
        <v>170798.58000000002</v>
      </c>
    </row>
    <row r="207" spans="1:29" x14ac:dyDescent="0.3">
      <c r="A207" s="20">
        <v>299663825</v>
      </c>
      <c r="B207" s="1" t="s">
        <v>1255</v>
      </c>
      <c r="C207" s="1" t="s">
        <v>1254</v>
      </c>
      <c r="D207" s="1" t="s">
        <v>23298</v>
      </c>
      <c r="E207" s="1" t="s">
        <v>0</v>
      </c>
      <c r="F207" s="1">
        <v>51063</v>
      </c>
      <c r="G207" s="2">
        <v>16</v>
      </c>
      <c r="H207" s="1">
        <f>SUMIF('deals_closed '!D:D,A207,'deals_closed '!C:C)</f>
        <v>642284</v>
      </c>
      <c r="I207" s="1">
        <f>VLOOKUP(E207,'2018 commission structure'!$A$21:$I$24,9,FALSE)</f>
        <v>600000</v>
      </c>
      <c r="J207" s="1">
        <f t="shared" si="30"/>
        <v>750000</v>
      </c>
      <c r="K207" s="1">
        <f t="shared" si="31"/>
        <v>900000</v>
      </c>
      <c r="L207" s="1">
        <f t="shared" si="32"/>
        <v>1200000</v>
      </c>
      <c r="M207" s="16">
        <f t="shared" si="33"/>
        <v>1.0704733333333334</v>
      </c>
      <c r="N207" s="1" t="str">
        <f t="shared" si="34"/>
        <v>100-125%</v>
      </c>
      <c r="O207" s="1">
        <f>MIN($I207, $H207)*INDEX( '2018 commission structure'!$A$21:$I$24,
MATCH($E207,'2018 commission structure'!$A$21:$A$24,0),MATCH(O$1,'2018 commission structure'!$A$21:$I$21,0))</f>
        <v>78000</v>
      </c>
      <c r="P207" s="1">
        <f>IF($H207&gt;$I207, MIN($H207-$I207, J207-$I207)*
INDEX( '2018 commission structure'!$A$21:$I$24,
MATCH($E207,'2018 commission structure'!$A$21:$A$24, 0),
MATCH(P$1,'2018 commission structure'!$A$21:$I$21, 0)), 0)</f>
        <v>7188.2800000000007</v>
      </c>
      <c r="Q207" s="1">
        <f>IF($H207&gt;J207, MIN($H207-J207, K207-J207)*
INDEX( '2018 commission structure'!$A$21:$I$24,
MATCH($E207,'2018 commission structure'!$A$21:$A$24, 0),
MATCH(Q$1,'2018 commission structure'!$A$21:$I$21, 0)), 0)</f>
        <v>0</v>
      </c>
      <c r="R207" s="1">
        <f>IF($H207&gt;K207, MIN($H207-K207, L207-K207)*
INDEX( '2018 commission structure'!$A$21:$I$24,
MATCH($E207,'2018 commission structure'!$A$21:$A$24, 0),
MATCH(R$1,'2018 commission structure'!$A$21:$I$21, 0)), 0)</f>
        <v>0</v>
      </c>
      <c r="S207" s="1">
        <f>IF($H207&gt;L207, ($H207-L207)*
INDEX( '2018 commission structure'!$A$21:$I$24,
MATCH($E207,'2018 commission structure'!$A$21:$A$24, 0),
MATCH(S$1,'2018 commission structure'!$A$21:$I$21, 0)), 0)</f>
        <v>0</v>
      </c>
      <c r="T207" s="1">
        <f t="shared" si="35"/>
        <v>85188.28</v>
      </c>
      <c r="U207" s="1">
        <f t="shared" si="36"/>
        <v>136251.28</v>
      </c>
      <c r="V207" s="16">
        <f t="shared" si="37"/>
        <v>4.7139667238355489</v>
      </c>
      <c r="W207" s="1">
        <f>MIN(H207,I207)*INDEX('2018 commission structure'!$A$15:$J$18,MATCH(Calculations!$E357,'2018 commission structure'!$A$15:$A$18,0),MATCH(Calculations!W$1,'2018 commission structure'!$A$15:$J$15,0))</f>
        <v>90000</v>
      </c>
      <c r="X207" s="1">
        <f>IF($H207&gt;I207,MIN($H207-I207,J207-I207))*INDEX('2018 commission structure'!$A$15:$J$18,MATCH(Calculations!$E357,'2018 commission structure'!$A$15:$A$18,0),MATCH(Calculations!X$1,'2018 commission structure'!$A$15:$J$15,0))</f>
        <v>9302.48</v>
      </c>
      <c r="Y207" s="1">
        <f>IF($H207&gt;J207,MIN($H207-J207,K207-J207)*INDEX('2018 commission structure'!$A$15:$J$18,MATCH(Calculations!$E357,'2018 commission structure'!$A$15:$A$18,0),MATCH(Calculations!Y$1,'2018 commission structure'!$A$15:$J$15,0)),0)</f>
        <v>0</v>
      </c>
      <c r="Z207" s="1">
        <f>IF($H207&gt;K207,MIN($H207-K207,L207-K207)*INDEX('2018 commission structure'!$A$15:$J$18,MATCH(Calculations!$E357,'2018 commission structure'!$A$15:$A$18,0),MATCH(Calculations!Z$1,'2018 commission structure'!$A$15:$J$15,0)),0)</f>
        <v>0</v>
      </c>
      <c r="AA207" s="1">
        <f>IF($H207&gt;L207,($H207-L207)*INDEX('2018 commission structure'!$A$15:$J$18,MATCH(Calculations!$E357,'2018 commission structure'!$A$15:$A$18,0),MATCH(Calculations!AA$1,'2018 commission structure'!$A$15:$J$15,0)),0)</f>
        <v>0</v>
      </c>
      <c r="AB207" s="1">
        <f t="shared" si="38"/>
        <v>99302.48</v>
      </c>
      <c r="AC207" s="1">
        <f t="shared" si="39"/>
        <v>150365.47999999998</v>
      </c>
    </row>
    <row r="208" spans="1:29" x14ac:dyDescent="0.3">
      <c r="A208" s="20">
        <v>6126779991</v>
      </c>
      <c r="B208" s="1" t="s">
        <v>1114</v>
      </c>
      <c r="C208" s="1" t="s">
        <v>1113</v>
      </c>
      <c r="D208" s="1" t="s">
        <v>22730</v>
      </c>
      <c r="E208" s="1" t="s">
        <v>0</v>
      </c>
      <c r="F208" s="1">
        <v>74933</v>
      </c>
      <c r="G208" s="2">
        <v>19</v>
      </c>
      <c r="H208" s="1">
        <f>SUMIF('deals_closed '!D:D,A208,'deals_closed '!C:C)</f>
        <v>642536</v>
      </c>
      <c r="I208" s="1">
        <f>VLOOKUP(E208,'2018 commission structure'!$A$21:$I$24,9,FALSE)</f>
        <v>600000</v>
      </c>
      <c r="J208" s="1">
        <f t="shared" si="30"/>
        <v>750000</v>
      </c>
      <c r="K208" s="1">
        <f t="shared" si="31"/>
        <v>900000</v>
      </c>
      <c r="L208" s="1">
        <f t="shared" si="32"/>
        <v>1200000</v>
      </c>
      <c r="M208" s="16">
        <f t="shared" si="33"/>
        <v>1.0708933333333333</v>
      </c>
      <c r="N208" s="1" t="str">
        <f t="shared" si="34"/>
        <v>100-125%</v>
      </c>
      <c r="O208" s="1">
        <f>MIN($I208, $H208)*INDEX( '2018 commission structure'!$A$21:$I$24,
MATCH($E208,'2018 commission structure'!$A$21:$A$24,0),MATCH(O$1,'2018 commission structure'!$A$21:$I$21,0))</f>
        <v>78000</v>
      </c>
      <c r="P208" s="1">
        <f>IF($H208&gt;$I208, MIN($H208-$I208, J208-$I208)*
INDEX( '2018 commission structure'!$A$21:$I$24,
MATCH($E208,'2018 commission structure'!$A$21:$A$24, 0),
MATCH(P$1,'2018 commission structure'!$A$21:$I$21, 0)), 0)</f>
        <v>7231.1200000000008</v>
      </c>
      <c r="Q208" s="1">
        <f>IF($H208&gt;J208, MIN($H208-J208, K208-J208)*
INDEX( '2018 commission structure'!$A$21:$I$24,
MATCH($E208,'2018 commission structure'!$A$21:$A$24, 0),
MATCH(Q$1,'2018 commission structure'!$A$21:$I$21, 0)), 0)</f>
        <v>0</v>
      </c>
      <c r="R208" s="1">
        <f>IF($H208&gt;K208, MIN($H208-K208, L208-K208)*
INDEX( '2018 commission structure'!$A$21:$I$24,
MATCH($E208,'2018 commission structure'!$A$21:$A$24, 0),
MATCH(R$1,'2018 commission structure'!$A$21:$I$21, 0)), 0)</f>
        <v>0</v>
      </c>
      <c r="S208" s="1">
        <f>IF($H208&gt;L208, ($H208-L208)*
INDEX( '2018 commission structure'!$A$21:$I$24,
MATCH($E208,'2018 commission structure'!$A$21:$A$24, 0),
MATCH(S$1,'2018 commission structure'!$A$21:$I$21, 0)), 0)</f>
        <v>0</v>
      </c>
      <c r="T208" s="1">
        <f t="shared" si="35"/>
        <v>85231.12</v>
      </c>
      <c r="U208" s="1">
        <f t="shared" si="36"/>
        <v>160164.12</v>
      </c>
      <c r="V208" s="16">
        <f t="shared" si="37"/>
        <v>4.0117349628618442</v>
      </c>
      <c r="W208" s="1">
        <f>MIN(H208,I208)*INDEX('2018 commission structure'!$A$15:$J$18,MATCH(Calculations!$E431,'2018 commission structure'!$A$15:$A$18,0),MATCH(Calculations!W$1,'2018 commission structure'!$A$15:$J$15,0))</f>
        <v>90000</v>
      </c>
      <c r="X208" s="1">
        <f>IF($H208&gt;I208,MIN($H208-I208,J208-I208))*INDEX('2018 commission structure'!$A$15:$J$18,MATCH(Calculations!$E431,'2018 commission structure'!$A$15:$A$18,0),MATCH(Calculations!X$1,'2018 commission structure'!$A$15:$J$15,0))</f>
        <v>9357.92</v>
      </c>
      <c r="Y208" s="1">
        <f>IF($H208&gt;J208,MIN($H208-J208,K208-J208)*INDEX('2018 commission structure'!$A$15:$J$18,MATCH(Calculations!$E431,'2018 commission structure'!$A$15:$A$18,0),MATCH(Calculations!Y$1,'2018 commission structure'!$A$15:$J$15,0)),0)</f>
        <v>0</v>
      </c>
      <c r="Z208" s="1">
        <f>IF($H208&gt;K208,MIN($H208-K208,L208-K208)*INDEX('2018 commission structure'!$A$15:$J$18,MATCH(Calculations!$E431,'2018 commission structure'!$A$15:$A$18,0),MATCH(Calculations!Z$1,'2018 commission structure'!$A$15:$J$15,0)),0)</f>
        <v>0</v>
      </c>
      <c r="AA208" s="1">
        <f>IF($H208&gt;L208,($H208-L208)*INDEX('2018 commission structure'!$A$15:$J$18,MATCH(Calculations!$E431,'2018 commission structure'!$A$15:$A$18,0),MATCH(Calculations!AA$1,'2018 commission structure'!$A$15:$J$15,0)),0)</f>
        <v>0</v>
      </c>
      <c r="AB208" s="1">
        <f t="shared" si="38"/>
        <v>99357.92</v>
      </c>
      <c r="AC208" s="1">
        <f t="shared" si="39"/>
        <v>174290.91999999998</v>
      </c>
    </row>
    <row r="209" spans="1:29" x14ac:dyDescent="0.3">
      <c r="A209" s="20">
        <v>2128813026</v>
      </c>
      <c r="B209" s="1" t="s">
        <v>48</v>
      </c>
      <c r="C209" s="1" t="s">
        <v>47</v>
      </c>
      <c r="D209" s="1" t="s">
        <v>23128</v>
      </c>
      <c r="E209" s="1" t="s">
        <v>3</v>
      </c>
      <c r="F209" s="1">
        <v>119743</v>
      </c>
      <c r="G209" s="2">
        <v>23</v>
      </c>
      <c r="H209" s="1">
        <f>SUMIF('deals_closed '!D:D,A209,'deals_closed '!C:C)</f>
        <v>745490</v>
      </c>
      <c r="I209" s="1">
        <f>VLOOKUP(E209,'2018 commission structure'!$A$21:$I$24,9,FALSE)</f>
        <v>750000</v>
      </c>
      <c r="J209" s="1">
        <f t="shared" si="30"/>
        <v>937500</v>
      </c>
      <c r="K209" s="1">
        <f t="shared" si="31"/>
        <v>1125000</v>
      </c>
      <c r="L209" s="1">
        <f t="shared" si="32"/>
        <v>1500000</v>
      </c>
      <c r="M209" s="16">
        <f t="shared" si="33"/>
        <v>0.99398666666666669</v>
      </c>
      <c r="N209" s="1" t="str">
        <f t="shared" si="34"/>
        <v>0-100%</v>
      </c>
      <c r="O209" s="1">
        <f>MIN($I209, $H209)*INDEX( '2018 commission structure'!$A$21:$I$24,
MATCH($E209,'2018 commission structure'!$A$21:$A$24,0),MATCH(O$1,'2018 commission structure'!$A$21:$I$21,0))</f>
        <v>111823.5</v>
      </c>
      <c r="P209" s="1">
        <f>IF($H209&gt;$I209, MIN($H209-$I209, J209-$I209)*
INDEX( '2018 commission structure'!$A$21:$I$24,
MATCH($E209,'2018 commission structure'!$A$21:$A$24, 0),
MATCH(P$1,'2018 commission structure'!$A$21:$I$21, 0)), 0)</f>
        <v>0</v>
      </c>
      <c r="Q209" s="1">
        <f>IF($H209&gt;J209, MIN($H209-J209, K209-J209)*
INDEX( '2018 commission structure'!$A$21:$I$24,
MATCH($E209,'2018 commission structure'!$A$21:$A$24, 0),
MATCH(Q$1,'2018 commission structure'!$A$21:$I$21, 0)), 0)</f>
        <v>0</v>
      </c>
      <c r="R209" s="1">
        <f>IF($H209&gt;K209, MIN($H209-K209, L209-K209)*
INDEX( '2018 commission structure'!$A$21:$I$24,
MATCH($E209,'2018 commission structure'!$A$21:$A$24, 0),
MATCH(R$1,'2018 commission structure'!$A$21:$I$21, 0)), 0)</f>
        <v>0</v>
      </c>
      <c r="S209" s="1">
        <f>IF($H209&gt;L209, ($H209-L209)*
INDEX( '2018 commission structure'!$A$21:$I$24,
MATCH($E209,'2018 commission structure'!$A$21:$A$24, 0),
MATCH(S$1,'2018 commission structure'!$A$21:$I$21, 0)), 0)</f>
        <v>0</v>
      </c>
      <c r="T209" s="1">
        <f t="shared" si="35"/>
        <v>111823.5</v>
      </c>
      <c r="U209" s="1">
        <f t="shared" si="36"/>
        <v>231566.5</v>
      </c>
      <c r="V209" s="16">
        <f t="shared" si="37"/>
        <v>3.2193344028605173</v>
      </c>
      <c r="W209" s="1">
        <f>MIN(H209,I209)*INDEX('2018 commission structure'!$A$15:$J$18,MATCH(Calculations!$E979,'2018 commission structure'!$A$15:$A$18,0),MATCH(Calculations!W$1,'2018 commission structure'!$A$15:$J$15,0))</f>
        <v>89458.8</v>
      </c>
      <c r="X209" s="1">
        <f>IF($H209&gt;I209,MIN($H209-I209,J209-I209))*INDEX('2018 commission structure'!$A$15:$J$18,MATCH(Calculations!$E979,'2018 commission structure'!$A$15:$A$18,0),MATCH(Calculations!X$1,'2018 commission structure'!$A$15:$J$15,0))</f>
        <v>0</v>
      </c>
      <c r="Y209" s="1">
        <f>IF($H209&gt;J209,MIN($H209-J209,K209-J209)*INDEX('2018 commission structure'!$A$15:$J$18,MATCH(Calculations!$E979,'2018 commission structure'!$A$15:$A$18,0),MATCH(Calculations!Y$1,'2018 commission structure'!$A$15:$J$15,0)),0)</f>
        <v>0</v>
      </c>
      <c r="Z209" s="1">
        <f>IF($H209&gt;K209,MIN($H209-K209,L209-K209)*INDEX('2018 commission structure'!$A$15:$J$18,MATCH(Calculations!$E979,'2018 commission structure'!$A$15:$A$18,0),MATCH(Calculations!Z$1,'2018 commission structure'!$A$15:$J$15,0)),0)</f>
        <v>0</v>
      </c>
      <c r="AA209" s="1">
        <f>IF($H209&gt;L209,($H209-L209)*INDEX('2018 commission structure'!$A$15:$J$18,MATCH(Calculations!$E979,'2018 commission structure'!$A$15:$A$18,0),MATCH(Calculations!AA$1,'2018 commission structure'!$A$15:$J$15,0)),0)</f>
        <v>0</v>
      </c>
      <c r="AB209" s="1">
        <f t="shared" si="38"/>
        <v>89458.8</v>
      </c>
      <c r="AC209" s="1">
        <f t="shared" si="39"/>
        <v>209201.8</v>
      </c>
    </row>
    <row r="210" spans="1:29" x14ac:dyDescent="0.3">
      <c r="A210" s="20">
        <v>1442784075</v>
      </c>
      <c r="B210" s="1" t="s">
        <v>301</v>
      </c>
      <c r="C210" s="1" t="s">
        <v>300</v>
      </c>
      <c r="D210" s="1" t="s">
        <v>23194</v>
      </c>
      <c r="E210" s="1" t="s">
        <v>3</v>
      </c>
      <c r="F210" s="1">
        <v>102948</v>
      </c>
      <c r="G210" s="2">
        <v>24</v>
      </c>
      <c r="H210" s="1">
        <f>SUMIF('deals_closed '!D:D,A210,'deals_closed '!C:C)</f>
        <v>805015</v>
      </c>
      <c r="I210" s="1">
        <f>VLOOKUP(E210,'2018 commission structure'!$A$21:$I$24,9,FALSE)</f>
        <v>750000</v>
      </c>
      <c r="J210" s="1">
        <f t="shared" si="30"/>
        <v>937500</v>
      </c>
      <c r="K210" s="1">
        <f t="shared" si="31"/>
        <v>1125000</v>
      </c>
      <c r="L210" s="1">
        <f t="shared" si="32"/>
        <v>1500000</v>
      </c>
      <c r="M210" s="16">
        <f t="shared" si="33"/>
        <v>1.0733533333333334</v>
      </c>
      <c r="N210" s="1" t="str">
        <f t="shared" si="34"/>
        <v>100-125%</v>
      </c>
      <c r="O210" s="1">
        <f>MIN($I210, $H210)*INDEX( '2018 commission structure'!$A$21:$I$24,
MATCH($E210,'2018 commission structure'!$A$21:$A$24,0),MATCH(O$1,'2018 commission structure'!$A$21:$I$21,0))</f>
        <v>112500</v>
      </c>
      <c r="P210" s="1">
        <f>IF($H210&gt;$I210, MIN($H210-$I210, J210-$I210)*
INDEX( '2018 commission structure'!$A$21:$I$24,
MATCH($E210,'2018 commission structure'!$A$21:$A$24, 0),
MATCH(P$1,'2018 commission structure'!$A$21:$I$21, 0)), 0)</f>
        <v>10452.85</v>
      </c>
      <c r="Q210" s="1">
        <f>IF($H210&gt;J210, MIN($H210-J210, K210-J210)*
INDEX( '2018 commission structure'!$A$21:$I$24,
MATCH($E210,'2018 commission structure'!$A$21:$A$24, 0),
MATCH(Q$1,'2018 commission structure'!$A$21:$I$21, 0)), 0)</f>
        <v>0</v>
      </c>
      <c r="R210" s="1">
        <f>IF($H210&gt;K210, MIN($H210-K210, L210-K210)*
INDEX( '2018 commission structure'!$A$21:$I$24,
MATCH($E210,'2018 commission structure'!$A$21:$A$24, 0),
MATCH(R$1,'2018 commission structure'!$A$21:$I$21, 0)), 0)</f>
        <v>0</v>
      </c>
      <c r="S210" s="1">
        <f>IF($H210&gt;L210, ($H210-L210)*
INDEX( '2018 commission structure'!$A$21:$I$24,
MATCH($E210,'2018 commission structure'!$A$21:$A$24, 0),
MATCH(S$1,'2018 commission structure'!$A$21:$I$21, 0)), 0)</f>
        <v>0</v>
      </c>
      <c r="T210" s="1">
        <f t="shared" si="35"/>
        <v>122952.85</v>
      </c>
      <c r="U210" s="1">
        <f t="shared" si="36"/>
        <v>225900.85</v>
      </c>
      <c r="V210" s="16">
        <f t="shared" si="37"/>
        <v>3.5635766753423015</v>
      </c>
      <c r="W210" s="1">
        <f>MIN(H210,I210)*INDEX('2018 commission structure'!$A$15:$J$18,MATCH(Calculations!$E850,'2018 commission structure'!$A$15:$A$18,0),MATCH(Calculations!W$1,'2018 commission structure'!$A$15:$J$15,0))</f>
        <v>112500</v>
      </c>
      <c r="X210" s="1">
        <f>IF($H210&gt;I210,MIN($H210-I210,J210-I210))*INDEX('2018 commission structure'!$A$15:$J$18,MATCH(Calculations!$E850,'2018 commission structure'!$A$15:$A$18,0),MATCH(Calculations!X$1,'2018 commission structure'!$A$15:$J$15,0))</f>
        <v>9902.6999999999989</v>
      </c>
      <c r="Y210" s="1">
        <f>IF($H210&gt;J210,MIN($H210-J210,K210-J210)*INDEX('2018 commission structure'!$A$15:$J$18,MATCH(Calculations!$E850,'2018 commission structure'!$A$15:$A$18,0),MATCH(Calculations!Y$1,'2018 commission structure'!$A$15:$J$15,0)),0)</f>
        <v>0</v>
      </c>
      <c r="Z210" s="1">
        <f>IF($H210&gt;K210,MIN($H210-K210,L210-K210)*INDEX('2018 commission structure'!$A$15:$J$18,MATCH(Calculations!$E850,'2018 commission structure'!$A$15:$A$18,0),MATCH(Calculations!Z$1,'2018 commission structure'!$A$15:$J$15,0)),0)</f>
        <v>0</v>
      </c>
      <c r="AA210" s="1">
        <f>IF($H210&gt;L210,($H210-L210)*INDEX('2018 commission structure'!$A$15:$J$18,MATCH(Calculations!$E850,'2018 commission structure'!$A$15:$A$18,0),MATCH(Calculations!AA$1,'2018 commission structure'!$A$15:$J$15,0)),0)</f>
        <v>0</v>
      </c>
      <c r="AB210" s="1">
        <f t="shared" si="38"/>
        <v>122402.7</v>
      </c>
      <c r="AC210" s="1">
        <f t="shared" si="39"/>
        <v>225350.7</v>
      </c>
    </row>
    <row r="211" spans="1:29" x14ac:dyDescent="0.3">
      <c r="A211" s="20">
        <v>2698184272</v>
      </c>
      <c r="B211" s="1" t="s">
        <v>971</v>
      </c>
      <c r="C211" s="1" t="s">
        <v>970</v>
      </c>
      <c r="D211" s="1" t="s">
        <v>23062</v>
      </c>
      <c r="E211" s="1" t="s">
        <v>3</v>
      </c>
      <c r="F211" s="1">
        <v>119400</v>
      </c>
      <c r="G211" s="2">
        <v>26</v>
      </c>
      <c r="H211" s="1">
        <f>SUMIF('deals_closed '!D:D,A211,'deals_closed '!C:C)</f>
        <v>805390</v>
      </c>
      <c r="I211" s="1">
        <f>VLOOKUP(E211,'2018 commission structure'!$A$21:$I$24,9,FALSE)</f>
        <v>750000</v>
      </c>
      <c r="J211" s="1">
        <f t="shared" si="30"/>
        <v>937500</v>
      </c>
      <c r="K211" s="1">
        <f t="shared" si="31"/>
        <v>1125000</v>
      </c>
      <c r="L211" s="1">
        <f t="shared" si="32"/>
        <v>1500000</v>
      </c>
      <c r="M211" s="16">
        <f t="shared" si="33"/>
        <v>1.0738533333333333</v>
      </c>
      <c r="N211" s="1" t="str">
        <f t="shared" si="34"/>
        <v>100-125%</v>
      </c>
      <c r="O211" s="1">
        <f>MIN($I211, $H211)*INDEX( '2018 commission structure'!$A$21:$I$24,
MATCH($E211,'2018 commission structure'!$A$21:$A$24,0),MATCH(O$1,'2018 commission structure'!$A$21:$I$21,0))</f>
        <v>112500</v>
      </c>
      <c r="P211" s="1">
        <f>IF($H211&gt;$I211, MIN($H211-$I211, J211-$I211)*
INDEX( '2018 commission structure'!$A$21:$I$24,
MATCH($E211,'2018 commission structure'!$A$21:$A$24, 0),
MATCH(P$1,'2018 commission structure'!$A$21:$I$21, 0)), 0)</f>
        <v>10524.1</v>
      </c>
      <c r="Q211" s="1">
        <f>IF($H211&gt;J211, MIN($H211-J211, K211-J211)*
INDEX( '2018 commission structure'!$A$21:$I$24,
MATCH($E211,'2018 commission structure'!$A$21:$A$24, 0),
MATCH(Q$1,'2018 commission structure'!$A$21:$I$21, 0)), 0)</f>
        <v>0</v>
      </c>
      <c r="R211" s="1">
        <f>IF($H211&gt;K211, MIN($H211-K211, L211-K211)*
INDEX( '2018 commission structure'!$A$21:$I$24,
MATCH($E211,'2018 commission structure'!$A$21:$A$24, 0),
MATCH(R$1,'2018 commission structure'!$A$21:$I$21, 0)), 0)</f>
        <v>0</v>
      </c>
      <c r="S211" s="1">
        <f>IF($H211&gt;L211, ($H211-L211)*
INDEX( '2018 commission structure'!$A$21:$I$24,
MATCH($E211,'2018 commission structure'!$A$21:$A$24, 0),
MATCH(S$1,'2018 commission structure'!$A$21:$I$21, 0)), 0)</f>
        <v>0</v>
      </c>
      <c r="T211" s="1">
        <f t="shared" si="35"/>
        <v>123024.1</v>
      </c>
      <c r="U211" s="1">
        <f t="shared" si="36"/>
        <v>242424.1</v>
      </c>
      <c r="V211" s="16">
        <f t="shared" si="37"/>
        <v>3.3222357018134749</v>
      </c>
      <c r="W211" s="1">
        <f>MIN(H211,I211)*INDEX('2018 commission structure'!$A$15:$J$18,MATCH(Calculations!$E506,'2018 commission structure'!$A$15:$A$18,0),MATCH(Calculations!W$1,'2018 commission structure'!$A$15:$J$15,0))</f>
        <v>112500</v>
      </c>
      <c r="X211" s="1">
        <f>IF($H211&gt;I211,MIN($H211-I211,J211-I211))*INDEX('2018 commission structure'!$A$15:$J$18,MATCH(Calculations!$E506,'2018 commission structure'!$A$15:$A$18,0),MATCH(Calculations!X$1,'2018 commission structure'!$A$15:$J$15,0))</f>
        <v>9970.1999999999989</v>
      </c>
      <c r="Y211" s="1">
        <f>IF($H211&gt;J211,MIN($H211-J211,K211-J211)*INDEX('2018 commission structure'!$A$15:$J$18,MATCH(Calculations!$E506,'2018 commission structure'!$A$15:$A$18,0),MATCH(Calculations!Y$1,'2018 commission structure'!$A$15:$J$15,0)),0)</f>
        <v>0</v>
      </c>
      <c r="Z211" s="1">
        <f>IF($H211&gt;K211,MIN($H211-K211,L211-K211)*INDEX('2018 commission structure'!$A$15:$J$18,MATCH(Calculations!$E506,'2018 commission structure'!$A$15:$A$18,0),MATCH(Calculations!Z$1,'2018 commission structure'!$A$15:$J$15,0)),0)</f>
        <v>0</v>
      </c>
      <c r="AA211" s="1">
        <f>IF($H211&gt;L211,($H211-L211)*INDEX('2018 commission structure'!$A$15:$J$18,MATCH(Calculations!$E506,'2018 commission structure'!$A$15:$A$18,0),MATCH(Calculations!AA$1,'2018 commission structure'!$A$15:$J$15,0)),0)</f>
        <v>0</v>
      </c>
      <c r="AB211" s="1">
        <f t="shared" si="38"/>
        <v>122470.2</v>
      </c>
      <c r="AC211" s="1">
        <f t="shared" si="39"/>
        <v>241870.2</v>
      </c>
    </row>
    <row r="212" spans="1:29" x14ac:dyDescent="0.3">
      <c r="A212" s="20">
        <v>5280433926</v>
      </c>
      <c r="B212" s="1" t="s">
        <v>1033</v>
      </c>
      <c r="C212" s="1" t="s">
        <v>1850</v>
      </c>
      <c r="D212" s="1" t="s">
        <v>22804</v>
      </c>
      <c r="E212" s="1" t="s">
        <v>0</v>
      </c>
      <c r="F212" s="1">
        <v>51804</v>
      </c>
      <c r="G212" s="2">
        <v>16</v>
      </c>
      <c r="H212" s="1">
        <f>SUMIF('deals_closed '!D:D,A212,'deals_closed '!C:C)</f>
        <v>573666</v>
      </c>
      <c r="I212" s="1">
        <f>VLOOKUP(E212,'2018 commission structure'!$A$21:$I$24,9,FALSE)</f>
        <v>600000</v>
      </c>
      <c r="J212" s="1">
        <f t="shared" si="30"/>
        <v>750000</v>
      </c>
      <c r="K212" s="1">
        <f t="shared" si="31"/>
        <v>900000</v>
      </c>
      <c r="L212" s="1">
        <f t="shared" si="32"/>
        <v>1200000</v>
      </c>
      <c r="M212" s="16">
        <f t="shared" si="33"/>
        <v>0.95611000000000002</v>
      </c>
      <c r="N212" s="1" t="str">
        <f t="shared" si="34"/>
        <v>0-100%</v>
      </c>
      <c r="O212" s="1">
        <f>MIN($I212, $H212)*INDEX( '2018 commission structure'!$A$21:$I$24,
MATCH($E212,'2018 commission structure'!$A$21:$A$24,0),MATCH(O$1,'2018 commission structure'!$A$21:$I$21,0))</f>
        <v>74576.58</v>
      </c>
      <c r="P212" s="1">
        <f>IF($H212&gt;$I212, MIN($H212-$I212, J212-$I212)*
INDEX( '2018 commission structure'!$A$21:$I$24,
MATCH($E212,'2018 commission structure'!$A$21:$A$24, 0),
MATCH(P$1,'2018 commission structure'!$A$21:$I$21, 0)), 0)</f>
        <v>0</v>
      </c>
      <c r="Q212" s="1">
        <f>IF($H212&gt;J212, MIN($H212-J212, K212-J212)*
INDEX( '2018 commission structure'!$A$21:$I$24,
MATCH($E212,'2018 commission structure'!$A$21:$A$24, 0),
MATCH(Q$1,'2018 commission structure'!$A$21:$I$21, 0)), 0)</f>
        <v>0</v>
      </c>
      <c r="R212" s="1">
        <f>IF($H212&gt;K212, MIN($H212-K212, L212-K212)*
INDEX( '2018 commission structure'!$A$21:$I$24,
MATCH($E212,'2018 commission structure'!$A$21:$A$24, 0),
MATCH(R$1,'2018 commission structure'!$A$21:$I$21, 0)), 0)</f>
        <v>0</v>
      </c>
      <c r="S212" s="1">
        <f>IF($H212&gt;L212, ($H212-L212)*
INDEX( '2018 commission structure'!$A$21:$I$24,
MATCH($E212,'2018 commission structure'!$A$21:$A$24, 0),
MATCH(S$1,'2018 commission structure'!$A$21:$I$21, 0)), 0)</f>
        <v>0</v>
      </c>
      <c r="T212" s="1">
        <f t="shared" si="35"/>
        <v>74576.58</v>
      </c>
      <c r="U212" s="1">
        <f t="shared" si="36"/>
        <v>126380.58</v>
      </c>
      <c r="V212" s="16">
        <f t="shared" si="37"/>
        <v>4.5391942337976294</v>
      </c>
      <c r="W212" s="1">
        <f>MIN(H212,I212)*INDEX('2018 commission structure'!$A$15:$J$18,MATCH(Calculations!$E38,'2018 commission structure'!$A$15:$A$18,0),MATCH(Calculations!W$1,'2018 commission structure'!$A$15:$J$15,0))</f>
        <v>86049.9</v>
      </c>
      <c r="X212" s="1">
        <f>IF($H212&gt;I212,MIN($H212-I212,J212-I212))*INDEX('2018 commission structure'!$A$15:$J$18,MATCH(Calculations!$E38,'2018 commission structure'!$A$15:$A$18,0),MATCH(Calculations!X$1,'2018 commission structure'!$A$15:$J$15,0))</f>
        <v>0</v>
      </c>
      <c r="Y212" s="1">
        <f>IF($H212&gt;J212,MIN($H212-J212,K212-J212)*INDEX('2018 commission structure'!$A$15:$J$18,MATCH(Calculations!$E38,'2018 commission structure'!$A$15:$A$18,0),MATCH(Calculations!Y$1,'2018 commission structure'!$A$15:$J$15,0)),0)</f>
        <v>0</v>
      </c>
      <c r="Z212" s="1">
        <f>IF($H212&gt;K212,MIN($H212-K212,L212-K212)*INDEX('2018 commission structure'!$A$15:$J$18,MATCH(Calculations!$E38,'2018 commission structure'!$A$15:$A$18,0),MATCH(Calculations!Z$1,'2018 commission structure'!$A$15:$J$15,0)),0)</f>
        <v>0</v>
      </c>
      <c r="AA212" s="1">
        <f>IF($H212&gt;L212,($H212-L212)*INDEX('2018 commission structure'!$A$15:$J$18,MATCH(Calculations!$E38,'2018 commission structure'!$A$15:$A$18,0),MATCH(Calculations!AA$1,'2018 commission structure'!$A$15:$J$15,0)),0)</f>
        <v>0</v>
      </c>
      <c r="AB212" s="1">
        <f t="shared" si="38"/>
        <v>86049.9</v>
      </c>
      <c r="AC212" s="1">
        <f t="shared" si="39"/>
        <v>137853.9</v>
      </c>
    </row>
    <row r="213" spans="1:29" x14ac:dyDescent="0.3">
      <c r="A213" s="20">
        <v>4445486779</v>
      </c>
      <c r="B213" s="1" t="s">
        <v>1684</v>
      </c>
      <c r="C213" s="1" t="s">
        <v>1683</v>
      </c>
      <c r="D213" s="1" t="s">
        <v>22890</v>
      </c>
      <c r="E213" s="1" t="s">
        <v>3</v>
      </c>
      <c r="F213" s="1">
        <v>104472</v>
      </c>
      <c r="G213" s="2">
        <v>19</v>
      </c>
      <c r="H213" s="1">
        <f>SUMIF('deals_closed '!D:D,A213,'deals_closed '!C:C)</f>
        <v>638646</v>
      </c>
      <c r="I213" s="1">
        <f>VLOOKUP(E213,'2018 commission structure'!$A$21:$I$24,9,FALSE)</f>
        <v>750000</v>
      </c>
      <c r="J213" s="1">
        <f t="shared" si="30"/>
        <v>937500</v>
      </c>
      <c r="K213" s="1">
        <f t="shared" si="31"/>
        <v>1125000</v>
      </c>
      <c r="L213" s="1">
        <f t="shared" si="32"/>
        <v>1500000</v>
      </c>
      <c r="M213" s="16">
        <f t="shared" si="33"/>
        <v>0.85152799999999995</v>
      </c>
      <c r="N213" s="1" t="str">
        <f t="shared" si="34"/>
        <v>0-100%</v>
      </c>
      <c r="O213" s="1">
        <f>MIN($I213, $H213)*INDEX( '2018 commission structure'!$A$21:$I$24,
MATCH($E213,'2018 commission structure'!$A$21:$A$24,0),MATCH(O$1,'2018 commission structure'!$A$21:$I$21,0))</f>
        <v>95796.9</v>
      </c>
      <c r="P213" s="1">
        <f>IF($H213&gt;$I213, MIN($H213-$I213, J213-$I213)*
INDEX( '2018 commission structure'!$A$21:$I$24,
MATCH($E213,'2018 commission structure'!$A$21:$A$24, 0),
MATCH(P$1,'2018 commission structure'!$A$21:$I$21, 0)), 0)</f>
        <v>0</v>
      </c>
      <c r="Q213" s="1">
        <f>IF($H213&gt;J213, MIN($H213-J213, K213-J213)*
INDEX( '2018 commission structure'!$A$21:$I$24,
MATCH($E213,'2018 commission structure'!$A$21:$A$24, 0),
MATCH(Q$1,'2018 commission structure'!$A$21:$I$21, 0)), 0)</f>
        <v>0</v>
      </c>
      <c r="R213" s="1">
        <f>IF($H213&gt;K213, MIN($H213-K213, L213-K213)*
INDEX( '2018 commission structure'!$A$21:$I$24,
MATCH($E213,'2018 commission structure'!$A$21:$A$24, 0),
MATCH(R$1,'2018 commission structure'!$A$21:$I$21, 0)), 0)</f>
        <v>0</v>
      </c>
      <c r="S213" s="1">
        <f>IF($H213&gt;L213, ($H213-L213)*
INDEX( '2018 commission structure'!$A$21:$I$24,
MATCH($E213,'2018 commission structure'!$A$21:$A$24, 0),
MATCH(S$1,'2018 commission structure'!$A$21:$I$21, 0)), 0)</f>
        <v>0</v>
      </c>
      <c r="T213" s="1">
        <f t="shared" si="35"/>
        <v>95796.9</v>
      </c>
      <c r="U213" s="1">
        <f t="shared" si="36"/>
        <v>200268.9</v>
      </c>
      <c r="V213" s="16">
        <f t="shared" si="37"/>
        <v>3.1889424668533159</v>
      </c>
      <c r="W213" s="1">
        <f>MIN(H213,I213)*INDEX('2018 commission structure'!$A$15:$J$18,MATCH(Calculations!$E130,'2018 commission structure'!$A$15:$A$18,0),MATCH(Calculations!W$1,'2018 commission structure'!$A$15:$J$15,0))</f>
        <v>76637.52</v>
      </c>
      <c r="X213" s="1">
        <f>IF($H213&gt;I213,MIN($H213-I213,J213-I213))*INDEX('2018 commission structure'!$A$15:$J$18,MATCH(Calculations!$E130,'2018 commission structure'!$A$15:$A$18,0),MATCH(Calculations!X$1,'2018 commission structure'!$A$15:$J$15,0))</f>
        <v>0</v>
      </c>
      <c r="Y213" s="1">
        <f>IF($H213&gt;J213,MIN($H213-J213,K213-J213)*INDEX('2018 commission structure'!$A$15:$J$18,MATCH(Calculations!$E130,'2018 commission structure'!$A$15:$A$18,0),MATCH(Calculations!Y$1,'2018 commission structure'!$A$15:$J$15,0)),0)</f>
        <v>0</v>
      </c>
      <c r="Z213" s="1">
        <f>IF($H213&gt;K213,MIN($H213-K213,L213-K213)*INDEX('2018 commission structure'!$A$15:$J$18,MATCH(Calculations!$E130,'2018 commission structure'!$A$15:$A$18,0),MATCH(Calculations!Z$1,'2018 commission structure'!$A$15:$J$15,0)),0)</f>
        <v>0</v>
      </c>
      <c r="AA213" s="1">
        <f>IF($H213&gt;L213,($H213-L213)*INDEX('2018 commission structure'!$A$15:$J$18,MATCH(Calculations!$E130,'2018 commission structure'!$A$15:$A$18,0),MATCH(Calculations!AA$1,'2018 commission structure'!$A$15:$J$15,0)),0)</f>
        <v>0</v>
      </c>
      <c r="AB213" s="1">
        <f t="shared" si="38"/>
        <v>76637.52</v>
      </c>
      <c r="AC213" s="1">
        <f t="shared" si="39"/>
        <v>181109.52000000002</v>
      </c>
    </row>
    <row r="214" spans="1:29" x14ac:dyDescent="0.3">
      <c r="A214" s="20">
        <v>2924550912</v>
      </c>
      <c r="B214" s="1" t="s">
        <v>1191</v>
      </c>
      <c r="C214" s="1" t="s">
        <v>1190</v>
      </c>
      <c r="D214" s="1" t="s">
        <v>23041</v>
      </c>
      <c r="E214" s="1" t="s">
        <v>0</v>
      </c>
      <c r="F214" s="1">
        <v>77174</v>
      </c>
      <c r="G214" s="2">
        <v>17</v>
      </c>
      <c r="H214" s="1">
        <f>SUMIF('deals_closed '!D:D,A214,'deals_closed '!C:C)</f>
        <v>593443</v>
      </c>
      <c r="I214" s="1">
        <f>VLOOKUP(E214,'2018 commission structure'!$A$21:$I$24,9,FALSE)</f>
        <v>600000</v>
      </c>
      <c r="J214" s="1">
        <f t="shared" si="30"/>
        <v>750000</v>
      </c>
      <c r="K214" s="1">
        <f t="shared" si="31"/>
        <v>900000</v>
      </c>
      <c r="L214" s="1">
        <f t="shared" si="32"/>
        <v>1200000</v>
      </c>
      <c r="M214" s="16">
        <f t="shared" si="33"/>
        <v>0.98907166666666668</v>
      </c>
      <c r="N214" s="1" t="str">
        <f t="shared" si="34"/>
        <v>0-100%</v>
      </c>
      <c r="O214" s="1">
        <f>MIN($I214, $H214)*INDEX( '2018 commission structure'!$A$21:$I$24,
MATCH($E214,'2018 commission structure'!$A$21:$A$24,0),MATCH(O$1,'2018 commission structure'!$A$21:$I$21,0))</f>
        <v>77147.59</v>
      </c>
      <c r="P214" s="1">
        <f>IF($H214&gt;$I214, MIN($H214-$I214, J214-$I214)*
INDEX( '2018 commission structure'!$A$21:$I$24,
MATCH($E214,'2018 commission structure'!$A$21:$A$24, 0),
MATCH(P$1,'2018 commission structure'!$A$21:$I$21, 0)), 0)</f>
        <v>0</v>
      </c>
      <c r="Q214" s="1">
        <f>IF($H214&gt;J214, MIN($H214-J214, K214-J214)*
INDEX( '2018 commission structure'!$A$21:$I$24,
MATCH($E214,'2018 commission structure'!$A$21:$A$24, 0),
MATCH(Q$1,'2018 commission structure'!$A$21:$I$21, 0)), 0)</f>
        <v>0</v>
      </c>
      <c r="R214" s="1">
        <f>IF($H214&gt;K214, MIN($H214-K214, L214-K214)*
INDEX( '2018 commission structure'!$A$21:$I$24,
MATCH($E214,'2018 commission structure'!$A$21:$A$24, 0),
MATCH(R$1,'2018 commission structure'!$A$21:$I$21, 0)), 0)</f>
        <v>0</v>
      </c>
      <c r="S214" s="1">
        <f>IF($H214&gt;L214, ($H214-L214)*
INDEX( '2018 commission structure'!$A$21:$I$24,
MATCH($E214,'2018 commission structure'!$A$21:$A$24, 0),
MATCH(S$1,'2018 commission structure'!$A$21:$I$21, 0)), 0)</f>
        <v>0</v>
      </c>
      <c r="T214" s="1">
        <f t="shared" si="35"/>
        <v>77147.59</v>
      </c>
      <c r="U214" s="1">
        <f t="shared" si="36"/>
        <v>154321.59</v>
      </c>
      <c r="V214" s="16">
        <f t="shared" si="37"/>
        <v>3.845495630261456</v>
      </c>
      <c r="W214" s="1">
        <f>MIN(H214,I214)*INDEX('2018 commission structure'!$A$15:$J$18,MATCH(Calculations!$E390,'2018 commission structure'!$A$15:$A$18,0),MATCH(Calculations!W$1,'2018 commission structure'!$A$15:$J$15,0))</f>
        <v>89016.45</v>
      </c>
      <c r="X214" s="1">
        <f>IF($H214&gt;I214,MIN($H214-I214,J214-I214))*INDEX('2018 commission structure'!$A$15:$J$18,MATCH(Calculations!$E390,'2018 commission structure'!$A$15:$A$18,0),MATCH(Calculations!X$1,'2018 commission structure'!$A$15:$J$15,0))</f>
        <v>0</v>
      </c>
      <c r="Y214" s="1">
        <f>IF($H214&gt;J214,MIN($H214-J214,K214-J214)*INDEX('2018 commission structure'!$A$15:$J$18,MATCH(Calculations!$E390,'2018 commission structure'!$A$15:$A$18,0),MATCH(Calculations!Y$1,'2018 commission structure'!$A$15:$J$15,0)),0)</f>
        <v>0</v>
      </c>
      <c r="Z214" s="1">
        <f>IF($H214&gt;K214,MIN($H214-K214,L214-K214)*INDEX('2018 commission structure'!$A$15:$J$18,MATCH(Calculations!$E390,'2018 commission structure'!$A$15:$A$18,0),MATCH(Calculations!Z$1,'2018 commission structure'!$A$15:$J$15,0)),0)</f>
        <v>0</v>
      </c>
      <c r="AA214" s="1">
        <f>IF($H214&gt;L214,($H214-L214)*INDEX('2018 commission structure'!$A$15:$J$18,MATCH(Calculations!$E390,'2018 commission structure'!$A$15:$A$18,0),MATCH(Calculations!AA$1,'2018 commission structure'!$A$15:$J$15,0)),0)</f>
        <v>0</v>
      </c>
      <c r="AB214" s="1">
        <f t="shared" si="38"/>
        <v>89016.45</v>
      </c>
      <c r="AC214" s="1">
        <f t="shared" si="39"/>
        <v>166190.45000000001</v>
      </c>
    </row>
    <row r="215" spans="1:29" x14ac:dyDescent="0.3">
      <c r="A215" s="20">
        <v>5285704227</v>
      </c>
      <c r="B215" s="1" t="s">
        <v>1304</v>
      </c>
      <c r="C215" s="1" t="s">
        <v>1303</v>
      </c>
      <c r="D215" s="1" t="s">
        <v>22803</v>
      </c>
      <c r="E215" s="1" t="s">
        <v>3</v>
      </c>
      <c r="F215" s="1">
        <v>101533</v>
      </c>
      <c r="G215" s="2">
        <v>14</v>
      </c>
      <c r="H215" s="1">
        <f>SUMIF('deals_closed '!D:D,A215,'deals_closed '!C:C)</f>
        <v>497009</v>
      </c>
      <c r="I215" s="1">
        <f>VLOOKUP(E215,'2018 commission structure'!$A$21:$I$24,9,FALSE)</f>
        <v>750000</v>
      </c>
      <c r="J215" s="1">
        <f t="shared" si="30"/>
        <v>937500</v>
      </c>
      <c r="K215" s="1">
        <f t="shared" si="31"/>
        <v>1125000</v>
      </c>
      <c r="L215" s="1">
        <f t="shared" si="32"/>
        <v>1500000</v>
      </c>
      <c r="M215" s="16">
        <f t="shared" si="33"/>
        <v>0.66267866666666664</v>
      </c>
      <c r="N215" s="1" t="str">
        <f t="shared" si="34"/>
        <v>0-100%</v>
      </c>
      <c r="O215" s="1">
        <f>MIN($I215, $H215)*INDEX( '2018 commission structure'!$A$21:$I$24,
MATCH($E215,'2018 commission structure'!$A$21:$A$24,0),MATCH(O$1,'2018 commission structure'!$A$21:$I$21,0))</f>
        <v>74551.349999999991</v>
      </c>
      <c r="P215" s="1">
        <f>IF($H215&gt;$I215, MIN($H215-$I215, J215-$I215)*
INDEX( '2018 commission structure'!$A$21:$I$24,
MATCH($E215,'2018 commission structure'!$A$21:$A$24, 0),
MATCH(P$1,'2018 commission structure'!$A$21:$I$21, 0)), 0)</f>
        <v>0</v>
      </c>
      <c r="Q215" s="1">
        <f>IF($H215&gt;J215, MIN($H215-J215, K215-J215)*
INDEX( '2018 commission structure'!$A$21:$I$24,
MATCH($E215,'2018 commission structure'!$A$21:$A$24, 0),
MATCH(Q$1,'2018 commission structure'!$A$21:$I$21, 0)), 0)</f>
        <v>0</v>
      </c>
      <c r="R215" s="1">
        <f>IF($H215&gt;K215, MIN($H215-K215, L215-K215)*
INDEX( '2018 commission structure'!$A$21:$I$24,
MATCH($E215,'2018 commission structure'!$A$21:$A$24, 0),
MATCH(R$1,'2018 commission structure'!$A$21:$I$21, 0)), 0)</f>
        <v>0</v>
      </c>
      <c r="S215" s="1">
        <f>IF($H215&gt;L215, ($H215-L215)*
INDEX( '2018 commission structure'!$A$21:$I$24,
MATCH($E215,'2018 commission structure'!$A$21:$A$24, 0),
MATCH(S$1,'2018 commission structure'!$A$21:$I$21, 0)), 0)</f>
        <v>0</v>
      </c>
      <c r="T215" s="1">
        <f t="shared" si="35"/>
        <v>74551.349999999991</v>
      </c>
      <c r="U215" s="1">
        <f t="shared" si="36"/>
        <v>176084.34999999998</v>
      </c>
      <c r="V215" s="16">
        <f t="shared" si="37"/>
        <v>2.8225620278008812</v>
      </c>
      <c r="W215" s="1">
        <f>MIN(H215,I215)*INDEX('2018 commission structure'!$A$15:$J$18,MATCH(Calculations!$E331,'2018 commission structure'!$A$15:$A$18,0),MATCH(Calculations!W$1,'2018 commission structure'!$A$15:$J$15,0))</f>
        <v>74551.349999999991</v>
      </c>
      <c r="X215" s="1">
        <f>IF($H215&gt;I215,MIN($H215-I215,J215-I215))*INDEX('2018 commission structure'!$A$15:$J$18,MATCH(Calculations!$E331,'2018 commission structure'!$A$15:$A$18,0),MATCH(Calculations!X$1,'2018 commission structure'!$A$15:$J$15,0))</f>
        <v>0</v>
      </c>
      <c r="Y215" s="1">
        <f>IF($H215&gt;J215,MIN($H215-J215,K215-J215)*INDEX('2018 commission structure'!$A$15:$J$18,MATCH(Calculations!$E331,'2018 commission structure'!$A$15:$A$18,0),MATCH(Calculations!Y$1,'2018 commission structure'!$A$15:$J$15,0)),0)</f>
        <v>0</v>
      </c>
      <c r="Z215" s="1">
        <f>IF($H215&gt;K215,MIN($H215-K215,L215-K215)*INDEX('2018 commission structure'!$A$15:$J$18,MATCH(Calculations!$E331,'2018 commission structure'!$A$15:$A$18,0),MATCH(Calculations!Z$1,'2018 commission structure'!$A$15:$J$15,0)),0)</f>
        <v>0</v>
      </c>
      <c r="AA215" s="1">
        <f>IF($H215&gt;L215,($H215-L215)*INDEX('2018 commission structure'!$A$15:$J$18,MATCH(Calculations!$E331,'2018 commission structure'!$A$15:$A$18,0),MATCH(Calculations!AA$1,'2018 commission structure'!$A$15:$J$15,0)),0)</f>
        <v>0</v>
      </c>
      <c r="AB215" s="1">
        <f t="shared" si="38"/>
        <v>74551.349999999991</v>
      </c>
      <c r="AC215" s="1">
        <f t="shared" si="39"/>
        <v>176084.34999999998</v>
      </c>
    </row>
    <row r="216" spans="1:29" x14ac:dyDescent="0.3">
      <c r="A216" s="20">
        <v>933051662</v>
      </c>
      <c r="B216" s="1" t="s">
        <v>484</v>
      </c>
      <c r="C216" s="1" t="s">
        <v>483</v>
      </c>
      <c r="D216" s="1" t="s">
        <v>23240</v>
      </c>
      <c r="E216" s="1" t="s">
        <v>3</v>
      </c>
      <c r="F216" s="1">
        <v>116350</v>
      </c>
      <c r="G216" s="2">
        <v>15</v>
      </c>
      <c r="H216" s="1">
        <f>SUMIF('deals_closed '!D:D,A216,'deals_closed '!C:C)</f>
        <v>573420</v>
      </c>
      <c r="I216" s="1">
        <f>VLOOKUP(E216,'2018 commission structure'!$A$21:$I$24,9,FALSE)</f>
        <v>750000</v>
      </c>
      <c r="J216" s="1">
        <f t="shared" si="30"/>
        <v>937500</v>
      </c>
      <c r="K216" s="1">
        <f t="shared" si="31"/>
        <v>1125000</v>
      </c>
      <c r="L216" s="1">
        <f t="shared" si="32"/>
        <v>1500000</v>
      </c>
      <c r="M216" s="16">
        <f t="shared" si="33"/>
        <v>0.76456000000000002</v>
      </c>
      <c r="N216" s="1" t="str">
        <f t="shared" si="34"/>
        <v>0-100%</v>
      </c>
      <c r="O216" s="1">
        <f>MIN($I216, $H216)*INDEX( '2018 commission structure'!$A$21:$I$24,
MATCH($E216,'2018 commission structure'!$A$21:$A$24,0),MATCH(O$1,'2018 commission structure'!$A$21:$I$21,0))</f>
        <v>86013</v>
      </c>
      <c r="P216" s="1">
        <f>IF($H216&gt;$I216, MIN($H216-$I216, J216-$I216)*
INDEX( '2018 commission structure'!$A$21:$I$24,
MATCH($E216,'2018 commission structure'!$A$21:$A$24, 0),
MATCH(P$1,'2018 commission structure'!$A$21:$I$21, 0)), 0)</f>
        <v>0</v>
      </c>
      <c r="Q216" s="1">
        <f>IF($H216&gt;J216, MIN($H216-J216, K216-J216)*
INDEX( '2018 commission structure'!$A$21:$I$24,
MATCH($E216,'2018 commission structure'!$A$21:$A$24, 0),
MATCH(Q$1,'2018 commission structure'!$A$21:$I$21, 0)), 0)</f>
        <v>0</v>
      </c>
      <c r="R216" s="1">
        <f>IF($H216&gt;K216, MIN($H216-K216, L216-K216)*
INDEX( '2018 commission structure'!$A$21:$I$24,
MATCH($E216,'2018 commission structure'!$A$21:$A$24, 0),
MATCH(R$1,'2018 commission structure'!$A$21:$I$21, 0)), 0)</f>
        <v>0</v>
      </c>
      <c r="S216" s="1">
        <f>IF($H216&gt;L216, ($H216-L216)*
INDEX( '2018 commission structure'!$A$21:$I$24,
MATCH($E216,'2018 commission structure'!$A$21:$A$24, 0),
MATCH(S$1,'2018 commission structure'!$A$21:$I$21, 0)), 0)</f>
        <v>0</v>
      </c>
      <c r="T216" s="1">
        <f t="shared" si="35"/>
        <v>86013</v>
      </c>
      <c r="U216" s="1">
        <f t="shared" si="36"/>
        <v>202363</v>
      </c>
      <c r="V216" s="16">
        <f t="shared" si="37"/>
        <v>2.8336207705954153</v>
      </c>
      <c r="W216" s="1">
        <f>MIN(H216,I216)*INDEX('2018 commission structure'!$A$15:$J$18,MATCH(Calculations!$E756,'2018 commission structure'!$A$15:$A$18,0),MATCH(Calculations!W$1,'2018 commission structure'!$A$15:$J$15,0))</f>
        <v>86013</v>
      </c>
      <c r="X216" s="1">
        <f>IF($H216&gt;I216,MIN($H216-I216,J216-I216))*INDEX('2018 commission structure'!$A$15:$J$18,MATCH(Calculations!$E756,'2018 commission structure'!$A$15:$A$18,0),MATCH(Calculations!X$1,'2018 commission structure'!$A$15:$J$15,0))</f>
        <v>0</v>
      </c>
      <c r="Y216" s="1">
        <f>IF($H216&gt;J216,MIN($H216-J216,K216-J216)*INDEX('2018 commission structure'!$A$15:$J$18,MATCH(Calculations!$E756,'2018 commission structure'!$A$15:$A$18,0),MATCH(Calculations!Y$1,'2018 commission structure'!$A$15:$J$15,0)),0)</f>
        <v>0</v>
      </c>
      <c r="Z216" s="1">
        <f>IF($H216&gt;K216,MIN($H216-K216,L216-K216)*INDEX('2018 commission structure'!$A$15:$J$18,MATCH(Calculations!$E756,'2018 commission structure'!$A$15:$A$18,0),MATCH(Calculations!Z$1,'2018 commission structure'!$A$15:$J$15,0)),0)</f>
        <v>0</v>
      </c>
      <c r="AA216" s="1">
        <f>IF($H216&gt;L216,($H216-L216)*INDEX('2018 commission structure'!$A$15:$J$18,MATCH(Calculations!$E756,'2018 commission structure'!$A$15:$A$18,0),MATCH(Calculations!AA$1,'2018 commission structure'!$A$15:$J$15,0)),0)</f>
        <v>0</v>
      </c>
      <c r="AB216" s="1">
        <f t="shared" si="38"/>
        <v>86013</v>
      </c>
      <c r="AC216" s="1">
        <f t="shared" si="39"/>
        <v>202363</v>
      </c>
    </row>
    <row r="217" spans="1:29" x14ac:dyDescent="0.3">
      <c r="A217" s="20">
        <v>965285472</v>
      </c>
      <c r="B217" s="1" t="s">
        <v>1098</v>
      </c>
      <c r="C217" s="1" t="s">
        <v>1097</v>
      </c>
      <c r="D217" s="1" t="s">
        <v>23236</v>
      </c>
      <c r="E217" s="1" t="s">
        <v>3</v>
      </c>
      <c r="F217" s="1">
        <v>90828</v>
      </c>
      <c r="G217" s="2">
        <v>23</v>
      </c>
      <c r="H217" s="1">
        <f>SUMIF('deals_closed '!D:D,A217,'deals_closed '!C:C)</f>
        <v>806073</v>
      </c>
      <c r="I217" s="1">
        <f>VLOOKUP(E217,'2018 commission structure'!$A$21:$I$24,9,FALSE)</f>
        <v>750000</v>
      </c>
      <c r="J217" s="1">
        <f t="shared" si="30"/>
        <v>937500</v>
      </c>
      <c r="K217" s="1">
        <f t="shared" si="31"/>
        <v>1125000</v>
      </c>
      <c r="L217" s="1">
        <f t="shared" si="32"/>
        <v>1500000</v>
      </c>
      <c r="M217" s="16">
        <f t="shared" si="33"/>
        <v>1.0747640000000001</v>
      </c>
      <c r="N217" s="1" t="str">
        <f t="shared" si="34"/>
        <v>100-125%</v>
      </c>
      <c r="O217" s="1">
        <f>MIN($I217, $H217)*INDEX( '2018 commission structure'!$A$21:$I$24,
MATCH($E217,'2018 commission structure'!$A$21:$A$24,0),MATCH(O$1,'2018 commission structure'!$A$21:$I$21,0))</f>
        <v>112500</v>
      </c>
      <c r="P217" s="1">
        <f>IF($H217&gt;$I217, MIN($H217-$I217, J217-$I217)*
INDEX( '2018 commission structure'!$A$21:$I$24,
MATCH($E217,'2018 commission structure'!$A$21:$A$24, 0),
MATCH(P$1,'2018 commission structure'!$A$21:$I$21, 0)), 0)</f>
        <v>10653.87</v>
      </c>
      <c r="Q217" s="1">
        <f>IF($H217&gt;J217, MIN($H217-J217, K217-J217)*
INDEX( '2018 commission structure'!$A$21:$I$24,
MATCH($E217,'2018 commission structure'!$A$21:$A$24, 0),
MATCH(Q$1,'2018 commission structure'!$A$21:$I$21, 0)), 0)</f>
        <v>0</v>
      </c>
      <c r="R217" s="1">
        <f>IF($H217&gt;K217, MIN($H217-K217, L217-K217)*
INDEX( '2018 commission structure'!$A$21:$I$24,
MATCH($E217,'2018 commission structure'!$A$21:$A$24, 0),
MATCH(R$1,'2018 commission structure'!$A$21:$I$21, 0)), 0)</f>
        <v>0</v>
      </c>
      <c r="S217" s="1">
        <f>IF($H217&gt;L217, ($H217-L217)*
INDEX( '2018 commission structure'!$A$21:$I$24,
MATCH($E217,'2018 commission structure'!$A$21:$A$24, 0),
MATCH(S$1,'2018 commission structure'!$A$21:$I$21, 0)), 0)</f>
        <v>0</v>
      </c>
      <c r="T217" s="1">
        <f t="shared" si="35"/>
        <v>123153.87</v>
      </c>
      <c r="U217" s="1">
        <f t="shared" si="36"/>
        <v>213981.87</v>
      </c>
      <c r="V217" s="16">
        <f t="shared" si="37"/>
        <v>3.7670154018188553</v>
      </c>
      <c r="W217" s="1">
        <f>MIN(H217,I217)*INDEX('2018 commission structure'!$A$15:$J$18,MATCH(Calculations!$E439,'2018 commission structure'!$A$15:$A$18,0),MATCH(Calculations!W$1,'2018 commission structure'!$A$15:$J$15,0))</f>
        <v>112500</v>
      </c>
      <c r="X217" s="1">
        <f>IF($H217&gt;I217,MIN($H217-I217,J217-I217))*INDEX('2018 commission structure'!$A$15:$J$18,MATCH(Calculations!$E439,'2018 commission structure'!$A$15:$A$18,0),MATCH(Calculations!X$1,'2018 commission structure'!$A$15:$J$15,0))</f>
        <v>10093.14</v>
      </c>
      <c r="Y217" s="1">
        <f>IF($H217&gt;J217,MIN($H217-J217,K217-J217)*INDEX('2018 commission structure'!$A$15:$J$18,MATCH(Calculations!$E439,'2018 commission structure'!$A$15:$A$18,0),MATCH(Calculations!Y$1,'2018 commission structure'!$A$15:$J$15,0)),0)</f>
        <v>0</v>
      </c>
      <c r="Z217" s="1">
        <f>IF($H217&gt;K217,MIN($H217-K217,L217-K217)*INDEX('2018 commission structure'!$A$15:$J$18,MATCH(Calculations!$E439,'2018 commission structure'!$A$15:$A$18,0),MATCH(Calculations!Z$1,'2018 commission structure'!$A$15:$J$15,0)),0)</f>
        <v>0</v>
      </c>
      <c r="AA217" s="1">
        <f>IF($H217&gt;L217,($H217-L217)*INDEX('2018 commission structure'!$A$15:$J$18,MATCH(Calculations!$E439,'2018 commission structure'!$A$15:$A$18,0),MATCH(Calculations!AA$1,'2018 commission structure'!$A$15:$J$15,0)),0)</f>
        <v>0</v>
      </c>
      <c r="AB217" s="1">
        <f t="shared" si="38"/>
        <v>122593.14</v>
      </c>
      <c r="AC217" s="1">
        <f t="shared" si="39"/>
        <v>213421.14</v>
      </c>
    </row>
    <row r="218" spans="1:29" x14ac:dyDescent="0.3">
      <c r="A218" s="20">
        <v>4372257910</v>
      </c>
      <c r="B218" s="1" t="s">
        <v>189</v>
      </c>
      <c r="C218" s="1" t="s">
        <v>188</v>
      </c>
      <c r="D218" s="1" t="s">
        <v>22898</v>
      </c>
      <c r="E218" s="1" t="s">
        <v>0</v>
      </c>
      <c r="F218" s="1">
        <v>58343</v>
      </c>
      <c r="G218" s="2">
        <v>16</v>
      </c>
      <c r="H218" s="1">
        <f>SUMIF('deals_closed '!D:D,A218,'deals_closed '!C:C)</f>
        <v>644947</v>
      </c>
      <c r="I218" s="1">
        <f>VLOOKUP(E218,'2018 commission structure'!$A$21:$I$24,9,FALSE)</f>
        <v>600000</v>
      </c>
      <c r="J218" s="1">
        <f t="shared" si="30"/>
        <v>750000</v>
      </c>
      <c r="K218" s="1">
        <f t="shared" si="31"/>
        <v>900000</v>
      </c>
      <c r="L218" s="1">
        <f t="shared" si="32"/>
        <v>1200000</v>
      </c>
      <c r="M218" s="16">
        <f t="shared" si="33"/>
        <v>1.0749116666666667</v>
      </c>
      <c r="N218" s="1" t="str">
        <f t="shared" si="34"/>
        <v>100-125%</v>
      </c>
      <c r="O218" s="1">
        <f>MIN($I218, $H218)*INDEX( '2018 commission structure'!$A$21:$I$24,
MATCH($E218,'2018 commission structure'!$A$21:$A$24,0),MATCH(O$1,'2018 commission structure'!$A$21:$I$21,0))</f>
        <v>78000</v>
      </c>
      <c r="P218" s="1">
        <f>IF($H218&gt;$I218, MIN($H218-$I218, J218-$I218)*
INDEX( '2018 commission structure'!$A$21:$I$24,
MATCH($E218,'2018 commission structure'!$A$21:$A$24, 0),
MATCH(P$1,'2018 commission structure'!$A$21:$I$21, 0)), 0)</f>
        <v>7640.9900000000007</v>
      </c>
      <c r="Q218" s="1">
        <f>IF($H218&gt;J218, MIN($H218-J218, K218-J218)*
INDEX( '2018 commission structure'!$A$21:$I$24,
MATCH($E218,'2018 commission structure'!$A$21:$A$24, 0),
MATCH(Q$1,'2018 commission structure'!$A$21:$I$21, 0)), 0)</f>
        <v>0</v>
      </c>
      <c r="R218" s="1">
        <f>IF($H218&gt;K218, MIN($H218-K218, L218-K218)*
INDEX( '2018 commission structure'!$A$21:$I$24,
MATCH($E218,'2018 commission structure'!$A$21:$A$24, 0),
MATCH(R$1,'2018 commission structure'!$A$21:$I$21, 0)), 0)</f>
        <v>0</v>
      </c>
      <c r="S218" s="1">
        <f>IF($H218&gt;L218, ($H218-L218)*
INDEX( '2018 commission structure'!$A$21:$I$24,
MATCH($E218,'2018 commission structure'!$A$21:$A$24, 0),
MATCH(S$1,'2018 commission structure'!$A$21:$I$21, 0)), 0)</f>
        <v>0</v>
      </c>
      <c r="T218" s="1">
        <f t="shared" si="35"/>
        <v>85640.99</v>
      </c>
      <c r="U218" s="1">
        <f t="shared" si="36"/>
        <v>143983.99</v>
      </c>
      <c r="V218" s="16">
        <f t="shared" si="37"/>
        <v>4.4792966217980208</v>
      </c>
      <c r="W218" s="1">
        <f>MIN(H218,I218)*INDEX('2018 commission structure'!$A$15:$J$18,MATCH(Calculations!$E908,'2018 commission structure'!$A$15:$A$18,0),MATCH(Calculations!W$1,'2018 commission structure'!$A$15:$J$15,0))</f>
        <v>90000</v>
      </c>
      <c r="X218" s="1">
        <f>IF($H218&gt;I218,MIN($H218-I218,J218-I218))*INDEX('2018 commission structure'!$A$15:$J$18,MATCH(Calculations!$E908,'2018 commission structure'!$A$15:$A$18,0),MATCH(Calculations!X$1,'2018 commission structure'!$A$15:$J$15,0))</f>
        <v>8090.46</v>
      </c>
      <c r="Y218" s="1">
        <f>IF($H218&gt;J218,MIN($H218-J218,K218-J218)*INDEX('2018 commission structure'!$A$15:$J$18,MATCH(Calculations!$E908,'2018 commission structure'!$A$15:$A$18,0),MATCH(Calculations!Y$1,'2018 commission structure'!$A$15:$J$15,0)),0)</f>
        <v>0</v>
      </c>
      <c r="Z218" s="1">
        <f>IF($H218&gt;K218,MIN($H218-K218,L218-K218)*INDEX('2018 commission structure'!$A$15:$J$18,MATCH(Calculations!$E908,'2018 commission structure'!$A$15:$A$18,0),MATCH(Calculations!Z$1,'2018 commission structure'!$A$15:$J$15,0)),0)</f>
        <v>0</v>
      </c>
      <c r="AA218" s="1">
        <f>IF($H218&gt;L218,($H218-L218)*INDEX('2018 commission structure'!$A$15:$J$18,MATCH(Calculations!$E908,'2018 commission structure'!$A$15:$A$18,0),MATCH(Calculations!AA$1,'2018 commission structure'!$A$15:$J$15,0)),0)</f>
        <v>0</v>
      </c>
      <c r="AB218" s="1">
        <f t="shared" si="38"/>
        <v>98090.46</v>
      </c>
      <c r="AC218" s="1">
        <f t="shared" si="39"/>
        <v>156433.46000000002</v>
      </c>
    </row>
    <row r="219" spans="1:29" x14ac:dyDescent="0.3">
      <c r="A219" s="20">
        <v>1420239228</v>
      </c>
      <c r="B219" s="1" t="s">
        <v>155</v>
      </c>
      <c r="C219" s="1" t="s">
        <v>154</v>
      </c>
      <c r="D219" s="1" t="s">
        <v>23197</v>
      </c>
      <c r="E219" s="1" t="s">
        <v>0</v>
      </c>
      <c r="F219" s="1">
        <v>62855</v>
      </c>
      <c r="G219" s="2">
        <v>16</v>
      </c>
      <c r="H219" s="1">
        <f>SUMIF('deals_closed '!D:D,A219,'deals_closed '!C:C)</f>
        <v>593010</v>
      </c>
      <c r="I219" s="1">
        <f>VLOOKUP(E219,'2018 commission structure'!$A$21:$I$24,9,FALSE)</f>
        <v>600000</v>
      </c>
      <c r="J219" s="1">
        <f t="shared" si="30"/>
        <v>750000</v>
      </c>
      <c r="K219" s="1">
        <f t="shared" si="31"/>
        <v>900000</v>
      </c>
      <c r="L219" s="1">
        <f t="shared" si="32"/>
        <v>1200000</v>
      </c>
      <c r="M219" s="16">
        <f t="shared" si="33"/>
        <v>0.98834999999999995</v>
      </c>
      <c r="N219" s="1" t="str">
        <f t="shared" si="34"/>
        <v>0-100%</v>
      </c>
      <c r="O219" s="1">
        <f>MIN($I219, $H219)*INDEX( '2018 commission structure'!$A$21:$I$24,
MATCH($E219,'2018 commission structure'!$A$21:$A$24,0),MATCH(O$1,'2018 commission structure'!$A$21:$I$21,0))</f>
        <v>77091.3</v>
      </c>
      <c r="P219" s="1">
        <f>IF($H219&gt;$I219, MIN($H219-$I219, J219-$I219)*
INDEX( '2018 commission structure'!$A$21:$I$24,
MATCH($E219,'2018 commission structure'!$A$21:$A$24, 0),
MATCH(P$1,'2018 commission structure'!$A$21:$I$21, 0)), 0)</f>
        <v>0</v>
      </c>
      <c r="Q219" s="1">
        <f>IF($H219&gt;J219, MIN($H219-J219, K219-J219)*
INDEX( '2018 commission structure'!$A$21:$I$24,
MATCH($E219,'2018 commission structure'!$A$21:$A$24, 0),
MATCH(Q$1,'2018 commission structure'!$A$21:$I$21, 0)), 0)</f>
        <v>0</v>
      </c>
      <c r="R219" s="1">
        <f>IF($H219&gt;K219, MIN($H219-K219, L219-K219)*
INDEX( '2018 commission structure'!$A$21:$I$24,
MATCH($E219,'2018 commission structure'!$A$21:$A$24, 0),
MATCH(R$1,'2018 commission structure'!$A$21:$I$21, 0)), 0)</f>
        <v>0</v>
      </c>
      <c r="S219" s="1">
        <f>IF($H219&gt;L219, ($H219-L219)*
INDEX( '2018 commission structure'!$A$21:$I$24,
MATCH($E219,'2018 commission structure'!$A$21:$A$24, 0),
MATCH(S$1,'2018 commission structure'!$A$21:$I$21, 0)), 0)</f>
        <v>0</v>
      </c>
      <c r="T219" s="1">
        <f t="shared" si="35"/>
        <v>77091.3</v>
      </c>
      <c r="U219" s="1">
        <f t="shared" si="36"/>
        <v>139946.29999999999</v>
      </c>
      <c r="V219" s="16">
        <f t="shared" si="37"/>
        <v>4.2374110641010159</v>
      </c>
      <c r="W219" s="1">
        <f>MIN(H219,I219)*INDEX('2018 commission structure'!$A$15:$J$18,MATCH(Calculations!$E925,'2018 commission structure'!$A$15:$A$18,0),MATCH(Calculations!W$1,'2018 commission structure'!$A$15:$J$15,0))</f>
        <v>71161.2</v>
      </c>
      <c r="X219" s="1">
        <f>IF($H219&gt;I219,MIN($H219-I219,J219-I219))*INDEX('2018 commission structure'!$A$15:$J$18,MATCH(Calculations!$E925,'2018 commission structure'!$A$15:$A$18,0),MATCH(Calculations!X$1,'2018 commission structure'!$A$15:$J$15,0))</f>
        <v>0</v>
      </c>
      <c r="Y219" s="1">
        <f>IF($H219&gt;J219,MIN($H219-J219,K219-J219)*INDEX('2018 commission structure'!$A$15:$J$18,MATCH(Calculations!$E925,'2018 commission structure'!$A$15:$A$18,0),MATCH(Calculations!Y$1,'2018 commission structure'!$A$15:$J$15,0)),0)</f>
        <v>0</v>
      </c>
      <c r="Z219" s="1">
        <f>IF($H219&gt;K219,MIN($H219-K219,L219-K219)*INDEX('2018 commission structure'!$A$15:$J$18,MATCH(Calculations!$E925,'2018 commission structure'!$A$15:$A$18,0),MATCH(Calculations!Z$1,'2018 commission structure'!$A$15:$J$15,0)),0)</f>
        <v>0</v>
      </c>
      <c r="AA219" s="1">
        <f>IF($H219&gt;L219,($H219-L219)*INDEX('2018 commission structure'!$A$15:$J$18,MATCH(Calculations!$E925,'2018 commission structure'!$A$15:$A$18,0),MATCH(Calculations!AA$1,'2018 commission structure'!$A$15:$J$15,0)),0)</f>
        <v>0</v>
      </c>
      <c r="AB219" s="1">
        <f t="shared" si="38"/>
        <v>71161.2</v>
      </c>
      <c r="AC219" s="1">
        <f t="shared" si="39"/>
        <v>134016.20000000001</v>
      </c>
    </row>
    <row r="220" spans="1:29" x14ac:dyDescent="0.3">
      <c r="A220" s="20">
        <v>8032296239</v>
      </c>
      <c r="B220" s="1" t="s">
        <v>96</v>
      </c>
      <c r="C220" s="1" t="s">
        <v>95</v>
      </c>
      <c r="D220" s="1" t="s">
        <v>22534</v>
      </c>
      <c r="E220" s="1" t="s">
        <v>0</v>
      </c>
      <c r="F220" s="1">
        <v>50836</v>
      </c>
      <c r="G220" s="2">
        <v>20</v>
      </c>
      <c r="H220" s="1">
        <f>SUMIF('deals_closed '!D:D,A220,'deals_closed '!C:C)</f>
        <v>645529</v>
      </c>
      <c r="I220" s="1">
        <f>VLOOKUP(E220,'2018 commission structure'!$A$21:$I$24,9,FALSE)</f>
        <v>600000</v>
      </c>
      <c r="J220" s="1">
        <f t="shared" si="30"/>
        <v>750000</v>
      </c>
      <c r="K220" s="1">
        <f t="shared" si="31"/>
        <v>900000</v>
      </c>
      <c r="L220" s="1">
        <f t="shared" si="32"/>
        <v>1200000</v>
      </c>
      <c r="M220" s="16">
        <f t="shared" si="33"/>
        <v>1.0758816666666666</v>
      </c>
      <c r="N220" s="1" t="str">
        <f t="shared" si="34"/>
        <v>100-125%</v>
      </c>
      <c r="O220" s="1">
        <f>MIN($I220, $H220)*INDEX( '2018 commission structure'!$A$21:$I$24,
MATCH($E220,'2018 commission structure'!$A$21:$A$24,0),MATCH(O$1,'2018 commission structure'!$A$21:$I$21,0))</f>
        <v>78000</v>
      </c>
      <c r="P220" s="1">
        <f>IF($H220&gt;$I220, MIN($H220-$I220, J220-$I220)*
INDEX( '2018 commission structure'!$A$21:$I$24,
MATCH($E220,'2018 commission structure'!$A$21:$A$24, 0),
MATCH(P$1,'2018 commission structure'!$A$21:$I$21, 0)), 0)</f>
        <v>7739.93</v>
      </c>
      <c r="Q220" s="1">
        <f>IF($H220&gt;J220, MIN($H220-J220, K220-J220)*
INDEX( '2018 commission structure'!$A$21:$I$24,
MATCH($E220,'2018 commission structure'!$A$21:$A$24, 0),
MATCH(Q$1,'2018 commission structure'!$A$21:$I$21, 0)), 0)</f>
        <v>0</v>
      </c>
      <c r="R220" s="1">
        <f>IF($H220&gt;K220, MIN($H220-K220, L220-K220)*
INDEX( '2018 commission structure'!$A$21:$I$24,
MATCH($E220,'2018 commission structure'!$A$21:$A$24, 0),
MATCH(R$1,'2018 commission structure'!$A$21:$I$21, 0)), 0)</f>
        <v>0</v>
      </c>
      <c r="S220" s="1">
        <f>IF($H220&gt;L220, ($H220-L220)*
INDEX( '2018 commission structure'!$A$21:$I$24,
MATCH($E220,'2018 commission structure'!$A$21:$A$24, 0),
MATCH(S$1,'2018 commission structure'!$A$21:$I$21, 0)), 0)</f>
        <v>0</v>
      </c>
      <c r="T220" s="1">
        <f t="shared" si="35"/>
        <v>85739.93</v>
      </c>
      <c r="U220" s="1">
        <f t="shared" si="36"/>
        <v>136575.93</v>
      </c>
      <c r="V220" s="16">
        <f t="shared" si="37"/>
        <v>4.7265209909242429</v>
      </c>
      <c r="W220" s="1">
        <f>MIN(H220,I220)*INDEX('2018 commission structure'!$A$15:$J$18,MATCH(Calculations!$E955,'2018 commission structure'!$A$15:$A$18,0),MATCH(Calculations!W$1,'2018 commission structure'!$A$15:$J$15,0))</f>
        <v>90000</v>
      </c>
      <c r="X220" s="1">
        <f>IF($H220&gt;I220,MIN($H220-I220,J220-I220))*INDEX('2018 commission structure'!$A$15:$J$18,MATCH(Calculations!$E955,'2018 commission structure'!$A$15:$A$18,0),MATCH(Calculations!X$1,'2018 commission structure'!$A$15:$J$15,0))</f>
        <v>8195.2199999999993</v>
      </c>
      <c r="Y220" s="1">
        <f>IF($H220&gt;J220,MIN($H220-J220,K220-J220)*INDEX('2018 commission structure'!$A$15:$J$18,MATCH(Calculations!$E955,'2018 commission structure'!$A$15:$A$18,0),MATCH(Calculations!Y$1,'2018 commission structure'!$A$15:$J$15,0)),0)</f>
        <v>0</v>
      </c>
      <c r="Z220" s="1">
        <f>IF($H220&gt;K220,MIN($H220-K220,L220-K220)*INDEX('2018 commission structure'!$A$15:$J$18,MATCH(Calculations!$E955,'2018 commission structure'!$A$15:$A$18,0),MATCH(Calculations!Z$1,'2018 commission structure'!$A$15:$J$15,0)),0)</f>
        <v>0</v>
      </c>
      <c r="AA220" s="1">
        <f>IF($H220&gt;L220,($H220-L220)*INDEX('2018 commission structure'!$A$15:$J$18,MATCH(Calculations!$E955,'2018 commission structure'!$A$15:$A$18,0),MATCH(Calculations!AA$1,'2018 commission structure'!$A$15:$J$15,0)),0)</f>
        <v>0</v>
      </c>
      <c r="AB220" s="1">
        <f t="shared" si="38"/>
        <v>98195.22</v>
      </c>
      <c r="AC220" s="1">
        <f t="shared" si="39"/>
        <v>149031.22</v>
      </c>
    </row>
    <row r="221" spans="1:29" x14ac:dyDescent="0.3">
      <c r="A221" s="20">
        <v>8109358470</v>
      </c>
      <c r="B221" s="1" t="s">
        <v>434</v>
      </c>
      <c r="C221" s="1" t="s">
        <v>433</v>
      </c>
      <c r="D221" s="1" t="s">
        <v>22525</v>
      </c>
      <c r="E221" s="1" t="s">
        <v>0</v>
      </c>
      <c r="F221" s="1">
        <v>74649</v>
      </c>
      <c r="G221" s="2">
        <v>18</v>
      </c>
      <c r="H221" s="1">
        <f>SUMIF('deals_closed '!D:D,A221,'deals_closed '!C:C)</f>
        <v>646149</v>
      </c>
      <c r="I221" s="1">
        <f>VLOOKUP(E221,'2018 commission structure'!$A$21:$I$24,9,FALSE)</f>
        <v>600000</v>
      </c>
      <c r="J221" s="1">
        <f t="shared" si="30"/>
        <v>750000</v>
      </c>
      <c r="K221" s="1">
        <f t="shared" si="31"/>
        <v>900000</v>
      </c>
      <c r="L221" s="1">
        <f t="shared" si="32"/>
        <v>1200000</v>
      </c>
      <c r="M221" s="16">
        <f t="shared" si="33"/>
        <v>1.0769150000000001</v>
      </c>
      <c r="N221" s="1" t="str">
        <f t="shared" si="34"/>
        <v>100-125%</v>
      </c>
      <c r="O221" s="1">
        <f>MIN($I221, $H221)*INDEX( '2018 commission structure'!$A$21:$I$24,
MATCH($E221,'2018 commission structure'!$A$21:$A$24,0),MATCH(O$1,'2018 commission structure'!$A$21:$I$21,0))</f>
        <v>78000</v>
      </c>
      <c r="P221" s="1">
        <f>IF($H221&gt;$I221, MIN($H221-$I221, J221-$I221)*
INDEX( '2018 commission structure'!$A$21:$I$24,
MATCH($E221,'2018 commission structure'!$A$21:$A$24, 0),
MATCH(P$1,'2018 commission structure'!$A$21:$I$21, 0)), 0)</f>
        <v>7845.3300000000008</v>
      </c>
      <c r="Q221" s="1">
        <f>IF($H221&gt;J221, MIN($H221-J221, K221-J221)*
INDEX( '2018 commission structure'!$A$21:$I$24,
MATCH($E221,'2018 commission structure'!$A$21:$A$24, 0),
MATCH(Q$1,'2018 commission structure'!$A$21:$I$21, 0)), 0)</f>
        <v>0</v>
      </c>
      <c r="R221" s="1">
        <f>IF($H221&gt;K221, MIN($H221-K221, L221-K221)*
INDEX( '2018 commission structure'!$A$21:$I$24,
MATCH($E221,'2018 commission structure'!$A$21:$A$24, 0),
MATCH(R$1,'2018 commission structure'!$A$21:$I$21, 0)), 0)</f>
        <v>0</v>
      </c>
      <c r="S221" s="1">
        <f>IF($H221&gt;L221, ($H221-L221)*
INDEX( '2018 commission structure'!$A$21:$I$24,
MATCH($E221,'2018 commission structure'!$A$21:$A$24, 0),
MATCH(S$1,'2018 commission structure'!$A$21:$I$21, 0)), 0)</f>
        <v>0</v>
      </c>
      <c r="T221" s="1">
        <f t="shared" si="35"/>
        <v>85845.33</v>
      </c>
      <c r="U221" s="1">
        <f t="shared" si="36"/>
        <v>160494.33000000002</v>
      </c>
      <c r="V221" s="16">
        <f t="shared" si="37"/>
        <v>4.0259926939475053</v>
      </c>
      <c r="W221" s="1">
        <f>MIN(H221,I221)*INDEX('2018 commission structure'!$A$15:$J$18,MATCH(Calculations!$E782,'2018 commission structure'!$A$15:$A$18,0),MATCH(Calculations!W$1,'2018 commission structure'!$A$15:$J$15,0))</f>
        <v>90000</v>
      </c>
      <c r="X221" s="1">
        <f>IF($H221&gt;I221,MIN($H221-I221,J221-I221))*INDEX('2018 commission structure'!$A$15:$J$18,MATCH(Calculations!$E782,'2018 commission structure'!$A$15:$A$18,0),MATCH(Calculations!X$1,'2018 commission structure'!$A$15:$J$15,0))</f>
        <v>10152.780000000001</v>
      </c>
      <c r="Y221" s="1">
        <f>IF($H221&gt;J221,MIN($H221-J221,K221-J221)*INDEX('2018 commission structure'!$A$15:$J$18,MATCH(Calculations!$E782,'2018 commission structure'!$A$15:$A$18,0),MATCH(Calculations!Y$1,'2018 commission structure'!$A$15:$J$15,0)),0)</f>
        <v>0</v>
      </c>
      <c r="Z221" s="1">
        <f>IF($H221&gt;K221,MIN($H221-K221,L221-K221)*INDEX('2018 commission structure'!$A$15:$J$18,MATCH(Calculations!$E782,'2018 commission structure'!$A$15:$A$18,0),MATCH(Calculations!Z$1,'2018 commission structure'!$A$15:$J$15,0)),0)</f>
        <v>0</v>
      </c>
      <c r="AA221" s="1">
        <f>IF($H221&gt;L221,($H221-L221)*INDEX('2018 commission structure'!$A$15:$J$18,MATCH(Calculations!$E782,'2018 commission structure'!$A$15:$A$18,0),MATCH(Calculations!AA$1,'2018 commission structure'!$A$15:$J$15,0)),0)</f>
        <v>0</v>
      </c>
      <c r="AB221" s="1">
        <f t="shared" si="38"/>
        <v>100152.78</v>
      </c>
      <c r="AC221" s="1">
        <f t="shared" si="39"/>
        <v>174801.78</v>
      </c>
    </row>
    <row r="222" spans="1:29" x14ac:dyDescent="0.3">
      <c r="A222" s="20">
        <v>1425230725</v>
      </c>
      <c r="B222" s="1" t="s">
        <v>253</v>
      </c>
      <c r="C222" s="1" t="s">
        <v>252</v>
      </c>
      <c r="D222" s="1" t="s">
        <v>23196</v>
      </c>
      <c r="E222" s="1" t="s">
        <v>0</v>
      </c>
      <c r="F222" s="1">
        <v>79469</v>
      </c>
      <c r="G222" s="2">
        <v>18</v>
      </c>
      <c r="H222" s="1">
        <f>SUMIF('deals_closed '!D:D,A222,'deals_closed '!C:C)</f>
        <v>646367</v>
      </c>
      <c r="I222" s="1">
        <f>VLOOKUP(E222,'2018 commission structure'!$A$21:$I$24,9,FALSE)</f>
        <v>600000</v>
      </c>
      <c r="J222" s="1">
        <f t="shared" si="30"/>
        <v>750000</v>
      </c>
      <c r="K222" s="1">
        <f t="shared" si="31"/>
        <v>900000</v>
      </c>
      <c r="L222" s="1">
        <f t="shared" si="32"/>
        <v>1200000</v>
      </c>
      <c r="M222" s="16">
        <f t="shared" si="33"/>
        <v>1.0772783333333333</v>
      </c>
      <c r="N222" s="1" t="str">
        <f t="shared" si="34"/>
        <v>100-125%</v>
      </c>
      <c r="O222" s="1">
        <f>MIN($I222, $H222)*INDEX( '2018 commission structure'!$A$21:$I$24,
MATCH($E222,'2018 commission structure'!$A$21:$A$24,0),MATCH(O$1,'2018 commission structure'!$A$21:$I$21,0))</f>
        <v>78000</v>
      </c>
      <c r="P222" s="1">
        <f>IF($H222&gt;$I222, MIN($H222-$I222, J222-$I222)*
INDEX( '2018 commission structure'!$A$21:$I$24,
MATCH($E222,'2018 commission structure'!$A$21:$A$24, 0),
MATCH(P$1,'2018 commission structure'!$A$21:$I$21, 0)), 0)</f>
        <v>7882.39</v>
      </c>
      <c r="Q222" s="1">
        <f>IF($H222&gt;J222, MIN($H222-J222, K222-J222)*
INDEX( '2018 commission structure'!$A$21:$I$24,
MATCH($E222,'2018 commission structure'!$A$21:$A$24, 0),
MATCH(Q$1,'2018 commission structure'!$A$21:$I$21, 0)), 0)</f>
        <v>0</v>
      </c>
      <c r="R222" s="1">
        <f>IF($H222&gt;K222, MIN($H222-K222, L222-K222)*
INDEX( '2018 commission structure'!$A$21:$I$24,
MATCH($E222,'2018 commission structure'!$A$21:$A$24, 0),
MATCH(R$1,'2018 commission structure'!$A$21:$I$21, 0)), 0)</f>
        <v>0</v>
      </c>
      <c r="S222" s="1">
        <f>IF($H222&gt;L222, ($H222-L222)*
INDEX( '2018 commission structure'!$A$21:$I$24,
MATCH($E222,'2018 commission structure'!$A$21:$A$24, 0),
MATCH(S$1,'2018 commission structure'!$A$21:$I$21, 0)), 0)</f>
        <v>0</v>
      </c>
      <c r="T222" s="1">
        <f t="shared" si="35"/>
        <v>85882.39</v>
      </c>
      <c r="U222" s="1">
        <f t="shared" si="36"/>
        <v>165351.39000000001</v>
      </c>
      <c r="V222" s="16">
        <f t="shared" si="37"/>
        <v>3.909050900630469</v>
      </c>
      <c r="W222" s="1">
        <f>MIN(H222,I222)*INDEX('2018 commission structure'!$A$15:$J$18,MATCH(Calculations!$E875,'2018 commission structure'!$A$15:$A$18,0),MATCH(Calculations!W$1,'2018 commission structure'!$A$15:$J$15,0))</f>
        <v>90000</v>
      </c>
      <c r="X222" s="1">
        <f>IF($H222&gt;I222,MIN($H222-I222,J222-I222))*INDEX('2018 commission structure'!$A$15:$J$18,MATCH(Calculations!$E875,'2018 commission structure'!$A$15:$A$18,0),MATCH(Calculations!X$1,'2018 commission structure'!$A$15:$J$15,0))</f>
        <v>8346.06</v>
      </c>
      <c r="Y222" s="1">
        <f>IF($H222&gt;J222,MIN($H222-J222,K222-J222)*INDEX('2018 commission structure'!$A$15:$J$18,MATCH(Calculations!$E875,'2018 commission structure'!$A$15:$A$18,0),MATCH(Calculations!Y$1,'2018 commission structure'!$A$15:$J$15,0)),0)</f>
        <v>0</v>
      </c>
      <c r="Z222" s="1">
        <f>IF($H222&gt;K222,MIN($H222-K222,L222-K222)*INDEX('2018 commission structure'!$A$15:$J$18,MATCH(Calculations!$E875,'2018 commission structure'!$A$15:$A$18,0),MATCH(Calculations!Z$1,'2018 commission structure'!$A$15:$J$15,0)),0)</f>
        <v>0</v>
      </c>
      <c r="AA222" s="1">
        <f>IF($H222&gt;L222,($H222-L222)*INDEX('2018 commission structure'!$A$15:$J$18,MATCH(Calculations!$E875,'2018 commission structure'!$A$15:$A$18,0),MATCH(Calculations!AA$1,'2018 commission structure'!$A$15:$J$15,0)),0)</f>
        <v>0</v>
      </c>
      <c r="AB222" s="1">
        <f t="shared" si="38"/>
        <v>98346.06</v>
      </c>
      <c r="AC222" s="1">
        <f t="shared" si="39"/>
        <v>177815.06</v>
      </c>
    </row>
    <row r="223" spans="1:29" x14ac:dyDescent="0.3">
      <c r="A223" s="20">
        <v>2804488179</v>
      </c>
      <c r="B223" s="1" t="s">
        <v>1814</v>
      </c>
      <c r="C223" s="1" t="s">
        <v>1813</v>
      </c>
      <c r="D223" s="1" t="s">
        <v>23052</v>
      </c>
      <c r="E223" s="1" t="s">
        <v>3</v>
      </c>
      <c r="F223" s="1">
        <v>104547</v>
      </c>
      <c r="G223" s="2">
        <v>20</v>
      </c>
      <c r="H223" s="1">
        <f>SUMIF('deals_closed '!D:D,A223,'deals_closed '!C:C)</f>
        <v>610321</v>
      </c>
      <c r="I223" s="1">
        <f>VLOOKUP(E223,'2018 commission structure'!$A$21:$I$24,9,FALSE)</f>
        <v>750000</v>
      </c>
      <c r="J223" s="1">
        <f t="shared" si="30"/>
        <v>937500</v>
      </c>
      <c r="K223" s="1">
        <f t="shared" si="31"/>
        <v>1125000</v>
      </c>
      <c r="L223" s="1">
        <f t="shared" si="32"/>
        <v>1500000</v>
      </c>
      <c r="M223" s="16">
        <f t="shared" si="33"/>
        <v>0.81376133333333334</v>
      </c>
      <c r="N223" s="1" t="str">
        <f t="shared" si="34"/>
        <v>0-100%</v>
      </c>
      <c r="O223" s="1">
        <f>MIN($I223, $H223)*INDEX( '2018 commission structure'!$A$21:$I$24,
MATCH($E223,'2018 commission structure'!$A$21:$A$24,0),MATCH(O$1,'2018 commission structure'!$A$21:$I$21,0))</f>
        <v>91548.15</v>
      </c>
      <c r="P223" s="1">
        <f>IF($H223&gt;$I223, MIN($H223-$I223, J223-$I223)*
INDEX( '2018 commission structure'!$A$21:$I$24,
MATCH($E223,'2018 commission structure'!$A$21:$A$24, 0),
MATCH(P$1,'2018 commission structure'!$A$21:$I$21, 0)), 0)</f>
        <v>0</v>
      </c>
      <c r="Q223" s="1">
        <f>IF($H223&gt;J223, MIN($H223-J223, K223-J223)*
INDEX( '2018 commission structure'!$A$21:$I$24,
MATCH($E223,'2018 commission structure'!$A$21:$A$24, 0),
MATCH(Q$1,'2018 commission structure'!$A$21:$I$21, 0)), 0)</f>
        <v>0</v>
      </c>
      <c r="R223" s="1">
        <f>IF($H223&gt;K223, MIN($H223-K223, L223-K223)*
INDEX( '2018 commission structure'!$A$21:$I$24,
MATCH($E223,'2018 commission structure'!$A$21:$A$24, 0),
MATCH(R$1,'2018 commission structure'!$A$21:$I$21, 0)), 0)</f>
        <v>0</v>
      </c>
      <c r="S223" s="1">
        <f>IF($H223&gt;L223, ($H223-L223)*
INDEX( '2018 commission structure'!$A$21:$I$24,
MATCH($E223,'2018 commission structure'!$A$21:$A$24, 0),
MATCH(S$1,'2018 commission structure'!$A$21:$I$21, 0)), 0)</f>
        <v>0</v>
      </c>
      <c r="T223" s="1">
        <f t="shared" si="35"/>
        <v>91548.15</v>
      </c>
      <c r="U223" s="1">
        <f t="shared" si="36"/>
        <v>196095.15</v>
      </c>
      <c r="V223" s="16">
        <f t="shared" si="37"/>
        <v>3.1123717236249853</v>
      </c>
      <c r="W223" s="1">
        <f>MIN(H223,I223)*INDEX('2018 commission structure'!$A$15:$J$18,MATCH(Calculations!$E58,'2018 commission structure'!$A$15:$A$18,0),MATCH(Calculations!W$1,'2018 commission structure'!$A$15:$J$15,0))</f>
        <v>73238.52</v>
      </c>
      <c r="X223" s="1">
        <f>IF($H223&gt;I223,MIN($H223-I223,J223-I223))*INDEX('2018 commission structure'!$A$15:$J$18,MATCH(Calculations!$E58,'2018 commission structure'!$A$15:$A$18,0),MATCH(Calculations!X$1,'2018 commission structure'!$A$15:$J$15,0))</f>
        <v>0</v>
      </c>
      <c r="Y223" s="1">
        <f>IF($H223&gt;J223,MIN($H223-J223,K223-J223)*INDEX('2018 commission structure'!$A$15:$J$18,MATCH(Calculations!$E58,'2018 commission structure'!$A$15:$A$18,0),MATCH(Calculations!Y$1,'2018 commission structure'!$A$15:$J$15,0)),0)</f>
        <v>0</v>
      </c>
      <c r="Z223" s="1">
        <f>IF($H223&gt;K223,MIN($H223-K223,L223-K223)*INDEX('2018 commission structure'!$A$15:$J$18,MATCH(Calculations!$E58,'2018 commission structure'!$A$15:$A$18,0),MATCH(Calculations!Z$1,'2018 commission structure'!$A$15:$J$15,0)),0)</f>
        <v>0</v>
      </c>
      <c r="AA223" s="1">
        <f>IF($H223&gt;L223,($H223-L223)*INDEX('2018 commission structure'!$A$15:$J$18,MATCH(Calculations!$E58,'2018 commission structure'!$A$15:$A$18,0),MATCH(Calculations!AA$1,'2018 commission structure'!$A$15:$J$15,0)),0)</f>
        <v>0</v>
      </c>
      <c r="AB223" s="1">
        <f t="shared" si="38"/>
        <v>73238.52</v>
      </c>
      <c r="AC223" s="1">
        <f t="shared" si="39"/>
        <v>177785.52000000002</v>
      </c>
    </row>
    <row r="224" spans="1:29" x14ac:dyDescent="0.3">
      <c r="A224" s="20">
        <v>7188904251</v>
      </c>
      <c r="B224" s="1" t="s">
        <v>642</v>
      </c>
      <c r="C224" s="1" t="s">
        <v>641</v>
      </c>
      <c r="D224" s="1" t="s">
        <v>22623</v>
      </c>
      <c r="E224" s="1" t="s">
        <v>3</v>
      </c>
      <c r="F224" s="1">
        <v>123195</v>
      </c>
      <c r="G224" s="2">
        <v>21</v>
      </c>
      <c r="H224" s="1">
        <f>SUMIF('deals_closed '!D:D,A224,'deals_closed '!C:C)</f>
        <v>808246</v>
      </c>
      <c r="I224" s="1">
        <f>VLOOKUP(E224,'2018 commission structure'!$A$21:$I$24,9,FALSE)</f>
        <v>750000</v>
      </c>
      <c r="J224" s="1">
        <f t="shared" si="30"/>
        <v>937500</v>
      </c>
      <c r="K224" s="1">
        <f t="shared" si="31"/>
        <v>1125000</v>
      </c>
      <c r="L224" s="1">
        <f t="shared" si="32"/>
        <v>1500000</v>
      </c>
      <c r="M224" s="16">
        <f t="shared" si="33"/>
        <v>1.0776613333333334</v>
      </c>
      <c r="N224" s="1" t="str">
        <f t="shared" si="34"/>
        <v>100-125%</v>
      </c>
      <c r="O224" s="1">
        <f>MIN($I224, $H224)*INDEX( '2018 commission structure'!$A$21:$I$24,
MATCH($E224,'2018 commission structure'!$A$21:$A$24,0),MATCH(O$1,'2018 commission structure'!$A$21:$I$21,0))</f>
        <v>112500</v>
      </c>
      <c r="P224" s="1">
        <f>IF($H224&gt;$I224, MIN($H224-$I224, J224-$I224)*
INDEX( '2018 commission structure'!$A$21:$I$24,
MATCH($E224,'2018 commission structure'!$A$21:$A$24, 0),
MATCH(P$1,'2018 commission structure'!$A$21:$I$21, 0)), 0)</f>
        <v>11066.74</v>
      </c>
      <c r="Q224" s="1">
        <f>IF($H224&gt;J224, MIN($H224-J224, K224-J224)*
INDEX( '2018 commission structure'!$A$21:$I$24,
MATCH($E224,'2018 commission structure'!$A$21:$A$24, 0),
MATCH(Q$1,'2018 commission structure'!$A$21:$I$21, 0)), 0)</f>
        <v>0</v>
      </c>
      <c r="R224" s="1">
        <f>IF($H224&gt;K224, MIN($H224-K224, L224-K224)*
INDEX( '2018 commission structure'!$A$21:$I$24,
MATCH($E224,'2018 commission structure'!$A$21:$A$24, 0),
MATCH(R$1,'2018 commission structure'!$A$21:$I$21, 0)), 0)</f>
        <v>0</v>
      </c>
      <c r="S224" s="1">
        <f>IF($H224&gt;L224, ($H224-L224)*
INDEX( '2018 commission structure'!$A$21:$I$24,
MATCH($E224,'2018 commission structure'!$A$21:$A$24, 0),
MATCH(S$1,'2018 commission structure'!$A$21:$I$21, 0)), 0)</f>
        <v>0</v>
      </c>
      <c r="T224" s="1">
        <f t="shared" si="35"/>
        <v>123566.74</v>
      </c>
      <c r="U224" s="1">
        <f t="shared" si="36"/>
        <v>246761.74</v>
      </c>
      <c r="V224" s="16">
        <f t="shared" si="37"/>
        <v>3.2754105235276749</v>
      </c>
      <c r="W224" s="1">
        <f>MIN(H224,I224)*INDEX('2018 commission structure'!$A$15:$J$18,MATCH(Calculations!$E676,'2018 commission structure'!$A$15:$A$18,0),MATCH(Calculations!W$1,'2018 commission structure'!$A$15:$J$15,0))</f>
        <v>112500</v>
      </c>
      <c r="X224" s="1">
        <f>IF($H224&gt;I224,MIN($H224-I224,J224-I224))*INDEX('2018 commission structure'!$A$15:$J$18,MATCH(Calculations!$E676,'2018 commission structure'!$A$15:$A$18,0),MATCH(Calculations!X$1,'2018 commission structure'!$A$15:$J$15,0))</f>
        <v>12814.12</v>
      </c>
      <c r="Y224" s="1">
        <f>IF($H224&gt;J224,MIN($H224-J224,K224-J224)*INDEX('2018 commission structure'!$A$15:$J$18,MATCH(Calculations!$E676,'2018 commission structure'!$A$15:$A$18,0),MATCH(Calculations!Y$1,'2018 commission structure'!$A$15:$J$15,0)),0)</f>
        <v>0</v>
      </c>
      <c r="Z224" s="1">
        <f>IF($H224&gt;K224,MIN($H224-K224,L224-K224)*INDEX('2018 commission structure'!$A$15:$J$18,MATCH(Calculations!$E676,'2018 commission structure'!$A$15:$A$18,0),MATCH(Calculations!Z$1,'2018 commission structure'!$A$15:$J$15,0)),0)</f>
        <v>0</v>
      </c>
      <c r="AA224" s="1">
        <f>IF($H224&gt;L224,($H224-L224)*INDEX('2018 commission structure'!$A$15:$J$18,MATCH(Calculations!$E676,'2018 commission structure'!$A$15:$A$18,0),MATCH(Calculations!AA$1,'2018 commission structure'!$A$15:$J$15,0)),0)</f>
        <v>0</v>
      </c>
      <c r="AB224" s="1">
        <f t="shared" si="38"/>
        <v>125314.12</v>
      </c>
      <c r="AC224" s="1">
        <f t="shared" si="39"/>
        <v>248509.12</v>
      </c>
    </row>
    <row r="225" spans="1:29" x14ac:dyDescent="0.3">
      <c r="A225" s="20">
        <v>9340547551</v>
      </c>
      <c r="B225" s="1" t="s">
        <v>1363</v>
      </c>
      <c r="C225" s="1" t="s">
        <v>1362</v>
      </c>
      <c r="D225" s="1" t="s">
        <v>22388</v>
      </c>
      <c r="E225" s="1" t="s">
        <v>0</v>
      </c>
      <c r="F225" s="1">
        <v>50051</v>
      </c>
      <c r="G225" s="2">
        <v>17</v>
      </c>
      <c r="H225" s="1">
        <f>SUMIF('deals_closed '!D:D,A225,'deals_closed '!C:C)</f>
        <v>647443</v>
      </c>
      <c r="I225" s="1">
        <f>VLOOKUP(E225,'2018 commission structure'!$A$21:$I$24,9,FALSE)</f>
        <v>600000</v>
      </c>
      <c r="J225" s="1">
        <f t="shared" si="30"/>
        <v>750000</v>
      </c>
      <c r="K225" s="1">
        <f t="shared" si="31"/>
        <v>900000</v>
      </c>
      <c r="L225" s="1">
        <f t="shared" si="32"/>
        <v>1200000</v>
      </c>
      <c r="M225" s="16">
        <f t="shared" si="33"/>
        <v>1.0790716666666667</v>
      </c>
      <c r="N225" s="1" t="str">
        <f t="shared" si="34"/>
        <v>100-125%</v>
      </c>
      <c r="O225" s="1">
        <f>MIN($I225, $H225)*INDEX( '2018 commission structure'!$A$21:$I$24,
MATCH($E225,'2018 commission structure'!$A$21:$A$24,0),MATCH(O$1,'2018 commission structure'!$A$21:$I$21,0))</f>
        <v>78000</v>
      </c>
      <c r="P225" s="1">
        <f>IF($H225&gt;$I225, MIN($H225-$I225, J225-$I225)*
INDEX( '2018 commission structure'!$A$21:$I$24,
MATCH($E225,'2018 commission structure'!$A$21:$A$24, 0),
MATCH(P$1,'2018 commission structure'!$A$21:$I$21, 0)), 0)</f>
        <v>8065.31</v>
      </c>
      <c r="Q225" s="1">
        <f>IF($H225&gt;J225, MIN($H225-J225, K225-J225)*
INDEX( '2018 commission structure'!$A$21:$I$24,
MATCH($E225,'2018 commission structure'!$A$21:$A$24, 0),
MATCH(Q$1,'2018 commission structure'!$A$21:$I$21, 0)), 0)</f>
        <v>0</v>
      </c>
      <c r="R225" s="1">
        <f>IF($H225&gt;K225, MIN($H225-K225, L225-K225)*
INDEX( '2018 commission structure'!$A$21:$I$24,
MATCH($E225,'2018 commission structure'!$A$21:$A$24, 0),
MATCH(R$1,'2018 commission structure'!$A$21:$I$21, 0)), 0)</f>
        <v>0</v>
      </c>
      <c r="S225" s="1">
        <f>IF($H225&gt;L225, ($H225-L225)*
INDEX( '2018 commission structure'!$A$21:$I$24,
MATCH($E225,'2018 commission structure'!$A$21:$A$24, 0),
MATCH(S$1,'2018 commission structure'!$A$21:$I$21, 0)), 0)</f>
        <v>0</v>
      </c>
      <c r="T225" s="1">
        <f t="shared" si="35"/>
        <v>86065.31</v>
      </c>
      <c r="U225" s="1">
        <f t="shared" si="36"/>
        <v>136116.31</v>
      </c>
      <c r="V225" s="16">
        <f t="shared" si="37"/>
        <v>4.7565424011273887</v>
      </c>
      <c r="W225" s="1">
        <f>MIN(H225,I225)*INDEX('2018 commission structure'!$A$15:$J$18,MATCH(Calculations!$E300,'2018 commission structure'!$A$15:$A$18,0),MATCH(Calculations!W$1,'2018 commission structure'!$A$15:$J$15,0))</f>
        <v>90000</v>
      </c>
      <c r="X225" s="1">
        <f>IF($H225&gt;I225,MIN($H225-I225,J225-I225))*INDEX('2018 commission structure'!$A$15:$J$18,MATCH(Calculations!$E300,'2018 commission structure'!$A$15:$A$18,0),MATCH(Calculations!X$1,'2018 commission structure'!$A$15:$J$15,0))</f>
        <v>10437.460000000001</v>
      </c>
      <c r="Y225" s="1">
        <f>IF($H225&gt;J225,MIN($H225-J225,K225-J225)*INDEX('2018 commission structure'!$A$15:$J$18,MATCH(Calculations!$E300,'2018 commission structure'!$A$15:$A$18,0),MATCH(Calculations!Y$1,'2018 commission structure'!$A$15:$J$15,0)),0)</f>
        <v>0</v>
      </c>
      <c r="Z225" s="1">
        <f>IF($H225&gt;K225,MIN($H225-K225,L225-K225)*INDEX('2018 commission structure'!$A$15:$J$18,MATCH(Calculations!$E300,'2018 commission structure'!$A$15:$A$18,0),MATCH(Calculations!Z$1,'2018 commission structure'!$A$15:$J$15,0)),0)</f>
        <v>0</v>
      </c>
      <c r="AA225" s="1">
        <f>IF($H225&gt;L225,($H225-L225)*INDEX('2018 commission structure'!$A$15:$J$18,MATCH(Calculations!$E300,'2018 commission structure'!$A$15:$A$18,0),MATCH(Calculations!AA$1,'2018 commission structure'!$A$15:$J$15,0)),0)</f>
        <v>0</v>
      </c>
      <c r="AB225" s="1">
        <f t="shared" si="38"/>
        <v>100437.46</v>
      </c>
      <c r="AC225" s="1">
        <f t="shared" si="39"/>
        <v>150488.46000000002</v>
      </c>
    </row>
    <row r="226" spans="1:29" x14ac:dyDescent="0.3">
      <c r="A226" s="20">
        <v>3600185284</v>
      </c>
      <c r="B226" s="1" t="s">
        <v>816</v>
      </c>
      <c r="C226" s="1" t="s">
        <v>815</v>
      </c>
      <c r="D226" s="1" t="s">
        <v>22971</v>
      </c>
      <c r="E226" s="1" t="s">
        <v>0</v>
      </c>
      <c r="F226" s="1">
        <v>52134</v>
      </c>
      <c r="G226" s="2">
        <v>18</v>
      </c>
      <c r="H226" s="1">
        <f>SUMIF('deals_closed '!D:D,A226,'deals_closed '!C:C)</f>
        <v>648709</v>
      </c>
      <c r="I226" s="1">
        <f>VLOOKUP(E226,'2018 commission structure'!$A$21:$I$24,9,FALSE)</f>
        <v>600000</v>
      </c>
      <c r="J226" s="1">
        <f t="shared" si="30"/>
        <v>750000</v>
      </c>
      <c r="K226" s="1">
        <f t="shared" si="31"/>
        <v>900000</v>
      </c>
      <c r="L226" s="1">
        <f t="shared" si="32"/>
        <v>1200000</v>
      </c>
      <c r="M226" s="16">
        <f t="shared" si="33"/>
        <v>1.0811816666666667</v>
      </c>
      <c r="N226" s="1" t="str">
        <f t="shared" si="34"/>
        <v>100-125%</v>
      </c>
      <c r="O226" s="1">
        <f>MIN($I226, $H226)*INDEX( '2018 commission structure'!$A$21:$I$24,
MATCH($E226,'2018 commission structure'!$A$21:$A$24,0),MATCH(O$1,'2018 commission structure'!$A$21:$I$21,0))</f>
        <v>78000</v>
      </c>
      <c r="P226" s="1">
        <f>IF($H226&gt;$I226, MIN($H226-$I226, J226-$I226)*
INDEX( '2018 commission structure'!$A$21:$I$24,
MATCH($E226,'2018 commission structure'!$A$21:$A$24, 0),
MATCH(P$1,'2018 commission structure'!$A$21:$I$21, 0)), 0)</f>
        <v>8280.5300000000007</v>
      </c>
      <c r="Q226" s="1">
        <f>IF($H226&gt;J226, MIN($H226-J226, K226-J226)*
INDEX( '2018 commission structure'!$A$21:$I$24,
MATCH($E226,'2018 commission structure'!$A$21:$A$24, 0),
MATCH(Q$1,'2018 commission structure'!$A$21:$I$21, 0)), 0)</f>
        <v>0</v>
      </c>
      <c r="R226" s="1">
        <f>IF($H226&gt;K226, MIN($H226-K226, L226-K226)*
INDEX( '2018 commission structure'!$A$21:$I$24,
MATCH($E226,'2018 commission structure'!$A$21:$A$24, 0),
MATCH(R$1,'2018 commission structure'!$A$21:$I$21, 0)), 0)</f>
        <v>0</v>
      </c>
      <c r="S226" s="1">
        <f>IF($H226&gt;L226, ($H226-L226)*
INDEX( '2018 commission structure'!$A$21:$I$24,
MATCH($E226,'2018 commission structure'!$A$21:$A$24, 0),
MATCH(S$1,'2018 commission structure'!$A$21:$I$21, 0)), 0)</f>
        <v>0</v>
      </c>
      <c r="T226" s="1">
        <f t="shared" si="35"/>
        <v>86280.53</v>
      </c>
      <c r="U226" s="1">
        <f t="shared" si="36"/>
        <v>138414.53</v>
      </c>
      <c r="V226" s="16">
        <f t="shared" si="37"/>
        <v>4.686711720221858</v>
      </c>
      <c r="W226" s="1">
        <f>MIN(H226,I226)*INDEX('2018 commission structure'!$A$15:$J$18,MATCH(Calculations!$E586,'2018 commission structure'!$A$15:$A$18,0),MATCH(Calculations!W$1,'2018 commission structure'!$A$15:$J$15,0))</f>
        <v>72000</v>
      </c>
      <c r="X226" s="1">
        <f>IF($H226&gt;I226,MIN($H226-I226,J226-I226))*INDEX('2018 commission structure'!$A$15:$J$18,MATCH(Calculations!$E586,'2018 commission structure'!$A$15:$A$18,0),MATCH(Calculations!X$1,'2018 commission structure'!$A$15:$J$15,0))</f>
        <v>8280.5300000000007</v>
      </c>
      <c r="Y226" s="1">
        <f>IF($H226&gt;J226,MIN($H226-J226,K226-J226)*INDEX('2018 commission structure'!$A$15:$J$18,MATCH(Calculations!$E586,'2018 commission structure'!$A$15:$A$18,0),MATCH(Calculations!Y$1,'2018 commission structure'!$A$15:$J$15,0)),0)</f>
        <v>0</v>
      </c>
      <c r="Z226" s="1">
        <f>IF($H226&gt;K226,MIN($H226-K226,L226-K226)*INDEX('2018 commission structure'!$A$15:$J$18,MATCH(Calculations!$E586,'2018 commission structure'!$A$15:$A$18,0),MATCH(Calculations!Z$1,'2018 commission structure'!$A$15:$J$15,0)),0)</f>
        <v>0</v>
      </c>
      <c r="AA226" s="1">
        <f>IF($H226&gt;L226,($H226-L226)*INDEX('2018 commission structure'!$A$15:$J$18,MATCH(Calculations!$E586,'2018 commission structure'!$A$15:$A$18,0),MATCH(Calculations!AA$1,'2018 commission structure'!$A$15:$J$15,0)),0)</f>
        <v>0</v>
      </c>
      <c r="AB226" s="1">
        <f t="shared" si="38"/>
        <v>80280.53</v>
      </c>
      <c r="AC226" s="1">
        <f t="shared" si="39"/>
        <v>132414.53</v>
      </c>
    </row>
    <row r="227" spans="1:29" x14ac:dyDescent="0.3">
      <c r="A227" s="20">
        <v>9128677390</v>
      </c>
      <c r="B227" s="1" t="s">
        <v>1000</v>
      </c>
      <c r="C227" s="1" t="s">
        <v>999</v>
      </c>
      <c r="D227" s="1" t="s">
        <v>22413</v>
      </c>
      <c r="E227" s="1" t="s">
        <v>3</v>
      </c>
      <c r="F227" s="1">
        <v>87419</v>
      </c>
      <c r="G227" s="2">
        <v>23</v>
      </c>
      <c r="H227" s="1">
        <f>SUMIF('deals_closed '!D:D,A227,'deals_closed '!C:C)</f>
        <v>814416</v>
      </c>
      <c r="I227" s="1">
        <f>VLOOKUP(E227,'2018 commission structure'!$A$21:$I$24,9,FALSE)</f>
        <v>750000</v>
      </c>
      <c r="J227" s="1">
        <f t="shared" si="30"/>
        <v>937500</v>
      </c>
      <c r="K227" s="1">
        <f t="shared" si="31"/>
        <v>1125000</v>
      </c>
      <c r="L227" s="1">
        <f t="shared" si="32"/>
        <v>1500000</v>
      </c>
      <c r="M227" s="16">
        <f t="shared" si="33"/>
        <v>1.085888</v>
      </c>
      <c r="N227" s="1" t="str">
        <f t="shared" si="34"/>
        <v>100-125%</v>
      </c>
      <c r="O227" s="1">
        <f>MIN($I227, $H227)*INDEX( '2018 commission structure'!$A$21:$I$24,
MATCH($E227,'2018 commission structure'!$A$21:$A$24,0),MATCH(O$1,'2018 commission structure'!$A$21:$I$21,0))</f>
        <v>112500</v>
      </c>
      <c r="P227" s="1">
        <f>IF($H227&gt;$I227, MIN($H227-$I227, J227-$I227)*
INDEX( '2018 commission structure'!$A$21:$I$24,
MATCH($E227,'2018 commission structure'!$A$21:$A$24, 0),
MATCH(P$1,'2018 commission structure'!$A$21:$I$21, 0)), 0)</f>
        <v>12239.04</v>
      </c>
      <c r="Q227" s="1">
        <f>IF($H227&gt;J227, MIN($H227-J227, K227-J227)*
INDEX( '2018 commission structure'!$A$21:$I$24,
MATCH($E227,'2018 commission structure'!$A$21:$A$24, 0),
MATCH(Q$1,'2018 commission structure'!$A$21:$I$21, 0)), 0)</f>
        <v>0</v>
      </c>
      <c r="R227" s="1">
        <f>IF($H227&gt;K227, MIN($H227-K227, L227-K227)*
INDEX( '2018 commission structure'!$A$21:$I$24,
MATCH($E227,'2018 commission structure'!$A$21:$A$24, 0),
MATCH(R$1,'2018 commission structure'!$A$21:$I$21, 0)), 0)</f>
        <v>0</v>
      </c>
      <c r="S227" s="1">
        <f>IF($H227&gt;L227, ($H227-L227)*
INDEX( '2018 commission structure'!$A$21:$I$24,
MATCH($E227,'2018 commission structure'!$A$21:$A$24, 0),
MATCH(S$1,'2018 commission structure'!$A$21:$I$21, 0)), 0)</f>
        <v>0</v>
      </c>
      <c r="T227" s="1">
        <f t="shared" si="35"/>
        <v>124739.04000000001</v>
      </c>
      <c r="U227" s="1">
        <f t="shared" si="36"/>
        <v>212158.04</v>
      </c>
      <c r="V227" s="16">
        <f t="shared" si="37"/>
        <v>3.8387232461235028</v>
      </c>
      <c r="W227" s="1">
        <f>MIN(H227,I227)*INDEX('2018 commission structure'!$A$15:$J$18,MATCH(Calculations!$E491,'2018 commission structure'!$A$15:$A$18,0),MATCH(Calculations!W$1,'2018 commission structure'!$A$15:$J$15,0))</f>
        <v>112500</v>
      </c>
      <c r="X227" s="1">
        <f>IF($H227&gt;I227,MIN($H227-I227,J227-I227))*INDEX('2018 commission structure'!$A$15:$J$18,MATCH(Calculations!$E491,'2018 commission structure'!$A$15:$A$18,0),MATCH(Calculations!X$1,'2018 commission structure'!$A$15:$J$15,0))</f>
        <v>14171.52</v>
      </c>
      <c r="Y227" s="1">
        <f>IF($H227&gt;J227,MIN($H227-J227,K227-J227)*INDEX('2018 commission structure'!$A$15:$J$18,MATCH(Calculations!$E491,'2018 commission structure'!$A$15:$A$18,0),MATCH(Calculations!Y$1,'2018 commission structure'!$A$15:$J$15,0)),0)</f>
        <v>0</v>
      </c>
      <c r="Z227" s="1">
        <f>IF($H227&gt;K227,MIN($H227-K227,L227-K227)*INDEX('2018 commission structure'!$A$15:$J$18,MATCH(Calculations!$E491,'2018 commission structure'!$A$15:$A$18,0),MATCH(Calculations!Z$1,'2018 commission structure'!$A$15:$J$15,0)),0)</f>
        <v>0</v>
      </c>
      <c r="AA227" s="1">
        <f>IF($H227&gt;L227,($H227-L227)*INDEX('2018 commission structure'!$A$15:$J$18,MATCH(Calculations!$E491,'2018 commission structure'!$A$15:$A$18,0),MATCH(Calculations!AA$1,'2018 commission structure'!$A$15:$J$15,0)),0)</f>
        <v>0</v>
      </c>
      <c r="AB227" s="1">
        <f t="shared" si="38"/>
        <v>126671.52</v>
      </c>
      <c r="AC227" s="1">
        <f t="shared" si="39"/>
        <v>214090.52000000002</v>
      </c>
    </row>
    <row r="228" spans="1:29" x14ac:dyDescent="0.3">
      <c r="A228" s="20">
        <v>7166957409</v>
      </c>
      <c r="B228" s="1" t="s">
        <v>16</v>
      </c>
      <c r="C228" s="1" t="s">
        <v>15</v>
      </c>
      <c r="D228" s="1" t="s">
        <v>22627</v>
      </c>
      <c r="E228" s="1" t="s">
        <v>3</v>
      </c>
      <c r="F228" s="1">
        <v>113321</v>
      </c>
      <c r="G228" s="2">
        <v>14</v>
      </c>
      <c r="H228" s="1">
        <f>SUMIF('deals_closed '!D:D,A228,'deals_closed '!C:C)</f>
        <v>489227</v>
      </c>
      <c r="I228" s="1">
        <f>VLOOKUP(E228,'2018 commission structure'!$A$21:$I$24,9,FALSE)</f>
        <v>750000</v>
      </c>
      <c r="J228" s="1">
        <f t="shared" si="30"/>
        <v>937500</v>
      </c>
      <c r="K228" s="1">
        <f t="shared" si="31"/>
        <v>1125000</v>
      </c>
      <c r="L228" s="1">
        <f t="shared" si="32"/>
        <v>1500000</v>
      </c>
      <c r="M228" s="16">
        <f t="shared" si="33"/>
        <v>0.6523026666666667</v>
      </c>
      <c r="N228" s="1" t="str">
        <f t="shared" si="34"/>
        <v>0-100%</v>
      </c>
      <c r="O228" s="1">
        <f>MIN($I228, $H228)*INDEX( '2018 commission structure'!$A$21:$I$24,
MATCH($E228,'2018 commission structure'!$A$21:$A$24,0),MATCH(O$1,'2018 commission structure'!$A$21:$I$21,0))</f>
        <v>73384.05</v>
      </c>
      <c r="P228" s="1">
        <f>IF($H228&gt;$I228, MIN($H228-$I228, J228-$I228)*
INDEX( '2018 commission structure'!$A$21:$I$24,
MATCH($E228,'2018 commission structure'!$A$21:$A$24, 0),
MATCH(P$1,'2018 commission structure'!$A$21:$I$21, 0)), 0)</f>
        <v>0</v>
      </c>
      <c r="Q228" s="1">
        <f>IF($H228&gt;J228, MIN($H228-J228, K228-J228)*
INDEX( '2018 commission structure'!$A$21:$I$24,
MATCH($E228,'2018 commission structure'!$A$21:$A$24, 0),
MATCH(Q$1,'2018 commission structure'!$A$21:$I$21, 0)), 0)</f>
        <v>0</v>
      </c>
      <c r="R228" s="1">
        <f>IF($H228&gt;K228, MIN($H228-K228, L228-K228)*
INDEX( '2018 commission structure'!$A$21:$I$24,
MATCH($E228,'2018 commission structure'!$A$21:$A$24, 0),
MATCH(R$1,'2018 commission structure'!$A$21:$I$21, 0)), 0)</f>
        <v>0</v>
      </c>
      <c r="S228" s="1">
        <f>IF($H228&gt;L228, ($H228-L228)*
INDEX( '2018 commission structure'!$A$21:$I$24,
MATCH($E228,'2018 commission structure'!$A$21:$A$24, 0),
MATCH(S$1,'2018 commission structure'!$A$21:$I$21, 0)), 0)</f>
        <v>0</v>
      </c>
      <c r="T228" s="1">
        <f t="shared" si="35"/>
        <v>73384.05</v>
      </c>
      <c r="U228" s="1">
        <f t="shared" si="36"/>
        <v>186705.05</v>
      </c>
      <c r="V228" s="16">
        <f t="shared" si="37"/>
        <v>2.6203201252456751</v>
      </c>
      <c r="W228" s="1">
        <f>MIN(H228,I228)*INDEX('2018 commission structure'!$A$15:$J$18,MATCH(Calculations!$E995,'2018 commission structure'!$A$15:$A$18,0),MATCH(Calculations!W$1,'2018 commission structure'!$A$15:$J$15,0))</f>
        <v>73384.05</v>
      </c>
      <c r="X228" s="1">
        <f>IF($H228&gt;I228,MIN($H228-I228,J228-I228))*INDEX('2018 commission structure'!$A$15:$J$18,MATCH(Calculations!$E995,'2018 commission structure'!$A$15:$A$18,0),MATCH(Calculations!X$1,'2018 commission structure'!$A$15:$J$15,0))</f>
        <v>0</v>
      </c>
      <c r="Y228" s="1">
        <f>IF($H228&gt;J228,MIN($H228-J228,K228-J228)*INDEX('2018 commission structure'!$A$15:$J$18,MATCH(Calculations!$E995,'2018 commission structure'!$A$15:$A$18,0),MATCH(Calculations!Y$1,'2018 commission structure'!$A$15:$J$15,0)),0)</f>
        <v>0</v>
      </c>
      <c r="Z228" s="1">
        <f>IF($H228&gt;K228,MIN($H228-K228,L228-K228)*INDEX('2018 commission structure'!$A$15:$J$18,MATCH(Calculations!$E995,'2018 commission structure'!$A$15:$A$18,0),MATCH(Calculations!Z$1,'2018 commission structure'!$A$15:$J$15,0)),0)</f>
        <v>0</v>
      </c>
      <c r="AA228" s="1">
        <f>IF($H228&gt;L228,($H228-L228)*INDEX('2018 commission structure'!$A$15:$J$18,MATCH(Calculations!$E995,'2018 commission structure'!$A$15:$A$18,0),MATCH(Calculations!AA$1,'2018 commission structure'!$A$15:$J$15,0)),0)</f>
        <v>0</v>
      </c>
      <c r="AB228" s="1">
        <f t="shared" si="38"/>
        <v>73384.05</v>
      </c>
      <c r="AC228" s="1">
        <f t="shared" si="39"/>
        <v>186705.05</v>
      </c>
    </row>
    <row r="229" spans="1:29" x14ac:dyDescent="0.3">
      <c r="A229" s="20">
        <v>2958727874</v>
      </c>
      <c r="B229" s="1" t="s">
        <v>794</v>
      </c>
      <c r="C229" s="1" t="s">
        <v>793</v>
      </c>
      <c r="D229" s="1" t="s">
        <v>22912</v>
      </c>
      <c r="E229" s="1" t="s">
        <v>12</v>
      </c>
      <c r="F229" s="1">
        <v>43950</v>
      </c>
      <c r="G229" s="2">
        <v>16</v>
      </c>
      <c r="H229" s="1">
        <f>SUMIF('deals_closed '!D:D,A229,'deals_closed '!C:C)</f>
        <v>542971</v>
      </c>
      <c r="I229" s="1">
        <f>VLOOKUP(E229,'2018 commission structure'!$A$21:$I$24,9,FALSE)</f>
        <v>500000</v>
      </c>
      <c r="J229" s="1">
        <f t="shared" si="30"/>
        <v>625000</v>
      </c>
      <c r="K229" s="1">
        <f t="shared" si="31"/>
        <v>750000</v>
      </c>
      <c r="L229" s="1">
        <f t="shared" si="32"/>
        <v>1000000</v>
      </c>
      <c r="M229" s="16">
        <f t="shared" si="33"/>
        <v>1.085942</v>
      </c>
      <c r="N229" s="1" t="str">
        <f t="shared" si="34"/>
        <v>100-125%</v>
      </c>
      <c r="O229" s="1">
        <f>MIN($I229, $H229)*INDEX( '2018 commission structure'!$A$21:$I$24,
MATCH($E229,'2018 commission structure'!$A$21:$A$24,0),MATCH(O$1,'2018 commission structure'!$A$21:$I$21,0))</f>
        <v>50000</v>
      </c>
      <c r="P229" s="1">
        <f>IF($H229&gt;$I229, MIN($H229-$I229, J229-$I229)*
INDEX( '2018 commission structure'!$A$21:$I$24,
MATCH($E229,'2018 commission structure'!$A$21:$A$24, 0),
MATCH(P$1,'2018 commission structure'!$A$21:$I$21, 0)), 0)</f>
        <v>6445.65</v>
      </c>
      <c r="Q229" s="1">
        <f>IF($H229&gt;J229, MIN($H229-J229, K229-J229)*
INDEX( '2018 commission structure'!$A$21:$I$24,
MATCH($E229,'2018 commission structure'!$A$21:$A$24, 0),
MATCH(Q$1,'2018 commission structure'!$A$21:$I$21, 0)), 0)</f>
        <v>0</v>
      </c>
      <c r="R229" s="1">
        <f>IF($H229&gt;K229, MIN($H229-K229, L229-K229)*
INDEX( '2018 commission structure'!$A$21:$I$24,
MATCH($E229,'2018 commission structure'!$A$21:$A$24, 0),
MATCH(R$1,'2018 commission structure'!$A$21:$I$21, 0)), 0)</f>
        <v>0</v>
      </c>
      <c r="S229" s="1">
        <f>IF($H229&gt;L229, ($H229-L229)*
INDEX( '2018 commission structure'!$A$21:$I$24,
MATCH($E229,'2018 commission structure'!$A$21:$A$24, 0),
MATCH(S$1,'2018 commission structure'!$A$21:$I$21, 0)), 0)</f>
        <v>0</v>
      </c>
      <c r="T229" s="1">
        <f t="shared" si="35"/>
        <v>56445.65</v>
      </c>
      <c r="U229" s="1">
        <f t="shared" si="36"/>
        <v>100395.65</v>
      </c>
      <c r="V229" s="16">
        <f t="shared" si="37"/>
        <v>5.4083120135185139</v>
      </c>
      <c r="W229" s="1">
        <f>MIN(H229,I229)*INDEX('2018 commission structure'!$A$15:$J$18,MATCH(Calculations!$E597,'2018 commission structure'!$A$15:$A$18,0),MATCH(Calculations!W$1,'2018 commission structure'!$A$15:$J$15,0))</f>
        <v>75000</v>
      </c>
      <c r="X229" s="1">
        <f>IF($H229&gt;I229,MIN($H229-I229,J229-I229))*INDEX('2018 commission structure'!$A$15:$J$18,MATCH(Calculations!$E597,'2018 commission structure'!$A$15:$A$18,0),MATCH(Calculations!X$1,'2018 commission structure'!$A$15:$J$15,0))</f>
        <v>7734.78</v>
      </c>
      <c r="Y229" s="1">
        <f>IF($H229&gt;J229,MIN($H229-J229,K229-J229)*INDEX('2018 commission structure'!$A$15:$J$18,MATCH(Calculations!$E597,'2018 commission structure'!$A$15:$A$18,0),MATCH(Calculations!Y$1,'2018 commission structure'!$A$15:$J$15,0)),0)</f>
        <v>0</v>
      </c>
      <c r="Z229" s="1">
        <f>IF($H229&gt;K229,MIN($H229-K229,L229-K229)*INDEX('2018 commission structure'!$A$15:$J$18,MATCH(Calculations!$E597,'2018 commission structure'!$A$15:$A$18,0),MATCH(Calculations!Z$1,'2018 commission structure'!$A$15:$J$15,0)),0)</f>
        <v>0</v>
      </c>
      <c r="AA229" s="1">
        <f>IF($H229&gt;L229,($H229-L229)*INDEX('2018 commission structure'!$A$15:$J$18,MATCH(Calculations!$E597,'2018 commission structure'!$A$15:$A$18,0),MATCH(Calculations!AA$1,'2018 commission structure'!$A$15:$J$15,0)),0)</f>
        <v>0</v>
      </c>
      <c r="AB229" s="1">
        <f t="shared" si="38"/>
        <v>82734.78</v>
      </c>
      <c r="AC229" s="1">
        <f t="shared" si="39"/>
        <v>126684.78</v>
      </c>
    </row>
    <row r="230" spans="1:29" x14ac:dyDescent="0.3">
      <c r="A230" s="20">
        <v>2306669465</v>
      </c>
      <c r="B230" s="1" t="s">
        <v>1462</v>
      </c>
      <c r="C230" s="1" t="s">
        <v>1461</v>
      </c>
      <c r="D230" s="1" t="s">
        <v>23104</v>
      </c>
      <c r="E230" s="1" t="s">
        <v>0</v>
      </c>
      <c r="F230" s="1">
        <v>50762</v>
      </c>
      <c r="G230" s="2">
        <v>15</v>
      </c>
      <c r="H230" s="1">
        <f>SUMIF('deals_closed '!D:D,A230,'deals_closed '!C:C)</f>
        <v>481035</v>
      </c>
      <c r="I230" s="1">
        <f>VLOOKUP(E230,'2018 commission structure'!$A$21:$I$24,9,FALSE)</f>
        <v>600000</v>
      </c>
      <c r="J230" s="1">
        <f t="shared" si="30"/>
        <v>750000</v>
      </c>
      <c r="K230" s="1">
        <f t="shared" si="31"/>
        <v>900000</v>
      </c>
      <c r="L230" s="1">
        <f t="shared" si="32"/>
        <v>1200000</v>
      </c>
      <c r="M230" s="16">
        <f t="shared" si="33"/>
        <v>0.80172500000000002</v>
      </c>
      <c r="N230" s="1" t="str">
        <f t="shared" si="34"/>
        <v>0-100%</v>
      </c>
      <c r="O230" s="1">
        <f>MIN($I230, $H230)*INDEX( '2018 commission structure'!$A$21:$I$24,
MATCH($E230,'2018 commission structure'!$A$21:$A$24,0),MATCH(O$1,'2018 commission structure'!$A$21:$I$21,0))</f>
        <v>62534.55</v>
      </c>
      <c r="P230" s="1">
        <f>IF($H230&gt;$I230, MIN($H230-$I230, J230-$I230)*
INDEX( '2018 commission structure'!$A$21:$I$24,
MATCH($E230,'2018 commission structure'!$A$21:$A$24, 0),
MATCH(P$1,'2018 commission structure'!$A$21:$I$21, 0)), 0)</f>
        <v>0</v>
      </c>
      <c r="Q230" s="1">
        <f>IF($H230&gt;J230, MIN($H230-J230, K230-J230)*
INDEX( '2018 commission structure'!$A$21:$I$24,
MATCH($E230,'2018 commission structure'!$A$21:$A$24, 0),
MATCH(Q$1,'2018 commission structure'!$A$21:$I$21, 0)), 0)</f>
        <v>0</v>
      </c>
      <c r="R230" s="1">
        <f>IF($H230&gt;K230, MIN($H230-K230, L230-K230)*
INDEX( '2018 commission structure'!$A$21:$I$24,
MATCH($E230,'2018 commission structure'!$A$21:$A$24, 0),
MATCH(R$1,'2018 commission structure'!$A$21:$I$21, 0)), 0)</f>
        <v>0</v>
      </c>
      <c r="S230" s="1">
        <f>IF($H230&gt;L230, ($H230-L230)*
INDEX( '2018 commission structure'!$A$21:$I$24,
MATCH($E230,'2018 commission structure'!$A$21:$A$24, 0),
MATCH(S$1,'2018 commission structure'!$A$21:$I$21, 0)), 0)</f>
        <v>0</v>
      </c>
      <c r="T230" s="1">
        <f t="shared" si="35"/>
        <v>62534.55</v>
      </c>
      <c r="U230" s="1">
        <f t="shared" si="36"/>
        <v>113296.55</v>
      </c>
      <c r="V230" s="16">
        <f t="shared" si="37"/>
        <v>4.2458044838964648</v>
      </c>
      <c r="W230" s="1">
        <f>MIN(H230,I230)*INDEX('2018 commission structure'!$A$15:$J$18,MATCH(Calculations!$E248,'2018 commission structure'!$A$15:$A$18,0),MATCH(Calculations!W$1,'2018 commission structure'!$A$15:$J$15,0))</f>
        <v>57724.2</v>
      </c>
      <c r="X230" s="1">
        <f>IF($H230&gt;I230,MIN($H230-I230,J230-I230))*INDEX('2018 commission structure'!$A$15:$J$18,MATCH(Calculations!$E248,'2018 commission structure'!$A$15:$A$18,0),MATCH(Calculations!X$1,'2018 commission structure'!$A$15:$J$15,0))</f>
        <v>0</v>
      </c>
      <c r="Y230" s="1">
        <f>IF($H230&gt;J230,MIN($H230-J230,K230-J230)*INDEX('2018 commission structure'!$A$15:$J$18,MATCH(Calculations!$E248,'2018 commission structure'!$A$15:$A$18,0),MATCH(Calculations!Y$1,'2018 commission structure'!$A$15:$J$15,0)),0)</f>
        <v>0</v>
      </c>
      <c r="Z230" s="1">
        <f>IF($H230&gt;K230,MIN($H230-K230,L230-K230)*INDEX('2018 commission structure'!$A$15:$J$18,MATCH(Calculations!$E248,'2018 commission structure'!$A$15:$A$18,0),MATCH(Calculations!Z$1,'2018 commission structure'!$A$15:$J$15,0)),0)</f>
        <v>0</v>
      </c>
      <c r="AA230" s="1">
        <f>IF($H230&gt;L230,($H230-L230)*INDEX('2018 commission structure'!$A$15:$J$18,MATCH(Calculations!$E248,'2018 commission structure'!$A$15:$A$18,0),MATCH(Calculations!AA$1,'2018 commission structure'!$A$15:$J$15,0)),0)</f>
        <v>0</v>
      </c>
      <c r="AB230" s="1">
        <f t="shared" si="38"/>
        <v>57724.2</v>
      </c>
      <c r="AC230" s="1">
        <f t="shared" si="39"/>
        <v>108486.2</v>
      </c>
    </row>
    <row r="231" spans="1:29" x14ac:dyDescent="0.3">
      <c r="A231" s="20">
        <v>6961242316</v>
      </c>
      <c r="B231" s="1" t="s">
        <v>522</v>
      </c>
      <c r="C231" s="1" t="s">
        <v>521</v>
      </c>
      <c r="D231" s="1" t="s">
        <v>22717</v>
      </c>
      <c r="E231" s="1" t="s">
        <v>12</v>
      </c>
      <c r="F231" s="1">
        <v>49504</v>
      </c>
      <c r="G231" s="2">
        <v>17</v>
      </c>
      <c r="H231" s="1">
        <f>SUMIF('deals_closed '!D:D,A231,'deals_closed '!C:C)</f>
        <v>543073</v>
      </c>
      <c r="I231" s="1">
        <f>VLOOKUP(E231,'2018 commission structure'!$A$21:$I$24,9,FALSE)</f>
        <v>500000</v>
      </c>
      <c r="J231" s="1">
        <f t="shared" si="30"/>
        <v>625000</v>
      </c>
      <c r="K231" s="1">
        <f t="shared" si="31"/>
        <v>750000</v>
      </c>
      <c r="L231" s="1">
        <f t="shared" si="32"/>
        <v>1000000</v>
      </c>
      <c r="M231" s="16">
        <f t="shared" si="33"/>
        <v>1.0861460000000001</v>
      </c>
      <c r="N231" s="1" t="str">
        <f t="shared" si="34"/>
        <v>100-125%</v>
      </c>
      <c r="O231" s="1">
        <f>MIN($I231, $H231)*INDEX( '2018 commission structure'!$A$21:$I$24,
MATCH($E231,'2018 commission structure'!$A$21:$A$24,0),MATCH(O$1,'2018 commission structure'!$A$21:$I$21,0))</f>
        <v>50000</v>
      </c>
      <c r="P231" s="1">
        <f>IF($H231&gt;$I231, MIN($H231-$I231, J231-$I231)*
INDEX( '2018 commission structure'!$A$21:$I$24,
MATCH($E231,'2018 commission structure'!$A$21:$A$24, 0),
MATCH(P$1,'2018 commission structure'!$A$21:$I$21, 0)), 0)</f>
        <v>6460.95</v>
      </c>
      <c r="Q231" s="1">
        <f>IF($H231&gt;J231, MIN($H231-J231, K231-J231)*
INDEX( '2018 commission structure'!$A$21:$I$24,
MATCH($E231,'2018 commission structure'!$A$21:$A$24, 0),
MATCH(Q$1,'2018 commission structure'!$A$21:$I$21, 0)), 0)</f>
        <v>0</v>
      </c>
      <c r="R231" s="1">
        <f>IF($H231&gt;K231, MIN($H231-K231, L231-K231)*
INDEX( '2018 commission structure'!$A$21:$I$24,
MATCH($E231,'2018 commission structure'!$A$21:$A$24, 0),
MATCH(R$1,'2018 commission structure'!$A$21:$I$21, 0)), 0)</f>
        <v>0</v>
      </c>
      <c r="S231" s="1">
        <f>IF($H231&gt;L231, ($H231-L231)*
INDEX( '2018 commission structure'!$A$21:$I$24,
MATCH($E231,'2018 commission structure'!$A$21:$A$24, 0),
MATCH(S$1,'2018 commission structure'!$A$21:$I$21, 0)), 0)</f>
        <v>0</v>
      </c>
      <c r="T231" s="1">
        <f t="shared" si="35"/>
        <v>56460.95</v>
      </c>
      <c r="U231" s="1">
        <f t="shared" si="36"/>
        <v>105964.95</v>
      </c>
      <c r="V231" s="16">
        <f t="shared" si="37"/>
        <v>5.1250248313239428</v>
      </c>
      <c r="W231" s="1">
        <f>MIN(H231,I231)*INDEX('2018 commission structure'!$A$15:$J$18,MATCH(Calculations!$E737,'2018 commission structure'!$A$15:$A$18,0),MATCH(Calculations!W$1,'2018 commission structure'!$A$15:$J$15,0))</f>
        <v>75000</v>
      </c>
      <c r="X231" s="1">
        <f>IF($H231&gt;I231,MIN($H231-I231,J231-I231))*INDEX('2018 commission structure'!$A$15:$J$18,MATCH(Calculations!$E737,'2018 commission structure'!$A$15:$A$18,0),MATCH(Calculations!X$1,'2018 commission structure'!$A$15:$J$15,0))</f>
        <v>7753.1399999999994</v>
      </c>
      <c r="Y231" s="1">
        <f>IF($H231&gt;J231,MIN($H231-J231,K231-J231)*INDEX('2018 commission structure'!$A$15:$J$18,MATCH(Calculations!$E737,'2018 commission structure'!$A$15:$A$18,0),MATCH(Calculations!Y$1,'2018 commission structure'!$A$15:$J$15,0)),0)</f>
        <v>0</v>
      </c>
      <c r="Z231" s="1">
        <f>IF($H231&gt;K231,MIN($H231-K231,L231-K231)*INDEX('2018 commission structure'!$A$15:$J$18,MATCH(Calculations!$E737,'2018 commission structure'!$A$15:$A$18,0),MATCH(Calculations!Z$1,'2018 commission structure'!$A$15:$J$15,0)),0)</f>
        <v>0</v>
      </c>
      <c r="AA231" s="1">
        <f>IF($H231&gt;L231,($H231-L231)*INDEX('2018 commission structure'!$A$15:$J$18,MATCH(Calculations!$E737,'2018 commission structure'!$A$15:$A$18,0),MATCH(Calculations!AA$1,'2018 commission structure'!$A$15:$J$15,0)),0)</f>
        <v>0</v>
      </c>
      <c r="AB231" s="1">
        <f t="shared" si="38"/>
        <v>82753.14</v>
      </c>
      <c r="AC231" s="1">
        <f t="shared" si="39"/>
        <v>132257.14000000001</v>
      </c>
    </row>
    <row r="232" spans="1:29" x14ac:dyDescent="0.3">
      <c r="A232" s="20">
        <v>784224471</v>
      </c>
      <c r="B232" s="1" t="s">
        <v>1354</v>
      </c>
      <c r="C232" s="1" t="s">
        <v>1353</v>
      </c>
      <c r="D232" s="1" t="s">
        <v>23260</v>
      </c>
      <c r="E232" s="1" t="s">
        <v>3</v>
      </c>
      <c r="F232" s="1">
        <v>122759</v>
      </c>
      <c r="G232" s="2">
        <v>25</v>
      </c>
      <c r="H232" s="1">
        <f>SUMIF('deals_closed '!D:D,A232,'deals_closed '!C:C)</f>
        <v>815097</v>
      </c>
      <c r="I232" s="1">
        <f>VLOOKUP(E232,'2018 commission structure'!$A$21:$I$24,9,FALSE)</f>
        <v>750000</v>
      </c>
      <c r="J232" s="1">
        <f t="shared" si="30"/>
        <v>937500</v>
      </c>
      <c r="K232" s="1">
        <f t="shared" si="31"/>
        <v>1125000</v>
      </c>
      <c r="L232" s="1">
        <f t="shared" si="32"/>
        <v>1500000</v>
      </c>
      <c r="M232" s="16">
        <f t="shared" si="33"/>
        <v>1.0867960000000001</v>
      </c>
      <c r="N232" s="1" t="str">
        <f t="shared" si="34"/>
        <v>100-125%</v>
      </c>
      <c r="O232" s="1">
        <f>MIN($I232, $H232)*INDEX( '2018 commission structure'!$A$21:$I$24,
MATCH($E232,'2018 commission structure'!$A$21:$A$24,0),MATCH(O$1,'2018 commission structure'!$A$21:$I$21,0))</f>
        <v>112500</v>
      </c>
      <c r="P232" s="1">
        <f>IF($H232&gt;$I232, MIN($H232-$I232, J232-$I232)*
INDEX( '2018 commission structure'!$A$21:$I$24,
MATCH($E232,'2018 commission structure'!$A$21:$A$24, 0),
MATCH(P$1,'2018 commission structure'!$A$21:$I$21, 0)), 0)</f>
        <v>12368.43</v>
      </c>
      <c r="Q232" s="1">
        <f>IF($H232&gt;J232, MIN($H232-J232, K232-J232)*
INDEX( '2018 commission structure'!$A$21:$I$24,
MATCH($E232,'2018 commission structure'!$A$21:$A$24, 0),
MATCH(Q$1,'2018 commission structure'!$A$21:$I$21, 0)), 0)</f>
        <v>0</v>
      </c>
      <c r="R232" s="1">
        <f>IF($H232&gt;K232, MIN($H232-K232, L232-K232)*
INDEX( '2018 commission structure'!$A$21:$I$24,
MATCH($E232,'2018 commission structure'!$A$21:$A$24, 0),
MATCH(R$1,'2018 commission structure'!$A$21:$I$21, 0)), 0)</f>
        <v>0</v>
      </c>
      <c r="S232" s="1">
        <f>IF($H232&gt;L232, ($H232-L232)*
INDEX( '2018 commission structure'!$A$21:$I$24,
MATCH($E232,'2018 commission structure'!$A$21:$A$24, 0),
MATCH(S$1,'2018 commission structure'!$A$21:$I$21, 0)), 0)</f>
        <v>0</v>
      </c>
      <c r="T232" s="1">
        <f t="shared" si="35"/>
        <v>124868.43</v>
      </c>
      <c r="U232" s="1">
        <f t="shared" si="36"/>
        <v>247627.43</v>
      </c>
      <c r="V232" s="16">
        <f t="shared" si="37"/>
        <v>3.2916264567297735</v>
      </c>
      <c r="W232" s="1">
        <f>MIN(H232,I232)*INDEX('2018 commission structure'!$A$15:$J$18,MATCH(Calculations!$E305,'2018 commission structure'!$A$15:$A$18,0),MATCH(Calculations!W$1,'2018 commission structure'!$A$15:$J$15,0))</f>
        <v>112500</v>
      </c>
      <c r="X232" s="1">
        <f>IF($H232&gt;I232,MIN($H232-I232,J232-I232))*INDEX('2018 commission structure'!$A$15:$J$18,MATCH(Calculations!$E305,'2018 commission structure'!$A$15:$A$18,0),MATCH(Calculations!X$1,'2018 commission structure'!$A$15:$J$15,0))</f>
        <v>14321.34</v>
      </c>
      <c r="Y232" s="1">
        <f>IF($H232&gt;J232,MIN($H232-J232,K232-J232)*INDEX('2018 commission structure'!$A$15:$J$18,MATCH(Calculations!$E305,'2018 commission structure'!$A$15:$A$18,0),MATCH(Calculations!Y$1,'2018 commission structure'!$A$15:$J$15,0)),0)</f>
        <v>0</v>
      </c>
      <c r="Z232" s="1">
        <f>IF($H232&gt;K232,MIN($H232-K232,L232-K232)*INDEX('2018 commission structure'!$A$15:$J$18,MATCH(Calculations!$E305,'2018 commission structure'!$A$15:$A$18,0),MATCH(Calculations!Z$1,'2018 commission structure'!$A$15:$J$15,0)),0)</f>
        <v>0</v>
      </c>
      <c r="AA232" s="1">
        <f>IF($H232&gt;L232,($H232-L232)*INDEX('2018 commission structure'!$A$15:$J$18,MATCH(Calculations!$E305,'2018 commission structure'!$A$15:$A$18,0),MATCH(Calculations!AA$1,'2018 commission structure'!$A$15:$J$15,0)),0)</f>
        <v>0</v>
      </c>
      <c r="AB232" s="1">
        <f t="shared" si="38"/>
        <v>126821.34</v>
      </c>
      <c r="AC232" s="1">
        <f t="shared" si="39"/>
        <v>249580.34</v>
      </c>
    </row>
    <row r="233" spans="1:29" x14ac:dyDescent="0.3">
      <c r="A233" s="20">
        <v>9317454674</v>
      </c>
      <c r="B233" s="1" t="s">
        <v>1255</v>
      </c>
      <c r="C233" s="1" t="s">
        <v>1695</v>
      </c>
      <c r="D233" s="1" t="s">
        <v>23249</v>
      </c>
      <c r="E233" s="1" t="s">
        <v>12</v>
      </c>
      <c r="F233" s="1">
        <v>33116</v>
      </c>
      <c r="G233" s="2">
        <v>15</v>
      </c>
      <c r="H233" s="1">
        <f>SUMIF('deals_closed '!D:D,A233,'deals_closed '!C:C)</f>
        <v>543471</v>
      </c>
      <c r="I233" s="1">
        <f>VLOOKUP(E233,'2018 commission structure'!$A$21:$I$24,9,FALSE)</f>
        <v>500000</v>
      </c>
      <c r="J233" s="1">
        <f t="shared" si="30"/>
        <v>625000</v>
      </c>
      <c r="K233" s="1">
        <f t="shared" si="31"/>
        <v>750000</v>
      </c>
      <c r="L233" s="1">
        <f t="shared" si="32"/>
        <v>1000000</v>
      </c>
      <c r="M233" s="16">
        <f t="shared" si="33"/>
        <v>1.0869420000000001</v>
      </c>
      <c r="N233" s="1" t="str">
        <f t="shared" si="34"/>
        <v>100-125%</v>
      </c>
      <c r="O233" s="1">
        <f>MIN($I233, $H233)*INDEX( '2018 commission structure'!$A$21:$I$24,
MATCH($E233,'2018 commission structure'!$A$21:$A$24,0),MATCH(O$1,'2018 commission structure'!$A$21:$I$21,0))</f>
        <v>50000</v>
      </c>
      <c r="P233" s="1">
        <f>IF($H233&gt;$I233, MIN($H233-$I233, J233-$I233)*
INDEX( '2018 commission structure'!$A$21:$I$24,
MATCH($E233,'2018 commission structure'!$A$21:$A$24, 0),
MATCH(P$1,'2018 commission structure'!$A$21:$I$21, 0)), 0)</f>
        <v>6520.65</v>
      </c>
      <c r="Q233" s="1">
        <f>IF($H233&gt;J233, MIN($H233-J233, K233-J233)*
INDEX( '2018 commission structure'!$A$21:$I$24,
MATCH($E233,'2018 commission structure'!$A$21:$A$24, 0),
MATCH(Q$1,'2018 commission structure'!$A$21:$I$21, 0)), 0)</f>
        <v>0</v>
      </c>
      <c r="R233" s="1">
        <f>IF($H233&gt;K233, MIN($H233-K233, L233-K233)*
INDEX( '2018 commission structure'!$A$21:$I$24,
MATCH($E233,'2018 commission structure'!$A$21:$A$24, 0),
MATCH(R$1,'2018 commission structure'!$A$21:$I$21, 0)), 0)</f>
        <v>0</v>
      </c>
      <c r="S233" s="1">
        <f>IF($H233&gt;L233, ($H233-L233)*
INDEX( '2018 commission structure'!$A$21:$I$24,
MATCH($E233,'2018 commission structure'!$A$21:$A$24, 0),
MATCH(S$1,'2018 commission structure'!$A$21:$I$21, 0)), 0)</f>
        <v>0</v>
      </c>
      <c r="T233" s="1">
        <f t="shared" si="35"/>
        <v>56520.65</v>
      </c>
      <c r="U233" s="1">
        <f t="shared" si="36"/>
        <v>89636.65</v>
      </c>
      <c r="V233" s="16">
        <f t="shared" si="37"/>
        <v>6.0630445247563358</v>
      </c>
      <c r="W233" s="1">
        <f>MIN(H233,I233)*INDEX('2018 commission structure'!$A$15:$J$18,MATCH(Calculations!$E124,'2018 commission structure'!$A$15:$A$18,0),MATCH(Calculations!W$1,'2018 commission structure'!$A$15:$J$15,0))</f>
        <v>75000</v>
      </c>
      <c r="X233" s="1">
        <f>IF($H233&gt;I233,MIN($H233-I233,J233-I233))*INDEX('2018 commission structure'!$A$15:$J$18,MATCH(Calculations!$E124,'2018 commission structure'!$A$15:$A$18,0),MATCH(Calculations!X$1,'2018 commission structure'!$A$15:$J$15,0))</f>
        <v>9563.6200000000008</v>
      </c>
      <c r="Y233" s="1">
        <f>IF($H233&gt;J233,MIN($H233-J233,K233-J233)*INDEX('2018 commission structure'!$A$15:$J$18,MATCH(Calculations!$E124,'2018 commission structure'!$A$15:$A$18,0),MATCH(Calculations!Y$1,'2018 commission structure'!$A$15:$J$15,0)),0)</f>
        <v>0</v>
      </c>
      <c r="Z233" s="1">
        <f>IF($H233&gt;K233,MIN($H233-K233,L233-K233)*INDEX('2018 commission structure'!$A$15:$J$18,MATCH(Calculations!$E124,'2018 commission structure'!$A$15:$A$18,0),MATCH(Calculations!Z$1,'2018 commission structure'!$A$15:$J$15,0)),0)</f>
        <v>0</v>
      </c>
      <c r="AA233" s="1">
        <f>IF($H233&gt;L233,($H233-L233)*INDEX('2018 commission structure'!$A$15:$J$18,MATCH(Calculations!$E124,'2018 commission structure'!$A$15:$A$18,0),MATCH(Calculations!AA$1,'2018 commission structure'!$A$15:$J$15,0)),0)</f>
        <v>0</v>
      </c>
      <c r="AB233" s="1">
        <f t="shared" si="38"/>
        <v>84563.62</v>
      </c>
      <c r="AC233" s="1">
        <f t="shared" si="39"/>
        <v>117679.62</v>
      </c>
    </row>
    <row r="234" spans="1:29" x14ac:dyDescent="0.3">
      <c r="A234" s="20">
        <v>583595162</v>
      </c>
      <c r="B234" s="1" t="s">
        <v>1578</v>
      </c>
      <c r="C234" s="1" t="s">
        <v>1577</v>
      </c>
      <c r="D234" s="1" t="s">
        <v>22806</v>
      </c>
      <c r="E234" s="1" t="s">
        <v>12</v>
      </c>
      <c r="F234" s="1">
        <v>47531</v>
      </c>
      <c r="G234" s="2">
        <v>19</v>
      </c>
      <c r="H234" s="1">
        <f>SUMIF('deals_closed '!D:D,A234,'deals_closed '!C:C)</f>
        <v>543496</v>
      </c>
      <c r="I234" s="1">
        <f>VLOOKUP(E234,'2018 commission structure'!$A$21:$I$24,9,FALSE)</f>
        <v>500000</v>
      </c>
      <c r="J234" s="1">
        <f t="shared" si="30"/>
        <v>625000</v>
      </c>
      <c r="K234" s="1">
        <f t="shared" si="31"/>
        <v>750000</v>
      </c>
      <c r="L234" s="1">
        <f t="shared" si="32"/>
        <v>1000000</v>
      </c>
      <c r="M234" s="16">
        <f t="shared" si="33"/>
        <v>1.086992</v>
      </c>
      <c r="N234" s="1" t="str">
        <f t="shared" si="34"/>
        <v>100-125%</v>
      </c>
      <c r="O234" s="1">
        <f>MIN($I234, $H234)*INDEX( '2018 commission structure'!$A$21:$I$24,
MATCH($E234,'2018 commission structure'!$A$21:$A$24,0),MATCH(O$1,'2018 commission structure'!$A$21:$I$21,0))</f>
        <v>50000</v>
      </c>
      <c r="P234" s="1">
        <f>IF($H234&gt;$I234, MIN($H234-$I234, J234-$I234)*
INDEX( '2018 commission structure'!$A$21:$I$24,
MATCH($E234,'2018 commission structure'!$A$21:$A$24, 0),
MATCH(P$1,'2018 commission structure'!$A$21:$I$21, 0)), 0)</f>
        <v>6524.4</v>
      </c>
      <c r="Q234" s="1">
        <f>IF($H234&gt;J234, MIN($H234-J234, K234-J234)*
INDEX( '2018 commission structure'!$A$21:$I$24,
MATCH($E234,'2018 commission structure'!$A$21:$A$24, 0),
MATCH(Q$1,'2018 commission structure'!$A$21:$I$21, 0)), 0)</f>
        <v>0</v>
      </c>
      <c r="R234" s="1">
        <f>IF($H234&gt;K234, MIN($H234-K234, L234-K234)*
INDEX( '2018 commission structure'!$A$21:$I$24,
MATCH($E234,'2018 commission structure'!$A$21:$A$24, 0),
MATCH(R$1,'2018 commission structure'!$A$21:$I$21, 0)), 0)</f>
        <v>0</v>
      </c>
      <c r="S234" s="1">
        <f>IF($H234&gt;L234, ($H234-L234)*
INDEX( '2018 commission structure'!$A$21:$I$24,
MATCH($E234,'2018 commission structure'!$A$21:$A$24, 0),
MATCH(S$1,'2018 commission structure'!$A$21:$I$21, 0)), 0)</f>
        <v>0</v>
      </c>
      <c r="T234" s="1">
        <f t="shared" si="35"/>
        <v>56524.4</v>
      </c>
      <c r="U234" s="1">
        <f t="shared" si="36"/>
        <v>104055.4</v>
      </c>
      <c r="V234" s="16">
        <f t="shared" si="37"/>
        <v>5.2231407500235454</v>
      </c>
      <c r="W234" s="1">
        <f>MIN(H234,I234)*INDEX('2018 commission structure'!$A$15:$J$18,MATCH(Calculations!$E187,'2018 commission structure'!$A$15:$A$18,0),MATCH(Calculations!W$1,'2018 commission structure'!$A$15:$J$15,0))</f>
        <v>75000</v>
      </c>
      <c r="X234" s="1">
        <f>IF($H234&gt;I234,MIN($H234-I234,J234-I234))*INDEX('2018 commission structure'!$A$15:$J$18,MATCH(Calculations!$E187,'2018 commission structure'!$A$15:$A$18,0),MATCH(Calculations!X$1,'2018 commission structure'!$A$15:$J$15,0))</f>
        <v>9569.1200000000008</v>
      </c>
      <c r="Y234" s="1">
        <f>IF($H234&gt;J234,MIN($H234-J234,K234-J234)*INDEX('2018 commission structure'!$A$15:$J$18,MATCH(Calculations!$E187,'2018 commission structure'!$A$15:$A$18,0),MATCH(Calculations!Y$1,'2018 commission structure'!$A$15:$J$15,0)),0)</f>
        <v>0</v>
      </c>
      <c r="Z234" s="1">
        <f>IF($H234&gt;K234,MIN($H234-K234,L234-K234)*INDEX('2018 commission structure'!$A$15:$J$18,MATCH(Calculations!$E187,'2018 commission structure'!$A$15:$A$18,0),MATCH(Calculations!Z$1,'2018 commission structure'!$A$15:$J$15,0)),0)</f>
        <v>0</v>
      </c>
      <c r="AA234" s="1">
        <f>IF($H234&gt;L234,($H234-L234)*INDEX('2018 commission structure'!$A$15:$J$18,MATCH(Calculations!$E187,'2018 commission structure'!$A$15:$A$18,0),MATCH(Calculations!AA$1,'2018 commission structure'!$A$15:$J$15,0)),0)</f>
        <v>0</v>
      </c>
      <c r="AB234" s="1">
        <f t="shared" si="38"/>
        <v>84569.12</v>
      </c>
      <c r="AC234" s="1">
        <f t="shared" si="39"/>
        <v>132100.12</v>
      </c>
    </row>
    <row r="235" spans="1:29" x14ac:dyDescent="0.3">
      <c r="A235" s="20">
        <v>1841759848</v>
      </c>
      <c r="B235" s="1" t="s">
        <v>1874</v>
      </c>
      <c r="C235" s="1" t="s">
        <v>1873</v>
      </c>
      <c r="D235" s="1" t="s">
        <v>23011</v>
      </c>
      <c r="E235" s="1" t="s">
        <v>12</v>
      </c>
      <c r="F235" s="1">
        <v>40716</v>
      </c>
      <c r="G235" s="2">
        <v>13</v>
      </c>
      <c r="H235" s="1">
        <f>SUMIF('deals_closed '!D:D,A235,'deals_closed '!C:C)</f>
        <v>543853</v>
      </c>
      <c r="I235" s="1">
        <f>VLOOKUP(E235,'2018 commission structure'!$A$21:$I$24,9,FALSE)</f>
        <v>500000</v>
      </c>
      <c r="J235" s="1">
        <f t="shared" si="30"/>
        <v>625000</v>
      </c>
      <c r="K235" s="1">
        <f t="shared" si="31"/>
        <v>750000</v>
      </c>
      <c r="L235" s="1">
        <f t="shared" si="32"/>
        <v>1000000</v>
      </c>
      <c r="M235" s="16">
        <f t="shared" si="33"/>
        <v>1.0877060000000001</v>
      </c>
      <c r="N235" s="1" t="str">
        <f t="shared" si="34"/>
        <v>100-125%</v>
      </c>
      <c r="O235" s="1">
        <f>MIN($I235, $H235)*INDEX( '2018 commission structure'!$A$21:$I$24,
MATCH($E235,'2018 commission structure'!$A$21:$A$24,0),MATCH(O$1,'2018 commission structure'!$A$21:$I$21,0))</f>
        <v>50000</v>
      </c>
      <c r="P235" s="1">
        <f>IF($H235&gt;$I235, MIN($H235-$I235, J235-$I235)*
INDEX( '2018 commission structure'!$A$21:$I$24,
MATCH($E235,'2018 commission structure'!$A$21:$A$24, 0),
MATCH(P$1,'2018 commission structure'!$A$21:$I$21, 0)), 0)</f>
        <v>6577.95</v>
      </c>
      <c r="Q235" s="1">
        <f>IF($H235&gt;J235, MIN($H235-J235, K235-J235)*
INDEX( '2018 commission structure'!$A$21:$I$24,
MATCH($E235,'2018 commission structure'!$A$21:$A$24, 0),
MATCH(Q$1,'2018 commission structure'!$A$21:$I$21, 0)), 0)</f>
        <v>0</v>
      </c>
      <c r="R235" s="1">
        <f>IF($H235&gt;K235, MIN($H235-K235, L235-K235)*
INDEX( '2018 commission structure'!$A$21:$I$24,
MATCH($E235,'2018 commission structure'!$A$21:$A$24, 0),
MATCH(R$1,'2018 commission structure'!$A$21:$I$21, 0)), 0)</f>
        <v>0</v>
      </c>
      <c r="S235" s="1">
        <f>IF($H235&gt;L235, ($H235-L235)*
INDEX( '2018 commission structure'!$A$21:$I$24,
MATCH($E235,'2018 commission structure'!$A$21:$A$24, 0),
MATCH(S$1,'2018 commission structure'!$A$21:$I$21, 0)), 0)</f>
        <v>0</v>
      </c>
      <c r="T235" s="1">
        <f t="shared" si="35"/>
        <v>56577.95</v>
      </c>
      <c r="U235" s="1">
        <f t="shared" si="36"/>
        <v>97293.95</v>
      </c>
      <c r="V235" s="16">
        <f t="shared" si="37"/>
        <v>5.5897925821698058</v>
      </c>
      <c r="W235" s="1">
        <f>MIN(H235,I235)*INDEX('2018 commission structure'!$A$15:$J$18,MATCH(Calculations!$E26,'2018 commission structure'!$A$15:$A$18,0),MATCH(Calculations!W$1,'2018 commission structure'!$A$15:$J$15,0))</f>
        <v>60000</v>
      </c>
      <c r="X235" s="1">
        <f>IF($H235&gt;I235,MIN($H235-I235,J235-I235))*INDEX('2018 commission structure'!$A$15:$J$18,MATCH(Calculations!$E26,'2018 commission structure'!$A$15:$A$18,0),MATCH(Calculations!X$1,'2018 commission structure'!$A$15:$J$15,0))</f>
        <v>7455.01</v>
      </c>
      <c r="Y235" s="1">
        <f>IF($H235&gt;J235,MIN($H235-J235,K235-J235)*INDEX('2018 commission structure'!$A$15:$J$18,MATCH(Calculations!$E26,'2018 commission structure'!$A$15:$A$18,0),MATCH(Calculations!Y$1,'2018 commission structure'!$A$15:$J$15,0)),0)</f>
        <v>0</v>
      </c>
      <c r="Z235" s="1">
        <f>IF($H235&gt;K235,MIN($H235-K235,L235-K235)*INDEX('2018 commission structure'!$A$15:$J$18,MATCH(Calculations!$E26,'2018 commission structure'!$A$15:$A$18,0),MATCH(Calculations!Z$1,'2018 commission structure'!$A$15:$J$15,0)),0)</f>
        <v>0</v>
      </c>
      <c r="AA235" s="1">
        <f>IF($H235&gt;L235,($H235-L235)*INDEX('2018 commission structure'!$A$15:$J$18,MATCH(Calculations!$E26,'2018 commission structure'!$A$15:$A$18,0),MATCH(Calculations!AA$1,'2018 commission structure'!$A$15:$J$15,0)),0)</f>
        <v>0</v>
      </c>
      <c r="AB235" s="1">
        <f t="shared" si="38"/>
        <v>67455.009999999995</v>
      </c>
      <c r="AC235" s="1">
        <f t="shared" si="39"/>
        <v>108171.01</v>
      </c>
    </row>
    <row r="236" spans="1:29" x14ac:dyDescent="0.3">
      <c r="A236" s="20">
        <v>9518260397</v>
      </c>
      <c r="B236" s="1" t="s">
        <v>323</v>
      </c>
      <c r="C236" s="1" t="s">
        <v>322</v>
      </c>
      <c r="D236" s="1" t="s">
        <v>22374</v>
      </c>
      <c r="E236" s="1" t="s">
        <v>0</v>
      </c>
      <c r="F236" s="1">
        <v>63471</v>
      </c>
      <c r="G236" s="2">
        <v>18</v>
      </c>
      <c r="H236" s="1">
        <f>SUMIF('deals_closed '!D:D,A236,'deals_closed '!C:C)</f>
        <v>652900</v>
      </c>
      <c r="I236" s="1">
        <f>VLOOKUP(E236,'2018 commission structure'!$A$21:$I$24,9,FALSE)</f>
        <v>600000</v>
      </c>
      <c r="J236" s="1">
        <f t="shared" si="30"/>
        <v>750000</v>
      </c>
      <c r="K236" s="1">
        <f t="shared" si="31"/>
        <v>900000</v>
      </c>
      <c r="L236" s="1">
        <f t="shared" si="32"/>
        <v>1200000</v>
      </c>
      <c r="M236" s="16">
        <f t="shared" si="33"/>
        <v>1.0881666666666667</v>
      </c>
      <c r="N236" s="1" t="str">
        <f t="shared" si="34"/>
        <v>100-125%</v>
      </c>
      <c r="O236" s="1">
        <f>MIN($I236, $H236)*INDEX( '2018 commission structure'!$A$21:$I$24,
MATCH($E236,'2018 commission structure'!$A$21:$A$24,0),MATCH(O$1,'2018 commission structure'!$A$21:$I$21,0))</f>
        <v>78000</v>
      </c>
      <c r="P236" s="1">
        <f>IF($H236&gt;$I236, MIN($H236-$I236, J236-$I236)*
INDEX( '2018 commission structure'!$A$21:$I$24,
MATCH($E236,'2018 commission structure'!$A$21:$A$24, 0),
MATCH(P$1,'2018 commission structure'!$A$21:$I$21, 0)), 0)</f>
        <v>8993</v>
      </c>
      <c r="Q236" s="1">
        <f>IF($H236&gt;J236, MIN($H236-J236, K236-J236)*
INDEX( '2018 commission structure'!$A$21:$I$24,
MATCH($E236,'2018 commission structure'!$A$21:$A$24, 0),
MATCH(Q$1,'2018 commission structure'!$A$21:$I$21, 0)), 0)</f>
        <v>0</v>
      </c>
      <c r="R236" s="1">
        <f>IF($H236&gt;K236, MIN($H236-K236, L236-K236)*
INDEX( '2018 commission structure'!$A$21:$I$24,
MATCH($E236,'2018 commission structure'!$A$21:$A$24, 0),
MATCH(R$1,'2018 commission structure'!$A$21:$I$21, 0)), 0)</f>
        <v>0</v>
      </c>
      <c r="S236" s="1">
        <f>IF($H236&gt;L236, ($H236-L236)*
INDEX( '2018 commission structure'!$A$21:$I$24,
MATCH($E236,'2018 commission structure'!$A$21:$A$24, 0),
MATCH(S$1,'2018 commission structure'!$A$21:$I$21, 0)), 0)</f>
        <v>0</v>
      </c>
      <c r="T236" s="1">
        <f t="shared" si="35"/>
        <v>86993</v>
      </c>
      <c r="U236" s="1">
        <f t="shared" si="36"/>
        <v>150464</v>
      </c>
      <c r="V236" s="16">
        <f t="shared" si="37"/>
        <v>4.3392439387494681</v>
      </c>
      <c r="W236" s="1">
        <f>MIN(H236,I236)*INDEX('2018 commission structure'!$A$15:$J$18,MATCH(Calculations!$E839,'2018 commission structure'!$A$15:$A$18,0),MATCH(Calculations!W$1,'2018 commission structure'!$A$15:$J$15,0))</f>
        <v>90000</v>
      </c>
      <c r="X236" s="1">
        <f>IF($H236&gt;I236,MIN($H236-I236,J236-I236))*INDEX('2018 commission structure'!$A$15:$J$18,MATCH(Calculations!$E839,'2018 commission structure'!$A$15:$A$18,0),MATCH(Calculations!X$1,'2018 commission structure'!$A$15:$J$15,0))</f>
        <v>11638</v>
      </c>
      <c r="Y236" s="1">
        <f>IF($H236&gt;J236,MIN($H236-J236,K236-J236)*INDEX('2018 commission structure'!$A$15:$J$18,MATCH(Calculations!$E839,'2018 commission structure'!$A$15:$A$18,0),MATCH(Calculations!Y$1,'2018 commission structure'!$A$15:$J$15,0)),0)</f>
        <v>0</v>
      </c>
      <c r="Z236" s="1">
        <f>IF($H236&gt;K236,MIN($H236-K236,L236-K236)*INDEX('2018 commission structure'!$A$15:$J$18,MATCH(Calculations!$E839,'2018 commission structure'!$A$15:$A$18,0),MATCH(Calculations!Z$1,'2018 commission structure'!$A$15:$J$15,0)),0)</f>
        <v>0</v>
      </c>
      <c r="AA236" s="1">
        <f>IF($H236&gt;L236,($H236-L236)*INDEX('2018 commission structure'!$A$15:$J$18,MATCH(Calculations!$E839,'2018 commission structure'!$A$15:$A$18,0),MATCH(Calculations!AA$1,'2018 commission structure'!$A$15:$J$15,0)),0)</f>
        <v>0</v>
      </c>
      <c r="AB236" s="1">
        <f t="shared" si="38"/>
        <v>101638</v>
      </c>
      <c r="AC236" s="1">
        <f t="shared" si="39"/>
        <v>165109</v>
      </c>
    </row>
    <row r="237" spans="1:29" x14ac:dyDescent="0.3">
      <c r="A237" s="20">
        <v>9114174103</v>
      </c>
      <c r="B237" s="1" t="s">
        <v>776</v>
      </c>
      <c r="C237" s="1" t="s">
        <v>775</v>
      </c>
      <c r="D237" s="1" t="s">
        <v>22414</v>
      </c>
      <c r="E237" s="1" t="s">
        <v>0</v>
      </c>
      <c r="F237" s="1">
        <v>71127</v>
      </c>
      <c r="G237" s="2">
        <v>20</v>
      </c>
      <c r="H237" s="1">
        <f>SUMIF('deals_closed '!D:D,A237,'deals_closed '!C:C)</f>
        <v>653236</v>
      </c>
      <c r="I237" s="1">
        <f>VLOOKUP(E237,'2018 commission structure'!$A$21:$I$24,9,FALSE)</f>
        <v>600000</v>
      </c>
      <c r="J237" s="1">
        <f t="shared" si="30"/>
        <v>750000</v>
      </c>
      <c r="K237" s="1">
        <f t="shared" si="31"/>
        <v>900000</v>
      </c>
      <c r="L237" s="1">
        <f t="shared" si="32"/>
        <v>1200000</v>
      </c>
      <c r="M237" s="16">
        <f t="shared" si="33"/>
        <v>1.0887266666666666</v>
      </c>
      <c r="N237" s="1" t="str">
        <f t="shared" si="34"/>
        <v>100-125%</v>
      </c>
      <c r="O237" s="1">
        <f>MIN($I237, $H237)*INDEX( '2018 commission structure'!$A$21:$I$24,
MATCH($E237,'2018 commission structure'!$A$21:$A$24,0),MATCH(O$1,'2018 commission structure'!$A$21:$I$21,0))</f>
        <v>78000</v>
      </c>
      <c r="P237" s="1">
        <f>IF($H237&gt;$I237, MIN($H237-$I237, J237-$I237)*
INDEX( '2018 commission structure'!$A$21:$I$24,
MATCH($E237,'2018 commission structure'!$A$21:$A$24, 0),
MATCH(P$1,'2018 commission structure'!$A$21:$I$21, 0)), 0)</f>
        <v>9050.1200000000008</v>
      </c>
      <c r="Q237" s="1">
        <f>IF($H237&gt;J237, MIN($H237-J237, K237-J237)*
INDEX( '2018 commission structure'!$A$21:$I$24,
MATCH($E237,'2018 commission structure'!$A$21:$A$24, 0),
MATCH(Q$1,'2018 commission structure'!$A$21:$I$21, 0)), 0)</f>
        <v>0</v>
      </c>
      <c r="R237" s="1">
        <f>IF($H237&gt;K237, MIN($H237-K237, L237-K237)*
INDEX( '2018 commission structure'!$A$21:$I$24,
MATCH($E237,'2018 commission structure'!$A$21:$A$24, 0),
MATCH(R$1,'2018 commission structure'!$A$21:$I$21, 0)), 0)</f>
        <v>0</v>
      </c>
      <c r="S237" s="1">
        <f>IF($H237&gt;L237, ($H237-L237)*
INDEX( '2018 commission structure'!$A$21:$I$24,
MATCH($E237,'2018 commission structure'!$A$21:$A$24, 0),
MATCH(S$1,'2018 commission structure'!$A$21:$I$21, 0)), 0)</f>
        <v>0</v>
      </c>
      <c r="T237" s="1">
        <f t="shared" si="35"/>
        <v>87050.12</v>
      </c>
      <c r="U237" s="1">
        <f t="shared" si="36"/>
        <v>158177.12</v>
      </c>
      <c r="V237" s="16">
        <f t="shared" si="37"/>
        <v>4.1297755326434062</v>
      </c>
      <c r="W237" s="1">
        <f>MIN(H237,I237)*INDEX('2018 commission structure'!$A$15:$J$18,MATCH(Calculations!$E606,'2018 commission structure'!$A$15:$A$18,0),MATCH(Calculations!W$1,'2018 commission structure'!$A$15:$J$15,0))</f>
        <v>90000</v>
      </c>
      <c r="X237" s="1">
        <f>IF($H237&gt;I237,MIN($H237-I237,J237-I237))*INDEX('2018 commission structure'!$A$15:$J$18,MATCH(Calculations!$E606,'2018 commission structure'!$A$15:$A$18,0),MATCH(Calculations!X$1,'2018 commission structure'!$A$15:$J$15,0))</f>
        <v>11711.92</v>
      </c>
      <c r="Y237" s="1">
        <f>IF($H237&gt;J237,MIN($H237-J237,K237-J237)*INDEX('2018 commission structure'!$A$15:$J$18,MATCH(Calculations!$E606,'2018 commission structure'!$A$15:$A$18,0),MATCH(Calculations!Y$1,'2018 commission structure'!$A$15:$J$15,0)),0)</f>
        <v>0</v>
      </c>
      <c r="Z237" s="1">
        <f>IF($H237&gt;K237,MIN($H237-K237,L237-K237)*INDEX('2018 commission structure'!$A$15:$J$18,MATCH(Calculations!$E606,'2018 commission structure'!$A$15:$A$18,0),MATCH(Calculations!Z$1,'2018 commission structure'!$A$15:$J$15,0)),0)</f>
        <v>0</v>
      </c>
      <c r="AA237" s="1">
        <f>IF($H237&gt;L237,($H237-L237)*INDEX('2018 commission structure'!$A$15:$J$18,MATCH(Calculations!$E606,'2018 commission structure'!$A$15:$A$18,0),MATCH(Calculations!AA$1,'2018 commission structure'!$A$15:$J$15,0)),0)</f>
        <v>0</v>
      </c>
      <c r="AB237" s="1">
        <f t="shared" si="38"/>
        <v>101711.92</v>
      </c>
      <c r="AC237" s="1">
        <f t="shared" si="39"/>
        <v>172838.91999999998</v>
      </c>
    </row>
    <row r="238" spans="1:29" x14ac:dyDescent="0.3">
      <c r="A238" s="20">
        <v>9674189459</v>
      </c>
      <c r="B238" s="1" t="s">
        <v>1134</v>
      </c>
      <c r="C238" s="1" t="s">
        <v>1133</v>
      </c>
      <c r="D238" s="1" t="s">
        <v>22356</v>
      </c>
      <c r="E238" s="1" t="s">
        <v>3</v>
      </c>
      <c r="F238" s="1">
        <v>77029</v>
      </c>
      <c r="G238" s="2">
        <v>17</v>
      </c>
      <c r="H238" s="1">
        <f>SUMIF('deals_closed '!D:D,A238,'deals_closed '!C:C)</f>
        <v>608507</v>
      </c>
      <c r="I238" s="1">
        <f>VLOOKUP(E238,'2018 commission structure'!$A$21:$I$24,9,FALSE)</f>
        <v>750000</v>
      </c>
      <c r="J238" s="1">
        <f t="shared" si="30"/>
        <v>937500</v>
      </c>
      <c r="K238" s="1">
        <f t="shared" si="31"/>
        <v>1125000</v>
      </c>
      <c r="L238" s="1">
        <f t="shared" si="32"/>
        <v>1500000</v>
      </c>
      <c r="M238" s="16">
        <f t="shared" si="33"/>
        <v>0.81134266666666666</v>
      </c>
      <c r="N238" s="1" t="str">
        <f t="shared" si="34"/>
        <v>0-100%</v>
      </c>
      <c r="O238" s="1">
        <f>MIN($I238, $H238)*INDEX( '2018 commission structure'!$A$21:$I$24,
MATCH($E238,'2018 commission structure'!$A$21:$A$24,0),MATCH(O$1,'2018 commission structure'!$A$21:$I$21,0))</f>
        <v>91276.05</v>
      </c>
      <c r="P238" s="1">
        <f>IF($H238&gt;$I238, MIN($H238-$I238, J238-$I238)*
INDEX( '2018 commission structure'!$A$21:$I$24,
MATCH($E238,'2018 commission structure'!$A$21:$A$24, 0),
MATCH(P$1,'2018 commission structure'!$A$21:$I$21, 0)), 0)</f>
        <v>0</v>
      </c>
      <c r="Q238" s="1">
        <f>IF($H238&gt;J238, MIN($H238-J238, K238-J238)*
INDEX( '2018 commission structure'!$A$21:$I$24,
MATCH($E238,'2018 commission structure'!$A$21:$A$24, 0),
MATCH(Q$1,'2018 commission structure'!$A$21:$I$21, 0)), 0)</f>
        <v>0</v>
      </c>
      <c r="R238" s="1">
        <f>IF($H238&gt;K238, MIN($H238-K238, L238-K238)*
INDEX( '2018 commission structure'!$A$21:$I$24,
MATCH($E238,'2018 commission structure'!$A$21:$A$24, 0),
MATCH(R$1,'2018 commission structure'!$A$21:$I$21, 0)), 0)</f>
        <v>0</v>
      </c>
      <c r="S238" s="1">
        <f>IF($H238&gt;L238, ($H238-L238)*
INDEX( '2018 commission structure'!$A$21:$I$24,
MATCH($E238,'2018 commission structure'!$A$21:$A$24, 0),
MATCH(S$1,'2018 commission structure'!$A$21:$I$21, 0)), 0)</f>
        <v>0</v>
      </c>
      <c r="T238" s="1">
        <f t="shared" si="35"/>
        <v>91276.05</v>
      </c>
      <c r="U238" s="1">
        <f t="shared" si="36"/>
        <v>168305.05</v>
      </c>
      <c r="V238" s="16">
        <f t="shared" si="37"/>
        <v>3.6155005449925599</v>
      </c>
      <c r="W238" s="1">
        <f>MIN(H238,I238)*INDEX('2018 commission structure'!$A$15:$J$18,MATCH(Calculations!$E420,'2018 commission structure'!$A$15:$A$18,0),MATCH(Calculations!W$1,'2018 commission structure'!$A$15:$J$15,0))</f>
        <v>73020.84</v>
      </c>
      <c r="X238" s="1">
        <f>IF($H238&gt;I238,MIN($H238-I238,J238-I238))*INDEX('2018 commission structure'!$A$15:$J$18,MATCH(Calculations!$E420,'2018 commission structure'!$A$15:$A$18,0),MATCH(Calculations!X$1,'2018 commission structure'!$A$15:$J$15,0))</f>
        <v>0</v>
      </c>
      <c r="Y238" s="1">
        <f>IF($H238&gt;J238,MIN($H238-J238,K238-J238)*INDEX('2018 commission structure'!$A$15:$J$18,MATCH(Calculations!$E420,'2018 commission structure'!$A$15:$A$18,0),MATCH(Calculations!Y$1,'2018 commission structure'!$A$15:$J$15,0)),0)</f>
        <v>0</v>
      </c>
      <c r="Z238" s="1">
        <f>IF($H238&gt;K238,MIN($H238-K238,L238-K238)*INDEX('2018 commission structure'!$A$15:$J$18,MATCH(Calculations!$E420,'2018 commission structure'!$A$15:$A$18,0),MATCH(Calculations!Z$1,'2018 commission structure'!$A$15:$J$15,0)),0)</f>
        <v>0</v>
      </c>
      <c r="AA238" s="1">
        <f>IF($H238&gt;L238,($H238-L238)*INDEX('2018 commission structure'!$A$15:$J$18,MATCH(Calculations!$E420,'2018 commission structure'!$A$15:$A$18,0),MATCH(Calculations!AA$1,'2018 commission structure'!$A$15:$J$15,0)),0)</f>
        <v>0</v>
      </c>
      <c r="AB238" s="1">
        <f t="shared" si="38"/>
        <v>73020.84</v>
      </c>
      <c r="AC238" s="1">
        <f t="shared" si="39"/>
        <v>150049.84</v>
      </c>
    </row>
    <row r="239" spans="1:29" x14ac:dyDescent="0.3">
      <c r="A239" s="20">
        <v>7775126329</v>
      </c>
      <c r="B239" s="1" t="s">
        <v>1365</v>
      </c>
      <c r="C239" s="1" t="s">
        <v>1364</v>
      </c>
      <c r="D239" s="1" t="s">
        <v>23319</v>
      </c>
      <c r="E239" s="1" t="s">
        <v>12</v>
      </c>
      <c r="F239" s="1">
        <v>30158</v>
      </c>
      <c r="G239" s="2">
        <v>17</v>
      </c>
      <c r="H239" s="1">
        <f>SUMIF('deals_closed '!D:D,A239,'deals_closed '!C:C)</f>
        <v>544437</v>
      </c>
      <c r="I239" s="1">
        <f>VLOOKUP(E239,'2018 commission structure'!$A$21:$I$24,9,FALSE)</f>
        <v>500000</v>
      </c>
      <c r="J239" s="1">
        <f t="shared" si="30"/>
        <v>625000</v>
      </c>
      <c r="K239" s="1">
        <f t="shared" si="31"/>
        <v>750000</v>
      </c>
      <c r="L239" s="1">
        <f t="shared" si="32"/>
        <v>1000000</v>
      </c>
      <c r="M239" s="16">
        <f t="shared" si="33"/>
        <v>1.0888739999999999</v>
      </c>
      <c r="N239" s="1" t="str">
        <f t="shared" si="34"/>
        <v>100-125%</v>
      </c>
      <c r="O239" s="1">
        <f>MIN($I239, $H239)*INDEX( '2018 commission structure'!$A$21:$I$24,
MATCH($E239,'2018 commission structure'!$A$21:$A$24,0),MATCH(O$1,'2018 commission structure'!$A$21:$I$21,0))</f>
        <v>50000</v>
      </c>
      <c r="P239" s="1">
        <f>IF($H239&gt;$I239, MIN($H239-$I239, J239-$I239)*
INDEX( '2018 commission structure'!$A$21:$I$24,
MATCH($E239,'2018 commission structure'!$A$21:$A$24, 0),
MATCH(P$1,'2018 commission structure'!$A$21:$I$21, 0)), 0)</f>
        <v>6665.55</v>
      </c>
      <c r="Q239" s="1">
        <f>IF($H239&gt;J239, MIN($H239-J239, K239-J239)*
INDEX( '2018 commission structure'!$A$21:$I$24,
MATCH($E239,'2018 commission structure'!$A$21:$A$24, 0),
MATCH(Q$1,'2018 commission structure'!$A$21:$I$21, 0)), 0)</f>
        <v>0</v>
      </c>
      <c r="R239" s="1">
        <f>IF($H239&gt;K239, MIN($H239-K239, L239-K239)*
INDEX( '2018 commission structure'!$A$21:$I$24,
MATCH($E239,'2018 commission structure'!$A$21:$A$24, 0),
MATCH(R$1,'2018 commission structure'!$A$21:$I$21, 0)), 0)</f>
        <v>0</v>
      </c>
      <c r="S239" s="1">
        <f>IF($H239&gt;L239, ($H239-L239)*
INDEX( '2018 commission structure'!$A$21:$I$24,
MATCH($E239,'2018 commission structure'!$A$21:$A$24, 0),
MATCH(S$1,'2018 commission structure'!$A$21:$I$21, 0)), 0)</f>
        <v>0</v>
      </c>
      <c r="T239" s="1">
        <f t="shared" si="35"/>
        <v>56665.55</v>
      </c>
      <c r="U239" s="1">
        <f t="shared" si="36"/>
        <v>86823.55</v>
      </c>
      <c r="V239" s="16">
        <f t="shared" si="37"/>
        <v>6.2706143667242351</v>
      </c>
      <c r="W239" s="1">
        <f>MIN(H239,I239)*INDEX('2018 commission structure'!$A$15:$J$18,MATCH(Calculations!$E299,'2018 commission structure'!$A$15:$A$18,0),MATCH(Calculations!W$1,'2018 commission structure'!$A$15:$J$15,0))</f>
        <v>75000</v>
      </c>
      <c r="X239" s="1">
        <f>IF($H239&gt;I239,MIN($H239-I239,J239-I239))*INDEX('2018 commission structure'!$A$15:$J$18,MATCH(Calculations!$E299,'2018 commission structure'!$A$15:$A$18,0),MATCH(Calculations!X$1,'2018 commission structure'!$A$15:$J$15,0))</f>
        <v>7998.66</v>
      </c>
      <c r="Y239" s="1">
        <f>IF($H239&gt;J239,MIN($H239-J239,K239-J239)*INDEX('2018 commission structure'!$A$15:$J$18,MATCH(Calculations!$E299,'2018 commission structure'!$A$15:$A$18,0),MATCH(Calculations!Y$1,'2018 commission structure'!$A$15:$J$15,0)),0)</f>
        <v>0</v>
      </c>
      <c r="Z239" s="1">
        <f>IF($H239&gt;K239,MIN($H239-K239,L239-K239)*INDEX('2018 commission structure'!$A$15:$J$18,MATCH(Calculations!$E299,'2018 commission structure'!$A$15:$A$18,0),MATCH(Calculations!Z$1,'2018 commission structure'!$A$15:$J$15,0)),0)</f>
        <v>0</v>
      </c>
      <c r="AA239" s="1">
        <f>IF($H239&gt;L239,($H239-L239)*INDEX('2018 commission structure'!$A$15:$J$18,MATCH(Calculations!$E299,'2018 commission structure'!$A$15:$A$18,0),MATCH(Calculations!AA$1,'2018 commission structure'!$A$15:$J$15,0)),0)</f>
        <v>0</v>
      </c>
      <c r="AB239" s="1">
        <f t="shared" si="38"/>
        <v>82998.66</v>
      </c>
      <c r="AC239" s="1">
        <f t="shared" si="39"/>
        <v>113156.66</v>
      </c>
    </row>
    <row r="240" spans="1:29" x14ac:dyDescent="0.3">
      <c r="A240" s="20">
        <v>5197585250</v>
      </c>
      <c r="B240" s="1" t="s">
        <v>1164</v>
      </c>
      <c r="C240" s="1" t="s">
        <v>1163</v>
      </c>
      <c r="D240" s="1" t="s">
        <v>22811</v>
      </c>
      <c r="E240" s="1" t="s">
        <v>3</v>
      </c>
      <c r="F240" s="1">
        <v>114163</v>
      </c>
      <c r="G240" s="2">
        <v>23</v>
      </c>
      <c r="H240" s="1">
        <f>SUMIF('deals_closed '!D:D,A240,'deals_closed '!C:C)</f>
        <v>816810</v>
      </c>
      <c r="I240" s="1">
        <f>VLOOKUP(E240,'2018 commission structure'!$A$21:$I$24,9,FALSE)</f>
        <v>750000</v>
      </c>
      <c r="J240" s="1">
        <f t="shared" si="30"/>
        <v>937500</v>
      </c>
      <c r="K240" s="1">
        <f t="shared" si="31"/>
        <v>1125000</v>
      </c>
      <c r="L240" s="1">
        <f t="shared" si="32"/>
        <v>1500000</v>
      </c>
      <c r="M240" s="16">
        <f t="shared" si="33"/>
        <v>1.08908</v>
      </c>
      <c r="N240" s="1" t="str">
        <f t="shared" si="34"/>
        <v>100-125%</v>
      </c>
      <c r="O240" s="1">
        <f>MIN($I240, $H240)*INDEX( '2018 commission structure'!$A$21:$I$24,
MATCH($E240,'2018 commission structure'!$A$21:$A$24,0),MATCH(O$1,'2018 commission structure'!$A$21:$I$21,0))</f>
        <v>112500</v>
      </c>
      <c r="P240" s="1">
        <f>IF($H240&gt;$I240, MIN($H240-$I240, J240-$I240)*
INDEX( '2018 commission structure'!$A$21:$I$24,
MATCH($E240,'2018 commission structure'!$A$21:$A$24, 0),
MATCH(P$1,'2018 commission structure'!$A$21:$I$21, 0)), 0)</f>
        <v>12693.9</v>
      </c>
      <c r="Q240" s="1">
        <f>IF($H240&gt;J240, MIN($H240-J240, K240-J240)*
INDEX( '2018 commission structure'!$A$21:$I$24,
MATCH($E240,'2018 commission structure'!$A$21:$A$24, 0),
MATCH(Q$1,'2018 commission structure'!$A$21:$I$21, 0)), 0)</f>
        <v>0</v>
      </c>
      <c r="R240" s="1">
        <f>IF($H240&gt;K240, MIN($H240-K240, L240-K240)*
INDEX( '2018 commission structure'!$A$21:$I$24,
MATCH($E240,'2018 commission structure'!$A$21:$A$24, 0),
MATCH(R$1,'2018 commission structure'!$A$21:$I$21, 0)), 0)</f>
        <v>0</v>
      </c>
      <c r="S240" s="1">
        <f>IF($H240&gt;L240, ($H240-L240)*
INDEX( '2018 commission structure'!$A$21:$I$24,
MATCH($E240,'2018 commission structure'!$A$21:$A$24, 0),
MATCH(S$1,'2018 commission structure'!$A$21:$I$21, 0)), 0)</f>
        <v>0</v>
      </c>
      <c r="T240" s="1">
        <f t="shared" si="35"/>
        <v>125193.9</v>
      </c>
      <c r="U240" s="1">
        <f t="shared" si="36"/>
        <v>239356.9</v>
      </c>
      <c r="V240" s="16">
        <f t="shared" si="37"/>
        <v>3.412519129383778</v>
      </c>
      <c r="W240" s="1">
        <f>MIN(H240,I240)*INDEX('2018 commission structure'!$A$15:$J$18,MATCH(Calculations!$E404,'2018 commission structure'!$A$15:$A$18,0),MATCH(Calculations!W$1,'2018 commission structure'!$A$15:$J$15,0))</f>
        <v>112500</v>
      </c>
      <c r="X240" s="1">
        <f>IF($H240&gt;I240,MIN($H240-I240,J240-I240))*INDEX('2018 commission structure'!$A$15:$J$18,MATCH(Calculations!$E404,'2018 commission structure'!$A$15:$A$18,0),MATCH(Calculations!X$1,'2018 commission structure'!$A$15:$J$15,0))</f>
        <v>14698.2</v>
      </c>
      <c r="Y240" s="1">
        <f>IF($H240&gt;J240,MIN($H240-J240,K240-J240)*INDEX('2018 commission structure'!$A$15:$J$18,MATCH(Calculations!$E404,'2018 commission structure'!$A$15:$A$18,0),MATCH(Calculations!Y$1,'2018 commission structure'!$A$15:$J$15,0)),0)</f>
        <v>0</v>
      </c>
      <c r="Z240" s="1">
        <f>IF($H240&gt;K240,MIN($H240-K240,L240-K240)*INDEX('2018 commission structure'!$A$15:$J$18,MATCH(Calculations!$E404,'2018 commission structure'!$A$15:$A$18,0),MATCH(Calculations!Z$1,'2018 commission structure'!$A$15:$J$15,0)),0)</f>
        <v>0</v>
      </c>
      <c r="AA240" s="1">
        <f>IF($H240&gt;L240,($H240-L240)*INDEX('2018 commission structure'!$A$15:$J$18,MATCH(Calculations!$E404,'2018 commission structure'!$A$15:$A$18,0),MATCH(Calculations!AA$1,'2018 commission structure'!$A$15:$J$15,0)),0)</f>
        <v>0</v>
      </c>
      <c r="AB240" s="1">
        <f t="shared" si="38"/>
        <v>127198.2</v>
      </c>
      <c r="AC240" s="1">
        <f t="shared" si="39"/>
        <v>241361.2</v>
      </c>
    </row>
    <row r="241" spans="1:29" x14ac:dyDescent="0.3">
      <c r="A241" s="20">
        <v>923191143</v>
      </c>
      <c r="B241" s="1" t="s">
        <v>1168</v>
      </c>
      <c r="C241" s="1" t="s">
        <v>1167</v>
      </c>
      <c r="D241" s="1" t="s">
        <v>23241</v>
      </c>
      <c r="E241" s="1" t="s">
        <v>0</v>
      </c>
      <c r="F241" s="1">
        <v>53354</v>
      </c>
      <c r="G241" s="2">
        <v>15</v>
      </c>
      <c r="H241" s="1">
        <f>SUMIF('deals_closed '!D:D,A241,'deals_closed '!C:C)</f>
        <v>488228</v>
      </c>
      <c r="I241" s="1">
        <f>VLOOKUP(E241,'2018 commission structure'!$A$21:$I$24,9,FALSE)</f>
        <v>600000</v>
      </c>
      <c r="J241" s="1">
        <f t="shared" si="30"/>
        <v>750000</v>
      </c>
      <c r="K241" s="1">
        <f t="shared" si="31"/>
        <v>900000</v>
      </c>
      <c r="L241" s="1">
        <f t="shared" si="32"/>
        <v>1200000</v>
      </c>
      <c r="M241" s="16">
        <f t="shared" si="33"/>
        <v>0.81371333333333329</v>
      </c>
      <c r="N241" s="1" t="str">
        <f t="shared" si="34"/>
        <v>0-100%</v>
      </c>
      <c r="O241" s="1">
        <f>MIN($I241, $H241)*INDEX( '2018 commission structure'!$A$21:$I$24,
MATCH($E241,'2018 commission structure'!$A$21:$A$24,0),MATCH(O$1,'2018 commission structure'!$A$21:$I$21,0))</f>
        <v>63469.64</v>
      </c>
      <c r="P241" s="1">
        <f>IF($H241&gt;$I241, MIN($H241-$I241, J241-$I241)*
INDEX( '2018 commission structure'!$A$21:$I$24,
MATCH($E241,'2018 commission structure'!$A$21:$A$24, 0),
MATCH(P$1,'2018 commission structure'!$A$21:$I$21, 0)), 0)</f>
        <v>0</v>
      </c>
      <c r="Q241" s="1">
        <f>IF($H241&gt;J241, MIN($H241-J241, K241-J241)*
INDEX( '2018 commission structure'!$A$21:$I$24,
MATCH($E241,'2018 commission structure'!$A$21:$A$24, 0),
MATCH(Q$1,'2018 commission structure'!$A$21:$I$21, 0)), 0)</f>
        <v>0</v>
      </c>
      <c r="R241" s="1">
        <f>IF($H241&gt;K241, MIN($H241-K241, L241-K241)*
INDEX( '2018 commission structure'!$A$21:$I$24,
MATCH($E241,'2018 commission structure'!$A$21:$A$24, 0),
MATCH(R$1,'2018 commission structure'!$A$21:$I$21, 0)), 0)</f>
        <v>0</v>
      </c>
      <c r="S241" s="1">
        <f>IF($H241&gt;L241, ($H241-L241)*
INDEX( '2018 commission structure'!$A$21:$I$24,
MATCH($E241,'2018 commission structure'!$A$21:$A$24, 0),
MATCH(S$1,'2018 commission structure'!$A$21:$I$21, 0)), 0)</f>
        <v>0</v>
      </c>
      <c r="T241" s="1">
        <f t="shared" si="35"/>
        <v>63469.64</v>
      </c>
      <c r="U241" s="1">
        <f t="shared" si="36"/>
        <v>116823.64</v>
      </c>
      <c r="V241" s="16">
        <f t="shared" si="37"/>
        <v>4.1791883902949776</v>
      </c>
      <c r="W241" s="1">
        <f>MIN(H241,I241)*INDEX('2018 commission structure'!$A$15:$J$18,MATCH(Calculations!$E402,'2018 commission structure'!$A$15:$A$18,0),MATCH(Calculations!W$1,'2018 commission structure'!$A$15:$J$15,0))</f>
        <v>58587.360000000001</v>
      </c>
      <c r="X241" s="1">
        <f>IF($H241&gt;I241,MIN($H241-I241,J241-I241))*INDEX('2018 commission structure'!$A$15:$J$18,MATCH(Calculations!$E402,'2018 commission structure'!$A$15:$A$18,0),MATCH(Calculations!X$1,'2018 commission structure'!$A$15:$J$15,0))</f>
        <v>0</v>
      </c>
      <c r="Y241" s="1">
        <f>IF($H241&gt;J241,MIN($H241-J241,K241-J241)*INDEX('2018 commission structure'!$A$15:$J$18,MATCH(Calculations!$E402,'2018 commission structure'!$A$15:$A$18,0),MATCH(Calculations!Y$1,'2018 commission structure'!$A$15:$J$15,0)),0)</f>
        <v>0</v>
      </c>
      <c r="Z241" s="1">
        <f>IF($H241&gt;K241,MIN($H241-K241,L241-K241)*INDEX('2018 commission structure'!$A$15:$J$18,MATCH(Calculations!$E402,'2018 commission structure'!$A$15:$A$18,0),MATCH(Calculations!Z$1,'2018 commission structure'!$A$15:$J$15,0)),0)</f>
        <v>0</v>
      </c>
      <c r="AA241" s="1">
        <f>IF($H241&gt;L241,($H241-L241)*INDEX('2018 commission structure'!$A$15:$J$18,MATCH(Calculations!$E402,'2018 commission structure'!$A$15:$A$18,0),MATCH(Calculations!AA$1,'2018 commission structure'!$A$15:$J$15,0)),0)</f>
        <v>0</v>
      </c>
      <c r="AB241" s="1">
        <f t="shared" si="38"/>
        <v>58587.360000000001</v>
      </c>
      <c r="AC241" s="1">
        <f t="shared" si="39"/>
        <v>111941.36</v>
      </c>
    </row>
    <row r="242" spans="1:29" x14ac:dyDescent="0.3">
      <c r="A242" s="20">
        <v>6776868107</v>
      </c>
      <c r="B242" s="1" t="s">
        <v>973</v>
      </c>
      <c r="C242" s="1" t="s">
        <v>972</v>
      </c>
      <c r="D242" s="1" t="s">
        <v>22670</v>
      </c>
      <c r="E242" s="1" t="s">
        <v>3</v>
      </c>
      <c r="F242" s="1">
        <v>86367</v>
      </c>
      <c r="G242" s="2">
        <v>19</v>
      </c>
      <c r="H242" s="1">
        <f>SUMIF('deals_closed '!D:D,A242,'deals_closed '!C:C)</f>
        <v>620798</v>
      </c>
      <c r="I242" s="1">
        <f>VLOOKUP(E242,'2018 commission structure'!$A$21:$I$24,9,FALSE)</f>
        <v>750000</v>
      </c>
      <c r="J242" s="1">
        <f t="shared" si="30"/>
        <v>937500</v>
      </c>
      <c r="K242" s="1">
        <f t="shared" si="31"/>
        <v>1125000</v>
      </c>
      <c r="L242" s="1">
        <f t="shared" si="32"/>
        <v>1500000</v>
      </c>
      <c r="M242" s="16">
        <f t="shared" si="33"/>
        <v>0.82773066666666661</v>
      </c>
      <c r="N242" s="1" t="str">
        <f t="shared" si="34"/>
        <v>0-100%</v>
      </c>
      <c r="O242" s="1">
        <f>MIN($I242, $H242)*INDEX( '2018 commission structure'!$A$21:$I$24,
MATCH($E242,'2018 commission structure'!$A$21:$A$24,0),MATCH(O$1,'2018 commission structure'!$A$21:$I$21,0))</f>
        <v>93119.7</v>
      </c>
      <c r="P242" s="1">
        <f>IF($H242&gt;$I242, MIN($H242-$I242, J242-$I242)*
INDEX( '2018 commission structure'!$A$21:$I$24,
MATCH($E242,'2018 commission structure'!$A$21:$A$24, 0),
MATCH(P$1,'2018 commission structure'!$A$21:$I$21, 0)), 0)</f>
        <v>0</v>
      </c>
      <c r="Q242" s="1">
        <f>IF($H242&gt;J242, MIN($H242-J242, K242-J242)*
INDEX( '2018 commission structure'!$A$21:$I$24,
MATCH($E242,'2018 commission structure'!$A$21:$A$24, 0),
MATCH(Q$1,'2018 commission structure'!$A$21:$I$21, 0)), 0)</f>
        <v>0</v>
      </c>
      <c r="R242" s="1">
        <f>IF($H242&gt;K242, MIN($H242-K242, L242-K242)*
INDEX( '2018 commission structure'!$A$21:$I$24,
MATCH($E242,'2018 commission structure'!$A$21:$A$24, 0),
MATCH(R$1,'2018 commission structure'!$A$21:$I$21, 0)), 0)</f>
        <v>0</v>
      </c>
      <c r="S242" s="1">
        <f>IF($H242&gt;L242, ($H242-L242)*
INDEX( '2018 commission structure'!$A$21:$I$24,
MATCH($E242,'2018 commission structure'!$A$21:$A$24, 0),
MATCH(S$1,'2018 commission structure'!$A$21:$I$21, 0)), 0)</f>
        <v>0</v>
      </c>
      <c r="T242" s="1">
        <f t="shared" si="35"/>
        <v>93119.7</v>
      </c>
      <c r="U242" s="1">
        <f t="shared" si="36"/>
        <v>179486.7</v>
      </c>
      <c r="V242" s="16">
        <f t="shared" si="37"/>
        <v>3.4587409540651199</v>
      </c>
      <c r="W242" s="1">
        <f>MIN(H242,I242)*INDEX('2018 commission structure'!$A$15:$J$18,MATCH(Calculations!$E505,'2018 commission structure'!$A$15:$A$18,0),MATCH(Calculations!W$1,'2018 commission structure'!$A$15:$J$15,0))</f>
        <v>93119.7</v>
      </c>
      <c r="X242" s="1">
        <f>IF($H242&gt;I242,MIN($H242-I242,J242-I242))*INDEX('2018 commission structure'!$A$15:$J$18,MATCH(Calculations!$E505,'2018 commission structure'!$A$15:$A$18,0),MATCH(Calculations!X$1,'2018 commission structure'!$A$15:$J$15,0))</f>
        <v>0</v>
      </c>
      <c r="Y242" s="1">
        <f>IF($H242&gt;J242,MIN($H242-J242,K242-J242)*INDEX('2018 commission structure'!$A$15:$J$18,MATCH(Calculations!$E505,'2018 commission structure'!$A$15:$A$18,0),MATCH(Calculations!Y$1,'2018 commission structure'!$A$15:$J$15,0)),0)</f>
        <v>0</v>
      </c>
      <c r="Z242" s="1">
        <f>IF($H242&gt;K242,MIN($H242-K242,L242-K242)*INDEX('2018 commission structure'!$A$15:$J$18,MATCH(Calculations!$E505,'2018 commission structure'!$A$15:$A$18,0),MATCH(Calculations!Z$1,'2018 commission structure'!$A$15:$J$15,0)),0)</f>
        <v>0</v>
      </c>
      <c r="AA242" s="1">
        <f>IF($H242&gt;L242,($H242-L242)*INDEX('2018 commission structure'!$A$15:$J$18,MATCH(Calculations!$E505,'2018 commission structure'!$A$15:$A$18,0),MATCH(Calculations!AA$1,'2018 commission structure'!$A$15:$J$15,0)),0)</f>
        <v>0</v>
      </c>
      <c r="AB242" s="1">
        <f t="shared" si="38"/>
        <v>93119.7</v>
      </c>
      <c r="AC242" s="1">
        <f t="shared" si="39"/>
        <v>179486.7</v>
      </c>
    </row>
    <row r="243" spans="1:29" x14ac:dyDescent="0.3">
      <c r="A243" s="20">
        <v>7473861379</v>
      </c>
      <c r="B243" s="1" t="s">
        <v>743</v>
      </c>
      <c r="C243" s="1" t="s">
        <v>742</v>
      </c>
      <c r="D243" s="1" t="s">
        <v>22588</v>
      </c>
      <c r="E243" s="1" t="s">
        <v>3</v>
      </c>
      <c r="F243" s="1">
        <v>89176</v>
      </c>
      <c r="G243" s="2">
        <v>22</v>
      </c>
      <c r="H243" s="1">
        <f>SUMIF('deals_closed '!D:D,A243,'deals_closed '!C:C)</f>
        <v>817155</v>
      </c>
      <c r="I243" s="1">
        <f>VLOOKUP(E243,'2018 commission structure'!$A$21:$I$24,9,FALSE)</f>
        <v>750000</v>
      </c>
      <c r="J243" s="1">
        <f t="shared" si="30"/>
        <v>937500</v>
      </c>
      <c r="K243" s="1">
        <f t="shared" si="31"/>
        <v>1125000</v>
      </c>
      <c r="L243" s="1">
        <f t="shared" si="32"/>
        <v>1500000</v>
      </c>
      <c r="M243" s="16">
        <f t="shared" si="33"/>
        <v>1.08954</v>
      </c>
      <c r="N243" s="1" t="str">
        <f t="shared" si="34"/>
        <v>100-125%</v>
      </c>
      <c r="O243" s="1">
        <f>MIN($I243, $H243)*INDEX( '2018 commission structure'!$A$21:$I$24,
MATCH($E243,'2018 commission structure'!$A$21:$A$24,0),MATCH(O$1,'2018 commission structure'!$A$21:$I$21,0))</f>
        <v>112500</v>
      </c>
      <c r="P243" s="1">
        <f>IF($H243&gt;$I243, MIN($H243-$I243, J243-$I243)*
INDEX( '2018 commission structure'!$A$21:$I$24,
MATCH($E243,'2018 commission structure'!$A$21:$A$24, 0),
MATCH(P$1,'2018 commission structure'!$A$21:$I$21, 0)), 0)</f>
        <v>12759.45</v>
      </c>
      <c r="Q243" s="1">
        <f>IF($H243&gt;J243, MIN($H243-J243, K243-J243)*
INDEX( '2018 commission structure'!$A$21:$I$24,
MATCH($E243,'2018 commission structure'!$A$21:$A$24, 0),
MATCH(Q$1,'2018 commission structure'!$A$21:$I$21, 0)), 0)</f>
        <v>0</v>
      </c>
      <c r="R243" s="1">
        <f>IF($H243&gt;K243, MIN($H243-K243, L243-K243)*
INDEX( '2018 commission structure'!$A$21:$I$24,
MATCH($E243,'2018 commission structure'!$A$21:$A$24, 0),
MATCH(R$1,'2018 commission structure'!$A$21:$I$21, 0)), 0)</f>
        <v>0</v>
      </c>
      <c r="S243" s="1">
        <f>IF($H243&gt;L243, ($H243-L243)*
INDEX( '2018 commission structure'!$A$21:$I$24,
MATCH($E243,'2018 commission structure'!$A$21:$A$24, 0),
MATCH(S$1,'2018 commission structure'!$A$21:$I$21, 0)), 0)</f>
        <v>0</v>
      </c>
      <c r="T243" s="1">
        <f t="shared" si="35"/>
        <v>125259.45</v>
      </c>
      <c r="U243" s="1">
        <f t="shared" si="36"/>
        <v>214435.45</v>
      </c>
      <c r="V243" s="16">
        <f t="shared" si="37"/>
        <v>3.8107271908632643</v>
      </c>
      <c r="W243" s="1">
        <f>MIN(H243,I243)*INDEX('2018 commission structure'!$A$15:$J$18,MATCH(Calculations!$E623,'2018 commission structure'!$A$15:$A$18,0),MATCH(Calculations!W$1,'2018 commission structure'!$A$15:$J$15,0))</f>
        <v>112500</v>
      </c>
      <c r="X243" s="1">
        <f>IF($H243&gt;I243,MIN($H243-I243,J243-I243))*INDEX('2018 commission structure'!$A$15:$J$18,MATCH(Calculations!$E623,'2018 commission structure'!$A$15:$A$18,0),MATCH(Calculations!X$1,'2018 commission structure'!$A$15:$J$15,0))</f>
        <v>14774.1</v>
      </c>
      <c r="Y243" s="1">
        <f>IF($H243&gt;J243,MIN($H243-J243,K243-J243)*INDEX('2018 commission structure'!$A$15:$J$18,MATCH(Calculations!$E623,'2018 commission structure'!$A$15:$A$18,0),MATCH(Calculations!Y$1,'2018 commission structure'!$A$15:$J$15,0)),0)</f>
        <v>0</v>
      </c>
      <c r="Z243" s="1">
        <f>IF($H243&gt;K243,MIN($H243-K243,L243-K243)*INDEX('2018 commission structure'!$A$15:$J$18,MATCH(Calculations!$E623,'2018 commission structure'!$A$15:$A$18,0),MATCH(Calculations!Z$1,'2018 commission structure'!$A$15:$J$15,0)),0)</f>
        <v>0</v>
      </c>
      <c r="AA243" s="1">
        <f>IF($H243&gt;L243,($H243-L243)*INDEX('2018 commission structure'!$A$15:$J$18,MATCH(Calculations!$E623,'2018 commission structure'!$A$15:$A$18,0),MATCH(Calculations!AA$1,'2018 commission structure'!$A$15:$J$15,0)),0)</f>
        <v>0</v>
      </c>
      <c r="AB243" s="1">
        <f t="shared" si="38"/>
        <v>127274.1</v>
      </c>
      <c r="AC243" s="1">
        <f t="shared" si="39"/>
        <v>216450.1</v>
      </c>
    </row>
    <row r="244" spans="1:29" x14ac:dyDescent="0.3">
      <c r="A244" s="20">
        <v>594961432</v>
      </c>
      <c r="B244" s="1" t="s">
        <v>226</v>
      </c>
      <c r="C244" s="1" t="s">
        <v>225</v>
      </c>
      <c r="D244" s="1" t="s">
        <v>23271</v>
      </c>
      <c r="E244" s="1" t="s">
        <v>3</v>
      </c>
      <c r="F244" s="1">
        <v>90375</v>
      </c>
      <c r="G244" s="2">
        <v>21</v>
      </c>
      <c r="H244" s="1">
        <f>SUMIF('deals_closed '!D:D,A244,'deals_closed '!C:C)</f>
        <v>698575</v>
      </c>
      <c r="I244" s="1">
        <f>VLOOKUP(E244,'2018 commission structure'!$A$21:$I$24,9,FALSE)</f>
        <v>750000</v>
      </c>
      <c r="J244" s="1">
        <f t="shared" si="30"/>
        <v>937500</v>
      </c>
      <c r="K244" s="1">
        <f t="shared" si="31"/>
        <v>1125000</v>
      </c>
      <c r="L244" s="1">
        <f t="shared" si="32"/>
        <v>1500000</v>
      </c>
      <c r="M244" s="16">
        <f t="shared" si="33"/>
        <v>0.93143333333333334</v>
      </c>
      <c r="N244" s="1" t="str">
        <f t="shared" si="34"/>
        <v>0-100%</v>
      </c>
      <c r="O244" s="1">
        <f>MIN($I244, $H244)*INDEX( '2018 commission structure'!$A$21:$I$24,
MATCH($E244,'2018 commission structure'!$A$21:$A$24,0),MATCH(O$1,'2018 commission structure'!$A$21:$I$21,0))</f>
        <v>104786.25</v>
      </c>
      <c r="P244" s="1">
        <f>IF($H244&gt;$I244, MIN($H244-$I244, J244-$I244)*
INDEX( '2018 commission structure'!$A$21:$I$24,
MATCH($E244,'2018 commission structure'!$A$21:$A$24, 0),
MATCH(P$1,'2018 commission structure'!$A$21:$I$21, 0)), 0)</f>
        <v>0</v>
      </c>
      <c r="Q244" s="1">
        <f>IF($H244&gt;J244, MIN($H244-J244, K244-J244)*
INDEX( '2018 commission structure'!$A$21:$I$24,
MATCH($E244,'2018 commission structure'!$A$21:$A$24, 0),
MATCH(Q$1,'2018 commission structure'!$A$21:$I$21, 0)), 0)</f>
        <v>0</v>
      </c>
      <c r="R244" s="1">
        <f>IF($H244&gt;K244, MIN($H244-K244, L244-K244)*
INDEX( '2018 commission structure'!$A$21:$I$24,
MATCH($E244,'2018 commission structure'!$A$21:$A$24, 0),
MATCH(R$1,'2018 commission structure'!$A$21:$I$21, 0)), 0)</f>
        <v>0</v>
      </c>
      <c r="S244" s="1">
        <f>IF($H244&gt;L244, ($H244-L244)*
INDEX( '2018 commission structure'!$A$21:$I$24,
MATCH($E244,'2018 commission structure'!$A$21:$A$24, 0),
MATCH(S$1,'2018 commission structure'!$A$21:$I$21, 0)), 0)</f>
        <v>0</v>
      </c>
      <c r="T244" s="1">
        <f t="shared" si="35"/>
        <v>104786.25</v>
      </c>
      <c r="U244" s="1">
        <f t="shared" si="36"/>
        <v>195161.25</v>
      </c>
      <c r="V244" s="16">
        <f t="shared" si="37"/>
        <v>3.5794759461727161</v>
      </c>
      <c r="W244" s="1">
        <f>MIN(H244,I244)*INDEX('2018 commission structure'!$A$15:$J$18,MATCH(Calculations!$E889,'2018 commission structure'!$A$15:$A$18,0),MATCH(Calculations!W$1,'2018 commission structure'!$A$15:$J$15,0))</f>
        <v>83829</v>
      </c>
      <c r="X244" s="1">
        <f>IF($H244&gt;I244,MIN($H244-I244,J244-I244))*INDEX('2018 commission structure'!$A$15:$J$18,MATCH(Calculations!$E889,'2018 commission structure'!$A$15:$A$18,0),MATCH(Calculations!X$1,'2018 commission structure'!$A$15:$J$15,0))</f>
        <v>0</v>
      </c>
      <c r="Y244" s="1">
        <f>IF($H244&gt;J244,MIN($H244-J244,K244-J244)*INDEX('2018 commission structure'!$A$15:$J$18,MATCH(Calculations!$E889,'2018 commission structure'!$A$15:$A$18,0),MATCH(Calculations!Y$1,'2018 commission structure'!$A$15:$J$15,0)),0)</f>
        <v>0</v>
      </c>
      <c r="Z244" s="1">
        <f>IF($H244&gt;K244,MIN($H244-K244,L244-K244)*INDEX('2018 commission structure'!$A$15:$J$18,MATCH(Calculations!$E889,'2018 commission structure'!$A$15:$A$18,0),MATCH(Calculations!Z$1,'2018 commission structure'!$A$15:$J$15,0)),0)</f>
        <v>0</v>
      </c>
      <c r="AA244" s="1">
        <f>IF($H244&gt;L244,($H244-L244)*INDEX('2018 commission structure'!$A$15:$J$18,MATCH(Calculations!$E889,'2018 commission structure'!$A$15:$A$18,0),MATCH(Calculations!AA$1,'2018 commission structure'!$A$15:$J$15,0)),0)</f>
        <v>0</v>
      </c>
      <c r="AB244" s="1">
        <f t="shared" si="38"/>
        <v>83829</v>
      </c>
      <c r="AC244" s="1">
        <f t="shared" si="39"/>
        <v>174204</v>
      </c>
    </row>
    <row r="245" spans="1:29" x14ac:dyDescent="0.3">
      <c r="A245" s="20">
        <v>4075444457</v>
      </c>
      <c r="B245" s="1" t="s">
        <v>364</v>
      </c>
      <c r="C245" s="1" t="s">
        <v>363</v>
      </c>
      <c r="D245" s="1" t="s">
        <v>22931</v>
      </c>
      <c r="E245" s="1" t="s">
        <v>3</v>
      </c>
      <c r="F245" s="1">
        <v>91957</v>
      </c>
      <c r="G245" s="2">
        <v>22</v>
      </c>
      <c r="H245" s="1">
        <f>SUMIF('deals_closed '!D:D,A245,'deals_closed '!C:C)</f>
        <v>817460</v>
      </c>
      <c r="I245" s="1">
        <f>VLOOKUP(E245,'2018 commission structure'!$A$21:$I$24,9,FALSE)</f>
        <v>750000</v>
      </c>
      <c r="J245" s="1">
        <f t="shared" si="30"/>
        <v>937500</v>
      </c>
      <c r="K245" s="1">
        <f t="shared" si="31"/>
        <v>1125000</v>
      </c>
      <c r="L245" s="1">
        <f t="shared" si="32"/>
        <v>1500000</v>
      </c>
      <c r="M245" s="16">
        <f t="shared" si="33"/>
        <v>1.0899466666666666</v>
      </c>
      <c r="N245" s="1" t="str">
        <f t="shared" si="34"/>
        <v>100-125%</v>
      </c>
      <c r="O245" s="1">
        <f>MIN($I245, $H245)*INDEX( '2018 commission structure'!$A$21:$I$24,
MATCH($E245,'2018 commission structure'!$A$21:$A$24,0),MATCH(O$1,'2018 commission structure'!$A$21:$I$21,0))</f>
        <v>112500</v>
      </c>
      <c r="P245" s="1">
        <f>IF($H245&gt;$I245, MIN($H245-$I245, J245-$I245)*
INDEX( '2018 commission structure'!$A$21:$I$24,
MATCH($E245,'2018 commission structure'!$A$21:$A$24, 0),
MATCH(P$1,'2018 commission structure'!$A$21:$I$21, 0)), 0)</f>
        <v>12817.4</v>
      </c>
      <c r="Q245" s="1">
        <f>IF($H245&gt;J245, MIN($H245-J245, K245-J245)*
INDEX( '2018 commission structure'!$A$21:$I$24,
MATCH($E245,'2018 commission structure'!$A$21:$A$24, 0),
MATCH(Q$1,'2018 commission structure'!$A$21:$I$21, 0)), 0)</f>
        <v>0</v>
      </c>
      <c r="R245" s="1">
        <f>IF($H245&gt;K245, MIN($H245-K245, L245-K245)*
INDEX( '2018 commission structure'!$A$21:$I$24,
MATCH($E245,'2018 commission structure'!$A$21:$A$24, 0),
MATCH(R$1,'2018 commission structure'!$A$21:$I$21, 0)), 0)</f>
        <v>0</v>
      </c>
      <c r="S245" s="1">
        <f>IF($H245&gt;L245, ($H245-L245)*
INDEX( '2018 commission structure'!$A$21:$I$24,
MATCH($E245,'2018 commission structure'!$A$21:$A$24, 0),
MATCH(S$1,'2018 commission structure'!$A$21:$I$21, 0)), 0)</f>
        <v>0</v>
      </c>
      <c r="T245" s="1">
        <f t="shared" si="35"/>
        <v>125317.4</v>
      </c>
      <c r="U245" s="1">
        <f t="shared" si="36"/>
        <v>217274.4</v>
      </c>
      <c r="V245" s="16">
        <f t="shared" si="37"/>
        <v>3.7623392355473082</v>
      </c>
      <c r="W245" s="1">
        <f>MIN(H245,I245)*INDEX('2018 commission structure'!$A$15:$J$18,MATCH(Calculations!$E818,'2018 commission structure'!$A$15:$A$18,0),MATCH(Calculations!W$1,'2018 commission structure'!$A$15:$J$15,0))</f>
        <v>112500</v>
      </c>
      <c r="X245" s="1">
        <f>IF($H245&gt;I245,MIN($H245-I245,J245-I245))*INDEX('2018 commission structure'!$A$15:$J$18,MATCH(Calculations!$E818,'2018 commission structure'!$A$15:$A$18,0),MATCH(Calculations!X$1,'2018 commission structure'!$A$15:$J$15,0))</f>
        <v>12142.8</v>
      </c>
      <c r="Y245" s="1">
        <f>IF($H245&gt;J245,MIN($H245-J245,K245-J245)*INDEX('2018 commission structure'!$A$15:$J$18,MATCH(Calculations!$E818,'2018 commission structure'!$A$15:$A$18,0),MATCH(Calculations!Y$1,'2018 commission structure'!$A$15:$J$15,0)),0)</f>
        <v>0</v>
      </c>
      <c r="Z245" s="1">
        <f>IF($H245&gt;K245,MIN($H245-K245,L245-K245)*INDEX('2018 commission structure'!$A$15:$J$18,MATCH(Calculations!$E818,'2018 commission structure'!$A$15:$A$18,0),MATCH(Calculations!Z$1,'2018 commission structure'!$A$15:$J$15,0)),0)</f>
        <v>0</v>
      </c>
      <c r="AA245" s="1">
        <f>IF($H245&gt;L245,($H245-L245)*INDEX('2018 commission structure'!$A$15:$J$18,MATCH(Calculations!$E818,'2018 commission structure'!$A$15:$A$18,0),MATCH(Calculations!AA$1,'2018 commission structure'!$A$15:$J$15,0)),0)</f>
        <v>0</v>
      </c>
      <c r="AB245" s="1">
        <f t="shared" si="38"/>
        <v>124642.8</v>
      </c>
      <c r="AC245" s="1">
        <f t="shared" si="39"/>
        <v>216599.8</v>
      </c>
    </row>
    <row r="246" spans="1:29" x14ac:dyDescent="0.3">
      <c r="A246" s="20">
        <v>4649590612</v>
      </c>
      <c r="B246" s="1" t="s">
        <v>354</v>
      </c>
      <c r="C246" s="1" t="s">
        <v>353</v>
      </c>
      <c r="D246" s="1" t="s">
        <v>22871</v>
      </c>
      <c r="E246" s="1" t="s">
        <v>0</v>
      </c>
      <c r="F246" s="1">
        <v>73006</v>
      </c>
      <c r="G246" s="2">
        <v>17</v>
      </c>
      <c r="H246" s="1">
        <f>SUMIF('deals_closed '!D:D,A246,'deals_closed '!C:C)</f>
        <v>528881</v>
      </c>
      <c r="I246" s="1">
        <f>VLOOKUP(E246,'2018 commission structure'!$A$21:$I$24,9,FALSE)</f>
        <v>600000</v>
      </c>
      <c r="J246" s="1">
        <f t="shared" si="30"/>
        <v>750000</v>
      </c>
      <c r="K246" s="1">
        <f t="shared" si="31"/>
        <v>900000</v>
      </c>
      <c r="L246" s="1">
        <f t="shared" si="32"/>
        <v>1200000</v>
      </c>
      <c r="M246" s="16">
        <f t="shared" si="33"/>
        <v>0.8814683333333333</v>
      </c>
      <c r="N246" s="1" t="str">
        <f t="shared" si="34"/>
        <v>0-100%</v>
      </c>
      <c r="O246" s="1">
        <f>MIN($I246, $H246)*INDEX( '2018 commission structure'!$A$21:$I$24,
MATCH($E246,'2018 commission structure'!$A$21:$A$24,0),MATCH(O$1,'2018 commission structure'!$A$21:$I$21,0))</f>
        <v>68754.53</v>
      </c>
      <c r="P246" s="1">
        <f>IF($H246&gt;$I246, MIN($H246-$I246, J246-$I246)*
INDEX( '2018 commission structure'!$A$21:$I$24,
MATCH($E246,'2018 commission structure'!$A$21:$A$24, 0),
MATCH(P$1,'2018 commission structure'!$A$21:$I$21, 0)), 0)</f>
        <v>0</v>
      </c>
      <c r="Q246" s="1">
        <f>IF($H246&gt;J246, MIN($H246-J246, K246-J246)*
INDEX( '2018 commission structure'!$A$21:$I$24,
MATCH($E246,'2018 commission structure'!$A$21:$A$24, 0),
MATCH(Q$1,'2018 commission structure'!$A$21:$I$21, 0)), 0)</f>
        <v>0</v>
      </c>
      <c r="R246" s="1">
        <f>IF($H246&gt;K246, MIN($H246-K246, L246-K246)*
INDEX( '2018 commission structure'!$A$21:$I$24,
MATCH($E246,'2018 commission structure'!$A$21:$A$24, 0),
MATCH(R$1,'2018 commission structure'!$A$21:$I$21, 0)), 0)</f>
        <v>0</v>
      </c>
      <c r="S246" s="1">
        <f>IF($H246&gt;L246, ($H246-L246)*
INDEX( '2018 commission structure'!$A$21:$I$24,
MATCH($E246,'2018 commission structure'!$A$21:$A$24, 0),
MATCH(S$1,'2018 commission structure'!$A$21:$I$21, 0)), 0)</f>
        <v>0</v>
      </c>
      <c r="T246" s="1">
        <f t="shared" si="35"/>
        <v>68754.53</v>
      </c>
      <c r="U246" s="1">
        <f t="shared" si="36"/>
        <v>141760.53</v>
      </c>
      <c r="V246" s="16">
        <f t="shared" si="37"/>
        <v>3.7308057468464599</v>
      </c>
      <c r="W246" s="1">
        <f>MIN(H246,I246)*INDEX('2018 commission structure'!$A$15:$J$18,MATCH(Calculations!$E823,'2018 commission structure'!$A$15:$A$18,0),MATCH(Calculations!W$1,'2018 commission structure'!$A$15:$J$15,0))</f>
        <v>79332.149999999994</v>
      </c>
      <c r="X246" s="1">
        <f>IF($H246&gt;I246,MIN($H246-I246,J246-I246))*INDEX('2018 commission structure'!$A$15:$J$18,MATCH(Calculations!$E823,'2018 commission structure'!$A$15:$A$18,0),MATCH(Calculations!X$1,'2018 commission structure'!$A$15:$J$15,0))</f>
        <v>0</v>
      </c>
      <c r="Y246" s="1">
        <f>IF($H246&gt;J246,MIN($H246-J246,K246-J246)*INDEX('2018 commission structure'!$A$15:$J$18,MATCH(Calculations!$E823,'2018 commission structure'!$A$15:$A$18,0),MATCH(Calculations!Y$1,'2018 commission structure'!$A$15:$J$15,0)),0)</f>
        <v>0</v>
      </c>
      <c r="Z246" s="1">
        <f>IF($H246&gt;K246,MIN($H246-K246,L246-K246)*INDEX('2018 commission structure'!$A$15:$J$18,MATCH(Calculations!$E823,'2018 commission structure'!$A$15:$A$18,0),MATCH(Calculations!Z$1,'2018 commission structure'!$A$15:$J$15,0)),0)</f>
        <v>0</v>
      </c>
      <c r="AA246" s="1">
        <f>IF($H246&gt;L246,($H246-L246)*INDEX('2018 commission structure'!$A$15:$J$18,MATCH(Calculations!$E823,'2018 commission structure'!$A$15:$A$18,0),MATCH(Calculations!AA$1,'2018 commission structure'!$A$15:$J$15,0)),0)</f>
        <v>0</v>
      </c>
      <c r="AB246" s="1">
        <f t="shared" si="38"/>
        <v>79332.149999999994</v>
      </c>
      <c r="AC246" s="1">
        <f t="shared" si="39"/>
        <v>152338.15</v>
      </c>
    </row>
    <row r="247" spans="1:29" x14ac:dyDescent="0.3">
      <c r="A247" s="20">
        <v>7688943361</v>
      </c>
      <c r="B247" s="1" t="s">
        <v>48</v>
      </c>
      <c r="C247" s="1" t="s">
        <v>149</v>
      </c>
      <c r="D247" s="1" t="s">
        <v>22565</v>
      </c>
      <c r="E247" s="1" t="s">
        <v>3</v>
      </c>
      <c r="F247" s="1">
        <v>113364</v>
      </c>
      <c r="G247" s="2">
        <v>24</v>
      </c>
      <c r="H247" s="1">
        <f>SUMIF('deals_closed '!D:D,A247,'deals_closed '!C:C)</f>
        <v>818193</v>
      </c>
      <c r="I247" s="1">
        <f>VLOOKUP(E247,'2018 commission structure'!$A$21:$I$24,9,FALSE)</f>
        <v>750000</v>
      </c>
      <c r="J247" s="1">
        <f t="shared" si="30"/>
        <v>937500</v>
      </c>
      <c r="K247" s="1">
        <f t="shared" si="31"/>
        <v>1125000</v>
      </c>
      <c r="L247" s="1">
        <f t="shared" si="32"/>
        <v>1500000</v>
      </c>
      <c r="M247" s="16">
        <f t="shared" si="33"/>
        <v>1.090924</v>
      </c>
      <c r="N247" s="1" t="str">
        <f t="shared" si="34"/>
        <v>100-125%</v>
      </c>
      <c r="O247" s="1">
        <f>MIN($I247, $H247)*INDEX( '2018 commission structure'!$A$21:$I$24,
MATCH($E247,'2018 commission structure'!$A$21:$A$24,0),MATCH(O$1,'2018 commission structure'!$A$21:$I$21,0))</f>
        <v>112500</v>
      </c>
      <c r="P247" s="1">
        <f>IF($H247&gt;$I247, MIN($H247-$I247, J247-$I247)*
INDEX( '2018 commission structure'!$A$21:$I$24,
MATCH($E247,'2018 commission structure'!$A$21:$A$24, 0),
MATCH(P$1,'2018 commission structure'!$A$21:$I$21, 0)), 0)</f>
        <v>12956.67</v>
      </c>
      <c r="Q247" s="1">
        <f>IF($H247&gt;J247, MIN($H247-J247, K247-J247)*
INDEX( '2018 commission structure'!$A$21:$I$24,
MATCH($E247,'2018 commission structure'!$A$21:$A$24, 0),
MATCH(Q$1,'2018 commission structure'!$A$21:$I$21, 0)), 0)</f>
        <v>0</v>
      </c>
      <c r="R247" s="1">
        <f>IF($H247&gt;K247, MIN($H247-K247, L247-K247)*
INDEX( '2018 commission structure'!$A$21:$I$24,
MATCH($E247,'2018 commission structure'!$A$21:$A$24, 0),
MATCH(R$1,'2018 commission structure'!$A$21:$I$21, 0)), 0)</f>
        <v>0</v>
      </c>
      <c r="S247" s="1">
        <f>IF($H247&gt;L247, ($H247-L247)*
INDEX( '2018 commission structure'!$A$21:$I$24,
MATCH($E247,'2018 commission structure'!$A$21:$A$24, 0),
MATCH(S$1,'2018 commission structure'!$A$21:$I$21, 0)), 0)</f>
        <v>0</v>
      </c>
      <c r="T247" s="1">
        <f t="shared" si="35"/>
        <v>125456.67</v>
      </c>
      <c r="U247" s="1">
        <f t="shared" si="36"/>
        <v>238820.66999999998</v>
      </c>
      <c r="V247" s="16">
        <f t="shared" si="37"/>
        <v>3.4259722996338637</v>
      </c>
      <c r="W247" s="1">
        <f>MIN(H247,I247)*INDEX('2018 commission structure'!$A$15:$J$18,MATCH(Calculations!$E928,'2018 commission structure'!$A$15:$A$18,0),MATCH(Calculations!W$1,'2018 commission structure'!$A$15:$J$15,0))</f>
        <v>90000</v>
      </c>
      <c r="X247" s="1">
        <f>IF($H247&gt;I247,MIN($H247-I247,J247-I247))*INDEX('2018 commission structure'!$A$15:$J$18,MATCH(Calculations!$E928,'2018 commission structure'!$A$15:$A$18,0),MATCH(Calculations!X$1,'2018 commission structure'!$A$15:$J$15,0))</f>
        <v>11592.810000000001</v>
      </c>
      <c r="Y247" s="1">
        <f>IF($H247&gt;J247,MIN($H247-J247,K247-J247)*INDEX('2018 commission structure'!$A$15:$J$18,MATCH(Calculations!$E928,'2018 commission structure'!$A$15:$A$18,0),MATCH(Calculations!Y$1,'2018 commission structure'!$A$15:$J$15,0)),0)</f>
        <v>0</v>
      </c>
      <c r="Z247" s="1">
        <f>IF($H247&gt;K247,MIN($H247-K247,L247-K247)*INDEX('2018 commission structure'!$A$15:$J$18,MATCH(Calculations!$E928,'2018 commission structure'!$A$15:$A$18,0),MATCH(Calculations!Z$1,'2018 commission structure'!$A$15:$J$15,0)),0)</f>
        <v>0</v>
      </c>
      <c r="AA247" s="1">
        <f>IF($H247&gt;L247,($H247-L247)*INDEX('2018 commission structure'!$A$15:$J$18,MATCH(Calculations!$E928,'2018 commission structure'!$A$15:$A$18,0),MATCH(Calculations!AA$1,'2018 commission structure'!$A$15:$J$15,0)),0)</f>
        <v>0</v>
      </c>
      <c r="AB247" s="1">
        <f t="shared" si="38"/>
        <v>101592.81</v>
      </c>
      <c r="AC247" s="1">
        <f t="shared" si="39"/>
        <v>214956.81</v>
      </c>
    </row>
    <row r="248" spans="1:29" x14ac:dyDescent="0.3">
      <c r="A248" s="20">
        <v>2191014690</v>
      </c>
      <c r="B248" s="1" t="s">
        <v>969</v>
      </c>
      <c r="C248" s="1" t="s">
        <v>968</v>
      </c>
      <c r="D248" s="1" t="s">
        <v>22499</v>
      </c>
      <c r="E248" s="1" t="s">
        <v>12</v>
      </c>
      <c r="F248" s="1">
        <v>58448</v>
      </c>
      <c r="G248" s="2">
        <v>17</v>
      </c>
      <c r="H248" s="1">
        <f>SUMIF('deals_closed '!D:D,A248,'deals_closed '!C:C)</f>
        <v>545501</v>
      </c>
      <c r="I248" s="1">
        <f>VLOOKUP(E248,'2018 commission structure'!$A$21:$I$24,9,FALSE)</f>
        <v>500000</v>
      </c>
      <c r="J248" s="1">
        <f t="shared" si="30"/>
        <v>625000</v>
      </c>
      <c r="K248" s="1">
        <f t="shared" si="31"/>
        <v>750000</v>
      </c>
      <c r="L248" s="1">
        <f t="shared" si="32"/>
        <v>1000000</v>
      </c>
      <c r="M248" s="16">
        <f t="shared" si="33"/>
        <v>1.091002</v>
      </c>
      <c r="N248" s="1" t="str">
        <f t="shared" si="34"/>
        <v>100-125%</v>
      </c>
      <c r="O248" s="1">
        <f>MIN($I248, $H248)*INDEX( '2018 commission structure'!$A$21:$I$24,
MATCH($E248,'2018 commission structure'!$A$21:$A$24,0),MATCH(O$1,'2018 commission structure'!$A$21:$I$21,0))</f>
        <v>50000</v>
      </c>
      <c r="P248" s="1">
        <f>IF($H248&gt;$I248, MIN($H248-$I248, J248-$I248)*
INDEX( '2018 commission structure'!$A$21:$I$24,
MATCH($E248,'2018 commission structure'!$A$21:$A$24, 0),
MATCH(P$1,'2018 commission structure'!$A$21:$I$21, 0)), 0)</f>
        <v>6825.15</v>
      </c>
      <c r="Q248" s="1">
        <f>IF($H248&gt;J248, MIN($H248-J248, K248-J248)*
INDEX( '2018 commission structure'!$A$21:$I$24,
MATCH($E248,'2018 commission structure'!$A$21:$A$24, 0),
MATCH(Q$1,'2018 commission structure'!$A$21:$I$21, 0)), 0)</f>
        <v>0</v>
      </c>
      <c r="R248" s="1">
        <f>IF($H248&gt;K248, MIN($H248-K248, L248-K248)*
INDEX( '2018 commission structure'!$A$21:$I$24,
MATCH($E248,'2018 commission structure'!$A$21:$A$24, 0),
MATCH(R$1,'2018 commission structure'!$A$21:$I$21, 0)), 0)</f>
        <v>0</v>
      </c>
      <c r="S248" s="1">
        <f>IF($H248&gt;L248, ($H248-L248)*
INDEX( '2018 commission structure'!$A$21:$I$24,
MATCH($E248,'2018 commission structure'!$A$21:$A$24, 0),
MATCH(S$1,'2018 commission structure'!$A$21:$I$21, 0)), 0)</f>
        <v>0</v>
      </c>
      <c r="T248" s="1">
        <f t="shared" si="35"/>
        <v>56825.15</v>
      </c>
      <c r="U248" s="1">
        <f t="shared" si="36"/>
        <v>115273.15</v>
      </c>
      <c r="V248" s="16">
        <f t="shared" si="37"/>
        <v>4.732246841523807</v>
      </c>
      <c r="W248" s="1">
        <f>MIN(H248,I248)*INDEX('2018 commission structure'!$A$15:$J$18,MATCH(Calculations!$E507,'2018 commission structure'!$A$15:$A$18,0),MATCH(Calculations!W$1,'2018 commission structure'!$A$15:$J$15,0))</f>
        <v>75000</v>
      </c>
      <c r="X248" s="1">
        <f>IF($H248&gt;I248,MIN($H248-I248,J248-I248))*INDEX('2018 commission structure'!$A$15:$J$18,MATCH(Calculations!$E507,'2018 commission structure'!$A$15:$A$18,0),MATCH(Calculations!X$1,'2018 commission structure'!$A$15:$J$15,0))</f>
        <v>10010.219999999999</v>
      </c>
      <c r="Y248" s="1">
        <f>IF($H248&gt;J248,MIN($H248-J248,K248-J248)*INDEX('2018 commission structure'!$A$15:$J$18,MATCH(Calculations!$E507,'2018 commission structure'!$A$15:$A$18,0),MATCH(Calculations!Y$1,'2018 commission structure'!$A$15:$J$15,0)),0)</f>
        <v>0</v>
      </c>
      <c r="Z248" s="1">
        <f>IF($H248&gt;K248,MIN($H248-K248,L248-K248)*INDEX('2018 commission structure'!$A$15:$J$18,MATCH(Calculations!$E507,'2018 commission structure'!$A$15:$A$18,0),MATCH(Calculations!Z$1,'2018 commission structure'!$A$15:$J$15,0)),0)</f>
        <v>0</v>
      </c>
      <c r="AA248" s="1">
        <f>IF($H248&gt;L248,($H248-L248)*INDEX('2018 commission structure'!$A$15:$J$18,MATCH(Calculations!$E507,'2018 commission structure'!$A$15:$A$18,0),MATCH(Calculations!AA$1,'2018 commission structure'!$A$15:$J$15,0)),0)</f>
        <v>0</v>
      </c>
      <c r="AB248" s="1">
        <f t="shared" si="38"/>
        <v>85010.22</v>
      </c>
      <c r="AC248" s="1">
        <f t="shared" si="39"/>
        <v>143458.22</v>
      </c>
    </row>
    <row r="249" spans="1:29" x14ac:dyDescent="0.3">
      <c r="A249" s="20">
        <v>3488994694</v>
      </c>
      <c r="B249" s="1" t="s">
        <v>576</v>
      </c>
      <c r="C249" s="1" t="s">
        <v>575</v>
      </c>
      <c r="D249" s="1" t="s">
        <v>22988</v>
      </c>
      <c r="E249" s="1" t="s">
        <v>3</v>
      </c>
      <c r="F249" s="1">
        <v>120422</v>
      </c>
      <c r="G249" s="2">
        <v>22</v>
      </c>
      <c r="H249" s="1">
        <f>SUMIF('deals_closed '!D:D,A249,'deals_closed '!C:C)</f>
        <v>819130</v>
      </c>
      <c r="I249" s="1">
        <f>VLOOKUP(E249,'2018 commission structure'!$A$21:$I$24,9,FALSE)</f>
        <v>750000</v>
      </c>
      <c r="J249" s="1">
        <f t="shared" si="30"/>
        <v>937500</v>
      </c>
      <c r="K249" s="1">
        <f t="shared" si="31"/>
        <v>1125000</v>
      </c>
      <c r="L249" s="1">
        <f t="shared" si="32"/>
        <v>1500000</v>
      </c>
      <c r="M249" s="16">
        <f t="shared" si="33"/>
        <v>1.0921733333333334</v>
      </c>
      <c r="N249" s="1" t="str">
        <f t="shared" si="34"/>
        <v>100-125%</v>
      </c>
      <c r="O249" s="1">
        <f>MIN($I249, $H249)*INDEX( '2018 commission structure'!$A$21:$I$24,
MATCH($E249,'2018 commission structure'!$A$21:$A$24,0),MATCH(O$1,'2018 commission structure'!$A$21:$I$21,0))</f>
        <v>112500</v>
      </c>
      <c r="P249" s="1">
        <f>IF($H249&gt;$I249, MIN($H249-$I249, J249-$I249)*
INDEX( '2018 commission structure'!$A$21:$I$24,
MATCH($E249,'2018 commission structure'!$A$21:$A$24, 0),
MATCH(P$1,'2018 commission structure'!$A$21:$I$21, 0)), 0)</f>
        <v>13134.7</v>
      </c>
      <c r="Q249" s="1">
        <f>IF($H249&gt;J249, MIN($H249-J249, K249-J249)*
INDEX( '2018 commission structure'!$A$21:$I$24,
MATCH($E249,'2018 commission structure'!$A$21:$A$24, 0),
MATCH(Q$1,'2018 commission structure'!$A$21:$I$21, 0)), 0)</f>
        <v>0</v>
      </c>
      <c r="R249" s="1">
        <f>IF($H249&gt;K249, MIN($H249-K249, L249-K249)*
INDEX( '2018 commission structure'!$A$21:$I$24,
MATCH($E249,'2018 commission structure'!$A$21:$A$24, 0),
MATCH(R$1,'2018 commission structure'!$A$21:$I$21, 0)), 0)</f>
        <v>0</v>
      </c>
      <c r="S249" s="1">
        <f>IF($H249&gt;L249, ($H249-L249)*
INDEX( '2018 commission structure'!$A$21:$I$24,
MATCH($E249,'2018 commission structure'!$A$21:$A$24, 0),
MATCH(S$1,'2018 commission structure'!$A$21:$I$21, 0)), 0)</f>
        <v>0</v>
      </c>
      <c r="T249" s="1">
        <f t="shared" si="35"/>
        <v>125634.7</v>
      </c>
      <c r="U249" s="1">
        <f t="shared" si="36"/>
        <v>246056.7</v>
      </c>
      <c r="V249" s="16">
        <f t="shared" si="37"/>
        <v>3.3290294472778021</v>
      </c>
      <c r="W249" s="1">
        <f>MIN(H249,I249)*INDEX('2018 commission structure'!$A$15:$J$18,MATCH(Calculations!$E710,'2018 commission structure'!$A$15:$A$18,0),MATCH(Calculations!W$1,'2018 commission structure'!$A$15:$J$15,0))</f>
        <v>90000</v>
      </c>
      <c r="X249" s="1">
        <f>IF($H249&gt;I249,MIN($H249-I249,J249-I249))*INDEX('2018 commission structure'!$A$15:$J$18,MATCH(Calculations!$E710,'2018 commission structure'!$A$15:$A$18,0),MATCH(Calculations!X$1,'2018 commission structure'!$A$15:$J$15,0))</f>
        <v>11752.1</v>
      </c>
      <c r="Y249" s="1">
        <f>IF($H249&gt;J249,MIN($H249-J249,K249-J249)*INDEX('2018 commission structure'!$A$15:$J$18,MATCH(Calculations!$E710,'2018 commission structure'!$A$15:$A$18,0),MATCH(Calculations!Y$1,'2018 commission structure'!$A$15:$J$15,0)),0)</f>
        <v>0</v>
      </c>
      <c r="Z249" s="1">
        <f>IF($H249&gt;K249,MIN($H249-K249,L249-K249)*INDEX('2018 commission structure'!$A$15:$J$18,MATCH(Calculations!$E710,'2018 commission structure'!$A$15:$A$18,0),MATCH(Calculations!Z$1,'2018 commission structure'!$A$15:$J$15,0)),0)</f>
        <v>0</v>
      </c>
      <c r="AA249" s="1">
        <f>IF($H249&gt;L249,($H249-L249)*INDEX('2018 commission structure'!$A$15:$J$18,MATCH(Calculations!$E710,'2018 commission structure'!$A$15:$A$18,0),MATCH(Calculations!AA$1,'2018 commission structure'!$A$15:$J$15,0)),0)</f>
        <v>0</v>
      </c>
      <c r="AB249" s="1">
        <f t="shared" si="38"/>
        <v>101752.1</v>
      </c>
      <c r="AC249" s="1">
        <f t="shared" si="39"/>
        <v>222174.1</v>
      </c>
    </row>
    <row r="250" spans="1:29" x14ac:dyDescent="0.3">
      <c r="A250" s="20">
        <v>4578004252</v>
      </c>
      <c r="B250" s="1" t="s">
        <v>745</v>
      </c>
      <c r="C250" s="1" t="s">
        <v>744</v>
      </c>
      <c r="D250" s="1" t="s">
        <v>22876</v>
      </c>
      <c r="E250" s="1" t="s">
        <v>3</v>
      </c>
      <c r="F250" s="1">
        <v>114463</v>
      </c>
      <c r="G250" s="2">
        <v>24</v>
      </c>
      <c r="H250" s="1">
        <f>SUMIF('deals_closed '!D:D,A250,'deals_closed '!C:C)</f>
        <v>819368</v>
      </c>
      <c r="I250" s="1">
        <f>VLOOKUP(E250,'2018 commission structure'!$A$21:$I$24,9,FALSE)</f>
        <v>750000</v>
      </c>
      <c r="J250" s="1">
        <f t="shared" si="30"/>
        <v>937500</v>
      </c>
      <c r="K250" s="1">
        <f t="shared" si="31"/>
        <v>1125000</v>
      </c>
      <c r="L250" s="1">
        <f t="shared" si="32"/>
        <v>1500000</v>
      </c>
      <c r="M250" s="16">
        <f t="shared" si="33"/>
        <v>1.0924906666666667</v>
      </c>
      <c r="N250" s="1" t="str">
        <f t="shared" si="34"/>
        <v>100-125%</v>
      </c>
      <c r="O250" s="1">
        <f>MIN($I250, $H250)*INDEX( '2018 commission structure'!$A$21:$I$24,
MATCH($E250,'2018 commission structure'!$A$21:$A$24,0),MATCH(O$1,'2018 commission structure'!$A$21:$I$21,0))</f>
        <v>112500</v>
      </c>
      <c r="P250" s="1">
        <f>IF($H250&gt;$I250, MIN($H250-$I250, J250-$I250)*
INDEX( '2018 commission structure'!$A$21:$I$24,
MATCH($E250,'2018 commission structure'!$A$21:$A$24, 0),
MATCH(P$1,'2018 commission structure'!$A$21:$I$21, 0)), 0)</f>
        <v>13179.92</v>
      </c>
      <c r="Q250" s="1">
        <f>IF($H250&gt;J250, MIN($H250-J250, K250-J250)*
INDEX( '2018 commission structure'!$A$21:$I$24,
MATCH($E250,'2018 commission structure'!$A$21:$A$24, 0),
MATCH(Q$1,'2018 commission structure'!$A$21:$I$21, 0)), 0)</f>
        <v>0</v>
      </c>
      <c r="R250" s="1">
        <f>IF($H250&gt;K250, MIN($H250-K250, L250-K250)*
INDEX( '2018 commission structure'!$A$21:$I$24,
MATCH($E250,'2018 commission structure'!$A$21:$A$24, 0),
MATCH(R$1,'2018 commission structure'!$A$21:$I$21, 0)), 0)</f>
        <v>0</v>
      </c>
      <c r="S250" s="1">
        <f>IF($H250&gt;L250, ($H250-L250)*
INDEX( '2018 commission structure'!$A$21:$I$24,
MATCH($E250,'2018 commission structure'!$A$21:$A$24, 0),
MATCH(S$1,'2018 commission structure'!$A$21:$I$21, 0)), 0)</f>
        <v>0</v>
      </c>
      <c r="T250" s="1">
        <f t="shared" si="35"/>
        <v>125679.92</v>
      </c>
      <c r="U250" s="1">
        <f t="shared" si="36"/>
        <v>240142.91999999998</v>
      </c>
      <c r="V250" s="16">
        <f t="shared" si="37"/>
        <v>3.4120014864481538</v>
      </c>
      <c r="W250" s="1">
        <f>MIN(H250,I250)*INDEX('2018 commission structure'!$A$15:$J$18,MATCH(Calculations!$E622,'2018 commission structure'!$A$15:$A$18,0),MATCH(Calculations!W$1,'2018 commission structure'!$A$15:$J$15,0))</f>
        <v>112500</v>
      </c>
      <c r="X250" s="1">
        <f>IF($H250&gt;I250,MIN($H250-I250,J250-I250))*INDEX('2018 commission structure'!$A$15:$J$18,MATCH(Calculations!$E622,'2018 commission structure'!$A$15:$A$18,0),MATCH(Calculations!X$1,'2018 commission structure'!$A$15:$J$15,0))</f>
        <v>15260.960000000001</v>
      </c>
      <c r="Y250" s="1">
        <f>IF($H250&gt;J250,MIN($H250-J250,K250-J250)*INDEX('2018 commission structure'!$A$15:$J$18,MATCH(Calculations!$E622,'2018 commission structure'!$A$15:$A$18,0),MATCH(Calculations!Y$1,'2018 commission structure'!$A$15:$J$15,0)),0)</f>
        <v>0</v>
      </c>
      <c r="Z250" s="1">
        <f>IF($H250&gt;K250,MIN($H250-K250,L250-K250)*INDEX('2018 commission structure'!$A$15:$J$18,MATCH(Calculations!$E622,'2018 commission structure'!$A$15:$A$18,0),MATCH(Calculations!Z$1,'2018 commission structure'!$A$15:$J$15,0)),0)</f>
        <v>0</v>
      </c>
      <c r="AA250" s="1">
        <f>IF($H250&gt;L250,($H250-L250)*INDEX('2018 commission structure'!$A$15:$J$18,MATCH(Calculations!$E622,'2018 commission structure'!$A$15:$A$18,0),MATCH(Calculations!AA$1,'2018 commission structure'!$A$15:$J$15,0)),0)</f>
        <v>0</v>
      </c>
      <c r="AB250" s="1">
        <f t="shared" si="38"/>
        <v>127760.96000000001</v>
      </c>
      <c r="AC250" s="1">
        <f t="shared" si="39"/>
        <v>242223.96000000002</v>
      </c>
    </row>
    <row r="251" spans="1:29" x14ac:dyDescent="0.3">
      <c r="A251" s="20">
        <v>9434604370</v>
      </c>
      <c r="B251" s="1" t="s">
        <v>56</v>
      </c>
      <c r="C251" s="1" t="s">
        <v>55</v>
      </c>
      <c r="D251" s="1" t="s">
        <v>22382</v>
      </c>
      <c r="E251" s="1" t="s">
        <v>0</v>
      </c>
      <c r="F251" s="1">
        <v>69644</v>
      </c>
      <c r="G251" s="2">
        <v>14</v>
      </c>
      <c r="H251" s="1">
        <f>SUMIF('deals_closed '!D:D,A251,'deals_closed '!C:C)</f>
        <v>360151</v>
      </c>
      <c r="I251" s="1">
        <f>VLOOKUP(E251,'2018 commission structure'!$A$21:$I$24,9,FALSE)</f>
        <v>600000</v>
      </c>
      <c r="J251" s="1">
        <f t="shared" si="30"/>
        <v>750000</v>
      </c>
      <c r="K251" s="1">
        <f t="shared" si="31"/>
        <v>900000</v>
      </c>
      <c r="L251" s="1">
        <f t="shared" si="32"/>
        <v>1200000</v>
      </c>
      <c r="M251" s="16">
        <f t="shared" si="33"/>
        <v>0.60025166666666663</v>
      </c>
      <c r="N251" s="1" t="str">
        <f t="shared" si="34"/>
        <v>0-100%</v>
      </c>
      <c r="O251" s="1">
        <f>MIN($I251, $H251)*INDEX( '2018 commission structure'!$A$21:$I$24,
MATCH($E251,'2018 commission structure'!$A$21:$A$24,0),MATCH(O$1,'2018 commission structure'!$A$21:$I$21,0))</f>
        <v>46819.630000000005</v>
      </c>
      <c r="P251" s="1">
        <f>IF($H251&gt;$I251, MIN($H251-$I251, J251-$I251)*
INDEX( '2018 commission structure'!$A$21:$I$24,
MATCH($E251,'2018 commission structure'!$A$21:$A$24, 0),
MATCH(P$1,'2018 commission structure'!$A$21:$I$21, 0)), 0)</f>
        <v>0</v>
      </c>
      <c r="Q251" s="1">
        <f>IF($H251&gt;J251, MIN($H251-J251, K251-J251)*
INDEX( '2018 commission structure'!$A$21:$I$24,
MATCH($E251,'2018 commission structure'!$A$21:$A$24, 0),
MATCH(Q$1,'2018 commission structure'!$A$21:$I$21, 0)), 0)</f>
        <v>0</v>
      </c>
      <c r="R251" s="1">
        <f>IF($H251&gt;K251, MIN($H251-K251, L251-K251)*
INDEX( '2018 commission structure'!$A$21:$I$24,
MATCH($E251,'2018 commission structure'!$A$21:$A$24, 0),
MATCH(R$1,'2018 commission structure'!$A$21:$I$21, 0)), 0)</f>
        <v>0</v>
      </c>
      <c r="S251" s="1">
        <f>IF($H251&gt;L251, ($H251-L251)*
INDEX( '2018 commission structure'!$A$21:$I$24,
MATCH($E251,'2018 commission structure'!$A$21:$A$24, 0),
MATCH(S$1,'2018 commission structure'!$A$21:$I$21, 0)), 0)</f>
        <v>0</v>
      </c>
      <c r="T251" s="1">
        <f t="shared" si="35"/>
        <v>46819.630000000005</v>
      </c>
      <c r="U251" s="1">
        <f t="shared" si="36"/>
        <v>116463.63</v>
      </c>
      <c r="V251" s="16">
        <f t="shared" si="37"/>
        <v>3.0923903024489277</v>
      </c>
      <c r="W251" s="1">
        <f>MIN(H251,I251)*INDEX('2018 commission structure'!$A$15:$J$18,MATCH(Calculations!$E975,'2018 commission structure'!$A$15:$A$18,0),MATCH(Calculations!W$1,'2018 commission structure'!$A$15:$J$15,0))</f>
        <v>43218.119999999995</v>
      </c>
      <c r="X251" s="1">
        <f>IF($H251&gt;I251,MIN($H251-I251,J251-I251))*INDEX('2018 commission structure'!$A$15:$J$18,MATCH(Calculations!$E975,'2018 commission structure'!$A$15:$A$18,0),MATCH(Calculations!X$1,'2018 commission structure'!$A$15:$J$15,0))</f>
        <v>0</v>
      </c>
      <c r="Y251" s="1">
        <f>IF($H251&gt;J251,MIN($H251-J251,K251-J251)*INDEX('2018 commission structure'!$A$15:$J$18,MATCH(Calculations!$E975,'2018 commission structure'!$A$15:$A$18,0),MATCH(Calculations!Y$1,'2018 commission structure'!$A$15:$J$15,0)),0)</f>
        <v>0</v>
      </c>
      <c r="Z251" s="1">
        <f>IF($H251&gt;K251,MIN($H251-K251,L251-K251)*INDEX('2018 commission structure'!$A$15:$J$18,MATCH(Calculations!$E975,'2018 commission structure'!$A$15:$A$18,0),MATCH(Calculations!Z$1,'2018 commission structure'!$A$15:$J$15,0)),0)</f>
        <v>0</v>
      </c>
      <c r="AA251" s="1">
        <f>IF($H251&gt;L251,($H251-L251)*INDEX('2018 commission structure'!$A$15:$J$18,MATCH(Calculations!$E975,'2018 commission structure'!$A$15:$A$18,0),MATCH(Calculations!AA$1,'2018 commission structure'!$A$15:$J$15,0)),0)</f>
        <v>0</v>
      </c>
      <c r="AB251" s="1">
        <f t="shared" si="38"/>
        <v>43218.119999999995</v>
      </c>
      <c r="AC251" s="1">
        <f t="shared" si="39"/>
        <v>112862.12</v>
      </c>
    </row>
    <row r="252" spans="1:29" x14ac:dyDescent="0.3">
      <c r="A252" s="20">
        <v>9403474378</v>
      </c>
      <c r="B252" s="1" t="s">
        <v>269</v>
      </c>
      <c r="C252" s="1" t="s">
        <v>268</v>
      </c>
      <c r="D252" s="1" t="s">
        <v>22384</v>
      </c>
      <c r="E252" s="1" t="s">
        <v>3</v>
      </c>
      <c r="F252" s="1">
        <v>75057</v>
      </c>
      <c r="G252" s="2">
        <v>19</v>
      </c>
      <c r="H252" s="1">
        <f>SUMIF('deals_closed '!D:D,A252,'deals_closed '!C:C)</f>
        <v>691420</v>
      </c>
      <c r="I252" s="1">
        <f>VLOOKUP(E252,'2018 commission structure'!$A$21:$I$24,9,FALSE)</f>
        <v>750000</v>
      </c>
      <c r="J252" s="1">
        <f t="shared" si="30"/>
        <v>937500</v>
      </c>
      <c r="K252" s="1">
        <f t="shared" si="31"/>
        <v>1125000</v>
      </c>
      <c r="L252" s="1">
        <f t="shared" si="32"/>
        <v>1500000</v>
      </c>
      <c r="M252" s="16">
        <f t="shared" si="33"/>
        <v>0.92189333333333334</v>
      </c>
      <c r="N252" s="1" t="str">
        <f t="shared" si="34"/>
        <v>0-100%</v>
      </c>
      <c r="O252" s="1">
        <f>MIN($I252, $H252)*INDEX( '2018 commission structure'!$A$21:$I$24,
MATCH($E252,'2018 commission structure'!$A$21:$A$24,0),MATCH(O$1,'2018 commission structure'!$A$21:$I$21,0))</f>
        <v>103713</v>
      </c>
      <c r="P252" s="1">
        <f>IF($H252&gt;$I252, MIN($H252-$I252, J252-$I252)*
INDEX( '2018 commission structure'!$A$21:$I$24,
MATCH($E252,'2018 commission structure'!$A$21:$A$24, 0),
MATCH(P$1,'2018 commission structure'!$A$21:$I$21, 0)), 0)</f>
        <v>0</v>
      </c>
      <c r="Q252" s="1">
        <f>IF($H252&gt;J252, MIN($H252-J252, K252-J252)*
INDEX( '2018 commission structure'!$A$21:$I$24,
MATCH($E252,'2018 commission structure'!$A$21:$A$24, 0),
MATCH(Q$1,'2018 commission structure'!$A$21:$I$21, 0)), 0)</f>
        <v>0</v>
      </c>
      <c r="R252" s="1">
        <f>IF($H252&gt;K252, MIN($H252-K252, L252-K252)*
INDEX( '2018 commission structure'!$A$21:$I$24,
MATCH($E252,'2018 commission structure'!$A$21:$A$24, 0),
MATCH(R$1,'2018 commission structure'!$A$21:$I$21, 0)), 0)</f>
        <v>0</v>
      </c>
      <c r="S252" s="1">
        <f>IF($H252&gt;L252, ($H252-L252)*
INDEX( '2018 commission structure'!$A$21:$I$24,
MATCH($E252,'2018 commission structure'!$A$21:$A$24, 0),
MATCH(S$1,'2018 commission structure'!$A$21:$I$21, 0)), 0)</f>
        <v>0</v>
      </c>
      <c r="T252" s="1">
        <f t="shared" si="35"/>
        <v>103713</v>
      </c>
      <c r="U252" s="1">
        <f t="shared" si="36"/>
        <v>178770</v>
      </c>
      <c r="V252" s="16">
        <f t="shared" si="37"/>
        <v>3.8676511718968505</v>
      </c>
      <c r="W252" s="1">
        <f>MIN(H252,I252)*INDEX('2018 commission structure'!$A$15:$J$18,MATCH(Calculations!$E867,'2018 commission structure'!$A$15:$A$18,0),MATCH(Calculations!W$1,'2018 commission structure'!$A$15:$J$15,0))</f>
        <v>103713</v>
      </c>
      <c r="X252" s="1">
        <f>IF($H252&gt;I252,MIN($H252-I252,J252-I252))*INDEX('2018 commission structure'!$A$15:$J$18,MATCH(Calculations!$E867,'2018 commission structure'!$A$15:$A$18,0),MATCH(Calculations!X$1,'2018 commission structure'!$A$15:$J$15,0))</f>
        <v>0</v>
      </c>
      <c r="Y252" s="1">
        <f>IF($H252&gt;J252,MIN($H252-J252,K252-J252)*INDEX('2018 commission structure'!$A$15:$J$18,MATCH(Calculations!$E867,'2018 commission structure'!$A$15:$A$18,0),MATCH(Calculations!Y$1,'2018 commission structure'!$A$15:$J$15,0)),0)</f>
        <v>0</v>
      </c>
      <c r="Z252" s="1">
        <f>IF($H252&gt;K252,MIN($H252-K252,L252-K252)*INDEX('2018 commission structure'!$A$15:$J$18,MATCH(Calculations!$E867,'2018 commission structure'!$A$15:$A$18,0),MATCH(Calculations!Z$1,'2018 commission structure'!$A$15:$J$15,0)),0)</f>
        <v>0</v>
      </c>
      <c r="AA252" s="1">
        <f>IF($H252&gt;L252,($H252-L252)*INDEX('2018 commission structure'!$A$15:$J$18,MATCH(Calculations!$E867,'2018 commission structure'!$A$15:$A$18,0),MATCH(Calculations!AA$1,'2018 commission structure'!$A$15:$J$15,0)),0)</f>
        <v>0</v>
      </c>
      <c r="AB252" s="1">
        <f t="shared" si="38"/>
        <v>103713</v>
      </c>
      <c r="AC252" s="1">
        <f t="shared" si="39"/>
        <v>178770</v>
      </c>
    </row>
    <row r="253" spans="1:29" x14ac:dyDescent="0.3">
      <c r="A253" s="20">
        <v>2066028762</v>
      </c>
      <c r="B253" s="1" t="s">
        <v>404</v>
      </c>
      <c r="C253" s="1" t="s">
        <v>403</v>
      </c>
      <c r="D253" s="1" t="s">
        <v>23134</v>
      </c>
      <c r="E253" s="1" t="s">
        <v>3</v>
      </c>
      <c r="F253" s="1">
        <v>99848</v>
      </c>
      <c r="G253" s="2">
        <v>20</v>
      </c>
      <c r="H253" s="1">
        <f>SUMIF('deals_closed '!D:D,A253,'deals_closed '!C:C)</f>
        <v>722703</v>
      </c>
      <c r="I253" s="1">
        <f>VLOOKUP(E253,'2018 commission structure'!$A$21:$I$24,9,FALSE)</f>
        <v>750000</v>
      </c>
      <c r="J253" s="1">
        <f t="shared" si="30"/>
        <v>937500</v>
      </c>
      <c r="K253" s="1">
        <f t="shared" si="31"/>
        <v>1125000</v>
      </c>
      <c r="L253" s="1">
        <f t="shared" si="32"/>
        <v>1500000</v>
      </c>
      <c r="M253" s="16">
        <f t="shared" si="33"/>
        <v>0.96360400000000002</v>
      </c>
      <c r="N253" s="1" t="str">
        <f t="shared" si="34"/>
        <v>0-100%</v>
      </c>
      <c r="O253" s="1">
        <f>MIN($I253, $H253)*INDEX( '2018 commission structure'!$A$21:$I$24,
MATCH($E253,'2018 commission structure'!$A$21:$A$24,0),MATCH(O$1,'2018 commission structure'!$A$21:$I$21,0))</f>
        <v>108405.45</v>
      </c>
      <c r="P253" s="1">
        <f>IF($H253&gt;$I253, MIN($H253-$I253, J253-$I253)*
INDEX( '2018 commission structure'!$A$21:$I$24,
MATCH($E253,'2018 commission structure'!$A$21:$A$24, 0),
MATCH(P$1,'2018 commission structure'!$A$21:$I$21, 0)), 0)</f>
        <v>0</v>
      </c>
      <c r="Q253" s="1">
        <f>IF($H253&gt;J253, MIN($H253-J253, K253-J253)*
INDEX( '2018 commission structure'!$A$21:$I$24,
MATCH($E253,'2018 commission structure'!$A$21:$A$24, 0),
MATCH(Q$1,'2018 commission structure'!$A$21:$I$21, 0)), 0)</f>
        <v>0</v>
      </c>
      <c r="R253" s="1">
        <f>IF($H253&gt;K253, MIN($H253-K253, L253-K253)*
INDEX( '2018 commission structure'!$A$21:$I$24,
MATCH($E253,'2018 commission structure'!$A$21:$A$24, 0),
MATCH(R$1,'2018 commission structure'!$A$21:$I$21, 0)), 0)</f>
        <v>0</v>
      </c>
      <c r="S253" s="1">
        <f>IF($H253&gt;L253, ($H253-L253)*
INDEX( '2018 commission structure'!$A$21:$I$24,
MATCH($E253,'2018 commission structure'!$A$21:$A$24, 0),
MATCH(S$1,'2018 commission structure'!$A$21:$I$21, 0)), 0)</f>
        <v>0</v>
      </c>
      <c r="T253" s="1">
        <f t="shared" si="35"/>
        <v>108405.45</v>
      </c>
      <c r="U253" s="1">
        <f t="shared" si="36"/>
        <v>208253.45</v>
      </c>
      <c r="V253" s="16">
        <f t="shared" si="37"/>
        <v>3.4703050537698172</v>
      </c>
      <c r="W253" s="1">
        <f>MIN(H253,I253)*INDEX('2018 commission structure'!$A$15:$J$18,MATCH(Calculations!$E797,'2018 commission structure'!$A$15:$A$18,0),MATCH(Calculations!W$1,'2018 commission structure'!$A$15:$J$15,0))</f>
        <v>108405.45</v>
      </c>
      <c r="X253" s="1">
        <f>IF($H253&gt;I253,MIN($H253-I253,J253-I253))*INDEX('2018 commission structure'!$A$15:$J$18,MATCH(Calculations!$E797,'2018 commission structure'!$A$15:$A$18,0),MATCH(Calculations!X$1,'2018 commission structure'!$A$15:$J$15,0))</f>
        <v>0</v>
      </c>
      <c r="Y253" s="1">
        <f>IF($H253&gt;J253,MIN($H253-J253,K253-J253)*INDEX('2018 commission structure'!$A$15:$J$18,MATCH(Calculations!$E797,'2018 commission structure'!$A$15:$A$18,0),MATCH(Calculations!Y$1,'2018 commission structure'!$A$15:$J$15,0)),0)</f>
        <v>0</v>
      </c>
      <c r="Z253" s="1">
        <f>IF($H253&gt;K253,MIN($H253-K253,L253-K253)*INDEX('2018 commission structure'!$A$15:$J$18,MATCH(Calculations!$E797,'2018 commission structure'!$A$15:$A$18,0),MATCH(Calculations!Z$1,'2018 commission structure'!$A$15:$J$15,0)),0)</f>
        <v>0</v>
      </c>
      <c r="AA253" s="1">
        <f>IF($H253&gt;L253,($H253-L253)*INDEX('2018 commission structure'!$A$15:$J$18,MATCH(Calculations!$E797,'2018 commission structure'!$A$15:$A$18,0),MATCH(Calculations!AA$1,'2018 commission structure'!$A$15:$J$15,0)),0)</f>
        <v>0</v>
      </c>
      <c r="AB253" s="1">
        <f t="shared" si="38"/>
        <v>108405.45</v>
      </c>
      <c r="AC253" s="1">
        <f t="shared" si="39"/>
        <v>208253.45</v>
      </c>
    </row>
    <row r="254" spans="1:29" x14ac:dyDescent="0.3">
      <c r="A254" s="20">
        <v>8685064791</v>
      </c>
      <c r="B254" s="1" t="s">
        <v>422</v>
      </c>
      <c r="C254" s="1" t="s">
        <v>1357</v>
      </c>
      <c r="D254" s="1" t="s">
        <v>22459</v>
      </c>
      <c r="E254" s="1" t="s">
        <v>0</v>
      </c>
      <c r="F254" s="1">
        <v>74711</v>
      </c>
      <c r="G254" s="2">
        <v>24</v>
      </c>
      <c r="H254" s="1">
        <f>SUMIF('deals_closed '!D:D,A254,'deals_closed '!C:C)</f>
        <v>655607</v>
      </c>
      <c r="I254" s="1">
        <f>VLOOKUP(E254,'2018 commission structure'!$A$21:$I$24,9,FALSE)</f>
        <v>600000</v>
      </c>
      <c r="J254" s="1">
        <f t="shared" si="30"/>
        <v>750000</v>
      </c>
      <c r="K254" s="1">
        <f t="shared" si="31"/>
        <v>900000</v>
      </c>
      <c r="L254" s="1">
        <f t="shared" si="32"/>
        <v>1200000</v>
      </c>
      <c r="M254" s="16">
        <f t="shared" si="33"/>
        <v>1.0926783333333334</v>
      </c>
      <c r="N254" s="1" t="str">
        <f t="shared" si="34"/>
        <v>100-125%</v>
      </c>
      <c r="O254" s="1">
        <f>MIN($I254, $H254)*INDEX( '2018 commission structure'!$A$21:$I$24,
MATCH($E254,'2018 commission structure'!$A$21:$A$24,0),MATCH(O$1,'2018 commission structure'!$A$21:$I$21,0))</f>
        <v>78000</v>
      </c>
      <c r="P254" s="1">
        <f>IF($H254&gt;$I254, MIN($H254-$I254, J254-$I254)*
INDEX( '2018 commission structure'!$A$21:$I$24,
MATCH($E254,'2018 commission structure'!$A$21:$A$24, 0),
MATCH(P$1,'2018 commission structure'!$A$21:$I$21, 0)), 0)</f>
        <v>9453.19</v>
      </c>
      <c r="Q254" s="1">
        <f>IF($H254&gt;J254, MIN($H254-J254, K254-J254)*
INDEX( '2018 commission structure'!$A$21:$I$24,
MATCH($E254,'2018 commission structure'!$A$21:$A$24, 0),
MATCH(Q$1,'2018 commission structure'!$A$21:$I$21, 0)), 0)</f>
        <v>0</v>
      </c>
      <c r="R254" s="1">
        <f>IF($H254&gt;K254, MIN($H254-K254, L254-K254)*
INDEX( '2018 commission structure'!$A$21:$I$24,
MATCH($E254,'2018 commission structure'!$A$21:$A$24, 0),
MATCH(R$1,'2018 commission structure'!$A$21:$I$21, 0)), 0)</f>
        <v>0</v>
      </c>
      <c r="S254" s="1">
        <f>IF($H254&gt;L254, ($H254-L254)*
INDEX( '2018 commission structure'!$A$21:$I$24,
MATCH($E254,'2018 commission structure'!$A$21:$A$24, 0),
MATCH(S$1,'2018 commission structure'!$A$21:$I$21, 0)), 0)</f>
        <v>0</v>
      </c>
      <c r="T254" s="1">
        <f t="shared" si="35"/>
        <v>87453.19</v>
      </c>
      <c r="U254" s="1">
        <f t="shared" si="36"/>
        <v>162164.19</v>
      </c>
      <c r="V254" s="16">
        <f t="shared" si="37"/>
        <v>4.0428592773780698</v>
      </c>
      <c r="W254" s="1">
        <f>MIN(H254,I254)*INDEX('2018 commission structure'!$A$15:$J$18,MATCH(Calculations!$E303,'2018 commission structure'!$A$15:$A$18,0),MATCH(Calculations!W$1,'2018 commission structure'!$A$15:$J$15,0))</f>
        <v>72000</v>
      </c>
      <c r="X254" s="1">
        <f>IF($H254&gt;I254,MIN($H254-I254,J254-I254))*INDEX('2018 commission structure'!$A$15:$J$18,MATCH(Calculations!$E303,'2018 commission structure'!$A$15:$A$18,0),MATCH(Calculations!X$1,'2018 commission structure'!$A$15:$J$15,0))</f>
        <v>9453.19</v>
      </c>
      <c r="Y254" s="1">
        <f>IF($H254&gt;J254,MIN($H254-J254,K254-J254)*INDEX('2018 commission structure'!$A$15:$J$18,MATCH(Calculations!$E303,'2018 commission structure'!$A$15:$A$18,0),MATCH(Calculations!Y$1,'2018 commission structure'!$A$15:$J$15,0)),0)</f>
        <v>0</v>
      </c>
      <c r="Z254" s="1">
        <f>IF($H254&gt;K254,MIN($H254-K254,L254-K254)*INDEX('2018 commission structure'!$A$15:$J$18,MATCH(Calculations!$E303,'2018 commission structure'!$A$15:$A$18,0),MATCH(Calculations!Z$1,'2018 commission structure'!$A$15:$J$15,0)),0)</f>
        <v>0</v>
      </c>
      <c r="AA254" s="1">
        <f>IF($H254&gt;L254,($H254-L254)*INDEX('2018 commission structure'!$A$15:$J$18,MATCH(Calculations!$E303,'2018 commission structure'!$A$15:$A$18,0),MATCH(Calculations!AA$1,'2018 commission structure'!$A$15:$J$15,0)),0)</f>
        <v>0</v>
      </c>
      <c r="AB254" s="1">
        <f t="shared" si="38"/>
        <v>81453.19</v>
      </c>
      <c r="AC254" s="1">
        <f t="shared" si="39"/>
        <v>156164.19</v>
      </c>
    </row>
    <row r="255" spans="1:29" x14ac:dyDescent="0.3">
      <c r="A255" s="20">
        <v>5474718616</v>
      </c>
      <c r="B255" s="1" t="s">
        <v>257</v>
      </c>
      <c r="C255" s="1" t="s">
        <v>256</v>
      </c>
      <c r="D255" s="1" t="s">
        <v>22785</v>
      </c>
      <c r="E255" s="1" t="s">
        <v>0</v>
      </c>
      <c r="F255" s="1">
        <v>60380</v>
      </c>
      <c r="G255" s="2">
        <v>17</v>
      </c>
      <c r="H255" s="1">
        <f>SUMIF('deals_closed '!D:D,A255,'deals_closed '!C:C)</f>
        <v>658453</v>
      </c>
      <c r="I255" s="1">
        <f>VLOOKUP(E255,'2018 commission structure'!$A$21:$I$24,9,FALSE)</f>
        <v>600000</v>
      </c>
      <c r="J255" s="1">
        <f t="shared" si="30"/>
        <v>750000</v>
      </c>
      <c r="K255" s="1">
        <f t="shared" si="31"/>
        <v>900000</v>
      </c>
      <c r="L255" s="1">
        <f t="shared" si="32"/>
        <v>1200000</v>
      </c>
      <c r="M255" s="16">
        <f t="shared" si="33"/>
        <v>1.0974216666666667</v>
      </c>
      <c r="N255" s="1" t="str">
        <f t="shared" si="34"/>
        <v>100-125%</v>
      </c>
      <c r="O255" s="1">
        <f>MIN($I255, $H255)*INDEX( '2018 commission structure'!$A$21:$I$24,
MATCH($E255,'2018 commission structure'!$A$21:$A$24,0),MATCH(O$1,'2018 commission structure'!$A$21:$I$21,0))</f>
        <v>78000</v>
      </c>
      <c r="P255" s="1">
        <f>IF($H255&gt;$I255, MIN($H255-$I255, J255-$I255)*
INDEX( '2018 commission structure'!$A$21:$I$24,
MATCH($E255,'2018 commission structure'!$A$21:$A$24, 0),
MATCH(P$1,'2018 commission structure'!$A$21:$I$21, 0)), 0)</f>
        <v>9937.01</v>
      </c>
      <c r="Q255" s="1">
        <f>IF($H255&gt;J255, MIN($H255-J255, K255-J255)*
INDEX( '2018 commission structure'!$A$21:$I$24,
MATCH($E255,'2018 commission structure'!$A$21:$A$24, 0),
MATCH(Q$1,'2018 commission structure'!$A$21:$I$21, 0)), 0)</f>
        <v>0</v>
      </c>
      <c r="R255" s="1">
        <f>IF($H255&gt;K255, MIN($H255-K255, L255-K255)*
INDEX( '2018 commission structure'!$A$21:$I$24,
MATCH($E255,'2018 commission structure'!$A$21:$A$24, 0),
MATCH(R$1,'2018 commission structure'!$A$21:$I$21, 0)), 0)</f>
        <v>0</v>
      </c>
      <c r="S255" s="1">
        <f>IF($H255&gt;L255, ($H255-L255)*
INDEX( '2018 commission structure'!$A$21:$I$24,
MATCH($E255,'2018 commission structure'!$A$21:$A$24, 0),
MATCH(S$1,'2018 commission structure'!$A$21:$I$21, 0)), 0)</f>
        <v>0</v>
      </c>
      <c r="T255" s="1">
        <f t="shared" si="35"/>
        <v>87937.01</v>
      </c>
      <c r="U255" s="1">
        <f t="shared" si="36"/>
        <v>148317.01</v>
      </c>
      <c r="V255" s="16">
        <f t="shared" si="37"/>
        <v>4.4394975330206563</v>
      </c>
      <c r="W255" s="1">
        <f>MIN(H255,I255)*INDEX('2018 commission structure'!$A$15:$J$18,MATCH(Calculations!$E873,'2018 commission structure'!$A$15:$A$18,0),MATCH(Calculations!W$1,'2018 commission structure'!$A$15:$J$15,0))</f>
        <v>72000</v>
      </c>
      <c r="X255" s="1">
        <f>IF($H255&gt;I255,MIN($H255-I255,J255-I255))*INDEX('2018 commission structure'!$A$15:$J$18,MATCH(Calculations!$E873,'2018 commission structure'!$A$15:$A$18,0),MATCH(Calculations!X$1,'2018 commission structure'!$A$15:$J$15,0))</f>
        <v>9937.01</v>
      </c>
      <c r="Y255" s="1">
        <f>IF($H255&gt;J255,MIN($H255-J255,K255-J255)*INDEX('2018 commission structure'!$A$15:$J$18,MATCH(Calculations!$E873,'2018 commission structure'!$A$15:$A$18,0),MATCH(Calculations!Y$1,'2018 commission structure'!$A$15:$J$15,0)),0)</f>
        <v>0</v>
      </c>
      <c r="Z255" s="1">
        <f>IF($H255&gt;K255,MIN($H255-K255,L255-K255)*INDEX('2018 commission structure'!$A$15:$J$18,MATCH(Calculations!$E873,'2018 commission structure'!$A$15:$A$18,0),MATCH(Calculations!Z$1,'2018 commission structure'!$A$15:$J$15,0)),0)</f>
        <v>0</v>
      </c>
      <c r="AA255" s="1">
        <f>IF($H255&gt;L255,($H255-L255)*INDEX('2018 commission structure'!$A$15:$J$18,MATCH(Calculations!$E873,'2018 commission structure'!$A$15:$A$18,0),MATCH(Calculations!AA$1,'2018 commission structure'!$A$15:$J$15,0)),0)</f>
        <v>0</v>
      </c>
      <c r="AB255" s="1">
        <f t="shared" si="38"/>
        <v>81937.009999999995</v>
      </c>
      <c r="AC255" s="1">
        <f t="shared" si="39"/>
        <v>142317.01</v>
      </c>
    </row>
    <row r="256" spans="1:29" x14ac:dyDescent="0.3">
      <c r="A256" s="20">
        <v>4184483038</v>
      </c>
      <c r="B256" s="1" t="s">
        <v>159</v>
      </c>
      <c r="C256" s="1" t="s">
        <v>158</v>
      </c>
      <c r="D256" s="1" t="s">
        <v>22921</v>
      </c>
      <c r="E256" s="1" t="s">
        <v>0</v>
      </c>
      <c r="F256" s="1">
        <v>77207</v>
      </c>
      <c r="G256" s="2">
        <v>22</v>
      </c>
      <c r="H256" s="1">
        <f>SUMIF('deals_closed '!D:D,A256,'deals_closed '!C:C)</f>
        <v>658709</v>
      </c>
      <c r="I256" s="1">
        <f>VLOOKUP(E256,'2018 commission structure'!$A$21:$I$24,9,FALSE)</f>
        <v>600000</v>
      </c>
      <c r="J256" s="1">
        <f t="shared" si="30"/>
        <v>750000</v>
      </c>
      <c r="K256" s="1">
        <f t="shared" si="31"/>
        <v>900000</v>
      </c>
      <c r="L256" s="1">
        <f t="shared" si="32"/>
        <v>1200000</v>
      </c>
      <c r="M256" s="16">
        <f t="shared" si="33"/>
        <v>1.0978483333333333</v>
      </c>
      <c r="N256" s="1" t="str">
        <f t="shared" si="34"/>
        <v>100-125%</v>
      </c>
      <c r="O256" s="1">
        <f>MIN($I256, $H256)*INDEX( '2018 commission structure'!$A$21:$I$24,
MATCH($E256,'2018 commission structure'!$A$21:$A$24,0),MATCH(O$1,'2018 commission structure'!$A$21:$I$21,0))</f>
        <v>78000</v>
      </c>
      <c r="P256" s="1">
        <f>IF($H256&gt;$I256, MIN($H256-$I256, J256-$I256)*
INDEX( '2018 commission structure'!$A$21:$I$24,
MATCH($E256,'2018 commission structure'!$A$21:$A$24, 0),
MATCH(P$1,'2018 commission structure'!$A$21:$I$21, 0)), 0)</f>
        <v>9980.5300000000007</v>
      </c>
      <c r="Q256" s="1">
        <f>IF($H256&gt;J256, MIN($H256-J256, K256-J256)*
INDEX( '2018 commission structure'!$A$21:$I$24,
MATCH($E256,'2018 commission structure'!$A$21:$A$24, 0),
MATCH(Q$1,'2018 commission structure'!$A$21:$I$21, 0)), 0)</f>
        <v>0</v>
      </c>
      <c r="R256" s="1">
        <f>IF($H256&gt;K256, MIN($H256-K256, L256-K256)*
INDEX( '2018 commission structure'!$A$21:$I$24,
MATCH($E256,'2018 commission structure'!$A$21:$A$24, 0),
MATCH(R$1,'2018 commission structure'!$A$21:$I$21, 0)), 0)</f>
        <v>0</v>
      </c>
      <c r="S256" s="1">
        <f>IF($H256&gt;L256, ($H256-L256)*
INDEX( '2018 commission structure'!$A$21:$I$24,
MATCH($E256,'2018 commission structure'!$A$21:$A$24, 0),
MATCH(S$1,'2018 commission structure'!$A$21:$I$21, 0)), 0)</f>
        <v>0</v>
      </c>
      <c r="T256" s="1">
        <f t="shared" si="35"/>
        <v>87980.53</v>
      </c>
      <c r="U256" s="1">
        <f t="shared" si="36"/>
        <v>165187.53</v>
      </c>
      <c r="V256" s="16">
        <f t="shared" si="37"/>
        <v>3.9876436193458429</v>
      </c>
      <c r="W256" s="1">
        <f>MIN(H256,I256)*INDEX('2018 commission structure'!$A$15:$J$18,MATCH(Calculations!$E923,'2018 commission structure'!$A$15:$A$18,0),MATCH(Calculations!W$1,'2018 commission structure'!$A$15:$J$15,0))</f>
        <v>72000</v>
      </c>
      <c r="X256" s="1">
        <f>IF($H256&gt;I256,MIN($H256-I256,J256-I256))*INDEX('2018 commission structure'!$A$15:$J$18,MATCH(Calculations!$E923,'2018 commission structure'!$A$15:$A$18,0),MATCH(Calculations!X$1,'2018 commission structure'!$A$15:$J$15,0))</f>
        <v>9980.5300000000007</v>
      </c>
      <c r="Y256" s="1">
        <f>IF($H256&gt;J256,MIN($H256-J256,K256-J256)*INDEX('2018 commission structure'!$A$15:$J$18,MATCH(Calculations!$E923,'2018 commission structure'!$A$15:$A$18,0),MATCH(Calculations!Y$1,'2018 commission structure'!$A$15:$J$15,0)),0)</f>
        <v>0</v>
      </c>
      <c r="Z256" s="1">
        <f>IF($H256&gt;K256,MIN($H256-K256,L256-K256)*INDEX('2018 commission structure'!$A$15:$J$18,MATCH(Calculations!$E923,'2018 commission structure'!$A$15:$A$18,0),MATCH(Calculations!Z$1,'2018 commission structure'!$A$15:$J$15,0)),0)</f>
        <v>0</v>
      </c>
      <c r="AA256" s="1">
        <f>IF($H256&gt;L256,($H256-L256)*INDEX('2018 commission structure'!$A$15:$J$18,MATCH(Calculations!$E923,'2018 commission structure'!$A$15:$A$18,0),MATCH(Calculations!AA$1,'2018 commission structure'!$A$15:$J$15,0)),0)</f>
        <v>0</v>
      </c>
      <c r="AB256" s="1">
        <f t="shared" si="38"/>
        <v>81980.53</v>
      </c>
      <c r="AC256" s="1">
        <f t="shared" si="39"/>
        <v>159187.53</v>
      </c>
    </row>
    <row r="257" spans="1:29" x14ac:dyDescent="0.3">
      <c r="A257" s="20">
        <v>9052475601</v>
      </c>
      <c r="B257" s="1" t="s">
        <v>942</v>
      </c>
      <c r="C257" s="1" t="s">
        <v>1289</v>
      </c>
      <c r="D257" s="1" t="s">
        <v>22422</v>
      </c>
      <c r="E257" s="1" t="s">
        <v>3</v>
      </c>
      <c r="F257" s="1">
        <v>77596</v>
      </c>
      <c r="G257" s="2">
        <v>15</v>
      </c>
      <c r="H257" s="1">
        <f>SUMIF('deals_closed '!D:D,A257,'deals_closed '!C:C)</f>
        <v>463959</v>
      </c>
      <c r="I257" s="1">
        <f>VLOOKUP(E257,'2018 commission structure'!$A$21:$I$24,9,FALSE)</f>
        <v>750000</v>
      </c>
      <c r="J257" s="1">
        <f t="shared" si="30"/>
        <v>937500</v>
      </c>
      <c r="K257" s="1">
        <f t="shared" si="31"/>
        <v>1125000</v>
      </c>
      <c r="L257" s="1">
        <f t="shared" si="32"/>
        <v>1500000</v>
      </c>
      <c r="M257" s="16">
        <f t="shared" si="33"/>
        <v>0.61861200000000005</v>
      </c>
      <c r="N257" s="1" t="str">
        <f t="shared" si="34"/>
        <v>0-100%</v>
      </c>
      <c r="O257" s="1">
        <f>MIN($I257, $H257)*INDEX( '2018 commission structure'!$A$21:$I$24,
MATCH($E257,'2018 commission structure'!$A$21:$A$24,0),MATCH(O$1,'2018 commission structure'!$A$21:$I$21,0))</f>
        <v>69593.849999999991</v>
      </c>
      <c r="P257" s="1">
        <f>IF($H257&gt;$I257, MIN($H257-$I257, J257-$I257)*
INDEX( '2018 commission structure'!$A$21:$I$24,
MATCH($E257,'2018 commission structure'!$A$21:$A$24, 0),
MATCH(P$1,'2018 commission structure'!$A$21:$I$21, 0)), 0)</f>
        <v>0</v>
      </c>
      <c r="Q257" s="1">
        <f>IF($H257&gt;J257, MIN($H257-J257, K257-J257)*
INDEX( '2018 commission structure'!$A$21:$I$24,
MATCH($E257,'2018 commission structure'!$A$21:$A$24, 0),
MATCH(Q$1,'2018 commission structure'!$A$21:$I$21, 0)), 0)</f>
        <v>0</v>
      </c>
      <c r="R257" s="1">
        <f>IF($H257&gt;K257, MIN($H257-K257, L257-K257)*
INDEX( '2018 commission structure'!$A$21:$I$24,
MATCH($E257,'2018 commission structure'!$A$21:$A$24, 0),
MATCH(R$1,'2018 commission structure'!$A$21:$I$21, 0)), 0)</f>
        <v>0</v>
      </c>
      <c r="S257" s="1">
        <f>IF($H257&gt;L257, ($H257-L257)*
INDEX( '2018 commission structure'!$A$21:$I$24,
MATCH($E257,'2018 commission structure'!$A$21:$A$24, 0),
MATCH(S$1,'2018 commission structure'!$A$21:$I$21, 0)), 0)</f>
        <v>0</v>
      </c>
      <c r="T257" s="1">
        <f t="shared" si="35"/>
        <v>69593.849999999991</v>
      </c>
      <c r="U257" s="1">
        <f t="shared" si="36"/>
        <v>147189.84999999998</v>
      </c>
      <c r="V257" s="16">
        <f t="shared" si="37"/>
        <v>3.1521127305992911</v>
      </c>
      <c r="W257" s="1">
        <f>MIN(H257,I257)*INDEX('2018 commission structure'!$A$15:$J$18,MATCH(Calculations!$E339,'2018 commission structure'!$A$15:$A$18,0),MATCH(Calculations!W$1,'2018 commission structure'!$A$15:$J$15,0))</f>
        <v>69593.849999999991</v>
      </c>
      <c r="X257" s="1">
        <f>IF($H257&gt;I257,MIN($H257-I257,J257-I257))*INDEX('2018 commission structure'!$A$15:$J$18,MATCH(Calculations!$E339,'2018 commission structure'!$A$15:$A$18,0),MATCH(Calculations!X$1,'2018 commission structure'!$A$15:$J$15,0))</f>
        <v>0</v>
      </c>
      <c r="Y257" s="1">
        <f>IF($H257&gt;J257,MIN($H257-J257,K257-J257)*INDEX('2018 commission structure'!$A$15:$J$18,MATCH(Calculations!$E339,'2018 commission structure'!$A$15:$A$18,0),MATCH(Calculations!Y$1,'2018 commission structure'!$A$15:$J$15,0)),0)</f>
        <v>0</v>
      </c>
      <c r="Z257" s="1">
        <f>IF($H257&gt;K257,MIN($H257-K257,L257-K257)*INDEX('2018 commission structure'!$A$15:$J$18,MATCH(Calculations!$E339,'2018 commission structure'!$A$15:$A$18,0),MATCH(Calculations!Z$1,'2018 commission structure'!$A$15:$J$15,0)),0)</f>
        <v>0</v>
      </c>
      <c r="AA257" s="1">
        <f>IF($H257&gt;L257,($H257-L257)*INDEX('2018 commission structure'!$A$15:$J$18,MATCH(Calculations!$E339,'2018 commission structure'!$A$15:$A$18,0),MATCH(Calculations!AA$1,'2018 commission structure'!$A$15:$J$15,0)),0)</f>
        <v>0</v>
      </c>
      <c r="AB257" s="1">
        <f t="shared" si="38"/>
        <v>69593.849999999991</v>
      </c>
      <c r="AC257" s="1">
        <f t="shared" si="39"/>
        <v>147189.84999999998</v>
      </c>
    </row>
    <row r="258" spans="1:29" x14ac:dyDescent="0.3">
      <c r="A258" s="20">
        <v>9264026959</v>
      </c>
      <c r="B258" s="1" t="s">
        <v>1466</v>
      </c>
      <c r="C258" s="1" t="s">
        <v>1465</v>
      </c>
      <c r="D258" s="1" t="s">
        <v>22399</v>
      </c>
      <c r="E258" s="1" t="s">
        <v>0</v>
      </c>
      <c r="F258" s="1">
        <v>68799</v>
      </c>
      <c r="G258" s="2">
        <v>20</v>
      </c>
      <c r="H258" s="1">
        <f>SUMIF('deals_closed '!D:D,A258,'deals_closed '!C:C)</f>
        <v>659415</v>
      </c>
      <c r="I258" s="1">
        <f>VLOOKUP(E258,'2018 commission structure'!$A$21:$I$24,9,FALSE)</f>
        <v>600000</v>
      </c>
      <c r="J258" s="1">
        <f t="shared" ref="J258:J321" si="40">I258*1.25</f>
        <v>750000</v>
      </c>
      <c r="K258" s="1">
        <f t="shared" ref="K258:K321" si="41">$I258*1.5</f>
        <v>900000</v>
      </c>
      <c r="L258" s="1">
        <f t="shared" ref="L258:L321" si="42">$I258*2</f>
        <v>1200000</v>
      </c>
      <c r="M258" s="16">
        <f t="shared" ref="M258:M321" si="43">$H258/$I258</f>
        <v>1.0990249999999999</v>
      </c>
      <c r="N258" s="1" t="str">
        <f t="shared" ref="N258:N321" si="44">IF(M258&lt;=1,"0-100%",
IF(M258&lt;=1.25,"100-125%",
IF(M258&lt;=1.5,"125-150%",
IF(M258&lt;=2,"150-200%","&gt;200%"))))</f>
        <v>100-125%</v>
      </c>
      <c r="O258" s="1">
        <f>MIN($I258, $H258)*INDEX( '2018 commission structure'!$A$21:$I$24,
MATCH($E258,'2018 commission structure'!$A$21:$A$24,0),MATCH(O$1,'2018 commission structure'!$A$21:$I$21,0))</f>
        <v>78000</v>
      </c>
      <c r="P258" s="1">
        <f>IF($H258&gt;$I258, MIN($H258-$I258, J258-$I258)*
INDEX( '2018 commission structure'!$A$21:$I$24,
MATCH($E258,'2018 commission structure'!$A$21:$A$24, 0),
MATCH(P$1,'2018 commission structure'!$A$21:$I$21, 0)), 0)</f>
        <v>10100.550000000001</v>
      </c>
      <c r="Q258" s="1">
        <f>IF($H258&gt;J258, MIN($H258-J258, K258-J258)*
INDEX( '2018 commission structure'!$A$21:$I$24,
MATCH($E258,'2018 commission structure'!$A$21:$A$24, 0),
MATCH(Q$1,'2018 commission structure'!$A$21:$I$21, 0)), 0)</f>
        <v>0</v>
      </c>
      <c r="R258" s="1">
        <f>IF($H258&gt;K258, MIN($H258-K258, L258-K258)*
INDEX( '2018 commission structure'!$A$21:$I$24,
MATCH($E258,'2018 commission structure'!$A$21:$A$24, 0),
MATCH(R$1,'2018 commission structure'!$A$21:$I$21, 0)), 0)</f>
        <v>0</v>
      </c>
      <c r="S258" s="1">
        <f>IF($H258&gt;L258, ($H258-L258)*
INDEX( '2018 commission structure'!$A$21:$I$24,
MATCH($E258,'2018 commission structure'!$A$21:$A$24, 0),
MATCH(S$1,'2018 commission structure'!$A$21:$I$21, 0)), 0)</f>
        <v>0</v>
      </c>
      <c r="T258" s="1">
        <f t="shared" ref="T258:T321" si="45">SUM(O258:S258)</f>
        <v>88100.55</v>
      </c>
      <c r="U258" s="1">
        <f t="shared" ref="U258:U321" si="46">SUM(F258+T258)</f>
        <v>156899.54999999999</v>
      </c>
      <c r="V258" s="16">
        <f t="shared" ref="V258:V321" si="47">H258/U258</f>
        <v>4.2027845204144949</v>
      </c>
      <c r="W258" s="1">
        <f>MIN(H258,I258)*INDEX('2018 commission structure'!$A$15:$J$18,MATCH(Calculations!$E246,'2018 commission structure'!$A$15:$A$18,0),MATCH(Calculations!W$1,'2018 commission structure'!$A$15:$J$15,0))</f>
        <v>90000</v>
      </c>
      <c r="X258" s="1">
        <f>IF($H258&gt;I258,MIN($H258-I258,J258-I258))*INDEX('2018 commission structure'!$A$15:$J$18,MATCH(Calculations!$E246,'2018 commission structure'!$A$15:$A$18,0),MATCH(Calculations!X$1,'2018 commission structure'!$A$15:$J$15,0))</f>
        <v>10694.699999999999</v>
      </c>
      <c r="Y258" s="1">
        <f>IF($H258&gt;J258,MIN($H258-J258,K258-J258)*INDEX('2018 commission structure'!$A$15:$J$18,MATCH(Calculations!$E246,'2018 commission structure'!$A$15:$A$18,0),MATCH(Calculations!Y$1,'2018 commission structure'!$A$15:$J$15,0)),0)</f>
        <v>0</v>
      </c>
      <c r="Z258" s="1">
        <f>IF($H258&gt;K258,MIN($H258-K258,L258-K258)*INDEX('2018 commission structure'!$A$15:$J$18,MATCH(Calculations!$E246,'2018 commission structure'!$A$15:$A$18,0),MATCH(Calculations!Z$1,'2018 commission structure'!$A$15:$J$15,0)),0)</f>
        <v>0</v>
      </c>
      <c r="AA258" s="1">
        <f>IF($H258&gt;L258,($H258-L258)*INDEX('2018 commission structure'!$A$15:$J$18,MATCH(Calculations!$E246,'2018 commission structure'!$A$15:$A$18,0),MATCH(Calculations!AA$1,'2018 commission structure'!$A$15:$J$15,0)),0)</f>
        <v>0</v>
      </c>
      <c r="AB258" s="1">
        <f t="shared" ref="AB258:AB321" si="48">SUM(W258:AA258)</f>
        <v>100694.7</v>
      </c>
      <c r="AC258" s="1">
        <f t="shared" ref="AC258:AC321" si="49">AB258+F258</f>
        <v>169493.7</v>
      </c>
    </row>
    <row r="259" spans="1:29" x14ac:dyDescent="0.3">
      <c r="A259" s="20">
        <v>7098438871</v>
      </c>
      <c r="B259" s="1" t="s">
        <v>362</v>
      </c>
      <c r="C259" s="1" t="s">
        <v>361</v>
      </c>
      <c r="D259" s="1" t="s">
        <v>22634</v>
      </c>
      <c r="E259" s="1" t="s">
        <v>0</v>
      </c>
      <c r="F259" s="1">
        <v>57781</v>
      </c>
      <c r="G259" s="2">
        <v>23</v>
      </c>
      <c r="H259" s="1">
        <f>SUMIF('deals_closed '!D:D,A259,'deals_closed '!C:C)</f>
        <v>659507</v>
      </c>
      <c r="I259" s="1">
        <f>VLOOKUP(E259,'2018 commission structure'!$A$21:$I$24,9,FALSE)</f>
        <v>600000</v>
      </c>
      <c r="J259" s="1">
        <f t="shared" si="40"/>
        <v>750000</v>
      </c>
      <c r="K259" s="1">
        <f t="shared" si="41"/>
        <v>900000</v>
      </c>
      <c r="L259" s="1">
        <f t="shared" si="42"/>
        <v>1200000</v>
      </c>
      <c r="M259" s="16">
        <f t="shared" si="43"/>
        <v>1.0991783333333334</v>
      </c>
      <c r="N259" s="1" t="str">
        <f t="shared" si="44"/>
        <v>100-125%</v>
      </c>
      <c r="O259" s="1">
        <f>MIN($I259, $H259)*INDEX( '2018 commission structure'!$A$21:$I$24,
MATCH($E259,'2018 commission structure'!$A$21:$A$24,0),MATCH(O$1,'2018 commission structure'!$A$21:$I$21,0))</f>
        <v>78000</v>
      </c>
      <c r="P259" s="1">
        <f>IF($H259&gt;$I259, MIN($H259-$I259, J259-$I259)*
INDEX( '2018 commission structure'!$A$21:$I$24,
MATCH($E259,'2018 commission structure'!$A$21:$A$24, 0),
MATCH(P$1,'2018 commission structure'!$A$21:$I$21, 0)), 0)</f>
        <v>10116.19</v>
      </c>
      <c r="Q259" s="1">
        <f>IF($H259&gt;J259, MIN($H259-J259, K259-J259)*
INDEX( '2018 commission structure'!$A$21:$I$24,
MATCH($E259,'2018 commission structure'!$A$21:$A$24, 0),
MATCH(Q$1,'2018 commission structure'!$A$21:$I$21, 0)), 0)</f>
        <v>0</v>
      </c>
      <c r="R259" s="1">
        <f>IF($H259&gt;K259, MIN($H259-K259, L259-K259)*
INDEX( '2018 commission structure'!$A$21:$I$24,
MATCH($E259,'2018 commission structure'!$A$21:$A$24, 0),
MATCH(R$1,'2018 commission structure'!$A$21:$I$21, 0)), 0)</f>
        <v>0</v>
      </c>
      <c r="S259" s="1">
        <f>IF($H259&gt;L259, ($H259-L259)*
INDEX( '2018 commission structure'!$A$21:$I$24,
MATCH($E259,'2018 commission structure'!$A$21:$A$24, 0),
MATCH(S$1,'2018 commission structure'!$A$21:$I$21, 0)), 0)</f>
        <v>0</v>
      </c>
      <c r="T259" s="1">
        <f t="shared" si="45"/>
        <v>88116.19</v>
      </c>
      <c r="U259" s="1">
        <f t="shared" si="46"/>
        <v>145897.19</v>
      </c>
      <c r="V259" s="16">
        <f t="shared" si="47"/>
        <v>4.520354367345937</v>
      </c>
      <c r="W259" s="1">
        <f>MIN(H259,I259)*INDEX('2018 commission structure'!$A$15:$J$18,MATCH(Calculations!$E819,'2018 commission structure'!$A$15:$A$18,0),MATCH(Calculations!W$1,'2018 commission structure'!$A$15:$J$15,0))</f>
        <v>90000</v>
      </c>
      <c r="X259" s="1">
        <f>IF($H259&gt;I259,MIN($H259-I259,J259-I259))*INDEX('2018 commission structure'!$A$15:$J$18,MATCH(Calculations!$E819,'2018 commission structure'!$A$15:$A$18,0),MATCH(Calculations!X$1,'2018 commission structure'!$A$15:$J$15,0))</f>
        <v>10711.26</v>
      </c>
      <c r="Y259" s="1">
        <f>IF($H259&gt;J259,MIN($H259-J259,K259-J259)*INDEX('2018 commission structure'!$A$15:$J$18,MATCH(Calculations!$E819,'2018 commission structure'!$A$15:$A$18,0),MATCH(Calculations!Y$1,'2018 commission structure'!$A$15:$J$15,0)),0)</f>
        <v>0</v>
      </c>
      <c r="Z259" s="1">
        <f>IF($H259&gt;K259,MIN($H259-K259,L259-K259)*INDEX('2018 commission structure'!$A$15:$J$18,MATCH(Calculations!$E819,'2018 commission structure'!$A$15:$A$18,0),MATCH(Calculations!Z$1,'2018 commission structure'!$A$15:$J$15,0)),0)</f>
        <v>0</v>
      </c>
      <c r="AA259" s="1">
        <f>IF($H259&gt;L259,($H259-L259)*INDEX('2018 commission structure'!$A$15:$J$18,MATCH(Calculations!$E819,'2018 commission structure'!$A$15:$A$18,0),MATCH(Calculations!AA$1,'2018 commission structure'!$A$15:$J$15,0)),0)</f>
        <v>0</v>
      </c>
      <c r="AB259" s="1">
        <f t="shared" si="48"/>
        <v>100711.26</v>
      </c>
      <c r="AC259" s="1">
        <f t="shared" si="49"/>
        <v>158492.26</v>
      </c>
    </row>
    <row r="260" spans="1:29" x14ac:dyDescent="0.3">
      <c r="A260" s="20">
        <v>4768342426</v>
      </c>
      <c r="B260" s="1" t="s">
        <v>372</v>
      </c>
      <c r="C260" s="1" t="s">
        <v>371</v>
      </c>
      <c r="D260" s="1" t="s">
        <v>22857</v>
      </c>
      <c r="E260" s="1" t="s">
        <v>0</v>
      </c>
      <c r="F260" s="1">
        <v>62604</v>
      </c>
      <c r="G260" s="2">
        <v>18</v>
      </c>
      <c r="H260" s="1">
        <f>SUMIF('deals_closed '!D:D,A260,'deals_closed '!C:C)</f>
        <v>659813</v>
      </c>
      <c r="I260" s="1">
        <f>VLOOKUP(E260,'2018 commission structure'!$A$21:$I$24,9,FALSE)</f>
        <v>600000</v>
      </c>
      <c r="J260" s="1">
        <f t="shared" si="40"/>
        <v>750000</v>
      </c>
      <c r="K260" s="1">
        <f t="shared" si="41"/>
        <v>900000</v>
      </c>
      <c r="L260" s="1">
        <f t="shared" si="42"/>
        <v>1200000</v>
      </c>
      <c r="M260" s="16">
        <f t="shared" si="43"/>
        <v>1.0996883333333334</v>
      </c>
      <c r="N260" s="1" t="str">
        <f t="shared" si="44"/>
        <v>100-125%</v>
      </c>
      <c r="O260" s="1">
        <f>MIN($I260, $H260)*INDEX( '2018 commission structure'!$A$21:$I$24,
MATCH($E260,'2018 commission structure'!$A$21:$A$24,0),MATCH(O$1,'2018 commission structure'!$A$21:$I$21,0))</f>
        <v>78000</v>
      </c>
      <c r="P260" s="1">
        <f>IF($H260&gt;$I260, MIN($H260-$I260, J260-$I260)*
INDEX( '2018 commission structure'!$A$21:$I$24,
MATCH($E260,'2018 commission structure'!$A$21:$A$24, 0),
MATCH(P$1,'2018 commission structure'!$A$21:$I$21, 0)), 0)</f>
        <v>10168.210000000001</v>
      </c>
      <c r="Q260" s="1">
        <f>IF($H260&gt;J260, MIN($H260-J260, K260-J260)*
INDEX( '2018 commission structure'!$A$21:$I$24,
MATCH($E260,'2018 commission structure'!$A$21:$A$24, 0),
MATCH(Q$1,'2018 commission structure'!$A$21:$I$21, 0)), 0)</f>
        <v>0</v>
      </c>
      <c r="R260" s="1">
        <f>IF($H260&gt;K260, MIN($H260-K260, L260-K260)*
INDEX( '2018 commission structure'!$A$21:$I$24,
MATCH($E260,'2018 commission structure'!$A$21:$A$24, 0),
MATCH(R$1,'2018 commission structure'!$A$21:$I$21, 0)), 0)</f>
        <v>0</v>
      </c>
      <c r="S260" s="1">
        <f>IF($H260&gt;L260, ($H260-L260)*
INDEX( '2018 commission structure'!$A$21:$I$24,
MATCH($E260,'2018 commission structure'!$A$21:$A$24, 0),
MATCH(S$1,'2018 commission structure'!$A$21:$I$21, 0)), 0)</f>
        <v>0</v>
      </c>
      <c r="T260" s="1">
        <f t="shared" si="45"/>
        <v>88168.21</v>
      </c>
      <c r="U260" s="1">
        <f t="shared" si="46"/>
        <v>150772.21000000002</v>
      </c>
      <c r="V260" s="16">
        <f t="shared" si="47"/>
        <v>4.3762242392016404</v>
      </c>
      <c r="W260" s="1">
        <f>MIN(H260,I260)*INDEX('2018 commission structure'!$A$15:$J$18,MATCH(Calculations!$E814,'2018 commission structure'!$A$15:$A$18,0),MATCH(Calculations!W$1,'2018 commission structure'!$A$15:$J$15,0))</f>
        <v>72000</v>
      </c>
      <c r="X260" s="1">
        <f>IF($H260&gt;I260,MIN($H260-I260,J260-I260))*INDEX('2018 commission structure'!$A$15:$J$18,MATCH(Calculations!$E814,'2018 commission structure'!$A$15:$A$18,0),MATCH(Calculations!X$1,'2018 commission structure'!$A$15:$J$15,0))</f>
        <v>10168.210000000001</v>
      </c>
      <c r="Y260" s="1">
        <f>IF($H260&gt;J260,MIN($H260-J260,K260-J260)*INDEX('2018 commission structure'!$A$15:$J$18,MATCH(Calculations!$E814,'2018 commission structure'!$A$15:$A$18,0),MATCH(Calculations!Y$1,'2018 commission structure'!$A$15:$J$15,0)),0)</f>
        <v>0</v>
      </c>
      <c r="Z260" s="1">
        <f>IF($H260&gt;K260,MIN($H260-K260,L260-K260)*INDEX('2018 commission structure'!$A$15:$J$18,MATCH(Calculations!$E814,'2018 commission structure'!$A$15:$A$18,0),MATCH(Calculations!Z$1,'2018 commission structure'!$A$15:$J$15,0)),0)</f>
        <v>0</v>
      </c>
      <c r="AA260" s="1">
        <f>IF($H260&gt;L260,($H260-L260)*INDEX('2018 commission structure'!$A$15:$J$18,MATCH(Calculations!$E814,'2018 commission structure'!$A$15:$A$18,0),MATCH(Calculations!AA$1,'2018 commission structure'!$A$15:$J$15,0)),0)</f>
        <v>0</v>
      </c>
      <c r="AB260" s="1">
        <f t="shared" si="48"/>
        <v>82168.210000000006</v>
      </c>
      <c r="AC260" s="1">
        <f t="shared" si="49"/>
        <v>144772.21000000002</v>
      </c>
    </row>
    <row r="261" spans="1:29" x14ac:dyDescent="0.3">
      <c r="A261" s="20">
        <v>4031884281</v>
      </c>
      <c r="B261" s="1" t="s">
        <v>389</v>
      </c>
      <c r="C261" s="1" t="s">
        <v>388</v>
      </c>
      <c r="D261" s="1" t="s">
        <v>22936</v>
      </c>
      <c r="E261" s="1" t="s">
        <v>3</v>
      </c>
      <c r="F261" s="1">
        <v>89664</v>
      </c>
      <c r="G261" s="2">
        <v>14</v>
      </c>
      <c r="H261" s="1">
        <f>SUMIF('deals_closed '!D:D,A261,'deals_closed '!C:C)</f>
        <v>421213</v>
      </c>
      <c r="I261" s="1">
        <f>VLOOKUP(E261,'2018 commission structure'!$A$21:$I$24,9,FALSE)</f>
        <v>750000</v>
      </c>
      <c r="J261" s="1">
        <f t="shared" si="40"/>
        <v>937500</v>
      </c>
      <c r="K261" s="1">
        <f t="shared" si="41"/>
        <v>1125000</v>
      </c>
      <c r="L261" s="1">
        <f t="shared" si="42"/>
        <v>1500000</v>
      </c>
      <c r="M261" s="16">
        <f t="shared" si="43"/>
        <v>0.5616173333333333</v>
      </c>
      <c r="N261" s="1" t="str">
        <f t="shared" si="44"/>
        <v>0-100%</v>
      </c>
      <c r="O261" s="1">
        <f>MIN($I261, $H261)*INDEX( '2018 commission structure'!$A$21:$I$24,
MATCH($E261,'2018 commission structure'!$A$21:$A$24,0),MATCH(O$1,'2018 commission structure'!$A$21:$I$21,0))</f>
        <v>63181.95</v>
      </c>
      <c r="P261" s="1">
        <f>IF($H261&gt;$I261, MIN($H261-$I261, J261-$I261)*
INDEX( '2018 commission structure'!$A$21:$I$24,
MATCH($E261,'2018 commission structure'!$A$21:$A$24, 0),
MATCH(P$1,'2018 commission structure'!$A$21:$I$21, 0)), 0)</f>
        <v>0</v>
      </c>
      <c r="Q261" s="1">
        <f>IF($H261&gt;J261, MIN($H261-J261, K261-J261)*
INDEX( '2018 commission structure'!$A$21:$I$24,
MATCH($E261,'2018 commission structure'!$A$21:$A$24, 0),
MATCH(Q$1,'2018 commission structure'!$A$21:$I$21, 0)), 0)</f>
        <v>0</v>
      </c>
      <c r="R261" s="1">
        <f>IF($H261&gt;K261, MIN($H261-K261, L261-K261)*
INDEX( '2018 commission structure'!$A$21:$I$24,
MATCH($E261,'2018 commission structure'!$A$21:$A$24, 0),
MATCH(R$1,'2018 commission structure'!$A$21:$I$21, 0)), 0)</f>
        <v>0</v>
      </c>
      <c r="S261" s="1">
        <f>IF($H261&gt;L261, ($H261-L261)*
INDEX( '2018 commission structure'!$A$21:$I$24,
MATCH($E261,'2018 commission structure'!$A$21:$A$24, 0),
MATCH(S$1,'2018 commission structure'!$A$21:$I$21, 0)), 0)</f>
        <v>0</v>
      </c>
      <c r="T261" s="1">
        <f t="shared" si="45"/>
        <v>63181.95</v>
      </c>
      <c r="U261" s="1">
        <f t="shared" si="46"/>
        <v>152845.95000000001</v>
      </c>
      <c r="V261" s="16">
        <f t="shared" si="47"/>
        <v>2.7558008570066788</v>
      </c>
      <c r="W261" s="1">
        <f>MIN(H261,I261)*INDEX('2018 commission structure'!$A$15:$J$18,MATCH(Calculations!$E805,'2018 commission structure'!$A$15:$A$18,0),MATCH(Calculations!W$1,'2018 commission structure'!$A$15:$J$15,0))</f>
        <v>63181.95</v>
      </c>
      <c r="X261" s="1">
        <f>IF($H261&gt;I261,MIN($H261-I261,J261-I261))*INDEX('2018 commission structure'!$A$15:$J$18,MATCH(Calculations!$E805,'2018 commission structure'!$A$15:$A$18,0),MATCH(Calculations!X$1,'2018 commission structure'!$A$15:$J$15,0))</f>
        <v>0</v>
      </c>
      <c r="Y261" s="1">
        <f>IF($H261&gt;J261,MIN($H261-J261,K261-J261)*INDEX('2018 commission structure'!$A$15:$J$18,MATCH(Calculations!$E805,'2018 commission structure'!$A$15:$A$18,0),MATCH(Calculations!Y$1,'2018 commission structure'!$A$15:$J$15,0)),0)</f>
        <v>0</v>
      </c>
      <c r="Z261" s="1">
        <f>IF($H261&gt;K261,MIN($H261-K261,L261-K261)*INDEX('2018 commission structure'!$A$15:$J$18,MATCH(Calculations!$E805,'2018 commission structure'!$A$15:$A$18,0),MATCH(Calculations!Z$1,'2018 commission structure'!$A$15:$J$15,0)),0)</f>
        <v>0</v>
      </c>
      <c r="AA261" s="1">
        <f>IF($H261&gt;L261,($H261-L261)*INDEX('2018 commission structure'!$A$15:$J$18,MATCH(Calculations!$E805,'2018 commission structure'!$A$15:$A$18,0),MATCH(Calculations!AA$1,'2018 commission structure'!$A$15:$J$15,0)),0)</f>
        <v>0</v>
      </c>
      <c r="AB261" s="1">
        <f t="shared" si="48"/>
        <v>63181.95</v>
      </c>
      <c r="AC261" s="1">
        <f t="shared" si="49"/>
        <v>152845.95000000001</v>
      </c>
    </row>
    <row r="262" spans="1:29" x14ac:dyDescent="0.3">
      <c r="A262" s="20">
        <v>6007705854</v>
      </c>
      <c r="B262" s="1" t="s">
        <v>626</v>
      </c>
      <c r="C262" s="1" t="s">
        <v>625</v>
      </c>
      <c r="D262" s="1" t="s">
        <v>22737</v>
      </c>
      <c r="E262" s="1" t="s">
        <v>3</v>
      </c>
      <c r="F262" s="1">
        <v>107921</v>
      </c>
      <c r="G262" s="2">
        <v>23</v>
      </c>
      <c r="H262" s="1">
        <f>SUMIF('deals_closed '!D:D,A262,'deals_closed '!C:C)</f>
        <v>825058</v>
      </c>
      <c r="I262" s="1">
        <f>VLOOKUP(E262,'2018 commission structure'!$A$21:$I$24,9,FALSE)</f>
        <v>750000</v>
      </c>
      <c r="J262" s="1">
        <f t="shared" si="40"/>
        <v>937500</v>
      </c>
      <c r="K262" s="1">
        <f t="shared" si="41"/>
        <v>1125000</v>
      </c>
      <c r="L262" s="1">
        <f t="shared" si="42"/>
        <v>1500000</v>
      </c>
      <c r="M262" s="16">
        <f t="shared" si="43"/>
        <v>1.1000773333333334</v>
      </c>
      <c r="N262" s="1" t="str">
        <f t="shared" si="44"/>
        <v>100-125%</v>
      </c>
      <c r="O262" s="1">
        <f>MIN($I262, $H262)*INDEX( '2018 commission structure'!$A$21:$I$24,
MATCH($E262,'2018 commission structure'!$A$21:$A$24,0),MATCH(O$1,'2018 commission structure'!$A$21:$I$21,0))</f>
        <v>112500</v>
      </c>
      <c r="P262" s="1">
        <f>IF($H262&gt;$I262, MIN($H262-$I262, J262-$I262)*
INDEX( '2018 commission structure'!$A$21:$I$24,
MATCH($E262,'2018 commission structure'!$A$21:$A$24, 0),
MATCH(P$1,'2018 commission structure'!$A$21:$I$21, 0)), 0)</f>
        <v>14261.02</v>
      </c>
      <c r="Q262" s="1">
        <f>IF($H262&gt;J262, MIN($H262-J262, K262-J262)*
INDEX( '2018 commission structure'!$A$21:$I$24,
MATCH($E262,'2018 commission structure'!$A$21:$A$24, 0),
MATCH(Q$1,'2018 commission structure'!$A$21:$I$21, 0)), 0)</f>
        <v>0</v>
      </c>
      <c r="R262" s="1">
        <f>IF($H262&gt;K262, MIN($H262-K262, L262-K262)*
INDEX( '2018 commission structure'!$A$21:$I$24,
MATCH($E262,'2018 commission structure'!$A$21:$A$24, 0),
MATCH(R$1,'2018 commission structure'!$A$21:$I$21, 0)), 0)</f>
        <v>0</v>
      </c>
      <c r="S262" s="1">
        <f>IF($H262&gt;L262, ($H262-L262)*
INDEX( '2018 commission structure'!$A$21:$I$24,
MATCH($E262,'2018 commission structure'!$A$21:$A$24, 0),
MATCH(S$1,'2018 commission structure'!$A$21:$I$21, 0)), 0)</f>
        <v>0</v>
      </c>
      <c r="T262" s="1">
        <f t="shared" si="45"/>
        <v>126761.02</v>
      </c>
      <c r="U262" s="1">
        <f t="shared" si="46"/>
        <v>234682.02000000002</v>
      </c>
      <c r="V262" s="16">
        <f t="shared" si="47"/>
        <v>3.5156421442085759</v>
      </c>
      <c r="W262" s="1">
        <f>MIN(H262,I262)*INDEX('2018 commission structure'!$A$15:$J$18,MATCH(Calculations!$E684,'2018 commission structure'!$A$15:$A$18,0),MATCH(Calculations!W$1,'2018 commission structure'!$A$15:$J$15,0))</f>
        <v>112500</v>
      </c>
      <c r="X262" s="1">
        <f>IF($H262&gt;I262,MIN($H262-I262,J262-I262))*INDEX('2018 commission structure'!$A$15:$J$18,MATCH(Calculations!$E684,'2018 commission structure'!$A$15:$A$18,0),MATCH(Calculations!X$1,'2018 commission structure'!$A$15:$J$15,0))</f>
        <v>16512.759999999998</v>
      </c>
      <c r="Y262" s="1">
        <f>IF($H262&gt;J262,MIN($H262-J262,K262-J262)*INDEX('2018 commission structure'!$A$15:$J$18,MATCH(Calculations!$E684,'2018 commission structure'!$A$15:$A$18,0),MATCH(Calculations!Y$1,'2018 commission structure'!$A$15:$J$15,0)),0)</f>
        <v>0</v>
      </c>
      <c r="Z262" s="1">
        <f>IF($H262&gt;K262,MIN($H262-K262,L262-K262)*INDEX('2018 commission structure'!$A$15:$J$18,MATCH(Calculations!$E684,'2018 commission structure'!$A$15:$A$18,0),MATCH(Calculations!Z$1,'2018 commission structure'!$A$15:$J$15,0)),0)</f>
        <v>0</v>
      </c>
      <c r="AA262" s="1">
        <f>IF($H262&gt;L262,($H262-L262)*INDEX('2018 commission structure'!$A$15:$J$18,MATCH(Calculations!$E684,'2018 commission structure'!$A$15:$A$18,0),MATCH(Calculations!AA$1,'2018 commission structure'!$A$15:$J$15,0)),0)</f>
        <v>0</v>
      </c>
      <c r="AB262" s="1">
        <f t="shared" si="48"/>
        <v>129012.76</v>
      </c>
      <c r="AC262" s="1">
        <f t="shared" si="49"/>
        <v>236933.76000000001</v>
      </c>
    </row>
    <row r="263" spans="1:29" x14ac:dyDescent="0.3">
      <c r="A263" s="20">
        <v>9013891098</v>
      </c>
      <c r="B263" s="1" t="s">
        <v>934</v>
      </c>
      <c r="C263" s="1" t="s">
        <v>933</v>
      </c>
      <c r="D263" s="1" t="s">
        <v>22425</v>
      </c>
      <c r="E263" s="1" t="s">
        <v>3</v>
      </c>
      <c r="F263" s="1">
        <v>102308</v>
      </c>
      <c r="G263" s="2">
        <v>21</v>
      </c>
      <c r="H263" s="1">
        <f>SUMIF('deals_closed '!D:D,A263,'deals_closed '!C:C)</f>
        <v>681893</v>
      </c>
      <c r="I263" s="1">
        <f>VLOOKUP(E263,'2018 commission structure'!$A$21:$I$24,9,FALSE)</f>
        <v>750000</v>
      </c>
      <c r="J263" s="1">
        <f t="shared" si="40"/>
        <v>937500</v>
      </c>
      <c r="K263" s="1">
        <f t="shared" si="41"/>
        <v>1125000</v>
      </c>
      <c r="L263" s="1">
        <f t="shared" si="42"/>
        <v>1500000</v>
      </c>
      <c r="M263" s="16">
        <f t="shared" si="43"/>
        <v>0.9091906666666667</v>
      </c>
      <c r="N263" s="1" t="str">
        <f t="shared" si="44"/>
        <v>0-100%</v>
      </c>
      <c r="O263" s="1">
        <f>MIN($I263, $H263)*INDEX( '2018 commission structure'!$A$21:$I$24,
MATCH($E263,'2018 commission structure'!$A$21:$A$24,0),MATCH(O$1,'2018 commission structure'!$A$21:$I$21,0))</f>
        <v>102283.95</v>
      </c>
      <c r="P263" s="1">
        <f>IF($H263&gt;$I263, MIN($H263-$I263, J263-$I263)*
INDEX( '2018 commission structure'!$A$21:$I$24,
MATCH($E263,'2018 commission structure'!$A$21:$A$24, 0),
MATCH(P$1,'2018 commission structure'!$A$21:$I$21, 0)), 0)</f>
        <v>0</v>
      </c>
      <c r="Q263" s="1">
        <f>IF($H263&gt;J263, MIN($H263-J263, K263-J263)*
INDEX( '2018 commission structure'!$A$21:$I$24,
MATCH($E263,'2018 commission structure'!$A$21:$A$24, 0),
MATCH(Q$1,'2018 commission structure'!$A$21:$I$21, 0)), 0)</f>
        <v>0</v>
      </c>
      <c r="R263" s="1">
        <f>IF($H263&gt;K263, MIN($H263-K263, L263-K263)*
INDEX( '2018 commission structure'!$A$21:$I$24,
MATCH($E263,'2018 commission structure'!$A$21:$A$24, 0),
MATCH(R$1,'2018 commission structure'!$A$21:$I$21, 0)), 0)</f>
        <v>0</v>
      </c>
      <c r="S263" s="1">
        <f>IF($H263&gt;L263, ($H263-L263)*
INDEX( '2018 commission structure'!$A$21:$I$24,
MATCH($E263,'2018 commission structure'!$A$21:$A$24, 0),
MATCH(S$1,'2018 commission structure'!$A$21:$I$21, 0)), 0)</f>
        <v>0</v>
      </c>
      <c r="T263" s="1">
        <f t="shared" si="45"/>
        <v>102283.95</v>
      </c>
      <c r="U263" s="1">
        <f t="shared" si="46"/>
        <v>204591.95</v>
      </c>
      <c r="V263" s="16">
        <f t="shared" si="47"/>
        <v>3.3329414964762787</v>
      </c>
      <c r="W263" s="1">
        <f>MIN(H263,I263)*INDEX('2018 commission structure'!$A$15:$J$18,MATCH(Calculations!$E525,'2018 commission structure'!$A$15:$A$18,0),MATCH(Calculations!W$1,'2018 commission structure'!$A$15:$J$15,0))</f>
        <v>102283.95</v>
      </c>
      <c r="X263" s="1">
        <f>IF($H263&gt;I263,MIN($H263-I263,J263-I263))*INDEX('2018 commission structure'!$A$15:$J$18,MATCH(Calculations!$E525,'2018 commission structure'!$A$15:$A$18,0),MATCH(Calculations!X$1,'2018 commission structure'!$A$15:$J$15,0))</f>
        <v>0</v>
      </c>
      <c r="Y263" s="1">
        <f>IF($H263&gt;J263,MIN($H263-J263,K263-J263)*INDEX('2018 commission structure'!$A$15:$J$18,MATCH(Calculations!$E525,'2018 commission structure'!$A$15:$A$18,0),MATCH(Calculations!Y$1,'2018 commission structure'!$A$15:$J$15,0)),0)</f>
        <v>0</v>
      </c>
      <c r="Z263" s="1">
        <f>IF($H263&gt;K263,MIN($H263-K263,L263-K263)*INDEX('2018 commission structure'!$A$15:$J$18,MATCH(Calculations!$E525,'2018 commission structure'!$A$15:$A$18,0),MATCH(Calculations!Z$1,'2018 commission structure'!$A$15:$J$15,0)),0)</f>
        <v>0</v>
      </c>
      <c r="AA263" s="1">
        <f>IF($H263&gt;L263,($H263-L263)*INDEX('2018 commission structure'!$A$15:$J$18,MATCH(Calculations!$E525,'2018 commission structure'!$A$15:$A$18,0),MATCH(Calculations!AA$1,'2018 commission structure'!$A$15:$J$15,0)),0)</f>
        <v>0</v>
      </c>
      <c r="AB263" s="1">
        <f t="shared" si="48"/>
        <v>102283.95</v>
      </c>
      <c r="AC263" s="1">
        <f t="shared" si="49"/>
        <v>204591.95</v>
      </c>
    </row>
    <row r="264" spans="1:29" x14ac:dyDescent="0.3">
      <c r="A264" s="20">
        <v>5479449389</v>
      </c>
      <c r="B264" s="1" t="s">
        <v>975</v>
      </c>
      <c r="C264" s="1" t="s">
        <v>974</v>
      </c>
      <c r="D264" s="1" t="s">
        <v>22784</v>
      </c>
      <c r="E264" s="1" t="s">
        <v>0</v>
      </c>
      <c r="F264" s="1">
        <v>63693</v>
      </c>
      <c r="G264" s="2">
        <v>15</v>
      </c>
      <c r="H264" s="1">
        <f>SUMIF('deals_closed '!D:D,A264,'deals_closed '!C:C)</f>
        <v>593430</v>
      </c>
      <c r="I264" s="1">
        <f>VLOOKUP(E264,'2018 commission structure'!$A$21:$I$24,9,FALSE)</f>
        <v>600000</v>
      </c>
      <c r="J264" s="1">
        <f t="shared" si="40"/>
        <v>750000</v>
      </c>
      <c r="K264" s="1">
        <f t="shared" si="41"/>
        <v>900000</v>
      </c>
      <c r="L264" s="1">
        <f t="shared" si="42"/>
        <v>1200000</v>
      </c>
      <c r="M264" s="16">
        <f t="shared" si="43"/>
        <v>0.98904999999999998</v>
      </c>
      <c r="N264" s="1" t="str">
        <f t="shared" si="44"/>
        <v>0-100%</v>
      </c>
      <c r="O264" s="1">
        <f>MIN($I264, $H264)*INDEX( '2018 commission structure'!$A$21:$I$24,
MATCH($E264,'2018 commission structure'!$A$21:$A$24,0),MATCH(O$1,'2018 commission structure'!$A$21:$I$21,0))</f>
        <v>77145.900000000009</v>
      </c>
      <c r="P264" s="1">
        <f>IF($H264&gt;$I264, MIN($H264-$I264, J264-$I264)*
INDEX( '2018 commission structure'!$A$21:$I$24,
MATCH($E264,'2018 commission structure'!$A$21:$A$24, 0),
MATCH(P$1,'2018 commission structure'!$A$21:$I$21, 0)), 0)</f>
        <v>0</v>
      </c>
      <c r="Q264" s="1">
        <f>IF($H264&gt;J264, MIN($H264-J264, K264-J264)*
INDEX( '2018 commission structure'!$A$21:$I$24,
MATCH($E264,'2018 commission structure'!$A$21:$A$24, 0),
MATCH(Q$1,'2018 commission structure'!$A$21:$I$21, 0)), 0)</f>
        <v>0</v>
      </c>
      <c r="R264" s="1">
        <f>IF($H264&gt;K264, MIN($H264-K264, L264-K264)*
INDEX( '2018 commission structure'!$A$21:$I$24,
MATCH($E264,'2018 commission structure'!$A$21:$A$24, 0),
MATCH(R$1,'2018 commission structure'!$A$21:$I$21, 0)), 0)</f>
        <v>0</v>
      </c>
      <c r="S264" s="1">
        <f>IF($H264&gt;L264, ($H264-L264)*
INDEX( '2018 commission structure'!$A$21:$I$24,
MATCH($E264,'2018 commission structure'!$A$21:$A$24, 0),
MATCH(S$1,'2018 commission structure'!$A$21:$I$21, 0)), 0)</f>
        <v>0</v>
      </c>
      <c r="T264" s="1">
        <f t="shared" si="45"/>
        <v>77145.900000000009</v>
      </c>
      <c r="U264" s="1">
        <f t="shared" si="46"/>
        <v>140838.90000000002</v>
      </c>
      <c r="V264" s="16">
        <f t="shared" si="47"/>
        <v>4.2135375950820402</v>
      </c>
      <c r="W264" s="1">
        <f>MIN(H264,I264)*INDEX('2018 commission structure'!$A$15:$J$18,MATCH(Calculations!$E504,'2018 commission structure'!$A$15:$A$18,0),MATCH(Calculations!W$1,'2018 commission structure'!$A$15:$J$15,0))</f>
        <v>89014.5</v>
      </c>
      <c r="X264" s="1">
        <f>IF($H264&gt;I264,MIN($H264-I264,J264-I264))*INDEX('2018 commission structure'!$A$15:$J$18,MATCH(Calculations!$E504,'2018 commission structure'!$A$15:$A$18,0),MATCH(Calculations!X$1,'2018 commission structure'!$A$15:$J$15,0))</f>
        <v>0</v>
      </c>
      <c r="Y264" s="1">
        <f>IF($H264&gt;J264,MIN($H264-J264,K264-J264)*INDEX('2018 commission structure'!$A$15:$J$18,MATCH(Calculations!$E504,'2018 commission structure'!$A$15:$A$18,0),MATCH(Calculations!Y$1,'2018 commission structure'!$A$15:$J$15,0)),0)</f>
        <v>0</v>
      </c>
      <c r="Z264" s="1">
        <f>IF($H264&gt;K264,MIN($H264-K264,L264-K264)*INDEX('2018 commission structure'!$A$15:$J$18,MATCH(Calculations!$E504,'2018 commission structure'!$A$15:$A$18,0),MATCH(Calculations!Z$1,'2018 commission structure'!$A$15:$J$15,0)),0)</f>
        <v>0</v>
      </c>
      <c r="AA264" s="1">
        <f>IF($H264&gt;L264,($H264-L264)*INDEX('2018 commission structure'!$A$15:$J$18,MATCH(Calculations!$E504,'2018 commission structure'!$A$15:$A$18,0),MATCH(Calculations!AA$1,'2018 commission structure'!$A$15:$J$15,0)),0)</f>
        <v>0</v>
      </c>
      <c r="AB264" s="1">
        <f t="shared" si="48"/>
        <v>89014.5</v>
      </c>
      <c r="AC264" s="1">
        <f t="shared" si="49"/>
        <v>152707.5</v>
      </c>
    </row>
    <row r="265" spans="1:29" x14ac:dyDescent="0.3">
      <c r="A265" s="20">
        <v>3145010581</v>
      </c>
      <c r="B265" s="1" t="s">
        <v>128</v>
      </c>
      <c r="C265" s="1" t="s">
        <v>127</v>
      </c>
      <c r="D265" s="1" t="s">
        <v>23017</v>
      </c>
      <c r="E265" s="1" t="s">
        <v>0</v>
      </c>
      <c r="F265" s="1">
        <v>65220</v>
      </c>
      <c r="G265" s="2">
        <v>18</v>
      </c>
      <c r="H265" s="1">
        <f>SUMIF('deals_closed '!D:D,A265,'deals_closed '!C:C)</f>
        <v>660133</v>
      </c>
      <c r="I265" s="1">
        <f>VLOOKUP(E265,'2018 commission structure'!$A$21:$I$24,9,FALSE)</f>
        <v>600000</v>
      </c>
      <c r="J265" s="1">
        <f t="shared" si="40"/>
        <v>750000</v>
      </c>
      <c r="K265" s="1">
        <f t="shared" si="41"/>
        <v>900000</v>
      </c>
      <c r="L265" s="1">
        <f t="shared" si="42"/>
        <v>1200000</v>
      </c>
      <c r="M265" s="16">
        <f t="shared" si="43"/>
        <v>1.1002216666666667</v>
      </c>
      <c r="N265" s="1" t="str">
        <f t="shared" si="44"/>
        <v>100-125%</v>
      </c>
      <c r="O265" s="1">
        <f>MIN($I265, $H265)*INDEX( '2018 commission structure'!$A$21:$I$24,
MATCH($E265,'2018 commission structure'!$A$21:$A$24,0),MATCH(O$1,'2018 commission structure'!$A$21:$I$21,0))</f>
        <v>78000</v>
      </c>
      <c r="P265" s="1">
        <f>IF($H265&gt;$I265, MIN($H265-$I265, J265-$I265)*
INDEX( '2018 commission structure'!$A$21:$I$24,
MATCH($E265,'2018 commission structure'!$A$21:$A$24, 0),
MATCH(P$1,'2018 commission structure'!$A$21:$I$21, 0)), 0)</f>
        <v>10222.61</v>
      </c>
      <c r="Q265" s="1">
        <f>IF($H265&gt;J265, MIN($H265-J265, K265-J265)*
INDEX( '2018 commission structure'!$A$21:$I$24,
MATCH($E265,'2018 commission structure'!$A$21:$A$24, 0),
MATCH(Q$1,'2018 commission structure'!$A$21:$I$21, 0)), 0)</f>
        <v>0</v>
      </c>
      <c r="R265" s="1">
        <f>IF($H265&gt;K265, MIN($H265-K265, L265-K265)*
INDEX( '2018 commission structure'!$A$21:$I$24,
MATCH($E265,'2018 commission structure'!$A$21:$A$24, 0),
MATCH(R$1,'2018 commission structure'!$A$21:$I$21, 0)), 0)</f>
        <v>0</v>
      </c>
      <c r="S265" s="1">
        <f>IF($H265&gt;L265, ($H265-L265)*
INDEX( '2018 commission structure'!$A$21:$I$24,
MATCH($E265,'2018 commission structure'!$A$21:$A$24, 0),
MATCH(S$1,'2018 commission structure'!$A$21:$I$21, 0)), 0)</f>
        <v>0</v>
      </c>
      <c r="T265" s="1">
        <f t="shared" si="45"/>
        <v>88222.61</v>
      </c>
      <c r="U265" s="1">
        <f t="shared" si="46"/>
        <v>153442.60999999999</v>
      </c>
      <c r="V265" s="16">
        <f t="shared" si="47"/>
        <v>4.3021491878950711</v>
      </c>
      <c r="W265" s="1">
        <f>MIN(H265,I265)*INDEX('2018 commission structure'!$A$15:$J$18,MATCH(Calculations!$E939,'2018 commission structure'!$A$15:$A$18,0),MATCH(Calculations!W$1,'2018 commission structure'!$A$15:$J$15,0))</f>
        <v>72000</v>
      </c>
      <c r="X265" s="1">
        <f>IF($H265&gt;I265,MIN($H265-I265,J265-I265))*INDEX('2018 commission structure'!$A$15:$J$18,MATCH(Calculations!$E939,'2018 commission structure'!$A$15:$A$18,0),MATCH(Calculations!X$1,'2018 commission structure'!$A$15:$J$15,0))</f>
        <v>10222.61</v>
      </c>
      <c r="Y265" s="1">
        <f>IF($H265&gt;J265,MIN($H265-J265,K265-J265)*INDEX('2018 commission structure'!$A$15:$J$18,MATCH(Calculations!$E939,'2018 commission structure'!$A$15:$A$18,0),MATCH(Calculations!Y$1,'2018 commission structure'!$A$15:$J$15,0)),0)</f>
        <v>0</v>
      </c>
      <c r="Z265" s="1">
        <f>IF($H265&gt;K265,MIN($H265-K265,L265-K265)*INDEX('2018 commission structure'!$A$15:$J$18,MATCH(Calculations!$E939,'2018 commission structure'!$A$15:$A$18,0),MATCH(Calculations!Z$1,'2018 commission structure'!$A$15:$J$15,0)),0)</f>
        <v>0</v>
      </c>
      <c r="AA265" s="1">
        <f>IF($H265&gt;L265,($H265-L265)*INDEX('2018 commission structure'!$A$15:$J$18,MATCH(Calculations!$E939,'2018 commission structure'!$A$15:$A$18,0),MATCH(Calculations!AA$1,'2018 commission structure'!$A$15:$J$15,0)),0)</f>
        <v>0</v>
      </c>
      <c r="AB265" s="1">
        <f t="shared" si="48"/>
        <v>82222.61</v>
      </c>
      <c r="AC265" s="1">
        <f t="shared" si="49"/>
        <v>147442.60999999999</v>
      </c>
    </row>
    <row r="266" spans="1:29" x14ac:dyDescent="0.3">
      <c r="A266" s="20">
        <v>9238967105</v>
      </c>
      <c r="B266" s="1" t="s">
        <v>1621</v>
      </c>
      <c r="C266" s="1" t="s">
        <v>1620</v>
      </c>
      <c r="D266" s="1" t="s">
        <v>22403</v>
      </c>
      <c r="E266" s="1" t="s">
        <v>3</v>
      </c>
      <c r="F266" s="1">
        <v>106881</v>
      </c>
      <c r="G266" s="2">
        <v>20</v>
      </c>
      <c r="H266" s="1">
        <f>SUMIF('deals_closed '!D:D,A266,'deals_closed '!C:C)</f>
        <v>692731</v>
      </c>
      <c r="I266" s="1">
        <f>VLOOKUP(E266,'2018 commission structure'!$A$21:$I$24,9,FALSE)</f>
        <v>750000</v>
      </c>
      <c r="J266" s="1">
        <f t="shared" si="40"/>
        <v>937500</v>
      </c>
      <c r="K266" s="1">
        <f t="shared" si="41"/>
        <v>1125000</v>
      </c>
      <c r="L266" s="1">
        <f t="shared" si="42"/>
        <v>1500000</v>
      </c>
      <c r="M266" s="16">
        <f t="shared" si="43"/>
        <v>0.92364133333333331</v>
      </c>
      <c r="N266" s="1" t="str">
        <f t="shared" si="44"/>
        <v>0-100%</v>
      </c>
      <c r="O266" s="1">
        <f>MIN($I266, $H266)*INDEX( '2018 commission structure'!$A$21:$I$24,
MATCH($E266,'2018 commission structure'!$A$21:$A$24,0),MATCH(O$1,'2018 commission structure'!$A$21:$I$21,0))</f>
        <v>103909.65</v>
      </c>
      <c r="P266" s="1">
        <f>IF($H266&gt;$I266, MIN($H266-$I266, J266-$I266)*
INDEX( '2018 commission structure'!$A$21:$I$24,
MATCH($E266,'2018 commission structure'!$A$21:$A$24, 0),
MATCH(P$1,'2018 commission structure'!$A$21:$I$21, 0)), 0)</f>
        <v>0</v>
      </c>
      <c r="Q266" s="1">
        <f>IF($H266&gt;J266, MIN($H266-J266, K266-J266)*
INDEX( '2018 commission structure'!$A$21:$I$24,
MATCH($E266,'2018 commission structure'!$A$21:$A$24, 0),
MATCH(Q$1,'2018 commission structure'!$A$21:$I$21, 0)), 0)</f>
        <v>0</v>
      </c>
      <c r="R266" s="1">
        <f>IF($H266&gt;K266, MIN($H266-K266, L266-K266)*
INDEX( '2018 commission structure'!$A$21:$I$24,
MATCH($E266,'2018 commission structure'!$A$21:$A$24, 0),
MATCH(R$1,'2018 commission structure'!$A$21:$I$21, 0)), 0)</f>
        <v>0</v>
      </c>
      <c r="S266" s="1">
        <f>IF($H266&gt;L266, ($H266-L266)*
INDEX( '2018 commission structure'!$A$21:$I$24,
MATCH($E266,'2018 commission structure'!$A$21:$A$24, 0),
MATCH(S$1,'2018 commission structure'!$A$21:$I$21, 0)), 0)</f>
        <v>0</v>
      </c>
      <c r="T266" s="1">
        <f t="shared" si="45"/>
        <v>103909.65</v>
      </c>
      <c r="U266" s="1">
        <f t="shared" si="46"/>
        <v>210790.65</v>
      </c>
      <c r="V266" s="16">
        <f t="shared" si="47"/>
        <v>3.2863459550981036</v>
      </c>
      <c r="W266" s="1">
        <f>MIN(H266,I266)*INDEX('2018 commission structure'!$A$15:$J$18,MATCH(Calculations!$E164,'2018 commission structure'!$A$15:$A$18,0),MATCH(Calculations!W$1,'2018 commission structure'!$A$15:$J$15,0))</f>
        <v>103909.65</v>
      </c>
      <c r="X266" s="1">
        <f>IF($H266&gt;I266,MIN($H266-I266,J266-I266))*INDEX('2018 commission structure'!$A$15:$J$18,MATCH(Calculations!$E164,'2018 commission structure'!$A$15:$A$18,0),MATCH(Calculations!X$1,'2018 commission structure'!$A$15:$J$15,0))</f>
        <v>0</v>
      </c>
      <c r="Y266" s="1">
        <f>IF($H266&gt;J266,MIN($H266-J266,K266-J266)*INDEX('2018 commission structure'!$A$15:$J$18,MATCH(Calculations!$E164,'2018 commission structure'!$A$15:$A$18,0),MATCH(Calculations!Y$1,'2018 commission structure'!$A$15:$J$15,0)),0)</f>
        <v>0</v>
      </c>
      <c r="Z266" s="1">
        <f>IF($H266&gt;K266,MIN($H266-K266,L266-K266)*INDEX('2018 commission structure'!$A$15:$J$18,MATCH(Calculations!$E164,'2018 commission structure'!$A$15:$A$18,0),MATCH(Calculations!Z$1,'2018 commission structure'!$A$15:$J$15,0)),0)</f>
        <v>0</v>
      </c>
      <c r="AA266" s="1">
        <f>IF($H266&gt;L266,($H266-L266)*INDEX('2018 commission structure'!$A$15:$J$18,MATCH(Calculations!$E164,'2018 commission structure'!$A$15:$A$18,0),MATCH(Calculations!AA$1,'2018 commission structure'!$A$15:$J$15,0)),0)</f>
        <v>0</v>
      </c>
      <c r="AB266" s="1">
        <f t="shared" si="48"/>
        <v>103909.65</v>
      </c>
      <c r="AC266" s="1">
        <f t="shared" si="49"/>
        <v>210790.65</v>
      </c>
    </row>
    <row r="267" spans="1:29" x14ac:dyDescent="0.3">
      <c r="A267" s="20">
        <v>8069192305</v>
      </c>
      <c r="B267" s="1" t="s">
        <v>846</v>
      </c>
      <c r="C267" s="1" t="s">
        <v>845</v>
      </c>
      <c r="D267" s="1" t="s">
        <v>22528</v>
      </c>
      <c r="E267" s="1" t="s">
        <v>3</v>
      </c>
      <c r="F267" s="1">
        <v>78612</v>
      </c>
      <c r="G267" s="2">
        <v>23</v>
      </c>
      <c r="H267" s="1">
        <f>SUMIF('deals_closed '!D:D,A267,'deals_closed '!C:C)</f>
        <v>825594</v>
      </c>
      <c r="I267" s="1">
        <f>VLOOKUP(E267,'2018 commission structure'!$A$21:$I$24,9,FALSE)</f>
        <v>750000</v>
      </c>
      <c r="J267" s="1">
        <f t="shared" si="40"/>
        <v>937500</v>
      </c>
      <c r="K267" s="1">
        <f t="shared" si="41"/>
        <v>1125000</v>
      </c>
      <c r="L267" s="1">
        <f t="shared" si="42"/>
        <v>1500000</v>
      </c>
      <c r="M267" s="16">
        <f t="shared" si="43"/>
        <v>1.100792</v>
      </c>
      <c r="N267" s="1" t="str">
        <f t="shared" si="44"/>
        <v>100-125%</v>
      </c>
      <c r="O267" s="1">
        <f>MIN($I267, $H267)*INDEX( '2018 commission structure'!$A$21:$I$24,
MATCH($E267,'2018 commission structure'!$A$21:$A$24,0),MATCH(O$1,'2018 commission structure'!$A$21:$I$21,0))</f>
        <v>112500</v>
      </c>
      <c r="P267" s="1">
        <f>IF($H267&gt;$I267, MIN($H267-$I267, J267-$I267)*
INDEX( '2018 commission structure'!$A$21:$I$24,
MATCH($E267,'2018 commission structure'!$A$21:$A$24, 0),
MATCH(P$1,'2018 commission structure'!$A$21:$I$21, 0)), 0)</f>
        <v>14362.86</v>
      </c>
      <c r="Q267" s="1">
        <f>IF($H267&gt;J267, MIN($H267-J267, K267-J267)*
INDEX( '2018 commission structure'!$A$21:$I$24,
MATCH($E267,'2018 commission structure'!$A$21:$A$24, 0),
MATCH(Q$1,'2018 commission structure'!$A$21:$I$21, 0)), 0)</f>
        <v>0</v>
      </c>
      <c r="R267" s="1">
        <f>IF($H267&gt;K267, MIN($H267-K267, L267-K267)*
INDEX( '2018 commission structure'!$A$21:$I$24,
MATCH($E267,'2018 commission structure'!$A$21:$A$24, 0),
MATCH(R$1,'2018 commission structure'!$A$21:$I$21, 0)), 0)</f>
        <v>0</v>
      </c>
      <c r="S267" s="1">
        <f>IF($H267&gt;L267, ($H267-L267)*
INDEX( '2018 commission structure'!$A$21:$I$24,
MATCH($E267,'2018 commission structure'!$A$21:$A$24, 0),
MATCH(S$1,'2018 commission structure'!$A$21:$I$21, 0)), 0)</f>
        <v>0</v>
      </c>
      <c r="T267" s="1">
        <f t="shared" si="45"/>
        <v>126862.86</v>
      </c>
      <c r="U267" s="1">
        <f t="shared" si="46"/>
        <v>205474.86</v>
      </c>
      <c r="V267" s="16">
        <f t="shared" si="47"/>
        <v>4.0179805938303108</v>
      </c>
      <c r="W267" s="1">
        <f>MIN(H267,I267)*INDEX('2018 commission structure'!$A$15:$J$18,MATCH(Calculations!$E570,'2018 commission structure'!$A$15:$A$18,0),MATCH(Calculations!W$1,'2018 commission structure'!$A$15:$J$15,0))</f>
        <v>112500</v>
      </c>
      <c r="X267" s="1">
        <f>IF($H267&gt;I267,MIN($H267-I267,J267-I267))*INDEX('2018 commission structure'!$A$15:$J$18,MATCH(Calculations!$E570,'2018 commission structure'!$A$15:$A$18,0),MATCH(Calculations!X$1,'2018 commission structure'!$A$15:$J$15,0))</f>
        <v>16630.68</v>
      </c>
      <c r="Y267" s="1">
        <f>IF($H267&gt;J267,MIN($H267-J267,K267-J267)*INDEX('2018 commission structure'!$A$15:$J$18,MATCH(Calculations!$E570,'2018 commission structure'!$A$15:$A$18,0),MATCH(Calculations!Y$1,'2018 commission structure'!$A$15:$J$15,0)),0)</f>
        <v>0</v>
      </c>
      <c r="Z267" s="1">
        <f>IF($H267&gt;K267,MIN($H267-K267,L267-K267)*INDEX('2018 commission structure'!$A$15:$J$18,MATCH(Calculations!$E570,'2018 commission structure'!$A$15:$A$18,0),MATCH(Calculations!Z$1,'2018 commission structure'!$A$15:$J$15,0)),0)</f>
        <v>0</v>
      </c>
      <c r="AA267" s="1">
        <f>IF($H267&gt;L267,($H267-L267)*INDEX('2018 commission structure'!$A$15:$J$18,MATCH(Calculations!$E570,'2018 commission structure'!$A$15:$A$18,0),MATCH(Calculations!AA$1,'2018 commission structure'!$A$15:$J$15,0)),0)</f>
        <v>0</v>
      </c>
      <c r="AB267" s="1">
        <f t="shared" si="48"/>
        <v>129130.68</v>
      </c>
      <c r="AC267" s="1">
        <f t="shared" si="49"/>
        <v>207742.68</v>
      </c>
    </row>
    <row r="268" spans="1:29" x14ac:dyDescent="0.3">
      <c r="A268" s="20">
        <v>7160109333</v>
      </c>
      <c r="B268" s="1" t="s">
        <v>1798</v>
      </c>
      <c r="C268" s="1" t="s">
        <v>1797</v>
      </c>
      <c r="D268" s="1" t="s">
        <v>22628</v>
      </c>
      <c r="E268" s="1" t="s">
        <v>3</v>
      </c>
      <c r="F268" s="1">
        <v>116881</v>
      </c>
      <c r="G268" s="2">
        <v>25</v>
      </c>
      <c r="H268" s="1">
        <f>SUMIF('deals_closed '!D:D,A268,'deals_closed '!C:C)</f>
        <v>825812</v>
      </c>
      <c r="I268" s="1">
        <f>VLOOKUP(E268,'2018 commission structure'!$A$21:$I$24,9,FALSE)</f>
        <v>750000</v>
      </c>
      <c r="J268" s="1">
        <f t="shared" si="40"/>
        <v>937500</v>
      </c>
      <c r="K268" s="1">
        <f t="shared" si="41"/>
        <v>1125000</v>
      </c>
      <c r="L268" s="1">
        <f t="shared" si="42"/>
        <v>1500000</v>
      </c>
      <c r="M268" s="16">
        <f t="shared" si="43"/>
        <v>1.1010826666666667</v>
      </c>
      <c r="N268" s="1" t="str">
        <f t="shared" si="44"/>
        <v>100-125%</v>
      </c>
      <c r="O268" s="1">
        <f>MIN($I268, $H268)*INDEX( '2018 commission structure'!$A$21:$I$24,
MATCH($E268,'2018 commission structure'!$A$21:$A$24,0),MATCH(O$1,'2018 commission structure'!$A$21:$I$21,0))</f>
        <v>112500</v>
      </c>
      <c r="P268" s="1">
        <f>IF($H268&gt;$I268, MIN($H268-$I268, J268-$I268)*
INDEX( '2018 commission structure'!$A$21:$I$24,
MATCH($E268,'2018 commission structure'!$A$21:$A$24, 0),
MATCH(P$1,'2018 commission structure'!$A$21:$I$21, 0)), 0)</f>
        <v>14404.28</v>
      </c>
      <c r="Q268" s="1">
        <f>IF($H268&gt;J268, MIN($H268-J268, K268-J268)*
INDEX( '2018 commission structure'!$A$21:$I$24,
MATCH($E268,'2018 commission structure'!$A$21:$A$24, 0),
MATCH(Q$1,'2018 commission structure'!$A$21:$I$21, 0)), 0)</f>
        <v>0</v>
      </c>
      <c r="R268" s="1">
        <f>IF($H268&gt;K268, MIN($H268-K268, L268-K268)*
INDEX( '2018 commission structure'!$A$21:$I$24,
MATCH($E268,'2018 commission structure'!$A$21:$A$24, 0),
MATCH(R$1,'2018 commission structure'!$A$21:$I$21, 0)), 0)</f>
        <v>0</v>
      </c>
      <c r="S268" s="1">
        <f>IF($H268&gt;L268, ($H268-L268)*
INDEX( '2018 commission structure'!$A$21:$I$24,
MATCH($E268,'2018 commission structure'!$A$21:$A$24, 0),
MATCH(S$1,'2018 commission structure'!$A$21:$I$21, 0)), 0)</f>
        <v>0</v>
      </c>
      <c r="T268" s="1">
        <f t="shared" si="45"/>
        <v>126904.28</v>
      </c>
      <c r="U268" s="1">
        <f t="shared" si="46"/>
        <v>243785.28</v>
      </c>
      <c r="V268" s="16">
        <f t="shared" si="47"/>
        <v>3.3874563714429353</v>
      </c>
      <c r="W268" s="1">
        <f>MIN(H268,I268)*INDEX('2018 commission structure'!$A$15:$J$18,MATCH(Calculations!$E68,'2018 commission structure'!$A$15:$A$18,0),MATCH(Calculations!W$1,'2018 commission structure'!$A$15:$J$15,0))</f>
        <v>112500</v>
      </c>
      <c r="X268" s="1">
        <f>IF($H268&gt;I268,MIN($H268-I268,J268-I268))*INDEX('2018 commission structure'!$A$15:$J$18,MATCH(Calculations!$E68,'2018 commission structure'!$A$15:$A$18,0),MATCH(Calculations!X$1,'2018 commission structure'!$A$15:$J$15,0))</f>
        <v>16678.64</v>
      </c>
      <c r="Y268" s="1">
        <f>IF($H268&gt;J268,MIN($H268-J268,K268-J268)*INDEX('2018 commission structure'!$A$15:$J$18,MATCH(Calculations!$E68,'2018 commission structure'!$A$15:$A$18,0),MATCH(Calculations!Y$1,'2018 commission structure'!$A$15:$J$15,0)),0)</f>
        <v>0</v>
      </c>
      <c r="Z268" s="1">
        <f>IF($H268&gt;K268,MIN($H268-K268,L268-K268)*INDEX('2018 commission structure'!$A$15:$J$18,MATCH(Calculations!$E68,'2018 commission structure'!$A$15:$A$18,0),MATCH(Calculations!Z$1,'2018 commission structure'!$A$15:$J$15,0)),0)</f>
        <v>0</v>
      </c>
      <c r="AA268" s="1">
        <f>IF($H268&gt;L268,($H268-L268)*INDEX('2018 commission structure'!$A$15:$J$18,MATCH(Calculations!$E68,'2018 commission structure'!$A$15:$A$18,0),MATCH(Calculations!AA$1,'2018 commission structure'!$A$15:$J$15,0)),0)</f>
        <v>0</v>
      </c>
      <c r="AB268" s="1">
        <f t="shared" si="48"/>
        <v>129178.64</v>
      </c>
      <c r="AC268" s="1">
        <f t="shared" si="49"/>
        <v>246059.64</v>
      </c>
    </row>
    <row r="269" spans="1:29" x14ac:dyDescent="0.3">
      <c r="A269" s="20">
        <v>9447906176</v>
      </c>
      <c r="B269" s="1" t="s">
        <v>1073</v>
      </c>
      <c r="C269" s="1" t="s">
        <v>1072</v>
      </c>
      <c r="D269" s="1" t="s">
        <v>22602</v>
      </c>
      <c r="E269" s="1" t="s">
        <v>12</v>
      </c>
      <c r="F269" s="1">
        <v>54699</v>
      </c>
      <c r="G269" s="2">
        <v>17</v>
      </c>
      <c r="H269" s="1">
        <f>SUMIF('deals_closed '!D:D,A269,'deals_closed '!C:C)</f>
        <v>550688</v>
      </c>
      <c r="I269" s="1">
        <f>VLOOKUP(E269,'2018 commission structure'!$A$21:$I$24,9,FALSE)</f>
        <v>500000</v>
      </c>
      <c r="J269" s="1">
        <f t="shared" si="40"/>
        <v>625000</v>
      </c>
      <c r="K269" s="1">
        <f t="shared" si="41"/>
        <v>750000</v>
      </c>
      <c r="L269" s="1">
        <f t="shared" si="42"/>
        <v>1000000</v>
      </c>
      <c r="M269" s="16">
        <f t="shared" si="43"/>
        <v>1.1013759999999999</v>
      </c>
      <c r="N269" s="1" t="str">
        <f t="shared" si="44"/>
        <v>100-125%</v>
      </c>
      <c r="O269" s="1">
        <f>MIN($I269, $H269)*INDEX( '2018 commission structure'!$A$21:$I$24,
MATCH($E269,'2018 commission structure'!$A$21:$A$24,0),MATCH(O$1,'2018 commission structure'!$A$21:$I$21,0))</f>
        <v>50000</v>
      </c>
      <c r="P269" s="1">
        <f>IF($H269&gt;$I269, MIN($H269-$I269, J269-$I269)*
INDEX( '2018 commission structure'!$A$21:$I$24,
MATCH($E269,'2018 commission structure'!$A$21:$A$24, 0),
MATCH(P$1,'2018 commission structure'!$A$21:$I$21, 0)), 0)</f>
        <v>7603.2</v>
      </c>
      <c r="Q269" s="1">
        <f>IF($H269&gt;J269, MIN($H269-J269, K269-J269)*
INDEX( '2018 commission structure'!$A$21:$I$24,
MATCH($E269,'2018 commission structure'!$A$21:$A$24, 0),
MATCH(Q$1,'2018 commission structure'!$A$21:$I$21, 0)), 0)</f>
        <v>0</v>
      </c>
      <c r="R269" s="1">
        <f>IF($H269&gt;K269, MIN($H269-K269, L269-K269)*
INDEX( '2018 commission structure'!$A$21:$I$24,
MATCH($E269,'2018 commission structure'!$A$21:$A$24, 0),
MATCH(R$1,'2018 commission structure'!$A$21:$I$21, 0)), 0)</f>
        <v>0</v>
      </c>
      <c r="S269" s="1">
        <f>IF($H269&gt;L269, ($H269-L269)*
INDEX( '2018 commission structure'!$A$21:$I$24,
MATCH($E269,'2018 commission structure'!$A$21:$A$24, 0),
MATCH(S$1,'2018 commission structure'!$A$21:$I$21, 0)), 0)</f>
        <v>0</v>
      </c>
      <c r="T269" s="1">
        <f t="shared" si="45"/>
        <v>57603.199999999997</v>
      </c>
      <c r="U269" s="1">
        <f t="shared" si="46"/>
        <v>112302.2</v>
      </c>
      <c r="V269" s="16">
        <f t="shared" si="47"/>
        <v>4.9036261088384734</v>
      </c>
      <c r="W269" s="1">
        <f>MIN(H269,I269)*INDEX('2018 commission structure'!$A$15:$J$18,MATCH(Calculations!$E453,'2018 commission structure'!$A$15:$A$18,0),MATCH(Calculations!W$1,'2018 commission structure'!$A$15:$J$15,0))</f>
        <v>75000</v>
      </c>
      <c r="X269" s="1">
        <f>IF($H269&gt;I269,MIN($H269-I269,J269-I269))*INDEX('2018 commission structure'!$A$15:$J$18,MATCH(Calculations!$E453,'2018 commission structure'!$A$15:$A$18,0),MATCH(Calculations!X$1,'2018 commission structure'!$A$15:$J$15,0))</f>
        <v>11151.36</v>
      </c>
      <c r="Y269" s="1">
        <f>IF($H269&gt;J269,MIN($H269-J269,K269-J269)*INDEX('2018 commission structure'!$A$15:$J$18,MATCH(Calculations!$E453,'2018 commission structure'!$A$15:$A$18,0),MATCH(Calculations!Y$1,'2018 commission structure'!$A$15:$J$15,0)),0)</f>
        <v>0</v>
      </c>
      <c r="Z269" s="1">
        <f>IF($H269&gt;K269,MIN($H269-K269,L269-K269)*INDEX('2018 commission structure'!$A$15:$J$18,MATCH(Calculations!$E453,'2018 commission structure'!$A$15:$A$18,0),MATCH(Calculations!Z$1,'2018 commission structure'!$A$15:$J$15,0)),0)</f>
        <v>0</v>
      </c>
      <c r="AA269" s="1">
        <f>IF($H269&gt;L269,($H269-L269)*INDEX('2018 commission structure'!$A$15:$J$18,MATCH(Calculations!$E453,'2018 commission structure'!$A$15:$A$18,0),MATCH(Calculations!AA$1,'2018 commission structure'!$A$15:$J$15,0)),0)</f>
        <v>0</v>
      </c>
      <c r="AB269" s="1">
        <f t="shared" si="48"/>
        <v>86151.360000000001</v>
      </c>
      <c r="AC269" s="1">
        <f t="shared" si="49"/>
        <v>140850.35999999999</v>
      </c>
    </row>
    <row r="270" spans="1:29" x14ac:dyDescent="0.3">
      <c r="A270" s="20">
        <v>8703756602</v>
      </c>
      <c r="B270" s="1" t="s">
        <v>1282</v>
      </c>
      <c r="C270" s="1" t="s">
        <v>1281</v>
      </c>
      <c r="D270" s="1" t="s">
        <v>22614</v>
      </c>
      <c r="E270" s="1" t="s">
        <v>12</v>
      </c>
      <c r="F270" s="1">
        <v>54119</v>
      </c>
      <c r="G270" s="2">
        <v>14</v>
      </c>
      <c r="H270" s="1">
        <f>SUMIF('deals_closed '!D:D,A270,'deals_closed '!C:C)</f>
        <v>550691</v>
      </c>
      <c r="I270" s="1">
        <f>VLOOKUP(E270,'2018 commission structure'!$A$21:$I$24,9,FALSE)</f>
        <v>500000</v>
      </c>
      <c r="J270" s="1">
        <f t="shared" si="40"/>
        <v>625000</v>
      </c>
      <c r="K270" s="1">
        <f t="shared" si="41"/>
        <v>750000</v>
      </c>
      <c r="L270" s="1">
        <f t="shared" si="42"/>
        <v>1000000</v>
      </c>
      <c r="M270" s="16">
        <f t="shared" si="43"/>
        <v>1.1013820000000001</v>
      </c>
      <c r="N270" s="1" t="str">
        <f t="shared" si="44"/>
        <v>100-125%</v>
      </c>
      <c r="O270" s="1">
        <f>MIN($I270, $H270)*INDEX( '2018 commission structure'!$A$21:$I$24,
MATCH($E270,'2018 commission structure'!$A$21:$A$24,0),MATCH(O$1,'2018 commission structure'!$A$21:$I$21,0))</f>
        <v>50000</v>
      </c>
      <c r="P270" s="1">
        <f>IF($H270&gt;$I270, MIN($H270-$I270, J270-$I270)*
INDEX( '2018 commission structure'!$A$21:$I$24,
MATCH($E270,'2018 commission structure'!$A$21:$A$24, 0),
MATCH(P$1,'2018 commission structure'!$A$21:$I$21, 0)), 0)</f>
        <v>7603.65</v>
      </c>
      <c r="Q270" s="1">
        <f>IF($H270&gt;J270, MIN($H270-J270, K270-J270)*
INDEX( '2018 commission structure'!$A$21:$I$24,
MATCH($E270,'2018 commission structure'!$A$21:$A$24, 0),
MATCH(Q$1,'2018 commission structure'!$A$21:$I$21, 0)), 0)</f>
        <v>0</v>
      </c>
      <c r="R270" s="1">
        <f>IF($H270&gt;K270, MIN($H270-K270, L270-K270)*
INDEX( '2018 commission structure'!$A$21:$I$24,
MATCH($E270,'2018 commission structure'!$A$21:$A$24, 0),
MATCH(R$1,'2018 commission structure'!$A$21:$I$21, 0)), 0)</f>
        <v>0</v>
      </c>
      <c r="S270" s="1">
        <f>IF($H270&gt;L270, ($H270-L270)*
INDEX( '2018 commission structure'!$A$21:$I$24,
MATCH($E270,'2018 commission structure'!$A$21:$A$24, 0),
MATCH(S$1,'2018 commission structure'!$A$21:$I$21, 0)), 0)</f>
        <v>0</v>
      </c>
      <c r="T270" s="1">
        <f t="shared" si="45"/>
        <v>57603.65</v>
      </c>
      <c r="U270" s="1">
        <f t="shared" si="46"/>
        <v>111722.65</v>
      </c>
      <c r="V270" s="16">
        <f t="shared" si="47"/>
        <v>4.9290900278502168</v>
      </c>
      <c r="W270" s="1">
        <f>MIN(H270,I270)*INDEX('2018 commission structure'!$A$15:$J$18,MATCH(Calculations!$E343,'2018 commission structure'!$A$15:$A$18,0),MATCH(Calculations!W$1,'2018 commission structure'!$A$15:$J$15,0))</f>
        <v>75000</v>
      </c>
      <c r="X270" s="1">
        <f>IF($H270&gt;I270,MIN($H270-I270,J270-I270))*INDEX('2018 commission structure'!$A$15:$J$18,MATCH(Calculations!$E343,'2018 commission structure'!$A$15:$A$18,0),MATCH(Calculations!X$1,'2018 commission structure'!$A$15:$J$15,0))</f>
        <v>11152.02</v>
      </c>
      <c r="Y270" s="1">
        <f>IF($H270&gt;J270,MIN($H270-J270,K270-J270)*INDEX('2018 commission structure'!$A$15:$J$18,MATCH(Calculations!$E343,'2018 commission structure'!$A$15:$A$18,0),MATCH(Calculations!Y$1,'2018 commission structure'!$A$15:$J$15,0)),0)</f>
        <v>0</v>
      </c>
      <c r="Z270" s="1">
        <f>IF($H270&gt;K270,MIN($H270-K270,L270-K270)*INDEX('2018 commission structure'!$A$15:$J$18,MATCH(Calculations!$E343,'2018 commission structure'!$A$15:$A$18,0),MATCH(Calculations!Z$1,'2018 commission structure'!$A$15:$J$15,0)),0)</f>
        <v>0</v>
      </c>
      <c r="AA270" s="1">
        <f>IF($H270&gt;L270,($H270-L270)*INDEX('2018 commission structure'!$A$15:$J$18,MATCH(Calculations!$E343,'2018 commission structure'!$A$15:$A$18,0),MATCH(Calculations!AA$1,'2018 commission structure'!$A$15:$J$15,0)),0)</f>
        <v>0</v>
      </c>
      <c r="AB270" s="1">
        <f t="shared" si="48"/>
        <v>86152.02</v>
      </c>
      <c r="AC270" s="1">
        <f t="shared" si="49"/>
        <v>140271.02000000002</v>
      </c>
    </row>
    <row r="271" spans="1:29" x14ac:dyDescent="0.3">
      <c r="A271" s="20">
        <v>6988089128</v>
      </c>
      <c r="B271" s="1" t="s">
        <v>1597</v>
      </c>
      <c r="C271" s="1" t="s">
        <v>1596</v>
      </c>
      <c r="D271" s="1" t="s">
        <v>22645</v>
      </c>
      <c r="E271" s="1" t="s">
        <v>3</v>
      </c>
      <c r="F271" s="1">
        <v>89492</v>
      </c>
      <c r="G271" s="2">
        <v>22</v>
      </c>
      <c r="H271" s="1">
        <f>SUMIF('deals_closed '!D:D,A271,'deals_closed '!C:C)</f>
        <v>826224</v>
      </c>
      <c r="I271" s="1">
        <f>VLOOKUP(E271,'2018 commission structure'!$A$21:$I$24,9,FALSE)</f>
        <v>750000</v>
      </c>
      <c r="J271" s="1">
        <f t="shared" si="40"/>
        <v>937500</v>
      </c>
      <c r="K271" s="1">
        <f t="shared" si="41"/>
        <v>1125000</v>
      </c>
      <c r="L271" s="1">
        <f t="shared" si="42"/>
        <v>1500000</v>
      </c>
      <c r="M271" s="16">
        <f t="shared" si="43"/>
        <v>1.1016319999999999</v>
      </c>
      <c r="N271" s="1" t="str">
        <f t="shared" si="44"/>
        <v>100-125%</v>
      </c>
      <c r="O271" s="1">
        <f>MIN($I271, $H271)*INDEX( '2018 commission structure'!$A$21:$I$24,
MATCH($E271,'2018 commission structure'!$A$21:$A$24,0),MATCH(O$1,'2018 commission structure'!$A$21:$I$21,0))</f>
        <v>112500</v>
      </c>
      <c r="P271" s="1">
        <f>IF($H271&gt;$I271, MIN($H271-$I271, J271-$I271)*
INDEX( '2018 commission structure'!$A$21:$I$24,
MATCH($E271,'2018 commission structure'!$A$21:$A$24, 0),
MATCH(P$1,'2018 commission structure'!$A$21:$I$21, 0)), 0)</f>
        <v>14482.56</v>
      </c>
      <c r="Q271" s="1">
        <f>IF($H271&gt;J271, MIN($H271-J271, K271-J271)*
INDEX( '2018 commission structure'!$A$21:$I$24,
MATCH($E271,'2018 commission structure'!$A$21:$A$24, 0),
MATCH(Q$1,'2018 commission structure'!$A$21:$I$21, 0)), 0)</f>
        <v>0</v>
      </c>
      <c r="R271" s="1">
        <f>IF($H271&gt;K271, MIN($H271-K271, L271-K271)*
INDEX( '2018 commission structure'!$A$21:$I$24,
MATCH($E271,'2018 commission structure'!$A$21:$A$24, 0),
MATCH(R$1,'2018 commission structure'!$A$21:$I$21, 0)), 0)</f>
        <v>0</v>
      </c>
      <c r="S271" s="1">
        <f>IF($H271&gt;L271, ($H271-L271)*
INDEX( '2018 commission structure'!$A$21:$I$24,
MATCH($E271,'2018 commission structure'!$A$21:$A$24, 0),
MATCH(S$1,'2018 commission structure'!$A$21:$I$21, 0)), 0)</f>
        <v>0</v>
      </c>
      <c r="T271" s="1">
        <f t="shared" si="45"/>
        <v>126982.56</v>
      </c>
      <c r="U271" s="1">
        <f t="shared" si="46"/>
        <v>216474.56</v>
      </c>
      <c r="V271" s="16">
        <f t="shared" si="47"/>
        <v>3.8167256235559504</v>
      </c>
      <c r="W271" s="1">
        <f>MIN(H271,I271)*INDEX('2018 commission structure'!$A$15:$J$18,MATCH(Calculations!$E176,'2018 commission structure'!$A$15:$A$18,0),MATCH(Calculations!W$1,'2018 commission structure'!$A$15:$J$15,0))</f>
        <v>112500</v>
      </c>
      <c r="X271" s="1">
        <f>IF($H271&gt;I271,MIN($H271-I271,J271-I271))*INDEX('2018 commission structure'!$A$15:$J$18,MATCH(Calculations!$E176,'2018 commission structure'!$A$15:$A$18,0),MATCH(Calculations!X$1,'2018 commission structure'!$A$15:$J$15,0))</f>
        <v>16769.28</v>
      </c>
      <c r="Y271" s="1">
        <f>IF($H271&gt;J271,MIN($H271-J271,K271-J271)*INDEX('2018 commission structure'!$A$15:$J$18,MATCH(Calculations!$E176,'2018 commission structure'!$A$15:$A$18,0),MATCH(Calculations!Y$1,'2018 commission structure'!$A$15:$J$15,0)),0)</f>
        <v>0</v>
      </c>
      <c r="Z271" s="1">
        <f>IF($H271&gt;K271,MIN($H271-K271,L271-K271)*INDEX('2018 commission structure'!$A$15:$J$18,MATCH(Calculations!$E176,'2018 commission structure'!$A$15:$A$18,0),MATCH(Calculations!Z$1,'2018 commission structure'!$A$15:$J$15,0)),0)</f>
        <v>0</v>
      </c>
      <c r="AA271" s="1">
        <f>IF($H271&gt;L271,($H271-L271)*INDEX('2018 commission structure'!$A$15:$J$18,MATCH(Calculations!$E176,'2018 commission structure'!$A$15:$A$18,0),MATCH(Calculations!AA$1,'2018 commission structure'!$A$15:$J$15,0)),0)</f>
        <v>0</v>
      </c>
      <c r="AB271" s="1">
        <f t="shared" si="48"/>
        <v>129269.28</v>
      </c>
      <c r="AC271" s="1">
        <f t="shared" si="49"/>
        <v>218761.28</v>
      </c>
    </row>
    <row r="272" spans="1:29" x14ac:dyDescent="0.3">
      <c r="A272" s="20">
        <v>3764546336</v>
      </c>
      <c r="B272" s="1" t="s">
        <v>454</v>
      </c>
      <c r="C272" s="1" t="s">
        <v>453</v>
      </c>
      <c r="D272" s="1" t="s">
        <v>22963</v>
      </c>
      <c r="E272" s="1" t="s">
        <v>3</v>
      </c>
      <c r="F272" s="1">
        <v>116738</v>
      </c>
      <c r="G272" s="2">
        <v>22</v>
      </c>
      <c r="H272" s="1">
        <f>SUMIF('deals_closed '!D:D,A272,'deals_closed '!C:C)</f>
        <v>826741</v>
      </c>
      <c r="I272" s="1">
        <f>VLOOKUP(E272,'2018 commission structure'!$A$21:$I$24,9,FALSE)</f>
        <v>750000</v>
      </c>
      <c r="J272" s="1">
        <f t="shared" si="40"/>
        <v>937500</v>
      </c>
      <c r="K272" s="1">
        <f t="shared" si="41"/>
        <v>1125000</v>
      </c>
      <c r="L272" s="1">
        <f t="shared" si="42"/>
        <v>1500000</v>
      </c>
      <c r="M272" s="16">
        <f t="shared" si="43"/>
        <v>1.1023213333333333</v>
      </c>
      <c r="N272" s="1" t="str">
        <f t="shared" si="44"/>
        <v>100-125%</v>
      </c>
      <c r="O272" s="1">
        <f>MIN($I272, $H272)*INDEX( '2018 commission structure'!$A$21:$I$24,
MATCH($E272,'2018 commission structure'!$A$21:$A$24,0),MATCH(O$1,'2018 commission structure'!$A$21:$I$21,0))</f>
        <v>112500</v>
      </c>
      <c r="P272" s="1">
        <f>IF($H272&gt;$I272, MIN($H272-$I272, J272-$I272)*
INDEX( '2018 commission structure'!$A$21:$I$24,
MATCH($E272,'2018 commission structure'!$A$21:$A$24, 0),
MATCH(P$1,'2018 commission structure'!$A$21:$I$21, 0)), 0)</f>
        <v>14580.79</v>
      </c>
      <c r="Q272" s="1">
        <f>IF($H272&gt;J272, MIN($H272-J272, K272-J272)*
INDEX( '2018 commission structure'!$A$21:$I$24,
MATCH($E272,'2018 commission structure'!$A$21:$A$24, 0),
MATCH(Q$1,'2018 commission structure'!$A$21:$I$21, 0)), 0)</f>
        <v>0</v>
      </c>
      <c r="R272" s="1">
        <f>IF($H272&gt;K272, MIN($H272-K272, L272-K272)*
INDEX( '2018 commission structure'!$A$21:$I$24,
MATCH($E272,'2018 commission structure'!$A$21:$A$24, 0),
MATCH(R$1,'2018 commission structure'!$A$21:$I$21, 0)), 0)</f>
        <v>0</v>
      </c>
      <c r="S272" s="1">
        <f>IF($H272&gt;L272, ($H272-L272)*
INDEX( '2018 commission structure'!$A$21:$I$24,
MATCH($E272,'2018 commission structure'!$A$21:$A$24, 0),
MATCH(S$1,'2018 commission structure'!$A$21:$I$21, 0)), 0)</f>
        <v>0</v>
      </c>
      <c r="T272" s="1">
        <f t="shared" si="45"/>
        <v>127080.79000000001</v>
      </c>
      <c r="U272" s="1">
        <f t="shared" si="46"/>
        <v>243818.79</v>
      </c>
      <c r="V272" s="16">
        <f t="shared" si="47"/>
        <v>3.3908010125060501</v>
      </c>
      <c r="W272" s="1">
        <f>MIN(H272,I272)*INDEX('2018 commission structure'!$A$15:$J$18,MATCH(Calculations!$E772,'2018 commission structure'!$A$15:$A$18,0),MATCH(Calculations!W$1,'2018 commission structure'!$A$15:$J$15,0))</f>
        <v>90000</v>
      </c>
      <c r="X272" s="1">
        <f>IF($H272&gt;I272,MIN($H272-I272,J272-I272))*INDEX('2018 commission structure'!$A$15:$J$18,MATCH(Calculations!$E772,'2018 commission structure'!$A$15:$A$18,0),MATCH(Calculations!X$1,'2018 commission structure'!$A$15:$J$15,0))</f>
        <v>13045.970000000001</v>
      </c>
      <c r="Y272" s="1">
        <f>IF($H272&gt;J272,MIN($H272-J272,K272-J272)*INDEX('2018 commission structure'!$A$15:$J$18,MATCH(Calculations!$E772,'2018 commission structure'!$A$15:$A$18,0),MATCH(Calculations!Y$1,'2018 commission structure'!$A$15:$J$15,0)),0)</f>
        <v>0</v>
      </c>
      <c r="Z272" s="1">
        <f>IF($H272&gt;K272,MIN($H272-K272,L272-K272)*INDEX('2018 commission structure'!$A$15:$J$18,MATCH(Calculations!$E772,'2018 commission structure'!$A$15:$A$18,0),MATCH(Calculations!Z$1,'2018 commission structure'!$A$15:$J$15,0)),0)</f>
        <v>0</v>
      </c>
      <c r="AA272" s="1">
        <f>IF($H272&gt;L272,($H272-L272)*INDEX('2018 commission structure'!$A$15:$J$18,MATCH(Calculations!$E772,'2018 commission structure'!$A$15:$A$18,0),MATCH(Calculations!AA$1,'2018 commission structure'!$A$15:$J$15,0)),0)</f>
        <v>0</v>
      </c>
      <c r="AB272" s="1">
        <f t="shared" si="48"/>
        <v>103045.97</v>
      </c>
      <c r="AC272" s="1">
        <f t="shared" si="49"/>
        <v>219783.97</v>
      </c>
    </row>
    <row r="273" spans="1:29" x14ac:dyDescent="0.3">
      <c r="A273" s="20">
        <v>4656574848</v>
      </c>
      <c r="B273" s="1" t="s">
        <v>1678</v>
      </c>
      <c r="C273" s="1" t="s">
        <v>1677</v>
      </c>
      <c r="D273" s="1" t="s">
        <v>22393</v>
      </c>
      <c r="E273" s="1" t="s">
        <v>12</v>
      </c>
      <c r="F273" s="1">
        <v>62869</v>
      </c>
      <c r="G273" s="2">
        <v>17</v>
      </c>
      <c r="H273" s="1">
        <f>SUMIF('deals_closed '!D:D,A273,'deals_closed '!C:C)</f>
        <v>551295</v>
      </c>
      <c r="I273" s="1">
        <f>VLOOKUP(E273,'2018 commission structure'!$A$21:$I$24,9,FALSE)</f>
        <v>500000</v>
      </c>
      <c r="J273" s="1">
        <f t="shared" si="40"/>
        <v>625000</v>
      </c>
      <c r="K273" s="1">
        <f t="shared" si="41"/>
        <v>750000</v>
      </c>
      <c r="L273" s="1">
        <f t="shared" si="42"/>
        <v>1000000</v>
      </c>
      <c r="M273" s="16">
        <f t="shared" si="43"/>
        <v>1.10259</v>
      </c>
      <c r="N273" s="1" t="str">
        <f t="shared" si="44"/>
        <v>100-125%</v>
      </c>
      <c r="O273" s="1">
        <f>MIN($I273, $H273)*INDEX( '2018 commission structure'!$A$21:$I$24,
MATCH($E273,'2018 commission structure'!$A$21:$A$24,0),MATCH(O$1,'2018 commission structure'!$A$21:$I$21,0))</f>
        <v>50000</v>
      </c>
      <c r="P273" s="1">
        <f>IF($H273&gt;$I273, MIN($H273-$I273, J273-$I273)*
INDEX( '2018 commission structure'!$A$21:$I$24,
MATCH($E273,'2018 commission structure'!$A$21:$A$24, 0),
MATCH(P$1,'2018 commission structure'!$A$21:$I$21, 0)), 0)</f>
        <v>7694.25</v>
      </c>
      <c r="Q273" s="1">
        <f>IF($H273&gt;J273, MIN($H273-J273, K273-J273)*
INDEX( '2018 commission structure'!$A$21:$I$24,
MATCH($E273,'2018 commission structure'!$A$21:$A$24, 0),
MATCH(Q$1,'2018 commission structure'!$A$21:$I$21, 0)), 0)</f>
        <v>0</v>
      </c>
      <c r="R273" s="1">
        <f>IF($H273&gt;K273, MIN($H273-K273, L273-K273)*
INDEX( '2018 commission structure'!$A$21:$I$24,
MATCH($E273,'2018 commission structure'!$A$21:$A$24, 0),
MATCH(R$1,'2018 commission structure'!$A$21:$I$21, 0)), 0)</f>
        <v>0</v>
      </c>
      <c r="S273" s="1">
        <f>IF($H273&gt;L273, ($H273-L273)*
INDEX( '2018 commission structure'!$A$21:$I$24,
MATCH($E273,'2018 commission structure'!$A$21:$A$24, 0),
MATCH(S$1,'2018 commission structure'!$A$21:$I$21, 0)), 0)</f>
        <v>0</v>
      </c>
      <c r="T273" s="1">
        <f t="shared" si="45"/>
        <v>57694.25</v>
      </c>
      <c r="U273" s="1">
        <f t="shared" si="46"/>
        <v>120563.25</v>
      </c>
      <c r="V273" s="16">
        <f t="shared" si="47"/>
        <v>4.5726620674210423</v>
      </c>
      <c r="W273" s="1">
        <f>MIN(H273,I273)*INDEX('2018 commission structure'!$A$15:$J$18,MATCH(Calculations!$E133,'2018 commission structure'!$A$15:$A$18,0),MATCH(Calculations!W$1,'2018 commission structure'!$A$15:$J$15,0))</f>
        <v>75000</v>
      </c>
      <c r="X273" s="1">
        <f>IF($H273&gt;I273,MIN($H273-I273,J273-I273))*INDEX('2018 commission structure'!$A$15:$J$18,MATCH(Calculations!$E133,'2018 commission structure'!$A$15:$A$18,0),MATCH(Calculations!X$1,'2018 commission structure'!$A$15:$J$15,0))</f>
        <v>9233.1</v>
      </c>
      <c r="Y273" s="1">
        <f>IF($H273&gt;J273,MIN($H273-J273,K273-J273)*INDEX('2018 commission structure'!$A$15:$J$18,MATCH(Calculations!$E133,'2018 commission structure'!$A$15:$A$18,0),MATCH(Calculations!Y$1,'2018 commission structure'!$A$15:$J$15,0)),0)</f>
        <v>0</v>
      </c>
      <c r="Z273" s="1">
        <f>IF($H273&gt;K273,MIN($H273-K273,L273-K273)*INDEX('2018 commission structure'!$A$15:$J$18,MATCH(Calculations!$E133,'2018 commission structure'!$A$15:$A$18,0),MATCH(Calculations!Z$1,'2018 commission structure'!$A$15:$J$15,0)),0)</f>
        <v>0</v>
      </c>
      <c r="AA273" s="1">
        <f>IF($H273&gt;L273,($H273-L273)*INDEX('2018 commission structure'!$A$15:$J$18,MATCH(Calculations!$E133,'2018 commission structure'!$A$15:$A$18,0),MATCH(Calculations!AA$1,'2018 commission structure'!$A$15:$J$15,0)),0)</f>
        <v>0</v>
      </c>
      <c r="AB273" s="1">
        <f t="shared" si="48"/>
        <v>84233.1</v>
      </c>
      <c r="AC273" s="1">
        <f t="shared" si="49"/>
        <v>147102.1</v>
      </c>
    </row>
    <row r="274" spans="1:29" x14ac:dyDescent="0.3">
      <c r="A274" s="20">
        <v>1163292249</v>
      </c>
      <c r="B274" s="1" t="s">
        <v>249</v>
      </c>
      <c r="C274" s="1" t="s">
        <v>248</v>
      </c>
      <c r="D274" s="1" t="s">
        <v>23216</v>
      </c>
      <c r="E274" s="1" t="s">
        <v>3</v>
      </c>
      <c r="F274" s="1">
        <v>90419</v>
      </c>
      <c r="G274" s="2">
        <v>15</v>
      </c>
      <c r="H274" s="1">
        <f>SUMIF('deals_closed '!D:D,A274,'deals_closed '!C:C)</f>
        <v>525024</v>
      </c>
      <c r="I274" s="1">
        <f>VLOOKUP(E274,'2018 commission structure'!$A$21:$I$24,9,FALSE)</f>
        <v>750000</v>
      </c>
      <c r="J274" s="1">
        <f t="shared" si="40"/>
        <v>937500</v>
      </c>
      <c r="K274" s="1">
        <f t="shared" si="41"/>
        <v>1125000</v>
      </c>
      <c r="L274" s="1">
        <f t="shared" si="42"/>
        <v>1500000</v>
      </c>
      <c r="M274" s="16">
        <f t="shared" si="43"/>
        <v>0.70003199999999999</v>
      </c>
      <c r="N274" s="1" t="str">
        <f t="shared" si="44"/>
        <v>0-100%</v>
      </c>
      <c r="O274" s="1">
        <f>MIN($I274, $H274)*INDEX( '2018 commission structure'!$A$21:$I$24,
MATCH($E274,'2018 commission structure'!$A$21:$A$24,0),MATCH(O$1,'2018 commission structure'!$A$21:$I$21,0))</f>
        <v>78753.599999999991</v>
      </c>
      <c r="P274" s="1">
        <f>IF($H274&gt;$I274, MIN($H274-$I274, J274-$I274)*
INDEX( '2018 commission structure'!$A$21:$I$24,
MATCH($E274,'2018 commission structure'!$A$21:$A$24, 0),
MATCH(P$1,'2018 commission structure'!$A$21:$I$21, 0)), 0)</f>
        <v>0</v>
      </c>
      <c r="Q274" s="1">
        <f>IF($H274&gt;J274, MIN($H274-J274, K274-J274)*
INDEX( '2018 commission structure'!$A$21:$I$24,
MATCH($E274,'2018 commission structure'!$A$21:$A$24, 0),
MATCH(Q$1,'2018 commission structure'!$A$21:$I$21, 0)), 0)</f>
        <v>0</v>
      </c>
      <c r="R274" s="1">
        <f>IF($H274&gt;K274, MIN($H274-K274, L274-K274)*
INDEX( '2018 commission structure'!$A$21:$I$24,
MATCH($E274,'2018 commission structure'!$A$21:$A$24, 0),
MATCH(R$1,'2018 commission structure'!$A$21:$I$21, 0)), 0)</f>
        <v>0</v>
      </c>
      <c r="S274" s="1">
        <f>IF($H274&gt;L274, ($H274-L274)*
INDEX( '2018 commission structure'!$A$21:$I$24,
MATCH($E274,'2018 commission structure'!$A$21:$A$24, 0),
MATCH(S$1,'2018 commission structure'!$A$21:$I$21, 0)), 0)</f>
        <v>0</v>
      </c>
      <c r="T274" s="1">
        <f t="shared" si="45"/>
        <v>78753.599999999991</v>
      </c>
      <c r="U274" s="1">
        <f t="shared" si="46"/>
        <v>169172.59999999998</v>
      </c>
      <c r="V274" s="16">
        <f t="shared" si="47"/>
        <v>3.1034812966165921</v>
      </c>
      <c r="W274" s="1">
        <f>MIN(H274,I274)*INDEX('2018 commission structure'!$A$15:$J$18,MATCH(Calculations!$E877,'2018 commission structure'!$A$15:$A$18,0),MATCH(Calculations!W$1,'2018 commission structure'!$A$15:$J$15,0))</f>
        <v>63002.879999999997</v>
      </c>
      <c r="X274" s="1">
        <f>IF($H274&gt;I274,MIN($H274-I274,J274-I274))*INDEX('2018 commission structure'!$A$15:$J$18,MATCH(Calculations!$E877,'2018 commission structure'!$A$15:$A$18,0),MATCH(Calculations!X$1,'2018 commission structure'!$A$15:$J$15,0))</f>
        <v>0</v>
      </c>
      <c r="Y274" s="1">
        <f>IF($H274&gt;J274,MIN($H274-J274,K274-J274)*INDEX('2018 commission structure'!$A$15:$J$18,MATCH(Calculations!$E877,'2018 commission structure'!$A$15:$A$18,0),MATCH(Calculations!Y$1,'2018 commission structure'!$A$15:$J$15,0)),0)</f>
        <v>0</v>
      </c>
      <c r="Z274" s="1">
        <f>IF($H274&gt;K274,MIN($H274-K274,L274-K274)*INDEX('2018 commission structure'!$A$15:$J$18,MATCH(Calculations!$E877,'2018 commission structure'!$A$15:$A$18,0),MATCH(Calculations!Z$1,'2018 commission structure'!$A$15:$J$15,0)),0)</f>
        <v>0</v>
      </c>
      <c r="AA274" s="1">
        <f>IF($H274&gt;L274,($H274-L274)*INDEX('2018 commission structure'!$A$15:$J$18,MATCH(Calculations!$E877,'2018 commission structure'!$A$15:$A$18,0),MATCH(Calculations!AA$1,'2018 commission structure'!$A$15:$J$15,0)),0)</f>
        <v>0</v>
      </c>
      <c r="AB274" s="1">
        <f t="shared" si="48"/>
        <v>63002.879999999997</v>
      </c>
      <c r="AC274" s="1">
        <f t="shared" si="49"/>
        <v>153421.88</v>
      </c>
    </row>
    <row r="275" spans="1:29" x14ac:dyDescent="0.3">
      <c r="A275" s="20">
        <v>8644362151</v>
      </c>
      <c r="B275" s="1" t="s">
        <v>1809</v>
      </c>
      <c r="C275" s="1" t="s">
        <v>1808</v>
      </c>
      <c r="D275" s="1" t="s">
        <v>22466</v>
      </c>
      <c r="E275" s="1" t="s">
        <v>3</v>
      </c>
      <c r="F275" s="1">
        <v>95999</v>
      </c>
      <c r="G275" s="2">
        <v>20</v>
      </c>
      <c r="H275" s="1">
        <f>SUMIF('deals_closed '!D:D,A275,'deals_closed '!C:C)</f>
        <v>827180</v>
      </c>
      <c r="I275" s="1">
        <f>VLOOKUP(E275,'2018 commission structure'!$A$21:$I$24,9,FALSE)</f>
        <v>750000</v>
      </c>
      <c r="J275" s="1">
        <f t="shared" si="40"/>
        <v>937500</v>
      </c>
      <c r="K275" s="1">
        <f t="shared" si="41"/>
        <v>1125000</v>
      </c>
      <c r="L275" s="1">
        <f t="shared" si="42"/>
        <v>1500000</v>
      </c>
      <c r="M275" s="16">
        <f t="shared" si="43"/>
        <v>1.1029066666666667</v>
      </c>
      <c r="N275" s="1" t="str">
        <f t="shared" si="44"/>
        <v>100-125%</v>
      </c>
      <c r="O275" s="1">
        <f>MIN($I275, $H275)*INDEX( '2018 commission structure'!$A$21:$I$24,
MATCH($E275,'2018 commission structure'!$A$21:$A$24,0),MATCH(O$1,'2018 commission structure'!$A$21:$I$21,0))</f>
        <v>112500</v>
      </c>
      <c r="P275" s="1">
        <f>IF($H275&gt;$I275, MIN($H275-$I275, J275-$I275)*
INDEX( '2018 commission structure'!$A$21:$I$24,
MATCH($E275,'2018 commission structure'!$A$21:$A$24, 0),
MATCH(P$1,'2018 commission structure'!$A$21:$I$21, 0)), 0)</f>
        <v>14664.2</v>
      </c>
      <c r="Q275" s="1">
        <f>IF($H275&gt;J275, MIN($H275-J275, K275-J275)*
INDEX( '2018 commission structure'!$A$21:$I$24,
MATCH($E275,'2018 commission structure'!$A$21:$A$24, 0),
MATCH(Q$1,'2018 commission structure'!$A$21:$I$21, 0)), 0)</f>
        <v>0</v>
      </c>
      <c r="R275" s="1">
        <f>IF($H275&gt;K275, MIN($H275-K275, L275-K275)*
INDEX( '2018 commission structure'!$A$21:$I$24,
MATCH($E275,'2018 commission structure'!$A$21:$A$24, 0),
MATCH(R$1,'2018 commission structure'!$A$21:$I$21, 0)), 0)</f>
        <v>0</v>
      </c>
      <c r="S275" s="1">
        <f>IF($H275&gt;L275, ($H275-L275)*
INDEX( '2018 commission structure'!$A$21:$I$24,
MATCH($E275,'2018 commission structure'!$A$21:$A$24, 0),
MATCH(S$1,'2018 commission structure'!$A$21:$I$21, 0)), 0)</f>
        <v>0</v>
      </c>
      <c r="T275" s="1">
        <f t="shared" si="45"/>
        <v>127164.2</v>
      </c>
      <c r="U275" s="1">
        <f t="shared" si="46"/>
        <v>223163.2</v>
      </c>
      <c r="V275" s="16">
        <f t="shared" si="47"/>
        <v>3.7066147106691423</v>
      </c>
      <c r="W275" s="1">
        <f>MIN(H275,I275)*INDEX('2018 commission structure'!$A$15:$J$18,MATCH(Calculations!$E61,'2018 commission structure'!$A$15:$A$18,0),MATCH(Calculations!W$1,'2018 commission structure'!$A$15:$J$15,0))</f>
        <v>112500</v>
      </c>
      <c r="X275" s="1">
        <f>IF($H275&gt;I275,MIN($H275-I275,J275-I275))*INDEX('2018 commission structure'!$A$15:$J$18,MATCH(Calculations!$E61,'2018 commission structure'!$A$15:$A$18,0),MATCH(Calculations!X$1,'2018 commission structure'!$A$15:$J$15,0))</f>
        <v>16979.599999999999</v>
      </c>
      <c r="Y275" s="1">
        <f>IF($H275&gt;J275,MIN($H275-J275,K275-J275)*INDEX('2018 commission structure'!$A$15:$J$18,MATCH(Calculations!$E61,'2018 commission structure'!$A$15:$A$18,0),MATCH(Calculations!Y$1,'2018 commission structure'!$A$15:$J$15,0)),0)</f>
        <v>0</v>
      </c>
      <c r="Z275" s="1">
        <f>IF($H275&gt;K275,MIN($H275-K275,L275-K275)*INDEX('2018 commission structure'!$A$15:$J$18,MATCH(Calculations!$E61,'2018 commission structure'!$A$15:$A$18,0),MATCH(Calculations!Z$1,'2018 commission structure'!$A$15:$J$15,0)),0)</f>
        <v>0</v>
      </c>
      <c r="AA275" s="1">
        <f>IF($H275&gt;L275,($H275-L275)*INDEX('2018 commission structure'!$A$15:$J$18,MATCH(Calculations!$E61,'2018 commission structure'!$A$15:$A$18,0),MATCH(Calculations!AA$1,'2018 commission structure'!$A$15:$J$15,0)),0)</f>
        <v>0</v>
      </c>
      <c r="AB275" s="1">
        <f t="shared" si="48"/>
        <v>129479.6</v>
      </c>
      <c r="AC275" s="1">
        <f t="shared" si="49"/>
        <v>225478.6</v>
      </c>
    </row>
    <row r="276" spans="1:29" x14ac:dyDescent="0.3">
      <c r="A276" s="20">
        <v>8550875457</v>
      </c>
      <c r="B276" s="1" t="s">
        <v>1451</v>
      </c>
      <c r="C276" s="1" t="s">
        <v>1450</v>
      </c>
      <c r="D276" s="1" t="s">
        <v>23286</v>
      </c>
      <c r="E276" s="1" t="s">
        <v>12</v>
      </c>
      <c r="F276" s="1">
        <v>32108</v>
      </c>
      <c r="G276" s="2">
        <v>14</v>
      </c>
      <c r="H276" s="1">
        <f>SUMIF('deals_closed '!D:D,A276,'deals_closed '!C:C)</f>
        <v>551513</v>
      </c>
      <c r="I276" s="1">
        <f>VLOOKUP(E276,'2018 commission structure'!$A$21:$I$24,9,FALSE)</f>
        <v>500000</v>
      </c>
      <c r="J276" s="1">
        <f t="shared" si="40"/>
        <v>625000</v>
      </c>
      <c r="K276" s="1">
        <f t="shared" si="41"/>
        <v>750000</v>
      </c>
      <c r="L276" s="1">
        <f t="shared" si="42"/>
        <v>1000000</v>
      </c>
      <c r="M276" s="16">
        <f t="shared" si="43"/>
        <v>1.1030260000000001</v>
      </c>
      <c r="N276" s="1" t="str">
        <f t="shared" si="44"/>
        <v>100-125%</v>
      </c>
      <c r="O276" s="1">
        <f>MIN($I276, $H276)*INDEX( '2018 commission structure'!$A$21:$I$24,
MATCH($E276,'2018 commission structure'!$A$21:$A$24,0),MATCH(O$1,'2018 commission structure'!$A$21:$I$21,0))</f>
        <v>50000</v>
      </c>
      <c r="P276" s="1">
        <f>IF($H276&gt;$I276, MIN($H276-$I276, J276-$I276)*
INDEX( '2018 commission structure'!$A$21:$I$24,
MATCH($E276,'2018 commission structure'!$A$21:$A$24, 0),
MATCH(P$1,'2018 commission structure'!$A$21:$I$21, 0)), 0)</f>
        <v>7726.95</v>
      </c>
      <c r="Q276" s="1">
        <f>IF($H276&gt;J276, MIN($H276-J276, K276-J276)*
INDEX( '2018 commission structure'!$A$21:$I$24,
MATCH($E276,'2018 commission structure'!$A$21:$A$24, 0),
MATCH(Q$1,'2018 commission structure'!$A$21:$I$21, 0)), 0)</f>
        <v>0</v>
      </c>
      <c r="R276" s="1">
        <f>IF($H276&gt;K276, MIN($H276-K276, L276-K276)*
INDEX( '2018 commission structure'!$A$21:$I$24,
MATCH($E276,'2018 commission structure'!$A$21:$A$24, 0),
MATCH(R$1,'2018 commission structure'!$A$21:$I$21, 0)), 0)</f>
        <v>0</v>
      </c>
      <c r="S276" s="1">
        <f>IF($H276&gt;L276, ($H276-L276)*
INDEX( '2018 commission structure'!$A$21:$I$24,
MATCH($E276,'2018 commission structure'!$A$21:$A$24, 0),
MATCH(S$1,'2018 commission structure'!$A$21:$I$21, 0)), 0)</f>
        <v>0</v>
      </c>
      <c r="T276" s="1">
        <f t="shared" si="45"/>
        <v>57726.95</v>
      </c>
      <c r="U276" s="1">
        <f t="shared" si="46"/>
        <v>89834.95</v>
      </c>
      <c r="V276" s="16">
        <f t="shared" si="47"/>
        <v>6.1391807976739567</v>
      </c>
      <c r="W276" s="1">
        <f>MIN(H276,I276)*INDEX('2018 commission structure'!$A$15:$J$18,MATCH(Calculations!$E254,'2018 commission structure'!$A$15:$A$18,0),MATCH(Calculations!W$1,'2018 commission structure'!$A$15:$J$15,0))</f>
        <v>75000</v>
      </c>
      <c r="X276" s="1">
        <f>IF($H276&gt;I276,MIN($H276-I276,J276-I276))*INDEX('2018 commission structure'!$A$15:$J$18,MATCH(Calculations!$E254,'2018 commission structure'!$A$15:$A$18,0),MATCH(Calculations!X$1,'2018 commission structure'!$A$15:$J$15,0))</f>
        <v>9272.34</v>
      </c>
      <c r="Y276" s="1">
        <f>IF($H276&gt;J276,MIN($H276-J276,K276-J276)*INDEX('2018 commission structure'!$A$15:$J$18,MATCH(Calculations!$E254,'2018 commission structure'!$A$15:$A$18,0),MATCH(Calculations!Y$1,'2018 commission structure'!$A$15:$J$15,0)),0)</f>
        <v>0</v>
      </c>
      <c r="Z276" s="1">
        <f>IF($H276&gt;K276,MIN($H276-K276,L276-K276)*INDEX('2018 commission structure'!$A$15:$J$18,MATCH(Calculations!$E254,'2018 commission structure'!$A$15:$A$18,0),MATCH(Calculations!Z$1,'2018 commission structure'!$A$15:$J$15,0)),0)</f>
        <v>0</v>
      </c>
      <c r="AA276" s="1">
        <f>IF($H276&gt;L276,($H276-L276)*INDEX('2018 commission structure'!$A$15:$J$18,MATCH(Calculations!$E254,'2018 commission structure'!$A$15:$A$18,0),MATCH(Calculations!AA$1,'2018 commission structure'!$A$15:$J$15,0)),0)</f>
        <v>0</v>
      </c>
      <c r="AB276" s="1">
        <f t="shared" si="48"/>
        <v>84272.34</v>
      </c>
      <c r="AC276" s="1">
        <f t="shared" si="49"/>
        <v>116380.34</v>
      </c>
    </row>
    <row r="277" spans="1:29" x14ac:dyDescent="0.3">
      <c r="A277" s="20">
        <v>5623178685</v>
      </c>
      <c r="B277" s="1" t="s">
        <v>952</v>
      </c>
      <c r="C277" s="1" t="s">
        <v>951</v>
      </c>
      <c r="D277" s="1" t="s">
        <v>22773</v>
      </c>
      <c r="E277" s="1" t="s">
        <v>0</v>
      </c>
      <c r="F277" s="1">
        <v>51223</v>
      </c>
      <c r="G277" s="2">
        <v>21</v>
      </c>
      <c r="H277" s="1">
        <f>SUMIF('deals_closed '!D:D,A277,'deals_closed '!C:C)</f>
        <v>662174</v>
      </c>
      <c r="I277" s="1">
        <f>VLOOKUP(E277,'2018 commission structure'!$A$21:$I$24,9,FALSE)</f>
        <v>600000</v>
      </c>
      <c r="J277" s="1">
        <f t="shared" si="40"/>
        <v>750000</v>
      </c>
      <c r="K277" s="1">
        <f t="shared" si="41"/>
        <v>900000</v>
      </c>
      <c r="L277" s="1">
        <f t="shared" si="42"/>
        <v>1200000</v>
      </c>
      <c r="M277" s="16">
        <f t="shared" si="43"/>
        <v>1.1036233333333334</v>
      </c>
      <c r="N277" s="1" t="str">
        <f t="shared" si="44"/>
        <v>100-125%</v>
      </c>
      <c r="O277" s="1">
        <f>MIN($I277, $H277)*INDEX( '2018 commission structure'!$A$21:$I$24,
MATCH($E277,'2018 commission structure'!$A$21:$A$24,0),MATCH(O$1,'2018 commission structure'!$A$21:$I$21,0))</f>
        <v>78000</v>
      </c>
      <c r="P277" s="1">
        <f>IF($H277&gt;$I277, MIN($H277-$I277, J277-$I277)*
INDEX( '2018 commission structure'!$A$21:$I$24,
MATCH($E277,'2018 commission structure'!$A$21:$A$24, 0),
MATCH(P$1,'2018 commission structure'!$A$21:$I$21, 0)), 0)</f>
        <v>10569.58</v>
      </c>
      <c r="Q277" s="1">
        <f>IF($H277&gt;J277, MIN($H277-J277, K277-J277)*
INDEX( '2018 commission structure'!$A$21:$I$24,
MATCH($E277,'2018 commission structure'!$A$21:$A$24, 0),
MATCH(Q$1,'2018 commission structure'!$A$21:$I$21, 0)), 0)</f>
        <v>0</v>
      </c>
      <c r="R277" s="1">
        <f>IF($H277&gt;K277, MIN($H277-K277, L277-K277)*
INDEX( '2018 commission structure'!$A$21:$I$24,
MATCH($E277,'2018 commission structure'!$A$21:$A$24, 0),
MATCH(R$1,'2018 commission structure'!$A$21:$I$21, 0)), 0)</f>
        <v>0</v>
      </c>
      <c r="S277" s="1">
        <f>IF($H277&gt;L277, ($H277-L277)*
INDEX( '2018 commission structure'!$A$21:$I$24,
MATCH($E277,'2018 commission structure'!$A$21:$A$24, 0),
MATCH(S$1,'2018 commission structure'!$A$21:$I$21, 0)), 0)</f>
        <v>0</v>
      </c>
      <c r="T277" s="1">
        <f t="shared" si="45"/>
        <v>88569.58</v>
      </c>
      <c r="U277" s="1">
        <f t="shared" si="46"/>
        <v>139792.58000000002</v>
      </c>
      <c r="V277" s="16">
        <f t="shared" si="47"/>
        <v>4.7368322410245227</v>
      </c>
      <c r="W277" s="1">
        <f>MIN(H277,I277)*INDEX('2018 commission structure'!$A$15:$J$18,MATCH(Calculations!$E516,'2018 commission structure'!$A$15:$A$18,0),MATCH(Calculations!W$1,'2018 commission structure'!$A$15:$J$15,0))</f>
        <v>72000</v>
      </c>
      <c r="X277" s="1">
        <f>IF($H277&gt;I277,MIN($H277-I277,J277-I277))*INDEX('2018 commission structure'!$A$15:$J$18,MATCH(Calculations!$E516,'2018 commission structure'!$A$15:$A$18,0),MATCH(Calculations!X$1,'2018 commission structure'!$A$15:$J$15,0))</f>
        <v>10569.58</v>
      </c>
      <c r="Y277" s="1">
        <f>IF($H277&gt;J277,MIN($H277-J277,K277-J277)*INDEX('2018 commission structure'!$A$15:$J$18,MATCH(Calculations!$E516,'2018 commission structure'!$A$15:$A$18,0),MATCH(Calculations!Y$1,'2018 commission structure'!$A$15:$J$15,0)),0)</f>
        <v>0</v>
      </c>
      <c r="Z277" s="1">
        <f>IF($H277&gt;K277,MIN($H277-K277,L277-K277)*INDEX('2018 commission structure'!$A$15:$J$18,MATCH(Calculations!$E516,'2018 commission structure'!$A$15:$A$18,0),MATCH(Calculations!Z$1,'2018 commission structure'!$A$15:$J$15,0)),0)</f>
        <v>0</v>
      </c>
      <c r="AA277" s="1">
        <f>IF($H277&gt;L277,($H277-L277)*INDEX('2018 commission structure'!$A$15:$J$18,MATCH(Calculations!$E516,'2018 commission structure'!$A$15:$A$18,0),MATCH(Calculations!AA$1,'2018 commission structure'!$A$15:$J$15,0)),0)</f>
        <v>0</v>
      </c>
      <c r="AB277" s="1">
        <f t="shared" si="48"/>
        <v>82569.58</v>
      </c>
      <c r="AC277" s="1">
        <f t="shared" si="49"/>
        <v>133792.58000000002</v>
      </c>
    </row>
    <row r="278" spans="1:29" x14ac:dyDescent="0.3">
      <c r="A278" s="20">
        <v>3129526900</v>
      </c>
      <c r="B278" s="1" t="s">
        <v>408</v>
      </c>
      <c r="C278" s="1" t="s">
        <v>407</v>
      </c>
      <c r="D278" s="1" t="s">
        <v>23019</v>
      </c>
      <c r="E278" s="1" t="s">
        <v>0</v>
      </c>
      <c r="F278" s="1">
        <v>57123</v>
      </c>
      <c r="G278" s="2">
        <v>23</v>
      </c>
      <c r="H278" s="1">
        <f>SUMIF('deals_closed '!D:D,A278,'deals_closed '!C:C)</f>
        <v>662269</v>
      </c>
      <c r="I278" s="1">
        <f>VLOOKUP(E278,'2018 commission structure'!$A$21:$I$24,9,FALSE)</f>
        <v>600000</v>
      </c>
      <c r="J278" s="1">
        <f t="shared" si="40"/>
        <v>750000</v>
      </c>
      <c r="K278" s="1">
        <f t="shared" si="41"/>
        <v>900000</v>
      </c>
      <c r="L278" s="1">
        <f t="shared" si="42"/>
        <v>1200000</v>
      </c>
      <c r="M278" s="16">
        <f t="shared" si="43"/>
        <v>1.1037816666666667</v>
      </c>
      <c r="N278" s="1" t="str">
        <f t="shared" si="44"/>
        <v>100-125%</v>
      </c>
      <c r="O278" s="1">
        <f>MIN($I278, $H278)*INDEX( '2018 commission structure'!$A$21:$I$24,
MATCH($E278,'2018 commission structure'!$A$21:$A$24,0),MATCH(O$1,'2018 commission structure'!$A$21:$I$21,0))</f>
        <v>78000</v>
      </c>
      <c r="P278" s="1">
        <f>IF($H278&gt;$I278, MIN($H278-$I278, J278-$I278)*
INDEX( '2018 commission structure'!$A$21:$I$24,
MATCH($E278,'2018 commission structure'!$A$21:$A$24, 0),
MATCH(P$1,'2018 commission structure'!$A$21:$I$21, 0)), 0)</f>
        <v>10585.730000000001</v>
      </c>
      <c r="Q278" s="1">
        <f>IF($H278&gt;J278, MIN($H278-J278, K278-J278)*
INDEX( '2018 commission structure'!$A$21:$I$24,
MATCH($E278,'2018 commission structure'!$A$21:$A$24, 0),
MATCH(Q$1,'2018 commission structure'!$A$21:$I$21, 0)), 0)</f>
        <v>0</v>
      </c>
      <c r="R278" s="1">
        <f>IF($H278&gt;K278, MIN($H278-K278, L278-K278)*
INDEX( '2018 commission structure'!$A$21:$I$24,
MATCH($E278,'2018 commission structure'!$A$21:$A$24, 0),
MATCH(R$1,'2018 commission structure'!$A$21:$I$21, 0)), 0)</f>
        <v>0</v>
      </c>
      <c r="S278" s="1">
        <f>IF($H278&gt;L278, ($H278-L278)*
INDEX( '2018 commission structure'!$A$21:$I$24,
MATCH($E278,'2018 commission structure'!$A$21:$A$24, 0),
MATCH(S$1,'2018 commission structure'!$A$21:$I$21, 0)), 0)</f>
        <v>0</v>
      </c>
      <c r="T278" s="1">
        <f t="shared" si="45"/>
        <v>88585.73</v>
      </c>
      <c r="U278" s="1">
        <f t="shared" si="46"/>
        <v>145708.72999999998</v>
      </c>
      <c r="V278" s="16">
        <f t="shared" si="47"/>
        <v>4.5451566285698881</v>
      </c>
      <c r="W278" s="1">
        <f>MIN(H278,I278)*INDEX('2018 commission structure'!$A$15:$J$18,MATCH(Calculations!$E795,'2018 commission structure'!$A$15:$A$18,0),MATCH(Calculations!W$1,'2018 commission structure'!$A$15:$J$15,0))</f>
        <v>90000</v>
      </c>
      <c r="X278" s="1">
        <f>IF($H278&gt;I278,MIN($H278-I278,J278-I278))*INDEX('2018 commission structure'!$A$15:$J$18,MATCH(Calculations!$E795,'2018 commission structure'!$A$15:$A$18,0),MATCH(Calculations!X$1,'2018 commission structure'!$A$15:$J$15,0))</f>
        <v>11208.42</v>
      </c>
      <c r="Y278" s="1">
        <f>IF($H278&gt;J278,MIN($H278-J278,K278-J278)*INDEX('2018 commission structure'!$A$15:$J$18,MATCH(Calculations!$E795,'2018 commission structure'!$A$15:$A$18,0),MATCH(Calculations!Y$1,'2018 commission structure'!$A$15:$J$15,0)),0)</f>
        <v>0</v>
      </c>
      <c r="Z278" s="1">
        <f>IF($H278&gt;K278,MIN($H278-K278,L278-K278)*INDEX('2018 commission structure'!$A$15:$J$18,MATCH(Calculations!$E795,'2018 commission structure'!$A$15:$A$18,0),MATCH(Calculations!Z$1,'2018 commission structure'!$A$15:$J$15,0)),0)</f>
        <v>0</v>
      </c>
      <c r="AA278" s="1">
        <f>IF($H278&gt;L278,($H278-L278)*INDEX('2018 commission structure'!$A$15:$J$18,MATCH(Calculations!$E795,'2018 commission structure'!$A$15:$A$18,0),MATCH(Calculations!AA$1,'2018 commission structure'!$A$15:$J$15,0)),0)</f>
        <v>0</v>
      </c>
      <c r="AB278" s="1">
        <f t="shared" si="48"/>
        <v>101208.42</v>
      </c>
      <c r="AC278" s="1">
        <f t="shared" si="49"/>
        <v>158331.41999999998</v>
      </c>
    </row>
    <row r="279" spans="1:29" x14ac:dyDescent="0.3">
      <c r="A279" s="20">
        <v>1502791994</v>
      </c>
      <c r="B279" s="1" t="s">
        <v>358</v>
      </c>
      <c r="C279" s="1" t="s">
        <v>357</v>
      </c>
      <c r="D279" s="1" t="s">
        <v>23185</v>
      </c>
      <c r="E279" s="1" t="s">
        <v>3</v>
      </c>
      <c r="F279" s="1">
        <v>116313</v>
      </c>
      <c r="G279" s="2">
        <v>21</v>
      </c>
      <c r="H279" s="1">
        <f>SUMIF('deals_closed '!D:D,A279,'deals_closed '!C:C)</f>
        <v>827946</v>
      </c>
      <c r="I279" s="1">
        <f>VLOOKUP(E279,'2018 commission structure'!$A$21:$I$24,9,FALSE)</f>
        <v>750000</v>
      </c>
      <c r="J279" s="1">
        <f t="shared" si="40"/>
        <v>937500</v>
      </c>
      <c r="K279" s="1">
        <f t="shared" si="41"/>
        <v>1125000</v>
      </c>
      <c r="L279" s="1">
        <f t="shared" si="42"/>
        <v>1500000</v>
      </c>
      <c r="M279" s="16">
        <f t="shared" si="43"/>
        <v>1.103928</v>
      </c>
      <c r="N279" s="1" t="str">
        <f t="shared" si="44"/>
        <v>100-125%</v>
      </c>
      <c r="O279" s="1">
        <f>MIN($I279, $H279)*INDEX( '2018 commission structure'!$A$21:$I$24,
MATCH($E279,'2018 commission structure'!$A$21:$A$24,0),MATCH(O$1,'2018 commission structure'!$A$21:$I$21,0))</f>
        <v>112500</v>
      </c>
      <c r="P279" s="1">
        <f>IF($H279&gt;$I279, MIN($H279-$I279, J279-$I279)*
INDEX( '2018 commission structure'!$A$21:$I$24,
MATCH($E279,'2018 commission structure'!$A$21:$A$24, 0),
MATCH(P$1,'2018 commission structure'!$A$21:$I$21, 0)), 0)</f>
        <v>14809.74</v>
      </c>
      <c r="Q279" s="1">
        <f>IF($H279&gt;J279, MIN($H279-J279, K279-J279)*
INDEX( '2018 commission structure'!$A$21:$I$24,
MATCH($E279,'2018 commission structure'!$A$21:$A$24, 0),
MATCH(Q$1,'2018 commission structure'!$A$21:$I$21, 0)), 0)</f>
        <v>0</v>
      </c>
      <c r="R279" s="1">
        <f>IF($H279&gt;K279, MIN($H279-K279, L279-K279)*
INDEX( '2018 commission structure'!$A$21:$I$24,
MATCH($E279,'2018 commission structure'!$A$21:$A$24, 0),
MATCH(R$1,'2018 commission structure'!$A$21:$I$21, 0)), 0)</f>
        <v>0</v>
      </c>
      <c r="S279" s="1">
        <f>IF($H279&gt;L279, ($H279-L279)*
INDEX( '2018 commission structure'!$A$21:$I$24,
MATCH($E279,'2018 commission structure'!$A$21:$A$24, 0),
MATCH(S$1,'2018 commission structure'!$A$21:$I$21, 0)), 0)</f>
        <v>0</v>
      </c>
      <c r="T279" s="1">
        <f t="shared" si="45"/>
        <v>127309.74</v>
      </c>
      <c r="U279" s="1">
        <f t="shared" si="46"/>
        <v>243622.74</v>
      </c>
      <c r="V279" s="16">
        <f t="shared" si="47"/>
        <v>3.3984758565641289</v>
      </c>
      <c r="W279" s="1">
        <f>MIN(H279,I279)*INDEX('2018 commission structure'!$A$15:$J$18,MATCH(Calculations!$E821,'2018 commission structure'!$A$15:$A$18,0),MATCH(Calculations!W$1,'2018 commission structure'!$A$15:$J$15,0))</f>
        <v>112500</v>
      </c>
      <c r="X279" s="1">
        <f>IF($H279&gt;I279,MIN($H279-I279,J279-I279))*INDEX('2018 commission structure'!$A$15:$J$18,MATCH(Calculations!$E821,'2018 commission structure'!$A$15:$A$18,0),MATCH(Calculations!X$1,'2018 commission structure'!$A$15:$J$15,0))</f>
        <v>14030.279999999999</v>
      </c>
      <c r="Y279" s="1">
        <f>IF($H279&gt;J279,MIN($H279-J279,K279-J279)*INDEX('2018 commission structure'!$A$15:$J$18,MATCH(Calculations!$E821,'2018 commission structure'!$A$15:$A$18,0),MATCH(Calculations!Y$1,'2018 commission structure'!$A$15:$J$15,0)),0)</f>
        <v>0</v>
      </c>
      <c r="Z279" s="1">
        <f>IF($H279&gt;K279,MIN($H279-K279,L279-K279)*INDEX('2018 commission structure'!$A$15:$J$18,MATCH(Calculations!$E821,'2018 commission structure'!$A$15:$A$18,0),MATCH(Calculations!Z$1,'2018 commission structure'!$A$15:$J$15,0)),0)</f>
        <v>0</v>
      </c>
      <c r="AA279" s="1">
        <f>IF($H279&gt;L279,($H279-L279)*INDEX('2018 commission structure'!$A$15:$J$18,MATCH(Calculations!$E821,'2018 commission structure'!$A$15:$A$18,0),MATCH(Calculations!AA$1,'2018 commission structure'!$A$15:$J$15,0)),0)</f>
        <v>0</v>
      </c>
      <c r="AB279" s="1">
        <f t="shared" si="48"/>
        <v>126530.28</v>
      </c>
      <c r="AC279" s="1">
        <f t="shared" si="49"/>
        <v>242843.28</v>
      </c>
    </row>
    <row r="280" spans="1:29" x14ac:dyDescent="0.3">
      <c r="A280" s="20">
        <v>5561472151</v>
      </c>
      <c r="B280" s="1" t="s">
        <v>1742</v>
      </c>
      <c r="C280" s="1" t="s">
        <v>1741</v>
      </c>
      <c r="D280" s="1" t="s">
        <v>22778</v>
      </c>
      <c r="E280" s="1" t="s">
        <v>0</v>
      </c>
      <c r="F280" s="1">
        <v>56655</v>
      </c>
      <c r="G280" s="2">
        <v>19</v>
      </c>
      <c r="H280" s="1">
        <f>SUMIF('deals_closed '!D:D,A280,'deals_closed '!C:C)</f>
        <v>662396</v>
      </c>
      <c r="I280" s="1">
        <f>VLOOKUP(E280,'2018 commission structure'!$A$21:$I$24,9,FALSE)</f>
        <v>600000</v>
      </c>
      <c r="J280" s="1">
        <f t="shared" si="40"/>
        <v>750000</v>
      </c>
      <c r="K280" s="1">
        <f t="shared" si="41"/>
        <v>900000</v>
      </c>
      <c r="L280" s="1">
        <f t="shared" si="42"/>
        <v>1200000</v>
      </c>
      <c r="M280" s="16">
        <f t="shared" si="43"/>
        <v>1.1039933333333334</v>
      </c>
      <c r="N280" s="1" t="str">
        <f t="shared" si="44"/>
        <v>100-125%</v>
      </c>
      <c r="O280" s="1">
        <f>MIN($I280, $H280)*INDEX( '2018 commission structure'!$A$21:$I$24,
MATCH($E280,'2018 commission structure'!$A$21:$A$24,0),MATCH(O$1,'2018 commission structure'!$A$21:$I$21,0))</f>
        <v>78000</v>
      </c>
      <c r="P280" s="1">
        <f>IF($H280&gt;$I280, MIN($H280-$I280, J280-$I280)*
INDEX( '2018 commission structure'!$A$21:$I$24,
MATCH($E280,'2018 commission structure'!$A$21:$A$24, 0),
MATCH(P$1,'2018 commission structure'!$A$21:$I$21, 0)), 0)</f>
        <v>10607.320000000002</v>
      </c>
      <c r="Q280" s="1">
        <f>IF($H280&gt;J280, MIN($H280-J280, K280-J280)*
INDEX( '2018 commission structure'!$A$21:$I$24,
MATCH($E280,'2018 commission structure'!$A$21:$A$24, 0),
MATCH(Q$1,'2018 commission structure'!$A$21:$I$21, 0)), 0)</f>
        <v>0</v>
      </c>
      <c r="R280" s="1">
        <f>IF($H280&gt;K280, MIN($H280-K280, L280-K280)*
INDEX( '2018 commission structure'!$A$21:$I$24,
MATCH($E280,'2018 commission structure'!$A$21:$A$24, 0),
MATCH(R$1,'2018 commission structure'!$A$21:$I$21, 0)), 0)</f>
        <v>0</v>
      </c>
      <c r="S280" s="1">
        <f>IF($H280&gt;L280, ($H280-L280)*
INDEX( '2018 commission structure'!$A$21:$I$24,
MATCH($E280,'2018 commission structure'!$A$21:$A$24, 0),
MATCH(S$1,'2018 commission structure'!$A$21:$I$21, 0)), 0)</f>
        <v>0</v>
      </c>
      <c r="T280" s="1">
        <f t="shared" si="45"/>
        <v>88607.32</v>
      </c>
      <c r="U280" s="1">
        <f t="shared" si="46"/>
        <v>145262.32</v>
      </c>
      <c r="V280" s="16">
        <f t="shared" si="47"/>
        <v>4.5599987663696959</v>
      </c>
      <c r="W280" s="1">
        <f>MIN(H280,I280)*INDEX('2018 commission structure'!$A$15:$J$18,MATCH(Calculations!$E98,'2018 commission structure'!$A$15:$A$18,0),MATCH(Calculations!W$1,'2018 commission structure'!$A$15:$J$15,0))</f>
        <v>72000</v>
      </c>
      <c r="X280" s="1">
        <f>IF($H280&gt;I280,MIN($H280-I280,J280-I280))*INDEX('2018 commission structure'!$A$15:$J$18,MATCH(Calculations!$E98,'2018 commission structure'!$A$15:$A$18,0),MATCH(Calculations!X$1,'2018 commission structure'!$A$15:$J$15,0))</f>
        <v>10607.320000000002</v>
      </c>
      <c r="Y280" s="1">
        <f>IF($H280&gt;J280,MIN($H280-J280,K280-J280)*INDEX('2018 commission structure'!$A$15:$J$18,MATCH(Calculations!$E98,'2018 commission structure'!$A$15:$A$18,0),MATCH(Calculations!Y$1,'2018 commission structure'!$A$15:$J$15,0)),0)</f>
        <v>0</v>
      </c>
      <c r="Z280" s="1">
        <f>IF($H280&gt;K280,MIN($H280-K280,L280-K280)*INDEX('2018 commission structure'!$A$15:$J$18,MATCH(Calculations!$E98,'2018 commission structure'!$A$15:$A$18,0),MATCH(Calculations!Z$1,'2018 commission structure'!$A$15:$J$15,0)),0)</f>
        <v>0</v>
      </c>
      <c r="AA280" s="1">
        <f>IF($H280&gt;L280,($H280-L280)*INDEX('2018 commission structure'!$A$15:$J$18,MATCH(Calculations!$E98,'2018 commission structure'!$A$15:$A$18,0),MATCH(Calculations!AA$1,'2018 commission structure'!$A$15:$J$15,0)),0)</f>
        <v>0</v>
      </c>
      <c r="AB280" s="1">
        <f t="shared" si="48"/>
        <v>82607.320000000007</v>
      </c>
      <c r="AC280" s="1">
        <f t="shared" si="49"/>
        <v>139262.32</v>
      </c>
    </row>
    <row r="281" spans="1:29" x14ac:dyDescent="0.3">
      <c r="A281" s="20">
        <v>2973558387</v>
      </c>
      <c r="B281" s="1" t="s">
        <v>350</v>
      </c>
      <c r="C281" s="1" t="s">
        <v>349</v>
      </c>
      <c r="D281" s="1" t="s">
        <v>23035</v>
      </c>
      <c r="E281" s="1" t="s">
        <v>0</v>
      </c>
      <c r="F281" s="1">
        <v>67150</v>
      </c>
      <c r="G281" s="2">
        <v>19</v>
      </c>
      <c r="H281" s="1">
        <f>SUMIF('deals_closed '!D:D,A281,'deals_closed '!C:C)</f>
        <v>662484</v>
      </c>
      <c r="I281" s="1">
        <f>VLOOKUP(E281,'2018 commission structure'!$A$21:$I$24,9,FALSE)</f>
        <v>600000</v>
      </c>
      <c r="J281" s="1">
        <f t="shared" si="40"/>
        <v>750000</v>
      </c>
      <c r="K281" s="1">
        <f t="shared" si="41"/>
        <v>900000</v>
      </c>
      <c r="L281" s="1">
        <f t="shared" si="42"/>
        <v>1200000</v>
      </c>
      <c r="M281" s="16">
        <f t="shared" si="43"/>
        <v>1.1041399999999999</v>
      </c>
      <c r="N281" s="1" t="str">
        <f t="shared" si="44"/>
        <v>100-125%</v>
      </c>
      <c r="O281" s="1">
        <f>MIN($I281, $H281)*INDEX( '2018 commission structure'!$A$21:$I$24,
MATCH($E281,'2018 commission structure'!$A$21:$A$24,0),MATCH(O$1,'2018 commission structure'!$A$21:$I$21,0))</f>
        <v>78000</v>
      </c>
      <c r="P281" s="1">
        <f>IF($H281&gt;$I281, MIN($H281-$I281, J281-$I281)*
INDEX( '2018 commission structure'!$A$21:$I$24,
MATCH($E281,'2018 commission structure'!$A$21:$A$24, 0),
MATCH(P$1,'2018 commission structure'!$A$21:$I$21, 0)), 0)</f>
        <v>10622.28</v>
      </c>
      <c r="Q281" s="1">
        <f>IF($H281&gt;J281, MIN($H281-J281, K281-J281)*
INDEX( '2018 commission structure'!$A$21:$I$24,
MATCH($E281,'2018 commission structure'!$A$21:$A$24, 0),
MATCH(Q$1,'2018 commission structure'!$A$21:$I$21, 0)), 0)</f>
        <v>0</v>
      </c>
      <c r="R281" s="1">
        <f>IF($H281&gt;K281, MIN($H281-K281, L281-K281)*
INDEX( '2018 commission structure'!$A$21:$I$24,
MATCH($E281,'2018 commission structure'!$A$21:$A$24, 0),
MATCH(R$1,'2018 commission structure'!$A$21:$I$21, 0)), 0)</f>
        <v>0</v>
      </c>
      <c r="S281" s="1">
        <f>IF($H281&gt;L281, ($H281-L281)*
INDEX( '2018 commission structure'!$A$21:$I$24,
MATCH($E281,'2018 commission structure'!$A$21:$A$24, 0),
MATCH(S$1,'2018 commission structure'!$A$21:$I$21, 0)), 0)</f>
        <v>0</v>
      </c>
      <c r="T281" s="1">
        <f t="shared" si="45"/>
        <v>88622.28</v>
      </c>
      <c r="U281" s="1">
        <f t="shared" si="46"/>
        <v>155772.28</v>
      </c>
      <c r="V281" s="16">
        <f t="shared" si="47"/>
        <v>4.2529004518647353</v>
      </c>
      <c r="W281" s="1">
        <f>MIN(H281,I281)*INDEX('2018 commission structure'!$A$15:$J$18,MATCH(Calculations!$E825,'2018 commission structure'!$A$15:$A$18,0),MATCH(Calculations!W$1,'2018 commission structure'!$A$15:$J$15,0))</f>
        <v>72000</v>
      </c>
      <c r="X281" s="1">
        <f>IF($H281&gt;I281,MIN($H281-I281,J281-I281))*INDEX('2018 commission structure'!$A$15:$J$18,MATCH(Calculations!$E825,'2018 commission structure'!$A$15:$A$18,0),MATCH(Calculations!X$1,'2018 commission structure'!$A$15:$J$15,0))</f>
        <v>10622.28</v>
      </c>
      <c r="Y281" s="1">
        <f>IF($H281&gt;J281,MIN($H281-J281,K281-J281)*INDEX('2018 commission structure'!$A$15:$J$18,MATCH(Calculations!$E825,'2018 commission structure'!$A$15:$A$18,0),MATCH(Calculations!Y$1,'2018 commission structure'!$A$15:$J$15,0)),0)</f>
        <v>0</v>
      </c>
      <c r="Z281" s="1">
        <f>IF($H281&gt;K281,MIN($H281-K281,L281-K281)*INDEX('2018 commission structure'!$A$15:$J$18,MATCH(Calculations!$E825,'2018 commission structure'!$A$15:$A$18,0),MATCH(Calculations!Z$1,'2018 commission structure'!$A$15:$J$15,0)),0)</f>
        <v>0</v>
      </c>
      <c r="AA281" s="1">
        <f>IF($H281&gt;L281,($H281-L281)*INDEX('2018 commission structure'!$A$15:$J$18,MATCH(Calculations!$E825,'2018 commission structure'!$A$15:$A$18,0),MATCH(Calculations!AA$1,'2018 commission structure'!$A$15:$J$15,0)),0)</f>
        <v>0</v>
      </c>
      <c r="AB281" s="1">
        <f t="shared" si="48"/>
        <v>82622.28</v>
      </c>
      <c r="AC281" s="1">
        <f t="shared" si="49"/>
        <v>149772.28</v>
      </c>
    </row>
    <row r="282" spans="1:29" x14ac:dyDescent="0.3">
      <c r="A282" s="20">
        <v>140020098</v>
      </c>
      <c r="B282" s="1" t="s">
        <v>32</v>
      </c>
      <c r="C282" s="1" t="s">
        <v>31</v>
      </c>
      <c r="D282" s="1" t="s">
        <v>23314</v>
      </c>
      <c r="E282" s="1" t="s">
        <v>3</v>
      </c>
      <c r="F282" s="1">
        <v>114711</v>
      </c>
      <c r="G282" s="2">
        <v>22</v>
      </c>
      <c r="H282" s="1">
        <f>SUMIF('deals_closed '!D:D,A282,'deals_closed '!C:C)</f>
        <v>828299</v>
      </c>
      <c r="I282" s="1">
        <f>VLOOKUP(E282,'2018 commission structure'!$A$21:$I$24,9,FALSE)</f>
        <v>750000</v>
      </c>
      <c r="J282" s="1">
        <f t="shared" si="40"/>
        <v>937500</v>
      </c>
      <c r="K282" s="1">
        <f t="shared" si="41"/>
        <v>1125000</v>
      </c>
      <c r="L282" s="1">
        <f t="shared" si="42"/>
        <v>1500000</v>
      </c>
      <c r="M282" s="16">
        <f t="shared" si="43"/>
        <v>1.1043986666666668</v>
      </c>
      <c r="N282" s="1" t="str">
        <f t="shared" si="44"/>
        <v>100-125%</v>
      </c>
      <c r="O282" s="1">
        <f>MIN($I282, $H282)*INDEX( '2018 commission structure'!$A$21:$I$24,
MATCH($E282,'2018 commission structure'!$A$21:$A$24,0),MATCH(O$1,'2018 commission structure'!$A$21:$I$21,0))</f>
        <v>112500</v>
      </c>
      <c r="P282" s="1">
        <f>IF($H282&gt;$I282, MIN($H282-$I282, J282-$I282)*
INDEX( '2018 commission structure'!$A$21:$I$24,
MATCH($E282,'2018 commission structure'!$A$21:$A$24, 0),
MATCH(P$1,'2018 commission structure'!$A$21:$I$21, 0)), 0)</f>
        <v>14876.81</v>
      </c>
      <c r="Q282" s="1">
        <f>IF($H282&gt;J282, MIN($H282-J282, K282-J282)*
INDEX( '2018 commission structure'!$A$21:$I$24,
MATCH($E282,'2018 commission structure'!$A$21:$A$24, 0),
MATCH(Q$1,'2018 commission structure'!$A$21:$I$21, 0)), 0)</f>
        <v>0</v>
      </c>
      <c r="R282" s="1">
        <f>IF($H282&gt;K282, MIN($H282-K282, L282-K282)*
INDEX( '2018 commission structure'!$A$21:$I$24,
MATCH($E282,'2018 commission structure'!$A$21:$A$24, 0),
MATCH(R$1,'2018 commission structure'!$A$21:$I$21, 0)), 0)</f>
        <v>0</v>
      </c>
      <c r="S282" s="1">
        <f>IF($H282&gt;L282, ($H282-L282)*
INDEX( '2018 commission structure'!$A$21:$I$24,
MATCH($E282,'2018 commission structure'!$A$21:$A$24, 0),
MATCH(S$1,'2018 commission structure'!$A$21:$I$21, 0)), 0)</f>
        <v>0</v>
      </c>
      <c r="T282" s="1">
        <f t="shared" si="45"/>
        <v>127376.81</v>
      </c>
      <c r="U282" s="1">
        <f t="shared" si="46"/>
        <v>242087.81</v>
      </c>
      <c r="V282" s="16">
        <f t="shared" si="47"/>
        <v>3.4214816516370652</v>
      </c>
      <c r="W282" s="1">
        <f>MIN(H282,I282)*INDEX('2018 commission structure'!$A$15:$J$18,MATCH(Calculations!$E987,'2018 commission structure'!$A$15:$A$18,0),MATCH(Calculations!W$1,'2018 commission structure'!$A$15:$J$15,0))</f>
        <v>90000</v>
      </c>
      <c r="X282" s="1">
        <f>IF($H282&gt;I282,MIN($H282-I282,J282-I282))*INDEX('2018 commission structure'!$A$15:$J$18,MATCH(Calculations!$E987,'2018 commission structure'!$A$15:$A$18,0),MATCH(Calculations!X$1,'2018 commission structure'!$A$15:$J$15,0))</f>
        <v>13310.830000000002</v>
      </c>
      <c r="Y282" s="1">
        <f>IF($H282&gt;J282,MIN($H282-J282,K282-J282)*INDEX('2018 commission structure'!$A$15:$J$18,MATCH(Calculations!$E987,'2018 commission structure'!$A$15:$A$18,0),MATCH(Calculations!Y$1,'2018 commission structure'!$A$15:$J$15,0)),0)</f>
        <v>0</v>
      </c>
      <c r="Z282" s="1">
        <f>IF($H282&gt;K282,MIN($H282-K282,L282-K282)*INDEX('2018 commission structure'!$A$15:$J$18,MATCH(Calculations!$E987,'2018 commission structure'!$A$15:$A$18,0),MATCH(Calculations!Z$1,'2018 commission structure'!$A$15:$J$15,0)),0)</f>
        <v>0</v>
      </c>
      <c r="AA282" s="1">
        <f>IF($H282&gt;L282,($H282-L282)*INDEX('2018 commission structure'!$A$15:$J$18,MATCH(Calculations!$E987,'2018 commission structure'!$A$15:$A$18,0),MATCH(Calculations!AA$1,'2018 commission structure'!$A$15:$J$15,0)),0)</f>
        <v>0</v>
      </c>
      <c r="AB282" s="1">
        <f t="shared" si="48"/>
        <v>103310.83</v>
      </c>
      <c r="AC282" s="1">
        <f t="shared" si="49"/>
        <v>218021.83000000002</v>
      </c>
    </row>
    <row r="283" spans="1:29" x14ac:dyDescent="0.3">
      <c r="A283" s="20">
        <v>116428384</v>
      </c>
      <c r="B283" s="1" t="s">
        <v>450</v>
      </c>
      <c r="C283" s="1" t="s">
        <v>449</v>
      </c>
      <c r="D283" s="1" t="s">
        <v>22703</v>
      </c>
      <c r="E283" s="1" t="s">
        <v>12</v>
      </c>
      <c r="F283" s="1">
        <v>49600</v>
      </c>
      <c r="G283" s="2">
        <v>15</v>
      </c>
      <c r="H283" s="1">
        <f>SUMIF('deals_closed '!D:D,A283,'deals_closed '!C:C)</f>
        <v>552282</v>
      </c>
      <c r="I283" s="1">
        <f>VLOOKUP(E283,'2018 commission structure'!$A$21:$I$24,9,FALSE)</f>
        <v>500000</v>
      </c>
      <c r="J283" s="1">
        <f t="shared" si="40"/>
        <v>625000</v>
      </c>
      <c r="K283" s="1">
        <f t="shared" si="41"/>
        <v>750000</v>
      </c>
      <c r="L283" s="1">
        <f t="shared" si="42"/>
        <v>1000000</v>
      </c>
      <c r="M283" s="16">
        <f t="shared" si="43"/>
        <v>1.1045640000000001</v>
      </c>
      <c r="N283" s="1" t="str">
        <f t="shared" si="44"/>
        <v>100-125%</v>
      </c>
      <c r="O283" s="1">
        <f>MIN($I283, $H283)*INDEX( '2018 commission structure'!$A$21:$I$24,
MATCH($E283,'2018 commission structure'!$A$21:$A$24,0),MATCH(O$1,'2018 commission structure'!$A$21:$I$21,0))</f>
        <v>50000</v>
      </c>
      <c r="P283" s="1">
        <f>IF($H283&gt;$I283, MIN($H283-$I283, J283-$I283)*
INDEX( '2018 commission structure'!$A$21:$I$24,
MATCH($E283,'2018 commission structure'!$A$21:$A$24, 0),
MATCH(P$1,'2018 commission structure'!$A$21:$I$21, 0)), 0)</f>
        <v>7842.2999999999993</v>
      </c>
      <c r="Q283" s="1">
        <f>IF($H283&gt;J283, MIN($H283-J283, K283-J283)*
INDEX( '2018 commission structure'!$A$21:$I$24,
MATCH($E283,'2018 commission structure'!$A$21:$A$24, 0),
MATCH(Q$1,'2018 commission structure'!$A$21:$I$21, 0)), 0)</f>
        <v>0</v>
      </c>
      <c r="R283" s="1">
        <f>IF($H283&gt;K283, MIN($H283-K283, L283-K283)*
INDEX( '2018 commission structure'!$A$21:$I$24,
MATCH($E283,'2018 commission structure'!$A$21:$A$24, 0),
MATCH(R$1,'2018 commission structure'!$A$21:$I$21, 0)), 0)</f>
        <v>0</v>
      </c>
      <c r="S283" s="1">
        <f>IF($H283&gt;L283, ($H283-L283)*
INDEX( '2018 commission structure'!$A$21:$I$24,
MATCH($E283,'2018 commission structure'!$A$21:$A$24, 0),
MATCH(S$1,'2018 commission structure'!$A$21:$I$21, 0)), 0)</f>
        <v>0</v>
      </c>
      <c r="T283" s="1">
        <f t="shared" si="45"/>
        <v>57842.3</v>
      </c>
      <c r="U283" s="1">
        <f t="shared" si="46"/>
        <v>107442.3</v>
      </c>
      <c r="V283" s="16">
        <f t="shared" si="47"/>
        <v>5.1402659846261667</v>
      </c>
      <c r="W283" s="1">
        <f>MIN(H283,I283)*INDEX('2018 commission structure'!$A$15:$J$18,MATCH(Calculations!$E774,'2018 commission structure'!$A$15:$A$18,0),MATCH(Calculations!W$1,'2018 commission structure'!$A$15:$J$15,0))</f>
        <v>60000</v>
      </c>
      <c r="X283" s="1">
        <f>IF($H283&gt;I283,MIN($H283-I283,J283-I283))*INDEX('2018 commission structure'!$A$15:$J$18,MATCH(Calculations!$E774,'2018 commission structure'!$A$15:$A$18,0),MATCH(Calculations!X$1,'2018 commission structure'!$A$15:$J$15,0))</f>
        <v>8887.94</v>
      </c>
      <c r="Y283" s="1">
        <f>IF($H283&gt;J283,MIN($H283-J283,K283-J283)*INDEX('2018 commission structure'!$A$15:$J$18,MATCH(Calculations!$E774,'2018 commission structure'!$A$15:$A$18,0),MATCH(Calculations!Y$1,'2018 commission structure'!$A$15:$J$15,0)),0)</f>
        <v>0</v>
      </c>
      <c r="Z283" s="1">
        <f>IF($H283&gt;K283,MIN($H283-K283,L283-K283)*INDEX('2018 commission structure'!$A$15:$J$18,MATCH(Calculations!$E774,'2018 commission structure'!$A$15:$A$18,0),MATCH(Calculations!Z$1,'2018 commission structure'!$A$15:$J$15,0)),0)</f>
        <v>0</v>
      </c>
      <c r="AA283" s="1">
        <f>IF($H283&gt;L283,($H283-L283)*INDEX('2018 commission structure'!$A$15:$J$18,MATCH(Calculations!$E774,'2018 commission structure'!$A$15:$A$18,0),MATCH(Calculations!AA$1,'2018 commission structure'!$A$15:$J$15,0)),0)</f>
        <v>0</v>
      </c>
      <c r="AB283" s="1">
        <f t="shared" si="48"/>
        <v>68887.94</v>
      </c>
      <c r="AC283" s="1">
        <f t="shared" si="49"/>
        <v>118487.94</v>
      </c>
    </row>
    <row r="284" spans="1:29" x14ac:dyDescent="0.3">
      <c r="A284" s="20">
        <v>209942509</v>
      </c>
      <c r="B284" s="1" t="s">
        <v>1029</v>
      </c>
      <c r="C284" s="1" t="s">
        <v>1028</v>
      </c>
      <c r="D284" s="1" t="s">
        <v>23310</v>
      </c>
      <c r="E284" s="1" t="s">
        <v>3</v>
      </c>
      <c r="F284" s="1">
        <v>89640</v>
      </c>
      <c r="G284" s="2">
        <v>27</v>
      </c>
      <c r="H284" s="1">
        <f>SUMIF('deals_closed '!D:D,A284,'deals_closed '!C:C)</f>
        <v>831136</v>
      </c>
      <c r="I284" s="1">
        <f>VLOOKUP(E284,'2018 commission structure'!$A$21:$I$24,9,FALSE)</f>
        <v>750000</v>
      </c>
      <c r="J284" s="1">
        <f t="shared" si="40"/>
        <v>937500</v>
      </c>
      <c r="K284" s="1">
        <f t="shared" si="41"/>
        <v>1125000</v>
      </c>
      <c r="L284" s="1">
        <f t="shared" si="42"/>
        <v>1500000</v>
      </c>
      <c r="M284" s="16">
        <f t="shared" si="43"/>
        <v>1.1081813333333332</v>
      </c>
      <c r="N284" s="1" t="str">
        <f t="shared" si="44"/>
        <v>100-125%</v>
      </c>
      <c r="O284" s="1">
        <f>MIN($I284, $H284)*INDEX( '2018 commission structure'!$A$21:$I$24,
MATCH($E284,'2018 commission structure'!$A$21:$A$24,0),MATCH(O$1,'2018 commission structure'!$A$21:$I$21,0))</f>
        <v>112500</v>
      </c>
      <c r="P284" s="1">
        <f>IF($H284&gt;$I284, MIN($H284-$I284, J284-$I284)*
INDEX( '2018 commission structure'!$A$21:$I$24,
MATCH($E284,'2018 commission structure'!$A$21:$A$24, 0),
MATCH(P$1,'2018 commission structure'!$A$21:$I$21, 0)), 0)</f>
        <v>15415.84</v>
      </c>
      <c r="Q284" s="1">
        <f>IF($H284&gt;J284, MIN($H284-J284, K284-J284)*
INDEX( '2018 commission structure'!$A$21:$I$24,
MATCH($E284,'2018 commission structure'!$A$21:$A$24, 0),
MATCH(Q$1,'2018 commission structure'!$A$21:$I$21, 0)), 0)</f>
        <v>0</v>
      </c>
      <c r="R284" s="1">
        <f>IF($H284&gt;K284, MIN($H284-K284, L284-K284)*
INDEX( '2018 commission structure'!$A$21:$I$24,
MATCH($E284,'2018 commission structure'!$A$21:$A$24, 0),
MATCH(R$1,'2018 commission structure'!$A$21:$I$21, 0)), 0)</f>
        <v>0</v>
      </c>
      <c r="S284" s="1">
        <f>IF($H284&gt;L284, ($H284-L284)*
INDEX( '2018 commission structure'!$A$21:$I$24,
MATCH($E284,'2018 commission structure'!$A$21:$A$24, 0),
MATCH(S$1,'2018 commission structure'!$A$21:$I$21, 0)), 0)</f>
        <v>0</v>
      </c>
      <c r="T284" s="1">
        <f t="shared" si="45"/>
        <v>127915.84</v>
      </c>
      <c r="U284" s="1">
        <f t="shared" si="46"/>
        <v>217555.84</v>
      </c>
      <c r="V284" s="16">
        <f t="shared" si="47"/>
        <v>3.8203341266315811</v>
      </c>
      <c r="W284" s="1">
        <f>MIN(H284,I284)*INDEX('2018 commission structure'!$A$15:$J$18,MATCH(Calculations!$E476,'2018 commission structure'!$A$15:$A$18,0),MATCH(Calculations!W$1,'2018 commission structure'!$A$15:$J$15,0))</f>
        <v>112500</v>
      </c>
      <c r="X284" s="1">
        <f>IF($H284&gt;I284,MIN($H284-I284,J284-I284))*INDEX('2018 commission structure'!$A$15:$J$18,MATCH(Calculations!$E476,'2018 commission structure'!$A$15:$A$18,0),MATCH(Calculations!X$1,'2018 commission structure'!$A$15:$J$15,0))</f>
        <v>14604.48</v>
      </c>
      <c r="Y284" s="1">
        <f>IF($H284&gt;J284,MIN($H284-J284,K284-J284)*INDEX('2018 commission structure'!$A$15:$J$18,MATCH(Calculations!$E476,'2018 commission structure'!$A$15:$A$18,0),MATCH(Calculations!Y$1,'2018 commission structure'!$A$15:$J$15,0)),0)</f>
        <v>0</v>
      </c>
      <c r="Z284" s="1">
        <f>IF($H284&gt;K284,MIN($H284-K284,L284-K284)*INDEX('2018 commission structure'!$A$15:$J$18,MATCH(Calculations!$E476,'2018 commission structure'!$A$15:$A$18,0),MATCH(Calculations!Z$1,'2018 commission structure'!$A$15:$J$15,0)),0)</f>
        <v>0</v>
      </c>
      <c r="AA284" s="1">
        <f>IF($H284&gt;L284,($H284-L284)*INDEX('2018 commission structure'!$A$15:$J$18,MATCH(Calculations!$E476,'2018 commission structure'!$A$15:$A$18,0),MATCH(Calculations!AA$1,'2018 commission structure'!$A$15:$J$15,0)),0)</f>
        <v>0</v>
      </c>
      <c r="AB284" s="1">
        <f t="shared" si="48"/>
        <v>127104.48</v>
      </c>
      <c r="AC284" s="1">
        <f t="shared" si="49"/>
        <v>216744.47999999998</v>
      </c>
    </row>
    <row r="285" spans="1:29" x14ac:dyDescent="0.3">
      <c r="A285" s="20">
        <v>8788824691</v>
      </c>
      <c r="B285" s="1" t="s">
        <v>720</v>
      </c>
      <c r="C285" s="1" t="s">
        <v>719</v>
      </c>
      <c r="D285" s="1" t="s">
        <v>23119</v>
      </c>
      <c r="E285" s="1" t="s">
        <v>12</v>
      </c>
      <c r="F285" s="1">
        <v>36801</v>
      </c>
      <c r="G285" s="2">
        <v>15</v>
      </c>
      <c r="H285" s="1">
        <f>SUMIF('deals_closed '!D:D,A285,'deals_closed '!C:C)</f>
        <v>555207</v>
      </c>
      <c r="I285" s="1">
        <f>VLOOKUP(E285,'2018 commission structure'!$A$21:$I$24,9,FALSE)</f>
        <v>500000</v>
      </c>
      <c r="J285" s="1">
        <f t="shared" si="40"/>
        <v>625000</v>
      </c>
      <c r="K285" s="1">
        <f t="shared" si="41"/>
        <v>750000</v>
      </c>
      <c r="L285" s="1">
        <f t="shared" si="42"/>
        <v>1000000</v>
      </c>
      <c r="M285" s="16">
        <f t="shared" si="43"/>
        <v>1.110414</v>
      </c>
      <c r="N285" s="1" t="str">
        <f t="shared" si="44"/>
        <v>100-125%</v>
      </c>
      <c r="O285" s="1">
        <f>MIN($I285, $H285)*INDEX( '2018 commission structure'!$A$21:$I$24,
MATCH($E285,'2018 commission structure'!$A$21:$A$24,0),MATCH(O$1,'2018 commission structure'!$A$21:$I$21,0))</f>
        <v>50000</v>
      </c>
      <c r="P285" s="1">
        <f>IF($H285&gt;$I285, MIN($H285-$I285, J285-$I285)*
INDEX( '2018 commission structure'!$A$21:$I$24,
MATCH($E285,'2018 commission structure'!$A$21:$A$24, 0),
MATCH(P$1,'2018 commission structure'!$A$21:$I$21, 0)), 0)</f>
        <v>8281.0499999999993</v>
      </c>
      <c r="Q285" s="1">
        <f>IF($H285&gt;J285, MIN($H285-J285, K285-J285)*
INDEX( '2018 commission structure'!$A$21:$I$24,
MATCH($E285,'2018 commission structure'!$A$21:$A$24, 0),
MATCH(Q$1,'2018 commission structure'!$A$21:$I$21, 0)), 0)</f>
        <v>0</v>
      </c>
      <c r="R285" s="1">
        <f>IF($H285&gt;K285, MIN($H285-K285, L285-K285)*
INDEX( '2018 commission structure'!$A$21:$I$24,
MATCH($E285,'2018 commission structure'!$A$21:$A$24, 0),
MATCH(R$1,'2018 commission structure'!$A$21:$I$21, 0)), 0)</f>
        <v>0</v>
      </c>
      <c r="S285" s="1">
        <f>IF($H285&gt;L285, ($H285-L285)*
INDEX( '2018 commission structure'!$A$21:$I$24,
MATCH($E285,'2018 commission structure'!$A$21:$A$24, 0),
MATCH(S$1,'2018 commission structure'!$A$21:$I$21, 0)), 0)</f>
        <v>0</v>
      </c>
      <c r="T285" s="1">
        <f t="shared" si="45"/>
        <v>58281.05</v>
      </c>
      <c r="U285" s="1">
        <f t="shared" si="46"/>
        <v>95082.05</v>
      </c>
      <c r="V285" s="16">
        <f t="shared" si="47"/>
        <v>5.8392409503160687</v>
      </c>
      <c r="W285" s="1">
        <f>MIN(H285,I285)*INDEX('2018 commission structure'!$A$15:$J$18,MATCH(Calculations!$E635,'2018 commission structure'!$A$15:$A$18,0),MATCH(Calculations!W$1,'2018 commission structure'!$A$15:$J$15,0))</f>
        <v>75000</v>
      </c>
      <c r="X285" s="1">
        <f>IF($H285&gt;I285,MIN($H285-I285,J285-I285))*INDEX('2018 commission structure'!$A$15:$J$18,MATCH(Calculations!$E635,'2018 commission structure'!$A$15:$A$18,0),MATCH(Calculations!X$1,'2018 commission structure'!$A$15:$J$15,0))</f>
        <v>9937.26</v>
      </c>
      <c r="Y285" s="1">
        <f>IF($H285&gt;J285,MIN($H285-J285,K285-J285)*INDEX('2018 commission structure'!$A$15:$J$18,MATCH(Calculations!$E635,'2018 commission structure'!$A$15:$A$18,0),MATCH(Calculations!Y$1,'2018 commission structure'!$A$15:$J$15,0)),0)</f>
        <v>0</v>
      </c>
      <c r="Z285" s="1">
        <f>IF($H285&gt;K285,MIN($H285-K285,L285-K285)*INDEX('2018 commission structure'!$A$15:$J$18,MATCH(Calculations!$E635,'2018 commission structure'!$A$15:$A$18,0),MATCH(Calculations!Z$1,'2018 commission structure'!$A$15:$J$15,0)),0)</f>
        <v>0</v>
      </c>
      <c r="AA285" s="1">
        <f>IF($H285&gt;L285,($H285-L285)*INDEX('2018 commission structure'!$A$15:$J$18,MATCH(Calculations!$E635,'2018 commission structure'!$A$15:$A$18,0),MATCH(Calculations!AA$1,'2018 commission structure'!$A$15:$J$15,0)),0)</f>
        <v>0</v>
      </c>
      <c r="AB285" s="1">
        <f t="shared" si="48"/>
        <v>84937.26</v>
      </c>
      <c r="AC285" s="1">
        <f t="shared" si="49"/>
        <v>121738.26</v>
      </c>
    </row>
    <row r="286" spans="1:29" x14ac:dyDescent="0.3">
      <c r="A286" s="20">
        <v>9766606919</v>
      </c>
      <c r="B286" s="1" t="s">
        <v>1669</v>
      </c>
      <c r="C286" s="1" t="s">
        <v>1668</v>
      </c>
      <c r="D286" s="1" t="s">
        <v>22347</v>
      </c>
      <c r="E286" s="1" t="s">
        <v>0</v>
      </c>
      <c r="F286" s="1">
        <v>76509</v>
      </c>
      <c r="G286" s="2">
        <v>19</v>
      </c>
      <c r="H286" s="1">
        <f>SUMIF('deals_closed '!D:D,A286,'deals_closed '!C:C)</f>
        <v>666454</v>
      </c>
      <c r="I286" s="1">
        <f>VLOOKUP(E286,'2018 commission structure'!$A$21:$I$24,9,FALSE)</f>
        <v>600000</v>
      </c>
      <c r="J286" s="1">
        <f t="shared" si="40"/>
        <v>750000</v>
      </c>
      <c r="K286" s="1">
        <f t="shared" si="41"/>
        <v>900000</v>
      </c>
      <c r="L286" s="1">
        <f t="shared" si="42"/>
        <v>1200000</v>
      </c>
      <c r="M286" s="16">
        <f t="shared" si="43"/>
        <v>1.1107566666666666</v>
      </c>
      <c r="N286" s="1" t="str">
        <f t="shared" si="44"/>
        <v>100-125%</v>
      </c>
      <c r="O286" s="1">
        <f>MIN($I286, $H286)*INDEX( '2018 commission structure'!$A$21:$I$24,
MATCH($E286,'2018 commission structure'!$A$21:$A$24,0),MATCH(O$1,'2018 commission structure'!$A$21:$I$21,0))</f>
        <v>78000</v>
      </c>
      <c r="P286" s="1">
        <f>IF($H286&gt;$I286, MIN($H286-$I286, J286-$I286)*
INDEX( '2018 commission structure'!$A$21:$I$24,
MATCH($E286,'2018 commission structure'!$A$21:$A$24, 0),
MATCH(P$1,'2018 commission structure'!$A$21:$I$21, 0)), 0)</f>
        <v>11297.18</v>
      </c>
      <c r="Q286" s="1">
        <f>IF($H286&gt;J286, MIN($H286-J286, K286-J286)*
INDEX( '2018 commission structure'!$A$21:$I$24,
MATCH($E286,'2018 commission structure'!$A$21:$A$24, 0),
MATCH(Q$1,'2018 commission structure'!$A$21:$I$21, 0)), 0)</f>
        <v>0</v>
      </c>
      <c r="R286" s="1">
        <f>IF($H286&gt;K286, MIN($H286-K286, L286-K286)*
INDEX( '2018 commission structure'!$A$21:$I$24,
MATCH($E286,'2018 commission structure'!$A$21:$A$24, 0),
MATCH(R$1,'2018 commission structure'!$A$21:$I$21, 0)), 0)</f>
        <v>0</v>
      </c>
      <c r="S286" s="1">
        <f>IF($H286&gt;L286, ($H286-L286)*
INDEX( '2018 commission structure'!$A$21:$I$24,
MATCH($E286,'2018 commission structure'!$A$21:$A$24, 0),
MATCH(S$1,'2018 commission structure'!$A$21:$I$21, 0)), 0)</f>
        <v>0</v>
      </c>
      <c r="T286" s="1">
        <f t="shared" si="45"/>
        <v>89297.18</v>
      </c>
      <c r="U286" s="1">
        <f t="shared" si="46"/>
        <v>165806.18</v>
      </c>
      <c r="V286" s="16">
        <f t="shared" si="47"/>
        <v>4.0194762342392787</v>
      </c>
      <c r="W286" s="1">
        <f>MIN(H286,I286)*INDEX('2018 commission structure'!$A$15:$J$18,MATCH(Calculations!$E138,'2018 commission structure'!$A$15:$A$18,0),MATCH(Calculations!W$1,'2018 commission structure'!$A$15:$J$15,0))</f>
        <v>90000</v>
      </c>
      <c r="X286" s="1">
        <f>IF($H286&gt;I286,MIN($H286-I286,J286-I286))*INDEX('2018 commission structure'!$A$15:$J$18,MATCH(Calculations!$E138,'2018 commission structure'!$A$15:$A$18,0),MATCH(Calculations!X$1,'2018 commission structure'!$A$15:$J$15,0))</f>
        <v>11961.72</v>
      </c>
      <c r="Y286" s="1">
        <f>IF($H286&gt;J286,MIN($H286-J286,K286-J286)*INDEX('2018 commission structure'!$A$15:$J$18,MATCH(Calculations!$E138,'2018 commission structure'!$A$15:$A$18,0),MATCH(Calculations!Y$1,'2018 commission structure'!$A$15:$J$15,0)),0)</f>
        <v>0</v>
      </c>
      <c r="Z286" s="1">
        <f>IF($H286&gt;K286,MIN($H286-K286,L286-K286)*INDEX('2018 commission structure'!$A$15:$J$18,MATCH(Calculations!$E138,'2018 commission structure'!$A$15:$A$18,0),MATCH(Calculations!Z$1,'2018 commission structure'!$A$15:$J$15,0)),0)</f>
        <v>0</v>
      </c>
      <c r="AA286" s="1">
        <f>IF($H286&gt;L286,($H286-L286)*INDEX('2018 commission structure'!$A$15:$J$18,MATCH(Calculations!$E138,'2018 commission structure'!$A$15:$A$18,0),MATCH(Calculations!AA$1,'2018 commission structure'!$A$15:$J$15,0)),0)</f>
        <v>0</v>
      </c>
      <c r="AB286" s="1">
        <f t="shared" si="48"/>
        <v>101961.72</v>
      </c>
      <c r="AC286" s="1">
        <f t="shared" si="49"/>
        <v>178470.72</v>
      </c>
    </row>
    <row r="287" spans="1:29" x14ac:dyDescent="0.3">
      <c r="A287" s="20">
        <v>5684780105</v>
      </c>
      <c r="B287" s="1" t="s">
        <v>715</v>
      </c>
      <c r="C287" s="1" t="s">
        <v>714</v>
      </c>
      <c r="D287" s="1" t="s">
        <v>22767</v>
      </c>
      <c r="E287" s="1" t="s">
        <v>3</v>
      </c>
      <c r="F287" s="1">
        <v>99346</v>
      </c>
      <c r="G287" s="2">
        <v>16</v>
      </c>
      <c r="H287" s="1">
        <f>SUMIF('deals_closed '!D:D,A287,'deals_closed '!C:C)</f>
        <v>633853</v>
      </c>
      <c r="I287" s="1">
        <f>VLOOKUP(E287,'2018 commission structure'!$A$21:$I$24,9,FALSE)</f>
        <v>750000</v>
      </c>
      <c r="J287" s="1">
        <f t="shared" si="40"/>
        <v>937500</v>
      </c>
      <c r="K287" s="1">
        <f t="shared" si="41"/>
        <v>1125000</v>
      </c>
      <c r="L287" s="1">
        <f t="shared" si="42"/>
        <v>1500000</v>
      </c>
      <c r="M287" s="16">
        <f t="shared" si="43"/>
        <v>0.8451373333333333</v>
      </c>
      <c r="N287" s="1" t="str">
        <f t="shared" si="44"/>
        <v>0-100%</v>
      </c>
      <c r="O287" s="1">
        <f>MIN($I287, $H287)*INDEX( '2018 commission structure'!$A$21:$I$24,
MATCH($E287,'2018 commission structure'!$A$21:$A$24,0),MATCH(O$1,'2018 commission structure'!$A$21:$I$21,0))</f>
        <v>95077.95</v>
      </c>
      <c r="P287" s="1">
        <f>IF($H287&gt;$I287, MIN($H287-$I287, J287-$I287)*
INDEX( '2018 commission structure'!$A$21:$I$24,
MATCH($E287,'2018 commission structure'!$A$21:$A$24, 0),
MATCH(P$1,'2018 commission structure'!$A$21:$I$21, 0)), 0)</f>
        <v>0</v>
      </c>
      <c r="Q287" s="1">
        <f>IF($H287&gt;J287, MIN($H287-J287, K287-J287)*
INDEX( '2018 commission structure'!$A$21:$I$24,
MATCH($E287,'2018 commission structure'!$A$21:$A$24, 0),
MATCH(Q$1,'2018 commission structure'!$A$21:$I$21, 0)), 0)</f>
        <v>0</v>
      </c>
      <c r="R287" s="1">
        <f>IF($H287&gt;K287, MIN($H287-K287, L287-K287)*
INDEX( '2018 commission structure'!$A$21:$I$24,
MATCH($E287,'2018 commission structure'!$A$21:$A$24, 0),
MATCH(R$1,'2018 commission structure'!$A$21:$I$21, 0)), 0)</f>
        <v>0</v>
      </c>
      <c r="S287" s="1">
        <f>IF($H287&gt;L287, ($H287-L287)*
INDEX( '2018 commission structure'!$A$21:$I$24,
MATCH($E287,'2018 commission structure'!$A$21:$A$24, 0),
MATCH(S$1,'2018 commission structure'!$A$21:$I$21, 0)), 0)</f>
        <v>0</v>
      </c>
      <c r="T287" s="1">
        <f t="shared" si="45"/>
        <v>95077.95</v>
      </c>
      <c r="U287" s="1">
        <f t="shared" si="46"/>
        <v>194423.95</v>
      </c>
      <c r="V287" s="16">
        <f t="shared" si="47"/>
        <v>3.2601590493352282</v>
      </c>
      <c r="W287" s="1">
        <f>MIN(H287,I287)*INDEX('2018 commission structure'!$A$15:$J$18,MATCH(Calculations!$E638,'2018 commission structure'!$A$15:$A$18,0),MATCH(Calculations!W$1,'2018 commission structure'!$A$15:$J$15,0))</f>
        <v>95077.95</v>
      </c>
      <c r="X287" s="1">
        <f>IF($H287&gt;I287,MIN($H287-I287,J287-I287))*INDEX('2018 commission structure'!$A$15:$J$18,MATCH(Calculations!$E638,'2018 commission structure'!$A$15:$A$18,0),MATCH(Calculations!X$1,'2018 commission structure'!$A$15:$J$15,0))</f>
        <v>0</v>
      </c>
      <c r="Y287" s="1">
        <f>IF($H287&gt;J287,MIN($H287-J287,K287-J287)*INDEX('2018 commission structure'!$A$15:$J$18,MATCH(Calculations!$E638,'2018 commission structure'!$A$15:$A$18,0),MATCH(Calculations!Y$1,'2018 commission structure'!$A$15:$J$15,0)),0)</f>
        <v>0</v>
      </c>
      <c r="Z287" s="1">
        <f>IF($H287&gt;K287,MIN($H287-K287,L287-K287)*INDEX('2018 commission structure'!$A$15:$J$18,MATCH(Calculations!$E638,'2018 commission structure'!$A$15:$A$18,0),MATCH(Calculations!Z$1,'2018 commission structure'!$A$15:$J$15,0)),0)</f>
        <v>0</v>
      </c>
      <c r="AA287" s="1">
        <f>IF($H287&gt;L287,($H287-L287)*INDEX('2018 commission structure'!$A$15:$J$18,MATCH(Calculations!$E638,'2018 commission structure'!$A$15:$A$18,0),MATCH(Calculations!AA$1,'2018 commission structure'!$A$15:$J$15,0)),0)</f>
        <v>0</v>
      </c>
      <c r="AB287" s="1">
        <f t="shared" si="48"/>
        <v>95077.95</v>
      </c>
      <c r="AC287" s="1">
        <f t="shared" si="49"/>
        <v>194423.95</v>
      </c>
    </row>
    <row r="288" spans="1:29" x14ac:dyDescent="0.3">
      <c r="A288" s="20">
        <v>5974179625</v>
      </c>
      <c r="B288" s="1" t="s">
        <v>374</v>
      </c>
      <c r="C288" s="1" t="s">
        <v>373</v>
      </c>
      <c r="D288" s="1" t="s">
        <v>22744</v>
      </c>
      <c r="E288" s="1" t="s">
        <v>3</v>
      </c>
      <c r="F288" s="1">
        <v>102765</v>
      </c>
      <c r="G288" s="2">
        <v>24</v>
      </c>
      <c r="H288" s="1">
        <f>SUMIF('deals_closed '!D:D,A288,'deals_closed '!C:C)</f>
        <v>833134</v>
      </c>
      <c r="I288" s="1">
        <f>VLOOKUP(E288,'2018 commission structure'!$A$21:$I$24,9,FALSE)</f>
        <v>750000</v>
      </c>
      <c r="J288" s="1">
        <f t="shared" si="40"/>
        <v>937500</v>
      </c>
      <c r="K288" s="1">
        <f t="shared" si="41"/>
        <v>1125000</v>
      </c>
      <c r="L288" s="1">
        <f t="shared" si="42"/>
        <v>1500000</v>
      </c>
      <c r="M288" s="16">
        <f t="shared" si="43"/>
        <v>1.1108453333333332</v>
      </c>
      <c r="N288" s="1" t="str">
        <f t="shared" si="44"/>
        <v>100-125%</v>
      </c>
      <c r="O288" s="1">
        <f>MIN($I288, $H288)*INDEX( '2018 commission structure'!$A$21:$I$24,
MATCH($E288,'2018 commission structure'!$A$21:$A$24,0),MATCH(O$1,'2018 commission structure'!$A$21:$I$21,0))</f>
        <v>112500</v>
      </c>
      <c r="P288" s="1">
        <f>IF($H288&gt;$I288, MIN($H288-$I288, J288-$I288)*
INDEX( '2018 commission structure'!$A$21:$I$24,
MATCH($E288,'2018 commission structure'!$A$21:$A$24, 0),
MATCH(P$1,'2018 commission structure'!$A$21:$I$21, 0)), 0)</f>
        <v>15795.460000000001</v>
      </c>
      <c r="Q288" s="1">
        <f>IF($H288&gt;J288, MIN($H288-J288, K288-J288)*
INDEX( '2018 commission structure'!$A$21:$I$24,
MATCH($E288,'2018 commission structure'!$A$21:$A$24, 0),
MATCH(Q$1,'2018 commission structure'!$A$21:$I$21, 0)), 0)</f>
        <v>0</v>
      </c>
      <c r="R288" s="1">
        <f>IF($H288&gt;K288, MIN($H288-K288, L288-K288)*
INDEX( '2018 commission structure'!$A$21:$I$24,
MATCH($E288,'2018 commission structure'!$A$21:$A$24, 0),
MATCH(R$1,'2018 commission structure'!$A$21:$I$21, 0)), 0)</f>
        <v>0</v>
      </c>
      <c r="S288" s="1">
        <f>IF($H288&gt;L288, ($H288-L288)*
INDEX( '2018 commission structure'!$A$21:$I$24,
MATCH($E288,'2018 commission structure'!$A$21:$A$24, 0),
MATCH(S$1,'2018 commission structure'!$A$21:$I$21, 0)), 0)</f>
        <v>0</v>
      </c>
      <c r="T288" s="1">
        <f t="shared" si="45"/>
        <v>128295.46</v>
      </c>
      <c r="U288" s="1">
        <f t="shared" si="46"/>
        <v>231060.46000000002</v>
      </c>
      <c r="V288" s="16">
        <f t="shared" si="47"/>
        <v>3.6056969677979516</v>
      </c>
      <c r="W288" s="1">
        <f>MIN(H288,I288)*INDEX('2018 commission structure'!$A$15:$J$18,MATCH(Calculations!$E813,'2018 commission structure'!$A$15:$A$18,0),MATCH(Calculations!W$1,'2018 commission structure'!$A$15:$J$15,0))</f>
        <v>112500</v>
      </c>
      <c r="X288" s="1">
        <f>IF($H288&gt;I288,MIN($H288-I288,J288-I288))*INDEX('2018 commission structure'!$A$15:$J$18,MATCH(Calculations!$E813,'2018 commission structure'!$A$15:$A$18,0),MATCH(Calculations!X$1,'2018 commission structure'!$A$15:$J$15,0))</f>
        <v>14964.119999999999</v>
      </c>
      <c r="Y288" s="1">
        <f>IF($H288&gt;J288,MIN($H288-J288,K288-J288)*INDEX('2018 commission structure'!$A$15:$J$18,MATCH(Calculations!$E813,'2018 commission structure'!$A$15:$A$18,0),MATCH(Calculations!Y$1,'2018 commission structure'!$A$15:$J$15,0)),0)</f>
        <v>0</v>
      </c>
      <c r="Z288" s="1">
        <f>IF($H288&gt;K288,MIN($H288-K288,L288-K288)*INDEX('2018 commission structure'!$A$15:$J$18,MATCH(Calculations!$E813,'2018 commission structure'!$A$15:$A$18,0),MATCH(Calculations!Z$1,'2018 commission structure'!$A$15:$J$15,0)),0)</f>
        <v>0</v>
      </c>
      <c r="AA288" s="1">
        <f>IF($H288&gt;L288,($H288-L288)*INDEX('2018 commission structure'!$A$15:$J$18,MATCH(Calculations!$E813,'2018 commission structure'!$A$15:$A$18,0),MATCH(Calculations!AA$1,'2018 commission structure'!$A$15:$J$15,0)),0)</f>
        <v>0</v>
      </c>
      <c r="AB288" s="1">
        <f t="shared" si="48"/>
        <v>127464.12</v>
      </c>
      <c r="AC288" s="1">
        <f t="shared" si="49"/>
        <v>230229.12</v>
      </c>
    </row>
    <row r="289" spans="1:29" x14ac:dyDescent="0.3">
      <c r="A289" s="20">
        <v>7242677408</v>
      </c>
      <c r="B289" s="1" t="s">
        <v>827</v>
      </c>
      <c r="C289" s="1" t="s">
        <v>826</v>
      </c>
      <c r="D289" s="1" t="s">
        <v>22615</v>
      </c>
      <c r="E289" s="1" t="s">
        <v>3</v>
      </c>
      <c r="F289" s="1">
        <v>86868</v>
      </c>
      <c r="G289" s="2">
        <v>9</v>
      </c>
      <c r="H289" s="1">
        <f>SUMIF('deals_closed '!D:D,A289,'deals_closed '!C:C)</f>
        <v>317530</v>
      </c>
      <c r="I289" s="1">
        <f>VLOOKUP(E289,'2018 commission structure'!$A$21:$I$24,9,FALSE)</f>
        <v>750000</v>
      </c>
      <c r="J289" s="1">
        <f t="shared" si="40"/>
        <v>937500</v>
      </c>
      <c r="K289" s="1">
        <f t="shared" si="41"/>
        <v>1125000</v>
      </c>
      <c r="L289" s="1">
        <f t="shared" si="42"/>
        <v>1500000</v>
      </c>
      <c r="M289" s="16">
        <f t="shared" si="43"/>
        <v>0.42337333333333332</v>
      </c>
      <c r="N289" s="1" t="str">
        <f t="shared" si="44"/>
        <v>0-100%</v>
      </c>
      <c r="O289" s="1">
        <f>MIN($I289, $H289)*INDEX( '2018 commission structure'!$A$21:$I$24,
MATCH($E289,'2018 commission structure'!$A$21:$A$24,0),MATCH(O$1,'2018 commission structure'!$A$21:$I$21,0))</f>
        <v>47629.5</v>
      </c>
      <c r="P289" s="1">
        <f>IF($H289&gt;$I289, MIN($H289-$I289, J289-$I289)*
INDEX( '2018 commission structure'!$A$21:$I$24,
MATCH($E289,'2018 commission structure'!$A$21:$A$24, 0),
MATCH(P$1,'2018 commission structure'!$A$21:$I$21, 0)), 0)</f>
        <v>0</v>
      </c>
      <c r="Q289" s="1">
        <f>IF($H289&gt;J289, MIN($H289-J289, K289-J289)*
INDEX( '2018 commission structure'!$A$21:$I$24,
MATCH($E289,'2018 commission structure'!$A$21:$A$24, 0),
MATCH(Q$1,'2018 commission structure'!$A$21:$I$21, 0)), 0)</f>
        <v>0</v>
      </c>
      <c r="R289" s="1">
        <f>IF($H289&gt;K289, MIN($H289-K289, L289-K289)*
INDEX( '2018 commission structure'!$A$21:$I$24,
MATCH($E289,'2018 commission structure'!$A$21:$A$24, 0),
MATCH(R$1,'2018 commission structure'!$A$21:$I$21, 0)), 0)</f>
        <v>0</v>
      </c>
      <c r="S289" s="1">
        <f>IF($H289&gt;L289, ($H289-L289)*
INDEX( '2018 commission structure'!$A$21:$I$24,
MATCH($E289,'2018 commission structure'!$A$21:$A$24, 0),
MATCH(S$1,'2018 commission structure'!$A$21:$I$21, 0)), 0)</f>
        <v>0</v>
      </c>
      <c r="T289" s="1">
        <f t="shared" si="45"/>
        <v>47629.5</v>
      </c>
      <c r="U289" s="1">
        <f t="shared" si="46"/>
        <v>134497.5</v>
      </c>
      <c r="V289" s="16">
        <f t="shared" si="47"/>
        <v>2.3608617260543876</v>
      </c>
      <c r="W289" s="1">
        <f>MIN(H289,I289)*INDEX('2018 commission structure'!$A$15:$J$18,MATCH(Calculations!$E580,'2018 commission structure'!$A$15:$A$18,0),MATCH(Calculations!W$1,'2018 commission structure'!$A$15:$J$15,0))</f>
        <v>47629.5</v>
      </c>
      <c r="X289" s="1">
        <f>IF($H289&gt;I289,MIN($H289-I289,J289-I289))*INDEX('2018 commission structure'!$A$15:$J$18,MATCH(Calculations!$E580,'2018 commission structure'!$A$15:$A$18,0),MATCH(Calculations!X$1,'2018 commission structure'!$A$15:$J$15,0))</f>
        <v>0</v>
      </c>
      <c r="Y289" s="1">
        <f>IF($H289&gt;J289,MIN($H289-J289,K289-J289)*INDEX('2018 commission structure'!$A$15:$J$18,MATCH(Calculations!$E580,'2018 commission structure'!$A$15:$A$18,0),MATCH(Calculations!Y$1,'2018 commission structure'!$A$15:$J$15,0)),0)</f>
        <v>0</v>
      </c>
      <c r="Z289" s="1">
        <f>IF($H289&gt;K289,MIN($H289-K289,L289-K289)*INDEX('2018 commission structure'!$A$15:$J$18,MATCH(Calculations!$E580,'2018 commission structure'!$A$15:$A$18,0),MATCH(Calculations!Z$1,'2018 commission structure'!$A$15:$J$15,0)),0)</f>
        <v>0</v>
      </c>
      <c r="AA289" s="1">
        <f>IF($H289&gt;L289,($H289-L289)*INDEX('2018 commission structure'!$A$15:$J$18,MATCH(Calculations!$E580,'2018 commission structure'!$A$15:$A$18,0),MATCH(Calculations!AA$1,'2018 commission structure'!$A$15:$J$15,0)),0)</f>
        <v>0</v>
      </c>
      <c r="AB289" s="1">
        <f t="shared" si="48"/>
        <v>47629.5</v>
      </c>
      <c r="AC289" s="1">
        <f t="shared" si="49"/>
        <v>134497.5</v>
      </c>
    </row>
    <row r="290" spans="1:29" x14ac:dyDescent="0.3">
      <c r="A290" s="20">
        <v>1990334539</v>
      </c>
      <c r="B290" s="1" t="s">
        <v>786</v>
      </c>
      <c r="C290" s="1" t="s">
        <v>785</v>
      </c>
      <c r="D290" s="1" t="s">
        <v>23142</v>
      </c>
      <c r="E290" s="1" t="s">
        <v>3</v>
      </c>
      <c r="F290" s="1">
        <v>122180</v>
      </c>
      <c r="G290" s="2">
        <v>25</v>
      </c>
      <c r="H290" s="1">
        <f>SUMIF('deals_closed '!D:D,A290,'deals_closed '!C:C)</f>
        <v>833615</v>
      </c>
      <c r="I290" s="1">
        <f>VLOOKUP(E290,'2018 commission structure'!$A$21:$I$24,9,FALSE)</f>
        <v>750000</v>
      </c>
      <c r="J290" s="1">
        <f t="shared" si="40"/>
        <v>937500</v>
      </c>
      <c r="K290" s="1">
        <f t="shared" si="41"/>
        <v>1125000</v>
      </c>
      <c r="L290" s="1">
        <f t="shared" si="42"/>
        <v>1500000</v>
      </c>
      <c r="M290" s="16">
        <f t="shared" si="43"/>
        <v>1.1114866666666667</v>
      </c>
      <c r="N290" s="1" t="str">
        <f t="shared" si="44"/>
        <v>100-125%</v>
      </c>
      <c r="O290" s="1">
        <f>MIN($I290, $H290)*INDEX( '2018 commission structure'!$A$21:$I$24,
MATCH($E290,'2018 commission structure'!$A$21:$A$24,0),MATCH(O$1,'2018 commission structure'!$A$21:$I$21,0))</f>
        <v>112500</v>
      </c>
      <c r="P290" s="1">
        <f>IF($H290&gt;$I290, MIN($H290-$I290, J290-$I290)*
INDEX( '2018 commission structure'!$A$21:$I$24,
MATCH($E290,'2018 commission structure'!$A$21:$A$24, 0),
MATCH(P$1,'2018 commission structure'!$A$21:$I$21, 0)), 0)</f>
        <v>15886.85</v>
      </c>
      <c r="Q290" s="1">
        <f>IF($H290&gt;J290, MIN($H290-J290, K290-J290)*
INDEX( '2018 commission structure'!$A$21:$I$24,
MATCH($E290,'2018 commission structure'!$A$21:$A$24, 0),
MATCH(Q$1,'2018 commission structure'!$A$21:$I$21, 0)), 0)</f>
        <v>0</v>
      </c>
      <c r="R290" s="1">
        <f>IF($H290&gt;K290, MIN($H290-K290, L290-K290)*
INDEX( '2018 commission structure'!$A$21:$I$24,
MATCH($E290,'2018 commission structure'!$A$21:$A$24, 0),
MATCH(R$1,'2018 commission structure'!$A$21:$I$21, 0)), 0)</f>
        <v>0</v>
      </c>
      <c r="S290" s="1">
        <f>IF($H290&gt;L290, ($H290-L290)*
INDEX( '2018 commission structure'!$A$21:$I$24,
MATCH($E290,'2018 commission structure'!$A$21:$A$24, 0),
MATCH(S$1,'2018 commission structure'!$A$21:$I$21, 0)), 0)</f>
        <v>0</v>
      </c>
      <c r="T290" s="1">
        <f t="shared" si="45"/>
        <v>128386.85</v>
      </c>
      <c r="U290" s="1">
        <f t="shared" si="46"/>
        <v>250566.85</v>
      </c>
      <c r="V290" s="16">
        <f t="shared" si="47"/>
        <v>3.3269165494158544</v>
      </c>
      <c r="W290" s="1">
        <f>MIN(H290,I290)*INDEX('2018 commission structure'!$A$15:$J$18,MATCH(Calculations!$E601,'2018 commission structure'!$A$15:$A$18,0),MATCH(Calculations!W$1,'2018 commission structure'!$A$15:$J$15,0))</f>
        <v>112500</v>
      </c>
      <c r="X290" s="1">
        <f>IF($H290&gt;I290,MIN($H290-I290,J290-I290))*INDEX('2018 commission structure'!$A$15:$J$18,MATCH(Calculations!$E601,'2018 commission structure'!$A$15:$A$18,0),MATCH(Calculations!X$1,'2018 commission structure'!$A$15:$J$15,0))</f>
        <v>15050.699999999999</v>
      </c>
      <c r="Y290" s="1">
        <f>IF($H290&gt;J290,MIN($H290-J290,K290-J290)*INDEX('2018 commission structure'!$A$15:$J$18,MATCH(Calculations!$E601,'2018 commission structure'!$A$15:$A$18,0),MATCH(Calculations!Y$1,'2018 commission structure'!$A$15:$J$15,0)),0)</f>
        <v>0</v>
      </c>
      <c r="Z290" s="1">
        <f>IF($H290&gt;K290,MIN($H290-K290,L290-K290)*INDEX('2018 commission structure'!$A$15:$J$18,MATCH(Calculations!$E601,'2018 commission structure'!$A$15:$A$18,0),MATCH(Calculations!Z$1,'2018 commission structure'!$A$15:$J$15,0)),0)</f>
        <v>0</v>
      </c>
      <c r="AA290" s="1">
        <f>IF($H290&gt;L290,($H290-L290)*INDEX('2018 commission structure'!$A$15:$J$18,MATCH(Calculations!$E601,'2018 commission structure'!$A$15:$A$18,0),MATCH(Calculations!AA$1,'2018 commission structure'!$A$15:$J$15,0)),0)</f>
        <v>0</v>
      </c>
      <c r="AB290" s="1">
        <f t="shared" si="48"/>
        <v>127550.7</v>
      </c>
      <c r="AC290" s="1">
        <f t="shared" si="49"/>
        <v>249730.7</v>
      </c>
    </row>
    <row r="291" spans="1:29" x14ac:dyDescent="0.3">
      <c r="A291" s="20">
        <v>7411705322</v>
      </c>
      <c r="B291" s="1" t="s">
        <v>983</v>
      </c>
      <c r="C291" s="1" t="s">
        <v>982</v>
      </c>
      <c r="D291" s="1" t="s">
        <v>22597</v>
      </c>
      <c r="E291" s="1" t="s">
        <v>3</v>
      </c>
      <c r="F291" s="1">
        <v>105645</v>
      </c>
      <c r="G291" s="2">
        <v>21</v>
      </c>
      <c r="H291" s="1">
        <f>SUMIF('deals_closed '!D:D,A291,'deals_closed '!C:C)</f>
        <v>838801</v>
      </c>
      <c r="I291" s="1">
        <f>VLOOKUP(E291,'2018 commission structure'!$A$21:$I$24,9,FALSE)</f>
        <v>750000</v>
      </c>
      <c r="J291" s="1">
        <f t="shared" si="40"/>
        <v>937500</v>
      </c>
      <c r="K291" s="1">
        <f t="shared" si="41"/>
        <v>1125000</v>
      </c>
      <c r="L291" s="1">
        <f t="shared" si="42"/>
        <v>1500000</v>
      </c>
      <c r="M291" s="16">
        <f t="shared" si="43"/>
        <v>1.1184013333333334</v>
      </c>
      <c r="N291" s="1" t="str">
        <f t="shared" si="44"/>
        <v>100-125%</v>
      </c>
      <c r="O291" s="1">
        <f>MIN($I291, $H291)*INDEX( '2018 commission structure'!$A$21:$I$24,
MATCH($E291,'2018 commission structure'!$A$21:$A$24,0),MATCH(O$1,'2018 commission structure'!$A$21:$I$21,0))</f>
        <v>112500</v>
      </c>
      <c r="P291" s="1">
        <f>IF($H291&gt;$I291, MIN($H291-$I291, J291-$I291)*
INDEX( '2018 commission structure'!$A$21:$I$24,
MATCH($E291,'2018 commission structure'!$A$21:$A$24, 0),
MATCH(P$1,'2018 commission structure'!$A$21:$I$21, 0)), 0)</f>
        <v>16872.189999999999</v>
      </c>
      <c r="Q291" s="1">
        <f>IF($H291&gt;J291, MIN($H291-J291, K291-J291)*
INDEX( '2018 commission structure'!$A$21:$I$24,
MATCH($E291,'2018 commission structure'!$A$21:$A$24, 0),
MATCH(Q$1,'2018 commission structure'!$A$21:$I$21, 0)), 0)</f>
        <v>0</v>
      </c>
      <c r="R291" s="1">
        <f>IF($H291&gt;K291, MIN($H291-K291, L291-K291)*
INDEX( '2018 commission structure'!$A$21:$I$24,
MATCH($E291,'2018 commission structure'!$A$21:$A$24, 0),
MATCH(R$1,'2018 commission structure'!$A$21:$I$21, 0)), 0)</f>
        <v>0</v>
      </c>
      <c r="S291" s="1">
        <f>IF($H291&gt;L291, ($H291-L291)*
INDEX( '2018 commission structure'!$A$21:$I$24,
MATCH($E291,'2018 commission structure'!$A$21:$A$24, 0),
MATCH(S$1,'2018 commission structure'!$A$21:$I$21, 0)), 0)</f>
        <v>0</v>
      </c>
      <c r="T291" s="1">
        <f t="shared" si="45"/>
        <v>129372.19</v>
      </c>
      <c r="U291" s="1">
        <f t="shared" si="46"/>
        <v>235017.19</v>
      </c>
      <c r="V291" s="16">
        <f t="shared" si="47"/>
        <v>3.569104881221667</v>
      </c>
      <c r="W291" s="1">
        <f>MIN(H291,I291)*INDEX('2018 commission structure'!$A$15:$J$18,MATCH(Calculations!$E500,'2018 commission structure'!$A$15:$A$18,0),MATCH(Calculations!W$1,'2018 commission structure'!$A$15:$J$15,0))</f>
        <v>112500</v>
      </c>
      <c r="X291" s="1">
        <f>IF($H291&gt;I291,MIN($H291-I291,J291-I291))*INDEX('2018 commission structure'!$A$15:$J$18,MATCH(Calculations!$E500,'2018 commission structure'!$A$15:$A$18,0),MATCH(Calculations!X$1,'2018 commission structure'!$A$15:$J$15,0))</f>
        <v>19536.22</v>
      </c>
      <c r="Y291" s="1">
        <f>IF($H291&gt;J291,MIN($H291-J291,K291-J291)*INDEX('2018 commission structure'!$A$15:$J$18,MATCH(Calculations!$E500,'2018 commission structure'!$A$15:$A$18,0),MATCH(Calculations!Y$1,'2018 commission structure'!$A$15:$J$15,0)),0)</f>
        <v>0</v>
      </c>
      <c r="Z291" s="1">
        <f>IF($H291&gt;K291,MIN($H291-K291,L291-K291)*INDEX('2018 commission structure'!$A$15:$J$18,MATCH(Calculations!$E500,'2018 commission structure'!$A$15:$A$18,0),MATCH(Calculations!Z$1,'2018 commission structure'!$A$15:$J$15,0)),0)</f>
        <v>0</v>
      </c>
      <c r="AA291" s="1">
        <f>IF($H291&gt;L291,($H291-L291)*INDEX('2018 commission structure'!$A$15:$J$18,MATCH(Calculations!$E500,'2018 commission structure'!$A$15:$A$18,0),MATCH(Calculations!AA$1,'2018 commission structure'!$A$15:$J$15,0)),0)</f>
        <v>0</v>
      </c>
      <c r="AB291" s="1">
        <f t="shared" si="48"/>
        <v>132036.22</v>
      </c>
      <c r="AC291" s="1">
        <f t="shared" si="49"/>
        <v>237681.22</v>
      </c>
    </row>
    <row r="292" spans="1:29" x14ac:dyDescent="0.3">
      <c r="A292" s="20">
        <v>4150450668</v>
      </c>
      <c r="B292" s="1" t="s">
        <v>636</v>
      </c>
      <c r="C292" s="1" t="s">
        <v>1085</v>
      </c>
      <c r="D292" s="1" t="s">
        <v>23102</v>
      </c>
      <c r="E292" s="1" t="s">
        <v>12</v>
      </c>
      <c r="F292" s="1">
        <v>37047</v>
      </c>
      <c r="G292" s="2">
        <v>17</v>
      </c>
      <c r="H292" s="1">
        <f>SUMIF('deals_closed '!D:D,A292,'deals_closed '!C:C)</f>
        <v>559337</v>
      </c>
      <c r="I292" s="1">
        <f>VLOOKUP(E292,'2018 commission structure'!$A$21:$I$24,9,FALSE)</f>
        <v>500000</v>
      </c>
      <c r="J292" s="1">
        <f t="shared" si="40"/>
        <v>625000</v>
      </c>
      <c r="K292" s="1">
        <f t="shared" si="41"/>
        <v>750000</v>
      </c>
      <c r="L292" s="1">
        <f t="shared" si="42"/>
        <v>1000000</v>
      </c>
      <c r="M292" s="16">
        <f t="shared" si="43"/>
        <v>1.1186739999999999</v>
      </c>
      <c r="N292" s="1" t="str">
        <f t="shared" si="44"/>
        <v>100-125%</v>
      </c>
      <c r="O292" s="1">
        <f>MIN($I292, $H292)*INDEX( '2018 commission structure'!$A$21:$I$24,
MATCH($E292,'2018 commission structure'!$A$21:$A$24,0),MATCH(O$1,'2018 commission structure'!$A$21:$I$21,0))</f>
        <v>50000</v>
      </c>
      <c r="P292" s="1">
        <f>IF($H292&gt;$I292, MIN($H292-$I292, J292-$I292)*
INDEX( '2018 commission structure'!$A$21:$I$24,
MATCH($E292,'2018 commission structure'!$A$21:$A$24, 0),
MATCH(P$1,'2018 commission structure'!$A$21:$I$21, 0)), 0)</f>
        <v>8900.5499999999993</v>
      </c>
      <c r="Q292" s="1">
        <f>IF($H292&gt;J292, MIN($H292-J292, K292-J292)*
INDEX( '2018 commission structure'!$A$21:$I$24,
MATCH($E292,'2018 commission structure'!$A$21:$A$24, 0),
MATCH(Q$1,'2018 commission structure'!$A$21:$I$21, 0)), 0)</f>
        <v>0</v>
      </c>
      <c r="R292" s="1">
        <f>IF($H292&gt;K292, MIN($H292-K292, L292-K292)*
INDEX( '2018 commission structure'!$A$21:$I$24,
MATCH($E292,'2018 commission structure'!$A$21:$A$24, 0),
MATCH(R$1,'2018 commission structure'!$A$21:$I$21, 0)), 0)</f>
        <v>0</v>
      </c>
      <c r="S292" s="1">
        <f>IF($H292&gt;L292, ($H292-L292)*
INDEX( '2018 commission structure'!$A$21:$I$24,
MATCH($E292,'2018 commission structure'!$A$21:$A$24, 0),
MATCH(S$1,'2018 commission structure'!$A$21:$I$21, 0)), 0)</f>
        <v>0</v>
      </c>
      <c r="T292" s="1">
        <f t="shared" si="45"/>
        <v>58900.55</v>
      </c>
      <c r="U292" s="1">
        <f t="shared" si="46"/>
        <v>95947.55</v>
      </c>
      <c r="V292" s="16">
        <f t="shared" si="47"/>
        <v>5.8296121162030712</v>
      </c>
      <c r="W292" s="1">
        <f>MIN(H292,I292)*INDEX('2018 commission structure'!$A$15:$J$18,MATCH(Calculations!$E446,'2018 commission structure'!$A$15:$A$18,0),MATCH(Calculations!W$1,'2018 commission structure'!$A$15:$J$15,0))</f>
        <v>60000</v>
      </c>
      <c r="X292" s="1">
        <f>IF($H292&gt;I292,MIN($H292-I292,J292-I292))*INDEX('2018 commission structure'!$A$15:$J$18,MATCH(Calculations!$E446,'2018 commission structure'!$A$15:$A$18,0),MATCH(Calculations!X$1,'2018 commission structure'!$A$15:$J$15,0))</f>
        <v>10087.290000000001</v>
      </c>
      <c r="Y292" s="1">
        <f>IF($H292&gt;J292,MIN($H292-J292,K292-J292)*INDEX('2018 commission structure'!$A$15:$J$18,MATCH(Calculations!$E446,'2018 commission structure'!$A$15:$A$18,0),MATCH(Calculations!Y$1,'2018 commission structure'!$A$15:$J$15,0)),0)</f>
        <v>0</v>
      </c>
      <c r="Z292" s="1">
        <f>IF($H292&gt;K292,MIN($H292-K292,L292-K292)*INDEX('2018 commission structure'!$A$15:$J$18,MATCH(Calculations!$E446,'2018 commission structure'!$A$15:$A$18,0),MATCH(Calculations!Z$1,'2018 commission structure'!$A$15:$J$15,0)),0)</f>
        <v>0</v>
      </c>
      <c r="AA292" s="1">
        <f>IF($H292&gt;L292,($H292-L292)*INDEX('2018 commission structure'!$A$15:$J$18,MATCH(Calculations!$E446,'2018 commission structure'!$A$15:$A$18,0),MATCH(Calculations!AA$1,'2018 commission structure'!$A$15:$J$15,0)),0)</f>
        <v>0</v>
      </c>
      <c r="AB292" s="1">
        <f t="shared" si="48"/>
        <v>70087.290000000008</v>
      </c>
      <c r="AC292" s="1">
        <f t="shared" si="49"/>
        <v>107134.29000000001</v>
      </c>
    </row>
    <row r="293" spans="1:29" x14ac:dyDescent="0.3">
      <c r="A293" s="20">
        <v>8731494560</v>
      </c>
      <c r="B293" s="1" t="s">
        <v>54</v>
      </c>
      <c r="C293" s="1" t="s">
        <v>53</v>
      </c>
      <c r="D293" s="1" t="s">
        <v>22451</v>
      </c>
      <c r="E293" s="1" t="s">
        <v>0</v>
      </c>
      <c r="F293" s="1">
        <v>77055</v>
      </c>
      <c r="G293" s="2">
        <v>20</v>
      </c>
      <c r="H293" s="1">
        <f>SUMIF('deals_closed '!D:D,A293,'deals_closed '!C:C)</f>
        <v>671623</v>
      </c>
      <c r="I293" s="1">
        <f>VLOOKUP(E293,'2018 commission structure'!$A$21:$I$24,9,FALSE)</f>
        <v>600000</v>
      </c>
      <c r="J293" s="1">
        <f t="shared" si="40"/>
        <v>750000</v>
      </c>
      <c r="K293" s="1">
        <f t="shared" si="41"/>
        <v>900000</v>
      </c>
      <c r="L293" s="1">
        <f t="shared" si="42"/>
        <v>1200000</v>
      </c>
      <c r="M293" s="16">
        <f t="shared" si="43"/>
        <v>1.1193716666666667</v>
      </c>
      <c r="N293" s="1" t="str">
        <f t="shared" si="44"/>
        <v>100-125%</v>
      </c>
      <c r="O293" s="1">
        <f>MIN($I293, $H293)*INDEX( '2018 commission structure'!$A$21:$I$24,
MATCH($E293,'2018 commission structure'!$A$21:$A$24,0),MATCH(O$1,'2018 commission structure'!$A$21:$I$21,0))</f>
        <v>78000</v>
      </c>
      <c r="P293" s="1">
        <f>IF($H293&gt;$I293, MIN($H293-$I293, J293-$I293)*
INDEX( '2018 commission structure'!$A$21:$I$24,
MATCH($E293,'2018 commission structure'!$A$21:$A$24, 0),
MATCH(P$1,'2018 commission structure'!$A$21:$I$21, 0)), 0)</f>
        <v>12175.910000000002</v>
      </c>
      <c r="Q293" s="1">
        <f>IF($H293&gt;J293, MIN($H293-J293, K293-J293)*
INDEX( '2018 commission structure'!$A$21:$I$24,
MATCH($E293,'2018 commission structure'!$A$21:$A$24, 0),
MATCH(Q$1,'2018 commission structure'!$A$21:$I$21, 0)), 0)</f>
        <v>0</v>
      </c>
      <c r="R293" s="1">
        <f>IF($H293&gt;K293, MIN($H293-K293, L293-K293)*
INDEX( '2018 commission structure'!$A$21:$I$24,
MATCH($E293,'2018 commission structure'!$A$21:$A$24, 0),
MATCH(R$1,'2018 commission structure'!$A$21:$I$21, 0)), 0)</f>
        <v>0</v>
      </c>
      <c r="S293" s="1">
        <f>IF($H293&gt;L293, ($H293-L293)*
INDEX( '2018 commission structure'!$A$21:$I$24,
MATCH($E293,'2018 commission structure'!$A$21:$A$24, 0),
MATCH(S$1,'2018 commission structure'!$A$21:$I$21, 0)), 0)</f>
        <v>0</v>
      </c>
      <c r="T293" s="1">
        <f t="shared" si="45"/>
        <v>90175.91</v>
      </c>
      <c r="U293" s="1">
        <f t="shared" si="46"/>
        <v>167230.91</v>
      </c>
      <c r="V293" s="16">
        <f t="shared" si="47"/>
        <v>4.0161415135515321</v>
      </c>
      <c r="W293" s="1">
        <f>MIN(H293,I293)*INDEX('2018 commission structure'!$A$15:$J$18,MATCH(Calculations!$E976,'2018 commission structure'!$A$15:$A$18,0),MATCH(Calculations!W$1,'2018 commission structure'!$A$15:$J$15,0))</f>
        <v>72000</v>
      </c>
      <c r="X293" s="1">
        <f>IF($H293&gt;I293,MIN($H293-I293,J293-I293))*INDEX('2018 commission structure'!$A$15:$J$18,MATCH(Calculations!$E976,'2018 commission structure'!$A$15:$A$18,0),MATCH(Calculations!X$1,'2018 commission structure'!$A$15:$J$15,0))</f>
        <v>12175.910000000002</v>
      </c>
      <c r="Y293" s="1">
        <f>IF($H293&gt;J293,MIN($H293-J293,K293-J293)*INDEX('2018 commission structure'!$A$15:$J$18,MATCH(Calculations!$E976,'2018 commission structure'!$A$15:$A$18,0),MATCH(Calculations!Y$1,'2018 commission structure'!$A$15:$J$15,0)),0)</f>
        <v>0</v>
      </c>
      <c r="Z293" s="1">
        <f>IF($H293&gt;K293,MIN($H293-K293,L293-K293)*INDEX('2018 commission structure'!$A$15:$J$18,MATCH(Calculations!$E976,'2018 commission structure'!$A$15:$A$18,0),MATCH(Calculations!Z$1,'2018 commission structure'!$A$15:$J$15,0)),0)</f>
        <v>0</v>
      </c>
      <c r="AA293" s="1">
        <f>IF($H293&gt;L293,($H293-L293)*INDEX('2018 commission structure'!$A$15:$J$18,MATCH(Calculations!$E976,'2018 commission structure'!$A$15:$A$18,0),MATCH(Calculations!AA$1,'2018 commission structure'!$A$15:$J$15,0)),0)</f>
        <v>0</v>
      </c>
      <c r="AB293" s="1">
        <f t="shared" si="48"/>
        <v>84175.91</v>
      </c>
      <c r="AC293" s="1">
        <f t="shared" si="49"/>
        <v>161230.91</v>
      </c>
    </row>
    <row r="294" spans="1:29" x14ac:dyDescent="0.3">
      <c r="A294" s="20">
        <v>7273123196</v>
      </c>
      <c r="B294" s="1" t="s">
        <v>1876</v>
      </c>
      <c r="C294" s="1" t="s">
        <v>1875</v>
      </c>
      <c r="D294" s="1" t="s">
        <v>22608</v>
      </c>
      <c r="E294" s="1" t="s">
        <v>3</v>
      </c>
      <c r="F294" s="1">
        <v>83514</v>
      </c>
      <c r="G294" s="2">
        <v>24</v>
      </c>
      <c r="H294" s="1">
        <f>SUMIF('deals_closed '!D:D,A294,'deals_closed '!C:C)</f>
        <v>841603</v>
      </c>
      <c r="I294" s="1">
        <f>VLOOKUP(E294,'2018 commission structure'!$A$21:$I$24,9,FALSE)</f>
        <v>750000</v>
      </c>
      <c r="J294" s="1">
        <f t="shared" si="40"/>
        <v>937500</v>
      </c>
      <c r="K294" s="1">
        <f t="shared" si="41"/>
        <v>1125000</v>
      </c>
      <c r="L294" s="1">
        <f t="shared" si="42"/>
        <v>1500000</v>
      </c>
      <c r="M294" s="16">
        <f t="shared" si="43"/>
        <v>1.1221373333333333</v>
      </c>
      <c r="N294" s="1" t="str">
        <f t="shared" si="44"/>
        <v>100-125%</v>
      </c>
      <c r="O294" s="1">
        <f>MIN($I294, $H294)*INDEX( '2018 commission structure'!$A$21:$I$24,
MATCH($E294,'2018 commission structure'!$A$21:$A$24,0),MATCH(O$1,'2018 commission structure'!$A$21:$I$21,0))</f>
        <v>112500</v>
      </c>
      <c r="P294" s="1">
        <f>IF($H294&gt;$I294, MIN($H294-$I294, J294-$I294)*
INDEX( '2018 commission structure'!$A$21:$I$24,
MATCH($E294,'2018 commission structure'!$A$21:$A$24, 0),
MATCH(P$1,'2018 commission structure'!$A$21:$I$21, 0)), 0)</f>
        <v>17404.57</v>
      </c>
      <c r="Q294" s="1">
        <f>IF($H294&gt;J294, MIN($H294-J294, K294-J294)*
INDEX( '2018 commission structure'!$A$21:$I$24,
MATCH($E294,'2018 commission structure'!$A$21:$A$24, 0),
MATCH(Q$1,'2018 commission structure'!$A$21:$I$21, 0)), 0)</f>
        <v>0</v>
      </c>
      <c r="R294" s="1">
        <f>IF($H294&gt;K294, MIN($H294-K294, L294-K294)*
INDEX( '2018 commission structure'!$A$21:$I$24,
MATCH($E294,'2018 commission structure'!$A$21:$A$24, 0),
MATCH(R$1,'2018 commission structure'!$A$21:$I$21, 0)), 0)</f>
        <v>0</v>
      </c>
      <c r="S294" s="1">
        <f>IF($H294&gt;L294, ($H294-L294)*
INDEX( '2018 commission structure'!$A$21:$I$24,
MATCH($E294,'2018 commission structure'!$A$21:$A$24, 0),
MATCH(S$1,'2018 commission structure'!$A$21:$I$21, 0)), 0)</f>
        <v>0</v>
      </c>
      <c r="T294" s="1">
        <f t="shared" si="45"/>
        <v>129904.57</v>
      </c>
      <c r="U294" s="1">
        <f t="shared" si="46"/>
        <v>213418.57</v>
      </c>
      <c r="V294" s="16">
        <f t="shared" si="47"/>
        <v>3.943438473980966</v>
      </c>
      <c r="W294" s="1">
        <f>MIN(H294,I294)*INDEX('2018 commission structure'!$A$15:$J$18,MATCH(Calculations!$E25,'2018 commission structure'!$A$15:$A$18,0),MATCH(Calculations!W$1,'2018 commission structure'!$A$15:$J$15,0))</f>
        <v>112500</v>
      </c>
      <c r="X294" s="1">
        <f>IF($H294&gt;I294,MIN($H294-I294,J294-I294))*INDEX('2018 commission structure'!$A$15:$J$18,MATCH(Calculations!$E25,'2018 commission structure'!$A$15:$A$18,0),MATCH(Calculations!X$1,'2018 commission structure'!$A$15:$J$15,0))</f>
        <v>16488.54</v>
      </c>
      <c r="Y294" s="1">
        <f>IF($H294&gt;J294,MIN($H294-J294,K294-J294)*INDEX('2018 commission structure'!$A$15:$J$18,MATCH(Calculations!$E25,'2018 commission structure'!$A$15:$A$18,0),MATCH(Calculations!Y$1,'2018 commission structure'!$A$15:$J$15,0)),0)</f>
        <v>0</v>
      </c>
      <c r="Z294" s="1">
        <f>IF($H294&gt;K294,MIN($H294-K294,L294-K294)*INDEX('2018 commission structure'!$A$15:$J$18,MATCH(Calculations!$E25,'2018 commission structure'!$A$15:$A$18,0),MATCH(Calculations!Z$1,'2018 commission structure'!$A$15:$J$15,0)),0)</f>
        <v>0</v>
      </c>
      <c r="AA294" s="1">
        <f>IF($H294&gt;L294,($H294-L294)*INDEX('2018 commission structure'!$A$15:$J$18,MATCH(Calculations!$E25,'2018 commission structure'!$A$15:$A$18,0),MATCH(Calculations!AA$1,'2018 commission structure'!$A$15:$J$15,0)),0)</f>
        <v>0</v>
      </c>
      <c r="AB294" s="1">
        <f t="shared" si="48"/>
        <v>128988.54000000001</v>
      </c>
      <c r="AC294" s="1">
        <f t="shared" si="49"/>
        <v>212502.54</v>
      </c>
    </row>
    <row r="295" spans="1:29" x14ac:dyDescent="0.3">
      <c r="A295" s="20">
        <v>7325246862</v>
      </c>
      <c r="B295" s="1" t="s">
        <v>1707</v>
      </c>
      <c r="C295" s="1" t="s">
        <v>1706</v>
      </c>
      <c r="D295" s="1" t="s">
        <v>22604</v>
      </c>
      <c r="E295" s="1" t="s">
        <v>3</v>
      </c>
      <c r="F295" s="1">
        <v>113658</v>
      </c>
      <c r="G295" s="2">
        <v>11</v>
      </c>
      <c r="H295" s="1">
        <f>SUMIF('deals_closed '!D:D,A295,'deals_closed '!C:C)</f>
        <v>393982</v>
      </c>
      <c r="I295" s="1">
        <f>VLOOKUP(E295,'2018 commission structure'!$A$21:$I$24,9,FALSE)</f>
        <v>750000</v>
      </c>
      <c r="J295" s="1">
        <f t="shared" si="40"/>
        <v>937500</v>
      </c>
      <c r="K295" s="1">
        <f t="shared" si="41"/>
        <v>1125000</v>
      </c>
      <c r="L295" s="1">
        <f t="shared" si="42"/>
        <v>1500000</v>
      </c>
      <c r="M295" s="16">
        <f t="shared" si="43"/>
        <v>0.52530933333333329</v>
      </c>
      <c r="N295" s="1" t="str">
        <f t="shared" si="44"/>
        <v>0-100%</v>
      </c>
      <c r="O295" s="1">
        <f>MIN($I295, $H295)*INDEX( '2018 commission structure'!$A$21:$I$24,
MATCH($E295,'2018 commission structure'!$A$21:$A$24,0),MATCH(O$1,'2018 commission structure'!$A$21:$I$21,0))</f>
        <v>59097.299999999996</v>
      </c>
      <c r="P295" s="1">
        <f>IF($H295&gt;$I295, MIN($H295-$I295, J295-$I295)*
INDEX( '2018 commission structure'!$A$21:$I$24,
MATCH($E295,'2018 commission structure'!$A$21:$A$24, 0),
MATCH(P$1,'2018 commission structure'!$A$21:$I$21, 0)), 0)</f>
        <v>0</v>
      </c>
      <c r="Q295" s="1">
        <f>IF($H295&gt;J295, MIN($H295-J295, K295-J295)*
INDEX( '2018 commission structure'!$A$21:$I$24,
MATCH($E295,'2018 commission structure'!$A$21:$A$24, 0),
MATCH(Q$1,'2018 commission structure'!$A$21:$I$21, 0)), 0)</f>
        <v>0</v>
      </c>
      <c r="R295" s="1">
        <f>IF($H295&gt;K295, MIN($H295-K295, L295-K295)*
INDEX( '2018 commission structure'!$A$21:$I$24,
MATCH($E295,'2018 commission structure'!$A$21:$A$24, 0),
MATCH(R$1,'2018 commission structure'!$A$21:$I$21, 0)), 0)</f>
        <v>0</v>
      </c>
      <c r="S295" s="1">
        <f>IF($H295&gt;L295, ($H295-L295)*
INDEX( '2018 commission structure'!$A$21:$I$24,
MATCH($E295,'2018 commission structure'!$A$21:$A$24, 0),
MATCH(S$1,'2018 commission structure'!$A$21:$I$21, 0)), 0)</f>
        <v>0</v>
      </c>
      <c r="T295" s="1">
        <f t="shared" si="45"/>
        <v>59097.299999999996</v>
      </c>
      <c r="U295" s="1">
        <f t="shared" si="46"/>
        <v>172755.3</v>
      </c>
      <c r="V295" s="16">
        <f t="shared" si="47"/>
        <v>2.2805783672049427</v>
      </c>
      <c r="W295" s="1">
        <f>MIN(H295,I295)*INDEX('2018 commission structure'!$A$15:$J$18,MATCH(Calculations!$E118,'2018 commission structure'!$A$15:$A$18,0),MATCH(Calculations!W$1,'2018 commission structure'!$A$15:$J$15,0))</f>
        <v>47277.84</v>
      </c>
      <c r="X295" s="1">
        <f>IF($H295&gt;I295,MIN($H295-I295,J295-I295))*INDEX('2018 commission structure'!$A$15:$J$18,MATCH(Calculations!$E118,'2018 commission structure'!$A$15:$A$18,0),MATCH(Calculations!X$1,'2018 commission structure'!$A$15:$J$15,0))</f>
        <v>0</v>
      </c>
      <c r="Y295" s="1">
        <f>IF($H295&gt;J295,MIN($H295-J295,K295-J295)*INDEX('2018 commission structure'!$A$15:$J$18,MATCH(Calculations!$E118,'2018 commission structure'!$A$15:$A$18,0),MATCH(Calculations!Y$1,'2018 commission structure'!$A$15:$J$15,0)),0)</f>
        <v>0</v>
      </c>
      <c r="Z295" s="1">
        <f>IF($H295&gt;K295,MIN($H295-K295,L295-K295)*INDEX('2018 commission structure'!$A$15:$J$18,MATCH(Calculations!$E118,'2018 commission structure'!$A$15:$A$18,0),MATCH(Calculations!Z$1,'2018 commission structure'!$A$15:$J$15,0)),0)</f>
        <v>0</v>
      </c>
      <c r="AA295" s="1">
        <f>IF($H295&gt;L295,($H295-L295)*INDEX('2018 commission structure'!$A$15:$J$18,MATCH(Calculations!$E118,'2018 commission structure'!$A$15:$A$18,0),MATCH(Calculations!AA$1,'2018 commission structure'!$A$15:$J$15,0)),0)</f>
        <v>0</v>
      </c>
      <c r="AB295" s="1">
        <f t="shared" si="48"/>
        <v>47277.84</v>
      </c>
      <c r="AC295" s="1">
        <f t="shared" si="49"/>
        <v>160935.84</v>
      </c>
    </row>
    <row r="296" spans="1:29" x14ac:dyDescent="0.3">
      <c r="A296" s="20">
        <v>5907724676</v>
      </c>
      <c r="B296" s="1" t="s">
        <v>1432</v>
      </c>
      <c r="C296" s="1" t="s">
        <v>1431</v>
      </c>
      <c r="D296" s="1" t="s">
        <v>22749</v>
      </c>
      <c r="E296" s="1" t="s">
        <v>0</v>
      </c>
      <c r="F296" s="1">
        <v>75197</v>
      </c>
      <c r="G296" s="2">
        <v>19</v>
      </c>
      <c r="H296" s="1">
        <f>SUMIF('deals_closed '!D:D,A296,'deals_closed '!C:C)</f>
        <v>673446</v>
      </c>
      <c r="I296" s="1">
        <f>VLOOKUP(E296,'2018 commission structure'!$A$21:$I$24,9,FALSE)</f>
        <v>600000</v>
      </c>
      <c r="J296" s="1">
        <f t="shared" si="40"/>
        <v>750000</v>
      </c>
      <c r="K296" s="1">
        <f t="shared" si="41"/>
        <v>900000</v>
      </c>
      <c r="L296" s="1">
        <f t="shared" si="42"/>
        <v>1200000</v>
      </c>
      <c r="M296" s="16">
        <f t="shared" si="43"/>
        <v>1.1224099999999999</v>
      </c>
      <c r="N296" s="1" t="str">
        <f t="shared" si="44"/>
        <v>100-125%</v>
      </c>
      <c r="O296" s="1">
        <f>MIN($I296, $H296)*INDEX( '2018 commission structure'!$A$21:$I$24,
MATCH($E296,'2018 commission structure'!$A$21:$A$24,0),MATCH(O$1,'2018 commission structure'!$A$21:$I$21,0))</f>
        <v>78000</v>
      </c>
      <c r="P296" s="1">
        <f>IF($H296&gt;$I296, MIN($H296-$I296, J296-$I296)*
INDEX( '2018 commission structure'!$A$21:$I$24,
MATCH($E296,'2018 commission structure'!$A$21:$A$24, 0),
MATCH(P$1,'2018 commission structure'!$A$21:$I$21, 0)), 0)</f>
        <v>12485.820000000002</v>
      </c>
      <c r="Q296" s="1">
        <f>IF($H296&gt;J296, MIN($H296-J296, K296-J296)*
INDEX( '2018 commission structure'!$A$21:$I$24,
MATCH($E296,'2018 commission structure'!$A$21:$A$24, 0),
MATCH(Q$1,'2018 commission structure'!$A$21:$I$21, 0)), 0)</f>
        <v>0</v>
      </c>
      <c r="R296" s="1">
        <f>IF($H296&gt;K296, MIN($H296-K296, L296-K296)*
INDEX( '2018 commission structure'!$A$21:$I$24,
MATCH($E296,'2018 commission structure'!$A$21:$A$24, 0),
MATCH(R$1,'2018 commission structure'!$A$21:$I$21, 0)), 0)</f>
        <v>0</v>
      </c>
      <c r="S296" s="1">
        <f>IF($H296&gt;L296, ($H296-L296)*
INDEX( '2018 commission structure'!$A$21:$I$24,
MATCH($E296,'2018 commission structure'!$A$21:$A$24, 0),
MATCH(S$1,'2018 commission structure'!$A$21:$I$21, 0)), 0)</f>
        <v>0</v>
      </c>
      <c r="T296" s="1">
        <f t="shared" si="45"/>
        <v>90485.82</v>
      </c>
      <c r="U296" s="1">
        <f t="shared" si="46"/>
        <v>165682.82</v>
      </c>
      <c r="V296" s="16">
        <f t="shared" si="47"/>
        <v>4.0646700726122358</v>
      </c>
      <c r="W296" s="1">
        <f>MIN(H296,I296)*INDEX('2018 commission structure'!$A$15:$J$18,MATCH(Calculations!$E265,'2018 commission structure'!$A$15:$A$18,0),MATCH(Calculations!W$1,'2018 commission structure'!$A$15:$J$15,0))</f>
        <v>90000</v>
      </c>
      <c r="X296" s="1">
        <f>IF($H296&gt;I296,MIN($H296-I296,J296-I296))*INDEX('2018 commission structure'!$A$15:$J$18,MATCH(Calculations!$E265,'2018 commission structure'!$A$15:$A$18,0),MATCH(Calculations!X$1,'2018 commission structure'!$A$15:$J$15,0))</f>
        <v>13220.279999999999</v>
      </c>
      <c r="Y296" s="1">
        <f>IF($H296&gt;J296,MIN($H296-J296,K296-J296)*INDEX('2018 commission structure'!$A$15:$J$18,MATCH(Calculations!$E265,'2018 commission structure'!$A$15:$A$18,0),MATCH(Calculations!Y$1,'2018 commission structure'!$A$15:$J$15,0)),0)</f>
        <v>0</v>
      </c>
      <c r="Z296" s="1">
        <f>IF($H296&gt;K296,MIN($H296-K296,L296-K296)*INDEX('2018 commission structure'!$A$15:$J$18,MATCH(Calculations!$E265,'2018 commission structure'!$A$15:$A$18,0),MATCH(Calculations!Z$1,'2018 commission structure'!$A$15:$J$15,0)),0)</f>
        <v>0</v>
      </c>
      <c r="AA296" s="1">
        <f>IF($H296&gt;L296,($H296-L296)*INDEX('2018 commission structure'!$A$15:$J$18,MATCH(Calculations!$E265,'2018 commission structure'!$A$15:$A$18,0),MATCH(Calculations!AA$1,'2018 commission structure'!$A$15:$J$15,0)),0)</f>
        <v>0</v>
      </c>
      <c r="AB296" s="1">
        <f t="shared" si="48"/>
        <v>103220.28</v>
      </c>
      <c r="AC296" s="1">
        <f t="shared" si="49"/>
        <v>178417.28</v>
      </c>
    </row>
    <row r="297" spans="1:29" x14ac:dyDescent="0.3">
      <c r="A297" s="20">
        <v>8187246642</v>
      </c>
      <c r="B297" s="1" t="s">
        <v>1507</v>
      </c>
      <c r="C297" s="1" t="s">
        <v>1506</v>
      </c>
      <c r="D297" s="1" t="s">
        <v>22515</v>
      </c>
      <c r="E297" s="1" t="s">
        <v>0</v>
      </c>
      <c r="F297" s="1">
        <v>59840</v>
      </c>
      <c r="G297" s="2">
        <v>19</v>
      </c>
      <c r="H297" s="1">
        <f>SUMIF('deals_closed '!D:D,A297,'deals_closed '!C:C)</f>
        <v>673714</v>
      </c>
      <c r="I297" s="1">
        <f>VLOOKUP(E297,'2018 commission structure'!$A$21:$I$24,9,FALSE)</f>
        <v>600000</v>
      </c>
      <c r="J297" s="1">
        <f t="shared" si="40"/>
        <v>750000</v>
      </c>
      <c r="K297" s="1">
        <f t="shared" si="41"/>
        <v>900000</v>
      </c>
      <c r="L297" s="1">
        <f t="shared" si="42"/>
        <v>1200000</v>
      </c>
      <c r="M297" s="16">
        <f t="shared" si="43"/>
        <v>1.1228566666666666</v>
      </c>
      <c r="N297" s="1" t="str">
        <f t="shared" si="44"/>
        <v>100-125%</v>
      </c>
      <c r="O297" s="1">
        <f>MIN($I297, $H297)*INDEX( '2018 commission structure'!$A$21:$I$24,
MATCH($E297,'2018 commission structure'!$A$21:$A$24,0),MATCH(O$1,'2018 commission structure'!$A$21:$I$21,0))</f>
        <v>78000</v>
      </c>
      <c r="P297" s="1">
        <f>IF($H297&gt;$I297, MIN($H297-$I297, J297-$I297)*
INDEX( '2018 commission structure'!$A$21:$I$24,
MATCH($E297,'2018 commission structure'!$A$21:$A$24, 0),
MATCH(P$1,'2018 commission structure'!$A$21:$I$21, 0)), 0)</f>
        <v>12531.380000000001</v>
      </c>
      <c r="Q297" s="1">
        <f>IF($H297&gt;J297, MIN($H297-J297, K297-J297)*
INDEX( '2018 commission structure'!$A$21:$I$24,
MATCH($E297,'2018 commission structure'!$A$21:$A$24, 0),
MATCH(Q$1,'2018 commission structure'!$A$21:$I$21, 0)), 0)</f>
        <v>0</v>
      </c>
      <c r="R297" s="1">
        <f>IF($H297&gt;K297, MIN($H297-K297, L297-K297)*
INDEX( '2018 commission structure'!$A$21:$I$24,
MATCH($E297,'2018 commission structure'!$A$21:$A$24, 0),
MATCH(R$1,'2018 commission structure'!$A$21:$I$21, 0)), 0)</f>
        <v>0</v>
      </c>
      <c r="S297" s="1">
        <f>IF($H297&gt;L297, ($H297-L297)*
INDEX( '2018 commission structure'!$A$21:$I$24,
MATCH($E297,'2018 commission structure'!$A$21:$A$24, 0),
MATCH(S$1,'2018 commission structure'!$A$21:$I$21, 0)), 0)</f>
        <v>0</v>
      </c>
      <c r="T297" s="1">
        <f t="shared" si="45"/>
        <v>90531.38</v>
      </c>
      <c r="U297" s="1">
        <f t="shared" si="46"/>
        <v>150371.38</v>
      </c>
      <c r="V297" s="16">
        <f t="shared" si="47"/>
        <v>4.4803339571665832</v>
      </c>
      <c r="W297" s="1">
        <f>MIN(H297,I297)*INDEX('2018 commission structure'!$A$15:$J$18,MATCH(Calculations!$E224,'2018 commission structure'!$A$15:$A$18,0),MATCH(Calculations!W$1,'2018 commission structure'!$A$15:$J$15,0))</f>
        <v>90000</v>
      </c>
      <c r="X297" s="1">
        <f>IF($H297&gt;I297,MIN($H297-I297,J297-I297))*INDEX('2018 commission structure'!$A$15:$J$18,MATCH(Calculations!$E224,'2018 commission structure'!$A$15:$A$18,0),MATCH(Calculations!X$1,'2018 commission structure'!$A$15:$J$15,0))</f>
        <v>16217.08</v>
      </c>
      <c r="Y297" s="1">
        <f>IF($H297&gt;J297,MIN($H297-J297,K297-J297)*INDEX('2018 commission structure'!$A$15:$J$18,MATCH(Calculations!$E224,'2018 commission structure'!$A$15:$A$18,0),MATCH(Calculations!Y$1,'2018 commission structure'!$A$15:$J$15,0)),0)</f>
        <v>0</v>
      </c>
      <c r="Z297" s="1">
        <f>IF($H297&gt;K297,MIN($H297-K297,L297-K297)*INDEX('2018 commission structure'!$A$15:$J$18,MATCH(Calculations!$E224,'2018 commission structure'!$A$15:$A$18,0),MATCH(Calculations!Z$1,'2018 commission structure'!$A$15:$J$15,0)),0)</f>
        <v>0</v>
      </c>
      <c r="AA297" s="1">
        <f>IF($H297&gt;L297,($H297-L297)*INDEX('2018 commission structure'!$A$15:$J$18,MATCH(Calculations!$E224,'2018 commission structure'!$A$15:$A$18,0),MATCH(Calculations!AA$1,'2018 commission structure'!$A$15:$J$15,0)),0)</f>
        <v>0</v>
      </c>
      <c r="AB297" s="1">
        <f t="shared" si="48"/>
        <v>106217.08</v>
      </c>
      <c r="AC297" s="1">
        <f t="shared" si="49"/>
        <v>166057.08000000002</v>
      </c>
    </row>
    <row r="298" spans="1:29" x14ac:dyDescent="0.3">
      <c r="A298" s="20">
        <v>7132417177</v>
      </c>
      <c r="B298" s="1" t="s">
        <v>1822</v>
      </c>
      <c r="C298" s="1" t="s">
        <v>1821</v>
      </c>
      <c r="D298" s="1" t="s">
        <v>22632</v>
      </c>
      <c r="E298" s="1" t="s">
        <v>12</v>
      </c>
      <c r="F298" s="1">
        <v>52665</v>
      </c>
      <c r="G298" s="2">
        <v>18</v>
      </c>
      <c r="H298" s="1">
        <f>SUMIF('deals_closed '!D:D,A298,'deals_closed '!C:C)</f>
        <v>561559</v>
      </c>
      <c r="I298" s="1">
        <f>VLOOKUP(E298,'2018 commission structure'!$A$21:$I$24,9,FALSE)</f>
        <v>500000</v>
      </c>
      <c r="J298" s="1">
        <f t="shared" si="40"/>
        <v>625000</v>
      </c>
      <c r="K298" s="1">
        <f t="shared" si="41"/>
        <v>750000</v>
      </c>
      <c r="L298" s="1">
        <f t="shared" si="42"/>
        <v>1000000</v>
      </c>
      <c r="M298" s="16">
        <f t="shared" si="43"/>
        <v>1.1231180000000001</v>
      </c>
      <c r="N298" s="1" t="str">
        <f t="shared" si="44"/>
        <v>100-125%</v>
      </c>
      <c r="O298" s="1">
        <f>MIN($I298, $H298)*INDEX( '2018 commission structure'!$A$21:$I$24,
MATCH($E298,'2018 commission structure'!$A$21:$A$24,0),MATCH(O$1,'2018 commission structure'!$A$21:$I$21,0))</f>
        <v>50000</v>
      </c>
      <c r="P298" s="1">
        <f>IF($H298&gt;$I298, MIN($H298-$I298, J298-$I298)*
INDEX( '2018 commission structure'!$A$21:$I$24,
MATCH($E298,'2018 commission structure'!$A$21:$A$24, 0),
MATCH(P$1,'2018 commission structure'!$A$21:$I$21, 0)), 0)</f>
        <v>9233.85</v>
      </c>
      <c r="Q298" s="1">
        <f>IF($H298&gt;J298, MIN($H298-J298, K298-J298)*
INDEX( '2018 commission structure'!$A$21:$I$24,
MATCH($E298,'2018 commission structure'!$A$21:$A$24, 0),
MATCH(Q$1,'2018 commission structure'!$A$21:$I$21, 0)), 0)</f>
        <v>0</v>
      </c>
      <c r="R298" s="1">
        <f>IF($H298&gt;K298, MIN($H298-K298, L298-K298)*
INDEX( '2018 commission structure'!$A$21:$I$24,
MATCH($E298,'2018 commission structure'!$A$21:$A$24, 0),
MATCH(R$1,'2018 commission structure'!$A$21:$I$21, 0)), 0)</f>
        <v>0</v>
      </c>
      <c r="S298" s="1">
        <f>IF($H298&gt;L298, ($H298-L298)*
INDEX( '2018 commission structure'!$A$21:$I$24,
MATCH($E298,'2018 commission structure'!$A$21:$A$24, 0),
MATCH(S$1,'2018 commission structure'!$A$21:$I$21, 0)), 0)</f>
        <v>0</v>
      </c>
      <c r="T298" s="1">
        <f t="shared" si="45"/>
        <v>59233.85</v>
      </c>
      <c r="U298" s="1">
        <f t="shared" si="46"/>
        <v>111898.85</v>
      </c>
      <c r="V298" s="16">
        <f t="shared" si="47"/>
        <v>5.0184519322584631</v>
      </c>
      <c r="W298" s="1">
        <f>MIN(H298,I298)*INDEX('2018 commission structure'!$A$15:$J$18,MATCH(Calculations!$E54,'2018 commission structure'!$A$15:$A$18,0),MATCH(Calculations!W$1,'2018 commission structure'!$A$15:$J$15,0))</f>
        <v>75000</v>
      </c>
      <c r="X298" s="1">
        <f>IF($H298&gt;I298,MIN($H298-I298,J298-I298))*INDEX('2018 commission structure'!$A$15:$J$18,MATCH(Calculations!$E54,'2018 commission structure'!$A$15:$A$18,0),MATCH(Calculations!X$1,'2018 commission structure'!$A$15:$J$15,0))</f>
        <v>13542.98</v>
      </c>
      <c r="Y298" s="1">
        <f>IF($H298&gt;J298,MIN($H298-J298,K298-J298)*INDEX('2018 commission structure'!$A$15:$J$18,MATCH(Calculations!$E54,'2018 commission structure'!$A$15:$A$18,0),MATCH(Calculations!Y$1,'2018 commission structure'!$A$15:$J$15,0)),0)</f>
        <v>0</v>
      </c>
      <c r="Z298" s="1">
        <f>IF($H298&gt;K298,MIN($H298-K298,L298-K298)*INDEX('2018 commission structure'!$A$15:$J$18,MATCH(Calculations!$E54,'2018 commission structure'!$A$15:$A$18,0),MATCH(Calculations!Z$1,'2018 commission structure'!$A$15:$J$15,0)),0)</f>
        <v>0</v>
      </c>
      <c r="AA298" s="1">
        <f>IF($H298&gt;L298,($H298-L298)*INDEX('2018 commission structure'!$A$15:$J$18,MATCH(Calculations!$E54,'2018 commission structure'!$A$15:$A$18,0),MATCH(Calculations!AA$1,'2018 commission structure'!$A$15:$J$15,0)),0)</f>
        <v>0</v>
      </c>
      <c r="AB298" s="1">
        <f t="shared" si="48"/>
        <v>88542.98</v>
      </c>
      <c r="AC298" s="1">
        <f t="shared" si="49"/>
        <v>141207.97999999998</v>
      </c>
    </row>
    <row r="299" spans="1:29" x14ac:dyDescent="0.3">
      <c r="A299" s="20">
        <v>813832926</v>
      </c>
      <c r="B299" s="1" t="s">
        <v>1014</v>
      </c>
      <c r="C299" s="1" t="s">
        <v>1013</v>
      </c>
      <c r="D299" s="1" t="s">
        <v>23254</v>
      </c>
      <c r="E299" s="1" t="s">
        <v>0</v>
      </c>
      <c r="F299" s="1">
        <v>62260</v>
      </c>
      <c r="G299" s="2">
        <v>19</v>
      </c>
      <c r="H299" s="1">
        <f>SUMIF('deals_closed '!D:D,A299,'deals_closed '!C:C)</f>
        <v>674298</v>
      </c>
      <c r="I299" s="1">
        <f>VLOOKUP(E299,'2018 commission structure'!$A$21:$I$24,9,FALSE)</f>
        <v>600000</v>
      </c>
      <c r="J299" s="1">
        <f t="shared" si="40"/>
        <v>750000</v>
      </c>
      <c r="K299" s="1">
        <f t="shared" si="41"/>
        <v>900000</v>
      </c>
      <c r="L299" s="1">
        <f t="shared" si="42"/>
        <v>1200000</v>
      </c>
      <c r="M299" s="16">
        <f t="shared" si="43"/>
        <v>1.1238300000000001</v>
      </c>
      <c r="N299" s="1" t="str">
        <f t="shared" si="44"/>
        <v>100-125%</v>
      </c>
      <c r="O299" s="1">
        <f>MIN($I299, $H299)*INDEX( '2018 commission structure'!$A$21:$I$24,
MATCH($E299,'2018 commission structure'!$A$21:$A$24,0),MATCH(O$1,'2018 commission structure'!$A$21:$I$21,0))</f>
        <v>78000</v>
      </c>
      <c r="P299" s="1">
        <f>IF($H299&gt;$I299, MIN($H299-$I299, J299-$I299)*
INDEX( '2018 commission structure'!$A$21:$I$24,
MATCH($E299,'2018 commission structure'!$A$21:$A$24, 0),
MATCH(P$1,'2018 commission structure'!$A$21:$I$21, 0)), 0)</f>
        <v>12630.660000000002</v>
      </c>
      <c r="Q299" s="1">
        <f>IF($H299&gt;J299, MIN($H299-J299, K299-J299)*
INDEX( '2018 commission structure'!$A$21:$I$24,
MATCH($E299,'2018 commission structure'!$A$21:$A$24, 0),
MATCH(Q$1,'2018 commission structure'!$A$21:$I$21, 0)), 0)</f>
        <v>0</v>
      </c>
      <c r="R299" s="1">
        <f>IF($H299&gt;K299, MIN($H299-K299, L299-K299)*
INDEX( '2018 commission structure'!$A$21:$I$24,
MATCH($E299,'2018 commission structure'!$A$21:$A$24, 0),
MATCH(R$1,'2018 commission structure'!$A$21:$I$21, 0)), 0)</f>
        <v>0</v>
      </c>
      <c r="S299" s="1">
        <f>IF($H299&gt;L299, ($H299-L299)*
INDEX( '2018 commission structure'!$A$21:$I$24,
MATCH($E299,'2018 commission structure'!$A$21:$A$24, 0),
MATCH(S$1,'2018 commission structure'!$A$21:$I$21, 0)), 0)</f>
        <v>0</v>
      </c>
      <c r="T299" s="1">
        <f t="shared" si="45"/>
        <v>90630.66</v>
      </c>
      <c r="U299" s="1">
        <f t="shared" si="46"/>
        <v>152890.66</v>
      </c>
      <c r="V299" s="16">
        <f t="shared" si="47"/>
        <v>4.4103282698890824</v>
      </c>
      <c r="W299" s="1">
        <f>MIN(H299,I299)*INDEX('2018 commission structure'!$A$15:$J$18,MATCH(Calculations!$E484,'2018 commission structure'!$A$15:$A$18,0),MATCH(Calculations!W$1,'2018 commission structure'!$A$15:$J$15,0))</f>
        <v>90000</v>
      </c>
      <c r="X299" s="1">
        <f>IF($H299&gt;I299,MIN($H299-I299,J299-I299))*INDEX('2018 commission structure'!$A$15:$J$18,MATCH(Calculations!$E484,'2018 commission structure'!$A$15:$A$18,0),MATCH(Calculations!X$1,'2018 commission structure'!$A$15:$J$15,0))</f>
        <v>16345.56</v>
      </c>
      <c r="Y299" s="1">
        <f>IF($H299&gt;J299,MIN($H299-J299,K299-J299)*INDEX('2018 commission structure'!$A$15:$J$18,MATCH(Calculations!$E484,'2018 commission structure'!$A$15:$A$18,0),MATCH(Calculations!Y$1,'2018 commission structure'!$A$15:$J$15,0)),0)</f>
        <v>0</v>
      </c>
      <c r="Z299" s="1">
        <f>IF($H299&gt;K299,MIN($H299-K299,L299-K299)*INDEX('2018 commission structure'!$A$15:$J$18,MATCH(Calculations!$E484,'2018 commission structure'!$A$15:$A$18,0),MATCH(Calculations!Z$1,'2018 commission structure'!$A$15:$J$15,0)),0)</f>
        <v>0</v>
      </c>
      <c r="AA299" s="1">
        <f>IF($H299&gt;L299,($H299-L299)*INDEX('2018 commission structure'!$A$15:$J$18,MATCH(Calculations!$E484,'2018 commission structure'!$A$15:$A$18,0),MATCH(Calculations!AA$1,'2018 commission structure'!$A$15:$J$15,0)),0)</f>
        <v>0</v>
      </c>
      <c r="AB299" s="1">
        <f t="shared" si="48"/>
        <v>106345.56</v>
      </c>
      <c r="AC299" s="1">
        <f t="shared" si="49"/>
        <v>168605.56</v>
      </c>
    </row>
    <row r="300" spans="1:29" x14ac:dyDescent="0.3">
      <c r="A300" s="20">
        <v>8238030943</v>
      </c>
      <c r="B300" s="1" t="s">
        <v>959</v>
      </c>
      <c r="C300" s="1" t="s">
        <v>225</v>
      </c>
      <c r="D300" s="1" t="s">
        <v>22511</v>
      </c>
      <c r="E300" s="1" t="s">
        <v>3</v>
      </c>
      <c r="F300" s="1">
        <v>118977</v>
      </c>
      <c r="G300" s="2">
        <v>23</v>
      </c>
      <c r="H300" s="1">
        <f>SUMIF('deals_closed '!D:D,A300,'deals_closed '!C:C)</f>
        <v>842895</v>
      </c>
      <c r="I300" s="1">
        <f>VLOOKUP(E300,'2018 commission structure'!$A$21:$I$24,9,FALSE)</f>
        <v>750000</v>
      </c>
      <c r="J300" s="1">
        <f t="shared" si="40"/>
        <v>937500</v>
      </c>
      <c r="K300" s="1">
        <f t="shared" si="41"/>
        <v>1125000</v>
      </c>
      <c r="L300" s="1">
        <f t="shared" si="42"/>
        <v>1500000</v>
      </c>
      <c r="M300" s="16">
        <f t="shared" si="43"/>
        <v>1.1238600000000001</v>
      </c>
      <c r="N300" s="1" t="str">
        <f t="shared" si="44"/>
        <v>100-125%</v>
      </c>
      <c r="O300" s="1">
        <f>MIN($I300, $H300)*INDEX( '2018 commission structure'!$A$21:$I$24,
MATCH($E300,'2018 commission structure'!$A$21:$A$24,0),MATCH(O$1,'2018 commission structure'!$A$21:$I$21,0))</f>
        <v>112500</v>
      </c>
      <c r="P300" s="1">
        <f>IF($H300&gt;$I300, MIN($H300-$I300, J300-$I300)*
INDEX( '2018 commission structure'!$A$21:$I$24,
MATCH($E300,'2018 commission structure'!$A$21:$A$24, 0),
MATCH(P$1,'2018 commission structure'!$A$21:$I$21, 0)), 0)</f>
        <v>17650.05</v>
      </c>
      <c r="Q300" s="1">
        <f>IF($H300&gt;J300, MIN($H300-J300, K300-J300)*
INDEX( '2018 commission structure'!$A$21:$I$24,
MATCH($E300,'2018 commission structure'!$A$21:$A$24, 0),
MATCH(Q$1,'2018 commission structure'!$A$21:$I$21, 0)), 0)</f>
        <v>0</v>
      </c>
      <c r="R300" s="1">
        <f>IF($H300&gt;K300, MIN($H300-K300, L300-K300)*
INDEX( '2018 commission structure'!$A$21:$I$24,
MATCH($E300,'2018 commission structure'!$A$21:$A$24, 0),
MATCH(R$1,'2018 commission structure'!$A$21:$I$21, 0)), 0)</f>
        <v>0</v>
      </c>
      <c r="S300" s="1">
        <f>IF($H300&gt;L300, ($H300-L300)*
INDEX( '2018 commission structure'!$A$21:$I$24,
MATCH($E300,'2018 commission structure'!$A$21:$A$24, 0),
MATCH(S$1,'2018 commission structure'!$A$21:$I$21, 0)), 0)</f>
        <v>0</v>
      </c>
      <c r="T300" s="1">
        <f t="shared" si="45"/>
        <v>130150.05</v>
      </c>
      <c r="U300" s="1">
        <f t="shared" si="46"/>
        <v>249127.05</v>
      </c>
      <c r="V300" s="16">
        <f t="shared" si="47"/>
        <v>3.3833941356428379</v>
      </c>
      <c r="W300" s="1">
        <f>MIN(H300,I300)*INDEX('2018 commission structure'!$A$15:$J$18,MATCH(Calculations!$E512,'2018 commission structure'!$A$15:$A$18,0),MATCH(Calculations!W$1,'2018 commission structure'!$A$15:$J$15,0))</f>
        <v>90000</v>
      </c>
      <c r="X300" s="1">
        <f>IF($H300&gt;I300,MIN($H300-I300,J300-I300))*INDEX('2018 commission structure'!$A$15:$J$18,MATCH(Calculations!$E512,'2018 commission structure'!$A$15:$A$18,0),MATCH(Calculations!X$1,'2018 commission structure'!$A$15:$J$15,0))</f>
        <v>15792.150000000001</v>
      </c>
      <c r="Y300" s="1">
        <f>IF($H300&gt;J300,MIN($H300-J300,K300-J300)*INDEX('2018 commission structure'!$A$15:$J$18,MATCH(Calculations!$E512,'2018 commission structure'!$A$15:$A$18,0),MATCH(Calculations!Y$1,'2018 commission structure'!$A$15:$J$15,0)),0)</f>
        <v>0</v>
      </c>
      <c r="Z300" s="1">
        <f>IF($H300&gt;K300,MIN($H300-K300,L300-K300)*INDEX('2018 commission structure'!$A$15:$J$18,MATCH(Calculations!$E512,'2018 commission structure'!$A$15:$A$18,0),MATCH(Calculations!Z$1,'2018 commission structure'!$A$15:$J$15,0)),0)</f>
        <v>0</v>
      </c>
      <c r="AA300" s="1">
        <f>IF($H300&gt;L300,($H300-L300)*INDEX('2018 commission structure'!$A$15:$J$18,MATCH(Calculations!$E512,'2018 commission structure'!$A$15:$A$18,0),MATCH(Calculations!AA$1,'2018 commission structure'!$A$15:$J$15,0)),0)</f>
        <v>0</v>
      </c>
      <c r="AB300" s="1">
        <f t="shared" si="48"/>
        <v>105792.15</v>
      </c>
      <c r="AC300" s="1">
        <f t="shared" si="49"/>
        <v>224769.15</v>
      </c>
    </row>
    <row r="301" spans="1:29" x14ac:dyDescent="0.3">
      <c r="A301" s="20">
        <v>6854809452</v>
      </c>
      <c r="B301" s="1" t="s">
        <v>560</v>
      </c>
      <c r="C301" s="1" t="s">
        <v>559</v>
      </c>
      <c r="D301" s="1" t="s">
        <v>22654</v>
      </c>
      <c r="E301" s="1" t="s">
        <v>3</v>
      </c>
      <c r="F301" s="1">
        <v>88836</v>
      </c>
      <c r="G301" s="2">
        <v>24</v>
      </c>
      <c r="H301" s="1">
        <f>SUMIF('deals_closed '!D:D,A301,'deals_closed '!C:C)</f>
        <v>843239</v>
      </c>
      <c r="I301" s="1">
        <f>VLOOKUP(E301,'2018 commission structure'!$A$21:$I$24,9,FALSE)</f>
        <v>750000</v>
      </c>
      <c r="J301" s="1">
        <f t="shared" si="40"/>
        <v>937500</v>
      </c>
      <c r="K301" s="1">
        <f t="shared" si="41"/>
        <v>1125000</v>
      </c>
      <c r="L301" s="1">
        <f t="shared" si="42"/>
        <v>1500000</v>
      </c>
      <c r="M301" s="16">
        <f t="shared" si="43"/>
        <v>1.1243186666666667</v>
      </c>
      <c r="N301" s="1" t="str">
        <f t="shared" si="44"/>
        <v>100-125%</v>
      </c>
      <c r="O301" s="1">
        <f>MIN($I301, $H301)*INDEX( '2018 commission structure'!$A$21:$I$24,
MATCH($E301,'2018 commission structure'!$A$21:$A$24,0),MATCH(O$1,'2018 commission structure'!$A$21:$I$21,0))</f>
        <v>112500</v>
      </c>
      <c r="P301" s="1">
        <f>IF($H301&gt;$I301, MIN($H301-$I301, J301-$I301)*
INDEX( '2018 commission structure'!$A$21:$I$24,
MATCH($E301,'2018 commission structure'!$A$21:$A$24, 0),
MATCH(P$1,'2018 commission structure'!$A$21:$I$21, 0)), 0)</f>
        <v>17715.41</v>
      </c>
      <c r="Q301" s="1">
        <f>IF($H301&gt;J301, MIN($H301-J301, K301-J301)*
INDEX( '2018 commission structure'!$A$21:$I$24,
MATCH($E301,'2018 commission structure'!$A$21:$A$24, 0),
MATCH(Q$1,'2018 commission structure'!$A$21:$I$21, 0)), 0)</f>
        <v>0</v>
      </c>
      <c r="R301" s="1">
        <f>IF($H301&gt;K301, MIN($H301-K301, L301-K301)*
INDEX( '2018 commission structure'!$A$21:$I$24,
MATCH($E301,'2018 commission structure'!$A$21:$A$24, 0),
MATCH(R$1,'2018 commission structure'!$A$21:$I$21, 0)), 0)</f>
        <v>0</v>
      </c>
      <c r="S301" s="1">
        <f>IF($H301&gt;L301, ($H301-L301)*
INDEX( '2018 commission structure'!$A$21:$I$24,
MATCH($E301,'2018 commission structure'!$A$21:$A$24, 0),
MATCH(S$1,'2018 commission structure'!$A$21:$I$21, 0)), 0)</f>
        <v>0</v>
      </c>
      <c r="T301" s="1">
        <f t="shared" si="45"/>
        <v>130215.41</v>
      </c>
      <c r="U301" s="1">
        <f t="shared" si="46"/>
        <v>219051.41</v>
      </c>
      <c r="V301" s="16">
        <f t="shared" si="47"/>
        <v>3.8495027263234691</v>
      </c>
      <c r="W301" s="1">
        <f>MIN(H301,I301)*INDEX('2018 commission structure'!$A$15:$J$18,MATCH(Calculations!$E718,'2018 commission structure'!$A$15:$A$18,0),MATCH(Calculations!W$1,'2018 commission structure'!$A$15:$J$15,0))</f>
        <v>90000</v>
      </c>
      <c r="X301" s="1">
        <f>IF($H301&gt;I301,MIN($H301-I301,J301-I301))*INDEX('2018 commission structure'!$A$15:$J$18,MATCH(Calculations!$E718,'2018 commission structure'!$A$15:$A$18,0),MATCH(Calculations!X$1,'2018 commission structure'!$A$15:$J$15,0))</f>
        <v>15850.630000000001</v>
      </c>
      <c r="Y301" s="1">
        <f>IF($H301&gt;J301,MIN($H301-J301,K301-J301)*INDEX('2018 commission structure'!$A$15:$J$18,MATCH(Calculations!$E718,'2018 commission structure'!$A$15:$A$18,0),MATCH(Calculations!Y$1,'2018 commission structure'!$A$15:$J$15,0)),0)</f>
        <v>0</v>
      </c>
      <c r="Z301" s="1">
        <f>IF($H301&gt;K301,MIN($H301-K301,L301-K301)*INDEX('2018 commission structure'!$A$15:$J$18,MATCH(Calculations!$E718,'2018 commission structure'!$A$15:$A$18,0),MATCH(Calculations!Z$1,'2018 commission structure'!$A$15:$J$15,0)),0)</f>
        <v>0</v>
      </c>
      <c r="AA301" s="1">
        <f>IF($H301&gt;L301,($H301-L301)*INDEX('2018 commission structure'!$A$15:$J$18,MATCH(Calculations!$E718,'2018 commission structure'!$A$15:$A$18,0),MATCH(Calculations!AA$1,'2018 commission structure'!$A$15:$J$15,0)),0)</f>
        <v>0</v>
      </c>
      <c r="AB301" s="1">
        <f t="shared" si="48"/>
        <v>105850.63</v>
      </c>
      <c r="AC301" s="1">
        <f t="shared" si="49"/>
        <v>194686.63</v>
      </c>
    </row>
    <row r="302" spans="1:29" x14ac:dyDescent="0.3">
      <c r="A302" s="20">
        <v>9726268931</v>
      </c>
      <c r="B302" s="1" t="s">
        <v>678</v>
      </c>
      <c r="C302" s="1" t="s">
        <v>677</v>
      </c>
      <c r="D302" s="1" t="s">
        <v>22352</v>
      </c>
      <c r="E302" s="1" t="s">
        <v>0</v>
      </c>
      <c r="F302" s="1">
        <v>66956</v>
      </c>
      <c r="G302" s="2">
        <v>19</v>
      </c>
      <c r="H302" s="1">
        <f>SUMIF('deals_closed '!D:D,A302,'deals_closed '!C:C)</f>
        <v>676097</v>
      </c>
      <c r="I302" s="1">
        <f>VLOOKUP(E302,'2018 commission structure'!$A$21:$I$24,9,FALSE)</f>
        <v>600000</v>
      </c>
      <c r="J302" s="1">
        <f t="shared" si="40"/>
        <v>750000</v>
      </c>
      <c r="K302" s="1">
        <f t="shared" si="41"/>
        <v>900000</v>
      </c>
      <c r="L302" s="1">
        <f t="shared" si="42"/>
        <v>1200000</v>
      </c>
      <c r="M302" s="16">
        <f t="shared" si="43"/>
        <v>1.1268283333333333</v>
      </c>
      <c r="N302" s="1" t="str">
        <f t="shared" si="44"/>
        <v>100-125%</v>
      </c>
      <c r="O302" s="1">
        <f>MIN($I302, $H302)*INDEX( '2018 commission structure'!$A$21:$I$24,
MATCH($E302,'2018 commission structure'!$A$21:$A$24,0),MATCH(O$1,'2018 commission structure'!$A$21:$I$21,0))</f>
        <v>78000</v>
      </c>
      <c r="P302" s="1">
        <f>IF($H302&gt;$I302, MIN($H302-$I302, J302-$I302)*
INDEX( '2018 commission structure'!$A$21:$I$24,
MATCH($E302,'2018 commission structure'!$A$21:$A$24, 0),
MATCH(P$1,'2018 commission structure'!$A$21:$I$21, 0)), 0)</f>
        <v>12936.490000000002</v>
      </c>
      <c r="Q302" s="1">
        <f>IF($H302&gt;J302, MIN($H302-J302, K302-J302)*
INDEX( '2018 commission structure'!$A$21:$I$24,
MATCH($E302,'2018 commission structure'!$A$21:$A$24, 0),
MATCH(Q$1,'2018 commission structure'!$A$21:$I$21, 0)), 0)</f>
        <v>0</v>
      </c>
      <c r="R302" s="1">
        <f>IF($H302&gt;K302, MIN($H302-K302, L302-K302)*
INDEX( '2018 commission structure'!$A$21:$I$24,
MATCH($E302,'2018 commission structure'!$A$21:$A$24, 0),
MATCH(R$1,'2018 commission structure'!$A$21:$I$21, 0)), 0)</f>
        <v>0</v>
      </c>
      <c r="S302" s="1">
        <f>IF($H302&gt;L302, ($H302-L302)*
INDEX( '2018 commission structure'!$A$21:$I$24,
MATCH($E302,'2018 commission structure'!$A$21:$A$24, 0),
MATCH(S$1,'2018 commission structure'!$A$21:$I$21, 0)), 0)</f>
        <v>0</v>
      </c>
      <c r="T302" s="1">
        <f t="shared" si="45"/>
        <v>90936.49</v>
      </c>
      <c r="U302" s="1">
        <f t="shared" si="46"/>
        <v>157892.49</v>
      </c>
      <c r="V302" s="16">
        <f t="shared" si="47"/>
        <v>4.28200859964904</v>
      </c>
      <c r="W302" s="1">
        <f>MIN(H302,I302)*INDEX('2018 commission structure'!$A$15:$J$18,MATCH(Calculations!$E658,'2018 commission structure'!$A$15:$A$18,0),MATCH(Calculations!W$1,'2018 commission structure'!$A$15:$J$15,0))</f>
        <v>72000</v>
      </c>
      <c r="X302" s="1">
        <f>IF($H302&gt;I302,MIN($H302-I302,J302-I302))*INDEX('2018 commission structure'!$A$15:$J$18,MATCH(Calculations!$E658,'2018 commission structure'!$A$15:$A$18,0),MATCH(Calculations!X$1,'2018 commission structure'!$A$15:$J$15,0))</f>
        <v>12936.490000000002</v>
      </c>
      <c r="Y302" s="1">
        <f>IF($H302&gt;J302,MIN($H302-J302,K302-J302)*INDEX('2018 commission structure'!$A$15:$J$18,MATCH(Calculations!$E658,'2018 commission structure'!$A$15:$A$18,0),MATCH(Calculations!Y$1,'2018 commission structure'!$A$15:$J$15,0)),0)</f>
        <v>0</v>
      </c>
      <c r="Z302" s="1">
        <f>IF($H302&gt;K302,MIN($H302-K302,L302-K302)*INDEX('2018 commission structure'!$A$15:$J$18,MATCH(Calculations!$E658,'2018 commission structure'!$A$15:$A$18,0),MATCH(Calculations!Z$1,'2018 commission structure'!$A$15:$J$15,0)),0)</f>
        <v>0</v>
      </c>
      <c r="AA302" s="1">
        <f>IF($H302&gt;L302,($H302-L302)*INDEX('2018 commission structure'!$A$15:$J$18,MATCH(Calculations!$E658,'2018 commission structure'!$A$15:$A$18,0),MATCH(Calculations!AA$1,'2018 commission structure'!$A$15:$J$15,0)),0)</f>
        <v>0</v>
      </c>
      <c r="AB302" s="1">
        <f t="shared" si="48"/>
        <v>84936.49</v>
      </c>
      <c r="AC302" s="1">
        <f t="shared" si="49"/>
        <v>151892.49</v>
      </c>
    </row>
    <row r="303" spans="1:29" x14ac:dyDescent="0.3">
      <c r="A303" s="20">
        <v>1028388519</v>
      </c>
      <c r="B303" s="1" t="s">
        <v>818</v>
      </c>
      <c r="C303" s="1" t="s">
        <v>817</v>
      </c>
      <c r="D303" s="1" t="s">
        <v>23184</v>
      </c>
      <c r="E303" s="1" t="s">
        <v>12</v>
      </c>
      <c r="F303" s="1">
        <v>35149</v>
      </c>
      <c r="G303" s="2">
        <v>17</v>
      </c>
      <c r="H303" s="1">
        <f>SUMIF('deals_closed '!D:D,A303,'deals_closed '!C:C)</f>
        <v>563706</v>
      </c>
      <c r="I303" s="1">
        <f>VLOOKUP(E303,'2018 commission structure'!$A$21:$I$24,9,FALSE)</f>
        <v>500000</v>
      </c>
      <c r="J303" s="1">
        <f t="shared" si="40"/>
        <v>625000</v>
      </c>
      <c r="K303" s="1">
        <f t="shared" si="41"/>
        <v>750000</v>
      </c>
      <c r="L303" s="1">
        <f t="shared" si="42"/>
        <v>1000000</v>
      </c>
      <c r="M303" s="16">
        <f t="shared" si="43"/>
        <v>1.1274120000000001</v>
      </c>
      <c r="N303" s="1" t="str">
        <f t="shared" si="44"/>
        <v>100-125%</v>
      </c>
      <c r="O303" s="1">
        <f>MIN($I303, $H303)*INDEX( '2018 commission structure'!$A$21:$I$24,
MATCH($E303,'2018 commission structure'!$A$21:$A$24,0),MATCH(O$1,'2018 commission structure'!$A$21:$I$21,0))</f>
        <v>50000</v>
      </c>
      <c r="P303" s="1">
        <f>IF($H303&gt;$I303, MIN($H303-$I303, J303-$I303)*
INDEX( '2018 commission structure'!$A$21:$I$24,
MATCH($E303,'2018 commission structure'!$A$21:$A$24, 0),
MATCH(P$1,'2018 commission structure'!$A$21:$I$21, 0)), 0)</f>
        <v>9555.9</v>
      </c>
      <c r="Q303" s="1">
        <f>IF($H303&gt;J303, MIN($H303-J303, K303-J303)*
INDEX( '2018 commission structure'!$A$21:$I$24,
MATCH($E303,'2018 commission structure'!$A$21:$A$24, 0),
MATCH(Q$1,'2018 commission structure'!$A$21:$I$21, 0)), 0)</f>
        <v>0</v>
      </c>
      <c r="R303" s="1">
        <f>IF($H303&gt;K303, MIN($H303-K303, L303-K303)*
INDEX( '2018 commission structure'!$A$21:$I$24,
MATCH($E303,'2018 commission structure'!$A$21:$A$24, 0),
MATCH(R$1,'2018 commission structure'!$A$21:$I$21, 0)), 0)</f>
        <v>0</v>
      </c>
      <c r="S303" s="1">
        <f>IF($H303&gt;L303, ($H303-L303)*
INDEX( '2018 commission structure'!$A$21:$I$24,
MATCH($E303,'2018 commission structure'!$A$21:$A$24, 0),
MATCH(S$1,'2018 commission structure'!$A$21:$I$21, 0)), 0)</f>
        <v>0</v>
      </c>
      <c r="T303" s="1">
        <f t="shared" si="45"/>
        <v>59555.9</v>
      </c>
      <c r="U303" s="1">
        <f t="shared" si="46"/>
        <v>94704.9</v>
      </c>
      <c r="V303" s="16">
        <f t="shared" si="47"/>
        <v>5.9522368958733924</v>
      </c>
      <c r="W303" s="1">
        <f>MIN(H303,I303)*INDEX('2018 commission structure'!$A$15:$J$18,MATCH(Calculations!$E585,'2018 commission structure'!$A$15:$A$18,0),MATCH(Calculations!W$1,'2018 commission structure'!$A$15:$J$15,0))</f>
        <v>75000</v>
      </c>
      <c r="X303" s="1">
        <f>IF($H303&gt;I303,MIN($H303-I303,J303-I303))*INDEX('2018 commission structure'!$A$15:$J$18,MATCH(Calculations!$E585,'2018 commission structure'!$A$15:$A$18,0),MATCH(Calculations!X$1,'2018 commission structure'!$A$15:$J$15,0))</f>
        <v>14015.32</v>
      </c>
      <c r="Y303" s="1">
        <f>IF($H303&gt;J303,MIN($H303-J303,K303-J303)*INDEX('2018 commission structure'!$A$15:$J$18,MATCH(Calculations!$E585,'2018 commission structure'!$A$15:$A$18,0),MATCH(Calculations!Y$1,'2018 commission structure'!$A$15:$J$15,0)),0)</f>
        <v>0</v>
      </c>
      <c r="Z303" s="1">
        <f>IF($H303&gt;K303,MIN($H303-K303,L303-K303)*INDEX('2018 commission structure'!$A$15:$J$18,MATCH(Calculations!$E585,'2018 commission structure'!$A$15:$A$18,0),MATCH(Calculations!Z$1,'2018 commission structure'!$A$15:$J$15,0)),0)</f>
        <v>0</v>
      </c>
      <c r="AA303" s="1">
        <f>IF($H303&gt;L303,($H303-L303)*INDEX('2018 commission structure'!$A$15:$J$18,MATCH(Calculations!$E585,'2018 commission structure'!$A$15:$A$18,0),MATCH(Calculations!AA$1,'2018 commission structure'!$A$15:$J$15,0)),0)</f>
        <v>0</v>
      </c>
      <c r="AB303" s="1">
        <f t="shared" si="48"/>
        <v>89015.32</v>
      </c>
      <c r="AC303" s="1">
        <f t="shared" si="49"/>
        <v>124164.32</v>
      </c>
    </row>
    <row r="304" spans="1:29" x14ac:dyDescent="0.3">
      <c r="A304" s="20">
        <v>813371287</v>
      </c>
      <c r="B304" s="1" t="s">
        <v>1517</v>
      </c>
      <c r="C304" s="1" t="s">
        <v>1516</v>
      </c>
      <c r="D304" s="1" t="s">
        <v>22589</v>
      </c>
      <c r="E304" s="1" t="s">
        <v>12</v>
      </c>
      <c r="F304" s="1">
        <v>55320</v>
      </c>
      <c r="G304" s="2">
        <v>19</v>
      </c>
      <c r="H304" s="1">
        <f>SUMIF('deals_closed '!D:D,A304,'deals_closed '!C:C)</f>
        <v>563960</v>
      </c>
      <c r="I304" s="1">
        <f>VLOOKUP(E304,'2018 commission structure'!$A$21:$I$24,9,FALSE)</f>
        <v>500000</v>
      </c>
      <c r="J304" s="1">
        <f t="shared" si="40"/>
        <v>625000</v>
      </c>
      <c r="K304" s="1">
        <f t="shared" si="41"/>
        <v>750000</v>
      </c>
      <c r="L304" s="1">
        <f t="shared" si="42"/>
        <v>1000000</v>
      </c>
      <c r="M304" s="16">
        <f t="shared" si="43"/>
        <v>1.12792</v>
      </c>
      <c r="N304" s="1" t="str">
        <f t="shared" si="44"/>
        <v>100-125%</v>
      </c>
      <c r="O304" s="1">
        <f>MIN($I304, $H304)*INDEX( '2018 commission structure'!$A$21:$I$24,
MATCH($E304,'2018 commission structure'!$A$21:$A$24,0),MATCH(O$1,'2018 commission structure'!$A$21:$I$21,0))</f>
        <v>50000</v>
      </c>
      <c r="P304" s="1">
        <f>IF($H304&gt;$I304, MIN($H304-$I304, J304-$I304)*
INDEX( '2018 commission structure'!$A$21:$I$24,
MATCH($E304,'2018 commission structure'!$A$21:$A$24, 0),
MATCH(P$1,'2018 commission structure'!$A$21:$I$21, 0)), 0)</f>
        <v>9594</v>
      </c>
      <c r="Q304" s="1">
        <f>IF($H304&gt;J304, MIN($H304-J304, K304-J304)*
INDEX( '2018 commission structure'!$A$21:$I$24,
MATCH($E304,'2018 commission structure'!$A$21:$A$24, 0),
MATCH(Q$1,'2018 commission structure'!$A$21:$I$21, 0)), 0)</f>
        <v>0</v>
      </c>
      <c r="R304" s="1">
        <f>IF($H304&gt;K304, MIN($H304-K304, L304-K304)*
INDEX( '2018 commission structure'!$A$21:$I$24,
MATCH($E304,'2018 commission structure'!$A$21:$A$24, 0),
MATCH(R$1,'2018 commission structure'!$A$21:$I$21, 0)), 0)</f>
        <v>0</v>
      </c>
      <c r="S304" s="1">
        <f>IF($H304&gt;L304, ($H304-L304)*
INDEX( '2018 commission structure'!$A$21:$I$24,
MATCH($E304,'2018 commission structure'!$A$21:$A$24, 0),
MATCH(S$1,'2018 commission structure'!$A$21:$I$21, 0)), 0)</f>
        <v>0</v>
      </c>
      <c r="T304" s="1">
        <f t="shared" si="45"/>
        <v>59594</v>
      </c>
      <c r="U304" s="1">
        <f t="shared" si="46"/>
        <v>114914</v>
      </c>
      <c r="V304" s="16">
        <f t="shared" si="47"/>
        <v>4.9076700837147778</v>
      </c>
      <c r="W304" s="1">
        <f>MIN(H304,I304)*INDEX('2018 commission structure'!$A$15:$J$18,MATCH(Calculations!$E219,'2018 commission structure'!$A$15:$A$18,0),MATCH(Calculations!W$1,'2018 commission structure'!$A$15:$J$15,0))</f>
        <v>75000</v>
      </c>
      <c r="X304" s="1">
        <f>IF($H304&gt;I304,MIN($H304-I304,J304-I304))*INDEX('2018 commission structure'!$A$15:$J$18,MATCH(Calculations!$E219,'2018 commission structure'!$A$15:$A$18,0),MATCH(Calculations!X$1,'2018 commission structure'!$A$15:$J$15,0))</f>
        <v>11512.8</v>
      </c>
      <c r="Y304" s="1">
        <f>IF($H304&gt;J304,MIN($H304-J304,K304-J304)*INDEX('2018 commission structure'!$A$15:$J$18,MATCH(Calculations!$E219,'2018 commission structure'!$A$15:$A$18,0),MATCH(Calculations!Y$1,'2018 commission structure'!$A$15:$J$15,0)),0)</f>
        <v>0</v>
      </c>
      <c r="Z304" s="1">
        <f>IF($H304&gt;K304,MIN($H304-K304,L304-K304)*INDEX('2018 commission structure'!$A$15:$J$18,MATCH(Calculations!$E219,'2018 commission structure'!$A$15:$A$18,0),MATCH(Calculations!Z$1,'2018 commission structure'!$A$15:$J$15,0)),0)</f>
        <v>0</v>
      </c>
      <c r="AA304" s="1">
        <f>IF($H304&gt;L304,($H304-L304)*INDEX('2018 commission structure'!$A$15:$J$18,MATCH(Calculations!$E219,'2018 commission structure'!$A$15:$A$18,0),MATCH(Calculations!AA$1,'2018 commission structure'!$A$15:$J$15,0)),0)</f>
        <v>0</v>
      </c>
      <c r="AB304" s="1">
        <f t="shared" si="48"/>
        <v>86512.8</v>
      </c>
      <c r="AC304" s="1">
        <f t="shared" si="49"/>
        <v>141832.79999999999</v>
      </c>
    </row>
    <row r="305" spans="1:29" x14ac:dyDescent="0.3">
      <c r="A305" s="20">
        <v>5134745579</v>
      </c>
      <c r="B305" s="1" t="s">
        <v>1480</v>
      </c>
      <c r="C305" s="1" t="s">
        <v>1479</v>
      </c>
      <c r="D305" s="1" t="s">
        <v>22818</v>
      </c>
      <c r="E305" s="1" t="s">
        <v>3</v>
      </c>
      <c r="F305" s="1">
        <v>84060</v>
      </c>
      <c r="G305" s="2">
        <v>19</v>
      </c>
      <c r="H305" s="1">
        <f>SUMIF('deals_closed '!D:D,A305,'deals_closed '!C:C)</f>
        <v>540162</v>
      </c>
      <c r="I305" s="1">
        <f>VLOOKUP(E305,'2018 commission structure'!$A$21:$I$24,9,FALSE)</f>
        <v>750000</v>
      </c>
      <c r="J305" s="1">
        <f t="shared" si="40"/>
        <v>937500</v>
      </c>
      <c r="K305" s="1">
        <f t="shared" si="41"/>
        <v>1125000</v>
      </c>
      <c r="L305" s="1">
        <f t="shared" si="42"/>
        <v>1500000</v>
      </c>
      <c r="M305" s="16">
        <f t="shared" si="43"/>
        <v>0.72021599999999997</v>
      </c>
      <c r="N305" s="1" t="str">
        <f t="shared" si="44"/>
        <v>0-100%</v>
      </c>
      <c r="O305" s="1">
        <f>MIN($I305, $H305)*INDEX( '2018 commission structure'!$A$21:$I$24,
MATCH($E305,'2018 commission structure'!$A$21:$A$24,0),MATCH(O$1,'2018 commission structure'!$A$21:$I$21,0))</f>
        <v>81024.3</v>
      </c>
      <c r="P305" s="1">
        <f>IF($H305&gt;$I305, MIN($H305-$I305, J305-$I305)*
INDEX( '2018 commission structure'!$A$21:$I$24,
MATCH($E305,'2018 commission structure'!$A$21:$A$24, 0),
MATCH(P$1,'2018 commission structure'!$A$21:$I$21, 0)), 0)</f>
        <v>0</v>
      </c>
      <c r="Q305" s="1">
        <f>IF($H305&gt;J305, MIN($H305-J305, K305-J305)*
INDEX( '2018 commission structure'!$A$21:$I$24,
MATCH($E305,'2018 commission structure'!$A$21:$A$24, 0),
MATCH(Q$1,'2018 commission structure'!$A$21:$I$21, 0)), 0)</f>
        <v>0</v>
      </c>
      <c r="R305" s="1">
        <f>IF($H305&gt;K305, MIN($H305-K305, L305-K305)*
INDEX( '2018 commission structure'!$A$21:$I$24,
MATCH($E305,'2018 commission structure'!$A$21:$A$24, 0),
MATCH(R$1,'2018 commission structure'!$A$21:$I$21, 0)), 0)</f>
        <v>0</v>
      </c>
      <c r="S305" s="1">
        <f>IF($H305&gt;L305, ($H305-L305)*
INDEX( '2018 commission structure'!$A$21:$I$24,
MATCH($E305,'2018 commission structure'!$A$21:$A$24, 0),
MATCH(S$1,'2018 commission structure'!$A$21:$I$21, 0)), 0)</f>
        <v>0</v>
      </c>
      <c r="T305" s="1">
        <f t="shared" si="45"/>
        <v>81024.3</v>
      </c>
      <c r="U305" s="1">
        <f t="shared" si="46"/>
        <v>165084.29999999999</v>
      </c>
      <c r="V305" s="16">
        <f t="shared" si="47"/>
        <v>3.2720373772672509</v>
      </c>
      <c r="W305" s="1">
        <f>MIN(H305,I305)*INDEX('2018 commission structure'!$A$15:$J$18,MATCH(Calculations!$E239,'2018 commission structure'!$A$15:$A$18,0),MATCH(Calculations!W$1,'2018 commission structure'!$A$15:$J$15,0))</f>
        <v>64819.439999999995</v>
      </c>
      <c r="X305" s="1">
        <f>IF($H305&gt;I305,MIN($H305-I305,J305-I305))*INDEX('2018 commission structure'!$A$15:$J$18,MATCH(Calculations!$E239,'2018 commission structure'!$A$15:$A$18,0),MATCH(Calculations!X$1,'2018 commission structure'!$A$15:$J$15,0))</f>
        <v>0</v>
      </c>
      <c r="Y305" s="1">
        <f>IF($H305&gt;J305,MIN($H305-J305,K305-J305)*INDEX('2018 commission structure'!$A$15:$J$18,MATCH(Calculations!$E239,'2018 commission structure'!$A$15:$A$18,0),MATCH(Calculations!Y$1,'2018 commission structure'!$A$15:$J$15,0)),0)</f>
        <v>0</v>
      </c>
      <c r="Z305" s="1">
        <f>IF($H305&gt;K305,MIN($H305-K305,L305-K305)*INDEX('2018 commission structure'!$A$15:$J$18,MATCH(Calculations!$E239,'2018 commission structure'!$A$15:$A$18,0),MATCH(Calculations!Z$1,'2018 commission structure'!$A$15:$J$15,0)),0)</f>
        <v>0</v>
      </c>
      <c r="AA305" s="1">
        <f>IF($H305&gt;L305,($H305-L305)*INDEX('2018 commission structure'!$A$15:$J$18,MATCH(Calculations!$E239,'2018 commission structure'!$A$15:$A$18,0),MATCH(Calculations!AA$1,'2018 commission structure'!$A$15:$J$15,0)),0)</f>
        <v>0</v>
      </c>
      <c r="AB305" s="1">
        <f t="shared" si="48"/>
        <v>64819.439999999995</v>
      </c>
      <c r="AC305" s="1">
        <f t="shared" si="49"/>
        <v>148879.44</v>
      </c>
    </row>
    <row r="306" spans="1:29" x14ac:dyDescent="0.3">
      <c r="A306" s="20">
        <v>6019132307</v>
      </c>
      <c r="B306" s="1" t="s">
        <v>467</v>
      </c>
      <c r="C306" s="1" t="s">
        <v>466</v>
      </c>
      <c r="D306" s="1" t="s">
        <v>22735</v>
      </c>
      <c r="E306" s="1" t="s">
        <v>0</v>
      </c>
      <c r="F306" s="1">
        <v>72064</v>
      </c>
      <c r="G306" s="2">
        <v>19</v>
      </c>
      <c r="H306" s="1">
        <f>SUMIF('deals_closed '!D:D,A306,'deals_closed '!C:C)</f>
        <v>677458</v>
      </c>
      <c r="I306" s="1">
        <f>VLOOKUP(E306,'2018 commission structure'!$A$21:$I$24,9,FALSE)</f>
        <v>600000</v>
      </c>
      <c r="J306" s="1">
        <f t="shared" si="40"/>
        <v>750000</v>
      </c>
      <c r="K306" s="1">
        <f t="shared" si="41"/>
        <v>900000</v>
      </c>
      <c r="L306" s="1">
        <f t="shared" si="42"/>
        <v>1200000</v>
      </c>
      <c r="M306" s="16">
        <f t="shared" si="43"/>
        <v>1.1290966666666666</v>
      </c>
      <c r="N306" s="1" t="str">
        <f t="shared" si="44"/>
        <v>100-125%</v>
      </c>
      <c r="O306" s="1">
        <f>MIN($I306, $H306)*INDEX( '2018 commission structure'!$A$21:$I$24,
MATCH($E306,'2018 commission structure'!$A$21:$A$24,0),MATCH(O$1,'2018 commission structure'!$A$21:$I$21,0))</f>
        <v>78000</v>
      </c>
      <c r="P306" s="1">
        <f>IF($H306&gt;$I306, MIN($H306-$I306, J306-$I306)*
INDEX( '2018 commission structure'!$A$21:$I$24,
MATCH($E306,'2018 commission structure'!$A$21:$A$24, 0),
MATCH(P$1,'2018 commission structure'!$A$21:$I$21, 0)), 0)</f>
        <v>13167.86</v>
      </c>
      <c r="Q306" s="1">
        <f>IF($H306&gt;J306, MIN($H306-J306, K306-J306)*
INDEX( '2018 commission structure'!$A$21:$I$24,
MATCH($E306,'2018 commission structure'!$A$21:$A$24, 0),
MATCH(Q$1,'2018 commission structure'!$A$21:$I$21, 0)), 0)</f>
        <v>0</v>
      </c>
      <c r="R306" s="1">
        <f>IF($H306&gt;K306, MIN($H306-K306, L306-K306)*
INDEX( '2018 commission structure'!$A$21:$I$24,
MATCH($E306,'2018 commission structure'!$A$21:$A$24, 0),
MATCH(R$1,'2018 commission structure'!$A$21:$I$21, 0)), 0)</f>
        <v>0</v>
      </c>
      <c r="S306" s="1">
        <f>IF($H306&gt;L306, ($H306-L306)*
INDEX( '2018 commission structure'!$A$21:$I$24,
MATCH($E306,'2018 commission structure'!$A$21:$A$24, 0),
MATCH(S$1,'2018 commission structure'!$A$21:$I$21, 0)), 0)</f>
        <v>0</v>
      </c>
      <c r="T306" s="1">
        <f t="shared" si="45"/>
        <v>91167.86</v>
      </c>
      <c r="U306" s="1">
        <f t="shared" si="46"/>
        <v>163231.85999999999</v>
      </c>
      <c r="V306" s="16">
        <f t="shared" si="47"/>
        <v>4.1502804660805808</v>
      </c>
      <c r="W306" s="1">
        <f>MIN(H306,I306)*INDEX('2018 commission structure'!$A$15:$J$18,MATCH(Calculations!$E765,'2018 commission structure'!$A$15:$A$18,0),MATCH(Calculations!W$1,'2018 commission structure'!$A$15:$J$15,0))</f>
        <v>90000</v>
      </c>
      <c r="X306" s="1">
        <f>IF($H306&gt;I306,MIN($H306-I306,J306-I306))*INDEX('2018 commission structure'!$A$15:$J$18,MATCH(Calculations!$E765,'2018 commission structure'!$A$15:$A$18,0),MATCH(Calculations!X$1,'2018 commission structure'!$A$15:$J$15,0))</f>
        <v>13942.439999999999</v>
      </c>
      <c r="Y306" s="1">
        <f>IF($H306&gt;J306,MIN($H306-J306,K306-J306)*INDEX('2018 commission structure'!$A$15:$J$18,MATCH(Calculations!$E765,'2018 commission structure'!$A$15:$A$18,0),MATCH(Calculations!Y$1,'2018 commission structure'!$A$15:$J$15,0)),0)</f>
        <v>0</v>
      </c>
      <c r="Z306" s="1">
        <f>IF($H306&gt;K306,MIN($H306-K306,L306-K306)*INDEX('2018 commission structure'!$A$15:$J$18,MATCH(Calculations!$E765,'2018 commission structure'!$A$15:$A$18,0),MATCH(Calculations!Z$1,'2018 commission structure'!$A$15:$J$15,0)),0)</f>
        <v>0</v>
      </c>
      <c r="AA306" s="1">
        <f>IF($H306&gt;L306,($H306-L306)*INDEX('2018 commission structure'!$A$15:$J$18,MATCH(Calculations!$E765,'2018 commission structure'!$A$15:$A$18,0),MATCH(Calculations!AA$1,'2018 commission structure'!$A$15:$J$15,0)),0)</f>
        <v>0</v>
      </c>
      <c r="AB306" s="1">
        <f t="shared" si="48"/>
        <v>103942.44</v>
      </c>
      <c r="AC306" s="1">
        <f t="shared" si="49"/>
        <v>176006.44</v>
      </c>
    </row>
    <row r="307" spans="1:29" x14ac:dyDescent="0.3">
      <c r="A307" s="20">
        <v>3273288531</v>
      </c>
      <c r="B307" s="1" t="s">
        <v>1584</v>
      </c>
      <c r="C307" s="1" t="s">
        <v>1583</v>
      </c>
      <c r="D307" s="1" t="s">
        <v>23002</v>
      </c>
      <c r="E307" s="1" t="s">
        <v>0</v>
      </c>
      <c r="F307" s="1">
        <v>50699</v>
      </c>
      <c r="G307" s="2">
        <v>19</v>
      </c>
      <c r="H307" s="1">
        <f>SUMIF('deals_closed '!D:D,A307,'deals_closed '!C:C)</f>
        <v>677823</v>
      </c>
      <c r="I307" s="1">
        <f>VLOOKUP(E307,'2018 commission structure'!$A$21:$I$24,9,FALSE)</f>
        <v>600000</v>
      </c>
      <c r="J307" s="1">
        <f t="shared" si="40"/>
        <v>750000</v>
      </c>
      <c r="K307" s="1">
        <f t="shared" si="41"/>
        <v>900000</v>
      </c>
      <c r="L307" s="1">
        <f t="shared" si="42"/>
        <v>1200000</v>
      </c>
      <c r="M307" s="16">
        <f t="shared" si="43"/>
        <v>1.129705</v>
      </c>
      <c r="N307" s="1" t="str">
        <f t="shared" si="44"/>
        <v>100-125%</v>
      </c>
      <c r="O307" s="1">
        <f>MIN($I307, $H307)*INDEX( '2018 commission structure'!$A$21:$I$24,
MATCH($E307,'2018 commission structure'!$A$21:$A$24,0),MATCH(O$1,'2018 commission structure'!$A$21:$I$21,0))</f>
        <v>78000</v>
      </c>
      <c r="P307" s="1">
        <f>IF($H307&gt;$I307, MIN($H307-$I307, J307-$I307)*
INDEX( '2018 commission structure'!$A$21:$I$24,
MATCH($E307,'2018 commission structure'!$A$21:$A$24, 0),
MATCH(P$1,'2018 commission structure'!$A$21:$I$21, 0)), 0)</f>
        <v>13229.910000000002</v>
      </c>
      <c r="Q307" s="1">
        <f>IF($H307&gt;J307, MIN($H307-J307, K307-J307)*
INDEX( '2018 commission structure'!$A$21:$I$24,
MATCH($E307,'2018 commission structure'!$A$21:$A$24, 0),
MATCH(Q$1,'2018 commission structure'!$A$21:$I$21, 0)), 0)</f>
        <v>0</v>
      </c>
      <c r="R307" s="1">
        <f>IF($H307&gt;K307, MIN($H307-K307, L307-K307)*
INDEX( '2018 commission structure'!$A$21:$I$24,
MATCH($E307,'2018 commission structure'!$A$21:$A$24, 0),
MATCH(R$1,'2018 commission structure'!$A$21:$I$21, 0)), 0)</f>
        <v>0</v>
      </c>
      <c r="S307" s="1">
        <f>IF($H307&gt;L307, ($H307-L307)*
INDEX( '2018 commission structure'!$A$21:$I$24,
MATCH($E307,'2018 commission structure'!$A$21:$A$24, 0),
MATCH(S$1,'2018 commission structure'!$A$21:$I$21, 0)), 0)</f>
        <v>0</v>
      </c>
      <c r="T307" s="1">
        <f t="shared" si="45"/>
        <v>91229.91</v>
      </c>
      <c r="U307" s="1">
        <f t="shared" si="46"/>
        <v>141928.91</v>
      </c>
      <c r="V307" s="16">
        <f t="shared" si="47"/>
        <v>4.7757923315271</v>
      </c>
      <c r="W307" s="1">
        <f>MIN(H307,I307)*INDEX('2018 commission structure'!$A$15:$J$18,MATCH(Calculations!$E183,'2018 commission structure'!$A$15:$A$18,0),MATCH(Calculations!W$1,'2018 commission structure'!$A$15:$J$15,0))</f>
        <v>90000</v>
      </c>
      <c r="X307" s="1">
        <f>IF($H307&gt;I307,MIN($H307-I307,J307-I307))*INDEX('2018 commission structure'!$A$15:$J$18,MATCH(Calculations!$E183,'2018 commission structure'!$A$15:$A$18,0),MATCH(Calculations!X$1,'2018 commission structure'!$A$15:$J$15,0))</f>
        <v>17121.060000000001</v>
      </c>
      <c r="Y307" s="1">
        <f>IF($H307&gt;J307,MIN($H307-J307,K307-J307)*INDEX('2018 commission structure'!$A$15:$J$18,MATCH(Calculations!$E183,'2018 commission structure'!$A$15:$A$18,0),MATCH(Calculations!Y$1,'2018 commission structure'!$A$15:$J$15,0)),0)</f>
        <v>0</v>
      </c>
      <c r="Z307" s="1">
        <f>IF($H307&gt;K307,MIN($H307-K307,L307-K307)*INDEX('2018 commission structure'!$A$15:$J$18,MATCH(Calculations!$E183,'2018 commission structure'!$A$15:$A$18,0),MATCH(Calculations!Z$1,'2018 commission structure'!$A$15:$J$15,0)),0)</f>
        <v>0</v>
      </c>
      <c r="AA307" s="1">
        <f>IF($H307&gt;L307,($H307-L307)*INDEX('2018 commission structure'!$A$15:$J$18,MATCH(Calculations!$E183,'2018 commission structure'!$A$15:$A$18,0),MATCH(Calculations!AA$1,'2018 commission structure'!$A$15:$J$15,0)),0)</f>
        <v>0</v>
      </c>
      <c r="AB307" s="1">
        <f t="shared" si="48"/>
        <v>107121.06</v>
      </c>
      <c r="AC307" s="1">
        <f t="shared" si="49"/>
        <v>157820.06</v>
      </c>
    </row>
    <row r="308" spans="1:29" x14ac:dyDescent="0.3">
      <c r="A308" s="20">
        <v>76572129</v>
      </c>
      <c r="B308" s="1" t="s">
        <v>478</v>
      </c>
      <c r="C308" s="1" t="s">
        <v>477</v>
      </c>
      <c r="D308" s="1" t="s">
        <v>23321</v>
      </c>
      <c r="E308" s="1" t="s">
        <v>3</v>
      </c>
      <c r="F308" s="1">
        <v>85993</v>
      </c>
      <c r="G308" s="2">
        <v>25</v>
      </c>
      <c r="H308" s="1">
        <f>SUMIF('deals_closed '!D:D,A308,'deals_closed '!C:C)</f>
        <v>848660</v>
      </c>
      <c r="I308" s="1">
        <f>VLOOKUP(E308,'2018 commission structure'!$A$21:$I$24,9,FALSE)</f>
        <v>750000</v>
      </c>
      <c r="J308" s="1">
        <f t="shared" si="40"/>
        <v>937500</v>
      </c>
      <c r="K308" s="1">
        <f t="shared" si="41"/>
        <v>1125000</v>
      </c>
      <c r="L308" s="1">
        <f t="shared" si="42"/>
        <v>1500000</v>
      </c>
      <c r="M308" s="16">
        <f t="shared" si="43"/>
        <v>1.1315466666666667</v>
      </c>
      <c r="N308" s="1" t="str">
        <f t="shared" si="44"/>
        <v>100-125%</v>
      </c>
      <c r="O308" s="1">
        <f>MIN($I308, $H308)*INDEX( '2018 commission structure'!$A$21:$I$24,
MATCH($E308,'2018 commission structure'!$A$21:$A$24,0),MATCH(O$1,'2018 commission structure'!$A$21:$I$21,0))</f>
        <v>112500</v>
      </c>
      <c r="P308" s="1">
        <f>IF($H308&gt;$I308, MIN($H308-$I308, J308-$I308)*
INDEX( '2018 commission structure'!$A$21:$I$24,
MATCH($E308,'2018 commission structure'!$A$21:$A$24, 0),
MATCH(P$1,'2018 commission structure'!$A$21:$I$21, 0)), 0)</f>
        <v>18745.400000000001</v>
      </c>
      <c r="Q308" s="1">
        <f>IF($H308&gt;J308, MIN($H308-J308, K308-J308)*
INDEX( '2018 commission structure'!$A$21:$I$24,
MATCH($E308,'2018 commission structure'!$A$21:$A$24, 0),
MATCH(Q$1,'2018 commission structure'!$A$21:$I$21, 0)), 0)</f>
        <v>0</v>
      </c>
      <c r="R308" s="1">
        <f>IF($H308&gt;K308, MIN($H308-K308, L308-K308)*
INDEX( '2018 commission structure'!$A$21:$I$24,
MATCH($E308,'2018 commission structure'!$A$21:$A$24, 0),
MATCH(R$1,'2018 commission structure'!$A$21:$I$21, 0)), 0)</f>
        <v>0</v>
      </c>
      <c r="S308" s="1">
        <f>IF($H308&gt;L308, ($H308-L308)*
INDEX( '2018 commission structure'!$A$21:$I$24,
MATCH($E308,'2018 commission structure'!$A$21:$A$24, 0),
MATCH(S$1,'2018 commission structure'!$A$21:$I$21, 0)), 0)</f>
        <v>0</v>
      </c>
      <c r="T308" s="1">
        <f t="shared" si="45"/>
        <v>131245.4</v>
      </c>
      <c r="U308" s="1">
        <f t="shared" si="46"/>
        <v>217238.39999999999</v>
      </c>
      <c r="V308" s="16">
        <f t="shared" si="47"/>
        <v>3.9065837347356638</v>
      </c>
      <c r="W308" s="1">
        <f>MIN(H308,I308)*INDEX('2018 commission structure'!$A$15:$J$18,MATCH(Calculations!$E759,'2018 commission structure'!$A$15:$A$18,0),MATCH(Calculations!W$1,'2018 commission structure'!$A$15:$J$15,0))</f>
        <v>112500</v>
      </c>
      <c r="X308" s="1">
        <f>IF($H308&gt;I308,MIN($H308-I308,J308-I308))*INDEX('2018 commission structure'!$A$15:$J$18,MATCH(Calculations!$E759,'2018 commission structure'!$A$15:$A$18,0),MATCH(Calculations!X$1,'2018 commission structure'!$A$15:$J$15,0))</f>
        <v>21705.200000000001</v>
      </c>
      <c r="Y308" s="1">
        <f>IF($H308&gt;J308,MIN($H308-J308,K308-J308)*INDEX('2018 commission structure'!$A$15:$J$18,MATCH(Calculations!$E759,'2018 commission structure'!$A$15:$A$18,0),MATCH(Calculations!Y$1,'2018 commission structure'!$A$15:$J$15,0)),0)</f>
        <v>0</v>
      </c>
      <c r="Z308" s="1">
        <f>IF($H308&gt;K308,MIN($H308-K308,L308-K308)*INDEX('2018 commission structure'!$A$15:$J$18,MATCH(Calculations!$E759,'2018 commission structure'!$A$15:$A$18,0),MATCH(Calculations!Z$1,'2018 commission structure'!$A$15:$J$15,0)),0)</f>
        <v>0</v>
      </c>
      <c r="AA308" s="1">
        <f>IF($H308&gt;L308,($H308-L308)*INDEX('2018 commission structure'!$A$15:$J$18,MATCH(Calculations!$E759,'2018 commission structure'!$A$15:$A$18,0),MATCH(Calculations!AA$1,'2018 commission structure'!$A$15:$J$15,0)),0)</f>
        <v>0</v>
      </c>
      <c r="AB308" s="1">
        <f t="shared" si="48"/>
        <v>134205.20000000001</v>
      </c>
      <c r="AC308" s="1">
        <f t="shared" si="49"/>
        <v>220198.2</v>
      </c>
    </row>
    <row r="309" spans="1:29" x14ac:dyDescent="0.3">
      <c r="A309" s="20">
        <v>8264394108</v>
      </c>
      <c r="B309" s="1" t="s">
        <v>1486</v>
      </c>
      <c r="C309" s="1" t="s">
        <v>1485</v>
      </c>
      <c r="D309" s="1" t="s">
        <v>22506</v>
      </c>
      <c r="E309" s="1" t="s">
        <v>3</v>
      </c>
      <c r="F309" s="1">
        <v>113062</v>
      </c>
      <c r="G309" s="2">
        <v>20</v>
      </c>
      <c r="H309" s="1">
        <f>SUMIF('deals_closed '!D:D,A309,'deals_closed '!C:C)</f>
        <v>637004</v>
      </c>
      <c r="I309" s="1">
        <f>VLOOKUP(E309,'2018 commission structure'!$A$21:$I$24,9,FALSE)</f>
        <v>750000</v>
      </c>
      <c r="J309" s="1">
        <f t="shared" si="40"/>
        <v>937500</v>
      </c>
      <c r="K309" s="1">
        <f t="shared" si="41"/>
        <v>1125000</v>
      </c>
      <c r="L309" s="1">
        <f t="shared" si="42"/>
        <v>1500000</v>
      </c>
      <c r="M309" s="16">
        <f t="shared" si="43"/>
        <v>0.84933866666666669</v>
      </c>
      <c r="N309" s="1" t="str">
        <f t="shared" si="44"/>
        <v>0-100%</v>
      </c>
      <c r="O309" s="1">
        <f>MIN($I309, $H309)*INDEX( '2018 commission structure'!$A$21:$I$24,
MATCH($E309,'2018 commission structure'!$A$21:$A$24,0),MATCH(O$1,'2018 commission structure'!$A$21:$I$21,0))</f>
        <v>95550.599999999991</v>
      </c>
      <c r="P309" s="1">
        <f>IF($H309&gt;$I309, MIN($H309-$I309, J309-$I309)*
INDEX( '2018 commission structure'!$A$21:$I$24,
MATCH($E309,'2018 commission structure'!$A$21:$A$24, 0),
MATCH(P$1,'2018 commission structure'!$A$21:$I$21, 0)), 0)</f>
        <v>0</v>
      </c>
      <c r="Q309" s="1">
        <f>IF($H309&gt;J309, MIN($H309-J309, K309-J309)*
INDEX( '2018 commission structure'!$A$21:$I$24,
MATCH($E309,'2018 commission structure'!$A$21:$A$24, 0),
MATCH(Q$1,'2018 commission structure'!$A$21:$I$21, 0)), 0)</f>
        <v>0</v>
      </c>
      <c r="R309" s="1">
        <f>IF($H309&gt;K309, MIN($H309-K309, L309-K309)*
INDEX( '2018 commission structure'!$A$21:$I$24,
MATCH($E309,'2018 commission structure'!$A$21:$A$24, 0),
MATCH(R$1,'2018 commission structure'!$A$21:$I$21, 0)), 0)</f>
        <v>0</v>
      </c>
      <c r="S309" s="1">
        <f>IF($H309&gt;L309, ($H309-L309)*
INDEX( '2018 commission structure'!$A$21:$I$24,
MATCH($E309,'2018 commission structure'!$A$21:$A$24, 0),
MATCH(S$1,'2018 commission structure'!$A$21:$I$21, 0)), 0)</f>
        <v>0</v>
      </c>
      <c r="T309" s="1">
        <f t="shared" si="45"/>
        <v>95550.599999999991</v>
      </c>
      <c r="U309" s="1">
        <f t="shared" si="46"/>
        <v>208612.59999999998</v>
      </c>
      <c r="V309" s="16">
        <f t="shared" si="47"/>
        <v>3.0535260094548464</v>
      </c>
      <c r="W309" s="1">
        <f>MIN(H309,I309)*INDEX('2018 commission structure'!$A$15:$J$18,MATCH(Calculations!$E236,'2018 commission structure'!$A$15:$A$18,0),MATCH(Calculations!W$1,'2018 commission structure'!$A$15:$J$15,0))</f>
        <v>95550.599999999991</v>
      </c>
      <c r="X309" s="1">
        <f>IF($H309&gt;I309,MIN($H309-I309,J309-I309))*INDEX('2018 commission structure'!$A$15:$J$18,MATCH(Calculations!$E236,'2018 commission structure'!$A$15:$A$18,0),MATCH(Calculations!X$1,'2018 commission structure'!$A$15:$J$15,0))</f>
        <v>0</v>
      </c>
      <c r="Y309" s="1">
        <f>IF($H309&gt;J309,MIN($H309-J309,K309-J309)*INDEX('2018 commission structure'!$A$15:$J$18,MATCH(Calculations!$E236,'2018 commission structure'!$A$15:$A$18,0),MATCH(Calculations!Y$1,'2018 commission structure'!$A$15:$J$15,0)),0)</f>
        <v>0</v>
      </c>
      <c r="Z309" s="1">
        <f>IF($H309&gt;K309,MIN($H309-K309,L309-K309)*INDEX('2018 commission structure'!$A$15:$J$18,MATCH(Calculations!$E236,'2018 commission structure'!$A$15:$A$18,0),MATCH(Calculations!Z$1,'2018 commission structure'!$A$15:$J$15,0)),0)</f>
        <v>0</v>
      </c>
      <c r="AA309" s="1">
        <f>IF($H309&gt;L309,($H309-L309)*INDEX('2018 commission structure'!$A$15:$J$18,MATCH(Calculations!$E236,'2018 commission structure'!$A$15:$A$18,0),MATCH(Calculations!AA$1,'2018 commission structure'!$A$15:$J$15,0)),0)</f>
        <v>0</v>
      </c>
      <c r="AB309" s="1">
        <f t="shared" si="48"/>
        <v>95550.599999999991</v>
      </c>
      <c r="AC309" s="1">
        <f t="shared" si="49"/>
        <v>208612.59999999998</v>
      </c>
    </row>
    <row r="310" spans="1:29" x14ac:dyDescent="0.3">
      <c r="A310" s="20">
        <v>7374898193</v>
      </c>
      <c r="B310" s="1" t="s">
        <v>2</v>
      </c>
      <c r="C310" s="1" t="s">
        <v>1</v>
      </c>
      <c r="D310" s="1" t="s">
        <v>22599</v>
      </c>
      <c r="E310" s="1" t="s">
        <v>0</v>
      </c>
      <c r="F310" s="1">
        <v>50715</v>
      </c>
      <c r="G310" s="2">
        <v>22</v>
      </c>
      <c r="H310" s="1">
        <f>SUMIF('deals_closed '!D:D,A310,'deals_closed '!C:C)</f>
        <v>679046</v>
      </c>
      <c r="I310" s="1">
        <f>VLOOKUP(E310,'2018 commission structure'!$A$21:$I$24,9,FALSE)</f>
        <v>600000</v>
      </c>
      <c r="J310" s="1">
        <f t="shared" si="40"/>
        <v>750000</v>
      </c>
      <c r="K310" s="1">
        <f t="shared" si="41"/>
        <v>900000</v>
      </c>
      <c r="L310" s="1">
        <f t="shared" si="42"/>
        <v>1200000</v>
      </c>
      <c r="M310" s="16">
        <f t="shared" si="43"/>
        <v>1.1317433333333333</v>
      </c>
      <c r="N310" s="1" t="str">
        <f t="shared" si="44"/>
        <v>100-125%</v>
      </c>
      <c r="O310" s="1">
        <f>MIN($I310, $H310)*INDEX( '2018 commission structure'!$A$21:$I$24,
MATCH($E310,'2018 commission structure'!$A$21:$A$24,0),MATCH(O$1,'2018 commission structure'!$A$21:$I$21,0))</f>
        <v>78000</v>
      </c>
      <c r="P310" s="1">
        <f>IF($H310&gt;$I310, MIN($H310-$I310, J310-$I310)*
INDEX( '2018 commission structure'!$A$21:$I$24,
MATCH($E310,'2018 commission structure'!$A$21:$A$24, 0),
MATCH(P$1,'2018 commission structure'!$A$21:$I$21, 0)), 0)</f>
        <v>13437.820000000002</v>
      </c>
      <c r="Q310" s="1">
        <f>IF($H310&gt;J310, MIN($H310-J310, K310-J310)*
INDEX( '2018 commission structure'!$A$21:$I$24,
MATCH($E310,'2018 commission structure'!$A$21:$A$24, 0),
MATCH(Q$1,'2018 commission structure'!$A$21:$I$21, 0)), 0)</f>
        <v>0</v>
      </c>
      <c r="R310" s="1">
        <f>IF($H310&gt;K310, MIN($H310-K310, L310-K310)*
INDEX( '2018 commission structure'!$A$21:$I$24,
MATCH($E310,'2018 commission structure'!$A$21:$A$24, 0),
MATCH(R$1,'2018 commission structure'!$A$21:$I$21, 0)), 0)</f>
        <v>0</v>
      </c>
      <c r="S310" s="1">
        <f>IF($H310&gt;L310, ($H310-L310)*
INDEX( '2018 commission structure'!$A$21:$I$24,
MATCH($E310,'2018 commission structure'!$A$21:$A$24, 0),
MATCH(S$1,'2018 commission structure'!$A$21:$I$21, 0)), 0)</f>
        <v>0</v>
      </c>
      <c r="T310" s="1">
        <f t="shared" si="45"/>
        <v>91437.82</v>
      </c>
      <c r="U310" s="1">
        <f t="shared" si="46"/>
        <v>142152.82</v>
      </c>
      <c r="V310" s="16">
        <f t="shared" si="47"/>
        <v>4.7768732269961296</v>
      </c>
      <c r="W310" s="1">
        <f>MIN(H310,I310)*INDEX('2018 commission structure'!$A$15:$J$18,MATCH(Calculations!$E1001,'2018 commission structure'!$A$15:$A$18,0),MATCH(Calculations!W$1,'2018 commission structure'!$A$15:$J$15,0))</f>
        <v>90000</v>
      </c>
      <c r="X310" s="1">
        <f>IF($H310&gt;I310,MIN($H310-I310,J310-I310))*INDEX('2018 commission structure'!$A$15:$J$18,MATCH(Calculations!$E1001,'2018 commission structure'!$A$15:$A$18,0),MATCH(Calculations!X$1,'2018 commission structure'!$A$15:$J$15,0))</f>
        <v>17390.12</v>
      </c>
      <c r="Y310" s="1">
        <f>IF($H310&gt;J310,MIN($H310-J310,K310-J310)*INDEX('2018 commission structure'!$A$15:$J$18,MATCH(Calculations!$E1001,'2018 commission structure'!$A$15:$A$18,0),MATCH(Calculations!Y$1,'2018 commission structure'!$A$15:$J$15,0)),0)</f>
        <v>0</v>
      </c>
      <c r="Z310" s="1">
        <f>IF($H310&gt;K310,MIN($H310-K310,L310-K310)*INDEX('2018 commission structure'!$A$15:$J$18,MATCH(Calculations!$E1001,'2018 commission structure'!$A$15:$A$18,0),MATCH(Calculations!Z$1,'2018 commission structure'!$A$15:$J$15,0)),0)</f>
        <v>0</v>
      </c>
      <c r="AA310" s="1">
        <f>IF($H310&gt;L310,($H310-L310)*INDEX('2018 commission structure'!$A$15:$J$18,MATCH(Calculations!$E1001,'2018 commission structure'!$A$15:$A$18,0),MATCH(Calculations!AA$1,'2018 commission structure'!$A$15:$J$15,0)),0)</f>
        <v>0</v>
      </c>
      <c r="AB310" s="1">
        <f t="shared" si="48"/>
        <v>107390.12</v>
      </c>
      <c r="AC310" s="1">
        <f t="shared" si="49"/>
        <v>158105.12</v>
      </c>
    </row>
    <row r="311" spans="1:29" x14ac:dyDescent="0.3">
      <c r="A311" s="20">
        <v>278558984</v>
      </c>
      <c r="B311" s="1" t="s">
        <v>406</v>
      </c>
      <c r="C311" s="1" t="s">
        <v>405</v>
      </c>
      <c r="D311" s="1" t="s">
        <v>23299</v>
      </c>
      <c r="E311" s="1" t="s">
        <v>0</v>
      </c>
      <c r="F311" s="1">
        <v>62792</v>
      </c>
      <c r="G311" s="2">
        <v>12</v>
      </c>
      <c r="H311" s="1">
        <f>SUMIF('deals_closed '!D:D,A311,'deals_closed '!C:C)</f>
        <v>435921</v>
      </c>
      <c r="I311" s="1">
        <f>VLOOKUP(E311,'2018 commission structure'!$A$21:$I$24,9,FALSE)</f>
        <v>600000</v>
      </c>
      <c r="J311" s="1">
        <f t="shared" si="40"/>
        <v>750000</v>
      </c>
      <c r="K311" s="1">
        <f t="shared" si="41"/>
        <v>900000</v>
      </c>
      <c r="L311" s="1">
        <f t="shared" si="42"/>
        <v>1200000</v>
      </c>
      <c r="M311" s="16">
        <f t="shared" si="43"/>
        <v>0.72653500000000004</v>
      </c>
      <c r="N311" s="1" t="str">
        <f t="shared" si="44"/>
        <v>0-100%</v>
      </c>
      <c r="O311" s="1">
        <f>MIN($I311, $H311)*INDEX( '2018 commission structure'!$A$21:$I$24,
MATCH($E311,'2018 commission structure'!$A$21:$A$24,0),MATCH(O$1,'2018 commission structure'!$A$21:$I$21,0))</f>
        <v>56669.73</v>
      </c>
      <c r="P311" s="1">
        <f>IF($H311&gt;$I311, MIN($H311-$I311, J311-$I311)*
INDEX( '2018 commission structure'!$A$21:$I$24,
MATCH($E311,'2018 commission structure'!$A$21:$A$24, 0),
MATCH(P$1,'2018 commission structure'!$A$21:$I$21, 0)), 0)</f>
        <v>0</v>
      </c>
      <c r="Q311" s="1">
        <f>IF($H311&gt;J311, MIN($H311-J311, K311-J311)*
INDEX( '2018 commission structure'!$A$21:$I$24,
MATCH($E311,'2018 commission structure'!$A$21:$A$24, 0),
MATCH(Q$1,'2018 commission structure'!$A$21:$I$21, 0)), 0)</f>
        <v>0</v>
      </c>
      <c r="R311" s="1">
        <f>IF($H311&gt;K311, MIN($H311-K311, L311-K311)*
INDEX( '2018 commission structure'!$A$21:$I$24,
MATCH($E311,'2018 commission structure'!$A$21:$A$24, 0),
MATCH(R$1,'2018 commission structure'!$A$21:$I$21, 0)), 0)</f>
        <v>0</v>
      </c>
      <c r="S311" s="1">
        <f>IF($H311&gt;L311, ($H311-L311)*
INDEX( '2018 commission structure'!$A$21:$I$24,
MATCH($E311,'2018 commission structure'!$A$21:$A$24, 0),
MATCH(S$1,'2018 commission structure'!$A$21:$I$21, 0)), 0)</f>
        <v>0</v>
      </c>
      <c r="T311" s="1">
        <f t="shared" si="45"/>
        <v>56669.73</v>
      </c>
      <c r="U311" s="1">
        <f t="shared" si="46"/>
        <v>119461.73000000001</v>
      </c>
      <c r="V311" s="16">
        <f t="shared" si="47"/>
        <v>3.6490430868530028</v>
      </c>
      <c r="W311" s="1">
        <f>MIN(H311,I311)*INDEX('2018 commission structure'!$A$15:$J$18,MATCH(Calculations!$E796,'2018 commission structure'!$A$15:$A$18,0),MATCH(Calculations!W$1,'2018 commission structure'!$A$15:$J$15,0))</f>
        <v>52310.52</v>
      </c>
      <c r="X311" s="1">
        <f>IF($H311&gt;I311,MIN($H311-I311,J311-I311))*INDEX('2018 commission structure'!$A$15:$J$18,MATCH(Calculations!$E796,'2018 commission structure'!$A$15:$A$18,0),MATCH(Calculations!X$1,'2018 commission structure'!$A$15:$J$15,0))</f>
        <v>0</v>
      </c>
      <c r="Y311" s="1">
        <f>IF($H311&gt;J311,MIN($H311-J311,K311-J311)*INDEX('2018 commission structure'!$A$15:$J$18,MATCH(Calculations!$E796,'2018 commission structure'!$A$15:$A$18,0),MATCH(Calculations!Y$1,'2018 commission structure'!$A$15:$J$15,0)),0)</f>
        <v>0</v>
      </c>
      <c r="Z311" s="1">
        <f>IF($H311&gt;K311,MIN($H311-K311,L311-K311)*INDEX('2018 commission structure'!$A$15:$J$18,MATCH(Calculations!$E796,'2018 commission structure'!$A$15:$A$18,0),MATCH(Calculations!Z$1,'2018 commission structure'!$A$15:$J$15,0)),0)</f>
        <v>0</v>
      </c>
      <c r="AA311" s="1">
        <f>IF($H311&gt;L311,($H311-L311)*INDEX('2018 commission structure'!$A$15:$J$18,MATCH(Calculations!$E796,'2018 commission structure'!$A$15:$A$18,0),MATCH(Calculations!AA$1,'2018 commission structure'!$A$15:$J$15,0)),0)</f>
        <v>0</v>
      </c>
      <c r="AB311" s="1">
        <f t="shared" si="48"/>
        <v>52310.52</v>
      </c>
      <c r="AC311" s="1">
        <f t="shared" si="49"/>
        <v>115102.51999999999</v>
      </c>
    </row>
    <row r="312" spans="1:29" x14ac:dyDescent="0.3">
      <c r="A312" s="20">
        <v>1411873114</v>
      </c>
      <c r="B312" s="1" t="s">
        <v>391</v>
      </c>
      <c r="C312" s="1" t="s">
        <v>390</v>
      </c>
      <c r="D312" s="1" t="s">
        <v>23199</v>
      </c>
      <c r="E312" s="1" t="s">
        <v>3</v>
      </c>
      <c r="F312" s="1">
        <v>90585</v>
      </c>
      <c r="G312" s="2">
        <v>13</v>
      </c>
      <c r="H312" s="1">
        <f>SUMIF('deals_closed '!D:D,A312,'deals_closed '!C:C)</f>
        <v>437303</v>
      </c>
      <c r="I312" s="1">
        <f>VLOOKUP(E312,'2018 commission structure'!$A$21:$I$24,9,FALSE)</f>
        <v>750000</v>
      </c>
      <c r="J312" s="1">
        <f t="shared" si="40"/>
        <v>937500</v>
      </c>
      <c r="K312" s="1">
        <f t="shared" si="41"/>
        <v>1125000</v>
      </c>
      <c r="L312" s="1">
        <f t="shared" si="42"/>
        <v>1500000</v>
      </c>
      <c r="M312" s="16">
        <f t="shared" si="43"/>
        <v>0.58307066666666663</v>
      </c>
      <c r="N312" s="1" t="str">
        <f t="shared" si="44"/>
        <v>0-100%</v>
      </c>
      <c r="O312" s="1">
        <f>MIN($I312, $H312)*INDEX( '2018 commission structure'!$A$21:$I$24,
MATCH($E312,'2018 commission structure'!$A$21:$A$24,0),MATCH(O$1,'2018 commission structure'!$A$21:$I$21,0))</f>
        <v>65595.45</v>
      </c>
      <c r="P312" s="1">
        <f>IF($H312&gt;$I312, MIN($H312-$I312, J312-$I312)*
INDEX( '2018 commission structure'!$A$21:$I$24,
MATCH($E312,'2018 commission structure'!$A$21:$A$24, 0),
MATCH(P$1,'2018 commission structure'!$A$21:$I$21, 0)), 0)</f>
        <v>0</v>
      </c>
      <c r="Q312" s="1">
        <f>IF($H312&gt;J312, MIN($H312-J312, K312-J312)*
INDEX( '2018 commission structure'!$A$21:$I$24,
MATCH($E312,'2018 commission structure'!$A$21:$A$24, 0),
MATCH(Q$1,'2018 commission structure'!$A$21:$I$21, 0)), 0)</f>
        <v>0</v>
      </c>
      <c r="R312" s="1">
        <f>IF($H312&gt;K312, MIN($H312-K312, L312-K312)*
INDEX( '2018 commission structure'!$A$21:$I$24,
MATCH($E312,'2018 commission structure'!$A$21:$A$24, 0),
MATCH(R$1,'2018 commission structure'!$A$21:$I$21, 0)), 0)</f>
        <v>0</v>
      </c>
      <c r="S312" s="1">
        <f>IF($H312&gt;L312, ($H312-L312)*
INDEX( '2018 commission structure'!$A$21:$I$24,
MATCH($E312,'2018 commission structure'!$A$21:$A$24, 0),
MATCH(S$1,'2018 commission structure'!$A$21:$I$21, 0)), 0)</f>
        <v>0</v>
      </c>
      <c r="T312" s="1">
        <f t="shared" si="45"/>
        <v>65595.45</v>
      </c>
      <c r="U312" s="1">
        <f t="shared" si="46"/>
        <v>156180.45000000001</v>
      </c>
      <c r="V312" s="16">
        <f t="shared" si="47"/>
        <v>2.7999855295589171</v>
      </c>
      <c r="W312" s="1">
        <f>MIN(H312,I312)*INDEX('2018 commission structure'!$A$15:$J$18,MATCH(Calculations!$E804,'2018 commission structure'!$A$15:$A$18,0),MATCH(Calculations!W$1,'2018 commission structure'!$A$15:$J$15,0))</f>
        <v>65595.45</v>
      </c>
      <c r="X312" s="1">
        <f>IF($H312&gt;I312,MIN($H312-I312,J312-I312))*INDEX('2018 commission structure'!$A$15:$J$18,MATCH(Calculations!$E804,'2018 commission structure'!$A$15:$A$18,0),MATCH(Calculations!X$1,'2018 commission structure'!$A$15:$J$15,0))</f>
        <v>0</v>
      </c>
      <c r="Y312" s="1">
        <f>IF($H312&gt;J312,MIN($H312-J312,K312-J312)*INDEX('2018 commission structure'!$A$15:$J$18,MATCH(Calculations!$E804,'2018 commission structure'!$A$15:$A$18,0),MATCH(Calculations!Y$1,'2018 commission structure'!$A$15:$J$15,0)),0)</f>
        <v>0</v>
      </c>
      <c r="Z312" s="1">
        <f>IF($H312&gt;K312,MIN($H312-K312,L312-K312)*INDEX('2018 commission structure'!$A$15:$J$18,MATCH(Calculations!$E804,'2018 commission structure'!$A$15:$A$18,0),MATCH(Calculations!Z$1,'2018 commission structure'!$A$15:$J$15,0)),0)</f>
        <v>0</v>
      </c>
      <c r="AA312" s="1">
        <f>IF($H312&gt;L312,($H312-L312)*INDEX('2018 commission structure'!$A$15:$J$18,MATCH(Calculations!$E804,'2018 commission structure'!$A$15:$A$18,0),MATCH(Calculations!AA$1,'2018 commission structure'!$A$15:$J$15,0)),0)</f>
        <v>0</v>
      </c>
      <c r="AB312" s="1">
        <f t="shared" si="48"/>
        <v>65595.45</v>
      </c>
      <c r="AC312" s="1">
        <f t="shared" si="49"/>
        <v>156180.45000000001</v>
      </c>
    </row>
    <row r="313" spans="1:29" x14ac:dyDescent="0.3">
      <c r="A313" s="20">
        <v>3877279783</v>
      </c>
      <c r="B313" s="1" t="s">
        <v>889</v>
      </c>
      <c r="C313" s="1" t="s">
        <v>1027</v>
      </c>
      <c r="D313" s="1" t="s">
        <v>22953</v>
      </c>
      <c r="E313" s="1" t="s">
        <v>0</v>
      </c>
      <c r="F313" s="1">
        <v>61805</v>
      </c>
      <c r="G313" s="2">
        <v>22</v>
      </c>
      <c r="H313" s="1">
        <f>SUMIF('deals_closed '!D:D,A313,'deals_closed '!C:C)</f>
        <v>679482</v>
      </c>
      <c r="I313" s="1">
        <f>VLOOKUP(E313,'2018 commission structure'!$A$21:$I$24,9,FALSE)</f>
        <v>600000</v>
      </c>
      <c r="J313" s="1">
        <f t="shared" si="40"/>
        <v>750000</v>
      </c>
      <c r="K313" s="1">
        <f t="shared" si="41"/>
        <v>900000</v>
      </c>
      <c r="L313" s="1">
        <f t="shared" si="42"/>
        <v>1200000</v>
      </c>
      <c r="M313" s="16">
        <f t="shared" si="43"/>
        <v>1.1324700000000001</v>
      </c>
      <c r="N313" s="1" t="str">
        <f t="shared" si="44"/>
        <v>100-125%</v>
      </c>
      <c r="O313" s="1">
        <f>MIN($I313, $H313)*INDEX( '2018 commission structure'!$A$21:$I$24,
MATCH($E313,'2018 commission structure'!$A$21:$A$24,0),MATCH(O$1,'2018 commission structure'!$A$21:$I$21,0))</f>
        <v>78000</v>
      </c>
      <c r="P313" s="1">
        <f>IF($H313&gt;$I313, MIN($H313-$I313, J313-$I313)*
INDEX( '2018 commission structure'!$A$21:$I$24,
MATCH($E313,'2018 commission structure'!$A$21:$A$24, 0),
MATCH(P$1,'2018 commission structure'!$A$21:$I$21, 0)), 0)</f>
        <v>13511.94</v>
      </c>
      <c r="Q313" s="1">
        <f>IF($H313&gt;J313, MIN($H313-J313, K313-J313)*
INDEX( '2018 commission structure'!$A$21:$I$24,
MATCH($E313,'2018 commission structure'!$A$21:$A$24, 0),
MATCH(Q$1,'2018 commission structure'!$A$21:$I$21, 0)), 0)</f>
        <v>0</v>
      </c>
      <c r="R313" s="1">
        <f>IF($H313&gt;K313, MIN($H313-K313, L313-K313)*
INDEX( '2018 commission structure'!$A$21:$I$24,
MATCH($E313,'2018 commission structure'!$A$21:$A$24, 0),
MATCH(R$1,'2018 commission structure'!$A$21:$I$21, 0)), 0)</f>
        <v>0</v>
      </c>
      <c r="S313" s="1">
        <f>IF($H313&gt;L313, ($H313-L313)*
INDEX( '2018 commission structure'!$A$21:$I$24,
MATCH($E313,'2018 commission structure'!$A$21:$A$24, 0),
MATCH(S$1,'2018 commission structure'!$A$21:$I$21, 0)), 0)</f>
        <v>0</v>
      </c>
      <c r="T313" s="1">
        <f t="shared" si="45"/>
        <v>91511.94</v>
      </c>
      <c r="U313" s="1">
        <f t="shared" si="46"/>
        <v>153316.94</v>
      </c>
      <c r="V313" s="16">
        <f t="shared" si="47"/>
        <v>4.4318781734099311</v>
      </c>
      <c r="W313" s="1">
        <f>MIN(H313,I313)*INDEX('2018 commission structure'!$A$15:$J$18,MATCH(Calculations!$E477,'2018 commission structure'!$A$15:$A$18,0),MATCH(Calculations!W$1,'2018 commission structure'!$A$15:$J$15,0))</f>
        <v>72000</v>
      </c>
      <c r="X313" s="1">
        <f>IF($H313&gt;I313,MIN($H313-I313,J313-I313))*INDEX('2018 commission structure'!$A$15:$J$18,MATCH(Calculations!$E477,'2018 commission structure'!$A$15:$A$18,0),MATCH(Calculations!X$1,'2018 commission structure'!$A$15:$J$15,0))</f>
        <v>13511.94</v>
      </c>
      <c r="Y313" s="1">
        <f>IF($H313&gt;J313,MIN($H313-J313,K313-J313)*INDEX('2018 commission structure'!$A$15:$J$18,MATCH(Calculations!$E477,'2018 commission structure'!$A$15:$A$18,0),MATCH(Calculations!Y$1,'2018 commission structure'!$A$15:$J$15,0)),0)</f>
        <v>0</v>
      </c>
      <c r="Z313" s="1">
        <f>IF($H313&gt;K313,MIN($H313-K313,L313-K313)*INDEX('2018 commission structure'!$A$15:$J$18,MATCH(Calculations!$E477,'2018 commission structure'!$A$15:$A$18,0),MATCH(Calculations!Z$1,'2018 commission structure'!$A$15:$J$15,0)),0)</f>
        <v>0</v>
      </c>
      <c r="AA313" s="1">
        <f>IF($H313&gt;L313,($H313-L313)*INDEX('2018 commission structure'!$A$15:$J$18,MATCH(Calculations!$E477,'2018 commission structure'!$A$15:$A$18,0),MATCH(Calculations!AA$1,'2018 commission structure'!$A$15:$J$15,0)),0)</f>
        <v>0</v>
      </c>
      <c r="AB313" s="1">
        <f t="shared" si="48"/>
        <v>85511.94</v>
      </c>
      <c r="AC313" s="1">
        <f t="shared" si="49"/>
        <v>147316.94</v>
      </c>
    </row>
    <row r="314" spans="1:29" x14ac:dyDescent="0.3">
      <c r="A314" s="20">
        <v>7962906979</v>
      </c>
      <c r="B314" s="1" t="s">
        <v>1472</v>
      </c>
      <c r="C314" s="1" t="s">
        <v>1471</v>
      </c>
      <c r="D314" s="1" t="s">
        <v>22541</v>
      </c>
      <c r="E314" s="1" t="s">
        <v>0</v>
      </c>
      <c r="F314" s="1">
        <v>65149</v>
      </c>
      <c r="G314" s="2">
        <v>15</v>
      </c>
      <c r="H314" s="1">
        <f>SUMIF('deals_closed '!D:D,A314,'deals_closed '!C:C)</f>
        <v>503488</v>
      </c>
      <c r="I314" s="1">
        <f>VLOOKUP(E314,'2018 commission structure'!$A$21:$I$24,9,FALSE)</f>
        <v>600000</v>
      </c>
      <c r="J314" s="1">
        <f t="shared" si="40"/>
        <v>750000</v>
      </c>
      <c r="K314" s="1">
        <f t="shared" si="41"/>
        <v>900000</v>
      </c>
      <c r="L314" s="1">
        <f t="shared" si="42"/>
        <v>1200000</v>
      </c>
      <c r="M314" s="16">
        <f t="shared" si="43"/>
        <v>0.83914666666666671</v>
      </c>
      <c r="N314" s="1" t="str">
        <f t="shared" si="44"/>
        <v>0-100%</v>
      </c>
      <c r="O314" s="1">
        <f>MIN($I314, $H314)*INDEX( '2018 commission structure'!$A$21:$I$24,
MATCH($E314,'2018 commission structure'!$A$21:$A$24,0),MATCH(O$1,'2018 commission structure'!$A$21:$I$21,0))</f>
        <v>65453.440000000002</v>
      </c>
      <c r="P314" s="1">
        <f>IF($H314&gt;$I314, MIN($H314-$I314, J314-$I314)*
INDEX( '2018 commission structure'!$A$21:$I$24,
MATCH($E314,'2018 commission structure'!$A$21:$A$24, 0),
MATCH(P$1,'2018 commission structure'!$A$21:$I$21, 0)), 0)</f>
        <v>0</v>
      </c>
      <c r="Q314" s="1">
        <f>IF($H314&gt;J314, MIN($H314-J314, K314-J314)*
INDEX( '2018 commission structure'!$A$21:$I$24,
MATCH($E314,'2018 commission structure'!$A$21:$A$24, 0),
MATCH(Q$1,'2018 commission structure'!$A$21:$I$21, 0)), 0)</f>
        <v>0</v>
      </c>
      <c r="R314" s="1">
        <f>IF($H314&gt;K314, MIN($H314-K314, L314-K314)*
INDEX( '2018 commission structure'!$A$21:$I$24,
MATCH($E314,'2018 commission structure'!$A$21:$A$24, 0),
MATCH(R$1,'2018 commission structure'!$A$21:$I$21, 0)), 0)</f>
        <v>0</v>
      </c>
      <c r="S314" s="1">
        <f>IF($H314&gt;L314, ($H314-L314)*
INDEX( '2018 commission structure'!$A$21:$I$24,
MATCH($E314,'2018 commission structure'!$A$21:$A$24, 0),
MATCH(S$1,'2018 commission structure'!$A$21:$I$21, 0)), 0)</f>
        <v>0</v>
      </c>
      <c r="T314" s="1">
        <f t="shared" si="45"/>
        <v>65453.440000000002</v>
      </c>
      <c r="U314" s="1">
        <f t="shared" si="46"/>
        <v>130602.44</v>
      </c>
      <c r="V314" s="16">
        <f t="shared" si="47"/>
        <v>3.8551193989943831</v>
      </c>
      <c r="W314" s="1">
        <f>MIN(H314,I314)*INDEX('2018 commission structure'!$A$15:$J$18,MATCH(Calculations!$E243,'2018 commission structure'!$A$15:$A$18,0),MATCH(Calculations!W$1,'2018 commission structure'!$A$15:$J$15,0))</f>
        <v>75523.199999999997</v>
      </c>
      <c r="X314" s="1">
        <f>IF($H314&gt;I314,MIN($H314-I314,J314-I314))*INDEX('2018 commission structure'!$A$15:$J$18,MATCH(Calculations!$E243,'2018 commission structure'!$A$15:$A$18,0),MATCH(Calculations!X$1,'2018 commission structure'!$A$15:$J$15,0))</f>
        <v>0</v>
      </c>
      <c r="Y314" s="1">
        <f>IF($H314&gt;J314,MIN($H314-J314,K314-J314)*INDEX('2018 commission structure'!$A$15:$J$18,MATCH(Calculations!$E243,'2018 commission structure'!$A$15:$A$18,0),MATCH(Calculations!Y$1,'2018 commission structure'!$A$15:$J$15,0)),0)</f>
        <v>0</v>
      </c>
      <c r="Z314" s="1">
        <f>IF($H314&gt;K314,MIN($H314-K314,L314-K314)*INDEX('2018 commission structure'!$A$15:$J$18,MATCH(Calculations!$E243,'2018 commission structure'!$A$15:$A$18,0),MATCH(Calculations!Z$1,'2018 commission structure'!$A$15:$J$15,0)),0)</f>
        <v>0</v>
      </c>
      <c r="AA314" s="1">
        <f>IF($H314&gt;L314,($H314-L314)*INDEX('2018 commission structure'!$A$15:$J$18,MATCH(Calculations!$E243,'2018 commission structure'!$A$15:$A$18,0),MATCH(Calculations!AA$1,'2018 commission structure'!$A$15:$J$15,0)),0)</f>
        <v>0</v>
      </c>
      <c r="AB314" s="1">
        <f t="shared" si="48"/>
        <v>75523.199999999997</v>
      </c>
      <c r="AC314" s="1">
        <f t="shared" si="49"/>
        <v>140672.20000000001</v>
      </c>
    </row>
    <row r="315" spans="1:29" x14ac:dyDescent="0.3">
      <c r="A315" s="20">
        <v>9684187432</v>
      </c>
      <c r="B315" s="1" t="s">
        <v>102</v>
      </c>
      <c r="C315" s="1" t="s">
        <v>101</v>
      </c>
      <c r="D315" s="1" t="s">
        <v>22355</v>
      </c>
      <c r="E315" s="1" t="s">
        <v>0</v>
      </c>
      <c r="F315" s="1">
        <v>61998</v>
      </c>
      <c r="G315" s="2">
        <v>21</v>
      </c>
      <c r="H315" s="1">
        <f>SUMIF('deals_closed '!D:D,A315,'deals_closed '!C:C)</f>
        <v>679511</v>
      </c>
      <c r="I315" s="1">
        <f>VLOOKUP(E315,'2018 commission structure'!$A$21:$I$24,9,FALSE)</f>
        <v>600000</v>
      </c>
      <c r="J315" s="1">
        <f t="shared" si="40"/>
        <v>750000</v>
      </c>
      <c r="K315" s="1">
        <f t="shared" si="41"/>
        <v>900000</v>
      </c>
      <c r="L315" s="1">
        <f t="shared" si="42"/>
        <v>1200000</v>
      </c>
      <c r="M315" s="16">
        <f t="shared" si="43"/>
        <v>1.1325183333333333</v>
      </c>
      <c r="N315" s="1" t="str">
        <f t="shared" si="44"/>
        <v>100-125%</v>
      </c>
      <c r="O315" s="1">
        <f>MIN($I315, $H315)*INDEX( '2018 commission structure'!$A$21:$I$24,
MATCH($E315,'2018 commission structure'!$A$21:$A$24,0),MATCH(O$1,'2018 commission structure'!$A$21:$I$21,0))</f>
        <v>78000</v>
      </c>
      <c r="P315" s="1">
        <f>IF($H315&gt;$I315, MIN($H315-$I315, J315-$I315)*
INDEX( '2018 commission structure'!$A$21:$I$24,
MATCH($E315,'2018 commission structure'!$A$21:$A$24, 0),
MATCH(P$1,'2018 commission structure'!$A$21:$I$21, 0)), 0)</f>
        <v>13516.87</v>
      </c>
      <c r="Q315" s="1">
        <f>IF($H315&gt;J315, MIN($H315-J315, K315-J315)*
INDEX( '2018 commission structure'!$A$21:$I$24,
MATCH($E315,'2018 commission structure'!$A$21:$A$24, 0),
MATCH(Q$1,'2018 commission structure'!$A$21:$I$21, 0)), 0)</f>
        <v>0</v>
      </c>
      <c r="R315" s="1">
        <f>IF($H315&gt;K315, MIN($H315-K315, L315-K315)*
INDEX( '2018 commission structure'!$A$21:$I$24,
MATCH($E315,'2018 commission structure'!$A$21:$A$24, 0),
MATCH(R$1,'2018 commission structure'!$A$21:$I$21, 0)), 0)</f>
        <v>0</v>
      </c>
      <c r="S315" s="1">
        <f>IF($H315&gt;L315, ($H315-L315)*
INDEX( '2018 commission structure'!$A$21:$I$24,
MATCH($E315,'2018 commission structure'!$A$21:$A$24, 0),
MATCH(S$1,'2018 commission structure'!$A$21:$I$21, 0)), 0)</f>
        <v>0</v>
      </c>
      <c r="T315" s="1">
        <f t="shared" si="45"/>
        <v>91516.87</v>
      </c>
      <c r="U315" s="1">
        <f t="shared" si="46"/>
        <v>153514.87</v>
      </c>
      <c r="V315" s="16">
        <f t="shared" si="47"/>
        <v>4.4263529650254725</v>
      </c>
      <c r="W315" s="1">
        <f>MIN(H315,I315)*INDEX('2018 commission structure'!$A$15:$J$18,MATCH(Calculations!$E952,'2018 commission structure'!$A$15:$A$18,0),MATCH(Calculations!W$1,'2018 commission structure'!$A$15:$J$15,0))</f>
        <v>72000</v>
      </c>
      <c r="X315" s="1">
        <f>IF($H315&gt;I315,MIN($H315-I315,J315-I315))*INDEX('2018 commission structure'!$A$15:$J$18,MATCH(Calculations!$E952,'2018 commission structure'!$A$15:$A$18,0),MATCH(Calculations!X$1,'2018 commission structure'!$A$15:$J$15,0))</f>
        <v>13516.87</v>
      </c>
      <c r="Y315" s="1">
        <f>IF($H315&gt;J315,MIN($H315-J315,K315-J315)*INDEX('2018 commission structure'!$A$15:$J$18,MATCH(Calculations!$E952,'2018 commission structure'!$A$15:$A$18,0),MATCH(Calculations!Y$1,'2018 commission structure'!$A$15:$J$15,0)),0)</f>
        <v>0</v>
      </c>
      <c r="Z315" s="1">
        <f>IF($H315&gt;K315,MIN($H315-K315,L315-K315)*INDEX('2018 commission structure'!$A$15:$J$18,MATCH(Calculations!$E952,'2018 commission structure'!$A$15:$A$18,0),MATCH(Calculations!Z$1,'2018 commission structure'!$A$15:$J$15,0)),0)</f>
        <v>0</v>
      </c>
      <c r="AA315" s="1">
        <f>IF($H315&gt;L315,($H315-L315)*INDEX('2018 commission structure'!$A$15:$J$18,MATCH(Calculations!$E952,'2018 commission structure'!$A$15:$A$18,0),MATCH(Calculations!AA$1,'2018 commission structure'!$A$15:$J$15,0)),0)</f>
        <v>0</v>
      </c>
      <c r="AB315" s="1">
        <f t="shared" si="48"/>
        <v>85516.87</v>
      </c>
      <c r="AC315" s="1">
        <f t="shared" si="49"/>
        <v>147514.87</v>
      </c>
    </row>
    <row r="316" spans="1:29" x14ac:dyDescent="0.3">
      <c r="A316" s="20">
        <v>2257563263</v>
      </c>
      <c r="B316" s="1" t="s">
        <v>749</v>
      </c>
      <c r="C316" s="1" t="s">
        <v>748</v>
      </c>
      <c r="D316" s="1" t="s">
        <v>23112</v>
      </c>
      <c r="E316" s="1" t="s">
        <v>0</v>
      </c>
      <c r="F316" s="1">
        <v>79120</v>
      </c>
      <c r="G316" s="2">
        <v>17</v>
      </c>
      <c r="H316" s="1">
        <f>SUMIF('deals_closed '!D:D,A316,'deals_closed '!C:C)</f>
        <v>680087</v>
      </c>
      <c r="I316" s="1">
        <f>VLOOKUP(E316,'2018 commission structure'!$A$21:$I$24,9,FALSE)</f>
        <v>600000</v>
      </c>
      <c r="J316" s="1">
        <f t="shared" si="40"/>
        <v>750000</v>
      </c>
      <c r="K316" s="1">
        <f t="shared" si="41"/>
        <v>900000</v>
      </c>
      <c r="L316" s="1">
        <f t="shared" si="42"/>
        <v>1200000</v>
      </c>
      <c r="M316" s="16">
        <f t="shared" si="43"/>
        <v>1.1334783333333334</v>
      </c>
      <c r="N316" s="1" t="str">
        <f t="shared" si="44"/>
        <v>100-125%</v>
      </c>
      <c r="O316" s="1">
        <f>MIN($I316, $H316)*INDEX( '2018 commission structure'!$A$21:$I$24,
MATCH($E316,'2018 commission structure'!$A$21:$A$24,0),MATCH(O$1,'2018 commission structure'!$A$21:$I$21,0))</f>
        <v>78000</v>
      </c>
      <c r="P316" s="1">
        <f>IF($H316&gt;$I316, MIN($H316-$I316, J316-$I316)*
INDEX( '2018 commission structure'!$A$21:$I$24,
MATCH($E316,'2018 commission structure'!$A$21:$A$24, 0),
MATCH(P$1,'2018 commission structure'!$A$21:$I$21, 0)), 0)</f>
        <v>13614.79</v>
      </c>
      <c r="Q316" s="1">
        <f>IF($H316&gt;J316, MIN($H316-J316, K316-J316)*
INDEX( '2018 commission structure'!$A$21:$I$24,
MATCH($E316,'2018 commission structure'!$A$21:$A$24, 0),
MATCH(Q$1,'2018 commission structure'!$A$21:$I$21, 0)), 0)</f>
        <v>0</v>
      </c>
      <c r="R316" s="1">
        <f>IF($H316&gt;K316, MIN($H316-K316, L316-K316)*
INDEX( '2018 commission structure'!$A$21:$I$24,
MATCH($E316,'2018 commission structure'!$A$21:$A$24, 0),
MATCH(R$1,'2018 commission structure'!$A$21:$I$21, 0)), 0)</f>
        <v>0</v>
      </c>
      <c r="S316" s="1">
        <f>IF($H316&gt;L316, ($H316-L316)*
INDEX( '2018 commission structure'!$A$21:$I$24,
MATCH($E316,'2018 commission structure'!$A$21:$A$24, 0),
MATCH(S$1,'2018 commission structure'!$A$21:$I$21, 0)), 0)</f>
        <v>0</v>
      </c>
      <c r="T316" s="1">
        <f t="shared" si="45"/>
        <v>91614.790000000008</v>
      </c>
      <c r="U316" s="1">
        <f t="shared" si="46"/>
        <v>170734.79</v>
      </c>
      <c r="V316" s="16">
        <f t="shared" si="47"/>
        <v>3.9832947930530151</v>
      </c>
      <c r="W316" s="1">
        <f>MIN(H316,I316)*INDEX('2018 commission structure'!$A$15:$J$18,MATCH(Calculations!$E620,'2018 commission structure'!$A$15:$A$18,0),MATCH(Calculations!W$1,'2018 commission structure'!$A$15:$J$15,0))</f>
        <v>90000</v>
      </c>
      <c r="X316" s="1">
        <f>IF($H316&gt;I316,MIN($H316-I316,J316-I316))*INDEX('2018 commission structure'!$A$15:$J$18,MATCH(Calculations!$E620,'2018 commission structure'!$A$15:$A$18,0),MATCH(Calculations!X$1,'2018 commission structure'!$A$15:$J$15,0))</f>
        <v>17619.14</v>
      </c>
      <c r="Y316" s="1">
        <f>IF($H316&gt;J316,MIN($H316-J316,K316-J316)*INDEX('2018 commission structure'!$A$15:$J$18,MATCH(Calculations!$E620,'2018 commission structure'!$A$15:$A$18,0),MATCH(Calculations!Y$1,'2018 commission structure'!$A$15:$J$15,0)),0)</f>
        <v>0</v>
      </c>
      <c r="Z316" s="1">
        <f>IF($H316&gt;K316,MIN($H316-K316,L316-K316)*INDEX('2018 commission structure'!$A$15:$J$18,MATCH(Calculations!$E620,'2018 commission structure'!$A$15:$A$18,0),MATCH(Calculations!Z$1,'2018 commission structure'!$A$15:$J$15,0)),0)</f>
        <v>0</v>
      </c>
      <c r="AA316" s="1">
        <f>IF($H316&gt;L316,($H316-L316)*INDEX('2018 commission structure'!$A$15:$J$18,MATCH(Calculations!$E620,'2018 commission structure'!$A$15:$A$18,0),MATCH(Calculations!AA$1,'2018 commission structure'!$A$15:$J$15,0)),0)</f>
        <v>0</v>
      </c>
      <c r="AB316" s="1">
        <f t="shared" si="48"/>
        <v>107619.14</v>
      </c>
      <c r="AC316" s="1">
        <f t="shared" si="49"/>
        <v>186739.14</v>
      </c>
    </row>
    <row r="317" spans="1:29" x14ac:dyDescent="0.3">
      <c r="A317" s="20">
        <v>5863557389</v>
      </c>
      <c r="B317" s="1" t="s">
        <v>267</v>
      </c>
      <c r="C317" s="1" t="s">
        <v>266</v>
      </c>
      <c r="D317" s="1" t="s">
        <v>22751</v>
      </c>
      <c r="E317" s="1" t="s">
        <v>0</v>
      </c>
      <c r="F317" s="1">
        <v>78580</v>
      </c>
      <c r="G317" s="2">
        <v>19</v>
      </c>
      <c r="H317" s="1">
        <f>SUMIF('deals_closed '!D:D,A317,'deals_closed '!C:C)</f>
        <v>680191</v>
      </c>
      <c r="I317" s="1">
        <f>VLOOKUP(E317,'2018 commission structure'!$A$21:$I$24,9,FALSE)</f>
        <v>600000</v>
      </c>
      <c r="J317" s="1">
        <f t="shared" si="40"/>
        <v>750000</v>
      </c>
      <c r="K317" s="1">
        <f t="shared" si="41"/>
        <v>900000</v>
      </c>
      <c r="L317" s="1">
        <f t="shared" si="42"/>
        <v>1200000</v>
      </c>
      <c r="M317" s="16">
        <f t="shared" si="43"/>
        <v>1.1336516666666667</v>
      </c>
      <c r="N317" s="1" t="str">
        <f t="shared" si="44"/>
        <v>100-125%</v>
      </c>
      <c r="O317" s="1">
        <f>MIN($I317, $H317)*INDEX( '2018 commission structure'!$A$21:$I$24,
MATCH($E317,'2018 commission structure'!$A$21:$A$24,0),MATCH(O$1,'2018 commission structure'!$A$21:$I$21,0))</f>
        <v>78000</v>
      </c>
      <c r="P317" s="1">
        <f>IF($H317&gt;$I317, MIN($H317-$I317, J317-$I317)*
INDEX( '2018 commission structure'!$A$21:$I$24,
MATCH($E317,'2018 commission structure'!$A$21:$A$24, 0),
MATCH(P$1,'2018 commission structure'!$A$21:$I$21, 0)), 0)</f>
        <v>13632.470000000001</v>
      </c>
      <c r="Q317" s="1">
        <f>IF($H317&gt;J317, MIN($H317-J317, K317-J317)*
INDEX( '2018 commission structure'!$A$21:$I$24,
MATCH($E317,'2018 commission structure'!$A$21:$A$24, 0),
MATCH(Q$1,'2018 commission structure'!$A$21:$I$21, 0)), 0)</f>
        <v>0</v>
      </c>
      <c r="R317" s="1">
        <f>IF($H317&gt;K317, MIN($H317-K317, L317-K317)*
INDEX( '2018 commission structure'!$A$21:$I$24,
MATCH($E317,'2018 commission structure'!$A$21:$A$24, 0),
MATCH(R$1,'2018 commission structure'!$A$21:$I$21, 0)), 0)</f>
        <v>0</v>
      </c>
      <c r="S317" s="1">
        <f>IF($H317&gt;L317, ($H317-L317)*
INDEX( '2018 commission structure'!$A$21:$I$24,
MATCH($E317,'2018 commission structure'!$A$21:$A$24, 0),
MATCH(S$1,'2018 commission structure'!$A$21:$I$21, 0)), 0)</f>
        <v>0</v>
      </c>
      <c r="T317" s="1">
        <f t="shared" si="45"/>
        <v>91632.47</v>
      </c>
      <c r="U317" s="1">
        <f t="shared" si="46"/>
        <v>170212.47</v>
      </c>
      <c r="V317" s="16">
        <f t="shared" si="47"/>
        <v>3.9961290732694259</v>
      </c>
      <c r="W317" s="1">
        <f>MIN(H317,I317)*INDEX('2018 commission structure'!$A$15:$J$18,MATCH(Calculations!$E868,'2018 commission structure'!$A$15:$A$18,0),MATCH(Calculations!W$1,'2018 commission structure'!$A$15:$J$15,0))</f>
        <v>90000</v>
      </c>
      <c r="X317" s="1">
        <f>IF($H317&gt;I317,MIN($H317-I317,J317-I317))*INDEX('2018 commission structure'!$A$15:$J$18,MATCH(Calculations!$E868,'2018 commission structure'!$A$15:$A$18,0),MATCH(Calculations!X$1,'2018 commission structure'!$A$15:$J$15,0))</f>
        <v>14434.38</v>
      </c>
      <c r="Y317" s="1">
        <f>IF($H317&gt;J317,MIN($H317-J317,K317-J317)*INDEX('2018 commission structure'!$A$15:$J$18,MATCH(Calculations!$E868,'2018 commission structure'!$A$15:$A$18,0),MATCH(Calculations!Y$1,'2018 commission structure'!$A$15:$J$15,0)),0)</f>
        <v>0</v>
      </c>
      <c r="Z317" s="1">
        <f>IF($H317&gt;K317,MIN($H317-K317,L317-K317)*INDEX('2018 commission structure'!$A$15:$J$18,MATCH(Calculations!$E868,'2018 commission structure'!$A$15:$A$18,0),MATCH(Calculations!Z$1,'2018 commission structure'!$A$15:$J$15,0)),0)</f>
        <v>0</v>
      </c>
      <c r="AA317" s="1">
        <f>IF($H317&gt;L317,($H317-L317)*INDEX('2018 commission structure'!$A$15:$J$18,MATCH(Calculations!$E868,'2018 commission structure'!$A$15:$A$18,0),MATCH(Calculations!AA$1,'2018 commission structure'!$A$15:$J$15,0)),0)</f>
        <v>0</v>
      </c>
      <c r="AB317" s="1">
        <f t="shared" si="48"/>
        <v>104434.38</v>
      </c>
      <c r="AC317" s="1">
        <f t="shared" si="49"/>
        <v>183014.38</v>
      </c>
    </row>
    <row r="318" spans="1:29" x14ac:dyDescent="0.3">
      <c r="A318" s="20">
        <v>5623930522</v>
      </c>
      <c r="B318" s="1" t="s">
        <v>859</v>
      </c>
      <c r="C318" s="1" t="s">
        <v>858</v>
      </c>
      <c r="D318" s="1" t="s">
        <v>22771</v>
      </c>
      <c r="E318" s="1" t="s">
        <v>3</v>
      </c>
      <c r="F318" s="1">
        <v>80442</v>
      </c>
      <c r="G318" s="2">
        <v>24</v>
      </c>
      <c r="H318" s="1">
        <f>SUMIF('deals_closed '!D:D,A318,'deals_closed '!C:C)</f>
        <v>850684</v>
      </c>
      <c r="I318" s="1">
        <f>VLOOKUP(E318,'2018 commission structure'!$A$21:$I$24,9,FALSE)</f>
        <v>750000</v>
      </c>
      <c r="J318" s="1">
        <f t="shared" si="40"/>
        <v>937500</v>
      </c>
      <c r="K318" s="1">
        <f t="shared" si="41"/>
        <v>1125000</v>
      </c>
      <c r="L318" s="1">
        <f t="shared" si="42"/>
        <v>1500000</v>
      </c>
      <c r="M318" s="16">
        <f t="shared" si="43"/>
        <v>1.1342453333333333</v>
      </c>
      <c r="N318" s="1" t="str">
        <f t="shared" si="44"/>
        <v>100-125%</v>
      </c>
      <c r="O318" s="1">
        <f>MIN($I318, $H318)*INDEX( '2018 commission structure'!$A$21:$I$24,
MATCH($E318,'2018 commission structure'!$A$21:$A$24,0),MATCH(O$1,'2018 commission structure'!$A$21:$I$21,0))</f>
        <v>112500</v>
      </c>
      <c r="P318" s="1">
        <f>IF($H318&gt;$I318, MIN($H318-$I318, J318-$I318)*
INDEX( '2018 commission structure'!$A$21:$I$24,
MATCH($E318,'2018 commission structure'!$A$21:$A$24, 0),
MATCH(P$1,'2018 commission structure'!$A$21:$I$21, 0)), 0)</f>
        <v>19129.96</v>
      </c>
      <c r="Q318" s="1">
        <f>IF($H318&gt;J318, MIN($H318-J318, K318-J318)*
INDEX( '2018 commission structure'!$A$21:$I$24,
MATCH($E318,'2018 commission structure'!$A$21:$A$24, 0),
MATCH(Q$1,'2018 commission structure'!$A$21:$I$21, 0)), 0)</f>
        <v>0</v>
      </c>
      <c r="R318" s="1">
        <f>IF($H318&gt;K318, MIN($H318-K318, L318-K318)*
INDEX( '2018 commission structure'!$A$21:$I$24,
MATCH($E318,'2018 commission structure'!$A$21:$A$24, 0),
MATCH(R$1,'2018 commission structure'!$A$21:$I$21, 0)), 0)</f>
        <v>0</v>
      </c>
      <c r="S318" s="1">
        <f>IF($H318&gt;L318, ($H318-L318)*
INDEX( '2018 commission structure'!$A$21:$I$24,
MATCH($E318,'2018 commission structure'!$A$21:$A$24, 0),
MATCH(S$1,'2018 commission structure'!$A$21:$I$21, 0)), 0)</f>
        <v>0</v>
      </c>
      <c r="T318" s="1">
        <f t="shared" si="45"/>
        <v>131629.96</v>
      </c>
      <c r="U318" s="1">
        <f t="shared" si="46"/>
        <v>212071.96</v>
      </c>
      <c r="V318" s="16">
        <f t="shared" si="47"/>
        <v>4.0112988063108395</v>
      </c>
      <c r="W318" s="1">
        <f>MIN(H318,I318)*INDEX('2018 commission structure'!$A$15:$J$18,MATCH(Calculations!$E563,'2018 commission structure'!$A$15:$A$18,0),MATCH(Calculations!W$1,'2018 commission structure'!$A$15:$J$15,0))</f>
        <v>112500</v>
      </c>
      <c r="X318" s="1">
        <f>IF($H318&gt;I318,MIN($H318-I318,J318-I318))*INDEX('2018 commission structure'!$A$15:$J$18,MATCH(Calculations!$E563,'2018 commission structure'!$A$15:$A$18,0),MATCH(Calculations!X$1,'2018 commission structure'!$A$15:$J$15,0))</f>
        <v>18123.12</v>
      </c>
      <c r="Y318" s="1">
        <f>IF($H318&gt;J318,MIN($H318-J318,K318-J318)*INDEX('2018 commission structure'!$A$15:$J$18,MATCH(Calculations!$E563,'2018 commission structure'!$A$15:$A$18,0),MATCH(Calculations!Y$1,'2018 commission structure'!$A$15:$J$15,0)),0)</f>
        <v>0</v>
      </c>
      <c r="Z318" s="1">
        <f>IF($H318&gt;K318,MIN($H318-K318,L318-K318)*INDEX('2018 commission structure'!$A$15:$J$18,MATCH(Calculations!$E563,'2018 commission structure'!$A$15:$A$18,0),MATCH(Calculations!Z$1,'2018 commission structure'!$A$15:$J$15,0)),0)</f>
        <v>0</v>
      </c>
      <c r="AA318" s="1">
        <f>IF($H318&gt;L318,($H318-L318)*INDEX('2018 commission structure'!$A$15:$J$18,MATCH(Calculations!$E563,'2018 commission structure'!$A$15:$A$18,0),MATCH(Calculations!AA$1,'2018 commission structure'!$A$15:$J$15,0)),0)</f>
        <v>0</v>
      </c>
      <c r="AB318" s="1">
        <f t="shared" si="48"/>
        <v>130623.12</v>
      </c>
      <c r="AC318" s="1">
        <f t="shared" si="49"/>
        <v>211065.12</v>
      </c>
    </row>
    <row r="319" spans="1:29" x14ac:dyDescent="0.3">
      <c r="A319" s="20">
        <v>2702941109</v>
      </c>
      <c r="B319" s="1" t="s">
        <v>1348</v>
      </c>
      <c r="C319" s="1" t="s">
        <v>1591</v>
      </c>
      <c r="D319" s="1" t="s">
        <v>23061</v>
      </c>
      <c r="E319" s="1" t="s">
        <v>3</v>
      </c>
      <c r="F319" s="1">
        <v>89034</v>
      </c>
      <c r="G319" s="2">
        <v>25</v>
      </c>
      <c r="H319" s="1">
        <f>SUMIF('deals_closed '!D:D,A319,'deals_closed '!C:C)</f>
        <v>851032</v>
      </c>
      <c r="I319" s="1">
        <f>VLOOKUP(E319,'2018 commission structure'!$A$21:$I$24,9,FALSE)</f>
        <v>750000</v>
      </c>
      <c r="J319" s="1">
        <f t="shared" si="40"/>
        <v>937500</v>
      </c>
      <c r="K319" s="1">
        <f t="shared" si="41"/>
        <v>1125000</v>
      </c>
      <c r="L319" s="1">
        <f t="shared" si="42"/>
        <v>1500000</v>
      </c>
      <c r="M319" s="16">
        <f t="shared" si="43"/>
        <v>1.1347093333333333</v>
      </c>
      <c r="N319" s="1" t="str">
        <f t="shared" si="44"/>
        <v>100-125%</v>
      </c>
      <c r="O319" s="1">
        <f>MIN($I319, $H319)*INDEX( '2018 commission structure'!$A$21:$I$24,
MATCH($E319,'2018 commission structure'!$A$21:$A$24,0),MATCH(O$1,'2018 commission structure'!$A$21:$I$21,0))</f>
        <v>112500</v>
      </c>
      <c r="P319" s="1">
        <f>IF($H319&gt;$I319, MIN($H319-$I319, J319-$I319)*
INDEX( '2018 commission structure'!$A$21:$I$24,
MATCH($E319,'2018 commission structure'!$A$21:$A$24, 0),
MATCH(P$1,'2018 commission structure'!$A$21:$I$21, 0)), 0)</f>
        <v>19196.080000000002</v>
      </c>
      <c r="Q319" s="1">
        <f>IF($H319&gt;J319, MIN($H319-J319, K319-J319)*
INDEX( '2018 commission structure'!$A$21:$I$24,
MATCH($E319,'2018 commission structure'!$A$21:$A$24, 0),
MATCH(Q$1,'2018 commission structure'!$A$21:$I$21, 0)), 0)</f>
        <v>0</v>
      </c>
      <c r="R319" s="1">
        <f>IF($H319&gt;K319, MIN($H319-K319, L319-K319)*
INDEX( '2018 commission structure'!$A$21:$I$24,
MATCH($E319,'2018 commission structure'!$A$21:$A$24, 0),
MATCH(R$1,'2018 commission structure'!$A$21:$I$21, 0)), 0)</f>
        <v>0</v>
      </c>
      <c r="S319" s="1">
        <f>IF($H319&gt;L319, ($H319-L319)*
INDEX( '2018 commission structure'!$A$21:$I$24,
MATCH($E319,'2018 commission structure'!$A$21:$A$24, 0),
MATCH(S$1,'2018 commission structure'!$A$21:$I$21, 0)), 0)</f>
        <v>0</v>
      </c>
      <c r="T319" s="1">
        <f t="shared" si="45"/>
        <v>131696.08000000002</v>
      </c>
      <c r="U319" s="1">
        <f t="shared" si="46"/>
        <v>220730.08000000002</v>
      </c>
      <c r="V319" s="16">
        <f t="shared" si="47"/>
        <v>3.8555325128319615</v>
      </c>
      <c r="W319" s="1">
        <f>MIN(H319,I319)*INDEX('2018 commission structure'!$A$15:$J$18,MATCH(Calculations!$E179,'2018 commission structure'!$A$15:$A$18,0),MATCH(Calculations!W$1,'2018 commission structure'!$A$15:$J$15,0))</f>
        <v>112500</v>
      </c>
      <c r="X319" s="1">
        <f>IF($H319&gt;I319,MIN($H319-I319,J319-I319))*INDEX('2018 commission structure'!$A$15:$J$18,MATCH(Calculations!$E179,'2018 commission structure'!$A$15:$A$18,0),MATCH(Calculations!X$1,'2018 commission structure'!$A$15:$J$15,0))</f>
        <v>22227.040000000001</v>
      </c>
      <c r="Y319" s="1">
        <f>IF($H319&gt;J319,MIN($H319-J319,K319-J319)*INDEX('2018 commission structure'!$A$15:$J$18,MATCH(Calculations!$E179,'2018 commission structure'!$A$15:$A$18,0),MATCH(Calculations!Y$1,'2018 commission structure'!$A$15:$J$15,0)),0)</f>
        <v>0</v>
      </c>
      <c r="Z319" s="1">
        <f>IF($H319&gt;K319,MIN($H319-K319,L319-K319)*INDEX('2018 commission structure'!$A$15:$J$18,MATCH(Calculations!$E179,'2018 commission structure'!$A$15:$A$18,0),MATCH(Calculations!Z$1,'2018 commission structure'!$A$15:$J$15,0)),0)</f>
        <v>0</v>
      </c>
      <c r="AA319" s="1">
        <f>IF($H319&gt;L319,($H319-L319)*INDEX('2018 commission structure'!$A$15:$J$18,MATCH(Calculations!$E179,'2018 commission structure'!$A$15:$A$18,0),MATCH(Calculations!AA$1,'2018 commission structure'!$A$15:$J$15,0)),0)</f>
        <v>0</v>
      </c>
      <c r="AB319" s="1">
        <f t="shared" si="48"/>
        <v>134727.04000000001</v>
      </c>
      <c r="AC319" s="1">
        <f t="shared" si="49"/>
        <v>223761.04</v>
      </c>
    </row>
    <row r="320" spans="1:29" x14ac:dyDescent="0.3">
      <c r="A320" s="20">
        <v>8718856853</v>
      </c>
      <c r="B320" s="1" t="s">
        <v>444</v>
      </c>
      <c r="C320" s="1" t="s">
        <v>443</v>
      </c>
      <c r="D320" s="1" t="s">
        <v>22453</v>
      </c>
      <c r="E320" s="1" t="s">
        <v>0</v>
      </c>
      <c r="F320" s="1">
        <v>71243</v>
      </c>
      <c r="G320" s="2">
        <v>19</v>
      </c>
      <c r="H320" s="1">
        <f>SUMIF('deals_closed '!D:D,A320,'deals_closed '!C:C)</f>
        <v>681071</v>
      </c>
      <c r="I320" s="1">
        <f>VLOOKUP(E320,'2018 commission structure'!$A$21:$I$24,9,FALSE)</f>
        <v>600000</v>
      </c>
      <c r="J320" s="1">
        <f t="shared" si="40"/>
        <v>750000</v>
      </c>
      <c r="K320" s="1">
        <f t="shared" si="41"/>
        <v>900000</v>
      </c>
      <c r="L320" s="1">
        <f t="shared" si="42"/>
        <v>1200000</v>
      </c>
      <c r="M320" s="16">
        <f t="shared" si="43"/>
        <v>1.1351183333333332</v>
      </c>
      <c r="N320" s="1" t="str">
        <f t="shared" si="44"/>
        <v>100-125%</v>
      </c>
      <c r="O320" s="1">
        <f>MIN($I320, $H320)*INDEX( '2018 commission structure'!$A$21:$I$24,
MATCH($E320,'2018 commission structure'!$A$21:$A$24,0),MATCH(O$1,'2018 commission structure'!$A$21:$I$21,0))</f>
        <v>78000</v>
      </c>
      <c r="P320" s="1">
        <f>IF($H320&gt;$I320, MIN($H320-$I320, J320-$I320)*
INDEX( '2018 commission structure'!$A$21:$I$24,
MATCH($E320,'2018 commission structure'!$A$21:$A$24, 0),
MATCH(P$1,'2018 commission structure'!$A$21:$I$21, 0)), 0)</f>
        <v>13782.070000000002</v>
      </c>
      <c r="Q320" s="1">
        <f>IF($H320&gt;J320, MIN($H320-J320, K320-J320)*
INDEX( '2018 commission structure'!$A$21:$I$24,
MATCH($E320,'2018 commission structure'!$A$21:$A$24, 0),
MATCH(Q$1,'2018 commission structure'!$A$21:$I$21, 0)), 0)</f>
        <v>0</v>
      </c>
      <c r="R320" s="1">
        <f>IF($H320&gt;K320, MIN($H320-K320, L320-K320)*
INDEX( '2018 commission structure'!$A$21:$I$24,
MATCH($E320,'2018 commission structure'!$A$21:$A$24, 0),
MATCH(R$1,'2018 commission structure'!$A$21:$I$21, 0)), 0)</f>
        <v>0</v>
      </c>
      <c r="S320" s="1">
        <f>IF($H320&gt;L320, ($H320-L320)*
INDEX( '2018 commission structure'!$A$21:$I$24,
MATCH($E320,'2018 commission structure'!$A$21:$A$24, 0),
MATCH(S$1,'2018 commission structure'!$A$21:$I$21, 0)), 0)</f>
        <v>0</v>
      </c>
      <c r="T320" s="1">
        <f t="shared" si="45"/>
        <v>91782.07</v>
      </c>
      <c r="U320" s="1">
        <f t="shared" si="46"/>
        <v>163025.07</v>
      </c>
      <c r="V320" s="16">
        <f t="shared" si="47"/>
        <v>4.1777071465143365</v>
      </c>
      <c r="W320" s="1">
        <f>MIN(H320,I320)*INDEX('2018 commission structure'!$A$15:$J$18,MATCH(Calculations!$E777,'2018 commission structure'!$A$15:$A$18,0),MATCH(Calculations!W$1,'2018 commission structure'!$A$15:$J$15,0))</f>
        <v>90000</v>
      </c>
      <c r="X320" s="1">
        <f>IF($H320&gt;I320,MIN($H320-I320,J320-I320))*INDEX('2018 commission structure'!$A$15:$J$18,MATCH(Calculations!$E777,'2018 commission structure'!$A$15:$A$18,0),MATCH(Calculations!X$1,'2018 commission structure'!$A$15:$J$15,0))</f>
        <v>14592.779999999999</v>
      </c>
      <c r="Y320" s="1">
        <f>IF($H320&gt;J320,MIN($H320-J320,K320-J320)*INDEX('2018 commission structure'!$A$15:$J$18,MATCH(Calculations!$E777,'2018 commission structure'!$A$15:$A$18,0),MATCH(Calculations!Y$1,'2018 commission structure'!$A$15:$J$15,0)),0)</f>
        <v>0</v>
      </c>
      <c r="Z320" s="1">
        <f>IF($H320&gt;K320,MIN($H320-K320,L320-K320)*INDEX('2018 commission structure'!$A$15:$J$18,MATCH(Calculations!$E777,'2018 commission structure'!$A$15:$A$18,0),MATCH(Calculations!Z$1,'2018 commission structure'!$A$15:$J$15,0)),0)</f>
        <v>0</v>
      </c>
      <c r="AA320" s="1">
        <f>IF($H320&gt;L320,($H320-L320)*INDEX('2018 commission structure'!$A$15:$J$18,MATCH(Calculations!$E777,'2018 commission structure'!$A$15:$A$18,0),MATCH(Calculations!AA$1,'2018 commission structure'!$A$15:$J$15,0)),0)</f>
        <v>0</v>
      </c>
      <c r="AB320" s="1">
        <f t="shared" si="48"/>
        <v>104592.78</v>
      </c>
      <c r="AC320" s="1">
        <f t="shared" si="49"/>
        <v>175835.78</v>
      </c>
    </row>
    <row r="321" spans="1:29" x14ac:dyDescent="0.3">
      <c r="A321" s="20">
        <v>1391414047</v>
      </c>
      <c r="B321" s="1" t="s">
        <v>528</v>
      </c>
      <c r="C321" s="1" t="s">
        <v>527</v>
      </c>
      <c r="D321" s="1" t="s">
        <v>23144</v>
      </c>
      <c r="E321" s="1" t="s">
        <v>12</v>
      </c>
      <c r="F321" s="1">
        <v>36170</v>
      </c>
      <c r="G321" s="2">
        <v>18</v>
      </c>
      <c r="H321" s="1">
        <f>SUMIF('deals_closed '!D:D,A321,'deals_closed '!C:C)</f>
        <v>567584</v>
      </c>
      <c r="I321" s="1">
        <f>VLOOKUP(E321,'2018 commission structure'!$A$21:$I$24,9,FALSE)</f>
        <v>500000</v>
      </c>
      <c r="J321" s="1">
        <f t="shared" si="40"/>
        <v>625000</v>
      </c>
      <c r="K321" s="1">
        <f t="shared" si="41"/>
        <v>750000</v>
      </c>
      <c r="L321" s="1">
        <f t="shared" si="42"/>
        <v>1000000</v>
      </c>
      <c r="M321" s="16">
        <f t="shared" si="43"/>
        <v>1.135168</v>
      </c>
      <c r="N321" s="1" t="str">
        <f t="shared" si="44"/>
        <v>100-125%</v>
      </c>
      <c r="O321" s="1">
        <f>MIN($I321, $H321)*INDEX( '2018 commission structure'!$A$21:$I$24,
MATCH($E321,'2018 commission structure'!$A$21:$A$24,0),MATCH(O$1,'2018 commission structure'!$A$21:$I$21,0))</f>
        <v>50000</v>
      </c>
      <c r="P321" s="1">
        <f>IF($H321&gt;$I321, MIN($H321-$I321, J321-$I321)*
INDEX( '2018 commission structure'!$A$21:$I$24,
MATCH($E321,'2018 commission structure'!$A$21:$A$24, 0),
MATCH(P$1,'2018 commission structure'!$A$21:$I$21, 0)), 0)</f>
        <v>10137.6</v>
      </c>
      <c r="Q321" s="1">
        <f>IF($H321&gt;J321, MIN($H321-J321, K321-J321)*
INDEX( '2018 commission structure'!$A$21:$I$24,
MATCH($E321,'2018 commission structure'!$A$21:$A$24, 0),
MATCH(Q$1,'2018 commission structure'!$A$21:$I$21, 0)), 0)</f>
        <v>0</v>
      </c>
      <c r="R321" s="1">
        <f>IF($H321&gt;K321, MIN($H321-K321, L321-K321)*
INDEX( '2018 commission structure'!$A$21:$I$24,
MATCH($E321,'2018 commission structure'!$A$21:$A$24, 0),
MATCH(R$1,'2018 commission structure'!$A$21:$I$21, 0)), 0)</f>
        <v>0</v>
      </c>
      <c r="S321" s="1">
        <f>IF($H321&gt;L321, ($H321-L321)*
INDEX( '2018 commission structure'!$A$21:$I$24,
MATCH($E321,'2018 commission structure'!$A$21:$A$24, 0),
MATCH(S$1,'2018 commission structure'!$A$21:$I$21, 0)), 0)</f>
        <v>0</v>
      </c>
      <c r="T321" s="1">
        <f t="shared" si="45"/>
        <v>60137.599999999999</v>
      </c>
      <c r="U321" s="1">
        <f t="shared" si="46"/>
        <v>96307.6</v>
      </c>
      <c r="V321" s="16">
        <f t="shared" si="47"/>
        <v>5.8934497381307391</v>
      </c>
      <c r="W321" s="1">
        <f>MIN(H321,I321)*INDEX('2018 commission structure'!$A$15:$J$18,MATCH(Calculations!$E734,'2018 commission structure'!$A$15:$A$18,0),MATCH(Calculations!W$1,'2018 commission structure'!$A$15:$J$15,0))</f>
        <v>60000</v>
      </c>
      <c r="X321" s="1">
        <f>IF($H321&gt;I321,MIN($H321-I321,J321-I321))*INDEX('2018 commission structure'!$A$15:$J$18,MATCH(Calculations!$E734,'2018 commission structure'!$A$15:$A$18,0),MATCH(Calculations!X$1,'2018 commission structure'!$A$15:$J$15,0))</f>
        <v>11489.28</v>
      </c>
      <c r="Y321" s="1">
        <f>IF($H321&gt;J321,MIN($H321-J321,K321-J321)*INDEX('2018 commission structure'!$A$15:$J$18,MATCH(Calculations!$E734,'2018 commission structure'!$A$15:$A$18,0),MATCH(Calculations!Y$1,'2018 commission structure'!$A$15:$J$15,0)),0)</f>
        <v>0</v>
      </c>
      <c r="Z321" s="1">
        <f>IF($H321&gt;K321,MIN($H321-K321,L321-K321)*INDEX('2018 commission structure'!$A$15:$J$18,MATCH(Calculations!$E734,'2018 commission structure'!$A$15:$A$18,0),MATCH(Calculations!Z$1,'2018 commission structure'!$A$15:$J$15,0)),0)</f>
        <v>0</v>
      </c>
      <c r="AA321" s="1">
        <f>IF($H321&gt;L321,($H321-L321)*INDEX('2018 commission structure'!$A$15:$J$18,MATCH(Calculations!$E734,'2018 commission structure'!$A$15:$A$18,0),MATCH(Calculations!AA$1,'2018 commission structure'!$A$15:$J$15,0)),0)</f>
        <v>0</v>
      </c>
      <c r="AB321" s="1">
        <f t="shared" si="48"/>
        <v>71489.279999999999</v>
      </c>
      <c r="AC321" s="1">
        <f t="shared" si="49"/>
        <v>107659.28</v>
      </c>
    </row>
    <row r="322" spans="1:29" x14ac:dyDescent="0.3">
      <c r="A322" s="20">
        <v>4406664351</v>
      </c>
      <c r="B322" s="1" t="s">
        <v>1711</v>
      </c>
      <c r="C322" s="1" t="s">
        <v>1710</v>
      </c>
      <c r="D322" s="1" t="s">
        <v>22894</v>
      </c>
      <c r="E322" s="1" t="s">
        <v>0</v>
      </c>
      <c r="F322" s="1">
        <v>72749</v>
      </c>
      <c r="G322" s="2">
        <v>19</v>
      </c>
      <c r="H322" s="1">
        <f>SUMIF('deals_closed '!D:D,A322,'deals_closed '!C:C)</f>
        <v>683114</v>
      </c>
      <c r="I322" s="1">
        <f>VLOOKUP(E322,'2018 commission structure'!$A$21:$I$24,9,FALSE)</f>
        <v>600000</v>
      </c>
      <c r="J322" s="1">
        <f t="shared" ref="J322:J385" si="50">I322*1.25</f>
        <v>750000</v>
      </c>
      <c r="K322" s="1">
        <f t="shared" ref="K322:K385" si="51">$I322*1.5</f>
        <v>900000</v>
      </c>
      <c r="L322" s="1">
        <f t="shared" ref="L322:L385" si="52">$I322*2</f>
        <v>1200000</v>
      </c>
      <c r="M322" s="16">
        <f t="shared" ref="M322:M385" si="53">$H322/$I322</f>
        <v>1.1385233333333333</v>
      </c>
      <c r="N322" s="1" t="str">
        <f t="shared" ref="N322:N385" si="54">IF(M322&lt;=1,"0-100%",
IF(M322&lt;=1.25,"100-125%",
IF(M322&lt;=1.5,"125-150%",
IF(M322&lt;=2,"150-200%","&gt;200%"))))</f>
        <v>100-125%</v>
      </c>
      <c r="O322" s="1">
        <f>MIN($I322, $H322)*INDEX( '2018 commission structure'!$A$21:$I$24,
MATCH($E322,'2018 commission structure'!$A$21:$A$24,0),MATCH(O$1,'2018 commission structure'!$A$21:$I$21,0))</f>
        <v>78000</v>
      </c>
      <c r="P322" s="1">
        <f>IF($H322&gt;$I322, MIN($H322-$I322, J322-$I322)*
INDEX( '2018 commission structure'!$A$21:$I$24,
MATCH($E322,'2018 commission structure'!$A$21:$A$24, 0),
MATCH(P$1,'2018 commission structure'!$A$21:$I$21, 0)), 0)</f>
        <v>14129.380000000001</v>
      </c>
      <c r="Q322" s="1">
        <f>IF($H322&gt;J322, MIN($H322-J322, K322-J322)*
INDEX( '2018 commission structure'!$A$21:$I$24,
MATCH($E322,'2018 commission structure'!$A$21:$A$24, 0),
MATCH(Q$1,'2018 commission structure'!$A$21:$I$21, 0)), 0)</f>
        <v>0</v>
      </c>
      <c r="R322" s="1">
        <f>IF($H322&gt;K322, MIN($H322-K322, L322-K322)*
INDEX( '2018 commission structure'!$A$21:$I$24,
MATCH($E322,'2018 commission structure'!$A$21:$A$24, 0),
MATCH(R$1,'2018 commission structure'!$A$21:$I$21, 0)), 0)</f>
        <v>0</v>
      </c>
      <c r="S322" s="1">
        <f>IF($H322&gt;L322, ($H322-L322)*
INDEX( '2018 commission structure'!$A$21:$I$24,
MATCH($E322,'2018 commission structure'!$A$21:$A$24, 0),
MATCH(S$1,'2018 commission structure'!$A$21:$I$21, 0)), 0)</f>
        <v>0</v>
      </c>
      <c r="T322" s="1">
        <f t="shared" ref="T322:T385" si="55">SUM(O322:S322)</f>
        <v>92129.38</v>
      </c>
      <c r="U322" s="1">
        <f t="shared" ref="U322:U385" si="56">SUM(F322+T322)</f>
        <v>164878.38</v>
      </c>
      <c r="V322" s="16">
        <f t="shared" ref="V322:V385" si="57">H322/U322</f>
        <v>4.1431387183692605</v>
      </c>
      <c r="W322" s="1">
        <f>MIN(H322,I322)*INDEX('2018 commission structure'!$A$15:$J$18,MATCH(Calculations!$E116,'2018 commission structure'!$A$15:$A$18,0),MATCH(Calculations!W$1,'2018 commission structure'!$A$15:$J$15,0))</f>
        <v>90000</v>
      </c>
      <c r="X322" s="1">
        <f>IF($H322&gt;I322,MIN($H322-I322,J322-I322))*INDEX('2018 commission structure'!$A$15:$J$18,MATCH(Calculations!$E116,'2018 commission structure'!$A$15:$A$18,0),MATCH(Calculations!X$1,'2018 commission structure'!$A$15:$J$15,0))</f>
        <v>18285.080000000002</v>
      </c>
      <c r="Y322" s="1">
        <f>IF($H322&gt;J322,MIN($H322-J322,K322-J322)*INDEX('2018 commission structure'!$A$15:$J$18,MATCH(Calculations!$E116,'2018 commission structure'!$A$15:$A$18,0),MATCH(Calculations!Y$1,'2018 commission structure'!$A$15:$J$15,0)),0)</f>
        <v>0</v>
      </c>
      <c r="Z322" s="1">
        <f>IF($H322&gt;K322,MIN($H322-K322,L322-K322)*INDEX('2018 commission structure'!$A$15:$J$18,MATCH(Calculations!$E116,'2018 commission structure'!$A$15:$A$18,0),MATCH(Calculations!Z$1,'2018 commission structure'!$A$15:$J$15,0)),0)</f>
        <v>0</v>
      </c>
      <c r="AA322" s="1">
        <f>IF($H322&gt;L322,($H322-L322)*INDEX('2018 commission structure'!$A$15:$J$18,MATCH(Calculations!$E116,'2018 commission structure'!$A$15:$A$18,0),MATCH(Calculations!AA$1,'2018 commission structure'!$A$15:$J$15,0)),0)</f>
        <v>0</v>
      </c>
      <c r="AB322" s="1">
        <f t="shared" ref="AB322:AB385" si="58">SUM(W322:AA322)</f>
        <v>108285.08</v>
      </c>
      <c r="AC322" s="1">
        <f t="shared" ref="AC322:AC385" si="59">AB322+F322</f>
        <v>181034.08000000002</v>
      </c>
    </row>
    <row r="323" spans="1:29" x14ac:dyDescent="0.3">
      <c r="A323" s="20">
        <v>3016741628</v>
      </c>
      <c r="B323" s="1" t="s">
        <v>688</v>
      </c>
      <c r="C323" s="1" t="s">
        <v>687</v>
      </c>
      <c r="D323" s="1" t="s">
        <v>23029</v>
      </c>
      <c r="E323" s="1" t="s">
        <v>3</v>
      </c>
      <c r="F323" s="1">
        <v>122851</v>
      </c>
      <c r="G323" s="2">
        <v>22</v>
      </c>
      <c r="H323" s="1">
        <f>SUMIF('deals_closed '!D:D,A323,'deals_closed '!C:C)</f>
        <v>854591</v>
      </c>
      <c r="I323" s="1">
        <f>VLOOKUP(E323,'2018 commission structure'!$A$21:$I$24,9,FALSE)</f>
        <v>750000</v>
      </c>
      <c r="J323" s="1">
        <f t="shared" si="50"/>
        <v>937500</v>
      </c>
      <c r="K323" s="1">
        <f t="shared" si="51"/>
        <v>1125000</v>
      </c>
      <c r="L323" s="1">
        <f t="shared" si="52"/>
        <v>1500000</v>
      </c>
      <c r="M323" s="16">
        <f t="shared" si="53"/>
        <v>1.1394546666666667</v>
      </c>
      <c r="N323" s="1" t="str">
        <f t="shared" si="54"/>
        <v>100-125%</v>
      </c>
      <c r="O323" s="1">
        <f>MIN($I323, $H323)*INDEX( '2018 commission structure'!$A$21:$I$24,
MATCH($E323,'2018 commission structure'!$A$21:$A$24,0),MATCH(O$1,'2018 commission structure'!$A$21:$I$21,0))</f>
        <v>112500</v>
      </c>
      <c r="P323" s="1">
        <f>IF($H323&gt;$I323, MIN($H323-$I323, J323-$I323)*
INDEX( '2018 commission structure'!$A$21:$I$24,
MATCH($E323,'2018 commission structure'!$A$21:$A$24, 0),
MATCH(P$1,'2018 commission structure'!$A$21:$I$21, 0)), 0)</f>
        <v>19872.29</v>
      </c>
      <c r="Q323" s="1">
        <f>IF($H323&gt;J323, MIN($H323-J323, K323-J323)*
INDEX( '2018 commission structure'!$A$21:$I$24,
MATCH($E323,'2018 commission structure'!$A$21:$A$24, 0),
MATCH(Q$1,'2018 commission structure'!$A$21:$I$21, 0)), 0)</f>
        <v>0</v>
      </c>
      <c r="R323" s="1">
        <f>IF($H323&gt;K323, MIN($H323-K323, L323-K323)*
INDEX( '2018 commission structure'!$A$21:$I$24,
MATCH($E323,'2018 commission structure'!$A$21:$A$24, 0),
MATCH(R$1,'2018 commission structure'!$A$21:$I$21, 0)), 0)</f>
        <v>0</v>
      </c>
      <c r="S323" s="1">
        <f>IF($H323&gt;L323, ($H323-L323)*
INDEX( '2018 commission structure'!$A$21:$I$24,
MATCH($E323,'2018 commission structure'!$A$21:$A$24, 0),
MATCH(S$1,'2018 commission structure'!$A$21:$I$21, 0)), 0)</f>
        <v>0</v>
      </c>
      <c r="T323" s="1">
        <f t="shared" si="55"/>
        <v>132372.29</v>
      </c>
      <c r="U323" s="1">
        <f t="shared" si="56"/>
        <v>255223.29</v>
      </c>
      <c r="V323" s="16">
        <f t="shared" si="57"/>
        <v>3.3484052337073154</v>
      </c>
      <c r="W323" s="1">
        <f>MIN(H323,I323)*INDEX('2018 commission structure'!$A$15:$J$18,MATCH(Calculations!$E653,'2018 commission structure'!$A$15:$A$18,0),MATCH(Calculations!W$1,'2018 commission structure'!$A$15:$J$15,0))</f>
        <v>90000</v>
      </c>
      <c r="X323" s="1">
        <f>IF($H323&gt;I323,MIN($H323-I323,J323-I323))*INDEX('2018 commission structure'!$A$15:$J$18,MATCH(Calculations!$E653,'2018 commission structure'!$A$15:$A$18,0),MATCH(Calculations!X$1,'2018 commission structure'!$A$15:$J$15,0))</f>
        <v>17780.47</v>
      </c>
      <c r="Y323" s="1">
        <f>IF($H323&gt;J323,MIN($H323-J323,K323-J323)*INDEX('2018 commission structure'!$A$15:$J$18,MATCH(Calculations!$E653,'2018 commission structure'!$A$15:$A$18,0),MATCH(Calculations!Y$1,'2018 commission structure'!$A$15:$J$15,0)),0)</f>
        <v>0</v>
      </c>
      <c r="Z323" s="1">
        <f>IF($H323&gt;K323,MIN($H323-K323,L323-K323)*INDEX('2018 commission structure'!$A$15:$J$18,MATCH(Calculations!$E653,'2018 commission structure'!$A$15:$A$18,0),MATCH(Calculations!Z$1,'2018 commission structure'!$A$15:$J$15,0)),0)</f>
        <v>0</v>
      </c>
      <c r="AA323" s="1">
        <f>IF($H323&gt;L323,($H323-L323)*INDEX('2018 commission structure'!$A$15:$J$18,MATCH(Calculations!$E653,'2018 commission structure'!$A$15:$A$18,0),MATCH(Calculations!AA$1,'2018 commission structure'!$A$15:$J$15,0)),0)</f>
        <v>0</v>
      </c>
      <c r="AB323" s="1">
        <f t="shared" si="58"/>
        <v>107780.47</v>
      </c>
      <c r="AC323" s="1">
        <f t="shared" si="59"/>
        <v>230631.47</v>
      </c>
    </row>
    <row r="324" spans="1:29" x14ac:dyDescent="0.3">
      <c r="A324" s="20">
        <v>9458901820</v>
      </c>
      <c r="B324" s="1" t="s">
        <v>494</v>
      </c>
      <c r="C324" s="1" t="s">
        <v>493</v>
      </c>
      <c r="D324" s="1" t="s">
        <v>22365</v>
      </c>
      <c r="E324" s="1" t="s">
        <v>12</v>
      </c>
      <c r="F324" s="1">
        <v>64311</v>
      </c>
      <c r="G324" s="2">
        <v>18</v>
      </c>
      <c r="H324" s="1">
        <f>SUMIF('deals_closed '!D:D,A324,'deals_closed '!C:C)</f>
        <v>570118</v>
      </c>
      <c r="I324" s="1">
        <f>VLOOKUP(E324,'2018 commission structure'!$A$21:$I$24,9,FALSE)</f>
        <v>500000</v>
      </c>
      <c r="J324" s="1">
        <f t="shared" si="50"/>
        <v>625000</v>
      </c>
      <c r="K324" s="1">
        <f t="shared" si="51"/>
        <v>750000</v>
      </c>
      <c r="L324" s="1">
        <f t="shared" si="52"/>
        <v>1000000</v>
      </c>
      <c r="M324" s="16">
        <f t="shared" si="53"/>
        <v>1.140236</v>
      </c>
      <c r="N324" s="1" t="str">
        <f t="shared" si="54"/>
        <v>100-125%</v>
      </c>
      <c r="O324" s="1">
        <f>MIN($I324, $H324)*INDEX( '2018 commission structure'!$A$21:$I$24,
MATCH($E324,'2018 commission structure'!$A$21:$A$24,0),MATCH(O$1,'2018 commission structure'!$A$21:$I$21,0))</f>
        <v>50000</v>
      </c>
      <c r="P324" s="1">
        <f>IF($H324&gt;$I324, MIN($H324-$I324, J324-$I324)*
INDEX( '2018 commission structure'!$A$21:$I$24,
MATCH($E324,'2018 commission structure'!$A$21:$A$24, 0),
MATCH(P$1,'2018 commission structure'!$A$21:$I$21, 0)), 0)</f>
        <v>10517.699999999999</v>
      </c>
      <c r="Q324" s="1">
        <f>IF($H324&gt;J324, MIN($H324-J324, K324-J324)*
INDEX( '2018 commission structure'!$A$21:$I$24,
MATCH($E324,'2018 commission structure'!$A$21:$A$24, 0),
MATCH(Q$1,'2018 commission structure'!$A$21:$I$21, 0)), 0)</f>
        <v>0</v>
      </c>
      <c r="R324" s="1">
        <f>IF($H324&gt;K324, MIN($H324-K324, L324-K324)*
INDEX( '2018 commission structure'!$A$21:$I$24,
MATCH($E324,'2018 commission structure'!$A$21:$A$24, 0),
MATCH(R$1,'2018 commission structure'!$A$21:$I$21, 0)), 0)</f>
        <v>0</v>
      </c>
      <c r="S324" s="1">
        <f>IF($H324&gt;L324, ($H324-L324)*
INDEX( '2018 commission structure'!$A$21:$I$24,
MATCH($E324,'2018 commission structure'!$A$21:$A$24, 0),
MATCH(S$1,'2018 commission structure'!$A$21:$I$21, 0)), 0)</f>
        <v>0</v>
      </c>
      <c r="T324" s="1">
        <f t="shared" si="55"/>
        <v>60517.7</v>
      </c>
      <c r="U324" s="1">
        <f t="shared" si="56"/>
        <v>124828.7</v>
      </c>
      <c r="V324" s="16">
        <f t="shared" si="57"/>
        <v>4.5672028948470986</v>
      </c>
      <c r="W324" s="1">
        <f>MIN(H324,I324)*INDEX('2018 commission structure'!$A$15:$J$18,MATCH(Calculations!$E751,'2018 commission structure'!$A$15:$A$18,0),MATCH(Calculations!W$1,'2018 commission structure'!$A$15:$J$15,0))</f>
        <v>75000</v>
      </c>
      <c r="X324" s="1">
        <f>IF($H324&gt;I324,MIN($H324-I324,J324-I324))*INDEX('2018 commission structure'!$A$15:$J$18,MATCH(Calculations!$E751,'2018 commission structure'!$A$15:$A$18,0),MATCH(Calculations!X$1,'2018 commission structure'!$A$15:$J$15,0))</f>
        <v>15425.960000000001</v>
      </c>
      <c r="Y324" s="1">
        <f>IF($H324&gt;J324,MIN($H324-J324,K324-J324)*INDEX('2018 commission structure'!$A$15:$J$18,MATCH(Calculations!$E751,'2018 commission structure'!$A$15:$A$18,0),MATCH(Calculations!Y$1,'2018 commission structure'!$A$15:$J$15,0)),0)</f>
        <v>0</v>
      </c>
      <c r="Z324" s="1">
        <f>IF($H324&gt;K324,MIN($H324-K324,L324-K324)*INDEX('2018 commission structure'!$A$15:$J$18,MATCH(Calculations!$E751,'2018 commission structure'!$A$15:$A$18,0),MATCH(Calculations!Z$1,'2018 commission structure'!$A$15:$J$15,0)),0)</f>
        <v>0</v>
      </c>
      <c r="AA324" s="1">
        <f>IF($H324&gt;L324,($H324-L324)*INDEX('2018 commission structure'!$A$15:$J$18,MATCH(Calculations!$E751,'2018 commission structure'!$A$15:$A$18,0),MATCH(Calculations!AA$1,'2018 commission structure'!$A$15:$J$15,0)),0)</f>
        <v>0</v>
      </c>
      <c r="AB324" s="1">
        <f t="shared" si="58"/>
        <v>90425.96</v>
      </c>
      <c r="AC324" s="1">
        <f t="shared" si="59"/>
        <v>154736.96000000002</v>
      </c>
    </row>
    <row r="325" spans="1:29" x14ac:dyDescent="0.3">
      <c r="A325" s="20">
        <v>2230983466</v>
      </c>
      <c r="B325" s="1" t="s">
        <v>1332</v>
      </c>
      <c r="C325" s="1" t="s">
        <v>1331</v>
      </c>
      <c r="D325" s="1" t="s">
        <v>23116</v>
      </c>
      <c r="E325" s="1" t="s">
        <v>3</v>
      </c>
      <c r="F325" s="1">
        <v>75997</v>
      </c>
      <c r="G325" s="2">
        <v>23</v>
      </c>
      <c r="H325" s="1">
        <f>SUMIF('deals_closed '!D:D,A325,'deals_closed '!C:C)</f>
        <v>855810</v>
      </c>
      <c r="I325" s="1">
        <f>VLOOKUP(E325,'2018 commission structure'!$A$21:$I$24,9,FALSE)</f>
        <v>750000</v>
      </c>
      <c r="J325" s="1">
        <f t="shared" si="50"/>
        <v>937500</v>
      </c>
      <c r="K325" s="1">
        <f t="shared" si="51"/>
        <v>1125000</v>
      </c>
      <c r="L325" s="1">
        <f t="shared" si="52"/>
        <v>1500000</v>
      </c>
      <c r="M325" s="16">
        <f t="shared" si="53"/>
        <v>1.1410800000000001</v>
      </c>
      <c r="N325" s="1" t="str">
        <f t="shared" si="54"/>
        <v>100-125%</v>
      </c>
      <c r="O325" s="1">
        <f>MIN($I325, $H325)*INDEX( '2018 commission structure'!$A$21:$I$24,
MATCH($E325,'2018 commission structure'!$A$21:$A$24,0),MATCH(O$1,'2018 commission structure'!$A$21:$I$21,0))</f>
        <v>112500</v>
      </c>
      <c r="P325" s="1">
        <f>IF($H325&gt;$I325, MIN($H325-$I325, J325-$I325)*
INDEX( '2018 commission structure'!$A$21:$I$24,
MATCH($E325,'2018 commission structure'!$A$21:$A$24, 0),
MATCH(P$1,'2018 commission structure'!$A$21:$I$21, 0)), 0)</f>
        <v>20103.900000000001</v>
      </c>
      <c r="Q325" s="1">
        <f>IF($H325&gt;J325, MIN($H325-J325, K325-J325)*
INDEX( '2018 commission structure'!$A$21:$I$24,
MATCH($E325,'2018 commission structure'!$A$21:$A$24, 0),
MATCH(Q$1,'2018 commission structure'!$A$21:$I$21, 0)), 0)</f>
        <v>0</v>
      </c>
      <c r="R325" s="1">
        <f>IF($H325&gt;K325, MIN($H325-K325, L325-K325)*
INDEX( '2018 commission structure'!$A$21:$I$24,
MATCH($E325,'2018 commission structure'!$A$21:$A$24, 0),
MATCH(R$1,'2018 commission structure'!$A$21:$I$21, 0)), 0)</f>
        <v>0</v>
      </c>
      <c r="S325" s="1">
        <f>IF($H325&gt;L325, ($H325-L325)*
INDEX( '2018 commission structure'!$A$21:$I$24,
MATCH($E325,'2018 commission structure'!$A$21:$A$24, 0),
MATCH(S$1,'2018 commission structure'!$A$21:$I$21, 0)), 0)</f>
        <v>0</v>
      </c>
      <c r="T325" s="1">
        <f t="shared" si="55"/>
        <v>132603.9</v>
      </c>
      <c r="U325" s="1">
        <f t="shared" si="56"/>
        <v>208600.9</v>
      </c>
      <c r="V325" s="16">
        <f t="shared" si="57"/>
        <v>4.1026189244629343</v>
      </c>
      <c r="W325" s="1">
        <f>MIN(H325,I325)*INDEX('2018 commission structure'!$A$15:$J$18,MATCH(Calculations!$E316,'2018 commission structure'!$A$15:$A$18,0),MATCH(Calculations!W$1,'2018 commission structure'!$A$15:$J$15,0))</f>
        <v>112500</v>
      </c>
      <c r="X325" s="1">
        <f>IF($H325&gt;I325,MIN($H325-I325,J325-I325))*INDEX('2018 commission structure'!$A$15:$J$18,MATCH(Calculations!$E316,'2018 commission structure'!$A$15:$A$18,0),MATCH(Calculations!X$1,'2018 commission structure'!$A$15:$J$15,0))</f>
        <v>19045.8</v>
      </c>
      <c r="Y325" s="1">
        <f>IF($H325&gt;J325,MIN($H325-J325,K325-J325)*INDEX('2018 commission structure'!$A$15:$J$18,MATCH(Calculations!$E316,'2018 commission structure'!$A$15:$A$18,0),MATCH(Calculations!Y$1,'2018 commission structure'!$A$15:$J$15,0)),0)</f>
        <v>0</v>
      </c>
      <c r="Z325" s="1">
        <f>IF($H325&gt;K325,MIN($H325-K325,L325-K325)*INDEX('2018 commission structure'!$A$15:$J$18,MATCH(Calculations!$E316,'2018 commission structure'!$A$15:$A$18,0),MATCH(Calculations!Z$1,'2018 commission structure'!$A$15:$J$15,0)),0)</f>
        <v>0</v>
      </c>
      <c r="AA325" s="1">
        <f>IF($H325&gt;L325,($H325-L325)*INDEX('2018 commission structure'!$A$15:$J$18,MATCH(Calculations!$E316,'2018 commission structure'!$A$15:$A$18,0),MATCH(Calculations!AA$1,'2018 commission structure'!$A$15:$J$15,0)),0)</f>
        <v>0</v>
      </c>
      <c r="AB325" s="1">
        <f t="shared" si="58"/>
        <v>131545.79999999999</v>
      </c>
      <c r="AC325" s="1">
        <f t="shared" si="59"/>
        <v>207542.8</v>
      </c>
    </row>
    <row r="326" spans="1:29" x14ac:dyDescent="0.3">
      <c r="A326" s="20">
        <v>8445779583</v>
      </c>
      <c r="B326" s="1" t="s">
        <v>463</v>
      </c>
      <c r="C326" s="1" t="s">
        <v>462</v>
      </c>
      <c r="D326" s="1" t="s">
        <v>22487</v>
      </c>
      <c r="E326" s="1" t="s">
        <v>0</v>
      </c>
      <c r="F326" s="1">
        <v>61293</v>
      </c>
      <c r="G326" s="2">
        <v>16</v>
      </c>
      <c r="H326" s="1">
        <f>SUMIF('deals_closed '!D:D,A326,'deals_closed '!C:C)</f>
        <v>569297</v>
      </c>
      <c r="I326" s="1">
        <f>VLOOKUP(E326,'2018 commission structure'!$A$21:$I$24,9,FALSE)</f>
        <v>600000</v>
      </c>
      <c r="J326" s="1">
        <f t="shared" si="50"/>
        <v>750000</v>
      </c>
      <c r="K326" s="1">
        <f t="shared" si="51"/>
        <v>900000</v>
      </c>
      <c r="L326" s="1">
        <f t="shared" si="52"/>
        <v>1200000</v>
      </c>
      <c r="M326" s="16">
        <f t="shared" si="53"/>
        <v>0.94882833333333338</v>
      </c>
      <c r="N326" s="1" t="str">
        <f t="shared" si="54"/>
        <v>0-100%</v>
      </c>
      <c r="O326" s="1">
        <f>MIN($I326, $H326)*INDEX( '2018 commission structure'!$A$21:$I$24,
MATCH($E326,'2018 commission structure'!$A$21:$A$24,0),MATCH(O$1,'2018 commission structure'!$A$21:$I$21,0))</f>
        <v>74008.61</v>
      </c>
      <c r="P326" s="1">
        <f>IF($H326&gt;$I326, MIN($H326-$I326, J326-$I326)*
INDEX( '2018 commission structure'!$A$21:$I$24,
MATCH($E326,'2018 commission structure'!$A$21:$A$24, 0),
MATCH(P$1,'2018 commission structure'!$A$21:$I$21, 0)), 0)</f>
        <v>0</v>
      </c>
      <c r="Q326" s="1">
        <f>IF($H326&gt;J326, MIN($H326-J326, K326-J326)*
INDEX( '2018 commission structure'!$A$21:$I$24,
MATCH($E326,'2018 commission structure'!$A$21:$A$24, 0),
MATCH(Q$1,'2018 commission structure'!$A$21:$I$21, 0)), 0)</f>
        <v>0</v>
      </c>
      <c r="R326" s="1">
        <f>IF($H326&gt;K326, MIN($H326-K326, L326-K326)*
INDEX( '2018 commission structure'!$A$21:$I$24,
MATCH($E326,'2018 commission structure'!$A$21:$A$24, 0),
MATCH(R$1,'2018 commission structure'!$A$21:$I$21, 0)), 0)</f>
        <v>0</v>
      </c>
      <c r="S326" s="1">
        <f>IF($H326&gt;L326, ($H326-L326)*
INDEX( '2018 commission structure'!$A$21:$I$24,
MATCH($E326,'2018 commission structure'!$A$21:$A$24, 0),
MATCH(S$1,'2018 commission structure'!$A$21:$I$21, 0)), 0)</f>
        <v>0</v>
      </c>
      <c r="T326" s="1">
        <f t="shared" si="55"/>
        <v>74008.61</v>
      </c>
      <c r="U326" s="1">
        <f t="shared" si="56"/>
        <v>135301.60999999999</v>
      </c>
      <c r="V326" s="16">
        <f t="shared" si="57"/>
        <v>4.2076143809375219</v>
      </c>
      <c r="W326" s="1">
        <f>MIN(H326,I326)*INDEX('2018 commission structure'!$A$15:$J$18,MATCH(Calculations!$E767,'2018 commission structure'!$A$15:$A$18,0),MATCH(Calculations!W$1,'2018 commission structure'!$A$15:$J$15,0))</f>
        <v>68315.64</v>
      </c>
      <c r="X326" s="1">
        <f>IF($H326&gt;I326,MIN($H326-I326,J326-I326))*INDEX('2018 commission structure'!$A$15:$J$18,MATCH(Calculations!$E767,'2018 commission structure'!$A$15:$A$18,0),MATCH(Calculations!X$1,'2018 commission structure'!$A$15:$J$15,0))</f>
        <v>0</v>
      </c>
      <c r="Y326" s="1">
        <f>IF($H326&gt;J326,MIN($H326-J326,K326-J326)*INDEX('2018 commission structure'!$A$15:$J$18,MATCH(Calculations!$E767,'2018 commission structure'!$A$15:$A$18,0),MATCH(Calculations!Y$1,'2018 commission structure'!$A$15:$J$15,0)),0)</f>
        <v>0</v>
      </c>
      <c r="Z326" s="1">
        <f>IF($H326&gt;K326,MIN($H326-K326,L326-K326)*INDEX('2018 commission structure'!$A$15:$J$18,MATCH(Calculations!$E767,'2018 commission structure'!$A$15:$A$18,0),MATCH(Calculations!Z$1,'2018 commission structure'!$A$15:$J$15,0)),0)</f>
        <v>0</v>
      </c>
      <c r="AA326" s="1">
        <f>IF($H326&gt;L326,($H326-L326)*INDEX('2018 commission structure'!$A$15:$J$18,MATCH(Calculations!$E767,'2018 commission structure'!$A$15:$A$18,0),MATCH(Calculations!AA$1,'2018 commission structure'!$A$15:$J$15,0)),0)</f>
        <v>0</v>
      </c>
      <c r="AB326" s="1">
        <f t="shared" si="58"/>
        <v>68315.64</v>
      </c>
      <c r="AC326" s="1">
        <f t="shared" si="59"/>
        <v>129608.64</v>
      </c>
    </row>
    <row r="327" spans="1:29" x14ac:dyDescent="0.3">
      <c r="A327" s="20">
        <v>4472356473</v>
      </c>
      <c r="B327" s="1" t="s">
        <v>1692</v>
      </c>
      <c r="C327" s="1" t="s">
        <v>1691</v>
      </c>
      <c r="D327" s="1" t="s">
        <v>22887</v>
      </c>
      <c r="E327" s="1" t="s">
        <v>3</v>
      </c>
      <c r="F327" s="1">
        <v>79672</v>
      </c>
      <c r="G327" s="2">
        <v>17</v>
      </c>
      <c r="H327" s="1">
        <f>SUMIF('deals_closed '!D:D,A327,'deals_closed '!C:C)</f>
        <v>609192</v>
      </c>
      <c r="I327" s="1">
        <f>VLOOKUP(E327,'2018 commission structure'!$A$21:$I$24,9,FALSE)</f>
        <v>750000</v>
      </c>
      <c r="J327" s="1">
        <f t="shared" si="50"/>
        <v>937500</v>
      </c>
      <c r="K327" s="1">
        <f t="shared" si="51"/>
        <v>1125000</v>
      </c>
      <c r="L327" s="1">
        <f t="shared" si="52"/>
        <v>1500000</v>
      </c>
      <c r="M327" s="16">
        <f t="shared" si="53"/>
        <v>0.81225599999999998</v>
      </c>
      <c r="N327" s="1" t="str">
        <f t="shared" si="54"/>
        <v>0-100%</v>
      </c>
      <c r="O327" s="1">
        <f>MIN($I327, $H327)*INDEX( '2018 commission structure'!$A$21:$I$24,
MATCH($E327,'2018 commission structure'!$A$21:$A$24,0),MATCH(O$1,'2018 commission structure'!$A$21:$I$21,0))</f>
        <v>91378.8</v>
      </c>
      <c r="P327" s="1">
        <f>IF($H327&gt;$I327, MIN($H327-$I327, J327-$I327)*
INDEX( '2018 commission structure'!$A$21:$I$24,
MATCH($E327,'2018 commission structure'!$A$21:$A$24, 0),
MATCH(P$1,'2018 commission structure'!$A$21:$I$21, 0)), 0)</f>
        <v>0</v>
      </c>
      <c r="Q327" s="1">
        <f>IF($H327&gt;J327, MIN($H327-J327, K327-J327)*
INDEX( '2018 commission structure'!$A$21:$I$24,
MATCH($E327,'2018 commission structure'!$A$21:$A$24, 0),
MATCH(Q$1,'2018 commission structure'!$A$21:$I$21, 0)), 0)</f>
        <v>0</v>
      </c>
      <c r="R327" s="1">
        <f>IF($H327&gt;K327, MIN($H327-K327, L327-K327)*
INDEX( '2018 commission structure'!$A$21:$I$24,
MATCH($E327,'2018 commission structure'!$A$21:$A$24, 0),
MATCH(R$1,'2018 commission structure'!$A$21:$I$21, 0)), 0)</f>
        <v>0</v>
      </c>
      <c r="S327" s="1">
        <f>IF($H327&gt;L327, ($H327-L327)*
INDEX( '2018 commission structure'!$A$21:$I$24,
MATCH($E327,'2018 commission structure'!$A$21:$A$24, 0),
MATCH(S$1,'2018 commission structure'!$A$21:$I$21, 0)), 0)</f>
        <v>0</v>
      </c>
      <c r="T327" s="1">
        <f t="shared" si="55"/>
        <v>91378.8</v>
      </c>
      <c r="U327" s="1">
        <f t="shared" si="56"/>
        <v>171050.8</v>
      </c>
      <c r="V327" s="16">
        <f t="shared" si="57"/>
        <v>3.5614682889527556</v>
      </c>
      <c r="W327" s="1">
        <f>MIN(H327,I327)*INDEX('2018 commission structure'!$A$15:$J$18,MATCH(Calculations!$E126,'2018 commission structure'!$A$15:$A$18,0),MATCH(Calculations!W$1,'2018 commission structure'!$A$15:$J$15,0))</f>
        <v>91378.8</v>
      </c>
      <c r="X327" s="1">
        <f>IF($H327&gt;I327,MIN($H327-I327,J327-I327))*INDEX('2018 commission structure'!$A$15:$J$18,MATCH(Calculations!$E126,'2018 commission structure'!$A$15:$A$18,0),MATCH(Calculations!X$1,'2018 commission structure'!$A$15:$J$15,0))</f>
        <v>0</v>
      </c>
      <c r="Y327" s="1">
        <f>IF($H327&gt;J327,MIN($H327-J327,K327-J327)*INDEX('2018 commission structure'!$A$15:$J$18,MATCH(Calculations!$E126,'2018 commission structure'!$A$15:$A$18,0),MATCH(Calculations!Y$1,'2018 commission structure'!$A$15:$J$15,0)),0)</f>
        <v>0</v>
      </c>
      <c r="Z327" s="1">
        <f>IF($H327&gt;K327,MIN($H327-K327,L327-K327)*INDEX('2018 commission structure'!$A$15:$J$18,MATCH(Calculations!$E126,'2018 commission structure'!$A$15:$A$18,0),MATCH(Calculations!Z$1,'2018 commission structure'!$A$15:$J$15,0)),0)</f>
        <v>0</v>
      </c>
      <c r="AA327" s="1">
        <f>IF($H327&gt;L327,($H327-L327)*INDEX('2018 commission structure'!$A$15:$J$18,MATCH(Calculations!$E126,'2018 commission structure'!$A$15:$A$18,0),MATCH(Calculations!AA$1,'2018 commission structure'!$A$15:$J$15,0)),0)</f>
        <v>0</v>
      </c>
      <c r="AB327" s="1">
        <f t="shared" si="58"/>
        <v>91378.8</v>
      </c>
      <c r="AC327" s="1">
        <f t="shared" si="59"/>
        <v>171050.8</v>
      </c>
    </row>
    <row r="328" spans="1:29" x14ac:dyDescent="0.3">
      <c r="A328" s="20">
        <v>4808886316</v>
      </c>
      <c r="B328" s="1" t="s">
        <v>540</v>
      </c>
      <c r="C328" s="1" t="s">
        <v>539</v>
      </c>
      <c r="D328" s="1" t="s">
        <v>22852</v>
      </c>
      <c r="E328" s="1" t="s">
        <v>3</v>
      </c>
      <c r="F328" s="1">
        <v>89443</v>
      </c>
      <c r="G328" s="2">
        <v>23</v>
      </c>
      <c r="H328" s="1">
        <f>SUMIF('deals_closed '!D:D,A328,'deals_closed '!C:C)</f>
        <v>857724</v>
      </c>
      <c r="I328" s="1">
        <f>VLOOKUP(E328,'2018 commission structure'!$A$21:$I$24,9,FALSE)</f>
        <v>750000</v>
      </c>
      <c r="J328" s="1">
        <f t="shared" si="50"/>
        <v>937500</v>
      </c>
      <c r="K328" s="1">
        <f t="shared" si="51"/>
        <v>1125000</v>
      </c>
      <c r="L328" s="1">
        <f t="shared" si="52"/>
        <v>1500000</v>
      </c>
      <c r="M328" s="16">
        <f t="shared" si="53"/>
        <v>1.143632</v>
      </c>
      <c r="N328" s="1" t="str">
        <f t="shared" si="54"/>
        <v>100-125%</v>
      </c>
      <c r="O328" s="1">
        <f>MIN($I328, $H328)*INDEX( '2018 commission structure'!$A$21:$I$24,
MATCH($E328,'2018 commission structure'!$A$21:$A$24,0),MATCH(O$1,'2018 commission structure'!$A$21:$I$21,0))</f>
        <v>112500</v>
      </c>
      <c r="P328" s="1">
        <f>IF($H328&gt;$I328, MIN($H328-$I328, J328-$I328)*
INDEX( '2018 commission structure'!$A$21:$I$24,
MATCH($E328,'2018 commission structure'!$A$21:$A$24, 0),
MATCH(P$1,'2018 commission structure'!$A$21:$I$21, 0)), 0)</f>
        <v>20467.560000000001</v>
      </c>
      <c r="Q328" s="1">
        <f>IF($H328&gt;J328, MIN($H328-J328, K328-J328)*
INDEX( '2018 commission structure'!$A$21:$I$24,
MATCH($E328,'2018 commission structure'!$A$21:$A$24, 0),
MATCH(Q$1,'2018 commission structure'!$A$21:$I$21, 0)), 0)</f>
        <v>0</v>
      </c>
      <c r="R328" s="1">
        <f>IF($H328&gt;K328, MIN($H328-K328, L328-K328)*
INDEX( '2018 commission structure'!$A$21:$I$24,
MATCH($E328,'2018 commission structure'!$A$21:$A$24, 0),
MATCH(R$1,'2018 commission structure'!$A$21:$I$21, 0)), 0)</f>
        <v>0</v>
      </c>
      <c r="S328" s="1">
        <f>IF($H328&gt;L328, ($H328-L328)*
INDEX( '2018 commission structure'!$A$21:$I$24,
MATCH($E328,'2018 commission structure'!$A$21:$A$24, 0),
MATCH(S$1,'2018 commission structure'!$A$21:$I$21, 0)), 0)</f>
        <v>0</v>
      </c>
      <c r="T328" s="1">
        <f t="shared" si="55"/>
        <v>132967.56</v>
      </c>
      <c r="U328" s="1">
        <f t="shared" si="56"/>
        <v>222410.56</v>
      </c>
      <c r="V328" s="16">
        <f t="shared" si="57"/>
        <v>3.8564895479782977</v>
      </c>
      <c r="W328" s="1">
        <f>MIN(H328,I328)*INDEX('2018 commission structure'!$A$15:$J$18,MATCH(Calculations!$E728,'2018 commission structure'!$A$15:$A$18,0),MATCH(Calculations!W$1,'2018 commission structure'!$A$15:$J$15,0))</f>
        <v>90000</v>
      </c>
      <c r="X328" s="1">
        <f>IF($H328&gt;I328,MIN($H328-I328,J328-I328))*INDEX('2018 commission structure'!$A$15:$J$18,MATCH(Calculations!$E728,'2018 commission structure'!$A$15:$A$18,0),MATCH(Calculations!X$1,'2018 commission structure'!$A$15:$J$15,0))</f>
        <v>18313.080000000002</v>
      </c>
      <c r="Y328" s="1">
        <f>IF($H328&gt;J328,MIN($H328-J328,K328-J328)*INDEX('2018 commission structure'!$A$15:$J$18,MATCH(Calculations!$E728,'2018 commission structure'!$A$15:$A$18,0),MATCH(Calculations!Y$1,'2018 commission structure'!$A$15:$J$15,0)),0)</f>
        <v>0</v>
      </c>
      <c r="Z328" s="1">
        <f>IF($H328&gt;K328,MIN($H328-K328,L328-K328)*INDEX('2018 commission structure'!$A$15:$J$18,MATCH(Calculations!$E728,'2018 commission structure'!$A$15:$A$18,0),MATCH(Calculations!Z$1,'2018 commission structure'!$A$15:$J$15,0)),0)</f>
        <v>0</v>
      </c>
      <c r="AA328" s="1">
        <f>IF($H328&gt;L328,($H328-L328)*INDEX('2018 commission structure'!$A$15:$J$18,MATCH(Calculations!$E728,'2018 commission structure'!$A$15:$A$18,0),MATCH(Calculations!AA$1,'2018 commission structure'!$A$15:$J$15,0)),0)</f>
        <v>0</v>
      </c>
      <c r="AB328" s="1">
        <f t="shared" si="58"/>
        <v>108313.08</v>
      </c>
      <c r="AC328" s="1">
        <f t="shared" si="59"/>
        <v>197756.08000000002</v>
      </c>
    </row>
    <row r="329" spans="1:29" x14ac:dyDescent="0.3">
      <c r="A329" s="20">
        <v>9207464802</v>
      </c>
      <c r="B329" s="1" t="s">
        <v>196</v>
      </c>
      <c r="C329" s="1" t="s">
        <v>195</v>
      </c>
      <c r="D329" s="1" t="s">
        <v>22407</v>
      </c>
      <c r="E329" s="1" t="s">
        <v>3</v>
      </c>
      <c r="F329" s="1">
        <v>109300</v>
      </c>
      <c r="G329" s="2">
        <v>14</v>
      </c>
      <c r="H329" s="1">
        <f>SUMIF('deals_closed '!D:D,A329,'deals_closed '!C:C)</f>
        <v>459709</v>
      </c>
      <c r="I329" s="1">
        <f>VLOOKUP(E329,'2018 commission structure'!$A$21:$I$24,9,FALSE)</f>
        <v>750000</v>
      </c>
      <c r="J329" s="1">
        <f t="shared" si="50"/>
        <v>937500</v>
      </c>
      <c r="K329" s="1">
        <f t="shared" si="51"/>
        <v>1125000</v>
      </c>
      <c r="L329" s="1">
        <f t="shared" si="52"/>
        <v>1500000</v>
      </c>
      <c r="M329" s="16">
        <f t="shared" si="53"/>
        <v>0.61294533333333334</v>
      </c>
      <c r="N329" s="1" t="str">
        <f t="shared" si="54"/>
        <v>0-100%</v>
      </c>
      <c r="O329" s="1">
        <f>MIN($I329, $H329)*INDEX( '2018 commission structure'!$A$21:$I$24,
MATCH($E329,'2018 commission structure'!$A$21:$A$24,0),MATCH(O$1,'2018 commission structure'!$A$21:$I$21,0))</f>
        <v>68956.349999999991</v>
      </c>
      <c r="P329" s="1">
        <f>IF($H329&gt;$I329, MIN($H329-$I329, J329-$I329)*
INDEX( '2018 commission structure'!$A$21:$I$24,
MATCH($E329,'2018 commission structure'!$A$21:$A$24, 0),
MATCH(P$1,'2018 commission structure'!$A$21:$I$21, 0)), 0)</f>
        <v>0</v>
      </c>
      <c r="Q329" s="1">
        <f>IF($H329&gt;J329, MIN($H329-J329, K329-J329)*
INDEX( '2018 commission structure'!$A$21:$I$24,
MATCH($E329,'2018 commission structure'!$A$21:$A$24, 0),
MATCH(Q$1,'2018 commission structure'!$A$21:$I$21, 0)), 0)</f>
        <v>0</v>
      </c>
      <c r="R329" s="1">
        <f>IF($H329&gt;K329, MIN($H329-K329, L329-K329)*
INDEX( '2018 commission structure'!$A$21:$I$24,
MATCH($E329,'2018 commission structure'!$A$21:$A$24, 0),
MATCH(R$1,'2018 commission structure'!$A$21:$I$21, 0)), 0)</f>
        <v>0</v>
      </c>
      <c r="S329" s="1">
        <f>IF($H329&gt;L329, ($H329-L329)*
INDEX( '2018 commission structure'!$A$21:$I$24,
MATCH($E329,'2018 commission structure'!$A$21:$A$24, 0),
MATCH(S$1,'2018 commission structure'!$A$21:$I$21, 0)), 0)</f>
        <v>0</v>
      </c>
      <c r="T329" s="1">
        <f t="shared" si="55"/>
        <v>68956.349999999991</v>
      </c>
      <c r="U329" s="1">
        <f t="shared" si="56"/>
        <v>178256.34999999998</v>
      </c>
      <c r="V329" s="16">
        <f t="shared" si="57"/>
        <v>2.5789207509297709</v>
      </c>
      <c r="W329" s="1">
        <f>MIN(H329,I329)*INDEX('2018 commission structure'!$A$15:$J$18,MATCH(Calculations!$E904,'2018 commission structure'!$A$15:$A$18,0),MATCH(Calculations!W$1,'2018 commission structure'!$A$15:$J$15,0))</f>
        <v>68956.349999999991</v>
      </c>
      <c r="X329" s="1">
        <f>IF($H329&gt;I329,MIN($H329-I329,J329-I329))*INDEX('2018 commission structure'!$A$15:$J$18,MATCH(Calculations!$E904,'2018 commission structure'!$A$15:$A$18,0),MATCH(Calculations!X$1,'2018 commission structure'!$A$15:$J$15,0))</f>
        <v>0</v>
      </c>
      <c r="Y329" s="1">
        <f>IF($H329&gt;J329,MIN($H329-J329,K329-J329)*INDEX('2018 commission structure'!$A$15:$J$18,MATCH(Calculations!$E904,'2018 commission structure'!$A$15:$A$18,0),MATCH(Calculations!Y$1,'2018 commission structure'!$A$15:$J$15,0)),0)</f>
        <v>0</v>
      </c>
      <c r="Z329" s="1">
        <f>IF($H329&gt;K329,MIN($H329-K329,L329-K329)*INDEX('2018 commission structure'!$A$15:$J$18,MATCH(Calculations!$E904,'2018 commission structure'!$A$15:$A$18,0),MATCH(Calculations!Z$1,'2018 commission structure'!$A$15:$J$15,0)),0)</f>
        <v>0</v>
      </c>
      <c r="AA329" s="1">
        <f>IF($H329&gt;L329,($H329-L329)*INDEX('2018 commission structure'!$A$15:$J$18,MATCH(Calculations!$E904,'2018 commission structure'!$A$15:$A$18,0),MATCH(Calculations!AA$1,'2018 commission structure'!$A$15:$J$15,0)),0)</f>
        <v>0</v>
      </c>
      <c r="AB329" s="1">
        <f t="shared" si="58"/>
        <v>68956.349999999991</v>
      </c>
      <c r="AC329" s="1">
        <f t="shared" si="59"/>
        <v>178256.34999999998</v>
      </c>
    </row>
    <row r="330" spans="1:29" x14ac:dyDescent="0.3">
      <c r="A330" s="20">
        <v>2561690342</v>
      </c>
      <c r="B330" s="1" t="s">
        <v>840</v>
      </c>
      <c r="C330" s="1" t="s">
        <v>839</v>
      </c>
      <c r="D330" s="1" t="s">
        <v>23075</v>
      </c>
      <c r="E330" s="1" t="s">
        <v>3</v>
      </c>
      <c r="F330" s="1">
        <v>121022</v>
      </c>
      <c r="G330" s="2">
        <v>25</v>
      </c>
      <c r="H330" s="1">
        <f>SUMIF('deals_closed '!D:D,A330,'deals_closed '!C:C)</f>
        <v>858349</v>
      </c>
      <c r="I330" s="1">
        <f>VLOOKUP(E330,'2018 commission structure'!$A$21:$I$24,9,FALSE)</f>
        <v>750000</v>
      </c>
      <c r="J330" s="1">
        <f t="shared" si="50"/>
        <v>937500</v>
      </c>
      <c r="K330" s="1">
        <f t="shared" si="51"/>
        <v>1125000</v>
      </c>
      <c r="L330" s="1">
        <f t="shared" si="52"/>
        <v>1500000</v>
      </c>
      <c r="M330" s="16">
        <f t="shared" si="53"/>
        <v>1.1444653333333332</v>
      </c>
      <c r="N330" s="1" t="str">
        <f t="shared" si="54"/>
        <v>100-125%</v>
      </c>
      <c r="O330" s="1">
        <f>MIN($I330, $H330)*INDEX( '2018 commission structure'!$A$21:$I$24,
MATCH($E330,'2018 commission structure'!$A$21:$A$24,0),MATCH(O$1,'2018 commission structure'!$A$21:$I$21,0))</f>
        <v>112500</v>
      </c>
      <c r="P330" s="1">
        <f>IF($H330&gt;$I330, MIN($H330-$I330, J330-$I330)*
INDEX( '2018 commission structure'!$A$21:$I$24,
MATCH($E330,'2018 commission structure'!$A$21:$A$24, 0),
MATCH(P$1,'2018 commission structure'!$A$21:$I$21, 0)), 0)</f>
        <v>20586.310000000001</v>
      </c>
      <c r="Q330" s="1">
        <f>IF($H330&gt;J330, MIN($H330-J330, K330-J330)*
INDEX( '2018 commission structure'!$A$21:$I$24,
MATCH($E330,'2018 commission structure'!$A$21:$A$24, 0),
MATCH(Q$1,'2018 commission structure'!$A$21:$I$21, 0)), 0)</f>
        <v>0</v>
      </c>
      <c r="R330" s="1">
        <f>IF($H330&gt;K330, MIN($H330-K330, L330-K330)*
INDEX( '2018 commission structure'!$A$21:$I$24,
MATCH($E330,'2018 commission structure'!$A$21:$A$24, 0),
MATCH(R$1,'2018 commission structure'!$A$21:$I$21, 0)), 0)</f>
        <v>0</v>
      </c>
      <c r="S330" s="1">
        <f>IF($H330&gt;L330, ($H330-L330)*
INDEX( '2018 commission structure'!$A$21:$I$24,
MATCH($E330,'2018 commission structure'!$A$21:$A$24, 0),
MATCH(S$1,'2018 commission structure'!$A$21:$I$21, 0)), 0)</f>
        <v>0</v>
      </c>
      <c r="T330" s="1">
        <f t="shared" si="55"/>
        <v>133086.31</v>
      </c>
      <c r="U330" s="1">
        <f t="shared" si="56"/>
        <v>254108.31</v>
      </c>
      <c r="V330" s="16">
        <f t="shared" si="57"/>
        <v>3.377886382385527</v>
      </c>
      <c r="W330" s="1">
        <f>MIN(H330,I330)*INDEX('2018 commission structure'!$A$15:$J$18,MATCH(Calculations!$E573,'2018 commission structure'!$A$15:$A$18,0),MATCH(Calculations!W$1,'2018 commission structure'!$A$15:$J$15,0))</f>
        <v>90000</v>
      </c>
      <c r="X330" s="1">
        <f>IF($H330&gt;I330,MIN($H330-I330,J330-I330))*INDEX('2018 commission structure'!$A$15:$J$18,MATCH(Calculations!$E573,'2018 commission structure'!$A$15:$A$18,0),MATCH(Calculations!X$1,'2018 commission structure'!$A$15:$J$15,0))</f>
        <v>18419.330000000002</v>
      </c>
      <c r="Y330" s="1">
        <f>IF($H330&gt;J330,MIN($H330-J330,K330-J330)*INDEX('2018 commission structure'!$A$15:$J$18,MATCH(Calculations!$E573,'2018 commission structure'!$A$15:$A$18,0),MATCH(Calculations!Y$1,'2018 commission structure'!$A$15:$J$15,0)),0)</f>
        <v>0</v>
      </c>
      <c r="Z330" s="1">
        <f>IF($H330&gt;K330,MIN($H330-K330,L330-K330)*INDEX('2018 commission structure'!$A$15:$J$18,MATCH(Calculations!$E573,'2018 commission structure'!$A$15:$A$18,0),MATCH(Calculations!Z$1,'2018 commission structure'!$A$15:$J$15,0)),0)</f>
        <v>0</v>
      </c>
      <c r="AA330" s="1">
        <f>IF($H330&gt;L330,($H330-L330)*INDEX('2018 commission structure'!$A$15:$J$18,MATCH(Calculations!$E573,'2018 commission structure'!$A$15:$A$18,0),MATCH(Calculations!AA$1,'2018 commission structure'!$A$15:$J$15,0)),0)</f>
        <v>0</v>
      </c>
      <c r="AB330" s="1">
        <f t="shared" si="58"/>
        <v>108419.33</v>
      </c>
      <c r="AC330" s="1">
        <f t="shared" si="59"/>
        <v>229441.33000000002</v>
      </c>
    </row>
    <row r="331" spans="1:29" x14ac:dyDescent="0.3">
      <c r="A331" s="20">
        <v>8945564357</v>
      </c>
      <c r="B331" s="1" t="s">
        <v>574</v>
      </c>
      <c r="C331" s="1" t="s">
        <v>573</v>
      </c>
      <c r="D331" s="1" t="s">
        <v>22431</v>
      </c>
      <c r="E331" s="1" t="s">
        <v>3</v>
      </c>
      <c r="F331" s="1">
        <v>123875</v>
      </c>
      <c r="G331" s="2">
        <v>20</v>
      </c>
      <c r="H331" s="1">
        <f>SUMIF('deals_closed '!D:D,A331,'deals_closed '!C:C)</f>
        <v>858970</v>
      </c>
      <c r="I331" s="1">
        <f>VLOOKUP(E331,'2018 commission structure'!$A$21:$I$24,9,FALSE)</f>
        <v>750000</v>
      </c>
      <c r="J331" s="1">
        <f t="shared" si="50"/>
        <v>937500</v>
      </c>
      <c r="K331" s="1">
        <f t="shared" si="51"/>
        <v>1125000</v>
      </c>
      <c r="L331" s="1">
        <f t="shared" si="52"/>
        <v>1500000</v>
      </c>
      <c r="M331" s="16">
        <f t="shared" si="53"/>
        <v>1.1452933333333333</v>
      </c>
      <c r="N331" s="1" t="str">
        <f t="shared" si="54"/>
        <v>100-125%</v>
      </c>
      <c r="O331" s="1">
        <f>MIN($I331, $H331)*INDEX( '2018 commission structure'!$A$21:$I$24,
MATCH($E331,'2018 commission structure'!$A$21:$A$24,0),MATCH(O$1,'2018 commission structure'!$A$21:$I$21,0))</f>
        <v>112500</v>
      </c>
      <c r="P331" s="1">
        <f>IF($H331&gt;$I331, MIN($H331-$I331, J331-$I331)*
INDEX( '2018 commission structure'!$A$21:$I$24,
MATCH($E331,'2018 commission structure'!$A$21:$A$24, 0),
MATCH(P$1,'2018 commission structure'!$A$21:$I$21, 0)), 0)</f>
        <v>20704.3</v>
      </c>
      <c r="Q331" s="1">
        <f>IF($H331&gt;J331, MIN($H331-J331, K331-J331)*
INDEX( '2018 commission structure'!$A$21:$I$24,
MATCH($E331,'2018 commission structure'!$A$21:$A$24, 0),
MATCH(Q$1,'2018 commission structure'!$A$21:$I$21, 0)), 0)</f>
        <v>0</v>
      </c>
      <c r="R331" s="1">
        <f>IF($H331&gt;K331, MIN($H331-K331, L331-K331)*
INDEX( '2018 commission structure'!$A$21:$I$24,
MATCH($E331,'2018 commission structure'!$A$21:$A$24, 0),
MATCH(R$1,'2018 commission structure'!$A$21:$I$21, 0)), 0)</f>
        <v>0</v>
      </c>
      <c r="S331" s="1">
        <f>IF($H331&gt;L331, ($H331-L331)*
INDEX( '2018 commission structure'!$A$21:$I$24,
MATCH($E331,'2018 commission structure'!$A$21:$A$24, 0),
MATCH(S$1,'2018 commission structure'!$A$21:$I$21, 0)), 0)</f>
        <v>0</v>
      </c>
      <c r="T331" s="1">
        <f t="shared" si="55"/>
        <v>133204.29999999999</v>
      </c>
      <c r="U331" s="1">
        <f t="shared" si="56"/>
        <v>257079.3</v>
      </c>
      <c r="V331" s="16">
        <f t="shared" si="57"/>
        <v>3.3412647381566702</v>
      </c>
      <c r="W331" s="1">
        <f>MIN(H331,I331)*INDEX('2018 commission structure'!$A$15:$J$18,MATCH(Calculations!$E711,'2018 commission structure'!$A$15:$A$18,0),MATCH(Calculations!W$1,'2018 commission structure'!$A$15:$J$15,0))</f>
        <v>90000</v>
      </c>
      <c r="X331" s="1">
        <f>IF($H331&gt;I331,MIN($H331-I331,J331-I331))*INDEX('2018 commission structure'!$A$15:$J$18,MATCH(Calculations!$E711,'2018 commission structure'!$A$15:$A$18,0),MATCH(Calculations!X$1,'2018 commission structure'!$A$15:$J$15,0))</f>
        <v>18524.900000000001</v>
      </c>
      <c r="Y331" s="1">
        <f>IF($H331&gt;J331,MIN($H331-J331,K331-J331)*INDEX('2018 commission structure'!$A$15:$J$18,MATCH(Calculations!$E711,'2018 commission structure'!$A$15:$A$18,0),MATCH(Calculations!Y$1,'2018 commission structure'!$A$15:$J$15,0)),0)</f>
        <v>0</v>
      </c>
      <c r="Z331" s="1">
        <f>IF($H331&gt;K331,MIN($H331-K331,L331-K331)*INDEX('2018 commission structure'!$A$15:$J$18,MATCH(Calculations!$E711,'2018 commission structure'!$A$15:$A$18,0),MATCH(Calculations!Z$1,'2018 commission structure'!$A$15:$J$15,0)),0)</f>
        <v>0</v>
      </c>
      <c r="AA331" s="1">
        <f>IF($H331&gt;L331,($H331-L331)*INDEX('2018 commission structure'!$A$15:$J$18,MATCH(Calculations!$E711,'2018 commission structure'!$A$15:$A$18,0),MATCH(Calculations!AA$1,'2018 commission structure'!$A$15:$J$15,0)),0)</f>
        <v>0</v>
      </c>
      <c r="AB331" s="1">
        <f t="shared" si="58"/>
        <v>108524.9</v>
      </c>
      <c r="AC331" s="1">
        <f t="shared" si="59"/>
        <v>232399.9</v>
      </c>
    </row>
    <row r="332" spans="1:29" x14ac:dyDescent="0.3">
      <c r="A332" s="20">
        <v>9621571960</v>
      </c>
      <c r="B332" s="1" t="s">
        <v>700</v>
      </c>
      <c r="C332" s="1" t="s">
        <v>699</v>
      </c>
      <c r="D332" s="1" t="s">
        <v>22360</v>
      </c>
      <c r="E332" s="1" t="s">
        <v>0</v>
      </c>
      <c r="F332" s="1">
        <v>65646</v>
      </c>
      <c r="G332" s="2">
        <v>22</v>
      </c>
      <c r="H332" s="1">
        <f>SUMIF('deals_closed '!D:D,A332,'deals_closed '!C:C)</f>
        <v>687722</v>
      </c>
      <c r="I332" s="1">
        <f>VLOOKUP(E332,'2018 commission structure'!$A$21:$I$24,9,FALSE)</f>
        <v>600000</v>
      </c>
      <c r="J332" s="1">
        <f t="shared" si="50"/>
        <v>750000</v>
      </c>
      <c r="K332" s="1">
        <f t="shared" si="51"/>
        <v>900000</v>
      </c>
      <c r="L332" s="1">
        <f t="shared" si="52"/>
        <v>1200000</v>
      </c>
      <c r="M332" s="16">
        <f t="shared" si="53"/>
        <v>1.1462033333333332</v>
      </c>
      <c r="N332" s="1" t="str">
        <f t="shared" si="54"/>
        <v>100-125%</v>
      </c>
      <c r="O332" s="1">
        <f>MIN($I332, $H332)*INDEX( '2018 commission structure'!$A$21:$I$24,
MATCH($E332,'2018 commission structure'!$A$21:$A$24,0),MATCH(O$1,'2018 commission structure'!$A$21:$I$21,0))</f>
        <v>78000</v>
      </c>
      <c r="P332" s="1">
        <f>IF($H332&gt;$I332, MIN($H332-$I332, J332-$I332)*
INDEX( '2018 commission structure'!$A$21:$I$24,
MATCH($E332,'2018 commission structure'!$A$21:$A$24, 0),
MATCH(P$1,'2018 commission structure'!$A$21:$I$21, 0)), 0)</f>
        <v>14912.740000000002</v>
      </c>
      <c r="Q332" s="1">
        <f>IF($H332&gt;J332, MIN($H332-J332, K332-J332)*
INDEX( '2018 commission structure'!$A$21:$I$24,
MATCH($E332,'2018 commission structure'!$A$21:$A$24, 0),
MATCH(Q$1,'2018 commission structure'!$A$21:$I$21, 0)), 0)</f>
        <v>0</v>
      </c>
      <c r="R332" s="1">
        <f>IF($H332&gt;K332, MIN($H332-K332, L332-K332)*
INDEX( '2018 commission structure'!$A$21:$I$24,
MATCH($E332,'2018 commission structure'!$A$21:$A$24, 0),
MATCH(R$1,'2018 commission structure'!$A$21:$I$21, 0)), 0)</f>
        <v>0</v>
      </c>
      <c r="S332" s="1">
        <f>IF($H332&gt;L332, ($H332-L332)*
INDEX( '2018 commission structure'!$A$21:$I$24,
MATCH($E332,'2018 commission structure'!$A$21:$A$24, 0),
MATCH(S$1,'2018 commission structure'!$A$21:$I$21, 0)), 0)</f>
        <v>0</v>
      </c>
      <c r="T332" s="1">
        <f t="shared" si="55"/>
        <v>92912.74</v>
      </c>
      <c r="U332" s="1">
        <f t="shared" si="56"/>
        <v>158558.74</v>
      </c>
      <c r="V332" s="16">
        <f t="shared" si="57"/>
        <v>4.3373326503477516</v>
      </c>
      <c r="W332" s="1">
        <f>MIN(H332,I332)*INDEX('2018 commission structure'!$A$15:$J$18,MATCH(Calculations!$E646,'2018 commission structure'!$A$15:$A$18,0),MATCH(Calculations!W$1,'2018 commission structure'!$A$15:$J$15,0))</f>
        <v>90000</v>
      </c>
      <c r="X332" s="1">
        <f>IF($H332&gt;I332,MIN($H332-I332,J332-I332))*INDEX('2018 commission structure'!$A$15:$J$18,MATCH(Calculations!$E646,'2018 commission structure'!$A$15:$A$18,0),MATCH(Calculations!X$1,'2018 commission structure'!$A$15:$J$15,0))</f>
        <v>15789.96</v>
      </c>
      <c r="Y332" s="1">
        <f>IF($H332&gt;J332,MIN($H332-J332,K332-J332)*INDEX('2018 commission structure'!$A$15:$J$18,MATCH(Calculations!$E646,'2018 commission structure'!$A$15:$A$18,0),MATCH(Calculations!Y$1,'2018 commission structure'!$A$15:$J$15,0)),0)</f>
        <v>0</v>
      </c>
      <c r="Z332" s="1">
        <f>IF($H332&gt;K332,MIN($H332-K332,L332-K332)*INDEX('2018 commission structure'!$A$15:$J$18,MATCH(Calculations!$E646,'2018 commission structure'!$A$15:$A$18,0),MATCH(Calculations!Z$1,'2018 commission structure'!$A$15:$J$15,0)),0)</f>
        <v>0</v>
      </c>
      <c r="AA332" s="1">
        <f>IF($H332&gt;L332,($H332-L332)*INDEX('2018 commission structure'!$A$15:$J$18,MATCH(Calculations!$E646,'2018 commission structure'!$A$15:$A$18,0),MATCH(Calculations!AA$1,'2018 commission structure'!$A$15:$J$15,0)),0)</f>
        <v>0</v>
      </c>
      <c r="AB332" s="1">
        <f t="shared" si="58"/>
        <v>105789.95999999999</v>
      </c>
      <c r="AC332" s="1">
        <f t="shared" si="59"/>
        <v>171435.96</v>
      </c>
    </row>
    <row r="333" spans="1:29" x14ac:dyDescent="0.3">
      <c r="A333" s="20">
        <v>2450711406</v>
      </c>
      <c r="B333" s="1" t="s">
        <v>1854</v>
      </c>
      <c r="C333" s="1" t="s">
        <v>1853</v>
      </c>
      <c r="D333" s="1" t="s">
        <v>23088</v>
      </c>
      <c r="E333" s="1" t="s">
        <v>3</v>
      </c>
      <c r="F333" s="1">
        <v>106013</v>
      </c>
      <c r="G333" s="2">
        <v>24</v>
      </c>
      <c r="H333" s="1">
        <f>SUMIF('deals_closed '!D:D,A333,'deals_closed '!C:C)</f>
        <v>860270</v>
      </c>
      <c r="I333" s="1">
        <f>VLOOKUP(E333,'2018 commission structure'!$A$21:$I$24,9,FALSE)</f>
        <v>750000</v>
      </c>
      <c r="J333" s="1">
        <f t="shared" si="50"/>
        <v>937500</v>
      </c>
      <c r="K333" s="1">
        <f t="shared" si="51"/>
        <v>1125000</v>
      </c>
      <c r="L333" s="1">
        <f t="shared" si="52"/>
        <v>1500000</v>
      </c>
      <c r="M333" s="16">
        <f t="shared" si="53"/>
        <v>1.1470266666666666</v>
      </c>
      <c r="N333" s="1" t="str">
        <f t="shared" si="54"/>
        <v>100-125%</v>
      </c>
      <c r="O333" s="1">
        <f>MIN($I333, $H333)*INDEX( '2018 commission structure'!$A$21:$I$24,
MATCH($E333,'2018 commission structure'!$A$21:$A$24,0),MATCH(O$1,'2018 commission structure'!$A$21:$I$21,0))</f>
        <v>112500</v>
      </c>
      <c r="P333" s="1">
        <f>IF($H333&gt;$I333, MIN($H333-$I333, J333-$I333)*
INDEX( '2018 commission structure'!$A$21:$I$24,
MATCH($E333,'2018 commission structure'!$A$21:$A$24, 0),
MATCH(P$1,'2018 commission structure'!$A$21:$I$21, 0)), 0)</f>
        <v>20951.3</v>
      </c>
      <c r="Q333" s="1">
        <f>IF($H333&gt;J333, MIN($H333-J333, K333-J333)*
INDEX( '2018 commission structure'!$A$21:$I$24,
MATCH($E333,'2018 commission structure'!$A$21:$A$24, 0),
MATCH(Q$1,'2018 commission structure'!$A$21:$I$21, 0)), 0)</f>
        <v>0</v>
      </c>
      <c r="R333" s="1">
        <f>IF($H333&gt;K333, MIN($H333-K333, L333-K333)*
INDEX( '2018 commission structure'!$A$21:$I$24,
MATCH($E333,'2018 commission structure'!$A$21:$A$24, 0),
MATCH(R$1,'2018 commission structure'!$A$21:$I$21, 0)), 0)</f>
        <v>0</v>
      </c>
      <c r="S333" s="1">
        <f>IF($H333&gt;L333, ($H333-L333)*
INDEX( '2018 commission structure'!$A$21:$I$24,
MATCH($E333,'2018 commission structure'!$A$21:$A$24, 0),
MATCH(S$1,'2018 commission structure'!$A$21:$I$21, 0)), 0)</f>
        <v>0</v>
      </c>
      <c r="T333" s="1">
        <f t="shared" si="55"/>
        <v>133451.29999999999</v>
      </c>
      <c r="U333" s="1">
        <f t="shared" si="56"/>
        <v>239464.3</v>
      </c>
      <c r="V333" s="16">
        <f t="shared" si="57"/>
        <v>3.5924770414629656</v>
      </c>
      <c r="W333" s="1">
        <f>MIN(H333,I333)*INDEX('2018 commission structure'!$A$15:$J$18,MATCH(Calculations!$E36,'2018 commission structure'!$A$15:$A$18,0),MATCH(Calculations!W$1,'2018 commission structure'!$A$15:$J$15,0))</f>
        <v>90000</v>
      </c>
      <c r="X333" s="1">
        <f>IF($H333&gt;I333,MIN($H333-I333,J333-I333))*INDEX('2018 commission structure'!$A$15:$J$18,MATCH(Calculations!$E36,'2018 commission structure'!$A$15:$A$18,0),MATCH(Calculations!X$1,'2018 commission structure'!$A$15:$J$15,0))</f>
        <v>18745.900000000001</v>
      </c>
      <c r="Y333" s="1">
        <f>IF($H333&gt;J333,MIN($H333-J333,K333-J333)*INDEX('2018 commission structure'!$A$15:$J$18,MATCH(Calculations!$E36,'2018 commission structure'!$A$15:$A$18,0),MATCH(Calculations!Y$1,'2018 commission structure'!$A$15:$J$15,0)),0)</f>
        <v>0</v>
      </c>
      <c r="Z333" s="1">
        <f>IF($H333&gt;K333,MIN($H333-K333,L333-K333)*INDEX('2018 commission structure'!$A$15:$J$18,MATCH(Calculations!$E36,'2018 commission structure'!$A$15:$A$18,0),MATCH(Calculations!Z$1,'2018 commission structure'!$A$15:$J$15,0)),0)</f>
        <v>0</v>
      </c>
      <c r="AA333" s="1">
        <f>IF($H333&gt;L333,($H333-L333)*INDEX('2018 commission structure'!$A$15:$J$18,MATCH(Calculations!$E36,'2018 commission structure'!$A$15:$A$18,0),MATCH(Calculations!AA$1,'2018 commission structure'!$A$15:$J$15,0)),0)</f>
        <v>0</v>
      </c>
      <c r="AB333" s="1">
        <f t="shared" si="58"/>
        <v>108745.9</v>
      </c>
      <c r="AC333" s="1">
        <f t="shared" si="59"/>
        <v>214758.9</v>
      </c>
    </row>
    <row r="334" spans="1:29" x14ac:dyDescent="0.3">
      <c r="A334" s="20">
        <v>8239612253</v>
      </c>
      <c r="B334" s="1" t="s">
        <v>1299</v>
      </c>
      <c r="C334" s="1" t="s">
        <v>1298</v>
      </c>
      <c r="D334" s="1" t="s">
        <v>22510</v>
      </c>
      <c r="E334" s="1" t="s">
        <v>3</v>
      </c>
      <c r="F334" s="1">
        <v>81730</v>
      </c>
      <c r="G334" s="2">
        <v>14</v>
      </c>
      <c r="H334" s="1">
        <f>SUMIF('deals_closed '!D:D,A334,'deals_closed '!C:C)</f>
        <v>539738</v>
      </c>
      <c r="I334" s="1">
        <f>VLOOKUP(E334,'2018 commission structure'!$A$21:$I$24,9,FALSE)</f>
        <v>750000</v>
      </c>
      <c r="J334" s="1">
        <f t="shared" si="50"/>
        <v>937500</v>
      </c>
      <c r="K334" s="1">
        <f t="shared" si="51"/>
        <v>1125000</v>
      </c>
      <c r="L334" s="1">
        <f t="shared" si="52"/>
        <v>1500000</v>
      </c>
      <c r="M334" s="16">
        <f t="shared" si="53"/>
        <v>0.71965066666666666</v>
      </c>
      <c r="N334" s="1" t="str">
        <f t="shared" si="54"/>
        <v>0-100%</v>
      </c>
      <c r="O334" s="1">
        <f>MIN($I334, $H334)*INDEX( '2018 commission structure'!$A$21:$I$24,
MATCH($E334,'2018 commission structure'!$A$21:$A$24,0),MATCH(O$1,'2018 commission structure'!$A$21:$I$21,0))</f>
        <v>80960.7</v>
      </c>
      <c r="P334" s="1">
        <f>IF($H334&gt;$I334, MIN($H334-$I334, J334-$I334)*
INDEX( '2018 commission structure'!$A$21:$I$24,
MATCH($E334,'2018 commission structure'!$A$21:$A$24, 0),
MATCH(P$1,'2018 commission structure'!$A$21:$I$21, 0)), 0)</f>
        <v>0</v>
      </c>
      <c r="Q334" s="1">
        <f>IF($H334&gt;J334, MIN($H334-J334, K334-J334)*
INDEX( '2018 commission structure'!$A$21:$I$24,
MATCH($E334,'2018 commission structure'!$A$21:$A$24, 0),
MATCH(Q$1,'2018 commission structure'!$A$21:$I$21, 0)), 0)</f>
        <v>0</v>
      </c>
      <c r="R334" s="1">
        <f>IF($H334&gt;K334, MIN($H334-K334, L334-K334)*
INDEX( '2018 commission structure'!$A$21:$I$24,
MATCH($E334,'2018 commission structure'!$A$21:$A$24, 0),
MATCH(R$1,'2018 commission structure'!$A$21:$I$21, 0)), 0)</f>
        <v>0</v>
      </c>
      <c r="S334" s="1">
        <f>IF($H334&gt;L334, ($H334-L334)*
INDEX( '2018 commission structure'!$A$21:$I$24,
MATCH($E334,'2018 commission structure'!$A$21:$A$24, 0),
MATCH(S$1,'2018 commission structure'!$A$21:$I$21, 0)), 0)</f>
        <v>0</v>
      </c>
      <c r="T334" s="1">
        <f t="shared" si="55"/>
        <v>80960.7</v>
      </c>
      <c r="U334" s="1">
        <f t="shared" si="56"/>
        <v>162690.70000000001</v>
      </c>
      <c r="V334" s="16">
        <f t="shared" si="57"/>
        <v>3.3175713178442283</v>
      </c>
      <c r="W334" s="1">
        <f>MIN(H334,I334)*INDEX('2018 commission structure'!$A$15:$J$18,MATCH(Calculations!$E334,'2018 commission structure'!$A$15:$A$18,0),MATCH(Calculations!W$1,'2018 commission structure'!$A$15:$J$15,0))</f>
        <v>80960.7</v>
      </c>
      <c r="X334" s="1">
        <f>IF($H334&gt;I334,MIN($H334-I334,J334-I334))*INDEX('2018 commission structure'!$A$15:$J$18,MATCH(Calculations!$E334,'2018 commission structure'!$A$15:$A$18,0),MATCH(Calculations!X$1,'2018 commission structure'!$A$15:$J$15,0))</f>
        <v>0</v>
      </c>
      <c r="Y334" s="1">
        <f>IF($H334&gt;J334,MIN($H334-J334,K334-J334)*INDEX('2018 commission structure'!$A$15:$J$18,MATCH(Calculations!$E334,'2018 commission structure'!$A$15:$A$18,0),MATCH(Calculations!Y$1,'2018 commission structure'!$A$15:$J$15,0)),0)</f>
        <v>0</v>
      </c>
      <c r="Z334" s="1">
        <f>IF($H334&gt;K334,MIN($H334-K334,L334-K334)*INDEX('2018 commission structure'!$A$15:$J$18,MATCH(Calculations!$E334,'2018 commission structure'!$A$15:$A$18,0),MATCH(Calculations!Z$1,'2018 commission structure'!$A$15:$J$15,0)),0)</f>
        <v>0</v>
      </c>
      <c r="AA334" s="1">
        <f>IF($H334&gt;L334,($H334-L334)*INDEX('2018 commission structure'!$A$15:$J$18,MATCH(Calculations!$E334,'2018 commission structure'!$A$15:$A$18,0),MATCH(Calculations!AA$1,'2018 commission structure'!$A$15:$J$15,0)),0)</f>
        <v>0</v>
      </c>
      <c r="AB334" s="1">
        <f t="shared" si="58"/>
        <v>80960.7</v>
      </c>
      <c r="AC334" s="1">
        <f t="shared" si="59"/>
        <v>162690.70000000001</v>
      </c>
    </row>
    <row r="335" spans="1:29" x14ac:dyDescent="0.3">
      <c r="A335" s="20">
        <v>3473885983</v>
      </c>
      <c r="B335" s="1" t="s">
        <v>790</v>
      </c>
      <c r="C335" s="1" t="s">
        <v>789</v>
      </c>
      <c r="D335" s="1" t="s">
        <v>22989</v>
      </c>
      <c r="E335" s="1" t="s">
        <v>3</v>
      </c>
      <c r="F335" s="1">
        <v>112137</v>
      </c>
      <c r="G335" s="2">
        <v>24</v>
      </c>
      <c r="H335" s="1">
        <f>SUMIF('deals_closed '!D:D,A335,'deals_closed '!C:C)</f>
        <v>861253</v>
      </c>
      <c r="I335" s="1">
        <f>VLOOKUP(E335,'2018 commission structure'!$A$21:$I$24,9,FALSE)</f>
        <v>750000</v>
      </c>
      <c r="J335" s="1">
        <f t="shared" si="50"/>
        <v>937500</v>
      </c>
      <c r="K335" s="1">
        <f t="shared" si="51"/>
        <v>1125000</v>
      </c>
      <c r="L335" s="1">
        <f t="shared" si="52"/>
        <v>1500000</v>
      </c>
      <c r="M335" s="16">
        <f t="shared" si="53"/>
        <v>1.1483373333333333</v>
      </c>
      <c r="N335" s="1" t="str">
        <f t="shared" si="54"/>
        <v>100-125%</v>
      </c>
      <c r="O335" s="1">
        <f>MIN($I335, $H335)*INDEX( '2018 commission structure'!$A$21:$I$24,
MATCH($E335,'2018 commission structure'!$A$21:$A$24,0),MATCH(O$1,'2018 commission structure'!$A$21:$I$21,0))</f>
        <v>112500</v>
      </c>
      <c r="P335" s="1">
        <f>IF($H335&gt;$I335, MIN($H335-$I335, J335-$I335)*
INDEX( '2018 commission structure'!$A$21:$I$24,
MATCH($E335,'2018 commission structure'!$A$21:$A$24, 0),
MATCH(P$1,'2018 commission structure'!$A$21:$I$21, 0)), 0)</f>
        <v>21138.07</v>
      </c>
      <c r="Q335" s="1">
        <f>IF($H335&gt;J335, MIN($H335-J335, K335-J335)*
INDEX( '2018 commission structure'!$A$21:$I$24,
MATCH($E335,'2018 commission structure'!$A$21:$A$24, 0),
MATCH(Q$1,'2018 commission structure'!$A$21:$I$21, 0)), 0)</f>
        <v>0</v>
      </c>
      <c r="R335" s="1">
        <f>IF($H335&gt;K335, MIN($H335-K335, L335-K335)*
INDEX( '2018 commission structure'!$A$21:$I$24,
MATCH($E335,'2018 commission structure'!$A$21:$A$24, 0),
MATCH(R$1,'2018 commission structure'!$A$21:$I$21, 0)), 0)</f>
        <v>0</v>
      </c>
      <c r="S335" s="1">
        <f>IF($H335&gt;L335, ($H335-L335)*
INDEX( '2018 commission structure'!$A$21:$I$24,
MATCH($E335,'2018 commission structure'!$A$21:$A$24, 0),
MATCH(S$1,'2018 commission structure'!$A$21:$I$21, 0)), 0)</f>
        <v>0</v>
      </c>
      <c r="T335" s="1">
        <f t="shared" si="55"/>
        <v>133638.07</v>
      </c>
      <c r="U335" s="1">
        <f t="shared" si="56"/>
        <v>245775.07</v>
      </c>
      <c r="V335" s="16">
        <f t="shared" si="57"/>
        <v>3.5042325488911468</v>
      </c>
      <c r="W335" s="1">
        <f>MIN(H335,I335)*INDEX('2018 commission structure'!$A$15:$J$18,MATCH(Calculations!$E599,'2018 commission structure'!$A$15:$A$18,0),MATCH(Calculations!W$1,'2018 commission structure'!$A$15:$J$15,0))</f>
        <v>112500</v>
      </c>
      <c r="X335" s="1">
        <f>IF($H335&gt;I335,MIN($H335-I335,J335-I335))*INDEX('2018 commission structure'!$A$15:$J$18,MATCH(Calculations!$E599,'2018 commission structure'!$A$15:$A$18,0),MATCH(Calculations!X$1,'2018 commission structure'!$A$15:$J$15,0))</f>
        <v>20025.54</v>
      </c>
      <c r="Y335" s="1">
        <f>IF($H335&gt;J335,MIN($H335-J335,K335-J335)*INDEX('2018 commission structure'!$A$15:$J$18,MATCH(Calculations!$E599,'2018 commission structure'!$A$15:$A$18,0),MATCH(Calculations!Y$1,'2018 commission structure'!$A$15:$J$15,0)),0)</f>
        <v>0</v>
      </c>
      <c r="Z335" s="1">
        <f>IF($H335&gt;K335,MIN($H335-K335,L335-K335)*INDEX('2018 commission structure'!$A$15:$J$18,MATCH(Calculations!$E599,'2018 commission structure'!$A$15:$A$18,0),MATCH(Calculations!Z$1,'2018 commission structure'!$A$15:$J$15,0)),0)</f>
        <v>0</v>
      </c>
      <c r="AA335" s="1">
        <f>IF($H335&gt;L335,($H335-L335)*INDEX('2018 commission structure'!$A$15:$J$18,MATCH(Calculations!$E599,'2018 commission structure'!$A$15:$A$18,0),MATCH(Calculations!AA$1,'2018 commission structure'!$A$15:$J$15,0)),0)</f>
        <v>0</v>
      </c>
      <c r="AB335" s="1">
        <f t="shared" si="58"/>
        <v>132525.54</v>
      </c>
      <c r="AC335" s="1">
        <f t="shared" si="59"/>
        <v>244662.54</v>
      </c>
    </row>
    <row r="336" spans="1:29" x14ac:dyDescent="0.3">
      <c r="A336" s="20">
        <v>1743464649</v>
      </c>
      <c r="B336" s="1" t="s">
        <v>664</v>
      </c>
      <c r="C336" s="1" t="s">
        <v>663</v>
      </c>
      <c r="D336" s="1" t="s">
        <v>23164</v>
      </c>
      <c r="E336" s="1" t="s">
        <v>0</v>
      </c>
      <c r="F336" s="1">
        <v>62983</v>
      </c>
      <c r="G336" s="2">
        <v>21</v>
      </c>
      <c r="H336" s="1">
        <f>SUMIF('deals_closed '!D:D,A336,'deals_closed '!C:C)</f>
        <v>689066</v>
      </c>
      <c r="I336" s="1">
        <f>VLOOKUP(E336,'2018 commission structure'!$A$21:$I$24,9,FALSE)</f>
        <v>600000</v>
      </c>
      <c r="J336" s="1">
        <f t="shared" si="50"/>
        <v>750000</v>
      </c>
      <c r="K336" s="1">
        <f t="shared" si="51"/>
        <v>900000</v>
      </c>
      <c r="L336" s="1">
        <f t="shared" si="52"/>
        <v>1200000</v>
      </c>
      <c r="M336" s="16">
        <f t="shared" si="53"/>
        <v>1.1484433333333333</v>
      </c>
      <c r="N336" s="1" t="str">
        <f t="shared" si="54"/>
        <v>100-125%</v>
      </c>
      <c r="O336" s="1">
        <f>MIN($I336, $H336)*INDEX( '2018 commission structure'!$A$21:$I$24,
MATCH($E336,'2018 commission structure'!$A$21:$A$24,0),MATCH(O$1,'2018 commission structure'!$A$21:$I$21,0))</f>
        <v>78000</v>
      </c>
      <c r="P336" s="1">
        <f>IF($H336&gt;$I336, MIN($H336-$I336, J336-$I336)*
INDEX( '2018 commission structure'!$A$21:$I$24,
MATCH($E336,'2018 commission structure'!$A$21:$A$24, 0),
MATCH(P$1,'2018 commission structure'!$A$21:$I$21, 0)), 0)</f>
        <v>15141.220000000001</v>
      </c>
      <c r="Q336" s="1">
        <f>IF($H336&gt;J336, MIN($H336-J336, K336-J336)*
INDEX( '2018 commission structure'!$A$21:$I$24,
MATCH($E336,'2018 commission structure'!$A$21:$A$24, 0),
MATCH(Q$1,'2018 commission structure'!$A$21:$I$21, 0)), 0)</f>
        <v>0</v>
      </c>
      <c r="R336" s="1">
        <f>IF($H336&gt;K336, MIN($H336-K336, L336-K336)*
INDEX( '2018 commission structure'!$A$21:$I$24,
MATCH($E336,'2018 commission structure'!$A$21:$A$24, 0),
MATCH(R$1,'2018 commission structure'!$A$21:$I$21, 0)), 0)</f>
        <v>0</v>
      </c>
      <c r="S336" s="1">
        <f>IF($H336&gt;L336, ($H336-L336)*
INDEX( '2018 commission structure'!$A$21:$I$24,
MATCH($E336,'2018 commission structure'!$A$21:$A$24, 0),
MATCH(S$1,'2018 commission structure'!$A$21:$I$21, 0)), 0)</f>
        <v>0</v>
      </c>
      <c r="T336" s="1">
        <f t="shared" si="55"/>
        <v>93141.22</v>
      </c>
      <c r="U336" s="1">
        <f t="shared" si="56"/>
        <v>156124.22</v>
      </c>
      <c r="V336" s="16">
        <f t="shared" si="57"/>
        <v>4.4135752928021033</v>
      </c>
      <c r="W336" s="1">
        <f>MIN(H336,I336)*INDEX('2018 commission structure'!$A$15:$J$18,MATCH(Calculations!$E665,'2018 commission structure'!$A$15:$A$18,0),MATCH(Calculations!W$1,'2018 commission structure'!$A$15:$J$15,0))</f>
        <v>90000</v>
      </c>
      <c r="X336" s="1">
        <f>IF($H336&gt;I336,MIN($H336-I336,J336-I336))*INDEX('2018 commission structure'!$A$15:$J$18,MATCH(Calculations!$E665,'2018 commission structure'!$A$15:$A$18,0),MATCH(Calculations!X$1,'2018 commission structure'!$A$15:$J$15,0))</f>
        <v>19594.52</v>
      </c>
      <c r="Y336" s="1">
        <f>IF($H336&gt;J336,MIN($H336-J336,K336-J336)*INDEX('2018 commission structure'!$A$15:$J$18,MATCH(Calculations!$E665,'2018 commission structure'!$A$15:$A$18,0),MATCH(Calculations!Y$1,'2018 commission structure'!$A$15:$J$15,0)),0)</f>
        <v>0</v>
      </c>
      <c r="Z336" s="1">
        <f>IF($H336&gt;K336,MIN($H336-K336,L336-K336)*INDEX('2018 commission structure'!$A$15:$J$18,MATCH(Calculations!$E665,'2018 commission structure'!$A$15:$A$18,0),MATCH(Calculations!Z$1,'2018 commission structure'!$A$15:$J$15,0)),0)</f>
        <v>0</v>
      </c>
      <c r="AA336" s="1">
        <f>IF($H336&gt;L336,($H336-L336)*INDEX('2018 commission structure'!$A$15:$J$18,MATCH(Calculations!$E665,'2018 commission structure'!$A$15:$A$18,0),MATCH(Calculations!AA$1,'2018 commission structure'!$A$15:$J$15,0)),0)</f>
        <v>0</v>
      </c>
      <c r="AB336" s="1">
        <f t="shared" si="58"/>
        <v>109594.52</v>
      </c>
      <c r="AC336" s="1">
        <f t="shared" si="59"/>
        <v>172577.52000000002</v>
      </c>
    </row>
    <row r="337" spans="1:29" x14ac:dyDescent="0.3">
      <c r="A337" s="20">
        <v>8024322455</v>
      </c>
      <c r="B337" s="1" t="s">
        <v>726</v>
      </c>
      <c r="C337" s="1" t="s">
        <v>725</v>
      </c>
      <c r="D337" s="1" t="s">
        <v>22535</v>
      </c>
      <c r="E337" s="1" t="s">
        <v>0</v>
      </c>
      <c r="F337" s="1">
        <v>57634</v>
      </c>
      <c r="G337" s="2">
        <v>19</v>
      </c>
      <c r="H337" s="1">
        <f>SUMIF('deals_closed '!D:D,A337,'deals_closed '!C:C)</f>
        <v>689635</v>
      </c>
      <c r="I337" s="1">
        <f>VLOOKUP(E337,'2018 commission structure'!$A$21:$I$24,9,FALSE)</f>
        <v>600000</v>
      </c>
      <c r="J337" s="1">
        <f t="shared" si="50"/>
        <v>750000</v>
      </c>
      <c r="K337" s="1">
        <f t="shared" si="51"/>
        <v>900000</v>
      </c>
      <c r="L337" s="1">
        <f t="shared" si="52"/>
        <v>1200000</v>
      </c>
      <c r="M337" s="16">
        <f t="shared" si="53"/>
        <v>1.1493916666666666</v>
      </c>
      <c r="N337" s="1" t="str">
        <f t="shared" si="54"/>
        <v>100-125%</v>
      </c>
      <c r="O337" s="1">
        <f>MIN($I337, $H337)*INDEX( '2018 commission structure'!$A$21:$I$24,
MATCH($E337,'2018 commission structure'!$A$21:$A$24,0),MATCH(O$1,'2018 commission structure'!$A$21:$I$21,0))</f>
        <v>78000</v>
      </c>
      <c r="P337" s="1">
        <f>IF($H337&gt;$I337, MIN($H337-$I337, J337-$I337)*
INDEX( '2018 commission structure'!$A$21:$I$24,
MATCH($E337,'2018 commission structure'!$A$21:$A$24, 0),
MATCH(P$1,'2018 commission structure'!$A$21:$I$21, 0)), 0)</f>
        <v>15237.95</v>
      </c>
      <c r="Q337" s="1">
        <f>IF($H337&gt;J337, MIN($H337-J337, K337-J337)*
INDEX( '2018 commission structure'!$A$21:$I$24,
MATCH($E337,'2018 commission structure'!$A$21:$A$24, 0),
MATCH(Q$1,'2018 commission structure'!$A$21:$I$21, 0)), 0)</f>
        <v>0</v>
      </c>
      <c r="R337" s="1">
        <f>IF($H337&gt;K337, MIN($H337-K337, L337-K337)*
INDEX( '2018 commission structure'!$A$21:$I$24,
MATCH($E337,'2018 commission structure'!$A$21:$A$24, 0),
MATCH(R$1,'2018 commission structure'!$A$21:$I$21, 0)), 0)</f>
        <v>0</v>
      </c>
      <c r="S337" s="1">
        <f>IF($H337&gt;L337, ($H337-L337)*
INDEX( '2018 commission structure'!$A$21:$I$24,
MATCH($E337,'2018 commission structure'!$A$21:$A$24, 0),
MATCH(S$1,'2018 commission structure'!$A$21:$I$21, 0)), 0)</f>
        <v>0</v>
      </c>
      <c r="T337" s="1">
        <f t="shared" si="55"/>
        <v>93237.95</v>
      </c>
      <c r="U337" s="1">
        <f t="shared" si="56"/>
        <v>150871.95000000001</v>
      </c>
      <c r="V337" s="16">
        <f t="shared" si="57"/>
        <v>4.5709954699995592</v>
      </c>
      <c r="W337" s="1">
        <f>MIN(H337,I337)*INDEX('2018 commission structure'!$A$15:$J$18,MATCH(Calculations!$E632,'2018 commission structure'!$A$15:$A$18,0),MATCH(Calculations!W$1,'2018 commission structure'!$A$15:$J$15,0))</f>
        <v>90000</v>
      </c>
      <c r="X337" s="1">
        <f>IF($H337&gt;I337,MIN($H337-I337,J337-I337))*INDEX('2018 commission structure'!$A$15:$J$18,MATCH(Calculations!$E632,'2018 commission structure'!$A$15:$A$18,0),MATCH(Calculations!X$1,'2018 commission structure'!$A$15:$J$15,0))</f>
        <v>16134.3</v>
      </c>
      <c r="Y337" s="1">
        <f>IF($H337&gt;J337,MIN($H337-J337,K337-J337)*INDEX('2018 commission structure'!$A$15:$J$18,MATCH(Calculations!$E632,'2018 commission structure'!$A$15:$A$18,0),MATCH(Calculations!Y$1,'2018 commission structure'!$A$15:$J$15,0)),0)</f>
        <v>0</v>
      </c>
      <c r="Z337" s="1">
        <f>IF($H337&gt;K337,MIN($H337-K337,L337-K337)*INDEX('2018 commission structure'!$A$15:$J$18,MATCH(Calculations!$E632,'2018 commission structure'!$A$15:$A$18,0),MATCH(Calculations!Z$1,'2018 commission structure'!$A$15:$J$15,0)),0)</f>
        <v>0</v>
      </c>
      <c r="AA337" s="1">
        <f>IF($H337&gt;L337,($H337-L337)*INDEX('2018 commission structure'!$A$15:$J$18,MATCH(Calculations!$E632,'2018 commission structure'!$A$15:$A$18,0),MATCH(Calculations!AA$1,'2018 commission structure'!$A$15:$J$15,0)),0)</f>
        <v>0</v>
      </c>
      <c r="AB337" s="1">
        <f t="shared" si="58"/>
        <v>106134.3</v>
      </c>
      <c r="AC337" s="1">
        <f t="shared" si="59"/>
        <v>163768.29999999999</v>
      </c>
    </row>
    <row r="338" spans="1:29" x14ac:dyDescent="0.3">
      <c r="A338" s="20">
        <v>4504361140</v>
      </c>
      <c r="B338" s="1" t="s">
        <v>1818</v>
      </c>
      <c r="C338" s="1" t="s">
        <v>1817</v>
      </c>
      <c r="D338" s="1" t="s">
        <v>22870</v>
      </c>
      <c r="E338" s="1" t="s">
        <v>12</v>
      </c>
      <c r="F338" s="1">
        <v>45337</v>
      </c>
      <c r="G338" s="2">
        <v>17</v>
      </c>
      <c r="H338" s="1">
        <f>SUMIF('deals_closed '!D:D,A338,'deals_closed '!C:C)</f>
        <v>574785</v>
      </c>
      <c r="I338" s="1">
        <f>VLOOKUP(E338,'2018 commission structure'!$A$21:$I$24,9,FALSE)</f>
        <v>500000</v>
      </c>
      <c r="J338" s="1">
        <f t="shared" si="50"/>
        <v>625000</v>
      </c>
      <c r="K338" s="1">
        <f t="shared" si="51"/>
        <v>750000</v>
      </c>
      <c r="L338" s="1">
        <f t="shared" si="52"/>
        <v>1000000</v>
      </c>
      <c r="M338" s="16">
        <f t="shared" si="53"/>
        <v>1.14957</v>
      </c>
      <c r="N338" s="1" t="str">
        <f t="shared" si="54"/>
        <v>100-125%</v>
      </c>
      <c r="O338" s="1">
        <f>MIN($I338, $H338)*INDEX( '2018 commission structure'!$A$21:$I$24,
MATCH($E338,'2018 commission structure'!$A$21:$A$24,0),MATCH(O$1,'2018 commission structure'!$A$21:$I$21,0))</f>
        <v>50000</v>
      </c>
      <c r="P338" s="1">
        <f>IF($H338&gt;$I338, MIN($H338-$I338, J338-$I338)*
INDEX( '2018 commission structure'!$A$21:$I$24,
MATCH($E338,'2018 commission structure'!$A$21:$A$24, 0),
MATCH(P$1,'2018 commission structure'!$A$21:$I$21, 0)), 0)</f>
        <v>11217.75</v>
      </c>
      <c r="Q338" s="1">
        <f>IF($H338&gt;J338, MIN($H338-J338, K338-J338)*
INDEX( '2018 commission structure'!$A$21:$I$24,
MATCH($E338,'2018 commission structure'!$A$21:$A$24, 0),
MATCH(Q$1,'2018 commission structure'!$A$21:$I$21, 0)), 0)</f>
        <v>0</v>
      </c>
      <c r="R338" s="1">
        <f>IF($H338&gt;K338, MIN($H338-K338, L338-K338)*
INDEX( '2018 commission structure'!$A$21:$I$24,
MATCH($E338,'2018 commission structure'!$A$21:$A$24, 0),
MATCH(R$1,'2018 commission structure'!$A$21:$I$21, 0)), 0)</f>
        <v>0</v>
      </c>
      <c r="S338" s="1">
        <f>IF($H338&gt;L338, ($H338-L338)*
INDEX( '2018 commission structure'!$A$21:$I$24,
MATCH($E338,'2018 commission structure'!$A$21:$A$24, 0),
MATCH(S$1,'2018 commission structure'!$A$21:$I$21, 0)), 0)</f>
        <v>0</v>
      </c>
      <c r="T338" s="1">
        <f t="shared" si="55"/>
        <v>61217.75</v>
      </c>
      <c r="U338" s="1">
        <f t="shared" si="56"/>
        <v>106554.75</v>
      </c>
      <c r="V338" s="16">
        <f t="shared" si="57"/>
        <v>5.3942691433277261</v>
      </c>
      <c r="W338" s="1">
        <f>MIN(H338,I338)*INDEX('2018 commission structure'!$A$15:$J$18,MATCH(Calculations!$E56,'2018 commission structure'!$A$15:$A$18,0),MATCH(Calculations!W$1,'2018 commission structure'!$A$15:$J$15,0))</f>
        <v>75000</v>
      </c>
      <c r="X338" s="1">
        <f>IF($H338&gt;I338,MIN($H338-I338,J338-I338))*INDEX('2018 commission structure'!$A$15:$J$18,MATCH(Calculations!$E56,'2018 commission structure'!$A$15:$A$18,0),MATCH(Calculations!X$1,'2018 commission structure'!$A$15:$J$15,0))</f>
        <v>13461.3</v>
      </c>
      <c r="Y338" s="1">
        <f>IF($H338&gt;J338,MIN($H338-J338,K338-J338)*INDEX('2018 commission structure'!$A$15:$J$18,MATCH(Calculations!$E56,'2018 commission structure'!$A$15:$A$18,0),MATCH(Calculations!Y$1,'2018 commission structure'!$A$15:$J$15,0)),0)</f>
        <v>0</v>
      </c>
      <c r="Z338" s="1">
        <f>IF($H338&gt;K338,MIN($H338-K338,L338-K338)*INDEX('2018 commission structure'!$A$15:$J$18,MATCH(Calculations!$E56,'2018 commission structure'!$A$15:$A$18,0),MATCH(Calculations!Z$1,'2018 commission structure'!$A$15:$J$15,0)),0)</f>
        <v>0</v>
      </c>
      <c r="AA338" s="1">
        <f>IF($H338&gt;L338,($H338-L338)*INDEX('2018 commission structure'!$A$15:$J$18,MATCH(Calculations!$E56,'2018 commission structure'!$A$15:$A$18,0),MATCH(Calculations!AA$1,'2018 commission structure'!$A$15:$J$15,0)),0)</f>
        <v>0</v>
      </c>
      <c r="AB338" s="1">
        <f t="shared" si="58"/>
        <v>88461.3</v>
      </c>
      <c r="AC338" s="1">
        <f t="shared" si="59"/>
        <v>133798.29999999999</v>
      </c>
    </row>
    <row r="339" spans="1:29" x14ac:dyDescent="0.3">
      <c r="A339" s="20">
        <v>9104569016</v>
      </c>
      <c r="B339" s="1" t="s">
        <v>1321</v>
      </c>
      <c r="C339" s="1" t="s">
        <v>1320</v>
      </c>
      <c r="D339" s="1" t="s">
        <v>22416</v>
      </c>
      <c r="E339" s="1" t="s">
        <v>0</v>
      </c>
      <c r="F339" s="1">
        <v>74551</v>
      </c>
      <c r="G339" s="2">
        <v>16</v>
      </c>
      <c r="H339" s="1">
        <f>SUMIF('deals_closed '!D:D,A339,'deals_closed '!C:C)</f>
        <v>464896</v>
      </c>
      <c r="I339" s="1">
        <f>VLOOKUP(E339,'2018 commission structure'!$A$21:$I$24,9,FALSE)</f>
        <v>600000</v>
      </c>
      <c r="J339" s="1">
        <f t="shared" si="50"/>
        <v>750000</v>
      </c>
      <c r="K339" s="1">
        <f t="shared" si="51"/>
        <v>900000</v>
      </c>
      <c r="L339" s="1">
        <f t="shared" si="52"/>
        <v>1200000</v>
      </c>
      <c r="M339" s="16">
        <f t="shared" si="53"/>
        <v>0.77482666666666666</v>
      </c>
      <c r="N339" s="1" t="str">
        <f t="shared" si="54"/>
        <v>0-100%</v>
      </c>
      <c r="O339" s="1">
        <f>MIN($I339, $H339)*INDEX( '2018 commission structure'!$A$21:$I$24,
MATCH($E339,'2018 commission structure'!$A$21:$A$24,0),MATCH(O$1,'2018 commission structure'!$A$21:$I$21,0))</f>
        <v>60436.480000000003</v>
      </c>
      <c r="P339" s="1">
        <f>IF($H339&gt;$I339, MIN($H339-$I339, J339-$I339)*
INDEX( '2018 commission structure'!$A$21:$I$24,
MATCH($E339,'2018 commission structure'!$A$21:$A$24, 0),
MATCH(P$1,'2018 commission structure'!$A$21:$I$21, 0)), 0)</f>
        <v>0</v>
      </c>
      <c r="Q339" s="1">
        <f>IF($H339&gt;J339, MIN($H339-J339, K339-J339)*
INDEX( '2018 commission structure'!$A$21:$I$24,
MATCH($E339,'2018 commission structure'!$A$21:$A$24, 0),
MATCH(Q$1,'2018 commission structure'!$A$21:$I$21, 0)), 0)</f>
        <v>0</v>
      </c>
      <c r="R339" s="1">
        <f>IF($H339&gt;K339, MIN($H339-K339, L339-K339)*
INDEX( '2018 commission structure'!$A$21:$I$24,
MATCH($E339,'2018 commission structure'!$A$21:$A$24, 0),
MATCH(R$1,'2018 commission structure'!$A$21:$I$21, 0)), 0)</f>
        <v>0</v>
      </c>
      <c r="S339" s="1">
        <f>IF($H339&gt;L339, ($H339-L339)*
INDEX( '2018 commission structure'!$A$21:$I$24,
MATCH($E339,'2018 commission structure'!$A$21:$A$24, 0),
MATCH(S$1,'2018 commission structure'!$A$21:$I$21, 0)), 0)</f>
        <v>0</v>
      </c>
      <c r="T339" s="1">
        <f t="shared" si="55"/>
        <v>60436.480000000003</v>
      </c>
      <c r="U339" s="1">
        <f t="shared" si="56"/>
        <v>134987.48000000001</v>
      </c>
      <c r="V339" s="16">
        <f t="shared" si="57"/>
        <v>3.4439934725798271</v>
      </c>
      <c r="W339" s="1">
        <f>MIN(H339,I339)*INDEX('2018 commission structure'!$A$15:$J$18,MATCH(Calculations!$E322,'2018 commission structure'!$A$15:$A$18,0),MATCH(Calculations!W$1,'2018 commission structure'!$A$15:$J$15,0))</f>
        <v>69734.399999999994</v>
      </c>
      <c r="X339" s="1">
        <f>IF($H339&gt;I339,MIN($H339-I339,J339-I339))*INDEX('2018 commission structure'!$A$15:$J$18,MATCH(Calculations!$E322,'2018 commission structure'!$A$15:$A$18,0),MATCH(Calculations!X$1,'2018 commission structure'!$A$15:$J$15,0))</f>
        <v>0</v>
      </c>
      <c r="Y339" s="1">
        <f>IF($H339&gt;J339,MIN($H339-J339,K339-J339)*INDEX('2018 commission structure'!$A$15:$J$18,MATCH(Calculations!$E322,'2018 commission structure'!$A$15:$A$18,0),MATCH(Calculations!Y$1,'2018 commission structure'!$A$15:$J$15,0)),0)</f>
        <v>0</v>
      </c>
      <c r="Z339" s="1">
        <f>IF($H339&gt;K339,MIN($H339-K339,L339-K339)*INDEX('2018 commission structure'!$A$15:$J$18,MATCH(Calculations!$E322,'2018 commission structure'!$A$15:$A$18,0),MATCH(Calculations!Z$1,'2018 commission structure'!$A$15:$J$15,0)),0)</f>
        <v>0</v>
      </c>
      <c r="AA339" s="1">
        <f>IF($H339&gt;L339,($H339-L339)*INDEX('2018 commission structure'!$A$15:$J$18,MATCH(Calculations!$E322,'2018 commission structure'!$A$15:$A$18,0),MATCH(Calculations!AA$1,'2018 commission structure'!$A$15:$J$15,0)),0)</f>
        <v>0</v>
      </c>
      <c r="AB339" s="1">
        <f t="shared" si="58"/>
        <v>69734.399999999994</v>
      </c>
      <c r="AC339" s="1">
        <f t="shared" si="59"/>
        <v>144285.4</v>
      </c>
    </row>
    <row r="340" spans="1:29" x14ac:dyDescent="0.3">
      <c r="A340" s="20">
        <v>4428088442</v>
      </c>
      <c r="B340" s="1" t="s">
        <v>534</v>
      </c>
      <c r="C340" s="1" t="s">
        <v>533</v>
      </c>
      <c r="D340" s="1" t="s">
        <v>22892</v>
      </c>
      <c r="E340" s="1" t="s">
        <v>0</v>
      </c>
      <c r="F340" s="1">
        <v>65570</v>
      </c>
      <c r="G340" s="2">
        <v>22</v>
      </c>
      <c r="H340" s="1">
        <f>SUMIF('deals_closed '!D:D,A340,'deals_closed '!C:C)</f>
        <v>690813</v>
      </c>
      <c r="I340" s="1">
        <f>VLOOKUP(E340,'2018 commission structure'!$A$21:$I$24,9,FALSE)</f>
        <v>600000</v>
      </c>
      <c r="J340" s="1">
        <f t="shared" si="50"/>
        <v>750000</v>
      </c>
      <c r="K340" s="1">
        <f t="shared" si="51"/>
        <v>900000</v>
      </c>
      <c r="L340" s="1">
        <f t="shared" si="52"/>
        <v>1200000</v>
      </c>
      <c r="M340" s="16">
        <f t="shared" si="53"/>
        <v>1.1513549999999999</v>
      </c>
      <c r="N340" s="1" t="str">
        <f t="shared" si="54"/>
        <v>100-125%</v>
      </c>
      <c r="O340" s="1">
        <f>MIN($I340, $H340)*INDEX( '2018 commission structure'!$A$21:$I$24,
MATCH($E340,'2018 commission structure'!$A$21:$A$24,0),MATCH(O$1,'2018 commission structure'!$A$21:$I$21,0))</f>
        <v>78000</v>
      </c>
      <c r="P340" s="1">
        <f>IF($H340&gt;$I340, MIN($H340-$I340, J340-$I340)*
INDEX( '2018 commission structure'!$A$21:$I$24,
MATCH($E340,'2018 commission structure'!$A$21:$A$24, 0),
MATCH(P$1,'2018 commission structure'!$A$21:$I$21, 0)), 0)</f>
        <v>15438.210000000001</v>
      </c>
      <c r="Q340" s="1">
        <f>IF($H340&gt;J340, MIN($H340-J340, K340-J340)*
INDEX( '2018 commission structure'!$A$21:$I$24,
MATCH($E340,'2018 commission structure'!$A$21:$A$24, 0),
MATCH(Q$1,'2018 commission structure'!$A$21:$I$21, 0)), 0)</f>
        <v>0</v>
      </c>
      <c r="R340" s="1">
        <f>IF($H340&gt;K340, MIN($H340-K340, L340-K340)*
INDEX( '2018 commission structure'!$A$21:$I$24,
MATCH($E340,'2018 commission structure'!$A$21:$A$24, 0),
MATCH(R$1,'2018 commission structure'!$A$21:$I$21, 0)), 0)</f>
        <v>0</v>
      </c>
      <c r="S340" s="1">
        <f>IF($H340&gt;L340, ($H340-L340)*
INDEX( '2018 commission structure'!$A$21:$I$24,
MATCH($E340,'2018 commission structure'!$A$21:$A$24, 0),
MATCH(S$1,'2018 commission structure'!$A$21:$I$21, 0)), 0)</f>
        <v>0</v>
      </c>
      <c r="T340" s="1">
        <f t="shared" si="55"/>
        <v>93438.21</v>
      </c>
      <c r="U340" s="1">
        <f t="shared" si="56"/>
        <v>159008.21000000002</v>
      </c>
      <c r="V340" s="16">
        <f t="shared" si="57"/>
        <v>4.344511519247968</v>
      </c>
      <c r="W340" s="1">
        <f>MIN(H340,I340)*INDEX('2018 commission structure'!$A$15:$J$18,MATCH(Calculations!$E731,'2018 commission structure'!$A$15:$A$18,0),MATCH(Calculations!W$1,'2018 commission structure'!$A$15:$J$15,0))</f>
        <v>90000</v>
      </c>
      <c r="X340" s="1">
        <f>IF($H340&gt;I340,MIN($H340-I340,J340-I340))*INDEX('2018 commission structure'!$A$15:$J$18,MATCH(Calculations!$E731,'2018 commission structure'!$A$15:$A$18,0),MATCH(Calculations!X$1,'2018 commission structure'!$A$15:$J$15,0))</f>
        <v>19978.86</v>
      </c>
      <c r="Y340" s="1">
        <f>IF($H340&gt;J340,MIN($H340-J340,K340-J340)*INDEX('2018 commission structure'!$A$15:$J$18,MATCH(Calculations!$E731,'2018 commission structure'!$A$15:$A$18,0),MATCH(Calculations!Y$1,'2018 commission structure'!$A$15:$J$15,0)),0)</f>
        <v>0</v>
      </c>
      <c r="Z340" s="1">
        <f>IF($H340&gt;K340,MIN($H340-K340,L340-K340)*INDEX('2018 commission structure'!$A$15:$J$18,MATCH(Calculations!$E731,'2018 commission structure'!$A$15:$A$18,0),MATCH(Calculations!Z$1,'2018 commission structure'!$A$15:$J$15,0)),0)</f>
        <v>0</v>
      </c>
      <c r="AA340" s="1">
        <f>IF($H340&gt;L340,($H340-L340)*INDEX('2018 commission structure'!$A$15:$J$18,MATCH(Calculations!$E731,'2018 commission structure'!$A$15:$A$18,0),MATCH(Calculations!AA$1,'2018 commission structure'!$A$15:$J$15,0)),0)</f>
        <v>0</v>
      </c>
      <c r="AB340" s="1">
        <f t="shared" si="58"/>
        <v>109978.86</v>
      </c>
      <c r="AC340" s="1">
        <f t="shared" si="59"/>
        <v>175548.86</v>
      </c>
    </row>
    <row r="341" spans="1:29" x14ac:dyDescent="0.3">
      <c r="A341" s="20">
        <v>8748349712</v>
      </c>
      <c r="B341" s="1" t="s">
        <v>492</v>
      </c>
      <c r="C341" s="1" t="s">
        <v>491</v>
      </c>
      <c r="D341" s="1" t="s">
        <v>22449</v>
      </c>
      <c r="E341" s="1" t="s">
        <v>3</v>
      </c>
      <c r="F341" s="1">
        <v>105532</v>
      </c>
      <c r="G341" s="2">
        <v>24</v>
      </c>
      <c r="H341" s="1">
        <f>SUMIF('deals_closed '!D:D,A341,'deals_closed '!C:C)</f>
        <v>864121</v>
      </c>
      <c r="I341" s="1">
        <f>VLOOKUP(E341,'2018 commission structure'!$A$21:$I$24,9,FALSE)</f>
        <v>750000</v>
      </c>
      <c r="J341" s="1">
        <f t="shared" si="50"/>
        <v>937500</v>
      </c>
      <c r="K341" s="1">
        <f t="shared" si="51"/>
        <v>1125000</v>
      </c>
      <c r="L341" s="1">
        <f t="shared" si="52"/>
        <v>1500000</v>
      </c>
      <c r="M341" s="16">
        <f t="shared" si="53"/>
        <v>1.1521613333333334</v>
      </c>
      <c r="N341" s="1" t="str">
        <f t="shared" si="54"/>
        <v>100-125%</v>
      </c>
      <c r="O341" s="1">
        <f>MIN($I341, $H341)*INDEX( '2018 commission structure'!$A$21:$I$24,
MATCH($E341,'2018 commission structure'!$A$21:$A$24,0),MATCH(O$1,'2018 commission structure'!$A$21:$I$21,0))</f>
        <v>112500</v>
      </c>
      <c r="P341" s="1">
        <f>IF($H341&gt;$I341, MIN($H341-$I341, J341-$I341)*
INDEX( '2018 commission structure'!$A$21:$I$24,
MATCH($E341,'2018 commission structure'!$A$21:$A$24, 0),
MATCH(P$1,'2018 commission structure'!$A$21:$I$21, 0)), 0)</f>
        <v>21682.99</v>
      </c>
      <c r="Q341" s="1">
        <f>IF($H341&gt;J341, MIN($H341-J341, K341-J341)*
INDEX( '2018 commission structure'!$A$21:$I$24,
MATCH($E341,'2018 commission structure'!$A$21:$A$24, 0),
MATCH(Q$1,'2018 commission structure'!$A$21:$I$21, 0)), 0)</f>
        <v>0</v>
      </c>
      <c r="R341" s="1">
        <f>IF($H341&gt;K341, MIN($H341-K341, L341-K341)*
INDEX( '2018 commission structure'!$A$21:$I$24,
MATCH($E341,'2018 commission structure'!$A$21:$A$24, 0),
MATCH(R$1,'2018 commission structure'!$A$21:$I$21, 0)), 0)</f>
        <v>0</v>
      </c>
      <c r="S341" s="1">
        <f>IF($H341&gt;L341, ($H341-L341)*
INDEX( '2018 commission structure'!$A$21:$I$24,
MATCH($E341,'2018 commission structure'!$A$21:$A$24, 0),
MATCH(S$1,'2018 commission structure'!$A$21:$I$21, 0)), 0)</f>
        <v>0</v>
      </c>
      <c r="T341" s="1">
        <f t="shared" si="55"/>
        <v>134182.99</v>
      </c>
      <c r="U341" s="1">
        <f t="shared" si="56"/>
        <v>239714.99</v>
      </c>
      <c r="V341" s="16">
        <f t="shared" si="57"/>
        <v>3.6047849990524163</v>
      </c>
      <c r="W341" s="1">
        <f>MIN(H341,I341)*INDEX('2018 commission structure'!$A$15:$J$18,MATCH(Calculations!$E752,'2018 commission structure'!$A$15:$A$18,0),MATCH(Calculations!W$1,'2018 commission structure'!$A$15:$J$15,0))</f>
        <v>112500</v>
      </c>
      <c r="X341" s="1">
        <f>IF($H341&gt;I341,MIN($H341-I341,J341-I341))*INDEX('2018 commission structure'!$A$15:$J$18,MATCH(Calculations!$E752,'2018 commission structure'!$A$15:$A$18,0),MATCH(Calculations!X$1,'2018 commission structure'!$A$15:$J$15,0))</f>
        <v>20541.78</v>
      </c>
      <c r="Y341" s="1">
        <f>IF($H341&gt;J341,MIN($H341-J341,K341-J341)*INDEX('2018 commission structure'!$A$15:$J$18,MATCH(Calculations!$E752,'2018 commission structure'!$A$15:$A$18,0),MATCH(Calculations!Y$1,'2018 commission structure'!$A$15:$J$15,0)),0)</f>
        <v>0</v>
      </c>
      <c r="Z341" s="1">
        <f>IF($H341&gt;K341,MIN($H341-K341,L341-K341)*INDEX('2018 commission structure'!$A$15:$J$18,MATCH(Calculations!$E752,'2018 commission structure'!$A$15:$A$18,0),MATCH(Calculations!Z$1,'2018 commission structure'!$A$15:$J$15,0)),0)</f>
        <v>0</v>
      </c>
      <c r="AA341" s="1">
        <f>IF($H341&gt;L341,($H341-L341)*INDEX('2018 commission structure'!$A$15:$J$18,MATCH(Calculations!$E752,'2018 commission structure'!$A$15:$A$18,0),MATCH(Calculations!AA$1,'2018 commission structure'!$A$15:$J$15,0)),0)</f>
        <v>0</v>
      </c>
      <c r="AB341" s="1">
        <f t="shared" si="58"/>
        <v>133041.78</v>
      </c>
      <c r="AC341" s="1">
        <f t="shared" si="59"/>
        <v>238573.78</v>
      </c>
    </row>
    <row r="342" spans="1:29" x14ac:dyDescent="0.3">
      <c r="A342" s="20">
        <v>898924138</v>
      </c>
      <c r="B342" s="1" t="s">
        <v>1047</v>
      </c>
      <c r="C342" s="1" t="s">
        <v>1046</v>
      </c>
      <c r="D342" s="1" t="s">
        <v>23244</v>
      </c>
      <c r="E342" s="1" t="s">
        <v>0</v>
      </c>
      <c r="F342" s="1">
        <v>61385</v>
      </c>
      <c r="G342" s="2">
        <v>19</v>
      </c>
      <c r="H342" s="1">
        <f>SUMIF('deals_closed '!D:D,A342,'deals_closed '!C:C)</f>
        <v>691543</v>
      </c>
      <c r="I342" s="1">
        <f>VLOOKUP(E342,'2018 commission structure'!$A$21:$I$24,9,FALSE)</f>
        <v>600000</v>
      </c>
      <c r="J342" s="1">
        <f t="shared" si="50"/>
        <v>750000</v>
      </c>
      <c r="K342" s="1">
        <f t="shared" si="51"/>
        <v>900000</v>
      </c>
      <c r="L342" s="1">
        <f t="shared" si="52"/>
        <v>1200000</v>
      </c>
      <c r="M342" s="16">
        <f t="shared" si="53"/>
        <v>1.1525716666666668</v>
      </c>
      <c r="N342" s="1" t="str">
        <f t="shared" si="54"/>
        <v>100-125%</v>
      </c>
      <c r="O342" s="1">
        <f>MIN($I342, $H342)*INDEX( '2018 commission structure'!$A$21:$I$24,
MATCH($E342,'2018 commission structure'!$A$21:$A$24,0),MATCH(O$1,'2018 commission structure'!$A$21:$I$21,0))</f>
        <v>78000</v>
      </c>
      <c r="P342" s="1">
        <f>IF($H342&gt;$I342, MIN($H342-$I342, J342-$I342)*
INDEX( '2018 commission structure'!$A$21:$I$24,
MATCH($E342,'2018 commission structure'!$A$21:$A$24, 0),
MATCH(P$1,'2018 commission structure'!$A$21:$I$21, 0)), 0)</f>
        <v>15562.310000000001</v>
      </c>
      <c r="Q342" s="1">
        <f>IF($H342&gt;J342, MIN($H342-J342, K342-J342)*
INDEX( '2018 commission structure'!$A$21:$I$24,
MATCH($E342,'2018 commission structure'!$A$21:$A$24, 0),
MATCH(Q$1,'2018 commission structure'!$A$21:$I$21, 0)), 0)</f>
        <v>0</v>
      </c>
      <c r="R342" s="1">
        <f>IF($H342&gt;K342, MIN($H342-K342, L342-K342)*
INDEX( '2018 commission structure'!$A$21:$I$24,
MATCH($E342,'2018 commission structure'!$A$21:$A$24, 0),
MATCH(R$1,'2018 commission structure'!$A$21:$I$21, 0)), 0)</f>
        <v>0</v>
      </c>
      <c r="S342" s="1">
        <f>IF($H342&gt;L342, ($H342-L342)*
INDEX( '2018 commission structure'!$A$21:$I$24,
MATCH($E342,'2018 commission structure'!$A$21:$A$24, 0),
MATCH(S$1,'2018 commission structure'!$A$21:$I$21, 0)), 0)</f>
        <v>0</v>
      </c>
      <c r="T342" s="1">
        <f t="shared" si="55"/>
        <v>93562.31</v>
      </c>
      <c r="U342" s="1">
        <f t="shared" si="56"/>
        <v>154947.31</v>
      </c>
      <c r="V342" s="16">
        <f t="shared" si="57"/>
        <v>4.4630849028614952</v>
      </c>
      <c r="W342" s="1">
        <f>MIN(H342,I342)*INDEX('2018 commission structure'!$A$15:$J$18,MATCH(Calculations!$E466,'2018 commission structure'!$A$15:$A$18,0),MATCH(Calculations!W$1,'2018 commission structure'!$A$15:$J$15,0))</f>
        <v>90000</v>
      </c>
      <c r="X342" s="1">
        <f>IF($H342&gt;I342,MIN($H342-I342,J342-I342))*INDEX('2018 commission structure'!$A$15:$J$18,MATCH(Calculations!$E466,'2018 commission structure'!$A$15:$A$18,0),MATCH(Calculations!X$1,'2018 commission structure'!$A$15:$J$15,0))</f>
        <v>16477.739999999998</v>
      </c>
      <c r="Y342" s="1">
        <f>IF($H342&gt;J342,MIN($H342-J342,K342-J342)*INDEX('2018 commission structure'!$A$15:$J$18,MATCH(Calculations!$E466,'2018 commission structure'!$A$15:$A$18,0),MATCH(Calculations!Y$1,'2018 commission structure'!$A$15:$J$15,0)),0)</f>
        <v>0</v>
      </c>
      <c r="Z342" s="1">
        <f>IF($H342&gt;K342,MIN($H342-K342,L342-K342)*INDEX('2018 commission structure'!$A$15:$J$18,MATCH(Calculations!$E466,'2018 commission structure'!$A$15:$A$18,0),MATCH(Calculations!Z$1,'2018 commission structure'!$A$15:$J$15,0)),0)</f>
        <v>0</v>
      </c>
      <c r="AA342" s="1">
        <f>IF($H342&gt;L342,($H342-L342)*INDEX('2018 commission structure'!$A$15:$J$18,MATCH(Calculations!$E466,'2018 commission structure'!$A$15:$A$18,0),MATCH(Calculations!AA$1,'2018 commission structure'!$A$15:$J$15,0)),0)</f>
        <v>0</v>
      </c>
      <c r="AB342" s="1">
        <f t="shared" si="58"/>
        <v>106477.73999999999</v>
      </c>
      <c r="AC342" s="1">
        <f t="shared" si="59"/>
        <v>167862.74</v>
      </c>
    </row>
    <row r="343" spans="1:29" x14ac:dyDescent="0.3">
      <c r="A343" s="20">
        <v>9885165231</v>
      </c>
      <c r="B343" s="1" t="s">
        <v>1106</v>
      </c>
      <c r="C343" s="1" t="s">
        <v>1105</v>
      </c>
      <c r="D343" s="1" t="s">
        <v>22337</v>
      </c>
      <c r="E343" s="1" t="s">
        <v>3</v>
      </c>
      <c r="F343" s="1">
        <v>113819</v>
      </c>
      <c r="G343" s="2">
        <v>26</v>
      </c>
      <c r="H343" s="1">
        <f>SUMIF('deals_closed '!D:D,A343,'deals_closed '!C:C)</f>
        <v>865380</v>
      </c>
      <c r="I343" s="1">
        <f>VLOOKUP(E343,'2018 commission structure'!$A$21:$I$24,9,FALSE)</f>
        <v>750000</v>
      </c>
      <c r="J343" s="1">
        <f t="shared" si="50"/>
        <v>937500</v>
      </c>
      <c r="K343" s="1">
        <f t="shared" si="51"/>
        <v>1125000</v>
      </c>
      <c r="L343" s="1">
        <f t="shared" si="52"/>
        <v>1500000</v>
      </c>
      <c r="M343" s="16">
        <f t="shared" si="53"/>
        <v>1.15384</v>
      </c>
      <c r="N343" s="1" t="str">
        <f t="shared" si="54"/>
        <v>100-125%</v>
      </c>
      <c r="O343" s="1">
        <f>MIN($I343, $H343)*INDEX( '2018 commission structure'!$A$21:$I$24,
MATCH($E343,'2018 commission structure'!$A$21:$A$24,0),MATCH(O$1,'2018 commission structure'!$A$21:$I$21,0))</f>
        <v>112500</v>
      </c>
      <c r="P343" s="1">
        <f>IF($H343&gt;$I343, MIN($H343-$I343, J343-$I343)*
INDEX( '2018 commission structure'!$A$21:$I$24,
MATCH($E343,'2018 commission structure'!$A$21:$A$24, 0),
MATCH(P$1,'2018 commission structure'!$A$21:$I$21, 0)), 0)</f>
        <v>21922.2</v>
      </c>
      <c r="Q343" s="1">
        <f>IF($H343&gt;J343, MIN($H343-J343, K343-J343)*
INDEX( '2018 commission structure'!$A$21:$I$24,
MATCH($E343,'2018 commission structure'!$A$21:$A$24, 0),
MATCH(Q$1,'2018 commission structure'!$A$21:$I$21, 0)), 0)</f>
        <v>0</v>
      </c>
      <c r="R343" s="1">
        <f>IF($H343&gt;K343, MIN($H343-K343, L343-K343)*
INDEX( '2018 commission structure'!$A$21:$I$24,
MATCH($E343,'2018 commission structure'!$A$21:$A$24, 0),
MATCH(R$1,'2018 commission structure'!$A$21:$I$21, 0)), 0)</f>
        <v>0</v>
      </c>
      <c r="S343" s="1">
        <f>IF($H343&gt;L343, ($H343-L343)*
INDEX( '2018 commission structure'!$A$21:$I$24,
MATCH($E343,'2018 commission structure'!$A$21:$A$24, 0),
MATCH(S$1,'2018 commission structure'!$A$21:$I$21, 0)), 0)</f>
        <v>0</v>
      </c>
      <c r="T343" s="1">
        <f t="shared" si="55"/>
        <v>134422.20000000001</v>
      </c>
      <c r="U343" s="1">
        <f t="shared" si="56"/>
        <v>248241.2</v>
      </c>
      <c r="V343" s="16">
        <f t="shared" si="57"/>
        <v>3.4860450239525105</v>
      </c>
      <c r="W343" s="1">
        <f>MIN(H343,I343)*INDEX('2018 commission structure'!$A$15:$J$18,MATCH(Calculations!$E435,'2018 commission structure'!$A$15:$A$18,0),MATCH(Calculations!W$1,'2018 commission structure'!$A$15:$J$15,0))</f>
        <v>112500</v>
      </c>
      <c r="X343" s="1">
        <f>IF($H343&gt;I343,MIN($H343-I343,J343-I343))*INDEX('2018 commission structure'!$A$15:$J$18,MATCH(Calculations!$E435,'2018 commission structure'!$A$15:$A$18,0),MATCH(Calculations!X$1,'2018 commission structure'!$A$15:$J$15,0))</f>
        <v>25383.599999999999</v>
      </c>
      <c r="Y343" s="1">
        <f>IF($H343&gt;J343,MIN($H343-J343,K343-J343)*INDEX('2018 commission structure'!$A$15:$J$18,MATCH(Calculations!$E435,'2018 commission structure'!$A$15:$A$18,0),MATCH(Calculations!Y$1,'2018 commission structure'!$A$15:$J$15,0)),0)</f>
        <v>0</v>
      </c>
      <c r="Z343" s="1">
        <f>IF($H343&gt;K343,MIN($H343-K343,L343-K343)*INDEX('2018 commission structure'!$A$15:$J$18,MATCH(Calculations!$E435,'2018 commission structure'!$A$15:$A$18,0),MATCH(Calculations!Z$1,'2018 commission structure'!$A$15:$J$15,0)),0)</f>
        <v>0</v>
      </c>
      <c r="AA343" s="1">
        <f>IF($H343&gt;L343,($H343-L343)*INDEX('2018 commission structure'!$A$15:$J$18,MATCH(Calculations!$E435,'2018 commission structure'!$A$15:$A$18,0),MATCH(Calculations!AA$1,'2018 commission structure'!$A$15:$J$15,0)),0)</f>
        <v>0</v>
      </c>
      <c r="AB343" s="1">
        <f t="shared" si="58"/>
        <v>137883.6</v>
      </c>
      <c r="AC343" s="1">
        <f t="shared" si="59"/>
        <v>251702.6</v>
      </c>
    </row>
    <row r="344" spans="1:29" x14ac:dyDescent="0.3">
      <c r="A344" s="20">
        <v>7865341539</v>
      </c>
      <c r="B344" s="1" t="s">
        <v>1547</v>
      </c>
      <c r="C344" s="1" t="s">
        <v>1546</v>
      </c>
      <c r="D344" s="1" t="s">
        <v>22351</v>
      </c>
      <c r="E344" s="1" t="s">
        <v>12</v>
      </c>
      <c r="F344" s="1">
        <v>64631</v>
      </c>
      <c r="G344" s="2">
        <v>13</v>
      </c>
      <c r="H344" s="1">
        <f>SUMIF('deals_closed '!D:D,A344,'deals_closed '!C:C)</f>
        <v>577150</v>
      </c>
      <c r="I344" s="1">
        <f>VLOOKUP(E344,'2018 commission structure'!$A$21:$I$24,9,FALSE)</f>
        <v>500000</v>
      </c>
      <c r="J344" s="1">
        <f t="shared" si="50"/>
        <v>625000</v>
      </c>
      <c r="K344" s="1">
        <f t="shared" si="51"/>
        <v>750000</v>
      </c>
      <c r="L344" s="1">
        <f t="shared" si="52"/>
        <v>1000000</v>
      </c>
      <c r="M344" s="16">
        <f t="shared" si="53"/>
        <v>1.1543000000000001</v>
      </c>
      <c r="N344" s="1" t="str">
        <f t="shared" si="54"/>
        <v>100-125%</v>
      </c>
      <c r="O344" s="1">
        <f>MIN($I344, $H344)*INDEX( '2018 commission structure'!$A$21:$I$24,
MATCH($E344,'2018 commission structure'!$A$21:$A$24,0),MATCH(O$1,'2018 commission structure'!$A$21:$I$21,0))</f>
        <v>50000</v>
      </c>
      <c r="P344" s="1">
        <f>IF($H344&gt;$I344, MIN($H344-$I344, J344-$I344)*
INDEX( '2018 commission structure'!$A$21:$I$24,
MATCH($E344,'2018 commission structure'!$A$21:$A$24, 0),
MATCH(P$1,'2018 commission structure'!$A$21:$I$21, 0)), 0)</f>
        <v>11572.5</v>
      </c>
      <c r="Q344" s="1">
        <f>IF($H344&gt;J344, MIN($H344-J344, K344-J344)*
INDEX( '2018 commission structure'!$A$21:$I$24,
MATCH($E344,'2018 commission structure'!$A$21:$A$24, 0),
MATCH(Q$1,'2018 commission structure'!$A$21:$I$21, 0)), 0)</f>
        <v>0</v>
      </c>
      <c r="R344" s="1">
        <f>IF($H344&gt;K344, MIN($H344-K344, L344-K344)*
INDEX( '2018 commission structure'!$A$21:$I$24,
MATCH($E344,'2018 commission structure'!$A$21:$A$24, 0),
MATCH(R$1,'2018 commission structure'!$A$21:$I$21, 0)), 0)</f>
        <v>0</v>
      </c>
      <c r="S344" s="1">
        <f>IF($H344&gt;L344, ($H344-L344)*
INDEX( '2018 commission structure'!$A$21:$I$24,
MATCH($E344,'2018 commission structure'!$A$21:$A$24, 0),
MATCH(S$1,'2018 commission structure'!$A$21:$I$21, 0)), 0)</f>
        <v>0</v>
      </c>
      <c r="T344" s="1">
        <f t="shared" si="55"/>
        <v>61572.5</v>
      </c>
      <c r="U344" s="1">
        <f t="shared" si="56"/>
        <v>126203.5</v>
      </c>
      <c r="V344" s="16">
        <f t="shared" si="57"/>
        <v>4.5731695238246166</v>
      </c>
      <c r="W344" s="1">
        <f>MIN(H344,I344)*INDEX('2018 commission structure'!$A$15:$J$18,MATCH(Calculations!$E204,'2018 commission structure'!$A$15:$A$18,0),MATCH(Calculations!W$1,'2018 commission structure'!$A$15:$J$15,0))</f>
        <v>75000</v>
      </c>
      <c r="X344" s="1">
        <f>IF($H344&gt;I344,MIN($H344-I344,J344-I344))*INDEX('2018 commission structure'!$A$15:$J$18,MATCH(Calculations!$E204,'2018 commission structure'!$A$15:$A$18,0),MATCH(Calculations!X$1,'2018 commission structure'!$A$15:$J$15,0))</f>
        <v>13887</v>
      </c>
      <c r="Y344" s="1">
        <f>IF($H344&gt;J344,MIN($H344-J344,K344-J344)*INDEX('2018 commission structure'!$A$15:$J$18,MATCH(Calculations!$E204,'2018 commission structure'!$A$15:$A$18,0),MATCH(Calculations!Y$1,'2018 commission structure'!$A$15:$J$15,0)),0)</f>
        <v>0</v>
      </c>
      <c r="Z344" s="1">
        <f>IF($H344&gt;K344,MIN($H344-K344,L344-K344)*INDEX('2018 commission structure'!$A$15:$J$18,MATCH(Calculations!$E204,'2018 commission structure'!$A$15:$A$18,0),MATCH(Calculations!Z$1,'2018 commission structure'!$A$15:$J$15,0)),0)</f>
        <v>0</v>
      </c>
      <c r="AA344" s="1">
        <f>IF($H344&gt;L344,($H344-L344)*INDEX('2018 commission structure'!$A$15:$J$18,MATCH(Calculations!$E204,'2018 commission structure'!$A$15:$A$18,0),MATCH(Calculations!AA$1,'2018 commission structure'!$A$15:$J$15,0)),0)</f>
        <v>0</v>
      </c>
      <c r="AB344" s="1">
        <f t="shared" si="58"/>
        <v>88887</v>
      </c>
      <c r="AC344" s="1">
        <f t="shared" si="59"/>
        <v>153518</v>
      </c>
    </row>
    <row r="345" spans="1:29" x14ac:dyDescent="0.3">
      <c r="A345" s="20">
        <v>3266408608</v>
      </c>
      <c r="B345" s="1" t="s">
        <v>1519</v>
      </c>
      <c r="C345" s="1" t="s">
        <v>1518</v>
      </c>
      <c r="D345" s="1" t="s">
        <v>23005</v>
      </c>
      <c r="E345" s="1" t="s">
        <v>0</v>
      </c>
      <c r="F345" s="1">
        <v>73542</v>
      </c>
      <c r="G345" s="2">
        <v>19</v>
      </c>
      <c r="H345" s="1">
        <f>SUMIF('deals_closed '!D:D,A345,'deals_closed '!C:C)</f>
        <v>693049</v>
      </c>
      <c r="I345" s="1">
        <f>VLOOKUP(E345,'2018 commission structure'!$A$21:$I$24,9,FALSE)</f>
        <v>600000</v>
      </c>
      <c r="J345" s="1">
        <f t="shared" si="50"/>
        <v>750000</v>
      </c>
      <c r="K345" s="1">
        <f t="shared" si="51"/>
        <v>900000</v>
      </c>
      <c r="L345" s="1">
        <f t="shared" si="52"/>
        <v>1200000</v>
      </c>
      <c r="M345" s="16">
        <f t="shared" si="53"/>
        <v>1.1550816666666666</v>
      </c>
      <c r="N345" s="1" t="str">
        <f t="shared" si="54"/>
        <v>100-125%</v>
      </c>
      <c r="O345" s="1">
        <f>MIN($I345, $H345)*INDEX( '2018 commission structure'!$A$21:$I$24,
MATCH($E345,'2018 commission structure'!$A$21:$A$24,0),MATCH(O$1,'2018 commission structure'!$A$21:$I$21,0))</f>
        <v>78000</v>
      </c>
      <c r="P345" s="1">
        <f>IF($H345&gt;$I345, MIN($H345-$I345, J345-$I345)*
INDEX( '2018 commission structure'!$A$21:$I$24,
MATCH($E345,'2018 commission structure'!$A$21:$A$24, 0),
MATCH(P$1,'2018 commission structure'!$A$21:$I$21, 0)), 0)</f>
        <v>15818.330000000002</v>
      </c>
      <c r="Q345" s="1">
        <f>IF($H345&gt;J345, MIN($H345-J345, K345-J345)*
INDEX( '2018 commission structure'!$A$21:$I$24,
MATCH($E345,'2018 commission structure'!$A$21:$A$24, 0),
MATCH(Q$1,'2018 commission structure'!$A$21:$I$21, 0)), 0)</f>
        <v>0</v>
      </c>
      <c r="R345" s="1">
        <f>IF($H345&gt;K345, MIN($H345-K345, L345-K345)*
INDEX( '2018 commission structure'!$A$21:$I$24,
MATCH($E345,'2018 commission structure'!$A$21:$A$24, 0),
MATCH(R$1,'2018 commission structure'!$A$21:$I$21, 0)), 0)</f>
        <v>0</v>
      </c>
      <c r="S345" s="1">
        <f>IF($H345&gt;L345, ($H345-L345)*
INDEX( '2018 commission structure'!$A$21:$I$24,
MATCH($E345,'2018 commission structure'!$A$21:$A$24, 0),
MATCH(S$1,'2018 commission structure'!$A$21:$I$21, 0)), 0)</f>
        <v>0</v>
      </c>
      <c r="T345" s="1">
        <f t="shared" si="55"/>
        <v>93818.33</v>
      </c>
      <c r="U345" s="1">
        <f t="shared" si="56"/>
        <v>167360.33000000002</v>
      </c>
      <c r="V345" s="16">
        <f t="shared" si="57"/>
        <v>4.1410589952828127</v>
      </c>
      <c r="W345" s="1">
        <f>MIN(H345,I345)*INDEX('2018 commission structure'!$A$15:$J$18,MATCH(Calculations!$E218,'2018 commission structure'!$A$15:$A$18,0),MATCH(Calculations!W$1,'2018 commission structure'!$A$15:$J$15,0))</f>
        <v>90000</v>
      </c>
      <c r="X345" s="1">
        <f>IF($H345&gt;I345,MIN($H345-I345,J345-I345))*INDEX('2018 commission structure'!$A$15:$J$18,MATCH(Calculations!$E218,'2018 commission structure'!$A$15:$A$18,0),MATCH(Calculations!X$1,'2018 commission structure'!$A$15:$J$15,0))</f>
        <v>16748.82</v>
      </c>
      <c r="Y345" s="1">
        <f>IF($H345&gt;J345,MIN($H345-J345,K345-J345)*INDEX('2018 commission structure'!$A$15:$J$18,MATCH(Calculations!$E218,'2018 commission structure'!$A$15:$A$18,0),MATCH(Calculations!Y$1,'2018 commission structure'!$A$15:$J$15,0)),0)</f>
        <v>0</v>
      </c>
      <c r="Z345" s="1">
        <f>IF($H345&gt;K345,MIN($H345-K345,L345-K345)*INDEX('2018 commission structure'!$A$15:$J$18,MATCH(Calculations!$E218,'2018 commission structure'!$A$15:$A$18,0),MATCH(Calculations!Z$1,'2018 commission structure'!$A$15:$J$15,0)),0)</f>
        <v>0</v>
      </c>
      <c r="AA345" s="1">
        <f>IF($H345&gt;L345,($H345-L345)*INDEX('2018 commission structure'!$A$15:$J$18,MATCH(Calculations!$E218,'2018 commission structure'!$A$15:$A$18,0),MATCH(Calculations!AA$1,'2018 commission structure'!$A$15:$J$15,0)),0)</f>
        <v>0</v>
      </c>
      <c r="AB345" s="1">
        <f t="shared" si="58"/>
        <v>106748.82</v>
      </c>
      <c r="AC345" s="1">
        <f t="shared" si="59"/>
        <v>180290.82</v>
      </c>
    </row>
    <row r="346" spans="1:29" x14ac:dyDescent="0.3">
      <c r="A346" s="20">
        <v>7630993544</v>
      </c>
      <c r="B346" s="1" t="s">
        <v>1437</v>
      </c>
      <c r="C346" s="1" t="s">
        <v>1436</v>
      </c>
      <c r="D346" s="1" t="s">
        <v>22572</v>
      </c>
      <c r="E346" s="1" t="s">
        <v>0</v>
      </c>
      <c r="F346" s="1">
        <v>51631</v>
      </c>
      <c r="G346" s="2">
        <v>13</v>
      </c>
      <c r="H346" s="1">
        <f>SUMIF('deals_closed '!D:D,A346,'deals_closed '!C:C)</f>
        <v>475552</v>
      </c>
      <c r="I346" s="1">
        <f>VLOOKUP(E346,'2018 commission structure'!$A$21:$I$24,9,FALSE)</f>
        <v>600000</v>
      </c>
      <c r="J346" s="1">
        <f t="shared" si="50"/>
        <v>750000</v>
      </c>
      <c r="K346" s="1">
        <f t="shared" si="51"/>
        <v>900000</v>
      </c>
      <c r="L346" s="1">
        <f t="shared" si="52"/>
        <v>1200000</v>
      </c>
      <c r="M346" s="16">
        <f t="shared" si="53"/>
        <v>0.79258666666666666</v>
      </c>
      <c r="N346" s="1" t="str">
        <f t="shared" si="54"/>
        <v>0-100%</v>
      </c>
      <c r="O346" s="1">
        <f>MIN($I346, $H346)*INDEX( '2018 commission structure'!$A$21:$I$24,
MATCH($E346,'2018 commission structure'!$A$21:$A$24,0),MATCH(O$1,'2018 commission structure'!$A$21:$I$21,0))</f>
        <v>61821.760000000002</v>
      </c>
      <c r="P346" s="1">
        <f>IF($H346&gt;$I346, MIN($H346-$I346, J346-$I346)*
INDEX( '2018 commission structure'!$A$21:$I$24,
MATCH($E346,'2018 commission structure'!$A$21:$A$24, 0),
MATCH(P$1,'2018 commission structure'!$A$21:$I$21, 0)), 0)</f>
        <v>0</v>
      </c>
      <c r="Q346" s="1">
        <f>IF($H346&gt;J346, MIN($H346-J346, K346-J346)*
INDEX( '2018 commission structure'!$A$21:$I$24,
MATCH($E346,'2018 commission structure'!$A$21:$A$24, 0),
MATCH(Q$1,'2018 commission structure'!$A$21:$I$21, 0)), 0)</f>
        <v>0</v>
      </c>
      <c r="R346" s="1">
        <f>IF($H346&gt;K346, MIN($H346-K346, L346-K346)*
INDEX( '2018 commission structure'!$A$21:$I$24,
MATCH($E346,'2018 commission structure'!$A$21:$A$24, 0),
MATCH(R$1,'2018 commission structure'!$A$21:$I$21, 0)), 0)</f>
        <v>0</v>
      </c>
      <c r="S346" s="1">
        <f>IF($H346&gt;L346, ($H346-L346)*
INDEX( '2018 commission structure'!$A$21:$I$24,
MATCH($E346,'2018 commission structure'!$A$21:$A$24, 0),
MATCH(S$1,'2018 commission structure'!$A$21:$I$21, 0)), 0)</f>
        <v>0</v>
      </c>
      <c r="T346" s="1">
        <f t="shared" si="55"/>
        <v>61821.760000000002</v>
      </c>
      <c r="U346" s="1">
        <f t="shared" si="56"/>
        <v>113452.76000000001</v>
      </c>
      <c r="V346" s="16">
        <f t="shared" si="57"/>
        <v>4.19163006699881</v>
      </c>
      <c r="W346" s="1">
        <f>MIN(H346,I346)*INDEX('2018 commission structure'!$A$15:$J$18,MATCH(Calculations!$E262,'2018 commission structure'!$A$15:$A$18,0),MATCH(Calculations!W$1,'2018 commission structure'!$A$15:$J$15,0))</f>
        <v>71332.800000000003</v>
      </c>
      <c r="X346" s="1">
        <f>IF($H346&gt;I346,MIN($H346-I346,J346-I346))*INDEX('2018 commission structure'!$A$15:$J$18,MATCH(Calculations!$E262,'2018 commission structure'!$A$15:$A$18,0),MATCH(Calculations!X$1,'2018 commission structure'!$A$15:$J$15,0))</f>
        <v>0</v>
      </c>
      <c r="Y346" s="1">
        <f>IF($H346&gt;J346,MIN($H346-J346,K346-J346)*INDEX('2018 commission structure'!$A$15:$J$18,MATCH(Calculations!$E262,'2018 commission structure'!$A$15:$A$18,0),MATCH(Calculations!Y$1,'2018 commission structure'!$A$15:$J$15,0)),0)</f>
        <v>0</v>
      </c>
      <c r="Z346" s="1">
        <f>IF($H346&gt;K346,MIN($H346-K346,L346-K346)*INDEX('2018 commission structure'!$A$15:$J$18,MATCH(Calculations!$E262,'2018 commission structure'!$A$15:$A$18,0),MATCH(Calculations!Z$1,'2018 commission structure'!$A$15:$J$15,0)),0)</f>
        <v>0</v>
      </c>
      <c r="AA346" s="1">
        <f>IF($H346&gt;L346,($H346-L346)*INDEX('2018 commission structure'!$A$15:$J$18,MATCH(Calculations!$E262,'2018 commission structure'!$A$15:$A$18,0),MATCH(Calculations!AA$1,'2018 commission structure'!$A$15:$J$15,0)),0)</f>
        <v>0</v>
      </c>
      <c r="AB346" s="1">
        <f t="shared" si="58"/>
        <v>71332.800000000003</v>
      </c>
      <c r="AC346" s="1">
        <f t="shared" si="59"/>
        <v>122963.8</v>
      </c>
    </row>
    <row r="347" spans="1:29" x14ac:dyDescent="0.3">
      <c r="A347" s="20">
        <v>3580617389</v>
      </c>
      <c r="B347" s="1" t="s">
        <v>654</v>
      </c>
      <c r="C347" s="1" t="s">
        <v>653</v>
      </c>
      <c r="D347" s="1" t="s">
        <v>23318</v>
      </c>
      <c r="E347" s="1" t="s">
        <v>12</v>
      </c>
      <c r="F347" s="1">
        <v>30231</v>
      </c>
      <c r="G347" s="2">
        <v>18</v>
      </c>
      <c r="H347" s="1">
        <f>SUMIF('deals_closed '!D:D,A347,'deals_closed '!C:C)</f>
        <v>577677</v>
      </c>
      <c r="I347" s="1">
        <f>VLOOKUP(E347,'2018 commission structure'!$A$21:$I$24,9,FALSE)</f>
        <v>500000</v>
      </c>
      <c r="J347" s="1">
        <f t="shared" si="50"/>
        <v>625000</v>
      </c>
      <c r="K347" s="1">
        <f t="shared" si="51"/>
        <v>750000</v>
      </c>
      <c r="L347" s="1">
        <f t="shared" si="52"/>
        <v>1000000</v>
      </c>
      <c r="M347" s="16">
        <f t="shared" si="53"/>
        <v>1.155354</v>
      </c>
      <c r="N347" s="1" t="str">
        <f t="shared" si="54"/>
        <v>100-125%</v>
      </c>
      <c r="O347" s="1">
        <f>MIN($I347, $H347)*INDEX( '2018 commission structure'!$A$21:$I$24,
MATCH($E347,'2018 commission structure'!$A$21:$A$24,0),MATCH(O$1,'2018 commission structure'!$A$21:$I$21,0))</f>
        <v>50000</v>
      </c>
      <c r="P347" s="1">
        <f>IF($H347&gt;$I347, MIN($H347-$I347, J347-$I347)*
INDEX( '2018 commission structure'!$A$21:$I$24,
MATCH($E347,'2018 commission structure'!$A$21:$A$24, 0),
MATCH(P$1,'2018 commission structure'!$A$21:$I$21, 0)), 0)</f>
        <v>11651.55</v>
      </c>
      <c r="Q347" s="1">
        <f>IF($H347&gt;J347, MIN($H347-J347, K347-J347)*
INDEX( '2018 commission structure'!$A$21:$I$24,
MATCH($E347,'2018 commission structure'!$A$21:$A$24, 0),
MATCH(Q$1,'2018 commission structure'!$A$21:$I$21, 0)), 0)</f>
        <v>0</v>
      </c>
      <c r="R347" s="1">
        <f>IF($H347&gt;K347, MIN($H347-K347, L347-K347)*
INDEX( '2018 commission structure'!$A$21:$I$24,
MATCH($E347,'2018 commission structure'!$A$21:$A$24, 0),
MATCH(R$1,'2018 commission structure'!$A$21:$I$21, 0)), 0)</f>
        <v>0</v>
      </c>
      <c r="S347" s="1">
        <f>IF($H347&gt;L347, ($H347-L347)*
INDEX( '2018 commission structure'!$A$21:$I$24,
MATCH($E347,'2018 commission structure'!$A$21:$A$24, 0),
MATCH(S$1,'2018 commission structure'!$A$21:$I$21, 0)), 0)</f>
        <v>0</v>
      </c>
      <c r="T347" s="1">
        <f t="shared" si="55"/>
        <v>61651.55</v>
      </c>
      <c r="U347" s="1">
        <f t="shared" si="56"/>
        <v>91882.55</v>
      </c>
      <c r="V347" s="16">
        <f t="shared" si="57"/>
        <v>6.2871241601370444</v>
      </c>
      <c r="W347" s="1">
        <f>MIN(H347,I347)*INDEX('2018 commission structure'!$A$15:$J$18,MATCH(Calculations!$E670,'2018 commission structure'!$A$15:$A$18,0),MATCH(Calculations!W$1,'2018 commission structure'!$A$15:$J$15,0))</f>
        <v>75000</v>
      </c>
      <c r="X347" s="1">
        <f>IF($H347&gt;I347,MIN($H347-I347,J347-I347))*INDEX('2018 commission structure'!$A$15:$J$18,MATCH(Calculations!$E670,'2018 commission structure'!$A$15:$A$18,0),MATCH(Calculations!X$1,'2018 commission structure'!$A$15:$J$15,0))</f>
        <v>13981.859999999999</v>
      </c>
      <c r="Y347" s="1">
        <f>IF($H347&gt;J347,MIN($H347-J347,K347-J347)*INDEX('2018 commission structure'!$A$15:$J$18,MATCH(Calculations!$E670,'2018 commission structure'!$A$15:$A$18,0),MATCH(Calculations!Y$1,'2018 commission structure'!$A$15:$J$15,0)),0)</f>
        <v>0</v>
      </c>
      <c r="Z347" s="1">
        <f>IF($H347&gt;K347,MIN($H347-K347,L347-K347)*INDEX('2018 commission structure'!$A$15:$J$18,MATCH(Calculations!$E670,'2018 commission structure'!$A$15:$A$18,0),MATCH(Calculations!Z$1,'2018 commission structure'!$A$15:$J$15,0)),0)</f>
        <v>0</v>
      </c>
      <c r="AA347" s="1">
        <f>IF($H347&gt;L347,($H347-L347)*INDEX('2018 commission structure'!$A$15:$J$18,MATCH(Calculations!$E670,'2018 commission structure'!$A$15:$A$18,0),MATCH(Calculations!AA$1,'2018 commission structure'!$A$15:$J$15,0)),0)</f>
        <v>0</v>
      </c>
      <c r="AB347" s="1">
        <f t="shared" si="58"/>
        <v>88981.86</v>
      </c>
      <c r="AC347" s="1">
        <f t="shared" si="59"/>
        <v>119212.86</v>
      </c>
    </row>
    <row r="348" spans="1:29" x14ac:dyDescent="0.3">
      <c r="A348" s="20">
        <v>3956653289</v>
      </c>
      <c r="B348" s="1" t="s">
        <v>1460</v>
      </c>
      <c r="C348" s="1" t="s">
        <v>213</v>
      </c>
      <c r="D348" s="1" t="s">
        <v>22945</v>
      </c>
      <c r="E348" s="1" t="s">
        <v>0</v>
      </c>
      <c r="F348" s="1">
        <v>71798</v>
      </c>
      <c r="G348" s="2">
        <v>17</v>
      </c>
      <c r="H348" s="1">
        <f>SUMIF('deals_closed '!D:D,A348,'deals_closed '!C:C)</f>
        <v>693757</v>
      </c>
      <c r="I348" s="1">
        <f>VLOOKUP(E348,'2018 commission structure'!$A$21:$I$24,9,FALSE)</f>
        <v>600000</v>
      </c>
      <c r="J348" s="1">
        <f t="shared" si="50"/>
        <v>750000</v>
      </c>
      <c r="K348" s="1">
        <f t="shared" si="51"/>
        <v>900000</v>
      </c>
      <c r="L348" s="1">
        <f t="shared" si="52"/>
        <v>1200000</v>
      </c>
      <c r="M348" s="16">
        <f t="shared" si="53"/>
        <v>1.1562616666666667</v>
      </c>
      <c r="N348" s="1" t="str">
        <f t="shared" si="54"/>
        <v>100-125%</v>
      </c>
      <c r="O348" s="1">
        <f>MIN($I348, $H348)*INDEX( '2018 commission structure'!$A$21:$I$24,
MATCH($E348,'2018 commission structure'!$A$21:$A$24,0),MATCH(O$1,'2018 commission structure'!$A$21:$I$21,0))</f>
        <v>78000</v>
      </c>
      <c r="P348" s="1">
        <f>IF($H348&gt;$I348, MIN($H348-$I348, J348-$I348)*
INDEX( '2018 commission structure'!$A$21:$I$24,
MATCH($E348,'2018 commission structure'!$A$21:$A$24, 0),
MATCH(P$1,'2018 commission structure'!$A$21:$I$21, 0)), 0)</f>
        <v>15938.69</v>
      </c>
      <c r="Q348" s="1">
        <f>IF($H348&gt;J348, MIN($H348-J348, K348-J348)*
INDEX( '2018 commission structure'!$A$21:$I$24,
MATCH($E348,'2018 commission structure'!$A$21:$A$24, 0),
MATCH(Q$1,'2018 commission structure'!$A$21:$I$21, 0)), 0)</f>
        <v>0</v>
      </c>
      <c r="R348" s="1">
        <f>IF($H348&gt;K348, MIN($H348-K348, L348-K348)*
INDEX( '2018 commission structure'!$A$21:$I$24,
MATCH($E348,'2018 commission structure'!$A$21:$A$24, 0),
MATCH(R$1,'2018 commission structure'!$A$21:$I$21, 0)), 0)</f>
        <v>0</v>
      </c>
      <c r="S348" s="1">
        <f>IF($H348&gt;L348, ($H348-L348)*
INDEX( '2018 commission structure'!$A$21:$I$24,
MATCH($E348,'2018 commission structure'!$A$21:$A$24, 0),
MATCH(S$1,'2018 commission structure'!$A$21:$I$21, 0)), 0)</f>
        <v>0</v>
      </c>
      <c r="T348" s="1">
        <f t="shared" si="55"/>
        <v>93938.69</v>
      </c>
      <c r="U348" s="1">
        <f t="shared" si="56"/>
        <v>165736.69</v>
      </c>
      <c r="V348" s="16">
        <f t="shared" si="57"/>
        <v>4.1858987288813356</v>
      </c>
      <c r="W348" s="1">
        <f>MIN(H348,I348)*INDEX('2018 commission structure'!$A$15:$J$18,MATCH(Calculations!$E249,'2018 commission structure'!$A$15:$A$18,0),MATCH(Calculations!W$1,'2018 commission structure'!$A$15:$J$15,0))</f>
        <v>90000</v>
      </c>
      <c r="X348" s="1">
        <f>IF($H348&gt;I348,MIN($H348-I348,J348-I348))*INDEX('2018 commission structure'!$A$15:$J$18,MATCH(Calculations!$E249,'2018 commission structure'!$A$15:$A$18,0),MATCH(Calculations!X$1,'2018 commission structure'!$A$15:$J$15,0))</f>
        <v>20626.54</v>
      </c>
      <c r="Y348" s="1">
        <f>IF($H348&gt;J348,MIN($H348-J348,K348-J348)*INDEX('2018 commission structure'!$A$15:$J$18,MATCH(Calculations!$E249,'2018 commission structure'!$A$15:$A$18,0),MATCH(Calculations!Y$1,'2018 commission structure'!$A$15:$J$15,0)),0)</f>
        <v>0</v>
      </c>
      <c r="Z348" s="1">
        <f>IF($H348&gt;K348,MIN($H348-K348,L348-K348)*INDEX('2018 commission structure'!$A$15:$J$18,MATCH(Calculations!$E249,'2018 commission structure'!$A$15:$A$18,0),MATCH(Calculations!Z$1,'2018 commission structure'!$A$15:$J$15,0)),0)</f>
        <v>0</v>
      </c>
      <c r="AA348" s="1">
        <f>IF($H348&gt;L348,($H348-L348)*INDEX('2018 commission structure'!$A$15:$J$18,MATCH(Calculations!$E249,'2018 commission structure'!$A$15:$A$18,0),MATCH(Calculations!AA$1,'2018 commission structure'!$A$15:$J$15,0)),0)</f>
        <v>0</v>
      </c>
      <c r="AB348" s="1">
        <f t="shared" si="58"/>
        <v>110626.54000000001</v>
      </c>
      <c r="AC348" s="1">
        <f t="shared" si="59"/>
        <v>182424.54</v>
      </c>
    </row>
    <row r="349" spans="1:29" x14ac:dyDescent="0.3">
      <c r="A349" s="20">
        <v>29906814</v>
      </c>
      <c r="B349" s="1" t="s">
        <v>500</v>
      </c>
      <c r="C349" s="1" t="s">
        <v>499</v>
      </c>
      <c r="D349" s="1" t="s">
        <v>23324</v>
      </c>
      <c r="E349" s="1" t="s">
        <v>0</v>
      </c>
      <c r="F349" s="1">
        <v>73967</v>
      </c>
      <c r="G349" s="2">
        <v>20</v>
      </c>
      <c r="H349" s="1">
        <f>SUMIF('deals_closed '!D:D,A349,'deals_closed '!C:C)</f>
        <v>694093</v>
      </c>
      <c r="I349" s="1">
        <f>VLOOKUP(E349,'2018 commission structure'!$A$21:$I$24,9,FALSE)</f>
        <v>600000</v>
      </c>
      <c r="J349" s="1">
        <f t="shared" si="50"/>
        <v>750000</v>
      </c>
      <c r="K349" s="1">
        <f t="shared" si="51"/>
        <v>900000</v>
      </c>
      <c r="L349" s="1">
        <f t="shared" si="52"/>
        <v>1200000</v>
      </c>
      <c r="M349" s="16">
        <f t="shared" si="53"/>
        <v>1.1568216666666666</v>
      </c>
      <c r="N349" s="1" t="str">
        <f t="shared" si="54"/>
        <v>100-125%</v>
      </c>
      <c r="O349" s="1">
        <f>MIN($I349, $H349)*INDEX( '2018 commission structure'!$A$21:$I$24,
MATCH($E349,'2018 commission structure'!$A$21:$A$24,0),MATCH(O$1,'2018 commission structure'!$A$21:$I$21,0))</f>
        <v>78000</v>
      </c>
      <c r="P349" s="1">
        <f>IF($H349&gt;$I349, MIN($H349-$I349, J349-$I349)*
INDEX( '2018 commission structure'!$A$21:$I$24,
MATCH($E349,'2018 commission structure'!$A$21:$A$24, 0),
MATCH(P$1,'2018 commission structure'!$A$21:$I$21, 0)), 0)</f>
        <v>15995.810000000001</v>
      </c>
      <c r="Q349" s="1">
        <f>IF($H349&gt;J349, MIN($H349-J349, K349-J349)*
INDEX( '2018 commission structure'!$A$21:$I$24,
MATCH($E349,'2018 commission structure'!$A$21:$A$24, 0),
MATCH(Q$1,'2018 commission structure'!$A$21:$I$21, 0)), 0)</f>
        <v>0</v>
      </c>
      <c r="R349" s="1">
        <f>IF($H349&gt;K349, MIN($H349-K349, L349-K349)*
INDEX( '2018 commission structure'!$A$21:$I$24,
MATCH($E349,'2018 commission structure'!$A$21:$A$24, 0),
MATCH(R$1,'2018 commission structure'!$A$21:$I$21, 0)), 0)</f>
        <v>0</v>
      </c>
      <c r="S349" s="1">
        <f>IF($H349&gt;L349, ($H349-L349)*
INDEX( '2018 commission structure'!$A$21:$I$24,
MATCH($E349,'2018 commission structure'!$A$21:$A$24, 0),
MATCH(S$1,'2018 commission structure'!$A$21:$I$21, 0)), 0)</f>
        <v>0</v>
      </c>
      <c r="T349" s="1">
        <f t="shared" si="55"/>
        <v>93995.81</v>
      </c>
      <c r="U349" s="1">
        <f t="shared" si="56"/>
        <v>167962.81</v>
      </c>
      <c r="V349" s="16">
        <f t="shared" si="57"/>
        <v>4.1324207424250643</v>
      </c>
      <c r="W349" s="1">
        <f>MIN(H349,I349)*INDEX('2018 commission structure'!$A$15:$J$18,MATCH(Calculations!$E748,'2018 commission structure'!$A$15:$A$18,0),MATCH(Calculations!W$1,'2018 commission structure'!$A$15:$J$15,0))</f>
        <v>90000</v>
      </c>
      <c r="X349" s="1">
        <f>IF($H349&gt;I349,MIN($H349-I349,J349-I349))*INDEX('2018 commission structure'!$A$15:$J$18,MATCH(Calculations!$E748,'2018 commission structure'!$A$15:$A$18,0),MATCH(Calculations!X$1,'2018 commission structure'!$A$15:$J$15,0))</f>
        <v>20700.46</v>
      </c>
      <c r="Y349" s="1">
        <f>IF($H349&gt;J349,MIN($H349-J349,K349-J349)*INDEX('2018 commission structure'!$A$15:$J$18,MATCH(Calculations!$E748,'2018 commission structure'!$A$15:$A$18,0),MATCH(Calculations!Y$1,'2018 commission structure'!$A$15:$J$15,0)),0)</f>
        <v>0</v>
      </c>
      <c r="Z349" s="1">
        <f>IF($H349&gt;K349,MIN($H349-K349,L349-K349)*INDEX('2018 commission structure'!$A$15:$J$18,MATCH(Calculations!$E748,'2018 commission structure'!$A$15:$A$18,0),MATCH(Calculations!Z$1,'2018 commission structure'!$A$15:$J$15,0)),0)</f>
        <v>0</v>
      </c>
      <c r="AA349" s="1">
        <f>IF($H349&gt;L349,($H349-L349)*INDEX('2018 commission structure'!$A$15:$J$18,MATCH(Calculations!$E748,'2018 commission structure'!$A$15:$A$18,0),MATCH(Calculations!AA$1,'2018 commission structure'!$A$15:$J$15,0)),0)</f>
        <v>0</v>
      </c>
      <c r="AB349" s="1">
        <f t="shared" si="58"/>
        <v>110700.45999999999</v>
      </c>
      <c r="AC349" s="1">
        <f t="shared" si="59"/>
        <v>184667.46</v>
      </c>
    </row>
    <row r="350" spans="1:29" x14ac:dyDescent="0.3">
      <c r="A350" s="20">
        <v>7628323464</v>
      </c>
      <c r="B350" s="1" t="s">
        <v>798</v>
      </c>
      <c r="C350" s="1" t="s">
        <v>797</v>
      </c>
      <c r="D350" s="1" t="s">
        <v>22573</v>
      </c>
      <c r="E350" s="1" t="s">
        <v>0</v>
      </c>
      <c r="F350" s="1">
        <v>79758</v>
      </c>
      <c r="G350" s="2">
        <v>19</v>
      </c>
      <c r="H350" s="1">
        <f>SUMIF('deals_closed '!D:D,A350,'deals_closed '!C:C)</f>
        <v>694245</v>
      </c>
      <c r="I350" s="1">
        <f>VLOOKUP(E350,'2018 commission structure'!$A$21:$I$24,9,FALSE)</f>
        <v>600000</v>
      </c>
      <c r="J350" s="1">
        <f t="shared" si="50"/>
        <v>750000</v>
      </c>
      <c r="K350" s="1">
        <f t="shared" si="51"/>
        <v>900000</v>
      </c>
      <c r="L350" s="1">
        <f t="shared" si="52"/>
        <v>1200000</v>
      </c>
      <c r="M350" s="16">
        <f t="shared" si="53"/>
        <v>1.1570750000000001</v>
      </c>
      <c r="N350" s="1" t="str">
        <f t="shared" si="54"/>
        <v>100-125%</v>
      </c>
      <c r="O350" s="1">
        <f>MIN($I350, $H350)*INDEX( '2018 commission structure'!$A$21:$I$24,
MATCH($E350,'2018 commission structure'!$A$21:$A$24,0),MATCH(O$1,'2018 commission structure'!$A$21:$I$21,0))</f>
        <v>78000</v>
      </c>
      <c r="P350" s="1">
        <f>IF($H350&gt;$I350, MIN($H350-$I350, J350-$I350)*
INDEX( '2018 commission structure'!$A$21:$I$24,
MATCH($E350,'2018 commission structure'!$A$21:$A$24, 0),
MATCH(P$1,'2018 commission structure'!$A$21:$I$21, 0)), 0)</f>
        <v>16021.650000000001</v>
      </c>
      <c r="Q350" s="1">
        <f>IF($H350&gt;J350, MIN($H350-J350, K350-J350)*
INDEX( '2018 commission structure'!$A$21:$I$24,
MATCH($E350,'2018 commission structure'!$A$21:$A$24, 0),
MATCH(Q$1,'2018 commission structure'!$A$21:$I$21, 0)), 0)</f>
        <v>0</v>
      </c>
      <c r="R350" s="1">
        <f>IF($H350&gt;K350, MIN($H350-K350, L350-K350)*
INDEX( '2018 commission structure'!$A$21:$I$24,
MATCH($E350,'2018 commission structure'!$A$21:$A$24, 0),
MATCH(R$1,'2018 commission structure'!$A$21:$I$21, 0)), 0)</f>
        <v>0</v>
      </c>
      <c r="S350" s="1">
        <f>IF($H350&gt;L350, ($H350-L350)*
INDEX( '2018 commission structure'!$A$21:$I$24,
MATCH($E350,'2018 commission structure'!$A$21:$A$24, 0),
MATCH(S$1,'2018 commission structure'!$A$21:$I$21, 0)), 0)</f>
        <v>0</v>
      </c>
      <c r="T350" s="1">
        <f t="shared" si="55"/>
        <v>94021.65</v>
      </c>
      <c r="U350" s="1">
        <f t="shared" si="56"/>
        <v>173779.65</v>
      </c>
      <c r="V350" s="16">
        <f t="shared" si="57"/>
        <v>3.9949729441853523</v>
      </c>
      <c r="W350" s="1">
        <f>MIN(H350,I350)*INDEX('2018 commission structure'!$A$15:$J$18,MATCH(Calculations!$E595,'2018 commission structure'!$A$15:$A$18,0),MATCH(Calculations!W$1,'2018 commission structure'!$A$15:$J$15,0))</f>
        <v>72000</v>
      </c>
      <c r="X350" s="1">
        <f>IF($H350&gt;I350,MIN($H350-I350,J350-I350))*INDEX('2018 commission structure'!$A$15:$J$18,MATCH(Calculations!$E595,'2018 commission structure'!$A$15:$A$18,0),MATCH(Calculations!X$1,'2018 commission structure'!$A$15:$J$15,0))</f>
        <v>16021.650000000001</v>
      </c>
      <c r="Y350" s="1">
        <f>IF($H350&gt;J350,MIN($H350-J350,K350-J350)*INDEX('2018 commission structure'!$A$15:$J$18,MATCH(Calculations!$E595,'2018 commission structure'!$A$15:$A$18,0),MATCH(Calculations!Y$1,'2018 commission structure'!$A$15:$J$15,0)),0)</f>
        <v>0</v>
      </c>
      <c r="Z350" s="1">
        <f>IF($H350&gt;K350,MIN($H350-K350,L350-K350)*INDEX('2018 commission structure'!$A$15:$J$18,MATCH(Calculations!$E595,'2018 commission structure'!$A$15:$A$18,0),MATCH(Calculations!Z$1,'2018 commission structure'!$A$15:$J$15,0)),0)</f>
        <v>0</v>
      </c>
      <c r="AA350" s="1">
        <f>IF($H350&gt;L350,($H350-L350)*INDEX('2018 commission structure'!$A$15:$J$18,MATCH(Calculations!$E595,'2018 commission structure'!$A$15:$A$18,0),MATCH(Calculations!AA$1,'2018 commission structure'!$A$15:$J$15,0)),0)</f>
        <v>0</v>
      </c>
      <c r="AB350" s="1">
        <f t="shared" si="58"/>
        <v>88021.65</v>
      </c>
      <c r="AC350" s="1">
        <f t="shared" si="59"/>
        <v>167779.65</v>
      </c>
    </row>
    <row r="351" spans="1:29" x14ac:dyDescent="0.3">
      <c r="A351" s="20">
        <v>6446166575</v>
      </c>
      <c r="B351" s="1" t="s">
        <v>1039</v>
      </c>
      <c r="C351" s="1" t="s">
        <v>1038</v>
      </c>
      <c r="D351" s="1" t="s">
        <v>22591</v>
      </c>
      <c r="E351" s="1" t="s">
        <v>12</v>
      </c>
      <c r="F351" s="1">
        <v>54878</v>
      </c>
      <c r="G351" s="2">
        <v>19</v>
      </c>
      <c r="H351" s="1">
        <f>SUMIF('deals_closed '!D:D,A351,'deals_closed '!C:C)</f>
        <v>578752</v>
      </c>
      <c r="I351" s="1">
        <f>VLOOKUP(E351,'2018 commission structure'!$A$21:$I$24,9,FALSE)</f>
        <v>500000</v>
      </c>
      <c r="J351" s="1">
        <f t="shared" si="50"/>
        <v>625000</v>
      </c>
      <c r="K351" s="1">
        <f t="shared" si="51"/>
        <v>750000</v>
      </c>
      <c r="L351" s="1">
        <f t="shared" si="52"/>
        <v>1000000</v>
      </c>
      <c r="M351" s="16">
        <f t="shared" si="53"/>
        <v>1.1575040000000001</v>
      </c>
      <c r="N351" s="1" t="str">
        <f t="shared" si="54"/>
        <v>100-125%</v>
      </c>
      <c r="O351" s="1">
        <f>MIN($I351, $H351)*INDEX( '2018 commission structure'!$A$21:$I$24,
MATCH($E351,'2018 commission structure'!$A$21:$A$24,0),MATCH(O$1,'2018 commission structure'!$A$21:$I$21,0))</f>
        <v>50000</v>
      </c>
      <c r="P351" s="1">
        <f>IF($H351&gt;$I351, MIN($H351-$I351, J351-$I351)*
INDEX( '2018 commission structure'!$A$21:$I$24,
MATCH($E351,'2018 commission structure'!$A$21:$A$24, 0),
MATCH(P$1,'2018 commission structure'!$A$21:$I$21, 0)), 0)</f>
        <v>11812.8</v>
      </c>
      <c r="Q351" s="1">
        <f>IF($H351&gt;J351, MIN($H351-J351, K351-J351)*
INDEX( '2018 commission structure'!$A$21:$I$24,
MATCH($E351,'2018 commission structure'!$A$21:$A$24, 0),
MATCH(Q$1,'2018 commission structure'!$A$21:$I$21, 0)), 0)</f>
        <v>0</v>
      </c>
      <c r="R351" s="1">
        <f>IF($H351&gt;K351, MIN($H351-K351, L351-K351)*
INDEX( '2018 commission structure'!$A$21:$I$24,
MATCH($E351,'2018 commission structure'!$A$21:$A$24, 0),
MATCH(R$1,'2018 commission structure'!$A$21:$I$21, 0)), 0)</f>
        <v>0</v>
      </c>
      <c r="S351" s="1">
        <f>IF($H351&gt;L351, ($H351-L351)*
INDEX( '2018 commission structure'!$A$21:$I$24,
MATCH($E351,'2018 commission structure'!$A$21:$A$24, 0),
MATCH(S$1,'2018 commission structure'!$A$21:$I$21, 0)), 0)</f>
        <v>0</v>
      </c>
      <c r="T351" s="1">
        <f t="shared" si="55"/>
        <v>61812.800000000003</v>
      </c>
      <c r="U351" s="1">
        <f t="shared" si="56"/>
        <v>116690.8</v>
      </c>
      <c r="V351" s="16">
        <f t="shared" si="57"/>
        <v>4.959705478066823</v>
      </c>
      <c r="W351" s="1">
        <f>MIN(H351,I351)*INDEX('2018 commission structure'!$A$15:$J$18,MATCH(Calculations!$E471,'2018 commission structure'!$A$15:$A$18,0),MATCH(Calculations!W$1,'2018 commission structure'!$A$15:$J$15,0))</f>
        <v>60000</v>
      </c>
      <c r="X351" s="1">
        <f>IF($H351&gt;I351,MIN($H351-I351,J351-I351))*INDEX('2018 commission structure'!$A$15:$J$18,MATCH(Calculations!$E471,'2018 commission structure'!$A$15:$A$18,0),MATCH(Calculations!X$1,'2018 commission structure'!$A$15:$J$15,0))</f>
        <v>13387.84</v>
      </c>
      <c r="Y351" s="1">
        <f>IF($H351&gt;J351,MIN($H351-J351,K351-J351)*INDEX('2018 commission structure'!$A$15:$J$18,MATCH(Calculations!$E471,'2018 commission structure'!$A$15:$A$18,0),MATCH(Calculations!Y$1,'2018 commission structure'!$A$15:$J$15,0)),0)</f>
        <v>0</v>
      </c>
      <c r="Z351" s="1">
        <f>IF($H351&gt;K351,MIN($H351-K351,L351-K351)*INDEX('2018 commission structure'!$A$15:$J$18,MATCH(Calculations!$E471,'2018 commission structure'!$A$15:$A$18,0),MATCH(Calculations!Z$1,'2018 commission structure'!$A$15:$J$15,0)),0)</f>
        <v>0</v>
      </c>
      <c r="AA351" s="1">
        <f>IF($H351&gt;L351,($H351-L351)*INDEX('2018 commission structure'!$A$15:$J$18,MATCH(Calculations!$E471,'2018 commission structure'!$A$15:$A$18,0),MATCH(Calculations!AA$1,'2018 commission structure'!$A$15:$J$15,0)),0)</f>
        <v>0</v>
      </c>
      <c r="AB351" s="1">
        <f t="shared" si="58"/>
        <v>73387.839999999997</v>
      </c>
      <c r="AC351" s="1">
        <f t="shared" si="59"/>
        <v>128265.84</v>
      </c>
    </row>
    <row r="352" spans="1:29" x14ac:dyDescent="0.3">
      <c r="A352" s="20">
        <v>7966879720</v>
      </c>
      <c r="B352" s="1" t="s">
        <v>646</v>
      </c>
      <c r="C352" s="1" t="s">
        <v>645</v>
      </c>
      <c r="D352" s="1" t="s">
        <v>22970</v>
      </c>
      <c r="E352" s="1" t="s">
        <v>12</v>
      </c>
      <c r="F352" s="1">
        <v>42251</v>
      </c>
      <c r="G352" s="2">
        <v>18</v>
      </c>
      <c r="H352" s="1">
        <f>SUMIF('deals_closed '!D:D,A352,'deals_closed '!C:C)</f>
        <v>579015</v>
      </c>
      <c r="I352" s="1">
        <f>VLOOKUP(E352,'2018 commission structure'!$A$21:$I$24,9,FALSE)</f>
        <v>500000</v>
      </c>
      <c r="J352" s="1">
        <f t="shared" si="50"/>
        <v>625000</v>
      </c>
      <c r="K352" s="1">
        <f t="shared" si="51"/>
        <v>750000</v>
      </c>
      <c r="L352" s="1">
        <f t="shared" si="52"/>
        <v>1000000</v>
      </c>
      <c r="M352" s="16">
        <f t="shared" si="53"/>
        <v>1.1580299999999999</v>
      </c>
      <c r="N352" s="1" t="str">
        <f t="shared" si="54"/>
        <v>100-125%</v>
      </c>
      <c r="O352" s="1">
        <f>MIN($I352, $H352)*INDEX( '2018 commission structure'!$A$21:$I$24,
MATCH($E352,'2018 commission structure'!$A$21:$A$24,0),MATCH(O$1,'2018 commission structure'!$A$21:$I$21,0))</f>
        <v>50000</v>
      </c>
      <c r="P352" s="1">
        <f>IF($H352&gt;$I352, MIN($H352-$I352, J352-$I352)*
INDEX( '2018 commission structure'!$A$21:$I$24,
MATCH($E352,'2018 commission structure'!$A$21:$A$24, 0),
MATCH(P$1,'2018 commission structure'!$A$21:$I$21, 0)), 0)</f>
        <v>11852.25</v>
      </c>
      <c r="Q352" s="1">
        <f>IF($H352&gt;J352, MIN($H352-J352, K352-J352)*
INDEX( '2018 commission structure'!$A$21:$I$24,
MATCH($E352,'2018 commission structure'!$A$21:$A$24, 0),
MATCH(Q$1,'2018 commission structure'!$A$21:$I$21, 0)), 0)</f>
        <v>0</v>
      </c>
      <c r="R352" s="1">
        <f>IF($H352&gt;K352, MIN($H352-K352, L352-K352)*
INDEX( '2018 commission structure'!$A$21:$I$24,
MATCH($E352,'2018 commission structure'!$A$21:$A$24, 0),
MATCH(R$1,'2018 commission structure'!$A$21:$I$21, 0)), 0)</f>
        <v>0</v>
      </c>
      <c r="S352" s="1">
        <f>IF($H352&gt;L352, ($H352-L352)*
INDEX( '2018 commission structure'!$A$21:$I$24,
MATCH($E352,'2018 commission structure'!$A$21:$A$24, 0),
MATCH(S$1,'2018 commission structure'!$A$21:$I$21, 0)), 0)</f>
        <v>0</v>
      </c>
      <c r="T352" s="1">
        <f t="shared" si="55"/>
        <v>61852.25</v>
      </c>
      <c r="U352" s="1">
        <f t="shared" si="56"/>
        <v>104103.25</v>
      </c>
      <c r="V352" s="16">
        <f t="shared" si="57"/>
        <v>5.561930103046735</v>
      </c>
      <c r="W352" s="1">
        <f>MIN(H352,I352)*INDEX('2018 commission structure'!$A$15:$J$18,MATCH(Calculations!$E674,'2018 commission structure'!$A$15:$A$18,0),MATCH(Calculations!W$1,'2018 commission structure'!$A$15:$J$15,0))</f>
        <v>60000</v>
      </c>
      <c r="X352" s="1">
        <f>IF($H352&gt;I352,MIN($H352-I352,J352-I352))*INDEX('2018 commission structure'!$A$15:$J$18,MATCH(Calculations!$E674,'2018 commission structure'!$A$15:$A$18,0),MATCH(Calculations!X$1,'2018 commission structure'!$A$15:$J$15,0))</f>
        <v>13432.550000000001</v>
      </c>
      <c r="Y352" s="1">
        <f>IF($H352&gt;J352,MIN($H352-J352,K352-J352)*INDEX('2018 commission structure'!$A$15:$J$18,MATCH(Calculations!$E674,'2018 commission structure'!$A$15:$A$18,0),MATCH(Calculations!Y$1,'2018 commission structure'!$A$15:$J$15,0)),0)</f>
        <v>0</v>
      </c>
      <c r="Z352" s="1">
        <f>IF($H352&gt;K352,MIN($H352-K352,L352-K352)*INDEX('2018 commission structure'!$A$15:$J$18,MATCH(Calculations!$E674,'2018 commission structure'!$A$15:$A$18,0),MATCH(Calculations!Z$1,'2018 commission structure'!$A$15:$J$15,0)),0)</f>
        <v>0</v>
      </c>
      <c r="AA352" s="1">
        <f>IF($H352&gt;L352,($H352-L352)*INDEX('2018 commission structure'!$A$15:$J$18,MATCH(Calculations!$E674,'2018 commission structure'!$A$15:$A$18,0),MATCH(Calculations!AA$1,'2018 commission structure'!$A$15:$J$15,0)),0)</f>
        <v>0</v>
      </c>
      <c r="AB352" s="1">
        <f t="shared" si="58"/>
        <v>73432.55</v>
      </c>
      <c r="AC352" s="1">
        <f t="shared" si="59"/>
        <v>115683.55</v>
      </c>
    </row>
    <row r="353" spans="1:29" x14ac:dyDescent="0.3">
      <c r="A353" s="20">
        <v>5574535556</v>
      </c>
      <c r="B353" s="1" t="s">
        <v>710</v>
      </c>
      <c r="C353" s="1" t="s">
        <v>709</v>
      </c>
      <c r="D353" s="1" t="s">
        <v>22777</v>
      </c>
      <c r="E353" s="1" t="s">
        <v>3</v>
      </c>
      <c r="F353" s="1">
        <v>116388</v>
      </c>
      <c r="G353" s="2">
        <v>28</v>
      </c>
      <c r="H353" s="1">
        <f>SUMIF('deals_closed '!D:D,A353,'deals_closed '!C:C)</f>
        <v>869554</v>
      </c>
      <c r="I353" s="1">
        <f>VLOOKUP(E353,'2018 commission structure'!$A$21:$I$24,9,FALSE)</f>
        <v>750000</v>
      </c>
      <c r="J353" s="1">
        <f t="shared" si="50"/>
        <v>937500</v>
      </c>
      <c r="K353" s="1">
        <f t="shared" si="51"/>
        <v>1125000</v>
      </c>
      <c r="L353" s="1">
        <f t="shared" si="52"/>
        <v>1500000</v>
      </c>
      <c r="M353" s="16">
        <f t="shared" si="53"/>
        <v>1.1594053333333334</v>
      </c>
      <c r="N353" s="1" t="str">
        <f t="shared" si="54"/>
        <v>100-125%</v>
      </c>
      <c r="O353" s="1">
        <f>MIN($I353, $H353)*INDEX( '2018 commission structure'!$A$21:$I$24,
MATCH($E353,'2018 commission structure'!$A$21:$A$24,0),MATCH(O$1,'2018 commission structure'!$A$21:$I$21,0))</f>
        <v>112500</v>
      </c>
      <c r="P353" s="1">
        <f>IF($H353&gt;$I353, MIN($H353-$I353, J353-$I353)*
INDEX( '2018 commission structure'!$A$21:$I$24,
MATCH($E353,'2018 commission structure'!$A$21:$A$24, 0),
MATCH(P$1,'2018 commission structure'!$A$21:$I$21, 0)), 0)</f>
        <v>22715.260000000002</v>
      </c>
      <c r="Q353" s="1">
        <f>IF($H353&gt;J353, MIN($H353-J353, K353-J353)*
INDEX( '2018 commission structure'!$A$21:$I$24,
MATCH($E353,'2018 commission structure'!$A$21:$A$24, 0),
MATCH(Q$1,'2018 commission structure'!$A$21:$I$21, 0)), 0)</f>
        <v>0</v>
      </c>
      <c r="R353" s="1">
        <f>IF($H353&gt;K353, MIN($H353-K353, L353-K353)*
INDEX( '2018 commission structure'!$A$21:$I$24,
MATCH($E353,'2018 commission structure'!$A$21:$A$24, 0),
MATCH(R$1,'2018 commission structure'!$A$21:$I$21, 0)), 0)</f>
        <v>0</v>
      </c>
      <c r="S353" s="1">
        <f>IF($H353&gt;L353, ($H353-L353)*
INDEX( '2018 commission structure'!$A$21:$I$24,
MATCH($E353,'2018 commission structure'!$A$21:$A$24, 0),
MATCH(S$1,'2018 commission structure'!$A$21:$I$21, 0)), 0)</f>
        <v>0</v>
      </c>
      <c r="T353" s="1">
        <f t="shared" si="55"/>
        <v>135215.26</v>
      </c>
      <c r="U353" s="1">
        <f t="shared" si="56"/>
        <v>251603.26</v>
      </c>
      <c r="V353" s="16">
        <f t="shared" si="57"/>
        <v>3.4560521990056885</v>
      </c>
      <c r="W353" s="1">
        <f>MIN(H353,I353)*INDEX('2018 commission structure'!$A$15:$J$18,MATCH(Calculations!$E641,'2018 commission structure'!$A$15:$A$18,0),MATCH(Calculations!W$1,'2018 commission structure'!$A$15:$J$15,0))</f>
        <v>90000</v>
      </c>
      <c r="X353" s="1">
        <f>IF($H353&gt;I353,MIN($H353-I353,J353-I353))*INDEX('2018 commission structure'!$A$15:$J$18,MATCH(Calculations!$E641,'2018 commission structure'!$A$15:$A$18,0),MATCH(Calculations!X$1,'2018 commission structure'!$A$15:$J$15,0))</f>
        <v>20324.18</v>
      </c>
      <c r="Y353" s="1">
        <f>IF($H353&gt;J353,MIN($H353-J353,K353-J353)*INDEX('2018 commission structure'!$A$15:$J$18,MATCH(Calculations!$E641,'2018 commission structure'!$A$15:$A$18,0),MATCH(Calculations!Y$1,'2018 commission structure'!$A$15:$J$15,0)),0)</f>
        <v>0</v>
      </c>
      <c r="Z353" s="1">
        <f>IF($H353&gt;K353,MIN($H353-K353,L353-K353)*INDEX('2018 commission structure'!$A$15:$J$18,MATCH(Calculations!$E641,'2018 commission structure'!$A$15:$A$18,0),MATCH(Calculations!Z$1,'2018 commission structure'!$A$15:$J$15,0)),0)</f>
        <v>0</v>
      </c>
      <c r="AA353" s="1">
        <f>IF($H353&gt;L353,($H353-L353)*INDEX('2018 commission structure'!$A$15:$J$18,MATCH(Calculations!$E641,'2018 commission structure'!$A$15:$A$18,0),MATCH(Calculations!AA$1,'2018 commission structure'!$A$15:$J$15,0)),0)</f>
        <v>0</v>
      </c>
      <c r="AB353" s="1">
        <f t="shared" si="58"/>
        <v>110324.18</v>
      </c>
      <c r="AC353" s="1">
        <f t="shared" si="59"/>
        <v>226712.18</v>
      </c>
    </row>
    <row r="354" spans="1:29" x14ac:dyDescent="0.3">
      <c r="A354" s="20">
        <v>4094820760</v>
      </c>
      <c r="B354" s="1" t="s">
        <v>446</v>
      </c>
      <c r="C354" s="1" t="s">
        <v>445</v>
      </c>
      <c r="D354" s="1" t="s">
        <v>22928</v>
      </c>
      <c r="E354" s="1" t="s">
        <v>0</v>
      </c>
      <c r="F354" s="1">
        <v>74967</v>
      </c>
      <c r="G354" s="2">
        <v>17</v>
      </c>
      <c r="H354" s="1">
        <f>SUMIF('deals_closed '!D:D,A354,'deals_closed '!C:C)</f>
        <v>523072</v>
      </c>
      <c r="I354" s="1">
        <f>VLOOKUP(E354,'2018 commission structure'!$A$21:$I$24,9,FALSE)</f>
        <v>600000</v>
      </c>
      <c r="J354" s="1">
        <f t="shared" si="50"/>
        <v>750000</v>
      </c>
      <c r="K354" s="1">
        <f t="shared" si="51"/>
        <v>900000</v>
      </c>
      <c r="L354" s="1">
        <f t="shared" si="52"/>
        <v>1200000</v>
      </c>
      <c r="M354" s="16">
        <f t="shared" si="53"/>
        <v>0.87178666666666671</v>
      </c>
      <c r="N354" s="1" t="str">
        <f t="shared" si="54"/>
        <v>0-100%</v>
      </c>
      <c r="O354" s="1">
        <f>MIN($I354, $H354)*INDEX( '2018 commission structure'!$A$21:$I$24,
MATCH($E354,'2018 commission structure'!$A$21:$A$24,0),MATCH(O$1,'2018 commission structure'!$A$21:$I$21,0))</f>
        <v>67999.360000000001</v>
      </c>
      <c r="P354" s="1">
        <f>IF($H354&gt;$I354, MIN($H354-$I354, J354-$I354)*
INDEX( '2018 commission structure'!$A$21:$I$24,
MATCH($E354,'2018 commission structure'!$A$21:$A$24, 0),
MATCH(P$1,'2018 commission structure'!$A$21:$I$21, 0)), 0)</f>
        <v>0</v>
      </c>
      <c r="Q354" s="1">
        <f>IF($H354&gt;J354, MIN($H354-J354, K354-J354)*
INDEX( '2018 commission structure'!$A$21:$I$24,
MATCH($E354,'2018 commission structure'!$A$21:$A$24, 0),
MATCH(Q$1,'2018 commission structure'!$A$21:$I$21, 0)), 0)</f>
        <v>0</v>
      </c>
      <c r="R354" s="1">
        <f>IF($H354&gt;K354, MIN($H354-K354, L354-K354)*
INDEX( '2018 commission structure'!$A$21:$I$24,
MATCH($E354,'2018 commission structure'!$A$21:$A$24, 0),
MATCH(R$1,'2018 commission structure'!$A$21:$I$21, 0)), 0)</f>
        <v>0</v>
      </c>
      <c r="S354" s="1">
        <f>IF($H354&gt;L354, ($H354-L354)*
INDEX( '2018 commission structure'!$A$21:$I$24,
MATCH($E354,'2018 commission structure'!$A$21:$A$24, 0),
MATCH(S$1,'2018 commission structure'!$A$21:$I$21, 0)), 0)</f>
        <v>0</v>
      </c>
      <c r="T354" s="1">
        <f t="shared" si="55"/>
        <v>67999.360000000001</v>
      </c>
      <c r="U354" s="1">
        <f t="shared" si="56"/>
        <v>142966.35999999999</v>
      </c>
      <c r="V354" s="16">
        <f t="shared" si="57"/>
        <v>3.6587068454425227</v>
      </c>
      <c r="W354" s="1">
        <f>MIN(H354,I354)*INDEX('2018 commission structure'!$A$15:$J$18,MATCH(Calculations!$E776,'2018 commission structure'!$A$15:$A$18,0),MATCH(Calculations!W$1,'2018 commission structure'!$A$15:$J$15,0))</f>
        <v>62768.639999999999</v>
      </c>
      <c r="X354" s="1">
        <f>IF($H354&gt;I354,MIN($H354-I354,J354-I354))*INDEX('2018 commission structure'!$A$15:$J$18,MATCH(Calculations!$E776,'2018 commission structure'!$A$15:$A$18,0),MATCH(Calculations!X$1,'2018 commission structure'!$A$15:$J$15,0))</f>
        <v>0</v>
      </c>
      <c r="Y354" s="1">
        <f>IF($H354&gt;J354,MIN($H354-J354,K354-J354)*INDEX('2018 commission structure'!$A$15:$J$18,MATCH(Calculations!$E776,'2018 commission structure'!$A$15:$A$18,0),MATCH(Calculations!Y$1,'2018 commission structure'!$A$15:$J$15,0)),0)</f>
        <v>0</v>
      </c>
      <c r="Z354" s="1">
        <f>IF($H354&gt;K354,MIN($H354-K354,L354-K354)*INDEX('2018 commission structure'!$A$15:$J$18,MATCH(Calculations!$E776,'2018 commission structure'!$A$15:$A$18,0),MATCH(Calculations!Z$1,'2018 commission structure'!$A$15:$J$15,0)),0)</f>
        <v>0</v>
      </c>
      <c r="AA354" s="1">
        <f>IF($H354&gt;L354,($H354-L354)*INDEX('2018 commission structure'!$A$15:$J$18,MATCH(Calculations!$E776,'2018 commission structure'!$A$15:$A$18,0),MATCH(Calculations!AA$1,'2018 commission structure'!$A$15:$J$15,0)),0)</f>
        <v>0</v>
      </c>
      <c r="AB354" s="1">
        <f t="shared" si="58"/>
        <v>62768.639999999999</v>
      </c>
      <c r="AC354" s="1">
        <f t="shared" si="59"/>
        <v>137735.64000000001</v>
      </c>
    </row>
    <row r="355" spans="1:29" x14ac:dyDescent="0.3">
      <c r="A355" s="20">
        <v>899126162</v>
      </c>
      <c r="B355" s="1" t="s">
        <v>844</v>
      </c>
      <c r="C355" s="1" t="s">
        <v>843</v>
      </c>
      <c r="D355" s="1" t="s">
        <v>23243</v>
      </c>
      <c r="E355" s="1" t="s">
        <v>0</v>
      </c>
      <c r="F355" s="1">
        <v>61001</v>
      </c>
      <c r="G355" s="2">
        <v>21</v>
      </c>
      <c r="H355" s="1">
        <f>SUMIF('deals_closed '!D:D,A355,'deals_closed '!C:C)</f>
        <v>695781</v>
      </c>
      <c r="I355" s="1">
        <f>VLOOKUP(E355,'2018 commission structure'!$A$21:$I$24,9,FALSE)</f>
        <v>600000</v>
      </c>
      <c r="J355" s="1">
        <f t="shared" si="50"/>
        <v>750000</v>
      </c>
      <c r="K355" s="1">
        <f t="shared" si="51"/>
        <v>900000</v>
      </c>
      <c r="L355" s="1">
        <f t="shared" si="52"/>
        <v>1200000</v>
      </c>
      <c r="M355" s="16">
        <f t="shared" si="53"/>
        <v>1.159635</v>
      </c>
      <c r="N355" s="1" t="str">
        <f t="shared" si="54"/>
        <v>100-125%</v>
      </c>
      <c r="O355" s="1">
        <f>MIN($I355, $H355)*INDEX( '2018 commission structure'!$A$21:$I$24,
MATCH($E355,'2018 commission structure'!$A$21:$A$24,0),MATCH(O$1,'2018 commission structure'!$A$21:$I$21,0))</f>
        <v>78000</v>
      </c>
      <c r="P355" s="1">
        <f>IF($H355&gt;$I355, MIN($H355-$I355, J355-$I355)*
INDEX( '2018 commission structure'!$A$21:$I$24,
MATCH($E355,'2018 commission structure'!$A$21:$A$24, 0),
MATCH(P$1,'2018 commission structure'!$A$21:$I$21, 0)), 0)</f>
        <v>16282.77</v>
      </c>
      <c r="Q355" s="1">
        <f>IF($H355&gt;J355, MIN($H355-J355, K355-J355)*
INDEX( '2018 commission structure'!$A$21:$I$24,
MATCH($E355,'2018 commission structure'!$A$21:$A$24, 0),
MATCH(Q$1,'2018 commission structure'!$A$21:$I$21, 0)), 0)</f>
        <v>0</v>
      </c>
      <c r="R355" s="1">
        <f>IF($H355&gt;K355, MIN($H355-K355, L355-K355)*
INDEX( '2018 commission structure'!$A$21:$I$24,
MATCH($E355,'2018 commission structure'!$A$21:$A$24, 0),
MATCH(R$1,'2018 commission structure'!$A$21:$I$21, 0)), 0)</f>
        <v>0</v>
      </c>
      <c r="S355" s="1">
        <f>IF($H355&gt;L355, ($H355-L355)*
INDEX( '2018 commission structure'!$A$21:$I$24,
MATCH($E355,'2018 commission structure'!$A$21:$A$24, 0),
MATCH(S$1,'2018 commission structure'!$A$21:$I$21, 0)), 0)</f>
        <v>0</v>
      </c>
      <c r="T355" s="1">
        <f t="shared" si="55"/>
        <v>94282.77</v>
      </c>
      <c r="U355" s="1">
        <f t="shared" si="56"/>
        <v>155283.77000000002</v>
      </c>
      <c r="V355" s="16">
        <f t="shared" si="57"/>
        <v>4.4807065155618</v>
      </c>
      <c r="W355" s="1">
        <f>MIN(H355,I355)*INDEX('2018 commission structure'!$A$15:$J$18,MATCH(Calculations!$E571,'2018 commission structure'!$A$15:$A$18,0),MATCH(Calculations!W$1,'2018 commission structure'!$A$15:$J$15,0))</f>
        <v>90000</v>
      </c>
      <c r="X355" s="1">
        <f>IF($H355&gt;I355,MIN($H355-I355,J355-I355))*INDEX('2018 commission structure'!$A$15:$J$18,MATCH(Calculations!$E571,'2018 commission structure'!$A$15:$A$18,0),MATCH(Calculations!X$1,'2018 commission structure'!$A$15:$J$15,0))</f>
        <v>17240.579999999998</v>
      </c>
      <c r="Y355" s="1">
        <f>IF($H355&gt;J355,MIN($H355-J355,K355-J355)*INDEX('2018 commission structure'!$A$15:$J$18,MATCH(Calculations!$E571,'2018 commission structure'!$A$15:$A$18,0),MATCH(Calculations!Y$1,'2018 commission structure'!$A$15:$J$15,0)),0)</f>
        <v>0</v>
      </c>
      <c r="Z355" s="1">
        <f>IF($H355&gt;K355,MIN($H355-K355,L355-K355)*INDEX('2018 commission structure'!$A$15:$J$18,MATCH(Calculations!$E571,'2018 commission structure'!$A$15:$A$18,0),MATCH(Calculations!Z$1,'2018 commission structure'!$A$15:$J$15,0)),0)</f>
        <v>0</v>
      </c>
      <c r="AA355" s="1">
        <f>IF($H355&gt;L355,($H355-L355)*INDEX('2018 commission structure'!$A$15:$J$18,MATCH(Calculations!$E571,'2018 commission structure'!$A$15:$A$18,0),MATCH(Calculations!AA$1,'2018 commission structure'!$A$15:$J$15,0)),0)</f>
        <v>0</v>
      </c>
      <c r="AB355" s="1">
        <f t="shared" si="58"/>
        <v>107240.58</v>
      </c>
      <c r="AC355" s="1">
        <f t="shared" si="59"/>
        <v>168241.58000000002</v>
      </c>
    </row>
    <row r="356" spans="1:29" x14ac:dyDescent="0.3">
      <c r="A356" s="20">
        <v>7268478941</v>
      </c>
      <c r="B356" s="1" t="s">
        <v>670</v>
      </c>
      <c r="C356" s="1" t="s">
        <v>669</v>
      </c>
      <c r="D356" s="1" t="s">
        <v>22610</v>
      </c>
      <c r="E356" s="1" t="s">
        <v>0</v>
      </c>
      <c r="F356" s="1">
        <v>62721</v>
      </c>
      <c r="G356" s="2">
        <v>18</v>
      </c>
      <c r="H356" s="1">
        <f>SUMIF('deals_closed '!D:D,A356,'deals_closed '!C:C)</f>
        <v>695864</v>
      </c>
      <c r="I356" s="1">
        <f>VLOOKUP(E356,'2018 commission structure'!$A$21:$I$24,9,FALSE)</f>
        <v>600000</v>
      </c>
      <c r="J356" s="1">
        <f t="shared" si="50"/>
        <v>750000</v>
      </c>
      <c r="K356" s="1">
        <f t="shared" si="51"/>
        <v>900000</v>
      </c>
      <c r="L356" s="1">
        <f t="shared" si="52"/>
        <v>1200000</v>
      </c>
      <c r="M356" s="16">
        <f t="shared" si="53"/>
        <v>1.1597733333333333</v>
      </c>
      <c r="N356" s="1" t="str">
        <f t="shared" si="54"/>
        <v>100-125%</v>
      </c>
      <c r="O356" s="1">
        <f>MIN($I356, $H356)*INDEX( '2018 commission structure'!$A$21:$I$24,
MATCH($E356,'2018 commission structure'!$A$21:$A$24,0),MATCH(O$1,'2018 commission structure'!$A$21:$I$21,0))</f>
        <v>78000</v>
      </c>
      <c r="P356" s="1">
        <f>IF($H356&gt;$I356, MIN($H356-$I356, J356-$I356)*
INDEX( '2018 commission structure'!$A$21:$I$24,
MATCH($E356,'2018 commission structure'!$A$21:$A$24, 0),
MATCH(P$1,'2018 commission structure'!$A$21:$I$21, 0)), 0)</f>
        <v>16296.880000000001</v>
      </c>
      <c r="Q356" s="1">
        <f>IF($H356&gt;J356, MIN($H356-J356, K356-J356)*
INDEX( '2018 commission structure'!$A$21:$I$24,
MATCH($E356,'2018 commission structure'!$A$21:$A$24, 0),
MATCH(Q$1,'2018 commission structure'!$A$21:$I$21, 0)), 0)</f>
        <v>0</v>
      </c>
      <c r="R356" s="1">
        <f>IF($H356&gt;K356, MIN($H356-K356, L356-K356)*
INDEX( '2018 commission structure'!$A$21:$I$24,
MATCH($E356,'2018 commission structure'!$A$21:$A$24, 0),
MATCH(R$1,'2018 commission structure'!$A$21:$I$21, 0)), 0)</f>
        <v>0</v>
      </c>
      <c r="S356" s="1">
        <f>IF($H356&gt;L356, ($H356-L356)*
INDEX( '2018 commission structure'!$A$21:$I$24,
MATCH($E356,'2018 commission structure'!$A$21:$A$24, 0),
MATCH(S$1,'2018 commission structure'!$A$21:$I$21, 0)), 0)</f>
        <v>0</v>
      </c>
      <c r="T356" s="1">
        <f t="shared" si="55"/>
        <v>94296.88</v>
      </c>
      <c r="U356" s="1">
        <f t="shared" si="56"/>
        <v>157017.88</v>
      </c>
      <c r="V356" s="16">
        <f t="shared" si="57"/>
        <v>4.431750065661312</v>
      </c>
      <c r="W356" s="1">
        <f>MIN(H356,I356)*INDEX('2018 commission structure'!$A$15:$J$18,MATCH(Calculations!$E662,'2018 commission structure'!$A$15:$A$18,0),MATCH(Calculations!W$1,'2018 commission structure'!$A$15:$J$15,0))</f>
        <v>90000</v>
      </c>
      <c r="X356" s="1">
        <f>IF($H356&gt;I356,MIN($H356-I356,J356-I356))*INDEX('2018 commission structure'!$A$15:$J$18,MATCH(Calculations!$E662,'2018 commission structure'!$A$15:$A$18,0),MATCH(Calculations!X$1,'2018 commission structure'!$A$15:$J$15,0))</f>
        <v>21090.080000000002</v>
      </c>
      <c r="Y356" s="1">
        <f>IF($H356&gt;J356,MIN($H356-J356,K356-J356)*INDEX('2018 commission structure'!$A$15:$J$18,MATCH(Calculations!$E662,'2018 commission structure'!$A$15:$A$18,0),MATCH(Calculations!Y$1,'2018 commission structure'!$A$15:$J$15,0)),0)</f>
        <v>0</v>
      </c>
      <c r="Z356" s="1">
        <f>IF($H356&gt;K356,MIN($H356-K356,L356-K356)*INDEX('2018 commission structure'!$A$15:$J$18,MATCH(Calculations!$E662,'2018 commission structure'!$A$15:$A$18,0),MATCH(Calculations!Z$1,'2018 commission structure'!$A$15:$J$15,0)),0)</f>
        <v>0</v>
      </c>
      <c r="AA356" s="1">
        <f>IF($H356&gt;L356,($H356-L356)*INDEX('2018 commission structure'!$A$15:$J$18,MATCH(Calculations!$E662,'2018 commission structure'!$A$15:$A$18,0),MATCH(Calculations!AA$1,'2018 commission structure'!$A$15:$J$15,0)),0)</f>
        <v>0</v>
      </c>
      <c r="AB356" s="1">
        <f t="shared" si="58"/>
        <v>111090.08</v>
      </c>
      <c r="AC356" s="1">
        <f t="shared" si="59"/>
        <v>173811.08000000002</v>
      </c>
    </row>
    <row r="357" spans="1:29" x14ac:dyDescent="0.3">
      <c r="A357" s="20">
        <v>5064247826</v>
      </c>
      <c r="B357" s="1" t="s">
        <v>1718</v>
      </c>
      <c r="C357" s="1" t="s">
        <v>1717</v>
      </c>
      <c r="D357" s="1" t="s">
        <v>22826</v>
      </c>
      <c r="E357" s="1" t="s">
        <v>3</v>
      </c>
      <c r="F357" s="1">
        <v>91225</v>
      </c>
      <c r="G357" s="2">
        <v>22</v>
      </c>
      <c r="H357" s="1">
        <f>SUMIF('deals_closed '!D:D,A357,'deals_closed '!C:C)</f>
        <v>870237</v>
      </c>
      <c r="I357" s="1">
        <f>VLOOKUP(E357,'2018 commission structure'!$A$21:$I$24,9,FALSE)</f>
        <v>750000</v>
      </c>
      <c r="J357" s="1">
        <f t="shared" si="50"/>
        <v>937500</v>
      </c>
      <c r="K357" s="1">
        <f t="shared" si="51"/>
        <v>1125000</v>
      </c>
      <c r="L357" s="1">
        <f t="shared" si="52"/>
        <v>1500000</v>
      </c>
      <c r="M357" s="16">
        <f t="shared" si="53"/>
        <v>1.1603159999999999</v>
      </c>
      <c r="N357" s="1" t="str">
        <f t="shared" si="54"/>
        <v>100-125%</v>
      </c>
      <c r="O357" s="1">
        <f>MIN($I357, $H357)*INDEX( '2018 commission structure'!$A$21:$I$24,
MATCH($E357,'2018 commission structure'!$A$21:$A$24,0),MATCH(O$1,'2018 commission structure'!$A$21:$I$21,0))</f>
        <v>112500</v>
      </c>
      <c r="P357" s="1">
        <f>IF($H357&gt;$I357, MIN($H357-$I357, J357-$I357)*
INDEX( '2018 commission structure'!$A$21:$I$24,
MATCH($E357,'2018 commission structure'!$A$21:$A$24, 0),
MATCH(P$1,'2018 commission structure'!$A$21:$I$21, 0)), 0)</f>
        <v>22845.03</v>
      </c>
      <c r="Q357" s="1">
        <f>IF($H357&gt;J357, MIN($H357-J357, K357-J357)*
INDEX( '2018 commission structure'!$A$21:$I$24,
MATCH($E357,'2018 commission structure'!$A$21:$A$24, 0),
MATCH(Q$1,'2018 commission structure'!$A$21:$I$21, 0)), 0)</f>
        <v>0</v>
      </c>
      <c r="R357" s="1">
        <f>IF($H357&gt;K357, MIN($H357-K357, L357-K357)*
INDEX( '2018 commission structure'!$A$21:$I$24,
MATCH($E357,'2018 commission structure'!$A$21:$A$24, 0),
MATCH(R$1,'2018 commission structure'!$A$21:$I$21, 0)), 0)</f>
        <v>0</v>
      </c>
      <c r="S357" s="1">
        <f>IF($H357&gt;L357, ($H357-L357)*
INDEX( '2018 commission structure'!$A$21:$I$24,
MATCH($E357,'2018 commission structure'!$A$21:$A$24, 0),
MATCH(S$1,'2018 commission structure'!$A$21:$I$21, 0)), 0)</f>
        <v>0</v>
      </c>
      <c r="T357" s="1">
        <f t="shared" si="55"/>
        <v>135345.03</v>
      </c>
      <c r="U357" s="1">
        <f t="shared" si="56"/>
        <v>226570.03</v>
      </c>
      <c r="V357" s="16">
        <f t="shared" si="57"/>
        <v>3.8409184127309337</v>
      </c>
      <c r="W357" s="1">
        <f>MIN(H357,I357)*INDEX('2018 commission structure'!$A$15:$J$18,MATCH(Calculations!$E112,'2018 commission structure'!$A$15:$A$18,0),MATCH(Calculations!W$1,'2018 commission structure'!$A$15:$J$15,0))</f>
        <v>90000</v>
      </c>
      <c r="X357" s="1">
        <f>IF($H357&gt;I357,MIN($H357-I357,J357-I357))*INDEX('2018 commission structure'!$A$15:$J$18,MATCH(Calculations!$E112,'2018 commission structure'!$A$15:$A$18,0),MATCH(Calculations!X$1,'2018 commission structure'!$A$15:$J$15,0))</f>
        <v>20440.29</v>
      </c>
      <c r="Y357" s="1">
        <f>IF($H357&gt;J357,MIN($H357-J357,K357-J357)*INDEX('2018 commission structure'!$A$15:$J$18,MATCH(Calculations!$E112,'2018 commission structure'!$A$15:$A$18,0),MATCH(Calculations!Y$1,'2018 commission structure'!$A$15:$J$15,0)),0)</f>
        <v>0</v>
      </c>
      <c r="Z357" s="1">
        <f>IF($H357&gt;K357,MIN($H357-K357,L357-K357)*INDEX('2018 commission structure'!$A$15:$J$18,MATCH(Calculations!$E112,'2018 commission structure'!$A$15:$A$18,0),MATCH(Calculations!Z$1,'2018 commission structure'!$A$15:$J$15,0)),0)</f>
        <v>0</v>
      </c>
      <c r="AA357" s="1">
        <f>IF($H357&gt;L357,($H357-L357)*INDEX('2018 commission structure'!$A$15:$J$18,MATCH(Calculations!$E112,'2018 commission structure'!$A$15:$A$18,0),MATCH(Calculations!AA$1,'2018 commission structure'!$A$15:$J$15,0)),0)</f>
        <v>0</v>
      </c>
      <c r="AB357" s="1">
        <f t="shared" si="58"/>
        <v>110440.29000000001</v>
      </c>
      <c r="AC357" s="1">
        <f t="shared" si="59"/>
        <v>201665.29</v>
      </c>
    </row>
    <row r="358" spans="1:29" x14ac:dyDescent="0.3">
      <c r="A358" s="20">
        <v>3904109642</v>
      </c>
      <c r="B358" s="1" t="s">
        <v>90</v>
      </c>
      <c r="C358" s="1" t="s">
        <v>1300</v>
      </c>
      <c r="D358" s="1" t="s">
        <v>22702</v>
      </c>
      <c r="E358" s="1" t="s">
        <v>12</v>
      </c>
      <c r="F358" s="1">
        <v>49695</v>
      </c>
      <c r="G358" s="2">
        <v>16</v>
      </c>
      <c r="H358" s="1">
        <f>SUMIF('deals_closed '!D:D,A358,'deals_closed '!C:C)</f>
        <v>580253</v>
      </c>
      <c r="I358" s="1">
        <f>VLOOKUP(E358,'2018 commission structure'!$A$21:$I$24,9,FALSE)</f>
        <v>500000</v>
      </c>
      <c r="J358" s="1">
        <f t="shared" si="50"/>
        <v>625000</v>
      </c>
      <c r="K358" s="1">
        <f t="shared" si="51"/>
        <v>750000</v>
      </c>
      <c r="L358" s="1">
        <f t="shared" si="52"/>
        <v>1000000</v>
      </c>
      <c r="M358" s="16">
        <f t="shared" si="53"/>
        <v>1.160506</v>
      </c>
      <c r="N358" s="1" t="str">
        <f t="shared" si="54"/>
        <v>100-125%</v>
      </c>
      <c r="O358" s="1">
        <f>MIN($I358, $H358)*INDEX( '2018 commission structure'!$A$21:$I$24,
MATCH($E358,'2018 commission structure'!$A$21:$A$24,0),MATCH(O$1,'2018 commission structure'!$A$21:$I$21,0))</f>
        <v>50000</v>
      </c>
      <c r="P358" s="1">
        <f>IF($H358&gt;$I358, MIN($H358-$I358, J358-$I358)*
INDEX( '2018 commission structure'!$A$21:$I$24,
MATCH($E358,'2018 commission structure'!$A$21:$A$24, 0),
MATCH(P$1,'2018 commission structure'!$A$21:$I$21, 0)), 0)</f>
        <v>12037.949999999999</v>
      </c>
      <c r="Q358" s="1">
        <f>IF($H358&gt;J358, MIN($H358-J358, K358-J358)*
INDEX( '2018 commission structure'!$A$21:$I$24,
MATCH($E358,'2018 commission structure'!$A$21:$A$24, 0),
MATCH(Q$1,'2018 commission structure'!$A$21:$I$21, 0)), 0)</f>
        <v>0</v>
      </c>
      <c r="R358" s="1">
        <f>IF($H358&gt;K358, MIN($H358-K358, L358-K358)*
INDEX( '2018 commission structure'!$A$21:$I$24,
MATCH($E358,'2018 commission structure'!$A$21:$A$24, 0),
MATCH(R$1,'2018 commission structure'!$A$21:$I$21, 0)), 0)</f>
        <v>0</v>
      </c>
      <c r="S358" s="1">
        <f>IF($H358&gt;L358, ($H358-L358)*
INDEX( '2018 commission structure'!$A$21:$I$24,
MATCH($E358,'2018 commission structure'!$A$21:$A$24, 0),
MATCH(S$1,'2018 commission structure'!$A$21:$I$21, 0)), 0)</f>
        <v>0</v>
      </c>
      <c r="T358" s="1">
        <f t="shared" si="55"/>
        <v>62037.95</v>
      </c>
      <c r="U358" s="1">
        <f t="shared" si="56"/>
        <v>111732.95</v>
      </c>
      <c r="V358" s="16">
        <f t="shared" si="57"/>
        <v>5.1932129242090186</v>
      </c>
      <c r="W358" s="1">
        <f>MIN(H358,I358)*INDEX('2018 commission structure'!$A$15:$J$18,MATCH(Calculations!$E333,'2018 commission structure'!$A$15:$A$18,0),MATCH(Calculations!W$1,'2018 commission structure'!$A$15:$J$15,0))</f>
        <v>75000</v>
      </c>
      <c r="X358" s="1">
        <f>IF($H358&gt;I358,MIN($H358-I358,J358-I358))*INDEX('2018 commission structure'!$A$15:$J$18,MATCH(Calculations!$E333,'2018 commission structure'!$A$15:$A$18,0),MATCH(Calculations!X$1,'2018 commission structure'!$A$15:$J$15,0))</f>
        <v>17655.66</v>
      </c>
      <c r="Y358" s="1">
        <f>IF($H358&gt;J358,MIN($H358-J358,K358-J358)*INDEX('2018 commission structure'!$A$15:$J$18,MATCH(Calculations!$E333,'2018 commission structure'!$A$15:$A$18,0),MATCH(Calculations!Y$1,'2018 commission structure'!$A$15:$J$15,0)),0)</f>
        <v>0</v>
      </c>
      <c r="Z358" s="1">
        <f>IF($H358&gt;K358,MIN($H358-K358,L358-K358)*INDEX('2018 commission structure'!$A$15:$J$18,MATCH(Calculations!$E333,'2018 commission structure'!$A$15:$A$18,0),MATCH(Calculations!Z$1,'2018 commission structure'!$A$15:$J$15,0)),0)</f>
        <v>0</v>
      </c>
      <c r="AA358" s="1">
        <f>IF($H358&gt;L358,($H358-L358)*INDEX('2018 commission structure'!$A$15:$J$18,MATCH(Calculations!$E333,'2018 commission structure'!$A$15:$A$18,0),MATCH(Calculations!AA$1,'2018 commission structure'!$A$15:$J$15,0)),0)</f>
        <v>0</v>
      </c>
      <c r="AB358" s="1">
        <f t="shared" si="58"/>
        <v>92655.66</v>
      </c>
      <c r="AC358" s="1">
        <f t="shared" si="59"/>
        <v>142350.66</v>
      </c>
    </row>
    <row r="359" spans="1:29" x14ac:dyDescent="0.3">
      <c r="A359" s="20">
        <v>6173504774</v>
      </c>
      <c r="B359" s="1" t="s">
        <v>1647</v>
      </c>
      <c r="C359" s="1" t="s">
        <v>1646</v>
      </c>
      <c r="D359" s="1" t="s">
        <v>22726</v>
      </c>
      <c r="E359" s="1" t="s">
        <v>3</v>
      </c>
      <c r="F359" s="1">
        <v>124928</v>
      </c>
      <c r="G359" s="2">
        <v>22</v>
      </c>
      <c r="H359" s="1">
        <f>SUMIF('deals_closed '!D:D,A359,'deals_closed '!C:C)</f>
        <v>582051</v>
      </c>
      <c r="I359" s="1">
        <f>VLOOKUP(E359,'2018 commission structure'!$A$21:$I$24,9,FALSE)</f>
        <v>750000</v>
      </c>
      <c r="J359" s="1">
        <f t="shared" si="50"/>
        <v>937500</v>
      </c>
      <c r="K359" s="1">
        <f t="shared" si="51"/>
        <v>1125000</v>
      </c>
      <c r="L359" s="1">
        <f t="shared" si="52"/>
        <v>1500000</v>
      </c>
      <c r="M359" s="16">
        <f t="shared" si="53"/>
        <v>0.77606799999999998</v>
      </c>
      <c r="N359" s="1" t="str">
        <f t="shared" si="54"/>
        <v>0-100%</v>
      </c>
      <c r="O359" s="1">
        <f>MIN($I359, $H359)*INDEX( '2018 commission structure'!$A$21:$I$24,
MATCH($E359,'2018 commission structure'!$A$21:$A$24,0),MATCH(O$1,'2018 commission structure'!$A$21:$I$21,0))</f>
        <v>87307.65</v>
      </c>
      <c r="P359" s="1">
        <f>IF($H359&gt;$I359, MIN($H359-$I359, J359-$I359)*
INDEX( '2018 commission structure'!$A$21:$I$24,
MATCH($E359,'2018 commission structure'!$A$21:$A$24, 0),
MATCH(P$1,'2018 commission structure'!$A$21:$I$21, 0)), 0)</f>
        <v>0</v>
      </c>
      <c r="Q359" s="1">
        <f>IF($H359&gt;J359, MIN($H359-J359, K359-J359)*
INDEX( '2018 commission structure'!$A$21:$I$24,
MATCH($E359,'2018 commission structure'!$A$21:$A$24, 0),
MATCH(Q$1,'2018 commission structure'!$A$21:$I$21, 0)), 0)</f>
        <v>0</v>
      </c>
      <c r="R359" s="1">
        <f>IF($H359&gt;K359, MIN($H359-K359, L359-K359)*
INDEX( '2018 commission structure'!$A$21:$I$24,
MATCH($E359,'2018 commission structure'!$A$21:$A$24, 0),
MATCH(R$1,'2018 commission structure'!$A$21:$I$21, 0)), 0)</f>
        <v>0</v>
      </c>
      <c r="S359" s="1">
        <f>IF($H359&gt;L359, ($H359-L359)*
INDEX( '2018 commission structure'!$A$21:$I$24,
MATCH($E359,'2018 commission structure'!$A$21:$A$24, 0),
MATCH(S$1,'2018 commission structure'!$A$21:$I$21, 0)), 0)</f>
        <v>0</v>
      </c>
      <c r="T359" s="1">
        <f t="shared" si="55"/>
        <v>87307.65</v>
      </c>
      <c r="U359" s="1">
        <f t="shared" si="56"/>
        <v>212235.65</v>
      </c>
      <c r="V359" s="16">
        <f t="shared" si="57"/>
        <v>2.7424751685214055</v>
      </c>
      <c r="W359" s="1">
        <f>MIN(H359,I359)*INDEX('2018 commission structure'!$A$15:$J$18,MATCH(Calculations!$E150,'2018 commission structure'!$A$15:$A$18,0),MATCH(Calculations!W$1,'2018 commission structure'!$A$15:$J$15,0))</f>
        <v>87307.65</v>
      </c>
      <c r="X359" s="1">
        <f>IF($H359&gt;I359,MIN($H359-I359,J359-I359))*INDEX('2018 commission structure'!$A$15:$J$18,MATCH(Calculations!$E150,'2018 commission structure'!$A$15:$A$18,0),MATCH(Calculations!X$1,'2018 commission structure'!$A$15:$J$15,0))</f>
        <v>0</v>
      </c>
      <c r="Y359" s="1">
        <f>IF($H359&gt;J359,MIN($H359-J359,K359-J359)*INDEX('2018 commission structure'!$A$15:$J$18,MATCH(Calculations!$E150,'2018 commission structure'!$A$15:$A$18,0),MATCH(Calculations!Y$1,'2018 commission structure'!$A$15:$J$15,0)),0)</f>
        <v>0</v>
      </c>
      <c r="Z359" s="1">
        <f>IF($H359&gt;K359,MIN($H359-K359,L359-K359)*INDEX('2018 commission structure'!$A$15:$J$18,MATCH(Calculations!$E150,'2018 commission structure'!$A$15:$A$18,0),MATCH(Calculations!Z$1,'2018 commission structure'!$A$15:$J$15,0)),0)</f>
        <v>0</v>
      </c>
      <c r="AA359" s="1">
        <f>IF($H359&gt;L359,($H359-L359)*INDEX('2018 commission structure'!$A$15:$J$18,MATCH(Calculations!$E150,'2018 commission structure'!$A$15:$A$18,0),MATCH(Calculations!AA$1,'2018 commission structure'!$A$15:$J$15,0)),0)</f>
        <v>0</v>
      </c>
      <c r="AB359" s="1">
        <f t="shared" si="58"/>
        <v>87307.65</v>
      </c>
      <c r="AC359" s="1">
        <f t="shared" si="59"/>
        <v>212235.65</v>
      </c>
    </row>
    <row r="360" spans="1:29" x14ac:dyDescent="0.3">
      <c r="A360" s="20">
        <v>3538909016</v>
      </c>
      <c r="B360" s="1" t="s">
        <v>142</v>
      </c>
      <c r="C360" s="1" t="s">
        <v>141</v>
      </c>
      <c r="D360" s="1" t="s">
        <v>22527</v>
      </c>
      <c r="E360" s="1" t="s">
        <v>12</v>
      </c>
      <c r="F360" s="1">
        <v>57718</v>
      </c>
      <c r="G360" s="2">
        <v>18</v>
      </c>
      <c r="H360" s="1">
        <f>SUMIF('deals_closed '!D:D,A360,'deals_closed '!C:C)</f>
        <v>581268</v>
      </c>
      <c r="I360" s="1">
        <f>VLOOKUP(E360,'2018 commission structure'!$A$21:$I$24,9,FALSE)</f>
        <v>500000</v>
      </c>
      <c r="J360" s="1">
        <f t="shared" si="50"/>
        <v>625000</v>
      </c>
      <c r="K360" s="1">
        <f t="shared" si="51"/>
        <v>750000</v>
      </c>
      <c r="L360" s="1">
        <f t="shared" si="52"/>
        <v>1000000</v>
      </c>
      <c r="M360" s="16">
        <f t="shared" si="53"/>
        <v>1.162536</v>
      </c>
      <c r="N360" s="1" t="str">
        <f t="shared" si="54"/>
        <v>100-125%</v>
      </c>
      <c r="O360" s="1">
        <f>MIN($I360, $H360)*INDEX( '2018 commission structure'!$A$21:$I$24,
MATCH($E360,'2018 commission structure'!$A$21:$A$24,0),MATCH(O$1,'2018 commission structure'!$A$21:$I$21,0))</f>
        <v>50000</v>
      </c>
      <c r="P360" s="1">
        <f>IF($H360&gt;$I360, MIN($H360-$I360, J360-$I360)*
INDEX( '2018 commission structure'!$A$21:$I$24,
MATCH($E360,'2018 commission structure'!$A$21:$A$24, 0),
MATCH(P$1,'2018 commission structure'!$A$21:$I$21, 0)), 0)</f>
        <v>12190.199999999999</v>
      </c>
      <c r="Q360" s="1">
        <f>IF($H360&gt;J360, MIN($H360-J360, K360-J360)*
INDEX( '2018 commission structure'!$A$21:$I$24,
MATCH($E360,'2018 commission structure'!$A$21:$A$24, 0),
MATCH(Q$1,'2018 commission structure'!$A$21:$I$21, 0)), 0)</f>
        <v>0</v>
      </c>
      <c r="R360" s="1">
        <f>IF($H360&gt;K360, MIN($H360-K360, L360-K360)*
INDEX( '2018 commission structure'!$A$21:$I$24,
MATCH($E360,'2018 commission structure'!$A$21:$A$24, 0),
MATCH(R$1,'2018 commission structure'!$A$21:$I$21, 0)), 0)</f>
        <v>0</v>
      </c>
      <c r="S360" s="1">
        <f>IF($H360&gt;L360, ($H360-L360)*
INDEX( '2018 commission structure'!$A$21:$I$24,
MATCH($E360,'2018 commission structure'!$A$21:$A$24, 0),
MATCH(S$1,'2018 commission structure'!$A$21:$I$21, 0)), 0)</f>
        <v>0</v>
      </c>
      <c r="T360" s="1">
        <f t="shared" si="55"/>
        <v>62190.2</v>
      </c>
      <c r="U360" s="1">
        <f t="shared" si="56"/>
        <v>119908.2</v>
      </c>
      <c r="V360" s="16">
        <f t="shared" si="57"/>
        <v>4.8476084204416381</v>
      </c>
      <c r="W360" s="1">
        <f>MIN(H360,I360)*INDEX('2018 commission structure'!$A$15:$J$18,MATCH(Calculations!$E932,'2018 commission structure'!$A$15:$A$18,0),MATCH(Calculations!W$1,'2018 commission structure'!$A$15:$J$15,0))</f>
        <v>60000</v>
      </c>
      <c r="X360" s="1">
        <f>IF($H360&gt;I360,MIN($H360-I360,J360-I360))*INDEX('2018 commission structure'!$A$15:$J$18,MATCH(Calculations!$E932,'2018 commission structure'!$A$15:$A$18,0),MATCH(Calculations!X$1,'2018 commission structure'!$A$15:$J$15,0))</f>
        <v>13815.560000000001</v>
      </c>
      <c r="Y360" s="1">
        <f>IF($H360&gt;J360,MIN($H360-J360,K360-J360)*INDEX('2018 commission structure'!$A$15:$J$18,MATCH(Calculations!$E932,'2018 commission structure'!$A$15:$A$18,0),MATCH(Calculations!Y$1,'2018 commission structure'!$A$15:$J$15,0)),0)</f>
        <v>0</v>
      </c>
      <c r="Z360" s="1">
        <f>IF($H360&gt;K360,MIN($H360-K360,L360-K360)*INDEX('2018 commission structure'!$A$15:$J$18,MATCH(Calculations!$E932,'2018 commission structure'!$A$15:$A$18,0),MATCH(Calculations!Z$1,'2018 commission structure'!$A$15:$J$15,0)),0)</f>
        <v>0</v>
      </c>
      <c r="AA360" s="1">
        <f>IF($H360&gt;L360,($H360-L360)*INDEX('2018 commission structure'!$A$15:$J$18,MATCH(Calculations!$E932,'2018 commission structure'!$A$15:$A$18,0),MATCH(Calculations!AA$1,'2018 commission structure'!$A$15:$J$15,0)),0)</f>
        <v>0</v>
      </c>
      <c r="AB360" s="1">
        <f t="shared" si="58"/>
        <v>73815.56</v>
      </c>
      <c r="AC360" s="1">
        <f t="shared" si="59"/>
        <v>131533.56</v>
      </c>
    </row>
    <row r="361" spans="1:29" x14ac:dyDescent="0.3">
      <c r="A361" s="20">
        <v>7931128354</v>
      </c>
      <c r="B361" s="1" t="s">
        <v>1531</v>
      </c>
      <c r="C361" s="1" t="s">
        <v>1530</v>
      </c>
      <c r="D361" s="1" t="s">
        <v>22545</v>
      </c>
      <c r="E361" s="1" t="s">
        <v>0</v>
      </c>
      <c r="F361" s="1">
        <v>68190</v>
      </c>
      <c r="G361" s="2">
        <v>21</v>
      </c>
      <c r="H361" s="1">
        <f>SUMIF('deals_closed '!D:D,A361,'deals_closed '!C:C)</f>
        <v>698195</v>
      </c>
      <c r="I361" s="1">
        <f>VLOOKUP(E361,'2018 commission structure'!$A$21:$I$24,9,FALSE)</f>
        <v>600000</v>
      </c>
      <c r="J361" s="1">
        <f t="shared" si="50"/>
        <v>750000</v>
      </c>
      <c r="K361" s="1">
        <f t="shared" si="51"/>
        <v>900000</v>
      </c>
      <c r="L361" s="1">
        <f t="shared" si="52"/>
        <v>1200000</v>
      </c>
      <c r="M361" s="16">
        <f t="shared" si="53"/>
        <v>1.1636583333333332</v>
      </c>
      <c r="N361" s="1" t="str">
        <f t="shared" si="54"/>
        <v>100-125%</v>
      </c>
      <c r="O361" s="1">
        <f>MIN($I361, $H361)*INDEX( '2018 commission structure'!$A$21:$I$24,
MATCH($E361,'2018 commission structure'!$A$21:$A$24,0),MATCH(O$1,'2018 commission structure'!$A$21:$I$21,0))</f>
        <v>78000</v>
      </c>
      <c r="P361" s="1">
        <f>IF($H361&gt;$I361, MIN($H361-$I361, J361-$I361)*
INDEX( '2018 commission structure'!$A$21:$I$24,
MATCH($E361,'2018 commission structure'!$A$21:$A$24, 0),
MATCH(P$1,'2018 commission structure'!$A$21:$I$21, 0)), 0)</f>
        <v>16693.150000000001</v>
      </c>
      <c r="Q361" s="1">
        <f>IF($H361&gt;J361, MIN($H361-J361, K361-J361)*
INDEX( '2018 commission structure'!$A$21:$I$24,
MATCH($E361,'2018 commission structure'!$A$21:$A$24, 0),
MATCH(Q$1,'2018 commission structure'!$A$21:$I$21, 0)), 0)</f>
        <v>0</v>
      </c>
      <c r="R361" s="1">
        <f>IF($H361&gt;K361, MIN($H361-K361, L361-K361)*
INDEX( '2018 commission structure'!$A$21:$I$24,
MATCH($E361,'2018 commission structure'!$A$21:$A$24, 0),
MATCH(R$1,'2018 commission structure'!$A$21:$I$21, 0)), 0)</f>
        <v>0</v>
      </c>
      <c r="S361" s="1">
        <f>IF($H361&gt;L361, ($H361-L361)*
INDEX( '2018 commission structure'!$A$21:$I$24,
MATCH($E361,'2018 commission structure'!$A$21:$A$24, 0),
MATCH(S$1,'2018 commission structure'!$A$21:$I$21, 0)), 0)</f>
        <v>0</v>
      </c>
      <c r="T361" s="1">
        <f t="shared" si="55"/>
        <v>94693.15</v>
      </c>
      <c r="U361" s="1">
        <f t="shared" si="56"/>
        <v>162883.15</v>
      </c>
      <c r="V361" s="16">
        <f t="shared" si="57"/>
        <v>4.286477760283983</v>
      </c>
      <c r="W361" s="1">
        <f>MIN(H361,I361)*INDEX('2018 commission structure'!$A$15:$J$18,MATCH(Calculations!$E212,'2018 commission structure'!$A$15:$A$18,0),MATCH(Calculations!W$1,'2018 commission structure'!$A$15:$J$15,0))</f>
        <v>90000</v>
      </c>
      <c r="X361" s="1">
        <f>IF($H361&gt;I361,MIN($H361-I361,J361-I361))*INDEX('2018 commission structure'!$A$15:$J$18,MATCH(Calculations!$E212,'2018 commission structure'!$A$15:$A$18,0),MATCH(Calculations!X$1,'2018 commission structure'!$A$15:$J$15,0))</f>
        <v>17675.099999999999</v>
      </c>
      <c r="Y361" s="1">
        <f>IF($H361&gt;J361,MIN($H361-J361,K361-J361)*INDEX('2018 commission structure'!$A$15:$J$18,MATCH(Calculations!$E212,'2018 commission structure'!$A$15:$A$18,0),MATCH(Calculations!Y$1,'2018 commission structure'!$A$15:$J$15,0)),0)</f>
        <v>0</v>
      </c>
      <c r="Z361" s="1">
        <f>IF($H361&gt;K361,MIN($H361-K361,L361-K361)*INDEX('2018 commission structure'!$A$15:$J$18,MATCH(Calculations!$E212,'2018 commission structure'!$A$15:$A$18,0),MATCH(Calculations!Z$1,'2018 commission structure'!$A$15:$J$15,0)),0)</f>
        <v>0</v>
      </c>
      <c r="AA361" s="1">
        <f>IF($H361&gt;L361,($H361-L361)*INDEX('2018 commission structure'!$A$15:$J$18,MATCH(Calculations!$E212,'2018 commission structure'!$A$15:$A$18,0),MATCH(Calculations!AA$1,'2018 commission structure'!$A$15:$J$15,0)),0)</f>
        <v>0</v>
      </c>
      <c r="AB361" s="1">
        <f t="shared" si="58"/>
        <v>107675.1</v>
      </c>
      <c r="AC361" s="1">
        <f t="shared" si="59"/>
        <v>175865.1</v>
      </c>
    </row>
    <row r="362" spans="1:29" x14ac:dyDescent="0.3">
      <c r="A362" s="20">
        <v>2809344809</v>
      </c>
      <c r="B362" s="1" t="s">
        <v>1455</v>
      </c>
      <c r="C362" s="1" t="s">
        <v>1454</v>
      </c>
      <c r="D362" s="1" t="s">
        <v>23051</v>
      </c>
      <c r="E362" s="1" t="s">
        <v>3</v>
      </c>
      <c r="F362" s="1">
        <v>112707</v>
      </c>
      <c r="G362" s="2">
        <v>25</v>
      </c>
      <c r="H362" s="1">
        <f>SUMIF('deals_closed '!D:D,A362,'deals_closed '!C:C)</f>
        <v>873913</v>
      </c>
      <c r="I362" s="1">
        <f>VLOOKUP(E362,'2018 commission structure'!$A$21:$I$24,9,FALSE)</f>
        <v>750000</v>
      </c>
      <c r="J362" s="1">
        <f t="shared" si="50"/>
        <v>937500</v>
      </c>
      <c r="K362" s="1">
        <f t="shared" si="51"/>
        <v>1125000</v>
      </c>
      <c r="L362" s="1">
        <f t="shared" si="52"/>
        <v>1500000</v>
      </c>
      <c r="M362" s="16">
        <f t="shared" si="53"/>
        <v>1.1652173333333333</v>
      </c>
      <c r="N362" s="1" t="str">
        <f t="shared" si="54"/>
        <v>100-125%</v>
      </c>
      <c r="O362" s="1">
        <f>MIN($I362, $H362)*INDEX( '2018 commission structure'!$A$21:$I$24,
MATCH($E362,'2018 commission structure'!$A$21:$A$24,0),MATCH(O$1,'2018 commission structure'!$A$21:$I$21,0))</f>
        <v>112500</v>
      </c>
      <c r="P362" s="1">
        <f>IF($H362&gt;$I362, MIN($H362-$I362, J362-$I362)*
INDEX( '2018 commission structure'!$A$21:$I$24,
MATCH($E362,'2018 commission structure'!$A$21:$A$24, 0),
MATCH(P$1,'2018 commission structure'!$A$21:$I$21, 0)), 0)</f>
        <v>23543.47</v>
      </c>
      <c r="Q362" s="1">
        <f>IF($H362&gt;J362, MIN($H362-J362, K362-J362)*
INDEX( '2018 commission structure'!$A$21:$I$24,
MATCH($E362,'2018 commission structure'!$A$21:$A$24, 0),
MATCH(Q$1,'2018 commission structure'!$A$21:$I$21, 0)), 0)</f>
        <v>0</v>
      </c>
      <c r="R362" s="1">
        <f>IF($H362&gt;K362, MIN($H362-K362, L362-K362)*
INDEX( '2018 commission structure'!$A$21:$I$24,
MATCH($E362,'2018 commission structure'!$A$21:$A$24, 0),
MATCH(R$1,'2018 commission structure'!$A$21:$I$21, 0)), 0)</f>
        <v>0</v>
      </c>
      <c r="S362" s="1">
        <f>IF($H362&gt;L362, ($H362-L362)*
INDEX( '2018 commission structure'!$A$21:$I$24,
MATCH($E362,'2018 commission structure'!$A$21:$A$24, 0),
MATCH(S$1,'2018 commission structure'!$A$21:$I$21, 0)), 0)</f>
        <v>0</v>
      </c>
      <c r="T362" s="1">
        <f t="shared" si="55"/>
        <v>136043.47</v>
      </c>
      <c r="U362" s="1">
        <f t="shared" si="56"/>
        <v>248750.47</v>
      </c>
      <c r="V362" s="16">
        <f t="shared" si="57"/>
        <v>3.5132114524245925</v>
      </c>
      <c r="W362" s="1">
        <f>MIN(H362,I362)*INDEX('2018 commission structure'!$A$15:$J$18,MATCH(Calculations!$E252,'2018 commission structure'!$A$15:$A$18,0),MATCH(Calculations!W$1,'2018 commission structure'!$A$15:$J$15,0))</f>
        <v>112500</v>
      </c>
      <c r="X362" s="1">
        <f>IF($H362&gt;I362,MIN($H362-I362,J362-I362))*INDEX('2018 commission structure'!$A$15:$J$18,MATCH(Calculations!$E252,'2018 commission structure'!$A$15:$A$18,0),MATCH(Calculations!X$1,'2018 commission structure'!$A$15:$J$15,0))</f>
        <v>27260.86</v>
      </c>
      <c r="Y362" s="1">
        <f>IF($H362&gt;J362,MIN($H362-J362,K362-J362)*INDEX('2018 commission structure'!$A$15:$J$18,MATCH(Calculations!$E252,'2018 commission structure'!$A$15:$A$18,0),MATCH(Calculations!Y$1,'2018 commission structure'!$A$15:$J$15,0)),0)</f>
        <v>0</v>
      </c>
      <c r="Z362" s="1">
        <f>IF($H362&gt;K362,MIN($H362-K362,L362-K362)*INDEX('2018 commission structure'!$A$15:$J$18,MATCH(Calculations!$E252,'2018 commission structure'!$A$15:$A$18,0),MATCH(Calculations!Z$1,'2018 commission structure'!$A$15:$J$15,0)),0)</f>
        <v>0</v>
      </c>
      <c r="AA362" s="1">
        <f>IF($H362&gt;L362,($H362-L362)*INDEX('2018 commission structure'!$A$15:$J$18,MATCH(Calculations!$E252,'2018 commission structure'!$A$15:$A$18,0),MATCH(Calculations!AA$1,'2018 commission structure'!$A$15:$J$15,0)),0)</f>
        <v>0</v>
      </c>
      <c r="AB362" s="1">
        <f t="shared" si="58"/>
        <v>139760.85999999999</v>
      </c>
      <c r="AC362" s="1">
        <f t="shared" si="59"/>
        <v>252467.86</v>
      </c>
    </row>
    <row r="363" spans="1:29" x14ac:dyDescent="0.3">
      <c r="A363" s="20">
        <v>1739513533</v>
      </c>
      <c r="B363" s="1" t="s">
        <v>224</v>
      </c>
      <c r="C363" s="1" t="s">
        <v>223</v>
      </c>
      <c r="D363" s="1" t="s">
        <v>23165</v>
      </c>
      <c r="E363" s="1" t="s">
        <v>3</v>
      </c>
      <c r="F363" s="1">
        <v>109848</v>
      </c>
      <c r="G363" s="2">
        <v>28</v>
      </c>
      <c r="H363" s="1">
        <f>SUMIF('deals_closed '!D:D,A363,'deals_closed '!C:C)</f>
        <v>875408</v>
      </c>
      <c r="I363" s="1">
        <f>VLOOKUP(E363,'2018 commission structure'!$A$21:$I$24,9,FALSE)</f>
        <v>750000</v>
      </c>
      <c r="J363" s="1">
        <f t="shared" si="50"/>
        <v>937500</v>
      </c>
      <c r="K363" s="1">
        <f t="shared" si="51"/>
        <v>1125000</v>
      </c>
      <c r="L363" s="1">
        <f t="shared" si="52"/>
        <v>1500000</v>
      </c>
      <c r="M363" s="16">
        <f t="shared" si="53"/>
        <v>1.1672106666666666</v>
      </c>
      <c r="N363" s="1" t="str">
        <f t="shared" si="54"/>
        <v>100-125%</v>
      </c>
      <c r="O363" s="1">
        <f>MIN($I363, $H363)*INDEX( '2018 commission structure'!$A$21:$I$24,
MATCH($E363,'2018 commission structure'!$A$21:$A$24,0),MATCH(O$1,'2018 commission structure'!$A$21:$I$21,0))</f>
        <v>112500</v>
      </c>
      <c r="P363" s="1">
        <f>IF($H363&gt;$I363, MIN($H363-$I363, J363-$I363)*
INDEX( '2018 commission structure'!$A$21:$I$24,
MATCH($E363,'2018 commission structure'!$A$21:$A$24, 0),
MATCH(P$1,'2018 commission structure'!$A$21:$I$21, 0)), 0)</f>
        <v>23827.52</v>
      </c>
      <c r="Q363" s="1">
        <f>IF($H363&gt;J363, MIN($H363-J363, K363-J363)*
INDEX( '2018 commission structure'!$A$21:$I$24,
MATCH($E363,'2018 commission structure'!$A$21:$A$24, 0),
MATCH(Q$1,'2018 commission structure'!$A$21:$I$21, 0)), 0)</f>
        <v>0</v>
      </c>
      <c r="R363" s="1">
        <f>IF($H363&gt;K363, MIN($H363-K363, L363-K363)*
INDEX( '2018 commission structure'!$A$21:$I$24,
MATCH($E363,'2018 commission structure'!$A$21:$A$24, 0),
MATCH(R$1,'2018 commission structure'!$A$21:$I$21, 0)), 0)</f>
        <v>0</v>
      </c>
      <c r="S363" s="1">
        <f>IF($H363&gt;L363, ($H363-L363)*
INDEX( '2018 commission structure'!$A$21:$I$24,
MATCH($E363,'2018 commission structure'!$A$21:$A$24, 0),
MATCH(S$1,'2018 commission structure'!$A$21:$I$21, 0)), 0)</f>
        <v>0</v>
      </c>
      <c r="T363" s="1">
        <f t="shared" si="55"/>
        <v>136327.51999999999</v>
      </c>
      <c r="U363" s="1">
        <f t="shared" si="56"/>
        <v>246175.52</v>
      </c>
      <c r="V363" s="16">
        <f t="shared" si="57"/>
        <v>3.5560318913919633</v>
      </c>
      <c r="W363" s="1">
        <f>MIN(H363,I363)*INDEX('2018 commission structure'!$A$15:$J$18,MATCH(Calculations!$E890,'2018 commission structure'!$A$15:$A$18,0),MATCH(Calculations!W$1,'2018 commission structure'!$A$15:$J$15,0))</f>
        <v>90000</v>
      </c>
      <c r="X363" s="1">
        <f>IF($H363&gt;I363,MIN($H363-I363,J363-I363))*INDEX('2018 commission structure'!$A$15:$J$18,MATCH(Calculations!$E890,'2018 commission structure'!$A$15:$A$18,0),MATCH(Calculations!X$1,'2018 commission structure'!$A$15:$J$15,0))</f>
        <v>21319.360000000001</v>
      </c>
      <c r="Y363" s="1">
        <f>IF($H363&gt;J363,MIN($H363-J363,K363-J363)*INDEX('2018 commission structure'!$A$15:$J$18,MATCH(Calculations!$E890,'2018 commission structure'!$A$15:$A$18,0),MATCH(Calculations!Y$1,'2018 commission structure'!$A$15:$J$15,0)),0)</f>
        <v>0</v>
      </c>
      <c r="Z363" s="1">
        <f>IF($H363&gt;K363,MIN($H363-K363,L363-K363)*INDEX('2018 commission structure'!$A$15:$J$18,MATCH(Calculations!$E890,'2018 commission structure'!$A$15:$A$18,0),MATCH(Calculations!Z$1,'2018 commission structure'!$A$15:$J$15,0)),0)</f>
        <v>0</v>
      </c>
      <c r="AA363" s="1">
        <f>IF($H363&gt;L363,($H363-L363)*INDEX('2018 commission structure'!$A$15:$J$18,MATCH(Calculations!$E890,'2018 commission structure'!$A$15:$A$18,0),MATCH(Calculations!AA$1,'2018 commission structure'!$A$15:$J$15,0)),0)</f>
        <v>0</v>
      </c>
      <c r="AB363" s="1">
        <f t="shared" si="58"/>
        <v>111319.36</v>
      </c>
      <c r="AC363" s="1">
        <f t="shared" si="59"/>
        <v>221167.35999999999</v>
      </c>
    </row>
    <row r="364" spans="1:29" x14ac:dyDescent="0.3">
      <c r="A364" s="20">
        <v>9293760045</v>
      </c>
      <c r="B364" s="1" t="s">
        <v>1720</v>
      </c>
      <c r="C364" s="1" t="s">
        <v>1719</v>
      </c>
      <c r="D364" s="1" t="s">
        <v>22760</v>
      </c>
      <c r="E364" s="1" t="s">
        <v>12</v>
      </c>
      <c r="F364" s="1">
        <v>48405</v>
      </c>
      <c r="G364" s="2">
        <v>18</v>
      </c>
      <c r="H364" s="1">
        <f>SUMIF('deals_closed '!D:D,A364,'deals_closed '!C:C)</f>
        <v>583650</v>
      </c>
      <c r="I364" s="1">
        <f>VLOOKUP(E364,'2018 commission structure'!$A$21:$I$24,9,FALSE)</f>
        <v>500000</v>
      </c>
      <c r="J364" s="1">
        <f t="shared" si="50"/>
        <v>625000</v>
      </c>
      <c r="K364" s="1">
        <f t="shared" si="51"/>
        <v>750000</v>
      </c>
      <c r="L364" s="1">
        <f t="shared" si="52"/>
        <v>1000000</v>
      </c>
      <c r="M364" s="16">
        <f t="shared" si="53"/>
        <v>1.1673</v>
      </c>
      <c r="N364" s="1" t="str">
        <f t="shared" si="54"/>
        <v>100-125%</v>
      </c>
      <c r="O364" s="1">
        <f>MIN($I364, $H364)*INDEX( '2018 commission structure'!$A$21:$I$24,
MATCH($E364,'2018 commission structure'!$A$21:$A$24,0),MATCH(O$1,'2018 commission structure'!$A$21:$I$21,0))</f>
        <v>50000</v>
      </c>
      <c r="P364" s="1">
        <f>IF($H364&gt;$I364, MIN($H364-$I364, J364-$I364)*
INDEX( '2018 commission structure'!$A$21:$I$24,
MATCH($E364,'2018 commission structure'!$A$21:$A$24, 0),
MATCH(P$1,'2018 commission structure'!$A$21:$I$21, 0)), 0)</f>
        <v>12547.5</v>
      </c>
      <c r="Q364" s="1">
        <f>IF($H364&gt;J364, MIN($H364-J364, K364-J364)*
INDEX( '2018 commission structure'!$A$21:$I$24,
MATCH($E364,'2018 commission structure'!$A$21:$A$24, 0),
MATCH(Q$1,'2018 commission structure'!$A$21:$I$21, 0)), 0)</f>
        <v>0</v>
      </c>
      <c r="R364" s="1">
        <f>IF($H364&gt;K364, MIN($H364-K364, L364-K364)*
INDEX( '2018 commission structure'!$A$21:$I$24,
MATCH($E364,'2018 commission structure'!$A$21:$A$24, 0),
MATCH(R$1,'2018 commission structure'!$A$21:$I$21, 0)), 0)</f>
        <v>0</v>
      </c>
      <c r="S364" s="1">
        <f>IF($H364&gt;L364, ($H364-L364)*
INDEX( '2018 commission structure'!$A$21:$I$24,
MATCH($E364,'2018 commission structure'!$A$21:$A$24, 0),
MATCH(S$1,'2018 commission structure'!$A$21:$I$21, 0)), 0)</f>
        <v>0</v>
      </c>
      <c r="T364" s="1">
        <f t="shared" si="55"/>
        <v>62547.5</v>
      </c>
      <c r="U364" s="1">
        <f t="shared" si="56"/>
        <v>110952.5</v>
      </c>
      <c r="V364" s="16">
        <f t="shared" si="57"/>
        <v>5.260359162704761</v>
      </c>
      <c r="W364" s="1">
        <f>MIN(H364,I364)*INDEX('2018 commission structure'!$A$15:$J$18,MATCH(Calculations!$E111,'2018 commission structure'!$A$15:$A$18,0),MATCH(Calculations!W$1,'2018 commission structure'!$A$15:$J$15,0))</f>
        <v>75000</v>
      </c>
      <c r="X364" s="1">
        <f>IF($H364&gt;I364,MIN($H364-I364,J364-I364))*INDEX('2018 commission structure'!$A$15:$J$18,MATCH(Calculations!$E111,'2018 commission structure'!$A$15:$A$18,0),MATCH(Calculations!X$1,'2018 commission structure'!$A$15:$J$15,0))</f>
        <v>15057</v>
      </c>
      <c r="Y364" s="1">
        <f>IF($H364&gt;J364,MIN($H364-J364,K364-J364)*INDEX('2018 commission structure'!$A$15:$J$18,MATCH(Calculations!$E111,'2018 commission structure'!$A$15:$A$18,0),MATCH(Calculations!Y$1,'2018 commission structure'!$A$15:$J$15,0)),0)</f>
        <v>0</v>
      </c>
      <c r="Z364" s="1">
        <f>IF($H364&gt;K364,MIN($H364-K364,L364-K364)*INDEX('2018 commission structure'!$A$15:$J$18,MATCH(Calculations!$E111,'2018 commission structure'!$A$15:$A$18,0),MATCH(Calculations!Z$1,'2018 commission structure'!$A$15:$J$15,0)),0)</f>
        <v>0</v>
      </c>
      <c r="AA364" s="1">
        <f>IF($H364&gt;L364,($H364-L364)*INDEX('2018 commission structure'!$A$15:$J$18,MATCH(Calculations!$E111,'2018 commission structure'!$A$15:$A$18,0),MATCH(Calculations!AA$1,'2018 commission structure'!$A$15:$J$15,0)),0)</f>
        <v>0</v>
      </c>
      <c r="AB364" s="1">
        <f t="shared" si="58"/>
        <v>90057</v>
      </c>
      <c r="AC364" s="1">
        <f t="shared" si="59"/>
        <v>138462</v>
      </c>
    </row>
    <row r="365" spans="1:29" x14ac:dyDescent="0.3">
      <c r="A365" s="20">
        <v>115757341</v>
      </c>
      <c r="B365" s="1" t="s">
        <v>1737</v>
      </c>
      <c r="C365" s="1" t="s">
        <v>396</v>
      </c>
      <c r="D365" s="1" t="s">
        <v>22861</v>
      </c>
      <c r="E365" s="1" t="s">
        <v>12</v>
      </c>
      <c r="F365" s="1">
        <v>45592</v>
      </c>
      <c r="G365" s="2">
        <v>17</v>
      </c>
      <c r="H365" s="1">
        <f>SUMIF('deals_closed '!D:D,A365,'deals_closed '!C:C)</f>
        <v>584140</v>
      </c>
      <c r="I365" s="1">
        <f>VLOOKUP(E365,'2018 commission structure'!$A$21:$I$24,9,FALSE)</f>
        <v>500000</v>
      </c>
      <c r="J365" s="1">
        <f t="shared" si="50"/>
        <v>625000</v>
      </c>
      <c r="K365" s="1">
        <f t="shared" si="51"/>
        <v>750000</v>
      </c>
      <c r="L365" s="1">
        <f t="shared" si="52"/>
        <v>1000000</v>
      </c>
      <c r="M365" s="16">
        <f t="shared" si="53"/>
        <v>1.16828</v>
      </c>
      <c r="N365" s="1" t="str">
        <f t="shared" si="54"/>
        <v>100-125%</v>
      </c>
      <c r="O365" s="1">
        <f>MIN($I365, $H365)*INDEX( '2018 commission structure'!$A$21:$I$24,
MATCH($E365,'2018 commission structure'!$A$21:$A$24,0),MATCH(O$1,'2018 commission structure'!$A$21:$I$21,0))</f>
        <v>50000</v>
      </c>
      <c r="P365" s="1">
        <f>IF($H365&gt;$I365, MIN($H365-$I365, J365-$I365)*
INDEX( '2018 commission structure'!$A$21:$I$24,
MATCH($E365,'2018 commission structure'!$A$21:$A$24, 0),
MATCH(P$1,'2018 commission structure'!$A$21:$I$21, 0)), 0)</f>
        <v>12621</v>
      </c>
      <c r="Q365" s="1">
        <f>IF($H365&gt;J365, MIN($H365-J365, K365-J365)*
INDEX( '2018 commission structure'!$A$21:$I$24,
MATCH($E365,'2018 commission structure'!$A$21:$A$24, 0),
MATCH(Q$1,'2018 commission structure'!$A$21:$I$21, 0)), 0)</f>
        <v>0</v>
      </c>
      <c r="R365" s="1">
        <f>IF($H365&gt;K365, MIN($H365-K365, L365-K365)*
INDEX( '2018 commission structure'!$A$21:$I$24,
MATCH($E365,'2018 commission structure'!$A$21:$A$24, 0),
MATCH(R$1,'2018 commission structure'!$A$21:$I$21, 0)), 0)</f>
        <v>0</v>
      </c>
      <c r="S365" s="1">
        <f>IF($H365&gt;L365, ($H365-L365)*
INDEX( '2018 commission structure'!$A$21:$I$24,
MATCH($E365,'2018 commission structure'!$A$21:$A$24, 0),
MATCH(S$1,'2018 commission structure'!$A$21:$I$21, 0)), 0)</f>
        <v>0</v>
      </c>
      <c r="T365" s="1">
        <f t="shared" si="55"/>
        <v>62621</v>
      </c>
      <c r="U365" s="1">
        <f t="shared" si="56"/>
        <v>108213</v>
      </c>
      <c r="V365" s="16">
        <f t="shared" si="57"/>
        <v>5.3980575346769797</v>
      </c>
      <c r="W365" s="1">
        <f>MIN(H365,I365)*INDEX('2018 commission structure'!$A$15:$J$18,MATCH(Calculations!$E101,'2018 commission structure'!$A$15:$A$18,0),MATCH(Calculations!W$1,'2018 commission structure'!$A$15:$J$15,0))</f>
        <v>75000</v>
      </c>
      <c r="X365" s="1">
        <f>IF($H365&gt;I365,MIN($H365-I365,J365-I365))*INDEX('2018 commission structure'!$A$15:$J$18,MATCH(Calculations!$E101,'2018 commission structure'!$A$15:$A$18,0),MATCH(Calculations!X$1,'2018 commission structure'!$A$15:$J$15,0))</f>
        <v>18510.8</v>
      </c>
      <c r="Y365" s="1">
        <f>IF($H365&gt;J365,MIN($H365-J365,K365-J365)*INDEX('2018 commission structure'!$A$15:$J$18,MATCH(Calculations!$E101,'2018 commission structure'!$A$15:$A$18,0),MATCH(Calculations!Y$1,'2018 commission structure'!$A$15:$J$15,0)),0)</f>
        <v>0</v>
      </c>
      <c r="Z365" s="1">
        <f>IF($H365&gt;K365,MIN($H365-K365,L365-K365)*INDEX('2018 commission structure'!$A$15:$J$18,MATCH(Calculations!$E101,'2018 commission structure'!$A$15:$A$18,0),MATCH(Calculations!Z$1,'2018 commission structure'!$A$15:$J$15,0)),0)</f>
        <v>0</v>
      </c>
      <c r="AA365" s="1">
        <f>IF($H365&gt;L365,($H365-L365)*INDEX('2018 commission structure'!$A$15:$J$18,MATCH(Calculations!$E101,'2018 commission structure'!$A$15:$A$18,0),MATCH(Calculations!AA$1,'2018 commission structure'!$A$15:$J$15,0)),0)</f>
        <v>0</v>
      </c>
      <c r="AB365" s="1">
        <f t="shared" si="58"/>
        <v>93510.8</v>
      </c>
      <c r="AC365" s="1">
        <f t="shared" si="59"/>
        <v>139102.79999999999</v>
      </c>
    </row>
    <row r="366" spans="1:29" x14ac:dyDescent="0.3">
      <c r="A366" s="20">
        <v>2579936017</v>
      </c>
      <c r="B366" s="1" t="s">
        <v>987</v>
      </c>
      <c r="C366" s="1" t="s">
        <v>986</v>
      </c>
      <c r="D366" s="1" t="s">
        <v>23071</v>
      </c>
      <c r="E366" s="1" t="s">
        <v>3</v>
      </c>
      <c r="F366" s="1">
        <v>97827</v>
      </c>
      <c r="G366" s="2">
        <v>14</v>
      </c>
      <c r="H366" s="1">
        <f>SUMIF('deals_closed '!D:D,A366,'deals_closed '!C:C)</f>
        <v>400289</v>
      </c>
      <c r="I366" s="1">
        <f>VLOOKUP(E366,'2018 commission structure'!$A$21:$I$24,9,FALSE)</f>
        <v>750000</v>
      </c>
      <c r="J366" s="1">
        <f t="shared" si="50"/>
        <v>937500</v>
      </c>
      <c r="K366" s="1">
        <f t="shared" si="51"/>
        <v>1125000</v>
      </c>
      <c r="L366" s="1">
        <f t="shared" si="52"/>
        <v>1500000</v>
      </c>
      <c r="M366" s="16">
        <f t="shared" si="53"/>
        <v>0.53371866666666667</v>
      </c>
      <c r="N366" s="1" t="str">
        <f t="shared" si="54"/>
        <v>0-100%</v>
      </c>
      <c r="O366" s="1">
        <f>MIN($I366, $H366)*INDEX( '2018 commission structure'!$A$21:$I$24,
MATCH($E366,'2018 commission structure'!$A$21:$A$24,0),MATCH(O$1,'2018 commission structure'!$A$21:$I$21,0))</f>
        <v>60043.35</v>
      </c>
      <c r="P366" s="1">
        <f>IF($H366&gt;$I366, MIN($H366-$I366, J366-$I366)*
INDEX( '2018 commission structure'!$A$21:$I$24,
MATCH($E366,'2018 commission structure'!$A$21:$A$24, 0),
MATCH(P$1,'2018 commission structure'!$A$21:$I$21, 0)), 0)</f>
        <v>0</v>
      </c>
      <c r="Q366" s="1">
        <f>IF($H366&gt;J366, MIN($H366-J366, K366-J366)*
INDEX( '2018 commission structure'!$A$21:$I$24,
MATCH($E366,'2018 commission structure'!$A$21:$A$24, 0),
MATCH(Q$1,'2018 commission structure'!$A$21:$I$21, 0)), 0)</f>
        <v>0</v>
      </c>
      <c r="R366" s="1">
        <f>IF($H366&gt;K366, MIN($H366-K366, L366-K366)*
INDEX( '2018 commission structure'!$A$21:$I$24,
MATCH($E366,'2018 commission structure'!$A$21:$A$24, 0),
MATCH(R$1,'2018 commission structure'!$A$21:$I$21, 0)), 0)</f>
        <v>0</v>
      </c>
      <c r="S366" s="1">
        <f>IF($H366&gt;L366, ($H366-L366)*
INDEX( '2018 commission structure'!$A$21:$I$24,
MATCH($E366,'2018 commission structure'!$A$21:$A$24, 0),
MATCH(S$1,'2018 commission structure'!$A$21:$I$21, 0)), 0)</f>
        <v>0</v>
      </c>
      <c r="T366" s="1">
        <f t="shared" si="55"/>
        <v>60043.35</v>
      </c>
      <c r="U366" s="1">
        <f t="shared" si="56"/>
        <v>157870.35</v>
      </c>
      <c r="V366" s="16">
        <f t="shared" si="57"/>
        <v>2.5355552831801536</v>
      </c>
      <c r="W366" s="1">
        <f>MIN(H366,I366)*INDEX('2018 commission structure'!$A$15:$J$18,MATCH(Calculations!$E498,'2018 commission structure'!$A$15:$A$18,0),MATCH(Calculations!W$1,'2018 commission structure'!$A$15:$J$15,0))</f>
        <v>60043.35</v>
      </c>
      <c r="X366" s="1">
        <f>IF($H366&gt;I366,MIN($H366-I366,J366-I366))*INDEX('2018 commission structure'!$A$15:$J$18,MATCH(Calculations!$E498,'2018 commission structure'!$A$15:$A$18,0),MATCH(Calculations!X$1,'2018 commission structure'!$A$15:$J$15,0))</f>
        <v>0</v>
      </c>
      <c r="Y366" s="1">
        <f>IF($H366&gt;J366,MIN($H366-J366,K366-J366)*INDEX('2018 commission structure'!$A$15:$J$18,MATCH(Calculations!$E498,'2018 commission structure'!$A$15:$A$18,0),MATCH(Calculations!Y$1,'2018 commission structure'!$A$15:$J$15,0)),0)</f>
        <v>0</v>
      </c>
      <c r="Z366" s="1">
        <f>IF($H366&gt;K366,MIN($H366-K366,L366-K366)*INDEX('2018 commission structure'!$A$15:$J$18,MATCH(Calculations!$E498,'2018 commission structure'!$A$15:$A$18,0),MATCH(Calculations!Z$1,'2018 commission structure'!$A$15:$J$15,0)),0)</f>
        <v>0</v>
      </c>
      <c r="AA366" s="1">
        <f>IF($H366&gt;L366,($H366-L366)*INDEX('2018 commission structure'!$A$15:$J$18,MATCH(Calculations!$E498,'2018 commission structure'!$A$15:$A$18,0),MATCH(Calculations!AA$1,'2018 commission structure'!$A$15:$J$15,0)),0)</f>
        <v>0</v>
      </c>
      <c r="AB366" s="1">
        <f t="shared" si="58"/>
        <v>60043.35</v>
      </c>
      <c r="AC366" s="1">
        <f t="shared" si="59"/>
        <v>157870.35</v>
      </c>
    </row>
    <row r="367" spans="1:29" x14ac:dyDescent="0.3">
      <c r="A367" s="20">
        <v>9590888275</v>
      </c>
      <c r="B367" s="1" t="s">
        <v>236</v>
      </c>
      <c r="C367" s="1" t="s">
        <v>235</v>
      </c>
      <c r="D367" s="1" t="s">
        <v>22368</v>
      </c>
      <c r="E367" s="1" t="s">
        <v>0</v>
      </c>
      <c r="F367" s="1">
        <v>53899</v>
      </c>
      <c r="G367" s="2">
        <v>18</v>
      </c>
      <c r="H367" s="1">
        <f>SUMIF('deals_closed '!D:D,A367,'deals_closed '!C:C)</f>
        <v>701835</v>
      </c>
      <c r="I367" s="1">
        <f>VLOOKUP(E367,'2018 commission structure'!$A$21:$I$24,9,FALSE)</f>
        <v>600000</v>
      </c>
      <c r="J367" s="1">
        <f t="shared" si="50"/>
        <v>750000</v>
      </c>
      <c r="K367" s="1">
        <f t="shared" si="51"/>
        <v>900000</v>
      </c>
      <c r="L367" s="1">
        <f t="shared" si="52"/>
        <v>1200000</v>
      </c>
      <c r="M367" s="16">
        <f t="shared" si="53"/>
        <v>1.1697249999999999</v>
      </c>
      <c r="N367" s="1" t="str">
        <f t="shared" si="54"/>
        <v>100-125%</v>
      </c>
      <c r="O367" s="1">
        <f>MIN($I367, $H367)*INDEX( '2018 commission structure'!$A$21:$I$24,
MATCH($E367,'2018 commission structure'!$A$21:$A$24,0),MATCH(O$1,'2018 commission structure'!$A$21:$I$21,0))</f>
        <v>78000</v>
      </c>
      <c r="P367" s="1">
        <f>IF($H367&gt;$I367, MIN($H367-$I367, J367-$I367)*
INDEX( '2018 commission structure'!$A$21:$I$24,
MATCH($E367,'2018 commission structure'!$A$21:$A$24, 0),
MATCH(P$1,'2018 commission structure'!$A$21:$I$21, 0)), 0)</f>
        <v>17311.95</v>
      </c>
      <c r="Q367" s="1">
        <f>IF($H367&gt;J367, MIN($H367-J367, K367-J367)*
INDEX( '2018 commission structure'!$A$21:$I$24,
MATCH($E367,'2018 commission structure'!$A$21:$A$24, 0),
MATCH(Q$1,'2018 commission structure'!$A$21:$I$21, 0)), 0)</f>
        <v>0</v>
      </c>
      <c r="R367" s="1">
        <f>IF($H367&gt;K367, MIN($H367-K367, L367-K367)*
INDEX( '2018 commission structure'!$A$21:$I$24,
MATCH($E367,'2018 commission structure'!$A$21:$A$24, 0),
MATCH(R$1,'2018 commission structure'!$A$21:$I$21, 0)), 0)</f>
        <v>0</v>
      </c>
      <c r="S367" s="1">
        <f>IF($H367&gt;L367, ($H367-L367)*
INDEX( '2018 commission structure'!$A$21:$I$24,
MATCH($E367,'2018 commission structure'!$A$21:$A$24, 0),
MATCH(S$1,'2018 commission structure'!$A$21:$I$21, 0)), 0)</f>
        <v>0</v>
      </c>
      <c r="T367" s="1">
        <f t="shared" si="55"/>
        <v>95311.95</v>
      </c>
      <c r="U367" s="1">
        <f t="shared" si="56"/>
        <v>149210.95000000001</v>
      </c>
      <c r="V367" s="16">
        <f t="shared" si="57"/>
        <v>4.7036427286335218</v>
      </c>
      <c r="W367" s="1">
        <f>MIN(H367,I367)*INDEX('2018 commission structure'!$A$15:$J$18,MATCH(Calculations!$E884,'2018 commission structure'!$A$15:$A$18,0),MATCH(Calculations!W$1,'2018 commission structure'!$A$15:$J$15,0))</f>
        <v>90000</v>
      </c>
      <c r="X367" s="1">
        <f>IF($H367&gt;I367,MIN($H367-I367,J367-I367))*INDEX('2018 commission structure'!$A$15:$J$18,MATCH(Calculations!$E884,'2018 commission structure'!$A$15:$A$18,0),MATCH(Calculations!X$1,'2018 commission structure'!$A$15:$J$15,0))</f>
        <v>22403.7</v>
      </c>
      <c r="Y367" s="1">
        <f>IF($H367&gt;J367,MIN($H367-J367,K367-J367)*INDEX('2018 commission structure'!$A$15:$J$18,MATCH(Calculations!$E884,'2018 commission structure'!$A$15:$A$18,0),MATCH(Calculations!Y$1,'2018 commission structure'!$A$15:$J$15,0)),0)</f>
        <v>0</v>
      </c>
      <c r="Z367" s="1">
        <f>IF($H367&gt;K367,MIN($H367-K367,L367-K367)*INDEX('2018 commission structure'!$A$15:$J$18,MATCH(Calculations!$E884,'2018 commission structure'!$A$15:$A$18,0),MATCH(Calculations!Z$1,'2018 commission structure'!$A$15:$J$15,0)),0)</f>
        <v>0</v>
      </c>
      <c r="AA367" s="1">
        <f>IF($H367&gt;L367,($H367-L367)*INDEX('2018 commission structure'!$A$15:$J$18,MATCH(Calculations!$E884,'2018 commission structure'!$A$15:$A$18,0),MATCH(Calculations!AA$1,'2018 commission structure'!$A$15:$J$15,0)),0)</f>
        <v>0</v>
      </c>
      <c r="AB367" s="1">
        <f t="shared" si="58"/>
        <v>112403.7</v>
      </c>
      <c r="AC367" s="1">
        <f t="shared" si="59"/>
        <v>166302.70000000001</v>
      </c>
    </row>
    <row r="368" spans="1:29" x14ac:dyDescent="0.3">
      <c r="A368" s="20">
        <v>4401069773</v>
      </c>
      <c r="B368" s="1" t="s">
        <v>1282</v>
      </c>
      <c r="C368" s="1" t="s">
        <v>1491</v>
      </c>
      <c r="D368" s="1" t="s">
        <v>22895</v>
      </c>
      <c r="E368" s="1" t="s">
        <v>0</v>
      </c>
      <c r="F368" s="1">
        <v>63754</v>
      </c>
      <c r="G368" s="2">
        <v>21</v>
      </c>
      <c r="H368" s="1">
        <f>SUMIF('deals_closed '!D:D,A368,'deals_closed '!C:C)</f>
        <v>702109</v>
      </c>
      <c r="I368" s="1">
        <f>VLOOKUP(E368,'2018 commission structure'!$A$21:$I$24,9,FALSE)</f>
        <v>600000</v>
      </c>
      <c r="J368" s="1">
        <f t="shared" si="50"/>
        <v>750000</v>
      </c>
      <c r="K368" s="1">
        <f t="shared" si="51"/>
        <v>900000</v>
      </c>
      <c r="L368" s="1">
        <f t="shared" si="52"/>
        <v>1200000</v>
      </c>
      <c r="M368" s="16">
        <f t="shared" si="53"/>
        <v>1.1701816666666667</v>
      </c>
      <c r="N368" s="1" t="str">
        <f t="shared" si="54"/>
        <v>100-125%</v>
      </c>
      <c r="O368" s="1">
        <f>MIN($I368, $H368)*INDEX( '2018 commission structure'!$A$21:$I$24,
MATCH($E368,'2018 commission structure'!$A$21:$A$24,0),MATCH(O$1,'2018 commission structure'!$A$21:$I$21,0))</f>
        <v>78000</v>
      </c>
      <c r="P368" s="1">
        <f>IF($H368&gt;$I368, MIN($H368-$I368, J368-$I368)*
INDEX( '2018 commission structure'!$A$21:$I$24,
MATCH($E368,'2018 commission structure'!$A$21:$A$24, 0),
MATCH(P$1,'2018 commission structure'!$A$21:$I$21, 0)), 0)</f>
        <v>17358.530000000002</v>
      </c>
      <c r="Q368" s="1">
        <f>IF($H368&gt;J368, MIN($H368-J368, K368-J368)*
INDEX( '2018 commission structure'!$A$21:$I$24,
MATCH($E368,'2018 commission structure'!$A$21:$A$24, 0),
MATCH(Q$1,'2018 commission structure'!$A$21:$I$21, 0)), 0)</f>
        <v>0</v>
      </c>
      <c r="R368" s="1">
        <f>IF($H368&gt;K368, MIN($H368-K368, L368-K368)*
INDEX( '2018 commission structure'!$A$21:$I$24,
MATCH($E368,'2018 commission structure'!$A$21:$A$24, 0),
MATCH(R$1,'2018 commission structure'!$A$21:$I$21, 0)), 0)</f>
        <v>0</v>
      </c>
      <c r="S368" s="1">
        <f>IF($H368&gt;L368, ($H368-L368)*
INDEX( '2018 commission structure'!$A$21:$I$24,
MATCH($E368,'2018 commission structure'!$A$21:$A$24, 0),
MATCH(S$1,'2018 commission structure'!$A$21:$I$21, 0)), 0)</f>
        <v>0</v>
      </c>
      <c r="T368" s="1">
        <f t="shared" si="55"/>
        <v>95358.53</v>
      </c>
      <c r="U368" s="1">
        <f t="shared" si="56"/>
        <v>159112.53</v>
      </c>
      <c r="V368" s="16">
        <f t="shared" si="57"/>
        <v>4.4126568787511582</v>
      </c>
      <c r="W368" s="1">
        <f>MIN(H368,I368)*INDEX('2018 commission structure'!$A$15:$J$18,MATCH(Calculations!$E233,'2018 commission structure'!$A$15:$A$18,0),MATCH(Calculations!W$1,'2018 commission structure'!$A$15:$J$15,0))</f>
        <v>72000</v>
      </c>
      <c r="X368" s="1">
        <f>IF($H368&gt;I368,MIN($H368-I368,J368-I368))*INDEX('2018 commission structure'!$A$15:$J$18,MATCH(Calculations!$E233,'2018 commission structure'!$A$15:$A$18,0),MATCH(Calculations!X$1,'2018 commission structure'!$A$15:$J$15,0))</f>
        <v>17358.530000000002</v>
      </c>
      <c r="Y368" s="1">
        <f>IF($H368&gt;J368,MIN($H368-J368,K368-J368)*INDEX('2018 commission structure'!$A$15:$J$18,MATCH(Calculations!$E233,'2018 commission structure'!$A$15:$A$18,0),MATCH(Calculations!Y$1,'2018 commission structure'!$A$15:$J$15,0)),0)</f>
        <v>0</v>
      </c>
      <c r="Z368" s="1">
        <f>IF($H368&gt;K368,MIN($H368-K368,L368-K368)*INDEX('2018 commission structure'!$A$15:$J$18,MATCH(Calculations!$E233,'2018 commission structure'!$A$15:$A$18,0),MATCH(Calculations!Z$1,'2018 commission structure'!$A$15:$J$15,0)),0)</f>
        <v>0</v>
      </c>
      <c r="AA368" s="1">
        <f>IF($H368&gt;L368,($H368-L368)*INDEX('2018 commission structure'!$A$15:$J$18,MATCH(Calculations!$E233,'2018 commission structure'!$A$15:$A$18,0),MATCH(Calculations!AA$1,'2018 commission structure'!$A$15:$J$15,0)),0)</f>
        <v>0</v>
      </c>
      <c r="AB368" s="1">
        <f t="shared" si="58"/>
        <v>89358.53</v>
      </c>
      <c r="AC368" s="1">
        <f t="shared" si="59"/>
        <v>153112.53</v>
      </c>
    </row>
    <row r="369" spans="1:29" x14ac:dyDescent="0.3">
      <c r="A369" s="20">
        <v>6284045549</v>
      </c>
      <c r="B369" s="1" t="s">
        <v>739</v>
      </c>
      <c r="C369" s="1" t="s">
        <v>738</v>
      </c>
      <c r="D369" s="1" t="s">
        <v>22424</v>
      </c>
      <c r="E369" s="1" t="s">
        <v>12</v>
      </c>
      <c r="F369" s="1">
        <v>61708</v>
      </c>
      <c r="G369" s="2">
        <v>18</v>
      </c>
      <c r="H369" s="1">
        <f>SUMIF('deals_closed '!D:D,A369,'deals_closed '!C:C)</f>
        <v>585405</v>
      </c>
      <c r="I369" s="1">
        <f>VLOOKUP(E369,'2018 commission structure'!$A$21:$I$24,9,FALSE)</f>
        <v>500000</v>
      </c>
      <c r="J369" s="1">
        <f t="shared" si="50"/>
        <v>625000</v>
      </c>
      <c r="K369" s="1">
        <f t="shared" si="51"/>
        <v>750000</v>
      </c>
      <c r="L369" s="1">
        <f t="shared" si="52"/>
        <v>1000000</v>
      </c>
      <c r="M369" s="16">
        <f t="shared" si="53"/>
        <v>1.1708099999999999</v>
      </c>
      <c r="N369" s="1" t="str">
        <f t="shared" si="54"/>
        <v>100-125%</v>
      </c>
      <c r="O369" s="1">
        <f>MIN($I369, $H369)*INDEX( '2018 commission structure'!$A$21:$I$24,
MATCH($E369,'2018 commission structure'!$A$21:$A$24,0),MATCH(O$1,'2018 commission structure'!$A$21:$I$21,0))</f>
        <v>50000</v>
      </c>
      <c r="P369" s="1">
        <f>IF($H369&gt;$I369, MIN($H369-$I369, J369-$I369)*
INDEX( '2018 commission structure'!$A$21:$I$24,
MATCH($E369,'2018 commission structure'!$A$21:$A$24, 0),
MATCH(P$1,'2018 commission structure'!$A$21:$I$21, 0)), 0)</f>
        <v>12810.75</v>
      </c>
      <c r="Q369" s="1">
        <f>IF($H369&gt;J369, MIN($H369-J369, K369-J369)*
INDEX( '2018 commission structure'!$A$21:$I$24,
MATCH($E369,'2018 commission structure'!$A$21:$A$24, 0),
MATCH(Q$1,'2018 commission structure'!$A$21:$I$21, 0)), 0)</f>
        <v>0</v>
      </c>
      <c r="R369" s="1">
        <f>IF($H369&gt;K369, MIN($H369-K369, L369-K369)*
INDEX( '2018 commission structure'!$A$21:$I$24,
MATCH($E369,'2018 commission structure'!$A$21:$A$24, 0),
MATCH(R$1,'2018 commission structure'!$A$21:$I$21, 0)), 0)</f>
        <v>0</v>
      </c>
      <c r="S369" s="1">
        <f>IF($H369&gt;L369, ($H369-L369)*
INDEX( '2018 commission structure'!$A$21:$I$24,
MATCH($E369,'2018 commission structure'!$A$21:$A$24, 0),
MATCH(S$1,'2018 commission structure'!$A$21:$I$21, 0)), 0)</f>
        <v>0</v>
      </c>
      <c r="T369" s="1">
        <f t="shared" si="55"/>
        <v>62810.75</v>
      </c>
      <c r="U369" s="1">
        <f t="shared" si="56"/>
        <v>124518.75</v>
      </c>
      <c r="V369" s="16">
        <f t="shared" si="57"/>
        <v>4.7013401596145155</v>
      </c>
      <c r="W369" s="1">
        <f>MIN(H369,I369)*INDEX('2018 commission structure'!$A$15:$J$18,MATCH(Calculations!$E625,'2018 commission structure'!$A$15:$A$18,0),MATCH(Calculations!W$1,'2018 commission structure'!$A$15:$J$15,0))</f>
        <v>75000</v>
      </c>
      <c r="X369" s="1">
        <f>IF($H369&gt;I369,MIN($H369-I369,J369-I369))*INDEX('2018 commission structure'!$A$15:$J$18,MATCH(Calculations!$E625,'2018 commission structure'!$A$15:$A$18,0),MATCH(Calculations!X$1,'2018 commission structure'!$A$15:$J$15,0))</f>
        <v>15372.9</v>
      </c>
      <c r="Y369" s="1">
        <f>IF($H369&gt;J369,MIN($H369-J369,K369-J369)*INDEX('2018 commission structure'!$A$15:$J$18,MATCH(Calculations!$E625,'2018 commission structure'!$A$15:$A$18,0),MATCH(Calculations!Y$1,'2018 commission structure'!$A$15:$J$15,0)),0)</f>
        <v>0</v>
      </c>
      <c r="Z369" s="1">
        <f>IF($H369&gt;K369,MIN($H369-K369,L369-K369)*INDEX('2018 commission structure'!$A$15:$J$18,MATCH(Calculations!$E625,'2018 commission structure'!$A$15:$A$18,0),MATCH(Calculations!Z$1,'2018 commission structure'!$A$15:$J$15,0)),0)</f>
        <v>0</v>
      </c>
      <c r="AA369" s="1">
        <f>IF($H369&gt;L369,($H369-L369)*INDEX('2018 commission structure'!$A$15:$J$18,MATCH(Calculations!$E625,'2018 commission structure'!$A$15:$A$18,0),MATCH(Calculations!AA$1,'2018 commission structure'!$A$15:$J$15,0)),0)</f>
        <v>0</v>
      </c>
      <c r="AB369" s="1">
        <f t="shared" si="58"/>
        <v>90372.9</v>
      </c>
      <c r="AC369" s="1">
        <f t="shared" si="59"/>
        <v>152080.9</v>
      </c>
    </row>
    <row r="370" spans="1:29" x14ac:dyDescent="0.3">
      <c r="A370" s="20">
        <v>7778092905</v>
      </c>
      <c r="B370" s="1" t="s">
        <v>806</v>
      </c>
      <c r="C370" s="1" t="s">
        <v>805</v>
      </c>
      <c r="D370" s="1" t="s">
        <v>22558</v>
      </c>
      <c r="E370" s="1" t="s">
        <v>3</v>
      </c>
      <c r="F370" s="1">
        <v>121420</v>
      </c>
      <c r="G370" s="2">
        <v>25</v>
      </c>
      <c r="H370" s="1">
        <f>SUMIF('deals_closed '!D:D,A370,'deals_closed '!C:C)</f>
        <v>880318</v>
      </c>
      <c r="I370" s="1">
        <f>VLOOKUP(E370,'2018 commission structure'!$A$21:$I$24,9,FALSE)</f>
        <v>750000</v>
      </c>
      <c r="J370" s="1">
        <f t="shared" si="50"/>
        <v>937500</v>
      </c>
      <c r="K370" s="1">
        <f t="shared" si="51"/>
        <v>1125000</v>
      </c>
      <c r="L370" s="1">
        <f t="shared" si="52"/>
        <v>1500000</v>
      </c>
      <c r="M370" s="16">
        <f t="shared" si="53"/>
        <v>1.1737573333333333</v>
      </c>
      <c r="N370" s="1" t="str">
        <f t="shared" si="54"/>
        <v>100-125%</v>
      </c>
      <c r="O370" s="1">
        <f>MIN($I370, $H370)*INDEX( '2018 commission structure'!$A$21:$I$24,
MATCH($E370,'2018 commission structure'!$A$21:$A$24,0),MATCH(O$1,'2018 commission structure'!$A$21:$I$21,0))</f>
        <v>112500</v>
      </c>
      <c r="P370" s="1">
        <f>IF($H370&gt;$I370, MIN($H370-$I370, J370-$I370)*
INDEX( '2018 commission structure'!$A$21:$I$24,
MATCH($E370,'2018 commission structure'!$A$21:$A$24, 0),
MATCH(P$1,'2018 commission structure'!$A$21:$I$21, 0)), 0)</f>
        <v>24760.420000000002</v>
      </c>
      <c r="Q370" s="1">
        <f>IF($H370&gt;J370, MIN($H370-J370, K370-J370)*
INDEX( '2018 commission structure'!$A$21:$I$24,
MATCH($E370,'2018 commission structure'!$A$21:$A$24, 0),
MATCH(Q$1,'2018 commission structure'!$A$21:$I$21, 0)), 0)</f>
        <v>0</v>
      </c>
      <c r="R370" s="1">
        <f>IF($H370&gt;K370, MIN($H370-K370, L370-K370)*
INDEX( '2018 commission structure'!$A$21:$I$24,
MATCH($E370,'2018 commission structure'!$A$21:$A$24, 0),
MATCH(R$1,'2018 commission structure'!$A$21:$I$21, 0)), 0)</f>
        <v>0</v>
      </c>
      <c r="S370" s="1">
        <f>IF($H370&gt;L370, ($H370-L370)*
INDEX( '2018 commission structure'!$A$21:$I$24,
MATCH($E370,'2018 commission structure'!$A$21:$A$24, 0),
MATCH(S$1,'2018 commission structure'!$A$21:$I$21, 0)), 0)</f>
        <v>0</v>
      </c>
      <c r="T370" s="1">
        <f t="shared" si="55"/>
        <v>137260.42000000001</v>
      </c>
      <c r="U370" s="1">
        <f t="shared" si="56"/>
        <v>258680.42</v>
      </c>
      <c r="V370" s="16">
        <f t="shared" si="57"/>
        <v>3.4031102933882664</v>
      </c>
      <c r="W370" s="1">
        <f>MIN(H370,I370)*INDEX('2018 commission structure'!$A$15:$J$18,MATCH(Calculations!$E591,'2018 commission structure'!$A$15:$A$18,0),MATCH(Calculations!W$1,'2018 commission structure'!$A$15:$J$15,0))</f>
        <v>112500</v>
      </c>
      <c r="X370" s="1">
        <f>IF($H370&gt;I370,MIN($H370-I370,J370-I370))*INDEX('2018 commission structure'!$A$15:$J$18,MATCH(Calculations!$E591,'2018 commission structure'!$A$15:$A$18,0),MATCH(Calculations!X$1,'2018 commission structure'!$A$15:$J$15,0))</f>
        <v>23457.239999999998</v>
      </c>
      <c r="Y370" s="1">
        <f>IF($H370&gt;J370,MIN($H370-J370,K370-J370)*INDEX('2018 commission structure'!$A$15:$J$18,MATCH(Calculations!$E591,'2018 commission structure'!$A$15:$A$18,0),MATCH(Calculations!Y$1,'2018 commission structure'!$A$15:$J$15,0)),0)</f>
        <v>0</v>
      </c>
      <c r="Z370" s="1">
        <f>IF($H370&gt;K370,MIN($H370-K370,L370-K370)*INDEX('2018 commission structure'!$A$15:$J$18,MATCH(Calculations!$E591,'2018 commission structure'!$A$15:$A$18,0),MATCH(Calculations!Z$1,'2018 commission structure'!$A$15:$J$15,0)),0)</f>
        <v>0</v>
      </c>
      <c r="AA370" s="1">
        <f>IF($H370&gt;L370,($H370-L370)*INDEX('2018 commission structure'!$A$15:$J$18,MATCH(Calculations!$E591,'2018 commission structure'!$A$15:$A$18,0),MATCH(Calculations!AA$1,'2018 commission structure'!$A$15:$J$15,0)),0)</f>
        <v>0</v>
      </c>
      <c r="AB370" s="1">
        <f t="shared" si="58"/>
        <v>135957.24</v>
      </c>
      <c r="AC370" s="1">
        <f t="shared" si="59"/>
        <v>257377.24</v>
      </c>
    </row>
    <row r="371" spans="1:29" x14ac:dyDescent="0.3">
      <c r="A371" s="20">
        <v>2411473303</v>
      </c>
      <c r="B371" s="1" t="s">
        <v>869</v>
      </c>
      <c r="C371" s="1" t="s">
        <v>868</v>
      </c>
      <c r="D371" s="1" t="s">
        <v>23093</v>
      </c>
      <c r="E371" s="1" t="s">
        <v>0</v>
      </c>
      <c r="F371" s="1">
        <v>76803</v>
      </c>
      <c r="G371" s="2">
        <v>14</v>
      </c>
      <c r="H371" s="1">
        <f>SUMIF('deals_closed '!D:D,A371,'deals_closed '!C:C)</f>
        <v>480741</v>
      </c>
      <c r="I371" s="1">
        <f>VLOOKUP(E371,'2018 commission structure'!$A$21:$I$24,9,FALSE)</f>
        <v>600000</v>
      </c>
      <c r="J371" s="1">
        <f t="shared" si="50"/>
        <v>750000</v>
      </c>
      <c r="K371" s="1">
        <f t="shared" si="51"/>
        <v>900000</v>
      </c>
      <c r="L371" s="1">
        <f t="shared" si="52"/>
        <v>1200000</v>
      </c>
      <c r="M371" s="16">
        <f t="shared" si="53"/>
        <v>0.80123500000000003</v>
      </c>
      <c r="N371" s="1" t="str">
        <f t="shared" si="54"/>
        <v>0-100%</v>
      </c>
      <c r="O371" s="1">
        <f>MIN($I371, $H371)*INDEX( '2018 commission structure'!$A$21:$I$24,
MATCH($E371,'2018 commission structure'!$A$21:$A$24,0),MATCH(O$1,'2018 commission structure'!$A$21:$I$21,0))</f>
        <v>62496.33</v>
      </c>
      <c r="P371" s="1">
        <f>IF($H371&gt;$I371, MIN($H371-$I371, J371-$I371)*
INDEX( '2018 commission structure'!$A$21:$I$24,
MATCH($E371,'2018 commission structure'!$A$21:$A$24, 0),
MATCH(P$1,'2018 commission structure'!$A$21:$I$21, 0)), 0)</f>
        <v>0</v>
      </c>
      <c r="Q371" s="1">
        <f>IF($H371&gt;J371, MIN($H371-J371, K371-J371)*
INDEX( '2018 commission structure'!$A$21:$I$24,
MATCH($E371,'2018 commission structure'!$A$21:$A$24, 0),
MATCH(Q$1,'2018 commission structure'!$A$21:$I$21, 0)), 0)</f>
        <v>0</v>
      </c>
      <c r="R371" s="1">
        <f>IF($H371&gt;K371, MIN($H371-K371, L371-K371)*
INDEX( '2018 commission structure'!$A$21:$I$24,
MATCH($E371,'2018 commission structure'!$A$21:$A$24, 0),
MATCH(R$1,'2018 commission structure'!$A$21:$I$21, 0)), 0)</f>
        <v>0</v>
      </c>
      <c r="S371" s="1">
        <f>IF($H371&gt;L371, ($H371-L371)*
INDEX( '2018 commission structure'!$A$21:$I$24,
MATCH($E371,'2018 commission structure'!$A$21:$A$24, 0),
MATCH(S$1,'2018 commission structure'!$A$21:$I$21, 0)), 0)</f>
        <v>0</v>
      </c>
      <c r="T371" s="1">
        <f t="shared" si="55"/>
        <v>62496.33</v>
      </c>
      <c r="U371" s="1">
        <f t="shared" si="56"/>
        <v>139299.33000000002</v>
      </c>
      <c r="V371" s="16">
        <f t="shared" si="57"/>
        <v>3.4511364842889045</v>
      </c>
      <c r="W371" s="1">
        <f>MIN(H371,I371)*INDEX('2018 commission structure'!$A$15:$J$18,MATCH(Calculations!$E558,'2018 commission structure'!$A$15:$A$18,0),MATCH(Calculations!W$1,'2018 commission structure'!$A$15:$J$15,0))</f>
        <v>57688.92</v>
      </c>
      <c r="X371" s="1">
        <f>IF($H371&gt;I371,MIN($H371-I371,J371-I371))*INDEX('2018 commission structure'!$A$15:$J$18,MATCH(Calculations!$E558,'2018 commission structure'!$A$15:$A$18,0),MATCH(Calculations!X$1,'2018 commission structure'!$A$15:$J$15,0))</f>
        <v>0</v>
      </c>
      <c r="Y371" s="1">
        <f>IF($H371&gt;J371,MIN($H371-J371,K371-J371)*INDEX('2018 commission structure'!$A$15:$J$18,MATCH(Calculations!$E558,'2018 commission structure'!$A$15:$A$18,0),MATCH(Calculations!Y$1,'2018 commission structure'!$A$15:$J$15,0)),0)</f>
        <v>0</v>
      </c>
      <c r="Z371" s="1">
        <f>IF($H371&gt;K371,MIN($H371-K371,L371-K371)*INDEX('2018 commission structure'!$A$15:$J$18,MATCH(Calculations!$E558,'2018 commission structure'!$A$15:$A$18,0),MATCH(Calculations!Z$1,'2018 commission structure'!$A$15:$J$15,0)),0)</f>
        <v>0</v>
      </c>
      <c r="AA371" s="1">
        <f>IF($H371&gt;L371,($H371-L371)*INDEX('2018 commission structure'!$A$15:$J$18,MATCH(Calculations!$E558,'2018 commission structure'!$A$15:$A$18,0),MATCH(Calculations!AA$1,'2018 commission structure'!$A$15:$J$15,0)),0)</f>
        <v>0</v>
      </c>
      <c r="AB371" s="1">
        <f t="shared" si="58"/>
        <v>57688.92</v>
      </c>
      <c r="AC371" s="1">
        <f t="shared" si="59"/>
        <v>134491.91999999998</v>
      </c>
    </row>
    <row r="372" spans="1:29" x14ac:dyDescent="0.3">
      <c r="A372" s="20">
        <v>4029727026</v>
      </c>
      <c r="B372" s="1" t="s">
        <v>868</v>
      </c>
      <c r="C372" s="1" t="s">
        <v>1559</v>
      </c>
      <c r="D372" s="1" t="s">
        <v>22937</v>
      </c>
      <c r="E372" s="1" t="s">
        <v>0</v>
      </c>
      <c r="F372" s="1">
        <v>77473</v>
      </c>
      <c r="G372" s="2">
        <v>21</v>
      </c>
      <c r="H372" s="1">
        <f>SUMIF('deals_closed '!D:D,A372,'deals_closed '!C:C)</f>
        <v>704311</v>
      </c>
      <c r="I372" s="1">
        <f>VLOOKUP(E372,'2018 commission structure'!$A$21:$I$24,9,FALSE)</f>
        <v>600000</v>
      </c>
      <c r="J372" s="1">
        <f t="shared" si="50"/>
        <v>750000</v>
      </c>
      <c r="K372" s="1">
        <f t="shared" si="51"/>
        <v>900000</v>
      </c>
      <c r="L372" s="1">
        <f t="shared" si="52"/>
        <v>1200000</v>
      </c>
      <c r="M372" s="16">
        <f t="shared" si="53"/>
        <v>1.1738516666666667</v>
      </c>
      <c r="N372" s="1" t="str">
        <f t="shared" si="54"/>
        <v>100-125%</v>
      </c>
      <c r="O372" s="1">
        <f>MIN($I372, $H372)*INDEX( '2018 commission structure'!$A$21:$I$24,
MATCH($E372,'2018 commission structure'!$A$21:$A$24,0),MATCH(O$1,'2018 commission structure'!$A$21:$I$21,0))</f>
        <v>78000</v>
      </c>
      <c r="P372" s="1">
        <f>IF($H372&gt;$I372, MIN($H372-$I372, J372-$I372)*
INDEX( '2018 commission structure'!$A$21:$I$24,
MATCH($E372,'2018 commission structure'!$A$21:$A$24, 0),
MATCH(P$1,'2018 commission structure'!$A$21:$I$21, 0)), 0)</f>
        <v>17732.870000000003</v>
      </c>
      <c r="Q372" s="1">
        <f>IF($H372&gt;J372, MIN($H372-J372, K372-J372)*
INDEX( '2018 commission structure'!$A$21:$I$24,
MATCH($E372,'2018 commission structure'!$A$21:$A$24, 0),
MATCH(Q$1,'2018 commission structure'!$A$21:$I$21, 0)), 0)</f>
        <v>0</v>
      </c>
      <c r="R372" s="1">
        <f>IF($H372&gt;K372, MIN($H372-K372, L372-K372)*
INDEX( '2018 commission structure'!$A$21:$I$24,
MATCH($E372,'2018 commission structure'!$A$21:$A$24, 0),
MATCH(R$1,'2018 commission structure'!$A$21:$I$21, 0)), 0)</f>
        <v>0</v>
      </c>
      <c r="S372" s="1">
        <f>IF($H372&gt;L372, ($H372-L372)*
INDEX( '2018 commission structure'!$A$21:$I$24,
MATCH($E372,'2018 commission structure'!$A$21:$A$24, 0),
MATCH(S$1,'2018 commission structure'!$A$21:$I$21, 0)), 0)</f>
        <v>0</v>
      </c>
      <c r="T372" s="1">
        <f t="shared" si="55"/>
        <v>95732.87</v>
      </c>
      <c r="U372" s="1">
        <f t="shared" si="56"/>
        <v>173205.87</v>
      </c>
      <c r="V372" s="16">
        <f t="shared" si="57"/>
        <v>4.0663229254297217</v>
      </c>
      <c r="W372" s="1">
        <f>MIN(H372,I372)*INDEX('2018 commission structure'!$A$15:$J$18,MATCH(Calculations!$E197,'2018 commission structure'!$A$15:$A$18,0),MATCH(Calculations!W$1,'2018 commission structure'!$A$15:$J$15,0))</f>
        <v>90000</v>
      </c>
      <c r="X372" s="1">
        <f>IF($H372&gt;I372,MIN($H372-I372,J372-I372))*INDEX('2018 commission structure'!$A$15:$J$18,MATCH(Calculations!$E197,'2018 commission structure'!$A$15:$A$18,0),MATCH(Calculations!X$1,'2018 commission structure'!$A$15:$J$15,0))</f>
        <v>22948.420000000002</v>
      </c>
      <c r="Y372" s="1">
        <f>IF($H372&gt;J372,MIN($H372-J372,K372-J372)*INDEX('2018 commission structure'!$A$15:$J$18,MATCH(Calculations!$E197,'2018 commission structure'!$A$15:$A$18,0),MATCH(Calculations!Y$1,'2018 commission structure'!$A$15:$J$15,0)),0)</f>
        <v>0</v>
      </c>
      <c r="Z372" s="1">
        <f>IF($H372&gt;K372,MIN($H372-K372,L372-K372)*INDEX('2018 commission structure'!$A$15:$J$18,MATCH(Calculations!$E197,'2018 commission structure'!$A$15:$A$18,0),MATCH(Calculations!Z$1,'2018 commission structure'!$A$15:$J$15,0)),0)</f>
        <v>0</v>
      </c>
      <c r="AA372" s="1">
        <f>IF($H372&gt;L372,($H372-L372)*INDEX('2018 commission structure'!$A$15:$J$18,MATCH(Calculations!$E197,'2018 commission structure'!$A$15:$A$18,0),MATCH(Calculations!AA$1,'2018 commission structure'!$A$15:$J$15,0)),0)</f>
        <v>0</v>
      </c>
      <c r="AB372" s="1">
        <f t="shared" si="58"/>
        <v>112948.42</v>
      </c>
      <c r="AC372" s="1">
        <f t="shared" si="59"/>
        <v>190421.41999999998</v>
      </c>
    </row>
    <row r="373" spans="1:29" x14ac:dyDescent="0.3">
      <c r="A373" s="20">
        <v>7567063646</v>
      </c>
      <c r="B373" s="1" t="s">
        <v>28</v>
      </c>
      <c r="C373" s="1" t="s">
        <v>27</v>
      </c>
      <c r="D373" s="1" t="s">
        <v>22579</v>
      </c>
      <c r="E373" s="1" t="s">
        <v>0</v>
      </c>
      <c r="F373" s="1">
        <v>58778</v>
      </c>
      <c r="G373" s="2">
        <v>20</v>
      </c>
      <c r="H373" s="1">
        <f>SUMIF('deals_closed '!D:D,A373,'deals_closed '!C:C)</f>
        <v>704698</v>
      </c>
      <c r="I373" s="1">
        <f>VLOOKUP(E373,'2018 commission structure'!$A$21:$I$24,9,FALSE)</f>
        <v>600000</v>
      </c>
      <c r="J373" s="1">
        <f t="shared" si="50"/>
        <v>750000</v>
      </c>
      <c r="K373" s="1">
        <f t="shared" si="51"/>
        <v>900000</v>
      </c>
      <c r="L373" s="1">
        <f t="shared" si="52"/>
        <v>1200000</v>
      </c>
      <c r="M373" s="16">
        <f t="shared" si="53"/>
        <v>1.1744966666666667</v>
      </c>
      <c r="N373" s="1" t="str">
        <f t="shared" si="54"/>
        <v>100-125%</v>
      </c>
      <c r="O373" s="1">
        <f>MIN($I373, $H373)*INDEX( '2018 commission structure'!$A$21:$I$24,
MATCH($E373,'2018 commission structure'!$A$21:$A$24,0),MATCH(O$1,'2018 commission structure'!$A$21:$I$21,0))</f>
        <v>78000</v>
      </c>
      <c r="P373" s="1">
        <f>IF($H373&gt;$I373, MIN($H373-$I373, J373-$I373)*
INDEX( '2018 commission structure'!$A$21:$I$24,
MATCH($E373,'2018 commission structure'!$A$21:$A$24, 0),
MATCH(P$1,'2018 commission structure'!$A$21:$I$21, 0)), 0)</f>
        <v>17798.66</v>
      </c>
      <c r="Q373" s="1">
        <f>IF($H373&gt;J373, MIN($H373-J373, K373-J373)*
INDEX( '2018 commission structure'!$A$21:$I$24,
MATCH($E373,'2018 commission structure'!$A$21:$A$24, 0),
MATCH(Q$1,'2018 commission structure'!$A$21:$I$21, 0)), 0)</f>
        <v>0</v>
      </c>
      <c r="R373" s="1">
        <f>IF($H373&gt;K373, MIN($H373-K373, L373-K373)*
INDEX( '2018 commission structure'!$A$21:$I$24,
MATCH($E373,'2018 commission structure'!$A$21:$A$24, 0),
MATCH(R$1,'2018 commission structure'!$A$21:$I$21, 0)), 0)</f>
        <v>0</v>
      </c>
      <c r="S373" s="1">
        <f>IF($H373&gt;L373, ($H373-L373)*
INDEX( '2018 commission structure'!$A$21:$I$24,
MATCH($E373,'2018 commission structure'!$A$21:$A$24, 0),
MATCH(S$1,'2018 commission structure'!$A$21:$I$21, 0)), 0)</f>
        <v>0</v>
      </c>
      <c r="T373" s="1">
        <f t="shared" si="55"/>
        <v>95798.66</v>
      </c>
      <c r="U373" s="1">
        <f t="shared" si="56"/>
        <v>154576.66</v>
      </c>
      <c r="V373" s="16">
        <f t="shared" si="57"/>
        <v>4.5588900678795881</v>
      </c>
      <c r="W373" s="1">
        <f>MIN(H373,I373)*INDEX('2018 commission structure'!$A$15:$J$18,MATCH(Calculations!$E989,'2018 commission structure'!$A$15:$A$18,0),MATCH(Calculations!W$1,'2018 commission structure'!$A$15:$J$15,0))</f>
        <v>90000</v>
      </c>
      <c r="X373" s="1">
        <f>IF($H373&gt;I373,MIN($H373-I373,J373-I373))*INDEX('2018 commission structure'!$A$15:$J$18,MATCH(Calculations!$E989,'2018 commission structure'!$A$15:$A$18,0),MATCH(Calculations!X$1,'2018 commission structure'!$A$15:$J$15,0))</f>
        <v>18845.64</v>
      </c>
      <c r="Y373" s="1">
        <f>IF($H373&gt;J373,MIN($H373-J373,K373-J373)*INDEX('2018 commission structure'!$A$15:$J$18,MATCH(Calculations!$E989,'2018 commission structure'!$A$15:$A$18,0),MATCH(Calculations!Y$1,'2018 commission structure'!$A$15:$J$15,0)),0)</f>
        <v>0</v>
      </c>
      <c r="Z373" s="1">
        <f>IF($H373&gt;K373,MIN($H373-K373,L373-K373)*INDEX('2018 commission structure'!$A$15:$J$18,MATCH(Calculations!$E989,'2018 commission structure'!$A$15:$A$18,0),MATCH(Calculations!Z$1,'2018 commission structure'!$A$15:$J$15,0)),0)</f>
        <v>0</v>
      </c>
      <c r="AA373" s="1">
        <f>IF($H373&gt;L373,($H373-L373)*INDEX('2018 commission structure'!$A$15:$J$18,MATCH(Calculations!$E989,'2018 commission structure'!$A$15:$A$18,0),MATCH(Calculations!AA$1,'2018 commission structure'!$A$15:$J$15,0)),0)</f>
        <v>0</v>
      </c>
      <c r="AB373" s="1">
        <f t="shared" si="58"/>
        <v>108845.64</v>
      </c>
      <c r="AC373" s="1">
        <f t="shared" si="59"/>
        <v>167623.64000000001</v>
      </c>
    </row>
    <row r="374" spans="1:29" x14ac:dyDescent="0.3">
      <c r="A374" s="20">
        <v>7938954179</v>
      </c>
      <c r="B374" s="1" t="s">
        <v>686</v>
      </c>
      <c r="C374" s="1" t="s">
        <v>685</v>
      </c>
      <c r="D374" s="1" t="s">
        <v>22884</v>
      </c>
      <c r="E374" s="1" t="s">
        <v>12</v>
      </c>
      <c r="F374" s="1">
        <v>44924</v>
      </c>
      <c r="G374" s="2">
        <v>15</v>
      </c>
      <c r="H374" s="1">
        <f>SUMIF('deals_closed '!D:D,A374,'deals_closed '!C:C)</f>
        <v>588871</v>
      </c>
      <c r="I374" s="1">
        <f>VLOOKUP(E374,'2018 commission structure'!$A$21:$I$24,9,FALSE)</f>
        <v>500000</v>
      </c>
      <c r="J374" s="1">
        <f t="shared" si="50"/>
        <v>625000</v>
      </c>
      <c r="K374" s="1">
        <f t="shared" si="51"/>
        <v>750000</v>
      </c>
      <c r="L374" s="1">
        <f t="shared" si="52"/>
        <v>1000000</v>
      </c>
      <c r="M374" s="16">
        <f t="shared" si="53"/>
        <v>1.1777420000000001</v>
      </c>
      <c r="N374" s="1" t="str">
        <f t="shared" si="54"/>
        <v>100-125%</v>
      </c>
      <c r="O374" s="1">
        <f>MIN($I374, $H374)*INDEX( '2018 commission structure'!$A$21:$I$24,
MATCH($E374,'2018 commission structure'!$A$21:$A$24,0),MATCH(O$1,'2018 commission structure'!$A$21:$I$21,0))</f>
        <v>50000</v>
      </c>
      <c r="P374" s="1">
        <f>IF($H374&gt;$I374, MIN($H374-$I374, J374-$I374)*
INDEX( '2018 commission structure'!$A$21:$I$24,
MATCH($E374,'2018 commission structure'!$A$21:$A$24, 0),
MATCH(P$1,'2018 commission structure'!$A$21:$I$21, 0)), 0)</f>
        <v>13330.65</v>
      </c>
      <c r="Q374" s="1">
        <f>IF($H374&gt;J374, MIN($H374-J374, K374-J374)*
INDEX( '2018 commission structure'!$A$21:$I$24,
MATCH($E374,'2018 commission structure'!$A$21:$A$24, 0),
MATCH(Q$1,'2018 commission structure'!$A$21:$I$21, 0)), 0)</f>
        <v>0</v>
      </c>
      <c r="R374" s="1">
        <f>IF($H374&gt;K374, MIN($H374-K374, L374-K374)*
INDEX( '2018 commission structure'!$A$21:$I$24,
MATCH($E374,'2018 commission structure'!$A$21:$A$24, 0),
MATCH(R$1,'2018 commission structure'!$A$21:$I$21, 0)), 0)</f>
        <v>0</v>
      </c>
      <c r="S374" s="1">
        <f>IF($H374&gt;L374, ($H374-L374)*
INDEX( '2018 commission structure'!$A$21:$I$24,
MATCH($E374,'2018 commission structure'!$A$21:$A$24, 0),
MATCH(S$1,'2018 commission structure'!$A$21:$I$21, 0)), 0)</f>
        <v>0</v>
      </c>
      <c r="T374" s="1">
        <f t="shared" si="55"/>
        <v>63330.65</v>
      </c>
      <c r="U374" s="1">
        <f t="shared" si="56"/>
        <v>108254.65</v>
      </c>
      <c r="V374" s="16">
        <f t="shared" si="57"/>
        <v>5.4396831914379664</v>
      </c>
      <c r="W374" s="1">
        <f>MIN(H374,I374)*INDEX('2018 commission structure'!$A$15:$J$18,MATCH(Calculations!$E654,'2018 commission structure'!$A$15:$A$18,0),MATCH(Calculations!W$1,'2018 commission structure'!$A$15:$J$15,0))</f>
        <v>75000</v>
      </c>
      <c r="X374" s="1">
        <f>IF($H374&gt;I374,MIN($H374-I374,J374-I374))*INDEX('2018 commission structure'!$A$15:$J$18,MATCH(Calculations!$E654,'2018 commission structure'!$A$15:$A$18,0),MATCH(Calculations!X$1,'2018 commission structure'!$A$15:$J$15,0))</f>
        <v>15996.779999999999</v>
      </c>
      <c r="Y374" s="1">
        <f>IF($H374&gt;J374,MIN($H374-J374,K374-J374)*INDEX('2018 commission structure'!$A$15:$J$18,MATCH(Calculations!$E654,'2018 commission structure'!$A$15:$A$18,0),MATCH(Calculations!Y$1,'2018 commission structure'!$A$15:$J$15,0)),0)</f>
        <v>0</v>
      </c>
      <c r="Z374" s="1">
        <f>IF($H374&gt;K374,MIN($H374-K374,L374-K374)*INDEX('2018 commission structure'!$A$15:$J$18,MATCH(Calculations!$E654,'2018 commission structure'!$A$15:$A$18,0),MATCH(Calculations!Z$1,'2018 commission structure'!$A$15:$J$15,0)),0)</f>
        <v>0</v>
      </c>
      <c r="AA374" s="1">
        <f>IF($H374&gt;L374,($H374-L374)*INDEX('2018 commission structure'!$A$15:$J$18,MATCH(Calculations!$E654,'2018 commission structure'!$A$15:$A$18,0),MATCH(Calculations!AA$1,'2018 commission structure'!$A$15:$J$15,0)),0)</f>
        <v>0</v>
      </c>
      <c r="AB374" s="1">
        <f t="shared" si="58"/>
        <v>90996.78</v>
      </c>
      <c r="AC374" s="1">
        <f t="shared" si="59"/>
        <v>135920.78</v>
      </c>
    </row>
    <row r="375" spans="1:29" x14ac:dyDescent="0.3">
      <c r="A375" s="20">
        <v>4815280800</v>
      </c>
      <c r="B375" s="1" t="s">
        <v>788</v>
      </c>
      <c r="C375" s="1" t="s">
        <v>787</v>
      </c>
      <c r="D375" s="1" t="s">
        <v>23056</v>
      </c>
      <c r="E375" s="1" t="s">
        <v>12</v>
      </c>
      <c r="F375" s="1">
        <v>38701</v>
      </c>
      <c r="G375" s="2">
        <v>18</v>
      </c>
      <c r="H375" s="1">
        <f>SUMIF('deals_closed '!D:D,A375,'deals_closed '!C:C)</f>
        <v>589906</v>
      </c>
      <c r="I375" s="1">
        <f>VLOOKUP(E375,'2018 commission structure'!$A$21:$I$24,9,FALSE)</f>
        <v>500000</v>
      </c>
      <c r="J375" s="1">
        <f t="shared" si="50"/>
        <v>625000</v>
      </c>
      <c r="K375" s="1">
        <f t="shared" si="51"/>
        <v>750000</v>
      </c>
      <c r="L375" s="1">
        <f t="shared" si="52"/>
        <v>1000000</v>
      </c>
      <c r="M375" s="16">
        <f t="shared" si="53"/>
        <v>1.1798120000000001</v>
      </c>
      <c r="N375" s="1" t="str">
        <f t="shared" si="54"/>
        <v>100-125%</v>
      </c>
      <c r="O375" s="1">
        <f>MIN($I375, $H375)*INDEX( '2018 commission structure'!$A$21:$I$24,
MATCH($E375,'2018 commission structure'!$A$21:$A$24,0),MATCH(O$1,'2018 commission structure'!$A$21:$I$21,0))</f>
        <v>50000</v>
      </c>
      <c r="P375" s="1">
        <f>IF($H375&gt;$I375, MIN($H375-$I375, J375-$I375)*
INDEX( '2018 commission structure'!$A$21:$I$24,
MATCH($E375,'2018 commission structure'!$A$21:$A$24, 0),
MATCH(P$1,'2018 commission structure'!$A$21:$I$21, 0)), 0)</f>
        <v>13485.9</v>
      </c>
      <c r="Q375" s="1">
        <f>IF($H375&gt;J375, MIN($H375-J375, K375-J375)*
INDEX( '2018 commission structure'!$A$21:$I$24,
MATCH($E375,'2018 commission structure'!$A$21:$A$24, 0),
MATCH(Q$1,'2018 commission structure'!$A$21:$I$21, 0)), 0)</f>
        <v>0</v>
      </c>
      <c r="R375" s="1">
        <f>IF($H375&gt;K375, MIN($H375-K375, L375-K375)*
INDEX( '2018 commission structure'!$A$21:$I$24,
MATCH($E375,'2018 commission structure'!$A$21:$A$24, 0),
MATCH(R$1,'2018 commission structure'!$A$21:$I$21, 0)), 0)</f>
        <v>0</v>
      </c>
      <c r="S375" s="1">
        <f>IF($H375&gt;L375, ($H375-L375)*
INDEX( '2018 commission structure'!$A$21:$I$24,
MATCH($E375,'2018 commission structure'!$A$21:$A$24, 0),
MATCH(S$1,'2018 commission structure'!$A$21:$I$21, 0)), 0)</f>
        <v>0</v>
      </c>
      <c r="T375" s="1">
        <f t="shared" si="55"/>
        <v>63485.9</v>
      </c>
      <c r="U375" s="1">
        <f t="shared" si="56"/>
        <v>102186.9</v>
      </c>
      <c r="V375" s="16">
        <f t="shared" si="57"/>
        <v>5.7728143235581078</v>
      </c>
      <c r="W375" s="1">
        <f>MIN(H375,I375)*INDEX('2018 commission structure'!$A$15:$J$18,MATCH(Calculations!$E600,'2018 commission structure'!$A$15:$A$18,0),MATCH(Calculations!W$1,'2018 commission structure'!$A$15:$J$15,0))</f>
        <v>75000</v>
      </c>
      <c r="X375" s="1">
        <f>IF($H375&gt;I375,MIN($H375-I375,J375-I375))*INDEX('2018 commission structure'!$A$15:$J$18,MATCH(Calculations!$E600,'2018 commission structure'!$A$15:$A$18,0),MATCH(Calculations!X$1,'2018 commission structure'!$A$15:$J$15,0))</f>
        <v>16183.08</v>
      </c>
      <c r="Y375" s="1">
        <f>IF($H375&gt;J375,MIN($H375-J375,K375-J375)*INDEX('2018 commission structure'!$A$15:$J$18,MATCH(Calculations!$E600,'2018 commission structure'!$A$15:$A$18,0),MATCH(Calculations!Y$1,'2018 commission structure'!$A$15:$J$15,0)),0)</f>
        <v>0</v>
      </c>
      <c r="Z375" s="1">
        <f>IF($H375&gt;K375,MIN($H375-K375,L375-K375)*INDEX('2018 commission structure'!$A$15:$J$18,MATCH(Calculations!$E600,'2018 commission structure'!$A$15:$A$18,0),MATCH(Calculations!Z$1,'2018 commission structure'!$A$15:$J$15,0)),0)</f>
        <v>0</v>
      </c>
      <c r="AA375" s="1">
        <f>IF($H375&gt;L375,($H375-L375)*INDEX('2018 commission structure'!$A$15:$J$18,MATCH(Calculations!$E600,'2018 commission structure'!$A$15:$A$18,0),MATCH(Calculations!AA$1,'2018 commission structure'!$A$15:$J$15,0)),0)</f>
        <v>0</v>
      </c>
      <c r="AB375" s="1">
        <f t="shared" si="58"/>
        <v>91183.08</v>
      </c>
      <c r="AC375" s="1">
        <f t="shared" si="59"/>
        <v>129884.08</v>
      </c>
    </row>
    <row r="376" spans="1:29" x14ac:dyDescent="0.3">
      <c r="A376" s="20">
        <v>5903124704</v>
      </c>
      <c r="B376" s="1" t="s">
        <v>836</v>
      </c>
      <c r="C376" s="1" t="s">
        <v>835</v>
      </c>
      <c r="D376" s="1" t="s">
        <v>22750</v>
      </c>
      <c r="E376" s="1" t="s">
        <v>3</v>
      </c>
      <c r="F376" s="1">
        <v>117483</v>
      </c>
      <c r="G376" s="2">
        <v>26</v>
      </c>
      <c r="H376" s="1">
        <f>SUMIF('deals_closed '!D:D,A376,'deals_closed '!C:C)</f>
        <v>885649</v>
      </c>
      <c r="I376" s="1">
        <f>VLOOKUP(E376,'2018 commission structure'!$A$21:$I$24,9,FALSE)</f>
        <v>750000</v>
      </c>
      <c r="J376" s="1">
        <f t="shared" si="50"/>
        <v>937500</v>
      </c>
      <c r="K376" s="1">
        <f t="shared" si="51"/>
        <v>1125000</v>
      </c>
      <c r="L376" s="1">
        <f t="shared" si="52"/>
        <v>1500000</v>
      </c>
      <c r="M376" s="16">
        <f t="shared" si="53"/>
        <v>1.1808653333333334</v>
      </c>
      <c r="N376" s="1" t="str">
        <f t="shared" si="54"/>
        <v>100-125%</v>
      </c>
      <c r="O376" s="1">
        <f>MIN($I376, $H376)*INDEX( '2018 commission structure'!$A$21:$I$24,
MATCH($E376,'2018 commission structure'!$A$21:$A$24,0),MATCH(O$1,'2018 commission structure'!$A$21:$I$21,0))</f>
        <v>112500</v>
      </c>
      <c r="P376" s="1">
        <f>IF($H376&gt;$I376, MIN($H376-$I376, J376-$I376)*
INDEX( '2018 commission structure'!$A$21:$I$24,
MATCH($E376,'2018 commission structure'!$A$21:$A$24, 0),
MATCH(P$1,'2018 commission structure'!$A$21:$I$21, 0)), 0)</f>
        <v>25773.31</v>
      </c>
      <c r="Q376" s="1">
        <f>IF($H376&gt;J376, MIN($H376-J376, K376-J376)*
INDEX( '2018 commission structure'!$A$21:$I$24,
MATCH($E376,'2018 commission structure'!$A$21:$A$24, 0),
MATCH(Q$1,'2018 commission structure'!$A$21:$I$21, 0)), 0)</f>
        <v>0</v>
      </c>
      <c r="R376" s="1">
        <f>IF($H376&gt;K376, MIN($H376-K376, L376-K376)*
INDEX( '2018 commission structure'!$A$21:$I$24,
MATCH($E376,'2018 commission structure'!$A$21:$A$24, 0),
MATCH(R$1,'2018 commission structure'!$A$21:$I$21, 0)), 0)</f>
        <v>0</v>
      </c>
      <c r="S376" s="1">
        <f>IF($H376&gt;L376, ($H376-L376)*
INDEX( '2018 commission structure'!$A$21:$I$24,
MATCH($E376,'2018 commission structure'!$A$21:$A$24, 0),
MATCH(S$1,'2018 commission structure'!$A$21:$I$21, 0)), 0)</f>
        <v>0</v>
      </c>
      <c r="T376" s="1">
        <f t="shared" si="55"/>
        <v>138273.31</v>
      </c>
      <c r="U376" s="1">
        <f t="shared" si="56"/>
        <v>255756.31</v>
      </c>
      <c r="V376" s="16">
        <f t="shared" si="57"/>
        <v>3.462862754002042</v>
      </c>
      <c r="W376" s="1">
        <f>MIN(H376,I376)*INDEX('2018 commission structure'!$A$15:$J$18,MATCH(Calculations!$E575,'2018 commission structure'!$A$15:$A$18,0),MATCH(Calculations!W$1,'2018 commission structure'!$A$15:$J$15,0))</f>
        <v>90000</v>
      </c>
      <c r="X376" s="1">
        <f>IF($H376&gt;I376,MIN($H376-I376,J376-I376))*INDEX('2018 commission structure'!$A$15:$J$18,MATCH(Calculations!$E575,'2018 commission structure'!$A$15:$A$18,0),MATCH(Calculations!X$1,'2018 commission structure'!$A$15:$J$15,0))</f>
        <v>23060.33</v>
      </c>
      <c r="Y376" s="1">
        <f>IF($H376&gt;J376,MIN($H376-J376,K376-J376)*INDEX('2018 commission structure'!$A$15:$J$18,MATCH(Calculations!$E575,'2018 commission structure'!$A$15:$A$18,0),MATCH(Calculations!Y$1,'2018 commission structure'!$A$15:$J$15,0)),0)</f>
        <v>0</v>
      </c>
      <c r="Z376" s="1">
        <f>IF($H376&gt;K376,MIN($H376-K376,L376-K376)*INDEX('2018 commission structure'!$A$15:$J$18,MATCH(Calculations!$E575,'2018 commission structure'!$A$15:$A$18,0),MATCH(Calculations!Z$1,'2018 commission structure'!$A$15:$J$15,0)),0)</f>
        <v>0</v>
      </c>
      <c r="AA376" s="1">
        <f>IF($H376&gt;L376,($H376-L376)*INDEX('2018 commission structure'!$A$15:$J$18,MATCH(Calculations!$E575,'2018 commission structure'!$A$15:$A$18,0),MATCH(Calculations!AA$1,'2018 commission structure'!$A$15:$J$15,0)),0)</f>
        <v>0</v>
      </c>
      <c r="AB376" s="1">
        <f t="shared" si="58"/>
        <v>113060.33</v>
      </c>
      <c r="AC376" s="1">
        <f t="shared" si="59"/>
        <v>230543.33000000002</v>
      </c>
    </row>
    <row r="377" spans="1:29" x14ac:dyDescent="0.3">
      <c r="A377" s="20">
        <v>7033916019</v>
      </c>
      <c r="B377" s="1" t="s">
        <v>1800</v>
      </c>
      <c r="C377" s="1" t="s">
        <v>1799</v>
      </c>
      <c r="D377" s="1" t="s">
        <v>22640</v>
      </c>
      <c r="E377" s="1" t="s">
        <v>0</v>
      </c>
      <c r="F377" s="1">
        <v>57801</v>
      </c>
      <c r="G377" s="2">
        <v>9</v>
      </c>
      <c r="H377" s="1">
        <f>SUMIF('deals_closed '!D:D,A377,'deals_closed '!C:C)</f>
        <v>277209</v>
      </c>
      <c r="I377" s="1">
        <f>VLOOKUP(E377,'2018 commission structure'!$A$21:$I$24,9,FALSE)</f>
        <v>600000</v>
      </c>
      <c r="J377" s="1">
        <f t="shared" si="50"/>
        <v>750000</v>
      </c>
      <c r="K377" s="1">
        <f t="shared" si="51"/>
        <v>900000</v>
      </c>
      <c r="L377" s="1">
        <f t="shared" si="52"/>
        <v>1200000</v>
      </c>
      <c r="M377" s="16">
        <f t="shared" si="53"/>
        <v>0.46201500000000001</v>
      </c>
      <c r="N377" s="1" t="str">
        <f t="shared" si="54"/>
        <v>0-100%</v>
      </c>
      <c r="O377" s="1">
        <f>MIN($I377, $H377)*INDEX( '2018 commission structure'!$A$21:$I$24,
MATCH($E377,'2018 commission structure'!$A$21:$A$24,0),MATCH(O$1,'2018 commission structure'!$A$21:$I$21,0))</f>
        <v>36037.17</v>
      </c>
      <c r="P377" s="1">
        <f>IF($H377&gt;$I377, MIN($H377-$I377, J377-$I377)*
INDEX( '2018 commission structure'!$A$21:$I$24,
MATCH($E377,'2018 commission structure'!$A$21:$A$24, 0),
MATCH(P$1,'2018 commission structure'!$A$21:$I$21, 0)), 0)</f>
        <v>0</v>
      </c>
      <c r="Q377" s="1">
        <f>IF($H377&gt;J377, MIN($H377-J377, K377-J377)*
INDEX( '2018 commission structure'!$A$21:$I$24,
MATCH($E377,'2018 commission structure'!$A$21:$A$24, 0),
MATCH(Q$1,'2018 commission structure'!$A$21:$I$21, 0)), 0)</f>
        <v>0</v>
      </c>
      <c r="R377" s="1">
        <f>IF($H377&gt;K377, MIN($H377-K377, L377-K377)*
INDEX( '2018 commission structure'!$A$21:$I$24,
MATCH($E377,'2018 commission structure'!$A$21:$A$24, 0),
MATCH(R$1,'2018 commission structure'!$A$21:$I$21, 0)), 0)</f>
        <v>0</v>
      </c>
      <c r="S377" s="1">
        <f>IF($H377&gt;L377, ($H377-L377)*
INDEX( '2018 commission structure'!$A$21:$I$24,
MATCH($E377,'2018 commission structure'!$A$21:$A$24, 0),
MATCH(S$1,'2018 commission structure'!$A$21:$I$21, 0)), 0)</f>
        <v>0</v>
      </c>
      <c r="T377" s="1">
        <f t="shared" si="55"/>
        <v>36037.17</v>
      </c>
      <c r="U377" s="1">
        <f t="shared" si="56"/>
        <v>93838.17</v>
      </c>
      <c r="V377" s="16">
        <f t="shared" si="57"/>
        <v>2.9541177113748063</v>
      </c>
      <c r="W377" s="1">
        <f>MIN(H377,I377)*INDEX('2018 commission structure'!$A$15:$J$18,MATCH(Calculations!$E67,'2018 commission structure'!$A$15:$A$18,0),MATCH(Calculations!W$1,'2018 commission structure'!$A$15:$J$15,0))</f>
        <v>41581.35</v>
      </c>
      <c r="X377" s="1">
        <f>IF($H377&gt;I377,MIN($H377-I377,J377-I377))*INDEX('2018 commission structure'!$A$15:$J$18,MATCH(Calculations!$E67,'2018 commission structure'!$A$15:$A$18,0),MATCH(Calculations!X$1,'2018 commission structure'!$A$15:$J$15,0))</f>
        <v>0</v>
      </c>
      <c r="Y377" s="1">
        <f>IF($H377&gt;J377,MIN($H377-J377,K377-J377)*INDEX('2018 commission structure'!$A$15:$J$18,MATCH(Calculations!$E67,'2018 commission structure'!$A$15:$A$18,0),MATCH(Calculations!Y$1,'2018 commission structure'!$A$15:$J$15,0)),0)</f>
        <v>0</v>
      </c>
      <c r="Z377" s="1">
        <f>IF($H377&gt;K377,MIN($H377-K377,L377-K377)*INDEX('2018 commission structure'!$A$15:$J$18,MATCH(Calculations!$E67,'2018 commission structure'!$A$15:$A$18,0),MATCH(Calculations!Z$1,'2018 commission structure'!$A$15:$J$15,0)),0)</f>
        <v>0</v>
      </c>
      <c r="AA377" s="1">
        <f>IF($H377&gt;L377,($H377-L377)*INDEX('2018 commission structure'!$A$15:$J$18,MATCH(Calculations!$E67,'2018 commission structure'!$A$15:$A$18,0),MATCH(Calculations!AA$1,'2018 commission structure'!$A$15:$J$15,0)),0)</f>
        <v>0</v>
      </c>
      <c r="AB377" s="1">
        <f t="shared" si="58"/>
        <v>41581.35</v>
      </c>
      <c r="AC377" s="1">
        <f t="shared" si="59"/>
        <v>99382.35</v>
      </c>
    </row>
    <row r="378" spans="1:29" x14ac:dyDescent="0.3">
      <c r="A378" s="20">
        <v>8692509450</v>
      </c>
      <c r="B378" s="1" t="s">
        <v>1108</v>
      </c>
      <c r="C378" s="1" t="s">
        <v>1107</v>
      </c>
      <c r="D378" s="1" t="s">
        <v>23170</v>
      </c>
      <c r="E378" s="1" t="s">
        <v>12</v>
      </c>
      <c r="F378" s="1">
        <v>35506</v>
      </c>
      <c r="G378" s="2">
        <v>17</v>
      </c>
      <c r="H378" s="1">
        <f>SUMIF('deals_closed '!D:D,A378,'deals_closed '!C:C)</f>
        <v>590606</v>
      </c>
      <c r="I378" s="1">
        <f>VLOOKUP(E378,'2018 commission structure'!$A$21:$I$24,9,FALSE)</f>
        <v>500000</v>
      </c>
      <c r="J378" s="1">
        <f t="shared" si="50"/>
        <v>625000</v>
      </c>
      <c r="K378" s="1">
        <f t="shared" si="51"/>
        <v>750000</v>
      </c>
      <c r="L378" s="1">
        <f t="shared" si="52"/>
        <v>1000000</v>
      </c>
      <c r="M378" s="16">
        <f t="shared" si="53"/>
        <v>1.1812119999999999</v>
      </c>
      <c r="N378" s="1" t="str">
        <f t="shared" si="54"/>
        <v>100-125%</v>
      </c>
      <c r="O378" s="1">
        <f>MIN($I378, $H378)*INDEX( '2018 commission structure'!$A$21:$I$24,
MATCH($E378,'2018 commission structure'!$A$21:$A$24,0),MATCH(O$1,'2018 commission structure'!$A$21:$I$21,0))</f>
        <v>50000</v>
      </c>
      <c r="P378" s="1">
        <f>IF($H378&gt;$I378, MIN($H378-$I378, J378-$I378)*
INDEX( '2018 commission structure'!$A$21:$I$24,
MATCH($E378,'2018 commission structure'!$A$21:$A$24, 0),
MATCH(P$1,'2018 commission structure'!$A$21:$I$21, 0)), 0)</f>
        <v>13590.9</v>
      </c>
      <c r="Q378" s="1">
        <f>IF($H378&gt;J378, MIN($H378-J378, K378-J378)*
INDEX( '2018 commission structure'!$A$21:$I$24,
MATCH($E378,'2018 commission structure'!$A$21:$A$24, 0),
MATCH(Q$1,'2018 commission structure'!$A$21:$I$21, 0)), 0)</f>
        <v>0</v>
      </c>
      <c r="R378" s="1">
        <f>IF($H378&gt;K378, MIN($H378-K378, L378-K378)*
INDEX( '2018 commission structure'!$A$21:$I$24,
MATCH($E378,'2018 commission structure'!$A$21:$A$24, 0),
MATCH(R$1,'2018 commission structure'!$A$21:$I$21, 0)), 0)</f>
        <v>0</v>
      </c>
      <c r="S378" s="1">
        <f>IF($H378&gt;L378, ($H378-L378)*
INDEX( '2018 commission structure'!$A$21:$I$24,
MATCH($E378,'2018 commission structure'!$A$21:$A$24, 0),
MATCH(S$1,'2018 commission structure'!$A$21:$I$21, 0)), 0)</f>
        <v>0</v>
      </c>
      <c r="T378" s="1">
        <f t="shared" si="55"/>
        <v>63590.9</v>
      </c>
      <c r="U378" s="1">
        <f t="shared" si="56"/>
        <v>99096.9</v>
      </c>
      <c r="V378" s="16">
        <f t="shared" si="57"/>
        <v>5.9598837097830515</v>
      </c>
      <c r="W378" s="1">
        <f>MIN(H378,I378)*INDEX('2018 commission structure'!$A$15:$J$18,MATCH(Calculations!$E434,'2018 commission structure'!$A$15:$A$18,0),MATCH(Calculations!W$1,'2018 commission structure'!$A$15:$J$15,0))</f>
        <v>60000</v>
      </c>
      <c r="X378" s="1">
        <f>IF($H378&gt;I378,MIN($H378-I378,J378-I378))*INDEX('2018 commission structure'!$A$15:$J$18,MATCH(Calculations!$E434,'2018 commission structure'!$A$15:$A$18,0),MATCH(Calculations!X$1,'2018 commission structure'!$A$15:$J$15,0))</f>
        <v>15403.02</v>
      </c>
      <c r="Y378" s="1">
        <f>IF($H378&gt;J378,MIN($H378-J378,K378-J378)*INDEX('2018 commission structure'!$A$15:$J$18,MATCH(Calculations!$E434,'2018 commission structure'!$A$15:$A$18,0),MATCH(Calculations!Y$1,'2018 commission structure'!$A$15:$J$15,0)),0)</f>
        <v>0</v>
      </c>
      <c r="Z378" s="1">
        <f>IF($H378&gt;K378,MIN($H378-K378,L378-K378)*INDEX('2018 commission structure'!$A$15:$J$18,MATCH(Calculations!$E434,'2018 commission structure'!$A$15:$A$18,0),MATCH(Calculations!Z$1,'2018 commission structure'!$A$15:$J$15,0)),0)</f>
        <v>0</v>
      </c>
      <c r="AA378" s="1">
        <f>IF($H378&gt;L378,($H378-L378)*INDEX('2018 commission structure'!$A$15:$J$18,MATCH(Calculations!$E434,'2018 commission structure'!$A$15:$A$18,0),MATCH(Calculations!AA$1,'2018 commission structure'!$A$15:$J$15,0)),0)</f>
        <v>0</v>
      </c>
      <c r="AB378" s="1">
        <f t="shared" si="58"/>
        <v>75403.02</v>
      </c>
      <c r="AC378" s="1">
        <f t="shared" si="59"/>
        <v>110909.02</v>
      </c>
    </row>
    <row r="379" spans="1:29" x14ac:dyDescent="0.3">
      <c r="A379" s="20">
        <v>806065796</v>
      </c>
      <c r="B379" s="1" t="s">
        <v>967</v>
      </c>
      <c r="C379" s="1" t="s">
        <v>966</v>
      </c>
      <c r="D379" s="1" t="s">
        <v>23256</v>
      </c>
      <c r="E379" s="1" t="s">
        <v>3</v>
      </c>
      <c r="F379" s="1">
        <v>109896</v>
      </c>
      <c r="G379" s="2">
        <v>17</v>
      </c>
      <c r="H379" s="1">
        <f>SUMIF('deals_closed '!D:D,A379,'deals_closed '!C:C)</f>
        <v>619591</v>
      </c>
      <c r="I379" s="1">
        <f>VLOOKUP(E379,'2018 commission structure'!$A$21:$I$24,9,FALSE)</f>
        <v>750000</v>
      </c>
      <c r="J379" s="1">
        <f t="shared" si="50"/>
        <v>937500</v>
      </c>
      <c r="K379" s="1">
        <f t="shared" si="51"/>
        <v>1125000</v>
      </c>
      <c r="L379" s="1">
        <f t="shared" si="52"/>
        <v>1500000</v>
      </c>
      <c r="M379" s="16">
        <f t="shared" si="53"/>
        <v>0.82612133333333337</v>
      </c>
      <c r="N379" s="1" t="str">
        <f t="shared" si="54"/>
        <v>0-100%</v>
      </c>
      <c r="O379" s="1">
        <f>MIN($I379, $H379)*INDEX( '2018 commission structure'!$A$21:$I$24,
MATCH($E379,'2018 commission structure'!$A$21:$A$24,0),MATCH(O$1,'2018 commission structure'!$A$21:$I$21,0))</f>
        <v>92938.65</v>
      </c>
      <c r="P379" s="1">
        <f>IF($H379&gt;$I379, MIN($H379-$I379, J379-$I379)*
INDEX( '2018 commission structure'!$A$21:$I$24,
MATCH($E379,'2018 commission structure'!$A$21:$A$24, 0),
MATCH(P$1,'2018 commission structure'!$A$21:$I$21, 0)), 0)</f>
        <v>0</v>
      </c>
      <c r="Q379" s="1">
        <f>IF($H379&gt;J379, MIN($H379-J379, K379-J379)*
INDEX( '2018 commission structure'!$A$21:$I$24,
MATCH($E379,'2018 commission structure'!$A$21:$A$24, 0),
MATCH(Q$1,'2018 commission structure'!$A$21:$I$21, 0)), 0)</f>
        <v>0</v>
      </c>
      <c r="R379" s="1">
        <f>IF($H379&gt;K379, MIN($H379-K379, L379-K379)*
INDEX( '2018 commission structure'!$A$21:$I$24,
MATCH($E379,'2018 commission structure'!$A$21:$A$24, 0),
MATCH(R$1,'2018 commission structure'!$A$21:$I$21, 0)), 0)</f>
        <v>0</v>
      </c>
      <c r="S379" s="1">
        <f>IF($H379&gt;L379, ($H379-L379)*
INDEX( '2018 commission structure'!$A$21:$I$24,
MATCH($E379,'2018 commission structure'!$A$21:$A$24, 0),
MATCH(S$1,'2018 commission structure'!$A$21:$I$21, 0)), 0)</f>
        <v>0</v>
      </c>
      <c r="T379" s="1">
        <f t="shared" si="55"/>
        <v>92938.65</v>
      </c>
      <c r="U379" s="1">
        <f t="shared" si="56"/>
        <v>202834.65</v>
      </c>
      <c r="V379" s="16">
        <f t="shared" si="57"/>
        <v>3.0546605326062388</v>
      </c>
      <c r="W379" s="1">
        <f>MIN(H379,I379)*INDEX('2018 commission structure'!$A$15:$J$18,MATCH(Calculations!$E508,'2018 commission structure'!$A$15:$A$18,0),MATCH(Calculations!W$1,'2018 commission structure'!$A$15:$J$15,0))</f>
        <v>74350.92</v>
      </c>
      <c r="X379" s="1">
        <f>IF($H379&gt;I379,MIN($H379-I379,J379-I379))*INDEX('2018 commission structure'!$A$15:$J$18,MATCH(Calculations!$E508,'2018 commission structure'!$A$15:$A$18,0),MATCH(Calculations!X$1,'2018 commission structure'!$A$15:$J$15,0))</f>
        <v>0</v>
      </c>
      <c r="Y379" s="1">
        <f>IF($H379&gt;J379,MIN($H379-J379,K379-J379)*INDEX('2018 commission structure'!$A$15:$J$18,MATCH(Calculations!$E508,'2018 commission structure'!$A$15:$A$18,0),MATCH(Calculations!Y$1,'2018 commission structure'!$A$15:$J$15,0)),0)</f>
        <v>0</v>
      </c>
      <c r="Z379" s="1">
        <f>IF($H379&gt;K379,MIN($H379-K379,L379-K379)*INDEX('2018 commission structure'!$A$15:$J$18,MATCH(Calculations!$E508,'2018 commission structure'!$A$15:$A$18,0),MATCH(Calculations!Z$1,'2018 commission structure'!$A$15:$J$15,0)),0)</f>
        <v>0</v>
      </c>
      <c r="AA379" s="1">
        <f>IF($H379&gt;L379,($H379-L379)*INDEX('2018 commission structure'!$A$15:$J$18,MATCH(Calculations!$E508,'2018 commission structure'!$A$15:$A$18,0),MATCH(Calculations!AA$1,'2018 commission structure'!$A$15:$J$15,0)),0)</f>
        <v>0</v>
      </c>
      <c r="AB379" s="1">
        <f t="shared" si="58"/>
        <v>74350.92</v>
      </c>
      <c r="AC379" s="1">
        <f t="shared" si="59"/>
        <v>184246.91999999998</v>
      </c>
    </row>
    <row r="380" spans="1:29" x14ac:dyDescent="0.3">
      <c r="A380" s="20">
        <v>6276010022</v>
      </c>
      <c r="B380" s="1" t="s">
        <v>1457</v>
      </c>
      <c r="C380" s="1" t="s">
        <v>1456</v>
      </c>
      <c r="D380" s="1" t="s">
        <v>22503</v>
      </c>
      <c r="E380" s="1" t="s">
        <v>12</v>
      </c>
      <c r="F380" s="1">
        <v>58074</v>
      </c>
      <c r="G380" s="2">
        <v>14</v>
      </c>
      <c r="H380" s="1">
        <f>SUMIF('deals_closed '!D:D,A380,'deals_closed '!C:C)</f>
        <v>592368</v>
      </c>
      <c r="I380" s="1">
        <f>VLOOKUP(E380,'2018 commission structure'!$A$21:$I$24,9,FALSE)</f>
        <v>500000</v>
      </c>
      <c r="J380" s="1">
        <f t="shared" si="50"/>
        <v>625000</v>
      </c>
      <c r="K380" s="1">
        <f t="shared" si="51"/>
        <v>750000</v>
      </c>
      <c r="L380" s="1">
        <f t="shared" si="52"/>
        <v>1000000</v>
      </c>
      <c r="M380" s="16">
        <f t="shared" si="53"/>
        <v>1.184736</v>
      </c>
      <c r="N380" s="1" t="str">
        <f t="shared" si="54"/>
        <v>100-125%</v>
      </c>
      <c r="O380" s="1">
        <f>MIN($I380, $H380)*INDEX( '2018 commission structure'!$A$21:$I$24,
MATCH($E380,'2018 commission structure'!$A$21:$A$24,0),MATCH(O$1,'2018 commission structure'!$A$21:$I$21,0))</f>
        <v>50000</v>
      </c>
      <c r="P380" s="1">
        <f>IF($H380&gt;$I380, MIN($H380-$I380, J380-$I380)*
INDEX( '2018 commission structure'!$A$21:$I$24,
MATCH($E380,'2018 commission structure'!$A$21:$A$24, 0),
MATCH(P$1,'2018 commission structure'!$A$21:$I$21, 0)), 0)</f>
        <v>13855.199999999999</v>
      </c>
      <c r="Q380" s="1">
        <f>IF($H380&gt;J380, MIN($H380-J380, K380-J380)*
INDEX( '2018 commission structure'!$A$21:$I$24,
MATCH($E380,'2018 commission structure'!$A$21:$A$24, 0),
MATCH(Q$1,'2018 commission structure'!$A$21:$I$21, 0)), 0)</f>
        <v>0</v>
      </c>
      <c r="R380" s="1">
        <f>IF($H380&gt;K380, MIN($H380-K380, L380-K380)*
INDEX( '2018 commission structure'!$A$21:$I$24,
MATCH($E380,'2018 commission structure'!$A$21:$A$24, 0),
MATCH(R$1,'2018 commission structure'!$A$21:$I$21, 0)), 0)</f>
        <v>0</v>
      </c>
      <c r="S380" s="1">
        <f>IF($H380&gt;L380, ($H380-L380)*
INDEX( '2018 commission structure'!$A$21:$I$24,
MATCH($E380,'2018 commission structure'!$A$21:$A$24, 0),
MATCH(S$1,'2018 commission structure'!$A$21:$I$21, 0)), 0)</f>
        <v>0</v>
      </c>
      <c r="T380" s="1">
        <f t="shared" si="55"/>
        <v>63855.199999999997</v>
      </c>
      <c r="U380" s="1">
        <f t="shared" si="56"/>
        <v>121929.2</v>
      </c>
      <c r="V380" s="16">
        <f t="shared" si="57"/>
        <v>4.8582948137115638</v>
      </c>
      <c r="W380" s="1">
        <f>MIN(H380,I380)*INDEX('2018 commission structure'!$A$15:$J$18,MATCH(Calculations!$E251,'2018 commission structure'!$A$15:$A$18,0),MATCH(Calculations!W$1,'2018 commission structure'!$A$15:$J$15,0))</f>
        <v>75000</v>
      </c>
      <c r="X380" s="1">
        <f>IF($H380&gt;I380,MIN($H380-I380,J380-I380))*INDEX('2018 commission structure'!$A$15:$J$18,MATCH(Calculations!$E251,'2018 commission structure'!$A$15:$A$18,0),MATCH(Calculations!X$1,'2018 commission structure'!$A$15:$J$15,0))</f>
        <v>16626.239999999998</v>
      </c>
      <c r="Y380" s="1">
        <f>IF($H380&gt;J380,MIN($H380-J380,K380-J380)*INDEX('2018 commission structure'!$A$15:$J$18,MATCH(Calculations!$E251,'2018 commission structure'!$A$15:$A$18,0),MATCH(Calculations!Y$1,'2018 commission structure'!$A$15:$J$15,0)),0)</f>
        <v>0</v>
      </c>
      <c r="Z380" s="1">
        <f>IF($H380&gt;K380,MIN($H380-K380,L380-K380)*INDEX('2018 commission structure'!$A$15:$J$18,MATCH(Calculations!$E251,'2018 commission structure'!$A$15:$A$18,0),MATCH(Calculations!Z$1,'2018 commission structure'!$A$15:$J$15,0)),0)</f>
        <v>0</v>
      </c>
      <c r="AA380" s="1">
        <f>IF($H380&gt;L380,($H380-L380)*INDEX('2018 commission structure'!$A$15:$J$18,MATCH(Calculations!$E251,'2018 commission structure'!$A$15:$A$18,0),MATCH(Calculations!AA$1,'2018 commission structure'!$A$15:$J$15,0)),0)</f>
        <v>0</v>
      </c>
      <c r="AB380" s="1">
        <f t="shared" si="58"/>
        <v>91626.239999999991</v>
      </c>
      <c r="AC380" s="1">
        <f t="shared" si="59"/>
        <v>149700.24</v>
      </c>
    </row>
    <row r="381" spans="1:29" x14ac:dyDescent="0.3">
      <c r="A381" s="20">
        <v>6109997811</v>
      </c>
      <c r="B381" s="1" t="s">
        <v>1356</v>
      </c>
      <c r="C381" s="1" t="s">
        <v>1355</v>
      </c>
      <c r="D381" s="1" t="s">
        <v>22731</v>
      </c>
      <c r="E381" s="1" t="s">
        <v>0</v>
      </c>
      <c r="F381" s="1">
        <v>71286</v>
      </c>
      <c r="G381" s="2">
        <v>25</v>
      </c>
      <c r="H381" s="1">
        <f>SUMIF('deals_closed '!D:D,A381,'deals_closed '!C:C)</f>
        <v>711521</v>
      </c>
      <c r="I381" s="1">
        <f>VLOOKUP(E381,'2018 commission structure'!$A$21:$I$24,9,FALSE)</f>
        <v>600000</v>
      </c>
      <c r="J381" s="1">
        <f t="shared" si="50"/>
        <v>750000</v>
      </c>
      <c r="K381" s="1">
        <f t="shared" si="51"/>
        <v>900000</v>
      </c>
      <c r="L381" s="1">
        <f t="shared" si="52"/>
        <v>1200000</v>
      </c>
      <c r="M381" s="16">
        <f t="shared" si="53"/>
        <v>1.1858683333333333</v>
      </c>
      <c r="N381" s="1" t="str">
        <f t="shared" si="54"/>
        <v>100-125%</v>
      </c>
      <c r="O381" s="1">
        <f>MIN($I381, $H381)*INDEX( '2018 commission structure'!$A$21:$I$24,
MATCH($E381,'2018 commission structure'!$A$21:$A$24,0),MATCH(O$1,'2018 commission structure'!$A$21:$I$21,0))</f>
        <v>78000</v>
      </c>
      <c r="P381" s="1">
        <f>IF($H381&gt;$I381, MIN($H381-$I381, J381-$I381)*
INDEX( '2018 commission structure'!$A$21:$I$24,
MATCH($E381,'2018 commission structure'!$A$21:$A$24, 0),
MATCH(P$1,'2018 commission structure'!$A$21:$I$21, 0)), 0)</f>
        <v>18958.57</v>
      </c>
      <c r="Q381" s="1">
        <f>IF($H381&gt;J381, MIN($H381-J381, K381-J381)*
INDEX( '2018 commission structure'!$A$21:$I$24,
MATCH($E381,'2018 commission structure'!$A$21:$A$24, 0),
MATCH(Q$1,'2018 commission structure'!$A$21:$I$21, 0)), 0)</f>
        <v>0</v>
      </c>
      <c r="R381" s="1">
        <f>IF($H381&gt;K381, MIN($H381-K381, L381-K381)*
INDEX( '2018 commission structure'!$A$21:$I$24,
MATCH($E381,'2018 commission structure'!$A$21:$A$24, 0),
MATCH(R$1,'2018 commission structure'!$A$21:$I$21, 0)), 0)</f>
        <v>0</v>
      </c>
      <c r="S381" s="1">
        <f>IF($H381&gt;L381, ($H381-L381)*
INDEX( '2018 commission structure'!$A$21:$I$24,
MATCH($E381,'2018 commission structure'!$A$21:$A$24, 0),
MATCH(S$1,'2018 commission structure'!$A$21:$I$21, 0)), 0)</f>
        <v>0</v>
      </c>
      <c r="T381" s="1">
        <f t="shared" si="55"/>
        <v>96958.57</v>
      </c>
      <c r="U381" s="1">
        <f t="shared" si="56"/>
        <v>168244.57</v>
      </c>
      <c r="V381" s="16">
        <f t="shared" si="57"/>
        <v>4.2290874528669775</v>
      </c>
      <c r="W381" s="1">
        <f>MIN(H381,I381)*INDEX('2018 commission structure'!$A$15:$J$18,MATCH(Calculations!$E304,'2018 commission structure'!$A$15:$A$18,0),MATCH(Calculations!W$1,'2018 commission structure'!$A$15:$J$15,0))</f>
        <v>72000</v>
      </c>
      <c r="X381" s="1">
        <f>IF($H381&gt;I381,MIN($H381-I381,J381-I381))*INDEX('2018 commission structure'!$A$15:$J$18,MATCH(Calculations!$E304,'2018 commission structure'!$A$15:$A$18,0),MATCH(Calculations!X$1,'2018 commission structure'!$A$15:$J$15,0))</f>
        <v>18958.57</v>
      </c>
      <c r="Y381" s="1">
        <f>IF($H381&gt;J381,MIN($H381-J381,K381-J381)*INDEX('2018 commission structure'!$A$15:$J$18,MATCH(Calculations!$E304,'2018 commission structure'!$A$15:$A$18,0),MATCH(Calculations!Y$1,'2018 commission structure'!$A$15:$J$15,0)),0)</f>
        <v>0</v>
      </c>
      <c r="Z381" s="1">
        <f>IF($H381&gt;K381,MIN($H381-K381,L381-K381)*INDEX('2018 commission structure'!$A$15:$J$18,MATCH(Calculations!$E304,'2018 commission structure'!$A$15:$A$18,0),MATCH(Calculations!Z$1,'2018 commission structure'!$A$15:$J$15,0)),0)</f>
        <v>0</v>
      </c>
      <c r="AA381" s="1">
        <f>IF($H381&gt;L381,($H381-L381)*INDEX('2018 commission structure'!$A$15:$J$18,MATCH(Calculations!$E304,'2018 commission structure'!$A$15:$A$18,0),MATCH(Calculations!AA$1,'2018 commission structure'!$A$15:$J$15,0)),0)</f>
        <v>0</v>
      </c>
      <c r="AB381" s="1">
        <f t="shared" si="58"/>
        <v>90958.57</v>
      </c>
      <c r="AC381" s="1">
        <f t="shared" si="59"/>
        <v>162244.57</v>
      </c>
    </row>
    <row r="382" spans="1:29" x14ac:dyDescent="0.3">
      <c r="A382" s="20">
        <v>453763030</v>
      </c>
      <c r="B382" s="1" t="s">
        <v>950</v>
      </c>
      <c r="C382" s="1" t="s">
        <v>949</v>
      </c>
      <c r="D382" s="1" t="s">
        <v>23289</v>
      </c>
      <c r="E382" s="1" t="s">
        <v>0</v>
      </c>
      <c r="F382" s="1">
        <v>65782</v>
      </c>
      <c r="G382" s="2">
        <v>22</v>
      </c>
      <c r="H382" s="1">
        <f>SUMIF('deals_closed '!D:D,A382,'deals_closed '!C:C)</f>
        <v>711633</v>
      </c>
      <c r="I382" s="1">
        <f>VLOOKUP(E382,'2018 commission structure'!$A$21:$I$24,9,FALSE)</f>
        <v>600000</v>
      </c>
      <c r="J382" s="1">
        <f t="shared" si="50"/>
        <v>750000</v>
      </c>
      <c r="K382" s="1">
        <f t="shared" si="51"/>
        <v>900000</v>
      </c>
      <c r="L382" s="1">
        <f t="shared" si="52"/>
        <v>1200000</v>
      </c>
      <c r="M382" s="16">
        <f t="shared" si="53"/>
        <v>1.1860550000000001</v>
      </c>
      <c r="N382" s="1" t="str">
        <f t="shared" si="54"/>
        <v>100-125%</v>
      </c>
      <c r="O382" s="1">
        <f>MIN($I382, $H382)*INDEX( '2018 commission structure'!$A$21:$I$24,
MATCH($E382,'2018 commission structure'!$A$21:$A$24,0),MATCH(O$1,'2018 commission structure'!$A$21:$I$21,0))</f>
        <v>78000</v>
      </c>
      <c r="P382" s="1">
        <f>IF($H382&gt;$I382, MIN($H382-$I382, J382-$I382)*
INDEX( '2018 commission structure'!$A$21:$I$24,
MATCH($E382,'2018 commission structure'!$A$21:$A$24, 0),
MATCH(P$1,'2018 commission structure'!$A$21:$I$21, 0)), 0)</f>
        <v>18977.61</v>
      </c>
      <c r="Q382" s="1">
        <f>IF($H382&gt;J382, MIN($H382-J382, K382-J382)*
INDEX( '2018 commission structure'!$A$21:$I$24,
MATCH($E382,'2018 commission structure'!$A$21:$A$24, 0),
MATCH(Q$1,'2018 commission structure'!$A$21:$I$21, 0)), 0)</f>
        <v>0</v>
      </c>
      <c r="R382" s="1">
        <f>IF($H382&gt;K382, MIN($H382-K382, L382-K382)*
INDEX( '2018 commission structure'!$A$21:$I$24,
MATCH($E382,'2018 commission structure'!$A$21:$A$24, 0),
MATCH(R$1,'2018 commission structure'!$A$21:$I$21, 0)), 0)</f>
        <v>0</v>
      </c>
      <c r="S382" s="1">
        <f>IF($H382&gt;L382, ($H382-L382)*
INDEX( '2018 commission structure'!$A$21:$I$24,
MATCH($E382,'2018 commission structure'!$A$21:$A$24, 0),
MATCH(S$1,'2018 commission structure'!$A$21:$I$21, 0)), 0)</f>
        <v>0</v>
      </c>
      <c r="T382" s="1">
        <f t="shared" si="55"/>
        <v>96977.61</v>
      </c>
      <c r="U382" s="1">
        <f t="shared" si="56"/>
        <v>162759.60999999999</v>
      </c>
      <c r="V382" s="16">
        <f t="shared" si="57"/>
        <v>4.3722948217927042</v>
      </c>
      <c r="W382" s="1">
        <f>MIN(H382,I382)*INDEX('2018 commission structure'!$A$15:$J$18,MATCH(Calculations!$E517,'2018 commission structure'!$A$15:$A$18,0),MATCH(Calculations!W$1,'2018 commission structure'!$A$15:$J$15,0))</f>
        <v>72000</v>
      </c>
      <c r="X382" s="1">
        <f>IF($H382&gt;I382,MIN($H382-I382,J382-I382))*INDEX('2018 commission structure'!$A$15:$J$18,MATCH(Calculations!$E517,'2018 commission structure'!$A$15:$A$18,0),MATCH(Calculations!X$1,'2018 commission structure'!$A$15:$J$15,0))</f>
        <v>18977.61</v>
      </c>
      <c r="Y382" s="1">
        <f>IF($H382&gt;J382,MIN($H382-J382,K382-J382)*INDEX('2018 commission structure'!$A$15:$J$18,MATCH(Calculations!$E517,'2018 commission structure'!$A$15:$A$18,0),MATCH(Calculations!Y$1,'2018 commission structure'!$A$15:$J$15,0)),0)</f>
        <v>0</v>
      </c>
      <c r="Z382" s="1">
        <f>IF($H382&gt;K382,MIN($H382-K382,L382-K382)*INDEX('2018 commission structure'!$A$15:$J$18,MATCH(Calculations!$E517,'2018 commission structure'!$A$15:$A$18,0),MATCH(Calculations!Z$1,'2018 commission structure'!$A$15:$J$15,0)),0)</f>
        <v>0</v>
      </c>
      <c r="AA382" s="1">
        <f>IF($H382&gt;L382,($H382-L382)*INDEX('2018 commission structure'!$A$15:$J$18,MATCH(Calculations!$E517,'2018 commission structure'!$A$15:$A$18,0),MATCH(Calculations!AA$1,'2018 commission structure'!$A$15:$J$15,0)),0)</f>
        <v>0</v>
      </c>
      <c r="AB382" s="1">
        <f t="shared" si="58"/>
        <v>90977.61</v>
      </c>
      <c r="AC382" s="1">
        <f t="shared" si="59"/>
        <v>156759.60999999999</v>
      </c>
    </row>
    <row r="383" spans="1:29" x14ac:dyDescent="0.3">
      <c r="A383" s="20">
        <v>701563818</v>
      </c>
      <c r="B383" s="1" t="s">
        <v>120</v>
      </c>
      <c r="C383" s="1" t="s">
        <v>119</v>
      </c>
      <c r="D383" s="1" t="s">
        <v>23265</v>
      </c>
      <c r="E383" s="1" t="s">
        <v>3</v>
      </c>
      <c r="F383" s="1">
        <v>99084</v>
      </c>
      <c r="G383" s="2">
        <v>25</v>
      </c>
      <c r="H383" s="1">
        <f>SUMIF('deals_closed '!D:D,A383,'deals_closed '!C:C)</f>
        <v>890240</v>
      </c>
      <c r="I383" s="1">
        <f>VLOOKUP(E383,'2018 commission structure'!$A$21:$I$24,9,FALSE)</f>
        <v>750000</v>
      </c>
      <c r="J383" s="1">
        <f t="shared" si="50"/>
        <v>937500</v>
      </c>
      <c r="K383" s="1">
        <f t="shared" si="51"/>
        <v>1125000</v>
      </c>
      <c r="L383" s="1">
        <f t="shared" si="52"/>
        <v>1500000</v>
      </c>
      <c r="M383" s="16">
        <f t="shared" si="53"/>
        <v>1.1869866666666666</v>
      </c>
      <c r="N383" s="1" t="str">
        <f t="shared" si="54"/>
        <v>100-125%</v>
      </c>
      <c r="O383" s="1">
        <f>MIN($I383, $H383)*INDEX( '2018 commission structure'!$A$21:$I$24,
MATCH($E383,'2018 commission structure'!$A$21:$A$24,0),MATCH(O$1,'2018 commission structure'!$A$21:$I$21,0))</f>
        <v>112500</v>
      </c>
      <c r="P383" s="1">
        <f>IF($H383&gt;$I383, MIN($H383-$I383, J383-$I383)*
INDEX( '2018 commission structure'!$A$21:$I$24,
MATCH($E383,'2018 commission structure'!$A$21:$A$24, 0),
MATCH(P$1,'2018 commission structure'!$A$21:$I$21, 0)), 0)</f>
        <v>26645.599999999999</v>
      </c>
      <c r="Q383" s="1">
        <f>IF($H383&gt;J383, MIN($H383-J383, K383-J383)*
INDEX( '2018 commission structure'!$A$21:$I$24,
MATCH($E383,'2018 commission structure'!$A$21:$A$24, 0),
MATCH(Q$1,'2018 commission structure'!$A$21:$I$21, 0)), 0)</f>
        <v>0</v>
      </c>
      <c r="R383" s="1">
        <f>IF($H383&gt;K383, MIN($H383-K383, L383-K383)*
INDEX( '2018 commission structure'!$A$21:$I$24,
MATCH($E383,'2018 commission structure'!$A$21:$A$24, 0),
MATCH(R$1,'2018 commission structure'!$A$21:$I$21, 0)), 0)</f>
        <v>0</v>
      </c>
      <c r="S383" s="1">
        <f>IF($H383&gt;L383, ($H383-L383)*
INDEX( '2018 commission structure'!$A$21:$I$24,
MATCH($E383,'2018 commission structure'!$A$21:$A$24, 0),
MATCH(S$1,'2018 commission structure'!$A$21:$I$21, 0)), 0)</f>
        <v>0</v>
      </c>
      <c r="T383" s="1">
        <f t="shared" si="55"/>
        <v>139145.60000000001</v>
      </c>
      <c r="U383" s="1">
        <f t="shared" si="56"/>
        <v>238229.6</v>
      </c>
      <c r="V383" s="16">
        <f t="shared" si="57"/>
        <v>3.7368991930473796</v>
      </c>
      <c r="W383" s="1">
        <f>MIN(H383,I383)*INDEX('2018 commission structure'!$A$15:$J$18,MATCH(Calculations!$E943,'2018 commission structure'!$A$15:$A$18,0),MATCH(Calculations!W$1,'2018 commission structure'!$A$15:$J$15,0))</f>
        <v>90000</v>
      </c>
      <c r="X383" s="1">
        <f>IF($H383&gt;I383,MIN($H383-I383,J383-I383))*INDEX('2018 commission structure'!$A$15:$J$18,MATCH(Calculations!$E943,'2018 commission structure'!$A$15:$A$18,0),MATCH(Calculations!X$1,'2018 commission structure'!$A$15:$J$15,0))</f>
        <v>23840.800000000003</v>
      </c>
      <c r="Y383" s="1">
        <f>IF($H383&gt;J383,MIN($H383-J383,K383-J383)*INDEX('2018 commission structure'!$A$15:$J$18,MATCH(Calculations!$E943,'2018 commission structure'!$A$15:$A$18,0),MATCH(Calculations!Y$1,'2018 commission structure'!$A$15:$J$15,0)),0)</f>
        <v>0</v>
      </c>
      <c r="Z383" s="1">
        <f>IF($H383&gt;K383,MIN($H383-K383,L383-K383)*INDEX('2018 commission structure'!$A$15:$J$18,MATCH(Calculations!$E943,'2018 commission structure'!$A$15:$A$18,0),MATCH(Calculations!Z$1,'2018 commission structure'!$A$15:$J$15,0)),0)</f>
        <v>0</v>
      </c>
      <c r="AA383" s="1">
        <f>IF($H383&gt;L383,($H383-L383)*INDEX('2018 commission structure'!$A$15:$J$18,MATCH(Calculations!$E943,'2018 commission structure'!$A$15:$A$18,0),MATCH(Calculations!AA$1,'2018 commission structure'!$A$15:$J$15,0)),0)</f>
        <v>0</v>
      </c>
      <c r="AB383" s="1">
        <f t="shared" si="58"/>
        <v>113840.8</v>
      </c>
      <c r="AC383" s="1">
        <f t="shared" si="59"/>
        <v>212924.79999999999</v>
      </c>
    </row>
    <row r="384" spans="1:29" x14ac:dyDescent="0.3">
      <c r="A384" s="20">
        <v>556704134</v>
      </c>
      <c r="B384" s="1" t="s">
        <v>212</v>
      </c>
      <c r="C384" s="1" t="s">
        <v>211</v>
      </c>
      <c r="D384" s="1" t="s">
        <v>23275</v>
      </c>
      <c r="E384" s="1" t="s">
        <v>0</v>
      </c>
      <c r="F384" s="1">
        <v>71238</v>
      </c>
      <c r="G384" s="2">
        <v>21</v>
      </c>
      <c r="H384" s="1">
        <f>SUMIF('deals_closed '!D:D,A384,'deals_closed '!C:C)</f>
        <v>713761</v>
      </c>
      <c r="I384" s="1">
        <f>VLOOKUP(E384,'2018 commission structure'!$A$21:$I$24,9,FALSE)</f>
        <v>600000</v>
      </c>
      <c r="J384" s="1">
        <f t="shared" si="50"/>
        <v>750000</v>
      </c>
      <c r="K384" s="1">
        <f t="shared" si="51"/>
        <v>900000</v>
      </c>
      <c r="L384" s="1">
        <f t="shared" si="52"/>
        <v>1200000</v>
      </c>
      <c r="M384" s="16">
        <f t="shared" si="53"/>
        <v>1.1896016666666667</v>
      </c>
      <c r="N384" s="1" t="str">
        <f t="shared" si="54"/>
        <v>100-125%</v>
      </c>
      <c r="O384" s="1">
        <f>MIN($I384, $H384)*INDEX( '2018 commission structure'!$A$21:$I$24,
MATCH($E384,'2018 commission structure'!$A$21:$A$24,0),MATCH(O$1,'2018 commission structure'!$A$21:$I$21,0))</f>
        <v>78000</v>
      </c>
      <c r="P384" s="1">
        <f>IF($H384&gt;$I384, MIN($H384-$I384, J384-$I384)*
INDEX( '2018 commission structure'!$A$21:$I$24,
MATCH($E384,'2018 commission structure'!$A$21:$A$24, 0),
MATCH(P$1,'2018 commission structure'!$A$21:$I$21, 0)), 0)</f>
        <v>19339.370000000003</v>
      </c>
      <c r="Q384" s="1">
        <f>IF($H384&gt;J384, MIN($H384-J384, K384-J384)*
INDEX( '2018 commission structure'!$A$21:$I$24,
MATCH($E384,'2018 commission structure'!$A$21:$A$24, 0),
MATCH(Q$1,'2018 commission structure'!$A$21:$I$21, 0)), 0)</f>
        <v>0</v>
      </c>
      <c r="R384" s="1">
        <f>IF($H384&gt;K384, MIN($H384-K384, L384-K384)*
INDEX( '2018 commission structure'!$A$21:$I$24,
MATCH($E384,'2018 commission structure'!$A$21:$A$24, 0),
MATCH(R$1,'2018 commission structure'!$A$21:$I$21, 0)), 0)</f>
        <v>0</v>
      </c>
      <c r="S384" s="1">
        <f>IF($H384&gt;L384, ($H384-L384)*
INDEX( '2018 commission structure'!$A$21:$I$24,
MATCH($E384,'2018 commission structure'!$A$21:$A$24, 0),
MATCH(S$1,'2018 commission structure'!$A$21:$I$21, 0)), 0)</f>
        <v>0</v>
      </c>
      <c r="T384" s="1">
        <f t="shared" si="55"/>
        <v>97339.37</v>
      </c>
      <c r="U384" s="1">
        <f t="shared" si="56"/>
        <v>168577.37</v>
      </c>
      <c r="V384" s="16">
        <f t="shared" si="57"/>
        <v>4.2340261922463256</v>
      </c>
      <c r="W384" s="1">
        <f>MIN(H384,I384)*INDEX('2018 commission structure'!$A$15:$J$18,MATCH(Calculations!$E896,'2018 commission structure'!$A$15:$A$18,0),MATCH(Calculations!W$1,'2018 commission structure'!$A$15:$J$15,0))</f>
        <v>72000</v>
      </c>
      <c r="X384" s="1">
        <f>IF($H384&gt;I384,MIN($H384-I384,J384-I384))*INDEX('2018 commission structure'!$A$15:$J$18,MATCH(Calculations!$E896,'2018 commission structure'!$A$15:$A$18,0),MATCH(Calculations!X$1,'2018 commission structure'!$A$15:$J$15,0))</f>
        <v>19339.370000000003</v>
      </c>
      <c r="Y384" s="1">
        <f>IF($H384&gt;J384,MIN($H384-J384,K384-J384)*INDEX('2018 commission structure'!$A$15:$J$18,MATCH(Calculations!$E896,'2018 commission structure'!$A$15:$A$18,0),MATCH(Calculations!Y$1,'2018 commission structure'!$A$15:$J$15,0)),0)</f>
        <v>0</v>
      </c>
      <c r="Z384" s="1">
        <f>IF($H384&gt;K384,MIN($H384-K384,L384-K384)*INDEX('2018 commission structure'!$A$15:$J$18,MATCH(Calculations!$E896,'2018 commission structure'!$A$15:$A$18,0),MATCH(Calculations!Z$1,'2018 commission structure'!$A$15:$J$15,0)),0)</f>
        <v>0</v>
      </c>
      <c r="AA384" s="1">
        <f>IF($H384&gt;L384,($H384-L384)*INDEX('2018 commission structure'!$A$15:$J$18,MATCH(Calculations!$E896,'2018 commission structure'!$A$15:$A$18,0),MATCH(Calculations!AA$1,'2018 commission structure'!$A$15:$J$15,0)),0)</f>
        <v>0</v>
      </c>
      <c r="AB384" s="1">
        <f t="shared" si="58"/>
        <v>91339.37</v>
      </c>
      <c r="AC384" s="1">
        <f t="shared" si="59"/>
        <v>162577.37</v>
      </c>
    </row>
    <row r="385" spans="1:29" x14ac:dyDescent="0.3">
      <c r="A385" s="20">
        <v>2677632772</v>
      </c>
      <c r="B385" s="1" t="s">
        <v>253</v>
      </c>
      <c r="C385" s="1" t="s">
        <v>1117</v>
      </c>
      <c r="D385" s="1" t="s">
        <v>22954</v>
      </c>
      <c r="E385" s="1" t="s">
        <v>12</v>
      </c>
      <c r="F385" s="1">
        <v>42673</v>
      </c>
      <c r="G385" s="2">
        <v>17</v>
      </c>
      <c r="H385" s="1">
        <f>SUMIF('deals_closed '!D:D,A385,'deals_closed '!C:C)</f>
        <v>594947</v>
      </c>
      <c r="I385" s="1">
        <f>VLOOKUP(E385,'2018 commission structure'!$A$21:$I$24,9,FALSE)</f>
        <v>500000</v>
      </c>
      <c r="J385" s="1">
        <f t="shared" si="50"/>
        <v>625000</v>
      </c>
      <c r="K385" s="1">
        <f t="shared" si="51"/>
        <v>750000</v>
      </c>
      <c r="L385" s="1">
        <f t="shared" si="52"/>
        <v>1000000</v>
      </c>
      <c r="M385" s="16">
        <f t="shared" si="53"/>
        <v>1.189894</v>
      </c>
      <c r="N385" s="1" t="str">
        <f t="shared" si="54"/>
        <v>100-125%</v>
      </c>
      <c r="O385" s="1">
        <f>MIN($I385, $H385)*INDEX( '2018 commission structure'!$A$21:$I$24,
MATCH($E385,'2018 commission structure'!$A$21:$A$24,0),MATCH(O$1,'2018 commission structure'!$A$21:$I$21,0))</f>
        <v>50000</v>
      </c>
      <c r="P385" s="1">
        <f>IF($H385&gt;$I385, MIN($H385-$I385, J385-$I385)*
INDEX( '2018 commission structure'!$A$21:$I$24,
MATCH($E385,'2018 commission structure'!$A$21:$A$24, 0),
MATCH(P$1,'2018 commission structure'!$A$21:$I$21, 0)), 0)</f>
        <v>14242.05</v>
      </c>
      <c r="Q385" s="1">
        <f>IF($H385&gt;J385, MIN($H385-J385, K385-J385)*
INDEX( '2018 commission structure'!$A$21:$I$24,
MATCH($E385,'2018 commission structure'!$A$21:$A$24, 0),
MATCH(Q$1,'2018 commission structure'!$A$21:$I$21, 0)), 0)</f>
        <v>0</v>
      </c>
      <c r="R385" s="1">
        <f>IF($H385&gt;K385, MIN($H385-K385, L385-K385)*
INDEX( '2018 commission structure'!$A$21:$I$24,
MATCH($E385,'2018 commission structure'!$A$21:$A$24, 0),
MATCH(R$1,'2018 commission structure'!$A$21:$I$21, 0)), 0)</f>
        <v>0</v>
      </c>
      <c r="S385" s="1">
        <f>IF($H385&gt;L385, ($H385-L385)*
INDEX( '2018 commission structure'!$A$21:$I$24,
MATCH($E385,'2018 commission structure'!$A$21:$A$24, 0),
MATCH(S$1,'2018 commission structure'!$A$21:$I$21, 0)), 0)</f>
        <v>0</v>
      </c>
      <c r="T385" s="1">
        <f t="shared" si="55"/>
        <v>64242.05</v>
      </c>
      <c r="U385" s="1">
        <f t="shared" si="56"/>
        <v>106915.05</v>
      </c>
      <c r="V385" s="16">
        <f t="shared" si="57"/>
        <v>5.5646702685917466</v>
      </c>
      <c r="W385" s="1">
        <f>MIN(H385,I385)*INDEX('2018 commission structure'!$A$15:$J$18,MATCH(Calculations!$E429,'2018 commission structure'!$A$15:$A$18,0),MATCH(Calculations!W$1,'2018 commission structure'!$A$15:$J$15,0))</f>
        <v>60000</v>
      </c>
      <c r="X385" s="1">
        <f>IF($H385&gt;I385,MIN($H385-I385,J385-I385))*INDEX('2018 commission structure'!$A$15:$J$18,MATCH(Calculations!$E429,'2018 commission structure'!$A$15:$A$18,0),MATCH(Calculations!X$1,'2018 commission structure'!$A$15:$J$15,0))</f>
        <v>16140.990000000002</v>
      </c>
      <c r="Y385" s="1">
        <f>IF($H385&gt;J385,MIN($H385-J385,K385-J385)*INDEX('2018 commission structure'!$A$15:$J$18,MATCH(Calculations!$E429,'2018 commission structure'!$A$15:$A$18,0),MATCH(Calculations!Y$1,'2018 commission structure'!$A$15:$J$15,0)),0)</f>
        <v>0</v>
      </c>
      <c r="Z385" s="1">
        <f>IF($H385&gt;K385,MIN($H385-K385,L385-K385)*INDEX('2018 commission structure'!$A$15:$J$18,MATCH(Calculations!$E429,'2018 commission structure'!$A$15:$A$18,0),MATCH(Calculations!Z$1,'2018 commission structure'!$A$15:$J$15,0)),0)</f>
        <v>0</v>
      </c>
      <c r="AA385" s="1">
        <f>IF($H385&gt;L385,($H385-L385)*INDEX('2018 commission structure'!$A$15:$J$18,MATCH(Calculations!$E429,'2018 commission structure'!$A$15:$A$18,0),MATCH(Calculations!AA$1,'2018 commission structure'!$A$15:$J$15,0)),0)</f>
        <v>0</v>
      </c>
      <c r="AB385" s="1">
        <f t="shared" si="58"/>
        <v>76140.990000000005</v>
      </c>
      <c r="AC385" s="1">
        <f t="shared" si="59"/>
        <v>118813.99</v>
      </c>
    </row>
    <row r="386" spans="1:29" x14ac:dyDescent="0.3">
      <c r="A386" s="20">
        <v>7516977292</v>
      </c>
      <c r="B386" s="1" t="s">
        <v>1249</v>
      </c>
      <c r="C386" s="1" t="s">
        <v>1248</v>
      </c>
      <c r="D386" s="1" t="s">
        <v>22583</v>
      </c>
      <c r="E386" s="1" t="s">
        <v>3</v>
      </c>
      <c r="F386" s="1">
        <v>89295</v>
      </c>
      <c r="G386" s="2">
        <v>18</v>
      </c>
      <c r="H386" s="1">
        <f>SUMIF('deals_closed '!D:D,A386,'deals_closed '!C:C)</f>
        <v>669220</v>
      </c>
      <c r="I386" s="1">
        <f>VLOOKUP(E386,'2018 commission structure'!$A$21:$I$24,9,FALSE)</f>
        <v>750000</v>
      </c>
      <c r="J386" s="1">
        <f t="shared" ref="J386:J449" si="60">I386*1.25</f>
        <v>937500</v>
      </c>
      <c r="K386" s="1">
        <f t="shared" ref="K386:K449" si="61">$I386*1.5</f>
        <v>1125000</v>
      </c>
      <c r="L386" s="1">
        <f t="shared" ref="L386:L449" si="62">$I386*2</f>
        <v>1500000</v>
      </c>
      <c r="M386" s="16">
        <f t="shared" ref="M386:M449" si="63">$H386/$I386</f>
        <v>0.89229333333333338</v>
      </c>
      <c r="N386" s="1" t="str">
        <f t="shared" ref="N386:N449" si="64">IF(M386&lt;=1,"0-100%",
IF(M386&lt;=1.25,"100-125%",
IF(M386&lt;=1.5,"125-150%",
IF(M386&lt;=2,"150-200%","&gt;200%"))))</f>
        <v>0-100%</v>
      </c>
      <c r="O386" s="1">
        <f>MIN($I386, $H386)*INDEX( '2018 commission structure'!$A$21:$I$24,
MATCH($E386,'2018 commission structure'!$A$21:$A$24,0),MATCH(O$1,'2018 commission structure'!$A$21:$I$21,0))</f>
        <v>100383</v>
      </c>
      <c r="P386" s="1">
        <f>IF($H386&gt;$I386, MIN($H386-$I386, J386-$I386)*
INDEX( '2018 commission structure'!$A$21:$I$24,
MATCH($E386,'2018 commission structure'!$A$21:$A$24, 0),
MATCH(P$1,'2018 commission structure'!$A$21:$I$21, 0)), 0)</f>
        <v>0</v>
      </c>
      <c r="Q386" s="1">
        <f>IF($H386&gt;J386, MIN($H386-J386, K386-J386)*
INDEX( '2018 commission structure'!$A$21:$I$24,
MATCH($E386,'2018 commission structure'!$A$21:$A$24, 0),
MATCH(Q$1,'2018 commission structure'!$A$21:$I$21, 0)), 0)</f>
        <v>0</v>
      </c>
      <c r="R386" s="1">
        <f>IF($H386&gt;K386, MIN($H386-K386, L386-K386)*
INDEX( '2018 commission structure'!$A$21:$I$24,
MATCH($E386,'2018 commission structure'!$A$21:$A$24, 0),
MATCH(R$1,'2018 commission structure'!$A$21:$I$21, 0)), 0)</f>
        <v>0</v>
      </c>
      <c r="S386" s="1">
        <f>IF($H386&gt;L386, ($H386-L386)*
INDEX( '2018 commission structure'!$A$21:$I$24,
MATCH($E386,'2018 commission structure'!$A$21:$A$24, 0),
MATCH(S$1,'2018 commission structure'!$A$21:$I$21, 0)), 0)</f>
        <v>0</v>
      </c>
      <c r="T386" s="1">
        <f t="shared" ref="T386:T449" si="65">SUM(O386:S386)</f>
        <v>100383</v>
      </c>
      <c r="U386" s="1">
        <f t="shared" ref="U386:U449" si="66">SUM(F386+T386)</f>
        <v>189678</v>
      </c>
      <c r="V386" s="16">
        <f t="shared" ref="V386:V449" si="67">H386/U386</f>
        <v>3.5281898796908444</v>
      </c>
      <c r="W386" s="1">
        <f>MIN(H386,I386)*INDEX('2018 commission structure'!$A$15:$J$18,MATCH(Calculations!$E360,'2018 commission structure'!$A$15:$A$18,0),MATCH(Calculations!W$1,'2018 commission structure'!$A$15:$J$15,0))</f>
        <v>80306.399999999994</v>
      </c>
      <c r="X386" s="1">
        <f>IF($H386&gt;I386,MIN($H386-I386,J386-I386))*INDEX('2018 commission structure'!$A$15:$J$18,MATCH(Calculations!$E360,'2018 commission structure'!$A$15:$A$18,0),MATCH(Calculations!X$1,'2018 commission structure'!$A$15:$J$15,0))</f>
        <v>0</v>
      </c>
      <c r="Y386" s="1">
        <f>IF($H386&gt;J386,MIN($H386-J386,K386-J386)*INDEX('2018 commission structure'!$A$15:$J$18,MATCH(Calculations!$E360,'2018 commission structure'!$A$15:$A$18,0),MATCH(Calculations!Y$1,'2018 commission structure'!$A$15:$J$15,0)),0)</f>
        <v>0</v>
      </c>
      <c r="Z386" s="1">
        <f>IF($H386&gt;K386,MIN($H386-K386,L386-K386)*INDEX('2018 commission structure'!$A$15:$J$18,MATCH(Calculations!$E360,'2018 commission structure'!$A$15:$A$18,0),MATCH(Calculations!Z$1,'2018 commission structure'!$A$15:$J$15,0)),0)</f>
        <v>0</v>
      </c>
      <c r="AA386" s="1">
        <f>IF($H386&gt;L386,($H386-L386)*INDEX('2018 commission structure'!$A$15:$J$18,MATCH(Calculations!$E360,'2018 commission structure'!$A$15:$A$18,0),MATCH(Calculations!AA$1,'2018 commission structure'!$A$15:$J$15,0)),0)</f>
        <v>0</v>
      </c>
      <c r="AB386" s="1">
        <f t="shared" ref="AB386:AB449" si="68">SUM(W386:AA386)</f>
        <v>80306.399999999994</v>
      </c>
      <c r="AC386" s="1">
        <f t="shared" ref="AC386:AC449" si="69">AB386+F386</f>
        <v>169601.4</v>
      </c>
    </row>
    <row r="387" spans="1:29" x14ac:dyDescent="0.3">
      <c r="A387" s="20">
        <v>7635344498</v>
      </c>
      <c r="B387" s="1" t="s">
        <v>1379</v>
      </c>
      <c r="C387" s="1" t="s">
        <v>1378</v>
      </c>
      <c r="D387" s="1" t="s">
        <v>22571</v>
      </c>
      <c r="E387" s="1" t="s">
        <v>0</v>
      </c>
      <c r="F387" s="1">
        <v>54966</v>
      </c>
      <c r="G387" s="2">
        <v>21</v>
      </c>
      <c r="H387" s="1">
        <f>SUMIF('deals_closed '!D:D,A387,'deals_closed '!C:C)</f>
        <v>714330</v>
      </c>
      <c r="I387" s="1">
        <f>VLOOKUP(E387,'2018 commission structure'!$A$21:$I$24,9,FALSE)</f>
        <v>600000</v>
      </c>
      <c r="J387" s="1">
        <f t="shared" si="60"/>
        <v>750000</v>
      </c>
      <c r="K387" s="1">
        <f t="shared" si="61"/>
        <v>900000</v>
      </c>
      <c r="L387" s="1">
        <f t="shared" si="62"/>
        <v>1200000</v>
      </c>
      <c r="M387" s="16">
        <f t="shared" si="63"/>
        <v>1.19055</v>
      </c>
      <c r="N387" s="1" t="str">
        <f t="shared" si="64"/>
        <v>100-125%</v>
      </c>
      <c r="O387" s="1">
        <f>MIN($I387, $H387)*INDEX( '2018 commission structure'!$A$21:$I$24,
MATCH($E387,'2018 commission structure'!$A$21:$A$24,0),MATCH(O$1,'2018 commission structure'!$A$21:$I$21,0))</f>
        <v>78000</v>
      </c>
      <c r="P387" s="1">
        <f>IF($H387&gt;$I387, MIN($H387-$I387, J387-$I387)*
INDEX( '2018 commission structure'!$A$21:$I$24,
MATCH($E387,'2018 commission structure'!$A$21:$A$24, 0),
MATCH(P$1,'2018 commission structure'!$A$21:$I$21, 0)), 0)</f>
        <v>19436.100000000002</v>
      </c>
      <c r="Q387" s="1">
        <f>IF($H387&gt;J387, MIN($H387-J387, K387-J387)*
INDEX( '2018 commission structure'!$A$21:$I$24,
MATCH($E387,'2018 commission structure'!$A$21:$A$24, 0),
MATCH(Q$1,'2018 commission structure'!$A$21:$I$21, 0)), 0)</f>
        <v>0</v>
      </c>
      <c r="R387" s="1">
        <f>IF($H387&gt;K387, MIN($H387-K387, L387-K387)*
INDEX( '2018 commission structure'!$A$21:$I$24,
MATCH($E387,'2018 commission structure'!$A$21:$A$24, 0),
MATCH(R$1,'2018 commission structure'!$A$21:$I$21, 0)), 0)</f>
        <v>0</v>
      </c>
      <c r="S387" s="1">
        <f>IF($H387&gt;L387, ($H387-L387)*
INDEX( '2018 commission structure'!$A$21:$I$24,
MATCH($E387,'2018 commission structure'!$A$21:$A$24, 0),
MATCH(S$1,'2018 commission structure'!$A$21:$I$21, 0)), 0)</f>
        <v>0</v>
      </c>
      <c r="T387" s="1">
        <f t="shared" si="65"/>
        <v>97436.1</v>
      </c>
      <c r="U387" s="1">
        <f t="shared" si="66"/>
        <v>152402.1</v>
      </c>
      <c r="V387" s="16">
        <f t="shared" si="67"/>
        <v>4.6871401378327464</v>
      </c>
      <c r="W387" s="1">
        <f>MIN(H387,I387)*INDEX('2018 commission structure'!$A$15:$J$18,MATCH(Calculations!$E292,'2018 commission structure'!$A$15:$A$18,0),MATCH(Calculations!W$1,'2018 commission structure'!$A$15:$J$15,0))</f>
        <v>72000</v>
      </c>
      <c r="X387" s="1">
        <f>IF($H387&gt;I387,MIN($H387-I387,J387-I387))*INDEX('2018 commission structure'!$A$15:$J$18,MATCH(Calculations!$E292,'2018 commission structure'!$A$15:$A$18,0),MATCH(Calculations!X$1,'2018 commission structure'!$A$15:$J$15,0))</f>
        <v>19436.100000000002</v>
      </c>
      <c r="Y387" s="1">
        <f>IF($H387&gt;J387,MIN($H387-J387,K387-J387)*INDEX('2018 commission structure'!$A$15:$J$18,MATCH(Calculations!$E292,'2018 commission structure'!$A$15:$A$18,0),MATCH(Calculations!Y$1,'2018 commission structure'!$A$15:$J$15,0)),0)</f>
        <v>0</v>
      </c>
      <c r="Z387" s="1">
        <f>IF($H387&gt;K387,MIN($H387-K387,L387-K387)*INDEX('2018 commission structure'!$A$15:$J$18,MATCH(Calculations!$E292,'2018 commission structure'!$A$15:$A$18,0),MATCH(Calculations!Z$1,'2018 commission structure'!$A$15:$J$15,0)),0)</f>
        <v>0</v>
      </c>
      <c r="AA387" s="1">
        <f>IF($H387&gt;L387,($H387-L387)*INDEX('2018 commission structure'!$A$15:$J$18,MATCH(Calculations!$E292,'2018 commission structure'!$A$15:$A$18,0),MATCH(Calculations!AA$1,'2018 commission structure'!$A$15:$J$15,0)),0)</f>
        <v>0</v>
      </c>
      <c r="AB387" s="1">
        <f t="shared" si="68"/>
        <v>91436.1</v>
      </c>
      <c r="AC387" s="1">
        <f t="shared" si="69"/>
        <v>146402.1</v>
      </c>
    </row>
    <row r="388" spans="1:29" x14ac:dyDescent="0.3">
      <c r="A388" s="20">
        <v>8460683117</v>
      </c>
      <c r="B388" s="1" t="s">
        <v>278</v>
      </c>
      <c r="C388" s="1" t="s">
        <v>277</v>
      </c>
      <c r="D388" s="1" t="s">
        <v>22486</v>
      </c>
      <c r="E388" s="1" t="s">
        <v>3</v>
      </c>
      <c r="F388" s="1">
        <v>117035</v>
      </c>
      <c r="G388" s="2">
        <v>23</v>
      </c>
      <c r="H388" s="1">
        <f>SUMIF('deals_closed '!D:D,A388,'deals_closed '!C:C)</f>
        <v>893432</v>
      </c>
      <c r="I388" s="1">
        <f>VLOOKUP(E388,'2018 commission structure'!$A$21:$I$24,9,FALSE)</f>
        <v>750000</v>
      </c>
      <c r="J388" s="1">
        <f t="shared" si="60"/>
        <v>937500</v>
      </c>
      <c r="K388" s="1">
        <f t="shared" si="61"/>
        <v>1125000</v>
      </c>
      <c r="L388" s="1">
        <f t="shared" si="62"/>
        <v>1500000</v>
      </c>
      <c r="M388" s="16">
        <f t="shared" si="63"/>
        <v>1.1912426666666667</v>
      </c>
      <c r="N388" s="1" t="str">
        <f t="shared" si="64"/>
        <v>100-125%</v>
      </c>
      <c r="O388" s="1">
        <f>MIN($I388, $H388)*INDEX( '2018 commission structure'!$A$21:$I$24,
MATCH($E388,'2018 commission structure'!$A$21:$A$24,0),MATCH(O$1,'2018 commission structure'!$A$21:$I$21,0))</f>
        <v>112500</v>
      </c>
      <c r="P388" s="1">
        <f>IF($H388&gt;$I388, MIN($H388-$I388, J388-$I388)*
INDEX( '2018 commission structure'!$A$21:$I$24,
MATCH($E388,'2018 commission structure'!$A$21:$A$24, 0),
MATCH(P$1,'2018 commission structure'!$A$21:$I$21, 0)), 0)</f>
        <v>27252.080000000002</v>
      </c>
      <c r="Q388" s="1">
        <f>IF($H388&gt;J388, MIN($H388-J388, K388-J388)*
INDEX( '2018 commission structure'!$A$21:$I$24,
MATCH($E388,'2018 commission structure'!$A$21:$A$24, 0),
MATCH(Q$1,'2018 commission structure'!$A$21:$I$21, 0)), 0)</f>
        <v>0</v>
      </c>
      <c r="R388" s="1">
        <f>IF($H388&gt;K388, MIN($H388-K388, L388-K388)*
INDEX( '2018 commission structure'!$A$21:$I$24,
MATCH($E388,'2018 commission structure'!$A$21:$A$24, 0),
MATCH(R$1,'2018 commission structure'!$A$21:$I$21, 0)), 0)</f>
        <v>0</v>
      </c>
      <c r="S388" s="1">
        <f>IF($H388&gt;L388, ($H388-L388)*
INDEX( '2018 commission structure'!$A$21:$I$24,
MATCH($E388,'2018 commission structure'!$A$21:$A$24, 0),
MATCH(S$1,'2018 commission structure'!$A$21:$I$21, 0)), 0)</f>
        <v>0</v>
      </c>
      <c r="T388" s="1">
        <f t="shared" si="65"/>
        <v>139752.08000000002</v>
      </c>
      <c r="U388" s="1">
        <f t="shared" si="66"/>
        <v>256787.08000000002</v>
      </c>
      <c r="V388" s="16">
        <f t="shared" si="67"/>
        <v>3.4792716206749965</v>
      </c>
      <c r="W388" s="1">
        <f>MIN(H388,I388)*INDEX('2018 commission structure'!$A$15:$J$18,MATCH(Calculations!$E862,'2018 commission structure'!$A$15:$A$18,0),MATCH(Calculations!W$1,'2018 commission structure'!$A$15:$J$15,0))</f>
        <v>90000</v>
      </c>
      <c r="X388" s="1">
        <f>IF($H388&gt;I388,MIN($H388-I388,J388-I388))*INDEX('2018 commission structure'!$A$15:$J$18,MATCH(Calculations!$E862,'2018 commission structure'!$A$15:$A$18,0),MATCH(Calculations!X$1,'2018 commission structure'!$A$15:$J$15,0))</f>
        <v>24383.440000000002</v>
      </c>
      <c r="Y388" s="1">
        <f>IF($H388&gt;J388,MIN($H388-J388,K388-J388)*INDEX('2018 commission structure'!$A$15:$J$18,MATCH(Calculations!$E862,'2018 commission structure'!$A$15:$A$18,0),MATCH(Calculations!Y$1,'2018 commission structure'!$A$15:$J$15,0)),0)</f>
        <v>0</v>
      </c>
      <c r="Z388" s="1">
        <f>IF($H388&gt;K388,MIN($H388-K388,L388-K388)*INDEX('2018 commission structure'!$A$15:$J$18,MATCH(Calculations!$E862,'2018 commission structure'!$A$15:$A$18,0),MATCH(Calculations!Z$1,'2018 commission structure'!$A$15:$J$15,0)),0)</f>
        <v>0</v>
      </c>
      <c r="AA388" s="1">
        <f>IF($H388&gt;L388,($H388-L388)*INDEX('2018 commission structure'!$A$15:$J$18,MATCH(Calculations!$E862,'2018 commission structure'!$A$15:$A$18,0),MATCH(Calculations!AA$1,'2018 commission structure'!$A$15:$J$15,0)),0)</f>
        <v>0</v>
      </c>
      <c r="AB388" s="1">
        <f t="shared" si="68"/>
        <v>114383.44</v>
      </c>
      <c r="AC388" s="1">
        <f t="shared" si="69"/>
        <v>231418.44</v>
      </c>
    </row>
    <row r="389" spans="1:29" x14ac:dyDescent="0.3">
      <c r="A389" s="20">
        <v>8350412399</v>
      </c>
      <c r="B389" s="1" t="s">
        <v>546</v>
      </c>
      <c r="C389" s="1" t="s">
        <v>545</v>
      </c>
      <c r="D389" s="1" t="s">
        <v>22495</v>
      </c>
      <c r="E389" s="1" t="s">
        <v>3</v>
      </c>
      <c r="F389" s="1">
        <v>85407</v>
      </c>
      <c r="G389" s="2">
        <v>11</v>
      </c>
      <c r="H389" s="1">
        <f>SUMIF('deals_closed '!D:D,A389,'deals_closed '!C:C)</f>
        <v>290823</v>
      </c>
      <c r="I389" s="1">
        <f>VLOOKUP(E389,'2018 commission structure'!$A$21:$I$24,9,FALSE)</f>
        <v>750000</v>
      </c>
      <c r="J389" s="1">
        <f t="shared" si="60"/>
        <v>937500</v>
      </c>
      <c r="K389" s="1">
        <f t="shared" si="61"/>
        <v>1125000</v>
      </c>
      <c r="L389" s="1">
        <f t="shared" si="62"/>
        <v>1500000</v>
      </c>
      <c r="M389" s="16">
        <f t="shared" si="63"/>
        <v>0.387764</v>
      </c>
      <c r="N389" s="1" t="str">
        <f t="shared" si="64"/>
        <v>0-100%</v>
      </c>
      <c r="O389" s="1">
        <f>MIN($I389, $H389)*INDEX( '2018 commission structure'!$A$21:$I$24,
MATCH($E389,'2018 commission structure'!$A$21:$A$24,0),MATCH(O$1,'2018 commission structure'!$A$21:$I$21,0))</f>
        <v>43623.45</v>
      </c>
      <c r="P389" s="1">
        <f>IF($H389&gt;$I389, MIN($H389-$I389, J389-$I389)*
INDEX( '2018 commission structure'!$A$21:$I$24,
MATCH($E389,'2018 commission structure'!$A$21:$A$24, 0),
MATCH(P$1,'2018 commission structure'!$A$21:$I$21, 0)), 0)</f>
        <v>0</v>
      </c>
      <c r="Q389" s="1">
        <f>IF($H389&gt;J389, MIN($H389-J389, K389-J389)*
INDEX( '2018 commission structure'!$A$21:$I$24,
MATCH($E389,'2018 commission structure'!$A$21:$A$24, 0),
MATCH(Q$1,'2018 commission structure'!$A$21:$I$21, 0)), 0)</f>
        <v>0</v>
      </c>
      <c r="R389" s="1">
        <f>IF($H389&gt;K389, MIN($H389-K389, L389-K389)*
INDEX( '2018 commission structure'!$A$21:$I$24,
MATCH($E389,'2018 commission structure'!$A$21:$A$24, 0),
MATCH(R$1,'2018 commission structure'!$A$21:$I$21, 0)), 0)</f>
        <v>0</v>
      </c>
      <c r="S389" s="1">
        <f>IF($H389&gt;L389, ($H389-L389)*
INDEX( '2018 commission structure'!$A$21:$I$24,
MATCH($E389,'2018 commission structure'!$A$21:$A$24, 0),
MATCH(S$1,'2018 commission structure'!$A$21:$I$21, 0)), 0)</f>
        <v>0</v>
      </c>
      <c r="T389" s="1">
        <f t="shared" si="65"/>
        <v>43623.45</v>
      </c>
      <c r="U389" s="1">
        <f t="shared" si="66"/>
        <v>129030.45</v>
      </c>
      <c r="V389" s="16">
        <f t="shared" si="67"/>
        <v>2.2539098329115337</v>
      </c>
      <c r="W389" s="1">
        <f>MIN(H389,I389)*INDEX('2018 commission structure'!$A$15:$J$18,MATCH(Calculations!$E725,'2018 commission structure'!$A$15:$A$18,0),MATCH(Calculations!W$1,'2018 commission structure'!$A$15:$J$15,0))</f>
        <v>43623.45</v>
      </c>
      <c r="X389" s="1">
        <f>IF($H389&gt;I389,MIN($H389-I389,J389-I389))*INDEX('2018 commission structure'!$A$15:$J$18,MATCH(Calculations!$E725,'2018 commission structure'!$A$15:$A$18,0),MATCH(Calculations!X$1,'2018 commission structure'!$A$15:$J$15,0))</f>
        <v>0</v>
      </c>
      <c r="Y389" s="1">
        <f>IF($H389&gt;J389,MIN($H389-J389,K389-J389)*INDEX('2018 commission structure'!$A$15:$J$18,MATCH(Calculations!$E725,'2018 commission structure'!$A$15:$A$18,0),MATCH(Calculations!Y$1,'2018 commission structure'!$A$15:$J$15,0)),0)</f>
        <v>0</v>
      </c>
      <c r="Z389" s="1">
        <f>IF($H389&gt;K389,MIN($H389-K389,L389-K389)*INDEX('2018 commission structure'!$A$15:$J$18,MATCH(Calculations!$E725,'2018 commission structure'!$A$15:$A$18,0),MATCH(Calculations!Z$1,'2018 commission structure'!$A$15:$J$15,0)),0)</f>
        <v>0</v>
      </c>
      <c r="AA389" s="1">
        <f>IF($H389&gt;L389,($H389-L389)*INDEX('2018 commission structure'!$A$15:$J$18,MATCH(Calculations!$E725,'2018 commission structure'!$A$15:$A$18,0),MATCH(Calculations!AA$1,'2018 commission structure'!$A$15:$J$15,0)),0)</f>
        <v>0</v>
      </c>
      <c r="AB389" s="1">
        <f t="shared" si="68"/>
        <v>43623.45</v>
      </c>
      <c r="AC389" s="1">
        <f t="shared" si="69"/>
        <v>129030.45</v>
      </c>
    </row>
    <row r="390" spans="1:29" x14ac:dyDescent="0.3">
      <c r="A390" s="20">
        <v>6322781804</v>
      </c>
      <c r="B390" s="1" t="s">
        <v>889</v>
      </c>
      <c r="C390" s="1" t="s">
        <v>888</v>
      </c>
      <c r="D390" s="1" t="s">
        <v>22705</v>
      </c>
      <c r="E390" s="1" t="s">
        <v>3</v>
      </c>
      <c r="F390" s="1">
        <v>124518</v>
      </c>
      <c r="G390" s="2">
        <v>23</v>
      </c>
      <c r="H390" s="1">
        <f>SUMIF('deals_closed '!D:D,A390,'deals_closed '!C:C)</f>
        <v>893891</v>
      </c>
      <c r="I390" s="1">
        <f>VLOOKUP(E390,'2018 commission structure'!$A$21:$I$24,9,FALSE)</f>
        <v>750000</v>
      </c>
      <c r="J390" s="1">
        <f t="shared" si="60"/>
        <v>937500</v>
      </c>
      <c r="K390" s="1">
        <f t="shared" si="61"/>
        <v>1125000</v>
      </c>
      <c r="L390" s="1">
        <f t="shared" si="62"/>
        <v>1500000</v>
      </c>
      <c r="M390" s="16">
        <f t="shared" si="63"/>
        <v>1.1918546666666667</v>
      </c>
      <c r="N390" s="1" t="str">
        <f t="shared" si="64"/>
        <v>100-125%</v>
      </c>
      <c r="O390" s="1">
        <f>MIN($I390, $H390)*INDEX( '2018 commission structure'!$A$21:$I$24,
MATCH($E390,'2018 commission structure'!$A$21:$A$24,0),MATCH(O$1,'2018 commission structure'!$A$21:$I$21,0))</f>
        <v>112500</v>
      </c>
      <c r="P390" s="1">
        <f>IF($H390&gt;$I390, MIN($H390-$I390, J390-$I390)*
INDEX( '2018 commission structure'!$A$21:$I$24,
MATCH($E390,'2018 commission structure'!$A$21:$A$24, 0),
MATCH(P$1,'2018 commission structure'!$A$21:$I$21, 0)), 0)</f>
        <v>27339.29</v>
      </c>
      <c r="Q390" s="1">
        <f>IF($H390&gt;J390, MIN($H390-J390, K390-J390)*
INDEX( '2018 commission structure'!$A$21:$I$24,
MATCH($E390,'2018 commission structure'!$A$21:$A$24, 0),
MATCH(Q$1,'2018 commission structure'!$A$21:$I$21, 0)), 0)</f>
        <v>0</v>
      </c>
      <c r="R390" s="1">
        <f>IF($H390&gt;K390, MIN($H390-K390, L390-K390)*
INDEX( '2018 commission structure'!$A$21:$I$24,
MATCH($E390,'2018 commission structure'!$A$21:$A$24, 0),
MATCH(R$1,'2018 commission structure'!$A$21:$I$21, 0)), 0)</f>
        <v>0</v>
      </c>
      <c r="S390" s="1">
        <f>IF($H390&gt;L390, ($H390-L390)*
INDEX( '2018 commission structure'!$A$21:$I$24,
MATCH($E390,'2018 commission structure'!$A$21:$A$24, 0),
MATCH(S$1,'2018 commission structure'!$A$21:$I$21, 0)), 0)</f>
        <v>0</v>
      </c>
      <c r="T390" s="1">
        <f t="shared" si="65"/>
        <v>139839.29</v>
      </c>
      <c r="U390" s="1">
        <f t="shared" si="66"/>
        <v>264357.29000000004</v>
      </c>
      <c r="V390" s="16">
        <f t="shared" si="67"/>
        <v>3.3813745026664477</v>
      </c>
      <c r="W390" s="1">
        <f>MIN(H390,I390)*INDEX('2018 commission structure'!$A$15:$J$18,MATCH(Calculations!$E548,'2018 commission structure'!$A$15:$A$18,0),MATCH(Calculations!W$1,'2018 commission structure'!$A$15:$J$15,0))</f>
        <v>90000</v>
      </c>
      <c r="X390" s="1">
        <f>IF($H390&gt;I390,MIN($H390-I390,J390-I390))*INDEX('2018 commission structure'!$A$15:$J$18,MATCH(Calculations!$E548,'2018 commission structure'!$A$15:$A$18,0),MATCH(Calculations!X$1,'2018 commission structure'!$A$15:$J$15,0))</f>
        <v>24461.47</v>
      </c>
      <c r="Y390" s="1">
        <f>IF($H390&gt;J390,MIN($H390-J390,K390-J390)*INDEX('2018 commission structure'!$A$15:$J$18,MATCH(Calculations!$E548,'2018 commission structure'!$A$15:$A$18,0),MATCH(Calculations!Y$1,'2018 commission structure'!$A$15:$J$15,0)),0)</f>
        <v>0</v>
      </c>
      <c r="Z390" s="1">
        <f>IF($H390&gt;K390,MIN($H390-K390,L390-K390)*INDEX('2018 commission structure'!$A$15:$J$18,MATCH(Calculations!$E548,'2018 commission structure'!$A$15:$A$18,0),MATCH(Calculations!Z$1,'2018 commission structure'!$A$15:$J$15,0)),0)</f>
        <v>0</v>
      </c>
      <c r="AA390" s="1">
        <f>IF($H390&gt;L390,($H390-L390)*INDEX('2018 commission structure'!$A$15:$J$18,MATCH(Calculations!$E548,'2018 commission structure'!$A$15:$A$18,0),MATCH(Calculations!AA$1,'2018 commission structure'!$A$15:$J$15,0)),0)</f>
        <v>0</v>
      </c>
      <c r="AB390" s="1">
        <f t="shared" si="68"/>
        <v>114461.47</v>
      </c>
      <c r="AC390" s="1">
        <f t="shared" si="69"/>
        <v>238979.47</v>
      </c>
    </row>
    <row r="391" spans="1:29" x14ac:dyDescent="0.3">
      <c r="A391" s="20">
        <v>3463222345</v>
      </c>
      <c r="B391" s="1" t="s">
        <v>366</v>
      </c>
      <c r="C391" s="1" t="s">
        <v>365</v>
      </c>
      <c r="D391" s="1" t="s">
        <v>22685</v>
      </c>
      <c r="E391" s="1" t="s">
        <v>12</v>
      </c>
      <c r="F391" s="1">
        <v>50537</v>
      </c>
      <c r="G391" s="2">
        <v>20</v>
      </c>
      <c r="H391" s="1">
        <f>SUMIF('deals_closed '!D:D,A391,'deals_closed '!C:C)</f>
        <v>596017</v>
      </c>
      <c r="I391" s="1">
        <f>VLOOKUP(E391,'2018 commission structure'!$A$21:$I$24,9,FALSE)</f>
        <v>500000</v>
      </c>
      <c r="J391" s="1">
        <f t="shared" si="60"/>
        <v>625000</v>
      </c>
      <c r="K391" s="1">
        <f t="shared" si="61"/>
        <v>750000</v>
      </c>
      <c r="L391" s="1">
        <f t="shared" si="62"/>
        <v>1000000</v>
      </c>
      <c r="M391" s="16">
        <f t="shared" si="63"/>
        <v>1.192034</v>
      </c>
      <c r="N391" s="1" t="str">
        <f t="shared" si="64"/>
        <v>100-125%</v>
      </c>
      <c r="O391" s="1">
        <f>MIN($I391, $H391)*INDEX( '2018 commission structure'!$A$21:$I$24,
MATCH($E391,'2018 commission structure'!$A$21:$A$24,0),MATCH(O$1,'2018 commission structure'!$A$21:$I$21,0))</f>
        <v>50000</v>
      </c>
      <c r="P391" s="1">
        <f>IF($H391&gt;$I391, MIN($H391-$I391, J391-$I391)*
INDEX( '2018 commission structure'!$A$21:$I$24,
MATCH($E391,'2018 commission structure'!$A$21:$A$24, 0),
MATCH(P$1,'2018 commission structure'!$A$21:$I$21, 0)), 0)</f>
        <v>14402.55</v>
      </c>
      <c r="Q391" s="1">
        <f>IF($H391&gt;J391, MIN($H391-J391, K391-J391)*
INDEX( '2018 commission structure'!$A$21:$I$24,
MATCH($E391,'2018 commission structure'!$A$21:$A$24, 0),
MATCH(Q$1,'2018 commission structure'!$A$21:$I$21, 0)), 0)</f>
        <v>0</v>
      </c>
      <c r="R391" s="1">
        <f>IF($H391&gt;K391, MIN($H391-K391, L391-K391)*
INDEX( '2018 commission structure'!$A$21:$I$24,
MATCH($E391,'2018 commission structure'!$A$21:$A$24, 0),
MATCH(R$1,'2018 commission structure'!$A$21:$I$21, 0)), 0)</f>
        <v>0</v>
      </c>
      <c r="S391" s="1">
        <f>IF($H391&gt;L391, ($H391-L391)*
INDEX( '2018 commission structure'!$A$21:$I$24,
MATCH($E391,'2018 commission structure'!$A$21:$A$24, 0),
MATCH(S$1,'2018 commission structure'!$A$21:$I$21, 0)), 0)</f>
        <v>0</v>
      </c>
      <c r="T391" s="1">
        <f t="shared" si="65"/>
        <v>64402.55</v>
      </c>
      <c r="U391" s="1">
        <f t="shared" si="66"/>
        <v>114939.55</v>
      </c>
      <c r="V391" s="16">
        <f t="shared" si="67"/>
        <v>5.1854822817733321</v>
      </c>
      <c r="W391" s="1">
        <f>MIN(H391,I391)*INDEX('2018 commission structure'!$A$15:$J$18,MATCH(Calculations!$E817,'2018 commission structure'!$A$15:$A$18,0),MATCH(Calculations!W$1,'2018 commission structure'!$A$15:$J$15,0))</f>
        <v>60000</v>
      </c>
      <c r="X391" s="1">
        <f>IF($H391&gt;I391,MIN($H391-I391,J391-I391))*INDEX('2018 commission structure'!$A$15:$J$18,MATCH(Calculations!$E817,'2018 commission structure'!$A$15:$A$18,0),MATCH(Calculations!X$1,'2018 commission structure'!$A$15:$J$15,0))</f>
        <v>16322.890000000001</v>
      </c>
      <c r="Y391" s="1">
        <f>IF($H391&gt;J391,MIN($H391-J391,K391-J391)*INDEX('2018 commission structure'!$A$15:$J$18,MATCH(Calculations!$E817,'2018 commission structure'!$A$15:$A$18,0),MATCH(Calculations!Y$1,'2018 commission structure'!$A$15:$J$15,0)),0)</f>
        <v>0</v>
      </c>
      <c r="Z391" s="1">
        <f>IF($H391&gt;K391,MIN($H391-K391,L391-K391)*INDEX('2018 commission structure'!$A$15:$J$18,MATCH(Calculations!$E817,'2018 commission structure'!$A$15:$A$18,0),MATCH(Calculations!Z$1,'2018 commission structure'!$A$15:$J$15,0)),0)</f>
        <v>0</v>
      </c>
      <c r="AA391" s="1">
        <f>IF($H391&gt;L391,($H391-L391)*INDEX('2018 commission structure'!$A$15:$J$18,MATCH(Calculations!$E817,'2018 commission structure'!$A$15:$A$18,0),MATCH(Calculations!AA$1,'2018 commission structure'!$A$15:$J$15,0)),0)</f>
        <v>0</v>
      </c>
      <c r="AB391" s="1">
        <f t="shared" si="68"/>
        <v>76322.89</v>
      </c>
      <c r="AC391" s="1">
        <f t="shared" si="69"/>
        <v>126859.89</v>
      </c>
    </row>
    <row r="392" spans="1:29" x14ac:dyDescent="0.3">
      <c r="A392" s="20">
        <v>2297168497</v>
      </c>
      <c r="B392" s="1" t="s">
        <v>1556</v>
      </c>
      <c r="C392" s="1" t="s">
        <v>1555</v>
      </c>
      <c r="D392" s="1" t="s">
        <v>22633</v>
      </c>
      <c r="E392" s="1" t="s">
        <v>12</v>
      </c>
      <c r="F392" s="1">
        <v>52584</v>
      </c>
      <c r="G392" s="2">
        <v>17</v>
      </c>
      <c r="H392" s="1">
        <f>SUMIF('deals_closed '!D:D,A392,'deals_closed '!C:C)</f>
        <v>596801</v>
      </c>
      <c r="I392" s="1">
        <f>VLOOKUP(E392,'2018 commission structure'!$A$21:$I$24,9,FALSE)</f>
        <v>500000</v>
      </c>
      <c r="J392" s="1">
        <f t="shared" si="60"/>
        <v>625000</v>
      </c>
      <c r="K392" s="1">
        <f t="shared" si="61"/>
        <v>750000</v>
      </c>
      <c r="L392" s="1">
        <f t="shared" si="62"/>
        <v>1000000</v>
      </c>
      <c r="M392" s="16">
        <f t="shared" si="63"/>
        <v>1.1936020000000001</v>
      </c>
      <c r="N392" s="1" t="str">
        <f t="shared" si="64"/>
        <v>100-125%</v>
      </c>
      <c r="O392" s="1">
        <f>MIN($I392, $H392)*INDEX( '2018 commission structure'!$A$21:$I$24,
MATCH($E392,'2018 commission structure'!$A$21:$A$24,0),MATCH(O$1,'2018 commission structure'!$A$21:$I$21,0))</f>
        <v>50000</v>
      </c>
      <c r="P392" s="1">
        <f>IF($H392&gt;$I392, MIN($H392-$I392, J392-$I392)*
INDEX( '2018 commission structure'!$A$21:$I$24,
MATCH($E392,'2018 commission structure'!$A$21:$A$24, 0),
MATCH(P$1,'2018 commission structure'!$A$21:$I$21, 0)), 0)</f>
        <v>14520.15</v>
      </c>
      <c r="Q392" s="1">
        <f>IF($H392&gt;J392, MIN($H392-J392, K392-J392)*
INDEX( '2018 commission structure'!$A$21:$I$24,
MATCH($E392,'2018 commission structure'!$A$21:$A$24, 0),
MATCH(Q$1,'2018 commission structure'!$A$21:$I$21, 0)), 0)</f>
        <v>0</v>
      </c>
      <c r="R392" s="1">
        <f>IF($H392&gt;K392, MIN($H392-K392, L392-K392)*
INDEX( '2018 commission structure'!$A$21:$I$24,
MATCH($E392,'2018 commission structure'!$A$21:$A$24, 0),
MATCH(R$1,'2018 commission structure'!$A$21:$I$21, 0)), 0)</f>
        <v>0</v>
      </c>
      <c r="S392" s="1">
        <f>IF($H392&gt;L392, ($H392-L392)*
INDEX( '2018 commission structure'!$A$21:$I$24,
MATCH($E392,'2018 commission structure'!$A$21:$A$24, 0),
MATCH(S$1,'2018 commission structure'!$A$21:$I$21, 0)), 0)</f>
        <v>0</v>
      </c>
      <c r="T392" s="1">
        <f t="shared" si="65"/>
        <v>64520.15</v>
      </c>
      <c r="U392" s="1">
        <f t="shared" si="66"/>
        <v>117104.15</v>
      </c>
      <c r="V392" s="16">
        <f t="shared" si="67"/>
        <v>5.0963266459813763</v>
      </c>
      <c r="W392" s="1">
        <f>MIN(H392,I392)*INDEX('2018 commission structure'!$A$15:$J$18,MATCH(Calculations!$E199,'2018 commission structure'!$A$15:$A$18,0),MATCH(Calculations!W$1,'2018 commission structure'!$A$15:$J$15,0))</f>
        <v>75000</v>
      </c>
      <c r="X392" s="1">
        <f>IF($H392&gt;I392,MIN($H392-I392,J392-I392))*INDEX('2018 commission structure'!$A$15:$J$18,MATCH(Calculations!$E199,'2018 commission structure'!$A$15:$A$18,0),MATCH(Calculations!X$1,'2018 commission structure'!$A$15:$J$15,0))</f>
        <v>21296.22</v>
      </c>
      <c r="Y392" s="1">
        <f>IF($H392&gt;J392,MIN($H392-J392,K392-J392)*INDEX('2018 commission structure'!$A$15:$J$18,MATCH(Calculations!$E199,'2018 commission structure'!$A$15:$A$18,0),MATCH(Calculations!Y$1,'2018 commission structure'!$A$15:$J$15,0)),0)</f>
        <v>0</v>
      </c>
      <c r="Z392" s="1">
        <f>IF($H392&gt;K392,MIN($H392-K392,L392-K392)*INDEX('2018 commission structure'!$A$15:$J$18,MATCH(Calculations!$E199,'2018 commission structure'!$A$15:$A$18,0),MATCH(Calculations!Z$1,'2018 commission structure'!$A$15:$J$15,0)),0)</f>
        <v>0</v>
      </c>
      <c r="AA392" s="1">
        <f>IF($H392&gt;L392,($H392-L392)*INDEX('2018 commission structure'!$A$15:$J$18,MATCH(Calculations!$E199,'2018 commission structure'!$A$15:$A$18,0),MATCH(Calculations!AA$1,'2018 commission structure'!$A$15:$J$15,0)),0)</f>
        <v>0</v>
      </c>
      <c r="AB392" s="1">
        <f t="shared" si="68"/>
        <v>96296.22</v>
      </c>
      <c r="AC392" s="1">
        <f t="shared" si="69"/>
        <v>148880.22</v>
      </c>
    </row>
    <row r="393" spans="1:29" x14ac:dyDescent="0.3">
      <c r="A393" s="20">
        <v>8620758454</v>
      </c>
      <c r="B393" s="1" t="s">
        <v>234</v>
      </c>
      <c r="C393" s="1" t="s">
        <v>233</v>
      </c>
      <c r="D393" s="1" t="s">
        <v>22468</v>
      </c>
      <c r="E393" s="1" t="s">
        <v>3</v>
      </c>
      <c r="F393" s="1">
        <v>115098</v>
      </c>
      <c r="G393" s="2">
        <v>25</v>
      </c>
      <c r="H393" s="1">
        <f>SUMIF('deals_closed '!D:D,A393,'deals_closed '!C:C)</f>
        <v>895664</v>
      </c>
      <c r="I393" s="1">
        <f>VLOOKUP(E393,'2018 commission structure'!$A$21:$I$24,9,FALSE)</f>
        <v>750000</v>
      </c>
      <c r="J393" s="1">
        <f t="shared" si="60"/>
        <v>937500</v>
      </c>
      <c r="K393" s="1">
        <f t="shared" si="61"/>
        <v>1125000</v>
      </c>
      <c r="L393" s="1">
        <f t="shared" si="62"/>
        <v>1500000</v>
      </c>
      <c r="M393" s="16">
        <f t="shared" si="63"/>
        <v>1.1942186666666668</v>
      </c>
      <c r="N393" s="1" t="str">
        <f t="shared" si="64"/>
        <v>100-125%</v>
      </c>
      <c r="O393" s="1">
        <f>MIN($I393, $H393)*INDEX( '2018 commission structure'!$A$21:$I$24,
MATCH($E393,'2018 commission structure'!$A$21:$A$24,0),MATCH(O$1,'2018 commission structure'!$A$21:$I$21,0))</f>
        <v>112500</v>
      </c>
      <c r="P393" s="1">
        <f>IF($H393&gt;$I393, MIN($H393-$I393, J393-$I393)*
INDEX( '2018 commission structure'!$A$21:$I$24,
MATCH($E393,'2018 commission structure'!$A$21:$A$24, 0),
MATCH(P$1,'2018 commission structure'!$A$21:$I$21, 0)), 0)</f>
        <v>27676.16</v>
      </c>
      <c r="Q393" s="1">
        <f>IF($H393&gt;J393, MIN($H393-J393, K393-J393)*
INDEX( '2018 commission structure'!$A$21:$I$24,
MATCH($E393,'2018 commission structure'!$A$21:$A$24, 0),
MATCH(Q$1,'2018 commission structure'!$A$21:$I$21, 0)), 0)</f>
        <v>0</v>
      </c>
      <c r="R393" s="1">
        <f>IF($H393&gt;K393, MIN($H393-K393, L393-K393)*
INDEX( '2018 commission structure'!$A$21:$I$24,
MATCH($E393,'2018 commission structure'!$A$21:$A$24, 0),
MATCH(R$1,'2018 commission structure'!$A$21:$I$21, 0)), 0)</f>
        <v>0</v>
      </c>
      <c r="S393" s="1">
        <f>IF($H393&gt;L393, ($H393-L393)*
INDEX( '2018 commission structure'!$A$21:$I$24,
MATCH($E393,'2018 commission structure'!$A$21:$A$24, 0),
MATCH(S$1,'2018 commission structure'!$A$21:$I$21, 0)), 0)</f>
        <v>0</v>
      </c>
      <c r="T393" s="1">
        <f t="shared" si="65"/>
        <v>140176.16</v>
      </c>
      <c r="U393" s="1">
        <f t="shared" si="66"/>
        <v>255274.16</v>
      </c>
      <c r="V393" s="16">
        <f t="shared" si="67"/>
        <v>3.508635578313136</v>
      </c>
      <c r="W393" s="1">
        <f>MIN(H393,I393)*INDEX('2018 commission structure'!$A$15:$J$18,MATCH(Calculations!$E885,'2018 commission structure'!$A$15:$A$18,0),MATCH(Calculations!W$1,'2018 commission structure'!$A$15:$J$15,0))</f>
        <v>112500</v>
      </c>
      <c r="X393" s="1">
        <f>IF($H393&gt;I393,MIN($H393-I393,J393-I393))*INDEX('2018 commission structure'!$A$15:$J$18,MATCH(Calculations!$E885,'2018 commission structure'!$A$15:$A$18,0),MATCH(Calculations!X$1,'2018 commission structure'!$A$15:$J$15,0))</f>
        <v>26219.52</v>
      </c>
      <c r="Y393" s="1">
        <f>IF($H393&gt;J393,MIN($H393-J393,K393-J393)*INDEX('2018 commission structure'!$A$15:$J$18,MATCH(Calculations!$E885,'2018 commission structure'!$A$15:$A$18,0),MATCH(Calculations!Y$1,'2018 commission structure'!$A$15:$J$15,0)),0)</f>
        <v>0</v>
      </c>
      <c r="Z393" s="1">
        <f>IF($H393&gt;K393,MIN($H393-K393,L393-K393)*INDEX('2018 commission structure'!$A$15:$J$18,MATCH(Calculations!$E885,'2018 commission structure'!$A$15:$A$18,0),MATCH(Calculations!Z$1,'2018 commission structure'!$A$15:$J$15,0)),0)</f>
        <v>0</v>
      </c>
      <c r="AA393" s="1">
        <f>IF($H393&gt;L393,($H393-L393)*INDEX('2018 commission structure'!$A$15:$J$18,MATCH(Calculations!$E885,'2018 commission structure'!$A$15:$A$18,0),MATCH(Calculations!AA$1,'2018 commission structure'!$A$15:$J$15,0)),0)</f>
        <v>0</v>
      </c>
      <c r="AB393" s="1">
        <f t="shared" si="68"/>
        <v>138719.51999999999</v>
      </c>
      <c r="AC393" s="1">
        <f t="shared" si="69"/>
        <v>253817.52</v>
      </c>
    </row>
    <row r="394" spans="1:29" x14ac:dyDescent="0.3">
      <c r="A394" s="20">
        <v>8157157730</v>
      </c>
      <c r="B394" s="1" t="s">
        <v>1352</v>
      </c>
      <c r="C394" s="1" t="s">
        <v>1351</v>
      </c>
      <c r="D394" s="1" t="s">
        <v>22519</v>
      </c>
      <c r="E394" s="1" t="s">
        <v>0</v>
      </c>
      <c r="F394" s="1">
        <v>73567</v>
      </c>
      <c r="G394" s="2">
        <v>22</v>
      </c>
      <c r="H394" s="1">
        <f>SUMIF('deals_closed '!D:D,A394,'deals_closed '!C:C)</f>
        <v>716671</v>
      </c>
      <c r="I394" s="1">
        <f>VLOOKUP(E394,'2018 commission structure'!$A$21:$I$24,9,FALSE)</f>
        <v>600000</v>
      </c>
      <c r="J394" s="1">
        <f t="shared" si="60"/>
        <v>750000</v>
      </c>
      <c r="K394" s="1">
        <f t="shared" si="61"/>
        <v>900000</v>
      </c>
      <c r="L394" s="1">
        <f t="shared" si="62"/>
        <v>1200000</v>
      </c>
      <c r="M394" s="16">
        <f t="shared" si="63"/>
        <v>1.1944516666666667</v>
      </c>
      <c r="N394" s="1" t="str">
        <f t="shared" si="64"/>
        <v>100-125%</v>
      </c>
      <c r="O394" s="1">
        <f>MIN($I394, $H394)*INDEX( '2018 commission structure'!$A$21:$I$24,
MATCH($E394,'2018 commission structure'!$A$21:$A$24,0),MATCH(O$1,'2018 commission structure'!$A$21:$I$21,0))</f>
        <v>78000</v>
      </c>
      <c r="P394" s="1">
        <f>IF($H394&gt;$I394, MIN($H394-$I394, J394-$I394)*
INDEX( '2018 commission structure'!$A$21:$I$24,
MATCH($E394,'2018 commission structure'!$A$21:$A$24, 0),
MATCH(P$1,'2018 commission structure'!$A$21:$I$21, 0)), 0)</f>
        <v>19834.07</v>
      </c>
      <c r="Q394" s="1">
        <f>IF($H394&gt;J394, MIN($H394-J394, K394-J394)*
INDEX( '2018 commission structure'!$A$21:$I$24,
MATCH($E394,'2018 commission structure'!$A$21:$A$24, 0),
MATCH(Q$1,'2018 commission structure'!$A$21:$I$21, 0)), 0)</f>
        <v>0</v>
      </c>
      <c r="R394" s="1">
        <f>IF($H394&gt;K394, MIN($H394-K394, L394-K394)*
INDEX( '2018 commission structure'!$A$21:$I$24,
MATCH($E394,'2018 commission structure'!$A$21:$A$24, 0),
MATCH(R$1,'2018 commission structure'!$A$21:$I$21, 0)), 0)</f>
        <v>0</v>
      </c>
      <c r="S394" s="1">
        <f>IF($H394&gt;L394, ($H394-L394)*
INDEX( '2018 commission structure'!$A$21:$I$24,
MATCH($E394,'2018 commission structure'!$A$21:$A$24, 0),
MATCH(S$1,'2018 commission structure'!$A$21:$I$21, 0)), 0)</f>
        <v>0</v>
      </c>
      <c r="T394" s="1">
        <f t="shared" si="65"/>
        <v>97834.07</v>
      </c>
      <c r="U394" s="1">
        <f t="shared" si="66"/>
        <v>171401.07</v>
      </c>
      <c r="V394" s="16">
        <f t="shared" si="67"/>
        <v>4.1812516106229678</v>
      </c>
      <c r="W394" s="1">
        <f>MIN(H394,I394)*INDEX('2018 commission structure'!$A$15:$J$18,MATCH(Calculations!$E306,'2018 commission structure'!$A$15:$A$18,0),MATCH(Calculations!W$1,'2018 commission structure'!$A$15:$J$15,0))</f>
        <v>90000</v>
      </c>
      <c r="X394" s="1">
        <f>IF($H394&gt;I394,MIN($H394-I394,J394-I394))*INDEX('2018 commission structure'!$A$15:$J$18,MATCH(Calculations!$E306,'2018 commission structure'!$A$15:$A$18,0),MATCH(Calculations!X$1,'2018 commission structure'!$A$15:$J$15,0))</f>
        <v>21000.78</v>
      </c>
      <c r="Y394" s="1">
        <f>IF($H394&gt;J394,MIN($H394-J394,K394-J394)*INDEX('2018 commission structure'!$A$15:$J$18,MATCH(Calculations!$E306,'2018 commission structure'!$A$15:$A$18,0),MATCH(Calculations!Y$1,'2018 commission structure'!$A$15:$J$15,0)),0)</f>
        <v>0</v>
      </c>
      <c r="Z394" s="1">
        <f>IF($H394&gt;K394,MIN($H394-K394,L394-K394)*INDEX('2018 commission structure'!$A$15:$J$18,MATCH(Calculations!$E306,'2018 commission structure'!$A$15:$A$18,0),MATCH(Calculations!Z$1,'2018 commission structure'!$A$15:$J$15,0)),0)</f>
        <v>0</v>
      </c>
      <c r="AA394" s="1">
        <f>IF($H394&gt;L394,($H394-L394)*INDEX('2018 commission structure'!$A$15:$J$18,MATCH(Calculations!$E306,'2018 commission structure'!$A$15:$A$18,0),MATCH(Calculations!AA$1,'2018 commission structure'!$A$15:$J$15,0)),0)</f>
        <v>0</v>
      </c>
      <c r="AB394" s="1">
        <f t="shared" si="68"/>
        <v>111000.78</v>
      </c>
      <c r="AC394" s="1">
        <f t="shared" si="69"/>
        <v>184567.78</v>
      </c>
    </row>
    <row r="395" spans="1:29" x14ac:dyDescent="0.3">
      <c r="A395" s="20">
        <v>6255831884</v>
      </c>
      <c r="B395" s="1" t="s">
        <v>1361</v>
      </c>
      <c r="C395" s="1" t="s">
        <v>1360</v>
      </c>
      <c r="D395" s="1" t="s">
        <v>22719</v>
      </c>
      <c r="E395" s="1" t="s">
        <v>0</v>
      </c>
      <c r="F395" s="1">
        <v>53391</v>
      </c>
      <c r="G395" s="2">
        <v>18</v>
      </c>
      <c r="H395" s="1">
        <f>SUMIF('deals_closed '!D:D,A395,'deals_closed '!C:C)</f>
        <v>717326</v>
      </c>
      <c r="I395" s="1">
        <f>VLOOKUP(E395,'2018 commission structure'!$A$21:$I$24,9,FALSE)</f>
        <v>600000</v>
      </c>
      <c r="J395" s="1">
        <f t="shared" si="60"/>
        <v>750000</v>
      </c>
      <c r="K395" s="1">
        <f t="shared" si="61"/>
        <v>900000</v>
      </c>
      <c r="L395" s="1">
        <f t="shared" si="62"/>
        <v>1200000</v>
      </c>
      <c r="M395" s="16">
        <f t="shared" si="63"/>
        <v>1.1955433333333334</v>
      </c>
      <c r="N395" s="1" t="str">
        <f t="shared" si="64"/>
        <v>100-125%</v>
      </c>
      <c r="O395" s="1">
        <f>MIN($I395, $H395)*INDEX( '2018 commission structure'!$A$21:$I$24,
MATCH($E395,'2018 commission structure'!$A$21:$A$24,0),MATCH(O$1,'2018 commission structure'!$A$21:$I$21,0))</f>
        <v>78000</v>
      </c>
      <c r="P395" s="1">
        <f>IF($H395&gt;$I395, MIN($H395-$I395, J395-$I395)*
INDEX( '2018 commission structure'!$A$21:$I$24,
MATCH($E395,'2018 commission structure'!$A$21:$A$24, 0),
MATCH(P$1,'2018 commission structure'!$A$21:$I$21, 0)), 0)</f>
        <v>19945.420000000002</v>
      </c>
      <c r="Q395" s="1">
        <f>IF($H395&gt;J395, MIN($H395-J395, K395-J395)*
INDEX( '2018 commission structure'!$A$21:$I$24,
MATCH($E395,'2018 commission structure'!$A$21:$A$24, 0),
MATCH(Q$1,'2018 commission structure'!$A$21:$I$21, 0)), 0)</f>
        <v>0</v>
      </c>
      <c r="R395" s="1">
        <f>IF($H395&gt;K395, MIN($H395-K395, L395-K395)*
INDEX( '2018 commission structure'!$A$21:$I$24,
MATCH($E395,'2018 commission structure'!$A$21:$A$24, 0),
MATCH(R$1,'2018 commission structure'!$A$21:$I$21, 0)), 0)</f>
        <v>0</v>
      </c>
      <c r="S395" s="1">
        <f>IF($H395&gt;L395, ($H395-L395)*
INDEX( '2018 commission structure'!$A$21:$I$24,
MATCH($E395,'2018 commission structure'!$A$21:$A$24, 0),
MATCH(S$1,'2018 commission structure'!$A$21:$I$21, 0)), 0)</f>
        <v>0</v>
      </c>
      <c r="T395" s="1">
        <f t="shared" si="65"/>
        <v>97945.42</v>
      </c>
      <c r="U395" s="1">
        <f t="shared" si="66"/>
        <v>151336.41999999998</v>
      </c>
      <c r="V395" s="16">
        <f t="shared" si="67"/>
        <v>4.7399429694451616</v>
      </c>
      <c r="W395" s="1">
        <f>MIN(H395,I395)*INDEX('2018 commission structure'!$A$15:$J$18,MATCH(Calculations!$E301,'2018 commission structure'!$A$15:$A$18,0),MATCH(Calculations!W$1,'2018 commission structure'!$A$15:$J$15,0))</f>
        <v>90000</v>
      </c>
      <c r="X395" s="1">
        <f>IF($H395&gt;I395,MIN($H395-I395,J395-I395))*INDEX('2018 commission structure'!$A$15:$J$18,MATCH(Calculations!$E301,'2018 commission structure'!$A$15:$A$18,0),MATCH(Calculations!X$1,'2018 commission structure'!$A$15:$J$15,0))</f>
        <v>25811.72</v>
      </c>
      <c r="Y395" s="1">
        <f>IF($H395&gt;J395,MIN($H395-J395,K395-J395)*INDEX('2018 commission structure'!$A$15:$J$18,MATCH(Calculations!$E301,'2018 commission structure'!$A$15:$A$18,0),MATCH(Calculations!Y$1,'2018 commission structure'!$A$15:$J$15,0)),0)</f>
        <v>0</v>
      </c>
      <c r="Z395" s="1">
        <f>IF($H395&gt;K395,MIN($H395-K395,L395-K395)*INDEX('2018 commission structure'!$A$15:$J$18,MATCH(Calculations!$E301,'2018 commission structure'!$A$15:$A$18,0),MATCH(Calculations!Z$1,'2018 commission structure'!$A$15:$J$15,0)),0)</f>
        <v>0</v>
      </c>
      <c r="AA395" s="1">
        <f>IF($H395&gt;L395,($H395-L395)*INDEX('2018 commission structure'!$A$15:$J$18,MATCH(Calculations!$E301,'2018 commission structure'!$A$15:$A$18,0),MATCH(Calculations!AA$1,'2018 commission structure'!$A$15:$J$15,0)),0)</f>
        <v>0</v>
      </c>
      <c r="AB395" s="1">
        <f t="shared" si="68"/>
        <v>115811.72</v>
      </c>
      <c r="AC395" s="1">
        <f t="shared" si="69"/>
        <v>169202.72</v>
      </c>
    </row>
    <row r="396" spans="1:29" x14ac:dyDescent="0.3">
      <c r="A396" s="20">
        <v>797787712</v>
      </c>
      <c r="B396" s="1" t="s">
        <v>820</v>
      </c>
      <c r="C396" s="1" t="s">
        <v>819</v>
      </c>
      <c r="D396" s="1" t="s">
        <v>23257</v>
      </c>
      <c r="E396" s="1" t="s">
        <v>0</v>
      </c>
      <c r="F396" s="1">
        <v>53868</v>
      </c>
      <c r="G396" s="2">
        <v>13</v>
      </c>
      <c r="H396" s="1">
        <f>SUMIF('deals_closed '!D:D,A396,'deals_closed '!C:C)</f>
        <v>382630</v>
      </c>
      <c r="I396" s="1">
        <f>VLOOKUP(E396,'2018 commission structure'!$A$21:$I$24,9,FALSE)</f>
        <v>600000</v>
      </c>
      <c r="J396" s="1">
        <f t="shared" si="60"/>
        <v>750000</v>
      </c>
      <c r="K396" s="1">
        <f t="shared" si="61"/>
        <v>900000</v>
      </c>
      <c r="L396" s="1">
        <f t="shared" si="62"/>
        <v>1200000</v>
      </c>
      <c r="M396" s="16">
        <f t="shared" si="63"/>
        <v>0.63771666666666671</v>
      </c>
      <c r="N396" s="1" t="str">
        <f t="shared" si="64"/>
        <v>0-100%</v>
      </c>
      <c r="O396" s="1">
        <f>MIN($I396, $H396)*INDEX( '2018 commission structure'!$A$21:$I$24,
MATCH($E396,'2018 commission structure'!$A$21:$A$24,0),MATCH(O$1,'2018 commission structure'!$A$21:$I$21,0))</f>
        <v>49741.9</v>
      </c>
      <c r="P396" s="1">
        <f>IF($H396&gt;$I396, MIN($H396-$I396, J396-$I396)*
INDEX( '2018 commission structure'!$A$21:$I$24,
MATCH($E396,'2018 commission structure'!$A$21:$A$24, 0),
MATCH(P$1,'2018 commission structure'!$A$21:$I$21, 0)), 0)</f>
        <v>0</v>
      </c>
      <c r="Q396" s="1">
        <f>IF($H396&gt;J396, MIN($H396-J396, K396-J396)*
INDEX( '2018 commission structure'!$A$21:$I$24,
MATCH($E396,'2018 commission structure'!$A$21:$A$24, 0),
MATCH(Q$1,'2018 commission structure'!$A$21:$I$21, 0)), 0)</f>
        <v>0</v>
      </c>
      <c r="R396" s="1">
        <f>IF($H396&gt;K396, MIN($H396-K396, L396-K396)*
INDEX( '2018 commission structure'!$A$21:$I$24,
MATCH($E396,'2018 commission structure'!$A$21:$A$24, 0),
MATCH(R$1,'2018 commission structure'!$A$21:$I$21, 0)), 0)</f>
        <v>0</v>
      </c>
      <c r="S396" s="1">
        <f>IF($H396&gt;L396, ($H396-L396)*
INDEX( '2018 commission structure'!$A$21:$I$24,
MATCH($E396,'2018 commission structure'!$A$21:$A$24, 0),
MATCH(S$1,'2018 commission structure'!$A$21:$I$21, 0)), 0)</f>
        <v>0</v>
      </c>
      <c r="T396" s="1">
        <f t="shared" si="65"/>
        <v>49741.9</v>
      </c>
      <c r="U396" s="1">
        <f t="shared" si="66"/>
        <v>103609.9</v>
      </c>
      <c r="V396" s="16">
        <f t="shared" si="67"/>
        <v>3.6929868670850952</v>
      </c>
      <c r="W396" s="1">
        <f>MIN(H396,I396)*INDEX('2018 commission structure'!$A$15:$J$18,MATCH(Calculations!$E584,'2018 commission structure'!$A$15:$A$18,0),MATCH(Calculations!W$1,'2018 commission structure'!$A$15:$J$15,0))</f>
        <v>57394.5</v>
      </c>
      <c r="X396" s="1">
        <f>IF($H396&gt;I396,MIN($H396-I396,J396-I396))*INDEX('2018 commission structure'!$A$15:$J$18,MATCH(Calculations!$E584,'2018 commission structure'!$A$15:$A$18,0),MATCH(Calculations!X$1,'2018 commission structure'!$A$15:$J$15,0))</f>
        <v>0</v>
      </c>
      <c r="Y396" s="1">
        <f>IF($H396&gt;J396,MIN($H396-J396,K396-J396)*INDEX('2018 commission structure'!$A$15:$J$18,MATCH(Calculations!$E584,'2018 commission structure'!$A$15:$A$18,0),MATCH(Calculations!Y$1,'2018 commission structure'!$A$15:$J$15,0)),0)</f>
        <v>0</v>
      </c>
      <c r="Z396" s="1">
        <f>IF($H396&gt;K396,MIN($H396-K396,L396-K396)*INDEX('2018 commission structure'!$A$15:$J$18,MATCH(Calculations!$E584,'2018 commission structure'!$A$15:$A$18,0),MATCH(Calculations!Z$1,'2018 commission structure'!$A$15:$J$15,0)),0)</f>
        <v>0</v>
      </c>
      <c r="AA396" s="1">
        <f>IF($H396&gt;L396,($H396-L396)*INDEX('2018 commission structure'!$A$15:$J$18,MATCH(Calculations!$E584,'2018 commission structure'!$A$15:$A$18,0),MATCH(Calculations!AA$1,'2018 commission structure'!$A$15:$J$15,0)),0)</f>
        <v>0</v>
      </c>
      <c r="AB396" s="1">
        <f t="shared" si="68"/>
        <v>57394.5</v>
      </c>
      <c r="AC396" s="1">
        <f t="shared" si="69"/>
        <v>111262.5</v>
      </c>
    </row>
    <row r="397" spans="1:29" x14ac:dyDescent="0.3">
      <c r="A397" s="20">
        <v>4670832530</v>
      </c>
      <c r="B397" s="1" t="s">
        <v>134</v>
      </c>
      <c r="C397" s="1" t="s">
        <v>133</v>
      </c>
      <c r="D397" s="1" t="s">
        <v>22869</v>
      </c>
      <c r="E397" s="1" t="s">
        <v>3</v>
      </c>
      <c r="F397" s="1">
        <v>99389</v>
      </c>
      <c r="G397" s="2">
        <v>23</v>
      </c>
      <c r="H397" s="1">
        <f>SUMIF('deals_closed '!D:D,A397,'deals_closed '!C:C)</f>
        <v>896729</v>
      </c>
      <c r="I397" s="1">
        <f>VLOOKUP(E397,'2018 commission structure'!$A$21:$I$24,9,FALSE)</f>
        <v>750000</v>
      </c>
      <c r="J397" s="1">
        <f t="shared" si="60"/>
        <v>937500</v>
      </c>
      <c r="K397" s="1">
        <f t="shared" si="61"/>
        <v>1125000</v>
      </c>
      <c r="L397" s="1">
        <f t="shared" si="62"/>
        <v>1500000</v>
      </c>
      <c r="M397" s="16">
        <f t="shared" si="63"/>
        <v>1.1956386666666667</v>
      </c>
      <c r="N397" s="1" t="str">
        <f t="shared" si="64"/>
        <v>100-125%</v>
      </c>
      <c r="O397" s="1">
        <f>MIN($I397, $H397)*INDEX( '2018 commission structure'!$A$21:$I$24,
MATCH($E397,'2018 commission structure'!$A$21:$A$24,0),MATCH(O$1,'2018 commission structure'!$A$21:$I$21,0))</f>
        <v>112500</v>
      </c>
      <c r="P397" s="1">
        <f>IF($H397&gt;$I397, MIN($H397-$I397, J397-$I397)*
INDEX( '2018 commission structure'!$A$21:$I$24,
MATCH($E397,'2018 commission structure'!$A$21:$A$24, 0),
MATCH(P$1,'2018 commission structure'!$A$21:$I$21, 0)), 0)</f>
        <v>27878.510000000002</v>
      </c>
      <c r="Q397" s="1">
        <f>IF($H397&gt;J397, MIN($H397-J397, K397-J397)*
INDEX( '2018 commission structure'!$A$21:$I$24,
MATCH($E397,'2018 commission structure'!$A$21:$A$24, 0),
MATCH(Q$1,'2018 commission structure'!$A$21:$I$21, 0)), 0)</f>
        <v>0</v>
      </c>
      <c r="R397" s="1">
        <f>IF($H397&gt;K397, MIN($H397-K397, L397-K397)*
INDEX( '2018 commission structure'!$A$21:$I$24,
MATCH($E397,'2018 commission structure'!$A$21:$A$24, 0),
MATCH(R$1,'2018 commission structure'!$A$21:$I$21, 0)), 0)</f>
        <v>0</v>
      </c>
      <c r="S397" s="1">
        <f>IF($H397&gt;L397, ($H397-L397)*
INDEX( '2018 commission structure'!$A$21:$I$24,
MATCH($E397,'2018 commission structure'!$A$21:$A$24, 0),
MATCH(S$1,'2018 commission structure'!$A$21:$I$21, 0)), 0)</f>
        <v>0</v>
      </c>
      <c r="T397" s="1">
        <f t="shared" si="65"/>
        <v>140378.51</v>
      </c>
      <c r="U397" s="1">
        <f t="shared" si="66"/>
        <v>239767.51</v>
      </c>
      <c r="V397" s="16">
        <f t="shared" si="67"/>
        <v>3.7399937964906087</v>
      </c>
      <c r="W397" s="1">
        <f>MIN(H397,I397)*INDEX('2018 commission structure'!$A$15:$J$18,MATCH(Calculations!$E936,'2018 commission structure'!$A$15:$A$18,0),MATCH(Calculations!W$1,'2018 commission structure'!$A$15:$J$15,0))</f>
        <v>90000</v>
      </c>
      <c r="X397" s="1">
        <f>IF($H397&gt;I397,MIN($H397-I397,J397-I397))*INDEX('2018 commission structure'!$A$15:$J$18,MATCH(Calculations!$E936,'2018 commission structure'!$A$15:$A$18,0),MATCH(Calculations!X$1,'2018 commission structure'!$A$15:$J$15,0))</f>
        <v>24943.93</v>
      </c>
      <c r="Y397" s="1">
        <f>IF($H397&gt;J397,MIN($H397-J397,K397-J397)*INDEX('2018 commission structure'!$A$15:$J$18,MATCH(Calculations!$E936,'2018 commission structure'!$A$15:$A$18,0),MATCH(Calculations!Y$1,'2018 commission structure'!$A$15:$J$15,0)),0)</f>
        <v>0</v>
      </c>
      <c r="Z397" s="1">
        <f>IF($H397&gt;K397,MIN($H397-K397,L397-K397)*INDEX('2018 commission structure'!$A$15:$J$18,MATCH(Calculations!$E936,'2018 commission structure'!$A$15:$A$18,0),MATCH(Calculations!Z$1,'2018 commission structure'!$A$15:$J$15,0)),0)</f>
        <v>0</v>
      </c>
      <c r="AA397" s="1">
        <f>IF($H397&gt;L397,($H397-L397)*INDEX('2018 commission structure'!$A$15:$J$18,MATCH(Calculations!$E936,'2018 commission structure'!$A$15:$A$18,0),MATCH(Calculations!AA$1,'2018 commission structure'!$A$15:$J$15,0)),0)</f>
        <v>0</v>
      </c>
      <c r="AB397" s="1">
        <f t="shared" si="68"/>
        <v>114943.93</v>
      </c>
      <c r="AC397" s="1">
        <f t="shared" si="69"/>
        <v>214332.93</v>
      </c>
    </row>
    <row r="398" spans="1:29" x14ac:dyDescent="0.3">
      <c r="A398" s="20">
        <v>3021692982</v>
      </c>
      <c r="B398" s="1" t="s">
        <v>961</v>
      </c>
      <c r="C398" s="1" t="s">
        <v>960</v>
      </c>
      <c r="D398" s="1" t="s">
        <v>23028</v>
      </c>
      <c r="E398" s="1" t="s">
        <v>0</v>
      </c>
      <c r="F398" s="1">
        <v>50377</v>
      </c>
      <c r="G398" s="2">
        <v>19</v>
      </c>
      <c r="H398" s="1">
        <f>SUMIF('deals_closed '!D:D,A398,'deals_closed '!C:C)</f>
        <v>718836</v>
      </c>
      <c r="I398" s="1">
        <f>VLOOKUP(E398,'2018 commission structure'!$A$21:$I$24,9,FALSE)</f>
        <v>600000</v>
      </c>
      <c r="J398" s="1">
        <f t="shared" si="60"/>
        <v>750000</v>
      </c>
      <c r="K398" s="1">
        <f t="shared" si="61"/>
        <v>900000</v>
      </c>
      <c r="L398" s="1">
        <f t="shared" si="62"/>
        <v>1200000</v>
      </c>
      <c r="M398" s="16">
        <f t="shared" si="63"/>
        <v>1.1980599999999999</v>
      </c>
      <c r="N398" s="1" t="str">
        <f t="shared" si="64"/>
        <v>100-125%</v>
      </c>
      <c r="O398" s="1">
        <f>MIN($I398, $H398)*INDEX( '2018 commission structure'!$A$21:$I$24,
MATCH($E398,'2018 commission structure'!$A$21:$A$24,0),MATCH(O$1,'2018 commission structure'!$A$21:$I$21,0))</f>
        <v>78000</v>
      </c>
      <c r="P398" s="1">
        <f>IF($H398&gt;$I398, MIN($H398-$I398, J398-$I398)*
INDEX( '2018 commission structure'!$A$21:$I$24,
MATCH($E398,'2018 commission structure'!$A$21:$A$24, 0),
MATCH(P$1,'2018 commission structure'!$A$21:$I$21, 0)), 0)</f>
        <v>20202.120000000003</v>
      </c>
      <c r="Q398" s="1">
        <f>IF($H398&gt;J398, MIN($H398-J398, K398-J398)*
INDEX( '2018 commission structure'!$A$21:$I$24,
MATCH($E398,'2018 commission structure'!$A$21:$A$24, 0),
MATCH(Q$1,'2018 commission structure'!$A$21:$I$21, 0)), 0)</f>
        <v>0</v>
      </c>
      <c r="R398" s="1">
        <f>IF($H398&gt;K398, MIN($H398-K398, L398-K398)*
INDEX( '2018 commission structure'!$A$21:$I$24,
MATCH($E398,'2018 commission structure'!$A$21:$A$24, 0),
MATCH(R$1,'2018 commission structure'!$A$21:$I$21, 0)), 0)</f>
        <v>0</v>
      </c>
      <c r="S398" s="1">
        <f>IF($H398&gt;L398, ($H398-L398)*
INDEX( '2018 commission structure'!$A$21:$I$24,
MATCH($E398,'2018 commission structure'!$A$21:$A$24, 0),
MATCH(S$1,'2018 commission structure'!$A$21:$I$21, 0)), 0)</f>
        <v>0</v>
      </c>
      <c r="T398" s="1">
        <f t="shared" si="65"/>
        <v>98202.12</v>
      </c>
      <c r="U398" s="1">
        <f t="shared" si="66"/>
        <v>148579.12</v>
      </c>
      <c r="V398" s="16">
        <f t="shared" si="67"/>
        <v>4.8380687676707197</v>
      </c>
      <c r="W398" s="1">
        <f>MIN(H398,I398)*INDEX('2018 commission structure'!$A$15:$J$18,MATCH(Calculations!$E511,'2018 commission structure'!$A$15:$A$18,0),MATCH(Calculations!W$1,'2018 commission structure'!$A$15:$J$15,0))</f>
        <v>90000</v>
      </c>
      <c r="X398" s="1">
        <f>IF($H398&gt;I398,MIN($H398-I398,J398-I398))*INDEX('2018 commission structure'!$A$15:$J$18,MATCH(Calculations!$E511,'2018 commission structure'!$A$15:$A$18,0),MATCH(Calculations!X$1,'2018 commission structure'!$A$15:$J$15,0))</f>
        <v>21390.48</v>
      </c>
      <c r="Y398" s="1">
        <f>IF($H398&gt;J398,MIN($H398-J398,K398-J398)*INDEX('2018 commission structure'!$A$15:$J$18,MATCH(Calculations!$E511,'2018 commission structure'!$A$15:$A$18,0),MATCH(Calculations!Y$1,'2018 commission structure'!$A$15:$J$15,0)),0)</f>
        <v>0</v>
      </c>
      <c r="Z398" s="1">
        <f>IF($H398&gt;K398,MIN($H398-K398,L398-K398)*INDEX('2018 commission structure'!$A$15:$J$18,MATCH(Calculations!$E511,'2018 commission structure'!$A$15:$A$18,0),MATCH(Calculations!Z$1,'2018 commission structure'!$A$15:$J$15,0)),0)</f>
        <v>0</v>
      </c>
      <c r="AA398" s="1">
        <f>IF($H398&gt;L398,($H398-L398)*INDEX('2018 commission structure'!$A$15:$J$18,MATCH(Calculations!$E511,'2018 commission structure'!$A$15:$A$18,0),MATCH(Calculations!AA$1,'2018 commission structure'!$A$15:$J$15,0)),0)</f>
        <v>0</v>
      </c>
      <c r="AB398" s="1">
        <f t="shared" si="68"/>
        <v>111390.48</v>
      </c>
      <c r="AC398" s="1">
        <f t="shared" si="69"/>
        <v>161767.47999999998</v>
      </c>
    </row>
    <row r="399" spans="1:29" x14ac:dyDescent="0.3">
      <c r="A399" s="20">
        <v>5068508845</v>
      </c>
      <c r="B399" s="1" t="s">
        <v>1263</v>
      </c>
      <c r="C399" s="1" t="s">
        <v>1262</v>
      </c>
      <c r="D399" s="1" t="s">
        <v>22825</v>
      </c>
      <c r="E399" s="1" t="s">
        <v>0</v>
      </c>
      <c r="F399" s="1">
        <v>63652</v>
      </c>
      <c r="G399" s="2">
        <v>19</v>
      </c>
      <c r="H399" s="1">
        <f>SUMIF('deals_closed '!D:D,A399,'deals_closed '!C:C)</f>
        <v>719544</v>
      </c>
      <c r="I399" s="1">
        <f>VLOOKUP(E399,'2018 commission structure'!$A$21:$I$24,9,FALSE)</f>
        <v>600000</v>
      </c>
      <c r="J399" s="1">
        <f t="shared" si="60"/>
        <v>750000</v>
      </c>
      <c r="K399" s="1">
        <f t="shared" si="61"/>
        <v>900000</v>
      </c>
      <c r="L399" s="1">
        <f t="shared" si="62"/>
        <v>1200000</v>
      </c>
      <c r="M399" s="16">
        <f t="shared" si="63"/>
        <v>1.1992400000000001</v>
      </c>
      <c r="N399" s="1" t="str">
        <f t="shared" si="64"/>
        <v>100-125%</v>
      </c>
      <c r="O399" s="1">
        <f>MIN($I399, $H399)*INDEX( '2018 commission structure'!$A$21:$I$24,
MATCH($E399,'2018 commission structure'!$A$21:$A$24,0),MATCH(O$1,'2018 commission structure'!$A$21:$I$21,0))</f>
        <v>78000</v>
      </c>
      <c r="P399" s="1">
        <f>IF($H399&gt;$I399, MIN($H399-$I399, J399-$I399)*
INDEX( '2018 commission structure'!$A$21:$I$24,
MATCH($E399,'2018 commission structure'!$A$21:$A$24, 0),
MATCH(P$1,'2018 commission structure'!$A$21:$I$21, 0)), 0)</f>
        <v>20322.480000000003</v>
      </c>
      <c r="Q399" s="1">
        <f>IF($H399&gt;J399, MIN($H399-J399, K399-J399)*
INDEX( '2018 commission structure'!$A$21:$I$24,
MATCH($E399,'2018 commission structure'!$A$21:$A$24, 0),
MATCH(Q$1,'2018 commission structure'!$A$21:$I$21, 0)), 0)</f>
        <v>0</v>
      </c>
      <c r="R399" s="1">
        <f>IF($H399&gt;K399, MIN($H399-K399, L399-K399)*
INDEX( '2018 commission structure'!$A$21:$I$24,
MATCH($E399,'2018 commission structure'!$A$21:$A$24, 0),
MATCH(R$1,'2018 commission structure'!$A$21:$I$21, 0)), 0)</f>
        <v>0</v>
      </c>
      <c r="S399" s="1">
        <f>IF($H399&gt;L399, ($H399-L399)*
INDEX( '2018 commission structure'!$A$21:$I$24,
MATCH($E399,'2018 commission structure'!$A$21:$A$24, 0),
MATCH(S$1,'2018 commission structure'!$A$21:$I$21, 0)), 0)</f>
        <v>0</v>
      </c>
      <c r="T399" s="1">
        <f t="shared" si="65"/>
        <v>98322.48000000001</v>
      </c>
      <c r="U399" s="1">
        <f t="shared" si="66"/>
        <v>161974.48000000001</v>
      </c>
      <c r="V399" s="16">
        <f t="shared" si="67"/>
        <v>4.4423294336243586</v>
      </c>
      <c r="W399" s="1">
        <f>MIN(H399,I399)*INDEX('2018 commission structure'!$A$15:$J$18,MATCH(Calculations!$E353,'2018 commission structure'!$A$15:$A$18,0),MATCH(Calculations!W$1,'2018 commission structure'!$A$15:$J$15,0))</f>
        <v>90000</v>
      </c>
      <c r="X399" s="1">
        <f>IF($H399&gt;I399,MIN($H399-I399,J399-I399))*INDEX('2018 commission structure'!$A$15:$J$18,MATCH(Calculations!$E353,'2018 commission structure'!$A$15:$A$18,0),MATCH(Calculations!X$1,'2018 commission structure'!$A$15:$J$15,0))</f>
        <v>26299.68</v>
      </c>
      <c r="Y399" s="1">
        <f>IF($H399&gt;J399,MIN($H399-J399,K399-J399)*INDEX('2018 commission structure'!$A$15:$J$18,MATCH(Calculations!$E353,'2018 commission structure'!$A$15:$A$18,0),MATCH(Calculations!Y$1,'2018 commission structure'!$A$15:$J$15,0)),0)</f>
        <v>0</v>
      </c>
      <c r="Z399" s="1">
        <f>IF($H399&gt;K399,MIN($H399-K399,L399-K399)*INDEX('2018 commission structure'!$A$15:$J$18,MATCH(Calculations!$E353,'2018 commission structure'!$A$15:$A$18,0),MATCH(Calculations!Z$1,'2018 commission structure'!$A$15:$J$15,0)),0)</f>
        <v>0</v>
      </c>
      <c r="AA399" s="1">
        <f>IF($H399&gt;L399,($H399-L399)*INDEX('2018 commission structure'!$A$15:$J$18,MATCH(Calculations!$E353,'2018 commission structure'!$A$15:$A$18,0),MATCH(Calculations!AA$1,'2018 commission structure'!$A$15:$J$15,0)),0)</f>
        <v>0</v>
      </c>
      <c r="AB399" s="1">
        <f t="shared" si="68"/>
        <v>116299.68</v>
      </c>
      <c r="AC399" s="1">
        <f t="shared" si="69"/>
        <v>179951.68</v>
      </c>
    </row>
    <row r="400" spans="1:29" x14ac:dyDescent="0.3">
      <c r="A400" s="20">
        <v>1249074622</v>
      </c>
      <c r="B400" s="1" t="s">
        <v>1228</v>
      </c>
      <c r="C400" s="1" t="s">
        <v>1396</v>
      </c>
      <c r="D400" s="1" t="s">
        <v>23255</v>
      </c>
      <c r="E400" s="1" t="s">
        <v>12</v>
      </c>
      <c r="F400" s="1">
        <v>32561</v>
      </c>
      <c r="G400" s="2">
        <v>15</v>
      </c>
      <c r="H400" s="1">
        <f>SUMIF('deals_closed '!D:D,A400,'deals_closed '!C:C)</f>
        <v>599656</v>
      </c>
      <c r="I400" s="1">
        <f>VLOOKUP(E400,'2018 commission structure'!$A$21:$I$24,9,FALSE)</f>
        <v>500000</v>
      </c>
      <c r="J400" s="1">
        <f t="shared" si="60"/>
        <v>625000</v>
      </c>
      <c r="K400" s="1">
        <f t="shared" si="61"/>
        <v>750000</v>
      </c>
      <c r="L400" s="1">
        <f t="shared" si="62"/>
        <v>1000000</v>
      </c>
      <c r="M400" s="16">
        <f t="shared" si="63"/>
        <v>1.1993119999999999</v>
      </c>
      <c r="N400" s="1" t="str">
        <f t="shared" si="64"/>
        <v>100-125%</v>
      </c>
      <c r="O400" s="1">
        <f>MIN($I400, $H400)*INDEX( '2018 commission structure'!$A$21:$I$24,
MATCH($E400,'2018 commission structure'!$A$21:$A$24,0),MATCH(O$1,'2018 commission structure'!$A$21:$I$21,0))</f>
        <v>50000</v>
      </c>
      <c r="P400" s="1">
        <f>IF($H400&gt;$I400, MIN($H400-$I400, J400-$I400)*
INDEX( '2018 commission structure'!$A$21:$I$24,
MATCH($E400,'2018 commission structure'!$A$21:$A$24, 0),
MATCH(P$1,'2018 commission structure'!$A$21:$I$21, 0)), 0)</f>
        <v>14948.4</v>
      </c>
      <c r="Q400" s="1">
        <f>IF($H400&gt;J400, MIN($H400-J400, K400-J400)*
INDEX( '2018 commission structure'!$A$21:$I$24,
MATCH($E400,'2018 commission structure'!$A$21:$A$24, 0),
MATCH(Q$1,'2018 commission structure'!$A$21:$I$21, 0)), 0)</f>
        <v>0</v>
      </c>
      <c r="R400" s="1">
        <f>IF($H400&gt;K400, MIN($H400-K400, L400-K400)*
INDEX( '2018 commission structure'!$A$21:$I$24,
MATCH($E400,'2018 commission structure'!$A$21:$A$24, 0),
MATCH(R$1,'2018 commission structure'!$A$21:$I$21, 0)), 0)</f>
        <v>0</v>
      </c>
      <c r="S400" s="1">
        <f>IF($H400&gt;L400, ($H400-L400)*
INDEX( '2018 commission structure'!$A$21:$I$24,
MATCH($E400,'2018 commission structure'!$A$21:$A$24, 0),
MATCH(S$1,'2018 commission structure'!$A$21:$I$21, 0)), 0)</f>
        <v>0</v>
      </c>
      <c r="T400" s="1">
        <f t="shared" si="65"/>
        <v>64948.4</v>
      </c>
      <c r="U400" s="1">
        <f t="shared" si="66"/>
        <v>97509.4</v>
      </c>
      <c r="V400" s="16">
        <f t="shared" si="67"/>
        <v>6.1497250521488187</v>
      </c>
      <c r="W400" s="1">
        <f>MIN(H400,I400)*INDEX('2018 commission structure'!$A$15:$J$18,MATCH(Calculations!$E283,'2018 commission structure'!$A$15:$A$18,0),MATCH(Calculations!W$1,'2018 commission structure'!$A$15:$J$15,0))</f>
        <v>60000</v>
      </c>
      <c r="X400" s="1">
        <f>IF($H400&gt;I400,MIN($H400-I400,J400-I400))*INDEX('2018 commission structure'!$A$15:$J$18,MATCH(Calculations!$E283,'2018 commission structure'!$A$15:$A$18,0),MATCH(Calculations!X$1,'2018 commission structure'!$A$15:$J$15,0))</f>
        <v>16941.52</v>
      </c>
      <c r="Y400" s="1">
        <f>IF($H400&gt;J400,MIN($H400-J400,K400-J400)*INDEX('2018 commission structure'!$A$15:$J$18,MATCH(Calculations!$E283,'2018 commission structure'!$A$15:$A$18,0),MATCH(Calculations!Y$1,'2018 commission structure'!$A$15:$J$15,0)),0)</f>
        <v>0</v>
      </c>
      <c r="Z400" s="1">
        <f>IF($H400&gt;K400,MIN($H400-K400,L400-K400)*INDEX('2018 commission structure'!$A$15:$J$18,MATCH(Calculations!$E283,'2018 commission structure'!$A$15:$A$18,0),MATCH(Calculations!Z$1,'2018 commission structure'!$A$15:$J$15,0)),0)</f>
        <v>0</v>
      </c>
      <c r="AA400" s="1">
        <f>IF($H400&gt;L400,($H400-L400)*INDEX('2018 commission structure'!$A$15:$J$18,MATCH(Calculations!$E283,'2018 commission structure'!$A$15:$A$18,0),MATCH(Calculations!AA$1,'2018 commission structure'!$A$15:$J$15,0)),0)</f>
        <v>0</v>
      </c>
      <c r="AB400" s="1">
        <f t="shared" si="68"/>
        <v>76941.52</v>
      </c>
      <c r="AC400" s="1">
        <f t="shared" si="69"/>
        <v>109502.52</v>
      </c>
    </row>
    <row r="401" spans="1:29" x14ac:dyDescent="0.3">
      <c r="A401" s="20">
        <v>9002722281</v>
      </c>
      <c r="B401" s="1" t="s">
        <v>122</v>
      </c>
      <c r="C401" s="1" t="s">
        <v>121</v>
      </c>
      <c r="D401" s="1" t="s">
        <v>22427</v>
      </c>
      <c r="E401" s="1" t="s">
        <v>3</v>
      </c>
      <c r="F401" s="1">
        <v>87491</v>
      </c>
      <c r="G401" s="2">
        <v>16</v>
      </c>
      <c r="H401" s="1">
        <f>SUMIF('deals_closed '!D:D,A401,'deals_closed '!C:C)</f>
        <v>538916</v>
      </c>
      <c r="I401" s="1">
        <f>VLOOKUP(E401,'2018 commission structure'!$A$21:$I$24,9,FALSE)</f>
        <v>750000</v>
      </c>
      <c r="J401" s="1">
        <f t="shared" si="60"/>
        <v>937500</v>
      </c>
      <c r="K401" s="1">
        <f t="shared" si="61"/>
        <v>1125000</v>
      </c>
      <c r="L401" s="1">
        <f t="shared" si="62"/>
        <v>1500000</v>
      </c>
      <c r="M401" s="16">
        <f t="shared" si="63"/>
        <v>0.71855466666666667</v>
      </c>
      <c r="N401" s="1" t="str">
        <f t="shared" si="64"/>
        <v>0-100%</v>
      </c>
      <c r="O401" s="1">
        <f>MIN($I401, $H401)*INDEX( '2018 commission structure'!$A$21:$I$24,
MATCH($E401,'2018 commission structure'!$A$21:$A$24,0),MATCH(O$1,'2018 commission structure'!$A$21:$I$21,0))</f>
        <v>80837.399999999994</v>
      </c>
      <c r="P401" s="1">
        <f>IF($H401&gt;$I401, MIN($H401-$I401, J401-$I401)*
INDEX( '2018 commission structure'!$A$21:$I$24,
MATCH($E401,'2018 commission structure'!$A$21:$A$24, 0),
MATCH(P$1,'2018 commission structure'!$A$21:$I$21, 0)), 0)</f>
        <v>0</v>
      </c>
      <c r="Q401" s="1">
        <f>IF($H401&gt;J401, MIN($H401-J401, K401-J401)*
INDEX( '2018 commission structure'!$A$21:$I$24,
MATCH($E401,'2018 commission structure'!$A$21:$A$24, 0),
MATCH(Q$1,'2018 commission structure'!$A$21:$I$21, 0)), 0)</f>
        <v>0</v>
      </c>
      <c r="R401" s="1">
        <f>IF($H401&gt;K401, MIN($H401-K401, L401-K401)*
INDEX( '2018 commission structure'!$A$21:$I$24,
MATCH($E401,'2018 commission structure'!$A$21:$A$24, 0),
MATCH(R$1,'2018 commission structure'!$A$21:$I$21, 0)), 0)</f>
        <v>0</v>
      </c>
      <c r="S401" s="1">
        <f>IF($H401&gt;L401, ($H401-L401)*
INDEX( '2018 commission structure'!$A$21:$I$24,
MATCH($E401,'2018 commission structure'!$A$21:$A$24, 0),
MATCH(S$1,'2018 commission structure'!$A$21:$I$21, 0)), 0)</f>
        <v>0</v>
      </c>
      <c r="T401" s="1">
        <f t="shared" si="65"/>
        <v>80837.399999999994</v>
      </c>
      <c r="U401" s="1">
        <f t="shared" si="66"/>
        <v>168328.4</v>
      </c>
      <c r="V401" s="16">
        <f t="shared" si="67"/>
        <v>3.2015750164559278</v>
      </c>
      <c r="W401" s="1">
        <f>MIN(H401,I401)*INDEX('2018 commission structure'!$A$15:$J$18,MATCH(Calculations!$E942,'2018 commission structure'!$A$15:$A$18,0),MATCH(Calculations!W$1,'2018 commission structure'!$A$15:$J$15,0))</f>
        <v>80837.399999999994</v>
      </c>
      <c r="X401" s="1">
        <f>IF($H401&gt;I401,MIN($H401-I401,J401-I401))*INDEX('2018 commission structure'!$A$15:$J$18,MATCH(Calculations!$E942,'2018 commission structure'!$A$15:$A$18,0),MATCH(Calculations!X$1,'2018 commission structure'!$A$15:$J$15,0))</f>
        <v>0</v>
      </c>
      <c r="Y401" s="1">
        <f>IF($H401&gt;J401,MIN($H401-J401,K401-J401)*INDEX('2018 commission structure'!$A$15:$J$18,MATCH(Calculations!$E942,'2018 commission structure'!$A$15:$A$18,0),MATCH(Calculations!Y$1,'2018 commission structure'!$A$15:$J$15,0)),0)</f>
        <v>0</v>
      </c>
      <c r="Z401" s="1">
        <f>IF($H401&gt;K401,MIN($H401-K401,L401-K401)*INDEX('2018 commission structure'!$A$15:$J$18,MATCH(Calculations!$E942,'2018 commission structure'!$A$15:$A$18,0),MATCH(Calculations!Z$1,'2018 commission structure'!$A$15:$J$15,0)),0)</f>
        <v>0</v>
      </c>
      <c r="AA401" s="1">
        <f>IF($H401&gt;L401,($H401-L401)*INDEX('2018 commission structure'!$A$15:$J$18,MATCH(Calculations!$E942,'2018 commission structure'!$A$15:$A$18,0),MATCH(Calculations!AA$1,'2018 commission structure'!$A$15:$J$15,0)),0)</f>
        <v>0</v>
      </c>
      <c r="AB401" s="1">
        <f t="shared" si="68"/>
        <v>80837.399999999994</v>
      </c>
      <c r="AC401" s="1">
        <f t="shared" si="69"/>
        <v>168328.4</v>
      </c>
    </row>
    <row r="402" spans="1:29" x14ac:dyDescent="0.3">
      <c r="A402" s="20">
        <v>5764917026</v>
      </c>
      <c r="B402" s="1" t="s">
        <v>1759</v>
      </c>
      <c r="C402" s="1" t="s">
        <v>1758</v>
      </c>
      <c r="D402" s="1" t="s">
        <v>23105</v>
      </c>
      <c r="E402" s="1" t="s">
        <v>12</v>
      </c>
      <c r="F402" s="1">
        <v>37046</v>
      </c>
      <c r="G402" s="2">
        <v>21</v>
      </c>
      <c r="H402" s="1">
        <f>SUMIF('deals_closed '!D:D,A402,'deals_closed '!C:C)</f>
        <v>599671</v>
      </c>
      <c r="I402" s="1">
        <f>VLOOKUP(E402,'2018 commission structure'!$A$21:$I$24,9,FALSE)</f>
        <v>500000</v>
      </c>
      <c r="J402" s="1">
        <f t="shared" si="60"/>
        <v>625000</v>
      </c>
      <c r="K402" s="1">
        <f t="shared" si="61"/>
        <v>750000</v>
      </c>
      <c r="L402" s="1">
        <f t="shared" si="62"/>
        <v>1000000</v>
      </c>
      <c r="M402" s="16">
        <f t="shared" si="63"/>
        <v>1.1993419999999999</v>
      </c>
      <c r="N402" s="1" t="str">
        <f t="shared" si="64"/>
        <v>100-125%</v>
      </c>
      <c r="O402" s="1">
        <f>MIN($I402, $H402)*INDEX( '2018 commission structure'!$A$21:$I$24,
MATCH($E402,'2018 commission structure'!$A$21:$A$24,0),MATCH(O$1,'2018 commission structure'!$A$21:$I$21,0))</f>
        <v>50000</v>
      </c>
      <c r="P402" s="1">
        <f>IF($H402&gt;$I402, MIN($H402-$I402, J402-$I402)*
INDEX( '2018 commission structure'!$A$21:$I$24,
MATCH($E402,'2018 commission structure'!$A$21:$A$24, 0),
MATCH(P$1,'2018 commission structure'!$A$21:$I$21, 0)), 0)</f>
        <v>14950.65</v>
      </c>
      <c r="Q402" s="1">
        <f>IF($H402&gt;J402, MIN($H402-J402, K402-J402)*
INDEX( '2018 commission structure'!$A$21:$I$24,
MATCH($E402,'2018 commission structure'!$A$21:$A$24, 0),
MATCH(Q$1,'2018 commission structure'!$A$21:$I$21, 0)), 0)</f>
        <v>0</v>
      </c>
      <c r="R402" s="1">
        <f>IF($H402&gt;K402, MIN($H402-K402, L402-K402)*
INDEX( '2018 commission structure'!$A$21:$I$24,
MATCH($E402,'2018 commission structure'!$A$21:$A$24, 0),
MATCH(R$1,'2018 commission structure'!$A$21:$I$21, 0)), 0)</f>
        <v>0</v>
      </c>
      <c r="S402" s="1">
        <f>IF($H402&gt;L402, ($H402-L402)*
INDEX( '2018 commission structure'!$A$21:$I$24,
MATCH($E402,'2018 commission structure'!$A$21:$A$24, 0),
MATCH(S$1,'2018 commission structure'!$A$21:$I$21, 0)), 0)</f>
        <v>0</v>
      </c>
      <c r="T402" s="1">
        <f t="shared" si="65"/>
        <v>64950.65</v>
      </c>
      <c r="U402" s="1">
        <f t="shared" si="66"/>
        <v>101996.65</v>
      </c>
      <c r="V402" s="16">
        <f t="shared" si="67"/>
        <v>5.8793205463120604</v>
      </c>
      <c r="W402" s="1">
        <f>MIN(H402,I402)*INDEX('2018 commission structure'!$A$15:$J$18,MATCH(Calculations!$E89,'2018 commission structure'!$A$15:$A$18,0),MATCH(Calculations!W$1,'2018 commission structure'!$A$15:$J$15,0))</f>
        <v>75000</v>
      </c>
      <c r="X402" s="1">
        <f>IF($H402&gt;I402,MIN($H402-I402,J402-I402))*INDEX('2018 commission structure'!$A$15:$J$18,MATCH(Calculations!$E89,'2018 commission structure'!$A$15:$A$18,0),MATCH(Calculations!X$1,'2018 commission structure'!$A$15:$J$15,0))</f>
        <v>21927.62</v>
      </c>
      <c r="Y402" s="1">
        <f>IF($H402&gt;J402,MIN($H402-J402,K402-J402)*INDEX('2018 commission structure'!$A$15:$J$18,MATCH(Calculations!$E89,'2018 commission structure'!$A$15:$A$18,0),MATCH(Calculations!Y$1,'2018 commission structure'!$A$15:$J$15,0)),0)</f>
        <v>0</v>
      </c>
      <c r="Z402" s="1">
        <f>IF($H402&gt;K402,MIN($H402-K402,L402-K402)*INDEX('2018 commission structure'!$A$15:$J$18,MATCH(Calculations!$E89,'2018 commission structure'!$A$15:$A$18,0),MATCH(Calculations!Z$1,'2018 commission structure'!$A$15:$J$15,0)),0)</f>
        <v>0</v>
      </c>
      <c r="AA402" s="1">
        <f>IF($H402&gt;L402,($H402-L402)*INDEX('2018 commission structure'!$A$15:$J$18,MATCH(Calculations!$E89,'2018 commission structure'!$A$15:$A$18,0),MATCH(Calculations!AA$1,'2018 commission structure'!$A$15:$J$15,0)),0)</f>
        <v>0</v>
      </c>
      <c r="AB402" s="1">
        <f t="shared" si="68"/>
        <v>96927.62</v>
      </c>
      <c r="AC402" s="1">
        <f t="shared" si="69"/>
        <v>133973.62</v>
      </c>
    </row>
    <row r="403" spans="1:29" x14ac:dyDescent="0.3">
      <c r="A403" s="20">
        <v>4877108939</v>
      </c>
      <c r="B403" s="1" t="s">
        <v>668</v>
      </c>
      <c r="C403" s="1" t="s">
        <v>711</v>
      </c>
      <c r="D403" s="1" t="s">
        <v>22842</v>
      </c>
      <c r="E403" s="1" t="s">
        <v>3</v>
      </c>
      <c r="F403" s="1">
        <v>99554</v>
      </c>
      <c r="G403" s="2">
        <v>27</v>
      </c>
      <c r="H403" s="1">
        <f>SUMIF('deals_closed '!D:D,A403,'deals_closed '!C:C)</f>
        <v>899816</v>
      </c>
      <c r="I403" s="1">
        <f>VLOOKUP(E403,'2018 commission structure'!$A$21:$I$24,9,FALSE)</f>
        <v>750000</v>
      </c>
      <c r="J403" s="1">
        <f t="shared" si="60"/>
        <v>937500</v>
      </c>
      <c r="K403" s="1">
        <f t="shared" si="61"/>
        <v>1125000</v>
      </c>
      <c r="L403" s="1">
        <f t="shared" si="62"/>
        <v>1500000</v>
      </c>
      <c r="M403" s="16">
        <f t="shared" si="63"/>
        <v>1.1997546666666667</v>
      </c>
      <c r="N403" s="1" t="str">
        <f t="shared" si="64"/>
        <v>100-125%</v>
      </c>
      <c r="O403" s="1">
        <f>MIN($I403, $H403)*INDEX( '2018 commission structure'!$A$21:$I$24,
MATCH($E403,'2018 commission structure'!$A$21:$A$24,0),MATCH(O$1,'2018 commission structure'!$A$21:$I$21,0))</f>
        <v>112500</v>
      </c>
      <c r="P403" s="1">
        <f>IF($H403&gt;$I403, MIN($H403-$I403, J403-$I403)*
INDEX( '2018 commission structure'!$A$21:$I$24,
MATCH($E403,'2018 commission structure'!$A$21:$A$24, 0),
MATCH(P$1,'2018 commission structure'!$A$21:$I$21, 0)), 0)</f>
        <v>28465.040000000001</v>
      </c>
      <c r="Q403" s="1">
        <f>IF($H403&gt;J403, MIN($H403-J403, K403-J403)*
INDEX( '2018 commission structure'!$A$21:$I$24,
MATCH($E403,'2018 commission structure'!$A$21:$A$24, 0),
MATCH(Q$1,'2018 commission structure'!$A$21:$I$21, 0)), 0)</f>
        <v>0</v>
      </c>
      <c r="R403" s="1">
        <f>IF($H403&gt;K403, MIN($H403-K403, L403-K403)*
INDEX( '2018 commission structure'!$A$21:$I$24,
MATCH($E403,'2018 commission structure'!$A$21:$A$24, 0),
MATCH(R$1,'2018 commission structure'!$A$21:$I$21, 0)), 0)</f>
        <v>0</v>
      </c>
      <c r="S403" s="1">
        <f>IF($H403&gt;L403, ($H403-L403)*
INDEX( '2018 commission structure'!$A$21:$I$24,
MATCH($E403,'2018 commission structure'!$A$21:$A$24, 0),
MATCH(S$1,'2018 commission structure'!$A$21:$I$21, 0)), 0)</f>
        <v>0</v>
      </c>
      <c r="T403" s="1">
        <f t="shared" si="65"/>
        <v>140965.04</v>
      </c>
      <c r="U403" s="1">
        <f t="shared" si="66"/>
        <v>240519.04000000001</v>
      </c>
      <c r="V403" s="16">
        <f t="shared" si="67"/>
        <v>3.7411424891767404</v>
      </c>
      <c r="W403" s="1">
        <f>MIN(H403,I403)*INDEX('2018 commission structure'!$A$15:$J$18,MATCH(Calculations!$E640,'2018 commission structure'!$A$15:$A$18,0),MATCH(Calculations!W$1,'2018 commission structure'!$A$15:$J$15,0))</f>
        <v>90000</v>
      </c>
      <c r="X403" s="1">
        <f>IF($H403&gt;I403,MIN($H403-I403,J403-I403))*INDEX('2018 commission structure'!$A$15:$J$18,MATCH(Calculations!$E640,'2018 commission structure'!$A$15:$A$18,0),MATCH(Calculations!X$1,'2018 commission structure'!$A$15:$J$15,0))</f>
        <v>25468.720000000001</v>
      </c>
      <c r="Y403" s="1">
        <f>IF($H403&gt;J403,MIN($H403-J403,K403-J403)*INDEX('2018 commission structure'!$A$15:$J$18,MATCH(Calculations!$E640,'2018 commission structure'!$A$15:$A$18,0),MATCH(Calculations!Y$1,'2018 commission structure'!$A$15:$J$15,0)),0)</f>
        <v>0</v>
      </c>
      <c r="Z403" s="1">
        <f>IF($H403&gt;K403,MIN($H403-K403,L403-K403)*INDEX('2018 commission structure'!$A$15:$J$18,MATCH(Calculations!$E640,'2018 commission structure'!$A$15:$A$18,0),MATCH(Calculations!Z$1,'2018 commission structure'!$A$15:$J$15,0)),0)</f>
        <v>0</v>
      </c>
      <c r="AA403" s="1">
        <f>IF($H403&gt;L403,($H403-L403)*INDEX('2018 commission structure'!$A$15:$J$18,MATCH(Calculations!$E640,'2018 commission structure'!$A$15:$A$18,0),MATCH(Calculations!AA$1,'2018 commission structure'!$A$15:$J$15,0)),0)</f>
        <v>0</v>
      </c>
      <c r="AB403" s="1">
        <f t="shared" si="68"/>
        <v>115468.72</v>
      </c>
      <c r="AC403" s="1">
        <f t="shared" si="69"/>
        <v>215022.72</v>
      </c>
    </row>
    <row r="404" spans="1:29" x14ac:dyDescent="0.3">
      <c r="A404" s="20">
        <v>9916787441</v>
      </c>
      <c r="B404" s="1" t="s">
        <v>536</v>
      </c>
      <c r="C404" s="1" t="s">
        <v>535</v>
      </c>
      <c r="D404" s="1" t="s">
        <v>22335</v>
      </c>
      <c r="E404" s="1" t="s">
        <v>3</v>
      </c>
      <c r="F404" s="1">
        <v>77795</v>
      </c>
      <c r="G404" s="2">
        <v>15</v>
      </c>
      <c r="H404" s="1">
        <f>SUMIF('deals_closed '!D:D,A404,'deals_closed '!C:C)</f>
        <v>450041</v>
      </c>
      <c r="I404" s="1">
        <f>VLOOKUP(E404,'2018 commission structure'!$A$21:$I$24,9,FALSE)</f>
        <v>750000</v>
      </c>
      <c r="J404" s="1">
        <f t="shared" si="60"/>
        <v>937500</v>
      </c>
      <c r="K404" s="1">
        <f t="shared" si="61"/>
        <v>1125000</v>
      </c>
      <c r="L404" s="1">
        <f t="shared" si="62"/>
        <v>1500000</v>
      </c>
      <c r="M404" s="16">
        <f t="shared" si="63"/>
        <v>0.60005466666666663</v>
      </c>
      <c r="N404" s="1" t="str">
        <f t="shared" si="64"/>
        <v>0-100%</v>
      </c>
      <c r="O404" s="1">
        <f>MIN($I404, $H404)*INDEX( '2018 commission structure'!$A$21:$I$24,
MATCH($E404,'2018 commission structure'!$A$21:$A$24,0),MATCH(O$1,'2018 commission structure'!$A$21:$I$21,0))</f>
        <v>67506.149999999994</v>
      </c>
      <c r="P404" s="1">
        <f>IF($H404&gt;$I404, MIN($H404-$I404, J404-$I404)*
INDEX( '2018 commission structure'!$A$21:$I$24,
MATCH($E404,'2018 commission structure'!$A$21:$A$24, 0),
MATCH(P$1,'2018 commission structure'!$A$21:$I$21, 0)), 0)</f>
        <v>0</v>
      </c>
      <c r="Q404" s="1">
        <f>IF($H404&gt;J404, MIN($H404-J404, K404-J404)*
INDEX( '2018 commission structure'!$A$21:$I$24,
MATCH($E404,'2018 commission structure'!$A$21:$A$24, 0),
MATCH(Q$1,'2018 commission structure'!$A$21:$I$21, 0)), 0)</f>
        <v>0</v>
      </c>
      <c r="R404" s="1">
        <f>IF($H404&gt;K404, MIN($H404-K404, L404-K404)*
INDEX( '2018 commission structure'!$A$21:$I$24,
MATCH($E404,'2018 commission structure'!$A$21:$A$24, 0),
MATCH(R$1,'2018 commission structure'!$A$21:$I$21, 0)), 0)</f>
        <v>0</v>
      </c>
      <c r="S404" s="1">
        <f>IF($H404&gt;L404, ($H404-L404)*
INDEX( '2018 commission structure'!$A$21:$I$24,
MATCH($E404,'2018 commission structure'!$A$21:$A$24, 0),
MATCH(S$1,'2018 commission structure'!$A$21:$I$21, 0)), 0)</f>
        <v>0</v>
      </c>
      <c r="T404" s="1">
        <f t="shared" si="65"/>
        <v>67506.149999999994</v>
      </c>
      <c r="U404" s="1">
        <f t="shared" si="66"/>
        <v>145301.15</v>
      </c>
      <c r="V404" s="16">
        <f t="shared" si="67"/>
        <v>3.0972982663936248</v>
      </c>
      <c r="W404" s="1">
        <f>MIN(H404,I404)*INDEX('2018 commission structure'!$A$15:$J$18,MATCH(Calculations!$E730,'2018 commission structure'!$A$15:$A$18,0),MATCH(Calculations!W$1,'2018 commission structure'!$A$15:$J$15,0))</f>
        <v>67506.149999999994</v>
      </c>
      <c r="X404" s="1">
        <f>IF($H404&gt;I404,MIN($H404-I404,J404-I404))*INDEX('2018 commission structure'!$A$15:$J$18,MATCH(Calculations!$E730,'2018 commission structure'!$A$15:$A$18,0),MATCH(Calculations!X$1,'2018 commission structure'!$A$15:$J$15,0))</f>
        <v>0</v>
      </c>
      <c r="Y404" s="1">
        <f>IF($H404&gt;J404,MIN($H404-J404,K404-J404)*INDEX('2018 commission structure'!$A$15:$J$18,MATCH(Calculations!$E730,'2018 commission structure'!$A$15:$A$18,0),MATCH(Calculations!Y$1,'2018 commission structure'!$A$15:$J$15,0)),0)</f>
        <v>0</v>
      </c>
      <c r="Z404" s="1">
        <f>IF($H404&gt;K404,MIN($H404-K404,L404-K404)*INDEX('2018 commission structure'!$A$15:$J$18,MATCH(Calculations!$E730,'2018 commission structure'!$A$15:$A$18,0),MATCH(Calculations!Z$1,'2018 commission structure'!$A$15:$J$15,0)),0)</f>
        <v>0</v>
      </c>
      <c r="AA404" s="1">
        <f>IF($H404&gt;L404,($H404-L404)*INDEX('2018 commission structure'!$A$15:$J$18,MATCH(Calculations!$E730,'2018 commission structure'!$A$15:$A$18,0),MATCH(Calculations!AA$1,'2018 commission structure'!$A$15:$J$15,0)),0)</f>
        <v>0</v>
      </c>
      <c r="AB404" s="1">
        <f t="shared" si="68"/>
        <v>67506.149999999994</v>
      </c>
      <c r="AC404" s="1">
        <f t="shared" si="69"/>
        <v>145301.15</v>
      </c>
    </row>
    <row r="405" spans="1:29" x14ac:dyDescent="0.3">
      <c r="A405" s="20">
        <v>8850022085</v>
      </c>
      <c r="B405" s="1" t="s">
        <v>766</v>
      </c>
      <c r="C405" s="1" t="s">
        <v>765</v>
      </c>
      <c r="D405" s="1" t="s">
        <v>22631</v>
      </c>
      <c r="E405" s="1" t="s">
        <v>12</v>
      </c>
      <c r="F405" s="1">
        <v>52669</v>
      </c>
      <c r="G405" s="2">
        <v>17</v>
      </c>
      <c r="H405" s="1">
        <f>SUMIF('deals_closed '!D:D,A405,'deals_closed '!C:C)</f>
        <v>599910</v>
      </c>
      <c r="I405" s="1">
        <f>VLOOKUP(E405,'2018 commission structure'!$A$21:$I$24,9,FALSE)</f>
        <v>500000</v>
      </c>
      <c r="J405" s="1">
        <f t="shared" si="60"/>
        <v>625000</v>
      </c>
      <c r="K405" s="1">
        <f t="shared" si="61"/>
        <v>750000</v>
      </c>
      <c r="L405" s="1">
        <f t="shared" si="62"/>
        <v>1000000</v>
      </c>
      <c r="M405" s="16">
        <f t="shared" si="63"/>
        <v>1.1998200000000001</v>
      </c>
      <c r="N405" s="1" t="str">
        <f t="shared" si="64"/>
        <v>100-125%</v>
      </c>
      <c r="O405" s="1">
        <f>MIN($I405, $H405)*INDEX( '2018 commission structure'!$A$21:$I$24,
MATCH($E405,'2018 commission structure'!$A$21:$A$24,0),MATCH(O$1,'2018 commission structure'!$A$21:$I$21,0))</f>
        <v>50000</v>
      </c>
      <c r="P405" s="1">
        <f>IF($H405&gt;$I405, MIN($H405-$I405, J405-$I405)*
INDEX( '2018 commission structure'!$A$21:$I$24,
MATCH($E405,'2018 commission structure'!$A$21:$A$24, 0),
MATCH(P$1,'2018 commission structure'!$A$21:$I$21, 0)), 0)</f>
        <v>14986.5</v>
      </c>
      <c r="Q405" s="1">
        <f>IF($H405&gt;J405, MIN($H405-J405, K405-J405)*
INDEX( '2018 commission structure'!$A$21:$I$24,
MATCH($E405,'2018 commission structure'!$A$21:$A$24, 0),
MATCH(Q$1,'2018 commission structure'!$A$21:$I$21, 0)), 0)</f>
        <v>0</v>
      </c>
      <c r="R405" s="1">
        <f>IF($H405&gt;K405, MIN($H405-K405, L405-K405)*
INDEX( '2018 commission structure'!$A$21:$I$24,
MATCH($E405,'2018 commission structure'!$A$21:$A$24, 0),
MATCH(R$1,'2018 commission structure'!$A$21:$I$21, 0)), 0)</f>
        <v>0</v>
      </c>
      <c r="S405" s="1">
        <f>IF($H405&gt;L405, ($H405-L405)*
INDEX( '2018 commission structure'!$A$21:$I$24,
MATCH($E405,'2018 commission structure'!$A$21:$A$24, 0),
MATCH(S$1,'2018 commission structure'!$A$21:$I$21, 0)), 0)</f>
        <v>0</v>
      </c>
      <c r="T405" s="1">
        <f t="shared" si="65"/>
        <v>64986.5</v>
      </c>
      <c r="U405" s="1">
        <f t="shared" si="66"/>
        <v>117655.5</v>
      </c>
      <c r="V405" s="16">
        <f t="shared" si="67"/>
        <v>5.098869156138047</v>
      </c>
      <c r="W405" s="1">
        <f>MIN(H405,I405)*INDEX('2018 commission structure'!$A$15:$J$18,MATCH(Calculations!$E611,'2018 commission structure'!$A$15:$A$18,0),MATCH(Calculations!W$1,'2018 commission structure'!$A$15:$J$15,0))</f>
        <v>75000</v>
      </c>
      <c r="X405" s="1">
        <f>IF($H405&gt;I405,MIN($H405-I405,J405-I405))*INDEX('2018 commission structure'!$A$15:$J$18,MATCH(Calculations!$E611,'2018 commission structure'!$A$15:$A$18,0),MATCH(Calculations!X$1,'2018 commission structure'!$A$15:$J$15,0))</f>
        <v>21980.2</v>
      </c>
      <c r="Y405" s="1">
        <f>IF($H405&gt;J405,MIN($H405-J405,K405-J405)*INDEX('2018 commission structure'!$A$15:$J$18,MATCH(Calculations!$E611,'2018 commission structure'!$A$15:$A$18,0),MATCH(Calculations!Y$1,'2018 commission structure'!$A$15:$J$15,0)),0)</f>
        <v>0</v>
      </c>
      <c r="Z405" s="1">
        <f>IF($H405&gt;K405,MIN($H405-K405,L405-K405)*INDEX('2018 commission structure'!$A$15:$J$18,MATCH(Calculations!$E611,'2018 commission structure'!$A$15:$A$18,0),MATCH(Calculations!Z$1,'2018 commission structure'!$A$15:$J$15,0)),0)</f>
        <v>0</v>
      </c>
      <c r="AA405" s="1">
        <f>IF($H405&gt;L405,($H405-L405)*INDEX('2018 commission structure'!$A$15:$J$18,MATCH(Calculations!$E611,'2018 commission structure'!$A$15:$A$18,0),MATCH(Calculations!AA$1,'2018 commission structure'!$A$15:$J$15,0)),0)</f>
        <v>0</v>
      </c>
      <c r="AB405" s="1">
        <f t="shared" si="68"/>
        <v>96980.2</v>
      </c>
      <c r="AC405" s="1">
        <f t="shared" si="69"/>
        <v>149649.20000000001</v>
      </c>
    </row>
    <row r="406" spans="1:29" x14ac:dyDescent="0.3">
      <c r="A406" s="20">
        <v>2492824950</v>
      </c>
      <c r="B406" s="1" t="s">
        <v>963</v>
      </c>
      <c r="C406" s="1" t="s">
        <v>962</v>
      </c>
      <c r="D406" s="1" t="s">
        <v>23085</v>
      </c>
      <c r="E406" s="1" t="s">
        <v>3</v>
      </c>
      <c r="F406" s="1">
        <v>86703</v>
      </c>
      <c r="G406" s="2">
        <v>28</v>
      </c>
      <c r="H406" s="1">
        <f>SUMIF('deals_closed '!D:D,A406,'deals_closed '!C:C)</f>
        <v>900340</v>
      </c>
      <c r="I406" s="1">
        <f>VLOOKUP(E406,'2018 commission structure'!$A$21:$I$24,9,FALSE)</f>
        <v>750000</v>
      </c>
      <c r="J406" s="1">
        <f t="shared" si="60"/>
        <v>937500</v>
      </c>
      <c r="K406" s="1">
        <f t="shared" si="61"/>
        <v>1125000</v>
      </c>
      <c r="L406" s="1">
        <f t="shared" si="62"/>
        <v>1500000</v>
      </c>
      <c r="M406" s="16">
        <f t="shared" si="63"/>
        <v>1.2004533333333334</v>
      </c>
      <c r="N406" s="1" t="str">
        <f t="shared" si="64"/>
        <v>100-125%</v>
      </c>
      <c r="O406" s="1">
        <f>MIN($I406, $H406)*INDEX( '2018 commission structure'!$A$21:$I$24,
MATCH($E406,'2018 commission structure'!$A$21:$A$24,0),MATCH(O$1,'2018 commission structure'!$A$21:$I$21,0))</f>
        <v>112500</v>
      </c>
      <c r="P406" s="1">
        <f>IF($H406&gt;$I406, MIN($H406-$I406, J406-$I406)*
INDEX( '2018 commission structure'!$A$21:$I$24,
MATCH($E406,'2018 commission structure'!$A$21:$A$24, 0),
MATCH(P$1,'2018 commission structure'!$A$21:$I$21, 0)), 0)</f>
        <v>28564.6</v>
      </c>
      <c r="Q406" s="1">
        <f>IF($H406&gt;J406, MIN($H406-J406, K406-J406)*
INDEX( '2018 commission structure'!$A$21:$I$24,
MATCH($E406,'2018 commission structure'!$A$21:$A$24, 0),
MATCH(Q$1,'2018 commission structure'!$A$21:$I$21, 0)), 0)</f>
        <v>0</v>
      </c>
      <c r="R406" s="1">
        <f>IF($H406&gt;K406, MIN($H406-K406, L406-K406)*
INDEX( '2018 commission structure'!$A$21:$I$24,
MATCH($E406,'2018 commission structure'!$A$21:$A$24, 0),
MATCH(R$1,'2018 commission structure'!$A$21:$I$21, 0)), 0)</f>
        <v>0</v>
      </c>
      <c r="S406" s="1">
        <f>IF($H406&gt;L406, ($H406-L406)*
INDEX( '2018 commission structure'!$A$21:$I$24,
MATCH($E406,'2018 commission structure'!$A$21:$A$24, 0),
MATCH(S$1,'2018 commission structure'!$A$21:$I$21, 0)), 0)</f>
        <v>0</v>
      </c>
      <c r="T406" s="1">
        <f t="shared" si="65"/>
        <v>141064.6</v>
      </c>
      <c r="U406" s="1">
        <f t="shared" si="66"/>
        <v>227767.6</v>
      </c>
      <c r="V406" s="16">
        <f t="shared" si="67"/>
        <v>3.9528888217639384</v>
      </c>
      <c r="W406" s="1">
        <f>MIN(H406,I406)*INDEX('2018 commission structure'!$A$15:$J$18,MATCH(Calculations!$E510,'2018 commission structure'!$A$15:$A$18,0),MATCH(Calculations!W$1,'2018 commission structure'!$A$15:$J$15,0))</f>
        <v>112500</v>
      </c>
      <c r="X406" s="1">
        <f>IF($H406&gt;I406,MIN($H406-I406,J406-I406))*INDEX('2018 commission structure'!$A$15:$J$18,MATCH(Calculations!$E510,'2018 commission structure'!$A$15:$A$18,0),MATCH(Calculations!X$1,'2018 commission structure'!$A$15:$J$15,0))</f>
        <v>27061.200000000001</v>
      </c>
      <c r="Y406" s="1">
        <f>IF($H406&gt;J406,MIN($H406-J406,K406-J406)*INDEX('2018 commission structure'!$A$15:$J$18,MATCH(Calculations!$E510,'2018 commission structure'!$A$15:$A$18,0),MATCH(Calculations!Y$1,'2018 commission structure'!$A$15:$J$15,0)),0)</f>
        <v>0</v>
      </c>
      <c r="Z406" s="1">
        <f>IF($H406&gt;K406,MIN($H406-K406,L406-K406)*INDEX('2018 commission structure'!$A$15:$J$18,MATCH(Calculations!$E510,'2018 commission structure'!$A$15:$A$18,0),MATCH(Calculations!Z$1,'2018 commission structure'!$A$15:$J$15,0)),0)</f>
        <v>0</v>
      </c>
      <c r="AA406" s="1">
        <f>IF($H406&gt;L406,($H406-L406)*INDEX('2018 commission structure'!$A$15:$J$18,MATCH(Calculations!$E510,'2018 commission structure'!$A$15:$A$18,0),MATCH(Calculations!AA$1,'2018 commission structure'!$A$15:$J$15,0)),0)</f>
        <v>0</v>
      </c>
      <c r="AB406" s="1">
        <f t="shared" si="68"/>
        <v>139561.20000000001</v>
      </c>
      <c r="AC406" s="1">
        <f t="shared" si="69"/>
        <v>226264.2</v>
      </c>
    </row>
    <row r="407" spans="1:29" x14ac:dyDescent="0.3">
      <c r="A407" s="20">
        <v>7233077789</v>
      </c>
      <c r="B407" s="1" t="s">
        <v>1511</v>
      </c>
      <c r="C407" s="1" t="s">
        <v>1510</v>
      </c>
      <c r="D407" s="1" t="s">
        <v>22930</v>
      </c>
      <c r="E407" s="1" t="s">
        <v>12</v>
      </c>
      <c r="F407" s="1">
        <v>43173</v>
      </c>
      <c r="G407" s="2">
        <v>18</v>
      </c>
      <c r="H407" s="1">
        <f>SUMIF('deals_closed '!D:D,A407,'deals_closed '!C:C)</f>
        <v>600732</v>
      </c>
      <c r="I407" s="1">
        <f>VLOOKUP(E407,'2018 commission structure'!$A$21:$I$24,9,FALSE)</f>
        <v>500000</v>
      </c>
      <c r="J407" s="1">
        <f t="shared" si="60"/>
        <v>625000</v>
      </c>
      <c r="K407" s="1">
        <f t="shared" si="61"/>
        <v>750000</v>
      </c>
      <c r="L407" s="1">
        <f t="shared" si="62"/>
        <v>1000000</v>
      </c>
      <c r="M407" s="16">
        <f t="shared" si="63"/>
        <v>1.2014640000000001</v>
      </c>
      <c r="N407" s="1" t="str">
        <f t="shared" si="64"/>
        <v>100-125%</v>
      </c>
      <c r="O407" s="1">
        <f>MIN($I407, $H407)*INDEX( '2018 commission structure'!$A$21:$I$24,
MATCH($E407,'2018 commission structure'!$A$21:$A$24,0),MATCH(O$1,'2018 commission structure'!$A$21:$I$21,0))</f>
        <v>50000</v>
      </c>
      <c r="P407" s="1">
        <f>IF($H407&gt;$I407, MIN($H407-$I407, J407-$I407)*
INDEX( '2018 commission structure'!$A$21:$I$24,
MATCH($E407,'2018 commission structure'!$A$21:$A$24, 0),
MATCH(P$1,'2018 commission structure'!$A$21:$I$21, 0)), 0)</f>
        <v>15109.8</v>
      </c>
      <c r="Q407" s="1">
        <f>IF($H407&gt;J407, MIN($H407-J407, K407-J407)*
INDEX( '2018 commission structure'!$A$21:$I$24,
MATCH($E407,'2018 commission structure'!$A$21:$A$24, 0),
MATCH(Q$1,'2018 commission structure'!$A$21:$I$21, 0)), 0)</f>
        <v>0</v>
      </c>
      <c r="R407" s="1">
        <f>IF($H407&gt;K407, MIN($H407-K407, L407-K407)*
INDEX( '2018 commission structure'!$A$21:$I$24,
MATCH($E407,'2018 commission structure'!$A$21:$A$24, 0),
MATCH(R$1,'2018 commission structure'!$A$21:$I$21, 0)), 0)</f>
        <v>0</v>
      </c>
      <c r="S407" s="1">
        <f>IF($H407&gt;L407, ($H407-L407)*
INDEX( '2018 commission structure'!$A$21:$I$24,
MATCH($E407,'2018 commission structure'!$A$21:$A$24, 0),
MATCH(S$1,'2018 commission structure'!$A$21:$I$21, 0)), 0)</f>
        <v>0</v>
      </c>
      <c r="T407" s="1">
        <f t="shared" si="65"/>
        <v>65109.8</v>
      </c>
      <c r="U407" s="1">
        <f t="shared" si="66"/>
        <v>108282.8</v>
      </c>
      <c r="V407" s="16">
        <f t="shared" si="67"/>
        <v>5.5478062998001532</v>
      </c>
      <c r="W407" s="1">
        <f>MIN(H407,I407)*INDEX('2018 commission structure'!$A$15:$J$18,MATCH(Calculations!$E222,'2018 commission structure'!$A$15:$A$18,0),MATCH(Calculations!W$1,'2018 commission structure'!$A$15:$J$15,0))</f>
        <v>75000</v>
      </c>
      <c r="X407" s="1">
        <f>IF($H407&gt;I407,MIN($H407-I407,J407-I407))*INDEX('2018 commission structure'!$A$15:$J$18,MATCH(Calculations!$E222,'2018 commission structure'!$A$15:$A$18,0),MATCH(Calculations!X$1,'2018 commission structure'!$A$15:$J$15,0))</f>
        <v>18131.759999999998</v>
      </c>
      <c r="Y407" s="1">
        <f>IF($H407&gt;J407,MIN($H407-J407,K407-J407)*INDEX('2018 commission structure'!$A$15:$J$18,MATCH(Calculations!$E222,'2018 commission structure'!$A$15:$A$18,0),MATCH(Calculations!Y$1,'2018 commission structure'!$A$15:$J$15,0)),0)</f>
        <v>0</v>
      </c>
      <c r="Z407" s="1">
        <f>IF($H407&gt;K407,MIN($H407-K407,L407-K407)*INDEX('2018 commission structure'!$A$15:$J$18,MATCH(Calculations!$E222,'2018 commission structure'!$A$15:$A$18,0),MATCH(Calculations!Z$1,'2018 commission structure'!$A$15:$J$15,0)),0)</f>
        <v>0</v>
      </c>
      <c r="AA407" s="1">
        <f>IF($H407&gt;L407,($H407-L407)*INDEX('2018 commission structure'!$A$15:$J$18,MATCH(Calculations!$E222,'2018 commission structure'!$A$15:$A$18,0),MATCH(Calculations!AA$1,'2018 commission structure'!$A$15:$J$15,0)),0)</f>
        <v>0</v>
      </c>
      <c r="AB407" s="1">
        <f t="shared" si="68"/>
        <v>93131.76</v>
      </c>
      <c r="AC407" s="1">
        <f t="shared" si="69"/>
        <v>136304.76</v>
      </c>
    </row>
    <row r="408" spans="1:29" x14ac:dyDescent="0.3">
      <c r="A408" s="20">
        <v>2524849899</v>
      </c>
      <c r="B408" s="1" t="s">
        <v>618</v>
      </c>
      <c r="C408" s="1" t="s">
        <v>617</v>
      </c>
      <c r="D408" s="1" t="s">
        <v>23079</v>
      </c>
      <c r="E408" s="1" t="s">
        <v>3</v>
      </c>
      <c r="F408" s="1">
        <v>121772</v>
      </c>
      <c r="G408" s="2">
        <v>21</v>
      </c>
      <c r="H408" s="1">
        <f>SUMIF('deals_closed '!D:D,A408,'deals_closed '!C:C)</f>
        <v>747655</v>
      </c>
      <c r="I408" s="1">
        <f>VLOOKUP(E408,'2018 commission structure'!$A$21:$I$24,9,FALSE)</f>
        <v>750000</v>
      </c>
      <c r="J408" s="1">
        <f t="shared" si="60"/>
        <v>937500</v>
      </c>
      <c r="K408" s="1">
        <f t="shared" si="61"/>
        <v>1125000</v>
      </c>
      <c r="L408" s="1">
        <f t="shared" si="62"/>
        <v>1500000</v>
      </c>
      <c r="M408" s="16">
        <f t="shared" si="63"/>
        <v>0.99687333333333328</v>
      </c>
      <c r="N408" s="1" t="str">
        <f t="shared" si="64"/>
        <v>0-100%</v>
      </c>
      <c r="O408" s="1">
        <f>MIN($I408, $H408)*INDEX( '2018 commission structure'!$A$21:$I$24,
MATCH($E408,'2018 commission structure'!$A$21:$A$24,0),MATCH(O$1,'2018 commission structure'!$A$21:$I$21,0))</f>
        <v>112148.25</v>
      </c>
      <c r="P408" s="1">
        <f>IF($H408&gt;$I408, MIN($H408-$I408, J408-$I408)*
INDEX( '2018 commission structure'!$A$21:$I$24,
MATCH($E408,'2018 commission structure'!$A$21:$A$24, 0),
MATCH(P$1,'2018 commission structure'!$A$21:$I$21, 0)), 0)</f>
        <v>0</v>
      </c>
      <c r="Q408" s="1">
        <f>IF($H408&gt;J408, MIN($H408-J408, K408-J408)*
INDEX( '2018 commission structure'!$A$21:$I$24,
MATCH($E408,'2018 commission structure'!$A$21:$A$24, 0),
MATCH(Q$1,'2018 commission structure'!$A$21:$I$21, 0)), 0)</f>
        <v>0</v>
      </c>
      <c r="R408" s="1">
        <f>IF($H408&gt;K408, MIN($H408-K408, L408-K408)*
INDEX( '2018 commission structure'!$A$21:$I$24,
MATCH($E408,'2018 commission structure'!$A$21:$A$24, 0),
MATCH(R$1,'2018 commission structure'!$A$21:$I$21, 0)), 0)</f>
        <v>0</v>
      </c>
      <c r="S408" s="1">
        <f>IF($H408&gt;L408, ($H408-L408)*
INDEX( '2018 commission structure'!$A$21:$I$24,
MATCH($E408,'2018 commission structure'!$A$21:$A$24, 0),
MATCH(S$1,'2018 commission structure'!$A$21:$I$21, 0)), 0)</f>
        <v>0</v>
      </c>
      <c r="T408" s="1">
        <f t="shared" si="65"/>
        <v>112148.25</v>
      </c>
      <c r="U408" s="1">
        <f t="shared" si="66"/>
        <v>233920.25</v>
      </c>
      <c r="V408" s="16">
        <f t="shared" si="67"/>
        <v>3.1961961394962599</v>
      </c>
      <c r="W408" s="1">
        <f>MIN(H408,I408)*INDEX('2018 commission structure'!$A$15:$J$18,MATCH(Calculations!$E688,'2018 commission structure'!$A$15:$A$18,0),MATCH(Calculations!W$1,'2018 commission structure'!$A$15:$J$15,0))</f>
        <v>112148.25</v>
      </c>
      <c r="X408" s="1">
        <f>IF($H408&gt;I408,MIN($H408-I408,J408-I408))*INDEX('2018 commission structure'!$A$15:$J$18,MATCH(Calculations!$E688,'2018 commission structure'!$A$15:$A$18,0),MATCH(Calculations!X$1,'2018 commission structure'!$A$15:$J$15,0))</f>
        <v>0</v>
      </c>
      <c r="Y408" s="1">
        <f>IF($H408&gt;J408,MIN($H408-J408,K408-J408)*INDEX('2018 commission structure'!$A$15:$J$18,MATCH(Calculations!$E688,'2018 commission structure'!$A$15:$A$18,0),MATCH(Calculations!Y$1,'2018 commission structure'!$A$15:$J$15,0)),0)</f>
        <v>0</v>
      </c>
      <c r="Z408" s="1">
        <f>IF($H408&gt;K408,MIN($H408-K408,L408-K408)*INDEX('2018 commission structure'!$A$15:$J$18,MATCH(Calculations!$E688,'2018 commission structure'!$A$15:$A$18,0),MATCH(Calculations!Z$1,'2018 commission structure'!$A$15:$J$15,0)),0)</f>
        <v>0</v>
      </c>
      <c r="AA408" s="1">
        <f>IF($H408&gt;L408,($H408-L408)*INDEX('2018 commission structure'!$A$15:$J$18,MATCH(Calculations!$E688,'2018 commission structure'!$A$15:$A$18,0),MATCH(Calculations!AA$1,'2018 commission structure'!$A$15:$J$15,0)),0)</f>
        <v>0</v>
      </c>
      <c r="AB408" s="1">
        <f t="shared" si="68"/>
        <v>112148.25</v>
      </c>
      <c r="AC408" s="1">
        <f t="shared" si="69"/>
        <v>233920.25</v>
      </c>
    </row>
    <row r="409" spans="1:29" x14ac:dyDescent="0.3">
      <c r="A409" s="20">
        <v>471886378</v>
      </c>
      <c r="B409" s="1" t="s">
        <v>810</v>
      </c>
      <c r="C409" s="1" t="s">
        <v>809</v>
      </c>
      <c r="D409" s="1" t="s">
        <v>23288</v>
      </c>
      <c r="E409" s="1" t="s">
        <v>0</v>
      </c>
      <c r="F409" s="1">
        <v>65588</v>
      </c>
      <c r="G409" s="2">
        <v>21</v>
      </c>
      <c r="H409" s="1">
        <f>SUMIF('deals_closed '!D:D,A409,'deals_closed '!C:C)</f>
        <v>721970</v>
      </c>
      <c r="I409" s="1">
        <f>VLOOKUP(E409,'2018 commission structure'!$A$21:$I$24,9,FALSE)</f>
        <v>600000</v>
      </c>
      <c r="J409" s="1">
        <f t="shared" si="60"/>
        <v>750000</v>
      </c>
      <c r="K409" s="1">
        <f t="shared" si="61"/>
        <v>900000</v>
      </c>
      <c r="L409" s="1">
        <f t="shared" si="62"/>
        <v>1200000</v>
      </c>
      <c r="M409" s="16">
        <f t="shared" si="63"/>
        <v>1.2032833333333333</v>
      </c>
      <c r="N409" s="1" t="str">
        <f t="shared" si="64"/>
        <v>100-125%</v>
      </c>
      <c r="O409" s="1">
        <f>MIN($I409, $H409)*INDEX( '2018 commission structure'!$A$21:$I$24,
MATCH($E409,'2018 commission structure'!$A$21:$A$24,0),MATCH(O$1,'2018 commission structure'!$A$21:$I$21,0))</f>
        <v>78000</v>
      </c>
      <c r="P409" s="1">
        <f>IF($H409&gt;$I409, MIN($H409-$I409, J409-$I409)*
INDEX( '2018 commission structure'!$A$21:$I$24,
MATCH($E409,'2018 commission structure'!$A$21:$A$24, 0),
MATCH(P$1,'2018 commission structure'!$A$21:$I$21, 0)), 0)</f>
        <v>20734.900000000001</v>
      </c>
      <c r="Q409" s="1">
        <f>IF($H409&gt;J409, MIN($H409-J409, K409-J409)*
INDEX( '2018 commission structure'!$A$21:$I$24,
MATCH($E409,'2018 commission structure'!$A$21:$A$24, 0),
MATCH(Q$1,'2018 commission structure'!$A$21:$I$21, 0)), 0)</f>
        <v>0</v>
      </c>
      <c r="R409" s="1">
        <f>IF($H409&gt;K409, MIN($H409-K409, L409-K409)*
INDEX( '2018 commission structure'!$A$21:$I$24,
MATCH($E409,'2018 commission structure'!$A$21:$A$24, 0),
MATCH(R$1,'2018 commission structure'!$A$21:$I$21, 0)), 0)</f>
        <v>0</v>
      </c>
      <c r="S409" s="1">
        <f>IF($H409&gt;L409, ($H409-L409)*
INDEX( '2018 commission structure'!$A$21:$I$24,
MATCH($E409,'2018 commission structure'!$A$21:$A$24, 0),
MATCH(S$1,'2018 commission structure'!$A$21:$I$21, 0)), 0)</f>
        <v>0</v>
      </c>
      <c r="T409" s="1">
        <f t="shared" si="65"/>
        <v>98734.9</v>
      </c>
      <c r="U409" s="1">
        <f t="shared" si="66"/>
        <v>164322.9</v>
      </c>
      <c r="V409" s="16">
        <f t="shared" si="67"/>
        <v>4.3936055169425563</v>
      </c>
      <c r="W409" s="1">
        <f>MIN(H409,I409)*INDEX('2018 commission structure'!$A$15:$J$18,MATCH(Calculations!$E589,'2018 commission structure'!$A$15:$A$18,0),MATCH(Calculations!W$1,'2018 commission structure'!$A$15:$J$15,0))</f>
        <v>72000</v>
      </c>
      <c r="X409" s="1">
        <f>IF($H409&gt;I409,MIN($H409-I409,J409-I409))*INDEX('2018 commission structure'!$A$15:$J$18,MATCH(Calculations!$E589,'2018 commission structure'!$A$15:$A$18,0),MATCH(Calculations!X$1,'2018 commission structure'!$A$15:$J$15,0))</f>
        <v>20734.900000000001</v>
      </c>
      <c r="Y409" s="1">
        <f>IF($H409&gt;J409,MIN($H409-J409,K409-J409)*INDEX('2018 commission structure'!$A$15:$J$18,MATCH(Calculations!$E589,'2018 commission structure'!$A$15:$A$18,0),MATCH(Calculations!Y$1,'2018 commission structure'!$A$15:$J$15,0)),0)</f>
        <v>0</v>
      </c>
      <c r="Z409" s="1">
        <f>IF($H409&gt;K409,MIN($H409-K409,L409-K409)*INDEX('2018 commission structure'!$A$15:$J$18,MATCH(Calculations!$E589,'2018 commission structure'!$A$15:$A$18,0),MATCH(Calculations!Z$1,'2018 commission structure'!$A$15:$J$15,0)),0)</f>
        <v>0</v>
      </c>
      <c r="AA409" s="1">
        <f>IF($H409&gt;L409,($H409-L409)*INDEX('2018 commission structure'!$A$15:$J$18,MATCH(Calculations!$E589,'2018 commission structure'!$A$15:$A$18,0),MATCH(Calculations!AA$1,'2018 commission structure'!$A$15:$J$15,0)),0)</f>
        <v>0</v>
      </c>
      <c r="AB409" s="1">
        <f t="shared" si="68"/>
        <v>92734.9</v>
      </c>
      <c r="AC409" s="1">
        <f t="shared" si="69"/>
        <v>158322.9</v>
      </c>
    </row>
    <row r="410" spans="1:29" x14ac:dyDescent="0.3">
      <c r="A410" s="20">
        <v>6515844751</v>
      </c>
      <c r="B410" s="1" t="s">
        <v>402</v>
      </c>
      <c r="C410" s="1" t="s">
        <v>401</v>
      </c>
      <c r="D410" s="1" t="s">
        <v>22688</v>
      </c>
      <c r="E410" s="1" t="s">
        <v>3</v>
      </c>
      <c r="F410" s="1">
        <v>99622</v>
      </c>
      <c r="G410" s="2">
        <v>17</v>
      </c>
      <c r="H410" s="1">
        <f>SUMIF('deals_closed '!D:D,A410,'deals_closed '!C:C)</f>
        <v>550672</v>
      </c>
      <c r="I410" s="1">
        <f>VLOOKUP(E410,'2018 commission structure'!$A$21:$I$24,9,FALSE)</f>
        <v>750000</v>
      </c>
      <c r="J410" s="1">
        <f t="shared" si="60"/>
        <v>937500</v>
      </c>
      <c r="K410" s="1">
        <f t="shared" si="61"/>
        <v>1125000</v>
      </c>
      <c r="L410" s="1">
        <f t="shared" si="62"/>
        <v>1500000</v>
      </c>
      <c r="M410" s="16">
        <f t="shared" si="63"/>
        <v>0.73422933333333329</v>
      </c>
      <c r="N410" s="1" t="str">
        <f t="shared" si="64"/>
        <v>0-100%</v>
      </c>
      <c r="O410" s="1">
        <f>MIN($I410, $H410)*INDEX( '2018 commission structure'!$A$21:$I$24,
MATCH($E410,'2018 commission structure'!$A$21:$A$24,0),MATCH(O$1,'2018 commission structure'!$A$21:$I$21,0))</f>
        <v>82600.800000000003</v>
      </c>
      <c r="P410" s="1">
        <f>IF($H410&gt;$I410, MIN($H410-$I410, J410-$I410)*
INDEX( '2018 commission structure'!$A$21:$I$24,
MATCH($E410,'2018 commission structure'!$A$21:$A$24, 0),
MATCH(P$1,'2018 commission structure'!$A$21:$I$21, 0)), 0)</f>
        <v>0</v>
      </c>
      <c r="Q410" s="1">
        <f>IF($H410&gt;J410, MIN($H410-J410, K410-J410)*
INDEX( '2018 commission structure'!$A$21:$I$24,
MATCH($E410,'2018 commission structure'!$A$21:$A$24, 0),
MATCH(Q$1,'2018 commission structure'!$A$21:$I$21, 0)), 0)</f>
        <v>0</v>
      </c>
      <c r="R410" s="1">
        <f>IF($H410&gt;K410, MIN($H410-K410, L410-K410)*
INDEX( '2018 commission structure'!$A$21:$I$24,
MATCH($E410,'2018 commission structure'!$A$21:$A$24, 0),
MATCH(R$1,'2018 commission structure'!$A$21:$I$21, 0)), 0)</f>
        <v>0</v>
      </c>
      <c r="S410" s="1">
        <f>IF($H410&gt;L410, ($H410-L410)*
INDEX( '2018 commission structure'!$A$21:$I$24,
MATCH($E410,'2018 commission structure'!$A$21:$A$24, 0),
MATCH(S$1,'2018 commission structure'!$A$21:$I$21, 0)), 0)</f>
        <v>0</v>
      </c>
      <c r="T410" s="1">
        <f t="shared" si="65"/>
        <v>82600.800000000003</v>
      </c>
      <c r="U410" s="1">
        <f t="shared" si="66"/>
        <v>182222.8</v>
      </c>
      <c r="V410" s="16">
        <f t="shared" si="67"/>
        <v>3.0219709059459081</v>
      </c>
      <c r="W410" s="1">
        <f>MIN(H410,I410)*INDEX('2018 commission structure'!$A$15:$J$18,MATCH(Calculations!$E798,'2018 commission structure'!$A$15:$A$18,0),MATCH(Calculations!W$1,'2018 commission structure'!$A$15:$J$15,0))</f>
        <v>66080.639999999999</v>
      </c>
      <c r="X410" s="1">
        <f>IF($H410&gt;I410,MIN($H410-I410,J410-I410))*INDEX('2018 commission structure'!$A$15:$J$18,MATCH(Calculations!$E798,'2018 commission structure'!$A$15:$A$18,0),MATCH(Calculations!X$1,'2018 commission structure'!$A$15:$J$15,0))</f>
        <v>0</v>
      </c>
      <c r="Y410" s="1">
        <f>IF($H410&gt;J410,MIN($H410-J410,K410-J410)*INDEX('2018 commission structure'!$A$15:$J$18,MATCH(Calculations!$E798,'2018 commission structure'!$A$15:$A$18,0),MATCH(Calculations!Y$1,'2018 commission structure'!$A$15:$J$15,0)),0)</f>
        <v>0</v>
      </c>
      <c r="Z410" s="1">
        <f>IF($H410&gt;K410,MIN($H410-K410,L410-K410)*INDEX('2018 commission structure'!$A$15:$J$18,MATCH(Calculations!$E798,'2018 commission structure'!$A$15:$A$18,0),MATCH(Calculations!Z$1,'2018 commission structure'!$A$15:$J$15,0)),0)</f>
        <v>0</v>
      </c>
      <c r="AA410" s="1">
        <f>IF($H410&gt;L410,($H410-L410)*INDEX('2018 commission structure'!$A$15:$J$18,MATCH(Calculations!$E798,'2018 commission structure'!$A$15:$A$18,0),MATCH(Calculations!AA$1,'2018 commission structure'!$A$15:$J$15,0)),0)</f>
        <v>0</v>
      </c>
      <c r="AB410" s="1">
        <f t="shared" si="68"/>
        <v>66080.639999999999</v>
      </c>
      <c r="AC410" s="1">
        <f t="shared" si="69"/>
        <v>165702.64000000001</v>
      </c>
    </row>
    <row r="411" spans="1:29" x14ac:dyDescent="0.3">
      <c r="A411" s="20">
        <v>1664426442</v>
      </c>
      <c r="B411" s="1" t="s">
        <v>339</v>
      </c>
      <c r="C411" s="1" t="s">
        <v>338</v>
      </c>
      <c r="D411" s="1" t="s">
        <v>22544</v>
      </c>
      <c r="E411" s="1" t="s">
        <v>12</v>
      </c>
      <c r="F411" s="1">
        <v>57195</v>
      </c>
      <c r="G411" s="2">
        <v>17</v>
      </c>
      <c r="H411" s="1">
        <f>SUMIF('deals_closed '!D:D,A411,'deals_closed '!C:C)</f>
        <v>601920</v>
      </c>
      <c r="I411" s="1">
        <f>VLOOKUP(E411,'2018 commission structure'!$A$21:$I$24,9,FALSE)</f>
        <v>500000</v>
      </c>
      <c r="J411" s="1">
        <f t="shared" si="60"/>
        <v>625000</v>
      </c>
      <c r="K411" s="1">
        <f t="shared" si="61"/>
        <v>750000</v>
      </c>
      <c r="L411" s="1">
        <f t="shared" si="62"/>
        <v>1000000</v>
      </c>
      <c r="M411" s="16">
        <f t="shared" si="63"/>
        <v>1.20384</v>
      </c>
      <c r="N411" s="1" t="str">
        <f t="shared" si="64"/>
        <v>100-125%</v>
      </c>
      <c r="O411" s="1">
        <f>MIN($I411, $H411)*INDEX( '2018 commission structure'!$A$21:$I$24,
MATCH($E411,'2018 commission structure'!$A$21:$A$24,0),MATCH(O$1,'2018 commission structure'!$A$21:$I$21,0))</f>
        <v>50000</v>
      </c>
      <c r="P411" s="1">
        <f>IF($H411&gt;$I411, MIN($H411-$I411, J411-$I411)*
INDEX( '2018 commission structure'!$A$21:$I$24,
MATCH($E411,'2018 commission structure'!$A$21:$A$24, 0),
MATCH(P$1,'2018 commission structure'!$A$21:$I$21, 0)), 0)</f>
        <v>15288</v>
      </c>
      <c r="Q411" s="1">
        <f>IF($H411&gt;J411, MIN($H411-J411, K411-J411)*
INDEX( '2018 commission structure'!$A$21:$I$24,
MATCH($E411,'2018 commission structure'!$A$21:$A$24, 0),
MATCH(Q$1,'2018 commission structure'!$A$21:$I$21, 0)), 0)</f>
        <v>0</v>
      </c>
      <c r="R411" s="1">
        <f>IF($H411&gt;K411, MIN($H411-K411, L411-K411)*
INDEX( '2018 commission structure'!$A$21:$I$24,
MATCH($E411,'2018 commission structure'!$A$21:$A$24, 0),
MATCH(R$1,'2018 commission structure'!$A$21:$I$21, 0)), 0)</f>
        <v>0</v>
      </c>
      <c r="S411" s="1">
        <f>IF($H411&gt;L411, ($H411-L411)*
INDEX( '2018 commission structure'!$A$21:$I$24,
MATCH($E411,'2018 commission structure'!$A$21:$A$24, 0),
MATCH(S$1,'2018 commission structure'!$A$21:$I$21, 0)), 0)</f>
        <v>0</v>
      </c>
      <c r="T411" s="1">
        <f t="shared" si="65"/>
        <v>65288</v>
      </c>
      <c r="U411" s="1">
        <f t="shared" si="66"/>
        <v>122483</v>
      </c>
      <c r="V411" s="16">
        <f t="shared" si="67"/>
        <v>4.9143146395826358</v>
      </c>
      <c r="W411" s="1">
        <f>MIN(H411,I411)*INDEX('2018 commission structure'!$A$15:$J$18,MATCH(Calculations!$E831,'2018 commission structure'!$A$15:$A$18,0),MATCH(Calculations!W$1,'2018 commission structure'!$A$15:$J$15,0))</f>
        <v>75000</v>
      </c>
      <c r="X411" s="1">
        <f>IF($H411&gt;I411,MIN($H411-I411,J411-I411))*INDEX('2018 commission structure'!$A$15:$J$18,MATCH(Calculations!$E831,'2018 commission structure'!$A$15:$A$18,0),MATCH(Calculations!X$1,'2018 commission structure'!$A$15:$J$15,0))</f>
        <v>18345.599999999999</v>
      </c>
      <c r="Y411" s="1">
        <f>IF($H411&gt;J411,MIN($H411-J411,K411-J411)*INDEX('2018 commission structure'!$A$15:$J$18,MATCH(Calculations!$E831,'2018 commission structure'!$A$15:$A$18,0),MATCH(Calculations!Y$1,'2018 commission structure'!$A$15:$J$15,0)),0)</f>
        <v>0</v>
      </c>
      <c r="Z411" s="1">
        <f>IF($H411&gt;K411,MIN($H411-K411,L411-K411)*INDEX('2018 commission structure'!$A$15:$J$18,MATCH(Calculations!$E831,'2018 commission structure'!$A$15:$A$18,0),MATCH(Calculations!Z$1,'2018 commission structure'!$A$15:$J$15,0)),0)</f>
        <v>0</v>
      </c>
      <c r="AA411" s="1">
        <f>IF($H411&gt;L411,($H411-L411)*INDEX('2018 commission structure'!$A$15:$J$18,MATCH(Calculations!$E831,'2018 commission structure'!$A$15:$A$18,0),MATCH(Calculations!AA$1,'2018 commission structure'!$A$15:$J$15,0)),0)</f>
        <v>0</v>
      </c>
      <c r="AB411" s="1">
        <f t="shared" si="68"/>
        <v>93345.600000000006</v>
      </c>
      <c r="AC411" s="1">
        <f t="shared" si="69"/>
        <v>150540.6</v>
      </c>
    </row>
    <row r="412" spans="1:29" x14ac:dyDescent="0.3">
      <c r="A412" s="20">
        <v>1990335721</v>
      </c>
      <c r="B412" s="1" t="s">
        <v>140</v>
      </c>
      <c r="C412" s="1" t="s">
        <v>139</v>
      </c>
      <c r="D412" s="1" t="s">
        <v>23141</v>
      </c>
      <c r="E412" s="1" t="s">
        <v>0</v>
      </c>
      <c r="F412" s="1">
        <v>54491</v>
      </c>
      <c r="G412" s="2">
        <v>20</v>
      </c>
      <c r="H412" s="1">
        <f>SUMIF('deals_closed '!D:D,A412,'deals_closed '!C:C)</f>
        <v>722680</v>
      </c>
      <c r="I412" s="1">
        <f>VLOOKUP(E412,'2018 commission structure'!$A$21:$I$24,9,FALSE)</f>
        <v>600000</v>
      </c>
      <c r="J412" s="1">
        <f t="shared" si="60"/>
        <v>750000</v>
      </c>
      <c r="K412" s="1">
        <f t="shared" si="61"/>
        <v>900000</v>
      </c>
      <c r="L412" s="1">
        <f t="shared" si="62"/>
        <v>1200000</v>
      </c>
      <c r="M412" s="16">
        <f t="shared" si="63"/>
        <v>1.2044666666666666</v>
      </c>
      <c r="N412" s="1" t="str">
        <f t="shared" si="64"/>
        <v>100-125%</v>
      </c>
      <c r="O412" s="1">
        <f>MIN($I412, $H412)*INDEX( '2018 commission structure'!$A$21:$I$24,
MATCH($E412,'2018 commission structure'!$A$21:$A$24,0),MATCH(O$1,'2018 commission structure'!$A$21:$I$21,0))</f>
        <v>78000</v>
      </c>
      <c r="P412" s="1">
        <f>IF($H412&gt;$I412, MIN($H412-$I412, J412-$I412)*
INDEX( '2018 commission structure'!$A$21:$I$24,
MATCH($E412,'2018 commission structure'!$A$21:$A$24, 0),
MATCH(P$1,'2018 commission structure'!$A$21:$I$21, 0)), 0)</f>
        <v>20855.600000000002</v>
      </c>
      <c r="Q412" s="1">
        <f>IF($H412&gt;J412, MIN($H412-J412, K412-J412)*
INDEX( '2018 commission structure'!$A$21:$I$24,
MATCH($E412,'2018 commission structure'!$A$21:$A$24, 0),
MATCH(Q$1,'2018 commission structure'!$A$21:$I$21, 0)), 0)</f>
        <v>0</v>
      </c>
      <c r="R412" s="1">
        <f>IF($H412&gt;K412, MIN($H412-K412, L412-K412)*
INDEX( '2018 commission structure'!$A$21:$I$24,
MATCH($E412,'2018 commission structure'!$A$21:$A$24, 0),
MATCH(R$1,'2018 commission structure'!$A$21:$I$21, 0)), 0)</f>
        <v>0</v>
      </c>
      <c r="S412" s="1">
        <f>IF($H412&gt;L412, ($H412-L412)*
INDEX( '2018 commission structure'!$A$21:$I$24,
MATCH($E412,'2018 commission structure'!$A$21:$A$24, 0),
MATCH(S$1,'2018 commission structure'!$A$21:$I$21, 0)), 0)</f>
        <v>0</v>
      </c>
      <c r="T412" s="1">
        <f t="shared" si="65"/>
        <v>98855.6</v>
      </c>
      <c r="U412" s="1">
        <f t="shared" si="66"/>
        <v>153346.6</v>
      </c>
      <c r="V412" s="16">
        <f t="shared" si="67"/>
        <v>4.7127226818201384</v>
      </c>
      <c r="W412" s="1">
        <f>MIN(H412,I412)*INDEX('2018 commission structure'!$A$15:$J$18,MATCH(Calculations!$E933,'2018 commission structure'!$A$15:$A$18,0),MATCH(Calculations!W$1,'2018 commission structure'!$A$15:$J$15,0))</f>
        <v>90000</v>
      </c>
      <c r="X412" s="1">
        <f>IF($H412&gt;I412,MIN($H412-I412,J412-I412))*INDEX('2018 commission structure'!$A$15:$J$18,MATCH(Calculations!$E933,'2018 commission structure'!$A$15:$A$18,0),MATCH(Calculations!X$1,'2018 commission structure'!$A$15:$J$15,0))</f>
        <v>22082.399999999998</v>
      </c>
      <c r="Y412" s="1">
        <f>IF($H412&gt;J412,MIN($H412-J412,K412-J412)*INDEX('2018 commission structure'!$A$15:$J$18,MATCH(Calculations!$E933,'2018 commission structure'!$A$15:$A$18,0),MATCH(Calculations!Y$1,'2018 commission structure'!$A$15:$J$15,0)),0)</f>
        <v>0</v>
      </c>
      <c r="Z412" s="1">
        <f>IF($H412&gt;K412,MIN($H412-K412,L412-K412)*INDEX('2018 commission structure'!$A$15:$J$18,MATCH(Calculations!$E933,'2018 commission structure'!$A$15:$A$18,0),MATCH(Calculations!Z$1,'2018 commission structure'!$A$15:$J$15,0)),0)</f>
        <v>0</v>
      </c>
      <c r="AA412" s="1">
        <f>IF($H412&gt;L412,($H412-L412)*INDEX('2018 commission structure'!$A$15:$J$18,MATCH(Calculations!$E933,'2018 commission structure'!$A$15:$A$18,0),MATCH(Calculations!AA$1,'2018 commission structure'!$A$15:$J$15,0)),0)</f>
        <v>0</v>
      </c>
      <c r="AB412" s="1">
        <f t="shared" si="68"/>
        <v>112082.4</v>
      </c>
      <c r="AC412" s="1">
        <f t="shared" si="69"/>
        <v>166573.4</v>
      </c>
    </row>
    <row r="413" spans="1:29" x14ac:dyDescent="0.3">
      <c r="A413" s="20">
        <v>2740930763</v>
      </c>
      <c r="B413" s="1" t="s">
        <v>1205</v>
      </c>
      <c r="C413" s="1" t="s">
        <v>1204</v>
      </c>
      <c r="D413" s="1" t="s">
        <v>23059</v>
      </c>
      <c r="E413" s="1" t="s">
        <v>3</v>
      </c>
      <c r="F413" s="1">
        <v>123658</v>
      </c>
      <c r="G413" s="2">
        <v>14</v>
      </c>
      <c r="H413" s="1">
        <f>SUMIF('deals_closed '!D:D,A413,'deals_closed '!C:C)</f>
        <v>413366</v>
      </c>
      <c r="I413" s="1">
        <f>VLOOKUP(E413,'2018 commission structure'!$A$21:$I$24,9,FALSE)</f>
        <v>750000</v>
      </c>
      <c r="J413" s="1">
        <f t="shared" si="60"/>
        <v>937500</v>
      </c>
      <c r="K413" s="1">
        <f t="shared" si="61"/>
        <v>1125000</v>
      </c>
      <c r="L413" s="1">
        <f t="shared" si="62"/>
        <v>1500000</v>
      </c>
      <c r="M413" s="16">
        <f t="shared" si="63"/>
        <v>0.55115466666666668</v>
      </c>
      <c r="N413" s="1" t="str">
        <f t="shared" si="64"/>
        <v>0-100%</v>
      </c>
      <c r="O413" s="1">
        <f>MIN($I413, $H413)*INDEX( '2018 commission structure'!$A$21:$I$24,
MATCH($E413,'2018 commission structure'!$A$21:$A$24,0),MATCH(O$1,'2018 commission structure'!$A$21:$I$21,0))</f>
        <v>62004.899999999994</v>
      </c>
      <c r="P413" s="1">
        <f>IF($H413&gt;$I413, MIN($H413-$I413, J413-$I413)*
INDEX( '2018 commission structure'!$A$21:$I$24,
MATCH($E413,'2018 commission structure'!$A$21:$A$24, 0),
MATCH(P$1,'2018 commission structure'!$A$21:$I$21, 0)), 0)</f>
        <v>0</v>
      </c>
      <c r="Q413" s="1">
        <f>IF($H413&gt;J413, MIN($H413-J413, K413-J413)*
INDEX( '2018 commission structure'!$A$21:$I$24,
MATCH($E413,'2018 commission structure'!$A$21:$A$24, 0),
MATCH(Q$1,'2018 commission structure'!$A$21:$I$21, 0)), 0)</f>
        <v>0</v>
      </c>
      <c r="R413" s="1">
        <f>IF($H413&gt;K413, MIN($H413-K413, L413-K413)*
INDEX( '2018 commission structure'!$A$21:$I$24,
MATCH($E413,'2018 commission structure'!$A$21:$A$24, 0),
MATCH(R$1,'2018 commission structure'!$A$21:$I$21, 0)), 0)</f>
        <v>0</v>
      </c>
      <c r="S413" s="1">
        <f>IF($H413&gt;L413, ($H413-L413)*
INDEX( '2018 commission structure'!$A$21:$I$24,
MATCH($E413,'2018 commission structure'!$A$21:$A$24, 0),
MATCH(S$1,'2018 commission structure'!$A$21:$I$21, 0)), 0)</f>
        <v>0</v>
      </c>
      <c r="T413" s="1">
        <f t="shared" si="65"/>
        <v>62004.899999999994</v>
      </c>
      <c r="U413" s="1">
        <f t="shared" si="66"/>
        <v>185662.9</v>
      </c>
      <c r="V413" s="16">
        <f t="shared" si="67"/>
        <v>2.2264329599505341</v>
      </c>
      <c r="W413" s="1">
        <f>MIN(H413,I413)*INDEX('2018 commission structure'!$A$15:$J$18,MATCH(Calculations!$E383,'2018 commission structure'!$A$15:$A$18,0),MATCH(Calculations!W$1,'2018 commission structure'!$A$15:$J$15,0))</f>
        <v>62004.899999999994</v>
      </c>
      <c r="X413" s="1">
        <f>IF($H413&gt;I413,MIN($H413-I413,J413-I413))*INDEX('2018 commission structure'!$A$15:$J$18,MATCH(Calculations!$E383,'2018 commission structure'!$A$15:$A$18,0),MATCH(Calculations!X$1,'2018 commission structure'!$A$15:$J$15,0))</f>
        <v>0</v>
      </c>
      <c r="Y413" s="1">
        <f>IF($H413&gt;J413,MIN($H413-J413,K413-J413)*INDEX('2018 commission structure'!$A$15:$J$18,MATCH(Calculations!$E383,'2018 commission structure'!$A$15:$A$18,0),MATCH(Calculations!Y$1,'2018 commission structure'!$A$15:$J$15,0)),0)</f>
        <v>0</v>
      </c>
      <c r="Z413" s="1">
        <f>IF($H413&gt;K413,MIN($H413-K413,L413-K413)*INDEX('2018 commission structure'!$A$15:$J$18,MATCH(Calculations!$E383,'2018 commission structure'!$A$15:$A$18,0),MATCH(Calculations!Z$1,'2018 commission structure'!$A$15:$J$15,0)),0)</f>
        <v>0</v>
      </c>
      <c r="AA413" s="1">
        <f>IF($H413&gt;L413,($H413-L413)*INDEX('2018 commission structure'!$A$15:$J$18,MATCH(Calculations!$E383,'2018 commission structure'!$A$15:$A$18,0),MATCH(Calculations!AA$1,'2018 commission structure'!$A$15:$J$15,0)),0)</f>
        <v>0</v>
      </c>
      <c r="AB413" s="1">
        <f t="shared" si="68"/>
        <v>62004.899999999994</v>
      </c>
      <c r="AC413" s="1">
        <f t="shared" si="69"/>
        <v>185662.9</v>
      </c>
    </row>
    <row r="414" spans="1:29" x14ac:dyDescent="0.3">
      <c r="A414" s="20">
        <v>2510440322</v>
      </c>
      <c r="B414" s="1" t="s">
        <v>1626</v>
      </c>
      <c r="C414" s="1" t="s">
        <v>1625</v>
      </c>
      <c r="D414" s="1" t="s">
        <v>23081</v>
      </c>
      <c r="E414" s="1" t="s">
        <v>0</v>
      </c>
      <c r="F414" s="1">
        <v>69480</v>
      </c>
      <c r="G414" s="2">
        <v>20</v>
      </c>
      <c r="H414" s="1">
        <f>SUMIF('deals_closed '!D:D,A414,'deals_closed '!C:C)</f>
        <v>722942</v>
      </c>
      <c r="I414" s="1">
        <f>VLOOKUP(E414,'2018 commission structure'!$A$21:$I$24,9,FALSE)</f>
        <v>600000</v>
      </c>
      <c r="J414" s="1">
        <f t="shared" si="60"/>
        <v>750000</v>
      </c>
      <c r="K414" s="1">
        <f t="shared" si="61"/>
        <v>900000</v>
      </c>
      <c r="L414" s="1">
        <f t="shared" si="62"/>
        <v>1200000</v>
      </c>
      <c r="M414" s="16">
        <f t="shared" si="63"/>
        <v>1.2049033333333334</v>
      </c>
      <c r="N414" s="1" t="str">
        <f t="shared" si="64"/>
        <v>100-125%</v>
      </c>
      <c r="O414" s="1">
        <f>MIN($I414, $H414)*INDEX( '2018 commission structure'!$A$21:$I$24,
MATCH($E414,'2018 commission structure'!$A$21:$A$24,0),MATCH(O$1,'2018 commission structure'!$A$21:$I$21,0))</f>
        <v>78000</v>
      </c>
      <c r="P414" s="1">
        <f>IF($H414&gt;$I414, MIN($H414-$I414, J414-$I414)*
INDEX( '2018 commission structure'!$A$21:$I$24,
MATCH($E414,'2018 commission structure'!$A$21:$A$24, 0),
MATCH(P$1,'2018 commission structure'!$A$21:$I$21, 0)), 0)</f>
        <v>20900.140000000003</v>
      </c>
      <c r="Q414" s="1">
        <f>IF($H414&gt;J414, MIN($H414-J414, K414-J414)*
INDEX( '2018 commission structure'!$A$21:$I$24,
MATCH($E414,'2018 commission structure'!$A$21:$A$24, 0),
MATCH(Q$1,'2018 commission structure'!$A$21:$I$21, 0)), 0)</f>
        <v>0</v>
      </c>
      <c r="R414" s="1">
        <f>IF($H414&gt;K414, MIN($H414-K414, L414-K414)*
INDEX( '2018 commission structure'!$A$21:$I$24,
MATCH($E414,'2018 commission structure'!$A$21:$A$24, 0),
MATCH(R$1,'2018 commission structure'!$A$21:$I$21, 0)), 0)</f>
        <v>0</v>
      </c>
      <c r="S414" s="1">
        <f>IF($H414&gt;L414, ($H414-L414)*
INDEX( '2018 commission structure'!$A$21:$I$24,
MATCH($E414,'2018 commission structure'!$A$21:$A$24, 0),
MATCH(S$1,'2018 commission structure'!$A$21:$I$21, 0)), 0)</f>
        <v>0</v>
      </c>
      <c r="T414" s="1">
        <f t="shared" si="65"/>
        <v>98900.14</v>
      </c>
      <c r="U414" s="1">
        <f t="shared" si="66"/>
        <v>168380.14</v>
      </c>
      <c r="V414" s="16">
        <f t="shared" si="67"/>
        <v>4.2935110993493648</v>
      </c>
      <c r="W414" s="1">
        <f>MIN(H414,I414)*INDEX('2018 commission structure'!$A$15:$J$18,MATCH(Calculations!$E161,'2018 commission structure'!$A$15:$A$18,0),MATCH(Calculations!W$1,'2018 commission structure'!$A$15:$J$15,0))</f>
        <v>90000</v>
      </c>
      <c r="X414" s="1">
        <f>IF($H414&gt;I414,MIN($H414-I414,J414-I414))*INDEX('2018 commission structure'!$A$15:$J$18,MATCH(Calculations!$E161,'2018 commission structure'!$A$15:$A$18,0),MATCH(Calculations!X$1,'2018 commission structure'!$A$15:$J$15,0))</f>
        <v>22129.559999999998</v>
      </c>
      <c r="Y414" s="1">
        <f>IF($H414&gt;J414,MIN($H414-J414,K414-J414)*INDEX('2018 commission structure'!$A$15:$J$18,MATCH(Calculations!$E161,'2018 commission structure'!$A$15:$A$18,0),MATCH(Calculations!Y$1,'2018 commission structure'!$A$15:$J$15,0)),0)</f>
        <v>0</v>
      </c>
      <c r="Z414" s="1">
        <f>IF($H414&gt;K414,MIN($H414-K414,L414-K414)*INDEX('2018 commission structure'!$A$15:$J$18,MATCH(Calculations!$E161,'2018 commission structure'!$A$15:$A$18,0),MATCH(Calculations!Z$1,'2018 commission structure'!$A$15:$J$15,0)),0)</f>
        <v>0</v>
      </c>
      <c r="AA414" s="1">
        <f>IF($H414&gt;L414,($H414-L414)*INDEX('2018 commission structure'!$A$15:$J$18,MATCH(Calculations!$E161,'2018 commission structure'!$A$15:$A$18,0),MATCH(Calculations!AA$1,'2018 commission structure'!$A$15:$J$15,0)),0)</f>
        <v>0</v>
      </c>
      <c r="AB414" s="1">
        <f t="shared" si="68"/>
        <v>112129.56</v>
      </c>
      <c r="AC414" s="1">
        <f t="shared" si="69"/>
        <v>181609.56</v>
      </c>
    </row>
    <row r="415" spans="1:29" x14ac:dyDescent="0.3">
      <c r="A415" s="20">
        <v>146065492</v>
      </c>
      <c r="B415" s="1" t="s">
        <v>1666</v>
      </c>
      <c r="C415" s="1" t="s">
        <v>1665</v>
      </c>
      <c r="D415" s="1" t="s">
        <v>23313</v>
      </c>
      <c r="E415" s="1" t="s">
        <v>3</v>
      </c>
      <c r="F415" s="1">
        <v>117391</v>
      </c>
      <c r="G415" s="2">
        <v>14</v>
      </c>
      <c r="H415" s="1">
        <f>SUMIF('deals_closed '!D:D,A415,'deals_closed '!C:C)</f>
        <v>537360</v>
      </c>
      <c r="I415" s="1">
        <f>VLOOKUP(E415,'2018 commission structure'!$A$21:$I$24,9,FALSE)</f>
        <v>750000</v>
      </c>
      <c r="J415" s="1">
        <f t="shared" si="60"/>
        <v>937500</v>
      </c>
      <c r="K415" s="1">
        <f t="shared" si="61"/>
        <v>1125000</v>
      </c>
      <c r="L415" s="1">
        <f t="shared" si="62"/>
        <v>1500000</v>
      </c>
      <c r="M415" s="16">
        <f t="shared" si="63"/>
        <v>0.71648000000000001</v>
      </c>
      <c r="N415" s="1" t="str">
        <f t="shared" si="64"/>
        <v>0-100%</v>
      </c>
      <c r="O415" s="1">
        <f>MIN($I415, $H415)*INDEX( '2018 commission structure'!$A$21:$I$24,
MATCH($E415,'2018 commission structure'!$A$21:$A$24,0),MATCH(O$1,'2018 commission structure'!$A$21:$I$21,0))</f>
        <v>80604</v>
      </c>
      <c r="P415" s="1">
        <f>IF($H415&gt;$I415, MIN($H415-$I415, J415-$I415)*
INDEX( '2018 commission structure'!$A$21:$I$24,
MATCH($E415,'2018 commission structure'!$A$21:$A$24, 0),
MATCH(P$1,'2018 commission structure'!$A$21:$I$21, 0)), 0)</f>
        <v>0</v>
      </c>
      <c r="Q415" s="1">
        <f>IF($H415&gt;J415, MIN($H415-J415, K415-J415)*
INDEX( '2018 commission structure'!$A$21:$I$24,
MATCH($E415,'2018 commission structure'!$A$21:$A$24, 0),
MATCH(Q$1,'2018 commission structure'!$A$21:$I$21, 0)), 0)</f>
        <v>0</v>
      </c>
      <c r="R415" s="1">
        <f>IF($H415&gt;K415, MIN($H415-K415, L415-K415)*
INDEX( '2018 commission structure'!$A$21:$I$24,
MATCH($E415,'2018 commission structure'!$A$21:$A$24, 0),
MATCH(R$1,'2018 commission structure'!$A$21:$I$21, 0)), 0)</f>
        <v>0</v>
      </c>
      <c r="S415" s="1">
        <f>IF($H415&gt;L415, ($H415-L415)*
INDEX( '2018 commission structure'!$A$21:$I$24,
MATCH($E415,'2018 commission structure'!$A$21:$A$24, 0),
MATCH(S$1,'2018 commission structure'!$A$21:$I$21, 0)), 0)</f>
        <v>0</v>
      </c>
      <c r="T415" s="1">
        <f t="shared" si="65"/>
        <v>80604</v>
      </c>
      <c r="U415" s="1">
        <f t="shared" si="66"/>
        <v>197995</v>
      </c>
      <c r="V415" s="16">
        <f t="shared" si="67"/>
        <v>2.7140079294931692</v>
      </c>
      <c r="W415" s="1">
        <f>MIN(H415,I415)*INDEX('2018 commission structure'!$A$15:$J$18,MATCH(Calculations!$E140,'2018 commission structure'!$A$15:$A$18,0),MATCH(Calculations!W$1,'2018 commission structure'!$A$15:$J$15,0))</f>
        <v>64483.199999999997</v>
      </c>
      <c r="X415" s="1">
        <f>IF($H415&gt;I415,MIN($H415-I415,J415-I415))*INDEX('2018 commission structure'!$A$15:$J$18,MATCH(Calculations!$E140,'2018 commission structure'!$A$15:$A$18,0),MATCH(Calculations!X$1,'2018 commission structure'!$A$15:$J$15,0))</f>
        <v>0</v>
      </c>
      <c r="Y415" s="1">
        <f>IF($H415&gt;J415,MIN($H415-J415,K415-J415)*INDEX('2018 commission structure'!$A$15:$J$18,MATCH(Calculations!$E140,'2018 commission structure'!$A$15:$A$18,0),MATCH(Calculations!Y$1,'2018 commission structure'!$A$15:$J$15,0)),0)</f>
        <v>0</v>
      </c>
      <c r="Z415" s="1">
        <f>IF($H415&gt;K415,MIN($H415-K415,L415-K415)*INDEX('2018 commission structure'!$A$15:$J$18,MATCH(Calculations!$E140,'2018 commission structure'!$A$15:$A$18,0),MATCH(Calculations!Z$1,'2018 commission structure'!$A$15:$J$15,0)),0)</f>
        <v>0</v>
      </c>
      <c r="AA415" s="1">
        <f>IF($H415&gt;L415,($H415-L415)*INDEX('2018 commission structure'!$A$15:$J$18,MATCH(Calculations!$E140,'2018 commission structure'!$A$15:$A$18,0),MATCH(Calculations!AA$1,'2018 commission structure'!$A$15:$J$15,0)),0)</f>
        <v>0</v>
      </c>
      <c r="AB415" s="1">
        <f t="shared" si="68"/>
        <v>64483.199999999997</v>
      </c>
      <c r="AC415" s="1">
        <f t="shared" si="69"/>
        <v>181874.2</v>
      </c>
    </row>
    <row r="416" spans="1:29" x14ac:dyDescent="0.3">
      <c r="A416" s="20">
        <v>3101620996</v>
      </c>
      <c r="B416" s="1" t="s">
        <v>18</v>
      </c>
      <c r="C416" s="1" t="s">
        <v>17</v>
      </c>
      <c r="D416" s="1" t="s">
        <v>23021</v>
      </c>
      <c r="E416" s="1" t="s">
        <v>3</v>
      </c>
      <c r="F416" s="1">
        <v>96589</v>
      </c>
      <c r="G416" s="2">
        <v>20</v>
      </c>
      <c r="H416" s="1">
        <f>SUMIF('deals_closed '!D:D,A416,'deals_closed '!C:C)</f>
        <v>634736</v>
      </c>
      <c r="I416" s="1">
        <f>VLOOKUP(E416,'2018 commission structure'!$A$21:$I$24,9,FALSE)</f>
        <v>750000</v>
      </c>
      <c r="J416" s="1">
        <f t="shared" si="60"/>
        <v>937500</v>
      </c>
      <c r="K416" s="1">
        <f t="shared" si="61"/>
        <v>1125000</v>
      </c>
      <c r="L416" s="1">
        <f t="shared" si="62"/>
        <v>1500000</v>
      </c>
      <c r="M416" s="16">
        <f t="shared" si="63"/>
        <v>0.84631466666666666</v>
      </c>
      <c r="N416" s="1" t="str">
        <f t="shared" si="64"/>
        <v>0-100%</v>
      </c>
      <c r="O416" s="1">
        <f>MIN($I416, $H416)*INDEX( '2018 commission structure'!$A$21:$I$24,
MATCH($E416,'2018 commission structure'!$A$21:$A$24,0),MATCH(O$1,'2018 commission structure'!$A$21:$I$21,0))</f>
        <v>95210.4</v>
      </c>
      <c r="P416" s="1">
        <f>IF($H416&gt;$I416, MIN($H416-$I416, J416-$I416)*
INDEX( '2018 commission structure'!$A$21:$I$24,
MATCH($E416,'2018 commission structure'!$A$21:$A$24, 0),
MATCH(P$1,'2018 commission structure'!$A$21:$I$21, 0)), 0)</f>
        <v>0</v>
      </c>
      <c r="Q416" s="1">
        <f>IF($H416&gt;J416, MIN($H416-J416, K416-J416)*
INDEX( '2018 commission structure'!$A$21:$I$24,
MATCH($E416,'2018 commission structure'!$A$21:$A$24, 0),
MATCH(Q$1,'2018 commission structure'!$A$21:$I$21, 0)), 0)</f>
        <v>0</v>
      </c>
      <c r="R416" s="1">
        <f>IF($H416&gt;K416, MIN($H416-K416, L416-K416)*
INDEX( '2018 commission structure'!$A$21:$I$24,
MATCH($E416,'2018 commission structure'!$A$21:$A$24, 0),
MATCH(R$1,'2018 commission structure'!$A$21:$I$21, 0)), 0)</f>
        <v>0</v>
      </c>
      <c r="S416" s="1">
        <f>IF($H416&gt;L416, ($H416-L416)*
INDEX( '2018 commission structure'!$A$21:$I$24,
MATCH($E416,'2018 commission structure'!$A$21:$A$24, 0),
MATCH(S$1,'2018 commission structure'!$A$21:$I$21, 0)), 0)</f>
        <v>0</v>
      </c>
      <c r="T416" s="1">
        <f t="shared" si="65"/>
        <v>95210.4</v>
      </c>
      <c r="U416" s="1">
        <f t="shared" si="66"/>
        <v>191799.4</v>
      </c>
      <c r="V416" s="16">
        <f t="shared" si="67"/>
        <v>3.3093742733293223</v>
      </c>
      <c r="W416" s="1">
        <f>MIN(H416,I416)*INDEX('2018 commission structure'!$A$15:$J$18,MATCH(Calculations!$E994,'2018 commission structure'!$A$15:$A$18,0),MATCH(Calculations!W$1,'2018 commission structure'!$A$15:$J$15,0))</f>
        <v>95210.4</v>
      </c>
      <c r="X416" s="1">
        <f>IF($H416&gt;I416,MIN($H416-I416,J416-I416))*INDEX('2018 commission structure'!$A$15:$J$18,MATCH(Calculations!$E994,'2018 commission structure'!$A$15:$A$18,0),MATCH(Calculations!X$1,'2018 commission structure'!$A$15:$J$15,0))</f>
        <v>0</v>
      </c>
      <c r="Y416" s="1">
        <f>IF($H416&gt;J416,MIN($H416-J416,K416-J416)*INDEX('2018 commission structure'!$A$15:$J$18,MATCH(Calculations!$E994,'2018 commission structure'!$A$15:$A$18,0),MATCH(Calculations!Y$1,'2018 commission structure'!$A$15:$J$15,0)),0)</f>
        <v>0</v>
      </c>
      <c r="Z416" s="1">
        <f>IF($H416&gt;K416,MIN($H416-K416,L416-K416)*INDEX('2018 commission structure'!$A$15:$J$18,MATCH(Calculations!$E994,'2018 commission structure'!$A$15:$A$18,0),MATCH(Calculations!Z$1,'2018 commission structure'!$A$15:$J$15,0)),0)</f>
        <v>0</v>
      </c>
      <c r="AA416" s="1">
        <f>IF($H416&gt;L416,($H416-L416)*INDEX('2018 commission structure'!$A$15:$J$18,MATCH(Calculations!$E994,'2018 commission structure'!$A$15:$A$18,0),MATCH(Calculations!AA$1,'2018 commission structure'!$A$15:$J$15,0)),0)</f>
        <v>0</v>
      </c>
      <c r="AB416" s="1">
        <f t="shared" si="68"/>
        <v>95210.4</v>
      </c>
      <c r="AC416" s="1">
        <f t="shared" si="69"/>
        <v>191799.4</v>
      </c>
    </row>
    <row r="417" spans="1:29" x14ac:dyDescent="0.3">
      <c r="A417" s="20">
        <v>8858733592</v>
      </c>
      <c r="B417" s="1" t="s">
        <v>1828</v>
      </c>
      <c r="C417" s="1" t="s">
        <v>1827</v>
      </c>
      <c r="D417" s="1" t="s">
        <v>22441</v>
      </c>
      <c r="E417" s="1" t="s">
        <v>0</v>
      </c>
      <c r="F417" s="1">
        <v>66730</v>
      </c>
      <c r="G417" s="2">
        <v>21</v>
      </c>
      <c r="H417" s="1">
        <f>SUMIF('deals_closed '!D:D,A417,'deals_closed '!C:C)</f>
        <v>723173</v>
      </c>
      <c r="I417" s="1">
        <f>VLOOKUP(E417,'2018 commission structure'!$A$21:$I$24,9,FALSE)</f>
        <v>600000</v>
      </c>
      <c r="J417" s="1">
        <f t="shared" si="60"/>
        <v>750000</v>
      </c>
      <c r="K417" s="1">
        <f t="shared" si="61"/>
        <v>900000</v>
      </c>
      <c r="L417" s="1">
        <f t="shared" si="62"/>
        <v>1200000</v>
      </c>
      <c r="M417" s="16">
        <f t="shared" si="63"/>
        <v>1.2052883333333333</v>
      </c>
      <c r="N417" s="1" t="str">
        <f t="shared" si="64"/>
        <v>100-125%</v>
      </c>
      <c r="O417" s="1">
        <f>MIN($I417, $H417)*INDEX( '2018 commission structure'!$A$21:$I$24,
MATCH($E417,'2018 commission structure'!$A$21:$A$24,0),MATCH(O$1,'2018 commission structure'!$A$21:$I$21,0))</f>
        <v>78000</v>
      </c>
      <c r="P417" s="1">
        <f>IF($H417&gt;$I417, MIN($H417-$I417, J417-$I417)*
INDEX( '2018 commission structure'!$A$21:$I$24,
MATCH($E417,'2018 commission structure'!$A$21:$A$24, 0),
MATCH(P$1,'2018 commission structure'!$A$21:$I$21, 0)), 0)</f>
        <v>20939.41</v>
      </c>
      <c r="Q417" s="1">
        <f>IF($H417&gt;J417, MIN($H417-J417, K417-J417)*
INDEX( '2018 commission structure'!$A$21:$I$24,
MATCH($E417,'2018 commission structure'!$A$21:$A$24, 0),
MATCH(Q$1,'2018 commission structure'!$A$21:$I$21, 0)), 0)</f>
        <v>0</v>
      </c>
      <c r="R417" s="1">
        <f>IF($H417&gt;K417, MIN($H417-K417, L417-K417)*
INDEX( '2018 commission structure'!$A$21:$I$24,
MATCH($E417,'2018 commission structure'!$A$21:$A$24, 0),
MATCH(R$1,'2018 commission structure'!$A$21:$I$21, 0)), 0)</f>
        <v>0</v>
      </c>
      <c r="S417" s="1">
        <f>IF($H417&gt;L417, ($H417-L417)*
INDEX( '2018 commission structure'!$A$21:$I$24,
MATCH($E417,'2018 commission structure'!$A$21:$A$24, 0),
MATCH(S$1,'2018 commission structure'!$A$21:$I$21, 0)), 0)</f>
        <v>0</v>
      </c>
      <c r="T417" s="1">
        <f t="shared" si="65"/>
        <v>98939.41</v>
      </c>
      <c r="U417" s="1">
        <f t="shared" si="66"/>
        <v>165669.41</v>
      </c>
      <c r="V417" s="16">
        <f t="shared" si="67"/>
        <v>4.3651570920666645</v>
      </c>
      <c r="W417" s="1">
        <f>MIN(H417,I417)*INDEX('2018 commission structure'!$A$15:$J$18,MATCH(Calculations!$E51,'2018 commission structure'!$A$15:$A$18,0),MATCH(Calculations!W$1,'2018 commission structure'!$A$15:$J$15,0))</f>
        <v>72000</v>
      </c>
      <c r="X417" s="1">
        <f>IF($H417&gt;I417,MIN($H417-I417,J417-I417))*INDEX('2018 commission structure'!$A$15:$J$18,MATCH(Calculations!$E51,'2018 commission structure'!$A$15:$A$18,0),MATCH(Calculations!X$1,'2018 commission structure'!$A$15:$J$15,0))</f>
        <v>20939.41</v>
      </c>
      <c r="Y417" s="1">
        <f>IF($H417&gt;J417,MIN($H417-J417,K417-J417)*INDEX('2018 commission structure'!$A$15:$J$18,MATCH(Calculations!$E51,'2018 commission structure'!$A$15:$A$18,0),MATCH(Calculations!Y$1,'2018 commission structure'!$A$15:$J$15,0)),0)</f>
        <v>0</v>
      </c>
      <c r="Z417" s="1">
        <f>IF($H417&gt;K417,MIN($H417-K417,L417-K417)*INDEX('2018 commission structure'!$A$15:$J$18,MATCH(Calculations!$E51,'2018 commission structure'!$A$15:$A$18,0),MATCH(Calculations!Z$1,'2018 commission structure'!$A$15:$J$15,0)),0)</f>
        <v>0</v>
      </c>
      <c r="AA417" s="1">
        <f>IF($H417&gt;L417,($H417-L417)*INDEX('2018 commission structure'!$A$15:$J$18,MATCH(Calculations!$E51,'2018 commission structure'!$A$15:$A$18,0),MATCH(Calculations!AA$1,'2018 commission structure'!$A$15:$J$15,0)),0)</f>
        <v>0</v>
      </c>
      <c r="AB417" s="1">
        <f t="shared" si="68"/>
        <v>92939.41</v>
      </c>
      <c r="AC417" s="1">
        <f t="shared" si="69"/>
        <v>159669.41</v>
      </c>
    </row>
    <row r="418" spans="1:29" x14ac:dyDescent="0.3">
      <c r="A418" s="20">
        <v>3843300291</v>
      </c>
      <c r="B418" s="1" t="s">
        <v>1630</v>
      </c>
      <c r="C418" s="1" t="s">
        <v>1629</v>
      </c>
      <c r="D418" s="1" t="s">
        <v>22956</v>
      </c>
      <c r="E418" s="1" t="s">
        <v>0</v>
      </c>
      <c r="F418" s="1">
        <v>64631</v>
      </c>
      <c r="G418" s="2">
        <v>22</v>
      </c>
      <c r="H418" s="1">
        <f>SUMIF('deals_closed '!D:D,A418,'deals_closed '!C:C)</f>
        <v>724036</v>
      </c>
      <c r="I418" s="1">
        <f>VLOOKUP(E418,'2018 commission structure'!$A$21:$I$24,9,FALSE)</f>
        <v>600000</v>
      </c>
      <c r="J418" s="1">
        <f t="shared" si="60"/>
        <v>750000</v>
      </c>
      <c r="K418" s="1">
        <f t="shared" si="61"/>
        <v>900000</v>
      </c>
      <c r="L418" s="1">
        <f t="shared" si="62"/>
        <v>1200000</v>
      </c>
      <c r="M418" s="16">
        <f t="shared" si="63"/>
        <v>1.2067266666666667</v>
      </c>
      <c r="N418" s="1" t="str">
        <f t="shared" si="64"/>
        <v>100-125%</v>
      </c>
      <c r="O418" s="1">
        <f>MIN($I418, $H418)*INDEX( '2018 commission structure'!$A$21:$I$24,
MATCH($E418,'2018 commission structure'!$A$21:$A$24,0),MATCH(O$1,'2018 commission structure'!$A$21:$I$21,0))</f>
        <v>78000</v>
      </c>
      <c r="P418" s="1">
        <f>IF($H418&gt;$I418, MIN($H418-$I418, J418-$I418)*
INDEX( '2018 commission structure'!$A$21:$I$24,
MATCH($E418,'2018 commission structure'!$A$21:$A$24, 0),
MATCH(P$1,'2018 commission structure'!$A$21:$I$21, 0)), 0)</f>
        <v>21086.120000000003</v>
      </c>
      <c r="Q418" s="1">
        <f>IF($H418&gt;J418, MIN($H418-J418, K418-J418)*
INDEX( '2018 commission structure'!$A$21:$I$24,
MATCH($E418,'2018 commission structure'!$A$21:$A$24, 0),
MATCH(Q$1,'2018 commission structure'!$A$21:$I$21, 0)), 0)</f>
        <v>0</v>
      </c>
      <c r="R418" s="1">
        <f>IF($H418&gt;K418, MIN($H418-K418, L418-K418)*
INDEX( '2018 commission structure'!$A$21:$I$24,
MATCH($E418,'2018 commission structure'!$A$21:$A$24, 0),
MATCH(R$1,'2018 commission structure'!$A$21:$I$21, 0)), 0)</f>
        <v>0</v>
      </c>
      <c r="S418" s="1">
        <f>IF($H418&gt;L418, ($H418-L418)*
INDEX( '2018 commission structure'!$A$21:$I$24,
MATCH($E418,'2018 commission structure'!$A$21:$A$24, 0),
MATCH(S$1,'2018 commission structure'!$A$21:$I$21, 0)), 0)</f>
        <v>0</v>
      </c>
      <c r="T418" s="1">
        <f t="shared" si="65"/>
        <v>99086.12</v>
      </c>
      <c r="U418" s="1">
        <f t="shared" si="66"/>
        <v>163717.12</v>
      </c>
      <c r="V418" s="16">
        <f t="shared" si="67"/>
        <v>4.4224819004878659</v>
      </c>
      <c r="W418" s="1">
        <f>MIN(H418,I418)*INDEX('2018 commission structure'!$A$15:$J$18,MATCH(Calculations!$E159,'2018 commission structure'!$A$15:$A$18,0),MATCH(Calculations!W$1,'2018 commission structure'!$A$15:$J$15,0))</f>
        <v>72000</v>
      </c>
      <c r="X418" s="1">
        <f>IF($H418&gt;I418,MIN($H418-I418,J418-I418))*INDEX('2018 commission structure'!$A$15:$J$18,MATCH(Calculations!$E159,'2018 commission structure'!$A$15:$A$18,0),MATCH(Calculations!X$1,'2018 commission structure'!$A$15:$J$15,0))</f>
        <v>21086.120000000003</v>
      </c>
      <c r="Y418" s="1">
        <f>IF($H418&gt;J418,MIN($H418-J418,K418-J418)*INDEX('2018 commission structure'!$A$15:$J$18,MATCH(Calculations!$E159,'2018 commission structure'!$A$15:$A$18,0),MATCH(Calculations!Y$1,'2018 commission structure'!$A$15:$J$15,0)),0)</f>
        <v>0</v>
      </c>
      <c r="Z418" s="1">
        <f>IF($H418&gt;K418,MIN($H418-K418,L418-K418)*INDEX('2018 commission structure'!$A$15:$J$18,MATCH(Calculations!$E159,'2018 commission structure'!$A$15:$A$18,0),MATCH(Calculations!Z$1,'2018 commission structure'!$A$15:$J$15,0)),0)</f>
        <v>0</v>
      </c>
      <c r="AA418" s="1">
        <f>IF($H418&gt;L418,($H418-L418)*INDEX('2018 commission structure'!$A$15:$J$18,MATCH(Calculations!$E159,'2018 commission structure'!$A$15:$A$18,0),MATCH(Calculations!AA$1,'2018 commission structure'!$A$15:$J$15,0)),0)</f>
        <v>0</v>
      </c>
      <c r="AB418" s="1">
        <f t="shared" si="68"/>
        <v>93086.12</v>
      </c>
      <c r="AC418" s="1">
        <f t="shared" si="69"/>
        <v>157717.12</v>
      </c>
    </row>
    <row r="419" spans="1:29" x14ac:dyDescent="0.3">
      <c r="A419" s="20">
        <v>1532722974</v>
      </c>
      <c r="B419" s="1" t="s">
        <v>395</v>
      </c>
      <c r="C419" s="1" t="s">
        <v>394</v>
      </c>
      <c r="D419" s="1" t="s">
        <v>23182</v>
      </c>
      <c r="E419" s="1" t="s">
        <v>0</v>
      </c>
      <c r="F419" s="1">
        <v>56016</v>
      </c>
      <c r="G419" s="2">
        <v>20</v>
      </c>
      <c r="H419" s="1">
        <f>SUMIF('deals_closed '!D:D,A419,'deals_closed '!C:C)</f>
        <v>724529</v>
      </c>
      <c r="I419" s="1">
        <f>VLOOKUP(E419,'2018 commission structure'!$A$21:$I$24,9,FALSE)</f>
        <v>600000</v>
      </c>
      <c r="J419" s="1">
        <f t="shared" si="60"/>
        <v>750000</v>
      </c>
      <c r="K419" s="1">
        <f t="shared" si="61"/>
        <v>900000</v>
      </c>
      <c r="L419" s="1">
        <f t="shared" si="62"/>
        <v>1200000</v>
      </c>
      <c r="M419" s="16">
        <f t="shared" si="63"/>
        <v>1.2075483333333332</v>
      </c>
      <c r="N419" s="1" t="str">
        <f t="shared" si="64"/>
        <v>100-125%</v>
      </c>
      <c r="O419" s="1">
        <f>MIN($I419, $H419)*INDEX( '2018 commission structure'!$A$21:$I$24,
MATCH($E419,'2018 commission structure'!$A$21:$A$24,0),MATCH(O$1,'2018 commission structure'!$A$21:$I$21,0))</f>
        <v>78000</v>
      </c>
      <c r="P419" s="1">
        <f>IF($H419&gt;$I419, MIN($H419-$I419, J419-$I419)*
INDEX( '2018 commission structure'!$A$21:$I$24,
MATCH($E419,'2018 commission structure'!$A$21:$A$24, 0),
MATCH(P$1,'2018 commission structure'!$A$21:$I$21, 0)), 0)</f>
        <v>21169.93</v>
      </c>
      <c r="Q419" s="1">
        <f>IF($H419&gt;J419, MIN($H419-J419, K419-J419)*
INDEX( '2018 commission structure'!$A$21:$I$24,
MATCH($E419,'2018 commission structure'!$A$21:$A$24, 0),
MATCH(Q$1,'2018 commission structure'!$A$21:$I$21, 0)), 0)</f>
        <v>0</v>
      </c>
      <c r="R419" s="1">
        <f>IF($H419&gt;K419, MIN($H419-K419, L419-K419)*
INDEX( '2018 commission structure'!$A$21:$I$24,
MATCH($E419,'2018 commission structure'!$A$21:$A$24, 0),
MATCH(R$1,'2018 commission structure'!$A$21:$I$21, 0)), 0)</f>
        <v>0</v>
      </c>
      <c r="S419" s="1">
        <f>IF($H419&gt;L419, ($H419-L419)*
INDEX( '2018 commission structure'!$A$21:$I$24,
MATCH($E419,'2018 commission structure'!$A$21:$A$24, 0),
MATCH(S$1,'2018 commission structure'!$A$21:$I$21, 0)), 0)</f>
        <v>0</v>
      </c>
      <c r="T419" s="1">
        <f t="shared" si="65"/>
        <v>99169.93</v>
      </c>
      <c r="U419" s="1">
        <f t="shared" si="66"/>
        <v>155185.93</v>
      </c>
      <c r="V419" s="16">
        <f t="shared" si="67"/>
        <v>4.6687802173818209</v>
      </c>
      <c r="W419" s="1">
        <f>MIN(H419,I419)*INDEX('2018 commission structure'!$A$15:$J$18,MATCH(Calculations!$E802,'2018 commission structure'!$A$15:$A$18,0),MATCH(Calculations!W$1,'2018 commission structure'!$A$15:$J$15,0))</f>
        <v>90000</v>
      </c>
      <c r="X419" s="1">
        <f>IF($H419&gt;I419,MIN($H419-I419,J419-I419))*INDEX('2018 commission structure'!$A$15:$J$18,MATCH(Calculations!$E802,'2018 commission structure'!$A$15:$A$18,0),MATCH(Calculations!X$1,'2018 commission structure'!$A$15:$J$15,0))</f>
        <v>22415.219999999998</v>
      </c>
      <c r="Y419" s="1">
        <f>IF($H419&gt;J419,MIN($H419-J419,K419-J419)*INDEX('2018 commission structure'!$A$15:$J$18,MATCH(Calculations!$E802,'2018 commission structure'!$A$15:$A$18,0),MATCH(Calculations!Y$1,'2018 commission structure'!$A$15:$J$15,0)),0)</f>
        <v>0</v>
      </c>
      <c r="Z419" s="1">
        <f>IF($H419&gt;K419,MIN($H419-K419,L419-K419)*INDEX('2018 commission structure'!$A$15:$J$18,MATCH(Calculations!$E802,'2018 commission structure'!$A$15:$A$18,0),MATCH(Calculations!Z$1,'2018 commission structure'!$A$15:$J$15,0)),0)</f>
        <v>0</v>
      </c>
      <c r="AA419" s="1">
        <f>IF($H419&gt;L419,($H419-L419)*INDEX('2018 commission structure'!$A$15:$J$18,MATCH(Calculations!$E802,'2018 commission structure'!$A$15:$A$18,0),MATCH(Calculations!AA$1,'2018 commission structure'!$A$15:$J$15,0)),0)</f>
        <v>0</v>
      </c>
      <c r="AB419" s="1">
        <f t="shared" si="68"/>
        <v>112415.22</v>
      </c>
      <c r="AC419" s="1">
        <f t="shared" si="69"/>
        <v>168431.22</v>
      </c>
    </row>
    <row r="420" spans="1:29" x14ac:dyDescent="0.3">
      <c r="A420" s="20">
        <v>9795921177</v>
      </c>
      <c r="B420" s="1" t="s">
        <v>1387</v>
      </c>
      <c r="C420" s="1" t="s">
        <v>1386</v>
      </c>
      <c r="D420" s="1" t="s">
        <v>22392</v>
      </c>
      <c r="E420" s="1" t="s">
        <v>12</v>
      </c>
      <c r="F420" s="1">
        <v>63015</v>
      </c>
      <c r="G420" s="2">
        <v>20</v>
      </c>
      <c r="H420" s="1">
        <f>SUMIF('deals_closed '!D:D,A420,'deals_closed '!C:C)</f>
        <v>603952</v>
      </c>
      <c r="I420" s="1">
        <f>VLOOKUP(E420,'2018 commission structure'!$A$21:$I$24,9,FALSE)</f>
        <v>500000</v>
      </c>
      <c r="J420" s="1">
        <f t="shared" si="60"/>
        <v>625000</v>
      </c>
      <c r="K420" s="1">
        <f t="shared" si="61"/>
        <v>750000</v>
      </c>
      <c r="L420" s="1">
        <f t="shared" si="62"/>
        <v>1000000</v>
      </c>
      <c r="M420" s="16">
        <f t="shared" si="63"/>
        <v>1.2079040000000001</v>
      </c>
      <c r="N420" s="1" t="str">
        <f t="shared" si="64"/>
        <v>100-125%</v>
      </c>
      <c r="O420" s="1">
        <f>MIN($I420, $H420)*INDEX( '2018 commission structure'!$A$21:$I$24,
MATCH($E420,'2018 commission structure'!$A$21:$A$24,0),MATCH(O$1,'2018 commission structure'!$A$21:$I$21,0))</f>
        <v>50000</v>
      </c>
      <c r="P420" s="1">
        <f>IF($H420&gt;$I420, MIN($H420-$I420, J420-$I420)*
INDEX( '2018 commission structure'!$A$21:$I$24,
MATCH($E420,'2018 commission structure'!$A$21:$A$24, 0),
MATCH(P$1,'2018 commission structure'!$A$21:$I$21, 0)), 0)</f>
        <v>15592.8</v>
      </c>
      <c r="Q420" s="1">
        <f>IF($H420&gt;J420, MIN($H420-J420, K420-J420)*
INDEX( '2018 commission structure'!$A$21:$I$24,
MATCH($E420,'2018 commission structure'!$A$21:$A$24, 0),
MATCH(Q$1,'2018 commission structure'!$A$21:$I$21, 0)), 0)</f>
        <v>0</v>
      </c>
      <c r="R420" s="1">
        <f>IF($H420&gt;K420, MIN($H420-K420, L420-K420)*
INDEX( '2018 commission structure'!$A$21:$I$24,
MATCH($E420,'2018 commission structure'!$A$21:$A$24, 0),
MATCH(R$1,'2018 commission structure'!$A$21:$I$21, 0)), 0)</f>
        <v>0</v>
      </c>
      <c r="S420" s="1">
        <f>IF($H420&gt;L420, ($H420-L420)*
INDEX( '2018 commission structure'!$A$21:$I$24,
MATCH($E420,'2018 commission structure'!$A$21:$A$24, 0),
MATCH(S$1,'2018 commission structure'!$A$21:$I$21, 0)), 0)</f>
        <v>0</v>
      </c>
      <c r="T420" s="1">
        <f t="shared" si="65"/>
        <v>65592.800000000003</v>
      </c>
      <c r="U420" s="1">
        <f t="shared" si="66"/>
        <v>128607.8</v>
      </c>
      <c r="V420" s="16">
        <f t="shared" si="67"/>
        <v>4.6960759767292499</v>
      </c>
      <c r="W420" s="1">
        <f>MIN(H420,I420)*INDEX('2018 commission structure'!$A$15:$J$18,MATCH(Calculations!$E288,'2018 commission structure'!$A$15:$A$18,0),MATCH(Calculations!W$1,'2018 commission structure'!$A$15:$J$15,0))</f>
        <v>75000</v>
      </c>
      <c r="X420" s="1">
        <f>IF($H420&gt;I420,MIN($H420-I420,J420-I420))*INDEX('2018 commission structure'!$A$15:$J$18,MATCH(Calculations!$E288,'2018 commission structure'!$A$15:$A$18,0),MATCH(Calculations!X$1,'2018 commission structure'!$A$15:$J$15,0))</f>
        <v>22869.439999999999</v>
      </c>
      <c r="Y420" s="1">
        <f>IF($H420&gt;J420,MIN($H420-J420,K420-J420)*INDEX('2018 commission structure'!$A$15:$J$18,MATCH(Calculations!$E288,'2018 commission structure'!$A$15:$A$18,0),MATCH(Calculations!Y$1,'2018 commission structure'!$A$15:$J$15,0)),0)</f>
        <v>0</v>
      </c>
      <c r="Z420" s="1">
        <f>IF($H420&gt;K420,MIN($H420-K420,L420-K420)*INDEX('2018 commission structure'!$A$15:$J$18,MATCH(Calculations!$E288,'2018 commission structure'!$A$15:$A$18,0),MATCH(Calculations!Z$1,'2018 commission structure'!$A$15:$J$15,0)),0)</f>
        <v>0</v>
      </c>
      <c r="AA420" s="1">
        <f>IF($H420&gt;L420,($H420-L420)*INDEX('2018 commission structure'!$A$15:$J$18,MATCH(Calculations!$E288,'2018 commission structure'!$A$15:$A$18,0),MATCH(Calculations!AA$1,'2018 commission structure'!$A$15:$J$15,0)),0)</f>
        <v>0</v>
      </c>
      <c r="AB420" s="1">
        <f t="shared" si="68"/>
        <v>97869.440000000002</v>
      </c>
      <c r="AC420" s="1">
        <f t="shared" si="69"/>
        <v>160884.44</v>
      </c>
    </row>
    <row r="421" spans="1:29" x14ac:dyDescent="0.3">
      <c r="A421" s="20">
        <v>1014658829</v>
      </c>
      <c r="B421" s="1" t="s">
        <v>1222</v>
      </c>
      <c r="C421" s="1" t="s">
        <v>1221</v>
      </c>
      <c r="D421" s="1" t="s">
        <v>23229</v>
      </c>
      <c r="E421" s="1" t="s">
        <v>0</v>
      </c>
      <c r="F421" s="1">
        <v>71890</v>
      </c>
      <c r="G421" s="2">
        <v>18</v>
      </c>
      <c r="H421" s="1">
        <f>SUMIF('deals_closed '!D:D,A421,'deals_closed '!C:C)</f>
        <v>725779</v>
      </c>
      <c r="I421" s="1">
        <f>VLOOKUP(E421,'2018 commission structure'!$A$21:$I$24,9,FALSE)</f>
        <v>600000</v>
      </c>
      <c r="J421" s="1">
        <f t="shared" si="60"/>
        <v>750000</v>
      </c>
      <c r="K421" s="1">
        <f t="shared" si="61"/>
        <v>900000</v>
      </c>
      <c r="L421" s="1">
        <f t="shared" si="62"/>
        <v>1200000</v>
      </c>
      <c r="M421" s="16">
        <f t="shared" si="63"/>
        <v>1.2096316666666667</v>
      </c>
      <c r="N421" s="1" t="str">
        <f t="shared" si="64"/>
        <v>100-125%</v>
      </c>
      <c r="O421" s="1">
        <f>MIN($I421, $H421)*INDEX( '2018 commission structure'!$A$21:$I$24,
MATCH($E421,'2018 commission structure'!$A$21:$A$24,0),MATCH(O$1,'2018 commission structure'!$A$21:$I$21,0))</f>
        <v>78000</v>
      </c>
      <c r="P421" s="1">
        <f>IF($H421&gt;$I421, MIN($H421-$I421, J421-$I421)*
INDEX( '2018 commission structure'!$A$21:$I$24,
MATCH($E421,'2018 commission structure'!$A$21:$A$24, 0),
MATCH(P$1,'2018 commission structure'!$A$21:$I$21, 0)), 0)</f>
        <v>21382.43</v>
      </c>
      <c r="Q421" s="1">
        <f>IF($H421&gt;J421, MIN($H421-J421, K421-J421)*
INDEX( '2018 commission structure'!$A$21:$I$24,
MATCH($E421,'2018 commission structure'!$A$21:$A$24, 0),
MATCH(Q$1,'2018 commission structure'!$A$21:$I$21, 0)), 0)</f>
        <v>0</v>
      </c>
      <c r="R421" s="1">
        <f>IF($H421&gt;K421, MIN($H421-K421, L421-K421)*
INDEX( '2018 commission structure'!$A$21:$I$24,
MATCH($E421,'2018 commission structure'!$A$21:$A$24, 0),
MATCH(R$1,'2018 commission structure'!$A$21:$I$21, 0)), 0)</f>
        <v>0</v>
      </c>
      <c r="S421" s="1">
        <f>IF($H421&gt;L421, ($H421-L421)*
INDEX( '2018 commission structure'!$A$21:$I$24,
MATCH($E421,'2018 commission structure'!$A$21:$A$24, 0),
MATCH(S$1,'2018 commission structure'!$A$21:$I$21, 0)), 0)</f>
        <v>0</v>
      </c>
      <c r="T421" s="1">
        <f t="shared" si="65"/>
        <v>99382.43</v>
      </c>
      <c r="U421" s="1">
        <f t="shared" si="66"/>
        <v>171272.43</v>
      </c>
      <c r="V421" s="16">
        <f t="shared" si="67"/>
        <v>4.2375705185008474</v>
      </c>
      <c r="W421" s="1">
        <f>MIN(H421,I421)*INDEX('2018 commission structure'!$A$15:$J$18,MATCH(Calculations!$E374,'2018 commission structure'!$A$15:$A$18,0),MATCH(Calculations!W$1,'2018 commission structure'!$A$15:$J$15,0))</f>
        <v>72000</v>
      </c>
      <c r="X421" s="1">
        <f>IF($H421&gt;I421,MIN($H421-I421,J421-I421))*INDEX('2018 commission structure'!$A$15:$J$18,MATCH(Calculations!$E374,'2018 commission structure'!$A$15:$A$18,0),MATCH(Calculations!X$1,'2018 commission structure'!$A$15:$J$15,0))</f>
        <v>21382.43</v>
      </c>
      <c r="Y421" s="1">
        <f>IF($H421&gt;J421,MIN($H421-J421,K421-J421)*INDEX('2018 commission structure'!$A$15:$J$18,MATCH(Calculations!$E374,'2018 commission structure'!$A$15:$A$18,0),MATCH(Calculations!Y$1,'2018 commission structure'!$A$15:$J$15,0)),0)</f>
        <v>0</v>
      </c>
      <c r="Z421" s="1">
        <f>IF($H421&gt;K421,MIN($H421-K421,L421-K421)*INDEX('2018 commission structure'!$A$15:$J$18,MATCH(Calculations!$E374,'2018 commission structure'!$A$15:$A$18,0),MATCH(Calculations!Z$1,'2018 commission structure'!$A$15:$J$15,0)),0)</f>
        <v>0</v>
      </c>
      <c r="AA421" s="1">
        <f>IF($H421&gt;L421,($H421-L421)*INDEX('2018 commission structure'!$A$15:$J$18,MATCH(Calculations!$E374,'2018 commission structure'!$A$15:$A$18,0),MATCH(Calculations!AA$1,'2018 commission structure'!$A$15:$J$15,0)),0)</f>
        <v>0</v>
      </c>
      <c r="AB421" s="1">
        <f t="shared" si="68"/>
        <v>93382.43</v>
      </c>
      <c r="AC421" s="1">
        <f t="shared" si="69"/>
        <v>165272.43</v>
      </c>
    </row>
    <row r="422" spans="1:29" x14ac:dyDescent="0.3">
      <c r="A422" s="20">
        <v>7479962290</v>
      </c>
      <c r="B422" s="1" t="s">
        <v>568</v>
      </c>
      <c r="C422" s="1" t="s">
        <v>567</v>
      </c>
      <c r="D422" s="1" t="s">
        <v>22896</v>
      </c>
      <c r="E422" s="1" t="s">
        <v>12</v>
      </c>
      <c r="F422" s="1">
        <v>44582</v>
      </c>
      <c r="G422" s="2">
        <v>18</v>
      </c>
      <c r="H422" s="1">
        <f>SUMIF('deals_closed '!D:D,A422,'deals_closed '!C:C)</f>
        <v>605849</v>
      </c>
      <c r="I422" s="1">
        <f>VLOOKUP(E422,'2018 commission structure'!$A$21:$I$24,9,FALSE)</f>
        <v>500000</v>
      </c>
      <c r="J422" s="1">
        <f t="shared" si="60"/>
        <v>625000</v>
      </c>
      <c r="K422" s="1">
        <f t="shared" si="61"/>
        <v>750000</v>
      </c>
      <c r="L422" s="1">
        <f t="shared" si="62"/>
        <v>1000000</v>
      </c>
      <c r="M422" s="16">
        <f t="shared" si="63"/>
        <v>1.2116979999999999</v>
      </c>
      <c r="N422" s="1" t="str">
        <f t="shared" si="64"/>
        <v>100-125%</v>
      </c>
      <c r="O422" s="1">
        <f>MIN($I422, $H422)*INDEX( '2018 commission structure'!$A$21:$I$24,
MATCH($E422,'2018 commission structure'!$A$21:$A$24,0),MATCH(O$1,'2018 commission structure'!$A$21:$I$21,0))</f>
        <v>50000</v>
      </c>
      <c r="P422" s="1">
        <f>IF($H422&gt;$I422, MIN($H422-$I422, J422-$I422)*
INDEX( '2018 commission structure'!$A$21:$I$24,
MATCH($E422,'2018 commission structure'!$A$21:$A$24, 0),
MATCH(P$1,'2018 commission structure'!$A$21:$I$21, 0)), 0)</f>
        <v>15877.349999999999</v>
      </c>
      <c r="Q422" s="1">
        <f>IF($H422&gt;J422, MIN($H422-J422, K422-J422)*
INDEX( '2018 commission structure'!$A$21:$I$24,
MATCH($E422,'2018 commission structure'!$A$21:$A$24, 0),
MATCH(Q$1,'2018 commission structure'!$A$21:$I$21, 0)), 0)</f>
        <v>0</v>
      </c>
      <c r="R422" s="1">
        <f>IF($H422&gt;K422, MIN($H422-K422, L422-K422)*
INDEX( '2018 commission structure'!$A$21:$I$24,
MATCH($E422,'2018 commission structure'!$A$21:$A$24, 0),
MATCH(R$1,'2018 commission structure'!$A$21:$I$21, 0)), 0)</f>
        <v>0</v>
      </c>
      <c r="S422" s="1">
        <f>IF($H422&gt;L422, ($H422-L422)*
INDEX( '2018 commission structure'!$A$21:$I$24,
MATCH($E422,'2018 commission structure'!$A$21:$A$24, 0),
MATCH(S$1,'2018 commission structure'!$A$21:$I$21, 0)), 0)</f>
        <v>0</v>
      </c>
      <c r="T422" s="1">
        <f t="shared" si="65"/>
        <v>65877.350000000006</v>
      </c>
      <c r="U422" s="1">
        <f t="shared" si="66"/>
        <v>110459.35</v>
      </c>
      <c r="V422" s="16">
        <f t="shared" si="67"/>
        <v>5.4848140967695356</v>
      </c>
      <c r="W422" s="1">
        <f>MIN(H422,I422)*INDEX('2018 commission structure'!$A$15:$J$18,MATCH(Calculations!$E714,'2018 commission structure'!$A$15:$A$18,0),MATCH(Calculations!W$1,'2018 commission structure'!$A$15:$J$15,0))</f>
        <v>75000</v>
      </c>
      <c r="X422" s="1">
        <f>IF($H422&gt;I422,MIN($H422-I422,J422-I422))*INDEX('2018 commission structure'!$A$15:$J$18,MATCH(Calculations!$E714,'2018 commission structure'!$A$15:$A$18,0),MATCH(Calculations!X$1,'2018 commission structure'!$A$15:$J$15,0))</f>
        <v>23286.78</v>
      </c>
      <c r="Y422" s="1">
        <f>IF($H422&gt;J422,MIN($H422-J422,K422-J422)*INDEX('2018 commission structure'!$A$15:$J$18,MATCH(Calculations!$E714,'2018 commission structure'!$A$15:$A$18,0),MATCH(Calculations!Y$1,'2018 commission structure'!$A$15:$J$15,0)),0)</f>
        <v>0</v>
      </c>
      <c r="Z422" s="1">
        <f>IF($H422&gt;K422,MIN($H422-K422,L422-K422)*INDEX('2018 commission structure'!$A$15:$J$18,MATCH(Calculations!$E714,'2018 commission structure'!$A$15:$A$18,0),MATCH(Calculations!Z$1,'2018 commission structure'!$A$15:$J$15,0)),0)</f>
        <v>0</v>
      </c>
      <c r="AA422" s="1">
        <f>IF($H422&gt;L422,($H422-L422)*INDEX('2018 commission structure'!$A$15:$J$18,MATCH(Calculations!$E714,'2018 commission structure'!$A$15:$A$18,0),MATCH(Calculations!AA$1,'2018 commission structure'!$A$15:$J$15,0)),0)</f>
        <v>0</v>
      </c>
      <c r="AB422" s="1">
        <f t="shared" si="68"/>
        <v>98286.78</v>
      </c>
      <c r="AC422" s="1">
        <f t="shared" si="69"/>
        <v>142868.78</v>
      </c>
    </row>
    <row r="423" spans="1:29" x14ac:dyDescent="0.3">
      <c r="A423" s="20">
        <v>4862005330</v>
      </c>
      <c r="B423" s="1" t="s">
        <v>648</v>
      </c>
      <c r="C423" s="1" t="s">
        <v>647</v>
      </c>
      <c r="D423" s="1" t="s">
        <v>22845</v>
      </c>
      <c r="E423" s="1" t="s">
        <v>3</v>
      </c>
      <c r="F423" s="1">
        <v>85270</v>
      </c>
      <c r="G423" s="2">
        <v>27</v>
      </c>
      <c r="H423" s="1">
        <f>SUMIF('deals_closed '!D:D,A423,'deals_closed '!C:C)</f>
        <v>909707</v>
      </c>
      <c r="I423" s="1">
        <f>VLOOKUP(E423,'2018 commission structure'!$A$21:$I$24,9,FALSE)</f>
        <v>750000</v>
      </c>
      <c r="J423" s="1">
        <f t="shared" si="60"/>
        <v>937500</v>
      </c>
      <c r="K423" s="1">
        <f t="shared" si="61"/>
        <v>1125000</v>
      </c>
      <c r="L423" s="1">
        <f t="shared" si="62"/>
        <v>1500000</v>
      </c>
      <c r="M423" s="16">
        <f t="shared" si="63"/>
        <v>1.2129426666666667</v>
      </c>
      <c r="N423" s="1" t="str">
        <f t="shared" si="64"/>
        <v>100-125%</v>
      </c>
      <c r="O423" s="1">
        <f>MIN($I423, $H423)*INDEX( '2018 commission structure'!$A$21:$I$24,
MATCH($E423,'2018 commission structure'!$A$21:$A$24,0),MATCH(O$1,'2018 commission structure'!$A$21:$I$21,0))</f>
        <v>112500</v>
      </c>
      <c r="P423" s="1">
        <f>IF($H423&gt;$I423, MIN($H423-$I423, J423-$I423)*
INDEX( '2018 commission structure'!$A$21:$I$24,
MATCH($E423,'2018 commission structure'!$A$21:$A$24, 0),
MATCH(P$1,'2018 commission structure'!$A$21:$I$21, 0)), 0)</f>
        <v>30344.33</v>
      </c>
      <c r="Q423" s="1">
        <f>IF($H423&gt;J423, MIN($H423-J423, K423-J423)*
INDEX( '2018 commission structure'!$A$21:$I$24,
MATCH($E423,'2018 commission structure'!$A$21:$A$24, 0),
MATCH(Q$1,'2018 commission structure'!$A$21:$I$21, 0)), 0)</f>
        <v>0</v>
      </c>
      <c r="R423" s="1">
        <f>IF($H423&gt;K423, MIN($H423-K423, L423-K423)*
INDEX( '2018 commission structure'!$A$21:$I$24,
MATCH($E423,'2018 commission structure'!$A$21:$A$24, 0),
MATCH(R$1,'2018 commission structure'!$A$21:$I$21, 0)), 0)</f>
        <v>0</v>
      </c>
      <c r="S423" s="1">
        <f>IF($H423&gt;L423, ($H423-L423)*
INDEX( '2018 commission structure'!$A$21:$I$24,
MATCH($E423,'2018 commission structure'!$A$21:$A$24, 0),
MATCH(S$1,'2018 commission structure'!$A$21:$I$21, 0)), 0)</f>
        <v>0</v>
      </c>
      <c r="T423" s="1">
        <f t="shared" si="65"/>
        <v>142844.33000000002</v>
      </c>
      <c r="U423" s="1">
        <f t="shared" si="66"/>
        <v>228114.33000000002</v>
      </c>
      <c r="V423" s="16">
        <f t="shared" si="67"/>
        <v>3.9879432388136244</v>
      </c>
      <c r="W423" s="1">
        <f>MIN(H423,I423)*INDEX('2018 commission structure'!$A$15:$J$18,MATCH(Calculations!$E673,'2018 commission structure'!$A$15:$A$18,0),MATCH(Calculations!W$1,'2018 commission structure'!$A$15:$J$15,0))</f>
        <v>112500</v>
      </c>
      <c r="X423" s="1">
        <f>IF($H423&gt;I423,MIN($H423-I423,J423-I423))*INDEX('2018 commission structure'!$A$15:$J$18,MATCH(Calculations!$E673,'2018 commission structure'!$A$15:$A$18,0),MATCH(Calculations!X$1,'2018 commission structure'!$A$15:$J$15,0))</f>
        <v>28747.26</v>
      </c>
      <c r="Y423" s="1">
        <f>IF($H423&gt;J423,MIN($H423-J423,K423-J423)*INDEX('2018 commission structure'!$A$15:$J$18,MATCH(Calculations!$E673,'2018 commission structure'!$A$15:$A$18,0),MATCH(Calculations!Y$1,'2018 commission structure'!$A$15:$J$15,0)),0)</f>
        <v>0</v>
      </c>
      <c r="Z423" s="1">
        <f>IF($H423&gt;K423,MIN($H423-K423,L423-K423)*INDEX('2018 commission structure'!$A$15:$J$18,MATCH(Calculations!$E673,'2018 commission structure'!$A$15:$A$18,0),MATCH(Calculations!Z$1,'2018 commission structure'!$A$15:$J$15,0)),0)</f>
        <v>0</v>
      </c>
      <c r="AA423" s="1">
        <f>IF($H423&gt;L423,($H423-L423)*INDEX('2018 commission structure'!$A$15:$J$18,MATCH(Calculations!$E673,'2018 commission structure'!$A$15:$A$18,0),MATCH(Calculations!AA$1,'2018 commission structure'!$A$15:$J$15,0)),0)</f>
        <v>0</v>
      </c>
      <c r="AB423" s="1">
        <f t="shared" si="68"/>
        <v>141247.26</v>
      </c>
      <c r="AC423" s="1">
        <f t="shared" si="69"/>
        <v>226517.26</v>
      </c>
    </row>
    <row r="424" spans="1:29" x14ac:dyDescent="0.3">
      <c r="A424" s="20">
        <v>9620547551</v>
      </c>
      <c r="B424" s="1" t="s">
        <v>1160</v>
      </c>
      <c r="C424" s="1" t="s">
        <v>1159</v>
      </c>
      <c r="D424" s="1" t="s">
        <v>22362</v>
      </c>
      <c r="E424" s="1" t="s">
        <v>3</v>
      </c>
      <c r="F424" s="1">
        <v>80719</v>
      </c>
      <c r="G424" s="2">
        <v>19</v>
      </c>
      <c r="H424" s="1">
        <f>SUMIF('deals_closed '!D:D,A424,'deals_closed '!C:C)</f>
        <v>540781</v>
      </c>
      <c r="I424" s="1">
        <f>VLOOKUP(E424,'2018 commission structure'!$A$21:$I$24,9,FALSE)</f>
        <v>750000</v>
      </c>
      <c r="J424" s="1">
        <f t="shared" si="60"/>
        <v>937500</v>
      </c>
      <c r="K424" s="1">
        <f t="shared" si="61"/>
        <v>1125000</v>
      </c>
      <c r="L424" s="1">
        <f t="shared" si="62"/>
        <v>1500000</v>
      </c>
      <c r="M424" s="16">
        <f t="shared" si="63"/>
        <v>0.72104133333333331</v>
      </c>
      <c r="N424" s="1" t="str">
        <f t="shared" si="64"/>
        <v>0-100%</v>
      </c>
      <c r="O424" s="1">
        <f>MIN($I424, $H424)*INDEX( '2018 commission structure'!$A$21:$I$24,
MATCH($E424,'2018 commission structure'!$A$21:$A$24,0),MATCH(O$1,'2018 commission structure'!$A$21:$I$21,0))</f>
        <v>81117.149999999994</v>
      </c>
      <c r="P424" s="1">
        <f>IF($H424&gt;$I424, MIN($H424-$I424, J424-$I424)*
INDEX( '2018 commission structure'!$A$21:$I$24,
MATCH($E424,'2018 commission structure'!$A$21:$A$24, 0),
MATCH(P$1,'2018 commission structure'!$A$21:$I$21, 0)), 0)</f>
        <v>0</v>
      </c>
      <c r="Q424" s="1">
        <f>IF($H424&gt;J424, MIN($H424-J424, K424-J424)*
INDEX( '2018 commission structure'!$A$21:$I$24,
MATCH($E424,'2018 commission structure'!$A$21:$A$24, 0),
MATCH(Q$1,'2018 commission structure'!$A$21:$I$21, 0)), 0)</f>
        <v>0</v>
      </c>
      <c r="R424" s="1">
        <f>IF($H424&gt;K424, MIN($H424-K424, L424-K424)*
INDEX( '2018 commission structure'!$A$21:$I$24,
MATCH($E424,'2018 commission structure'!$A$21:$A$24, 0),
MATCH(R$1,'2018 commission structure'!$A$21:$I$21, 0)), 0)</f>
        <v>0</v>
      </c>
      <c r="S424" s="1">
        <f>IF($H424&gt;L424, ($H424-L424)*
INDEX( '2018 commission structure'!$A$21:$I$24,
MATCH($E424,'2018 commission structure'!$A$21:$A$24, 0),
MATCH(S$1,'2018 commission structure'!$A$21:$I$21, 0)), 0)</f>
        <v>0</v>
      </c>
      <c r="T424" s="1">
        <f t="shared" si="65"/>
        <v>81117.149999999994</v>
      </c>
      <c r="U424" s="1">
        <f t="shared" si="66"/>
        <v>161836.15</v>
      </c>
      <c r="V424" s="16">
        <f t="shared" si="67"/>
        <v>3.3415340144955255</v>
      </c>
      <c r="W424" s="1">
        <f>MIN(H424,I424)*INDEX('2018 commission structure'!$A$15:$J$18,MATCH(Calculations!$E406,'2018 commission structure'!$A$15:$A$18,0),MATCH(Calculations!W$1,'2018 commission structure'!$A$15:$J$15,0))</f>
        <v>81117.149999999994</v>
      </c>
      <c r="X424" s="1">
        <f>IF($H424&gt;I424,MIN($H424-I424,J424-I424))*INDEX('2018 commission structure'!$A$15:$J$18,MATCH(Calculations!$E406,'2018 commission structure'!$A$15:$A$18,0),MATCH(Calculations!X$1,'2018 commission structure'!$A$15:$J$15,0))</f>
        <v>0</v>
      </c>
      <c r="Y424" s="1">
        <f>IF($H424&gt;J424,MIN($H424-J424,K424-J424)*INDEX('2018 commission structure'!$A$15:$J$18,MATCH(Calculations!$E406,'2018 commission structure'!$A$15:$A$18,0),MATCH(Calculations!Y$1,'2018 commission structure'!$A$15:$J$15,0)),0)</f>
        <v>0</v>
      </c>
      <c r="Z424" s="1">
        <f>IF($H424&gt;K424,MIN($H424-K424,L424-K424)*INDEX('2018 commission structure'!$A$15:$J$18,MATCH(Calculations!$E406,'2018 commission structure'!$A$15:$A$18,0),MATCH(Calculations!Z$1,'2018 commission structure'!$A$15:$J$15,0)),0)</f>
        <v>0</v>
      </c>
      <c r="AA424" s="1">
        <f>IF($H424&gt;L424,($H424-L424)*INDEX('2018 commission structure'!$A$15:$J$18,MATCH(Calculations!$E406,'2018 commission structure'!$A$15:$A$18,0),MATCH(Calculations!AA$1,'2018 commission structure'!$A$15:$J$15,0)),0)</f>
        <v>0</v>
      </c>
      <c r="AB424" s="1">
        <f t="shared" si="68"/>
        <v>81117.149999999994</v>
      </c>
      <c r="AC424" s="1">
        <f t="shared" si="69"/>
        <v>161836.15</v>
      </c>
    </row>
    <row r="425" spans="1:29" x14ac:dyDescent="0.3">
      <c r="A425" s="20">
        <v>8603912793</v>
      </c>
      <c r="B425" s="1" t="s">
        <v>891</v>
      </c>
      <c r="C425" s="1" t="s">
        <v>890</v>
      </c>
      <c r="D425" s="1" t="s">
        <v>22470</v>
      </c>
      <c r="E425" s="1" t="s">
        <v>3</v>
      </c>
      <c r="F425" s="1">
        <v>107802</v>
      </c>
      <c r="G425" s="2">
        <v>20</v>
      </c>
      <c r="H425" s="1">
        <f>SUMIF('deals_closed '!D:D,A425,'deals_closed '!C:C)</f>
        <v>665332</v>
      </c>
      <c r="I425" s="1">
        <f>VLOOKUP(E425,'2018 commission structure'!$A$21:$I$24,9,FALSE)</f>
        <v>750000</v>
      </c>
      <c r="J425" s="1">
        <f t="shared" si="60"/>
        <v>937500</v>
      </c>
      <c r="K425" s="1">
        <f t="shared" si="61"/>
        <v>1125000</v>
      </c>
      <c r="L425" s="1">
        <f t="shared" si="62"/>
        <v>1500000</v>
      </c>
      <c r="M425" s="16">
        <f t="shared" si="63"/>
        <v>0.88710933333333331</v>
      </c>
      <c r="N425" s="1" t="str">
        <f t="shared" si="64"/>
        <v>0-100%</v>
      </c>
      <c r="O425" s="1">
        <f>MIN($I425, $H425)*INDEX( '2018 commission structure'!$A$21:$I$24,
MATCH($E425,'2018 commission structure'!$A$21:$A$24,0),MATCH(O$1,'2018 commission structure'!$A$21:$I$21,0))</f>
        <v>99799.8</v>
      </c>
      <c r="P425" s="1">
        <f>IF($H425&gt;$I425, MIN($H425-$I425, J425-$I425)*
INDEX( '2018 commission structure'!$A$21:$I$24,
MATCH($E425,'2018 commission structure'!$A$21:$A$24, 0),
MATCH(P$1,'2018 commission structure'!$A$21:$I$21, 0)), 0)</f>
        <v>0</v>
      </c>
      <c r="Q425" s="1">
        <f>IF($H425&gt;J425, MIN($H425-J425, K425-J425)*
INDEX( '2018 commission structure'!$A$21:$I$24,
MATCH($E425,'2018 commission structure'!$A$21:$A$24, 0),
MATCH(Q$1,'2018 commission structure'!$A$21:$I$21, 0)), 0)</f>
        <v>0</v>
      </c>
      <c r="R425" s="1">
        <f>IF($H425&gt;K425, MIN($H425-K425, L425-K425)*
INDEX( '2018 commission structure'!$A$21:$I$24,
MATCH($E425,'2018 commission structure'!$A$21:$A$24, 0),
MATCH(R$1,'2018 commission structure'!$A$21:$I$21, 0)), 0)</f>
        <v>0</v>
      </c>
      <c r="S425" s="1">
        <f>IF($H425&gt;L425, ($H425-L425)*
INDEX( '2018 commission structure'!$A$21:$I$24,
MATCH($E425,'2018 commission structure'!$A$21:$A$24, 0),
MATCH(S$1,'2018 commission structure'!$A$21:$I$21, 0)), 0)</f>
        <v>0</v>
      </c>
      <c r="T425" s="1">
        <f t="shared" si="65"/>
        <v>99799.8</v>
      </c>
      <c r="U425" s="1">
        <f t="shared" si="66"/>
        <v>207601.8</v>
      </c>
      <c r="V425" s="16">
        <f t="shared" si="67"/>
        <v>3.2048469714617118</v>
      </c>
      <c r="W425" s="1">
        <f>MIN(H425,I425)*INDEX('2018 commission structure'!$A$15:$J$18,MATCH(Calculations!$E547,'2018 commission structure'!$A$15:$A$18,0),MATCH(Calculations!W$1,'2018 commission structure'!$A$15:$J$15,0))</f>
        <v>99799.8</v>
      </c>
      <c r="X425" s="1">
        <f>IF($H425&gt;I425,MIN($H425-I425,J425-I425))*INDEX('2018 commission structure'!$A$15:$J$18,MATCH(Calculations!$E547,'2018 commission structure'!$A$15:$A$18,0),MATCH(Calculations!X$1,'2018 commission structure'!$A$15:$J$15,0))</f>
        <v>0</v>
      </c>
      <c r="Y425" s="1">
        <f>IF($H425&gt;J425,MIN($H425-J425,K425-J425)*INDEX('2018 commission structure'!$A$15:$J$18,MATCH(Calculations!$E547,'2018 commission structure'!$A$15:$A$18,0),MATCH(Calculations!Y$1,'2018 commission structure'!$A$15:$J$15,0)),0)</f>
        <v>0</v>
      </c>
      <c r="Z425" s="1">
        <f>IF($H425&gt;K425,MIN($H425-K425,L425-K425)*INDEX('2018 commission structure'!$A$15:$J$18,MATCH(Calculations!$E547,'2018 commission structure'!$A$15:$A$18,0),MATCH(Calculations!Z$1,'2018 commission structure'!$A$15:$J$15,0)),0)</f>
        <v>0</v>
      </c>
      <c r="AA425" s="1">
        <f>IF($H425&gt;L425,($H425-L425)*INDEX('2018 commission structure'!$A$15:$J$18,MATCH(Calculations!$E547,'2018 commission structure'!$A$15:$A$18,0),MATCH(Calculations!AA$1,'2018 commission structure'!$A$15:$J$15,0)),0)</f>
        <v>0</v>
      </c>
      <c r="AB425" s="1">
        <f t="shared" si="68"/>
        <v>99799.8</v>
      </c>
      <c r="AC425" s="1">
        <f t="shared" si="69"/>
        <v>207601.8</v>
      </c>
    </row>
    <row r="426" spans="1:29" x14ac:dyDescent="0.3">
      <c r="A426" s="20">
        <v>5764488419</v>
      </c>
      <c r="B426" s="1" t="s">
        <v>1715</v>
      </c>
      <c r="C426" s="1" t="s">
        <v>1714</v>
      </c>
      <c r="D426" s="1" t="s">
        <v>22762</v>
      </c>
      <c r="E426" s="1" t="s">
        <v>3</v>
      </c>
      <c r="F426" s="1">
        <v>113526</v>
      </c>
      <c r="G426" s="2">
        <v>22</v>
      </c>
      <c r="H426" s="1">
        <f>SUMIF('deals_closed '!D:D,A426,'deals_closed '!C:C)</f>
        <v>660983</v>
      </c>
      <c r="I426" s="1">
        <f>VLOOKUP(E426,'2018 commission structure'!$A$21:$I$24,9,FALSE)</f>
        <v>750000</v>
      </c>
      <c r="J426" s="1">
        <f t="shared" si="60"/>
        <v>937500</v>
      </c>
      <c r="K426" s="1">
        <f t="shared" si="61"/>
        <v>1125000</v>
      </c>
      <c r="L426" s="1">
        <f t="shared" si="62"/>
        <v>1500000</v>
      </c>
      <c r="M426" s="16">
        <f t="shared" si="63"/>
        <v>0.88131066666666669</v>
      </c>
      <c r="N426" s="1" t="str">
        <f t="shared" si="64"/>
        <v>0-100%</v>
      </c>
      <c r="O426" s="1">
        <f>MIN($I426, $H426)*INDEX( '2018 commission structure'!$A$21:$I$24,
MATCH($E426,'2018 commission structure'!$A$21:$A$24,0),MATCH(O$1,'2018 commission structure'!$A$21:$I$21,0))</f>
        <v>99147.45</v>
      </c>
      <c r="P426" s="1">
        <f>IF($H426&gt;$I426, MIN($H426-$I426, J426-$I426)*
INDEX( '2018 commission structure'!$A$21:$I$24,
MATCH($E426,'2018 commission structure'!$A$21:$A$24, 0),
MATCH(P$1,'2018 commission structure'!$A$21:$I$21, 0)), 0)</f>
        <v>0</v>
      </c>
      <c r="Q426" s="1">
        <f>IF($H426&gt;J426, MIN($H426-J426, K426-J426)*
INDEX( '2018 commission structure'!$A$21:$I$24,
MATCH($E426,'2018 commission structure'!$A$21:$A$24, 0),
MATCH(Q$1,'2018 commission structure'!$A$21:$I$21, 0)), 0)</f>
        <v>0</v>
      </c>
      <c r="R426" s="1">
        <f>IF($H426&gt;K426, MIN($H426-K426, L426-K426)*
INDEX( '2018 commission structure'!$A$21:$I$24,
MATCH($E426,'2018 commission structure'!$A$21:$A$24, 0),
MATCH(R$1,'2018 commission structure'!$A$21:$I$21, 0)), 0)</f>
        <v>0</v>
      </c>
      <c r="S426" s="1">
        <f>IF($H426&gt;L426, ($H426-L426)*
INDEX( '2018 commission structure'!$A$21:$I$24,
MATCH($E426,'2018 commission structure'!$A$21:$A$24, 0),
MATCH(S$1,'2018 commission structure'!$A$21:$I$21, 0)), 0)</f>
        <v>0</v>
      </c>
      <c r="T426" s="1">
        <f t="shared" si="65"/>
        <v>99147.45</v>
      </c>
      <c r="U426" s="1">
        <f t="shared" si="66"/>
        <v>212673.45</v>
      </c>
      <c r="V426" s="16">
        <f t="shared" si="67"/>
        <v>3.1079713993448639</v>
      </c>
      <c r="W426" s="1">
        <f>MIN(H426,I426)*INDEX('2018 commission structure'!$A$15:$J$18,MATCH(Calculations!$E114,'2018 commission structure'!$A$15:$A$18,0),MATCH(Calculations!W$1,'2018 commission structure'!$A$15:$J$15,0))</f>
        <v>79317.959999999992</v>
      </c>
      <c r="X426" s="1">
        <f>IF($H426&gt;I426,MIN($H426-I426,J426-I426))*INDEX('2018 commission structure'!$A$15:$J$18,MATCH(Calculations!$E114,'2018 commission structure'!$A$15:$A$18,0),MATCH(Calculations!X$1,'2018 commission structure'!$A$15:$J$15,0))</f>
        <v>0</v>
      </c>
      <c r="Y426" s="1">
        <f>IF($H426&gt;J426,MIN($H426-J426,K426-J426)*INDEX('2018 commission structure'!$A$15:$J$18,MATCH(Calculations!$E114,'2018 commission structure'!$A$15:$A$18,0),MATCH(Calculations!Y$1,'2018 commission structure'!$A$15:$J$15,0)),0)</f>
        <v>0</v>
      </c>
      <c r="Z426" s="1">
        <f>IF($H426&gt;K426,MIN($H426-K426,L426-K426)*INDEX('2018 commission structure'!$A$15:$J$18,MATCH(Calculations!$E114,'2018 commission structure'!$A$15:$A$18,0),MATCH(Calculations!Z$1,'2018 commission structure'!$A$15:$J$15,0)),0)</f>
        <v>0</v>
      </c>
      <c r="AA426" s="1">
        <f>IF($H426&gt;L426,($H426-L426)*INDEX('2018 commission structure'!$A$15:$J$18,MATCH(Calculations!$E114,'2018 commission structure'!$A$15:$A$18,0),MATCH(Calculations!AA$1,'2018 commission structure'!$A$15:$J$15,0)),0)</f>
        <v>0</v>
      </c>
      <c r="AB426" s="1">
        <f t="shared" si="68"/>
        <v>79317.959999999992</v>
      </c>
      <c r="AC426" s="1">
        <f t="shared" si="69"/>
        <v>192843.96</v>
      </c>
    </row>
    <row r="427" spans="1:29" x14ac:dyDescent="0.3">
      <c r="A427" s="20">
        <v>3097425365</v>
      </c>
      <c r="B427" s="1" t="s">
        <v>538</v>
      </c>
      <c r="C427" s="1" t="s">
        <v>537</v>
      </c>
      <c r="D427" s="1" t="s">
        <v>22768</v>
      </c>
      <c r="E427" s="1" t="s">
        <v>12</v>
      </c>
      <c r="F427" s="1">
        <v>48216</v>
      </c>
      <c r="G427" s="2">
        <v>22</v>
      </c>
      <c r="H427" s="1">
        <f>SUMIF('deals_closed '!D:D,A427,'deals_closed '!C:C)</f>
        <v>606785</v>
      </c>
      <c r="I427" s="1">
        <f>VLOOKUP(E427,'2018 commission structure'!$A$21:$I$24,9,FALSE)</f>
        <v>500000</v>
      </c>
      <c r="J427" s="1">
        <f t="shared" si="60"/>
        <v>625000</v>
      </c>
      <c r="K427" s="1">
        <f t="shared" si="61"/>
        <v>750000</v>
      </c>
      <c r="L427" s="1">
        <f t="shared" si="62"/>
        <v>1000000</v>
      </c>
      <c r="M427" s="16">
        <f t="shared" si="63"/>
        <v>1.21357</v>
      </c>
      <c r="N427" s="1" t="str">
        <f t="shared" si="64"/>
        <v>100-125%</v>
      </c>
      <c r="O427" s="1">
        <f>MIN($I427, $H427)*INDEX( '2018 commission structure'!$A$21:$I$24,
MATCH($E427,'2018 commission structure'!$A$21:$A$24,0),MATCH(O$1,'2018 commission structure'!$A$21:$I$21,0))</f>
        <v>50000</v>
      </c>
      <c r="P427" s="1">
        <f>IF($H427&gt;$I427, MIN($H427-$I427, J427-$I427)*
INDEX( '2018 commission structure'!$A$21:$I$24,
MATCH($E427,'2018 commission structure'!$A$21:$A$24, 0),
MATCH(P$1,'2018 commission structure'!$A$21:$I$21, 0)), 0)</f>
        <v>16017.75</v>
      </c>
      <c r="Q427" s="1">
        <f>IF($H427&gt;J427, MIN($H427-J427, K427-J427)*
INDEX( '2018 commission structure'!$A$21:$I$24,
MATCH($E427,'2018 commission structure'!$A$21:$A$24, 0),
MATCH(Q$1,'2018 commission structure'!$A$21:$I$21, 0)), 0)</f>
        <v>0</v>
      </c>
      <c r="R427" s="1">
        <f>IF($H427&gt;K427, MIN($H427-K427, L427-K427)*
INDEX( '2018 commission structure'!$A$21:$I$24,
MATCH($E427,'2018 commission structure'!$A$21:$A$24, 0),
MATCH(R$1,'2018 commission structure'!$A$21:$I$21, 0)), 0)</f>
        <v>0</v>
      </c>
      <c r="S427" s="1">
        <f>IF($H427&gt;L427, ($H427-L427)*
INDEX( '2018 commission structure'!$A$21:$I$24,
MATCH($E427,'2018 commission structure'!$A$21:$A$24, 0),
MATCH(S$1,'2018 commission structure'!$A$21:$I$21, 0)), 0)</f>
        <v>0</v>
      </c>
      <c r="T427" s="1">
        <f t="shared" si="65"/>
        <v>66017.75</v>
      </c>
      <c r="U427" s="1">
        <f t="shared" si="66"/>
        <v>114233.75</v>
      </c>
      <c r="V427" s="16">
        <f t="shared" si="67"/>
        <v>5.3117839517655687</v>
      </c>
      <c r="W427" s="1">
        <f>MIN(H427,I427)*INDEX('2018 commission structure'!$A$15:$J$18,MATCH(Calculations!$E729,'2018 commission structure'!$A$15:$A$18,0),MATCH(Calculations!W$1,'2018 commission structure'!$A$15:$J$15,0))</f>
        <v>60000</v>
      </c>
      <c r="X427" s="1">
        <f>IF($H427&gt;I427,MIN($H427-I427,J427-I427))*INDEX('2018 commission structure'!$A$15:$J$18,MATCH(Calculations!$E729,'2018 commission structure'!$A$15:$A$18,0),MATCH(Calculations!X$1,'2018 commission structure'!$A$15:$J$15,0))</f>
        <v>18153.45</v>
      </c>
      <c r="Y427" s="1">
        <f>IF($H427&gt;J427,MIN($H427-J427,K427-J427)*INDEX('2018 commission structure'!$A$15:$J$18,MATCH(Calculations!$E729,'2018 commission structure'!$A$15:$A$18,0),MATCH(Calculations!Y$1,'2018 commission structure'!$A$15:$J$15,0)),0)</f>
        <v>0</v>
      </c>
      <c r="Z427" s="1">
        <f>IF($H427&gt;K427,MIN($H427-K427,L427-K427)*INDEX('2018 commission structure'!$A$15:$J$18,MATCH(Calculations!$E729,'2018 commission structure'!$A$15:$A$18,0),MATCH(Calculations!Z$1,'2018 commission structure'!$A$15:$J$15,0)),0)</f>
        <v>0</v>
      </c>
      <c r="AA427" s="1">
        <f>IF($H427&gt;L427,($H427-L427)*INDEX('2018 commission structure'!$A$15:$J$18,MATCH(Calculations!$E729,'2018 commission structure'!$A$15:$A$18,0),MATCH(Calculations!AA$1,'2018 commission structure'!$A$15:$J$15,0)),0)</f>
        <v>0</v>
      </c>
      <c r="AB427" s="1">
        <f t="shared" si="68"/>
        <v>78153.45</v>
      </c>
      <c r="AC427" s="1">
        <f t="shared" si="69"/>
        <v>126369.45</v>
      </c>
    </row>
    <row r="428" spans="1:29" x14ac:dyDescent="0.3">
      <c r="A428" s="20">
        <v>844376051</v>
      </c>
      <c r="B428" s="1" t="s">
        <v>852</v>
      </c>
      <c r="C428" s="1" t="s">
        <v>851</v>
      </c>
      <c r="D428" s="1" t="s">
        <v>22883</v>
      </c>
      <c r="E428" s="1" t="s">
        <v>12</v>
      </c>
      <c r="F428" s="1">
        <v>45096</v>
      </c>
      <c r="G428" s="2">
        <v>19</v>
      </c>
      <c r="H428" s="1">
        <f>SUMIF('deals_closed '!D:D,A428,'deals_closed '!C:C)</f>
        <v>607396</v>
      </c>
      <c r="I428" s="1">
        <f>VLOOKUP(E428,'2018 commission structure'!$A$21:$I$24,9,FALSE)</f>
        <v>500000</v>
      </c>
      <c r="J428" s="1">
        <f t="shared" si="60"/>
        <v>625000</v>
      </c>
      <c r="K428" s="1">
        <f t="shared" si="61"/>
        <v>750000</v>
      </c>
      <c r="L428" s="1">
        <f t="shared" si="62"/>
        <v>1000000</v>
      </c>
      <c r="M428" s="16">
        <f t="shared" si="63"/>
        <v>1.2147920000000001</v>
      </c>
      <c r="N428" s="1" t="str">
        <f t="shared" si="64"/>
        <v>100-125%</v>
      </c>
      <c r="O428" s="1">
        <f>MIN($I428, $H428)*INDEX( '2018 commission structure'!$A$21:$I$24,
MATCH($E428,'2018 commission structure'!$A$21:$A$24,0),MATCH(O$1,'2018 commission structure'!$A$21:$I$21,0))</f>
        <v>50000</v>
      </c>
      <c r="P428" s="1">
        <f>IF($H428&gt;$I428, MIN($H428-$I428, J428-$I428)*
INDEX( '2018 commission structure'!$A$21:$I$24,
MATCH($E428,'2018 commission structure'!$A$21:$A$24, 0),
MATCH(P$1,'2018 commission structure'!$A$21:$I$21, 0)), 0)</f>
        <v>16109.4</v>
      </c>
      <c r="Q428" s="1">
        <f>IF($H428&gt;J428, MIN($H428-J428, K428-J428)*
INDEX( '2018 commission structure'!$A$21:$I$24,
MATCH($E428,'2018 commission structure'!$A$21:$A$24, 0),
MATCH(Q$1,'2018 commission structure'!$A$21:$I$21, 0)), 0)</f>
        <v>0</v>
      </c>
      <c r="R428" s="1">
        <f>IF($H428&gt;K428, MIN($H428-K428, L428-K428)*
INDEX( '2018 commission structure'!$A$21:$I$24,
MATCH($E428,'2018 commission structure'!$A$21:$A$24, 0),
MATCH(R$1,'2018 commission structure'!$A$21:$I$21, 0)), 0)</f>
        <v>0</v>
      </c>
      <c r="S428" s="1">
        <f>IF($H428&gt;L428, ($H428-L428)*
INDEX( '2018 commission structure'!$A$21:$I$24,
MATCH($E428,'2018 commission structure'!$A$21:$A$24, 0),
MATCH(S$1,'2018 commission structure'!$A$21:$I$21, 0)), 0)</f>
        <v>0</v>
      </c>
      <c r="T428" s="1">
        <f t="shared" si="65"/>
        <v>66109.399999999994</v>
      </c>
      <c r="U428" s="1">
        <f t="shared" si="66"/>
        <v>111205.4</v>
      </c>
      <c r="V428" s="16">
        <f t="shared" si="67"/>
        <v>5.4619290070446223</v>
      </c>
      <c r="W428" s="1">
        <f>MIN(H428,I428)*INDEX('2018 commission structure'!$A$15:$J$18,MATCH(Calculations!$E567,'2018 commission structure'!$A$15:$A$18,0),MATCH(Calculations!W$1,'2018 commission structure'!$A$15:$J$15,0))</f>
        <v>75000</v>
      </c>
      <c r="X428" s="1">
        <f>IF($H428&gt;I428,MIN($H428-I428,J428-I428))*INDEX('2018 commission structure'!$A$15:$J$18,MATCH(Calculations!$E567,'2018 commission structure'!$A$15:$A$18,0),MATCH(Calculations!X$1,'2018 commission structure'!$A$15:$J$15,0))</f>
        <v>19331.28</v>
      </c>
      <c r="Y428" s="1">
        <f>IF($H428&gt;J428,MIN($H428-J428,K428-J428)*INDEX('2018 commission structure'!$A$15:$J$18,MATCH(Calculations!$E567,'2018 commission structure'!$A$15:$A$18,0),MATCH(Calculations!Y$1,'2018 commission structure'!$A$15:$J$15,0)),0)</f>
        <v>0</v>
      </c>
      <c r="Z428" s="1">
        <f>IF($H428&gt;K428,MIN($H428-K428,L428-K428)*INDEX('2018 commission structure'!$A$15:$J$18,MATCH(Calculations!$E567,'2018 commission structure'!$A$15:$A$18,0),MATCH(Calculations!Z$1,'2018 commission structure'!$A$15:$J$15,0)),0)</f>
        <v>0</v>
      </c>
      <c r="AA428" s="1">
        <f>IF($H428&gt;L428,($H428-L428)*INDEX('2018 commission structure'!$A$15:$J$18,MATCH(Calculations!$E567,'2018 commission structure'!$A$15:$A$18,0),MATCH(Calculations!AA$1,'2018 commission structure'!$A$15:$J$15,0)),0)</f>
        <v>0</v>
      </c>
      <c r="AB428" s="1">
        <f t="shared" si="68"/>
        <v>94331.28</v>
      </c>
      <c r="AC428" s="1">
        <f t="shared" si="69"/>
        <v>139427.28</v>
      </c>
    </row>
    <row r="429" spans="1:29" x14ac:dyDescent="0.3">
      <c r="A429" s="20">
        <v>8047841793</v>
      </c>
      <c r="B429" s="1" t="s">
        <v>1732</v>
      </c>
      <c r="C429" s="1" t="s">
        <v>1731</v>
      </c>
      <c r="D429" s="1" t="s">
        <v>22849</v>
      </c>
      <c r="E429" s="1" t="s">
        <v>12</v>
      </c>
      <c r="F429" s="1">
        <v>46338</v>
      </c>
      <c r="G429" s="2">
        <v>18</v>
      </c>
      <c r="H429" s="1">
        <f>SUMIF('deals_closed '!D:D,A429,'deals_closed '!C:C)</f>
        <v>608630</v>
      </c>
      <c r="I429" s="1">
        <f>VLOOKUP(E429,'2018 commission structure'!$A$21:$I$24,9,FALSE)</f>
        <v>500000</v>
      </c>
      <c r="J429" s="1">
        <f t="shared" si="60"/>
        <v>625000</v>
      </c>
      <c r="K429" s="1">
        <f t="shared" si="61"/>
        <v>750000</v>
      </c>
      <c r="L429" s="1">
        <f t="shared" si="62"/>
        <v>1000000</v>
      </c>
      <c r="M429" s="16">
        <f t="shared" si="63"/>
        <v>1.21726</v>
      </c>
      <c r="N429" s="1" t="str">
        <f t="shared" si="64"/>
        <v>100-125%</v>
      </c>
      <c r="O429" s="1">
        <f>MIN($I429, $H429)*INDEX( '2018 commission structure'!$A$21:$I$24,
MATCH($E429,'2018 commission structure'!$A$21:$A$24,0),MATCH(O$1,'2018 commission structure'!$A$21:$I$21,0))</f>
        <v>50000</v>
      </c>
      <c r="P429" s="1">
        <f>IF($H429&gt;$I429, MIN($H429-$I429, J429-$I429)*
INDEX( '2018 commission structure'!$A$21:$I$24,
MATCH($E429,'2018 commission structure'!$A$21:$A$24, 0),
MATCH(P$1,'2018 commission structure'!$A$21:$I$21, 0)), 0)</f>
        <v>16294.5</v>
      </c>
      <c r="Q429" s="1">
        <f>IF($H429&gt;J429, MIN($H429-J429, K429-J429)*
INDEX( '2018 commission structure'!$A$21:$I$24,
MATCH($E429,'2018 commission structure'!$A$21:$A$24, 0),
MATCH(Q$1,'2018 commission structure'!$A$21:$I$21, 0)), 0)</f>
        <v>0</v>
      </c>
      <c r="R429" s="1">
        <f>IF($H429&gt;K429, MIN($H429-K429, L429-K429)*
INDEX( '2018 commission structure'!$A$21:$I$24,
MATCH($E429,'2018 commission structure'!$A$21:$A$24, 0),
MATCH(R$1,'2018 commission structure'!$A$21:$I$21, 0)), 0)</f>
        <v>0</v>
      </c>
      <c r="S429" s="1">
        <f>IF($H429&gt;L429, ($H429-L429)*
INDEX( '2018 commission structure'!$A$21:$I$24,
MATCH($E429,'2018 commission structure'!$A$21:$A$24, 0),
MATCH(S$1,'2018 commission structure'!$A$21:$I$21, 0)), 0)</f>
        <v>0</v>
      </c>
      <c r="T429" s="1">
        <f t="shared" si="65"/>
        <v>66294.5</v>
      </c>
      <c r="U429" s="1">
        <f t="shared" si="66"/>
        <v>112632.5</v>
      </c>
      <c r="V429" s="16">
        <f t="shared" si="67"/>
        <v>5.4036801100925578</v>
      </c>
      <c r="W429" s="1">
        <f>MIN(H429,I429)*INDEX('2018 commission structure'!$A$15:$J$18,MATCH(Calculations!$E104,'2018 commission structure'!$A$15:$A$18,0),MATCH(Calculations!W$1,'2018 commission structure'!$A$15:$J$15,0))</f>
        <v>60000</v>
      </c>
      <c r="X429" s="1">
        <f>IF($H429&gt;I429,MIN($H429-I429,J429-I429))*INDEX('2018 commission structure'!$A$15:$J$18,MATCH(Calculations!$E104,'2018 commission structure'!$A$15:$A$18,0),MATCH(Calculations!X$1,'2018 commission structure'!$A$15:$J$15,0))</f>
        <v>18467.100000000002</v>
      </c>
      <c r="Y429" s="1">
        <f>IF($H429&gt;J429,MIN($H429-J429,K429-J429)*INDEX('2018 commission structure'!$A$15:$J$18,MATCH(Calculations!$E104,'2018 commission structure'!$A$15:$A$18,0),MATCH(Calculations!Y$1,'2018 commission structure'!$A$15:$J$15,0)),0)</f>
        <v>0</v>
      </c>
      <c r="Z429" s="1">
        <f>IF($H429&gt;K429,MIN($H429-K429,L429-K429)*INDEX('2018 commission structure'!$A$15:$J$18,MATCH(Calculations!$E104,'2018 commission structure'!$A$15:$A$18,0),MATCH(Calculations!Z$1,'2018 commission structure'!$A$15:$J$15,0)),0)</f>
        <v>0</v>
      </c>
      <c r="AA429" s="1">
        <f>IF($H429&gt;L429,($H429-L429)*INDEX('2018 commission structure'!$A$15:$J$18,MATCH(Calculations!$E104,'2018 commission structure'!$A$15:$A$18,0),MATCH(Calculations!AA$1,'2018 commission structure'!$A$15:$J$15,0)),0)</f>
        <v>0</v>
      </c>
      <c r="AB429" s="1">
        <f t="shared" si="68"/>
        <v>78467.100000000006</v>
      </c>
      <c r="AC429" s="1">
        <f t="shared" si="69"/>
        <v>124805.1</v>
      </c>
    </row>
    <row r="430" spans="1:29" x14ac:dyDescent="0.3">
      <c r="A430" s="20">
        <v>6321654205</v>
      </c>
      <c r="B430" s="1" t="s">
        <v>680</v>
      </c>
      <c r="C430" s="1" t="s">
        <v>689</v>
      </c>
      <c r="D430" s="1" t="s">
        <v>22706</v>
      </c>
      <c r="E430" s="1" t="s">
        <v>0</v>
      </c>
      <c r="F430" s="1">
        <v>78338</v>
      </c>
      <c r="G430" s="2">
        <v>18</v>
      </c>
      <c r="H430" s="1">
        <f>SUMIF('deals_closed '!D:D,A430,'deals_closed '!C:C)</f>
        <v>732828</v>
      </c>
      <c r="I430" s="1">
        <f>VLOOKUP(E430,'2018 commission structure'!$A$21:$I$24,9,FALSE)</f>
        <v>600000</v>
      </c>
      <c r="J430" s="1">
        <f t="shared" si="60"/>
        <v>750000</v>
      </c>
      <c r="K430" s="1">
        <f t="shared" si="61"/>
        <v>900000</v>
      </c>
      <c r="L430" s="1">
        <f t="shared" si="62"/>
        <v>1200000</v>
      </c>
      <c r="M430" s="16">
        <f t="shared" si="63"/>
        <v>1.2213799999999999</v>
      </c>
      <c r="N430" s="1" t="str">
        <f t="shared" si="64"/>
        <v>100-125%</v>
      </c>
      <c r="O430" s="1">
        <f>MIN($I430, $H430)*INDEX( '2018 commission structure'!$A$21:$I$24,
MATCH($E430,'2018 commission structure'!$A$21:$A$24,0),MATCH(O$1,'2018 commission structure'!$A$21:$I$21,0))</f>
        <v>78000</v>
      </c>
      <c r="P430" s="1">
        <f>IF($H430&gt;$I430, MIN($H430-$I430, J430-$I430)*
INDEX( '2018 commission structure'!$A$21:$I$24,
MATCH($E430,'2018 commission structure'!$A$21:$A$24, 0),
MATCH(P$1,'2018 commission structure'!$A$21:$I$21, 0)), 0)</f>
        <v>22580.760000000002</v>
      </c>
      <c r="Q430" s="1">
        <f>IF($H430&gt;J430, MIN($H430-J430, K430-J430)*
INDEX( '2018 commission structure'!$A$21:$I$24,
MATCH($E430,'2018 commission structure'!$A$21:$A$24, 0),
MATCH(Q$1,'2018 commission structure'!$A$21:$I$21, 0)), 0)</f>
        <v>0</v>
      </c>
      <c r="R430" s="1">
        <f>IF($H430&gt;K430, MIN($H430-K430, L430-K430)*
INDEX( '2018 commission structure'!$A$21:$I$24,
MATCH($E430,'2018 commission structure'!$A$21:$A$24, 0),
MATCH(R$1,'2018 commission structure'!$A$21:$I$21, 0)), 0)</f>
        <v>0</v>
      </c>
      <c r="S430" s="1">
        <f>IF($H430&gt;L430, ($H430-L430)*
INDEX( '2018 commission structure'!$A$21:$I$24,
MATCH($E430,'2018 commission structure'!$A$21:$A$24, 0),
MATCH(S$1,'2018 commission structure'!$A$21:$I$21, 0)), 0)</f>
        <v>0</v>
      </c>
      <c r="T430" s="1">
        <f t="shared" si="65"/>
        <v>100580.76000000001</v>
      </c>
      <c r="U430" s="1">
        <f t="shared" si="66"/>
        <v>178918.76</v>
      </c>
      <c r="V430" s="16">
        <f t="shared" si="67"/>
        <v>4.0958701032803937</v>
      </c>
      <c r="W430" s="1">
        <f>MIN(H430,I430)*INDEX('2018 commission structure'!$A$15:$J$18,MATCH(Calculations!$E652,'2018 commission structure'!$A$15:$A$18,0),MATCH(Calculations!W$1,'2018 commission structure'!$A$15:$J$15,0))</f>
        <v>90000</v>
      </c>
      <c r="X430" s="1">
        <f>IF($H430&gt;I430,MIN($H430-I430,J430-I430))*INDEX('2018 commission structure'!$A$15:$J$18,MATCH(Calculations!$E652,'2018 commission structure'!$A$15:$A$18,0),MATCH(Calculations!X$1,'2018 commission structure'!$A$15:$J$15,0))</f>
        <v>23909.040000000001</v>
      </c>
      <c r="Y430" s="1">
        <f>IF($H430&gt;J430,MIN($H430-J430,K430-J430)*INDEX('2018 commission structure'!$A$15:$J$18,MATCH(Calculations!$E652,'2018 commission structure'!$A$15:$A$18,0),MATCH(Calculations!Y$1,'2018 commission structure'!$A$15:$J$15,0)),0)</f>
        <v>0</v>
      </c>
      <c r="Z430" s="1">
        <f>IF($H430&gt;K430,MIN($H430-K430,L430-K430)*INDEX('2018 commission structure'!$A$15:$J$18,MATCH(Calculations!$E652,'2018 commission structure'!$A$15:$A$18,0),MATCH(Calculations!Z$1,'2018 commission structure'!$A$15:$J$15,0)),0)</f>
        <v>0</v>
      </c>
      <c r="AA430" s="1">
        <f>IF($H430&gt;L430,($H430-L430)*INDEX('2018 commission structure'!$A$15:$J$18,MATCH(Calculations!$E652,'2018 commission structure'!$A$15:$A$18,0),MATCH(Calculations!AA$1,'2018 commission structure'!$A$15:$J$15,0)),0)</f>
        <v>0</v>
      </c>
      <c r="AB430" s="1">
        <f t="shared" si="68"/>
        <v>113909.04000000001</v>
      </c>
      <c r="AC430" s="1">
        <f t="shared" si="69"/>
        <v>192247.04000000001</v>
      </c>
    </row>
    <row r="431" spans="1:29" x14ac:dyDescent="0.3">
      <c r="A431" s="20">
        <v>1592980554</v>
      </c>
      <c r="B431" s="1" t="s">
        <v>218</v>
      </c>
      <c r="C431" s="1" t="s">
        <v>217</v>
      </c>
      <c r="D431" s="1" t="s">
        <v>23176</v>
      </c>
      <c r="E431" s="1" t="s">
        <v>3</v>
      </c>
      <c r="F431" s="1">
        <v>118429</v>
      </c>
      <c r="G431" s="2">
        <v>23</v>
      </c>
      <c r="H431" s="1">
        <f>SUMIF('deals_closed '!D:D,A431,'deals_closed '!C:C)</f>
        <v>916079</v>
      </c>
      <c r="I431" s="1">
        <f>VLOOKUP(E431,'2018 commission structure'!$A$21:$I$24,9,FALSE)</f>
        <v>750000</v>
      </c>
      <c r="J431" s="1">
        <f t="shared" si="60"/>
        <v>937500</v>
      </c>
      <c r="K431" s="1">
        <f t="shared" si="61"/>
        <v>1125000</v>
      </c>
      <c r="L431" s="1">
        <f t="shared" si="62"/>
        <v>1500000</v>
      </c>
      <c r="M431" s="16">
        <f t="shared" si="63"/>
        <v>1.2214386666666666</v>
      </c>
      <c r="N431" s="1" t="str">
        <f t="shared" si="64"/>
        <v>100-125%</v>
      </c>
      <c r="O431" s="1">
        <f>MIN($I431, $H431)*INDEX( '2018 commission structure'!$A$21:$I$24,
MATCH($E431,'2018 commission structure'!$A$21:$A$24,0),MATCH(O$1,'2018 commission structure'!$A$21:$I$21,0))</f>
        <v>112500</v>
      </c>
      <c r="P431" s="1">
        <f>IF($H431&gt;$I431, MIN($H431-$I431, J431-$I431)*
INDEX( '2018 commission structure'!$A$21:$I$24,
MATCH($E431,'2018 commission structure'!$A$21:$A$24, 0),
MATCH(P$1,'2018 commission structure'!$A$21:$I$21, 0)), 0)</f>
        <v>31555.010000000002</v>
      </c>
      <c r="Q431" s="1">
        <f>IF($H431&gt;J431, MIN($H431-J431, K431-J431)*
INDEX( '2018 commission structure'!$A$21:$I$24,
MATCH($E431,'2018 commission structure'!$A$21:$A$24, 0),
MATCH(Q$1,'2018 commission structure'!$A$21:$I$21, 0)), 0)</f>
        <v>0</v>
      </c>
      <c r="R431" s="1">
        <f>IF($H431&gt;K431, MIN($H431-K431, L431-K431)*
INDEX( '2018 commission structure'!$A$21:$I$24,
MATCH($E431,'2018 commission structure'!$A$21:$A$24, 0),
MATCH(R$1,'2018 commission structure'!$A$21:$I$21, 0)), 0)</f>
        <v>0</v>
      </c>
      <c r="S431" s="1">
        <f>IF($H431&gt;L431, ($H431-L431)*
INDEX( '2018 commission structure'!$A$21:$I$24,
MATCH($E431,'2018 commission structure'!$A$21:$A$24, 0),
MATCH(S$1,'2018 commission structure'!$A$21:$I$21, 0)), 0)</f>
        <v>0</v>
      </c>
      <c r="T431" s="1">
        <f t="shared" si="65"/>
        <v>144055.01</v>
      </c>
      <c r="U431" s="1">
        <f t="shared" si="66"/>
        <v>262484.01</v>
      </c>
      <c r="V431" s="16">
        <f t="shared" si="67"/>
        <v>3.49003735503736</v>
      </c>
      <c r="W431" s="1">
        <f>MIN(H431,I431)*INDEX('2018 commission structure'!$A$15:$J$18,MATCH(Calculations!$E893,'2018 commission structure'!$A$15:$A$18,0),MATCH(Calculations!W$1,'2018 commission structure'!$A$15:$J$15,0))</f>
        <v>112500</v>
      </c>
      <c r="X431" s="1">
        <f>IF($H431&gt;I431,MIN($H431-I431,J431-I431))*INDEX('2018 commission structure'!$A$15:$J$18,MATCH(Calculations!$E893,'2018 commission structure'!$A$15:$A$18,0),MATCH(Calculations!X$1,'2018 commission structure'!$A$15:$J$15,0))</f>
        <v>29894.219999999998</v>
      </c>
      <c r="Y431" s="1">
        <f>IF($H431&gt;J431,MIN($H431-J431,K431-J431)*INDEX('2018 commission structure'!$A$15:$J$18,MATCH(Calculations!$E893,'2018 commission structure'!$A$15:$A$18,0),MATCH(Calculations!Y$1,'2018 commission structure'!$A$15:$J$15,0)),0)</f>
        <v>0</v>
      </c>
      <c r="Z431" s="1">
        <f>IF($H431&gt;K431,MIN($H431-K431,L431-K431)*INDEX('2018 commission structure'!$A$15:$J$18,MATCH(Calculations!$E893,'2018 commission structure'!$A$15:$A$18,0),MATCH(Calculations!Z$1,'2018 commission structure'!$A$15:$J$15,0)),0)</f>
        <v>0</v>
      </c>
      <c r="AA431" s="1">
        <f>IF($H431&gt;L431,($H431-L431)*INDEX('2018 commission structure'!$A$15:$J$18,MATCH(Calculations!$E893,'2018 commission structure'!$A$15:$A$18,0),MATCH(Calculations!AA$1,'2018 commission structure'!$A$15:$J$15,0)),0)</f>
        <v>0</v>
      </c>
      <c r="AB431" s="1">
        <f t="shared" si="68"/>
        <v>142394.22</v>
      </c>
      <c r="AC431" s="1">
        <f t="shared" si="69"/>
        <v>260823.22</v>
      </c>
    </row>
    <row r="432" spans="1:29" x14ac:dyDescent="0.3">
      <c r="A432" s="20">
        <v>4839119791</v>
      </c>
      <c r="B432" s="1" t="s">
        <v>782</v>
      </c>
      <c r="C432" s="1" t="s">
        <v>781</v>
      </c>
      <c r="D432" s="1" t="s">
        <v>22848</v>
      </c>
      <c r="E432" s="1" t="s">
        <v>3</v>
      </c>
      <c r="F432" s="1">
        <v>80045</v>
      </c>
      <c r="G432" s="2">
        <v>19</v>
      </c>
      <c r="H432" s="1">
        <f>SUMIF('deals_closed '!D:D,A432,'deals_closed '!C:C)</f>
        <v>626420</v>
      </c>
      <c r="I432" s="1">
        <f>VLOOKUP(E432,'2018 commission structure'!$A$21:$I$24,9,FALSE)</f>
        <v>750000</v>
      </c>
      <c r="J432" s="1">
        <f t="shared" si="60"/>
        <v>937500</v>
      </c>
      <c r="K432" s="1">
        <f t="shared" si="61"/>
        <v>1125000</v>
      </c>
      <c r="L432" s="1">
        <f t="shared" si="62"/>
        <v>1500000</v>
      </c>
      <c r="M432" s="16">
        <f t="shared" si="63"/>
        <v>0.83522666666666667</v>
      </c>
      <c r="N432" s="1" t="str">
        <f t="shared" si="64"/>
        <v>0-100%</v>
      </c>
      <c r="O432" s="1">
        <f>MIN($I432, $H432)*INDEX( '2018 commission structure'!$A$21:$I$24,
MATCH($E432,'2018 commission structure'!$A$21:$A$24,0),MATCH(O$1,'2018 commission structure'!$A$21:$I$21,0))</f>
        <v>93963</v>
      </c>
      <c r="P432" s="1">
        <f>IF($H432&gt;$I432, MIN($H432-$I432, J432-$I432)*
INDEX( '2018 commission structure'!$A$21:$I$24,
MATCH($E432,'2018 commission structure'!$A$21:$A$24, 0),
MATCH(P$1,'2018 commission structure'!$A$21:$I$21, 0)), 0)</f>
        <v>0</v>
      </c>
      <c r="Q432" s="1">
        <f>IF($H432&gt;J432, MIN($H432-J432, K432-J432)*
INDEX( '2018 commission structure'!$A$21:$I$24,
MATCH($E432,'2018 commission structure'!$A$21:$A$24, 0),
MATCH(Q$1,'2018 commission structure'!$A$21:$I$21, 0)), 0)</f>
        <v>0</v>
      </c>
      <c r="R432" s="1">
        <f>IF($H432&gt;K432, MIN($H432-K432, L432-K432)*
INDEX( '2018 commission structure'!$A$21:$I$24,
MATCH($E432,'2018 commission structure'!$A$21:$A$24, 0),
MATCH(R$1,'2018 commission structure'!$A$21:$I$21, 0)), 0)</f>
        <v>0</v>
      </c>
      <c r="S432" s="1">
        <f>IF($H432&gt;L432, ($H432-L432)*
INDEX( '2018 commission structure'!$A$21:$I$24,
MATCH($E432,'2018 commission structure'!$A$21:$A$24, 0),
MATCH(S$1,'2018 commission structure'!$A$21:$I$21, 0)), 0)</f>
        <v>0</v>
      </c>
      <c r="T432" s="1">
        <f t="shared" si="65"/>
        <v>93963</v>
      </c>
      <c r="U432" s="1">
        <f t="shared" si="66"/>
        <v>174008</v>
      </c>
      <c r="V432" s="16">
        <f t="shared" si="67"/>
        <v>3.5999494276125237</v>
      </c>
      <c r="W432" s="1">
        <f>MIN(H432,I432)*INDEX('2018 commission structure'!$A$15:$J$18,MATCH(Calculations!$E603,'2018 commission structure'!$A$15:$A$18,0),MATCH(Calculations!W$1,'2018 commission structure'!$A$15:$J$15,0))</f>
        <v>75170.399999999994</v>
      </c>
      <c r="X432" s="1">
        <f>IF($H432&gt;I432,MIN($H432-I432,J432-I432))*INDEX('2018 commission structure'!$A$15:$J$18,MATCH(Calculations!$E603,'2018 commission structure'!$A$15:$A$18,0),MATCH(Calculations!X$1,'2018 commission structure'!$A$15:$J$15,0))</f>
        <v>0</v>
      </c>
      <c r="Y432" s="1">
        <f>IF($H432&gt;J432,MIN($H432-J432,K432-J432)*INDEX('2018 commission structure'!$A$15:$J$18,MATCH(Calculations!$E603,'2018 commission structure'!$A$15:$A$18,0),MATCH(Calculations!Y$1,'2018 commission structure'!$A$15:$J$15,0)),0)</f>
        <v>0</v>
      </c>
      <c r="Z432" s="1">
        <f>IF($H432&gt;K432,MIN($H432-K432,L432-K432)*INDEX('2018 commission structure'!$A$15:$J$18,MATCH(Calculations!$E603,'2018 commission structure'!$A$15:$A$18,0),MATCH(Calculations!Z$1,'2018 commission structure'!$A$15:$J$15,0)),0)</f>
        <v>0</v>
      </c>
      <c r="AA432" s="1">
        <f>IF($H432&gt;L432,($H432-L432)*INDEX('2018 commission structure'!$A$15:$J$18,MATCH(Calculations!$E603,'2018 commission structure'!$A$15:$A$18,0),MATCH(Calculations!AA$1,'2018 commission structure'!$A$15:$J$15,0)),0)</f>
        <v>0</v>
      </c>
      <c r="AB432" s="1">
        <f t="shared" si="68"/>
        <v>75170.399999999994</v>
      </c>
      <c r="AC432" s="1">
        <f t="shared" si="69"/>
        <v>155215.4</v>
      </c>
    </row>
    <row r="433" spans="1:29" x14ac:dyDescent="0.3">
      <c r="A433" s="20">
        <v>6172549286</v>
      </c>
      <c r="B433" s="1" t="s">
        <v>66</v>
      </c>
      <c r="C433" s="1" t="s">
        <v>65</v>
      </c>
      <c r="D433" s="1" t="s">
        <v>22727</v>
      </c>
      <c r="E433" s="1" t="s">
        <v>0</v>
      </c>
      <c r="F433" s="1">
        <v>67585</v>
      </c>
      <c r="G433" s="2">
        <v>22</v>
      </c>
      <c r="H433" s="1">
        <f>SUMIF('deals_closed '!D:D,A433,'deals_closed '!C:C)</f>
        <v>732905</v>
      </c>
      <c r="I433" s="1">
        <f>VLOOKUP(E433,'2018 commission structure'!$A$21:$I$24,9,FALSE)</f>
        <v>600000</v>
      </c>
      <c r="J433" s="1">
        <f t="shared" si="60"/>
        <v>750000</v>
      </c>
      <c r="K433" s="1">
        <f t="shared" si="61"/>
        <v>900000</v>
      </c>
      <c r="L433" s="1">
        <f t="shared" si="62"/>
        <v>1200000</v>
      </c>
      <c r="M433" s="16">
        <f t="shared" si="63"/>
        <v>1.2215083333333334</v>
      </c>
      <c r="N433" s="1" t="str">
        <f t="shared" si="64"/>
        <v>100-125%</v>
      </c>
      <c r="O433" s="1">
        <f>MIN($I433, $H433)*INDEX( '2018 commission structure'!$A$21:$I$24,
MATCH($E433,'2018 commission structure'!$A$21:$A$24,0),MATCH(O$1,'2018 commission structure'!$A$21:$I$21,0))</f>
        <v>78000</v>
      </c>
      <c r="P433" s="1">
        <f>IF($H433&gt;$I433, MIN($H433-$I433, J433-$I433)*
INDEX( '2018 commission structure'!$A$21:$I$24,
MATCH($E433,'2018 commission structure'!$A$21:$A$24, 0),
MATCH(P$1,'2018 commission structure'!$A$21:$I$21, 0)), 0)</f>
        <v>22593.850000000002</v>
      </c>
      <c r="Q433" s="1">
        <f>IF($H433&gt;J433, MIN($H433-J433, K433-J433)*
INDEX( '2018 commission structure'!$A$21:$I$24,
MATCH($E433,'2018 commission structure'!$A$21:$A$24, 0),
MATCH(Q$1,'2018 commission structure'!$A$21:$I$21, 0)), 0)</f>
        <v>0</v>
      </c>
      <c r="R433" s="1">
        <f>IF($H433&gt;K433, MIN($H433-K433, L433-K433)*
INDEX( '2018 commission structure'!$A$21:$I$24,
MATCH($E433,'2018 commission structure'!$A$21:$A$24, 0),
MATCH(R$1,'2018 commission structure'!$A$21:$I$21, 0)), 0)</f>
        <v>0</v>
      </c>
      <c r="S433" s="1">
        <f>IF($H433&gt;L433, ($H433-L433)*
INDEX( '2018 commission structure'!$A$21:$I$24,
MATCH($E433,'2018 commission structure'!$A$21:$A$24, 0),
MATCH(S$1,'2018 commission structure'!$A$21:$I$21, 0)), 0)</f>
        <v>0</v>
      </c>
      <c r="T433" s="1">
        <f t="shared" si="65"/>
        <v>100593.85</v>
      </c>
      <c r="U433" s="1">
        <f t="shared" si="66"/>
        <v>168178.85</v>
      </c>
      <c r="V433" s="16">
        <f t="shared" si="67"/>
        <v>4.3578904243904626</v>
      </c>
      <c r="W433" s="1">
        <f>MIN(H433,I433)*INDEX('2018 commission structure'!$A$15:$J$18,MATCH(Calculations!$E970,'2018 commission structure'!$A$15:$A$18,0),MATCH(Calculations!W$1,'2018 commission structure'!$A$15:$J$15,0))</f>
        <v>90000</v>
      </c>
      <c r="X433" s="1">
        <f>IF($H433&gt;I433,MIN($H433-I433,J433-I433))*INDEX('2018 commission structure'!$A$15:$J$18,MATCH(Calculations!$E970,'2018 commission structure'!$A$15:$A$18,0),MATCH(Calculations!X$1,'2018 commission structure'!$A$15:$J$15,0))</f>
        <v>23922.899999999998</v>
      </c>
      <c r="Y433" s="1">
        <f>IF($H433&gt;J433,MIN($H433-J433,K433-J433)*INDEX('2018 commission structure'!$A$15:$J$18,MATCH(Calculations!$E970,'2018 commission structure'!$A$15:$A$18,0),MATCH(Calculations!Y$1,'2018 commission structure'!$A$15:$J$15,0)),0)</f>
        <v>0</v>
      </c>
      <c r="Z433" s="1">
        <f>IF($H433&gt;K433,MIN($H433-K433,L433-K433)*INDEX('2018 commission structure'!$A$15:$J$18,MATCH(Calculations!$E970,'2018 commission structure'!$A$15:$A$18,0),MATCH(Calculations!Z$1,'2018 commission structure'!$A$15:$J$15,0)),0)</f>
        <v>0</v>
      </c>
      <c r="AA433" s="1">
        <f>IF($H433&gt;L433,($H433-L433)*INDEX('2018 commission structure'!$A$15:$J$18,MATCH(Calculations!$E970,'2018 commission structure'!$A$15:$A$18,0),MATCH(Calculations!AA$1,'2018 commission structure'!$A$15:$J$15,0)),0)</f>
        <v>0</v>
      </c>
      <c r="AB433" s="1">
        <f t="shared" si="68"/>
        <v>113922.9</v>
      </c>
      <c r="AC433" s="1">
        <f t="shared" si="69"/>
        <v>181507.9</v>
      </c>
    </row>
    <row r="434" spans="1:29" x14ac:dyDescent="0.3">
      <c r="A434" s="20">
        <v>8093156364</v>
      </c>
      <c r="B434" s="1" t="s">
        <v>1083</v>
      </c>
      <c r="C434" s="1" t="s">
        <v>1843</v>
      </c>
      <c r="D434" s="1" t="s">
        <v>22370</v>
      </c>
      <c r="E434" s="1" t="s">
        <v>12</v>
      </c>
      <c r="F434" s="1">
        <v>64144</v>
      </c>
      <c r="G434" s="2">
        <v>15</v>
      </c>
      <c r="H434" s="1">
        <f>SUMIF('deals_closed '!D:D,A434,'deals_closed '!C:C)</f>
        <v>610909</v>
      </c>
      <c r="I434" s="1">
        <f>VLOOKUP(E434,'2018 commission structure'!$A$21:$I$24,9,FALSE)</f>
        <v>500000</v>
      </c>
      <c r="J434" s="1">
        <f t="shared" si="60"/>
        <v>625000</v>
      </c>
      <c r="K434" s="1">
        <f t="shared" si="61"/>
        <v>750000</v>
      </c>
      <c r="L434" s="1">
        <f t="shared" si="62"/>
        <v>1000000</v>
      </c>
      <c r="M434" s="16">
        <f t="shared" si="63"/>
        <v>1.2218180000000001</v>
      </c>
      <c r="N434" s="1" t="str">
        <f t="shared" si="64"/>
        <v>100-125%</v>
      </c>
      <c r="O434" s="1">
        <f>MIN($I434, $H434)*INDEX( '2018 commission structure'!$A$21:$I$24,
MATCH($E434,'2018 commission structure'!$A$21:$A$24,0),MATCH(O$1,'2018 commission structure'!$A$21:$I$21,0))</f>
        <v>50000</v>
      </c>
      <c r="P434" s="1">
        <f>IF($H434&gt;$I434, MIN($H434-$I434, J434-$I434)*
INDEX( '2018 commission structure'!$A$21:$I$24,
MATCH($E434,'2018 commission structure'!$A$21:$A$24, 0),
MATCH(P$1,'2018 commission structure'!$A$21:$I$21, 0)), 0)</f>
        <v>16636.349999999999</v>
      </c>
      <c r="Q434" s="1">
        <f>IF($H434&gt;J434, MIN($H434-J434, K434-J434)*
INDEX( '2018 commission structure'!$A$21:$I$24,
MATCH($E434,'2018 commission structure'!$A$21:$A$24, 0),
MATCH(Q$1,'2018 commission structure'!$A$21:$I$21, 0)), 0)</f>
        <v>0</v>
      </c>
      <c r="R434" s="1">
        <f>IF($H434&gt;K434, MIN($H434-K434, L434-K434)*
INDEX( '2018 commission structure'!$A$21:$I$24,
MATCH($E434,'2018 commission structure'!$A$21:$A$24, 0),
MATCH(R$1,'2018 commission structure'!$A$21:$I$21, 0)), 0)</f>
        <v>0</v>
      </c>
      <c r="S434" s="1">
        <f>IF($H434&gt;L434, ($H434-L434)*
INDEX( '2018 commission structure'!$A$21:$I$24,
MATCH($E434,'2018 commission structure'!$A$21:$A$24, 0),
MATCH(S$1,'2018 commission structure'!$A$21:$I$21, 0)), 0)</f>
        <v>0</v>
      </c>
      <c r="T434" s="1">
        <f t="shared" si="65"/>
        <v>66636.350000000006</v>
      </c>
      <c r="U434" s="1">
        <f t="shared" si="66"/>
        <v>130780.35</v>
      </c>
      <c r="V434" s="16">
        <f t="shared" si="67"/>
        <v>4.671259864345064</v>
      </c>
      <c r="W434" s="1">
        <f>MIN(H434,I434)*INDEX('2018 commission structure'!$A$15:$J$18,MATCH(Calculations!$E43,'2018 commission structure'!$A$15:$A$18,0),MATCH(Calculations!W$1,'2018 commission structure'!$A$15:$J$15,0))</f>
        <v>60000</v>
      </c>
      <c r="X434" s="1">
        <f>IF($H434&gt;I434,MIN($H434-I434,J434-I434))*INDEX('2018 commission structure'!$A$15:$J$18,MATCH(Calculations!$E43,'2018 commission structure'!$A$15:$A$18,0),MATCH(Calculations!X$1,'2018 commission structure'!$A$15:$J$15,0))</f>
        <v>18854.530000000002</v>
      </c>
      <c r="Y434" s="1">
        <f>IF($H434&gt;J434,MIN($H434-J434,K434-J434)*INDEX('2018 commission structure'!$A$15:$J$18,MATCH(Calculations!$E43,'2018 commission structure'!$A$15:$A$18,0),MATCH(Calculations!Y$1,'2018 commission structure'!$A$15:$J$15,0)),0)</f>
        <v>0</v>
      </c>
      <c r="Z434" s="1">
        <f>IF($H434&gt;K434,MIN($H434-K434,L434-K434)*INDEX('2018 commission structure'!$A$15:$J$18,MATCH(Calculations!$E43,'2018 commission structure'!$A$15:$A$18,0),MATCH(Calculations!Z$1,'2018 commission structure'!$A$15:$J$15,0)),0)</f>
        <v>0</v>
      </c>
      <c r="AA434" s="1">
        <f>IF($H434&gt;L434,($H434-L434)*INDEX('2018 commission structure'!$A$15:$J$18,MATCH(Calculations!$E43,'2018 commission structure'!$A$15:$A$18,0),MATCH(Calculations!AA$1,'2018 commission structure'!$A$15:$J$15,0)),0)</f>
        <v>0</v>
      </c>
      <c r="AB434" s="1">
        <f t="shared" si="68"/>
        <v>78854.53</v>
      </c>
      <c r="AC434" s="1">
        <f t="shared" si="69"/>
        <v>142998.53</v>
      </c>
    </row>
    <row r="435" spans="1:29" x14ac:dyDescent="0.3">
      <c r="A435" s="20">
        <v>8501525324</v>
      </c>
      <c r="B435" s="1" t="s">
        <v>208</v>
      </c>
      <c r="C435" s="1" t="s">
        <v>207</v>
      </c>
      <c r="D435" s="1" t="s">
        <v>22481</v>
      </c>
      <c r="E435" s="1" t="s">
        <v>3</v>
      </c>
      <c r="F435" s="1">
        <v>92754</v>
      </c>
      <c r="G435" s="2">
        <v>26</v>
      </c>
      <c r="H435" s="1">
        <f>SUMIF('deals_closed '!D:D,A435,'deals_closed '!C:C)</f>
        <v>916479</v>
      </c>
      <c r="I435" s="1">
        <f>VLOOKUP(E435,'2018 commission structure'!$A$21:$I$24,9,FALSE)</f>
        <v>750000</v>
      </c>
      <c r="J435" s="1">
        <f t="shared" si="60"/>
        <v>937500</v>
      </c>
      <c r="K435" s="1">
        <f t="shared" si="61"/>
        <v>1125000</v>
      </c>
      <c r="L435" s="1">
        <f t="shared" si="62"/>
        <v>1500000</v>
      </c>
      <c r="M435" s="16">
        <f t="shared" si="63"/>
        <v>1.2219720000000001</v>
      </c>
      <c r="N435" s="1" t="str">
        <f t="shared" si="64"/>
        <v>100-125%</v>
      </c>
      <c r="O435" s="1">
        <f>MIN($I435, $H435)*INDEX( '2018 commission structure'!$A$21:$I$24,
MATCH($E435,'2018 commission structure'!$A$21:$A$24,0),MATCH(O$1,'2018 commission structure'!$A$21:$I$21,0))</f>
        <v>112500</v>
      </c>
      <c r="P435" s="1">
        <f>IF($H435&gt;$I435, MIN($H435-$I435, J435-$I435)*
INDEX( '2018 commission structure'!$A$21:$I$24,
MATCH($E435,'2018 commission structure'!$A$21:$A$24, 0),
MATCH(P$1,'2018 commission structure'!$A$21:$I$21, 0)), 0)</f>
        <v>31631.010000000002</v>
      </c>
      <c r="Q435" s="1">
        <f>IF($H435&gt;J435, MIN($H435-J435, K435-J435)*
INDEX( '2018 commission structure'!$A$21:$I$24,
MATCH($E435,'2018 commission structure'!$A$21:$A$24, 0),
MATCH(Q$1,'2018 commission structure'!$A$21:$I$21, 0)), 0)</f>
        <v>0</v>
      </c>
      <c r="R435" s="1">
        <f>IF($H435&gt;K435, MIN($H435-K435, L435-K435)*
INDEX( '2018 commission structure'!$A$21:$I$24,
MATCH($E435,'2018 commission structure'!$A$21:$A$24, 0),
MATCH(R$1,'2018 commission structure'!$A$21:$I$21, 0)), 0)</f>
        <v>0</v>
      </c>
      <c r="S435" s="1">
        <f>IF($H435&gt;L435, ($H435-L435)*
INDEX( '2018 commission structure'!$A$21:$I$24,
MATCH($E435,'2018 commission structure'!$A$21:$A$24, 0),
MATCH(S$1,'2018 commission structure'!$A$21:$I$21, 0)), 0)</f>
        <v>0</v>
      </c>
      <c r="T435" s="1">
        <f t="shared" si="65"/>
        <v>144131.01</v>
      </c>
      <c r="U435" s="1">
        <f t="shared" si="66"/>
        <v>236885.01</v>
      </c>
      <c r="V435" s="16">
        <f t="shared" si="67"/>
        <v>3.8688771400098299</v>
      </c>
      <c r="W435" s="1">
        <f>MIN(H435,I435)*INDEX('2018 commission structure'!$A$15:$J$18,MATCH(Calculations!$E898,'2018 commission structure'!$A$15:$A$18,0),MATCH(Calculations!W$1,'2018 commission structure'!$A$15:$J$15,0))</f>
        <v>112500</v>
      </c>
      <c r="X435" s="1">
        <f>IF($H435&gt;I435,MIN($H435-I435,J435-I435))*INDEX('2018 commission structure'!$A$15:$J$18,MATCH(Calculations!$E898,'2018 commission structure'!$A$15:$A$18,0),MATCH(Calculations!X$1,'2018 commission structure'!$A$15:$J$15,0))</f>
        <v>36625.379999999997</v>
      </c>
      <c r="Y435" s="1">
        <f>IF($H435&gt;J435,MIN($H435-J435,K435-J435)*INDEX('2018 commission structure'!$A$15:$J$18,MATCH(Calculations!$E898,'2018 commission structure'!$A$15:$A$18,0),MATCH(Calculations!Y$1,'2018 commission structure'!$A$15:$J$15,0)),0)</f>
        <v>0</v>
      </c>
      <c r="Z435" s="1">
        <f>IF($H435&gt;K435,MIN($H435-K435,L435-K435)*INDEX('2018 commission structure'!$A$15:$J$18,MATCH(Calculations!$E898,'2018 commission structure'!$A$15:$A$18,0),MATCH(Calculations!Z$1,'2018 commission structure'!$A$15:$J$15,0)),0)</f>
        <v>0</v>
      </c>
      <c r="AA435" s="1">
        <f>IF($H435&gt;L435,($H435-L435)*INDEX('2018 commission structure'!$A$15:$J$18,MATCH(Calculations!$E898,'2018 commission structure'!$A$15:$A$18,0),MATCH(Calculations!AA$1,'2018 commission structure'!$A$15:$J$15,0)),0)</f>
        <v>0</v>
      </c>
      <c r="AB435" s="1">
        <f t="shared" si="68"/>
        <v>149125.38</v>
      </c>
      <c r="AC435" s="1">
        <f t="shared" si="69"/>
        <v>241879.38</v>
      </c>
    </row>
    <row r="436" spans="1:29" x14ac:dyDescent="0.3">
      <c r="A436" s="20">
        <v>1096335336</v>
      </c>
      <c r="B436" s="1" t="s">
        <v>287</v>
      </c>
      <c r="C436" s="1" t="s">
        <v>286</v>
      </c>
      <c r="D436" s="1" t="s">
        <v>23220</v>
      </c>
      <c r="E436" s="1" t="s">
        <v>3</v>
      </c>
      <c r="F436" s="1">
        <v>86014</v>
      </c>
      <c r="G436" s="2">
        <v>24</v>
      </c>
      <c r="H436" s="1">
        <f>SUMIF('deals_closed '!D:D,A436,'deals_closed '!C:C)</f>
        <v>916522</v>
      </c>
      <c r="I436" s="1">
        <f>VLOOKUP(E436,'2018 commission structure'!$A$21:$I$24,9,FALSE)</f>
        <v>750000</v>
      </c>
      <c r="J436" s="1">
        <f t="shared" si="60"/>
        <v>937500</v>
      </c>
      <c r="K436" s="1">
        <f t="shared" si="61"/>
        <v>1125000</v>
      </c>
      <c r="L436" s="1">
        <f t="shared" si="62"/>
        <v>1500000</v>
      </c>
      <c r="M436" s="16">
        <f t="shared" si="63"/>
        <v>1.2220293333333334</v>
      </c>
      <c r="N436" s="1" t="str">
        <f t="shared" si="64"/>
        <v>100-125%</v>
      </c>
      <c r="O436" s="1">
        <f>MIN($I436, $H436)*INDEX( '2018 commission structure'!$A$21:$I$24,
MATCH($E436,'2018 commission structure'!$A$21:$A$24,0),MATCH(O$1,'2018 commission structure'!$A$21:$I$21,0))</f>
        <v>112500</v>
      </c>
      <c r="P436" s="1">
        <f>IF($H436&gt;$I436, MIN($H436-$I436, J436-$I436)*
INDEX( '2018 commission structure'!$A$21:$I$24,
MATCH($E436,'2018 commission structure'!$A$21:$A$24, 0),
MATCH(P$1,'2018 commission structure'!$A$21:$I$21, 0)), 0)</f>
        <v>31639.18</v>
      </c>
      <c r="Q436" s="1">
        <f>IF($H436&gt;J436, MIN($H436-J436, K436-J436)*
INDEX( '2018 commission structure'!$A$21:$I$24,
MATCH($E436,'2018 commission structure'!$A$21:$A$24, 0),
MATCH(Q$1,'2018 commission structure'!$A$21:$I$21, 0)), 0)</f>
        <v>0</v>
      </c>
      <c r="R436" s="1">
        <f>IF($H436&gt;K436, MIN($H436-K436, L436-K436)*
INDEX( '2018 commission structure'!$A$21:$I$24,
MATCH($E436,'2018 commission structure'!$A$21:$A$24, 0),
MATCH(R$1,'2018 commission structure'!$A$21:$I$21, 0)), 0)</f>
        <v>0</v>
      </c>
      <c r="S436" s="1">
        <f>IF($H436&gt;L436, ($H436-L436)*
INDEX( '2018 commission structure'!$A$21:$I$24,
MATCH($E436,'2018 commission structure'!$A$21:$A$24, 0),
MATCH(S$1,'2018 commission structure'!$A$21:$I$21, 0)), 0)</f>
        <v>0</v>
      </c>
      <c r="T436" s="1">
        <f t="shared" si="65"/>
        <v>144139.18</v>
      </c>
      <c r="U436" s="1">
        <f t="shared" si="66"/>
        <v>230153.18</v>
      </c>
      <c r="V436" s="16">
        <f t="shared" si="67"/>
        <v>3.9822260982881055</v>
      </c>
      <c r="W436" s="1">
        <f>MIN(H436,I436)*INDEX('2018 commission structure'!$A$15:$J$18,MATCH(Calculations!$E857,'2018 commission structure'!$A$15:$A$18,0),MATCH(Calculations!W$1,'2018 commission structure'!$A$15:$J$15,0))</f>
        <v>90000</v>
      </c>
      <c r="X436" s="1">
        <f>IF($H436&gt;I436,MIN($H436-I436,J436-I436))*INDEX('2018 commission structure'!$A$15:$J$18,MATCH(Calculations!$E857,'2018 commission structure'!$A$15:$A$18,0),MATCH(Calculations!X$1,'2018 commission structure'!$A$15:$J$15,0))</f>
        <v>28308.74</v>
      </c>
      <c r="Y436" s="1">
        <f>IF($H436&gt;J436,MIN($H436-J436,K436-J436)*INDEX('2018 commission structure'!$A$15:$J$18,MATCH(Calculations!$E857,'2018 commission structure'!$A$15:$A$18,0),MATCH(Calculations!Y$1,'2018 commission structure'!$A$15:$J$15,0)),0)</f>
        <v>0</v>
      </c>
      <c r="Z436" s="1">
        <f>IF($H436&gt;K436,MIN($H436-K436,L436-K436)*INDEX('2018 commission structure'!$A$15:$J$18,MATCH(Calculations!$E857,'2018 commission structure'!$A$15:$A$18,0),MATCH(Calculations!Z$1,'2018 commission structure'!$A$15:$J$15,0)),0)</f>
        <v>0</v>
      </c>
      <c r="AA436" s="1">
        <f>IF($H436&gt;L436,($H436-L436)*INDEX('2018 commission structure'!$A$15:$J$18,MATCH(Calculations!$E857,'2018 commission structure'!$A$15:$A$18,0),MATCH(Calculations!AA$1,'2018 commission structure'!$A$15:$J$15,0)),0)</f>
        <v>0</v>
      </c>
      <c r="AB436" s="1">
        <f t="shared" si="68"/>
        <v>118308.74</v>
      </c>
      <c r="AC436" s="1">
        <f t="shared" si="69"/>
        <v>204322.74</v>
      </c>
    </row>
    <row r="437" spans="1:29" x14ac:dyDescent="0.3">
      <c r="A437" s="20">
        <v>7707009371</v>
      </c>
      <c r="B437" s="1" t="s">
        <v>1549</v>
      </c>
      <c r="C437" s="1" t="s">
        <v>1548</v>
      </c>
      <c r="D437" s="1" t="s">
        <v>22563</v>
      </c>
      <c r="E437" s="1" t="s">
        <v>3</v>
      </c>
      <c r="F437" s="1">
        <v>119934</v>
      </c>
      <c r="G437" s="2">
        <v>16</v>
      </c>
      <c r="H437" s="1">
        <f>SUMIF('deals_closed '!D:D,A437,'deals_closed '!C:C)</f>
        <v>511004</v>
      </c>
      <c r="I437" s="1">
        <f>VLOOKUP(E437,'2018 commission structure'!$A$21:$I$24,9,FALSE)</f>
        <v>750000</v>
      </c>
      <c r="J437" s="1">
        <f t="shared" si="60"/>
        <v>937500</v>
      </c>
      <c r="K437" s="1">
        <f t="shared" si="61"/>
        <v>1125000</v>
      </c>
      <c r="L437" s="1">
        <f t="shared" si="62"/>
        <v>1500000</v>
      </c>
      <c r="M437" s="16">
        <f t="shared" si="63"/>
        <v>0.68133866666666665</v>
      </c>
      <c r="N437" s="1" t="str">
        <f t="shared" si="64"/>
        <v>0-100%</v>
      </c>
      <c r="O437" s="1">
        <f>MIN($I437, $H437)*INDEX( '2018 commission structure'!$A$21:$I$24,
MATCH($E437,'2018 commission structure'!$A$21:$A$24,0),MATCH(O$1,'2018 commission structure'!$A$21:$I$21,0))</f>
        <v>76650.599999999991</v>
      </c>
      <c r="P437" s="1">
        <f>IF($H437&gt;$I437, MIN($H437-$I437, J437-$I437)*
INDEX( '2018 commission structure'!$A$21:$I$24,
MATCH($E437,'2018 commission structure'!$A$21:$A$24, 0),
MATCH(P$1,'2018 commission structure'!$A$21:$I$21, 0)), 0)</f>
        <v>0</v>
      </c>
      <c r="Q437" s="1">
        <f>IF($H437&gt;J437, MIN($H437-J437, K437-J437)*
INDEX( '2018 commission structure'!$A$21:$I$24,
MATCH($E437,'2018 commission structure'!$A$21:$A$24, 0),
MATCH(Q$1,'2018 commission structure'!$A$21:$I$21, 0)), 0)</f>
        <v>0</v>
      </c>
      <c r="R437" s="1">
        <f>IF($H437&gt;K437, MIN($H437-K437, L437-K437)*
INDEX( '2018 commission structure'!$A$21:$I$24,
MATCH($E437,'2018 commission structure'!$A$21:$A$24, 0),
MATCH(R$1,'2018 commission structure'!$A$21:$I$21, 0)), 0)</f>
        <v>0</v>
      </c>
      <c r="S437" s="1">
        <f>IF($H437&gt;L437, ($H437-L437)*
INDEX( '2018 commission structure'!$A$21:$I$24,
MATCH($E437,'2018 commission structure'!$A$21:$A$24, 0),
MATCH(S$1,'2018 commission structure'!$A$21:$I$21, 0)), 0)</f>
        <v>0</v>
      </c>
      <c r="T437" s="1">
        <f t="shared" si="65"/>
        <v>76650.599999999991</v>
      </c>
      <c r="U437" s="1">
        <f t="shared" si="66"/>
        <v>196584.59999999998</v>
      </c>
      <c r="V437" s="16">
        <f t="shared" si="67"/>
        <v>2.5994101267342411</v>
      </c>
      <c r="W437" s="1">
        <f>MIN(H437,I437)*INDEX('2018 commission structure'!$A$15:$J$18,MATCH(Calculations!$E203,'2018 commission structure'!$A$15:$A$18,0),MATCH(Calculations!W$1,'2018 commission structure'!$A$15:$J$15,0))</f>
        <v>76650.599999999991</v>
      </c>
      <c r="X437" s="1">
        <f>IF($H437&gt;I437,MIN($H437-I437,J437-I437))*INDEX('2018 commission structure'!$A$15:$J$18,MATCH(Calculations!$E203,'2018 commission structure'!$A$15:$A$18,0),MATCH(Calculations!X$1,'2018 commission structure'!$A$15:$J$15,0))</f>
        <v>0</v>
      </c>
      <c r="Y437" s="1">
        <f>IF($H437&gt;J437,MIN($H437-J437,K437-J437)*INDEX('2018 commission structure'!$A$15:$J$18,MATCH(Calculations!$E203,'2018 commission structure'!$A$15:$A$18,0),MATCH(Calculations!Y$1,'2018 commission structure'!$A$15:$J$15,0)),0)</f>
        <v>0</v>
      </c>
      <c r="Z437" s="1">
        <f>IF($H437&gt;K437,MIN($H437-K437,L437-K437)*INDEX('2018 commission structure'!$A$15:$J$18,MATCH(Calculations!$E203,'2018 commission structure'!$A$15:$A$18,0),MATCH(Calculations!Z$1,'2018 commission structure'!$A$15:$J$15,0)),0)</f>
        <v>0</v>
      </c>
      <c r="AA437" s="1">
        <f>IF($H437&gt;L437,($H437-L437)*INDEX('2018 commission structure'!$A$15:$J$18,MATCH(Calculations!$E203,'2018 commission structure'!$A$15:$A$18,0),MATCH(Calculations!AA$1,'2018 commission structure'!$A$15:$J$15,0)),0)</f>
        <v>0</v>
      </c>
      <c r="AB437" s="1">
        <f t="shared" si="68"/>
        <v>76650.599999999991</v>
      </c>
      <c r="AC437" s="1">
        <f t="shared" si="69"/>
        <v>196584.59999999998</v>
      </c>
    </row>
    <row r="438" spans="1:29" x14ac:dyDescent="0.3">
      <c r="A438" s="20">
        <v>9958099322</v>
      </c>
      <c r="B438" s="1" t="s">
        <v>1848</v>
      </c>
      <c r="C438" s="1" t="s">
        <v>1847</v>
      </c>
      <c r="D438" s="1" t="s">
        <v>22333</v>
      </c>
      <c r="E438" s="1" t="s">
        <v>0</v>
      </c>
      <c r="F438" s="1">
        <v>77249</v>
      </c>
      <c r="G438" s="2">
        <v>21</v>
      </c>
      <c r="H438" s="1">
        <f>SUMIF('deals_closed '!D:D,A438,'deals_closed '!C:C)</f>
        <v>734340</v>
      </c>
      <c r="I438" s="1">
        <f>VLOOKUP(E438,'2018 commission structure'!$A$21:$I$24,9,FALSE)</f>
        <v>600000</v>
      </c>
      <c r="J438" s="1">
        <f t="shared" si="60"/>
        <v>750000</v>
      </c>
      <c r="K438" s="1">
        <f t="shared" si="61"/>
        <v>900000</v>
      </c>
      <c r="L438" s="1">
        <f t="shared" si="62"/>
        <v>1200000</v>
      </c>
      <c r="M438" s="16">
        <f t="shared" si="63"/>
        <v>1.2239</v>
      </c>
      <c r="N438" s="1" t="str">
        <f t="shared" si="64"/>
        <v>100-125%</v>
      </c>
      <c r="O438" s="1">
        <f>MIN($I438, $H438)*INDEX( '2018 commission structure'!$A$21:$I$24,
MATCH($E438,'2018 commission structure'!$A$21:$A$24,0),MATCH(O$1,'2018 commission structure'!$A$21:$I$21,0))</f>
        <v>78000</v>
      </c>
      <c r="P438" s="1">
        <f>IF($H438&gt;$I438, MIN($H438-$I438, J438-$I438)*
INDEX( '2018 commission structure'!$A$21:$I$24,
MATCH($E438,'2018 commission structure'!$A$21:$A$24, 0),
MATCH(P$1,'2018 commission structure'!$A$21:$I$21, 0)), 0)</f>
        <v>22837.800000000003</v>
      </c>
      <c r="Q438" s="1">
        <f>IF($H438&gt;J438, MIN($H438-J438, K438-J438)*
INDEX( '2018 commission structure'!$A$21:$I$24,
MATCH($E438,'2018 commission structure'!$A$21:$A$24, 0),
MATCH(Q$1,'2018 commission structure'!$A$21:$I$21, 0)), 0)</f>
        <v>0</v>
      </c>
      <c r="R438" s="1">
        <f>IF($H438&gt;K438, MIN($H438-K438, L438-K438)*
INDEX( '2018 commission structure'!$A$21:$I$24,
MATCH($E438,'2018 commission structure'!$A$21:$A$24, 0),
MATCH(R$1,'2018 commission structure'!$A$21:$I$21, 0)), 0)</f>
        <v>0</v>
      </c>
      <c r="S438" s="1">
        <f>IF($H438&gt;L438, ($H438-L438)*
INDEX( '2018 commission structure'!$A$21:$I$24,
MATCH($E438,'2018 commission structure'!$A$21:$A$24, 0),
MATCH(S$1,'2018 commission structure'!$A$21:$I$21, 0)), 0)</f>
        <v>0</v>
      </c>
      <c r="T438" s="1">
        <f t="shared" si="65"/>
        <v>100837.8</v>
      </c>
      <c r="U438" s="1">
        <f t="shared" si="66"/>
        <v>178086.8</v>
      </c>
      <c r="V438" s="16">
        <f t="shared" si="67"/>
        <v>4.1234948351028828</v>
      </c>
      <c r="W438" s="1">
        <f>MIN(H438,I438)*INDEX('2018 commission structure'!$A$15:$J$18,MATCH(Calculations!$E40,'2018 commission structure'!$A$15:$A$18,0),MATCH(Calculations!W$1,'2018 commission structure'!$A$15:$J$15,0))</f>
        <v>90000</v>
      </c>
      <c r="X438" s="1">
        <f>IF($H438&gt;I438,MIN($H438-I438,J438-I438))*INDEX('2018 commission structure'!$A$15:$J$18,MATCH(Calculations!$E40,'2018 commission structure'!$A$15:$A$18,0),MATCH(Calculations!X$1,'2018 commission structure'!$A$15:$J$15,0))</f>
        <v>24181.200000000001</v>
      </c>
      <c r="Y438" s="1">
        <f>IF($H438&gt;J438,MIN($H438-J438,K438-J438)*INDEX('2018 commission structure'!$A$15:$J$18,MATCH(Calculations!$E40,'2018 commission structure'!$A$15:$A$18,0),MATCH(Calculations!Y$1,'2018 commission structure'!$A$15:$J$15,0)),0)</f>
        <v>0</v>
      </c>
      <c r="Z438" s="1">
        <f>IF($H438&gt;K438,MIN($H438-K438,L438-K438)*INDEX('2018 commission structure'!$A$15:$J$18,MATCH(Calculations!$E40,'2018 commission structure'!$A$15:$A$18,0),MATCH(Calculations!Z$1,'2018 commission structure'!$A$15:$J$15,0)),0)</f>
        <v>0</v>
      </c>
      <c r="AA438" s="1">
        <f>IF($H438&gt;L438,($H438-L438)*INDEX('2018 commission structure'!$A$15:$J$18,MATCH(Calculations!$E40,'2018 commission structure'!$A$15:$A$18,0),MATCH(Calculations!AA$1,'2018 commission structure'!$A$15:$J$15,0)),0)</f>
        <v>0</v>
      </c>
      <c r="AB438" s="1">
        <f t="shared" si="68"/>
        <v>114181.2</v>
      </c>
      <c r="AC438" s="1">
        <f t="shared" si="69"/>
        <v>191430.2</v>
      </c>
    </row>
    <row r="439" spans="1:29" x14ac:dyDescent="0.3">
      <c r="A439" s="20">
        <v>532074068</v>
      </c>
      <c r="B439" s="1" t="s">
        <v>1276</v>
      </c>
      <c r="C439" s="1" t="s">
        <v>1275</v>
      </c>
      <c r="D439" s="1" t="s">
        <v>23278</v>
      </c>
      <c r="E439" s="1" t="s">
        <v>0</v>
      </c>
      <c r="F439" s="1">
        <v>58609</v>
      </c>
      <c r="G439" s="2">
        <v>23</v>
      </c>
      <c r="H439" s="1">
        <f>SUMIF('deals_closed '!D:D,A439,'deals_closed '!C:C)</f>
        <v>734546</v>
      </c>
      <c r="I439" s="1">
        <f>VLOOKUP(E439,'2018 commission structure'!$A$21:$I$24,9,FALSE)</f>
        <v>600000</v>
      </c>
      <c r="J439" s="1">
        <f t="shared" si="60"/>
        <v>750000</v>
      </c>
      <c r="K439" s="1">
        <f t="shared" si="61"/>
        <v>900000</v>
      </c>
      <c r="L439" s="1">
        <f t="shared" si="62"/>
        <v>1200000</v>
      </c>
      <c r="M439" s="16">
        <f t="shared" si="63"/>
        <v>1.2242433333333334</v>
      </c>
      <c r="N439" s="1" t="str">
        <f t="shared" si="64"/>
        <v>100-125%</v>
      </c>
      <c r="O439" s="1">
        <f>MIN($I439, $H439)*INDEX( '2018 commission structure'!$A$21:$I$24,
MATCH($E439,'2018 commission structure'!$A$21:$A$24,0),MATCH(O$1,'2018 commission structure'!$A$21:$I$21,0))</f>
        <v>78000</v>
      </c>
      <c r="P439" s="1">
        <f>IF($H439&gt;$I439, MIN($H439-$I439, J439-$I439)*
INDEX( '2018 commission structure'!$A$21:$I$24,
MATCH($E439,'2018 commission structure'!$A$21:$A$24, 0),
MATCH(P$1,'2018 commission structure'!$A$21:$I$21, 0)), 0)</f>
        <v>22872.820000000003</v>
      </c>
      <c r="Q439" s="1">
        <f>IF($H439&gt;J439, MIN($H439-J439, K439-J439)*
INDEX( '2018 commission structure'!$A$21:$I$24,
MATCH($E439,'2018 commission structure'!$A$21:$A$24, 0),
MATCH(Q$1,'2018 commission structure'!$A$21:$I$21, 0)), 0)</f>
        <v>0</v>
      </c>
      <c r="R439" s="1">
        <f>IF($H439&gt;K439, MIN($H439-K439, L439-K439)*
INDEX( '2018 commission structure'!$A$21:$I$24,
MATCH($E439,'2018 commission structure'!$A$21:$A$24, 0),
MATCH(R$1,'2018 commission structure'!$A$21:$I$21, 0)), 0)</f>
        <v>0</v>
      </c>
      <c r="S439" s="1">
        <f>IF($H439&gt;L439, ($H439-L439)*
INDEX( '2018 commission structure'!$A$21:$I$24,
MATCH($E439,'2018 commission structure'!$A$21:$A$24, 0),
MATCH(S$1,'2018 commission structure'!$A$21:$I$21, 0)), 0)</f>
        <v>0</v>
      </c>
      <c r="T439" s="1">
        <f t="shared" si="65"/>
        <v>100872.82</v>
      </c>
      <c r="U439" s="1">
        <f t="shared" si="66"/>
        <v>159481.82</v>
      </c>
      <c r="V439" s="16">
        <f t="shared" si="67"/>
        <v>4.6058290531171515</v>
      </c>
      <c r="W439" s="1">
        <f>MIN(H439,I439)*INDEX('2018 commission structure'!$A$15:$J$18,MATCH(Calculations!$E346,'2018 commission structure'!$A$15:$A$18,0),MATCH(Calculations!W$1,'2018 commission structure'!$A$15:$J$15,0))</f>
        <v>90000</v>
      </c>
      <c r="X439" s="1">
        <f>IF($H439&gt;I439,MIN($H439-I439,J439-I439))*INDEX('2018 commission structure'!$A$15:$J$18,MATCH(Calculations!$E346,'2018 commission structure'!$A$15:$A$18,0),MATCH(Calculations!X$1,'2018 commission structure'!$A$15:$J$15,0))</f>
        <v>24218.28</v>
      </c>
      <c r="Y439" s="1">
        <f>IF($H439&gt;J439,MIN($H439-J439,K439-J439)*INDEX('2018 commission structure'!$A$15:$J$18,MATCH(Calculations!$E346,'2018 commission structure'!$A$15:$A$18,0),MATCH(Calculations!Y$1,'2018 commission structure'!$A$15:$J$15,0)),0)</f>
        <v>0</v>
      </c>
      <c r="Z439" s="1">
        <f>IF($H439&gt;K439,MIN($H439-K439,L439-K439)*INDEX('2018 commission structure'!$A$15:$J$18,MATCH(Calculations!$E346,'2018 commission structure'!$A$15:$A$18,0),MATCH(Calculations!Z$1,'2018 commission structure'!$A$15:$J$15,0)),0)</f>
        <v>0</v>
      </c>
      <c r="AA439" s="1">
        <f>IF($H439&gt;L439,($H439-L439)*INDEX('2018 commission structure'!$A$15:$J$18,MATCH(Calculations!$E346,'2018 commission structure'!$A$15:$A$18,0),MATCH(Calculations!AA$1,'2018 commission structure'!$A$15:$J$15,0)),0)</f>
        <v>0</v>
      </c>
      <c r="AB439" s="1">
        <f t="shared" si="68"/>
        <v>114218.28</v>
      </c>
      <c r="AC439" s="1">
        <f t="shared" si="69"/>
        <v>172827.28</v>
      </c>
    </row>
    <row r="440" spans="1:29" x14ac:dyDescent="0.3">
      <c r="A440" s="20">
        <v>893122882</v>
      </c>
      <c r="B440" s="1" t="s">
        <v>72</v>
      </c>
      <c r="C440" s="1" t="s">
        <v>71</v>
      </c>
      <c r="D440" s="1" t="s">
        <v>23247</v>
      </c>
      <c r="E440" s="1" t="s">
        <v>3</v>
      </c>
      <c r="F440" s="1">
        <v>103112</v>
      </c>
      <c r="G440" s="2">
        <v>20</v>
      </c>
      <c r="H440" s="1">
        <f>SUMIF('deals_closed '!D:D,A440,'deals_closed '!C:C)</f>
        <v>638133</v>
      </c>
      <c r="I440" s="1">
        <f>VLOOKUP(E440,'2018 commission structure'!$A$21:$I$24,9,FALSE)</f>
        <v>750000</v>
      </c>
      <c r="J440" s="1">
        <f t="shared" si="60"/>
        <v>937500</v>
      </c>
      <c r="K440" s="1">
        <f t="shared" si="61"/>
        <v>1125000</v>
      </c>
      <c r="L440" s="1">
        <f t="shared" si="62"/>
        <v>1500000</v>
      </c>
      <c r="M440" s="16">
        <f t="shared" si="63"/>
        <v>0.85084400000000004</v>
      </c>
      <c r="N440" s="1" t="str">
        <f t="shared" si="64"/>
        <v>0-100%</v>
      </c>
      <c r="O440" s="1">
        <f>MIN($I440, $H440)*INDEX( '2018 commission structure'!$A$21:$I$24,
MATCH($E440,'2018 commission structure'!$A$21:$A$24,0),MATCH(O$1,'2018 commission structure'!$A$21:$I$21,0))</f>
        <v>95719.95</v>
      </c>
      <c r="P440" s="1">
        <f>IF($H440&gt;$I440, MIN($H440-$I440, J440-$I440)*
INDEX( '2018 commission structure'!$A$21:$I$24,
MATCH($E440,'2018 commission structure'!$A$21:$A$24, 0),
MATCH(P$1,'2018 commission structure'!$A$21:$I$21, 0)), 0)</f>
        <v>0</v>
      </c>
      <c r="Q440" s="1">
        <f>IF($H440&gt;J440, MIN($H440-J440, K440-J440)*
INDEX( '2018 commission structure'!$A$21:$I$24,
MATCH($E440,'2018 commission structure'!$A$21:$A$24, 0),
MATCH(Q$1,'2018 commission structure'!$A$21:$I$21, 0)), 0)</f>
        <v>0</v>
      </c>
      <c r="R440" s="1">
        <f>IF($H440&gt;K440, MIN($H440-K440, L440-K440)*
INDEX( '2018 commission structure'!$A$21:$I$24,
MATCH($E440,'2018 commission structure'!$A$21:$A$24, 0),
MATCH(R$1,'2018 commission structure'!$A$21:$I$21, 0)), 0)</f>
        <v>0</v>
      </c>
      <c r="S440" s="1">
        <f>IF($H440&gt;L440, ($H440-L440)*
INDEX( '2018 commission structure'!$A$21:$I$24,
MATCH($E440,'2018 commission structure'!$A$21:$A$24, 0),
MATCH(S$1,'2018 commission structure'!$A$21:$I$21, 0)), 0)</f>
        <v>0</v>
      </c>
      <c r="T440" s="1">
        <f t="shared" si="65"/>
        <v>95719.95</v>
      </c>
      <c r="U440" s="1">
        <f t="shared" si="66"/>
        <v>198831.95</v>
      </c>
      <c r="V440" s="16">
        <f t="shared" si="67"/>
        <v>3.2094087494489694</v>
      </c>
      <c r="W440" s="1">
        <f>MIN(H440,I440)*INDEX('2018 commission structure'!$A$15:$J$18,MATCH(Calculations!$E967,'2018 commission structure'!$A$15:$A$18,0),MATCH(Calculations!W$1,'2018 commission structure'!$A$15:$J$15,0))</f>
        <v>76575.959999999992</v>
      </c>
      <c r="X440" s="1">
        <f>IF($H440&gt;I440,MIN($H440-I440,J440-I440))*INDEX('2018 commission structure'!$A$15:$J$18,MATCH(Calculations!$E967,'2018 commission structure'!$A$15:$A$18,0),MATCH(Calculations!X$1,'2018 commission structure'!$A$15:$J$15,0))</f>
        <v>0</v>
      </c>
      <c r="Y440" s="1">
        <f>IF($H440&gt;J440,MIN($H440-J440,K440-J440)*INDEX('2018 commission structure'!$A$15:$J$18,MATCH(Calculations!$E967,'2018 commission structure'!$A$15:$A$18,0),MATCH(Calculations!Y$1,'2018 commission structure'!$A$15:$J$15,0)),0)</f>
        <v>0</v>
      </c>
      <c r="Z440" s="1">
        <f>IF($H440&gt;K440,MIN($H440-K440,L440-K440)*INDEX('2018 commission structure'!$A$15:$J$18,MATCH(Calculations!$E967,'2018 commission structure'!$A$15:$A$18,0),MATCH(Calculations!Z$1,'2018 commission structure'!$A$15:$J$15,0)),0)</f>
        <v>0</v>
      </c>
      <c r="AA440" s="1">
        <f>IF($H440&gt;L440,($H440-L440)*INDEX('2018 commission structure'!$A$15:$J$18,MATCH(Calculations!$E967,'2018 commission structure'!$A$15:$A$18,0),MATCH(Calculations!AA$1,'2018 commission structure'!$A$15:$J$15,0)),0)</f>
        <v>0</v>
      </c>
      <c r="AB440" s="1">
        <f t="shared" si="68"/>
        <v>76575.959999999992</v>
      </c>
      <c r="AC440" s="1">
        <f t="shared" si="69"/>
        <v>179687.96</v>
      </c>
    </row>
    <row r="441" spans="1:29" x14ac:dyDescent="0.3">
      <c r="A441" s="20">
        <v>1371021422</v>
      </c>
      <c r="B441" s="1" t="s">
        <v>1503</v>
      </c>
      <c r="C441" s="1" t="s">
        <v>1502</v>
      </c>
      <c r="D441" s="1" t="s">
        <v>23202</v>
      </c>
      <c r="E441" s="1" t="s">
        <v>0</v>
      </c>
      <c r="F441" s="1">
        <v>55264</v>
      </c>
      <c r="G441" s="2">
        <v>21</v>
      </c>
      <c r="H441" s="1">
        <f>SUMIF('deals_closed '!D:D,A441,'deals_closed '!C:C)</f>
        <v>735042</v>
      </c>
      <c r="I441" s="1">
        <f>VLOOKUP(E441,'2018 commission structure'!$A$21:$I$24,9,FALSE)</f>
        <v>600000</v>
      </c>
      <c r="J441" s="1">
        <f t="shared" si="60"/>
        <v>750000</v>
      </c>
      <c r="K441" s="1">
        <f t="shared" si="61"/>
        <v>900000</v>
      </c>
      <c r="L441" s="1">
        <f t="shared" si="62"/>
        <v>1200000</v>
      </c>
      <c r="M441" s="16">
        <f t="shared" si="63"/>
        <v>1.2250700000000001</v>
      </c>
      <c r="N441" s="1" t="str">
        <f t="shared" si="64"/>
        <v>100-125%</v>
      </c>
      <c r="O441" s="1">
        <f>MIN($I441, $H441)*INDEX( '2018 commission structure'!$A$21:$I$24,
MATCH($E441,'2018 commission structure'!$A$21:$A$24,0),MATCH(O$1,'2018 commission structure'!$A$21:$I$21,0))</f>
        <v>78000</v>
      </c>
      <c r="P441" s="1">
        <f>IF($H441&gt;$I441, MIN($H441-$I441, J441-$I441)*
INDEX( '2018 commission structure'!$A$21:$I$24,
MATCH($E441,'2018 commission structure'!$A$21:$A$24, 0),
MATCH(P$1,'2018 commission structure'!$A$21:$I$21, 0)), 0)</f>
        <v>22957.140000000003</v>
      </c>
      <c r="Q441" s="1">
        <f>IF($H441&gt;J441, MIN($H441-J441, K441-J441)*
INDEX( '2018 commission structure'!$A$21:$I$24,
MATCH($E441,'2018 commission structure'!$A$21:$A$24, 0),
MATCH(Q$1,'2018 commission structure'!$A$21:$I$21, 0)), 0)</f>
        <v>0</v>
      </c>
      <c r="R441" s="1">
        <f>IF($H441&gt;K441, MIN($H441-K441, L441-K441)*
INDEX( '2018 commission structure'!$A$21:$I$24,
MATCH($E441,'2018 commission structure'!$A$21:$A$24, 0),
MATCH(R$1,'2018 commission structure'!$A$21:$I$21, 0)), 0)</f>
        <v>0</v>
      </c>
      <c r="S441" s="1">
        <f>IF($H441&gt;L441, ($H441-L441)*
INDEX( '2018 commission structure'!$A$21:$I$24,
MATCH($E441,'2018 commission structure'!$A$21:$A$24, 0),
MATCH(S$1,'2018 commission structure'!$A$21:$I$21, 0)), 0)</f>
        <v>0</v>
      </c>
      <c r="T441" s="1">
        <f t="shared" si="65"/>
        <v>100957.14</v>
      </c>
      <c r="U441" s="1">
        <f t="shared" si="66"/>
        <v>156221.14000000001</v>
      </c>
      <c r="V441" s="16">
        <f t="shared" si="67"/>
        <v>4.7051378577828835</v>
      </c>
      <c r="W441" s="1">
        <f>MIN(H441,I441)*INDEX('2018 commission structure'!$A$15:$J$18,MATCH(Calculations!$E226,'2018 commission structure'!$A$15:$A$18,0),MATCH(Calculations!W$1,'2018 commission structure'!$A$15:$J$15,0))</f>
        <v>90000</v>
      </c>
      <c r="X441" s="1">
        <f>IF($H441&gt;I441,MIN($H441-I441,J441-I441))*INDEX('2018 commission structure'!$A$15:$J$18,MATCH(Calculations!$E226,'2018 commission structure'!$A$15:$A$18,0),MATCH(Calculations!X$1,'2018 commission structure'!$A$15:$J$15,0))</f>
        <v>24307.559999999998</v>
      </c>
      <c r="Y441" s="1">
        <f>IF($H441&gt;J441,MIN($H441-J441,K441-J441)*INDEX('2018 commission structure'!$A$15:$J$18,MATCH(Calculations!$E226,'2018 commission structure'!$A$15:$A$18,0),MATCH(Calculations!Y$1,'2018 commission structure'!$A$15:$J$15,0)),0)</f>
        <v>0</v>
      </c>
      <c r="Z441" s="1">
        <f>IF($H441&gt;K441,MIN($H441-K441,L441-K441)*INDEX('2018 commission structure'!$A$15:$J$18,MATCH(Calculations!$E226,'2018 commission structure'!$A$15:$A$18,0),MATCH(Calculations!Z$1,'2018 commission structure'!$A$15:$J$15,0)),0)</f>
        <v>0</v>
      </c>
      <c r="AA441" s="1">
        <f>IF($H441&gt;L441,($H441-L441)*INDEX('2018 commission structure'!$A$15:$J$18,MATCH(Calculations!$E226,'2018 commission structure'!$A$15:$A$18,0),MATCH(Calculations!AA$1,'2018 commission structure'!$A$15:$J$15,0)),0)</f>
        <v>0</v>
      </c>
      <c r="AB441" s="1">
        <f t="shared" si="68"/>
        <v>114307.56</v>
      </c>
      <c r="AC441" s="1">
        <f t="shared" si="69"/>
        <v>169571.56</v>
      </c>
    </row>
    <row r="442" spans="1:29" x14ac:dyDescent="0.3">
      <c r="A442" s="20">
        <v>7493076952</v>
      </c>
      <c r="B442" s="1" t="s">
        <v>1611</v>
      </c>
      <c r="C442" s="1" t="s">
        <v>1610</v>
      </c>
      <c r="D442" s="1" t="s">
        <v>22584</v>
      </c>
      <c r="E442" s="1" t="s">
        <v>0</v>
      </c>
      <c r="F442" s="1">
        <v>57201</v>
      </c>
      <c r="G442" s="2">
        <v>22</v>
      </c>
      <c r="H442" s="1">
        <f>SUMIF('deals_closed '!D:D,A442,'deals_closed '!C:C)</f>
        <v>735952</v>
      </c>
      <c r="I442" s="1">
        <f>VLOOKUP(E442,'2018 commission structure'!$A$21:$I$24,9,FALSE)</f>
        <v>600000</v>
      </c>
      <c r="J442" s="1">
        <f t="shared" si="60"/>
        <v>750000</v>
      </c>
      <c r="K442" s="1">
        <f t="shared" si="61"/>
        <v>900000</v>
      </c>
      <c r="L442" s="1">
        <f t="shared" si="62"/>
        <v>1200000</v>
      </c>
      <c r="M442" s="16">
        <f t="shared" si="63"/>
        <v>1.2265866666666667</v>
      </c>
      <c r="N442" s="1" t="str">
        <f t="shared" si="64"/>
        <v>100-125%</v>
      </c>
      <c r="O442" s="1">
        <f>MIN($I442, $H442)*INDEX( '2018 commission structure'!$A$21:$I$24,
MATCH($E442,'2018 commission structure'!$A$21:$A$24,0),MATCH(O$1,'2018 commission structure'!$A$21:$I$21,0))</f>
        <v>78000</v>
      </c>
      <c r="P442" s="1">
        <f>IF($H442&gt;$I442, MIN($H442-$I442, J442-$I442)*
INDEX( '2018 commission structure'!$A$21:$I$24,
MATCH($E442,'2018 commission structure'!$A$21:$A$24, 0),
MATCH(P$1,'2018 commission structure'!$A$21:$I$21, 0)), 0)</f>
        <v>23111.84</v>
      </c>
      <c r="Q442" s="1">
        <f>IF($H442&gt;J442, MIN($H442-J442, K442-J442)*
INDEX( '2018 commission structure'!$A$21:$I$24,
MATCH($E442,'2018 commission structure'!$A$21:$A$24, 0),
MATCH(Q$1,'2018 commission structure'!$A$21:$I$21, 0)), 0)</f>
        <v>0</v>
      </c>
      <c r="R442" s="1">
        <f>IF($H442&gt;K442, MIN($H442-K442, L442-K442)*
INDEX( '2018 commission structure'!$A$21:$I$24,
MATCH($E442,'2018 commission structure'!$A$21:$A$24, 0),
MATCH(R$1,'2018 commission structure'!$A$21:$I$21, 0)), 0)</f>
        <v>0</v>
      </c>
      <c r="S442" s="1">
        <f>IF($H442&gt;L442, ($H442-L442)*
INDEX( '2018 commission structure'!$A$21:$I$24,
MATCH($E442,'2018 commission structure'!$A$21:$A$24, 0),
MATCH(S$1,'2018 commission structure'!$A$21:$I$21, 0)), 0)</f>
        <v>0</v>
      </c>
      <c r="T442" s="1">
        <f t="shared" si="65"/>
        <v>101111.84</v>
      </c>
      <c r="U442" s="1">
        <f t="shared" si="66"/>
        <v>158312.84</v>
      </c>
      <c r="V442" s="16">
        <f t="shared" si="67"/>
        <v>4.6487195858529224</v>
      </c>
      <c r="W442" s="1">
        <f>MIN(H442,I442)*INDEX('2018 commission structure'!$A$15:$J$18,MATCH(Calculations!$E169,'2018 commission structure'!$A$15:$A$18,0),MATCH(Calculations!W$1,'2018 commission structure'!$A$15:$J$15,0))</f>
        <v>90000</v>
      </c>
      <c r="X442" s="1">
        <f>IF($H442&gt;I442,MIN($H442-I442,J442-I442))*INDEX('2018 commission structure'!$A$15:$J$18,MATCH(Calculations!$E169,'2018 commission structure'!$A$15:$A$18,0),MATCH(Calculations!X$1,'2018 commission structure'!$A$15:$J$15,0))</f>
        <v>24471.360000000001</v>
      </c>
      <c r="Y442" s="1">
        <f>IF($H442&gt;J442,MIN($H442-J442,K442-J442)*INDEX('2018 commission structure'!$A$15:$J$18,MATCH(Calculations!$E169,'2018 commission structure'!$A$15:$A$18,0),MATCH(Calculations!Y$1,'2018 commission structure'!$A$15:$J$15,0)),0)</f>
        <v>0</v>
      </c>
      <c r="Z442" s="1">
        <f>IF($H442&gt;K442,MIN($H442-K442,L442-K442)*INDEX('2018 commission structure'!$A$15:$J$18,MATCH(Calculations!$E169,'2018 commission structure'!$A$15:$A$18,0),MATCH(Calculations!Z$1,'2018 commission structure'!$A$15:$J$15,0)),0)</f>
        <v>0</v>
      </c>
      <c r="AA442" s="1">
        <f>IF($H442&gt;L442,($H442-L442)*INDEX('2018 commission structure'!$A$15:$J$18,MATCH(Calculations!$E169,'2018 commission structure'!$A$15:$A$18,0),MATCH(Calculations!AA$1,'2018 commission structure'!$A$15:$J$15,0)),0)</f>
        <v>0</v>
      </c>
      <c r="AB442" s="1">
        <f t="shared" si="68"/>
        <v>114471.36</v>
      </c>
      <c r="AC442" s="1">
        <f t="shared" si="69"/>
        <v>171672.36</v>
      </c>
    </row>
    <row r="443" spans="1:29" x14ac:dyDescent="0.3">
      <c r="A443" s="20">
        <v>4759627103</v>
      </c>
      <c r="B443" s="1" t="s">
        <v>1253</v>
      </c>
      <c r="C443" s="1" t="s">
        <v>1252</v>
      </c>
      <c r="D443" s="1" t="s">
        <v>22859</v>
      </c>
      <c r="E443" s="1" t="s">
        <v>0</v>
      </c>
      <c r="F443" s="1">
        <v>75032</v>
      </c>
      <c r="G443" s="2">
        <v>22</v>
      </c>
      <c r="H443" s="1">
        <f>SUMIF('deals_closed '!D:D,A443,'deals_closed '!C:C)</f>
        <v>736143</v>
      </c>
      <c r="I443" s="1">
        <f>VLOOKUP(E443,'2018 commission structure'!$A$21:$I$24,9,FALSE)</f>
        <v>600000</v>
      </c>
      <c r="J443" s="1">
        <f t="shared" si="60"/>
        <v>750000</v>
      </c>
      <c r="K443" s="1">
        <f t="shared" si="61"/>
        <v>900000</v>
      </c>
      <c r="L443" s="1">
        <f t="shared" si="62"/>
        <v>1200000</v>
      </c>
      <c r="M443" s="16">
        <f t="shared" si="63"/>
        <v>1.2269049999999999</v>
      </c>
      <c r="N443" s="1" t="str">
        <f t="shared" si="64"/>
        <v>100-125%</v>
      </c>
      <c r="O443" s="1">
        <f>MIN($I443, $H443)*INDEX( '2018 commission structure'!$A$21:$I$24,
MATCH($E443,'2018 commission structure'!$A$21:$A$24,0),MATCH(O$1,'2018 commission structure'!$A$21:$I$21,0))</f>
        <v>78000</v>
      </c>
      <c r="P443" s="1">
        <f>IF($H443&gt;$I443, MIN($H443-$I443, J443-$I443)*
INDEX( '2018 commission structure'!$A$21:$I$24,
MATCH($E443,'2018 commission structure'!$A$21:$A$24, 0),
MATCH(P$1,'2018 commission structure'!$A$21:$I$21, 0)), 0)</f>
        <v>23144.31</v>
      </c>
      <c r="Q443" s="1">
        <f>IF($H443&gt;J443, MIN($H443-J443, K443-J443)*
INDEX( '2018 commission structure'!$A$21:$I$24,
MATCH($E443,'2018 commission structure'!$A$21:$A$24, 0),
MATCH(Q$1,'2018 commission structure'!$A$21:$I$21, 0)), 0)</f>
        <v>0</v>
      </c>
      <c r="R443" s="1">
        <f>IF($H443&gt;K443, MIN($H443-K443, L443-K443)*
INDEX( '2018 commission structure'!$A$21:$I$24,
MATCH($E443,'2018 commission structure'!$A$21:$A$24, 0),
MATCH(R$1,'2018 commission structure'!$A$21:$I$21, 0)), 0)</f>
        <v>0</v>
      </c>
      <c r="S443" s="1">
        <f>IF($H443&gt;L443, ($H443-L443)*
INDEX( '2018 commission structure'!$A$21:$I$24,
MATCH($E443,'2018 commission structure'!$A$21:$A$24, 0),
MATCH(S$1,'2018 commission structure'!$A$21:$I$21, 0)), 0)</f>
        <v>0</v>
      </c>
      <c r="T443" s="1">
        <f t="shared" si="65"/>
        <v>101144.31</v>
      </c>
      <c r="U443" s="1">
        <f t="shared" si="66"/>
        <v>176176.31</v>
      </c>
      <c r="V443" s="16">
        <f t="shared" si="67"/>
        <v>4.1784448771801381</v>
      </c>
      <c r="W443" s="1">
        <f>MIN(H443,I443)*INDEX('2018 commission structure'!$A$15:$J$18,MATCH(Calculations!$E358,'2018 commission structure'!$A$15:$A$18,0),MATCH(Calculations!W$1,'2018 commission structure'!$A$15:$J$15,0))</f>
        <v>72000</v>
      </c>
      <c r="X443" s="1">
        <f>IF($H443&gt;I443,MIN($H443-I443,J443-I443))*INDEX('2018 commission structure'!$A$15:$J$18,MATCH(Calculations!$E358,'2018 commission structure'!$A$15:$A$18,0),MATCH(Calculations!X$1,'2018 commission structure'!$A$15:$J$15,0))</f>
        <v>23144.31</v>
      </c>
      <c r="Y443" s="1">
        <f>IF($H443&gt;J443,MIN($H443-J443,K443-J443)*INDEX('2018 commission structure'!$A$15:$J$18,MATCH(Calculations!$E358,'2018 commission structure'!$A$15:$A$18,0),MATCH(Calculations!Y$1,'2018 commission structure'!$A$15:$J$15,0)),0)</f>
        <v>0</v>
      </c>
      <c r="Z443" s="1">
        <f>IF($H443&gt;K443,MIN($H443-K443,L443-K443)*INDEX('2018 commission structure'!$A$15:$J$18,MATCH(Calculations!$E358,'2018 commission structure'!$A$15:$A$18,0),MATCH(Calculations!Z$1,'2018 commission structure'!$A$15:$J$15,0)),0)</f>
        <v>0</v>
      </c>
      <c r="AA443" s="1">
        <f>IF($H443&gt;L443,($H443-L443)*INDEX('2018 commission structure'!$A$15:$J$18,MATCH(Calculations!$E358,'2018 commission structure'!$A$15:$A$18,0),MATCH(Calculations!AA$1,'2018 commission structure'!$A$15:$J$15,0)),0)</f>
        <v>0</v>
      </c>
      <c r="AB443" s="1">
        <f t="shared" si="68"/>
        <v>95144.31</v>
      </c>
      <c r="AC443" s="1">
        <f t="shared" si="69"/>
        <v>170176.31</v>
      </c>
    </row>
    <row r="444" spans="1:29" x14ac:dyDescent="0.3">
      <c r="A444" s="20">
        <v>4499766028</v>
      </c>
      <c r="B444" s="1" t="s">
        <v>1680</v>
      </c>
      <c r="C444" s="1" t="s">
        <v>1679</v>
      </c>
      <c r="D444" s="1" t="s">
        <v>22624</v>
      </c>
      <c r="E444" s="1" t="s">
        <v>12</v>
      </c>
      <c r="F444" s="1">
        <v>53063</v>
      </c>
      <c r="G444" s="2">
        <v>17</v>
      </c>
      <c r="H444" s="1">
        <f>SUMIF('deals_closed '!D:D,A444,'deals_closed '!C:C)</f>
        <v>613556</v>
      </c>
      <c r="I444" s="1">
        <f>VLOOKUP(E444,'2018 commission structure'!$A$21:$I$24,9,FALSE)</f>
        <v>500000</v>
      </c>
      <c r="J444" s="1">
        <f t="shared" si="60"/>
        <v>625000</v>
      </c>
      <c r="K444" s="1">
        <f t="shared" si="61"/>
        <v>750000</v>
      </c>
      <c r="L444" s="1">
        <f t="shared" si="62"/>
        <v>1000000</v>
      </c>
      <c r="M444" s="16">
        <f t="shared" si="63"/>
        <v>1.227112</v>
      </c>
      <c r="N444" s="1" t="str">
        <f t="shared" si="64"/>
        <v>100-125%</v>
      </c>
      <c r="O444" s="1">
        <f>MIN($I444, $H444)*INDEX( '2018 commission structure'!$A$21:$I$24,
MATCH($E444,'2018 commission structure'!$A$21:$A$24,0),MATCH(O$1,'2018 commission structure'!$A$21:$I$21,0))</f>
        <v>50000</v>
      </c>
      <c r="P444" s="1">
        <f>IF($H444&gt;$I444, MIN($H444-$I444, J444-$I444)*
INDEX( '2018 commission structure'!$A$21:$I$24,
MATCH($E444,'2018 commission structure'!$A$21:$A$24, 0),
MATCH(P$1,'2018 commission structure'!$A$21:$I$21, 0)), 0)</f>
        <v>17033.399999999998</v>
      </c>
      <c r="Q444" s="1">
        <f>IF($H444&gt;J444, MIN($H444-J444, K444-J444)*
INDEX( '2018 commission structure'!$A$21:$I$24,
MATCH($E444,'2018 commission structure'!$A$21:$A$24, 0),
MATCH(Q$1,'2018 commission structure'!$A$21:$I$21, 0)), 0)</f>
        <v>0</v>
      </c>
      <c r="R444" s="1">
        <f>IF($H444&gt;K444, MIN($H444-K444, L444-K444)*
INDEX( '2018 commission structure'!$A$21:$I$24,
MATCH($E444,'2018 commission structure'!$A$21:$A$24, 0),
MATCH(R$1,'2018 commission structure'!$A$21:$I$21, 0)), 0)</f>
        <v>0</v>
      </c>
      <c r="S444" s="1">
        <f>IF($H444&gt;L444, ($H444-L444)*
INDEX( '2018 commission structure'!$A$21:$I$24,
MATCH($E444,'2018 commission structure'!$A$21:$A$24, 0),
MATCH(S$1,'2018 commission structure'!$A$21:$I$21, 0)), 0)</f>
        <v>0</v>
      </c>
      <c r="T444" s="1">
        <f t="shared" si="65"/>
        <v>67033.399999999994</v>
      </c>
      <c r="U444" s="1">
        <f t="shared" si="66"/>
        <v>120096.4</v>
      </c>
      <c r="V444" s="16">
        <f t="shared" si="67"/>
        <v>5.1088625470871731</v>
      </c>
      <c r="W444" s="1">
        <f>MIN(H444,I444)*INDEX('2018 commission structure'!$A$15:$J$18,MATCH(Calculations!$E132,'2018 commission structure'!$A$15:$A$18,0),MATCH(Calculations!W$1,'2018 commission structure'!$A$15:$J$15,0))</f>
        <v>60000</v>
      </c>
      <c r="X444" s="1">
        <f>IF($H444&gt;I444,MIN($H444-I444,J444-I444))*INDEX('2018 commission structure'!$A$15:$J$18,MATCH(Calculations!$E132,'2018 commission structure'!$A$15:$A$18,0),MATCH(Calculations!X$1,'2018 commission structure'!$A$15:$J$15,0))</f>
        <v>19304.52</v>
      </c>
      <c r="Y444" s="1">
        <f>IF($H444&gt;J444,MIN($H444-J444,K444-J444)*INDEX('2018 commission structure'!$A$15:$J$18,MATCH(Calculations!$E132,'2018 commission structure'!$A$15:$A$18,0),MATCH(Calculations!Y$1,'2018 commission structure'!$A$15:$J$15,0)),0)</f>
        <v>0</v>
      </c>
      <c r="Z444" s="1">
        <f>IF($H444&gt;K444,MIN($H444-K444,L444-K444)*INDEX('2018 commission structure'!$A$15:$J$18,MATCH(Calculations!$E132,'2018 commission structure'!$A$15:$A$18,0),MATCH(Calculations!Z$1,'2018 commission structure'!$A$15:$J$15,0)),0)</f>
        <v>0</v>
      </c>
      <c r="AA444" s="1">
        <f>IF($H444&gt;L444,($H444-L444)*INDEX('2018 commission structure'!$A$15:$J$18,MATCH(Calculations!$E132,'2018 commission structure'!$A$15:$A$18,0),MATCH(Calculations!AA$1,'2018 commission structure'!$A$15:$J$15,0)),0)</f>
        <v>0</v>
      </c>
      <c r="AB444" s="1">
        <f t="shared" si="68"/>
        <v>79304.52</v>
      </c>
      <c r="AC444" s="1">
        <f t="shared" si="69"/>
        <v>132367.52000000002</v>
      </c>
    </row>
    <row r="445" spans="1:29" x14ac:dyDescent="0.3">
      <c r="A445" s="20">
        <v>37593587</v>
      </c>
      <c r="B445" s="1" t="s">
        <v>420</v>
      </c>
      <c r="C445" s="1" t="s">
        <v>419</v>
      </c>
      <c r="D445" s="1" t="s">
        <v>23323</v>
      </c>
      <c r="E445" s="1" t="s">
        <v>3</v>
      </c>
      <c r="F445" s="1">
        <v>112138</v>
      </c>
      <c r="G445" s="2">
        <v>21</v>
      </c>
      <c r="H445" s="1">
        <f>SUMIF('deals_closed '!D:D,A445,'deals_closed '!C:C)</f>
        <v>697983</v>
      </c>
      <c r="I445" s="1">
        <f>VLOOKUP(E445,'2018 commission structure'!$A$21:$I$24,9,FALSE)</f>
        <v>750000</v>
      </c>
      <c r="J445" s="1">
        <f t="shared" si="60"/>
        <v>937500</v>
      </c>
      <c r="K445" s="1">
        <f t="shared" si="61"/>
        <v>1125000</v>
      </c>
      <c r="L445" s="1">
        <f t="shared" si="62"/>
        <v>1500000</v>
      </c>
      <c r="M445" s="16">
        <f t="shared" si="63"/>
        <v>0.93064400000000003</v>
      </c>
      <c r="N445" s="1" t="str">
        <f t="shared" si="64"/>
        <v>0-100%</v>
      </c>
      <c r="O445" s="1">
        <f>MIN($I445, $H445)*INDEX( '2018 commission structure'!$A$21:$I$24,
MATCH($E445,'2018 commission structure'!$A$21:$A$24,0),MATCH(O$1,'2018 commission structure'!$A$21:$I$21,0))</f>
        <v>104697.45</v>
      </c>
      <c r="P445" s="1">
        <f>IF($H445&gt;$I445, MIN($H445-$I445, J445-$I445)*
INDEX( '2018 commission structure'!$A$21:$I$24,
MATCH($E445,'2018 commission structure'!$A$21:$A$24, 0),
MATCH(P$1,'2018 commission structure'!$A$21:$I$21, 0)), 0)</f>
        <v>0</v>
      </c>
      <c r="Q445" s="1">
        <f>IF($H445&gt;J445, MIN($H445-J445, K445-J445)*
INDEX( '2018 commission structure'!$A$21:$I$24,
MATCH($E445,'2018 commission structure'!$A$21:$A$24, 0),
MATCH(Q$1,'2018 commission structure'!$A$21:$I$21, 0)), 0)</f>
        <v>0</v>
      </c>
      <c r="R445" s="1">
        <f>IF($H445&gt;K445, MIN($H445-K445, L445-K445)*
INDEX( '2018 commission structure'!$A$21:$I$24,
MATCH($E445,'2018 commission structure'!$A$21:$A$24, 0),
MATCH(R$1,'2018 commission structure'!$A$21:$I$21, 0)), 0)</f>
        <v>0</v>
      </c>
      <c r="S445" s="1">
        <f>IF($H445&gt;L445, ($H445-L445)*
INDEX( '2018 commission structure'!$A$21:$I$24,
MATCH($E445,'2018 commission structure'!$A$21:$A$24, 0),
MATCH(S$1,'2018 commission structure'!$A$21:$I$21, 0)), 0)</f>
        <v>0</v>
      </c>
      <c r="T445" s="1">
        <f t="shared" si="65"/>
        <v>104697.45</v>
      </c>
      <c r="U445" s="1">
        <f t="shared" si="66"/>
        <v>216835.45</v>
      </c>
      <c r="V445" s="16">
        <f t="shared" si="67"/>
        <v>3.218952436052315</v>
      </c>
      <c r="W445" s="1">
        <f>MIN(H445,I445)*INDEX('2018 commission structure'!$A$15:$J$18,MATCH(Calculations!$E789,'2018 commission structure'!$A$15:$A$18,0),MATCH(Calculations!W$1,'2018 commission structure'!$A$15:$J$15,0))</f>
        <v>83757.959999999992</v>
      </c>
      <c r="X445" s="1">
        <f>IF($H445&gt;I445,MIN($H445-I445,J445-I445))*INDEX('2018 commission structure'!$A$15:$J$18,MATCH(Calculations!$E789,'2018 commission structure'!$A$15:$A$18,0),MATCH(Calculations!X$1,'2018 commission structure'!$A$15:$J$15,0))</f>
        <v>0</v>
      </c>
      <c r="Y445" s="1">
        <f>IF($H445&gt;J445,MIN($H445-J445,K445-J445)*INDEX('2018 commission structure'!$A$15:$J$18,MATCH(Calculations!$E789,'2018 commission structure'!$A$15:$A$18,0),MATCH(Calculations!Y$1,'2018 commission structure'!$A$15:$J$15,0)),0)</f>
        <v>0</v>
      </c>
      <c r="Z445" s="1">
        <f>IF($H445&gt;K445,MIN($H445-K445,L445-K445)*INDEX('2018 commission structure'!$A$15:$J$18,MATCH(Calculations!$E789,'2018 commission structure'!$A$15:$A$18,0),MATCH(Calculations!Z$1,'2018 commission structure'!$A$15:$J$15,0)),0)</f>
        <v>0</v>
      </c>
      <c r="AA445" s="1">
        <f>IF($H445&gt;L445,($H445-L445)*INDEX('2018 commission structure'!$A$15:$J$18,MATCH(Calculations!$E789,'2018 commission structure'!$A$15:$A$18,0),MATCH(Calculations!AA$1,'2018 commission structure'!$A$15:$J$15,0)),0)</f>
        <v>0</v>
      </c>
      <c r="AB445" s="1">
        <f t="shared" si="68"/>
        <v>83757.959999999992</v>
      </c>
      <c r="AC445" s="1">
        <f t="shared" si="69"/>
        <v>195895.96</v>
      </c>
    </row>
    <row r="446" spans="1:29" x14ac:dyDescent="0.3">
      <c r="A446" s="20">
        <v>4290015026</v>
      </c>
      <c r="B446" s="1" t="s">
        <v>1026</v>
      </c>
      <c r="C446" s="1" t="s">
        <v>1025</v>
      </c>
      <c r="D446" s="1" t="s">
        <v>22676</v>
      </c>
      <c r="E446" s="1" t="s">
        <v>12</v>
      </c>
      <c r="F446" s="1">
        <v>50810</v>
      </c>
      <c r="G446" s="2">
        <v>20</v>
      </c>
      <c r="H446" s="1">
        <f>SUMIF('deals_closed '!D:D,A446,'deals_closed '!C:C)</f>
        <v>614002</v>
      </c>
      <c r="I446" s="1">
        <f>VLOOKUP(E446,'2018 commission structure'!$A$21:$I$24,9,FALSE)</f>
        <v>500000</v>
      </c>
      <c r="J446" s="1">
        <f t="shared" si="60"/>
        <v>625000</v>
      </c>
      <c r="K446" s="1">
        <f t="shared" si="61"/>
        <v>750000</v>
      </c>
      <c r="L446" s="1">
        <f t="shared" si="62"/>
        <v>1000000</v>
      </c>
      <c r="M446" s="16">
        <f t="shared" si="63"/>
        <v>1.2280040000000001</v>
      </c>
      <c r="N446" s="1" t="str">
        <f t="shared" si="64"/>
        <v>100-125%</v>
      </c>
      <c r="O446" s="1">
        <f>MIN($I446, $H446)*INDEX( '2018 commission structure'!$A$21:$I$24,
MATCH($E446,'2018 commission structure'!$A$21:$A$24,0),MATCH(O$1,'2018 commission structure'!$A$21:$I$21,0))</f>
        <v>50000</v>
      </c>
      <c r="P446" s="1">
        <f>IF($H446&gt;$I446, MIN($H446-$I446, J446-$I446)*
INDEX( '2018 commission structure'!$A$21:$I$24,
MATCH($E446,'2018 commission structure'!$A$21:$A$24, 0),
MATCH(P$1,'2018 commission structure'!$A$21:$I$21, 0)), 0)</f>
        <v>17100.3</v>
      </c>
      <c r="Q446" s="1">
        <f>IF($H446&gt;J446, MIN($H446-J446, K446-J446)*
INDEX( '2018 commission structure'!$A$21:$I$24,
MATCH($E446,'2018 commission structure'!$A$21:$A$24, 0),
MATCH(Q$1,'2018 commission structure'!$A$21:$I$21, 0)), 0)</f>
        <v>0</v>
      </c>
      <c r="R446" s="1">
        <f>IF($H446&gt;K446, MIN($H446-K446, L446-K446)*
INDEX( '2018 commission structure'!$A$21:$I$24,
MATCH($E446,'2018 commission structure'!$A$21:$A$24, 0),
MATCH(R$1,'2018 commission structure'!$A$21:$I$21, 0)), 0)</f>
        <v>0</v>
      </c>
      <c r="S446" s="1">
        <f>IF($H446&gt;L446, ($H446-L446)*
INDEX( '2018 commission structure'!$A$21:$I$24,
MATCH($E446,'2018 commission structure'!$A$21:$A$24, 0),
MATCH(S$1,'2018 commission structure'!$A$21:$I$21, 0)), 0)</f>
        <v>0</v>
      </c>
      <c r="T446" s="1">
        <f t="shared" si="65"/>
        <v>67100.3</v>
      </c>
      <c r="U446" s="1">
        <f t="shared" si="66"/>
        <v>117910.3</v>
      </c>
      <c r="V446" s="16">
        <f t="shared" si="67"/>
        <v>5.2073652598627937</v>
      </c>
      <c r="W446" s="1">
        <f>MIN(H446,I446)*INDEX('2018 commission structure'!$A$15:$J$18,MATCH(Calculations!$E478,'2018 commission structure'!$A$15:$A$18,0),MATCH(Calculations!W$1,'2018 commission structure'!$A$15:$J$15,0))</f>
        <v>75000</v>
      </c>
      <c r="X446" s="1">
        <f>IF($H446&gt;I446,MIN($H446-I446,J446-I446))*INDEX('2018 commission structure'!$A$15:$J$18,MATCH(Calculations!$E478,'2018 commission structure'!$A$15:$A$18,0),MATCH(Calculations!X$1,'2018 commission structure'!$A$15:$J$15,0))</f>
        <v>20520.36</v>
      </c>
      <c r="Y446" s="1">
        <f>IF($H446&gt;J446,MIN($H446-J446,K446-J446)*INDEX('2018 commission structure'!$A$15:$J$18,MATCH(Calculations!$E478,'2018 commission structure'!$A$15:$A$18,0),MATCH(Calculations!Y$1,'2018 commission structure'!$A$15:$J$15,0)),0)</f>
        <v>0</v>
      </c>
      <c r="Z446" s="1">
        <f>IF($H446&gt;K446,MIN($H446-K446,L446-K446)*INDEX('2018 commission structure'!$A$15:$J$18,MATCH(Calculations!$E478,'2018 commission structure'!$A$15:$A$18,0),MATCH(Calculations!Z$1,'2018 commission structure'!$A$15:$J$15,0)),0)</f>
        <v>0</v>
      </c>
      <c r="AA446" s="1">
        <f>IF($H446&gt;L446,($H446-L446)*INDEX('2018 commission structure'!$A$15:$J$18,MATCH(Calculations!$E478,'2018 commission structure'!$A$15:$A$18,0),MATCH(Calculations!AA$1,'2018 commission structure'!$A$15:$J$15,0)),0)</f>
        <v>0</v>
      </c>
      <c r="AB446" s="1">
        <f t="shared" si="68"/>
        <v>95520.36</v>
      </c>
      <c r="AC446" s="1">
        <f t="shared" si="69"/>
        <v>146330.35999999999</v>
      </c>
    </row>
    <row r="447" spans="1:29" x14ac:dyDescent="0.3">
      <c r="A447" s="20">
        <v>4009257075</v>
      </c>
      <c r="B447" s="1" t="s">
        <v>816</v>
      </c>
      <c r="C447" s="1" t="s">
        <v>1645</v>
      </c>
      <c r="D447" s="1" t="s">
        <v>22939</v>
      </c>
      <c r="E447" s="1" t="s">
        <v>3</v>
      </c>
      <c r="F447" s="1">
        <v>114572</v>
      </c>
      <c r="G447" s="2">
        <v>25</v>
      </c>
      <c r="H447" s="1">
        <f>SUMIF('deals_closed '!D:D,A447,'deals_closed '!C:C)</f>
        <v>921122</v>
      </c>
      <c r="I447" s="1">
        <f>VLOOKUP(E447,'2018 commission structure'!$A$21:$I$24,9,FALSE)</f>
        <v>750000</v>
      </c>
      <c r="J447" s="1">
        <f t="shared" si="60"/>
        <v>937500</v>
      </c>
      <c r="K447" s="1">
        <f t="shared" si="61"/>
        <v>1125000</v>
      </c>
      <c r="L447" s="1">
        <f t="shared" si="62"/>
        <v>1500000</v>
      </c>
      <c r="M447" s="16">
        <f t="shared" si="63"/>
        <v>1.2281626666666667</v>
      </c>
      <c r="N447" s="1" t="str">
        <f t="shared" si="64"/>
        <v>100-125%</v>
      </c>
      <c r="O447" s="1">
        <f>MIN($I447, $H447)*INDEX( '2018 commission structure'!$A$21:$I$24,
MATCH($E447,'2018 commission structure'!$A$21:$A$24,0),MATCH(O$1,'2018 commission structure'!$A$21:$I$21,0))</f>
        <v>112500</v>
      </c>
      <c r="P447" s="1">
        <f>IF($H447&gt;$I447, MIN($H447-$I447, J447-$I447)*
INDEX( '2018 commission structure'!$A$21:$I$24,
MATCH($E447,'2018 commission structure'!$A$21:$A$24, 0),
MATCH(P$1,'2018 commission structure'!$A$21:$I$21, 0)), 0)</f>
        <v>32513.18</v>
      </c>
      <c r="Q447" s="1">
        <f>IF($H447&gt;J447, MIN($H447-J447, K447-J447)*
INDEX( '2018 commission structure'!$A$21:$I$24,
MATCH($E447,'2018 commission structure'!$A$21:$A$24, 0),
MATCH(Q$1,'2018 commission structure'!$A$21:$I$21, 0)), 0)</f>
        <v>0</v>
      </c>
      <c r="R447" s="1">
        <f>IF($H447&gt;K447, MIN($H447-K447, L447-K447)*
INDEX( '2018 commission structure'!$A$21:$I$24,
MATCH($E447,'2018 commission structure'!$A$21:$A$24, 0),
MATCH(R$1,'2018 commission structure'!$A$21:$I$21, 0)), 0)</f>
        <v>0</v>
      </c>
      <c r="S447" s="1">
        <f>IF($H447&gt;L447, ($H447-L447)*
INDEX( '2018 commission structure'!$A$21:$I$24,
MATCH($E447,'2018 commission structure'!$A$21:$A$24, 0),
MATCH(S$1,'2018 commission structure'!$A$21:$I$21, 0)), 0)</f>
        <v>0</v>
      </c>
      <c r="T447" s="1">
        <f t="shared" si="65"/>
        <v>145013.18</v>
      </c>
      <c r="U447" s="1">
        <f t="shared" si="66"/>
        <v>259585.18</v>
      </c>
      <c r="V447" s="16">
        <f t="shared" si="67"/>
        <v>3.5484383199379872</v>
      </c>
      <c r="W447" s="1">
        <f>MIN(H447,I447)*INDEX('2018 commission structure'!$A$15:$J$18,MATCH(Calculations!$E151,'2018 commission structure'!$A$15:$A$18,0),MATCH(Calculations!W$1,'2018 commission structure'!$A$15:$J$15,0))</f>
        <v>112500</v>
      </c>
      <c r="X447" s="1">
        <f>IF($H447&gt;I447,MIN($H447-I447,J447-I447))*INDEX('2018 commission structure'!$A$15:$J$18,MATCH(Calculations!$E151,'2018 commission structure'!$A$15:$A$18,0),MATCH(Calculations!X$1,'2018 commission structure'!$A$15:$J$15,0))</f>
        <v>30801.96</v>
      </c>
      <c r="Y447" s="1">
        <f>IF($H447&gt;J447,MIN($H447-J447,K447-J447)*INDEX('2018 commission structure'!$A$15:$J$18,MATCH(Calculations!$E151,'2018 commission structure'!$A$15:$A$18,0),MATCH(Calculations!Y$1,'2018 commission structure'!$A$15:$J$15,0)),0)</f>
        <v>0</v>
      </c>
      <c r="Z447" s="1">
        <f>IF($H447&gt;K447,MIN($H447-K447,L447-K447)*INDEX('2018 commission structure'!$A$15:$J$18,MATCH(Calculations!$E151,'2018 commission structure'!$A$15:$A$18,0),MATCH(Calculations!Z$1,'2018 commission structure'!$A$15:$J$15,0)),0)</f>
        <v>0</v>
      </c>
      <c r="AA447" s="1">
        <f>IF($H447&gt;L447,($H447-L447)*INDEX('2018 commission structure'!$A$15:$J$18,MATCH(Calculations!$E151,'2018 commission structure'!$A$15:$A$18,0),MATCH(Calculations!AA$1,'2018 commission structure'!$A$15:$J$15,0)),0)</f>
        <v>0</v>
      </c>
      <c r="AB447" s="1">
        <f t="shared" si="68"/>
        <v>143301.96</v>
      </c>
      <c r="AC447" s="1">
        <f t="shared" si="69"/>
        <v>257873.96</v>
      </c>
    </row>
    <row r="448" spans="1:29" x14ac:dyDescent="0.3">
      <c r="A448" s="20">
        <v>5439294325</v>
      </c>
      <c r="B448" s="1" t="s">
        <v>662</v>
      </c>
      <c r="C448" s="1" t="s">
        <v>661</v>
      </c>
      <c r="D448" s="1" t="s">
        <v>22787</v>
      </c>
      <c r="E448" s="1" t="s">
        <v>3</v>
      </c>
      <c r="F448" s="1">
        <v>94605</v>
      </c>
      <c r="G448" s="2">
        <v>23</v>
      </c>
      <c r="H448" s="1">
        <f>SUMIF('deals_closed '!D:D,A448,'deals_closed '!C:C)</f>
        <v>732680</v>
      </c>
      <c r="I448" s="1">
        <f>VLOOKUP(E448,'2018 commission structure'!$A$21:$I$24,9,FALSE)</f>
        <v>750000</v>
      </c>
      <c r="J448" s="1">
        <f t="shared" si="60"/>
        <v>937500</v>
      </c>
      <c r="K448" s="1">
        <f t="shared" si="61"/>
        <v>1125000</v>
      </c>
      <c r="L448" s="1">
        <f t="shared" si="62"/>
        <v>1500000</v>
      </c>
      <c r="M448" s="16">
        <f t="shared" si="63"/>
        <v>0.9769066666666667</v>
      </c>
      <c r="N448" s="1" t="str">
        <f t="shared" si="64"/>
        <v>0-100%</v>
      </c>
      <c r="O448" s="1">
        <f>MIN($I448, $H448)*INDEX( '2018 commission structure'!$A$21:$I$24,
MATCH($E448,'2018 commission structure'!$A$21:$A$24,0),MATCH(O$1,'2018 commission structure'!$A$21:$I$21,0))</f>
        <v>109902</v>
      </c>
      <c r="P448" s="1">
        <f>IF($H448&gt;$I448, MIN($H448-$I448, J448-$I448)*
INDEX( '2018 commission structure'!$A$21:$I$24,
MATCH($E448,'2018 commission structure'!$A$21:$A$24, 0),
MATCH(P$1,'2018 commission structure'!$A$21:$I$21, 0)), 0)</f>
        <v>0</v>
      </c>
      <c r="Q448" s="1">
        <f>IF($H448&gt;J448, MIN($H448-J448, K448-J448)*
INDEX( '2018 commission structure'!$A$21:$I$24,
MATCH($E448,'2018 commission structure'!$A$21:$A$24, 0),
MATCH(Q$1,'2018 commission structure'!$A$21:$I$21, 0)), 0)</f>
        <v>0</v>
      </c>
      <c r="R448" s="1">
        <f>IF($H448&gt;K448, MIN($H448-K448, L448-K448)*
INDEX( '2018 commission structure'!$A$21:$I$24,
MATCH($E448,'2018 commission structure'!$A$21:$A$24, 0),
MATCH(R$1,'2018 commission structure'!$A$21:$I$21, 0)), 0)</f>
        <v>0</v>
      </c>
      <c r="S448" s="1">
        <f>IF($H448&gt;L448, ($H448-L448)*
INDEX( '2018 commission structure'!$A$21:$I$24,
MATCH($E448,'2018 commission structure'!$A$21:$A$24, 0),
MATCH(S$1,'2018 commission structure'!$A$21:$I$21, 0)), 0)</f>
        <v>0</v>
      </c>
      <c r="T448" s="1">
        <f t="shared" si="65"/>
        <v>109902</v>
      </c>
      <c r="U448" s="1">
        <f t="shared" si="66"/>
        <v>204507</v>
      </c>
      <c r="V448" s="16">
        <f t="shared" si="67"/>
        <v>3.5826646520656995</v>
      </c>
      <c r="W448" s="1">
        <f>MIN(H448,I448)*INDEX('2018 commission structure'!$A$15:$J$18,MATCH(Calculations!$E666,'2018 commission structure'!$A$15:$A$18,0),MATCH(Calculations!W$1,'2018 commission structure'!$A$15:$J$15,0))</f>
        <v>109902</v>
      </c>
      <c r="X448" s="1">
        <f>IF($H448&gt;I448,MIN($H448-I448,J448-I448))*INDEX('2018 commission structure'!$A$15:$J$18,MATCH(Calculations!$E666,'2018 commission structure'!$A$15:$A$18,0),MATCH(Calculations!X$1,'2018 commission structure'!$A$15:$J$15,0))</f>
        <v>0</v>
      </c>
      <c r="Y448" s="1">
        <f>IF($H448&gt;J448,MIN($H448-J448,K448-J448)*INDEX('2018 commission structure'!$A$15:$J$18,MATCH(Calculations!$E666,'2018 commission structure'!$A$15:$A$18,0),MATCH(Calculations!Y$1,'2018 commission structure'!$A$15:$J$15,0)),0)</f>
        <v>0</v>
      </c>
      <c r="Z448" s="1">
        <f>IF($H448&gt;K448,MIN($H448-K448,L448-K448)*INDEX('2018 commission structure'!$A$15:$J$18,MATCH(Calculations!$E666,'2018 commission structure'!$A$15:$A$18,0),MATCH(Calculations!Z$1,'2018 commission structure'!$A$15:$J$15,0)),0)</f>
        <v>0</v>
      </c>
      <c r="AA448" s="1">
        <f>IF($H448&gt;L448,($H448-L448)*INDEX('2018 commission structure'!$A$15:$J$18,MATCH(Calculations!$E666,'2018 commission structure'!$A$15:$A$18,0),MATCH(Calculations!AA$1,'2018 commission structure'!$A$15:$J$15,0)),0)</f>
        <v>0</v>
      </c>
      <c r="AB448" s="1">
        <f t="shared" si="68"/>
        <v>109902</v>
      </c>
      <c r="AC448" s="1">
        <f t="shared" si="69"/>
        <v>204507</v>
      </c>
    </row>
    <row r="449" spans="1:29" x14ac:dyDescent="0.3">
      <c r="A449" s="20">
        <v>4876404933</v>
      </c>
      <c r="B449" s="1" t="s">
        <v>520</v>
      </c>
      <c r="C449" s="1" t="s">
        <v>519</v>
      </c>
      <c r="D449" s="1" t="s">
        <v>22843</v>
      </c>
      <c r="E449" s="1" t="s">
        <v>0</v>
      </c>
      <c r="F449" s="1">
        <v>79018</v>
      </c>
      <c r="G449" s="2">
        <v>22</v>
      </c>
      <c r="H449" s="1">
        <f>SUMIF('deals_closed '!D:D,A449,'deals_closed '!C:C)</f>
        <v>737282</v>
      </c>
      <c r="I449" s="1">
        <f>VLOOKUP(E449,'2018 commission structure'!$A$21:$I$24,9,FALSE)</f>
        <v>600000</v>
      </c>
      <c r="J449" s="1">
        <f t="shared" si="60"/>
        <v>750000</v>
      </c>
      <c r="K449" s="1">
        <f t="shared" si="61"/>
        <v>900000</v>
      </c>
      <c r="L449" s="1">
        <f t="shared" si="62"/>
        <v>1200000</v>
      </c>
      <c r="M449" s="16">
        <f t="shared" si="63"/>
        <v>1.2288033333333332</v>
      </c>
      <c r="N449" s="1" t="str">
        <f t="shared" si="64"/>
        <v>100-125%</v>
      </c>
      <c r="O449" s="1">
        <f>MIN($I449, $H449)*INDEX( '2018 commission structure'!$A$21:$I$24,
MATCH($E449,'2018 commission structure'!$A$21:$A$24,0),MATCH(O$1,'2018 commission structure'!$A$21:$I$21,0))</f>
        <v>78000</v>
      </c>
      <c r="P449" s="1">
        <f>IF($H449&gt;$I449, MIN($H449-$I449, J449-$I449)*
INDEX( '2018 commission structure'!$A$21:$I$24,
MATCH($E449,'2018 commission structure'!$A$21:$A$24, 0),
MATCH(P$1,'2018 commission structure'!$A$21:$I$21, 0)), 0)</f>
        <v>23337.940000000002</v>
      </c>
      <c r="Q449" s="1">
        <f>IF($H449&gt;J449, MIN($H449-J449, K449-J449)*
INDEX( '2018 commission structure'!$A$21:$I$24,
MATCH($E449,'2018 commission structure'!$A$21:$A$24, 0),
MATCH(Q$1,'2018 commission structure'!$A$21:$I$21, 0)), 0)</f>
        <v>0</v>
      </c>
      <c r="R449" s="1">
        <f>IF($H449&gt;K449, MIN($H449-K449, L449-K449)*
INDEX( '2018 commission structure'!$A$21:$I$24,
MATCH($E449,'2018 commission structure'!$A$21:$A$24, 0),
MATCH(R$1,'2018 commission structure'!$A$21:$I$21, 0)), 0)</f>
        <v>0</v>
      </c>
      <c r="S449" s="1">
        <f>IF($H449&gt;L449, ($H449-L449)*
INDEX( '2018 commission structure'!$A$21:$I$24,
MATCH($E449,'2018 commission structure'!$A$21:$A$24, 0),
MATCH(S$1,'2018 commission structure'!$A$21:$I$21, 0)), 0)</f>
        <v>0</v>
      </c>
      <c r="T449" s="1">
        <f t="shared" si="65"/>
        <v>101337.94</v>
      </c>
      <c r="U449" s="1">
        <f t="shared" si="66"/>
        <v>180355.94</v>
      </c>
      <c r="V449" s="16">
        <f t="shared" si="67"/>
        <v>4.0879274616627539</v>
      </c>
      <c r="W449" s="1">
        <f>MIN(H449,I449)*INDEX('2018 commission structure'!$A$15:$J$18,MATCH(Calculations!$E738,'2018 commission structure'!$A$15:$A$18,0),MATCH(Calculations!W$1,'2018 commission structure'!$A$15:$J$15,0))</f>
        <v>72000</v>
      </c>
      <c r="X449" s="1">
        <f>IF($H449&gt;I449,MIN($H449-I449,J449-I449))*INDEX('2018 commission structure'!$A$15:$J$18,MATCH(Calculations!$E738,'2018 commission structure'!$A$15:$A$18,0),MATCH(Calculations!X$1,'2018 commission structure'!$A$15:$J$15,0))</f>
        <v>23337.940000000002</v>
      </c>
      <c r="Y449" s="1">
        <f>IF($H449&gt;J449,MIN($H449-J449,K449-J449)*INDEX('2018 commission structure'!$A$15:$J$18,MATCH(Calculations!$E738,'2018 commission structure'!$A$15:$A$18,0),MATCH(Calculations!Y$1,'2018 commission structure'!$A$15:$J$15,0)),0)</f>
        <v>0</v>
      </c>
      <c r="Z449" s="1">
        <f>IF($H449&gt;K449,MIN($H449-K449,L449-K449)*INDEX('2018 commission structure'!$A$15:$J$18,MATCH(Calculations!$E738,'2018 commission structure'!$A$15:$A$18,0),MATCH(Calculations!Z$1,'2018 commission structure'!$A$15:$J$15,0)),0)</f>
        <v>0</v>
      </c>
      <c r="AA449" s="1">
        <f>IF($H449&gt;L449,($H449-L449)*INDEX('2018 commission structure'!$A$15:$J$18,MATCH(Calculations!$E738,'2018 commission structure'!$A$15:$A$18,0),MATCH(Calculations!AA$1,'2018 commission structure'!$A$15:$J$15,0)),0)</f>
        <v>0</v>
      </c>
      <c r="AB449" s="1">
        <f t="shared" si="68"/>
        <v>95337.94</v>
      </c>
      <c r="AC449" s="1">
        <f t="shared" si="69"/>
        <v>174355.94</v>
      </c>
    </row>
    <row r="450" spans="1:29" x14ac:dyDescent="0.3">
      <c r="A450" s="20">
        <v>5603002824</v>
      </c>
      <c r="B450" s="1" t="s">
        <v>282</v>
      </c>
      <c r="C450" s="1" t="s">
        <v>281</v>
      </c>
      <c r="D450" s="1" t="s">
        <v>22775</v>
      </c>
      <c r="E450" s="1" t="s">
        <v>0</v>
      </c>
      <c r="F450" s="1">
        <v>71120</v>
      </c>
      <c r="G450" s="2">
        <v>19</v>
      </c>
      <c r="H450" s="1">
        <f>SUMIF('deals_closed '!D:D,A450,'deals_closed '!C:C)</f>
        <v>737953</v>
      </c>
      <c r="I450" s="1">
        <f>VLOOKUP(E450,'2018 commission structure'!$A$21:$I$24,9,FALSE)</f>
        <v>600000</v>
      </c>
      <c r="J450" s="1">
        <f t="shared" ref="J450:J513" si="70">I450*1.25</f>
        <v>750000</v>
      </c>
      <c r="K450" s="1">
        <f t="shared" ref="K450:K513" si="71">$I450*1.5</f>
        <v>900000</v>
      </c>
      <c r="L450" s="1">
        <f t="shared" ref="L450:L513" si="72">$I450*2</f>
        <v>1200000</v>
      </c>
      <c r="M450" s="16">
        <f t="shared" ref="M450:M513" si="73">$H450/$I450</f>
        <v>1.2299216666666666</v>
      </c>
      <c r="N450" s="1" t="str">
        <f t="shared" ref="N450:N513" si="74">IF(M450&lt;=1,"0-100%",
IF(M450&lt;=1.25,"100-125%",
IF(M450&lt;=1.5,"125-150%",
IF(M450&lt;=2,"150-200%","&gt;200%"))))</f>
        <v>100-125%</v>
      </c>
      <c r="O450" s="1">
        <f>MIN($I450, $H450)*INDEX( '2018 commission structure'!$A$21:$I$24,
MATCH($E450,'2018 commission structure'!$A$21:$A$24,0),MATCH(O$1,'2018 commission structure'!$A$21:$I$21,0))</f>
        <v>78000</v>
      </c>
      <c r="P450" s="1">
        <f>IF($H450&gt;$I450, MIN($H450-$I450, J450-$I450)*
INDEX( '2018 commission structure'!$A$21:$I$24,
MATCH($E450,'2018 commission structure'!$A$21:$A$24, 0),
MATCH(P$1,'2018 commission structure'!$A$21:$I$21, 0)), 0)</f>
        <v>23452.010000000002</v>
      </c>
      <c r="Q450" s="1">
        <f>IF($H450&gt;J450, MIN($H450-J450, K450-J450)*
INDEX( '2018 commission structure'!$A$21:$I$24,
MATCH($E450,'2018 commission structure'!$A$21:$A$24, 0),
MATCH(Q$1,'2018 commission structure'!$A$21:$I$21, 0)), 0)</f>
        <v>0</v>
      </c>
      <c r="R450" s="1">
        <f>IF($H450&gt;K450, MIN($H450-K450, L450-K450)*
INDEX( '2018 commission structure'!$A$21:$I$24,
MATCH($E450,'2018 commission structure'!$A$21:$A$24, 0),
MATCH(R$1,'2018 commission structure'!$A$21:$I$21, 0)), 0)</f>
        <v>0</v>
      </c>
      <c r="S450" s="1">
        <f>IF($H450&gt;L450, ($H450-L450)*
INDEX( '2018 commission structure'!$A$21:$I$24,
MATCH($E450,'2018 commission structure'!$A$21:$A$24, 0),
MATCH(S$1,'2018 commission structure'!$A$21:$I$21, 0)), 0)</f>
        <v>0</v>
      </c>
      <c r="T450" s="1">
        <f t="shared" ref="T450:T513" si="75">SUM(O450:S450)</f>
        <v>101452.01000000001</v>
      </c>
      <c r="U450" s="1">
        <f t="shared" ref="U450:U513" si="76">SUM(F450+T450)</f>
        <v>172572.01</v>
      </c>
      <c r="V450" s="16">
        <f t="shared" ref="V450:V513" si="77">H450/U450</f>
        <v>4.2762033078249475</v>
      </c>
      <c r="W450" s="1">
        <f>MIN(H450,I450)*INDEX('2018 commission structure'!$A$15:$J$18,MATCH(Calculations!$E860,'2018 commission structure'!$A$15:$A$18,0),MATCH(Calculations!W$1,'2018 commission structure'!$A$15:$J$15,0))</f>
        <v>90000</v>
      </c>
      <c r="X450" s="1">
        <f>IF($H450&gt;I450,MIN($H450-I450,J450-I450))*INDEX('2018 commission structure'!$A$15:$J$18,MATCH(Calculations!$E860,'2018 commission structure'!$A$15:$A$18,0),MATCH(Calculations!X$1,'2018 commission structure'!$A$15:$J$15,0))</f>
        <v>24831.54</v>
      </c>
      <c r="Y450" s="1">
        <f>IF($H450&gt;J450,MIN($H450-J450,K450-J450)*INDEX('2018 commission structure'!$A$15:$J$18,MATCH(Calculations!$E860,'2018 commission structure'!$A$15:$A$18,0),MATCH(Calculations!Y$1,'2018 commission structure'!$A$15:$J$15,0)),0)</f>
        <v>0</v>
      </c>
      <c r="Z450" s="1">
        <f>IF($H450&gt;K450,MIN($H450-K450,L450-K450)*INDEX('2018 commission structure'!$A$15:$J$18,MATCH(Calculations!$E860,'2018 commission structure'!$A$15:$A$18,0),MATCH(Calculations!Z$1,'2018 commission structure'!$A$15:$J$15,0)),0)</f>
        <v>0</v>
      </c>
      <c r="AA450" s="1">
        <f>IF($H450&gt;L450,($H450-L450)*INDEX('2018 commission structure'!$A$15:$J$18,MATCH(Calculations!$E860,'2018 commission structure'!$A$15:$A$18,0),MATCH(Calculations!AA$1,'2018 commission structure'!$A$15:$J$15,0)),0)</f>
        <v>0</v>
      </c>
      <c r="AB450" s="1">
        <f t="shared" ref="AB450:AB513" si="78">SUM(W450:AA450)</f>
        <v>114831.54000000001</v>
      </c>
      <c r="AC450" s="1">
        <f t="shared" ref="AC450:AC513" si="79">AB450+F450</f>
        <v>185951.54</v>
      </c>
    </row>
    <row r="451" spans="1:29" x14ac:dyDescent="0.3">
      <c r="A451" s="20">
        <v>6364724701</v>
      </c>
      <c r="B451" s="1" t="s">
        <v>1470</v>
      </c>
      <c r="C451" s="1" t="s">
        <v>1469</v>
      </c>
      <c r="D451" s="1" t="s">
        <v>23305</v>
      </c>
      <c r="E451" s="1" t="s">
        <v>12</v>
      </c>
      <c r="F451" s="1">
        <v>30640</v>
      </c>
      <c r="G451" s="2">
        <v>18</v>
      </c>
      <c r="H451" s="1">
        <f>SUMIF('deals_closed '!D:D,A451,'deals_closed '!C:C)</f>
        <v>615212</v>
      </c>
      <c r="I451" s="1">
        <f>VLOOKUP(E451,'2018 commission structure'!$A$21:$I$24,9,FALSE)</f>
        <v>500000</v>
      </c>
      <c r="J451" s="1">
        <f t="shared" si="70"/>
        <v>625000</v>
      </c>
      <c r="K451" s="1">
        <f t="shared" si="71"/>
        <v>750000</v>
      </c>
      <c r="L451" s="1">
        <f t="shared" si="72"/>
        <v>1000000</v>
      </c>
      <c r="M451" s="16">
        <f t="shared" si="73"/>
        <v>1.230424</v>
      </c>
      <c r="N451" s="1" t="str">
        <f t="shared" si="74"/>
        <v>100-125%</v>
      </c>
      <c r="O451" s="1">
        <f>MIN($I451, $H451)*INDEX( '2018 commission structure'!$A$21:$I$24,
MATCH($E451,'2018 commission structure'!$A$21:$A$24,0),MATCH(O$1,'2018 commission structure'!$A$21:$I$21,0))</f>
        <v>50000</v>
      </c>
      <c r="P451" s="1">
        <f>IF($H451&gt;$I451, MIN($H451-$I451, J451-$I451)*
INDEX( '2018 commission structure'!$A$21:$I$24,
MATCH($E451,'2018 commission structure'!$A$21:$A$24, 0),
MATCH(P$1,'2018 commission structure'!$A$21:$I$21, 0)), 0)</f>
        <v>17281.8</v>
      </c>
      <c r="Q451" s="1">
        <f>IF($H451&gt;J451, MIN($H451-J451, K451-J451)*
INDEX( '2018 commission structure'!$A$21:$I$24,
MATCH($E451,'2018 commission structure'!$A$21:$A$24, 0),
MATCH(Q$1,'2018 commission structure'!$A$21:$I$21, 0)), 0)</f>
        <v>0</v>
      </c>
      <c r="R451" s="1">
        <f>IF($H451&gt;K451, MIN($H451-K451, L451-K451)*
INDEX( '2018 commission structure'!$A$21:$I$24,
MATCH($E451,'2018 commission structure'!$A$21:$A$24, 0),
MATCH(R$1,'2018 commission structure'!$A$21:$I$21, 0)), 0)</f>
        <v>0</v>
      </c>
      <c r="S451" s="1">
        <f>IF($H451&gt;L451, ($H451-L451)*
INDEX( '2018 commission structure'!$A$21:$I$24,
MATCH($E451,'2018 commission structure'!$A$21:$A$24, 0),
MATCH(S$1,'2018 commission structure'!$A$21:$I$21, 0)), 0)</f>
        <v>0</v>
      </c>
      <c r="T451" s="1">
        <f t="shared" si="75"/>
        <v>67281.8</v>
      </c>
      <c r="U451" s="1">
        <f t="shared" si="76"/>
        <v>97921.8</v>
      </c>
      <c r="V451" s="16">
        <f t="shared" si="77"/>
        <v>6.282686797015578</v>
      </c>
      <c r="W451" s="1">
        <f>MIN(H451,I451)*INDEX('2018 commission structure'!$A$15:$J$18,MATCH(Calculations!$E244,'2018 commission structure'!$A$15:$A$18,0),MATCH(Calculations!W$1,'2018 commission structure'!$A$15:$J$15,0))</f>
        <v>75000</v>
      </c>
      <c r="X451" s="1">
        <f>IF($H451&gt;I451,MIN($H451-I451,J451-I451))*INDEX('2018 commission structure'!$A$15:$J$18,MATCH(Calculations!$E244,'2018 commission structure'!$A$15:$A$18,0),MATCH(Calculations!X$1,'2018 commission structure'!$A$15:$J$15,0))</f>
        <v>25346.639999999999</v>
      </c>
      <c r="Y451" s="1">
        <f>IF($H451&gt;J451,MIN($H451-J451,K451-J451)*INDEX('2018 commission structure'!$A$15:$J$18,MATCH(Calculations!$E244,'2018 commission structure'!$A$15:$A$18,0),MATCH(Calculations!Y$1,'2018 commission structure'!$A$15:$J$15,0)),0)</f>
        <v>0</v>
      </c>
      <c r="Z451" s="1">
        <f>IF($H451&gt;K451,MIN($H451-K451,L451-K451)*INDEX('2018 commission structure'!$A$15:$J$18,MATCH(Calculations!$E244,'2018 commission structure'!$A$15:$A$18,0),MATCH(Calculations!Z$1,'2018 commission structure'!$A$15:$J$15,0)),0)</f>
        <v>0</v>
      </c>
      <c r="AA451" s="1">
        <f>IF($H451&gt;L451,($H451-L451)*INDEX('2018 commission structure'!$A$15:$J$18,MATCH(Calculations!$E244,'2018 commission structure'!$A$15:$A$18,0),MATCH(Calculations!AA$1,'2018 commission structure'!$A$15:$J$15,0)),0)</f>
        <v>0</v>
      </c>
      <c r="AB451" s="1">
        <f t="shared" si="78"/>
        <v>100346.64</v>
      </c>
      <c r="AC451" s="1">
        <f t="shared" si="79"/>
        <v>130986.64</v>
      </c>
    </row>
    <row r="452" spans="1:29" x14ac:dyDescent="0.3">
      <c r="A452" s="20">
        <v>2138131904</v>
      </c>
      <c r="B452" s="1" t="s">
        <v>741</v>
      </c>
      <c r="C452" s="1" t="s">
        <v>740</v>
      </c>
      <c r="D452" s="1" t="s">
        <v>23125</v>
      </c>
      <c r="E452" s="1" t="s">
        <v>0</v>
      </c>
      <c r="F452" s="1">
        <v>56095</v>
      </c>
      <c r="G452" s="2">
        <v>25</v>
      </c>
      <c r="H452" s="1">
        <f>SUMIF('deals_closed '!D:D,A452,'deals_closed '!C:C)</f>
        <v>739115</v>
      </c>
      <c r="I452" s="1">
        <f>VLOOKUP(E452,'2018 commission structure'!$A$21:$I$24,9,FALSE)</f>
        <v>600000</v>
      </c>
      <c r="J452" s="1">
        <f t="shared" si="70"/>
        <v>750000</v>
      </c>
      <c r="K452" s="1">
        <f t="shared" si="71"/>
        <v>900000</v>
      </c>
      <c r="L452" s="1">
        <f t="shared" si="72"/>
        <v>1200000</v>
      </c>
      <c r="M452" s="16">
        <f t="shared" si="73"/>
        <v>1.2318583333333333</v>
      </c>
      <c r="N452" s="1" t="str">
        <f t="shared" si="74"/>
        <v>100-125%</v>
      </c>
      <c r="O452" s="1">
        <f>MIN($I452, $H452)*INDEX( '2018 commission structure'!$A$21:$I$24,
MATCH($E452,'2018 commission structure'!$A$21:$A$24,0),MATCH(O$1,'2018 commission structure'!$A$21:$I$21,0))</f>
        <v>78000</v>
      </c>
      <c r="P452" s="1">
        <f>IF($H452&gt;$I452, MIN($H452-$I452, J452-$I452)*
INDEX( '2018 commission structure'!$A$21:$I$24,
MATCH($E452,'2018 commission structure'!$A$21:$A$24, 0),
MATCH(P$1,'2018 commission structure'!$A$21:$I$21, 0)), 0)</f>
        <v>23649.550000000003</v>
      </c>
      <c r="Q452" s="1">
        <f>IF($H452&gt;J452, MIN($H452-J452, K452-J452)*
INDEX( '2018 commission structure'!$A$21:$I$24,
MATCH($E452,'2018 commission structure'!$A$21:$A$24, 0),
MATCH(Q$1,'2018 commission structure'!$A$21:$I$21, 0)), 0)</f>
        <v>0</v>
      </c>
      <c r="R452" s="1">
        <f>IF($H452&gt;K452, MIN($H452-K452, L452-K452)*
INDEX( '2018 commission structure'!$A$21:$I$24,
MATCH($E452,'2018 commission structure'!$A$21:$A$24, 0),
MATCH(R$1,'2018 commission structure'!$A$21:$I$21, 0)), 0)</f>
        <v>0</v>
      </c>
      <c r="S452" s="1">
        <f>IF($H452&gt;L452, ($H452-L452)*
INDEX( '2018 commission structure'!$A$21:$I$24,
MATCH($E452,'2018 commission structure'!$A$21:$A$24, 0),
MATCH(S$1,'2018 commission structure'!$A$21:$I$21, 0)), 0)</f>
        <v>0</v>
      </c>
      <c r="T452" s="1">
        <f t="shared" si="75"/>
        <v>101649.55</v>
      </c>
      <c r="U452" s="1">
        <f t="shared" si="76"/>
        <v>157744.54999999999</v>
      </c>
      <c r="V452" s="16">
        <f t="shared" si="77"/>
        <v>4.6855184537278785</v>
      </c>
      <c r="W452" s="1">
        <f>MIN(H452,I452)*INDEX('2018 commission structure'!$A$15:$J$18,MATCH(Calculations!$E624,'2018 commission structure'!$A$15:$A$18,0),MATCH(Calculations!W$1,'2018 commission structure'!$A$15:$J$15,0))</f>
        <v>72000</v>
      </c>
      <c r="X452" s="1">
        <f>IF($H452&gt;I452,MIN($H452-I452,J452-I452))*INDEX('2018 commission structure'!$A$15:$J$18,MATCH(Calculations!$E624,'2018 commission structure'!$A$15:$A$18,0),MATCH(Calculations!X$1,'2018 commission structure'!$A$15:$J$15,0))</f>
        <v>23649.550000000003</v>
      </c>
      <c r="Y452" s="1">
        <f>IF($H452&gt;J452,MIN($H452-J452,K452-J452)*INDEX('2018 commission structure'!$A$15:$J$18,MATCH(Calculations!$E624,'2018 commission structure'!$A$15:$A$18,0),MATCH(Calculations!Y$1,'2018 commission structure'!$A$15:$J$15,0)),0)</f>
        <v>0</v>
      </c>
      <c r="Z452" s="1">
        <f>IF($H452&gt;K452,MIN($H452-K452,L452-K452)*INDEX('2018 commission structure'!$A$15:$J$18,MATCH(Calculations!$E624,'2018 commission structure'!$A$15:$A$18,0),MATCH(Calculations!Z$1,'2018 commission structure'!$A$15:$J$15,0)),0)</f>
        <v>0</v>
      </c>
      <c r="AA452" s="1">
        <f>IF($H452&gt;L452,($H452-L452)*INDEX('2018 commission structure'!$A$15:$J$18,MATCH(Calculations!$E624,'2018 commission structure'!$A$15:$A$18,0),MATCH(Calculations!AA$1,'2018 commission structure'!$A$15:$J$15,0)),0)</f>
        <v>0</v>
      </c>
      <c r="AB452" s="1">
        <f t="shared" si="78"/>
        <v>95649.55</v>
      </c>
      <c r="AC452" s="1">
        <f t="shared" si="79"/>
        <v>151744.54999999999</v>
      </c>
    </row>
    <row r="453" spans="1:29" x14ac:dyDescent="0.3">
      <c r="A453" s="20">
        <v>1469328364</v>
      </c>
      <c r="B453" s="1" t="s">
        <v>1599</v>
      </c>
      <c r="C453" s="1" t="s">
        <v>1598</v>
      </c>
      <c r="D453" s="1" t="s">
        <v>23189</v>
      </c>
      <c r="E453" s="1" t="s">
        <v>3</v>
      </c>
      <c r="F453" s="1">
        <v>82805</v>
      </c>
      <c r="G453" s="2">
        <v>23</v>
      </c>
      <c r="H453" s="1">
        <f>SUMIF('deals_closed '!D:D,A453,'deals_closed '!C:C)</f>
        <v>924403</v>
      </c>
      <c r="I453" s="1">
        <f>VLOOKUP(E453,'2018 commission structure'!$A$21:$I$24,9,FALSE)</f>
        <v>750000</v>
      </c>
      <c r="J453" s="1">
        <f t="shared" si="70"/>
        <v>937500</v>
      </c>
      <c r="K453" s="1">
        <f t="shared" si="71"/>
        <v>1125000</v>
      </c>
      <c r="L453" s="1">
        <f t="shared" si="72"/>
        <v>1500000</v>
      </c>
      <c r="M453" s="16">
        <f t="shared" si="73"/>
        <v>1.2325373333333334</v>
      </c>
      <c r="N453" s="1" t="str">
        <f t="shared" si="74"/>
        <v>100-125%</v>
      </c>
      <c r="O453" s="1">
        <f>MIN($I453, $H453)*INDEX( '2018 commission structure'!$A$21:$I$24,
MATCH($E453,'2018 commission structure'!$A$21:$A$24,0),MATCH(O$1,'2018 commission structure'!$A$21:$I$21,0))</f>
        <v>112500</v>
      </c>
      <c r="P453" s="1">
        <f>IF($H453&gt;$I453, MIN($H453-$I453, J453-$I453)*
INDEX( '2018 commission structure'!$A$21:$I$24,
MATCH($E453,'2018 commission structure'!$A$21:$A$24, 0),
MATCH(P$1,'2018 commission structure'!$A$21:$I$21, 0)), 0)</f>
        <v>33136.57</v>
      </c>
      <c r="Q453" s="1">
        <f>IF($H453&gt;J453, MIN($H453-J453, K453-J453)*
INDEX( '2018 commission structure'!$A$21:$I$24,
MATCH($E453,'2018 commission structure'!$A$21:$A$24, 0),
MATCH(Q$1,'2018 commission structure'!$A$21:$I$21, 0)), 0)</f>
        <v>0</v>
      </c>
      <c r="R453" s="1">
        <f>IF($H453&gt;K453, MIN($H453-K453, L453-K453)*
INDEX( '2018 commission structure'!$A$21:$I$24,
MATCH($E453,'2018 commission structure'!$A$21:$A$24, 0),
MATCH(R$1,'2018 commission structure'!$A$21:$I$21, 0)), 0)</f>
        <v>0</v>
      </c>
      <c r="S453" s="1">
        <f>IF($H453&gt;L453, ($H453-L453)*
INDEX( '2018 commission structure'!$A$21:$I$24,
MATCH($E453,'2018 commission structure'!$A$21:$A$24, 0),
MATCH(S$1,'2018 commission structure'!$A$21:$I$21, 0)), 0)</f>
        <v>0</v>
      </c>
      <c r="T453" s="1">
        <f t="shared" si="75"/>
        <v>145636.57</v>
      </c>
      <c r="U453" s="1">
        <f t="shared" si="76"/>
        <v>228441.57</v>
      </c>
      <c r="V453" s="16">
        <f t="shared" si="77"/>
        <v>4.0465621033859991</v>
      </c>
      <c r="W453" s="1">
        <f>MIN(H453,I453)*INDEX('2018 commission structure'!$A$15:$J$18,MATCH(Calculations!$E175,'2018 commission structure'!$A$15:$A$18,0),MATCH(Calculations!W$1,'2018 commission structure'!$A$15:$J$15,0))</f>
        <v>112500</v>
      </c>
      <c r="X453" s="1">
        <f>IF($H453&gt;I453,MIN($H453-I453,J453-I453))*INDEX('2018 commission structure'!$A$15:$J$18,MATCH(Calculations!$E175,'2018 commission structure'!$A$15:$A$18,0),MATCH(Calculations!X$1,'2018 commission structure'!$A$15:$J$15,0))</f>
        <v>38368.660000000003</v>
      </c>
      <c r="Y453" s="1">
        <f>IF($H453&gt;J453,MIN($H453-J453,K453-J453)*INDEX('2018 commission structure'!$A$15:$J$18,MATCH(Calculations!$E175,'2018 commission structure'!$A$15:$A$18,0),MATCH(Calculations!Y$1,'2018 commission structure'!$A$15:$J$15,0)),0)</f>
        <v>0</v>
      </c>
      <c r="Z453" s="1">
        <f>IF($H453&gt;K453,MIN($H453-K453,L453-K453)*INDEX('2018 commission structure'!$A$15:$J$18,MATCH(Calculations!$E175,'2018 commission structure'!$A$15:$A$18,0),MATCH(Calculations!Z$1,'2018 commission structure'!$A$15:$J$15,0)),0)</f>
        <v>0</v>
      </c>
      <c r="AA453" s="1">
        <f>IF($H453&gt;L453,($H453-L453)*INDEX('2018 commission structure'!$A$15:$J$18,MATCH(Calculations!$E175,'2018 commission structure'!$A$15:$A$18,0),MATCH(Calculations!AA$1,'2018 commission structure'!$A$15:$J$15,0)),0)</f>
        <v>0</v>
      </c>
      <c r="AB453" s="1">
        <f t="shared" si="78"/>
        <v>150868.66</v>
      </c>
      <c r="AC453" s="1">
        <f t="shared" si="79"/>
        <v>233673.66</v>
      </c>
    </row>
    <row r="454" spans="1:29" x14ac:dyDescent="0.3">
      <c r="A454" s="20">
        <v>8054305400</v>
      </c>
      <c r="B454" s="1" t="s">
        <v>916</v>
      </c>
      <c r="C454" s="1" t="s">
        <v>915</v>
      </c>
      <c r="D454" s="1" t="s">
        <v>22530</v>
      </c>
      <c r="E454" s="1" t="s">
        <v>3</v>
      </c>
      <c r="F454" s="1">
        <v>101542</v>
      </c>
      <c r="G454" s="2">
        <v>19</v>
      </c>
      <c r="H454" s="1">
        <f>SUMIF('deals_closed '!D:D,A454,'deals_closed '!C:C)</f>
        <v>676232</v>
      </c>
      <c r="I454" s="1">
        <f>VLOOKUP(E454,'2018 commission structure'!$A$21:$I$24,9,FALSE)</f>
        <v>750000</v>
      </c>
      <c r="J454" s="1">
        <f t="shared" si="70"/>
        <v>937500</v>
      </c>
      <c r="K454" s="1">
        <f t="shared" si="71"/>
        <v>1125000</v>
      </c>
      <c r="L454" s="1">
        <f t="shared" si="72"/>
        <v>1500000</v>
      </c>
      <c r="M454" s="16">
        <f t="shared" si="73"/>
        <v>0.9016426666666667</v>
      </c>
      <c r="N454" s="1" t="str">
        <f t="shared" si="74"/>
        <v>0-100%</v>
      </c>
      <c r="O454" s="1">
        <f>MIN($I454, $H454)*INDEX( '2018 commission structure'!$A$21:$I$24,
MATCH($E454,'2018 commission structure'!$A$21:$A$24,0),MATCH(O$1,'2018 commission structure'!$A$21:$I$21,0))</f>
        <v>101434.8</v>
      </c>
      <c r="P454" s="1">
        <f>IF($H454&gt;$I454, MIN($H454-$I454, J454-$I454)*
INDEX( '2018 commission structure'!$A$21:$I$24,
MATCH($E454,'2018 commission structure'!$A$21:$A$24, 0),
MATCH(P$1,'2018 commission structure'!$A$21:$I$21, 0)), 0)</f>
        <v>0</v>
      </c>
      <c r="Q454" s="1">
        <f>IF($H454&gt;J454, MIN($H454-J454, K454-J454)*
INDEX( '2018 commission structure'!$A$21:$I$24,
MATCH($E454,'2018 commission structure'!$A$21:$A$24, 0),
MATCH(Q$1,'2018 commission structure'!$A$21:$I$21, 0)), 0)</f>
        <v>0</v>
      </c>
      <c r="R454" s="1">
        <f>IF($H454&gt;K454, MIN($H454-K454, L454-K454)*
INDEX( '2018 commission structure'!$A$21:$I$24,
MATCH($E454,'2018 commission structure'!$A$21:$A$24, 0),
MATCH(R$1,'2018 commission structure'!$A$21:$I$21, 0)), 0)</f>
        <v>0</v>
      </c>
      <c r="S454" s="1">
        <f>IF($H454&gt;L454, ($H454-L454)*
INDEX( '2018 commission structure'!$A$21:$I$24,
MATCH($E454,'2018 commission structure'!$A$21:$A$24, 0),
MATCH(S$1,'2018 commission structure'!$A$21:$I$21, 0)), 0)</f>
        <v>0</v>
      </c>
      <c r="T454" s="1">
        <f t="shared" si="75"/>
        <v>101434.8</v>
      </c>
      <c r="U454" s="1">
        <f t="shared" si="76"/>
        <v>202976.8</v>
      </c>
      <c r="V454" s="16">
        <f t="shared" si="77"/>
        <v>3.3315728694116769</v>
      </c>
      <c r="W454" s="1">
        <f>MIN(H454,I454)*INDEX('2018 commission structure'!$A$15:$J$18,MATCH(Calculations!$E534,'2018 commission structure'!$A$15:$A$18,0),MATCH(Calculations!W$1,'2018 commission structure'!$A$15:$J$15,0))</f>
        <v>101434.8</v>
      </c>
      <c r="X454" s="1">
        <f>IF($H454&gt;I454,MIN($H454-I454,J454-I454))*INDEX('2018 commission structure'!$A$15:$J$18,MATCH(Calculations!$E534,'2018 commission structure'!$A$15:$A$18,0),MATCH(Calculations!X$1,'2018 commission structure'!$A$15:$J$15,0))</f>
        <v>0</v>
      </c>
      <c r="Y454" s="1">
        <f>IF($H454&gt;J454,MIN($H454-J454,K454-J454)*INDEX('2018 commission structure'!$A$15:$J$18,MATCH(Calculations!$E534,'2018 commission structure'!$A$15:$A$18,0),MATCH(Calculations!Y$1,'2018 commission structure'!$A$15:$J$15,0)),0)</f>
        <v>0</v>
      </c>
      <c r="Z454" s="1">
        <f>IF($H454&gt;K454,MIN($H454-K454,L454-K454)*INDEX('2018 commission structure'!$A$15:$J$18,MATCH(Calculations!$E534,'2018 commission structure'!$A$15:$A$18,0),MATCH(Calculations!Z$1,'2018 commission structure'!$A$15:$J$15,0)),0)</f>
        <v>0</v>
      </c>
      <c r="AA454" s="1">
        <f>IF($H454&gt;L454,($H454-L454)*INDEX('2018 commission structure'!$A$15:$J$18,MATCH(Calculations!$E534,'2018 commission structure'!$A$15:$A$18,0),MATCH(Calculations!AA$1,'2018 commission structure'!$A$15:$J$15,0)),0)</f>
        <v>0</v>
      </c>
      <c r="AB454" s="1">
        <f t="shared" si="78"/>
        <v>101434.8</v>
      </c>
      <c r="AC454" s="1">
        <f t="shared" si="79"/>
        <v>202976.8</v>
      </c>
    </row>
    <row r="455" spans="1:29" x14ac:dyDescent="0.3">
      <c r="A455" s="20">
        <v>2599557828</v>
      </c>
      <c r="B455" s="1" t="s">
        <v>348</v>
      </c>
      <c r="C455" s="1" t="s">
        <v>347</v>
      </c>
      <c r="D455" s="1" t="s">
        <v>23069</v>
      </c>
      <c r="E455" s="1" t="s">
        <v>0</v>
      </c>
      <c r="F455" s="1">
        <v>51532</v>
      </c>
      <c r="G455" s="2">
        <v>20</v>
      </c>
      <c r="H455" s="1">
        <f>SUMIF('deals_closed '!D:D,A455,'deals_closed '!C:C)</f>
        <v>740914</v>
      </c>
      <c r="I455" s="1">
        <f>VLOOKUP(E455,'2018 commission structure'!$A$21:$I$24,9,FALSE)</f>
        <v>600000</v>
      </c>
      <c r="J455" s="1">
        <f t="shared" si="70"/>
        <v>750000</v>
      </c>
      <c r="K455" s="1">
        <f t="shared" si="71"/>
        <v>900000</v>
      </c>
      <c r="L455" s="1">
        <f t="shared" si="72"/>
        <v>1200000</v>
      </c>
      <c r="M455" s="16">
        <f t="shared" si="73"/>
        <v>1.2348566666666667</v>
      </c>
      <c r="N455" s="1" t="str">
        <f t="shared" si="74"/>
        <v>100-125%</v>
      </c>
      <c r="O455" s="1">
        <f>MIN($I455, $H455)*INDEX( '2018 commission structure'!$A$21:$I$24,
MATCH($E455,'2018 commission structure'!$A$21:$A$24,0),MATCH(O$1,'2018 commission structure'!$A$21:$I$21,0))</f>
        <v>78000</v>
      </c>
      <c r="P455" s="1">
        <f>IF($H455&gt;$I455, MIN($H455-$I455, J455-$I455)*
INDEX( '2018 commission structure'!$A$21:$I$24,
MATCH($E455,'2018 commission structure'!$A$21:$A$24, 0),
MATCH(P$1,'2018 commission structure'!$A$21:$I$21, 0)), 0)</f>
        <v>23955.38</v>
      </c>
      <c r="Q455" s="1">
        <f>IF($H455&gt;J455, MIN($H455-J455, K455-J455)*
INDEX( '2018 commission structure'!$A$21:$I$24,
MATCH($E455,'2018 commission structure'!$A$21:$A$24, 0),
MATCH(Q$1,'2018 commission structure'!$A$21:$I$21, 0)), 0)</f>
        <v>0</v>
      </c>
      <c r="R455" s="1">
        <f>IF($H455&gt;K455, MIN($H455-K455, L455-K455)*
INDEX( '2018 commission structure'!$A$21:$I$24,
MATCH($E455,'2018 commission structure'!$A$21:$A$24, 0),
MATCH(R$1,'2018 commission structure'!$A$21:$I$21, 0)), 0)</f>
        <v>0</v>
      </c>
      <c r="S455" s="1">
        <f>IF($H455&gt;L455, ($H455-L455)*
INDEX( '2018 commission structure'!$A$21:$I$24,
MATCH($E455,'2018 commission structure'!$A$21:$A$24, 0),
MATCH(S$1,'2018 commission structure'!$A$21:$I$21, 0)), 0)</f>
        <v>0</v>
      </c>
      <c r="T455" s="1">
        <f t="shared" si="75"/>
        <v>101955.38</v>
      </c>
      <c r="U455" s="1">
        <f t="shared" si="76"/>
        <v>153487.38</v>
      </c>
      <c r="V455" s="16">
        <f t="shared" si="77"/>
        <v>4.8271981709506022</v>
      </c>
      <c r="W455" s="1">
        <f>MIN(H455,I455)*INDEX('2018 commission structure'!$A$15:$J$18,MATCH(Calculations!$E826,'2018 commission structure'!$A$15:$A$18,0),MATCH(Calculations!W$1,'2018 commission structure'!$A$15:$J$15,0))</f>
        <v>90000</v>
      </c>
      <c r="X455" s="1">
        <f>IF($H455&gt;I455,MIN($H455-I455,J455-I455))*INDEX('2018 commission structure'!$A$15:$J$18,MATCH(Calculations!$E826,'2018 commission structure'!$A$15:$A$18,0),MATCH(Calculations!X$1,'2018 commission structure'!$A$15:$J$15,0))</f>
        <v>25364.52</v>
      </c>
      <c r="Y455" s="1">
        <f>IF($H455&gt;J455,MIN($H455-J455,K455-J455)*INDEX('2018 commission structure'!$A$15:$J$18,MATCH(Calculations!$E826,'2018 commission structure'!$A$15:$A$18,0),MATCH(Calculations!Y$1,'2018 commission structure'!$A$15:$J$15,0)),0)</f>
        <v>0</v>
      </c>
      <c r="Z455" s="1">
        <f>IF($H455&gt;K455,MIN($H455-K455,L455-K455)*INDEX('2018 commission structure'!$A$15:$J$18,MATCH(Calculations!$E826,'2018 commission structure'!$A$15:$A$18,0),MATCH(Calculations!Z$1,'2018 commission structure'!$A$15:$J$15,0)),0)</f>
        <v>0</v>
      </c>
      <c r="AA455" s="1">
        <f>IF($H455&gt;L455,($H455-L455)*INDEX('2018 commission structure'!$A$15:$J$18,MATCH(Calculations!$E826,'2018 commission structure'!$A$15:$A$18,0),MATCH(Calculations!AA$1,'2018 commission structure'!$A$15:$J$15,0)),0)</f>
        <v>0</v>
      </c>
      <c r="AB455" s="1">
        <f t="shared" si="78"/>
        <v>115364.52</v>
      </c>
      <c r="AC455" s="1">
        <f t="shared" si="79"/>
        <v>166896.52000000002</v>
      </c>
    </row>
    <row r="456" spans="1:29" x14ac:dyDescent="0.3">
      <c r="A456" s="20">
        <v>2117567142</v>
      </c>
      <c r="B456" s="1" t="s">
        <v>1632</v>
      </c>
      <c r="C456" s="1" t="s">
        <v>1631</v>
      </c>
      <c r="D456" s="1" t="s">
        <v>23129</v>
      </c>
      <c r="E456" s="1" t="s">
        <v>0</v>
      </c>
      <c r="F456" s="1">
        <v>50931</v>
      </c>
      <c r="G456" s="2">
        <v>21</v>
      </c>
      <c r="H456" s="1">
        <f>SUMIF('deals_closed '!D:D,A456,'deals_closed '!C:C)</f>
        <v>741013</v>
      </c>
      <c r="I456" s="1">
        <f>VLOOKUP(E456,'2018 commission structure'!$A$21:$I$24,9,FALSE)</f>
        <v>600000</v>
      </c>
      <c r="J456" s="1">
        <f t="shared" si="70"/>
        <v>750000</v>
      </c>
      <c r="K456" s="1">
        <f t="shared" si="71"/>
        <v>900000</v>
      </c>
      <c r="L456" s="1">
        <f t="shared" si="72"/>
        <v>1200000</v>
      </c>
      <c r="M456" s="16">
        <f t="shared" si="73"/>
        <v>1.2350216666666667</v>
      </c>
      <c r="N456" s="1" t="str">
        <f t="shared" si="74"/>
        <v>100-125%</v>
      </c>
      <c r="O456" s="1">
        <f>MIN($I456, $H456)*INDEX( '2018 commission structure'!$A$21:$I$24,
MATCH($E456,'2018 commission structure'!$A$21:$A$24,0),MATCH(O$1,'2018 commission structure'!$A$21:$I$21,0))</f>
        <v>78000</v>
      </c>
      <c r="P456" s="1">
        <f>IF($H456&gt;$I456, MIN($H456-$I456, J456-$I456)*
INDEX( '2018 commission structure'!$A$21:$I$24,
MATCH($E456,'2018 commission structure'!$A$21:$A$24, 0),
MATCH(P$1,'2018 commission structure'!$A$21:$I$21, 0)), 0)</f>
        <v>23972.210000000003</v>
      </c>
      <c r="Q456" s="1">
        <f>IF($H456&gt;J456, MIN($H456-J456, K456-J456)*
INDEX( '2018 commission structure'!$A$21:$I$24,
MATCH($E456,'2018 commission structure'!$A$21:$A$24, 0),
MATCH(Q$1,'2018 commission structure'!$A$21:$I$21, 0)), 0)</f>
        <v>0</v>
      </c>
      <c r="R456" s="1">
        <f>IF($H456&gt;K456, MIN($H456-K456, L456-K456)*
INDEX( '2018 commission structure'!$A$21:$I$24,
MATCH($E456,'2018 commission structure'!$A$21:$A$24, 0),
MATCH(R$1,'2018 commission structure'!$A$21:$I$21, 0)), 0)</f>
        <v>0</v>
      </c>
      <c r="S456" s="1">
        <f>IF($H456&gt;L456, ($H456-L456)*
INDEX( '2018 commission structure'!$A$21:$I$24,
MATCH($E456,'2018 commission structure'!$A$21:$A$24, 0),
MATCH(S$1,'2018 commission structure'!$A$21:$I$21, 0)), 0)</f>
        <v>0</v>
      </c>
      <c r="T456" s="1">
        <f t="shared" si="75"/>
        <v>101972.21</v>
      </c>
      <c r="U456" s="1">
        <f t="shared" si="76"/>
        <v>152903.21000000002</v>
      </c>
      <c r="V456" s="16">
        <f t="shared" si="77"/>
        <v>4.8462880537301993</v>
      </c>
      <c r="W456" s="1">
        <f>MIN(H456,I456)*INDEX('2018 commission structure'!$A$15:$J$18,MATCH(Calculations!$E158,'2018 commission structure'!$A$15:$A$18,0),MATCH(Calculations!W$1,'2018 commission structure'!$A$15:$J$15,0))</f>
        <v>90000</v>
      </c>
      <c r="X456" s="1">
        <f>IF($H456&gt;I456,MIN($H456-I456,J456-I456))*INDEX('2018 commission structure'!$A$15:$J$18,MATCH(Calculations!$E158,'2018 commission structure'!$A$15:$A$18,0),MATCH(Calculations!X$1,'2018 commission structure'!$A$15:$J$15,0))</f>
        <v>25382.34</v>
      </c>
      <c r="Y456" s="1">
        <f>IF($H456&gt;J456,MIN($H456-J456,K456-J456)*INDEX('2018 commission structure'!$A$15:$J$18,MATCH(Calculations!$E158,'2018 commission structure'!$A$15:$A$18,0),MATCH(Calculations!Y$1,'2018 commission structure'!$A$15:$J$15,0)),0)</f>
        <v>0</v>
      </c>
      <c r="Z456" s="1">
        <f>IF($H456&gt;K456,MIN($H456-K456,L456-K456)*INDEX('2018 commission structure'!$A$15:$J$18,MATCH(Calculations!$E158,'2018 commission structure'!$A$15:$A$18,0),MATCH(Calculations!Z$1,'2018 commission structure'!$A$15:$J$15,0)),0)</f>
        <v>0</v>
      </c>
      <c r="AA456" s="1">
        <f>IF($H456&gt;L456,($H456-L456)*INDEX('2018 commission structure'!$A$15:$J$18,MATCH(Calculations!$E158,'2018 commission structure'!$A$15:$A$18,0),MATCH(Calculations!AA$1,'2018 commission structure'!$A$15:$J$15,0)),0)</f>
        <v>0</v>
      </c>
      <c r="AB456" s="1">
        <f t="shared" si="78"/>
        <v>115382.34</v>
      </c>
      <c r="AC456" s="1">
        <f t="shared" si="79"/>
        <v>166313.34</v>
      </c>
    </row>
    <row r="457" spans="1:29" x14ac:dyDescent="0.3">
      <c r="A457" s="20">
        <v>2480515559</v>
      </c>
      <c r="B457" s="1" t="s">
        <v>1919</v>
      </c>
      <c r="C457" s="1" t="s">
        <v>1918</v>
      </c>
      <c r="D457" s="1" t="s">
        <v>23086</v>
      </c>
      <c r="E457" s="1" t="s">
        <v>3</v>
      </c>
      <c r="F457" s="1">
        <v>80760</v>
      </c>
      <c r="G457" s="2">
        <v>27</v>
      </c>
      <c r="H457" s="1">
        <f>SUMIF('deals_closed '!D:D,A457,'deals_closed '!C:C)</f>
        <v>929293</v>
      </c>
      <c r="I457" s="1">
        <f>VLOOKUP(E457,'2018 commission structure'!$A$21:$I$24,9,FALSE)</f>
        <v>750000</v>
      </c>
      <c r="J457" s="1">
        <f t="shared" si="70"/>
        <v>937500</v>
      </c>
      <c r="K457" s="1">
        <f t="shared" si="71"/>
        <v>1125000</v>
      </c>
      <c r="L457" s="1">
        <f t="shared" si="72"/>
        <v>1500000</v>
      </c>
      <c r="M457" s="16">
        <f t="shared" si="73"/>
        <v>1.2390573333333332</v>
      </c>
      <c r="N457" s="1" t="str">
        <f t="shared" si="74"/>
        <v>100-125%</v>
      </c>
      <c r="O457" s="1">
        <f>MIN($I457, $H457)*INDEX( '2018 commission structure'!$A$21:$I$24,
MATCH($E457,'2018 commission structure'!$A$21:$A$24,0),MATCH(O$1,'2018 commission structure'!$A$21:$I$21,0))</f>
        <v>112500</v>
      </c>
      <c r="P457" s="1">
        <f>IF($H457&gt;$I457, MIN($H457-$I457, J457-$I457)*
INDEX( '2018 commission structure'!$A$21:$I$24,
MATCH($E457,'2018 commission structure'!$A$21:$A$24, 0),
MATCH(P$1,'2018 commission structure'!$A$21:$I$21, 0)), 0)</f>
        <v>34065.67</v>
      </c>
      <c r="Q457" s="1">
        <f>IF($H457&gt;J457, MIN($H457-J457, K457-J457)*
INDEX( '2018 commission structure'!$A$21:$I$24,
MATCH($E457,'2018 commission structure'!$A$21:$A$24, 0),
MATCH(Q$1,'2018 commission structure'!$A$21:$I$21, 0)), 0)</f>
        <v>0</v>
      </c>
      <c r="R457" s="1">
        <f>IF($H457&gt;K457, MIN($H457-K457, L457-K457)*
INDEX( '2018 commission structure'!$A$21:$I$24,
MATCH($E457,'2018 commission structure'!$A$21:$A$24, 0),
MATCH(R$1,'2018 commission structure'!$A$21:$I$21, 0)), 0)</f>
        <v>0</v>
      </c>
      <c r="S457" s="1">
        <f>IF($H457&gt;L457, ($H457-L457)*
INDEX( '2018 commission structure'!$A$21:$I$24,
MATCH($E457,'2018 commission structure'!$A$21:$A$24, 0),
MATCH(S$1,'2018 commission structure'!$A$21:$I$21, 0)), 0)</f>
        <v>0</v>
      </c>
      <c r="T457" s="1">
        <f t="shared" si="75"/>
        <v>146565.66999999998</v>
      </c>
      <c r="U457" s="1">
        <f t="shared" si="76"/>
        <v>227325.66999999998</v>
      </c>
      <c r="V457" s="16">
        <f t="shared" si="77"/>
        <v>4.0879369232695986</v>
      </c>
      <c r="W457" s="1">
        <f>MIN(H457,I457)*INDEX('2018 commission structure'!$A$15:$J$18,MATCH(Calculations!$E3,'2018 commission structure'!$A$15:$A$18,0),MATCH(Calculations!W$1,'2018 commission structure'!$A$15:$J$15,0))</f>
        <v>112500</v>
      </c>
      <c r="X457" s="1">
        <f>IF($H457&gt;I457,MIN($H457-I457,J457-I457))*INDEX('2018 commission structure'!$A$15:$J$18,MATCH(Calculations!$E3,'2018 commission structure'!$A$15:$A$18,0),MATCH(Calculations!X$1,'2018 commission structure'!$A$15:$J$15,0))</f>
        <v>32272.739999999998</v>
      </c>
      <c r="Y457" s="1">
        <f>IF($H457&gt;J457,MIN($H457-J457,K457-J457)*INDEX('2018 commission structure'!$A$15:$J$18,MATCH(Calculations!$E3,'2018 commission structure'!$A$15:$A$18,0),MATCH(Calculations!Y$1,'2018 commission structure'!$A$15:$J$15,0)),0)</f>
        <v>0</v>
      </c>
      <c r="Z457" s="1">
        <f>IF($H457&gt;K457,MIN($H457-K457,L457-K457)*INDEX('2018 commission structure'!$A$15:$J$18,MATCH(Calculations!$E3,'2018 commission structure'!$A$15:$A$18,0),MATCH(Calculations!Z$1,'2018 commission structure'!$A$15:$J$15,0)),0)</f>
        <v>0</v>
      </c>
      <c r="AA457" s="1">
        <f>IF($H457&gt;L457,($H457-L457)*INDEX('2018 commission structure'!$A$15:$J$18,MATCH(Calculations!$E3,'2018 commission structure'!$A$15:$A$18,0),MATCH(Calculations!AA$1,'2018 commission structure'!$A$15:$J$15,0)),0)</f>
        <v>0</v>
      </c>
      <c r="AB457" s="1">
        <f t="shared" si="78"/>
        <v>144772.74</v>
      </c>
      <c r="AC457" s="1">
        <f t="shared" si="79"/>
        <v>225532.74</v>
      </c>
    </row>
    <row r="458" spans="1:29" x14ac:dyDescent="0.3">
      <c r="A458" s="20">
        <v>7885796000</v>
      </c>
      <c r="B458" s="1" t="s">
        <v>1323</v>
      </c>
      <c r="C458" s="1" t="s">
        <v>1322</v>
      </c>
      <c r="D458" s="1" t="s">
        <v>22551</v>
      </c>
      <c r="E458" s="1" t="s">
        <v>0</v>
      </c>
      <c r="F458" s="1">
        <v>63741</v>
      </c>
      <c r="G458" s="2">
        <v>21</v>
      </c>
      <c r="H458" s="1">
        <f>SUMIF('deals_closed '!D:D,A458,'deals_closed '!C:C)</f>
        <v>743782</v>
      </c>
      <c r="I458" s="1">
        <f>VLOOKUP(E458,'2018 commission structure'!$A$21:$I$24,9,FALSE)</f>
        <v>600000</v>
      </c>
      <c r="J458" s="1">
        <f t="shared" si="70"/>
        <v>750000</v>
      </c>
      <c r="K458" s="1">
        <f t="shared" si="71"/>
        <v>900000</v>
      </c>
      <c r="L458" s="1">
        <f t="shared" si="72"/>
        <v>1200000</v>
      </c>
      <c r="M458" s="16">
        <f t="shared" si="73"/>
        <v>1.2396366666666667</v>
      </c>
      <c r="N458" s="1" t="str">
        <f t="shared" si="74"/>
        <v>100-125%</v>
      </c>
      <c r="O458" s="1">
        <f>MIN($I458, $H458)*INDEX( '2018 commission structure'!$A$21:$I$24,
MATCH($E458,'2018 commission structure'!$A$21:$A$24,0),MATCH(O$1,'2018 commission structure'!$A$21:$I$21,0))</f>
        <v>78000</v>
      </c>
      <c r="P458" s="1">
        <f>IF($H458&gt;$I458, MIN($H458-$I458, J458-$I458)*
INDEX( '2018 commission structure'!$A$21:$I$24,
MATCH($E458,'2018 commission structure'!$A$21:$A$24, 0),
MATCH(P$1,'2018 commission structure'!$A$21:$I$21, 0)), 0)</f>
        <v>24442.940000000002</v>
      </c>
      <c r="Q458" s="1">
        <f>IF($H458&gt;J458, MIN($H458-J458, K458-J458)*
INDEX( '2018 commission structure'!$A$21:$I$24,
MATCH($E458,'2018 commission structure'!$A$21:$A$24, 0),
MATCH(Q$1,'2018 commission structure'!$A$21:$I$21, 0)), 0)</f>
        <v>0</v>
      </c>
      <c r="R458" s="1">
        <f>IF($H458&gt;K458, MIN($H458-K458, L458-K458)*
INDEX( '2018 commission structure'!$A$21:$I$24,
MATCH($E458,'2018 commission structure'!$A$21:$A$24, 0),
MATCH(R$1,'2018 commission structure'!$A$21:$I$21, 0)), 0)</f>
        <v>0</v>
      </c>
      <c r="S458" s="1">
        <f>IF($H458&gt;L458, ($H458-L458)*
INDEX( '2018 commission structure'!$A$21:$I$24,
MATCH($E458,'2018 commission structure'!$A$21:$A$24, 0),
MATCH(S$1,'2018 commission structure'!$A$21:$I$21, 0)), 0)</f>
        <v>0</v>
      </c>
      <c r="T458" s="1">
        <f t="shared" si="75"/>
        <v>102442.94</v>
      </c>
      <c r="U458" s="1">
        <f t="shared" si="76"/>
        <v>166183.94</v>
      </c>
      <c r="V458" s="16">
        <f t="shared" si="77"/>
        <v>4.4756551084298515</v>
      </c>
      <c r="W458" s="1">
        <f>MIN(H458,I458)*INDEX('2018 commission structure'!$A$15:$J$18,MATCH(Calculations!$E321,'2018 commission structure'!$A$15:$A$18,0),MATCH(Calculations!W$1,'2018 commission structure'!$A$15:$J$15,0))</f>
        <v>72000</v>
      </c>
      <c r="X458" s="1">
        <f>IF($H458&gt;I458,MIN($H458-I458,J458-I458))*INDEX('2018 commission structure'!$A$15:$J$18,MATCH(Calculations!$E321,'2018 commission structure'!$A$15:$A$18,0),MATCH(Calculations!X$1,'2018 commission structure'!$A$15:$J$15,0))</f>
        <v>24442.940000000002</v>
      </c>
      <c r="Y458" s="1">
        <f>IF($H458&gt;J458,MIN($H458-J458,K458-J458)*INDEX('2018 commission structure'!$A$15:$J$18,MATCH(Calculations!$E321,'2018 commission structure'!$A$15:$A$18,0),MATCH(Calculations!Y$1,'2018 commission structure'!$A$15:$J$15,0)),0)</f>
        <v>0</v>
      </c>
      <c r="Z458" s="1">
        <f>IF($H458&gt;K458,MIN($H458-K458,L458-K458)*INDEX('2018 commission structure'!$A$15:$J$18,MATCH(Calculations!$E321,'2018 commission structure'!$A$15:$A$18,0),MATCH(Calculations!Z$1,'2018 commission structure'!$A$15:$J$15,0)),0)</f>
        <v>0</v>
      </c>
      <c r="AA458" s="1">
        <f>IF($H458&gt;L458,($H458-L458)*INDEX('2018 commission structure'!$A$15:$J$18,MATCH(Calculations!$E321,'2018 commission structure'!$A$15:$A$18,0),MATCH(Calculations!AA$1,'2018 commission structure'!$A$15:$J$15,0)),0)</f>
        <v>0</v>
      </c>
      <c r="AB458" s="1">
        <f t="shared" si="78"/>
        <v>96442.94</v>
      </c>
      <c r="AC458" s="1">
        <f t="shared" si="79"/>
        <v>160183.94</v>
      </c>
    </row>
    <row r="459" spans="1:29" x14ac:dyDescent="0.3">
      <c r="A459" s="20">
        <v>6214787945</v>
      </c>
      <c r="B459" s="1" t="s">
        <v>1812</v>
      </c>
      <c r="C459" s="1" t="s">
        <v>1811</v>
      </c>
      <c r="D459" s="1" t="s">
        <v>22723</v>
      </c>
      <c r="E459" s="1" t="s">
        <v>0</v>
      </c>
      <c r="F459" s="1">
        <v>63850</v>
      </c>
      <c r="G459" s="2">
        <v>19</v>
      </c>
      <c r="H459" s="1">
        <f>SUMIF('deals_closed '!D:D,A459,'deals_closed '!C:C)</f>
        <v>743904</v>
      </c>
      <c r="I459" s="1">
        <f>VLOOKUP(E459,'2018 commission structure'!$A$21:$I$24,9,FALSE)</f>
        <v>600000</v>
      </c>
      <c r="J459" s="1">
        <f t="shared" si="70"/>
        <v>750000</v>
      </c>
      <c r="K459" s="1">
        <f t="shared" si="71"/>
        <v>900000</v>
      </c>
      <c r="L459" s="1">
        <f t="shared" si="72"/>
        <v>1200000</v>
      </c>
      <c r="M459" s="16">
        <f t="shared" si="73"/>
        <v>1.2398400000000001</v>
      </c>
      <c r="N459" s="1" t="str">
        <f t="shared" si="74"/>
        <v>100-125%</v>
      </c>
      <c r="O459" s="1">
        <f>MIN($I459, $H459)*INDEX( '2018 commission structure'!$A$21:$I$24,
MATCH($E459,'2018 commission structure'!$A$21:$A$24,0),MATCH(O$1,'2018 commission structure'!$A$21:$I$21,0))</f>
        <v>78000</v>
      </c>
      <c r="P459" s="1">
        <f>IF($H459&gt;$I459, MIN($H459-$I459, J459-$I459)*
INDEX( '2018 commission structure'!$A$21:$I$24,
MATCH($E459,'2018 commission structure'!$A$21:$A$24, 0),
MATCH(P$1,'2018 commission structure'!$A$21:$I$21, 0)), 0)</f>
        <v>24463.68</v>
      </c>
      <c r="Q459" s="1">
        <f>IF($H459&gt;J459, MIN($H459-J459, K459-J459)*
INDEX( '2018 commission structure'!$A$21:$I$24,
MATCH($E459,'2018 commission structure'!$A$21:$A$24, 0),
MATCH(Q$1,'2018 commission structure'!$A$21:$I$21, 0)), 0)</f>
        <v>0</v>
      </c>
      <c r="R459" s="1">
        <f>IF($H459&gt;K459, MIN($H459-K459, L459-K459)*
INDEX( '2018 commission structure'!$A$21:$I$24,
MATCH($E459,'2018 commission structure'!$A$21:$A$24, 0),
MATCH(R$1,'2018 commission structure'!$A$21:$I$21, 0)), 0)</f>
        <v>0</v>
      </c>
      <c r="S459" s="1">
        <f>IF($H459&gt;L459, ($H459-L459)*
INDEX( '2018 commission structure'!$A$21:$I$24,
MATCH($E459,'2018 commission structure'!$A$21:$A$24, 0),
MATCH(S$1,'2018 commission structure'!$A$21:$I$21, 0)), 0)</f>
        <v>0</v>
      </c>
      <c r="T459" s="1">
        <f t="shared" si="75"/>
        <v>102463.67999999999</v>
      </c>
      <c r="U459" s="1">
        <f t="shared" si="76"/>
        <v>166313.68</v>
      </c>
      <c r="V459" s="16">
        <f t="shared" si="77"/>
        <v>4.4728972385194048</v>
      </c>
      <c r="W459" s="1">
        <f>MIN(H459,I459)*INDEX('2018 commission structure'!$A$15:$J$18,MATCH(Calculations!$E59,'2018 commission structure'!$A$15:$A$18,0),MATCH(Calculations!W$1,'2018 commission structure'!$A$15:$J$15,0))</f>
        <v>90000</v>
      </c>
      <c r="X459" s="1">
        <f>IF($H459&gt;I459,MIN($H459-I459,J459-I459))*INDEX('2018 commission structure'!$A$15:$J$18,MATCH(Calculations!$E59,'2018 commission structure'!$A$15:$A$18,0),MATCH(Calculations!X$1,'2018 commission structure'!$A$15:$J$15,0))</f>
        <v>25902.719999999998</v>
      </c>
      <c r="Y459" s="1">
        <f>IF($H459&gt;J459,MIN($H459-J459,K459-J459)*INDEX('2018 commission structure'!$A$15:$J$18,MATCH(Calculations!$E59,'2018 commission structure'!$A$15:$A$18,0),MATCH(Calculations!Y$1,'2018 commission structure'!$A$15:$J$15,0)),0)</f>
        <v>0</v>
      </c>
      <c r="Z459" s="1">
        <f>IF($H459&gt;K459,MIN($H459-K459,L459-K459)*INDEX('2018 commission structure'!$A$15:$J$18,MATCH(Calculations!$E59,'2018 commission structure'!$A$15:$A$18,0),MATCH(Calculations!Z$1,'2018 commission structure'!$A$15:$J$15,0)),0)</f>
        <v>0</v>
      </c>
      <c r="AA459" s="1">
        <f>IF($H459&gt;L459,($H459-L459)*INDEX('2018 commission structure'!$A$15:$J$18,MATCH(Calculations!$E59,'2018 commission structure'!$A$15:$A$18,0),MATCH(Calculations!AA$1,'2018 commission structure'!$A$15:$J$15,0)),0)</f>
        <v>0</v>
      </c>
      <c r="AB459" s="1">
        <f t="shared" si="78"/>
        <v>115902.72</v>
      </c>
      <c r="AC459" s="1">
        <f t="shared" si="79"/>
        <v>179752.72</v>
      </c>
    </row>
    <row r="460" spans="1:29" x14ac:dyDescent="0.3">
      <c r="A460" s="20">
        <v>2821741499</v>
      </c>
      <c r="B460" s="1" t="s">
        <v>98</v>
      </c>
      <c r="C460" s="1" t="s">
        <v>276</v>
      </c>
      <c r="D460" s="1" t="s">
        <v>23050</v>
      </c>
      <c r="E460" s="1" t="s">
        <v>3</v>
      </c>
      <c r="F460" s="1">
        <v>112888</v>
      </c>
      <c r="G460" s="2">
        <v>28</v>
      </c>
      <c r="H460" s="1">
        <f>SUMIF('deals_closed '!D:D,A460,'deals_closed '!C:C)</f>
        <v>930106</v>
      </c>
      <c r="I460" s="1">
        <f>VLOOKUP(E460,'2018 commission structure'!$A$21:$I$24,9,FALSE)</f>
        <v>750000</v>
      </c>
      <c r="J460" s="1">
        <f t="shared" si="70"/>
        <v>937500</v>
      </c>
      <c r="K460" s="1">
        <f t="shared" si="71"/>
        <v>1125000</v>
      </c>
      <c r="L460" s="1">
        <f t="shared" si="72"/>
        <v>1500000</v>
      </c>
      <c r="M460" s="16">
        <f t="shared" si="73"/>
        <v>1.2401413333333333</v>
      </c>
      <c r="N460" s="1" t="str">
        <f t="shared" si="74"/>
        <v>100-125%</v>
      </c>
      <c r="O460" s="1">
        <f>MIN($I460, $H460)*INDEX( '2018 commission structure'!$A$21:$I$24,
MATCH($E460,'2018 commission structure'!$A$21:$A$24,0),MATCH(O$1,'2018 commission structure'!$A$21:$I$21,0))</f>
        <v>112500</v>
      </c>
      <c r="P460" s="1">
        <f>IF($H460&gt;$I460, MIN($H460-$I460, J460-$I460)*
INDEX( '2018 commission structure'!$A$21:$I$24,
MATCH($E460,'2018 commission structure'!$A$21:$A$24, 0),
MATCH(P$1,'2018 commission structure'!$A$21:$I$21, 0)), 0)</f>
        <v>34220.14</v>
      </c>
      <c r="Q460" s="1">
        <f>IF($H460&gt;J460, MIN($H460-J460, K460-J460)*
INDEX( '2018 commission structure'!$A$21:$I$24,
MATCH($E460,'2018 commission structure'!$A$21:$A$24, 0),
MATCH(Q$1,'2018 commission structure'!$A$21:$I$21, 0)), 0)</f>
        <v>0</v>
      </c>
      <c r="R460" s="1">
        <f>IF($H460&gt;K460, MIN($H460-K460, L460-K460)*
INDEX( '2018 commission structure'!$A$21:$I$24,
MATCH($E460,'2018 commission structure'!$A$21:$A$24, 0),
MATCH(R$1,'2018 commission structure'!$A$21:$I$21, 0)), 0)</f>
        <v>0</v>
      </c>
      <c r="S460" s="1">
        <f>IF($H460&gt;L460, ($H460-L460)*
INDEX( '2018 commission structure'!$A$21:$I$24,
MATCH($E460,'2018 commission structure'!$A$21:$A$24, 0),
MATCH(S$1,'2018 commission structure'!$A$21:$I$21, 0)), 0)</f>
        <v>0</v>
      </c>
      <c r="T460" s="1">
        <f t="shared" si="75"/>
        <v>146720.14000000001</v>
      </c>
      <c r="U460" s="1">
        <f t="shared" si="76"/>
        <v>259608.14</v>
      </c>
      <c r="V460" s="16">
        <f t="shared" si="77"/>
        <v>3.5827304952764578</v>
      </c>
      <c r="W460" s="1">
        <f>MIN(H460,I460)*INDEX('2018 commission structure'!$A$15:$J$18,MATCH(Calculations!$E863,'2018 commission structure'!$A$15:$A$18,0),MATCH(Calculations!W$1,'2018 commission structure'!$A$15:$J$15,0))</f>
        <v>112500</v>
      </c>
      <c r="X460" s="1">
        <f>IF($H460&gt;I460,MIN($H460-I460,J460-I460))*INDEX('2018 commission structure'!$A$15:$J$18,MATCH(Calculations!$E863,'2018 commission structure'!$A$15:$A$18,0),MATCH(Calculations!X$1,'2018 commission structure'!$A$15:$J$15,0))</f>
        <v>39623.32</v>
      </c>
      <c r="Y460" s="1">
        <f>IF($H460&gt;J460,MIN($H460-J460,K460-J460)*INDEX('2018 commission structure'!$A$15:$J$18,MATCH(Calculations!$E863,'2018 commission structure'!$A$15:$A$18,0),MATCH(Calculations!Y$1,'2018 commission structure'!$A$15:$J$15,0)),0)</f>
        <v>0</v>
      </c>
      <c r="Z460" s="1">
        <f>IF($H460&gt;K460,MIN($H460-K460,L460-K460)*INDEX('2018 commission structure'!$A$15:$J$18,MATCH(Calculations!$E863,'2018 commission structure'!$A$15:$A$18,0),MATCH(Calculations!Z$1,'2018 commission structure'!$A$15:$J$15,0)),0)</f>
        <v>0</v>
      </c>
      <c r="AA460" s="1">
        <f>IF($H460&gt;L460,($H460-L460)*INDEX('2018 commission structure'!$A$15:$J$18,MATCH(Calculations!$E863,'2018 commission structure'!$A$15:$A$18,0),MATCH(Calculations!AA$1,'2018 commission structure'!$A$15:$J$15,0)),0)</f>
        <v>0</v>
      </c>
      <c r="AB460" s="1">
        <f t="shared" si="78"/>
        <v>152123.32</v>
      </c>
      <c r="AC460" s="1">
        <f t="shared" si="79"/>
        <v>265011.32</v>
      </c>
    </row>
    <row r="461" spans="1:29" x14ac:dyDescent="0.3">
      <c r="A461" s="20">
        <v>2908560011</v>
      </c>
      <c r="B461" s="1" t="s">
        <v>146</v>
      </c>
      <c r="C461" s="1" t="s">
        <v>145</v>
      </c>
      <c r="D461" s="1" t="s">
        <v>23043</v>
      </c>
      <c r="E461" s="1" t="s">
        <v>3</v>
      </c>
      <c r="F461" s="1">
        <v>103276</v>
      </c>
      <c r="G461" s="2">
        <v>28</v>
      </c>
      <c r="H461" s="1">
        <f>SUMIF('deals_closed '!D:D,A461,'deals_closed '!C:C)</f>
        <v>930406</v>
      </c>
      <c r="I461" s="1">
        <f>VLOOKUP(E461,'2018 commission structure'!$A$21:$I$24,9,FALSE)</f>
        <v>750000</v>
      </c>
      <c r="J461" s="1">
        <f t="shared" si="70"/>
        <v>937500</v>
      </c>
      <c r="K461" s="1">
        <f t="shared" si="71"/>
        <v>1125000</v>
      </c>
      <c r="L461" s="1">
        <f t="shared" si="72"/>
        <v>1500000</v>
      </c>
      <c r="M461" s="16">
        <f t="shared" si="73"/>
        <v>1.2405413333333333</v>
      </c>
      <c r="N461" s="1" t="str">
        <f t="shared" si="74"/>
        <v>100-125%</v>
      </c>
      <c r="O461" s="1">
        <f>MIN($I461, $H461)*INDEX( '2018 commission structure'!$A$21:$I$24,
MATCH($E461,'2018 commission structure'!$A$21:$A$24,0),MATCH(O$1,'2018 commission structure'!$A$21:$I$21,0))</f>
        <v>112500</v>
      </c>
      <c r="P461" s="1">
        <f>IF($H461&gt;$I461, MIN($H461-$I461, J461-$I461)*
INDEX( '2018 commission structure'!$A$21:$I$24,
MATCH($E461,'2018 commission structure'!$A$21:$A$24, 0),
MATCH(P$1,'2018 commission structure'!$A$21:$I$21, 0)), 0)</f>
        <v>34277.14</v>
      </c>
      <c r="Q461" s="1">
        <f>IF($H461&gt;J461, MIN($H461-J461, K461-J461)*
INDEX( '2018 commission structure'!$A$21:$I$24,
MATCH($E461,'2018 commission structure'!$A$21:$A$24, 0),
MATCH(Q$1,'2018 commission structure'!$A$21:$I$21, 0)), 0)</f>
        <v>0</v>
      </c>
      <c r="R461" s="1">
        <f>IF($H461&gt;K461, MIN($H461-K461, L461-K461)*
INDEX( '2018 commission structure'!$A$21:$I$24,
MATCH($E461,'2018 commission structure'!$A$21:$A$24, 0),
MATCH(R$1,'2018 commission structure'!$A$21:$I$21, 0)), 0)</f>
        <v>0</v>
      </c>
      <c r="S461" s="1">
        <f>IF($H461&gt;L461, ($H461-L461)*
INDEX( '2018 commission structure'!$A$21:$I$24,
MATCH($E461,'2018 commission structure'!$A$21:$A$24, 0),
MATCH(S$1,'2018 commission structure'!$A$21:$I$21, 0)), 0)</f>
        <v>0</v>
      </c>
      <c r="T461" s="1">
        <f t="shared" si="75"/>
        <v>146777.14000000001</v>
      </c>
      <c r="U461" s="1">
        <f t="shared" si="76"/>
        <v>250053.14</v>
      </c>
      <c r="V461" s="16">
        <f t="shared" si="77"/>
        <v>3.7208330997163239</v>
      </c>
      <c r="W461" s="1">
        <f>MIN(H461,I461)*INDEX('2018 commission structure'!$A$15:$J$18,MATCH(Calculations!$E930,'2018 commission structure'!$A$15:$A$18,0),MATCH(Calculations!W$1,'2018 commission structure'!$A$15:$J$15,0))</f>
        <v>112500</v>
      </c>
      <c r="X461" s="1">
        <f>IF($H461&gt;I461,MIN($H461-I461,J461-I461))*INDEX('2018 commission structure'!$A$15:$J$18,MATCH(Calculations!$E930,'2018 commission structure'!$A$15:$A$18,0),MATCH(Calculations!X$1,'2018 commission structure'!$A$15:$J$15,0))</f>
        <v>32473.079999999998</v>
      </c>
      <c r="Y461" s="1">
        <f>IF($H461&gt;J461,MIN($H461-J461,K461-J461)*INDEX('2018 commission structure'!$A$15:$J$18,MATCH(Calculations!$E930,'2018 commission structure'!$A$15:$A$18,0),MATCH(Calculations!Y$1,'2018 commission structure'!$A$15:$J$15,0)),0)</f>
        <v>0</v>
      </c>
      <c r="Z461" s="1">
        <f>IF($H461&gt;K461,MIN($H461-K461,L461-K461)*INDEX('2018 commission structure'!$A$15:$J$18,MATCH(Calculations!$E930,'2018 commission structure'!$A$15:$A$18,0),MATCH(Calculations!Z$1,'2018 commission structure'!$A$15:$J$15,0)),0)</f>
        <v>0</v>
      </c>
      <c r="AA461" s="1">
        <f>IF($H461&gt;L461,($H461-L461)*INDEX('2018 commission structure'!$A$15:$J$18,MATCH(Calculations!$E930,'2018 commission structure'!$A$15:$A$18,0),MATCH(Calculations!AA$1,'2018 commission structure'!$A$15:$J$15,0)),0)</f>
        <v>0</v>
      </c>
      <c r="AB461" s="1">
        <f t="shared" si="78"/>
        <v>144973.07999999999</v>
      </c>
      <c r="AC461" s="1">
        <f t="shared" si="79"/>
        <v>248249.08</v>
      </c>
    </row>
    <row r="462" spans="1:29" x14ac:dyDescent="0.3">
      <c r="A462" s="20">
        <v>8516539148</v>
      </c>
      <c r="B462" s="1" t="s">
        <v>393</v>
      </c>
      <c r="C462" s="1" t="s">
        <v>392</v>
      </c>
      <c r="D462" s="1" t="s">
        <v>22479</v>
      </c>
      <c r="E462" s="1" t="s">
        <v>3</v>
      </c>
      <c r="F462" s="1">
        <v>90234</v>
      </c>
      <c r="G462" s="2">
        <v>19</v>
      </c>
      <c r="H462" s="1">
        <f>SUMIF('deals_closed '!D:D,A462,'deals_closed '!C:C)</f>
        <v>664840</v>
      </c>
      <c r="I462" s="1">
        <f>VLOOKUP(E462,'2018 commission structure'!$A$21:$I$24,9,FALSE)</f>
        <v>750000</v>
      </c>
      <c r="J462" s="1">
        <f t="shared" si="70"/>
        <v>937500</v>
      </c>
      <c r="K462" s="1">
        <f t="shared" si="71"/>
        <v>1125000</v>
      </c>
      <c r="L462" s="1">
        <f t="shared" si="72"/>
        <v>1500000</v>
      </c>
      <c r="M462" s="16">
        <f t="shared" si="73"/>
        <v>0.88645333333333332</v>
      </c>
      <c r="N462" s="1" t="str">
        <f t="shared" si="74"/>
        <v>0-100%</v>
      </c>
      <c r="O462" s="1">
        <f>MIN($I462, $H462)*INDEX( '2018 commission structure'!$A$21:$I$24,
MATCH($E462,'2018 commission structure'!$A$21:$A$24,0),MATCH(O$1,'2018 commission structure'!$A$21:$I$21,0))</f>
        <v>99726</v>
      </c>
      <c r="P462" s="1">
        <f>IF($H462&gt;$I462, MIN($H462-$I462, J462-$I462)*
INDEX( '2018 commission structure'!$A$21:$I$24,
MATCH($E462,'2018 commission structure'!$A$21:$A$24, 0),
MATCH(P$1,'2018 commission structure'!$A$21:$I$21, 0)), 0)</f>
        <v>0</v>
      </c>
      <c r="Q462" s="1">
        <f>IF($H462&gt;J462, MIN($H462-J462, K462-J462)*
INDEX( '2018 commission structure'!$A$21:$I$24,
MATCH($E462,'2018 commission structure'!$A$21:$A$24, 0),
MATCH(Q$1,'2018 commission structure'!$A$21:$I$21, 0)), 0)</f>
        <v>0</v>
      </c>
      <c r="R462" s="1">
        <f>IF($H462&gt;K462, MIN($H462-K462, L462-K462)*
INDEX( '2018 commission structure'!$A$21:$I$24,
MATCH($E462,'2018 commission structure'!$A$21:$A$24, 0),
MATCH(R$1,'2018 commission structure'!$A$21:$I$21, 0)), 0)</f>
        <v>0</v>
      </c>
      <c r="S462" s="1">
        <f>IF($H462&gt;L462, ($H462-L462)*
INDEX( '2018 commission structure'!$A$21:$I$24,
MATCH($E462,'2018 commission structure'!$A$21:$A$24, 0),
MATCH(S$1,'2018 commission structure'!$A$21:$I$21, 0)), 0)</f>
        <v>0</v>
      </c>
      <c r="T462" s="1">
        <f t="shared" si="75"/>
        <v>99726</v>
      </c>
      <c r="U462" s="1">
        <f t="shared" si="76"/>
        <v>189960</v>
      </c>
      <c r="V462" s="16">
        <f t="shared" si="77"/>
        <v>3.499894714676774</v>
      </c>
      <c r="W462" s="1">
        <f>MIN(H462,I462)*INDEX('2018 commission structure'!$A$15:$J$18,MATCH(Calculations!$E803,'2018 commission structure'!$A$15:$A$18,0),MATCH(Calculations!W$1,'2018 commission structure'!$A$15:$J$15,0))</f>
        <v>99726</v>
      </c>
      <c r="X462" s="1">
        <f>IF($H462&gt;I462,MIN($H462-I462,J462-I462))*INDEX('2018 commission structure'!$A$15:$J$18,MATCH(Calculations!$E803,'2018 commission structure'!$A$15:$A$18,0),MATCH(Calculations!X$1,'2018 commission structure'!$A$15:$J$15,0))</f>
        <v>0</v>
      </c>
      <c r="Y462" s="1">
        <f>IF($H462&gt;J462,MIN($H462-J462,K462-J462)*INDEX('2018 commission structure'!$A$15:$J$18,MATCH(Calculations!$E803,'2018 commission structure'!$A$15:$A$18,0),MATCH(Calculations!Y$1,'2018 commission structure'!$A$15:$J$15,0)),0)</f>
        <v>0</v>
      </c>
      <c r="Z462" s="1">
        <f>IF($H462&gt;K462,MIN($H462-K462,L462-K462)*INDEX('2018 commission structure'!$A$15:$J$18,MATCH(Calculations!$E803,'2018 commission structure'!$A$15:$A$18,0),MATCH(Calculations!Z$1,'2018 commission structure'!$A$15:$J$15,0)),0)</f>
        <v>0</v>
      </c>
      <c r="AA462" s="1">
        <f>IF($H462&gt;L462,($H462-L462)*INDEX('2018 commission structure'!$A$15:$J$18,MATCH(Calculations!$E803,'2018 commission structure'!$A$15:$A$18,0),MATCH(Calculations!AA$1,'2018 commission structure'!$A$15:$J$15,0)),0)</f>
        <v>0</v>
      </c>
      <c r="AB462" s="1">
        <f t="shared" si="78"/>
        <v>99726</v>
      </c>
      <c r="AC462" s="1">
        <f t="shared" si="79"/>
        <v>189960</v>
      </c>
    </row>
    <row r="463" spans="1:29" x14ac:dyDescent="0.3">
      <c r="A463" s="20">
        <v>8682006391</v>
      </c>
      <c r="B463" s="1" t="s">
        <v>1464</v>
      </c>
      <c r="C463" s="1" t="s">
        <v>1463</v>
      </c>
      <c r="D463" s="1" t="s">
        <v>22460</v>
      </c>
      <c r="E463" s="1" t="s">
        <v>0</v>
      </c>
      <c r="F463" s="1">
        <v>63897</v>
      </c>
      <c r="G463" s="2">
        <v>19</v>
      </c>
      <c r="H463" s="1">
        <f>SUMIF('deals_closed '!D:D,A463,'deals_closed '!C:C)</f>
        <v>746728</v>
      </c>
      <c r="I463" s="1">
        <f>VLOOKUP(E463,'2018 commission structure'!$A$21:$I$24,9,FALSE)</f>
        <v>600000</v>
      </c>
      <c r="J463" s="1">
        <f t="shared" si="70"/>
        <v>750000</v>
      </c>
      <c r="K463" s="1">
        <f t="shared" si="71"/>
        <v>900000</v>
      </c>
      <c r="L463" s="1">
        <f t="shared" si="72"/>
        <v>1200000</v>
      </c>
      <c r="M463" s="16">
        <f t="shared" si="73"/>
        <v>1.2445466666666667</v>
      </c>
      <c r="N463" s="1" t="str">
        <f t="shared" si="74"/>
        <v>100-125%</v>
      </c>
      <c r="O463" s="1">
        <f>MIN($I463, $H463)*INDEX( '2018 commission structure'!$A$21:$I$24,
MATCH($E463,'2018 commission structure'!$A$21:$A$24,0),MATCH(O$1,'2018 commission structure'!$A$21:$I$21,0))</f>
        <v>78000</v>
      </c>
      <c r="P463" s="1">
        <f>IF($H463&gt;$I463, MIN($H463-$I463, J463-$I463)*
INDEX( '2018 commission structure'!$A$21:$I$24,
MATCH($E463,'2018 commission structure'!$A$21:$A$24, 0),
MATCH(P$1,'2018 commission structure'!$A$21:$I$21, 0)), 0)</f>
        <v>24943.760000000002</v>
      </c>
      <c r="Q463" s="1">
        <f>IF($H463&gt;J463, MIN($H463-J463, K463-J463)*
INDEX( '2018 commission structure'!$A$21:$I$24,
MATCH($E463,'2018 commission structure'!$A$21:$A$24, 0),
MATCH(Q$1,'2018 commission structure'!$A$21:$I$21, 0)), 0)</f>
        <v>0</v>
      </c>
      <c r="R463" s="1">
        <f>IF($H463&gt;K463, MIN($H463-K463, L463-K463)*
INDEX( '2018 commission structure'!$A$21:$I$24,
MATCH($E463,'2018 commission structure'!$A$21:$A$24, 0),
MATCH(R$1,'2018 commission structure'!$A$21:$I$21, 0)), 0)</f>
        <v>0</v>
      </c>
      <c r="S463" s="1">
        <f>IF($H463&gt;L463, ($H463-L463)*
INDEX( '2018 commission structure'!$A$21:$I$24,
MATCH($E463,'2018 commission structure'!$A$21:$A$24, 0),
MATCH(S$1,'2018 commission structure'!$A$21:$I$21, 0)), 0)</f>
        <v>0</v>
      </c>
      <c r="T463" s="1">
        <f t="shared" si="75"/>
        <v>102943.76000000001</v>
      </c>
      <c r="U463" s="1">
        <f t="shared" si="76"/>
        <v>166840.76</v>
      </c>
      <c r="V463" s="16">
        <f t="shared" si="77"/>
        <v>4.4756928702554459</v>
      </c>
      <c r="W463" s="1">
        <f>MIN(H463,I463)*INDEX('2018 commission structure'!$A$15:$J$18,MATCH(Calculations!$E247,'2018 commission structure'!$A$15:$A$18,0),MATCH(Calculations!W$1,'2018 commission structure'!$A$15:$J$15,0))</f>
        <v>90000</v>
      </c>
      <c r="X463" s="1">
        <f>IF($H463&gt;I463,MIN($H463-I463,J463-I463))*INDEX('2018 commission structure'!$A$15:$J$18,MATCH(Calculations!$E247,'2018 commission structure'!$A$15:$A$18,0),MATCH(Calculations!X$1,'2018 commission structure'!$A$15:$J$15,0))</f>
        <v>32280.16</v>
      </c>
      <c r="Y463" s="1">
        <f>IF($H463&gt;J463,MIN($H463-J463,K463-J463)*INDEX('2018 commission structure'!$A$15:$J$18,MATCH(Calculations!$E247,'2018 commission structure'!$A$15:$A$18,0),MATCH(Calculations!Y$1,'2018 commission structure'!$A$15:$J$15,0)),0)</f>
        <v>0</v>
      </c>
      <c r="Z463" s="1">
        <f>IF($H463&gt;K463,MIN($H463-K463,L463-K463)*INDEX('2018 commission structure'!$A$15:$J$18,MATCH(Calculations!$E247,'2018 commission structure'!$A$15:$A$18,0),MATCH(Calculations!Z$1,'2018 commission structure'!$A$15:$J$15,0)),0)</f>
        <v>0</v>
      </c>
      <c r="AA463" s="1">
        <f>IF($H463&gt;L463,($H463-L463)*INDEX('2018 commission structure'!$A$15:$J$18,MATCH(Calculations!$E247,'2018 commission structure'!$A$15:$A$18,0),MATCH(Calculations!AA$1,'2018 commission structure'!$A$15:$J$15,0)),0)</f>
        <v>0</v>
      </c>
      <c r="AB463" s="1">
        <f t="shared" si="78"/>
        <v>122280.16</v>
      </c>
      <c r="AC463" s="1">
        <f t="shared" si="79"/>
        <v>186177.16</v>
      </c>
    </row>
    <row r="464" spans="1:29" x14ac:dyDescent="0.3">
      <c r="A464" s="20">
        <v>2070860833</v>
      </c>
      <c r="B464" s="1" t="s">
        <v>1069</v>
      </c>
      <c r="C464" s="1" t="s">
        <v>1068</v>
      </c>
      <c r="D464" s="1" t="s">
        <v>23133</v>
      </c>
      <c r="E464" s="1" t="s">
        <v>0</v>
      </c>
      <c r="F464" s="1">
        <v>73508</v>
      </c>
      <c r="G464" s="2">
        <v>19</v>
      </c>
      <c r="H464" s="1">
        <f>SUMIF('deals_closed '!D:D,A464,'deals_closed '!C:C)</f>
        <v>746779</v>
      </c>
      <c r="I464" s="1">
        <f>VLOOKUP(E464,'2018 commission structure'!$A$21:$I$24,9,FALSE)</f>
        <v>600000</v>
      </c>
      <c r="J464" s="1">
        <f t="shared" si="70"/>
        <v>750000</v>
      </c>
      <c r="K464" s="1">
        <f t="shared" si="71"/>
        <v>900000</v>
      </c>
      <c r="L464" s="1">
        <f t="shared" si="72"/>
        <v>1200000</v>
      </c>
      <c r="M464" s="16">
        <f t="shared" si="73"/>
        <v>1.2446316666666666</v>
      </c>
      <c r="N464" s="1" t="str">
        <f t="shared" si="74"/>
        <v>100-125%</v>
      </c>
      <c r="O464" s="1">
        <f>MIN($I464, $H464)*INDEX( '2018 commission structure'!$A$21:$I$24,
MATCH($E464,'2018 commission structure'!$A$21:$A$24,0),MATCH(O$1,'2018 commission structure'!$A$21:$I$21,0))</f>
        <v>78000</v>
      </c>
      <c r="P464" s="1">
        <f>IF($H464&gt;$I464, MIN($H464-$I464, J464-$I464)*
INDEX( '2018 commission structure'!$A$21:$I$24,
MATCH($E464,'2018 commission structure'!$A$21:$A$24, 0),
MATCH(P$1,'2018 commission structure'!$A$21:$I$21, 0)), 0)</f>
        <v>24952.43</v>
      </c>
      <c r="Q464" s="1">
        <f>IF($H464&gt;J464, MIN($H464-J464, K464-J464)*
INDEX( '2018 commission structure'!$A$21:$I$24,
MATCH($E464,'2018 commission structure'!$A$21:$A$24, 0),
MATCH(Q$1,'2018 commission structure'!$A$21:$I$21, 0)), 0)</f>
        <v>0</v>
      </c>
      <c r="R464" s="1">
        <f>IF($H464&gt;K464, MIN($H464-K464, L464-K464)*
INDEX( '2018 commission structure'!$A$21:$I$24,
MATCH($E464,'2018 commission structure'!$A$21:$A$24, 0),
MATCH(R$1,'2018 commission structure'!$A$21:$I$21, 0)), 0)</f>
        <v>0</v>
      </c>
      <c r="S464" s="1">
        <f>IF($H464&gt;L464, ($H464-L464)*
INDEX( '2018 commission structure'!$A$21:$I$24,
MATCH($E464,'2018 commission structure'!$A$21:$A$24, 0),
MATCH(S$1,'2018 commission structure'!$A$21:$I$21, 0)), 0)</f>
        <v>0</v>
      </c>
      <c r="T464" s="1">
        <f t="shared" si="75"/>
        <v>102952.43</v>
      </c>
      <c r="U464" s="1">
        <f t="shared" si="76"/>
        <v>176460.43</v>
      </c>
      <c r="V464" s="16">
        <f t="shared" si="77"/>
        <v>4.2319912741910466</v>
      </c>
      <c r="W464" s="1">
        <f>MIN(H464,I464)*INDEX('2018 commission structure'!$A$15:$J$18,MATCH(Calculations!$E455,'2018 commission structure'!$A$15:$A$18,0),MATCH(Calculations!W$1,'2018 commission structure'!$A$15:$J$15,0))</f>
        <v>90000</v>
      </c>
      <c r="X464" s="1">
        <f>IF($H464&gt;I464,MIN($H464-I464,J464-I464))*INDEX('2018 commission structure'!$A$15:$J$18,MATCH(Calculations!$E455,'2018 commission structure'!$A$15:$A$18,0),MATCH(Calculations!X$1,'2018 commission structure'!$A$15:$J$15,0))</f>
        <v>26420.219999999998</v>
      </c>
      <c r="Y464" s="1">
        <f>IF($H464&gt;J464,MIN($H464-J464,K464-J464)*INDEX('2018 commission structure'!$A$15:$J$18,MATCH(Calculations!$E455,'2018 commission structure'!$A$15:$A$18,0),MATCH(Calculations!Y$1,'2018 commission structure'!$A$15:$J$15,0)),0)</f>
        <v>0</v>
      </c>
      <c r="Z464" s="1">
        <f>IF($H464&gt;K464,MIN($H464-K464,L464-K464)*INDEX('2018 commission structure'!$A$15:$J$18,MATCH(Calculations!$E455,'2018 commission structure'!$A$15:$A$18,0),MATCH(Calculations!Z$1,'2018 commission structure'!$A$15:$J$15,0)),0)</f>
        <v>0</v>
      </c>
      <c r="AA464" s="1">
        <f>IF($H464&gt;L464,($H464-L464)*INDEX('2018 commission structure'!$A$15:$J$18,MATCH(Calculations!$E455,'2018 commission structure'!$A$15:$A$18,0),MATCH(Calculations!AA$1,'2018 commission structure'!$A$15:$J$15,0)),0)</f>
        <v>0</v>
      </c>
      <c r="AB464" s="1">
        <f t="shared" si="78"/>
        <v>116420.22</v>
      </c>
      <c r="AC464" s="1">
        <f t="shared" si="79"/>
        <v>189928.22</v>
      </c>
    </row>
    <row r="465" spans="1:29" x14ac:dyDescent="0.3">
      <c r="A465" s="20">
        <v>1718344562</v>
      </c>
      <c r="B465" s="1" t="s">
        <v>906</v>
      </c>
      <c r="C465" s="1" t="s">
        <v>905</v>
      </c>
      <c r="D465" s="1" t="s">
        <v>23167</v>
      </c>
      <c r="E465" s="1" t="s">
        <v>3</v>
      </c>
      <c r="F465" s="1">
        <v>106547</v>
      </c>
      <c r="G465" s="2">
        <v>20</v>
      </c>
      <c r="H465" s="1">
        <f>SUMIF('deals_closed '!D:D,A465,'deals_closed '!C:C)</f>
        <v>634582</v>
      </c>
      <c r="I465" s="1">
        <f>VLOOKUP(E465,'2018 commission structure'!$A$21:$I$24,9,FALSE)</f>
        <v>750000</v>
      </c>
      <c r="J465" s="1">
        <f t="shared" si="70"/>
        <v>937500</v>
      </c>
      <c r="K465" s="1">
        <f t="shared" si="71"/>
        <v>1125000</v>
      </c>
      <c r="L465" s="1">
        <f t="shared" si="72"/>
        <v>1500000</v>
      </c>
      <c r="M465" s="16">
        <f t="shared" si="73"/>
        <v>0.84610933333333338</v>
      </c>
      <c r="N465" s="1" t="str">
        <f t="shared" si="74"/>
        <v>0-100%</v>
      </c>
      <c r="O465" s="1">
        <f>MIN($I465, $H465)*INDEX( '2018 commission structure'!$A$21:$I$24,
MATCH($E465,'2018 commission structure'!$A$21:$A$24,0),MATCH(O$1,'2018 commission structure'!$A$21:$I$21,0))</f>
        <v>95187.3</v>
      </c>
      <c r="P465" s="1">
        <f>IF($H465&gt;$I465, MIN($H465-$I465, J465-$I465)*
INDEX( '2018 commission structure'!$A$21:$I$24,
MATCH($E465,'2018 commission structure'!$A$21:$A$24, 0),
MATCH(P$1,'2018 commission structure'!$A$21:$I$21, 0)), 0)</f>
        <v>0</v>
      </c>
      <c r="Q465" s="1">
        <f>IF($H465&gt;J465, MIN($H465-J465, K465-J465)*
INDEX( '2018 commission structure'!$A$21:$I$24,
MATCH($E465,'2018 commission structure'!$A$21:$A$24, 0),
MATCH(Q$1,'2018 commission structure'!$A$21:$I$21, 0)), 0)</f>
        <v>0</v>
      </c>
      <c r="R465" s="1">
        <f>IF($H465&gt;K465, MIN($H465-K465, L465-K465)*
INDEX( '2018 commission structure'!$A$21:$I$24,
MATCH($E465,'2018 commission structure'!$A$21:$A$24, 0),
MATCH(R$1,'2018 commission structure'!$A$21:$I$21, 0)), 0)</f>
        <v>0</v>
      </c>
      <c r="S465" s="1">
        <f>IF($H465&gt;L465, ($H465-L465)*
INDEX( '2018 commission structure'!$A$21:$I$24,
MATCH($E465,'2018 commission structure'!$A$21:$A$24, 0),
MATCH(S$1,'2018 commission structure'!$A$21:$I$21, 0)), 0)</f>
        <v>0</v>
      </c>
      <c r="T465" s="1">
        <f t="shared" si="75"/>
        <v>95187.3</v>
      </c>
      <c r="U465" s="1">
        <f t="shared" si="76"/>
        <v>201734.3</v>
      </c>
      <c r="V465" s="16">
        <f t="shared" si="77"/>
        <v>3.1456326465058249</v>
      </c>
      <c r="W465" s="1">
        <f>MIN(H465,I465)*INDEX('2018 commission structure'!$A$15:$J$18,MATCH(Calculations!$E539,'2018 commission structure'!$A$15:$A$18,0),MATCH(Calculations!W$1,'2018 commission structure'!$A$15:$J$15,0))</f>
        <v>95187.3</v>
      </c>
      <c r="X465" s="1">
        <f>IF($H465&gt;I465,MIN($H465-I465,J465-I465))*INDEX('2018 commission structure'!$A$15:$J$18,MATCH(Calculations!$E539,'2018 commission structure'!$A$15:$A$18,0),MATCH(Calculations!X$1,'2018 commission structure'!$A$15:$J$15,0))</f>
        <v>0</v>
      </c>
      <c r="Y465" s="1">
        <f>IF($H465&gt;J465,MIN($H465-J465,K465-J465)*INDEX('2018 commission structure'!$A$15:$J$18,MATCH(Calculations!$E539,'2018 commission structure'!$A$15:$A$18,0),MATCH(Calculations!Y$1,'2018 commission structure'!$A$15:$J$15,0)),0)</f>
        <v>0</v>
      </c>
      <c r="Z465" s="1">
        <f>IF($H465&gt;K465,MIN($H465-K465,L465-K465)*INDEX('2018 commission structure'!$A$15:$J$18,MATCH(Calculations!$E539,'2018 commission structure'!$A$15:$A$18,0),MATCH(Calculations!Z$1,'2018 commission structure'!$A$15:$J$15,0)),0)</f>
        <v>0</v>
      </c>
      <c r="AA465" s="1">
        <f>IF($H465&gt;L465,($H465-L465)*INDEX('2018 commission structure'!$A$15:$J$18,MATCH(Calculations!$E539,'2018 commission structure'!$A$15:$A$18,0),MATCH(Calculations!AA$1,'2018 commission structure'!$A$15:$J$15,0)),0)</f>
        <v>0</v>
      </c>
      <c r="AB465" s="1">
        <f t="shared" si="78"/>
        <v>95187.3</v>
      </c>
      <c r="AC465" s="1">
        <f t="shared" si="79"/>
        <v>201734.3</v>
      </c>
    </row>
    <row r="466" spans="1:29" x14ac:dyDescent="0.3">
      <c r="A466" s="20">
        <v>960994726</v>
      </c>
      <c r="B466" s="1" t="s">
        <v>855</v>
      </c>
      <c r="C466" s="1" t="s">
        <v>854</v>
      </c>
      <c r="D466" s="1" t="s">
        <v>23237</v>
      </c>
      <c r="E466" s="1" t="s">
        <v>0</v>
      </c>
      <c r="F466" s="1">
        <v>76727</v>
      </c>
      <c r="G466" s="2">
        <v>20</v>
      </c>
      <c r="H466" s="1">
        <f>SUMIF('deals_closed '!D:D,A466,'deals_closed '!C:C)</f>
        <v>746897</v>
      </c>
      <c r="I466" s="1">
        <f>VLOOKUP(E466,'2018 commission structure'!$A$21:$I$24,9,FALSE)</f>
        <v>600000</v>
      </c>
      <c r="J466" s="1">
        <f t="shared" si="70"/>
        <v>750000</v>
      </c>
      <c r="K466" s="1">
        <f t="shared" si="71"/>
        <v>900000</v>
      </c>
      <c r="L466" s="1">
        <f t="shared" si="72"/>
        <v>1200000</v>
      </c>
      <c r="M466" s="16">
        <f t="shared" si="73"/>
        <v>1.2448283333333334</v>
      </c>
      <c r="N466" s="1" t="str">
        <f t="shared" si="74"/>
        <v>100-125%</v>
      </c>
      <c r="O466" s="1">
        <f>MIN($I466, $H466)*INDEX( '2018 commission structure'!$A$21:$I$24,
MATCH($E466,'2018 commission structure'!$A$21:$A$24,0),MATCH(O$1,'2018 commission structure'!$A$21:$I$21,0))</f>
        <v>78000</v>
      </c>
      <c r="P466" s="1">
        <f>IF($H466&gt;$I466, MIN($H466-$I466, J466-$I466)*
INDEX( '2018 commission structure'!$A$21:$I$24,
MATCH($E466,'2018 commission structure'!$A$21:$A$24, 0),
MATCH(P$1,'2018 commission structure'!$A$21:$I$21, 0)), 0)</f>
        <v>24972.49</v>
      </c>
      <c r="Q466" s="1">
        <f>IF($H466&gt;J466, MIN($H466-J466, K466-J466)*
INDEX( '2018 commission structure'!$A$21:$I$24,
MATCH($E466,'2018 commission structure'!$A$21:$A$24, 0),
MATCH(Q$1,'2018 commission structure'!$A$21:$I$21, 0)), 0)</f>
        <v>0</v>
      </c>
      <c r="R466" s="1">
        <f>IF($H466&gt;K466, MIN($H466-K466, L466-K466)*
INDEX( '2018 commission structure'!$A$21:$I$24,
MATCH($E466,'2018 commission structure'!$A$21:$A$24, 0),
MATCH(R$1,'2018 commission structure'!$A$21:$I$21, 0)), 0)</f>
        <v>0</v>
      </c>
      <c r="S466" s="1">
        <f>IF($H466&gt;L466, ($H466-L466)*
INDEX( '2018 commission structure'!$A$21:$I$24,
MATCH($E466,'2018 commission structure'!$A$21:$A$24, 0),
MATCH(S$1,'2018 commission structure'!$A$21:$I$21, 0)), 0)</f>
        <v>0</v>
      </c>
      <c r="T466" s="1">
        <f t="shared" si="75"/>
        <v>102972.49</v>
      </c>
      <c r="U466" s="1">
        <f t="shared" si="76"/>
        <v>179699.49</v>
      </c>
      <c r="V466" s="16">
        <f t="shared" si="77"/>
        <v>4.1563668322041432</v>
      </c>
      <c r="W466" s="1">
        <f>MIN(H466,I466)*INDEX('2018 commission structure'!$A$15:$J$18,MATCH(Calculations!$E565,'2018 commission structure'!$A$15:$A$18,0),MATCH(Calculations!W$1,'2018 commission structure'!$A$15:$J$15,0))</f>
        <v>72000</v>
      </c>
      <c r="X466" s="1">
        <f>IF($H466&gt;I466,MIN($H466-I466,J466-I466))*INDEX('2018 commission structure'!$A$15:$J$18,MATCH(Calculations!$E565,'2018 commission structure'!$A$15:$A$18,0),MATCH(Calculations!X$1,'2018 commission structure'!$A$15:$J$15,0))</f>
        <v>24972.49</v>
      </c>
      <c r="Y466" s="1">
        <f>IF($H466&gt;J466,MIN($H466-J466,K466-J466)*INDEX('2018 commission structure'!$A$15:$J$18,MATCH(Calculations!$E565,'2018 commission structure'!$A$15:$A$18,0),MATCH(Calculations!Y$1,'2018 commission structure'!$A$15:$J$15,0)),0)</f>
        <v>0</v>
      </c>
      <c r="Z466" s="1">
        <f>IF($H466&gt;K466,MIN($H466-K466,L466-K466)*INDEX('2018 commission structure'!$A$15:$J$18,MATCH(Calculations!$E565,'2018 commission structure'!$A$15:$A$18,0),MATCH(Calculations!Z$1,'2018 commission structure'!$A$15:$J$15,0)),0)</f>
        <v>0</v>
      </c>
      <c r="AA466" s="1">
        <f>IF($H466&gt;L466,($H466-L466)*INDEX('2018 commission structure'!$A$15:$J$18,MATCH(Calculations!$E565,'2018 commission structure'!$A$15:$A$18,0),MATCH(Calculations!AA$1,'2018 commission structure'!$A$15:$J$15,0)),0)</f>
        <v>0</v>
      </c>
      <c r="AB466" s="1">
        <f t="shared" si="78"/>
        <v>96972.49</v>
      </c>
      <c r="AC466" s="1">
        <f t="shared" si="79"/>
        <v>173699.49</v>
      </c>
    </row>
    <row r="467" spans="1:29" x14ac:dyDescent="0.3">
      <c r="A467" s="20">
        <v>9820632102</v>
      </c>
      <c r="B467" s="1" t="s">
        <v>628</v>
      </c>
      <c r="C467" s="1" t="s">
        <v>627</v>
      </c>
      <c r="D467" s="1" t="s">
        <v>22341</v>
      </c>
      <c r="E467" s="1" t="s">
        <v>0</v>
      </c>
      <c r="F467" s="1">
        <v>52637</v>
      </c>
      <c r="G467" s="2">
        <v>9</v>
      </c>
      <c r="H467" s="1">
        <f>SUMIF('deals_closed '!D:D,A467,'deals_closed '!C:C)</f>
        <v>229221</v>
      </c>
      <c r="I467" s="1">
        <f>VLOOKUP(E467,'2018 commission structure'!$A$21:$I$24,9,FALSE)</f>
        <v>600000</v>
      </c>
      <c r="J467" s="1">
        <f t="shared" si="70"/>
        <v>750000</v>
      </c>
      <c r="K467" s="1">
        <f t="shared" si="71"/>
        <v>900000</v>
      </c>
      <c r="L467" s="1">
        <f t="shared" si="72"/>
        <v>1200000</v>
      </c>
      <c r="M467" s="16">
        <f t="shared" si="73"/>
        <v>0.38203500000000001</v>
      </c>
      <c r="N467" s="1" t="str">
        <f t="shared" si="74"/>
        <v>0-100%</v>
      </c>
      <c r="O467" s="1">
        <f>MIN($I467, $H467)*INDEX( '2018 commission structure'!$A$21:$I$24,
MATCH($E467,'2018 commission structure'!$A$21:$A$24,0),MATCH(O$1,'2018 commission structure'!$A$21:$I$21,0))</f>
        <v>29798.73</v>
      </c>
      <c r="P467" s="1">
        <f>IF($H467&gt;$I467, MIN($H467-$I467, J467-$I467)*
INDEX( '2018 commission structure'!$A$21:$I$24,
MATCH($E467,'2018 commission structure'!$A$21:$A$24, 0),
MATCH(P$1,'2018 commission structure'!$A$21:$I$21, 0)), 0)</f>
        <v>0</v>
      </c>
      <c r="Q467" s="1">
        <f>IF($H467&gt;J467, MIN($H467-J467, K467-J467)*
INDEX( '2018 commission structure'!$A$21:$I$24,
MATCH($E467,'2018 commission structure'!$A$21:$A$24, 0),
MATCH(Q$1,'2018 commission structure'!$A$21:$I$21, 0)), 0)</f>
        <v>0</v>
      </c>
      <c r="R467" s="1">
        <f>IF($H467&gt;K467, MIN($H467-K467, L467-K467)*
INDEX( '2018 commission structure'!$A$21:$I$24,
MATCH($E467,'2018 commission structure'!$A$21:$A$24, 0),
MATCH(R$1,'2018 commission structure'!$A$21:$I$21, 0)), 0)</f>
        <v>0</v>
      </c>
      <c r="S467" s="1">
        <f>IF($H467&gt;L467, ($H467-L467)*
INDEX( '2018 commission structure'!$A$21:$I$24,
MATCH($E467,'2018 commission structure'!$A$21:$A$24, 0),
MATCH(S$1,'2018 commission structure'!$A$21:$I$21, 0)), 0)</f>
        <v>0</v>
      </c>
      <c r="T467" s="1">
        <f t="shared" si="75"/>
        <v>29798.73</v>
      </c>
      <c r="U467" s="1">
        <f t="shared" si="76"/>
        <v>82435.73</v>
      </c>
      <c r="V467" s="16">
        <f t="shared" si="77"/>
        <v>2.780602537273583</v>
      </c>
      <c r="W467" s="1">
        <f>MIN(H467,I467)*INDEX('2018 commission structure'!$A$15:$J$18,MATCH(Calculations!$E683,'2018 commission structure'!$A$15:$A$18,0),MATCH(Calculations!W$1,'2018 commission structure'!$A$15:$J$15,0))</f>
        <v>27506.52</v>
      </c>
      <c r="X467" s="1">
        <f>IF($H467&gt;I467,MIN($H467-I467,J467-I467))*INDEX('2018 commission structure'!$A$15:$J$18,MATCH(Calculations!$E683,'2018 commission structure'!$A$15:$A$18,0),MATCH(Calculations!X$1,'2018 commission structure'!$A$15:$J$15,0))</f>
        <v>0</v>
      </c>
      <c r="Y467" s="1">
        <f>IF($H467&gt;J467,MIN($H467-J467,K467-J467)*INDEX('2018 commission structure'!$A$15:$J$18,MATCH(Calculations!$E683,'2018 commission structure'!$A$15:$A$18,0),MATCH(Calculations!Y$1,'2018 commission structure'!$A$15:$J$15,0)),0)</f>
        <v>0</v>
      </c>
      <c r="Z467" s="1">
        <f>IF($H467&gt;K467,MIN($H467-K467,L467-K467)*INDEX('2018 commission structure'!$A$15:$J$18,MATCH(Calculations!$E683,'2018 commission structure'!$A$15:$A$18,0),MATCH(Calculations!Z$1,'2018 commission structure'!$A$15:$J$15,0)),0)</f>
        <v>0</v>
      </c>
      <c r="AA467" s="1">
        <f>IF($H467&gt;L467,($H467-L467)*INDEX('2018 commission structure'!$A$15:$J$18,MATCH(Calculations!$E683,'2018 commission structure'!$A$15:$A$18,0),MATCH(Calculations!AA$1,'2018 commission structure'!$A$15:$J$15,0)),0)</f>
        <v>0</v>
      </c>
      <c r="AB467" s="1">
        <f t="shared" si="78"/>
        <v>27506.52</v>
      </c>
      <c r="AC467" s="1">
        <f t="shared" si="79"/>
        <v>80143.520000000004</v>
      </c>
    </row>
    <row r="468" spans="1:29" x14ac:dyDescent="0.3">
      <c r="A468" s="20">
        <v>7070564503</v>
      </c>
      <c r="B468" s="1" t="s">
        <v>650</v>
      </c>
      <c r="C468" s="1" t="s">
        <v>649</v>
      </c>
      <c r="D468" s="1" t="s">
        <v>22637</v>
      </c>
      <c r="E468" s="1" t="s">
        <v>3</v>
      </c>
      <c r="F468" s="1">
        <v>107049</v>
      </c>
      <c r="G468" s="2">
        <v>22</v>
      </c>
      <c r="H468" s="1">
        <f>SUMIF('deals_closed '!D:D,A468,'deals_closed '!C:C)</f>
        <v>711984</v>
      </c>
      <c r="I468" s="1">
        <f>VLOOKUP(E468,'2018 commission structure'!$A$21:$I$24,9,FALSE)</f>
        <v>750000</v>
      </c>
      <c r="J468" s="1">
        <f t="shared" si="70"/>
        <v>937500</v>
      </c>
      <c r="K468" s="1">
        <f t="shared" si="71"/>
        <v>1125000</v>
      </c>
      <c r="L468" s="1">
        <f t="shared" si="72"/>
        <v>1500000</v>
      </c>
      <c r="M468" s="16">
        <f t="shared" si="73"/>
        <v>0.94931200000000004</v>
      </c>
      <c r="N468" s="1" t="str">
        <f t="shared" si="74"/>
        <v>0-100%</v>
      </c>
      <c r="O468" s="1">
        <f>MIN($I468, $H468)*INDEX( '2018 commission structure'!$A$21:$I$24,
MATCH($E468,'2018 commission structure'!$A$21:$A$24,0),MATCH(O$1,'2018 commission structure'!$A$21:$I$21,0))</f>
        <v>106797.59999999999</v>
      </c>
      <c r="P468" s="1">
        <f>IF($H468&gt;$I468, MIN($H468-$I468, J468-$I468)*
INDEX( '2018 commission structure'!$A$21:$I$24,
MATCH($E468,'2018 commission structure'!$A$21:$A$24, 0),
MATCH(P$1,'2018 commission structure'!$A$21:$I$21, 0)), 0)</f>
        <v>0</v>
      </c>
      <c r="Q468" s="1">
        <f>IF($H468&gt;J468, MIN($H468-J468, K468-J468)*
INDEX( '2018 commission structure'!$A$21:$I$24,
MATCH($E468,'2018 commission structure'!$A$21:$A$24, 0),
MATCH(Q$1,'2018 commission structure'!$A$21:$I$21, 0)), 0)</f>
        <v>0</v>
      </c>
      <c r="R468" s="1">
        <f>IF($H468&gt;K468, MIN($H468-K468, L468-K468)*
INDEX( '2018 commission structure'!$A$21:$I$24,
MATCH($E468,'2018 commission structure'!$A$21:$A$24, 0),
MATCH(R$1,'2018 commission structure'!$A$21:$I$21, 0)), 0)</f>
        <v>0</v>
      </c>
      <c r="S468" s="1">
        <f>IF($H468&gt;L468, ($H468-L468)*
INDEX( '2018 commission structure'!$A$21:$I$24,
MATCH($E468,'2018 commission structure'!$A$21:$A$24, 0),
MATCH(S$1,'2018 commission structure'!$A$21:$I$21, 0)), 0)</f>
        <v>0</v>
      </c>
      <c r="T468" s="1">
        <f t="shared" si="75"/>
        <v>106797.59999999999</v>
      </c>
      <c r="U468" s="1">
        <f t="shared" si="76"/>
        <v>213846.59999999998</v>
      </c>
      <c r="V468" s="16">
        <f t="shared" si="77"/>
        <v>3.3294146364730608</v>
      </c>
      <c r="W468" s="1">
        <f>MIN(H468,I468)*INDEX('2018 commission structure'!$A$15:$J$18,MATCH(Calculations!$E672,'2018 commission structure'!$A$15:$A$18,0),MATCH(Calculations!W$1,'2018 commission structure'!$A$15:$J$15,0))</f>
        <v>106797.59999999999</v>
      </c>
      <c r="X468" s="1">
        <f>IF($H468&gt;I468,MIN($H468-I468,J468-I468))*INDEX('2018 commission structure'!$A$15:$J$18,MATCH(Calculations!$E672,'2018 commission structure'!$A$15:$A$18,0),MATCH(Calculations!X$1,'2018 commission structure'!$A$15:$J$15,0))</f>
        <v>0</v>
      </c>
      <c r="Y468" s="1">
        <f>IF($H468&gt;J468,MIN($H468-J468,K468-J468)*INDEX('2018 commission structure'!$A$15:$J$18,MATCH(Calculations!$E672,'2018 commission structure'!$A$15:$A$18,0),MATCH(Calculations!Y$1,'2018 commission structure'!$A$15:$J$15,0)),0)</f>
        <v>0</v>
      </c>
      <c r="Z468" s="1">
        <f>IF($H468&gt;K468,MIN($H468-K468,L468-K468)*INDEX('2018 commission structure'!$A$15:$J$18,MATCH(Calculations!$E672,'2018 commission structure'!$A$15:$A$18,0),MATCH(Calculations!Z$1,'2018 commission structure'!$A$15:$J$15,0)),0)</f>
        <v>0</v>
      </c>
      <c r="AA468" s="1">
        <f>IF($H468&gt;L468,($H468-L468)*INDEX('2018 commission structure'!$A$15:$J$18,MATCH(Calculations!$E672,'2018 commission structure'!$A$15:$A$18,0),MATCH(Calculations!AA$1,'2018 commission structure'!$A$15:$J$15,0)),0)</f>
        <v>0</v>
      </c>
      <c r="AB468" s="1">
        <f t="shared" si="78"/>
        <v>106797.59999999999</v>
      </c>
      <c r="AC468" s="1">
        <f t="shared" si="79"/>
        <v>213846.59999999998</v>
      </c>
    </row>
    <row r="469" spans="1:29" x14ac:dyDescent="0.3">
      <c r="A469" s="20">
        <v>7489370671</v>
      </c>
      <c r="B469" s="1" t="s">
        <v>175</v>
      </c>
      <c r="C469" s="1" t="s">
        <v>174</v>
      </c>
      <c r="D469" s="1" t="s">
        <v>22586</v>
      </c>
      <c r="E469" s="1" t="s">
        <v>0</v>
      </c>
      <c r="F469" s="1">
        <v>70125</v>
      </c>
      <c r="G469" s="2">
        <v>22</v>
      </c>
      <c r="H469" s="1">
        <f>SUMIF('deals_closed '!D:D,A469,'deals_closed '!C:C)</f>
        <v>747967</v>
      </c>
      <c r="I469" s="1">
        <f>VLOOKUP(E469,'2018 commission structure'!$A$21:$I$24,9,FALSE)</f>
        <v>600000</v>
      </c>
      <c r="J469" s="1">
        <f t="shared" si="70"/>
        <v>750000</v>
      </c>
      <c r="K469" s="1">
        <f t="shared" si="71"/>
        <v>900000</v>
      </c>
      <c r="L469" s="1">
        <f t="shared" si="72"/>
        <v>1200000</v>
      </c>
      <c r="M469" s="16">
        <f t="shared" si="73"/>
        <v>1.2466116666666667</v>
      </c>
      <c r="N469" s="1" t="str">
        <f t="shared" si="74"/>
        <v>100-125%</v>
      </c>
      <c r="O469" s="1">
        <f>MIN($I469, $H469)*INDEX( '2018 commission structure'!$A$21:$I$24,
MATCH($E469,'2018 commission structure'!$A$21:$A$24,0),MATCH(O$1,'2018 commission structure'!$A$21:$I$21,0))</f>
        <v>78000</v>
      </c>
      <c r="P469" s="1">
        <f>IF($H469&gt;$I469, MIN($H469-$I469, J469-$I469)*
INDEX( '2018 commission structure'!$A$21:$I$24,
MATCH($E469,'2018 commission structure'!$A$21:$A$24, 0),
MATCH(P$1,'2018 commission structure'!$A$21:$I$21, 0)), 0)</f>
        <v>25154.390000000003</v>
      </c>
      <c r="Q469" s="1">
        <f>IF($H469&gt;J469, MIN($H469-J469, K469-J469)*
INDEX( '2018 commission structure'!$A$21:$I$24,
MATCH($E469,'2018 commission structure'!$A$21:$A$24, 0),
MATCH(Q$1,'2018 commission structure'!$A$21:$I$21, 0)), 0)</f>
        <v>0</v>
      </c>
      <c r="R469" s="1">
        <f>IF($H469&gt;K469, MIN($H469-K469, L469-K469)*
INDEX( '2018 commission structure'!$A$21:$I$24,
MATCH($E469,'2018 commission structure'!$A$21:$A$24, 0),
MATCH(R$1,'2018 commission structure'!$A$21:$I$21, 0)), 0)</f>
        <v>0</v>
      </c>
      <c r="S469" s="1">
        <f>IF($H469&gt;L469, ($H469-L469)*
INDEX( '2018 commission structure'!$A$21:$I$24,
MATCH($E469,'2018 commission structure'!$A$21:$A$24, 0),
MATCH(S$1,'2018 commission structure'!$A$21:$I$21, 0)), 0)</f>
        <v>0</v>
      </c>
      <c r="T469" s="1">
        <f t="shared" si="75"/>
        <v>103154.39</v>
      </c>
      <c r="U469" s="1">
        <f t="shared" si="76"/>
        <v>173279.39</v>
      </c>
      <c r="V469" s="16">
        <f t="shared" si="77"/>
        <v>4.3165375870725304</v>
      </c>
      <c r="W469" s="1">
        <f>MIN(H469,I469)*INDEX('2018 commission structure'!$A$15:$J$18,MATCH(Calculations!$E915,'2018 commission structure'!$A$15:$A$18,0),MATCH(Calculations!W$1,'2018 commission structure'!$A$15:$J$15,0))</f>
        <v>72000</v>
      </c>
      <c r="X469" s="1">
        <f>IF($H469&gt;I469,MIN($H469-I469,J469-I469))*INDEX('2018 commission structure'!$A$15:$J$18,MATCH(Calculations!$E915,'2018 commission structure'!$A$15:$A$18,0),MATCH(Calculations!X$1,'2018 commission structure'!$A$15:$J$15,0))</f>
        <v>25154.390000000003</v>
      </c>
      <c r="Y469" s="1">
        <f>IF($H469&gt;J469,MIN($H469-J469,K469-J469)*INDEX('2018 commission structure'!$A$15:$J$18,MATCH(Calculations!$E915,'2018 commission structure'!$A$15:$A$18,0),MATCH(Calculations!Y$1,'2018 commission structure'!$A$15:$J$15,0)),0)</f>
        <v>0</v>
      </c>
      <c r="Z469" s="1">
        <f>IF($H469&gt;K469,MIN($H469-K469,L469-K469)*INDEX('2018 commission structure'!$A$15:$J$18,MATCH(Calculations!$E915,'2018 commission structure'!$A$15:$A$18,0),MATCH(Calculations!Z$1,'2018 commission structure'!$A$15:$J$15,0)),0)</f>
        <v>0</v>
      </c>
      <c r="AA469" s="1">
        <f>IF($H469&gt;L469,($H469-L469)*INDEX('2018 commission structure'!$A$15:$J$18,MATCH(Calculations!$E915,'2018 commission structure'!$A$15:$A$18,0),MATCH(Calculations!AA$1,'2018 commission structure'!$A$15:$J$15,0)),0)</f>
        <v>0</v>
      </c>
      <c r="AB469" s="1">
        <f t="shared" si="78"/>
        <v>97154.39</v>
      </c>
      <c r="AC469" s="1">
        <f t="shared" si="79"/>
        <v>167279.39000000001</v>
      </c>
    </row>
    <row r="470" spans="1:29" x14ac:dyDescent="0.3">
      <c r="A470" s="20">
        <v>263573389</v>
      </c>
      <c r="B470" s="1" t="s">
        <v>747</v>
      </c>
      <c r="C470" s="1" t="s">
        <v>746</v>
      </c>
      <c r="D470" s="1" t="s">
        <v>23303</v>
      </c>
      <c r="E470" s="1" t="s">
        <v>0</v>
      </c>
      <c r="F470" s="1">
        <v>69051</v>
      </c>
      <c r="G470" s="2">
        <v>19</v>
      </c>
      <c r="H470" s="1">
        <f>SUMIF('deals_closed '!D:D,A470,'deals_closed '!C:C)</f>
        <v>749434</v>
      </c>
      <c r="I470" s="1">
        <f>VLOOKUP(E470,'2018 commission structure'!$A$21:$I$24,9,FALSE)</f>
        <v>600000</v>
      </c>
      <c r="J470" s="1">
        <f t="shared" si="70"/>
        <v>750000</v>
      </c>
      <c r="K470" s="1">
        <f t="shared" si="71"/>
        <v>900000</v>
      </c>
      <c r="L470" s="1">
        <f t="shared" si="72"/>
        <v>1200000</v>
      </c>
      <c r="M470" s="16">
        <f t="shared" si="73"/>
        <v>1.2490566666666667</v>
      </c>
      <c r="N470" s="1" t="str">
        <f t="shared" si="74"/>
        <v>100-125%</v>
      </c>
      <c r="O470" s="1">
        <f>MIN($I470, $H470)*INDEX( '2018 commission structure'!$A$21:$I$24,
MATCH($E470,'2018 commission structure'!$A$21:$A$24,0),MATCH(O$1,'2018 commission structure'!$A$21:$I$21,0))</f>
        <v>78000</v>
      </c>
      <c r="P470" s="1">
        <f>IF($H470&gt;$I470, MIN($H470-$I470, J470-$I470)*
INDEX( '2018 commission structure'!$A$21:$I$24,
MATCH($E470,'2018 commission structure'!$A$21:$A$24, 0),
MATCH(P$1,'2018 commission structure'!$A$21:$I$21, 0)), 0)</f>
        <v>25403.780000000002</v>
      </c>
      <c r="Q470" s="1">
        <f>IF($H470&gt;J470, MIN($H470-J470, K470-J470)*
INDEX( '2018 commission structure'!$A$21:$I$24,
MATCH($E470,'2018 commission structure'!$A$21:$A$24, 0),
MATCH(Q$1,'2018 commission structure'!$A$21:$I$21, 0)), 0)</f>
        <v>0</v>
      </c>
      <c r="R470" s="1">
        <f>IF($H470&gt;K470, MIN($H470-K470, L470-K470)*
INDEX( '2018 commission structure'!$A$21:$I$24,
MATCH($E470,'2018 commission structure'!$A$21:$A$24, 0),
MATCH(R$1,'2018 commission structure'!$A$21:$I$21, 0)), 0)</f>
        <v>0</v>
      </c>
      <c r="S470" s="1">
        <f>IF($H470&gt;L470, ($H470-L470)*
INDEX( '2018 commission structure'!$A$21:$I$24,
MATCH($E470,'2018 commission structure'!$A$21:$A$24, 0),
MATCH(S$1,'2018 commission structure'!$A$21:$I$21, 0)), 0)</f>
        <v>0</v>
      </c>
      <c r="T470" s="1">
        <f t="shared" si="75"/>
        <v>103403.78</v>
      </c>
      <c r="U470" s="1">
        <f t="shared" si="76"/>
        <v>172454.78</v>
      </c>
      <c r="V470" s="16">
        <f t="shared" si="77"/>
        <v>4.3456841265866917</v>
      </c>
      <c r="W470" s="1">
        <f>MIN(H470,I470)*INDEX('2018 commission structure'!$A$15:$J$18,MATCH(Calculations!$E621,'2018 commission structure'!$A$15:$A$18,0),MATCH(Calculations!W$1,'2018 commission structure'!$A$15:$J$15,0))</f>
        <v>90000</v>
      </c>
      <c r="X470" s="1">
        <f>IF($H470&gt;I470,MIN($H470-I470,J470-I470))*INDEX('2018 commission structure'!$A$15:$J$18,MATCH(Calculations!$E621,'2018 commission structure'!$A$15:$A$18,0),MATCH(Calculations!X$1,'2018 commission structure'!$A$15:$J$15,0))</f>
        <v>26898.12</v>
      </c>
      <c r="Y470" s="1">
        <f>IF($H470&gt;J470,MIN($H470-J470,K470-J470)*INDEX('2018 commission structure'!$A$15:$J$18,MATCH(Calculations!$E621,'2018 commission structure'!$A$15:$A$18,0),MATCH(Calculations!Y$1,'2018 commission structure'!$A$15:$J$15,0)),0)</f>
        <v>0</v>
      </c>
      <c r="Z470" s="1">
        <f>IF($H470&gt;K470,MIN($H470-K470,L470-K470)*INDEX('2018 commission structure'!$A$15:$J$18,MATCH(Calculations!$E621,'2018 commission structure'!$A$15:$A$18,0),MATCH(Calculations!Z$1,'2018 commission structure'!$A$15:$J$15,0)),0)</f>
        <v>0</v>
      </c>
      <c r="AA470" s="1">
        <f>IF($H470&gt;L470,($H470-L470)*INDEX('2018 commission structure'!$A$15:$J$18,MATCH(Calculations!$E621,'2018 commission structure'!$A$15:$A$18,0),MATCH(Calculations!AA$1,'2018 commission structure'!$A$15:$J$15,0)),0)</f>
        <v>0</v>
      </c>
      <c r="AB470" s="1">
        <f t="shared" si="78"/>
        <v>116898.12</v>
      </c>
      <c r="AC470" s="1">
        <f t="shared" si="79"/>
        <v>185949.12</v>
      </c>
    </row>
    <row r="471" spans="1:29" x14ac:dyDescent="0.3">
      <c r="A471" s="20">
        <v>4487905370</v>
      </c>
      <c r="B471" s="1" t="s">
        <v>834</v>
      </c>
      <c r="C471" s="1" t="s">
        <v>833</v>
      </c>
      <c r="D471" s="1" t="s">
        <v>22379</v>
      </c>
      <c r="E471" s="1" t="s">
        <v>12</v>
      </c>
      <c r="F471" s="1">
        <v>63935</v>
      </c>
      <c r="G471" s="2">
        <v>21</v>
      </c>
      <c r="H471" s="1">
        <f>SUMIF('deals_closed '!D:D,A471,'deals_closed '!C:C)</f>
        <v>624674</v>
      </c>
      <c r="I471" s="1">
        <f>VLOOKUP(E471,'2018 commission structure'!$A$21:$I$24,9,FALSE)</f>
        <v>500000</v>
      </c>
      <c r="J471" s="1">
        <f t="shared" si="70"/>
        <v>625000</v>
      </c>
      <c r="K471" s="1">
        <f t="shared" si="71"/>
        <v>750000</v>
      </c>
      <c r="L471" s="1">
        <f t="shared" si="72"/>
        <v>1000000</v>
      </c>
      <c r="M471" s="16">
        <f t="shared" si="73"/>
        <v>1.2493479999999999</v>
      </c>
      <c r="N471" s="1" t="str">
        <f t="shared" si="74"/>
        <v>100-125%</v>
      </c>
      <c r="O471" s="1">
        <f>MIN($I471, $H471)*INDEX( '2018 commission structure'!$A$21:$I$24,
MATCH($E471,'2018 commission structure'!$A$21:$A$24,0),MATCH(O$1,'2018 commission structure'!$A$21:$I$21,0))</f>
        <v>50000</v>
      </c>
      <c r="P471" s="1">
        <f>IF($H471&gt;$I471, MIN($H471-$I471, J471-$I471)*
INDEX( '2018 commission structure'!$A$21:$I$24,
MATCH($E471,'2018 commission structure'!$A$21:$A$24, 0),
MATCH(P$1,'2018 commission structure'!$A$21:$I$21, 0)), 0)</f>
        <v>18701.099999999999</v>
      </c>
      <c r="Q471" s="1">
        <f>IF($H471&gt;J471, MIN($H471-J471, K471-J471)*
INDEX( '2018 commission structure'!$A$21:$I$24,
MATCH($E471,'2018 commission structure'!$A$21:$A$24, 0),
MATCH(Q$1,'2018 commission structure'!$A$21:$I$21, 0)), 0)</f>
        <v>0</v>
      </c>
      <c r="R471" s="1">
        <f>IF($H471&gt;K471, MIN($H471-K471, L471-K471)*
INDEX( '2018 commission structure'!$A$21:$I$24,
MATCH($E471,'2018 commission structure'!$A$21:$A$24, 0),
MATCH(R$1,'2018 commission structure'!$A$21:$I$21, 0)), 0)</f>
        <v>0</v>
      </c>
      <c r="S471" s="1">
        <f>IF($H471&gt;L471, ($H471-L471)*
INDEX( '2018 commission structure'!$A$21:$I$24,
MATCH($E471,'2018 commission structure'!$A$21:$A$24, 0),
MATCH(S$1,'2018 commission structure'!$A$21:$I$21, 0)), 0)</f>
        <v>0</v>
      </c>
      <c r="T471" s="1">
        <f t="shared" si="75"/>
        <v>68701.100000000006</v>
      </c>
      <c r="U471" s="1">
        <f t="shared" si="76"/>
        <v>132636.1</v>
      </c>
      <c r="V471" s="16">
        <f t="shared" si="77"/>
        <v>4.709683110405086</v>
      </c>
      <c r="W471" s="1">
        <f>MIN(H471,I471)*INDEX('2018 commission structure'!$A$15:$J$18,MATCH(Calculations!$E576,'2018 commission structure'!$A$15:$A$18,0),MATCH(Calculations!W$1,'2018 commission structure'!$A$15:$J$15,0))</f>
        <v>75000</v>
      </c>
      <c r="X471" s="1">
        <f>IF($H471&gt;I471,MIN($H471-I471,J471-I471))*INDEX('2018 commission structure'!$A$15:$J$18,MATCH(Calculations!$E576,'2018 commission structure'!$A$15:$A$18,0),MATCH(Calculations!X$1,'2018 commission structure'!$A$15:$J$15,0))</f>
        <v>22441.32</v>
      </c>
      <c r="Y471" s="1">
        <f>IF($H471&gt;J471,MIN($H471-J471,K471-J471)*INDEX('2018 commission structure'!$A$15:$J$18,MATCH(Calculations!$E576,'2018 commission structure'!$A$15:$A$18,0),MATCH(Calculations!Y$1,'2018 commission structure'!$A$15:$J$15,0)),0)</f>
        <v>0</v>
      </c>
      <c r="Z471" s="1">
        <f>IF($H471&gt;K471,MIN($H471-K471,L471-K471)*INDEX('2018 commission structure'!$A$15:$J$18,MATCH(Calculations!$E576,'2018 commission structure'!$A$15:$A$18,0),MATCH(Calculations!Z$1,'2018 commission structure'!$A$15:$J$15,0)),0)</f>
        <v>0</v>
      </c>
      <c r="AA471" s="1">
        <f>IF($H471&gt;L471,($H471-L471)*INDEX('2018 commission structure'!$A$15:$J$18,MATCH(Calculations!$E576,'2018 commission structure'!$A$15:$A$18,0),MATCH(Calculations!AA$1,'2018 commission structure'!$A$15:$J$15,0)),0)</f>
        <v>0</v>
      </c>
      <c r="AB471" s="1">
        <f t="shared" si="78"/>
        <v>97441.32</v>
      </c>
      <c r="AC471" s="1">
        <f t="shared" si="79"/>
        <v>161376.32000000001</v>
      </c>
    </row>
    <row r="472" spans="1:29" x14ac:dyDescent="0.3">
      <c r="A472" s="20">
        <v>4194897803</v>
      </c>
      <c r="B472" s="1" t="s">
        <v>1291</v>
      </c>
      <c r="C472" s="1" t="s">
        <v>1290</v>
      </c>
      <c r="D472" s="1" t="s">
        <v>22915</v>
      </c>
      <c r="E472" s="1" t="s">
        <v>0</v>
      </c>
      <c r="F472" s="1">
        <v>73193</v>
      </c>
      <c r="G472" s="2">
        <v>17</v>
      </c>
      <c r="H472" s="1">
        <f>SUMIF('deals_closed '!D:D,A472,'deals_closed '!C:C)</f>
        <v>520405</v>
      </c>
      <c r="I472" s="1">
        <f>VLOOKUP(E472,'2018 commission structure'!$A$21:$I$24,9,FALSE)</f>
        <v>600000</v>
      </c>
      <c r="J472" s="1">
        <f t="shared" si="70"/>
        <v>750000</v>
      </c>
      <c r="K472" s="1">
        <f t="shared" si="71"/>
        <v>900000</v>
      </c>
      <c r="L472" s="1">
        <f t="shared" si="72"/>
        <v>1200000</v>
      </c>
      <c r="M472" s="16">
        <f t="shared" si="73"/>
        <v>0.86734166666666668</v>
      </c>
      <c r="N472" s="1" t="str">
        <f t="shared" si="74"/>
        <v>0-100%</v>
      </c>
      <c r="O472" s="1">
        <f>MIN($I472, $H472)*INDEX( '2018 commission structure'!$A$21:$I$24,
MATCH($E472,'2018 commission structure'!$A$21:$A$24,0),MATCH(O$1,'2018 commission structure'!$A$21:$I$21,0))</f>
        <v>67652.650000000009</v>
      </c>
      <c r="P472" s="1">
        <f>IF($H472&gt;$I472, MIN($H472-$I472, J472-$I472)*
INDEX( '2018 commission structure'!$A$21:$I$24,
MATCH($E472,'2018 commission structure'!$A$21:$A$24, 0),
MATCH(P$1,'2018 commission structure'!$A$21:$I$21, 0)), 0)</f>
        <v>0</v>
      </c>
      <c r="Q472" s="1">
        <f>IF($H472&gt;J472, MIN($H472-J472, K472-J472)*
INDEX( '2018 commission structure'!$A$21:$I$24,
MATCH($E472,'2018 commission structure'!$A$21:$A$24, 0),
MATCH(Q$1,'2018 commission structure'!$A$21:$I$21, 0)), 0)</f>
        <v>0</v>
      </c>
      <c r="R472" s="1">
        <f>IF($H472&gt;K472, MIN($H472-K472, L472-K472)*
INDEX( '2018 commission structure'!$A$21:$I$24,
MATCH($E472,'2018 commission structure'!$A$21:$A$24, 0),
MATCH(R$1,'2018 commission structure'!$A$21:$I$21, 0)), 0)</f>
        <v>0</v>
      </c>
      <c r="S472" s="1">
        <f>IF($H472&gt;L472, ($H472-L472)*
INDEX( '2018 commission structure'!$A$21:$I$24,
MATCH($E472,'2018 commission structure'!$A$21:$A$24, 0),
MATCH(S$1,'2018 commission structure'!$A$21:$I$21, 0)), 0)</f>
        <v>0</v>
      </c>
      <c r="T472" s="1">
        <f t="shared" si="75"/>
        <v>67652.650000000009</v>
      </c>
      <c r="U472" s="1">
        <f t="shared" si="76"/>
        <v>140845.65000000002</v>
      </c>
      <c r="V472" s="16">
        <f t="shared" si="77"/>
        <v>3.6948602956498826</v>
      </c>
      <c r="W472" s="1">
        <f>MIN(H472,I472)*INDEX('2018 commission structure'!$A$15:$J$18,MATCH(Calculations!$E338,'2018 commission structure'!$A$15:$A$18,0),MATCH(Calculations!W$1,'2018 commission structure'!$A$15:$J$15,0))</f>
        <v>62448.6</v>
      </c>
      <c r="X472" s="1">
        <f>IF($H472&gt;I472,MIN($H472-I472,J472-I472))*INDEX('2018 commission structure'!$A$15:$J$18,MATCH(Calculations!$E338,'2018 commission structure'!$A$15:$A$18,0),MATCH(Calculations!X$1,'2018 commission structure'!$A$15:$J$15,0))</f>
        <v>0</v>
      </c>
      <c r="Y472" s="1">
        <f>IF($H472&gt;J472,MIN($H472-J472,K472-J472)*INDEX('2018 commission structure'!$A$15:$J$18,MATCH(Calculations!$E338,'2018 commission structure'!$A$15:$A$18,0),MATCH(Calculations!Y$1,'2018 commission structure'!$A$15:$J$15,0)),0)</f>
        <v>0</v>
      </c>
      <c r="Z472" s="1">
        <f>IF($H472&gt;K472,MIN($H472-K472,L472-K472)*INDEX('2018 commission structure'!$A$15:$J$18,MATCH(Calculations!$E338,'2018 commission structure'!$A$15:$A$18,0),MATCH(Calculations!Z$1,'2018 commission structure'!$A$15:$J$15,0)),0)</f>
        <v>0</v>
      </c>
      <c r="AA472" s="1">
        <f>IF($H472&gt;L472,($H472-L472)*INDEX('2018 commission structure'!$A$15:$J$18,MATCH(Calculations!$E338,'2018 commission structure'!$A$15:$A$18,0),MATCH(Calculations!AA$1,'2018 commission structure'!$A$15:$J$15,0)),0)</f>
        <v>0</v>
      </c>
      <c r="AB472" s="1">
        <f t="shared" si="78"/>
        <v>62448.6</v>
      </c>
      <c r="AC472" s="1">
        <f t="shared" si="79"/>
        <v>135641.60000000001</v>
      </c>
    </row>
    <row r="473" spans="1:29" x14ac:dyDescent="0.3">
      <c r="A473" s="20">
        <v>710473923</v>
      </c>
      <c r="B473" s="1" t="s">
        <v>1128</v>
      </c>
      <c r="C473" s="1" t="s">
        <v>1127</v>
      </c>
      <c r="D473" s="1" t="s">
        <v>22357</v>
      </c>
      <c r="E473" s="1" t="s">
        <v>12</v>
      </c>
      <c r="F473" s="1">
        <v>64402</v>
      </c>
      <c r="G473" s="2">
        <v>18</v>
      </c>
      <c r="H473" s="1">
        <f>SUMIF('deals_closed '!D:D,A473,'deals_closed '!C:C)</f>
        <v>624821</v>
      </c>
      <c r="I473" s="1">
        <f>VLOOKUP(E473,'2018 commission structure'!$A$21:$I$24,9,FALSE)</f>
        <v>500000</v>
      </c>
      <c r="J473" s="1">
        <f t="shared" si="70"/>
        <v>625000</v>
      </c>
      <c r="K473" s="1">
        <f t="shared" si="71"/>
        <v>750000</v>
      </c>
      <c r="L473" s="1">
        <f t="shared" si="72"/>
        <v>1000000</v>
      </c>
      <c r="M473" s="16">
        <f t="shared" si="73"/>
        <v>1.2496419999999999</v>
      </c>
      <c r="N473" s="1" t="str">
        <f t="shared" si="74"/>
        <v>100-125%</v>
      </c>
      <c r="O473" s="1">
        <f>MIN($I473, $H473)*INDEX( '2018 commission structure'!$A$21:$I$24,
MATCH($E473,'2018 commission structure'!$A$21:$A$24,0),MATCH(O$1,'2018 commission structure'!$A$21:$I$21,0))</f>
        <v>50000</v>
      </c>
      <c r="P473" s="1">
        <f>IF($H473&gt;$I473, MIN($H473-$I473, J473-$I473)*
INDEX( '2018 commission structure'!$A$21:$I$24,
MATCH($E473,'2018 commission structure'!$A$21:$A$24, 0),
MATCH(P$1,'2018 commission structure'!$A$21:$I$21, 0)), 0)</f>
        <v>18723.149999999998</v>
      </c>
      <c r="Q473" s="1">
        <f>IF($H473&gt;J473, MIN($H473-J473, K473-J473)*
INDEX( '2018 commission structure'!$A$21:$I$24,
MATCH($E473,'2018 commission structure'!$A$21:$A$24, 0),
MATCH(Q$1,'2018 commission structure'!$A$21:$I$21, 0)), 0)</f>
        <v>0</v>
      </c>
      <c r="R473" s="1">
        <f>IF($H473&gt;K473, MIN($H473-K473, L473-K473)*
INDEX( '2018 commission structure'!$A$21:$I$24,
MATCH($E473,'2018 commission structure'!$A$21:$A$24, 0),
MATCH(R$1,'2018 commission structure'!$A$21:$I$21, 0)), 0)</f>
        <v>0</v>
      </c>
      <c r="S473" s="1">
        <f>IF($H473&gt;L473, ($H473-L473)*
INDEX( '2018 commission structure'!$A$21:$I$24,
MATCH($E473,'2018 commission structure'!$A$21:$A$24, 0),
MATCH(S$1,'2018 commission structure'!$A$21:$I$21, 0)), 0)</f>
        <v>0</v>
      </c>
      <c r="T473" s="1">
        <f t="shared" si="75"/>
        <v>68723.149999999994</v>
      </c>
      <c r="U473" s="1">
        <f t="shared" si="76"/>
        <v>133125.15</v>
      </c>
      <c r="V473" s="16">
        <f t="shared" si="77"/>
        <v>4.6934857913775119</v>
      </c>
      <c r="W473" s="1">
        <f>MIN(H473,I473)*INDEX('2018 commission structure'!$A$15:$J$18,MATCH(Calculations!$E423,'2018 commission structure'!$A$15:$A$18,0),MATCH(Calculations!W$1,'2018 commission structure'!$A$15:$J$15,0))</f>
        <v>75000</v>
      </c>
      <c r="X473" s="1">
        <f>IF($H473&gt;I473,MIN($H473-I473,J473-I473))*INDEX('2018 commission structure'!$A$15:$J$18,MATCH(Calculations!$E423,'2018 commission structure'!$A$15:$A$18,0),MATCH(Calculations!X$1,'2018 commission structure'!$A$15:$J$15,0))</f>
        <v>27460.62</v>
      </c>
      <c r="Y473" s="1">
        <f>IF($H473&gt;J473,MIN($H473-J473,K473-J473)*INDEX('2018 commission structure'!$A$15:$J$18,MATCH(Calculations!$E423,'2018 commission structure'!$A$15:$A$18,0),MATCH(Calculations!Y$1,'2018 commission structure'!$A$15:$J$15,0)),0)</f>
        <v>0</v>
      </c>
      <c r="Z473" s="1">
        <f>IF($H473&gt;K473,MIN($H473-K473,L473-K473)*INDEX('2018 commission structure'!$A$15:$J$18,MATCH(Calculations!$E423,'2018 commission structure'!$A$15:$A$18,0),MATCH(Calculations!Z$1,'2018 commission structure'!$A$15:$J$15,0)),0)</f>
        <v>0</v>
      </c>
      <c r="AA473" s="1">
        <f>IF($H473&gt;L473,($H473-L473)*INDEX('2018 commission structure'!$A$15:$J$18,MATCH(Calculations!$E423,'2018 commission structure'!$A$15:$A$18,0),MATCH(Calculations!AA$1,'2018 commission structure'!$A$15:$J$15,0)),0)</f>
        <v>0</v>
      </c>
      <c r="AB473" s="1">
        <f t="shared" si="78"/>
        <v>102460.62</v>
      </c>
      <c r="AC473" s="1">
        <f t="shared" si="79"/>
        <v>166862.62</v>
      </c>
    </row>
    <row r="474" spans="1:29" x14ac:dyDescent="0.3">
      <c r="A474" s="20">
        <v>4823073274</v>
      </c>
      <c r="B474" s="1" t="s">
        <v>1830</v>
      </c>
      <c r="C474" s="1" t="s">
        <v>1829</v>
      </c>
      <c r="D474" s="1" t="s">
        <v>22400</v>
      </c>
      <c r="E474" s="1" t="s">
        <v>12</v>
      </c>
      <c r="F474" s="1">
        <v>62323</v>
      </c>
      <c r="G474" s="2">
        <v>16</v>
      </c>
      <c r="H474" s="1">
        <f>SUMIF('deals_closed '!D:D,A474,'deals_closed '!C:C)</f>
        <v>625171</v>
      </c>
      <c r="I474" s="1">
        <f>VLOOKUP(E474,'2018 commission structure'!$A$21:$I$24,9,FALSE)</f>
        <v>500000</v>
      </c>
      <c r="J474" s="1">
        <f t="shared" si="70"/>
        <v>625000</v>
      </c>
      <c r="K474" s="1">
        <f t="shared" si="71"/>
        <v>750000</v>
      </c>
      <c r="L474" s="1">
        <f t="shared" si="72"/>
        <v>1000000</v>
      </c>
      <c r="M474" s="16">
        <f t="shared" si="73"/>
        <v>1.2503420000000001</v>
      </c>
      <c r="N474" s="1" t="str">
        <f t="shared" si="74"/>
        <v>125-150%</v>
      </c>
      <c r="O474" s="1">
        <f>MIN($I474, $H474)*INDEX( '2018 commission structure'!$A$21:$I$24,
MATCH($E474,'2018 commission structure'!$A$21:$A$24,0),MATCH(O$1,'2018 commission structure'!$A$21:$I$21,0))</f>
        <v>50000</v>
      </c>
      <c r="P474" s="1">
        <f>IF($H474&gt;$I474, MIN($H474-$I474, J474-$I474)*
INDEX( '2018 commission structure'!$A$21:$I$24,
MATCH($E474,'2018 commission structure'!$A$21:$A$24, 0),
MATCH(P$1,'2018 commission structure'!$A$21:$I$21, 0)), 0)</f>
        <v>18750</v>
      </c>
      <c r="Q474" s="1">
        <f>IF($H474&gt;J474, MIN($H474-J474, K474-J474)*
INDEX( '2018 commission structure'!$A$21:$I$24,
MATCH($E474,'2018 commission structure'!$A$21:$A$24, 0),
MATCH(Q$1,'2018 commission structure'!$A$21:$I$21, 0)), 0)</f>
        <v>30.779999999999998</v>
      </c>
      <c r="R474" s="1">
        <f>IF($H474&gt;K474, MIN($H474-K474, L474-K474)*
INDEX( '2018 commission structure'!$A$21:$I$24,
MATCH($E474,'2018 commission structure'!$A$21:$A$24, 0),
MATCH(R$1,'2018 commission structure'!$A$21:$I$21, 0)), 0)</f>
        <v>0</v>
      </c>
      <c r="S474" s="1">
        <f>IF($H474&gt;L474, ($H474-L474)*
INDEX( '2018 commission structure'!$A$21:$I$24,
MATCH($E474,'2018 commission structure'!$A$21:$A$24, 0),
MATCH(S$1,'2018 commission structure'!$A$21:$I$21, 0)), 0)</f>
        <v>0</v>
      </c>
      <c r="T474" s="1">
        <f t="shared" si="75"/>
        <v>68780.78</v>
      </c>
      <c r="U474" s="1">
        <f t="shared" si="76"/>
        <v>131103.78</v>
      </c>
      <c r="V474" s="16">
        <f t="shared" si="77"/>
        <v>4.7685200228399216</v>
      </c>
      <c r="W474" s="1">
        <f>MIN(H474,I474)*INDEX('2018 commission structure'!$A$15:$J$18,MATCH(Calculations!$E50,'2018 commission structure'!$A$15:$A$18,0),MATCH(Calculations!W$1,'2018 commission structure'!$A$15:$J$15,0))</f>
        <v>60000</v>
      </c>
      <c r="X474" s="1">
        <f>IF($H474&gt;I474,MIN($H474-I474,J474-I474))*INDEX('2018 commission structure'!$A$15:$J$18,MATCH(Calculations!$E50,'2018 commission structure'!$A$15:$A$18,0),MATCH(Calculations!X$1,'2018 commission structure'!$A$15:$J$15,0))</f>
        <v>21250</v>
      </c>
      <c r="Y474" s="1">
        <f>IF($H474&gt;J474,MIN($H474-J474,K474-J474)*INDEX('2018 commission structure'!$A$15:$J$18,MATCH(Calculations!$E50,'2018 commission structure'!$A$15:$A$18,0),MATCH(Calculations!Y$1,'2018 commission structure'!$A$15:$J$15,0)),0)</f>
        <v>34.200000000000003</v>
      </c>
      <c r="Z474" s="1">
        <f>IF($H474&gt;K474,MIN($H474-K474,L474-K474)*INDEX('2018 commission structure'!$A$15:$J$18,MATCH(Calculations!$E50,'2018 commission structure'!$A$15:$A$18,0),MATCH(Calculations!Z$1,'2018 commission structure'!$A$15:$J$15,0)),0)</f>
        <v>0</v>
      </c>
      <c r="AA474" s="1">
        <f>IF($H474&gt;L474,($H474-L474)*INDEX('2018 commission structure'!$A$15:$J$18,MATCH(Calculations!$E50,'2018 commission structure'!$A$15:$A$18,0),MATCH(Calculations!AA$1,'2018 commission structure'!$A$15:$J$15,0)),0)</f>
        <v>0</v>
      </c>
      <c r="AB474" s="1">
        <f t="shared" si="78"/>
        <v>81284.2</v>
      </c>
      <c r="AC474" s="1">
        <f t="shared" si="79"/>
        <v>143607.20000000001</v>
      </c>
    </row>
    <row r="475" spans="1:29" x14ac:dyDescent="0.3">
      <c r="A475" s="20">
        <v>4525743115</v>
      </c>
      <c r="B475" s="1" t="s">
        <v>1063</v>
      </c>
      <c r="C475" s="1" t="s">
        <v>1062</v>
      </c>
      <c r="D475" s="1" t="s">
        <v>22879</v>
      </c>
      <c r="E475" s="1" t="s">
        <v>3</v>
      </c>
      <c r="F475" s="1">
        <v>96928</v>
      </c>
      <c r="G475" s="2">
        <v>25</v>
      </c>
      <c r="H475" s="1">
        <f>SUMIF('deals_closed '!D:D,A475,'deals_closed '!C:C)</f>
        <v>938038</v>
      </c>
      <c r="I475" s="1">
        <f>VLOOKUP(E475,'2018 commission structure'!$A$21:$I$24,9,FALSE)</f>
        <v>750000</v>
      </c>
      <c r="J475" s="1">
        <f t="shared" si="70"/>
        <v>937500</v>
      </c>
      <c r="K475" s="1">
        <f t="shared" si="71"/>
        <v>1125000</v>
      </c>
      <c r="L475" s="1">
        <f t="shared" si="72"/>
        <v>1500000</v>
      </c>
      <c r="M475" s="16">
        <f t="shared" si="73"/>
        <v>1.2507173333333332</v>
      </c>
      <c r="N475" s="1" t="str">
        <f t="shared" si="74"/>
        <v>125-150%</v>
      </c>
      <c r="O475" s="1">
        <f>MIN($I475, $H475)*INDEX( '2018 commission structure'!$A$21:$I$24,
MATCH($E475,'2018 commission structure'!$A$21:$A$24,0),MATCH(O$1,'2018 commission structure'!$A$21:$I$21,0))</f>
        <v>112500</v>
      </c>
      <c r="P475" s="1">
        <f>IF($H475&gt;$I475, MIN($H475-$I475, J475-$I475)*
INDEX( '2018 commission structure'!$A$21:$I$24,
MATCH($E475,'2018 commission structure'!$A$21:$A$24, 0),
MATCH(P$1,'2018 commission structure'!$A$21:$I$21, 0)), 0)</f>
        <v>35625</v>
      </c>
      <c r="Q475" s="1">
        <f>IF($H475&gt;J475, MIN($H475-J475, K475-J475)*
INDEX( '2018 commission structure'!$A$21:$I$24,
MATCH($E475,'2018 commission structure'!$A$21:$A$24, 0),
MATCH(Q$1,'2018 commission structure'!$A$21:$I$21, 0)), 0)</f>
        <v>123.74000000000001</v>
      </c>
      <c r="R475" s="1">
        <f>IF($H475&gt;K475, MIN($H475-K475, L475-K475)*
INDEX( '2018 commission structure'!$A$21:$I$24,
MATCH($E475,'2018 commission structure'!$A$21:$A$24, 0),
MATCH(R$1,'2018 commission structure'!$A$21:$I$21, 0)), 0)</f>
        <v>0</v>
      </c>
      <c r="S475" s="1">
        <f>IF($H475&gt;L475, ($H475-L475)*
INDEX( '2018 commission structure'!$A$21:$I$24,
MATCH($E475,'2018 commission structure'!$A$21:$A$24, 0),
MATCH(S$1,'2018 commission structure'!$A$21:$I$21, 0)), 0)</f>
        <v>0</v>
      </c>
      <c r="T475" s="1">
        <f t="shared" si="75"/>
        <v>148248.74</v>
      </c>
      <c r="U475" s="1">
        <f t="shared" si="76"/>
        <v>245176.74</v>
      </c>
      <c r="V475" s="16">
        <f t="shared" si="77"/>
        <v>3.8259665252095285</v>
      </c>
      <c r="W475" s="1">
        <f>MIN(H475,I475)*INDEX('2018 commission structure'!$A$15:$J$18,MATCH(Calculations!$E458,'2018 commission structure'!$A$15:$A$18,0),MATCH(Calculations!W$1,'2018 commission structure'!$A$15:$J$15,0))</f>
        <v>112500</v>
      </c>
      <c r="X475" s="1">
        <f>IF($H475&gt;I475,MIN($H475-I475,J475-I475))*INDEX('2018 commission structure'!$A$15:$J$18,MATCH(Calculations!$E458,'2018 commission structure'!$A$15:$A$18,0),MATCH(Calculations!X$1,'2018 commission structure'!$A$15:$J$15,0))</f>
        <v>33750</v>
      </c>
      <c r="Y475" s="1">
        <f>IF($H475&gt;J475,MIN($H475-J475,K475-J475)*INDEX('2018 commission structure'!$A$15:$J$18,MATCH(Calculations!$E458,'2018 commission structure'!$A$15:$A$18,0),MATCH(Calculations!Y$1,'2018 commission structure'!$A$15:$J$15,0)),0)</f>
        <v>134.5</v>
      </c>
      <c r="Z475" s="1">
        <f>IF($H475&gt;K475,MIN($H475-K475,L475-K475)*INDEX('2018 commission structure'!$A$15:$J$18,MATCH(Calculations!$E458,'2018 commission structure'!$A$15:$A$18,0),MATCH(Calculations!Z$1,'2018 commission structure'!$A$15:$J$15,0)),0)</f>
        <v>0</v>
      </c>
      <c r="AA475" s="1">
        <f>IF($H475&gt;L475,($H475-L475)*INDEX('2018 commission structure'!$A$15:$J$18,MATCH(Calculations!$E458,'2018 commission structure'!$A$15:$A$18,0),MATCH(Calculations!AA$1,'2018 commission structure'!$A$15:$J$15,0)),0)</f>
        <v>0</v>
      </c>
      <c r="AB475" s="1">
        <f t="shared" si="78"/>
        <v>146384.5</v>
      </c>
      <c r="AC475" s="1">
        <f t="shared" si="79"/>
        <v>243312.5</v>
      </c>
    </row>
    <row r="476" spans="1:29" x14ac:dyDescent="0.3">
      <c r="A476" s="20">
        <v>3269054114</v>
      </c>
      <c r="B476" s="1" t="s">
        <v>191</v>
      </c>
      <c r="C476" s="1" t="s">
        <v>190</v>
      </c>
      <c r="D476" s="1" t="s">
        <v>23004</v>
      </c>
      <c r="E476" s="1" t="s">
        <v>0</v>
      </c>
      <c r="F476" s="1">
        <v>73223</v>
      </c>
      <c r="G476" s="2">
        <v>22</v>
      </c>
      <c r="H476" s="1">
        <f>SUMIF('deals_closed '!D:D,A476,'deals_closed '!C:C)</f>
        <v>750849</v>
      </c>
      <c r="I476" s="1">
        <f>VLOOKUP(E476,'2018 commission structure'!$A$21:$I$24,9,FALSE)</f>
        <v>600000</v>
      </c>
      <c r="J476" s="1">
        <f t="shared" si="70"/>
        <v>750000</v>
      </c>
      <c r="K476" s="1">
        <f t="shared" si="71"/>
        <v>900000</v>
      </c>
      <c r="L476" s="1">
        <f t="shared" si="72"/>
        <v>1200000</v>
      </c>
      <c r="M476" s="16">
        <f t="shared" si="73"/>
        <v>1.2514149999999999</v>
      </c>
      <c r="N476" s="1" t="str">
        <f t="shared" si="74"/>
        <v>125-150%</v>
      </c>
      <c r="O476" s="1">
        <f>MIN($I476, $H476)*INDEX( '2018 commission structure'!$A$21:$I$24,
MATCH($E476,'2018 commission structure'!$A$21:$A$24,0),MATCH(O$1,'2018 commission structure'!$A$21:$I$21,0))</f>
        <v>78000</v>
      </c>
      <c r="P476" s="1">
        <f>IF($H476&gt;$I476, MIN($H476-$I476, J476-$I476)*
INDEX( '2018 commission structure'!$A$21:$I$24,
MATCH($E476,'2018 commission structure'!$A$21:$A$24, 0),
MATCH(P$1,'2018 commission structure'!$A$21:$I$21, 0)), 0)</f>
        <v>25500.000000000004</v>
      </c>
      <c r="Q476" s="1">
        <f>IF($H476&gt;J476, MIN($H476-J476, K476-J476)*
INDEX( '2018 commission structure'!$A$21:$I$24,
MATCH($E476,'2018 commission structure'!$A$21:$A$24, 0),
MATCH(Q$1,'2018 commission structure'!$A$21:$I$21, 0)), 0)</f>
        <v>178.29</v>
      </c>
      <c r="R476" s="1">
        <f>IF($H476&gt;K476, MIN($H476-K476, L476-K476)*
INDEX( '2018 commission structure'!$A$21:$I$24,
MATCH($E476,'2018 commission structure'!$A$21:$A$24, 0),
MATCH(R$1,'2018 commission structure'!$A$21:$I$21, 0)), 0)</f>
        <v>0</v>
      </c>
      <c r="S476" s="1">
        <f>IF($H476&gt;L476, ($H476-L476)*
INDEX( '2018 commission structure'!$A$21:$I$24,
MATCH($E476,'2018 commission structure'!$A$21:$A$24, 0),
MATCH(S$1,'2018 commission structure'!$A$21:$I$21, 0)), 0)</f>
        <v>0</v>
      </c>
      <c r="T476" s="1">
        <f t="shared" si="75"/>
        <v>103678.29</v>
      </c>
      <c r="U476" s="1">
        <f t="shared" si="76"/>
        <v>176901.28999999998</v>
      </c>
      <c r="V476" s="16">
        <f t="shared" si="77"/>
        <v>4.2444518069936068</v>
      </c>
      <c r="W476" s="1">
        <f>MIN(H476,I476)*INDEX('2018 commission structure'!$A$15:$J$18,MATCH(Calculations!$E907,'2018 commission structure'!$A$15:$A$18,0),MATCH(Calculations!W$1,'2018 commission structure'!$A$15:$J$15,0))</f>
        <v>72000</v>
      </c>
      <c r="X476" s="1">
        <f>IF($H476&gt;I476,MIN($H476-I476,J476-I476))*INDEX('2018 commission structure'!$A$15:$J$18,MATCH(Calculations!$E907,'2018 commission structure'!$A$15:$A$18,0),MATCH(Calculations!X$1,'2018 commission structure'!$A$15:$J$15,0))</f>
        <v>25500.000000000004</v>
      </c>
      <c r="Y476" s="1">
        <f>IF($H476&gt;J476,MIN($H476-J476,K476-J476)*INDEX('2018 commission structure'!$A$15:$J$18,MATCH(Calculations!$E907,'2018 commission structure'!$A$15:$A$18,0),MATCH(Calculations!Y$1,'2018 commission structure'!$A$15:$J$15,0)),0)</f>
        <v>169.8</v>
      </c>
      <c r="Z476" s="1">
        <f>IF($H476&gt;K476,MIN($H476-K476,L476-K476)*INDEX('2018 commission structure'!$A$15:$J$18,MATCH(Calculations!$E907,'2018 commission structure'!$A$15:$A$18,0),MATCH(Calculations!Z$1,'2018 commission structure'!$A$15:$J$15,0)),0)</f>
        <v>0</v>
      </c>
      <c r="AA476" s="1">
        <f>IF($H476&gt;L476,($H476-L476)*INDEX('2018 commission structure'!$A$15:$J$18,MATCH(Calculations!$E907,'2018 commission structure'!$A$15:$A$18,0),MATCH(Calculations!AA$1,'2018 commission structure'!$A$15:$J$15,0)),0)</f>
        <v>0</v>
      </c>
      <c r="AB476" s="1">
        <f t="shared" si="78"/>
        <v>97669.8</v>
      </c>
      <c r="AC476" s="1">
        <f t="shared" si="79"/>
        <v>170892.79999999999</v>
      </c>
    </row>
    <row r="477" spans="1:29" x14ac:dyDescent="0.3">
      <c r="A477" s="20">
        <v>9984023702</v>
      </c>
      <c r="B477" s="1" t="s">
        <v>974</v>
      </c>
      <c r="C477" s="1" t="s">
        <v>1576</v>
      </c>
      <c r="D477" s="1" t="s">
        <v>22994</v>
      </c>
      <c r="E477" s="1" t="s">
        <v>12</v>
      </c>
      <c r="F477" s="1">
        <v>41342</v>
      </c>
      <c r="G477" s="2">
        <v>20</v>
      </c>
      <c r="H477" s="1">
        <f>SUMIF('deals_closed '!D:D,A477,'deals_closed '!C:C)</f>
        <v>625865</v>
      </c>
      <c r="I477" s="1">
        <f>VLOOKUP(E477,'2018 commission structure'!$A$21:$I$24,9,FALSE)</f>
        <v>500000</v>
      </c>
      <c r="J477" s="1">
        <f t="shared" si="70"/>
        <v>625000</v>
      </c>
      <c r="K477" s="1">
        <f t="shared" si="71"/>
        <v>750000</v>
      </c>
      <c r="L477" s="1">
        <f t="shared" si="72"/>
        <v>1000000</v>
      </c>
      <c r="M477" s="16">
        <f t="shared" si="73"/>
        <v>1.25173</v>
      </c>
      <c r="N477" s="1" t="str">
        <f t="shared" si="74"/>
        <v>125-150%</v>
      </c>
      <c r="O477" s="1">
        <f>MIN($I477, $H477)*INDEX( '2018 commission structure'!$A$21:$I$24,
MATCH($E477,'2018 commission structure'!$A$21:$A$24,0),MATCH(O$1,'2018 commission structure'!$A$21:$I$21,0))</f>
        <v>50000</v>
      </c>
      <c r="P477" s="1">
        <f>IF($H477&gt;$I477, MIN($H477-$I477, J477-$I477)*
INDEX( '2018 commission structure'!$A$21:$I$24,
MATCH($E477,'2018 commission structure'!$A$21:$A$24, 0),
MATCH(P$1,'2018 commission structure'!$A$21:$I$21, 0)), 0)</f>
        <v>18750</v>
      </c>
      <c r="Q477" s="1">
        <f>IF($H477&gt;J477, MIN($H477-J477, K477-J477)*
INDEX( '2018 commission structure'!$A$21:$I$24,
MATCH($E477,'2018 commission structure'!$A$21:$A$24, 0),
MATCH(Q$1,'2018 commission structure'!$A$21:$I$21, 0)), 0)</f>
        <v>155.69999999999999</v>
      </c>
      <c r="R477" s="1">
        <f>IF($H477&gt;K477, MIN($H477-K477, L477-K477)*
INDEX( '2018 commission structure'!$A$21:$I$24,
MATCH($E477,'2018 commission structure'!$A$21:$A$24, 0),
MATCH(R$1,'2018 commission structure'!$A$21:$I$21, 0)), 0)</f>
        <v>0</v>
      </c>
      <c r="S477" s="1">
        <f>IF($H477&gt;L477, ($H477-L477)*
INDEX( '2018 commission structure'!$A$21:$I$24,
MATCH($E477,'2018 commission structure'!$A$21:$A$24, 0),
MATCH(S$1,'2018 commission structure'!$A$21:$I$21, 0)), 0)</f>
        <v>0</v>
      </c>
      <c r="T477" s="1">
        <f t="shared" si="75"/>
        <v>68905.7</v>
      </c>
      <c r="U477" s="1">
        <f t="shared" si="76"/>
        <v>110247.7</v>
      </c>
      <c r="V477" s="16">
        <f t="shared" si="77"/>
        <v>5.6768984749795237</v>
      </c>
      <c r="W477" s="1">
        <f>MIN(H477,I477)*INDEX('2018 commission structure'!$A$15:$J$18,MATCH(Calculations!$E188,'2018 commission structure'!$A$15:$A$18,0),MATCH(Calculations!W$1,'2018 commission structure'!$A$15:$J$15,0))</f>
        <v>60000</v>
      </c>
      <c r="X477" s="1">
        <f>IF($H477&gt;I477,MIN($H477-I477,J477-I477))*INDEX('2018 commission structure'!$A$15:$J$18,MATCH(Calculations!$E188,'2018 commission structure'!$A$15:$A$18,0),MATCH(Calculations!X$1,'2018 commission structure'!$A$15:$J$15,0))</f>
        <v>21250</v>
      </c>
      <c r="Y477" s="1">
        <f>IF($H477&gt;J477,MIN($H477-J477,K477-J477)*INDEX('2018 commission structure'!$A$15:$J$18,MATCH(Calculations!$E188,'2018 commission structure'!$A$15:$A$18,0),MATCH(Calculations!Y$1,'2018 commission structure'!$A$15:$J$15,0)),0)</f>
        <v>173</v>
      </c>
      <c r="Z477" s="1">
        <f>IF($H477&gt;K477,MIN($H477-K477,L477-K477)*INDEX('2018 commission structure'!$A$15:$J$18,MATCH(Calculations!$E188,'2018 commission structure'!$A$15:$A$18,0),MATCH(Calculations!Z$1,'2018 commission structure'!$A$15:$J$15,0)),0)</f>
        <v>0</v>
      </c>
      <c r="AA477" s="1">
        <f>IF($H477&gt;L477,($H477-L477)*INDEX('2018 commission structure'!$A$15:$J$18,MATCH(Calculations!$E188,'2018 commission structure'!$A$15:$A$18,0),MATCH(Calculations!AA$1,'2018 commission structure'!$A$15:$J$15,0)),0)</f>
        <v>0</v>
      </c>
      <c r="AB477" s="1">
        <f t="shared" si="78"/>
        <v>81423</v>
      </c>
      <c r="AC477" s="1">
        <f t="shared" si="79"/>
        <v>122765</v>
      </c>
    </row>
    <row r="478" spans="1:29" x14ac:dyDescent="0.3">
      <c r="A478" s="20">
        <v>4718207207</v>
      </c>
      <c r="B478" s="1" t="s">
        <v>1543</v>
      </c>
      <c r="C478" s="1" t="s">
        <v>1542</v>
      </c>
      <c r="D478" s="1" t="s">
        <v>22863</v>
      </c>
      <c r="E478" s="1" t="s">
        <v>0</v>
      </c>
      <c r="F478" s="1">
        <v>54302</v>
      </c>
      <c r="G478" s="2">
        <v>22</v>
      </c>
      <c r="H478" s="1">
        <f>SUMIF('deals_closed '!D:D,A478,'deals_closed '!C:C)</f>
        <v>751994</v>
      </c>
      <c r="I478" s="1">
        <f>VLOOKUP(E478,'2018 commission structure'!$A$21:$I$24,9,FALSE)</f>
        <v>600000</v>
      </c>
      <c r="J478" s="1">
        <f t="shared" si="70"/>
        <v>750000</v>
      </c>
      <c r="K478" s="1">
        <f t="shared" si="71"/>
        <v>900000</v>
      </c>
      <c r="L478" s="1">
        <f t="shared" si="72"/>
        <v>1200000</v>
      </c>
      <c r="M478" s="16">
        <f t="shared" si="73"/>
        <v>1.2533233333333333</v>
      </c>
      <c r="N478" s="1" t="str">
        <f t="shared" si="74"/>
        <v>125-150%</v>
      </c>
      <c r="O478" s="1">
        <f>MIN($I478, $H478)*INDEX( '2018 commission structure'!$A$21:$I$24,
MATCH($E478,'2018 commission structure'!$A$21:$A$24,0),MATCH(O$1,'2018 commission structure'!$A$21:$I$21,0))</f>
        <v>78000</v>
      </c>
      <c r="P478" s="1">
        <f>IF($H478&gt;$I478, MIN($H478-$I478, J478-$I478)*
INDEX( '2018 commission structure'!$A$21:$I$24,
MATCH($E478,'2018 commission structure'!$A$21:$A$24, 0),
MATCH(P$1,'2018 commission structure'!$A$21:$I$21, 0)), 0)</f>
        <v>25500.000000000004</v>
      </c>
      <c r="Q478" s="1">
        <f>IF($H478&gt;J478, MIN($H478-J478, K478-J478)*
INDEX( '2018 commission structure'!$A$21:$I$24,
MATCH($E478,'2018 commission structure'!$A$21:$A$24, 0),
MATCH(Q$1,'2018 commission structure'!$A$21:$I$21, 0)), 0)</f>
        <v>418.74</v>
      </c>
      <c r="R478" s="1">
        <f>IF($H478&gt;K478, MIN($H478-K478, L478-K478)*
INDEX( '2018 commission structure'!$A$21:$I$24,
MATCH($E478,'2018 commission structure'!$A$21:$A$24, 0),
MATCH(R$1,'2018 commission structure'!$A$21:$I$21, 0)), 0)</f>
        <v>0</v>
      </c>
      <c r="S478" s="1">
        <f>IF($H478&gt;L478, ($H478-L478)*
INDEX( '2018 commission structure'!$A$21:$I$24,
MATCH($E478,'2018 commission structure'!$A$21:$A$24, 0),
MATCH(S$1,'2018 commission structure'!$A$21:$I$21, 0)), 0)</f>
        <v>0</v>
      </c>
      <c r="T478" s="1">
        <f t="shared" si="75"/>
        <v>103918.74</v>
      </c>
      <c r="U478" s="1">
        <f t="shared" si="76"/>
        <v>158220.74</v>
      </c>
      <c r="V478" s="16">
        <f t="shared" si="77"/>
        <v>4.7528155916853887</v>
      </c>
      <c r="W478" s="1">
        <f>MIN(H478,I478)*INDEX('2018 commission structure'!$A$15:$J$18,MATCH(Calculations!$E206,'2018 commission structure'!$A$15:$A$18,0),MATCH(Calculations!W$1,'2018 commission structure'!$A$15:$J$15,0))</f>
        <v>90000</v>
      </c>
      <c r="X478" s="1">
        <f>IF($H478&gt;I478,MIN($H478-I478,J478-I478))*INDEX('2018 commission structure'!$A$15:$J$18,MATCH(Calculations!$E206,'2018 commission structure'!$A$15:$A$18,0),MATCH(Calculations!X$1,'2018 commission structure'!$A$15:$J$15,0))</f>
        <v>27000</v>
      </c>
      <c r="Y478" s="1">
        <f>IF($H478&gt;J478,MIN($H478-J478,K478-J478)*INDEX('2018 commission structure'!$A$15:$J$18,MATCH(Calculations!$E206,'2018 commission structure'!$A$15:$A$18,0),MATCH(Calculations!Y$1,'2018 commission structure'!$A$15:$J$15,0)),0)</f>
        <v>498.5</v>
      </c>
      <c r="Z478" s="1">
        <f>IF($H478&gt;K478,MIN($H478-K478,L478-K478)*INDEX('2018 commission structure'!$A$15:$J$18,MATCH(Calculations!$E206,'2018 commission structure'!$A$15:$A$18,0),MATCH(Calculations!Z$1,'2018 commission structure'!$A$15:$J$15,0)),0)</f>
        <v>0</v>
      </c>
      <c r="AA478" s="1">
        <f>IF($H478&gt;L478,($H478-L478)*INDEX('2018 commission structure'!$A$15:$J$18,MATCH(Calculations!$E206,'2018 commission structure'!$A$15:$A$18,0),MATCH(Calculations!AA$1,'2018 commission structure'!$A$15:$J$15,0)),0)</f>
        <v>0</v>
      </c>
      <c r="AB478" s="1">
        <f t="shared" si="78"/>
        <v>117498.5</v>
      </c>
      <c r="AC478" s="1">
        <f t="shared" si="79"/>
        <v>171800.5</v>
      </c>
    </row>
    <row r="479" spans="1:29" x14ac:dyDescent="0.3">
      <c r="A479" s="20">
        <v>2255261316</v>
      </c>
      <c r="B479" s="1" t="s">
        <v>772</v>
      </c>
      <c r="C479" s="1" t="s">
        <v>771</v>
      </c>
      <c r="D479" s="1" t="s">
        <v>23113</v>
      </c>
      <c r="E479" s="1" t="s">
        <v>3</v>
      </c>
      <c r="F479" s="1">
        <v>116809</v>
      </c>
      <c r="G479" s="2">
        <v>15</v>
      </c>
      <c r="H479" s="1">
        <f>SUMIF('deals_closed '!D:D,A479,'deals_closed '!C:C)</f>
        <v>563423</v>
      </c>
      <c r="I479" s="1">
        <f>VLOOKUP(E479,'2018 commission structure'!$A$21:$I$24,9,FALSE)</f>
        <v>750000</v>
      </c>
      <c r="J479" s="1">
        <f t="shared" si="70"/>
        <v>937500</v>
      </c>
      <c r="K479" s="1">
        <f t="shared" si="71"/>
        <v>1125000</v>
      </c>
      <c r="L479" s="1">
        <f t="shared" si="72"/>
        <v>1500000</v>
      </c>
      <c r="M479" s="16">
        <f t="shared" si="73"/>
        <v>0.75123066666666671</v>
      </c>
      <c r="N479" s="1" t="str">
        <f t="shared" si="74"/>
        <v>0-100%</v>
      </c>
      <c r="O479" s="1">
        <f>MIN($I479, $H479)*INDEX( '2018 commission structure'!$A$21:$I$24,
MATCH($E479,'2018 commission structure'!$A$21:$A$24,0),MATCH(O$1,'2018 commission structure'!$A$21:$I$21,0))</f>
        <v>84513.45</v>
      </c>
      <c r="P479" s="1">
        <f>IF($H479&gt;$I479, MIN($H479-$I479, J479-$I479)*
INDEX( '2018 commission structure'!$A$21:$I$24,
MATCH($E479,'2018 commission structure'!$A$21:$A$24, 0),
MATCH(P$1,'2018 commission structure'!$A$21:$I$21, 0)), 0)</f>
        <v>0</v>
      </c>
      <c r="Q479" s="1">
        <f>IF($H479&gt;J479, MIN($H479-J479, K479-J479)*
INDEX( '2018 commission structure'!$A$21:$I$24,
MATCH($E479,'2018 commission structure'!$A$21:$A$24, 0),
MATCH(Q$1,'2018 commission structure'!$A$21:$I$21, 0)), 0)</f>
        <v>0</v>
      </c>
      <c r="R479" s="1">
        <f>IF($H479&gt;K479, MIN($H479-K479, L479-K479)*
INDEX( '2018 commission structure'!$A$21:$I$24,
MATCH($E479,'2018 commission structure'!$A$21:$A$24, 0),
MATCH(R$1,'2018 commission structure'!$A$21:$I$21, 0)), 0)</f>
        <v>0</v>
      </c>
      <c r="S479" s="1">
        <f>IF($H479&gt;L479, ($H479-L479)*
INDEX( '2018 commission structure'!$A$21:$I$24,
MATCH($E479,'2018 commission structure'!$A$21:$A$24, 0),
MATCH(S$1,'2018 commission structure'!$A$21:$I$21, 0)), 0)</f>
        <v>0</v>
      </c>
      <c r="T479" s="1">
        <f t="shared" si="75"/>
        <v>84513.45</v>
      </c>
      <c r="U479" s="1">
        <f t="shared" si="76"/>
        <v>201322.45</v>
      </c>
      <c r="V479" s="16">
        <f t="shared" si="77"/>
        <v>2.79860989174332</v>
      </c>
      <c r="W479" s="1">
        <f>MIN(H479,I479)*INDEX('2018 commission structure'!$A$15:$J$18,MATCH(Calculations!$E608,'2018 commission structure'!$A$15:$A$18,0),MATCH(Calculations!W$1,'2018 commission structure'!$A$15:$J$15,0))</f>
        <v>67610.759999999995</v>
      </c>
      <c r="X479" s="1">
        <f>IF($H479&gt;I479,MIN($H479-I479,J479-I479))*INDEX('2018 commission structure'!$A$15:$J$18,MATCH(Calculations!$E608,'2018 commission structure'!$A$15:$A$18,0),MATCH(Calculations!X$1,'2018 commission structure'!$A$15:$J$15,0))</f>
        <v>0</v>
      </c>
      <c r="Y479" s="1">
        <f>IF($H479&gt;J479,MIN($H479-J479,K479-J479)*INDEX('2018 commission structure'!$A$15:$J$18,MATCH(Calculations!$E608,'2018 commission structure'!$A$15:$A$18,0),MATCH(Calculations!Y$1,'2018 commission structure'!$A$15:$J$15,0)),0)</f>
        <v>0</v>
      </c>
      <c r="Z479" s="1">
        <f>IF($H479&gt;K479,MIN($H479-K479,L479-K479)*INDEX('2018 commission structure'!$A$15:$J$18,MATCH(Calculations!$E608,'2018 commission structure'!$A$15:$A$18,0),MATCH(Calculations!Z$1,'2018 commission structure'!$A$15:$J$15,0)),0)</f>
        <v>0</v>
      </c>
      <c r="AA479" s="1">
        <f>IF($H479&gt;L479,($H479-L479)*INDEX('2018 commission structure'!$A$15:$J$18,MATCH(Calculations!$E608,'2018 commission structure'!$A$15:$A$18,0),MATCH(Calculations!AA$1,'2018 commission structure'!$A$15:$J$15,0)),0)</f>
        <v>0</v>
      </c>
      <c r="AB479" s="1">
        <f t="shared" si="78"/>
        <v>67610.759999999995</v>
      </c>
      <c r="AC479" s="1">
        <f t="shared" si="79"/>
        <v>184419.76</v>
      </c>
    </row>
    <row r="480" spans="1:29" x14ac:dyDescent="0.3">
      <c r="A480" s="20">
        <v>7462528568</v>
      </c>
      <c r="B480" s="1" t="s">
        <v>1402</v>
      </c>
      <c r="C480" s="1" t="s">
        <v>1401</v>
      </c>
      <c r="D480" s="1" t="s">
        <v>22592</v>
      </c>
      <c r="E480" s="1" t="s">
        <v>0</v>
      </c>
      <c r="F480" s="1">
        <v>50108</v>
      </c>
      <c r="G480" s="2">
        <v>20</v>
      </c>
      <c r="H480" s="1">
        <f>SUMIF('deals_closed '!D:D,A480,'deals_closed '!C:C)</f>
        <v>752931</v>
      </c>
      <c r="I480" s="1">
        <f>VLOOKUP(E480,'2018 commission structure'!$A$21:$I$24,9,FALSE)</f>
        <v>600000</v>
      </c>
      <c r="J480" s="1">
        <f t="shared" si="70"/>
        <v>750000</v>
      </c>
      <c r="K480" s="1">
        <f t="shared" si="71"/>
        <v>900000</v>
      </c>
      <c r="L480" s="1">
        <f t="shared" si="72"/>
        <v>1200000</v>
      </c>
      <c r="M480" s="16">
        <f t="shared" si="73"/>
        <v>1.254885</v>
      </c>
      <c r="N480" s="1" t="str">
        <f t="shared" si="74"/>
        <v>125-150%</v>
      </c>
      <c r="O480" s="1">
        <f>MIN($I480, $H480)*INDEX( '2018 commission structure'!$A$21:$I$24,
MATCH($E480,'2018 commission structure'!$A$21:$A$24,0),MATCH(O$1,'2018 commission structure'!$A$21:$I$21,0))</f>
        <v>78000</v>
      </c>
      <c r="P480" s="1">
        <f>IF($H480&gt;$I480, MIN($H480-$I480, J480-$I480)*
INDEX( '2018 commission structure'!$A$21:$I$24,
MATCH($E480,'2018 commission structure'!$A$21:$A$24, 0),
MATCH(P$1,'2018 commission structure'!$A$21:$I$21, 0)), 0)</f>
        <v>25500.000000000004</v>
      </c>
      <c r="Q480" s="1">
        <f>IF($H480&gt;J480, MIN($H480-J480, K480-J480)*
INDEX( '2018 commission structure'!$A$21:$I$24,
MATCH($E480,'2018 commission structure'!$A$21:$A$24, 0),
MATCH(Q$1,'2018 commission structure'!$A$21:$I$21, 0)), 0)</f>
        <v>615.51</v>
      </c>
      <c r="R480" s="1">
        <f>IF($H480&gt;K480, MIN($H480-K480, L480-K480)*
INDEX( '2018 commission structure'!$A$21:$I$24,
MATCH($E480,'2018 commission structure'!$A$21:$A$24, 0),
MATCH(R$1,'2018 commission structure'!$A$21:$I$21, 0)), 0)</f>
        <v>0</v>
      </c>
      <c r="S480" s="1">
        <f>IF($H480&gt;L480, ($H480-L480)*
INDEX( '2018 commission structure'!$A$21:$I$24,
MATCH($E480,'2018 commission structure'!$A$21:$A$24, 0),
MATCH(S$1,'2018 commission structure'!$A$21:$I$21, 0)), 0)</f>
        <v>0</v>
      </c>
      <c r="T480" s="1">
        <f t="shared" si="75"/>
        <v>104115.51</v>
      </c>
      <c r="U480" s="1">
        <f t="shared" si="76"/>
        <v>154223.51</v>
      </c>
      <c r="V480" s="16">
        <f t="shared" si="77"/>
        <v>4.8820766691148449</v>
      </c>
      <c r="W480" s="1">
        <f>MIN(H480,I480)*INDEX('2018 commission structure'!$A$15:$J$18,MATCH(Calculations!$E280,'2018 commission structure'!$A$15:$A$18,0),MATCH(Calculations!W$1,'2018 commission structure'!$A$15:$J$15,0))</f>
        <v>90000</v>
      </c>
      <c r="X480" s="1">
        <f>IF($H480&gt;I480,MIN($H480-I480,J480-I480))*INDEX('2018 commission structure'!$A$15:$J$18,MATCH(Calculations!$E280,'2018 commission structure'!$A$15:$A$18,0),MATCH(Calculations!X$1,'2018 commission structure'!$A$15:$J$15,0))</f>
        <v>27000</v>
      </c>
      <c r="Y480" s="1">
        <f>IF($H480&gt;J480,MIN($H480-J480,K480-J480)*INDEX('2018 commission structure'!$A$15:$J$18,MATCH(Calculations!$E280,'2018 commission structure'!$A$15:$A$18,0),MATCH(Calculations!Y$1,'2018 commission structure'!$A$15:$J$15,0)),0)</f>
        <v>732.75</v>
      </c>
      <c r="Z480" s="1">
        <f>IF($H480&gt;K480,MIN($H480-K480,L480-K480)*INDEX('2018 commission structure'!$A$15:$J$18,MATCH(Calculations!$E280,'2018 commission structure'!$A$15:$A$18,0),MATCH(Calculations!Z$1,'2018 commission structure'!$A$15:$J$15,0)),0)</f>
        <v>0</v>
      </c>
      <c r="AA480" s="1">
        <f>IF($H480&gt;L480,($H480-L480)*INDEX('2018 commission structure'!$A$15:$J$18,MATCH(Calculations!$E280,'2018 commission structure'!$A$15:$A$18,0),MATCH(Calculations!AA$1,'2018 commission structure'!$A$15:$J$15,0)),0)</f>
        <v>0</v>
      </c>
      <c r="AB480" s="1">
        <f t="shared" si="78"/>
        <v>117732.75</v>
      </c>
      <c r="AC480" s="1">
        <f t="shared" si="79"/>
        <v>167840.75</v>
      </c>
    </row>
    <row r="481" spans="1:29" x14ac:dyDescent="0.3">
      <c r="A481" s="20">
        <v>1522190236</v>
      </c>
      <c r="B481" s="1" t="s">
        <v>580</v>
      </c>
      <c r="C481" s="1" t="s">
        <v>579</v>
      </c>
      <c r="D481" s="1" t="s">
        <v>22496</v>
      </c>
      <c r="E481" s="1" t="s">
        <v>12</v>
      </c>
      <c r="F481" s="1">
        <v>58957</v>
      </c>
      <c r="G481" s="2">
        <v>16</v>
      </c>
      <c r="H481" s="1">
        <f>SUMIF('deals_closed '!D:D,A481,'deals_closed '!C:C)</f>
        <v>627760</v>
      </c>
      <c r="I481" s="1">
        <f>VLOOKUP(E481,'2018 commission structure'!$A$21:$I$24,9,FALSE)</f>
        <v>500000</v>
      </c>
      <c r="J481" s="1">
        <f t="shared" si="70"/>
        <v>625000</v>
      </c>
      <c r="K481" s="1">
        <f t="shared" si="71"/>
        <v>750000</v>
      </c>
      <c r="L481" s="1">
        <f t="shared" si="72"/>
        <v>1000000</v>
      </c>
      <c r="M481" s="16">
        <f t="shared" si="73"/>
        <v>1.25552</v>
      </c>
      <c r="N481" s="1" t="str">
        <f t="shared" si="74"/>
        <v>125-150%</v>
      </c>
      <c r="O481" s="1">
        <f>MIN($I481, $H481)*INDEX( '2018 commission structure'!$A$21:$I$24,
MATCH($E481,'2018 commission structure'!$A$21:$A$24,0),MATCH(O$1,'2018 commission structure'!$A$21:$I$21,0))</f>
        <v>50000</v>
      </c>
      <c r="P481" s="1">
        <f>IF($H481&gt;$I481, MIN($H481-$I481, J481-$I481)*
INDEX( '2018 commission structure'!$A$21:$I$24,
MATCH($E481,'2018 commission structure'!$A$21:$A$24, 0),
MATCH(P$1,'2018 commission structure'!$A$21:$I$21, 0)), 0)</f>
        <v>18750</v>
      </c>
      <c r="Q481" s="1">
        <f>IF($H481&gt;J481, MIN($H481-J481, K481-J481)*
INDEX( '2018 commission structure'!$A$21:$I$24,
MATCH($E481,'2018 commission structure'!$A$21:$A$24, 0),
MATCH(Q$1,'2018 commission structure'!$A$21:$I$21, 0)), 0)</f>
        <v>496.79999999999995</v>
      </c>
      <c r="R481" s="1">
        <f>IF($H481&gt;K481, MIN($H481-K481, L481-K481)*
INDEX( '2018 commission structure'!$A$21:$I$24,
MATCH($E481,'2018 commission structure'!$A$21:$A$24, 0),
MATCH(R$1,'2018 commission structure'!$A$21:$I$21, 0)), 0)</f>
        <v>0</v>
      </c>
      <c r="S481" s="1">
        <f>IF($H481&gt;L481, ($H481-L481)*
INDEX( '2018 commission structure'!$A$21:$I$24,
MATCH($E481,'2018 commission structure'!$A$21:$A$24, 0),
MATCH(S$1,'2018 commission structure'!$A$21:$I$21, 0)), 0)</f>
        <v>0</v>
      </c>
      <c r="T481" s="1">
        <f t="shared" si="75"/>
        <v>69246.8</v>
      </c>
      <c r="U481" s="1">
        <f t="shared" si="76"/>
        <v>128203.8</v>
      </c>
      <c r="V481" s="16">
        <f t="shared" si="77"/>
        <v>4.8965787285556281</v>
      </c>
      <c r="W481" s="1">
        <f>MIN(H481,I481)*INDEX('2018 commission structure'!$A$15:$J$18,MATCH(Calculations!$E708,'2018 commission structure'!$A$15:$A$18,0),MATCH(Calculations!W$1,'2018 commission structure'!$A$15:$J$15,0))</f>
        <v>75000</v>
      </c>
      <c r="X481" s="1">
        <f>IF($H481&gt;I481,MIN($H481-I481,J481-I481))*INDEX('2018 commission structure'!$A$15:$J$18,MATCH(Calculations!$E708,'2018 commission structure'!$A$15:$A$18,0),MATCH(Calculations!X$1,'2018 commission structure'!$A$15:$J$15,0))</f>
        <v>27500</v>
      </c>
      <c r="Y481" s="1">
        <f>IF($H481&gt;J481,MIN($H481-J481,K481-J481)*INDEX('2018 commission structure'!$A$15:$J$18,MATCH(Calculations!$E708,'2018 commission structure'!$A$15:$A$18,0),MATCH(Calculations!Y$1,'2018 commission structure'!$A$15:$J$15,0)),0)</f>
        <v>690</v>
      </c>
      <c r="Z481" s="1">
        <f>IF($H481&gt;K481,MIN($H481-K481,L481-K481)*INDEX('2018 commission structure'!$A$15:$J$18,MATCH(Calculations!$E708,'2018 commission structure'!$A$15:$A$18,0),MATCH(Calculations!Z$1,'2018 commission structure'!$A$15:$J$15,0)),0)</f>
        <v>0</v>
      </c>
      <c r="AA481" s="1">
        <f>IF($H481&gt;L481,($H481-L481)*INDEX('2018 commission structure'!$A$15:$J$18,MATCH(Calculations!$E708,'2018 commission structure'!$A$15:$A$18,0),MATCH(Calculations!AA$1,'2018 commission structure'!$A$15:$J$15,0)),0)</f>
        <v>0</v>
      </c>
      <c r="AB481" s="1">
        <f t="shared" si="78"/>
        <v>103190</v>
      </c>
      <c r="AC481" s="1">
        <f t="shared" si="79"/>
        <v>162147</v>
      </c>
    </row>
    <row r="482" spans="1:29" x14ac:dyDescent="0.3">
      <c r="A482" s="20">
        <v>509393462</v>
      </c>
      <c r="B482" s="1" t="s">
        <v>238</v>
      </c>
      <c r="C482" s="1" t="s">
        <v>237</v>
      </c>
      <c r="D482" s="1" t="s">
        <v>23281</v>
      </c>
      <c r="E482" s="1" t="s">
        <v>0</v>
      </c>
      <c r="F482" s="1">
        <v>58109</v>
      </c>
      <c r="G482" s="2">
        <v>23</v>
      </c>
      <c r="H482" s="1">
        <f>SUMIF('deals_closed '!D:D,A482,'deals_closed '!C:C)</f>
        <v>754953</v>
      </c>
      <c r="I482" s="1">
        <f>VLOOKUP(E482,'2018 commission structure'!$A$21:$I$24,9,FALSE)</f>
        <v>600000</v>
      </c>
      <c r="J482" s="1">
        <f t="shared" si="70"/>
        <v>750000</v>
      </c>
      <c r="K482" s="1">
        <f t="shared" si="71"/>
        <v>900000</v>
      </c>
      <c r="L482" s="1">
        <f t="shared" si="72"/>
        <v>1200000</v>
      </c>
      <c r="M482" s="16">
        <f t="shared" si="73"/>
        <v>1.2582549999999999</v>
      </c>
      <c r="N482" s="1" t="str">
        <f t="shared" si="74"/>
        <v>125-150%</v>
      </c>
      <c r="O482" s="1">
        <f>MIN($I482, $H482)*INDEX( '2018 commission structure'!$A$21:$I$24,
MATCH($E482,'2018 commission structure'!$A$21:$A$24,0),MATCH(O$1,'2018 commission structure'!$A$21:$I$21,0))</f>
        <v>78000</v>
      </c>
      <c r="P482" s="1">
        <f>IF($H482&gt;$I482, MIN($H482-$I482, J482-$I482)*
INDEX( '2018 commission structure'!$A$21:$I$24,
MATCH($E482,'2018 commission structure'!$A$21:$A$24, 0),
MATCH(P$1,'2018 commission structure'!$A$21:$I$21, 0)), 0)</f>
        <v>25500.000000000004</v>
      </c>
      <c r="Q482" s="1">
        <f>IF($H482&gt;J482, MIN($H482-J482, K482-J482)*
INDEX( '2018 commission structure'!$A$21:$I$24,
MATCH($E482,'2018 commission structure'!$A$21:$A$24, 0),
MATCH(Q$1,'2018 commission structure'!$A$21:$I$21, 0)), 0)</f>
        <v>1040.1299999999999</v>
      </c>
      <c r="R482" s="1">
        <f>IF($H482&gt;K482, MIN($H482-K482, L482-K482)*
INDEX( '2018 commission structure'!$A$21:$I$24,
MATCH($E482,'2018 commission structure'!$A$21:$A$24, 0),
MATCH(R$1,'2018 commission structure'!$A$21:$I$21, 0)), 0)</f>
        <v>0</v>
      </c>
      <c r="S482" s="1">
        <f>IF($H482&gt;L482, ($H482-L482)*
INDEX( '2018 commission structure'!$A$21:$I$24,
MATCH($E482,'2018 commission structure'!$A$21:$A$24, 0),
MATCH(S$1,'2018 commission structure'!$A$21:$I$21, 0)), 0)</f>
        <v>0</v>
      </c>
      <c r="T482" s="1">
        <f t="shared" si="75"/>
        <v>104540.13</v>
      </c>
      <c r="U482" s="1">
        <f t="shared" si="76"/>
        <v>162649.13</v>
      </c>
      <c r="V482" s="16">
        <f t="shared" si="77"/>
        <v>4.6416049074470918</v>
      </c>
      <c r="W482" s="1">
        <f>MIN(H482,I482)*INDEX('2018 commission structure'!$A$15:$J$18,MATCH(Calculations!$E883,'2018 commission structure'!$A$15:$A$18,0),MATCH(Calculations!W$1,'2018 commission structure'!$A$15:$J$15,0))</f>
        <v>90000</v>
      </c>
      <c r="X482" s="1">
        <f>IF($H482&gt;I482,MIN($H482-I482,J482-I482))*INDEX('2018 commission structure'!$A$15:$J$18,MATCH(Calculations!$E883,'2018 commission structure'!$A$15:$A$18,0),MATCH(Calculations!X$1,'2018 commission structure'!$A$15:$J$15,0))</f>
        <v>27000</v>
      </c>
      <c r="Y482" s="1">
        <f>IF($H482&gt;J482,MIN($H482-J482,K482-J482)*INDEX('2018 commission structure'!$A$15:$J$18,MATCH(Calculations!$E883,'2018 commission structure'!$A$15:$A$18,0),MATCH(Calculations!Y$1,'2018 commission structure'!$A$15:$J$15,0)),0)</f>
        <v>1238.25</v>
      </c>
      <c r="Z482" s="1">
        <f>IF($H482&gt;K482,MIN($H482-K482,L482-K482)*INDEX('2018 commission structure'!$A$15:$J$18,MATCH(Calculations!$E883,'2018 commission structure'!$A$15:$A$18,0),MATCH(Calculations!Z$1,'2018 commission structure'!$A$15:$J$15,0)),0)</f>
        <v>0</v>
      </c>
      <c r="AA482" s="1">
        <f>IF($H482&gt;L482,($H482-L482)*INDEX('2018 commission structure'!$A$15:$J$18,MATCH(Calculations!$E883,'2018 commission structure'!$A$15:$A$18,0),MATCH(Calculations!AA$1,'2018 commission structure'!$A$15:$J$15,0)),0)</f>
        <v>0</v>
      </c>
      <c r="AB482" s="1">
        <f t="shared" si="78"/>
        <v>118238.25</v>
      </c>
      <c r="AC482" s="1">
        <f t="shared" si="79"/>
        <v>176347.25</v>
      </c>
    </row>
    <row r="483" spans="1:29" x14ac:dyDescent="0.3">
      <c r="A483" s="20">
        <v>2177097355</v>
      </c>
      <c r="B483" s="1" t="s">
        <v>1193</v>
      </c>
      <c r="C483" s="1" t="s">
        <v>1192</v>
      </c>
      <c r="D483" s="1" t="s">
        <v>23122</v>
      </c>
      <c r="E483" s="1" t="s">
        <v>3</v>
      </c>
      <c r="F483" s="1">
        <v>86438</v>
      </c>
      <c r="G483" s="2">
        <v>20</v>
      </c>
      <c r="H483" s="1">
        <f>SUMIF('deals_closed '!D:D,A483,'deals_closed '!C:C)</f>
        <v>630239</v>
      </c>
      <c r="I483" s="1">
        <f>VLOOKUP(E483,'2018 commission structure'!$A$21:$I$24,9,FALSE)</f>
        <v>750000</v>
      </c>
      <c r="J483" s="1">
        <f t="shared" si="70"/>
        <v>937500</v>
      </c>
      <c r="K483" s="1">
        <f t="shared" si="71"/>
        <v>1125000</v>
      </c>
      <c r="L483" s="1">
        <f t="shared" si="72"/>
        <v>1500000</v>
      </c>
      <c r="M483" s="16">
        <f t="shared" si="73"/>
        <v>0.84031866666666666</v>
      </c>
      <c r="N483" s="1" t="str">
        <f t="shared" si="74"/>
        <v>0-100%</v>
      </c>
      <c r="O483" s="1">
        <f>MIN($I483, $H483)*INDEX( '2018 commission structure'!$A$21:$I$24,
MATCH($E483,'2018 commission structure'!$A$21:$A$24,0),MATCH(O$1,'2018 commission structure'!$A$21:$I$21,0))</f>
        <v>94535.849999999991</v>
      </c>
      <c r="P483" s="1">
        <f>IF($H483&gt;$I483, MIN($H483-$I483, J483-$I483)*
INDEX( '2018 commission structure'!$A$21:$I$24,
MATCH($E483,'2018 commission structure'!$A$21:$A$24, 0),
MATCH(P$1,'2018 commission structure'!$A$21:$I$21, 0)), 0)</f>
        <v>0</v>
      </c>
      <c r="Q483" s="1">
        <f>IF($H483&gt;J483, MIN($H483-J483, K483-J483)*
INDEX( '2018 commission structure'!$A$21:$I$24,
MATCH($E483,'2018 commission structure'!$A$21:$A$24, 0),
MATCH(Q$1,'2018 commission structure'!$A$21:$I$21, 0)), 0)</f>
        <v>0</v>
      </c>
      <c r="R483" s="1">
        <f>IF($H483&gt;K483, MIN($H483-K483, L483-K483)*
INDEX( '2018 commission structure'!$A$21:$I$24,
MATCH($E483,'2018 commission structure'!$A$21:$A$24, 0),
MATCH(R$1,'2018 commission structure'!$A$21:$I$21, 0)), 0)</f>
        <v>0</v>
      </c>
      <c r="S483" s="1">
        <f>IF($H483&gt;L483, ($H483-L483)*
INDEX( '2018 commission structure'!$A$21:$I$24,
MATCH($E483,'2018 commission structure'!$A$21:$A$24, 0),
MATCH(S$1,'2018 commission structure'!$A$21:$I$21, 0)), 0)</f>
        <v>0</v>
      </c>
      <c r="T483" s="1">
        <f t="shared" si="75"/>
        <v>94535.849999999991</v>
      </c>
      <c r="U483" s="1">
        <f t="shared" si="76"/>
        <v>180973.84999999998</v>
      </c>
      <c r="V483" s="16">
        <f t="shared" si="77"/>
        <v>3.4824865581408591</v>
      </c>
      <c r="W483" s="1">
        <f>MIN(H483,I483)*INDEX('2018 commission structure'!$A$15:$J$18,MATCH(Calculations!$E389,'2018 commission structure'!$A$15:$A$18,0),MATCH(Calculations!W$1,'2018 commission structure'!$A$15:$J$15,0))</f>
        <v>94535.849999999991</v>
      </c>
      <c r="X483" s="1">
        <f>IF($H483&gt;I483,MIN($H483-I483,J483-I483))*INDEX('2018 commission structure'!$A$15:$J$18,MATCH(Calculations!$E389,'2018 commission structure'!$A$15:$A$18,0),MATCH(Calculations!X$1,'2018 commission structure'!$A$15:$J$15,0))</f>
        <v>0</v>
      </c>
      <c r="Y483" s="1">
        <f>IF($H483&gt;J483,MIN($H483-J483,K483-J483)*INDEX('2018 commission structure'!$A$15:$J$18,MATCH(Calculations!$E389,'2018 commission structure'!$A$15:$A$18,0),MATCH(Calculations!Y$1,'2018 commission structure'!$A$15:$J$15,0)),0)</f>
        <v>0</v>
      </c>
      <c r="Z483" s="1">
        <f>IF($H483&gt;K483,MIN($H483-K483,L483-K483)*INDEX('2018 commission structure'!$A$15:$J$18,MATCH(Calculations!$E389,'2018 commission structure'!$A$15:$A$18,0),MATCH(Calculations!Z$1,'2018 commission structure'!$A$15:$J$15,0)),0)</f>
        <v>0</v>
      </c>
      <c r="AA483" s="1">
        <f>IF($H483&gt;L483,($H483-L483)*INDEX('2018 commission structure'!$A$15:$J$18,MATCH(Calculations!$E389,'2018 commission structure'!$A$15:$A$18,0),MATCH(Calculations!AA$1,'2018 commission structure'!$A$15:$J$15,0)),0)</f>
        <v>0</v>
      </c>
      <c r="AB483" s="1">
        <f t="shared" si="78"/>
        <v>94535.849999999991</v>
      </c>
      <c r="AC483" s="1">
        <f t="shared" si="79"/>
        <v>180973.84999999998</v>
      </c>
    </row>
    <row r="484" spans="1:29" x14ac:dyDescent="0.3">
      <c r="A484" s="20">
        <v>8998375370</v>
      </c>
      <c r="B484" s="1" t="s">
        <v>1089</v>
      </c>
      <c r="C484" s="1" t="s">
        <v>1088</v>
      </c>
      <c r="D484" s="1" t="s">
        <v>22428</v>
      </c>
      <c r="E484" s="1" t="s">
        <v>3</v>
      </c>
      <c r="F484" s="1">
        <v>76534</v>
      </c>
      <c r="G484" s="2">
        <v>19</v>
      </c>
      <c r="H484" s="1">
        <f>SUMIF('deals_closed '!D:D,A484,'deals_closed '!C:C)</f>
        <v>667421</v>
      </c>
      <c r="I484" s="1">
        <f>VLOOKUP(E484,'2018 commission structure'!$A$21:$I$24,9,FALSE)</f>
        <v>750000</v>
      </c>
      <c r="J484" s="1">
        <f t="shared" si="70"/>
        <v>937500</v>
      </c>
      <c r="K484" s="1">
        <f t="shared" si="71"/>
        <v>1125000</v>
      </c>
      <c r="L484" s="1">
        <f t="shared" si="72"/>
        <v>1500000</v>
      </c>
      <c r="M484" s="16">
        <f t="shared" si="73"/>
        <v>0.88989466666666661</v>
      </c>
      <c r="N484" s="1" t="str">
        <f t="shared" si="74"/>
        <v>0-100%</v>
      </c>
      <c r="O484" s="1">
        <f>MIN($I484, $H484)*INDEX( '2018 commission structure'!$A$21:$I$24,
MATCH($E484,'2018 commission structure'!$A$21:$A$24,0),MATCH(O$1,'2018 commission structure'!$A$21:$I$21,0))</f>
        <v>100113.15</v>
      </c>
      <c r="P484" s="1">
        <f>IF($H484&gt;$I484, MIN($H484-$I484, J484-$I484)*
INDEX( '2018 commission structure'!$A$21:$I$24,
MATCH($E484,'2018 commission structure'!$A$21:$A$24, 0),
MATCH(P$1,'2018 commission structure'!$A$21:$I$21, 0)), 0)</f>
        <v>0</v>
      </c>
      <c r="Q484" s="1">
        <f>IF($H484&gt;J484, MIN($H484-J484, K484-J484)*
INDEX( '2018 commission structure'!$A$21:$I$24,
MATCH($E484,'2018 commission structure'!$A$21:$A$24, 0),
MATCH(Q$1,'2018 commission structure'!$A$21:$I$21, 0)), 0)</f>
        <v>0</v>
      </c>
      <c r="R484" s="1">
        <f>IF($H484&gt;K484, MIN($H484-K484, L484-K484)*
INDEX( '2018 commission structure'!$A$21:$I$24,
MATCH($E484,'2018 commission structure'!$A$21:$A$24, 0),
MATCH(R$1,'2018 commission structure'!$A$21:$I$21, 0)), 0)</f>
        <v>0</v>
      </c>
      <c r="S484" s="1">
        <f>IF($H484&gt;L484, ($H484-L484)*
INDEX( '2018 commission structure'!$A$21:$I$24,
MATCH($E484,'2018 commission structure'!$A$21:$A$24, 0),
MATCH(S$1,'2018 commission structure'!$A$21:$I$21, 0)), 0)</f>
        <v>0</v>
      </c>
      <c r="T484" s="1">
        <f t="shared" si="75"/>
        <v>100113.15</v>
      </c>
      <c r="U484" s="1">
        <f t="shared" si="76"/>
        <v>176647.15</v>
      </c>
      <c r="V484" s="16">
        <f t="shared" si="77"/>
        <v>3.7782721091169602</v>
      </c>
      <c r="W484" s="1">
        <f>MIN(H484,I484)*INDEX('2018 commission structure'!$A$15:$J$18,MATCH(Calculations!$E444,'2018 commission structure'!$A$15:$A$18,0),MATCH(Calculations!W$1,'2018 commission structure'!$A$15:$J$15,0))</f>
        <v>80090.52</v>
      </c>
      <c r="X484" s="1">
        <f>IF($H484&gt;I484,MIN($H484-I484,J484-I484))*INDEX('2018 commission structure'!$A$15:$J$18,MATCH(Calculations!$E444,'2018 commission structure'!$A$15:$A$18,0),MATCH(Calculations!X$1,'2018 commission structure'!$A$15:$J$15,0))</f>
        <v>0</v>
      </c>
      <c r="Y484" s="1">
        <f>IF($H484&gt;J484,MIN($H484-J484,K484-J484)*INDEX('2018 commission structure'!$A$15:$J$18,MATCH(Calculations!$E444,'2018 commission structure'!$A$15:$A$18,0),MATCH(Calculations!Y$1,'2018 commission structure'!$A$15:$J$15,0)),0)</f>
        <v>0</v>
      </c>
      <c r="Z484" s="1">
        <f>IF($H484&gt;K484,MIN($H484-K484,L484-K484)*INDEX('2018 commission structure'!$A$15:$J$18,MATCH(Calculations!$E444,'2018 commission structure'!$A$15:$A$18,0),MATCH(Calculations!Z$1,'2018 commission structure'!$A$15:$J$15,0)),0)</f>
        <v>0</v>
      </c>
      <c r="AA484" s="1">
        <f>IF($H484&gt;L484,($H484-L484)*INDEX('2018 commission structure'!$A$15:$J$18,MATCH(Calculations!$E444,'2018 commission structure'!$A$15:$A$18,0),MATCH(Calculations!AA$1,'2018 commission structure'!$A$15:$J$15,0)),0)</f>
        <v>0</v>
      </c>
      <c r="AB484" s="1">
        <f t="shared" si="78"/>
        <v>80090.52</v>
      </c>
      <c r="AC484" s="1">
        <f t="shared" si="79"/>
        <v>156624.52000000002</v>
      </c>
    </row>
    <row r="485" spans="1:29" x14ac:dyDescent="0.3">
      <c r="A485" s="20">
        <v>713650656</v>
      </c>
      <c r="B485" s="1" t="s">
        <v>1763</v>
      </c>
      <c r="C485" s="1" t="s">
        <v>1762</v>
      </c>
      <c r="D485" s="1" t="s">
        <v>23263</v>
      </c>
      <c r="E485" s="1" t="s">
        <v>0</v>
      </c>
      <c r="F485" s="1">
        <v>55601</v>
      </c>
      <c r="G485" s="2">
        <v>15</v>
      </c>
      <c r="H485" s="1">
        <f>SUMIF('deals_closed '!D:D,A485,'deals_closed '!C:C)</f>
        <v>428438</v>
      </c>
      <c r="I485" s="1">
        <f>VLOOKUP(E485,'2018 commission structure'!$A$21:$I$24,9,FALSE)</f>
        <v>600000</v>
      </c>
      <c r="J485" s="1">
        <f t="shared" si="70"/>
        <v>750000</v>
      </c>
      <c r="K485" s="1">
        <f t="shared" si="71"/>
        <v>900000</v>
      </c>
      <c r="L485" s="1">
        <f t="shared" si="72"/>
        <v>1200000</v>
      </c>
      <c r="M485" s="16">
        <f t="shared" si="73"/>
        <v>0.71406333333333338</v>
      </c>
      <c r="N485" s="1" t="str">
        <f t="shared" si="74"/>
        <v>0-100%</v>
      </c>
      <c r="O485" s="1">
        <f>MIN($I485, $H485)*INDEX( '2018 commission structure'!$A$21:$I$24,
MATCH($E485,'2018 commission structure'!$A$21:$A$24,0),MATCH(O$1,'2018 commission structure'!$A$21:$I$21,0))</f>
        <v>55696.94</v>
      </c>
      <c r="P485" s="1">
        <f>IF($H485&gt;$I485, MIN($H485-$I485, J485-$I485)*
INDEX( '2018 commission structure'!$A$21:$I$24,
MATCH($E485,'2018 commission structure'!$A$21:$A$24, 0),
MATCH(P$1,'2018 commission structure'!$A$21:$I$21, 0)), 0)</f>
        <v>0</v>
      </c>
      <c r="Q485" s="1">
        <f>IF($H485&gt;J485, MIN($H485-J485, K485-J485)*
INDEX( '2018 commission structure'!$A$21:$I$24,
MATCH($E485,'2018 commission structure'!$A$21:$A$24, 0),
MATCH(Q$1,'2018 commission structure'!$A$21:$I$21, 0)), 0)</f>
        <v>0</v>
      </c>
      <c r="R485" s="1">
        <f>IF($H485&gt;K485, MIN($H485-K485, L485-K485)*
INDEX( '2018 commission structure'!$A$21:$I$24,
MATCH($E485,'2018 commission structure'!$A$21:$A$24, 0),
MATCH(R$1,'2018 commission structure'!$A$21:$I$21, 0)), 0)</f>
        <v>0</v>
      </c>
      <c r="S485" s="1">
        <f>IF($H485&gt;L485, ($H485-L485)*
INDEX( '2018 commission structure'!$A$21:$I$24,
MATCH($E485,'2018 commission structure'!$A$21:$A$24, 0),
MATCH(S$1,'2018 commission structure'!$A$21:$I$21, 0)), 0)</f>
        <v>0</v>
      </c>
      <c r="T485" s="1">
        <f t="shared" si="75"/>
        <v>55696.94</v>
      </c>
      <c r="U485" s="1">
        <f t="shared" si="76"/>
        <v>111297.94</v>
      </c>
      <c r="V485" s="16">
        <f t="shared" si="77"/>
        <v>3.8494692713989136</v>
      </c>
      <c r="W485" s="1">
        <f>MIN(H485,I485)*INDEX('2018 commission structure'!$A$15:$J$18,MATCH(Calculations!$E87,'2018 commission structure'!$A$15:$A$18,0),MATCH(Calculations!W$1,'2018 commission structure'!$A$15:$J$15,0))</f>
        <v>51412.56</v>
      </c>
      <c r="X485" s="1">
        <f>IF($H485&gt;I485,MIN($H485-I485,J485-I485))*INDEX('2018 commission structure'!$A$15:$J$18,MATCH(Calculations!$E87,'2018 commission structure'!$A$15:$A$18,0),MATCH(Calculations!X$1,'2018 commission structure'!$A$15:$J$15,0))</f>
        <v>0</v>
      </c>
      <c r="Y485" s="1">
        <f>IF($H485&gt;J485,MIN($H485-J485,K485-J485)*INDEX('2018 commission structure'!$A$15:$J$18,MATCH(Calculations!$E87,'2018 commission structure'!$A$15:$A$18,0),MATCH(Calculations!Y$1,'2018 commission structure'!$A$15:$J$15,0)),0)</f>
        <v>0</v>
      </c>
      <c r="Z485" s="1">
        <f>IF($H485&gt;K485,MIN($H485-K485,L485-K485)*INDEX('2018 commission structure'!$A$15:$J$18,MATCH(Calculations!$E87,'2018 commission structure'!$A$15:$A$18,0),MATCH(Calculations!Z$1,'2018 commission structure'!$A$15:$J$15,0)),0)</f>
        <v>0</v>
      </c>
      <c r="AA485" s="1">
        <f>IF($H485&gt;L485,($H485-L485)*INDEX('2018 commission structure'!$A$15:$J$18,MATCH(Calculations!$E87,'2018 commission structure'!$A$15:$A$18,0),MATCH(Calculations!AA$1,'2018 commission structure'!$A$15:$J$15,0)),0)</f>
        <v>0</v>
      </c>
      <c r="AB485" s="1">
        <f t="shared" si="78"/>
        <v>51412.56</v>
      </c>
      <c r="AC485" s="1">
        <f t="shared" si="79"/>
        <v>107013.56</v>
      </c>
    </row>
    <row r="486" spans="1:29" x14ac:dyDescent="0.3">
      <c r="A486" s="20">
        <v>1042822263</v>
      </c>
      <c r="B486" s="1" t="s">
        <v>208</v>
      </c>
      <c r="C486" s="1" t="s">
        <v>1433</v>
      </c>
      <c r="D486" s="1" t="s">
        <v>23227</v>
      </c>
      <c r="E486" s="1" t="s">
        <v>3</v>
      </c>
      <c r="F486" s="1">
        <v>124023</v>
      </c>
      <c r="G486" s="2">
        <v>16</v>
      </c>
      <c r="H486" s="1">
        <f>SUMIF('deals_closed '!D:D,A486,'deals_closed '!C:C)</f>
        <v>619467</v>
      </c>
      <c r="I486" s="1">
        <f>VLOOKUP(E486,'2018 commission structure'!$A$21:$I$24,9,FALSE)</f>
        <v>750000</v>
      </c>
      <c r="J486" s="1">
        <f t="shared" si="70"/>
        <v>937500</v>
      </c>
      <c r="K486" s="1">
        <f t="shared" si="71"/>
        <v>1125000</v>
      </c>
      <c r="L486" s="1">
        <f t="shared" si="72"/>
        <v>1500000</v>
      </c>
      <c r="M486" s="16">
        <f t="shared" si="73"/>
        <v>0.82595600000000002</v>
      </c>
      <c r="N486" s="1" t="str">
        <f t="shared" si="74"/>
        <v>0-100%</v>
      </c>
      <c r="O486" s="1">
        <f>MIN($I486, $H486)*INDEX( '2018 commission structure'!$A$21:$I$24,
MATCH($E486,'2018 commission structure'!$A$21:$A$24,0),MATCH(O$1,'2018 commission structure'!$A$21:$I$21,0))</f>
        <v>92920.05</v>
      </c>
      <c r="P486" s="1">
        <f>IF($H486&gt;$I486, MIN($H486-$I486, J486-$I486)*
INDEX( '2018 commission structure'!$A$21:$I$24,
MATCH($E486,'2018 commission structure'!$A$21:$A$24, 0),
MATCH(P$1,'2018 commission structure'!$A$21:$I$21, 0)), 0)</f>
        <v>0</v>
      </c>
      <c r="Q486" s="1">
        <f>IF($H486&gt;J486, MIN($H486-J486, K486-J486)*
INDEX( '2018 commission structure'!$A$21:$I$24,
MATCH($E486,'2018 commission structure'!$A$21:$A$24, 0),
MATCH(Q$1,'2018 commission structure'!$A$21:$I$21, 0)), 0)</f>
        <v>0</v>
      </c>
      <c r="R486" s="1">
        <f>IF($H486&gt;K486, MIN($H486-K486, L486-K486)*
INDEX( '2018 commission structure'!$A$21:$I$24,
MATCH($E486,'2018 commission structure'!$A$21:$A$24, 0),
MATCH(R$1,'2018 commission structure'!$A$21:$I$21, 0)), 0)</f>
        <v>0</v>
      </c>
      <c r="S486" s="1">
        <f>IF($H486&gt;L486, ($H486-L486)*
INDEX( '2018 commission structure'!$A$21:$I$24,
MATCH($E486,'2018 commission structure'!$A$21:$A$24, 0),
MATCH(S$1,'2018 commission structure'!$A$21:$I$21, 0)), 0)</f>
        <v>0</v>
      </c>
      <c r="T486" s="1">
        <f t="shared" si="75"/>
        <v>92920.05</v>
      </c>
      <c r="U486" s="1">
        <f t="shared" si="76"/>
        <v>216943.05</v>
      </c>
      <c r="V486" s="16">
        <f t="shared" si="77"/>
        <v>2.8554360234172056</v>
      </c>
      <c r="W486" s="1">
        <f>MIN(H486,I486)*INDEX('2018 commission structure'!$A$15:$J$18,MATCH(Calculations!$E264,'2018 commission structure'!$A$15:$A$18,0),MATCH(Calculations!W$1,'2018 commission structure'!$A$15:$J$15,0))</f>
        <v>92920.05</v>
      </c>
      <c r="X486" s="1">
        <f>IF($H486&gt;I486,MIN($H486-I486,J486-I486))*INDEX('2018 commission structure'!$A$15:$J$18,MATCH(Calculations!$E264,'2018 commission structure'!$A$15:$A$18,0),MATCH(Calculations!X$1,'2018 commission structure'!$A$15:$J$15,0))</f>
        <v>0</v>
      </c>
      <c r="Y486" s="1">
        <f>IF($H486&gt;J486,MIN($H486-J486,K486-J486)*INDEX('2018 commission structure'!$A$15:$J$18,MATCH(Calculations!$E264,'2018 commission structure'!$A$15:$A$18,0),MATCH(Calculations!Y$1,'2018 commission structure'!$A$15:$J$15,0)),0)</f>
        <v>0</v>
      </c>
      <c r="Z486" s="1">
        <f>IF($H486&gt;K486,MIN($H486-K486,L486-K486)*INDEX('2018 commission structure'!$A$15:$J$18,MATCH(Calculations!$E264,'2018 commission structure'!$A$15:$A$18,0),MATCH(Calculations!Z$1,'2018 commission structure'!$A$15:$J$15,0)),0)</f>
        <v>0</v>
      </c>
      <c r="AA486" s="1">
        <f>IF($H486&gt;L486,($H486-L486)*INDEX('2018 commission structure'!$A$15:$J$18,MATCH(Calculations!$E264,'2018 commission structure'!$A$15:$A$18,0),MATCH(Calculations!AA$1,'2018 commission structure'!$A$15:$J$15,0)),0)</f>
        <v>0</v>
      </c>
      <c r="AB486" s="1">
        <f t="shared" si="78"/>
        <v>92920.05</v>
      </c>
      <c r="AC486" s="1">
        <f t="shared" si="79"/>
        <v>216943.05</v>
      </c>
    </row>
    <row r="487" spans="1:29" x14ac:dyDescent="0.3">
      <c r="A487" s="20">
        <v>1545110042</v>
      </c>
      <c r="B487" s="1" t="s">
        <v>932</v>
      </c>
      <c r="C487" s="1" t="s">
        <v>931</v>
      </c>
      <c r="D487" s="1" t="s">
        <v>23180</v>
      </c>
      <c r="E487" s="1" t="s">
        <v>0</v>
      </c>
      <c r="F487" s="1">
        <v>79134</v>
      </c>
      <c r="G487" s="2">
        <v>20</v>
      </c>
      <c r="H487" s="1">
        <f>SUMIF('deals_closed '!D:D,A487,'deals_closed '!C:C)</f>
        <v>755828</v>
      </c>
      <c r="I487" s="1">
        <f>VLOOKUP(E487,'2018 commission structure'!$A$21:$I$24,9,FALSE)</f>
        <v>600000</v>
      </c>
      <c r="J487" s="1">
        <f t="shared" si="70"/>
        <v>750000</v>
      </c>
      <c r="K487" s="1">
        <f t="shared" si="71"/>
        <v>900000</v>
      </c>
      <c r="L487" s="1">
        <f t="shared" si="72"/>
        <v>1200000</v>
      </c>
      <c r="M487" s="16">
        <f t="shared" si="73"/>
        <v>1.2597133333333332</v>
      </c>
      <c r="N487" s="1" t="str">
        <f t="shared" si="74"/>
        <v>125-150%</v>
      </c>
      <c r="O487" s="1">
        <f>MIN($I487, $H487)*INDEX( '2018 commission structure'!$A$21:$I$24,
MATCH($E487,'2018 commission structure'!$A$21:$A$24,0),MATCH(O$1,'2018 commission structure'!$A$21:$I$21,0))</f>
        <v>78000</v>
      </c>
      <c r="P487" s="1">
        <f>IF($H487&gt;$I487, MIN($H487-$I487, J487-$I487)*
INDEX( '2018 commission structure'!$A$21:$I$24,
MATCH($E487,'2018 commission structure'!$A$21:$A$24, 0),
MATCH(P$1,'2018 commission structure'!$A$21:$I$21, 0)), 0)</f>
        <v>25500.000000000004</v>
      </c>
      <c r="Q487" s="1">
        <f>IF($H487&gt;J487, MIN($H487-J487, K487-J487)*
INDEX( '2018 commission structure'!$A$21:$I$24,
MATCH($E487,'2018 commission structure'!$A$21:$A$24, 0),
MATCH(Q$1,'2018 commission structure'!$A$21:$I$21, 0)), 0)</f>
        <v>1223.8799999999999</v>
      </c>
      <c r="R487" s="1">
        <f>IF($H487&gt;K487, MIN($H487-K487, L487-K487)*
INDEX( '2018 commission structure'!$A$21:$I$24,
MATCH($E487,'2018 commission structure'!$A$21:$A$24, 0),
MATCH(R$1,'2018 commission structure'!$A$21:$I$21, 0)), 0)</f>
        <v>0</v>
      </c>
      <c r="S487" s="1">
        <f>IF($H487&gt;L487, ($H487-L487)*
INDEX( '2018 commission structure'!$A$21:$I$24,
MATCH($E487,'2018 commission structure'!$A$21:$A$24, 0),
MATCH(S$1,'2018 commission structure'!$A$21:$I$21, 0)), 0)</f>
        <v>0</v>
      </c>
      <c r="T487" s="1">
        <f t="shared" si="75"/>
        <v>104723.88</v>
      </c>
      <c r="U487" s="1">
        <f t="shared" si="76"/>
        <v>183857.88</v>
      </c>
      <c r="V487" s="16">
        <f t="shared" si="77"/>
        <v>4.1109361208777129</v>
      </c>
      <c r="W487" s="1">
        <f>MIN(H487,I487)*INDEX('2018 commission structure'!$A$15:$J$18,MATCH(Calculations!$E526,'2018 commission structure'!$A$15:$A$18,0),MATCH(Calculations!W$1,'2018 commission structure'!$A$15:$J$15,0))</f>
        <v>90000</v>
      </c>
      <c r="X487" s="1">
        <f>IF($H487&gt;I487,MIN($H487-I487,J487-I487))*INDEX('2018 commission structure'!$A$15:$J$18,MATCH(Calculations!$E526,'2018 commission structure'!$A$15:$A$18,0),MATCH(Calculations!X$1,'2018 commission structure'!$A$15:$J$15,0))</f>
        <v>33000</v>
      </c>
      <c r="Y487" s="1">
        <f>IF($H487&gt;J487,MIN($H487-J487,K487-J487)*INDEX('2018 commission structure'!$A$15:$J$18,MATCH(Calculations!$E526,'2018 commission structure'!$A$15:$A$18,0),MATCH(Calculations!Y$1,'2018 commission structure'!$A$15:$J$15,0)),0)</f>
        <v>1457</v>
      </c>
      <c r="Z487" s="1">
        <f>IF($H487&gt;K487,MIN($H487-K487,L487-K487)*INDEX('2018 commission structure'!$A$15:$J$18,MATCH(Calculations!$E526,'2018 commission structure'!$A$15:$A$18,0),MATCH(Calculations!Z$1,'2018 commission structure'!$A$15:$J$15,0)),0)</f>
        <v>0</v>
      </c>
      <c r="AA487" s="1">
        <f>IF($H487&gt;L487,($H487-L487)*INDEX('2018 commission structure'!$A$15:$J$18,MATCH(Calculations!$E526,'2018 commission structure'!$A$15:$A$18,0),MATCH(Calculations!AA$1,'2018 commission structure'!$A$15:$J$15,0)),0)</f>
        <v>0</v>
      </c>
      <c r="AB487" s="1">
        <f t="shared" si="78"/>
        <v>124457</v>
      </c>
      <c r="AC487" s="1">
        <f t="shared" si="79"/>
        <v>203591</v>
      </c>
    </row>
    <row r="488" spans="1:29" x14ac:dyDescent="0.3">
      <c r="A488" s="20">
        <v>2565290632</v>
      </c>
      <c r="B488" s="1" t="s">
        <v>908</v>
      </c>
      <c r="C488" s="1" t="s">
        <v>907</v>
      </c>
      <c r="D488" s="1" t="s">
        <v>23073</v>
      </c>
      <c r="E488" s="1" t="s">
        <v>3</v>
      </c>
      <c r="F488" s="1">
        <v>81538</v>
      </c>
      <c r="G488" s="2">
        <v>16</v>
      </c>
      <c r="H488" s="1">
        <f>SUMIF('deals_closed '!D:D,A488,'deals_closed '!C:C)</f>
        <v>535073</v>
      </c>
      <c r="I488" s="1">
        <f>VLOOKUP(E488,'2018 commission structure'!$A$21:$I$24,9,FALSE)</f>
        <v>750000</v>
      </c>
      <c r="J488" s="1">
        <f t="shared" si="70"/>
        <v>937500</v>
      </c>
      <c r="K488" s="1">
        <f t="shared" si="71"/>
        <v>1125000</v>
      </c>
      <c r="L488" s="1">
        <f t="shared" si="72"/>
        <v>1500000</v>
      </c>
      <c r="M488" s="16">
        <f t="shared" si="73"/>
        <v>0.71343066666666666</v>
      </c>
      <c r="N488" s="1" t="str">
        <f t="shared" si="74"/>
        <v>0-100%</v>
      </c>
      <c r="O488" s="1">
        <f>MIN($I488, $H488)*INDEX( '2018 commission structure'!$A$21:$I$24,
MATCH($E488,'2018 commission structure'!$A$21:$A$24,0),MATCH(O$1,'2018 commission structure'!$A$21:$I$21,0))</f>
        <v>80260.95</v>
      </c>
      <c r="P488" s="1">
        <f>IF($H488&gt;$I488, MIN($H488-$I488, J488-$I488)*
INDEX( '2018 commission structure'!$A$21:$I$24,
MATCH($E488,'2018 commission structure'!$A$21:$A$24, 0),
MATCH(P$1,'2018 commission structure'!$A$21:$I$21, 0)), 0)</f>
        <v>0</v>
      </c>
      <c r="Q488" s="1">
        <f>IF($H488&gt;J488, MIN($H488-J488, K488-J488)*
INDEX( '2018 commission structure'!$A$21:$I$24,
MATCH($E488,'2018 commission structure'!$A$21:$A$24, 0),
MATCH(Q$1,'2018 commission structure'!$A$21:$I$21, 0)), 0)</f>
        <v>0</v>
      </c>
      <c r="R488" s="1">
        <f>IF($H488&gt;K488, MIN($H488-K488, L488-K488)*
INDEX( '2018 commission structure'!$A$21:$I$24,
MATCH($E488,'2018 commission structure'!$A$21:$A$24, 0),
MATCH(R$1,'2018 commission structure'!$A$21:$I$21, 0)), 0)</f>
        <v>0</v>
      </c>
      <c r="S488" s="1">
        <f>IF($H488&gt;L488, ($H488-L488)*
INDEX( '2018 commission structure'!$A$21:$I$24,
MATCH($E488,'2018 commission structure'!$A$21:$A$24, 0),
MATCH(S$1,'2018 commission structure'!$A$21:$I$21, 0)), 0)</f>
        <v>0</v>
      </c>
      <c r="T488" s="1">
        <f t="shared" si="75"/>
        <v>80260.95</v>
      </c>
      <c r="U488" s="1">
        <f t="shared" si="76"/>
        <v>161798.95000000001</v>
      </c>
      <c r="V488" s="16">
        <f t="shared" si="77"/>
        <v>3.3070239330972169</v>
      </c>
      <c r="W488" s="1">
        <f>MIN(H488,I488)*INDEX('2018 commission structure'!$A$15:$J$18,MATCH(Calculations!$E538,'2018 commission structure'!$A$15:$A$18,0),MATCH(Calculations!W$1,'2018 commission structure'!$A$15:$J$15,0))</f>
        <v>80260.95</v>
      </c>
      <c r="X488" s="1">
        <f>IF($H488&gt;I488,MIN($H488-I488,J488-I488))*INDEX('2018 commission structure'!$A$15:$J$18,MATCH(Calculations!$E538,'2018 commission structure'!$A$15:$A$18,0),MATCH(Calculations!X$1,'2018 commission structure'!$A$15:$J$15,0))</f>
        <v>0</v>
      </c>
      <c r="Y488" s="1">
        <f>IF($H488&gt;J488,MIN($H488-J488,K488-J488)*INDEX('2018 commission structure'!$A$15:$J$18,MATCH(Calculations!$E538,'2018 commission structure'!$A$15:$A$18,0),MATCH(Calculations!Y$1,'2018 commission structure'!$A$15:$J$15,0)),0)</f>
        <v>0</v>
      </c>
      <c r="Z488" s="1">
        <f>IF($H488&gt;K488,MIN($H488-K488,L488-K488)*INDEX('2018 commission structure'!$A$15:$J$18,MATCH(Calculations!$E538,'2018 commission structure'!$A$15:$A$18,0),MATCH(Calculations!Z$1,'2018 commission structure'!$A$15:$J$15,0)),0)</f>
        <v>0</v>
      </c>
      <c r="AA488" s="1">
        <f>IF($H488&gt;L488,($H488-L488)*INDEX('2018 commission structure'!$A$15:$J$18,MATCH(Calculations!$E538,'2018 commission structure'!$A$15:$A$18,0),MATCH(Calculations!AA$1,'2018 commission structure'!$A$15:$J$15,0)),0)</f>
        <v>0</v>
      </c>
      <c r="AB488" s="1">
        <f t="shared" si="78"/>
        <v>80260.95</v>
      </c>
      <c r="AC488" s="1">
        <f t="shared" si="79"/>
        <v>161798.95000000001</v>
      </c>
    </row>
    <row r="489" spans="1:29" x14ac:dyDescent="0.3">
      <c r="A489" s="20">
        <v>8971738782</v>
      </c>
      <c r="B489" s="1" t="s">
        <v>1658</v>
      </c>
      <c r="C489" s="1" t="s">
        <v>1657</v>
      </c>
      <c r="D489" s="1" t="s">
        <v>22430</v>
      </c>
      <c r="E489" s="1" t="s">
        <v>3</v>
      </c>
      <c r="F489" s="1">
        <v>124815</v>
      </c>
      <c r="G489" s="2">
        <v>25</v>
      </c>
      <c r="H489" s="1">
        <f>SUMIF('deals_closed '!D:D,A489,'deals_closed '!C:C)</f>
        <v>945309</v>
      </c>
      <c r="I489" s="1">
        <f>VLOOKUP(E489,'2018 commission structure'!$A$21:$I$24,9,FALSE)</f>
        <v>750000</v>
      </c>
      <c r="J489" s="1">
        <f t="shared" si="70"/>
        <v>937500</v>
      </c>
      <c r="K489" s="1">
        <f t="shared" si="71"/>
        <v>1125000</v>
      </c>
      <c r="L489" s="1">
        <f t="shared" si="72"/>
        <v>1500000</v>
      </c>
      <c r="M489" s="16">
        <f t="shared" si="73"/>
        <v>1.2604120000000001</v>
      </c>
      <c r="N489" s="1" t="str">
        <f t="shared" si="74"/>
        <v>125-150%</v>
      </c>
      <c r="O489" s="1">
        <f>MIN($I489, $H489)*INDEX( '2018 commission structure'!$A$21:$I$24,
MATCH($E489,'2018 commission structure'!$A$21:$A$24,0),MATCH(O$1,'2018 commission structure'!$A$21:$I$21,0))</f>
        <v>112500</v>
      </c>
      <c r="P489" s="1">
        <f>IF($H489&gt;$I489, MIN($H489-$I489, J489-$I489)*
INDEX( '2018 commission structure'!$A$21:$I$24,
MATCH($E489,'2018 commission structure'!$A$21:$A$24, 0),
MATCH(P$1,'2018 commission structure'!$A$21:$I$21, 0)), 0)</f>
        <v>35625</v>
      </c>
      <c r="Q489" s="1">
        <f>IF($H489&gt;J489, MIN($H489-J489, K489-J489)*
INDEX( '2018 commission structure'!$A$21:$I$24,
MATCH($E489,'2018 commission structure'!$A$21:$A$24, 0),
MATCH(Q$1,'2018 commission structure'!$A$21:$I$21, 0)), 0)</f>
        <v>1796.0700000000002</v>
      </c>
      <c r="R489" s="1">
        <f>IF($H489&gt;K489, MIN($H489-K489, L489-K489)*
INDEX( '2018 commission structure'!$A$21:$I$24,
MATCH($E489,'2018 commission structure'!$A$21:$A$24, 0),
MATCH(R$1,'2018 commission structure'!$A$21:$I$21, 0)), 0)</f>
        <v>0</v>
      </c>
      <c r="S489" s="1">
        <f>IF($H489&gt;L489, ($H489-L489)*
INDEX( '2018 commission structure'!$A$21:$I$24,
MATCH($E489,'2018 commission structure'!$A$21:$A$24, 0),
MATCH(S$1,'2018 commission structure'!$A$21:$I$21, 0)), 0)</f>
        <v>0</v>
      </c>
      <c r="T489" s="1">
        <f t="shared" si="75"/>
        <v>149921.07</v>
      </c>
      <c r="U489" s="1">
        <f t="shared" si="76"/>
        <v>274736.07</v>
      </c>
      <c r="V489" s="16">
        <f t="shared" si="77"/>
        <v>3.4407895548625995</v>
      </c>
      <c r="W489" s="1">
        <f>MIN(H489,I489)*INDEX('2018 commission structure'!$A$15:$J$18,MATCH(Calculations!$E144,'2018 commission structure'!$A$15:$A$18,0),MATCH(Calculations!W$1,'2018 commission structure'!$A$15:$J$15,0))</f>
        <v>112500</v>
      </c>
      <c r="X489" s="1">
        <f>IF($H489&gt;I489,MIN($H489-I489,J489-I489))*INDEX('2018 commission structure'!$A$15:$J$18,MATCH(Calculations!$E144,'2018 commission structure'!$A$15:$A$18,0),MATCH(Calculations!X$1,'2018 commission structure'!$A$15:$J$15,0))</f>
        <v>33750</v>
      </c>
      <c r="Y489" s="1">
        <f>IF($H489&gt;J489,MIN($H489-J489,K489-J489)*INDEX('2018 commission structure'!$A$15:$J$18,MATCH(Calculations!$E144,'2018 commission structure'!$A$15:$A$18,0),MATCH(Calculations!Y$1,'2018 commission structure'!$A$15:$J$15,0)),0)</f>
        <v>1952.25</v>
      </c>
      <c r="Z489" s="1">
        <f>IF($H489&gt;K489,MIN($H489-K489,L489-K489)*INDEX('2018 commission structure'!$A$15:$J$18,MATCH(Calculations!$E144,'2018 commission structure'!$A$15:$A$18,0),MATCH(Calculations!Z$1,'2018 commission structure'!$A$15:$J$15,0)),0)</f>
        <v>0</v>
      </c>
      <c r="AA489" s="1">
        <f>IF($H489&gt;L489,($H489-L489)*INDEX('2018 commission structure'!$A$15:$J$18,MATCH(Calculations!$E144,'2018 commission structure'!$A$15:$A$18,0),MATCH(Calculations!AA$1,'2018 commission structure'!$A$15:$J$15,0)),0)</f>
        <v>0</v>
      </c>
      <c r="AB489" s="1">
        <f t="shared" si="78"/>
        <v>148202.25</v>
      </c>
      <c r="AC489" s="1">
        <f t="shared" si="79"/>
        <v>273017.25</v>
      </c>
    </row>
    <row r="490" spans="1:29" x14ac:dyDescent="0.3">
      <c r="A490" s="20">
        <v>9621331862</v>
      </c>
      <c r="B490" s="1" t="s">
        <v>879</v>
      </c>
      <c r="C490" s="1" t="s">
        <v>878</v>
      </c>
      <c r="D490" s="1" t="s">
        <v>22361</v>
      </c>
      <c r="E490" s="1" t="s">
        <v>3</v>
      </c>
      <c r="F490" s="1">
        <v>91656</v>
      </c>
      <c r="G490" s="2">
        <v>14</v>
      </c>
      <c r="H490" s="1">
        <f>SUMIF('deals_closed '!D:D,A490,'deals_closed '!C:C)</f>
        <v>454708</v>
      </c>
      <c r="I490" s="1">
        <f>VLOOKUP(E490,'2018 commission structure'!$A$21:$I$24,9,FALSE)</f>
        <v>750000</v>
      </c>
      <c r="J490" s="1">
        <f t="shared" si="70"/>
        <v>937500</v>
      </c>
      <c r="K490" s="1">
        <f t="shared" si="71"/>
        <v>1125000</v>
      </c>
      <c r="L490" s="1">
        <f t="shared" si="72"/>
        <v>1500000</v>
      </c>
      <c r="M490" s="16">
        <f t="shared" si="73"/>
        <v>0.60627733333333333</v>
      </c>
      <c r="N490" s="1" t="str">
        <f t="shared" si="74"/>
        <v>0-100%</v>
      </c>
      <c r="O490" s="1">
        <f>MIN($I490, $H490)*INDEX( '2018 commission structure'!$A$21:$I$24,
MATCH($E490,'2018 commission structure'!$A$21:$A$24,0),MATCH(O$1,'2018 commission structure'!$A$21:$I$21,0))</f>
        <v>68206.2</v>
      </c>
      <c r="P490" s="1">
        <f>IF($H490&gt;$I490, MIN($H490-$I490, J490-$I490)*
INDEX( '2018 commission structure'!$A$21:$I$24,
MATCH($E490,'2018 commission structure'!$A$21:$A$24, 0),
MATCH(P$1,'2018 commission structure'!$A$21:$I$21, 0)), 0)</f>
        <v>0</v>
      </c>
      <c r="Q490" s="1">
        <f>IF($H490&gt;J490, MIN($H490-J490, K490-J490)*
INDEX( '2018 commission structure'!$A$21:$I$24,
MATCH($E490,'2018 commission structure'!$A$21:$A$24, 0),
MATCH(Q$1,'2018 commission structure'!$A$21:$I$21, 0)), 0)</f>
        <v>0</v>
      </c>
      <c r="R490" s="1">
        <f>IF($H490&gt;K490, MIN($H490-K490, L490-K490)*
INDEX( '2018 commission structure'!$A$21:$I$24,
MATCH($E490,'2018 commission structure'!$A$21:$A$24, 0),
MATCH(R$1,'2018 commission structure'!$A$21:$I$21, 0)), 0)</f>
        <v>0</v>
      </c>
      <c r="S490" s="1">
        <f>IF($H490&gt;L490, ($H490-L490)*
INDEX( '2018 commission structure'!$A$21:$I$24,
MATCH($E490,'2018 commission structure'!$A$21:$A$24, 0),
MATCH(S$1,'2018 commission structure'!$A$21:$I$21, 0)), 0)</f>
        <v>0</v>
      </c>
      <c r="T490" s="1">
        <f t="shared" si="75"/>
        <v>68206.2</v>
      </c>
      <c r="U490" s="1">
        <f t="shared" si="76"/>
        <v>159862.20000000001</v>
      </c>
      <c r="V490" s="16">
        <f t="shared" si="77"/>
        <v>2.8443747177256409</v>
      </c>
      <c r="W490" s="1">
        <f>MIN(H490,I490)*INDEX('2018 commission structure'!$A$15:$J$18,MATCH(Calculations!$E553,'2018 commission structure'!$A$15:$A$18,0),MATCH(Calculations!W$1,'2018 commission structure'!$A$15:$J$15,0))</f>
        <v>68206.2</v>
      </c>
      <c r="X490" s="1">
        <f>IF($H490&gt;I490,MIN($H490-I490,J490-I490))*INDEX('2018 commission structure'!$A$15:$J$18,MATCH(Calculations!$E553,'2018 commission structure'!$A$15:$A$18,0),MATCH(Calculations!X$1,'2018 commission structure'!$A$15:$J$15,0))</f>
        <v>0</v>
      </c>
      <c r="Y490" s="1">
        <f>IF($H490&gt;J490,MIN($H490-J490,K490-J490)*INDEX('2018 commission structure'!$A$15:$J$18,MATCH(Calculations!$E553,'2018 commission structure'!$A$15:$A$18,0),MATCH(Calculations!Y$1,'2018 commission structure'!$A$15:$J$15,0)),0)</f>
        <v>0</v>
      </c>
      <c r="Z490" s="1">
        <f>IF($H490&gt;K490,MIN($H490-K490,L490-K490)*INDEX('2018 commission structure'!$A$15:$J$18,MATCH(Calculations!$E553,'2018 commission structure'!$A$15:$A$18,0),MATCH(Calculations!Z$1,'2018 commission structure'!$A$15:$J$15,0)),0)</f>
        <v>0</v>
      </c>
      <c r="AA490" s="1">
        <f>IF($H490&gt;L490,($H490-L490)*INDEX('2018 commission structure'!$A$15:$J$18,MATCH(Calculations!$E553,'2018 commission structure'!$A$15:$A$18,0),MATCH(Calculations!AA$1,'2018 commission structure'!$A$15:$J$15,0)),0)</f>
        <v>0</v>
      </c>
      <c r="AB490" s="1">
        <f t="shared" si="78"/>
        <v>68206.2</v>
      </c>
      <c r="AC490" s="1">
        <f t="shared" si="79"/>
        <v>159862.20000000001</v>
      </c>
    </row>
    <row r="491" spans="1:29" x14ac:dyDescent="0.3">
      <c r="A491" s="20">
        <v>4610039311</v>
      </c>
      <c r="B491" s="1" t="s">
        <v>1327</v>
      </c>
      <c r="C491" s="1" t="s">
        <v>1326</v>
      </c>
      <c r="D491" s="1" t="s">
        <v>22874</v>
      </c>
      <c r="E491" s="1" t="s">
        <v>3</v>
      </c>
      <c r="F491" s="1">
        <v>80298</v>
      </c>
      <c r="G491" s="2">
        <v>18</v>
      </c>
      <c r="H491" s="1">
        <f>SUMIF('deals_closed '!D:D,A491,'deals_closed '!C:C)</f>
        <v>553683</v>
      </c>
      <c r="I491" s="1">
        <f>VLOOKUP(E491,'2018 commission structure'!$A$21:$I$24,9,FALSE)</f>
        <v>750000</v>
      </c>
      <c r="J491" s="1">
        <f t="shared" si="70"/>
        <v>937500</v>
      </c>
      <c r="K491" s="1">
        <f t="shared" si="71"/>
        <v>1125000</v>
      </c>
      <c r="L491" s="1">
        <f t="shared" si="72"/>
        <v>1500000</v>
      </c>
      <c r="M491" s="16">
        <f t="shared" si="73"/>
        <v>0.73824400000000001</v>
      </c>
      <c r="N491" s="1" t="str">
        <f t="shared" si="74"/>
        <v>0-100%</v>
      </c>
      <c r="O491" s="1">
        <f>MIN($I491, $H491)*INDEX( '2018 commission structure'!$A$21:$I$24,
MATCH($E491,'2018 commission structure'!$A$21:$A$24,0),MATCH(O$1,'2018 commission structure'!$A$21:$I$21,0))</f>
        <v>83052.45</v>
      </c>
      <c r="P491" s="1">
        <f>IF($H491&gt;$I491, MIN($H491-$I491, J491-$I491)*
INDEX( '2018 commission structure'!$A$21:$I$24,
MATCH($E491,'2018 commission structure'!$A$21:$A$24, 0),
MATCH(P$1,'2018 commission structure'!$A$21:$I$21, 0)), 0)</f>
        <v>0</v>
      </c>
      <c r="Q491" s="1">
        <f>IF($H491&gt;J491, MIN($H491-J491, K491-J491)*
INDEX( '2018 commission structure'!$A$21:$I$24,
MATCH($E491,'2018 commission structure'!$A$21:$A$24, 0),
MATCH(Q$1,'2018 commission structure'!$A$21:$I$21, 0)), 0)</f>
        <v>0</v>
      </c>
      <c r="R491" s="1">
        <f>IF($H491&gt;K491, MIN($H491-K491, L491-K491)*
INDEX( '2018 commission structure'!$A$21:$I$24,
MATCH($E491,'2018 commission structure'!$A$21:$A$24, 0),
MATCH(R$1,'2018 commission structure'!$A$21:$I$21, 0)), 0)</f>
        <v>0</v>
      </c>
      <c r="S491" s="1">
        <f>IF($H491&gt;L491, ($H491-L491)*
INDEX( '2018 commission structure'!$A$21:$I$24,
MATCH($E491,'2018 commission structure'!$A$21:$A$24, 0),
MATCH(S$1,'2018 commission structure'!$A$21:$I$21, 0)), 0)</f>
        <v>0</v>
      </c>
      <c r="T491" s="1">
        <f t="shared" si="75"/>
        <v>83052.45</v>
      </c>
      <c r="U491" s="1">
        <f t="shared" si="76"/>
        <v>163350.45000000001</v>
      </c>
      <c r="V491" s="16">
        <f t="shared" si="77"/>
        <v>3.3895407083359732</v>
      </c>
      <c r="W491" s="1">
        <f>MIN(H491,I491)*INDEX('2018 commission structure'!$A$15:$J$18,MATCH(Calculations!$E319,'2018 commission structure'!$A$15:$A$18,0),MATCH(Calculations!W$1,'2018 commission structure'!$A$15:$J$15,0))</f>
        <v>83052.45</v>
      </c>
      <c r="X491" s="1">
        <f>IF($H491&gt;I491,MIN($H491-I491,J491-I491))*INDEX('2018 commission structure'!$A$15:$J$18,MATCH(Calculations!$E319,'2018 commission structure'!$A$15:$A$18,0),MATCH(Calculations!X$1,'2018 commission structure'!$A$15:$J$15,0))</f>
        <v>0</v>
      </c>
      <c r="Y491" s="1">
        <f>IF($H491&gt;J491,MIN($H491-J491,K491-J491)*INDEX('2018 commission structure'!$A$15:$J$18,MATCH(Calculations!$E319,'2018 commission structure'!$A$15:$A$18,0),MATCH(Calculations!Y$1,'2018 commission structure'!$A$15:$J$15,0)),0)</f>
        <v>0</v>
      </c>
      <c r="Z491" s="1">
        <f>IF($H491&gt;K491,MIN($H491-K491,L491-K491)*INDEX('2018 commission structure'!$A$15:$J$18,MATCH(Calculations!$E319,'2018 commission structure'!$A$15:$A$18,0),MATCH(Calculations!Z$1,'2018 commission structure'!$A$15:$J$15,0)),0)</f>
        <v>0</v>
      </c>
      <c r="AA491" s="1">
        <f>IF($H491&gt;L491,($H491-L491)*INDEX('2018 commission structure'!$A$15:$J$18,MATCH(Calculations!$E319,'2018 commission structure'!$A$15:$A$18,0),MATCH(Calculations!AA$1,'2018 commission structure'!$A$15:$J$15,0)),0)</f>
        <v>0</v>
      </c>
      <c r="AB491" s="1">
        <f t="shared" si="78"/>
        <v>83052.45</v>
      </c>
      <c r="AC491" s="1">
        <f t="shared" si="79"/>
        <v>163350.45000000001</v>
      </c>
    </row>
    <row r="492" spans="1:29" x14ac:dyDescent="0.3">
      <c r="A492" s="20">
        <v>6819596901</v>
      </c>
      <c r="B492" s="1" t="s">
        <v>206</v>
      </c>
      <c r="C492" s="1" t="s">
        <v>205</v>
      </c>
      <c r="D492" s="1" t="s">
        <v>22664</v>
      </c>
      <c r="E492" s="1" t="s">
        <v>3</v>
      </c>
      <c r="F492" s="1">
        <v>118207</v>
      </c>
      <c r="G492" s="2">
        <v>23</v>
      </c>
      <c r="H492" s="1">
        <f>SUMIF('deals_closed '!D:D,A492,'deals_closed '!C:C)</f>
        <v>739933</v>
      </c>
      <c r="I492" s="1">
        <f>VLOOKUP(E492,'2018 commission structure'!$A$21:$I$24,9,FALSE)</f>
        <v>750000</v>
      </c>
      <c r="J492" s="1">
        <f t="shared" si="70"/>
        <v>937500</v>
      </c>
      <c r="K492" s="1">
        <f t="shared" si="71"/>
        <v>1125000</v>
      </c>
      <c r="L492" s="1">
        <f t="shared" si="72"/>
        <v>1500000</v>
      </c>
      <c r="M492" s="16">
        <f t="shared" si="73"/>
        <v>0.98657733333333331</v>
      </c>
      <c r="N492" s="1" t="str">
        <f t="shared" si="74"/>
        <v>0-100%</v>
      </c>
      <c r="O492" s="1">
        <f>MIN($I492, $H492)*INDEX( '2018 commission structure'!$A$21:$I$24,
MATCH($E492,'2018 commission structure'!$A$21:$A$24,0),MATCH(O$1,'2018 commission structure'!$A$21:$I$21,0))</f>
        <v>110989.95</v>
      </c>
      <c r="P492" s="1">
        <f>IF($H492&gt;$I492, MIN($H492-$I492, J492-$I492)*
INDEX( '2018 commission structure'!$A$21:$I$24,
MATCH($E492,'2018 commission structure'!$A$21:$A$24, 0),
MATCH(P$1,'2018 commission structure'!$A$21:$I$21, 0)), 0)</f>
        <v>0</v>
      </c>
      <c r="Q492" s="1">
        <f>IF($H492&gt;J492, MIN($H492-J492, K492-J492)*
INDEX( '2018 commission structure'!$A$21:$I$24,
MATCH($E492,'2018 commission structure'!$A$21:$A$24, 0),
MATCH(Q$1,'2018 commission structure'!$A$21:$I$21, 0)), 0)</f>
        <v>0</v>
      </c>
      <c r="R492" s="1">
        <f>IF($H492&gt;K492, MIN($H492-K492, L492-K492)*
INDEX( '2018 commission structure'!$A$21:$I$24,
MATCH($E492,'2018 commission structure'!$A$21:$A$24, 0),
MATCH(R$1,'2018 commission structure'!$A$21:$I$21, 0)), 0)</f>
        <v>0</v>
      </c>
      <c r="S492" s="1">
        <f>IF($H492&gt;L492, ($H492-L492)*
INDEX( '2018 commission structure'!$A$21:$I$24,
MATCH($E492,'2018 commission structure'!$A$21:$A$24, 0),
MATCH(S$1,'2018 commission structure'!$A$21:$I$21, 0)), 0)</f>
        <v>0</v>
      </c>
      <c r="T492" s="1">
        <f t="shared" si="75"/>
        <v>110989.95</v>
      </c>
      <c r="U492" s="1">
        <f t="shared" si="76"/>
        <v>229196.95</v>
      </c>
      <c r="V492" s="16">
        <f t="shared" si="77"/>
        <v>3.228371930778311</v>
      </c>
      <c r="W492" s="1">
        <f>MIN(H492,I492)*INDEX('2018 commission structure'!$A$15:$J$18,MATCH(Calculations!$E899,'2018 commission structure'!$A$15:$A$18,0),MATCH(Calculations!W$1,'2018 commission structure'!$A$15:$J$15,0))</f>
        <v>110989.95</v>
      </c>
      <c r="X492" s="1">
        <f>IF($H492&gt;I492,MIN($H492-I492,J492-I492))*INDEX('2018 commission structure'!$A$15:$J$18,MATCH(Calculations!$E899,'2018 commission structure'!$A$15:$A$18,0),MATCH(Calculations!X$1,'2018 commission structure'!$A$15:$J$15,0))</f>
        <v>0</v>
      </c>
      <c r="Y492" s="1">
        <f>IF($H492&gt;J492,MIN($H492-J492,K492-J492)*INDEX('2018 commission structure'!$A$15:$J$18,MATCH(Calculations!$E899,'2018 commission structure'!$A$15:$A$18,0),MATCH(Calculations!Y$1,'2018 commission structure'!$A$15:$J$15,0)),0)</f>
        <v>0</v>
      </c>
      <c r="Z492" s="1">
        <f>IF($H492&gt;K492,MIN($H492-K492,L492-K492)*INDEX('2018 commission structure'!$A$15:$J$18,MATCH(Calculations!$E899,'2018 commission structure'!$A$15:$A$18,0),MATCH(Calculations!Z$1,'2018 commission structure'!$A$15:$J$15,0)),0)</f>
        <v>0</v>
      </c>
      <c r="AA492" s="1">
        <f>IF($H492&gt;L492,($H492-L492)*INDEX('2018 commission structure'!$A$15:$J$18,MATCH(Calculations!$E899,'2018 commission structure'!$A$15:$A$18,0),MATCH(Calculations!AA$1,'2018 commission structure'!$A$15:$J$15,0)),0)</f>
        <v>0</v>
      </c>
      <c r="AB492" s="1">
        <f t="shared" si="78"/>
        <v>110989.95</v>
      </c>
      <c r="AC492" s="1">
        <f t="shared" si="79"/>
        <v>229196.95</v>
      </c>
    </row>
    <row r="493" spans="1:29" x14ac:dyDescent="0.3">
      <c r="A493" s="20">
        <v>679204083</v>
      </c>
      <c r="B493" s="1" t="s">
        <v>1149</v>
      </c>
      <c r="C493" s="1" t="s">
        <v>1148</v>
      </c>
      <c r="D493" s="1" t="s">
        <v>23267</v>
      </c>
      <c r="E493" s="1" t="s">
        <v>0</v>
      </c>
      <c r="F493" s="1">
        <v>53945</v>
      </c>
      <c r="G493" s="2">
        <v>22</v>
      </c>
      <c r="H493" s="1">
        <f>SUMIF('deals_closed '!D:D,A493,'deals_closed '!C:C)</f>
        <v>756417</v>
      </c>
      <c r="I493" s="1">
        <f>VLOOKUP(E493,'2018 commission structure'!$A$21:$I$24,9,FALSE)</f>
        <v>600000</v>
      </c>
      <c r="J493" s="1">
        <f t="shared" si="70"/>
        <v>750000</v>
      </c>
      <c r="K493" s="1">
        <f t="shared" si="71"/>
        <v>900000</v>
      </c>
      <c r="L493" s="1">
        <f t="shared" si="72"/>
        <v>1200000</v>
      </c>
      <c r="M493" s="16">
        <f t="shared" si="73"/>
        <v>1.2606949999999999</v>
      </c>
      <c r="N493" s="1" t="str">
        <f t="shared" si="74"/>
        <v>125-150%</v>
      </c>
      <c r="O493" s="1">
        <f>MIN($I493, $H493)*INDEX( '2018 commission structure'!$A$21:$I$24,
MATCH($E493,'2018 commission structure'!$A$21:$A$24,0),MATCH(O$1,'2018 commission structure'!$A$21:$I$21,0))</f>
        <v>78000</v>
      </c>
      <c r="P493" s="1">
        <f>IF($H493&gt;$I493, MIN($H493-$I493, J493-$I493)*
INDEX( '2018 commission structure'!$A$21:$I$24,
MATCH($E493,'2018 commission structure'!$A$21:$A$24, 0),
MATCH(P$1,'2018 commission structure'!$A$21:$I$21, 0)), 0)</f>
        <v>25500.000000000004</v>
      </c>
      <c r="Q493" s="1">
        <f>IF($H493&gt;J493, MIN($H493-J493, K493-J493)*
INDEX( '2018 commission structure'!$A$21:$I$24,
MATCH($E493,'2018 commission structure'!$A$21:$A$24, 0),
MATCH(Q$1,'2018 commission structure'!$A$21:$I$21, 0)), 0)</f>
        <v>1347.57</v>
      </c>
      <c r="R493" s="1">
        <f>IF($H493&gt;K493, MIN($H493-K493, L493-K493)*
INDEX( '2018 commission structure'!$A$21:$I$24,
MATCH($E493,'2018 commission structure'!$A$21:$A$24, 0),
MATCH(R$1,'2018 commission structure'!$A$21:$I$21, 0)), 0)</f>
        <v>0</v>
      </c>
      <c r="S493" s="1">
        <f>IF($H493&gt;L493, ($H493-L493)*
INDEX( '2018 commission structure'!$A$21:$I$24,
MATCH($E493,'2018 commission structure'!$A$21:$A$24, 0),
MATCH(S$1,'2018 commission structure'!$A$21:$I$21, 0)), 0)</f>
        <v>0</v>
      </c>
      <c r="T493" s="1">
        <f t="shared" si="75"/>
        <v>104847.57</v>
      </c>
      <c r="U493" s="1">
        <f t="shared" si="76"/>
        <v>158792.57</v>
      </c>
      <c r="V493" s="16">
        <f t="shared" si="77"/>
        <v>4.7635541133946004</v>
      </c>
      <c r="W493" s="1">
        <f>MIN(H493,I493)*INDEX('2018 commission structure'!$A$15:$J$18,MATCH(Calculations!$E412,'2018 commission structure'!$A$15:$A$18,0),MATCH(Calculations!W$1,'2018 commission structure'!$A$15:$J$15,0))</f>
        <v>90000</v>
      </c>
      <c r="X493" s="1">
        <f>IF($H493&gt;I493,MIN($H493-I493,J493-I493))*INDEX('2018 commission structure'!$A$15:$J$18,MATCH(Calculations!$E412,'2018 commission structure'!$A$15:$A$18,0),MATCH(Calculations!X$1,'2018 commission structure'!$A$15:$J$15,0))</f>
        <v>27000</v>
      </c>
      <c r="Y493" s="1">
        <f>IF($H493&gt;J493,MIN($H493-J493,K493-J493)*INDEX('2018 commission structure'!$A$15:$J$18,MATCH(Calculations!$E412,'2018 commission structure'!$A$15:$A$18,0),MATCH(Calculations!Y$1,'2018 commission structure'!$A$15:$J$15,0)),0)</f>
        <v>1604.25</v>
      </c>
      <c r="Z493" s="1">
        <f>IF($H493&gt;K493,MIN($H493-K493,L493-K493)*INDEX('2018 commission structure'!$A$15:$J$18,MATCH(Calculations!$E412,'2018 commission structure'!$A$15:$A$18,0),MATCH(Calculations!Z$1,'2018 commission structure'!$A$15:$J$15,0)),0)</f>
        <v>0</v>
      </c>
      <c r="AA493" s="1">
        <f>IF($H493&gt;L493,($H493-L493)*INDEX('2018 commission structure'!$A$15:$J$18,MATCH(Calculations!$E412,'2018 commission structure'!$A$15:$A$18,0),MATCH(Calculations!AA$1,'2018 commission structure'!$A$15:$J$15,0)),0)</f>
        <v>0</v>
      </c>
      <c r="AB493" s="1">
        <f t="shared" si="78"/>
        <v>118604.25</v>
      </c>
      <c r="AC493" s="1">
        <f t="shared" si="79"/>
        <v>172549.25</v>
      </c>
    </row>
    <row r="494" spans="1:29" x14ac:dyDescent="0.3">
      <c r="A494" s="20">
        <v>3933561566</v>
      </c>
      <c r="B494" s="1" t="s">
        <v>550</v>
      </c>
      <c r="C494" s="1" t="s">
        <v>549</v>
      </c>
      <c r="D494" s="1" t="s">
        <v>23024</v>
      </c>
      <c r="E494" s="1" t="s">
        <v>12</v>
      </c>
      <c r="F494" s="1">
        <v>39956</v>
      </c>
      <c r="G494" s="2">
        <v>20</v>
      </c>
      <c r="H494" s="1">
        <f>SUMIF('deals_closed '!D:D,A494,'deals_closed '!C:C)</f>
        <v>630390</v>
      </c>
      <c r="I494" s="1">
        <f>VLOOKUP(E494,'2018 commission structure'!$A$21:$I$24,9,FALSE)</f>
        <v>500000</v>
      </c>
      <c r="J494" s="1">
        <f t="shared" si="70"/>
        <v>625000</v>
      </c>
      <c r="K494" s="1">
        <f t="shared" si="71"/>
        <v>750000</v>
      </c>
      <c r="L494" s="1">
        <f t="shared" si="72"/>
        <v>1000000</v>
      </c>
      <c r="M494" s="16">
        <f t="shared" si="73"/>
        <v>1.26078</v>
      </c>
      <c r="N494" s="1" t="str">
        <f t="shared" si="74"/>
        <v>125-150%</v>
      </c>
      <c r="O494" s="1">
        <f>MIN($I494, $H494)*INDEX( '2018 commission structure'!$A$21:$I$24,
MATCH($E494,'2018 commission structure'!$A$21:$A$24,0),MATCH(O$1,'2018 commission structure'!$A$21:$I$21,0))</f>
        <v>50000</v>
      </c>
      <c r="P494" s="1">
        <f>IF($H494&gt;$I494, MIN($H494-$I494, J494-$I494)*
INDEX( '2018 commission structure'!$A$21:$I$24,
MATCH($E494,'2018 commission structure'!$A$21:$A$24, 0),
MATCH(P$1,'2018 commission structure'!$A$21:$I$21, 0)), 0)</f>
        <v>18750</v>
      </c>
      <c r="Q494" s="1">
        <f>IF($H494&gt;J494, MIN($H494-J494, K494-J494)*
INDEX( '2018 commission structure'!$A$21:$I$24,
MATCH($E494,'2018 commission structure'!$A$21:$A$24, 0),
MATCH(Q$1,'2018 commission structure'!$A$21:$I$21, 0)), 0)</f>
        <v>970.19999999999993</v>
      </c>
      <c r="R494" s="1">
        <f>IF($H494&gt;K494, MIN($H494-K494, L494-K494)*
INDEX( '2018 commission structure'!$A$21:$I$24,
MATCH($E494,'2018 commission structure'!$A$21:$A$24, 0),
MATCH(R$1,'2018 commission structure'!$A$21:$I$21, 0)), 0)</f>
        <v>0</v>
      </c>
      <c r="S494" s="1">
        <f>IF($H494&gt;L494, ($H494-L494)*
INDEX( '2018 commission structure'!$A$21:$I$24,
MATCH($E494,'2018 commission structure'!$A$21:$A$24, 0),
MATCH(S$1,'2018 commission structure'!$A$21:$I$21, 0)), 0)</f>
        <v>0</v>
      </c>
      <c r="T494" s="1">
        <f t="shared" si="75"/>
        <v>69720.2</v>
      </c>
      <c r="U494" s="1">
        <f t="shared" si="76"/>
        <v>109676.2</v>
      </c>
      <c r="V494" s="16">
        <f t="shared" si="77"/>
        <v>5.7477374307279065</v>
      </c>
      <c r="W494" s="1">
        <f>MIN(H494,I494)*INDEX('2018 commission structure'!$A$15:$J$18,MATCH(Calculations!$E723,'2018 commission structure'!$A$15:$A$18,0),MATCH(Calculations!W$1,'2018 commission structure'!$A$15:$J$15,0))</f>
        <v>60000</v>
      </c>
      <c r="X494" s="1">
        <f>IF($H494&gt;I494,MIN($H494-I494,J494-I494))*INDEX('2018 commission structure'!$A$15:$J$18,MATCH(Calculations!$E723,'2018 commission structure'!$A$15:$A$18,0),MATCH(Calculations!X$1,'2018 commission structure'!$A$15:$J$15,0))</f>
        <v>21250</v>
      </c>
      <c r="Y494" s="1">
        <f>IF($H494&gt;J494,MIN($H494-J494,K494-J494)*INDEX('2018 commission structure'!$A$15:$J$18,MATCH(Calculations!$E723,'2018 commission structure'!$A$15:$A$18,0),MATCH(Calculations!Y$1,'2018 commission structure'!$A$15:$J$15,0)),0)</f>
        <v>1078</v>
      </c>
      <c r="Z494" s="1">
        <f>IF($H494&gt;K494,MIN($H494-K494,L494-K494)*INDEX('2018 commission structure'!$A$15:$J$18,MATCH(Calculations!$E723,'2018 commission structure'!$A$15:$A$18,0),MATCH(Calculations!Z$1,'2018 commission structure'!$A$15:$J$15,0)),0)</f>
        <v>0</v>
      </c>
      <c r="AA494" s="1">
        <f>IF($H494&gt;L494,($H494-L494)*INDEX('2018 commission structure'!$A$15:$J$18,MATCH(Calculations!$E723,'2018 commission structure'!$A$15:$A$18,0),MATCH(Calculations!AA$1,'2018 commission structure'!$A$15:$J$15,0)),0)</f>
        <v>0</v>
      </c>
      <c r="AB494" s="1">
        <f t="shared" si="78"/>
        <v>82328</v>
      </c>
      <c r="AC494" s="1">
        <f t="shared" si="79"/>
        <v>122284</v>
      </c>
    </row>
    <row r="495" spans="1:29" x14ac:dyDescent="0.3">
      <c r="A495" s="20">
        <v>3779559293</v>
      </c>
      <c r="B495" s="1" t="s">
        <v>1497</v>
      </c>
      <c r="C495" s="1" t="s">
        <v>1496</v>
      </c>
      <c r="D495" s="1" t="s">
        <v>22961</v>
      </c>
      <c r="E495" s="1" t="s">
        <v>3</v>
      </c>
      <c r="F495" s="1">
        <v>95894</v>
      </c>
      <c r="G495" s="2">
        <v>27</v>
      </c>
      <c r="H495" s="1">
        <f>SUMIF('deals_closed '!D:D,A495,'deals_closed '!C:C)</f>
        <v>945909</v>
      </c>
      <c r="I495" s="1">
        <f>VLOOKUP(E495,'2018 commission structure'!$A$21:$I$24,9,FALSE)</f>
        <v>750000</v>
      </c>
      <c r="J495" s="1">
        <f t="shared" si="70"/>
        <v>937500</v>
      </c>
      <c r="K495" s="1">
        <f t="shared" si="71"/>
        <v>1125000</v>
      </c>
      <c r="L495" s="1">
        <f t="shared" si="72"/>
        <v>1500000</v>
      </c>
      <c r="M495" s="16">
        <f t="shared" si="73"/>
        <v>1.261212</v>
      </c>
      <c r="N495" s="1" t="str">
        <f t="shared" si="74"/>
        <v>125-150%</v>
      </c>
      <c r="O495" s="1">
        <f>MIN($I495, $H495)*INDEX( '2018 commission structure'!$A$21:$I$24,
MATCH($E495,'2018 commission structure'!$A$21:$A$24,0),MATCH(O$1,'2018 commission structure'!$A$21:$I$21,0))</f>
        <v>112500</v>
      </c>
      <c r="P495" s="1">
        <f>IF($H495&gt;$I495, MIN($H495-$I495, J495-$I495)*
INDEX( '2018 commission structure'!$A$21:$I$24,
MATCH($E495,'2018 commission structure'!$A$21:$A$24, 0),
MATCH(P$1,'2018 commission structure'!$A$21:$I$21, 0)), 0)</f>
        <v>35625</v>
      </c>
      <c r="Q495" s="1">
        <f>IF($H495&gt;J495, MIN($H495-J495, K495-J495)*
INDEX( '2018 commission structure'!$A$21:$I$24,
MATCH($E495,'2018 commission structure'!$A$21:$A$24, 0),
MATCH(Q$1,'2018 commission structure'!$A$21:$I$21, 0)), 0)</f>
        <v>1934.0700000000002</v>
      </c>
      <c r="R495" s="1">
        <f>IF($H495&gt;K495, MIN($H495-K495, L495-K495)*
INDEX( '2018 commission structure'!$A$21:$I$24,
MATCH($E495,'2018 commission structure'!$A$21:$A$24, 0),
MATCH(R$1,'2018 commission structure'!$A$21:$I$21, 0)), 0)</f>
        <v>0</v>
      </c>
      <c r="S495" s="1">
        <f>IF($H495&gt;L495, ($H495-L495)*
INDEX( '2018 commission structure'!$A$21:$I$24,
MATCH($E495,'2018 commission structure'!$A$21:$A$24, 0),
MATCH(S$1,'2018 commission structure'!$A$21:$I$21, 0)), 0)</f>
        <v>0</v>
      </c>
      <c r="T495" s="1">
        <f t="shared" si="75"/>
        <v>150059.07</v>
      </c>
      <c r="U495" s="1">
        <f t="shared" si="76"/>
        <v>245953.07</v>
      </c>
      <c r="V495" s="16">
        <f t="shared" si="77"/>
        <v>3.8458922265129685</v>
      </c>
      <c r="W495" s="1">
        <f>MIN(H495,I495)*INDEX('2018 commission structure'!$A$15:$J$18,MATCH(Calculations!$E230,'2018 commission structure'!$A$15:$A$18,0),MATCH(Calculations!W$1,'2018 commission structure'!$A$15:$J$15,0))</f>
        <v>112500</v>
      </c>
      <c r="X495" s="1">
        <f>IF($H495&gt;I495,MIN($H495-I495,J495-I495))*INDEX('2018 commission structure'!$A$15:$J$18,MATCH(Calculations!$E230,'2018 commission structure'!$A$15:$A$18,0),MATCH(Calculations!X$1,'2018 commission structure'!$A$15:$J$15,0))</f>
        <v>33750</v>
      </c>
      <c r="Y495" s="1">
        <f>IF($H495&gt;J495,MIN($H495-J495,K495-J495)*INDEX('2018 commission structure'!$A$15:$J$18,MATCH(Calculations!$E230,'2018 commission structure'!$A$15:$A$18,0),MATCH(Calculations!Y$1,'2018 commission structure'!$A$15:$J$15,0)),0)</f>
        <v>2102.25</v>
      </c>
      <c r="Z495" s="1">
        <f>IF($H495&gt;K495,MIN($H495-K495,L495-K495)*INDEX('2018 commission structure'!$A$15:$J$18,MATCH(Calculations!$E230,'2018 commission structure'!$A$15:$A$18,0),MATCH(Calculations!Z$1,'2018 commission structure'!$A$15:$J$15,0)),0)</f>
        <v>0</v>
      </c>
      <c r="AA495" s="1">
        <f>IF($H495&gt;L495,($H495-L495)*INDEX('2018 commission structure'!$A$15:$J$18,MATCH(Calculations!$E230,'2018 commission structure'!$A$15:$A$18,0),MATCH(Calculations!AA$1,'2018 commission structure'!$A$15:$J$15,0)),0)</f>
        <v>0</v>
      </c>
      <c r="AB495" s="1">
        <f t="shared" si="78"/>
        <v>148352.25</v>
      </c>
      <c r="AC495" s="1">
        <f t="shared" si="79"/>
        <v>244246.25</v>
      </c>
    </row>
    <row r="496" spans="1:29" x14ac:dyDescent="0.3">
      <c r="A496" s="20">
        <v>5005774041</v>
      </c>
      <c r="B496" s="1" t="s">
        <v>552</v>
      </c>
      <c r="C496" s="1" t="s">
        <v>551</v>
      </c>
      <c r="D496" s="1" t="s">
        <v>22790</v>
      </c>
      <c r="E496" s="1" t="s">
        <v>12</v>
      </c>
      <c r="F496" s="1">
        <v>47985</v>
      </c>
      <c r="G496" s="2">
        <v>21</v>
      </c>
      <c r="H496" s="1">
        <f>SUMIF('deals_closed '!D:D,A496,'deals_closed '!C:C)</f>
        <v>631287</v>
      </c>
      <c r="I496" s="1">
        <f>VLOOKUP(E496,'2018 commission structure'!$A$21:$I$24,9,FALSE)</f>
        <v>500000</v>
      </c>
      <c r="J496" s="1">
        <f t="shared" si="70"/>
        <v>625000</v>
      </c>
      <c r="K496" s="1">
        <f t="shared" si="71"/>
        <v>750000</v>
      </c>
      <c r="L496" s="1">
        <f t="shared" si="72"/>
        <v>1000000</v>
      </c>
      <c r="M496" s="16">
        <f t="shared" si="73"/>
        <v>1.2625740000000001</v>
      </c>
      <c r="N496" s="1" t="str">
        <f t="shared" si="74"/>
        <v>125-150%</v>
      </c>
      <c r="O496" s="1">
        <f>MIN($I496, $H496)*INDEX( '2018 commission structure'!$A$21:$I$24,
MATCH($E496,'2018 commission structure'!$A$21:$A$24,0),MATCH(O$1,'2018 commission structure'!$A$21:$I$21,0))</f>
        <v>50000</v>
      </c>
      <c r="P496" s="1">
        <f>IF($H496&gt;$I496, MIN($H496-$I496, J496-$I496)*
INDEX( '2018 commission structure'!$A$21:$I$24,
MATCH($E496,'2018 commission structure'!$A$21:$A$24, 0),
MATCH(P$1,'2018 commission structure'!$A$21:$I$21, 0)), 0)</f>
        <v>18750</v>
      </c>
      <c r="Q496" s="1">
        <f>IF($H496&gt;J496, MIN($H496-J496, K496-J496)*
INDEX( '2018 commission structure'!$A$21:$I$24,
MATCH($E496,'2018 commission structure'!$A$21:$A$24, 0),
MATCH(Q$1,'2018 commission structure'!$A$21:$I$21, 0)), 0)</f>
        <v>1131.6599999999999</v>
      </c>
      <c r="R496" s="1">
        <f>IF($H496&gt;K496, MIN($H496-K496, L496-K496)*
INDEX( '2018 commission structure'!$A$21:$I$24,
MATCH($E496,'2018 commission structure'!$A$21:$A$24, 0),
MATCH(R$1,'2018 commission structure'!$A$21:$I$21, 0)), 0)</f>
        <v>0</v>
      </c>
      <c r="S496" s="1">
        <f>IF($H496&gt;L496, ($H496-L496)*
INDEX( '2018 commission structure'!$A$21:$I$24,
MATCH($E496,'2018 commission structure'!$A$21:$A$24, 0),
MATCH(S$1,'2018 commission structure'!$A$21:$I$21, 0)), 0)</f>
        <v>0</v>
      </c>
      <c r="T496" s="1">
        <f t="shared" si="75"/>
        <v>69881.66</v>
      </c>
      <c r="U496" s="1">
        <f t="shared" si="76"/>
        <v>117866.66</v>
      </c>
      <c r="V496" s="16">
        <f t="shared" si="77"/>
        <v>5.3559420450193462</v>
      </c>
      <c r="W496" s="1">
        <f>MIN(H496,I496)*INDEX('2018 commission structure'!$A$15:$J$18,MATCH(Calculations!$E722,'2018 commission structure'!$A$15:$A$18,0),MATCH(Calculations!W$1,'2018 commission structure'!$A$15:$J$15,0))</f>
        <v>75000</v>
      </c>
      <c r="X496" s="1">
        <f>IF($H496&gt;I496,MIN($H496-I496,J496-I496))*INDEX('2018 commission structure'!$A$15:$J$18,MATCH(Calculations!$E722,'2018 commission structure'!$A$15:$A$18,0),MATCH(Calculations!X$1,'2018 commission structure'!$A$15:$J$15,0))</f>
        <v>27500</v>
      </c>
      <c r="Y496" s="1">
        <f>IF($H496&gt;J496,MIN($H496-J496,K496-J496)*INDEX('2018 commission structure'!$A$15:$J$18,MATCH(Calculations!$E722,'2018 commission structure'!$A$15:$A$18,0),MATCH(Calculations!Y$1,'2018 commission structure'!$A$15:$J$15,0)),0)</f>
        <v>1571.75</v>
      </c>
      <c r="Z496" s="1">
        <f>IF($H496&gt;K496,MIN($H496-K496,L496-K496)*INDEX('2018 commission structure'!$A$15:$J$18,MATCH(Calculations!$E722,'2018 commission structure'!$A$15:$A$18,0),MATCH(Calculations!Z$1,'2018 commission structure'!$A$15:$J$15,0)),0)</f>
        <v>0</v>
      </c>
      <c r="AA496" s="1">
        <f>IF($H496&gt;L496,($H496-L496)*INDEX('2018 commission structure'!$A$15:$J$18,MATCH(Calculations!$E722,'2018 commission structure'!$A$15:$A$18,0),MATCH(Calculations!AA$1,'2018 commission structure'!$A$15:$J$15,0)),0)</f>
        <v>0</v>
      </c>
      <c r="AB496" s="1">
        <f t="shared" si="78"/>
        <v>104071.75</v>
      </c>
      <c r="AC496" s="1">
        <f t="shared" si="79"/>
        <v>152056.75</v>
      </c>
    </row>
    <row r="497" spans="1:29" x14ac:dyDescent="0.3">
      <c r="A497" s="20">
        <v>4984363320</v>
      </c>
      <c r="B497" s="1" t="s">
        <v>1183</v>
      </c>
      <c r="C497" s="1" t="s">
        <v>1182</v>
      </c>
      <c r="D497" s="1" t="s">
        <v>22643</v>
      </c>
      <c r="E497" s="1" t="s">
        <v>12</v>
      </c>
      <c r="F497" s="1">
        <v>52312</v>
      </c>
      <c r="G497" s="2">
        <v>18</v>
      </c>
      <c r="H497" s="1">
        <f>SUMIF('deals_closed '!D:D,A497,'deals_closed '!C:C)</f>
        <v>631490</v>
      </c>
      <c r="I497" s="1">
        <f>VLOOKUP(E497,'2018 commission structure'!$A$21:$I$24,9,FALSE)</f>
        <v>500000</v>
      </c>
      <c r="J497" s="1">
        <f t="shared" si="70"/>
        <v>625000</v>
      </c>
      <c r="K497" s="1">
        <f t="shared" si="71"/>
        <v>750000</v>
      </c>
      <c r="L497" s="1">
        <f t="shared" si="72"/>
        <v>1000000</v>
      </c>
      <c r="M497" s="16">
        <f t="shared" si="73"/>
        <v>1.26298</v>
      </c>
      <c r="N497" s="1" t="str">
        <f t="shared" si="74"/>
        <v>125-150%</v>
      </c>
      <c r="O497" s="1">
        <f>MIN($I497, $H497)*INDEX( '2018 commission structure'!$A$21:$I$24,
MATCH($E497,'2018 commission structure'!$A$21:$A$24,0),MATCH(O$1,'2018 commission structure'!$A$21:$I$21,0))</f>
        <v>50000</v>
      </c>
      <c r="P497" s="1">
        <f>IF($H497&gt;$I497, MIN($H497-$I497, J497-$I497)*
INDEX( '2018 commission structure'!$A$21:$I$24,
MATCH($E497,'2018 commission structure'!$A$21:$A$24, 0),
MATCH(P$1,'2018 commission structure'!$A$21:$I$21, 0)), 0)</f>
        <v>18750</v>
      </c>
      <c r="Q497" s="1">
        <f>IF($H497&gt;J497, MIN($H497-J497, K497-J497)*
INDEX( '2018 commission structure'!$A$21:$I$24,
MATCH($E497,'2018 commission structure'!$A$21:$A$24, 0),
MATCH(Q$1,'2018 commission structure'!$A$21:$I$21, 0)), 0)</f>
        <v>1168.2</v>
      </c>
      <c r="R497" s="1">
        <f>IF($H497&gt;K497, MIN($H497-K497, L497-K497)*
INDEX( '2018 commission structure'!$A$21:$I$24,
MATCH($E497,'2018 commission structure'!$A$21:$A$24, 0),
MATCH(R$1,'2018 commission structure'!$A$21:$I$21, 0)), 0)</f>
        <v>0</v>
      </c>
      <c r="S497" s="1">
        <f>IF($H497&gt;L497, ($H497-L497)*
INDEX( '2018 commission structure'!$A$21:$I$24,
MATCH($E497,'2018 commission structure'!$A$21:$A$24, 0),
MATCH(S$1,'2018 commission structure'!$A$21:$I$21, 0)), 0)</f>
        <v>0</v>
      </c>
      <c r="T497" s="1">
        <f t="shared" si="75"/>
        <v>69918.2</v>
      </c>
      <c r="U497" s="1">
        <f t="shared" si="76"/>
        <v>122230.2</v>
      </c>
      <c r="V497" s="16">
        <f t="shared" si="77"/>
        <v>5.1663991386744028</v>
      </c>
      <c r="W497" s="1">
        <f>MIN(H497,I497)*INDEX('2018 commission structure'!$A$15:$J$18,MATCH(Calculations!$E394,'2018 commission structure'!$A$15:$A$18,0),MATCH(Calculations!W$1,'2018 commission structure'!$A$15:$J$15,0))</f>
        <v>75000</v>
      </c>
      <c r="X497" s="1">
        <f>IF($H497&gt;I497,MIN($H497-I497,J497-I497))*INDEX('2018 commission structure'!$A$15:$J$18,MATCH(Calculations!$E394,'2018 commission structure'!$A$15:$A$18,0),MATCH(Calculations!X$1,'2018 commission structure'!$A$15:$J$15,0))</f>
        <v>22500</v>
      </c>
      <c r="Y497" s="1">
        <f>IF($H497&gt;J497,MIN($H497-J497,K497-J497)*INDEX('2018 commission structure'!$A$15:$J$18,MATCH(Calculations!$E394,'2018 commission structure'!$A$15:$A$18,0),MATCH(Calculations!Y$1,'2018 commission structure'!$A$15:$J$15,0)),0)</f>
        <v>1622.5</v>
      </c>
      <c r="Z497" s="1">
        <f>IF($H497&gt;K497,MIN($H497-K497,L497-K497)*INDEX('2018 commission structure'!$A$15:$J$18,MATCH(Calculations!$E394,'2018 commission structure'!$A$15:$A$18,0),MATCH(Calculations!Z$1,'2018 commission structure'!$A$15:$J$15,0)),0)</f>
        <v>0</v>
      </c>
      <c r="AA497" s="1">
        <f>IF($H497&gt;L497,($H497-L497)*INDEX('2018 commission structure'!$A$15:$J$18,MATCH(Calculations!$E394,'2018 commission structure'!$A$15:$A$18,0),MATCH(Calculations!AA$1,'2018 commission structure'!$A$15:$J$15,0)),0)</f>
        <v>0</v>
      </c>
      <c r="AB497" s="1">
        <f t="shared" si="78"/>
        <v>99122.5</v>
      </c>
      <c r="AC497" s="1">
        <f t="shared" si="79"/>
        <v>151434.5</v>
      </c>
    </row>
    <row r="498" spans="1:29" x14ac:dyDescent="0.3">
      <c r="A498" s="20">
        <v>9258570278</v>
      </c>
      <c r="B498" s="1" t="s">
        <v>556</v>
      </c>
      <c r="C498" s="1" t="s">
        <v>555</v>
      </c>
      <c r="D498" s="1" t="s">
        <v>22401</v>
      </c>
      <c r="E498" s="1" t="s">
        <v>3</v>
      </c>
      <c r="F498" s="1">
        <v>114845</v>
      </c>
      <c r="G498" s="2">
        <v>26</v>
      </c>
      <c r="H498" s="1">
        <f>SUMIF('deals_closed '!D:D,A498,'deals_closed '!C:C)</f>
        <v>947743</v>
      </c>
      <c r="I498" s="1">
        <f>VLOOKUP(E498,'2018 commission structure'!$A$21:$I$24,9,FALSE)</f>
        <v>750000</v>
      </c>
      <c r="J498" s="1">
        <f t="shared" si="70"/>
        <v>937500</v>
      </c>
      <c r="K498" s="1">
        <f t="shared" si="71"/>
        <v>1125000</v>
      </c>
      <c r="L498" s="1">
        <f t="shared" si="72"/>
        <v>1500000</v>
      </c>
      <c r="M498" s="16">
        <f t="shared" si="73"/>
        <v>1.2636573333333334</v>
      </c>
      <c r="N498" s="1" t="str">
        <f t="shared" si="74"/>
        <v>125-150%</v>
      </c>
      <c r="O498" s="1">
        <f>MIN($I498, $H498)*INDEX( '2018 commission structure'!$A$21:$I$24,
MATCH($E498,'2018 commission structure'!$A$21:$A$24,0),MATCH(O$1,'2018 commission structure'!$A$21:$I$21,0))</f>
        <v>112500</v>
      </c>
      <c r="P498" s="1">
        <f>IF($H498&gt;$I498, MIN($H498-$I498, J498-$I498)*
INDEX( '2018 commission structure'!$A$21:$I$24,
MATCH($E498,'2018 commission structure'!$A$21:$A$24, 0),
MATCH(P$1,'2018 commission structure'!$A$21:$I$21, 0)), 0)</f>
        <v>35625</v>
      </c>
      <c r="Q498" s="1">
        <f>IF($H498&gt;J498, MIN($H498-J498, K498-J498)*
INDEX( '2018 commission structure'!$A$21:$I$24,
MATCH($E498,'2018 commission structure'!$A$21:$A$24, 0),
MATCH(Q$1,'2018 commission structure'!$A$21:$I$21, 0)), 0)</f>
        <v>2355.8900000000003</v>
      </c>
      <c r="R498" s="1">
        <f>IF($H498&gt;K498, MIN($H498-K498, L498-K498)*
INDEX( '2018 commission structure'!$A$21:$I$24,
MATCH($E498,'2018 commission structure'!$A$21:$A$24, 0),
MATCH(R$1,'2018 commission structure'!$A$21:$I$21, 0)), 0)</f>
        <v>0</v>
      </c>
      <c r="S498" s="1">
        <f>IF($H498&gt;L498, ($H498-L498)*
INDEX( '2018 commission structure'!$A$21:$I$24,
MATCH($E498,'2018 commission structure'!$A$21:$A$24, 0),
MATCH(S$1,'2018 commission structure'!$A$21:$I$21, 0)), 0)</f>
        <v>0</v>
      </c>
      <c r="T498" s="1">
        <f t="shared" si="75"/>
        <v>150480.89000000001</v>
      </c>
      <c r="U498" s="1">
        <f t="shared" si="76"/>
        <v>265325.89</v>
      </c>
      <c r="V498" s="16">
        <f t="shared" si="77"/>
        <v>3.571995933001487</v>
      </c>
      <c r="W498" s="1">
        <f>MIN(H498,I498)*INDEX('2018 commission structure'!$A$15:$J$18,MATCH(Calculations!$E720,'2018 commission structure'!$A$15:$A$18,0),MATCH(Calculations!W$1,'2018 commission structure'!$A$15:$J$15,0))</f>
        <v>112500</v>
      </c>
      <c r="X498" s="1">
        <f>IF($H498&gt;I498,MIN($H498-I498,J498-I498))*INDEX('2018 commission structure'!$A$15:$J$18,MATCH(Calculations!$E720,'2018 commission structure'!$A$15:$A$18,0),MATCH(Calculations!X$1,'2018 commission structure'!$A$15:$J$15,0))</f>
        <v>33750</v>
      </c>
      <c r="Y498" s="1">
        <f>IF($H498&gt;J498,MIN($H498-J498,K498-J498)*INDEX('2018 commission structure'!$A$15:$J$18,MATCH(Calculations!$E720,'2018 commission structure'!$A$15:$A$18,0),MATCH(Calculations!Y$1,'2018 commission structure'!$A$15:$J$15,0)),0)</f>
        <v>2560.75</v>
      </c>
      <c r="Z498" s="1">
        <f>IF($H498&gt;K498,MIN($H498-K498,L498-K498)*INDEX('2018 commission structure'!$A$15:$J$18,MATCH(Calculations!$E720,'2018 commission structure'!$A$15:$A$18,0),MATCH(Calculations!Z$1,'2018 commission structure'!$A$15:$J$15,0)),0)</f>
        <v>0</v>
      </c>
      <c r="AA498" s="1">
        <f>IF($H498&gt;L498,($H498-L498)*INDEX('2018 commission structure'!$A$15:$J$18,MATCH(Calculations!$E720,'2018 commission structure'!$A$15:$A$18,0),MATCH(Calculations!AA$1,'2018 commission structure'!$A$15:$J$15,0)),0)</f>
        <v>0</v>
      </c>
      <c r="AB498" s="1">
        <f t="shared" si="78"/>
        <v>148810.75</v>
      </c>
      <c r="AC498" s="1">
        <f t="shared" si="79"/>
        <v>263655.75</v>
      </c>
    </row>
    <row r="499" spans="1:29" x14ac:dyDescent="0.3">
      <c r="A499" s="20">
        <v>5358183647</v>
      </c>
      <c r="B499" s="1" t="s">
        <v>991</v>
      </c>
      <c r="C499" s="1" t="s">
        <v>990</v>
      </c>
      <c r="D499" s="1" t="s">
        <v>22796</v>
      </c>
      <c r="E499" s="1" t="s">
        <v>3</v>
      </c>
      <c r="F499" s="1">
        <v>87403</v>
      </c>
      <c r="G499" s="2">
        <v>28</v>
      </c>
      <c r="H499" s="1">
        <f>SUMIF('deals_closed '!D:D,A499,'deals_closed '!C:C)</f>
        <v>948183</v>
      </c>
      <c r="I499" s="1">
        <f>VLOOKUP(E499,'2018 commission structure'!$A$21:$I$24,9,FALSE)</f>
        <v>750000</v>
      </c>
      <c r="J499" s="1">
        <f t="shared" si="70"/>
        <v>937500</v>
      </c>
      <c r="K499" s="1">
        <f t="shared" si="71"/>
        <v>1125000</v>
      </c>
      <c r="L499" s="1">
        <f t="shared" si="72"/>
        <v>1500000</v>
      </c>
      <c r="M499" s="16">
        <f t="shared" si="73"/>
        <v>1.2642439999999999</v>
      </c>
      <c r="N499" s="1" t="str">
        <f t="shared" si="74"/>
        <v>125-150%</v>
      </c>
      <c r="O499" s="1">
        <f>MIN($I499, $H499)*INDEX( '2018 commission structure'!$A$21:$I$24,
MATCH($E499,'2018 commission structure'!$A$21:$A$24,0),MATCH(O$1,'2018 commission structure'!$A$21:$I$21,0))</f>
        <v>112500</v>
      </c>
      <c r="P499" s="1">
        <f>IF($H499&gt;$I499, MIN($H499-$I499, J499-$I499)*
INDEX( '2018 commission structure'!$A$21:$I$24,
MATCH($E499,'2018 commission structure'!$A$21:$A$24, 0),
MATCH(P$1,'2018 commission structure'!$A$21:$I$21, 0)), 0)</f>
        <v>35625</v>
      </c>
      <c r="Q499" s="1">
        <f>IF($H499&gt;J499, MIN($H499-J499, K499-J499)*
INDEX( '2018 commission structure'!$A$21:$I$24,
MATCH($E499,'2018 commission structure'!$A$21:$A$24, 0),
MATCH(Q$1,'2018 commission structure'!$A$21:$I$21, 0)), 0)</f>
        <v>2457.09</v>
      </c>
      <c r="R499" s="1">
        <f>IF($H499&gt;K499, MIN($H499-K499, L499-K499)*
INDEX( '2018 commission structure'!$A$21:$I$24,
MATCH($E499,'2018 commission structure'!$A$21:$A$24, 0),
MATCH(R$1,'2018 commission structure'!$A$21:$I$21, 0)), 0)</f>
        <v>0</v>
      </c>
      <c r="S499" s="1">
        <f>IF($H499&gt;L499, ($H499-L499)*
INDEX( '2018 commission structure'!$A$21:$I$24,
MATCH($E499,'2018 commission structure'!$A$21:$A$24, 0),
MATCH(S$1,'2018 commission structure'!$A$21:$I$21, 0)), 0)</f>
        <v>0</v>
      </c>
      <c r="T499" s="1">
        <f t="shared" si="75"/>
        <v>150582.09</v>
      </c>
      <c r="U499" s="1">
        <f t="shared" si="76"/>
        <v>237985.09</v>
      </c>
      <c r="V499" s="16">
        <f t="shared" si="77"/>
        <v>3.9842117840239486</v>
      </c>
      <c r="W499" s="1">
        <f>MIN(H499,I499)*INDEX('2018 commission structure'!$A$15:$J$18,MATCH(Calculations!$E496,'2018 commission structure'!$A$15:$A$18,0),MATCH(Calculations!W$1,'2018 commission structure'!$A$15:$J$15,0))</f>
        <v>90000</v>
      </c>
      <c r="X499" s="1">
        <f>IF($H499&gt;I499,MIN($H499-I499,J499-I499))*INDEX('2018 commission structure'!$A$15:$J$18,MATCH(Calculations!$E496,'2018 commission structure'!$A$15:$A$18,0),MATCH(Calculations!X$1,'2018 commission structure'!$A$15:$J$15,0))</f>
        <v>31875.000000000004</v>
      </c>
      <c r="Y499" s="1">
        <f>IF($H499&gt;J499,MIN($H499-J499,K499-J499)*INDEX('2018 commission structure'!$A$15:$J$18,MATCH(Calculations!$E496,'2018 commission structure'!$A$15:$A$18,0),MATCH(Calculations!Y$1,'2018 commission structure'!$A$15:$J$15,0)),0)</f>
        <v>2136.6</v>
      </c>
      <c r="Z499" s="1">
        <f>IF($H499&gt;K499,MIN($H499-K499,L499-K499)*INDEX('2018 commission structure'!$A$15:$J$18,MATCH(Calculations!$E496,'2018 commission structure'!$A$15:$A$18,0),MATCH(Calculations!Z$1,'2018 commission structure'!$A$15:$J$15,0)),0)</f>
        <v>0</v>
      </c>
      <c r="AA499" s="1">
        <f>IF($H499&gt;L499,($H499-L499)*INDEX('2018 commission structure'!$A$15:$J$18,MATCH(Calculations!$E496,'2018 commission structure'!$A$15:$A$18,0),MATCH(Calculations!AA$1,'2018 commission structure'!$A$15:$J$15,0)),0)</f>
        <v>0</v>
      </c>
      <c r="AB499" s="1">
        <f t="shared" si="78"/>
        <v>124011.6</v>
      </c>
      <c r="AC499" s="1">
        <f t="shared" si="79"/>
        <v>211414.6</v>
      </c>
    </row>
    <row r="500" spans="1:29" x14ac:dyDescent="0.3">
      <c r="A500" s="20">
        <v>6890491998</v>
      </c>
      <c r="B500" s="1" t="s">
        <v>1201</v>
      </c>
      <c r="C500" s="1" t="s">
        <v>1200</v>
      </c>
      <c r="D500" s="1" t="s">
        <v>22652</v>
      </c>
      <c r="E500" s="1" t="s">
        <v>3</v>
      </c>
      <c r="F500" s="1">
        <v>114550</v>
      </c>
      <c r="G500" s="2">
        <v>15</v>
      </c>
      <c r="H500" s="1">
        <f>SUMIF('deals_closed '!D:D,A500,'deals_closed '!C:C)</f>
        <v>489050</v>
      </c>
      <c r="I500" s="1">
        <f>VLOOKUP(E500,'2018 commission structure'!$A$21:$I$24,9,FALSE)</f>
        <v>750000</v>
      </c>
      <c r="J500" s="1">
        <f t="shared" si="70"/>
        <v>937500</v>
      </c>
      <c r="K500" s="1">
        <f t="shared" si="71"/>
        <v>1125000</v>
      </c>
      <c r="L500" s="1">
        <f t="shared" si="72"/>
        <v>1500000</v>
      </c>
      <c r="M500" s="16">
        <f t="shared" si="73"/>
        <v>0.65206666666666668</v>
      </c>
      <c r="N500" s="1" t="str">
        <f t="shared" si="74"/>
        <v>0-100%</v>
      </c>
      <c r="O500" s="1">
        <f>MIN($I500, $H500)*INDEX( '2018 commission structure'!$A$21:$I$24,
MATCH($E500,'2018 commission structure'!$A$21:$A$24,0),MATCH(O$1,'2018 commission structure'!$A$21:$I$21,0))</f>
        <v>73357.5</v>
      </c>
      <c r="P500" s="1">
        <f>IF($H500&gt;$I500, MIN($H500-$I500, J500-$I500)*
INDEX( '2018 commission structure'!$A$21:$I$24,
MATCH($E500,'2018 commission structure'!$A$21:$A$24, 0),
MATCH(P$1,'2018 commission structure'!$A$21:$I$21, 0)), 0)</f>
        <v>0</v>
      </c>
      <c r="Q500" s="1">
        <f>IF($H500&gt;J500, MIN($H500-J500, K500-J500)*
INDEX( '2018 commission structure'!$A$21:$I$24,
MATCH($E500,'2018 commission structure'!$A$21:$A$24, 0),
MATCH(Q$1,'2018 commission structure'!$A$21:$I$21, 0)), 0)</f>
        <v>0</v>
      </c>
      <c r="R500" s="1">
        <f>IF($H500&gt;K500, MIN($H500-K500, L500-K500)*
INDEX( '2018 commission structure'!$A$21:$I$24,
MATCH($E500,'2018 commission structure'!$A$21:$A$24, 0),
MATCH(R$1,'2018 commission structure'!$A$21:$I$21, 0)), 0)</f>
        <v>0</v>
      </c>
      <c r="S500" s="1">
        <f>IF($H500&gt;L500, ($H500-L500)*
INDEX( '2018 commission structure'!$A$21:$I$24,
MATCH($E500,'2018 commission structure'!$A$21:$A$24, 0),
MATCH(S$1,'2018 commission structure'!$A$21:$I$21, 0)), 0)</f>
        <v>0</v>
      </c>
      <c r="T500" s="1">
        <f t="shared" si="75"/>
        <v>73357.5</v>
      </c>
      <c r="U500" s="1">
        <f t="shared" si="76"/>
        <v>187907.5</v>
      </c>
      <c r="V500" s="16">
        <f t="shared" si="77"/>
        <v>2.6026103268895602</v>
      </c>
      <c r="W500" s="1">
        <f>MIN(H500,I500)*INDEX('2018 commission structure'!$A$15:$J$18,MATCH(Calculations!$E385,'2018 commission structure'!$A$15:$A$18,0),MATCH(Calculations!W$1,'2018 commission structure'!$A$15:$J$15,0))</f>
        <v>58686</v>
      </c>
      <c r="X500" s="1">
        <f>IF($H500&gt;I500,MIN($H500-I500,J500-I500))*INDEX('2018 commission structure'!$A$15:$J$18,MATCH(Calculations!$E385,'2018 commission structure'!$A$15:$A$18,0),MATCH(Calculations!X$1,'2018 commission structure'!$A$15:$J$15,0))</f>
        <v>0</v>
      </c>
      <c r="Y500" s="1">
        <f>IF($H500&gt;J500,MIN($H500-J500,K500-J500)*INDEX('2018 commission structure'!$A$15:$J$18,MATCH(Calculations!$E385,'2018 commission structure'!$A$15:$A$18,0),MATCH(Calculations!Y$1,'2018 commission structure'!$A$15:$J$15,0)),0)</f>
        <v>0</v>
      </c>
      <c r="Z500" s="1">
        <f>IF($H500&gt;K500,MIN($H500-K500,L500-K500)*INDEX('2018 commission structure'!$A$15:$J$18,MATCH(Calculations!$E385,'2018 commission structure'!$A$15:$A$18,0),MATCH(Calculations!Z$1,'2018 commission structure'!$A$15:$J$15,0)),0)</f>
        <v>0</v>
      </c>
      <c r="AA500" s="1">
        <f>IF($H500&gt;L500,($H500-L500)*INDEX('2018 commission structure'!$A$15:$J$18,MATCH(Calculations!$E385,'2018 commission structure'!$A$15:$A$18,0),MATCH(Calculations!AA$1,'2018 commission structure'!$A$15:$J$15,0)),0)</f>
        <v>0</v>
      </c>
      <c r="AB500" s="1">
        <f t="shared" si="78"/>
        <v>58686</v>
      </c>
      <c r="AC500" s="1">
        <f t="shared" si="79"/>
        <v>173236</v>
      </c>
    </row>
    <row r="501" spans="1:29" x14ac:dyDescent="0.3">
      <c r="A501" s="20">
        <v>7402856011</v>
      </c>
      <c r="B501" s="1" t="s">
        <v>1112</v>
      </c>
      <c r="C501" s="1" t="s">
        <v>1111</v>
      </c>
      <c r="D501" s="1" t="s">
        <v>22598</v>
      </c>
      <c r="E501" s="1" t="s">
        <v>3</v>
      </c>
      <c r="F501" s="1">
        <v>91174</v>
      </c>
      <c r="G501" s="2">
        <v>23</v>
      </c>
      <c r="H501" s="1">
        <f>SUMIF('deals_closed '!D:D,A501,'deals_closed '!C:C)</f>
        <v>948638</v>
      </c>
      <c r="I501" s="1">
        <f>VLOOKUP(E501,'2018 commission structure'!$A$21:$I$24,9,FALSE)</f>
        <v>750000</v>
      </c>
      <c r="J501" s="1">
        <f t="shared" si="70"/>
        <v>937500</v>
      </c>
      <c r="K501" s="1">
        <f t="shared" si="71"/>
        <v>1125000</v>
      </c>
      <c r="L501" s="1">
        <f t="shared" si="72"/>
        <v>1500000</v>
      </c>
      <c r="M501" s="16">
        <f t="shared" si="73"/>
        <v>1.2648506666666666</v>
      </c>
      <c r="N501" s="1" t="str">
        <f t="shared" si="74"/>
        <v>125-150%</v>
      </c>
      <c r="O501" s="1">
        <f>MIN($I501, $H501)*INDEX( '2018 commission structure'!$A$21:$I$24,
MATCH($E501,'2018 commission structure'!$A$21:$A$24,0),MATCH(O$1,'2018 commission structure'!$A$21:$I$21,0))</f>
        <v>112500</v>
      </c>
      <c r="P501" s="1">
        <f>IF($H501&gt;$I501, MIN($H501-$I501, J501-$I501)*
INDEX( '2018 commission structure'!$A$21:$I$24,
MATCH($E501,'2018 commission structure'!$A$21:$A$24, 0),
MATCH(P$1,'2018 commission structure'!$A$21:$I$21, 0)), 0)</f>
        <v>35625</v>
      </c>
      <c r="Q501" s="1">
        <f>IF($H501&gt;J501, MIN($H501-J501, K501-J501)*
INDEX( '2018 commission structure'!$A$21:$I$24,
MATCH($E501,'2018 commission structure'!$A$21:$A$24, 0),
MATCH(Q$1,'2018 commission structure'!$A$21:$I$21, 0)), 0)</f>
        <v>2561.7400000000002</v>
      </c>
      <c r="R501" s="1">
        <f>IF($H501&gt;K501, MIN($H501-K501, L501-K501)*
INDEX( '2018 commission structure'!$A$21:$I$24,
MATCH($E501,'2018 commission structure'!$A$21:$A$24, 0),
MATCH(R$1,'2018 commission structure'!$A$21:$I$21, 0)), 0)</f>
        <v>0</v>
      </c>
      <c r="S501" s="1">
        <f>IF($H501&gt;L501, ($H501-L501)*
INDEX( '2018 commission structure'!$A$21:$I$24,
MATCH($E501,'2018 commission structure'!$A$21:$A$24, 0),
MATCH(S$1,'2018 commission structure'!$A$21:$I$21, 0)), 0)</f>
        <v>0</v>
      </c>
      <c r="T501" s="1">
        <f t="shared" si="75"/>
        <v>150686.74</v>
      </c>
      <c r="U501" s="1">
        <f t="shared" si="76"/>
        <v>241860.74</v>
      </c>
      <c r="V501" s="16">
        <f t="shared" si="77"/>
        <v>3.9222488114441396</v>
      </c>
      <c r="W501" s="1">
        <f>MIN(H501,I501)*INDEX('2018 commission structure'!$A$15:$J$18,MATCH(Calculations!$E432,'2018 commission structure'!$A$15:$A$18,0),MATCH(Calculations!W$1,'2018 commission structure'!$A$15:$J$15,0))</f>
        <v>112500</v>
      </c>
      <c r="X501" s="1">
        <f>IF($H501&gt;I501,MIN($H501-I501,J501-I501))*INDEX('2018 commission structure'!$A$15:$J$18,MATCH(Calculations!$E432,'2018 commission structure'!$A$15:$A$18,0),MATCH(Calculations!X$1,'2018 commission structure'!$A$15:$J$15,0))</f>
        <v>41250</v>
      </c>
      <c r="Y501" s="1">
        <f>IF($H501&gt;J501,MIN($H501-J501,K501-J501)*INDEX('2018 commission structure'!$A$15:$J$18,MATCH(Calculations!$E432,'2018 commission structure'!$A$15:$A$18,0),MATCH(Calculations!Y$1,'2018 commission structure'!$A$15:$J$15,0)),0)</f>
        <v>2784.5</v>
      </c>
      <c r="Z501" s="1">
        <f>IF($H501&gt;K501,MIN($H501-K501,L501-K501)*INDEX('2018 commission structure'!$A$15:$J$18,MATCH(Calculations!$E432,'2018 commission structure'!$A$15:$A$18,0),MATCH(Calculations!Z$1,'2018 commission structure'!$A$15:$J$15,0)),0)</f>
        <v>0</v>
      </c>
      <c r="AA501" s="1">
        <f>IF($H501&gt;L501,($H501-L501)*INDEX('2018 commission structure'!$A$15:$J$18,MATCH(Calculations!$E432,'2018 commission structure'!$A$15:$A$18,0),MATCH(Calculations!AA$1,'2018 commission structure'!$A$15:$J$15,0)),0)</f>
        <v>0</v>
      </c>
      <c r="AB501" s="1">
        <f t="shared" si="78"/>
        <v>156534.5</v>
      </c>
      <c r="AC501" s="1">
        <f t="shared" si="79"/>
        <v>247708.5</v>
      </c>
    </row>
    <row r="502" spans="1:29" x14ac:dyDescent="0.3">
      <c r="A502" s="20">
        <v>62571575</v>
      </c>
      <c r="B502" s="1" t="s">
        <v>1350</v>
      </c>
      <c r="C502" s="1" t="s">
        <v>1349</v>
      </c>
      <c r="D502" s="1" t="s">
        <v>23322</v>
      </c>
      <c r="E502" s="1" t="s">
        <v>3</v>
      </c>
      <c r="F502" s="1">
        <v>121308</v>
      </c>
      <c r="G502" s="2">
        <v>27</v>
      </c>
      <c r="H502" s="1">
        <f>SUMIF('deals_closed '!D:D,A502,'deals_closed '!C:C)</f>
        <v>948935</v>
      </c>
      <c r="I502" s="1">
        <f>VLOOKUP(E502,'2018 commission structure'!$A$21:$I$24,9,FALSE)</f>
        <v>750000</v>
      </c>
      <c r="J502" s="1">
        <f t="shared" si="70"/>
        <v>937500</v>
      </c>
      <c r="K502" s="1">
        <f t="shared" si="71"/>
        <v>1125000</v>
      </c>
      <c r="L502" s="1">
        <f t="shared" si="72"/>
        <v>1500000</v>
      </c>
      <c r="M502" s="16">
        <f t="shared" si="73"/>
        <v>1.2652466666666666</v>
      </c>
      <c r="N502" s="1" t="str">
        <f t="shared" si="74"/>
        <v>125-150%</v>
      </c>
      <c r="O502" s="1">
        <f>MIN($I502, $H502)*INDEX( '2018 commission structure'!$A$21:$I$24,
MATCH($E502,'2018 commission structure'!$A$21:$A$24,0),MATCH(O$1,'2018 commission structure'!$A$21:$I$21,0))</f>
        <v>112500</v>
      </c>
      <c r="P502" s="1">
        <f>IF($H502&gt;$I502, MIN($H502-$I502, J502-$I502)*
INDEX( '2018 commission structure'!$A$21:$I$24,
MATCH($E502,'2018 commission structure'!$A$21:$A$24, 0),
MATCH(P$1,'2018 commission structure'!$A$21:$I$21, 0)), 0)</f>
        <v>35625</v>
      </c>
      <c r="Q502" s="1">
        <f>IF($H502&gt;J502, MIN($H502-J502, K502-J502)*
INDEX( '2018 commission structure'!$A$21:$I$24,
MATCH($E502,'2018 commission structure'!$A$21:$A$24, 0),
MATCH(Q$1,'2018 commission structure'!$A$21:$I$21, 0)), 0)</f>
        <v>2630.05</v>
      </c>
      <c r="R502" s="1">
        <f>IF($H502&gt;K502, MIN($H502-K502, L502-K502)*
INDEX( '2018 commission structure'!$A$21:$I$24,
MATCH($E502,'2018 commission structure'!$A$21:$A$24, 0),
MATCH(R$1,'2018 commission structure'!$A$21:$I$21, 0)), 0)</f>
        <v>0</v>
      </c>
      <c r="S502" s="1">
        <f>IF($H502&gt;L502, ($H502-L502)*
INDEX( '2018 commission structure'!$A$21:$I$24,
MATCH($E502,'2018 commission structure'!$A$21:$A$24, 0),
MATCH(S$1,'2018 commission structure'!$A$21:$I$21, 0)), 0)</f>
        <v>0</v>
      </c>
      <c r="T502" s="1">
        <f t="shared" si="75"/>
        <v>150755.04999999999</v>
      </c>
      <c r="U502" s="1">
        <f t="shared" si="76"/>
        <v>272063.05</v>
      </c>
      <c r="V502" s="16">
        <f t="shared" si="77"/>
        <v>3.4879231119404124</v>
      </c>
      <c r="W502" s="1">
        <f>MIN(H502,I502)*INDEX('2018 commission structure'!$A$15:$J$18,MATCH(Calculations!$E307,'2018 commission structure'!$A$15:$A$18,0),MATCH(Calculations!W$1,'2018 commission structure'!$A$15:$J$15,0))</f>
        <v>112500</v>
      </c>
      <c r="X502" s="1">
        <f>IF($H502&gt;I502,MIN($H502-I502,J502-I502))*INDEX('2018 commission structure'!$A$15:$J$18,MATCH(Calculations!$E307,'2018 commission structure'!$A$15:$A$18,0),MATCH(Calculations!X$1,'2018 commission structure'!$A$15:$J$15,0))</f>
        <v>33750</v>
      </c>
      <c r="Y502" s="1">
        <f>IF($H502&gt;J502,MIN($H502-J502,K502-J502)*INDEX('2018 commission structure'!$A$15:$J$18,MATCH(Calculations!$E307,'2018 commission structure'!$A$15:$A$18,0),MATCH(Calculations!Y$1,'2018 commission structure'!$A$15:$J$15,0)),0)</f>
        <v>2858.75</v>
      </c>
      <c r="Z502" s="1">
        <f>IF($H502&gt;K502,MIN($H502-K502,L502-K502)*INDEX('2018 commission structure'!$A$15:$J$18,MATCH(Calculations!$E307,'2018 commission structure'!$A$15:$A$18,0),MATCH(Calculations!Z$1,'2018 commission structure'!$A$15:$J$15,0)),0)</f>
        <v>0</v>
      </c>
      <c r="AA502" s="1">
        <f>IF($H502&gt;L502,($H502-L502)*INDEX('2018 commission structure'!$A$15:$J$18,MATCH(Calculations!$E307,'2018 commission structure'!$A$15:$A$18,0),MATCH(Calculations!AA$1,'2018 commission structure'!$A$15:$J$15,0)),0)</f>
        <v>0</v>
      </c>
      <c r="AB502" s="1">
        <f t="shared" si="78"/>
        <v>149108.75</v>
      </c>
      <c r="AC502" s="1">
        <f t="shared" si="79"/>
        <v>270416.75</v>
      </c>
    </row>
    <row r="503" spans="1:29" x14ac:dyDescent="0.3">
      <c r="A503" s="20">
        <v>4076701275</v>
      </c>
      <c r="B503" s="1" t="s">
        <v>1767</v>
      </c>
      <c r="C503" s="1" t="s">
        <v>1766</v>
      </c>
      <c r="D503" s="1" t="s">
        <v>22648</v>
      </c>
      <c r="E503" s="1" t="s">
        <v>12</v>
      </c>
      <c r="F503" s="1">
        <v>51875</v>
      </c>
      <c r="G503" s="2">
        <v>19</v>
      </c>
      <c r="H503" s="1">
        <f>SUMIF('deals_closed '!D:D,A503,'deals_closed '!C:C)</f>
        <v>632643</v>
      </c>
      <c r="I503" s="1">
        <f>VLOOKUP(E503,'2018 commission structure'!$A$21:$I$24,9,FALSE)</f>
        <v>500000</v>
      </c>
      <c r="J503" s="1">
        <f t="shared" si="70"/>
        <v>625000</v>
      </c>
      <c r="K503" s="1">
        <f t="shared" si="71"/>
        <v>750000</v>
      </c>
      <c r="L503" s="1">
        <f t="shared" si="72"/>
        <v>1000000</v>
      </c>
      <c r="M503" s="16">
        <f t="shared" si="73"/>
        <v>1.2652859999999999</v>
      </c>
      <c r="N503" s="1" t="str">
        <f t="shared" si="74"/>
        <v>125-150%</v>
      </c>
      <c r="O503" s="1">
        <f>MIN($I503, $H503)*INDEX( '2018 commission structure'!$A$21:$I$24,
MATCH($E503,'2018 commission structure'!$A$21:$A$24,0),MATCH(O$1,'2018 commission structure'!$A$21:$I$21,0))</f>
        <v>50000</v>
      </c>
      <c r="P503" s="1">
        <f>IF($H503&gt;$I503, MIN($H503-$I503, J503-$I503)*
INDEX( '2018 commission structure'!$A$21:$I$24,
MATCH($E503,'2018 commission structure'!$A$21:$A$24, 0),
MATCH(P$1,'2018 commission structure'!$A$21:$I$21, 0)), 0)</f>
        <v>18750</v>
      </c>
      <c r="Q503" s="1">
        <f>IF($H503&gt;J503, MIN($H503-J503, K503-J503)*
INDEX( '2018 commission structure'!$A$21:$I$24,
MATCH($E503,'2018 commission structure'!$A$21:$A$24, 0),
MATCH(Q$1,'2018 commission structure'!$A$21:$I$21, 0)), 0)</f>
        <v>1375.74</v>
      </c>
      <c r="R503" s="1">
        <f>IF($H503&gt;K503, MIN($H503-K503, L503-K503)*
INDEX( '2018 commission structure'!$A$21:$I$24,
MATCH($E503,'2018 commission structure'!$A$21:$A$24, 0),
MATCH(R$1,'2018 commission structure'!$A$21:$I$21, 0)), 0)</f>
        <v>0</v>
      </c>
      <c r="S503" s="1">
        <f>IF($H503&gt;L503, ($H503-L503)*
INDEX( '2018 commission structure'!$A$21:$I$24,
MATCH($E503,'2018 commission structure'!$A$21:$A$24, 0),
MATCH(S$1,'2018 commission structure'!$A$21:$I$21, 0)), 0)</f>
        <v>0</v>
      </c>
      <c r="T503" s="1">
        <f t="shared" si="75"/>
        <v>70125.740000000005</v>
      </c>
      <c r="U503" s="1">
        <f t="shared" si="76"/>
        <v>122000.74</v>
      </c>
      <c r="V503" s="16">
        <f t="shared" si="77"/>
        <v>5.1855669072171198</v>
      </c>
      <c r="W503" s="1">
        <f>MIN(H503,I503)*INDEX('2018 commission structure'!$A$15:$J$18,MATCH(Calculations!$E85,'2018 commission structure'!$A$15:$A$18,0),MATCH(Calculations!W$1,'2018 commission structure'!$A$15:$J$15,0))</f>
        <v>75000</v>
      </c>
      <c r="X503" s="1">
        <f>IF($H503&gt;I503,MIN($H503-I503,J503-I503))*INDEX('2018 commission structure'!$A$15:$J$18,MATCH(Calculations!$E85,'2018 commission structure'!$A$15:$A$18,0),MATCH(Calculations!X$1,'2018 commission structure'!$A$15:$J$15,0))</f>
        <v>22500</v>
      </c>
      <c r="Y503" s="1">
        <f>IF($H503&gt;J503,MIN($H503-J503,K503-J503)*INDEX('2018 commission structure'!$A$15:$J$18,MATCH(Calculations!$E85,'2018 commission structure'!$A$15:$A$18,0),MATCH(Calculations!Y$1,'2018 commission structure'!$A$15:$J$15,0)),0)</f>
        <v>1910.75</v>
      </c>
      <c r="Z503" s="1">
        <f>IF($H503&gt;K503,MIN($H503-K503,L503-K503)*INDEX('2018 commission structure'!$A$15:$J$18,MATCH(Calculations!$E85,'2018 commission structure'!$A$15:$A$18,0),MATCH(Calculations!Z$1,'2018 commission structure'!$A$15:$J$15,0)),0)</f>
        <v>0</v>
      </c>
      <c r="AA503" s="1">
        <f>IF($H503&gt;L503,($H503-L503)*INDEX('2018 commission structure'!$A$15:$J$18,MATCH(Calculations!$E85,'2018 commission structure'!$A$15:$A$18,0),MATCH(Calculations!AA$1,'2018 commission structure'!$A$15:$J$15,0)),0)</f>
        <v>0</v>
      </c>
      <c r="AB503" s="1">
        <f t="shared" si="78"/>
        <v>99410.75</v>
      </c>
      <c r="AC503" s="1">
        <f t="shared" si="79"/>
        <v>151285.75</v>
      </c>
    </row>
    <row r="504" spans="1:29" x14ac:dyDescent="0.3">
      <c r="A504" s="20">
        <v>8568859739</v>
      </c>
      <c r="B504" s="1" t="s">
        <v>1211</v>
      </c>
      <c r="C504" s="1" t="s">
        <v>1210</v>
      </c>
      <c r="D504" s="1" t="s">
        <v>22471</v>
      </c>
      <c r="E504" s="1" t="s">
        <v>3</v>
      </c>
      <c r="F504" s="1">
        <v>81228</v>
      </c>
      <c r="G504" s="2">
        <v>14</v>
      </c>
      <c r="H504" s="1">
        <f>SUMIF('deals_closed '!D:D,A504,'deals_closed '!C:C)</f>
        <v>510949</v>
      </c>
      <c r="I504" s="1">
        <f>VLOOKUP(E504,'2018 commission structure'!$A$21:$I$24,9,FALSE)</f>
        <v>750000</v>
      </c>
      <c r="J504" s="1">
        <f t="shared" si="70"/>
        <v>937500</v>
      </c>
      <c r="K504" s="1">
        <f t="shared" si="71"/>
        <v>1125000</v>
      </c>
      <c r="L504" s="1">
        <f t="shared" si="72"/>
        <v>1500000</v>
      </c>
      <c r="M504" s="16">
        <f t="shared" si="73"/>
        <v>0.68126533333333328</v>
      </c>
      <c r="N504" s="1" t="str">
        <f t="shared" si="74"/>
        <v>0-100%</v>
      </c>
      <c r="O504" s="1">
        <f>MIN($I504, $H504)*INDEX( '2018 commission structure'!$A$21:$I$24,
MATCH($E504,'2018 commission structure'!$A$21:$A$24,0),MATCH(O$1,'2018 commission structure'!$A$21:$I$21,0))</f>
        <v>76642.349999999991</v>
      </c>
      <c r="P504" s="1">
        <f>IF($H504&gt;$I504, MIN($H504-$I504, J504-$I504)*
INDEX( '2018 commission structure'!$A$21:$I$24,
MATCH($E504,'2018 commission structure'!$A$21:$A$24, 0),
MATCH(P$1,'2018 commission structure'!$A$21:$I$21, 0)), 0)</f>
        <v>0</v>
      </c>
      <c r="Q504" s="1">
        <f>IF($H504&gt;J504, MIN($H504-J504, K504-J504)*
INDEX( '2018 commission structure'!$A$21:$I$24,
MATCH($E504,'2018 commission structure'!$A$21:$A$24, 0),
MATCH(Q$1,'2018 commission structure'!$A$21:$I$21, 0)), 0)</f>
        <v>0</v>
      </c>
      <c r="R504" s="1">
        <f>IF($H504&gt;K504, MIN($H504-K504, L504-K504)*
INDEX( '2018 commission structure'!$A$21:$I$24,
MATCH($E504,'2018 commission structure'!$A$21:$A$24, 0),
MATCH(R$1,'2018 commission structure'!$A$21:$I$21, 0)), 0)</f>
        <v>0</v>
      </c>
      <c r="S504" s="1">
        <f>IF($H504&gt;L504, ($H504-L504)*
INDEX( '2018 commission structure'!$A$21:$I$24,
MATCH($E504,'2018 commission structure'!$A$21:$A$24, 0),
MATCH(S$1,'2018 commission structure'!$A$21:$I$21, 0)), 0)</f>
        <v>0</v>
      </c>
      <c r="T504" s="1">
        <f t="shared" si="75"/>
        <v>76642.349999999991</v>
      </c>
      <c r="U504" s="1">
        <f t="shared" si="76"/>
        <v>157870.34999999998</v>
      </c>
      <c r="V504" s="16">
        <f t="shared" si="77"/>
        <v>3.2365102123356291</v>
      </c>
      <c r="W504" s="1">
        <f>MIN(H504,I504)*INDEX('2018 commission structure'!$A$15:$J$18,MATCH(Calculations!$E380,'2018 commission structure'!$A$15:$A$18,0),MATCH(Calculations!W$1,'2018 commission structure'!$A$15:$J$15,0))</f>
        <v>61313.88</v>
      </c>
      <c r="X504" s="1">
        <f>IF($H504&gt;I504,MIN($H504-I504,J504-I504))*INDEX('2018 commission structure'!$A$15:$J$18,MATCH(Calculations!$E380,'2018 commission structure'!$A$15:$A$18,0),MATCH(Calculations!X$1,'2018 commission structure'!$A$15:$J$15,0))</f>
        <v>0</v>
      </c>
      <c r="Y504" s="1">
        <f>IF($H504&gt;J504,MIN($H504-J504,K504-J504)*INDEX('2018 commission structure'!$A$15:$J$18,MATCH(Calculations!$E380,'2018 commission structure'!$A$15:$A$18,0),MATCH(Calculations!Y$1,'2018 commission structure'!$A$15:$J$15,0)),0)</f>
        <v>0</v>
      </c>
      <c r="Z504" s="1">
        <f>IF($H504&gt;K504,MIN($H504-K504,L504-K504)*INDEX('2018 commission structure'!$A$15:$J$18,MATCH(Calculations!$E380,'2018 commission structure'!$A$15:$A$18,0),MATCH(Calculations!Z$1,'2018 commission structure'!$A$15:$J$15,0)),0)</f>
        <v>0</v>
      </c>
      <c r="AA504" s="1">
        <f>IF($H504&gt;L504,($H504-L504)*INDEX('2018 commission structure'!$A$15:$J$18,MATCH(Calculations!$E380,'2018 commission structure'!$A$15:$A$18,0),MATCH(Calculations!AA$1,'2018 commission structure'!$A$15:$J$15,0)),0)</f>
        <v>0</v>
      </c>
      <c r="AB504" s="1">
        <f t="shared" si="78"/>
        <v>61313.88</v>
      </c>
      <c r="AC504" s="1">
        <f t="shared" si="79"/>
        <v>142541.88</v>
      </c>
    </row>
    <row r="505" spans="1:29" x14ac:dyDescent="0.3">
      <c r="A505" s="20">
        <v>7659816853</v>
      </c>
      <c r="B505" s="1" t="s">
        <v>706</v>
      </c>
      <c r="C505" s="1" t="s">
        <v>705</v>
      </c>
      <c r="D505" s="1" t="s">
        <v>22568</v>
      </c>
      <c r="E505" s="1" t="s">
        <v>0</v>
      </c>
      <c r="F505" s="1">
        <v>75955</v>
      </c>
      <c r="G505" s="2">
        <v>21</v>
      </c>
      <c r="H505" s="1">
        <f>SUMIF('deals_closed '!D:D,A505,'deals_closed '!C:C)</f>
        <v>760093</v>
      </c>
      <c r="I505" s="1">
        <f>VLOOKUP(E505,'2018 commission structure'!$A$21:$I$24,9,FALSE)</f>
        <v>600000</v>
      </c>
      <c r="J505" s="1">
        <f t="shared" si="70"/>
        <v>750000</v>
      </c>
      <c r="K505" s="1">
        <f t="shared" si="71"/>
        <v>900000</v>
      </c>
      <c r="L505" s="1">
        <f t="shared" si="72"/>
        <v>1200000</v>
      </c>
      <c r="M505" s="16">
        <f t="shared" si="73"/>
        <v>1.2668216666666667</v>
      </c>
      <c r="N505" s="1" t="str">
        <f t="shared" si="74"/>
        <v>125-150%</v>
      </c>
      <c r="O505" s="1">
        <f>MIN($I505, $H505)*INDEX( '2018 commission structure'!$A$21:$I$24,
MATCH($E505,'2018 commission structure'!$A$21:$A$24,0),MATCH(O$1,'2018 commission structure'!$A$21:$I$21,0))</f>
        <v>78000</v>
      </c>
      <c r="P505" s="1">
        <f>IF($H505&gt;$I505, MIN($H505-$I505, J505-$I505)*
INDEX( '2018 commission structure'!$A$21:$I$24,
MATCH($E505,'2018 commission structure'!$A$21:$A$24, 0),
MATCH(P$1,'2018 commission structure'!$A$21:$I$21, 0)), 0)</f>
        <v>25500.000000000004</v>
      </c>
      <c r="Q505" s="1">
        <f>IF($H505&gt;J505, MIN($H505-J505, K505-J505)*
INDEX( '2018 commission structure'!$A$21:$I$24,
MATCH($E505,'2018 commission structure'!$A$21:$A$24, 0),
MATCH(Q$1,'2018 commission structure'!$A$21:$I$21, 0)), 0)</f>
        <v>2119.5299999999997</v>
      </c>
      <c r="R505" s="1">
        <f>IF($H505&gt;K505, MIN($H505-K505, L505-K505)*
INDEX( '2018 commission structure'!$A$21:$I$24,
MATCH($E505,'2018 commission structure'!$A$21:$A$24, 0),
MATCH(R$1,'2018 commission structure'!$A$21:$I$21, 0)), 0)</f>
        <v>0</v>
      </c>
      <c r="S505" s="1">
        <f>IF($H505&gt;L505, ($H505-L505)*
INDEX( '2018 commission structure'!$A$21:$I$24,
MATCH($E505,'2018 commission structure'!$A$21:$A$24, 0),
MATCH(S$1,'2018 commission structure'!$A$21:$I$21, 0)), 0)</f>
        <v>0</v>
      </c>
      <c r="T505" s="1">
        <f t="shared" si="75"/>
        <v>105619.53</v>
      </c>
      <c r="U505" s="1">
        <f t="shared" si="76"/>
        <v>181574.53</v>
      </c>
      <c r="V505" s="16">
        <f t="shared" si="77"/>
        <v>4.1861212583064376</v>
      </c>
      <c r="W505" s="1">
        <f>MIN(H505,I505)*INDEX('2018 commission structure'!$A$15:$J$18,MATCH(Calculations!$E643,'2018 commission structure'!$A$15:$A$18,0),MATCH(Calculations!W$1,'2018 commission structure'!$A$15:$J$15,0))</f>
        <v>72000</v>
      </c>
      <c r="X505" s="1">
        <f>IF($H505&gt;I505,MIN($H505-I505,J505-I505))*INDEX('2018 commission structure'!$A$15:$J$18,MATCH(Calculations!$E643,'2018 commission structure'!$A$15:$A$18,0),MATCH(Calculations!X$1,'2018 commission structure'!$A$15:$J$15,0))</f>
        <v>25500.000000000004</v>
      </c>
      <c r="Y505" s="1">
        <f>IF($H505&gt;J505,MIN($H505-J505,K505-J505)*INDEX('2018 commission structure'!$A$15:$J$18,MATCH(Calculations!$E643,'2018 commission structure'!$A$15:$A$18,0),MATCH(Calculations!Y$1,'2018 commission structure'!$A$15:$J$15,0)),0)</f>
        <v>2018.6000000000001</v>
      </c>
      <c r="Z505" s="1">
        <f>IF($H505&gt;K505,MIN($H505-K505,L505-K505)*INDEX('2018 commission structure'!$A$15:$J$18,MATCH(Calculations!$E643,'2018 commission structure'!$A$15:$A$18,0),MATCH(Calculations!Z$1,'2018 commission structure'!$A$15:$J$15,0)),0)</f>
        <v>0</v>
      </c>
      <c r="AA505" s="1">
        <f>IF($H505&gt;L505,($H505-L505)*INDEX('2018 commission structure'!$A$15:$J$18,MATCH(Calculations!$E643,'2018 commission structure'!$A$15:$A$18,0),MATCH(Calculations!AA$1,'2018 commission structure'!$A$15:$J$15,0)),0)</f>
        <v>0</v>
      </c>
      <c r="AB505" s="1">
        <f t="shared" si="78"/>
        <v>99518.6</v>
      </c>
      <c r="AC505" s="1">
        <f t="shared" si="79"/>
        <v>175473.6</v>
      </c>
    </row>
    <row r="506" spans="1:29" x14ac:dyDescent="0.3">
      <c r="A506" s="20">
        <v>901154172</v>
      </c>
      <c r="B506" s="1" t="s">
        <v>796</v>
      </c>
      <c r="C506" s="1" t="s">
        <v>795</v>
      </c>
      <c r="D506" s="1" t="s">
        <v>23242</v>
      </c>
      <c r="E506" s="1" t="s">
        <v>0</v>
      </c>
      <c r="F506" s="1">
        <v>79983</v>
      </c>
      <c r="G506" s="2">
        <v>21</v>
      </c>
      <c r="H506" s="1">
        <f>SUMIF('deals_closed '!D:D,A506,'deals_closed '!C:C)</f>
        <v>760550</v>
      </c>
      <c r="I506" s="1">
        <f>VLOOKUP(E506,'2018 commission structure'!$A$21:$I$24,9,FALSE)</f>
        <v>600000</v>
      </c>
      <c r="J506" s="1">
        <f t="shared" si="70"/>
        <v>750000</v>
      </c>
      <c r="K506" s="1">
        <f t="shared" si="71"/>
        <v>900000</v>
      </c>
      <c r="L506" s="1">
        <f t="shared" si="72"/>
        <v>1200000</v>
      </c>
      <c r="M506" s="16">
        <f t="shared" si="73"/>
        <v>1.2675833333333333</v>
      </c>
      <c r="N506" s="1" t="str">
        <f t="shared" si="74"/>
        <v>125-150%</v>
      </c>
      <c r="O506" s="1">
        <f>MIN($I506, $H506)*INDEX( '2018 commission structure'!$A$21:$I$24,
MATCH($E506,'2018 commission structure'!$A$21:$A$24,0),MATCH(O$1,'2018 commission structure'!$A$21:$I$21,0))</f>
        <v>78000</v>
      </c>
      <c r="P506" s="1">
        <f>IF($H506&gt;$I506, MIN($H506-$I506, J506-$I506)*
INDEX( '2018 commission structure'!$A$21:$I$24,
MATCH($E506,'2018 commission structure'!$A$21:$A$24, 0),
MATCH(P$1,'2018 commission structure'!$A$21:$I$21, 0)), 0)</f>
        <v>25500.000000000004</v>
      </c>
      <c r="Q506" s="1">
        <f>IF($H506&gt;J506, MIN($H506-J506, K506-J506)*
INDEX( '2018 commission structure'!$A$21:$I$24,
MATCH($E506,'2018 commission structure'!$A$21:$A$24, 0),
MATCH(Q$1,'2018 commission structure'!$A$21:$I$21, 0)), 0)</f>
        <v>2215.5</v>
      </c>
      <c r="R506" s="1">
        <f>IF($H506&gt;K506, MIN($H506-K506, L506-K506)*
INDEX( '2018 commission structure'!$A$21:$I$24,
MATCH($E506,'2018 commission structure'!$A$21:$A$24, 0),
MATCH(R$1,'2018 commission structure'!$A$21:$I$21, 0)), 0)</f>
        <v>0</v>
      </c>
      <c r="S506" s="1">
        <f>IF($H506&gt;L506, ($H506-L506)*
INDEX( '2018 commission structure'!$A$21:$I$24,
MATCH($E506,'2018 commission structure'!$A$21:$A$24, 0),
MATCH(S$1,'2018 commission structure'!$A$21:$I$21, 0)), 0)</f>
        <v>0</v>
      </c>
      <c r="T506" s="1">
        <f t="shared" si="75"/>
        <v>105715.5</v>
      </c>
      <c r="U506" s="1">
        <f t="shared" si="76"/>
        <v>185698.5</v>
      </c>
      <c r="V506" s="16">
        <f t="shared" si="77"/>
        <v>4.0956173582446818</v>
      </c>
      <c r="W506" s="1">
        <f>MIN(H506,I506)*INDEX('2018 commission structure'!$A$15:$J$18,MATCH(Calculations!$E596,'2018 commission structure'!$A$15:$A$18,0),MATCH(Calculations!W$1,'2018 commission structure'!$A$15:$J$15,0))</f>
        <v>90000</v>
      </c>
      <c r="X506" s="1">
        <f>IF($H506&gt;I506,MIN($H506-I506,J506-I506))*INDEX('2018 commission structure'!$A$15:$J$18,MATCH(Calculations!$E596,'2018 commission structure'!$A$15:$A$18,0),MATCH(Calculations!X$1,'2018 commission structure'!$A$15:$J$15,0))</f>
        <v>27000</v>
      </c>
      <c r="Y506" s="1">
        <f>IF($H506&gt;J506,MIN($H506-J506,K506-J506)*INDEX('2018 commission structure'!$A$15:$J$18,MATCH(Calculations!$E596,'2018 commission structure'!$A$15:$A$18,0),MATCH(Calculations!Y$1,'2018 commission structure'!$A$15:$J$15,0)),0)</f>
        <v>2637.5</v>
      </c>
      <c r="Z506" s="1">
        <f>IF($H506&gt;K506,MIN($H506-K506,L506-K506)*INDEX('2018 commission structure'!$A$15:$J$18,MATCH(Calculations!$E596,'2018 commission structure'!$A$15:$A$18,0),MATCH(Calculations!Z$1,'2018 commission structure'!$A$15:$J$15,0)),0)</f>
        <v>0</v>
      </c>
      <c r="AA506" s="1">
        <f>IF($H506&gt;L506,($H506-L506)*INDEX('2018 commission structure'!$A$15:$J$18,MATCH(Calculations!$E596,'2018 commission structure'!$A$15:$A$18,0),MATCH(Calculations!AA$1,'2018 commission structure'!$A$15:$J$15,0)),0)</f>
        <v>0</v>
      </c>
      <c r="AB506" s="1">
        <f t="shared" si="78"/>
        <v>119637.5</v>
      </c>
      <c r="AC506" s="1">
        <f t="shared" si="79"/>
        <v>199620.5</v>
      </c>
    </row>
    <row r="507" spans="1:29" x14ac:dyDescent="0.3">
      <c r="A507" s="20">
        <v>515647594</v>
      </c>
      <c r="B507" s="1" t="s">
        <v>1917</v>
      </c>
      <c r="C507" s="1" t="s">
        <v>1916</v>
      </c>
      <c r="D507" s="1" t="s">
        <v>23279</v>
      </c>
      <c r="E507" s="1" t="s">
        <v>3</v>
      </c>
      <c r="F507" s="1">
        <v>113453</v>
      </c>
      <c r="G507" s="2">
        <v>20</v>
      </c>
      <c r="H507" s="1">
        <f>SUMIF('deals_closed '!D:D,A507,'deals_closed '!C:C)</f>
        <v>737684</v>
      </c>
      <c r="I507" s="1">
        <f>VLOOKUP(E507,'2018 commission structure'!$A$21:$I$24,9,FALSE)</f>
        <v>750000</v>
      </c>
      <c r="J507" s="1">
        <f t="shared" si="70"/>
        <v>937500</v>
      </c>
      <c r="K507" s="1">
        <f t="shared" si="71"/>
        <v>1125000</v>
      </c>
      <c r="L507" s="1">
        <f t="shared" si="72"/>
        <v>1500000</v>
      </c>
      <c r="M507" s="16">
        <f t="shared" si="73"/>
        <v>0.98357866666666671</v>
      </c>
      <c r="N507" s="1" t="str">
        <f t="shared" si="74"/>
        <v>0-100%</v>
      </c>
      <c r="O507" s="1">
        <f>MIN($I507, $H507)*INDEX( '2018 commission structure'!$A$21:$I$24,
MATCH($E507,'2018 commission structure'!$A$21:$A$24,0),MATCH(O$1,'2018 commission structure'!$A$21:$I$21,0))</f>
        <v>110652.59999999999</v>
      </c>
      <c r="P507" s="1">
        <f>IF($H507&gt;$I507, MIN($H507-$I507, J507-$I507)*
INDEX( '2018 commission structure'!$A$21:$I$24,
MATCH($E507,'2018 commission structure'!$A$21:$A$24, 0),
MATCH(P$1,'2018 commission structure'!$A$21:$I$21, 0)), 0)</f>
        <v>0</v>
      </c>
      <c r="Q507" s="1">
        <f>IF($H507&gt;J507, MIN($H507-J507, K507-J507)*
INDEX( '2018 commission structure'!$A$21:$I$24,
MATCH($E507,'2018 commission structure'!$A$21:$A$24, 0),
MATCH(Q$1,'2018 commission structure'!$A$21:$I$21, 0)), 0)</f>
        <v>0</v>
      </c>
      <c r="R507" s="1">
        <f>IF($H507&gt;K507, MIN($H507-K507, L507-K507)*
INDEX( '2018 commission structure'!$A$21:$I$24,
MATCH($E507,'2018 commission structure'!$A$21:$A$24, 0),
MATCH(R$1,'2018 commission structure'!$A$21:$I$21, 0)), 0)</f>
        <v>0</v>
      </c>
      <c r="S507" s="1">
        <f>IF($H507&gt;L507, ($H507-L507)*
INDEX( '2018 commission structure'!$A$21:$I$24,
MATCH($E507,'2018 commission structure'!$A$21:$A$24, 0),
MATCH(S$1,'2018 commission structure'!$A$21:$I$21, 0)), 0)</f>
        <v>0</v>
      </c>
      <c r="T507" s="1">
        <f t="shared" si="75"/>
        <v>110652.59999999999</v>
      </c>
      <c r="U507" s="1">
        <f t="shared" si="76"/>
        <v>224105.59999999998</v>
      </c>
      <c r="V507" s="16">
        <f t="shared" si="77"/>
        <v>3.2916803506918169</v>
      </c>
      <c r="W507" s="1">
        <f>MIN(H507,I507)*INDEX('2018 commission structure'!$A$15:$J$18,MATCH(Calculations!$E4,'2018 commission structure'!$A$15:$A$18,0),MATCH(Calculations!W$1,'2018 commission structure'!$A$15:$J$15,0))</f>
        <v>110652.59999999999</v>
      </c>
      <c r="X507" s="1">
        <f>IF($H507&gt;I507,MIN($H507-I507,J507-I507))*INDEX('2018 commission structure'!$A$15:$J$18,MATCH(Calculations!$E4,'2018 commission structure'!$A$15:$A$18,0),MATCH(Calculations!X$1,'2018 commission structure'!$A$15:$J$15,0))</f>
        <v>0</v>
      </c>
      <c r="Y507" s="1">
        <f>IF($H507&gt;J507,MIN($H507-J507,K507-J507)*INDEX('2018 commission structure'!$A$15:$J$18,MATCH(Calculations!$E4,'2018 commission structure'!$A$15:$A$18,0),MATCH(Calculations!Y$1,'2018 commission structure'!$A$15:$J$15,0)),0)</f>
        <v>0</v>
      </c>
      <c r="Z507" s="1">
        <f>IF($H507&gt;K507,MIN($H507-K507,L507-K507)*INDEX('2018 commission structure'!$A$15:$J$18,MATCH(Calculations!$E4,'2018 commission structure'!$A$15:$A$18,0),MATCH(Calculations!Z$1,'2018 commission structure'!$A$15:$J$15,0)),0)</f>
        <v>0</v>
      </c>
      <c r="AA507" s="1">
        <f>IF($H507&gt;L507,($H507-L507)*INDEX('2018 commission structure'!$A$15:$J$18,MATCH(Calculations!$E4,'2018 commission structure'!$A$15:$A$18,0),MATCH(Calculations!AA$1,'2018 commission structure'!$A$15:$J$15,0)),0)</f>
        <v>0</v>
      </c>
      <c r="AB507" s="1">
        <f t="shared" si="78"/>
        <v>110652.59999999999</v>
      </c>
      <c r="AC507" s="1">
        <f t="shared" si="79"/>
        <v>224105.59999999998</v>
      </c>
    </row>
    <row r="508" spans="1:29" x14ac:dyDescent="0.3">
      <c r="A508" s="20">
        <v>819852252</v>
      </c>
      <c r="B508" s="1" t="s">
        <v>1428</v>
      </c>
      <c r="C508" s="1" t="s">
        <v>1427</v>
      </c>
      <c r="D508" s="1" t="s">
        <v>22854</v>
      </c>
      <c r="E508" s="1" t="s">
        <v>12</v>
      </c>
      <c r="F508" s="1">
        <v>46160</v>
      </c>
      <c r="G508" s="2">
        <v>16</v>
      </c>
      <c r="H508" s="1">
        <f>SUMIF('deals_closed '!D:D,A508,'deals_closed '!C:C)</f>
        <v>634351</v>
      </c>
      <c r="I508" s="1">
        <f>VLOOKUP(E508,'2018 commission structure'!$A$21:$I$24,9,FALSE)</f>
        <v>500000</v>
      </c>
      <c r="J508" s="1">
        <f t="shared" si="70"/>
        <v>625000</v>
      </c>
      <c r="K508" s="1">
        <f t="shared" si="71"/>
        <v>750000</v>
      </c>
      <c r="L508" s="1">
        <f t="shared" si="72"/>
        <v>1000000</v>
      </c>
      <c r="M508" s="16">
        <f t="shared" si="73"/>
        <v>1.268702</v>
      </c>
      <c r="N508" s="1" t="str">
        <f t="shared" si="74"/>
        <v>125-150%</v>
      </c>
      <c r="O508" s="1">
        <f>MIN($I508, $H508)*INDEX( '2018 commission structure'!$A$21:$I$24,
MATCH($E508,'2018 commission structure'!$A$21:$A$24,0),MATCH(O$1,'2018 commission structure'!$A$21:$I$21,0))</f>
        <v>50000</v>
      </c>
      <c r="P508" s="1">
        <f>IF($H508&gt;$I508, MIN($H508-$I508, J508-$I508)*
INDEX( '2018 commission structure'!$A$21:$I$24,
MATCH($E508,'2018 commission structure'!$A$21:$A$24, 0),
MATCH(P$1,'2018 commission structure'!$A$21:$I$21, 0)), 0)</f>
        <v>18750</v>
      </c>
      <c r="Q508" s="1">
        <f>IF($H508&gt;J508, MIN($H508-J508, K508-J508)*
INDEX( '2018 commission structure'!$A$21:$I$24,
MATCH($E508,'2018 commission structure'!$A$21:$A$24, 0),
MATCH(Q$1,'2018 commission structure'!$A$21:$I$21, 0)), 0)</f>
        <v>1683.1799999999998</v>
      </c>
      <c r="R508" s="1">
        <f>IF($H508&gt;K508, MIN($H508-K508, L508-K508)*
INDEX( '2018 commission structure'!$A$21:$I$24,
MATCH($E508,'2018 commission structure'!$A$21:$A$24, 0),
MATCH(R$1,'2018 commission structure'!$A$21:$I$21, 0)), 0)</f>
        <v>0</v>
      </c>
      <c r="S508" s="1">
        <f>IF($H508&gt;L508, ($H508-L508)*
INDEX( '2018 commission structure'!$A$21:$I$24,
MATCH($E508,'2018 commission structure'!$A$21:$A$24, 0),
MATCH(S$1,'2018 commission structure'!$A$21:$I$21, 0)), 0)</f>
        <v>0</v>
      </c>
      <c r="T508" s="1">
        <f t="shared" si="75"/>
        <v>70433.179999999993</v>
      </c>
      <c r="U508" s="1">
        <f t="shared" si="76"/>
        <v>116593.18</v>
      </c>
      <c r="V508" s="16">
        <f t="shared" si="77"/>
        <v>5.4407213183481229</v>
      </c>
      <c r="W508" s="1">
        <f>MIN(H508,I508)*INDEX('2018 commission structure'!$A$15:$J$18,MATCH(Calculations!$E267,'2018 commission structure'!$A$15:$A$18,0),MATCH(Calculations!W$1,'2018 commission structure'!$A$15:$J$15,0))</f>
        <v>75000</v>
      </c>
      <c r="X508" s="1">
        <f>IF($H508&gt;I508,MIN($H508-I508,J508-I508))*INDEX('2018 commission structure'!$A$15:$J$18,MATCH(Calculations!$E267,'2018 commission structure'!$A$15:$A$18,0),MATCH(Calculations!X$1,'2018 commission structure'!$A$15:$J$15,0))</f>
        <v>27500</v>
      </c>
      <c r="Y508" s="1">
        <f>IF($H508&gt;J508,MIN($H508-J508,K508-J508)*INDEX('2018 commission structure'!$A$15:$J$18,MATCH(Calculations!$E267,'2018 commission structure'!$A$15:$A$18,0),MATCH(Calculations!Y$1,'2018 commission structure'!$A$15:$J$15,0)),0)</f>
        <v>2337.75</v>
      </c>
      <c r="Z508" s="1">
        <f>IF($H508&gt;K508,MIN($H508-K508,L508-K508)*INDEX('2018 commission structure'!$A$15:$J$18,MATCH(Calculations!$E267,'2018 commission structure'!$A$15:$A$18,0),MATCH(Calculations!Z$1,'2018 commission structure'!$A$15:$J$15,0)),0)</f>
        <v>0</v>
      </c>
      <c r="AA508" s="1">
        <f>IF($H508&gt;L508,($H508-L508)*INDEX('2018 commission structure'!$A$15:$J$18,MATCH(Calculations!$E267,'2018 commission structure'!$A$15:$A$18,0),MATCH(Calculations!AA$1,'2018 commission structure'!$A$15:$J$15,0)),0)</f>
        <v>0</v>
      </c>
      <c r="AB508" s="1">
        <f t="shared" si="78"/>
        <v>104837.75</v>
      </c>
      <c r="AC508" s="1">
        <f t="shared" si="79"/>
        <v>150997.75</v>
      </c>
    </row>
    <row r="509" spans="1:29" x14ac:dyDescent="0.3">
      <c r="A509" s="20">
        <v>6383978705</v>
      </c>
      <c r="B509" s="1" t="s">
        <v>958</v>
      </c>
      <c r="C509" s="1" t="s">
        <v>957</v>
      </c>
      <c r="D509" s="1" t="s">
        <v>22699</v>
      </c>
      <c r="E509" s="1" t="s">
        <v>3</v>
      </c>
      <c r="F509" s="1">
        <v>95027</v>
      </c>
      <c r="G509" s="2">
        <v>18</v>
      </c>
      <c r="H509" s="1">
        <f>SUMIF('deals_closed '!D:D,A509,'deals_closed '!C:C)</f>
        <v>720527</v>
      </c>
      <c r="I509" s="1">
        <f>VLOOKUP(E509,'2018 commission structure'!$A$21:$I$24,9,FALSE)</f>
        <v>750000</v>
      </c>
      <c r="J509" s="1">
        <f t="shared" si="70"/>
        <v>937500</v>
      </c>
      <c r="K509" s="1">
        <f t="shared" si="71"/>
        <v>1125000</v>
      </c>
      <c r="L509" s="1">
        <f t="shared" si="72"/>
        <v>1500000</v>
      </c>
      <c r="M509" s="16">
        <f t="shared" si="73"/>
        <v>0.9607026666666667</v>
      </c>
      <c r="N509" s="1" t="str">
        <f t="shared" si="74"/>
        <v>0-100%</v>
      </c>
      <c r="O509" s="1">
        <f>MIN($I509, $H509)*INDEX( '2018 commission structure'!$A$21:$I$24,
MATCH($E509,'2018 commission structure'!$A$21:$A$24,0),MATCH(O$1,'2018 commission structure'!$A$21:$I$21,0))</f>
        <v>108079.05</v>
      </c>
      <c r="P509" s="1">
        <f>IF($H509&gt;$I509, MIN($H509-$I509, J509-$I509)*
INDEX( '2018 commission structure'!$A$21:$I$24,
MATCH($E509,'2018 commission structure'!$A$21:$A$24, 0),
MATCH(P$1,'2018 commission structure'!$A$21:$I$21, 0)), 0)</f>
        <v>0</v>
      </c>
      <c r="Q509" s="1">
        <f>IF($H509&gt;J509, MIN($H509-J509, K509-J509)*
INDEX( '2018 commission structure'!$A$21:$I$24,
MATCH($E509,'2018 commission structure'!$A$21:$A$24, 0),
MATCH(Q$1,'2018 commission structure'!$A$21:$I$21, 0)), 0)</f>
        <v>0</v>
      </c>
      <c r="R509" s="1">
        <f>IF($H509&gt;K509, MIN($H509-K509, L509-K509)*
INDEX( '2018 commission structure'!$A$21:$I$24,
MATCH($E509,'2018 commission structure'!$A$21:$A$24, 0),
MATCH(R$1,'2018 commission structure'!$A$21:$I$21, 0)), 0)</f>
        <v>0</v>
      </c>
      <c r="S509" s="1">
        <f>IF($H509&gt;L509, ($H509-L509)*
INDEX( '2018 commission structure'!$A$21:$I$24,
MATCH($E509,'2018 commission structure'!$A$21:$A$24, 0),
MATCH(S$1,'2018 commission structure'!$A$21:$I$21, 0)), 0)</f>
        <v>0</v>
      </c>
      <c r="T509" s="1">
        <f t="shared" si="75"/>
        <v>108079.05</v>
      </c>
      <c r="U509" s="1">
        <f t="shared" si="76"/>
        <v>203106.05</v>
      </c>
      <c r="V509" s="16">
        <f t="shared" si="77"/>
        <v>3.5475408044221237</v>
      </c>
      <c r="W509" s="1">
        <f>MIN(H509,I509)*INDEX('2018 commission structure'!$A$15:$J$18,MATCH(Calculations!$E513,'2018 commission structure'!$A$15:$A$18,0),MATCH(Calculations!W$1,'2018 commission structure'!$A$15:$J$15,0))</f>
        <v>86463.239999999991</v>
      </c>
      <c r="X509" s="1">
        <f>IF($H509&gt;I509,MIN($H509-I509,J509-I509))*INDEX('2018 commission structure'!$A$15:$J$18,MATCH(Calculations!$E513,'2018 commission structure'!$A$15:$A$18,0),MATCH(Calculations!X$1,'2018 commission structure'!$A$15:$J$15,0))</f>
        <v>0</v>
      </c>
      <c r="Y509" s="1">
        <f>IF($H509&gt;J509,MIN($H509-J509,K509-J509)*INDEX('2018 commission structure'!$A$15:$J$18,MATCH(Calculations!$E513,'2018 commission structure'!$A$15:$A$18,0),MATCH(Calculations!Y$1,'2018 commission structure'!$A$15:$J$15,0)),0)</f>
        <v>0</v>
      </c>
      <c r="Z509" s="1">
        <f>IF($H509&gt;K509,MIN($H509-K509,L509-K509)*INDEX('2018 commission structure'!$A$15:$J$18,MATCH(Calculations!$E513,'2018 commission structure'!$A$15:$A$18,0),MATCH(Calculations!Z$1,'2018 commission structure'!$A$15:$J$15,0)),0)</f>
        <v>0</v>
      </c>
      <c r="AA509" s="1">
        <f>IF($H509&gt;L509,($H509-L509)*INDEX('2018 commission structure'!$A$15:$J$18,MATCH(Calculations!$E513,'2018 commission structure'!$A$15:$A$18,0),MATCH(Calculations!AA$1,'2018 commission structure'!$A$15:$J$15,0)),0)</f>
        <v>0</v>
      </c>
      <c r="AB509" s="1">
        <f t="shared" si="78"/>
        <v>86463.239999999991</v>
      </c>
      <c r="AC509" s="1">
        <f t="shared" si="79"/>
        <v>181490.24</v>
      </c>
    </row>
    <row r="510" spans="1:29" x14ac:dyDescent="0.3">
      <c r="A510" s="20">
        <v>6271204627</v>
      </c>
      <c r="B510" s="1" t="s">
        <v>1605</v>
      </c>
      <c r="C510" s="1" t="s">
        <v>1604</v>
      </c>
      <c r="D510" s="1" t="s">
        <v>22716</v>
      </c>
      <c r="E510" s="1" t="s">
        <v>0</v>
      </c>
      <c r="F510" s="1">
        <v>77962</v>
      </c>
      <c r="G510" s="2">
        <v>23</v>
      </c>
      <c r="H510" s="1">
        <f>SUMIF('deals_closed '!D:D,A510,'deals_closed '!C:C)</f>
        <v>762296</v>
      </c>
      <c r="I510" s="1">
        <f>VLOOKUP(E510,'2018 commission structure'!$A$21:$I$24,9,FALSE)</f>
        <v>600000</v>
      </c>
      <c r="J510" s="1">
        <f t="shared" si="70"/>
        <v>750000</v>
      </c>
      <c r="K510" s="1">
        <f t="shared" si="71"/>
        <v>900000</v>
      </c>
      <c r="L510" s="1">
        <f t="shared" si="72"/>
        <v>1200000</v>
      </c>
      <c r="M510" s="16">
        <f t="shared" si="73"/>
        <v>1.2704933333333333</v>
      </c>
      <c r="N510" s="1" t="str">
        <f t="shared" si="74"/>
        <v>125-150%</v>
      </c>
      <c r="O510" s="1">
        <f>MIN($I510, $H510)*INDEX( '2018 commission structure'!$A$21:$I$24,
MATCH($E510,'2018 commission structure'!$A$21:$A$24,0),MATCH(O$1,'2018 commission structure'!$A$21:$I$21,0))</f>
        <v>78000</v>
      </c>
      <c r="P510" s="1">
        <f>IF($H510&gt;$I510, MIN($H510-$I510, J510-$I510)*
INDEX( '2018 commission structure'!$A$21:$I$24,
MATCH($E510,'2018 commission structure'!$A$21:$A$24, 0),
MATCH(P$1,'2018 commission structure'!$A$21:$I$21, 0)), 0)</f>
        <v>25500.000000000004</v>
      </c>
      <c r="Q510" s="1">
        <f>IF($H510&gt;J510, MIN($H510-J510, K510-J510)*
INDEX( '2018 commission structure'!$A$21:$I$24,
MATCH($E510,'2018 commission structure'!$A$21:$A$24, 0),
MATCH(Q$1,'2018 commission structure'!$A$21:$I$21, 0)), 0)</f>
        <v>2582.16</v>
      </c>
      <c r="R510" s="1">
        <f>IF($H510&gt;K510, MIN($H510-K510, L510-K510)*
INDEX( '2018 commission structure'!$A$21:$I$24,
MATCH($E510,'2018 commission structure'!$A$21:$A$24, 0),
MATCH(R$1,'2018 commission structure'!$A$21:$I$21, 0)), 0)</f>
        <v>0</v>
      </c>
      <c r="S510" s="1">
        <f>IF($H510&gt;L510, ($H510-L510)*
INDEX( '2018 commission structure'!$A$21:$I$24,
MATCH($E510,'2018 commission structure'!$A$21:$A$24, 0),
MATCH(S$1,'2018 commission structure'!$A$21:$I$21, 0)), 0)</f>
        <v>0</v>
      </c>
      <c r="T510" s="1">
        <f t="shared" si="75"/>
        <v>106082.16</v>
      </c>
      <c r="U510" s="1">
        <f t="shared" si="76"/>
        <v>184044.16</v>
      </c>
      <c r="V510" s="16">
        <f t="shared" si="77"/>
        <v>4.141918982922359</v>
      </c>
      <c r="W510" s="1">
        <f>MIN(H510,I510)*INDEX('2018 commission structure'!$A$15:$J$18,MATCH(Calculations!$E172,'2018 commission structure'!$A$15:$A$18,0),MATCH(Calculations!W$1,'2018 commission structure'!$A$15:$J$15,0))</f>
        <v>90000</v>
      </c>
      <c r="X510" s="1">
        <f>IF($H510&gt;I510,MIN($H510-I510,J510-I510))*INDEX('2018 commission structure'!$A$15:$J$18,MATCH(Calculations!$E172,'2018 commission structure'!$A$15:$A$18,0),MATCH(Calculations!X$1,'2018 commission structure'!$A$15:$J$15,0))</f>
        <v>27000</v>
      </c>
      <c r="Y510" s="1">
        <f>IF($H510&gt;J510,MIN($H510-J510,K510-J510)*INDEX('2018 commission structure'!$A$15:$J$18,MATCH(Calculations!$E172,'2018 commission structure'!$A$15:$A$18,0),MATCH(Calculations!Y$1,'2018 commission structure'!$A$15:$J$15,0)),0)</f>
        <v>3074</v>
      </c>
      <c r="Z510" s="1">
        <f>IF($H510&gt;K510,MIN($H510-K510,L510-K510)*INDEX('2018 commission structure'!$A$15:$J$18,MATCH(Calculations!$E172,'2018 commission structure'!$A$15:$A$18,0),MATCH(Calculations!Z$1,'2018 commission structure'!$A$15:$J$15,0)),0)</f>
        <v>0</v>
      </c>
      <c r="AA510" s="1">
        <f>IF($H510&gt;L510,($H510-L510)*INDEX('2018 commission structure'!$A$15:$J$18,MATCH(Calculations!$E172,'2018 commission structure'!$A$15:$A$18,0),MATCH(Calculations!AA$1,'2018 commission structure'!$A$15:$J$15,0)),0)</f>
        <v>0</v>
      </c>
      <c r="AB510" s="1">
        <f t="shared" si="78"/>
        <v>120074</v>
      </c>
      <c r="AC510" s="1">
        <f t="shared" si="79"/>
        <v>198036</v>
      </c>
    </row>
    <row r="511" spans="1:29" x14ac:dyDescent="0.3">
      <c r="A511" s="20">
        <v>3040116061</v>
      </c>
      <c r="B511" s="1" t="s">
        <v>751</v>
      </c>
      <c r="C511" s="1" t="s">
        <v>750</v>
      </c>
      <c r="D511" s="1" t="s">
        <v>23027</v>
      </c>
      <c r="E511" s="1" t="s">
        <v>0</v>
      </c>
      <c r="F511" s="1">
        <v>65836</v>
      </c>
      <c r="G511" s="2">
        <v>21</v>
      </c>
      <c r="H511" s="1">
        <f>SUMIF('deals_closed '!D:D,A511,'deals_closed '!C:C)</f>
        <v>762478</v>
      </c>
      <c r="I511" s="1">
        <f>VLOOKUP(E511,'2018 commission structure'!$A$21:$I$24,9,FALSE)</f>
        <v>600000</v>
      </c>
      <c r="J511" s="1">
        <f t="shared" si="70"/>
        <v>750000</v>
      </c>
      <c r="K511" s="1">
        <f t="shared" si="71"/>
        <v>900000</v>
      </c>
      <c r="L511" s="1">
        <f t="shared" si="72"/>
        <v>1200000</v>
      </c>
      <c r="M511" s="16">
        <f t="shared" si="73"/>
        <v>1.2707966666666666</v>
      </c>
      <c r="N511" s="1" t="str">
        <f t="shared" si="74"/>
        <v>125-150%</v>
      </c>
      <c r="O511" s="1">
        <f>MIN($I511, $H511)*INDEX( '2018 commission structure'!$A$21:$I$24,
MATCH($E511,'2018 commission structure'!$A$21:$A$24,0),MATCH(O$1,'2018 commission structure'!$A$21:$I$21,0))</f>
        <v>78000</v>
      </c>
      <c r="P511" s="1">
        <f>IF($H511&gt;$I511, MIN($H511-$I511, J511-$I511)*
INDEX( '2018 commission structure'!$A$21:$I$24,
MATCH($E511,'2018 commission structure'!$A$21:$A$24, 0),
MATCH(P$1,'2018 commission structure'!$A$21:$I$21, 0)), 0)</f>
        <v>25500.000000000004</v>
      </c>
      <c r="Q511" s="1">
        <f>IF($H511&gt;J511, MIN($H511-J511, K511-J511)*
INDEX( '2018 commission structure'!$A$21:$I$24,
MATCH($E511,'2018 commission structure'!$A$21:$A$24, 0),
MATCH(Q$1,'2018 commission structure'!$A$21:$I$21, 0)), 0)</f>
        <v>2620.38</v>
      </c>
      <c r="R511" s="1">
        <f>IF($H511&gt;K511, MIN($H511-K511, L511-K511)*
INDEX( '2018 commission structure'!$A$21:$I$24,
MATCH($E511,'2018 commission structure'!$A$21:$A$24, 0),
MATCH(R$1,'2018 commission structure'!$A$21:$I$21, 0)), 0)</f>
        <v>0</v>
      </c>
      <c r="S511" s="1">
        <f>IF($H511&gt;L511, ($H511-L511)*
INDEX( '2018 commission structure'!$A$21:$I$24,
MATCH($E511,'2018 commission structure'!$A$21:$A$24, 0),
MATCH(S$1,'2018 commission structure'!$A$21:$I$21, 0)), 0)</f>
        <v>0</v>
      </c>
      <c r="T511" s="1">
        <f t="shared" si="75"/>
        <v>106120.38</v>
      </c>
      <c r="U511" s="1">
        <f t="shared" si="76"/>
        <v>171956.38</v>
      </c>
      <c r="V511" s="16">
        <f t="shared" si="77"/>
        <v>4.4341361454573534</v>
      </c>
      <c r="W511" s="1">
        <f>MIN(H511,I511)*INDEX('2018 commission structure'!$A$15:$J$18,MATCH(Calculations!$E619,'2018 commission structure'!$A$15:$A$18,0),MATCH(Calculations!W$1,'2018 commission structure'!$A$15:$J$15,0))</f>
        <v>72000</v>
      </c>
      <c r="X511" s="1">
        <f>IF($H511&gt;I511,MIN($H511-I511,J511-I511))*INDEX('2018 commission structure'!$A$15:$J$18,MATCH(Calculations!$E619,'2018 commission structure'!$A$15:$A$18,0),MATCH(Calculations!X$1,'2018 commission structure'!$A$15:$J$15,0))</f>
        <v>25500.000000000004</v>
      </c>
      <c r="Y511" s="1">
        <f>IF($H511&gt;J511,MIN($H511-J511,K511-J511)*INDEX('2018 commission structure'!$A$15:$J$18,MATCH(Calculations!$E619,'2018 commission structure'!$A$15:$A$18,0),MATCH(Calculations!Y$1,'2018 commission structure'!$A$15:$J$15,0)),0)</f>
        <v>2495.6000000000004</v>
      </c>
      <c r="Z511" s="1">
        <f>IF($H511&gt;K511,MIN($H511-K511,L511-K511)*INDEX('2018 commission structure'!$A$15:$J$18,MATCH(Calculations!$E619,'2018 commission structure'!$A$15:$A$18,0),MATCH(Calculations!Z$1,'2018 commission structure'!$A$15:$J$15,0)),0)</f>
        <v>0</v>
      </c>
      <c r="AA511" s="1">
        <f>IF($H511&gt;L511,($H511-L511)*INDEX('2018 commission structure'!$A$15:$J$18,MATCH(Calculations!$E619,'2018 commission structure'!$A$15:$A$18,0),MATCH(Calculations!AA$1,'2018 commission structure'!$A$15:$J$15,0)),0)</f>
        <v>0</v>
      </c>
      <c r="AB511" s="1">
        <f t="shared" si="78"/>
        <v>99995.6</v>
      </c>
      <c r="AC511" s="1">
        <f t="shared" si="79"/>
        <v>165831.6</v>
      </c>
    </row>
    <row r="512" spans="1:29" x14ac:dyDescent="0.3">
      <c r="A512" s="20">
        <v>2376099331</v>
      </c>
      <c r="B512" s="1" t="s">
        <v>822</v>
      </c>
      <c r="C512" s="1" t="s">
        <v>821</v>
      </c>
      <c r="D512" s="1" t="s">
        <v>23022</v>
      </c>
      <c r="E512" s="1" t="s">
        <v>12</v>
      </c>
      <c r="F512" s="1">
        <v>40035</v>
      </c>
      <c r="G512" s="2">
        <v>19</v>
      </c>
      <c r="H512" s="1">
        <f>SUMIF('deals_closed '!D:D,A512,'deals_closed '!C:C)</f>
        <v>635564</v>
      </c>
      <c r="I512" s="1">
        <f>VLOOKUP(E512,'2018 commission structure'!$A$21:$I$24,9,FALSE)</f>
        <v>500000</v>
      </c>
      <c r="J512" s="1">
        <f t="shared" si="70"/>
        <v>625000</v>
      </c>
      <c r="K512" s="1">
        <f t="shared" si="71"/>
        <v>750000</v>
      </c>
      <c r="L512" s="1">
        <f t="shared" si="72"/>
        <v>1000000</v>
      </c>
      <c r="M512" s="16">
        <f t="shared" si="73"/>
        <v>1.271128</v>
      </c>
      <c r="N512" s="1" t="str">
        <f t="shared" si="74"/>
        <v>125-150%</v>
      </c>
      <c r="O512" s="1">
        <f>MIN($I512, $H512)*INDEX( '2018 commission structure'!$A$21:$I$24,
MATCH($E512,'2018 commission structure'!$A$21:$A$24,0),MATCH(O$1,'2018 commission structure'!$A$21:$I$21,0))</f>
        <v>50000</v>
      </c>
      <c r="P512" s="1">
        <f>IF($H512&gt;$I512, MIN($H512-$I512, J512-$I512)*
INDEX( '2018 commission structure'!$A$21:$I$24,
MATCH($E512,'2018 commission structure'!$A$21:$A$24, 0),
MATCH(P$1,'2018 commission structure'!$A$21:$I$21, 0)), 0)</f>
        <v>18750</v>
      </c>
      <c r="Q512" s="1">
        <f>IF($H512&gt;J512, MIN($H512-J512, K512-J512)*
INDEX( '2018 commission structure'!$A$21:$I$24,
MATCH($E512,'2018 commission structure'!$A$21:$A$24, 0),
MATCH(Q$1,'2018 commission structure'!$A$21:$I$21, 0)), 0)</f>
        <v>1901.52</v>
      </c>
      <c r="R512" s="1">
        <f>IF($H512&gt;K512, MIN($H512-K512, L512-K512)*
INDEX( '2018 commission structure'!$A$21:$I$24,
MATCH($E512,'2018 commission structure'!$A$21:$A$24, 0),
MATCH(R$1,'2018 commission structure'!$A$21:$I$21, 0)), 0)</f>
        <v>0</v>
      </c>
      <c r="S512" s="1">
        <f>IF($H512&gt;L512, ($H512-L512)*
INDEX( '2018 commission structure'!$A$21:$I$24,
MATCH($E512,'2018 commission structure'!$A$21:$A$24, 0),
MATCH(S$1,'2018 commission structure'!$A$21:$I$21, 0)), 0)</f>
        <v>0</v>
      </c>
      <c r="T512" s="1">
        <f t="shared" si="75"/>
        <v>70651.520000000004</v>
      </c>
      <c r="U512" s="1">
        <f t="shared" si="76"/>
        <v>110686.52</v>
      </c>
      <c r="V512" s="16">
        <f t="shared" si="77"/>
        <v>5.7420180885621841</v>
      </c>
      <c r="W512" s="1">
        <f>MIN(H512,I512)*INDEX('2018 commission structure'!$A$15:$J$18,MATCH(Calculations!$E583,'2018 commission structure'!$A$15:$A$18,0),MATCH(Calculations!W$1,'2018 commission structure'!$A$15:$J$15,0))</f>
        <v>75000</v>
      </c>
      <c r="X512" s="1">
        <f>IF($H512&gt;I512,MIN($H512-I512,J512-I512))*INDEX('2018 commission structure'!$A$15:$J$18,MATCH(Calculations!$E583,'2018 commission structure'!$A$15:$A$18,0),MATCH(Calculations!X$1,'2018 commission structure'!$A$15:$J$15,0))</f>
        <v>27500</v>
      </c>
      <c r="Y512" s="1">
        <f>IF($H512&gt;J512,MIN($H512-J512,K512-J512)*INDEX('2018 commission structure'!$A$15:$J$18,MATCH(Calculations!$E583,'2018 commission structure'!$A$15:$A$18,0),MATCH(Calculations!Y$1,'2018 commission structure'!$A$15:$J$15,0)),0)</f>
        <v>2641</v>
      </c>
      <c r="Z512" s="1">
        <f>IF($H512&gt;K512,MIN($H512-K512,L512-K512)*INDEX('2018 commission structure'!$A$15:$J$18,MATCH(Calculations!$E583,'2018 commission structure'!$A$15:$A$18,0),MATCH(Calculations!Z$1,'2018 commission structure'!$A$15:$J$15,0)),0)</f>
        <v>0</v>
      </c>
      <c r="AA512" s="1">
        <f>IF($H512&gt;L512,($H512-L512)*INDEX('2018 commission structure'!$A$15:$J$18,MATCH(Calculations!$E583,'2018 commission structure'!$A$15:$A$18,0),MATCH(Calculations!AA$1,'2018 commission structure'!$A$15:$J$15,0)),0)</f>
        <v>0</v>
      </c>
      <c r="AB512" s="1">
        <f t="shared" si="78"/>
        <v>105141</v>
      </c>
      <c r="AC512" s="1">
        <f t="shared" si="79"/>
        <v>145176</v>
      </c>
    </row>
    <row r="513" spans="1:29" x14ac:dyDescent="0.3">
      <c r="A513" s="20">
        <v>502909099</v>
      </c>
      <c r="B513" s="1" t="s">
        <v>698</v>
      </c>
      <c r="C513" s="1" t="s">
        <v>697</v>
      </c>
      <c r="D513" s="1" t="s">
        <v>22922</v>
      </c>
      <c r="E513" s="1" t="s">
        <v>12</v>
      </c>
      <c r="F513" s="1">
        <v>43527</v>
      </c>
      <c r="G513" s="2">
        <v>18</v>
      </c>
      <c r="H513" s="1">
        <f>SUMIF('deals_closed '!D:D,A513,'deals_closed '!C:C)</f>
        <v>635587</v>
      </c>
      <c r="I513" s="1">
        <f>VLOOKUP(E513,'2018 commission structure'!$A$21:$I$24,9,FALSE)</f>
        <v>500000</v>
      </c>
      <c r="J513" s="1">
        <f t="shared" si="70"/>
        <v>625000</v>
      </c>
      <c r="K513" s="1">
        <f t="shared" si="71"/>
        <v>750000</v>
      </c>
      <c r="L513" s="1">
        <f t="shared" si="72"/>
        <v>1000000</v>
      </c>
      <c r="M513" s="16">
        <f t="shared" si="73"/>
        <v>1.271174</v>
      </c>
      <c r="N513" s="1" t="str">
        <f t="shared" si="74"/>
        <v>125-150%</v>
      </c>
      <c r="O513" s="1">
        <f>MIN($I513, $H513)*INDEX( '2018 commission structure'!$A$21:$I$24,
MATCH($E513,'2018 commission structure'!$A$21:$A$24,0),MATCH(O$1,'2018 commission structure'!$A$21:$I$21,0))</f>
        <v>50000</v>
      </c>
      <c r="P513" s="1">
        <f>IF($H513&gt;$I513, MIN($H513-$I513, J513-$I513)*
INDEX( '2018 commission structure'!$A$21:$I$24,
MATCH($E513,'2018 commission structure'!$A$21:$A$24, 0),
MATCH(P$1,'2018 commission structure'!$A$21:$I$21, 0)), 0)</f>
        <v>18750</v>
      </c>
      <c r="Q513" s="1">
        <f>IF($H513&gt;J513, MIN($H513-J513, K513-J513)*
INDEX( '2018 commission structure'!$A$21:$I$24,
MATCH($E513,'2018 commission structure'!$A$21:$A$24, 0),
MATCH(Q$1,'2018 commission structure'!$A$21:$I$21, 0)), 0)</f>
        <v>1905.6599999999999</v>
      </c>
      <c r="R513" s="1">
        <f>IF($H513&gt;K513, MIN($H513-K513, L513-K513)*
INDEX( '2018 commission structure'!$A$21:$I$24,
MATCH($E513,'2018 commission structure'!$A$21:$A$24, 0),
MATCH(R$1,'2018 commission structure'!$A$21:$I$21, 0)), 0)</f>
        <v>0</v>
      </c>
      <c r="S513" s="1">
        <f>IF($H513&gt;L513, ($H513-L513)*
INDEX( '2018 commission structure'!$A$21:$I$24,
MATCH($E513,'2018 commission structure'!$A$21:$A$24, 0),
MATCH(S$1,'2018 commission structure'!$A$21:$I$21, 0)), 0)</f>
        <v>0</v>
      </c>
      <c r="T513" s="1">
        <f t="shared" si="75"/>
        <v>70655.66</v>
      </c>
      <c r="U513" s="1">
        <f t="shared" si="76"/>
        <v>114182.66</v>
      </c>
      <c r="V513" s="16">
        <f t="shared" si="77"/>
        <v>5.566405617105084</v>
      </c>
      <c r="W513" s="1">
        <f>MIN(H513,I513)*INDEX('2018 commission structure'!$A$15:$J$18,MATCH(Calculations!$E647,'2018 commission structure'!$A$15:$A$18,0),MATCH(Calculations!W$1,'2018 commission structure'!$A$15:$J$15,0))</f>
        <v>75000</v>
      </c>
      <c r="X513" s="1">
        <f>IF($H513&gt;I513,MIN($H513-I513,J513-I513))*INDEX('2018 commission structure'!$A$15:$J$18,MATCH(Calculations!$E647,'2018 commission structure'!$A$15:$A$18,0),MATCH(Calculations!X$1,'2018 commission structure'!$A$15:$J$15,0))</f>
        <v>27500</v>
      </c>
      <c r="Y513" s="1">
        <f>IF($H513&gt;J513,MIN($H513-J513,K513-J513)*INDEX('2018 commission structure'!$A$15:$J$18,MATCH(Calculations!$E647,'2018 commission structure'!$A$15:$A$18,0),MATCH(Calculations!Y$1,'2018 commission structure'!$A$15:$J$15,0)),0)</f>
        <v>2646.75</v>
      </c>
      <c r="Z513" s="1">
        <f>IF($H513&gt;K513,MIN($H513-K513,L513-K513)*INDEX('2018 commission structure'!$A$15:$J$18,MATCH(Calculations!$E647,'2018 commission structure'!$A$15:$A$18,0),MATCH(Calculations!Z$1,'2018 commission structure'!$A$15:$J$15,0)),0)</f>
        <v>0</v>
      </c>
      <c r="AA513" s="1">
        <f>IF($H513&gt;L513,($H513-L513)*INDEX('2018 commission structure'!$A$15:$J$18,MATCH(Calculations!$E647,'2018 commission structure'!$A$15:$A$18,0),MATCH(Calculations!AA$1,'2018 commission structure'!$A$15:$J$15,0)),0)</f>
        <v>0</v>
      </c>
      <c r="AB513" s="1">
        <f t="shared" si="78"/>
        <v>105146.75</v>
      </c>
      <c r="AC513" s="1">
        <f t="shared" si="79"/>
        <v>148673.75</v>
      </c>
    </row>
    <row r="514" spans="1:29" x14ac:dyDescent="0.3">
      <c r="A514" s="20">
        <v>1918356416</v>
      </c>
      <c r="B514" s="1" t="s">
        <v>1020</v>
      </c>
      <c r="C514" s="1" t="s">
        <v>1019</v>
      </c>
      <c r="D514" s="1" t="s">
        <v>23149</v>
      </c>
      <c r="E514" s="1" t="s">
        <v>3</v>
      </c>
      <c r="F514" s="1">
        <v>114671</v>
      </c>
      <c r="G514" s="2">
        <v>26</v>
      </c>
      <c r="H514" s="1">
        <f>SUMIF('deals_closed '!D:D,A514,'deals_closed '!C:C)</f>
        <v>954130</v>
      </c>
      <c r="I514" s="1">
        <f>VLOOKUP(E514,'2018 commission structure'!$A$21:$I$24,9,FALSE)</f>
        <v>750000</v>
      </c>
      <c r="J514" s="1">
        <f t="shared" ref="J514:J577" si="80">I514*1.25</f>
        <v>937500</v>
      </c>
      <c r="K514" s="1">
        <f t="shared" ref="K514:K577" si="81">$I514*1.5</f>
        <v>1125000</v>
      </c>
      <c r="L514" s="1">
        <f t="shared" ref="L514:L577" si="82">$I514*2</f>
        <v>1500000</v>
      </c>
      <c r="M514" s="16">
        <f t="shared" ref="M514:M577" si="83">$H514/$I514</f>
        <v>1.2721733333333334</v>
      </c>
      <c r="N514" s="1" t="str">
        <f t="shared" ref="N514:N577" si="84">IF(M514&lt;=1,"0-100%",
IF(M514&lt;=1.25,"100-125%",
IF(M514&lt;=1.5,"125-150%",
IF(M514&lt;=2,"150-200%","&gt;200%"))))</f>
        <v>125-150%</v>
      </c>
      <c r="O514" s="1">
        <f>MIN($I514, $H514)*INDEX( '2018 commission structure'!$A$21:$I$24,
MATCH($E514,'2018 commission structure'!$A$21:$A$24,0),MATCH(O$1,'2018 commission structure'!$A$21:$I$21,0))</f>
        <v>112500</v>
      </c>
      <c r="P514" s="1">
        <f>IF($H514&gt;$I514, MIN($H514-$I514, J514-$I514)*
INDEX( '2018 commission structure'!$A$21:$I$24,
MATCH($E514,'2018 commission structure'!$A$21:$A$24, 0),
MATCH(P$1,'2018 commission structure'!$A$21:$I$21, 0)), 0)</f>
        <v>35625</v>
      </c>
      <c r="Q514" s="1">
        <f>IF($H514&gt;J514, MIN($H514-J514, K514-J514)*
INDEX( '2018 commission structure'!$A$21:$I$24,
MATCH($E514,'2018 commission structure'!$A$21:$A$24, 0),
MATCH(Q$1,'2018 commission structure'!$A$21:$I$21, 0)), 0)</f>
        <v>3824.9</v>
      </c>
      <c r="R514" s="1">
        <f>IF($H514&gt;K514, MIN($H514-K514, L514-K514)*
INDEX( '2018 commission structure'!$A$21:$I$24,
MATCH($E514,'2018 commission structure'!$A$21:$A$24, 0),
MATCH(R$1,'2018 commission structure'!$A$21:$I$21, 0)), 0)</f>
        <v>0</v>
      </c>
      <c r="S514" s="1">
        <f>IF($H514&gt;L514, ($H514-L514)*
INDEX( '2018 commission structure'!$A$21:$I$24,
MATCH($E514,'2018 commission structure'!$A$21:$A$24, 0),
MATCH(S$1,'2018 commission structure'!$A$21:$I$21, 0)), 0)</f>
        <v>0</v>
      </c>
      <c r="T514" s="1">
        <f t="shared" ref="T514:T577" si="85">SUM(O514:S514)</f>
        <v>151949.9</v>
      </c>
      <c r="U514" s="1">
        <f t="shared" ref="U514:U577" si="86">SUM(F514+T514)</f>
        <v>266620.90000000002</v>
      </c>
      <c r="V514" s="16">
        <f t="shared" ref="V514:V577" si="87">H514/U514</f>
        <v>3.578601677512903</v>
      </c>
      <c r="W514" s="1">
        <f>MIN(H514,I514)*INDEX('2018 commission structure'!$A$15:$J$18,MATCH(Calculations!$E481,'2018 commission structure'!$A$15:$A$18,0),MATCH(Calculations!W$1,'2018 commission structure'!$A$15:$J$15,0))</f>
        <v>90000</v>
      </c>
      <c r="X514" s="1">
        <f>IF($H514&gt;I514,MIN($H514-I514,J514-I514))*INDEX('2018 commission structure'!$A$15:$J$18,MATCH(Calculations!$E481,'2018 commission structure'!$A$15:$A$18,0),MATCH(Calculations!X$1,'2018 commission structure'!$A$15:$J$15,0))</f>
        <v>31875.000000000004</v>
      </c>
      <c r="Y514" s="1">
        <f>IF($H514&gt;J514,MIN($H514-J514,K514-J514)*INDEX('2018 commission structure'!$A$15:$J$18,MATCH(Calculations!$E481,'2018 commission structure'!$A$15:$A$18,0),MATCH(Calculations!Y$1,'2018 commission structure'!$A$15:$J$15,0)),0)</f>
        <v>3326</v>
      </c>
      <c r="Z514" s="1">
        <f>IF($H514&gt;K514,MIN($H514-K514,L514-K514)*INDEX('2018 commission structure'!$A$15:$J$18,MATCH(Calculations!$E481,'2018 commission structure'!$A$15:$A$18,0),MATCH(Calculations!Z$1,'2018 commission structure'!$A$15:$J$15,0)),0)</f>
        <v>0</v>
      </c>
      <c r="AA514" s="1">
        <f>IF($H514&gt;L514,($H514-L514)*INDEX('2018 commission structure'!$A$15:$J$18,MATCH(Calculations!$E481,'2018 commission structure'!$A$15:$A$18,0),MATCH(Calculations!AA$1,'2018 commission structure'!$A$15:$J$15,0)),0)</f>
        <v>0</v>
      </c>
      <c r="AB514" s="1">
        <f t="shared" ref="AB514:AB577" si="88">SUM(W514:AA514)</f>
        <v>125201</v>
      </c>
      <c r="AC514" s="1">
        <f t="shared" ref="AC514:AC577" si="89">AB514+F514</f>
        <v>239872</v>
      </c>
    </row>
    <row r="515" spans="1:29" x14ac:dyDescent="0.3">
      <c r="A515" s="20">
        <v>1958063002</v>
      </c>
      <c r="B515" s="1" t="s">
        <v>1166</v>
      </c>
      <c r="C515" s="1" t="s">
        <v>1165</v>
      </c>
      <c r="D515" s="1" t="s">
        <v>23146</v>
      </c>
      <c r="E515" s="1" t="s">
        <v>3</v>
      </c>
      <c r="F515" s="1">
        <v>105993</v>
      </c>
      <c r="G515" s="2">
        <v>24</v>
      </c>
      <c r="H515" s="1">
        <f>SUMIF('deals_closed '!D:D,A515,'deals_closed '!C:C)</f>
        <v>955328</v>
      </c>
      <c r="I515" s="1">
        <f>VLOOKUP(E515,'2018 commission structure'!$A$21:$I$24,9,FALSE)</f>
        <v>750000</v>
      </c>
      <c r="J515" s="1">
        <f t="shared" si="80"/>
        <v>937500</v>
      </c>
      <c r="K515" s="1">
        <f t="shared" si="81"/>
        <v>1125000</v>
      </c>
      <c r="L515" s="1">
        <f t="shared" si="82"/>
        <v>1500000</v>
      </c>
      <c r="M515" s="16">
        <f t="shared" si="83"/>
        <v>1.2737706666666666</v>
      </c>
      <c r="N515" s="1" t="str">
        <f t="shared" si="84"/>
        <v>125-150%</v>
      </c>
      <c r="O515" s="1">
        <f>MIN($I515, $H515)*INDEX( '2018 commission structure'!$A$21:$I$24,
MATCH($E515,'2018 commission structure'!$A$21:$A$24,0),MATCH(O$1,'2018 commission structure'!$A$21:$I$21,0))</f>
        <v>112500</v>
      </c>
      <c r="P515" s="1">
        <f>IF($H515&gt;$I515, MIN($H515-$I515, J515-$I515)*
INDEX( '2018 commission structure'!$A$21:$I$24,
MATCH($E515,'2018 commission structure'!$A$21:$A$24, 0),
MATCH(P$1,'2018 commission structure'!$A$21:$I$21, 0)), 0)</f>
        <v>35625</v>
      </c>
      <c r="Q515" s="1">
        <f>IF($H515&gt;J515, MIN($H515-J515, K515-J515)*
INDEX( '2018 commission structure'!$A$21:$I$24,
MATCH($E515,'2018 commission structure'!$A$21:$A$24, 0),
MATCH(Q$1,'2018 commission structure'!$A$21:$I$21, 0)), 0)</f>
        <v>4100.4400000000005</v>
      </c>
      <c r="R515" s="1">
        <f>IF($H515&gt;K515, MIN($H515-K515, L515-K515)*
INDEX( '2018 commission structure'!$A$21:$I$24,
MATCH($E515,'2018 commission structure'!$A$21:$A$24, 0),
MATCH(R$1,'2018 commission structure'!$A$21:$I$21, 0)), 0)</f>
        <v>0</v>
      </c>
      <c r="S515" s="1">
        <f>IF($H515&gt;L515, ($H515-L515)*
INDEX( '2018 commission structure'!$A$21:$I$24,
MATCH($E515,'2018 commission structure'!$A$21:$A$24, 0),
MATCH(S$1,'2018 commission structure'!$A$21:$I$21, 0)), 0)</f>
        <v>0</v>
      </c>
      <c r="T515" s="1">
        <f t="shared" si="85"/>
        <v>152225.44</v>
      </c>
      <c r="U515" s="1">
        <f t="shared" si="86"/>
        <v>258218.44</v>
      </c>
      <c r="V515" s="16">
        <f t="shared" si="87"/>
        <v>3.6996893018174846</v>
      </c>
      <c r="W515" s="1">
        <f>MIN(H515,I515)*INDEX('2018 commission structure'!$A$15:$J$18,MATCH(Calculations!$E403,'2018 commission structure'!$A$15:$A$18,0),MATCH(Calculations!W$1,'2018 commission structure'!$A$15:$J$15,0))</f>
        <v>112500</v>
      </c>
      <c r="X515" s="1">
        <f>IF($H515&gt;I515,MIN($H515-I515,J515-I515))*INDEX('2018 commission structure'!$A$15:$J$18,MATCH(Calculations!$E403,'2018 commission structure'!$A$15:$A$18,0),MATCH(Calculations!X$1,'2018 commission structure'!$A$15:$J$15,0))</f>
        <v>41250</v>
      </c>
      <c r="Y515" s="1">
        <f>IF($H515&gt;J515,MIN($H515-J515,K515-J515)*INDEX('2018 commission structure'!$A$15:$J$18,MATCH(Calculations!$E403,'2018 commission structure'!$A$15:$A$18,0),MATCH(Calculations!Y$1,'2018 commission structure'!$A$15:$J$15,0)),0)</f>
        <v>4457</v>
      </c>
      <c r="Z515" s="1">
        <f>IF($H515&gt;K515,MIN($H515-K515,L515-K515)*INDEX('2018 commission structure'!$A$15:$J$18,MATCH(Calculations!$E403,'2018 commission structure'!$A$15:$A$18,0),MATCH(Calculations!Z$1,'2018 commission structure'!$A$15:$J$15,0)),0)</f>
        <v>0</v>
      </c>
      <c r="AA515" s="1">
        <f>IF($H515&gt;L515,($H515-L515)*INDEX('2018 commission structure'!$A$15:$J$18,MATCH(Calculations!$E403,'2018 commission structure'!$A$15:$A$18,0),MATCH(Calculations!AA$1,'2018 commission structure'!$A$15:$J$15,0)),0)</f>
        <v>0</v>
      </c>
      <c r="AB515" s="1">
        <f t="shared" si="88"/>
        <v>158207</v>
      </c>
      <c r="AC515" s="1">
        <f t="shared" si="89"/>
        <v>264200</v>
      </c>
    </row>
    <row r="516" spans="1:29" x14ac:dyDescent="0.3">
      <c r="A516" s="20">
        <v>4328154427</v>
      </c>
      <c r="B516" s="1" t="s">
        <v>883</v>
      </c>
      <c r="C516" s="1" t="s">
        <v>882</v>
      </c>
      <c r="D516" s="1" t="s">
        <v>23213</v>
      </c>
      <c r="E516" s="1" t="s">
        <v>12</v>
      </c>
      <c r="F516" s="1">
        <v>34691</v>
      </c>
      <c r="G516" s="2">
        <v>20</v>
      </c>
      <c r="H516" s="1">
        <f>SUMIF('deals_closed '!D:D,A516,'deals_closed '!C:C)</f>
        <v>637072</v>
      </c>
      <c r="I516" s="1">
        <f>VLOOKUP(E516,'2018 commission structure'!$A$21:$I$24,9,FALSE)</f>
        <v>500000</v>
      </c>
      <c r="J516" s="1">
        <f t="shared" si="80"/>
        <v>625000</v>
      </c>
      <c r="K516" s="1">
        <f t="shared" si="81"/>
        <v>750000</v>
      </c>
      <c r="L516" s="1">
        <f t="shared" si="82"/>
        <v>1000000</v>
      </c>
      <c r="M516" s="16">
        <f t="shared" si="83"/>
        <v>1.2741439999999999</v>
      </c>
      <c r="N516" s="1" t="str">
        <f t="shared" si="84"/>
        <v>125-150%</v>
      </c>
      <c r="O516" s="1">
        <f>MIN($I516, $H516)*INDEX( '2018 commission structure'!$A$21:$I$24,
MATCH($E516,'2018 commission structure'!$A$21:$A$24,0),MATCH(O$1,'2018 commission structure'!$A$21:$I$21,0))</f>
        <v>50000</v>
      </c>
      <c r="P516" s="1">
        <f>IF($H516&gt;$I516, MIN($H516-$I516, J516-$I516)*
INDEX( '2018 commission structure'!$A$21:$I$24,
MATCH($E516,'2018 commission structure'!$A$21:$A$24, 0),
MATCH(P$1,'2018 commission structure'!$A$21:$I$21, 0)), 0)</f>
        <v>18750</v>
      </c>
      <c r="Q516" s="1">
        <f>IF($H516&gt;J516, MIN($H516-J516, K516-J516)*
INDEX( '2018 commission structure'!$A$21:$I$24,
MATCH($E516,'2018 commission structure'!$A$21:$A$24, 0),
MATCH(Q$1,'2018 commission structure'!$A$21:$I$21, 0)), 0)</f>
        <v>2172.96</v>
      </c>
      <c r="R516" s="1">
        <f>IF($H516&gt;K516, MIN($H516-K516, L516-K516)*
INDEX( '2018 commission structure'!$A$21:$I$24,
MATCH($E516,'2018 commission structure'!$A$21:$A$24, 0),
MATCH(R$1,'2018 commission structure'!$A$21:$I$21, 0)), 0)</f>
        <v>0</v>
      </c>
      <c r="S516" s="1">
        <f>IF($H516&gt;L516, ($H516-L516)*
INDEX( '2018 commission structure'!$A$21:$I$24,
MATCH($E516,'2018 commission structure'!$A$21:$A$24, 0),
MATCH(S$1,'2018 commission structure'!$A$21:$I$21, 0)), 0)</f>
        <v>0</v>
      </c>
      <c r="T516" s="1">
        <f t="shared" si="85"/>
        <v>70922.960000000006</v>
      </c>
      <c r="U516" s="1">
        <f t="shared" si="86"/>
        <v>105613.96</v>
      </c>
      <c r="V516" s="16">
        <f t="shared" si="87"/>
        <v>6.0320813650013685</v>
      </c>
      <c r="W516" s="1">
        <f>MIN(H516,I516)*INDEX('2018 commission structure'!$A$15:$J$18,MATCH(Calculations!$E551,'2018 commission structure'!$A$15:$A$18,0),MATCH(Calculations!W$1,'2018 commission structure'!$A$15:$J$15,0))</f>
        <v>75000</v>
      </c>
      <c r="X516" s="1">
        <f>IF($H516&gt;I516,MIN($H516-I516,J516-I516))*INDEX('2018 commission structure'!$A$15:$J$18,MATCH(Calculations!$E551,'2018 commission structure'!$A$15:$A$18,0),MATCH(Calculations!X$1,'2018 commission structure'!$A$15:$J$15,0))</f>
        <v>22500</v>
      </c>
      <c r="Y516" s="1">
        <f>IF($H516&gt;J516,MIN($H516-J516,K516-J516)*INDEX('2018 commission structure'!$A$15:$J$18,MATCH(Calculations!$E551,'2018 commission structure'!$A$15:$A$18,0),MATCH(Calculations!Y$1,'2018 commission structure'!$A$15:$J$15,0)),0)</f>
        <v>3018</v>
      </c>
      <c r="Z516" s="1">
        <f>IF($H516&gt;K516,MIN($H516-K516,L516-K516)*INDEX('2018 commission structure'!$A$15:$J$18,MATCH(Calculations!$E551,'2018 commission structure'!$A$15:$A$18,0),MATCH(Calculations!Z$1,'2018 commission structure'!$A$15:$J$15,0)),0)</f>
        <v>0</v>
      </c>
      <c r="AA516" s="1">
        <f>IF($H516&gt;L516,($H516-L516)*INDEX('2018 commission structure'!$A$15:$J$18,MATCH(Calculations!$E551,'2018 commission structure'!$A$15:$A$18,0),MATCH(Calculations!AA$1,'2018 commission structure'!$A$15:$J$15,0)),0)</f>
        <v>0</v>
      </c>
      <c r="AB516" s="1">
        <f t="shared" si="88"/>
        <v>100518</v>
      </c>
      <c r="AC516" s="1">
        <f t="shared" si="89"/>
        <v>135209</v>
      </c>
    </row>
    <row r="517" spans="1:29" x14ac:dyDescent="0.3">
      <c r="A517" s="20">
        <v>6973806759</v>
      </c>
      <c r="B517" s="1" t="s">
        <v>1832</v>
      </c>
      <c r="C517" s="1" t="s">
        <v>1831</v>
      </c>
      <c r="D517" s="1" t="s">
        <v>22882</v>
      </c>
      <c r="E517" s="1" t="s">
        <v>12</v>
      </c>
      <c r="F517" s="1">
        <v>45164</v>
      </c>
      <c r="G517" s="2">
        <v>19</v>
      </c>
      <c r="H517" s="1">
        <f>SUMIF('deals_closed '!D:D,A517,'deals_closed '!C:C)</f>
        <v>637085</v>
      </c>
      <c r="I517" s="1">
        <f>VLOOKUP(E517,'2018 commission structure'!$A$21:$I$24,9,FALSE)</f>
        <v>500000</v>
      </c>
      <c r="J517" s="1">
        <f t="shared" si="80"/>
        <v>625000</v>
      </c>
      <c r="K517" s="1">
        <f t="shared" si="81"/>
        <v>750000</v>
      </c>
      <c r="L517" s="1">
        <f t="shared" si="82"/>
        <v>1000000</v>
      </c>
      <c r="M517" s="16">
        <f t="shared" si="83"/>
        <v>1.27417</v>
      </c>
      <c r="N517" s="1" t="str">
        <f t="shared" si="84"/>
        <v>125-150%</v>
      </c>
      <c r="O517" s="1">
        <f>MIN($I517, $H517)*INDEX( '2018 commission structure'!$A$21:$I$24,
MATCH($E517,'2018 commission structure'!$A$21:$A$24,0),MATCH(O$1,'2018 commission structure'!$A$21:$I$21,0))</f>
        <v>50000</v>
      </c>
      <c r="P517" s="1">
        <f>IF($H517&gt;$I517, MIN($H517-$I517, J517-$I517)*
INDEX( '2018 commission structure'!$A$21:$I$24,
MATCH($E517,'2018 commission structure'!$A$21:$A$24, 0),
MATCH(P$1,'2018 commission structure'!$A$21:$I$21, 0)), 0)</f>
        <v>18750</v>
      </c>
      <c r="Q517" s="1">
        <f>IF($H517&gt;J517, MIN($H517-J517, K517-J517)*
INDEX( '2018 commission structure'!$A$21:$I$24,
MATCH($E517,'2018 commission structure'!$A$21:$A$24, 0),
MATCH(Q$1,'2018 commission structure'!$A$21:$I$21, 0)), 0)</f>
        <v>2175.2999999999997</v>
      </c>
      <c r="R517" s="1">
        <f>IF($H517&gt;K517, MIN($H517-K517, L517-K517)*
INDEX( '2018 commission structure'!$A$21:$I$24,
MATCH($E517,'2018 commission structure'!$A$21:$A$24, 0),
MATCH(R$1,'2018 commission structure'!$A$21:$I$21, 0)), 0)</f>
        <v>0</v>
      </c>
      <c r="S517" s="1">
        <f>IF($H517&gt;L517, ($H517-L517)*
INDEX( '2018 commission structure'!$A$21:$I$24,
MATCH($E517,'2018 commission structure'!$A$21:$A$24, 0),
MATCH(S$1,'2018 commission structure'!$A$21:$I$21, 0)), 0)</f>
        <v>0</v>
      </c>
      <c r="T517" s="1">
        <f t="shared" si="85"/>
        <v>70925.3</v>
      </c>
      <c r="U517" s="1">
        <f t="shared" si="86"/>
        <v>116089.3</v>
      </c>
      <c r="V517" s="16">
        <f t="shared" si="87"/>
        <v>5.4878873418997269</v>
      </c>
      <c r="W517" s="1">
        <f>MIN(H517,I517)*INDEX('2018 commission structure'!$A$15:$J$18,MATCH(Calculations!$E49,'2018 commission structure'!$A$15:$A$18,0),MATCH(Calculations!W$1,'2018 commission structure'!$A$15:$J$15,0))</f>
        <v>75000</v>
      </c>
      <c r="X517" s="1">
        <f>IF($H517&gt;I517,MIN($H517-I517,J517-I517))*INDEX('2018 commission structure'!$A$15:$J$18,MATCH(Calculations!$E49,'2018 commission structure'!$A$15:$A$18,0),MATCH(Calculations!X$1,'2018 commission structure'!$A$15:$J$15,0))</f>
        <v>27500</v>
      </c>
      <c r="Y517" s="1">
        <f>IF($H517&gt;J517,MIN($H517-J517,K517-J517)*INDEX('2018 commission structure'!$A$15:$J$18,MATCH(Calculations!$E49,'2018 commission structure'!$A$15:$A$18,0),MATCH(Calculations!Y$1,'2018 commission structure'!$A$15:$J$15,0)),0)</f>
        <v>3021.25</v>
      </c>
      <c r="Z517" s="1">
        <f>IF($H517&gt;K517,MIN($H517-K517,L517-K517)*INDEX('2018 commission structure'!$A$15:$J$18,MATCH(Calculations!$E49,'2018 commission structure'!$A$15:$A$18,0),MATCH(Calculations!Z$1,'2018 commission structure'!$A$15:$J$15,0)),0)</f>
        <v>0</v>
      </c>
      <c r="AA517" s="1">
        <f>IF($H517&gt;L517,($H517-L517)*INDEX('2018 commission structure'!$A$15:$J$18,MATCH(Calculations!$E49,'2018 commission structure'!$A$15:$A$18,0),MATCH(Calculations!AA$1,'2018 commission structure'!$A$15:$J$15,0)),0)</f>
        <v>0</v>
      </c>
      <c r="AB517" s="1">
        <f t="shared" si="88"/>
        <v>105521.25</v>
      </c>
      <c r="AC517" s="1">
        <f t="shared" si="89"/>
        <v>150685.25</v>
      </c>
    </row>
    <row r="518" spans="1:29" x14ac:dyDescent="0.3">
      <c r="A518" s="20">
        <v>9854387496</v>
      </c>
      <c r="B518" s="1" t="s">
        <v>691</v>
      </c>
      <c r="C518" s="1" t="s">
        <v>690</v>
      </c>
      <c r="D518" s="1" t="s">
        <v>22339</v>
      </c>
      <c r="E518" s="1" t="s">
        <v>3</v>
      </c>
      <c r="F518" s="1">
        <v>120820</v>
      </c>
      <c r="G518" s="2">
        <v>26</v>
      </c>
      <c r="H518" s="1">
        <f>SUMIF('deals_closed '!D:D,A518,'deals_closed '!C:C)</f>
        <v>956782</v>
      </c>
      <c r="I518" s="1">
        <f>VLOOKUP(E518,'2018 commission structure'!$A$21:$I$24,9,FALSE)</f>
        <v>750000</v>
      </c>
      <c r="J518" s="1">
        <f t="shared" si="80"/>
        <v>937500</v>
      </c>
      <c r="K518" s="1">
        <f t="shared" si="81"/>
        <v>1125000</v>
      </c>
      <c r="L518" s="1">
        <f t="shared" si="82"/>
        <v>1500000</v>
      </c>
      <c r="M518" s="16">
        <f t="shared" si="83"/>
        <v>1.2757093333333334</v>
      </c>
      <c r="N518" s="1" t="str">
        <f t="shared" si="84"/>
        <v>125-150%</v>
      </c>
      <c r="O518" s="1">
        <f>MIN($I518, $H518)*INDEX( '2018 commission structure'!$A$21:$I$24,
MATCH($E518,'2018 commission structure'!$A$21:$A$24,0),MATCH(O$1,'2018 commission structure'!$A$21:$I$21,0))</f>
        <v>112500</v>
      </c>
      <c r="P518" s="1">
        <f>IF($H518&gt;$I518, MIN($H518-$I518, J518-$I518)*
INDEX( '2018 commission structure'!$A$21:$I$24,
MATCH($E518,'2018 commission structure'!$A$21:$A$24, 0),
MATCH(P$1,'2018 commission structure'!$A$21:$I$21, 0)), 0)</f>
        <v>35625</v>
      </c>
      <c r="Q518" s="1">
        <f>IF($H518&gt;J518, MIN($H518-J518, K518-J518)*
INDEX( '2018 commission structure'!$A$21:$I$24,
MATCH($E518,'2018 commission structure'!$A$21:$A$24, 0),
MATCH(Q$1,'2018 commission structure'!$A$21:$I$21, 0)), 0)</f>
        <v>4434.8600000000006</v>
      </c>
      <c r="R518" s="1">
        <f>IF($H518&gt;K518, MIN($H518-K518, L518-K518)*
INDEX( '2018 commission structure'!$A$21:$I$24,
MATCH($E518,'2018 commission structure'!$A$21:$A$24, 0),
MATCH(R$1,'2018 commission structure'!$A$21:$I$21, 0)), 0)</f>
        <v>0</v>
      </c>
      <c r="S518" s="1">
        <f>IF($H518&gt;L518, ($H518-L518)*
INDEX( '2018 commission structure'!$A$21:$I$24,
MATCH($E518,'2018 commission structure'!$A$21:$A$24, 0),
MATCH(S$1,'2018 commission structure'!$A$21:$I$21, 0)), 0)</f>
        <v>0</v>
      </c>
      <c r="T518" s="1">
        <f t="shared" si="85"/>
        <v>152559.85999999999</v>
      </c>
      <c r="U518" s="1">
        <f t="shared" si="86"/>
        <v>273379.86</v>
      </c>
      <c r="V518" s="16">
        <f t="shared" si="87"/>
        <v>3.4998262125088515</v>
      </c>
      <c r="W518" s="1">
        <f>MIN(H518,I518)*INDEX('2018 commission structure'!$A$15:$J$18,MATCH(Calculations!$E651,'2018 commission structure'!$A$15:$A$18,0),MATCH(Calculations!W$1,'2018 commission structure'!$A$15:$J$15,0))</f>
        <v>112500</v>
      </c>
      <c r="X518" s="1">
        <f>IF($H518&gt;I518,MIN($H518-I518,J518-I518))*INDEX('2018 commission structure'!$A$15:$J$18,MATCH(Calculations!$E651,'2018 commission structure'!$A$15:$A$18,0),MATCH(Calculations!X$1,'2018 commission structure'!$A$15:$J$15,0))</f>
        <v>33750</v>
      </c>
      <c r="Y518" s="1">
        <f>IF($H518&gt;J518,MIN($H518-J518,K518-J518)*INDEX('2018 commission structure'!$A$15:$J$18,MATCH(Calculations!$E651,'2018 commission structure'!$A$15:$A$18,0),MATCH(Calculations!Y$1,'2018 commission structure'!$A$15:$J$15,0)),0)</f>
        <v>4820.5</v>
      </c>
      <c r="Z518" s="1">
        <f>IF($H518&gt;K518,MIN($H518-K518,L518-K518)*INDEX('2018 commission structure'!$A$15:$J$18,MATCH(Calculations!$E651,'2018 commission structure'!$A$15:$A$18,0),MATCH(Calculations!Z$1,'2018 commission structure'!$A$15:$J$15,0)),0)</f>
        <v>0</v>
      </c>
      <c r="AA518" s="1">
        <f>IF($H518&gt;L518,($H518-L518)*INDEX('2018 commission structure'!$A$15:$J$18,MATCH(Calculations!$E651,'2018 commission structure'!$A$15:$A$18,0),MATCH(Calculations!AA$1,'2018 commission structure'!$A$15:$J$15,0)),0)</f>
        <v>0</v>
      </c>
      <c r="AB518" s="1">
        <f t="shared" si="88"/>
        <v>151070.5</v>
      </c>
      <c r="AC518" s="1">
        <f t="shared" si="89"/>
        <v>271890.5</v>
      </c>
    </row>
    <row r="519" spans="1:29" x14ac:dyDescent="0.3">
      <c r="A519" s="20">
        <v>793441269</v>
      </c>
      <c r="B519" s="1" t="s">
        <v>1176</v>
      </c>
      <c r="C519" s="1" t="s">
        <v>1175</v>
      </c>
      <c r="D519" s="1" t="s">
        <v>23259</v>
      </c>
      <c r="E519" s="1" t="s">
        <v>0</v>
      </c>
      <c r="F519" s="1">
        <v>60498</v>
      </c>
      <c r="G519" s="2">
        <v>15</v>
      </c>
      <c r="H519" s="1">
        <f>SUMIF('deals_closed '!D:D,A519,'deals_closed '!C:C)</f>
        <v>499847</v>
      </c>
      <c r="I519" s="1">
        <f>VLOOKUP(E519,'2018 commission structure'!$A$21:$I$24,9,FALSE)</f>
        <v>600000</v>
      </c>
      <c r="J519" s="1">
        <f t="shared" si="80"/>
        <v>750000</v>
      </c>
      <c r="K519" s="1">
        <f t="shared" si="81"/>
        <v>900000</v>
      </c>
      <c r="L519" s="1">
        <f t="shared" si="82"/>
        <v>1200000</v>
      </c>
      <c r="M519" s="16">
        <f t="shared" si="83"/>
        <v>0.83307833333333337</v>
      </c>
      <c r="N519" s="1" t="str">
        <f t="shared" si="84"/>
        <v>0-100%</v>
      </c>
      <c r="O519" s="1">
        <f>MIN($I519, $H519)*INDEX( '2018 commission structure'!$A$21:$I$24,
MATCH($E519,'2018 commission structure'!$A$21:$A$24,0),MATCH(O$1,'2018 commission structure'!$A$21:$I$21,0))</f>
        <v>64980.11</v>
      </c>
      <c r="P519" s="1">
        <f>IF($H519&gt;$I519, MIN($H519-$I519, J519-$I519)*
INDEX( '2018 commission structure'!$A$21:$I$24,
MATCH($E519,'2018 commission structure'!$A$21:$A$24, 0),
MATCH(P$1,'2018 commission structure'!$A$21:$I$21, 0)), 0)</f>
        <v>0</v>
      </c>
      <c r="Q519" s="1">
        <f>IF($H519&gt;J519, MIN($H519-J519, K519-J519)*
INDEX( '2018 commission structure'!$A$21:$I$24,
MATCH($E519,'2018 commission structure'!$A$21:$A$24, 0),
MATCH(Q$1,'2018 commission structure'!$A$21:$I$21, 0)), 0)</f>
        <v>0</v>
      </c>
      <c r="R519" s="1">
        <f>IF($H519&gt;K519, MIN($H519-K519, L519-K519)*
INDEX( '2018 commission structure'!$A$21:$I$24,
MATCH($E519,'2018 commission structure'!$A$21:$A$24, 0),
MATCH(R$1,'2018 commission structure'!$A$21:$I$21, 0)), 0)</f>
        <v>0</v>
      </c>
      <c r="S519" s="1">
        <f>IF($H519&gt;L519, ($H519-L519)*
INDEX( '2018 commission structure'!$A$21:$I$24,
MATCH($E519,'2018 commission structure'!$A$21:$A$24, 0),
MATCH(S$1,'2018 commission structure'!$A$21:$I$21, 0)), 0)</f>
        <v>0</v>
      </c>
      <c r="T519" s="1">
        <f t="shared" si="85"/>
        <v>64980.11</v>
      </c>
      <c r="U519" s="1">
        <f t="shared" si="86"/>
        <v>125478.11</v>
      </c>
      <c r="V519" s="16">
        <f t="shared" si="87"/>
        <v>3.9835394396680028</v>
      </c>
      <c r="W519" s="1">
        <f>MIN(H519,I519)*INDEX('2018 commission structure'!$A$15:$J$18,MATCH(Calculations!$E398,'2018 commission structure'!$A$15:$A$18,0),MATCH(Calculations!W$1,'2018 commission structure'!$A$15:$J$15,0))</f>
        <v>74977.05</v>
      </c>
      <c r="X519" s="1">
        <f>IF($H519&gt;I519,MIN($H519-I519,J519-I519))*INDEX('2018 commission structure'!$A$15:$J$18,MATCH(Calculations!$E398,'2018 commission structure'!$A$15:$A$18,0),MATCH(Calculations!X$1,'2018 commission structure'!$A$15:$J$15,0))</f>
        <v>0</v>
      </c>
      <c r="Y519" s="1">
        <f>IF($H519&gt;J519,MIN($H519-J519,K519-J519)*INDEX('2018 commission structure'!$A$15:$J$18,MATCH(Calculations!$E398,'2018 commission structure'!$A$15:$A$18,0),MATCH(Calculations!Y$1,'2018 commission structure'!$A$15:$J$15,0)),0)</f>
        <v>0</v>
      </c>
      <c r="Z519" s="1">
        <f>IF($H519&gt;K519,MIN($H519-K519,L519-K519)*INDEX('2018 commission structure'!$A$15:$J$18,MATCH(Calculations!$E398,'2018 commission structure'!$A$15:$A$18,0),MATCH(Calculations!Z$1,'2018 commission structure'!$A$15:$J$15,0)),0)</f>
        <v>0</v>
      </c>
      <c r="AA519" s="1">
        <f>IF($H519&gt;L519,($H519-L519)*INDEX('2018 commission structure'!$A$15:$J$18,MATCH(Calculations!$E398,'2018 commission structure'!$A$15:$A$18,0),MATCH(Calculations!AA$1,'2018 commission structure'!$A$15:$J$15,0)),0)</f>
        <v>0</v>
      </c>
      <c r="AB519" s="1">
        <f t="shared" si="88"/>
        <v>74977.05</v>
      </c>
      <c r="AC519" s="1">
        <f t="shared" si="89"/>
        <v>135475.04999999999</v>
      </c>
    </row>
    <row r="520" spans="1:29" x14ac:dyDescent="0.3">
      <c r="A520" s="20">
        <v>2859931651</v>
      </c>
      <c r="B520" s="1" t="s">
        <v>140</v>
      </c>
      <c r="C520" s="1" t="s">
        <v>377</v>
      </c>
      <c r="D520" s="1" t="s">
        <v>23047</v>
      </c>
      <c r="E520" s="1" t="s">
        <v>0</v>
      </c>
      <c r="F520" s="1">
        <v>73783</v>
      </c>
      <c r="G520" s="2">
        <v>18</v>
      </c>
      <c r="H520" s="1">
        <f>SUMIF('deals_closed '!D:D,A520,'deals_closed '!C:C)</f>
        <v>561077</v>
      </c>
      <c r="I520" s="1">
        <f>VLOOKUP(E520,'2018 commission structure'!$A$21:$I$24,9,FALSE)</f>
        <v>600000</v>
      </c>
      <c r="J520" s="1">
        <f t="shared" si="80"/>
        <v>750000</v>
      </c>
      <c r="K520" s="1">
        <f t="shared" si="81"/>
        <v>900000</v>
      </c>
      <c r="L520" s="1">
        <f t="shared" si="82"/>
        <v>1200000</v>
      </c>
      <c r="M520" s="16">
        <f t="shared" si="83"/>
        <v>0.93512833333333334</v>
      </c>
      <c r="N520" s="1" t="str">
        <f t="shared" si="84"/>
        <v>0-100%</v>
      </c>
      <c r="O520" s="1">
        <f>MIN($I520, $H520)*INDEX( '2018 commission structure'!$A$21:$I$24,
MATCH($E520,'2018 commission structure'!$A$21:$A$24,0),MATCH(O$1,'2018 commission structure'!$A$21:$I$21,0))</f>
        <v>72940.010000000009</v>
      </c>
      <c r="P520" s="1">
        <f>IF($H520&gt;$I520, MIN($H520-$I520, J520-$I520)*
INDEX( '2018 commission structure'!$A$21:$I$24,
MATCH($E520,'2018 commission structure'!$A$21:$A$24, 0),
MATCH(P$1,'2018 commission structure'!$A$21:$I$21, 0)), 0)</f>
        <v>0</v>
      </c>
      <c r="Q520" s="1">
        <f>IF($H520&gt;J520, MIN($H520-J520, K520-J520)*
INDEX( '2018 commission structure'!$A$21:$I$24,
MATCH($E520,'2018 commission structure'!$A$21:$A$24, 0),
MATCH(Q$1,'2018 commission structure'!$A$21:$I$21, 0)), 0)</f>
        <v>0</v>
      </c>
      <c r="R520" s="1">
        <f>IF($H520&gt;K520, MIN($H520-K520, L520-K520)*
INDEX( '2018 commission structure'!$A$21:$I$24,
MATCH($E520,'2018 commission structure'!$A$21:$A$24, 0),
MATCH(R$1,'2018 commission structure'!$A$21:$I$21, 0)), 0)</f>
        <v>0</v>
      </c>
      <c r="S520" s="1">
        <f>IF($H520&gt;L520, ($H520-L520)*
INDEX( '2018 commission structure'!$A$21:$I$24,
MATCH($E520,'2018 commission structure'!$A$21:$A$24, 0),
MATCH(S$1,'2018 commission structure'!$A$21:$I$21, 0)), 0)</f>
        <v>0</v>
      </c>
      <c r="T520" s="1">
        <f t="shared" si="85"/>
        <v>72940.010000000009</v>
      </c>
      <c r="U520" s="1">
        <f t="shared" si="86"/>
        <v>146723.01</v>
      </c>
      <c r="V520" s="16">
        <f t="shared" si="87"/>
        <v>3.8240559541410715</v>
      </c>
      <c r="W520" s="1">
        <f>MIN(H520,I520)*INDEX('2018 commission structure'!$A$15:$J$18,MATCH(Calculations!$E811,'2018 commission structure'!$A$15:$A$18,0),MATCH(Calculations!W$1,'2018 commission structure'!$A$15:$J$15,0))</f>
        <v>84161.55</v>
      </c>
      <c r="X520" s="1">
        <f>IF($H520&gt;I520,MIN($H520-I520,J520-I520))*INDEX('2018 commission structure'!$A$15:$J$18,MATCH(Calculations!$E811,'2018 commission structure'!$A$15:$A$18,0),MATCH(Calculations!X$1,'2018 commission structure'!$A$15:$J$15,0))</f>
        <v>0</v>
      </c>
      <c r="Y520" s="1">
        <f>IF($H520&gt;J520,MIN($H520-J520,K520-J520)*INDEX('2018 commission structure'!$A$15:$J$18,MATCH(Calculations!$E811,'2018 commission structure'!$A$15:$A$18,0),MATCH(Calculations!Y$1,'2018 commission structure'!$A$15:$J$15,0)),0)</f>
        <v>0</v>
      </c>
      <c r="Z520" s="1">
        <f>IF($H520&gt;K520,MIN($H520-K520,L520-K520)*INDEX('2018 commission structure'!$A$15:$J$18,MATCH(Calculations!$E811,'2018 commission structure'!$A$15:$A$18,0),MATCH(Calculations!Z$1,'2018 commission structure'!$A$15:$J$15,0)),0)</f>
        <v>0</v>
      </c>
      <c r="AA520" s="1">
        <f>IF($H520&gt;L520,($H520-L520)*INDEX('2018 commission structure'!$A$15:$J$18,MATCH(Calculations!$E811,'2018 commission structure'!$A$15:$A$18,0),MATCH(Calculations!AA$1,'2018 commission structure'!$A$15:$J$15,0)),0)</f>
        <v>0</v>
      </c>
      <c r="AB520" s="1">
        <f t="shared" si="88"/>
        <v>84161.55</v>
      </c>
      <c r="AC520" s="1">
        <f t="shared" si="89"/>
        <v>157944.54999999999</v>
      </c>
    </row>
    <row r="521" spans="1:29" x14ac:dyDescent="0.3">
      <c r="A521" s="20">
        <v>509389570</v>
      </c>
      <c r="B521" s="1" t="s">
        <v>1267</v>
      </c>
      <c r="C521" s="1" t="s">
        <v>1266</v>
      </c>
      <c r="D521" s="1" t="s">
        <v>23282</v>
      </c>
      <c r="E521" s="1" t="s">
        <v>3</v>
      </c>
      <c r="F521" s="1">
        <v>89634</v>
      </c>
      <c r="G521" s="2">
        <v>12</v>
      </c>
      <c r="H521" s="1">
        <f>SUMIF('deals_closed '!D:D,A521,'deals_closed '!C:C)</f>
        <v>436501</v>
      </c>
      <c r="I521" s="1">
        <f>VLOOKUP(E521,'2018 commission structure'!$A$21:$I$24,9,FALSE)</f>
        <v>750000</v>
      </c>
      <c r="J521" s="1">
        <f t="shared" si="80"/>
        <v>937500</v>
      </c>
      <c r="K521" s="1">
        <f t="shared" si="81"/>
        <v>1125000</v>
      </c>
      <c r="L521" s="1">
        <f t="shared" si="82"/>
        <v>1500000</v>
      </c>
      <c r="M521" s="16">
        <f t="shared" si="83"/>
        <v>0.58200133333333337</v>
      </c>
      <c r="N521" s="1" t="str">
        <f t="shared" si="84"/>
        <v>0-100%</v>
      </c>
      <c r="O521" s="1">
        <f>MIN($I521, $H521)*INDEX( '2018 commission structure'!$A$21:$I$24,
MATCH($E521,'2018 commission structure'!$A$21:$A$24,0),MATCH(O$1,'2018 commission structure'!$A$21:$I$21,0))</f>
        <v>65475.149999999994</v>
      </c>
      <c r="P521" s="1">
        <f>IF($H521&gt;$I521, MIN($H521-$I521, J521-$I521)*
INDEX( '2018 commission structure'!$A$21:$I$24,
MATCH($E521,'2018 commission structure'!$A$21:$A$24, 0),
MATCH(P$1,'2018 commission structure'!$A$21:$I$21, 0)), 0)</f>
        <v>0</v>
      </c>
      <c r="Q521" s="1">
        <f>IF($H521&gt;J521, MIN($H521-J521, K521-J521)*
INDEX( '2018 commission structure'!$A$21:$I$24,
MATCH($E521,'2018 commission structure'!$A$21:$A$24, 0),
MATCH(Q$1,'2018 commission structure'!$A$21:$I$21, 0)), 0)</f>
        <v>0</v>
      </c>
      <c r="R521" s="1">
        <f>IF($H521&gt;K521, MIN($H521-K521, L521-K521)*
INDEX( '2018 commission structure'!$A$21:$I$24,
MATCH($E521,'2018 commission structure'!$A$21:$A$24, 0),
MATCH(R$1,'2018 commission structure'!$A$21:$I$21, 0)), 0)</f>
        <v>0</v>
      </c>
      <c r="S521" s="1">
        <f>IF($H521&gt;L521, ($H521-L521)*
INDEX( '2018 commission structure'!$A$21:$I$24,
MATCH($E521,'2018 commission structure'!$A$21:$A$24, 0),
MATCH(S$1,'2018 commission structure'!$A$21:$I$21, 0)), 0)</f>
        <v>0</v>
      </c>
      <c r="T521" s="1">
        <f t="shared" si="85"/>
        <v>65475.149999999994</v>
      </c>
      <c r="U521" s="1">
        <f t="shared" si="86"/>
        <v>155109.15</v>
      </c>
      <c r="V521" s="16">
        <f t="shared" si="87"/>
        <v>2.8141537749384868</v>
      </c>
      <c r="W521" s="1">
        <f>MIN(H521,I521)*INDEX('2018 commission structure'!$A$15:$J$18,MATCH(Calculations!$E351,'2018 commission structure'!$A$15:$A$18,0),MATCH(Calculations!W$1,'2018 commission structure'!$A$15:$J$15,0))</f>
        <v>52380.119999999995</v>
      </c>
      <c r="X521" s="1">
        <f>IF($H521&gt;I521,MIN($H521-I521,J521-I521))*INDEX('2018 commission structure'!$A$15:$J$18,MATCH(Calculations!$E351,'2018 commission structure'!$A$15:$A$18,0),MATCH(Calculations!X$1,'2018 commission structure'!$A$15:$J$15,0))</f>
        <v>0</v>
      </c>
      <c r="Y521" s="1">
        <f>IF($H521&gt;J521,MIN($H521-J521,K521-J521)*INDEX('2018 commission structure'!$A$15:$J$18,MATCH(Calculations!$E351,'2018 commission structure'!$A$15:$A$18,0),MATCH(Calculations!Y$1,'2018 commission structure'!$A$15:$J$15,0)),0)</f>
        <v>0</v>
      </c>
      <c r="Z521" s="1">
        <f>IF($H521&gt;K521,MIN($H521-K521,L521-K521)*INDEX('2018 commission structure'!$A$15:$J$18,MATCH(Calculations!$E351,'2018 commission structure'!$A$15:$A$18,0),MATCH(Calculations!Z$1,'2018 commission structure'!$A$15:$J$15,0)),0)</f>
        <v>0</v>
      </c>
      <c r="AA521" s="1">
        <f>IF($H521&gt;L521,($H521-L521)*INDEX('2018 commission structure'!$A$15:$J$18,MATCH(Calculations!$E351,'2018 commission structure'!$A$15:$A$18,0),MATCH(Calculations!AA$1,'2018 commission structure'!$A$15:$J$15,0)),0)</f>
        <v>0</v>
      </c>
      <c r="AB521" s="1">
        <f t="shared" si="88"/>
        <v>52380.119999999995</v>
      </c>
      <c r="AC521" s="1">
        <f t="shared" si="89"/>
        <v>142014.12</v>
      </c>
    </row>
    <row r="522" spans="1:29" x14ac:dyDescent="0.3">
      <c r="A522" s="20">
        <v>8705788102</v>
      </c>
      <c r="B522" s="1" t="s">
        <v>333</v>
      </c>
      <c r="C522" s="1" t="s">
        <v>332</v>
      </c>
      <c r="D522" s="1" t="s">
        <v>22443</v>
      </c>
      <c r="E522" s="1" t="s">
        <v>12</v>
      </c>
      <c r="F522" s="1">
        <v>61019</v>
      </c>
      <c r="G522" s="2">
        <v>18</v>
      </c>
      <c r="H522" s="1">
        <f>SUMIF('deals_closed '!D:D,A522,'deals_closed '!C:C)</f>
        <v>637903</v>
      </c>
      <c r="I522" s="1">
        <f>VLOOKUP(E522,'2018 commission structure'!$A$21:$I$24,9,FALSE)</f>
        <v>500000</v>
      </c>
      <c r="J522" s="1">
        <f t="shared" si="80"/>
        <v>625000</v>
      </c>
      <c r="K522" s="1">
        <f t="shared" si="81"/>
        <v>750000</v>
      </c>
      <c r="L522" s="1">
        <f t="shared" si="82"/>
        <v>1000000</v>
      </c>
      <c r="M522" s="16">
        <f t="shared" si="83"/>
        <v>1.275806</v>
      </c>
      <c r="N522" s="1" t="str">
        <f t="shared" si="84"/>
        <v>125-150%</v>
      </c>
      <c r="O522" s="1">
        <f>MIN($I522, $H522)*INDEX( '2018 commission structure'!$A$21:$I$24,
MATCH($E522,'2018 commission structure'!$A$21:$A$24,0),MATCH(O$1,'2018 commission structure'!$A$21:$I$21,0))</f>
        <v>50000</v>
      </c>
      <c r="P522" s="1">
        <f>IF($H522&gt;$I522, MIN($H522-$I522, J522-$I522)*
INDEX( '2018 commission structure'!$A$21:$I$24,
MATCH($E522,'2018 commission structure'!$A$21:$A$24, 0),
MATCH(P$1,'2018 commission structure'!$A$21:$I$21, 0)), 0)</f>
        <v>18750</v>
      </c>
      <c r="Q522" s="1">
        <f>IF($H522&gt;J522, MIN($H522-J522, K522-J522)*
INDEX( '2018 commission structure'!$A$21:$I$24,
MATCH($E522,'2018 commission structure'!$A$21:$A$24, 0),
MATCH(Q$1,'2018 commission structure'!$A$21:$I$21, 0)), 0)</f>
        <v>2322.54</v>
      </c>
      <c r="R522" s="1">
        <f>IF($H522&gt;K522, MIN($H522-K522, L522-K522)*
INDEX( '2018 commission structure'!$A$21:$I$24,
MATCH($E522,'2018 commission structure'!$A$21:$A$24, 0),
MATCH(R$1,'2018 commission structure'!$A$21:$I$21, 0)), 0)</f>
        <v>0</v>
      </c>
      <c r="S522" s="1">
        <f>IF($H522&gt;L522, ($H522-L522)*
INDEX( '2018 commission structure'!$A$21:$I$24,
MATCH($E522,'2018 commission structure'!$A$21:$A$24, 0),
MATCH(S$1,'2018 commission structure'!$A$21:$I$21, 0)), 0)</f>
        <v>0</v>
      </c>
      <c r="T522" s="1">
        <f t="shared" si="85"/>
        <v>71072.539999999994</v>
      </c>
      <c r="U522" s="1">
        <f t="shared" si="86"/>
        <v>132091.53999999998</v>
      </c>
      <c r="V522" s="16">
        <f t="shared" si="87"/>
        <v>4.8292494735090541</v>
      </c>
      <c r="W522" s="1">
        <f>MIN(H522,I522)*INDEX('2018 commission structure'!$A$15:$J$18,MATCH(Calculations!$E834,'2018 commission structure'!$A$15:$A$18,0),MATCH(Calculations!W$1,'2018 commission structure'!$A$15:$J$15,0))</f>
        <v>75000</v>
      </c>
      <c r="X522" s="1">
        <f>IF($H522&gt;I522,MIN($H522-I522,J522-I522))*INDEX('2018 commission structure'!$A$15:$J$18,MATCH(Calculations!$E834,'2018 commission structure'!$A$15:$A$18,0),MATCH(Calculations!X$1,'2018 commission structure'!$A$15:$J$15,0))</f>
        <v>22500</v>
      </c>
      <c r="Y522" s="1">
        <f>IF($H522&gt;J522,MIN($H522-J522,K522-J522)*INDEX('2018 commission structure'!$A$15:$J$18,MATCH(Calculations!$E834,'2018 commission structure'!$A$15:$A$18,0),MATCH(Calculations!Y$1,'2018 commission structure'!$A$15:$J$15,0)),0)</f>
        <v>3225.75</v>
      </c>
      <c r="Z522" s="1">
        <f>IF($H522&gt;K522,MIN($H522-K522,L522-K522)*INDEX('2018 commission structure'!$A$15:$J$18,MATCH(Calculations!$E834,'2018 commission structure'!$A$15:$A$18,0),MATCH(Calculations!Z$1,'2018 commission structure'!$A$15:$J$15,0)),0)</f>
        <v>0</v>
      </c>
      <c r="AA522" s="1">
        <f>IF($H522&gt;L522,($H522-L522)*INDEX('2018 commission structure'!$A$15:$J$18,MATCH(Calculations!$E834,'2018 commission structure'!$A$15:$A$18,0),MATCH(Calculations!AA$1,'2018 commission structure'!$A$15:$J$15,0)),0)</f>
        <v>0</v>
      </c>
      <c r="AB522" s="1">
        <f t="shared" si="88"/>
        <v>100725.75</v>
      </c>
      <c r="AC522" s="1">
        <f t="shared" si="89"/>
        <v>161744.75</v>
      </c>
    </row>
    <row r="523" spans="1:29" x14ac:dyDescent="0.3">
      <c r="A523" s="20">
        <v>5675852751</v>
      </c>
      <c r="B523" s="1" t="s">
        <v>418</v>
      </c>
      <c r="C523" s="1" t="s">
        <v>417</v>
      </c>
      <c r="D523" s="1" t="s">
        <v>22398</v>
      </c>
      <c r="E523" s="1" t="s">
        <v>12</v>
      </c>
      <c r="F523" s="1">
        <v>62435</v>
      </c>
      <c r="G523" s="2">
        <v>16</v>
      </c>
      <c r="H523" s="1">
        <f>SUMIF('deals_closed '!D:D,A523,'deals_closed '!C:C)</f>
        <v>637937</v>
      </c>
      <c r="I523" s="1">
        <f>VLOOKUP(E523,'2018 commission structure'!$A$21:$I$24,9,FALSE)</f>
        <v>500000</v>
      </c>
      <c r="J523" s="1">
        <f t="shared" si="80"/>
        <v>625000</v>
      </c>
      <c r="K523" s="1">
        <f t="shared" si="81"/>
        <v>750000</v>
      </c>
      <c r="L523" s="1">
        <f t="shared" si="82"/>
        <v>1000000</v>
      </c>
      <c r="M523" s="16">
        <f t="shared" si="83"/>
        <v>1.275874</v>
      </c>
      <c r="N523" s="1" t="str">
        <f t="shared" si="84"/>
        <v>125-150%</v>
      </c>
      <c r="O523" s="1">
        <f>MIN($I523, $H523)*INDEX( '2018 commission structure'!$A$21:$I$24,
MATCH($E523,'2018 commission structure'!$A$21:$A$24,0),MATCH(O$1,'2018 commission structure'!$A$21:$I$21,0))</f>
        <v>50000</v>
      </c>
      <c r="P523" s="1">
        <f>IF($H523&gt;$I523, MIN($H523-$I523, J523-$I523)*
INDEX( '2018 commission structure'!$A$21:$I$24,
MATCH($E523,'2018 commission structure'!$A$21:$A$24, 0),
MATCH(P$1,'2018 commission structure'!$A$21:$I$21, 0)), 0)</f>
        <v>18750</v>
      </c>
      <c r="Q523" s="1">
        <f>IF($H523&gt;J523, MIN($H523-J523, K523-J523)*
INDEX( '2018 commission structure'!$A$21:$I$24,
MATCH($E523,'2018 commission structure'!$A$21:$A$24, 0),
MATCH(Q$1,'2018 commission structure'!$A$21:$I$21, 0)), 0)</f>
        <v>2328.66</v>
      </c>
      <c r="R523" s="1">
        <f>IF($H523&gt;K523, MIN($H523-K523, L523-K523)*
INDEX( '2018 commission structure'!$A$21:$I$24,
MATCH($E523,'2018 commission structure'!$A$21:$A$24, 0),
MATCH(R$1,'2018 commission structure'!$A$21:$I$21, 0)), 0)</f>
        <v>0</v>
      </c>
      <c r="S523" s="1">
        <f>IF($H523&gt;L523, ($H523-L523)*
INDEX( '2018 commission structure'!$A$21:$I$24,
MATCH($E523,'2018 commission structure'!$A$21:$A$24, 0),
MATCH(S$1,'2018 commission structure'!$A$21:$I$21, 0)), 0)</f>
        <v>0</v>
      </c>
      <c r="T523" s="1">
        <f t="shared" si="85"/>
        <v>71078.66</v>
      </c>
      <c r="U523" s="1">
        <f t="shared" si="86"/>
        <v>133513.66</v>
      </c>
      <c r="V523" s="16">
        <f t="shared" si="87"/>
        <v>4.7780654054424092</v>
      </c>
      <c r="W523" s="1">
        <f>MIN(H523,I523)*INDEX('2018 commission structure'!$A$15:$J$18,MATCH(Calculations!$E790,'2018 commission structure'!$A$15:$A$18,0),MATCH(Calculations!W$1,'2018 commission structure'!$A$15:$J$15,0))</f>
        <v>60000</v>
      </c>
      <c r="X523" s="1">
        <f>IF($H523&gt;I523,MIN($H523-I523,J523-I523))*INDEX('2018 commission structure'!$A$15:$J$18,MATCH(Calculations!$E790,'2018 commission structure'!$A$15:$A$18,0),MATCH(Calculations!X$1,'2018 commission structure'!$A$15:$J$15,0))</f>
        <v>21250</v>
      </c>
      <c r="Y523" s="1">
        <f>IF($H523&gt;J523,MIN($H523-J523,K523-J523)*INDEX('2018 commission structure'!$A$15:$J$18,MATCH(Calculations!$E790,'2018 commission structure'!$A$15:$A$18,0),MATCH(Calculations!Y$1,'2018 commission structure'!$A$15:$J$15,0)),0)</f>
        <v>2587.4</v>
      </c>
      <c r="Z523" s="1">
        <f>IF($H523&gt;K523,MIN($H523-K523,L523-K523)*INDEX('2018 commission structure'!$A$15:$J$18,MATCH(Calculations!$E790,'2018 commission structure'!$A$15:$A$18,0),MATCH(Calculations!Z$1,'2018 commission structure'!$A$15:$J$15,0)),0)</f>
        <v>0</v>
      </c>
      <c r="AA523" s="1">
        <f>IF($H523&gt;L523,($H523-L523)*INDEX('2018 commission structure'!$A$15:$J$18,MATCH(Calculations!$E790,'2018 commission structure'!$A$15:$A$18,0),MATCH(Calculations!AA$1,'2018 commission structure'!$A$15:$J$15,0)),0)</f>
        <v>0</v>
      </c>
      <c r="AB523" s="1">
        <f t="shared" si="88"/>
        <v>83837.399999999994</v>
      </c>
      <c r="AC523" s="1">
        <f t="shared" si="89"/>
        <v>146272.4</v>
      </c>
    </row>
    <row r="524" spans="1:29" x14ac:dyDescent="0.3">
      <c r="A524" s="20">
        <v>8267733809</v>
      </c>
      <c r="B524" s="1" t="s">
        <v>544</v>
      </c>
      <c r="C524" s="1" t="s">
        <v>733</v>
      </c>
      <c r="D524" s="1" t="s">
        <v>22980</v>
      </c>
      <c r="E524" s="1" t="s">
        <v>12</v>
      </c>
      <c r="F524" s="1">
        <v>41928</v>
      </c>
      <c r="G524" s="2">
        <v>18</v>
      </c>
      <c r="H524" s="1">
        <f>SUMIF('deals_closed '!D:D,A524,'deals_closed '!C:C)</f>
        <v>638085</v>
      </c>
      <c r="I524" s="1">
        <f>VLOOKUP(E524,'2018 commission structure'!$A$21:$I$24,9,FALSE)</f>
        <v>500000</v>
      </c>
      <c r="J524" s="1">
        <f t="shared" si="80"/>
        <v>625000</v>
      </c>
      <c r="K524" s="1">
        <f t="shared" si="81"/>
        <v>750000</v>
      </c>
      <c r="L524" s="1">
        <f t="shared" si="82"/>
        <v>1000000</v>
      </c>
      <c r="M524" s="16">
        <f t="shared" si="83"/>
        <v>1.27617</v>
      </c>
      <c r="N524" s="1" t="str">
        <f t="shared" si="84"/>
        <v>125-150%</v>
      </c>
      <c r="O524" s="1">
        <f>MIN($I524, $H524)*INDEX( '2018 commission structure'!$A$21:$I$24,
MATCH($E524,'2018 commission structure'!$A$21:$A$24,0),MATCH(O$1,'2018 commission structure'!$A$21:$I$21,0))</f>
        <v>50000</v>
      </c>
      <c r="P524" s="1">
        <f>IF($H524&gt;$I524, MIN($H524-$I524, J524-$I524)*
INDEX( '2018 commission structure'!$A$21:$I$24,
MATCH($E524,'2018 commission structure'!$A$21:$A$24, 0),
MATCH(P$1,'2018 commission structure'!$A$21:$I$21, 0)), 0)</f>
        <v>18750</v>
      </c>
      <c r="Q524" s="1">
        <f>IF($H524&gt;J524, MIN($H524-J524, K524-J524)*
INDEX( '2018 commission structure'!$A$21:$I$24,
MATCH($E524,'2018 commission structure'!$A$21:$A$24, 0),
MATCH(Q$1,'2018 commission structure'!$A$21:$I$21, 0)), 0)</f>
        <v>2355.2999999999997</v>
      </c>
      <c r="R524" s="1">
        <f>IF($H524&gt;K524, MIN($H524-K524, L524-K524)*
INDEX( '2018 commission structure'!$A$21:$I$24,
MATCH($E524,'2018 commission structure'!$A$21:$A$24, 0),
MATCH(R$1,'2018 commission structure'!$A$21:$I$21, 0)), 0)</f>
        <v>0</v>
      </c>
      <c r="S524" s="1">
        <f>IF($H524&gt;L524, ($H524-L524)*
INDEX( '2018 commission structure'!$A$21:$I$24,
MATCH($E524,'2018 commission structure'!$A$21:$A$24, 0),
MATCH(S$1,'2018 commission structure'!$A$21:$I$21, 0)), 0)</f>
        <v>0</v>
      </c>
      <c r="T524" s="1">
        <f t="shared" si="85"/>
        <v>71105.3</v>
      </c>
      <c r="U524" s="1">
        <f t="shared" si="86"/>
        <v>113033.3</v>
      </c>
      <c r="V524" s="16">
        <f t="shared" si="87"/>
        <v>5.6451063536143771</v>
      </c>
      <c r="W524" s="1">
        <f>MIN(H524,I524)*INDEX('2018 commission structure'!$A$15:$J$18,MATCH(Calculations!$E628,'2018 commission structure'!$A$15:$A$18,0),MATCH(Calculations!W$1,'2018 commission structure'!$A$15:$J$15,0))</f>
        <v>75000</v>
      </c>
      <c r="X524" s="1">
        <f>IF($H524&gt;I524,MIN($H524-I524,J524-I524))*INDEX('2018 commission structure'!$A$15:$J$18,MATCH(Calculations!$E628,'2018 commission structure'!$A$15:$A$18,0),MATCH(Calculations!X$1,'2018 commission structure'!$A$15:$J$15,0))</f>
        <v>27500</v>
      </c>
      <c r="Y524" s="1">
        <f>IF($H524&gt;J524,MIN($H524-J524,K524-J524)*INDEX('2018 commission structure'!$A$15:$J$18,MATCH(Calculations!$E628,'2018 commission structure'!$A$15:$A$18,0),MATCH(Calculations!Y$1,'2018 commission structure'!$A$15:$J$15,0)),0)</f>
        <v>3271.25</v>
      </c>
      <c r="Z524" s="1">
        <f>IF($H524&gt;K524,MIN($H524-K524,L524-K524)*INDEX('2018 commission structure'!$A$15:$J$18,MATCH(Calculations!$E628,'2018 commission structure'!$A$15:$A$18,0),MATCH(Calculations!Z$1,'2018 commission structure'!$A$15:$J$15,0)),0)</f>
        <v>0</v>
      </c>
      <c r="AA524" s="1">
        <f>IF($H524&gt;L524,($H524-L524)*INDEX('2018 commission structure'!$A$15:$J$18,MATCH(Calculations!$E628,'2018 commission structure'!$A$15:$A$18,0),MATCH(Calculations!AA$1,'2018 commission structure'!$A$15:$J$15,0)),0)</f>
        <v>0</v>
      </c>
      <c r="AB524" s="1">
        <f t="shared" si="88"/>
        <v>105771.25</v>
      </c>
      <c r="AC524" s="1">
        <f t="shared" si="89"/>
        <v>147699.25</v>
      </c>
    </row>
    <row r="525" spans="1:29" x14ac:dyDescent="0.3">
      <c r="A525" s="20">
        <v>7673188813</v>
      </c>
      <c r="B525" s="1" t="s">
        <v>1400</v>
      </c>
      <c r="C525" s="1" t="s">
        <v>1399</v>
      </c>
      <c r="D525" s="1" t="s">
        <v>22566</v>
      </c>
      <c r="E525" s="1" t="s">
        <v>0</v>
      </c>
      <c r="F525" s="1">
        <v>72533</v>
      </c>
      <c r="G525" s="2">
        <v>20</v>
      </c>
      <c r="H525" s="1">
        <f>SUMIF('deals_closed '!D:D,A525,'deals_closed '!C:C)</f>
        <v>766017</v>
      </c>
      <c r="I525" s="1">
        <f>VLOOKUP(E525,'2018 commission structure'!$A$21:$I$24,9,FALSE)</f>
        <v>600000</v>
      </c>
      <c r="J525" s="1">
        <f t="shared" si="80"/>
        <v>750000</v>
      </c>
      <c r="K525" s="1">
        <f t="shared" si="81"/>
        <v>900000</v>
      </c>
      <c r="L525" s="1">
        <f t="shared" si="82"/>
        <v>1200000</v>
      </c>
      <c r="M525" s="16">
        <f t="shared" si="83"/>
        <v>1.2766949999999999</v>
      </c>
      <c r="N525" s="1" t="str">
        <f t="shared" si="84"/>
        <v>125-150%</v>
      </c>
      <c r="O525" s="1">
        <f>MIN($I525, $H525)*INDEX( '2018 commission structure'!$A$21:$I$24,
MATCH($E525,'2018 commission structure'!$A$21:$A$24,0),MATCH(O$1,'2018 commission structure'!$A$21:$I$21,0))</f>
        <v>78000</v>
      </c>
      <c r="P525" s="1">
        <f>IF($H525&gt;$I525, MIN($H525-$I525, J525-$I525)*
INDEX( '2018 commission structure'!$A$21:$I$24,
MATCH($E525,'2018 commission structure'!$A$21:$A$24, 0),
MATCH(P$1,'2018 commission structure'!$A$21:$I$21, 0)), 0)</f>
        <v>25500.000000000004</v>
      </c>
      <c r="Q525" s="1">
        <f>IF($H525&gt;J525, MIN($H525-J525, K525-J525)*
INDEX( '2018 commission structure'!$A$21:$I$24,
MATCH($E525,'2018 commission structure'!$A$21:$A$24, 0),
MATCH(Q$1,'2018 commission structure'!$A$21:$I$21, 0)), 0)</f>
        <v>3363.5699999999997</v>
      </c>
      <c r="R525" s="1">
        <f>IF($H525&gt;K525, MIN($H525-K525, L525-K525)*
INDEX( '2018 commission structure'!$A$21:$I$24,
MATCH($E525,'2018 commission structure'!$A$21:$A$24, 0),
MATCH(R$1,'2018 commission structure'!$A$21:$I$21, 0)), 0)</f>
        <v>0</v>
      </c>
      <c r="S525" s="1">
        <f>IF($H525&gt;L525, ($H525-L525)*
INDEX( '2018 commission structure'!$A$21:$I$24,
MATCH($E525,'2018 commission structure'!$A$21:$A$24, 0),
MATCH(S$1,'2018 commission structure'!$A$21:$I$21, 0)), 0)</f>
        <v>0</v>
      </c>
      <c r="T525" s="1">
        <f t="shared" si="85"/>
        <v>106863.57</v>
      </c>
      <c r="U525" s="1">
        <f t="shared" si="86"/>
        <v>179396.57</v>
      </c>
      <c r="V525" s="16">
        <f t="shared" si="87"/>
        <v>4.2699645818200427</v>
      </c>
      <c r="W525" s="1">
        <f>MIN(H525,I525)*INDEX('2018 commission structure'!$A$15:$J$18,MATCH(Calculations!$E281,'2018 commission structure'!$A$15:$A$18,0),MATCH(Calculations!W$1,'2018 commission structure'!$A$15:$J$15,0))</f>
        <v>90000</v>
      </c>
      <c r="X525" s="1">
        <f>IF($H525&gt;I525,MIN($H525-I525,J525-I525))*INDEX('2018 commission structure'!$A$15:$J$18,MATCH(Calculations!$E281,'2018 commission structure'!$A$15:$A$18,0),MATCH(Calculations!X$1,'2018 commission structure'!$A$15:$J$15,0))</f>
        <v>27000</v>
      </c>
      <c r="Y525" s="1">
        <f>IF($H525&gt;J525,MIN($H525-J525,K525-J525)*INDEX('2018 commission structure'!$A$15:$J$18,MATCH(Calculations!$E281,'2018 commission structure'!$A$15:$A$18,0),MATCH(Calculations!Y$1,'2018 commission structure'!$A$15:$J$15,0)),0)</f>
        <v>4004.25</v>
      </c>
      <c r="Z525" s="1">
        <f>IF($H525&gt;K525,MIN($H525-K525,L525-K525)*INDEX('2018 commission structure'!$A$15:$J$18,MATCH(Calculations!$E281,'2018 commission structure'!$A$15:$A$18,0),MATCH(Calculations!Z$1,'2018 commission structure'!$A$15:$J$15,0)),0)</f>
        <v>0</v>
      </c>
      <c r="AA525" s="1">
        <f>IF($H525&gt;L525,($H525-L525)*INDEX('2018 commission structure'!$A$15:$J$18,MATCH(Calculations!$E281,'2018 commission structure'!$A$15:$A$18,0),MATCH(Calculations!AA$1,'2018 commission structure'!$A$15:$J$15,0)),0)</f>
        <v>0</v>
      </c>
      <c r="AB525" s="1">
        <f t="shared" si="88"/>
        <v>121004.25</v>
      </c>
      <c r="AC525" s="1">
        <f t="shared" si="89"/>
        <v>193537.25</v>
      </c>
    </row>
    <row r="526" spans="1:29" x14ac:dyDescent="0.3">
      <c r="A526" s="20">
        <v>5975948169</v>
      </c>
      <c r="B526" s="1" t="s">
        <v>1505</v>
      </c>
      <c r="C526" s="1" t="s">
        <v>1504</v>
      </c>
      <c r="D526" s="1" t="s">
        <v>22743</v>
      </c>
      <c r="E526" s="1" t="s">
        <v>3</v>
      </c>
      <c r="F526" s="1">
        <v>122368</v>
      </c>
      <c r="G526" s="2">
        <v>13</v>
      </c>
      <c r="H526" s="1">
        <f>SUMIF('deals_closed '!D:D,A526,'deals_closed '!C:C)</f>
        <v>416902</v>
      </c>
      <c r="I526" s="1">
        <f>VLOOKUP(E526,'2018 commission structure'!$A$21:$I$24,9,FALSE)</f>
        <v>750000</v>
      </c>
      <c r="J526" s="1">
        <f t="shared" si="80"/>
        <v>937500</v>
      </c>
      <c r="K526" s="1">
        <f t="shared" si="81"/>
        <v>1125000</v>
      </c>
      <c r="L526" s="1">
        <f t="shared" si="82"/>
        <v>1500000</v>
      </c>
      <c r="M526" s="16">
        <f t="shared" si="83"/>
        <v>0.55586933333333333</v>
      </c>
      <c r="N526" s="1" t="str">
        <f t="shared" si="84"/>
        <v>0-100%</v>
      </c>
      <c r="O526" s="1">
        <f>MIN($I526, $H526)*INDEX( '2018 commission structure'!$A$21:$I$24,
MATCH($E526,'2018 commission structure'!$A$21:$A$24,0),MATCH(O$1,'2018 commission structure'!$A$21:$I$21,0))</f>
        <v>62535.299999999996</v>
      </c>
      <c r="P526" s="1">
        <f>IF($H526&gt;$I526, MIN($H526-$I526, J526-$I526)*
INDEX( '2018 commission structure'!$A$21:$I$24,
MATCH($E526,'2018 commission structure'!$A$21:$A$24, 0),
MATCH(P$1,'2018 commission structure'!$A$21:$I$21, 0)), 0)</f>
        <v>0</v>
      </c>
      <c r="Q526" s="1">
        <f>IF($H526&gt;J526, MIN($H526-J526, K526-J526)*
INDEX( '2018 commission structure'!$A$21:$I$24,
MATCH($E526,'2018 commission structure'!$A$21:$A$24, 0),
MATCH(Q$1,'2018 commission structure'!$A$21:$I$21, 0)), 0)</f>
        <v>0</v>
      </c>
      <c r="R526" s="1">
        <f>IF($H526&gt;K526, MIN($H526-K526, L526-K526)*
INDEX( '2018 commission structure'!$A$21:$I$24,
MATCH($E526,'2018 commission structure'!$A$21:$A$24, 0),
MATCH(R$1,'2018 commission structure'!$A$21:$I$21, 0)), 0)</f>
        <v>0</v>
      </c>
      <c r="S526" s="1">
        <f>IF($H526&gt;L526, ($H526-L526)*
INDEX( '2018 commission structure'!$A$21:$I$24,
MATCH($E526,'2018 commission structure'!$A$21:$A$24, 0),
MATCH(S$1,'2018 commission structure'!$A$21:$I$21, 0)), 0)</f>
        <v>0</v>
      </c>
      <c r="T526" s="1">
        <f t="shared" si="85"/>
        <v>62535.299999999996</v>
      </c>
      <c r="U526" s="1">
        <f t="shared" si="86"/>
        <v>184903.3</v>
      </c>
      <c r="V526" s="16">
        <f t="shared" si="87"/>
        <v>2.2547028636049222</v>
      </c>
      <c r="W526" s="1">
        <f>MIN(H526,I526)*INDEX('2018 commission structure'!$A$15:$J$18,MATCH(Calculations!$E225,'2018 commission structure'!$A$15:$A$18,0),MATCH(Calculations!W$1,'2018 commission structure'!$A$15:$J$15,0))</f>
        <v>62535.299999999996</v>
      </c>
      <c r="X526" s="1">
        <f>IF($H526&gt;I526,MIN($H526-I526,J526-I526))*INDEX('2018 commission structure'!$A$15:$J$18,MATCH(Calculations!$E225,'2018 commission structure'!$A$15:$A$18,0),MATCH(Calculations!X$1,'2018 commission structure'!$A$15:$J$15,0))</f>
        <v>0</v>
      </c>
      <c r="Y526" s="1">
        <f>IF($H526&gt;J526,MIN($H526-J526,K526-J526)*INDEX('2018 commission structure'!$A$15:$J$18,MATCH(Calculations!$E225,'2018 commission structure'!$A$15:$A$18,0),MATCH(Calculations!Y$1,'2018 commission structure'!$A$15:$J$15,0)),0)</f>
        <v>0</v>
      </c>
      <c r="Z526" s="1">
        <f>IF($H526&gt;K526,MIN($H526-K526,L526-K526)*INDEX('2018 commission structure'!$A$15:$J$18,MATCH(Calculations!$E225,'2018 commission structure'!$A$15:$A$18,0),MATCH(Calculations!Z$1,'2018 commission structure'!$A$15:$J$15,0)),0)</f>
        <v>0</v>
      </c>
      <c r="AA526" s="1">
        <f>IF($H526&gt;L526,($H526-L526)*INDEX('2018 commission structure'!$A$15:$J$18,MATCH(Calculations!$E225,'2018 commission structure'!$A$15:$A$18,0),MATCH(Calculations!AA$1,'2018 commission structure'!$A$15:$J$15,0)),0)</f>
        <v>0</v>
      </c>
      <c r="AB526" s="1">
        <f t="shared" si="88"/>
        <v>62535.299999999996</v>
      </c>
      <c r="AC526" s="1">
        <f t="shared" si="89"/>
        <v>184903.3</v>
      </c>
    </row>
    <row r="527" spans="1:29" x14ac:dyDescent="0.3">
      <c r="A527" s="20">
        <v>7741079360</v>
      </c>
      <c r="B527" s="1" t="s">
        <v>327</v>
      </c>
      <c r="C527" s="1" t="s">
        <v>326</v>
      </c>
      <c r="D527" s="1" t="s">
        <v>22562</v>
      </c>
      <c r="E527" s="1" t="s">
        <v>0</v>
      </c>
      <c r="F527" s="1">
        <v>60165</v>
      </c>
      <c r="G527" s="2">
        <v>22</v>
      </c>
      <c r="H527" s="1">
        <f>SUMIF('deals_closed '!D:D,A527,'deals_closed '!C:C)</f>
        <v>766349</v>
      </c>
      <c r="I527" s="1">
        <f>VLOOKUP(E527,'2018 commission structure'!$A$21:$I$24,9,FALSE)</f>
        <v>600000</v>
      </c>
      <c r="J527" s="1">
        <f t="shared" si="80"/>
        <v>750000</v>
      </c>
      <c r="K527" s="1">
        <f t="shared" si="81"/>
        <v>900000</v>
      </c>
      <c r="L527" s="1">
        <f t="shared" si="82"/>
        <v>1200000</v>
      </c>
      <c r="M527" s="16">
        <f t="shared" si="83"/>
        <v>1.2772483333333333</v>
      </c>
      <c r="N527" s="1" t="str">
        <f t="shared" si="84"/>
        <v>125-150%</v>
      </c>
      <c r="O527" s="1">
        <f>MIN($I527, $H527)*INDEX( '2018 commission structure'!$A$21:$I$24,
MATCH($E527,'2018 commission structure'!$A$21:$A$24,0),MATCH(O$1,'2018 commission structure'!$A$21:$I$21,0))</f>
        <v>78000</v>
      </c>
      <c r="P527" s="1">
        <f>IF($H527&gt;$I527, MIN($H527-$I527, J527-$I527)*
INDEX( '2018 commission structure'!$A$21:$I$24,
MATCH($E527,'2018 commission structure'!$A$21:$A$24, 0),
MATCH(P$1,'2018 commission structure'!$A$21:$I$21, 0)), 0)</f>
        <v>25500.000000000004</v>
      </c>
      <c r="Q527" s="1">
        <f>IF($H527&gt;J527, MIN($H527-J527, K527-J527)*
INDEX( '2018 commission structure'!$A$21:$I$24,
MATCH($E527,'2018 commission structure'!$A$21:$A$24, 0),
MATCH(Q$1,'2018 commission structure'!$A$21:$I$21, 0)), 0)</f>
        <v>3433.29</v>
      </c>
      <c r="R527" s="1">
        <f>IF($H527&gt;K527, MIN($H527-K527, L527-K527)*
INDEX( '2018 commission structure'!$A$21:$I$24,
MATCH($E527,'2018 commission structure'!$A$21:$A$24, 0),
MATCH(R$1,'2018 commission structure'!$A$21:$I$21, 0)), 0)</f>
        <v>0</v>
      </c>
      <c r="S527" s="1">
        <f>IF($H527&gt;L527, ($H527-L527)*
INDEX( '2018 commission structure'!$A$21:$I$24,
MATCH($E527,'2018 commission structure'!$A$21:$A$24, 0),
MATCH(S$1,'2018 commission structure'!$A$21:$I$21, 0)), 0)</f>
        <v>0</v>
      </c>
      <c r="T527" s="1">
        <f t="shared" si="85"/>
        <v>106933.29</v>
      </c>
      <c r="U527" s="1">
        <f t="shared" si="86"/>
        <v>167098.28999999998</v>
      </c>
      <c r="V527" s="16">
        <f t="shared" si="87"/>
        <v>4.586216890669558</v>
      </c>
      <c r="W527" s="1">
        <f>MIN(H527,I527)*INDEX('2018 commission structure'!$A$15:$J$18,MATCH(Calculations!$E837,'2018 commission structure'!$A$15:$A$18,0),MATCH(Calculations!W$1,'2018 commission structure'!$A$15:$J$15,0))</f>
        <v>90000</v>
      </c>
      <c r="X527" s="1">
        <f>IF($H527&gt;I527,MIN($H527-I527,J527-I527))*INDEX('2018 commission structure'!$A$15:$J$18,MATCH(Calculations!$E837,'2018 commission structure'!$A$15:$A$18,0),MATCH(Calculations!X$1,'2018 commission structure'!$A$15:$J$15,0))</f>
        <v>27000</v>
      </c>
      <c r="Y527" s="1">
        <f>IF($H527&gt;J527,MIN($H527-J527,K527-J527)*INDEX('2018 commission structure'!$A$15:$J$18,MATCH(Calculations!$E837,'2018 commission structure'!$A$15:$A$18,0),MATCH(Calculations!Y$1,'2018 commission structure'!$A$15:$J$15,0)),0)</f>
        <v>4087.25</v>
      </c>
      <c r="Z527" s="1">
        <f>IF($H527&gt;K527,MIN($H527-K527,L527-K527)*INDEX('2018 commission structure'!$A$15:$J$18,MATCH(Calculations!$E837,'2018 commission structure'!$A$15:$A$18,0),MATCH(Calculations!Z$1,'2018 commission structure'!$A$15:$J$15,0)),0)</f>
        <v>0</v>
      </c>
      <c r="AA527" s="1">
        <f>IF($H527&gt;L527,($H527-L527)*INDEX('2018 commission structure'!$A$15:$J$18,MATCH(Calculations!$E837,'2018 commission structure'!$A$15:$A$18,0),MATCH(Calculations!AA$1,'2018 commission structure'!$A$15:$J$15,0)),0)</f>
        <v>0</v>
      </c>
      <c r="AB527" s="1">
        <f t="shared" si="88"/>
        <v>121087.25</v>
      </c>
      <c r="AC527" s="1">
        <f t="shared" si="89"/>
        <v>181252.25</v>
      </c>
    </row>
    <row r="528" spans="1:29" x14ac:dyDescent="0.3">
      <c r="A528" s="20">
        <v>5117202538</v>
      </c>
      <c r="B528" s="1" t="s">
        <v>299</v>
      </c>
      <c r="C528" s="1" t="s">
        <v>298</v>
      </c>
      <c r="D528" s="1" t="s">
        <v>23183</v>
      </c>
      <c r="E528" s="1" t="s">
        <v>12</v>
      </c>
      <c r="F528" s="1">
        <v>35279</v>
      </c>
      <c r="G528" s="2">
        <v>21</v>
      </c>
      <c r="H528" s="1">
        <f>SUMIF('deals_closed '!D:D,A528,'deals_closed '!C:C)</f>
        <v>639491</v>
      </c>
      <c r="I528" s="1">
        <f>VLOOKUP(E528,'2018 commission structure'!$A$21:$I$24,9,FALSE)</f>
        <v>500000</v>
      </c>
      <c r="J528" s="1">
        <f t="shared" si="80"/>
        <v>625000</v>
      </c>
      <c r="K528" s="1">
        <f t="shared" si="81"/>
        <v>750000</v>
      </c>
      <c r="L528" s="1">
        <f t="shared" si="82"/>
        <v>1000000</v>
      </c>
      <c r="M528" s="16">
        <f t="shared" si="83"/>
        <v>1.2789820000000001</v>
      </c>
      <c r="N528" s="1" t="str">
        <f t="shared" si="84"/>
        <v>125-150%</v>
      </c>
      <c r="O528" s="1">
        <f>MIN($I528, $H528)*INDEX( '2018 commission structure'!$A$21:$I$24,
MATCH($E528,'2018 commission structure'!$A$21:$A$24,0),MATCH(O$1,'2018 commission structure'!$A$21:$I$21,0))</f>
        <v>50000</v>
      </c>
      <c r="P528" s="1">
        <f>IF($H528&gt;$I528, MIN($H528-$I528, J528-$I528)*
INDEX( '2018 commission structure'!$A$21:$I$24,
MATCH($E528,'2018 commission structure'!$A$21:$A$24, 0),
MATCH(P$1,'2018 commission structure'!$A$21:$I$21, 0)), 0)</f>
        <v>18750</v>
      </c>
      <c r="Q528" s="1">
        <f>IF($H528&gt;J528, MIN($H528-J528, K528-J528)*
INDEX( '2018 commission structure'!$A$21:$I$24,
MATCH($E528,'2018 commission structure'!$A$21:$A$24, 0),
MATCH(Q$1,'2018 commission structure'!$A$21:$I$21, 0)), 0)</f>
        <v>2608.38</v>
      </c>
      <c r="R528" s="1">
        <f>IF($H528&gt;K528, MIN($H528-K528, L528-K528)*
INDEX( '2018 commission structure'!$A$21:$I$24,
MATCH($E528,'2018 commission structure'!$A$21:$A$24, 0),
MATCH(R$1,'2018 commission structure'!$A$21:$I$21, 0)), 0)</f>
        <v>0</v>
      </c>
      <c r="S528" s="1">
        <f>IF($H528&gt;L528, ($H528-L528)*
INDEX( '2018 commission structure'!$A$21:$I$24,
MATCH($E528,'2018 commission structure'!$A$21:$A$24, 0),
MATCH(S$1,'2018 commission structure'!$A$21:$I$21, 0)), 0)</f>
        <v>0</v>
      </c>
      <c r="T528" s="1">
        <f t="shared" si="85"/>
        <v>71358.38</v>
      </c>
      <c r="U528" s="1">
        <f t="shared" si="86"/>
        <v>106637.38</v>
      </c>
      <c r="V528" s="16">
        <f t="shared" si="87"/>
        <v>5.9968746418938643</v>
      </c>
      <c r="W528" s="1">
        <f>MIN(H528,I528)*INDEX('2018 commission structure'!$A$15:$J$18,MATCH(Calculations!$E851,'2018 commission structure'!$A$15:$A$18,0),MATCH(Calculations!W$1,'2018 commission structure'!$A$15:$J$15,0))</f>
        <v>75000</v>
      </c>
      <c r="X528" s="1">
        <f>IF($H528&gt;I528,MIN($H528-I528,J528-I528))*INDEX('2018 commission structure'!$A$15:$J$18,MATCH(Calculations!$E851,'2018 commission structure'!$A$15:$A$18,0),MATCH(Calculations!X$1,'2018 commission structure'!$A$15:$J$15,0))</f>
        <v>22500</v>
      </c>
      <c r="Y528" s="1">
        <f>IF($H528&gt;J528,MIN($H528-J528,K528-J528)*INDEX('2018 commission structure'!$A$15:$J$18,MATCH(Calculations!$E851,'2018 commission structure'!$A$15:$A$18,0),MATCH(Calculations!Y$1,'2018 commission structure'!$A$15:$J$15,0)),0)</f>
        <v>3622.75</v>
      </c>
      <c r="Z528" s="1">
        <f>IF($H528&gt;K528,MIN($H528-K528,L528-K528)*INDEX('2018 commission structure'!$A$15:$J$18,MATCH(Calculations!$E851,'2018 commission structure'!$A$15:$A$18,0),MATCH(Calculations!Z$1,'2018 commission structure'!$A$15:$J$15,0)),0)</f>
        <v>0</v>
      </c>
      <c r="AA528" s="1">
        <f>IF($H528&gt;L528,($H528-L528)*INDEX('2018 commission structure'!$A$15:$J$18,MATCH(Calculations!$E851,'2018 commission structure'!$A$15:$A$18,0),MATCH(Calculations!AA$1,'2018 commission structure'!$A$15:$J$15,0)),0)</f>
        <v>0</v>
      </c>
      <c r="AB528" s="1">
        <f t="shared" si="88"/>
        <v>101122.75</v>
      </c>
      <c r="AC528" s="1">
        <f t="shared" si="89"/>
        <v>136401.75</v>
      </c>
    </row>
    <row r="529" spans="1:29" x14ac:dyDescent="0.3">
      <c r="A529" s="20">
        <v>6148235056</v>
      </c>
      <c r="B529" s="1" t="s">
        <v>426</v>
      </c>
      <c r="C529" s="1" t="s">
        <v>425</v>
      </c>
      <c r="D529" s="1" t="s">
        <v>22729</v>
      </c>
      <c r="E529" s="1" t="s">
        <v>3</v>
      </c>
      <c r="F529" s="1">
        <v>117912</v>
      </c>
      <c r="G529" s="2">
        <v>21</v>
      </c>
      <c r="H529" s="1">
        <f>SUMIF('deals_closed '!D:D,A529,'deals_closed '!C:C)</f>
        <v>724454</v>
      </c>
      <c r="I529" s="1">
        <f>VLOOKUP(E529,'2018 commission structure'!$A$21:$I$24,9,FALSE)</f>
        <v>750000</v>
      </c>
      <c r="J529" s="1">
        <f t="shared" si="80"/>
        <v>937500</v>
      </c>
      <c r="K529" s="1">
        <f t="shared" si="81"/>
        <v>1125000</v>
      </c>
      <c r="L529" s="1">
        <f t="shared" si="82"/>
        <v>1500000</v>
      </c>
      <c r="M529" s="16">
        <f t="shared" si="83"/>
        <v>0.96593866666666661</v>
      </c>
      <c r="N529" s="1" t="str">
        <f t="shared" si="84"/>
        <v>0-100%</v>
      </c>
      <c r="O529" s="1">
        <f>MIN($I529, $H529)*INDEX( '2018 commission structure'!$A$21:$I$24,
MATCH($E529,'2018 commission structure'!$A$21:$A$24,0),MATCH(O$1,'2018 commission structure'!$A$21:$I$21,0))</f>
        <v>108668.09999999999</v>
      </c>
      <c r="P529" s="1">
        <f>IF($H529&gt;$I529, MIN($H529-$I529, J529-$I529)*
INDEX( '2018 commission structure'!$A$21:$I$24,
MATCH($E529,'2018 commission structure'!$A$21:$A$24, 0),
MATCH(P$1,'2018 commission structure'!$A$21:$I$21, 0)), 0)</f>
        <v>0</v>
      </c>
      <c r="Q529" s="1">
        <f>IF($H529&gt;J529, MIN($H529-J529, K529-J529)*
INDEX( '2018 commission structure'!$A$21:$I$24,
MATCH($E529,'2018 commission structure'!$A$21:$A$24, 0),
MATCH(Q$1,'2018 commission structure'!$A$21:$I$21, 0)), 0)</f>
        <v>0</v>
      </c>
      <c r="R529" s="1">
        <f>IF($H529&gt;K529, MIN($H529-K529, L529-K529)*
INDEX( '2018 commission structure'!$A$21:$I$24,
MATCH($E529,'2018 commission structure'!$A$21:$A$24, 0),
MATCH(R$1,'2018 commission structure'!$A$21:$I$21, 0)), 0)</f>
        <v>0</v>
      </c>
      <c r="S529" s="1">
        <f>IF($H529&gt;L529, ($H529-L529)*
INDEX( '2018 commission structure'!$A$21:$I$24,
MATCH($E529,'2018 commission structure'!$A$21:$A$24, 0),
MATCH(S$1,'2018 commission structure'!$A$21:$I$21, 0)), 0)</f>
        <v>0</v>
      </c>
      <c r="T529" s="1">
        <f t="shared" si="85"/>
        <v>108668.09999999999</v>
      </c>
      <c r="U529" s="1">
        <f t="shared" si="86"/>
        <v>226580.09999999998</v>
      </c>
      <c r="V529" s="16">
        <f t="shared" si="87"/>
        <v>3.1973416906427357</v>
      </c>
      <c r="W529" s="1">
        <f>MIN(H529,I529)*INDEX('2018 commission structure'!$A$15:$J$18,MATCH(Calculations!$E786,'2018 commission structure'!$A$15:$A$18,0),MATCH(Calculations!W$1,'2018 commission structure'!$A$15:$J$15,0))</f>
        <v>108668.09999999999</v>
      </c>
      <c r="X529" s="1">
        <f>IF($H529&gt;I529,MIN($H529-I529,J529-I529))*INDEX('2018 commission structure'!$A$15:$J$18,MATCH(Calculations!$E786,'2018 commission structure'!$A$15:$A$18,0),MATCH(Calculations!X$1,'2018 commission structure'!$A$15:$J$15,0))</f>
        <v>0</v>
      </c>
      <c r="Y529" s="1">
        <f>IF($H529&gt;J529,MIN($H529-J529,K529-J529)*INDEX('2018 commission structure'!$A$15:$J$18,MATCH(Calculations!$E786,'2018 commission structure'!$A$15:$A$18,0),MATCH(Calculations!Y$1,'2018 commission structure'!$A$15:$J$15,0)),0)</f>
        <v>0</v>
      </c>
      <c r="Z529" s="1">
        <f>IF($H529&gt;K529,MIN($H529-K529,L529-K529)*INDEX('2018 commission structure'!$A$15:$J$18,MATCH(Calculations!$E786,'2018 commission structure'!$A$15:$A$18,0),MATCH(Calculations!Z$1,'2018 commission structure'!$A$15:$J$15,0)),0)</f>
        <v>0</v>
      </c>
      <c r="AA529" s="1">
        <f>IF($H529&gt;L529,($H529-L529)*INDEX('2018 commission structure'!$A$15:$J$18,MATCH(Calculations!$E786,'2018 commission structure'!$A$15:$A$18,0),MATCH(Calculations!AA$1,'2018 commission structure'!$A$15:$J$15,0)),0)</f>
        <v>0</v>
      </c>
      <c r="AB529" s="1">
        <f t="shared" si="88"/>
        <v>108668.09999999999</v>
      </c>
      <c r="AC529" s="1">
        <f t="shared" si="89"/>
        <v>226580.09999999998</v>
      </c>
    </row>
    <row r="530" spans="1:29" x14ac:dyDescent="0.3">
      <c r="A530" s="20">
        <v>7906441400</v>
      </c>
      <c r="B530" s="1" t="s">
        <v>1513</v>
      </c>
      <c r="C530" s="1" t="s">
        <v>1512</v>
      </c>
      <c r="D530" s="1" t="s">
        <v>22851</v>
      </c>
      <c r="E530" s="1" t="s">
        <v>12</v>
      </c>
      <c r="F530" s="1">
        <v>46268</v>
      </c>
      <c r="G530" s="2">
        <v>22</v>
      </c>
      <c r="H530" s="1">
        <f>SUMIF('deals_closed '!D:D,A530,'deals_closed '!C:C)</f>
        <v>640512</v>
      </c>
      <c r="I530" s="1">
        <f>VLOOKUP(E530,'2018 commission structure'!$A$21:$I$24,9,FALSE)</f>
        <v>500000</v>
      </c>
      <c r="J530" s="1">
        <f t="shared" si="80"/>
        <v>625000</v>
      </c>
      <c r="K530" s="1">
        <f t="shared" si="81"/>
        <v>750000</v>
      </c>
      <c r="L530" s="1">
        <f t="shared" si="82"/>
        <v>1000000</v>
      </c>
      <c r="M530" s="16">
        <f t="shared" si="83"/>
        <v>1.2810239999999999</v>
      </c>
      <c r="N530" s="1" t="str">
        <f t="shared" si="84"/>
        <v>125-150%</v>
      </c>
      <c r="O530" s="1">
        <f>MIN($I530, $H530)*INDEX( '2018 commission structure'!$A$21:$I$24,
MATCH($E530,'2018 commission structure'!$A$21:$A$24,0),MATCH(O$1,'2018 commission structure'!$A$21:$I$21,0))</f>
        <v>50000</v>
      </c>
      <c r="P530" s="1">
        <f>IF($H530&gt;$I530, MIN($H530-$I530, J530-$I530)*
INDEX( '2018 commission structure'!$A$21:$I$24,
MATCH($E530,'2018 commission structure'!$A$21:$A$24, 0),
MATCH(P$1,'2018 commission structure'!$A$21:$I$21, 0)), 0)</f>
        <v>18750</v>
      </c>
      <c r="Q530" s="1">
        <f>IF($H530&gt;J530, MIN($H530-J530, K530-J530)*
INDEX( '2018 commission structure'!$A$21:$I$24,
MATCH($E530,'2018 commission structure'!$A$21:$A$24, 0),
MATCH(Q$1,'2018 commission structure'!$A$21:$I$21, 0)), 0)</f>
        <v>2792.16</v>
      </c>
      <c r="R530" s="1">
        <f>IF($H530&gt;K530, MIN($H530-K530, L530-K530)*
INDEX( '2018 commission structure'!$A$21:$I$24,
MATCH($E530,'2018 commission structure'!$A$21:$A$24, 0),
MATCH(R$1,'2018 commission structure'!$A$21:$I$21, 0)), 0)</f>
        <v>0</v>
      </c>
      <c r="S530" s="1">
        <f>IF($H530&gt;L530, ($H530-L530)*
INDEX( '2018 commission structure'!$A$21:$I$24,
MATCH($E530,'2018 commission structure'!$A$21:$A$24, 0),
MATCH(S$1,'2018 commission structure'!$A$21:$I$21, 0)), 0)</f>
        <v>0</v>
      </c>
      <c r="T530" s="1">
        <f t="shared" si="85"/>
        <v>71542.16</v>
      </c>
      <c r="U530" s="1">
        <f t="shared" si="86"/>
        <v>117810.16</v>
      </c>
      <c r="V530" s="16">
        <f t="shared" si="87"/>
        <v>5.4368146176866237</v>
      </c>
      <c r="W530" s="1">
        <f>MIN(H530,I530)*INDEX('2018 commission structure'!$A$15:$J$18,MATCH(Calculations!$E221,'2018 commission structure'!$A$15:$A$18,0),MATCH(Calculations!W$1,'2018 commission structure'!$A$15:$J$15,0))</f>
        <v>75000</v>
      </c>
      <c r="X530" s="1">
        <f>IF($H530&gt;I530,MIN($H530-I530,J530-I530))*INDEX('2018 commission structure'!$A$15:$J$18,MATCH(Calculations!$E221,'2018 commission structure'!$A$15:$A$18,0),MATCH(Calculations!X$1,'2018 commission structure'!$A$15:$J$15,0))</f>
        <v>22500</v>
      </c>
      <c r="Y530" s="1">
        <f>IF($H530&gt;J530,MIN($H530-J530,K530-J530)*INDEX('2018 commission structure'!$A$15:$J$18,MATCH(Calculations!$E221,'2018 commission structure'!$A$15:$A$18,0),MATCH(Calculations!Y$1,'2018 commission structure'!$A$15:$J$15,0)),0)</f>
        <v>3878</v>
      </c>
      <c r="Z530" s="1">
        <f>IF($H530&gt;K530,MIN($H530-K530,L530-K530)*INDEX('2018 commission structure'!$A$15:$J$18,MATCH(Calculations!$E221,'2018 commission structure'!$A$15:$A$18,0),MATCH(Calculations!Z$1,'2018 commission structure'!$A$15:$J$15,0)),0)</f>
        <v>0</v>
      </c>
      <c r="AA530" s="1">
        <f>IF($H530&gt;L530,($H530-L530)*INDEX('2018 commission structure'!$A$15:$J$18,MATCH(Calculations!$E221,'2018 commission structure'!$A$15:$A$18,0),MATCH(Calculations!AA$1,'2018 commission structure'!$A$15:$J$15,0)),0)</f>
        <v>0</v>
      </c>
      <c r="AB530" s="1">
        <f t="shared" si="88"/>
        <v>101378</v>
      </c>
      <c r="AC530" s="1">
        <f t="shared" si="89"/>
        <v>147646</v>
      </c>
    </row>
    <row r="531" spans="1:29" x14ac:dyDescent="0.3">
      <c r="A531" s="20">
        <v>2885061928</v>
      </c>
      <c r="B531" s="1" t="s">
        <v>165</v>
      </c>
      <c r="C531" s="1" t="s">
        <v>164</v>
      </c>
      <c r="D531" s="1" t="s">
        <v>23045</v>
      </c>
      <c r="E531" s="1" t="s">
        <v>3</v>
      </c>
      <c r="F531" s="1">
        <v>104981</v>
      </c>
      <c r="G531" s="2">
        <v>27</v>
      </c>
      <c r="H531" s="1">
        <f>SUMIF('deals_closed '!D:D,A531,'deals_closed '!C:C)</f>
        <v>961540</v>
      </c>
      <c r="I531" s="1">
        <f>VLOOKUP(E531,'2018 commission structure'!$A$21:$I$24,9,FALSE)</f>
        <v>750000</v>
      </c>
      <c r="J531" s="1">
        <f t="shared" si="80"/>
        <v>937500</v>
      </c>
      <c r="K531" s="1">
        <f t="shared" si="81"/>
        <v>1125000</v>
      </c>
      <c r="L531" s="1">
        <f t="shared" si="82"/>
        <v>1500000</v>
      </c>
      <c r="M531" s="16">
        <f t="shared" si="83"/>
        <v>1.2820533333333333</v>
      </c>
      <c r="N531" s="1" t="str">
        <f t="shared" si="84"/>
        <v>125-150%</v>
      </c>
      <c r="O531" s="1">
        <f>MIN($I531, $H531)*INDEX( '2018 commission structure'!$A$21:$I$24,
MATCH($E531,'2018 commission structure'!$A$21:$A$24,0),MATCH(O$1,'2018 commission structure'!$A$21:$I$21,0))</f>
        <v>112500</v>
      </c>
      <c r="P531" s="1">
        <f>IF($H531&gt;$I531, MIN($H531-$I531, J531-$I531)*
INDEX( '2018 commission structure'!$A$21:$I$24,
MATCH($E531,'2018 commission structure'!$A$21:$A$24, 0),
MATCH(P$1,'2018 commission structure'!$A$21:$I$21, 0)), 0)</f>
        <v>35625</v>
      </c>
      <c r="Q531" s="1">
        <f>IF($H531&gt;J531, MIN($H531-J531, K531-J531)*
INDEX( '2018 commission structure'!$A$21:$I$24,
MATCH($E531,'2018 commission structure'!$A$21:$A$24, 0),
MATCH(Q$1,'2018 commission structure'!$A$21:$I$21, 0)), 0)</f>
        <v>5529.2</v>
      </c>
      <c r="R531" s="1">
        <f>IF($H531&gt;K531, MIN($H531-K531, L531-K531)*
INDEX( '2018 commission structure'!$A$21:$I$24,
MATCH($E531,'2018 commission structure'!$A$21:$A$24, 0),
MATCH(R$1,'2018 commission structure'!$A$21:$I$21, 0)), 0)</f>
        <v>0</v>
      </c>
      <c r="S531" s="1">
        <f>IF($H531&gt;L531, ($H531-L531)*
INDEX( '2018 commission structure'!$A$21:$I$24,
MATCH($E531,'2018 commission structure'!$A$21:$A$24, 0),
MATCH(S$1,'2018 commission structure'!$A$21:$I$21, 0)), 0)</f>
        <v>0</v>
      </c>
      <c r="T531" s="1">
        <f t="shared" si="85"/>
        <v>153654.20000000001</v>
      </c>
      <c r="U531" s="1">
        <f t="shared" si="86"/>
        <v>258635.2</v>
      </c>
      <c r="V531" s="16">
        <f t="shared" si="87"/>
        <v>3.7177460763268106</v>
      </c>
      <c r="W531" s="1">
        <f>MIN(H531,I531)*INDEX('2018 commission structure'!$A$15:$J$18,MATCH(Calculations!$E920,'2018 commission structure'!$A$15:$A$18,0),MATCH(Calculations!W$1,'2018 commission structure'!$A$15:$J$15,0))</f>
        <v>112500</v>
      </c>
      <c r="X531" s="1">
        <f>IF($H531&gt;I531,MIN($H531-I531,J531-I531))*INDEX('2018 commission structure'!$A$15:$J$18,MATCH(Calculations!$E920,'2018 commission structure'!$A$15:$A$18,0),MATCH(Calculations!X$1,'2018 commission structure'!$A$15:$J$15,0))</f>
        <v>41250</v>
      </c>
      <c r="Y531" s="1">
        <f>IF($H531&gt;J531,MIN($H531-J531,K531-J531)*INDEX('2018 commission structure'!$A$15:$J$18,MATCH(Calculations!$E920,'2018 commission structure'!$A$15:$A$18,0),MATCH(Calculations!Y$1,'2018 commission structure'!$A$15:$J$15,0)),0)</f>
        <v>6010</v>
      </c>
      <c r="Z531" s="1">
        <f>IF($H531&gt;K531,MIN($H531-K531,L531-K531)*INDEX('2018 commission structure'!$A$15:$J$18,MATCH(Calculations!$E920,'2018 commission structure'!$A$15:$A$18,0),MATCH(Calculations!Z$1,'2018 commission structure'!$A$15:$J$15,0)),0)</f>
        <v>0</v>
      </c>
      <c r="AA531" s="1">
        <f>IF($H531&gt;L531,($H531-L531)*INDEX('2018 commission structure'!$A$15:$J$18,MATCH(Calculations!$E920,'2018 commission structure'!$A$15:$A$18,0),MATCH(Calculations!AA$1,'2018 commission structure'!$A$15:$J$15,0)),0)</f>
        <v>0</v>
      </c>
      <c r="AB531" s="1">
        <f t="shared" si="88"/>
        <v>159760</v>
      </c>
      <c r="AC531" s="1">
        <f t="shared" si="89"/>
        <v>264741</v>
      </c>
    </row>
    <row r="532" spans="1:29" x14ac:dyDescent="0.3">
      <c r="A532" s="20">
        <v>4191160419</v>
      </c>
      <c r="B532" s="1" t="s">
        <v>303</v>
      </c>
      <c r="C532" s="1" t="s">
        <v>302</v>
      </c>
      <c r="D532" s="1" t="s">
        <v>23026</v>
      </c>
      <c r="E532" s="1" t="s">
        <v>12</v>
      </c>
      <c r="F532" s="1">
        <v>39616</v>
      </c>
      <c r="G532" s="2">
        <v>15</v>
      </c>
      <c r="H532" s="1">
        <f>SUMIF('deals_closed '!D:D,A532,'deals_closed '!C:C)</f>
        <v>641056</v>
      </c>
      <c r="I532" s="1">
        <f>VLOOKUP(E532,'2018 commission structure'!$A$21:$I$24,9,FALSE)</f>
        <v>500000</v>
      </c>
      <c r="J532" s="1">
        <f t="shared" si="80"/>
        <v>625000</v>
      </c>
      <c r="K532" s="1">
        <f t="shared" si="81"/>
        <v>750000</v>
      </c>
      <c r="L532" s="1">
        <f t="shared" si="82"/>
        <v>1000000</v>
      </c>
      <c r="M532" s="16">
        <f t="shared" si="83"/>
        <v>1.2821119999999999</v>
      </c>
      <c r="N532" s="1" t="str">
        <f t="shared" si="84"/>
        <v>125-150%</v>
      </c>
      <c r="O532" s="1">
        <f>MIN($I532, $H532)*INDEX( '2018 commission structure'!$A$21:$I$24,
MATCH($E532,'2018 commission structure'!$A$21:$A$24,0),MATCH(O$1,'2018 commission structure'!$A$21:$I$21,0))</f>
        <v>50000</v>
      </c>
      <c r="P532" s="1">
        <f>IF($H532&gt;$I532, MIN($H532-$I532, J532-$I532)*
INDEX( '2018 commission structure'!$A$21:$I$24,
MATCH($E532,'2018 commission structure'!$A$21:$A$24, 0),
MATCH(P$1,'2018 commission structure'!$A$21:$I$21, 0)), 0)</f>
        <v>18750</v>
      </c>
      <c r="Q532" s="1">
        <f>IF($H532&gt;J532, MIN($H532-J532, K532-J532)*
INDEX( '2018 commission structure'!$A$21:$I$24,
MATCH($E532,'2018 commission structure'!$A$21:$A$24, 0),
MATCH(Q$1,'2018 commission structure'!$A$21:$I$21, 0)), 0)</f>
        <v>2890.08</v>
      </c>
      <c r="R532" s="1">
        <f>IF($H532&gt;K532, MIN($H532-K532, L532-K532)*
INDEX( '2018 commission structure'!$A$21:$I$24,
MATCH($E532,'2018 commission structure'!$A$21:$A$24, 0),
MATCH(R$1,'2018 commission structure'!$A$21:$I$21, 0)), 0)</f>
        <v>0</v>
      </c>
      <c r="S532" s="1">
        <f>IF($H532&gt;L532, ($H532-L532)*
INDEX( '2018 commission structure'!$A$21:$I$24,
MATCH($E532,'2018 commission structure'!$A$21:$A$24, 0),
MATCH(S$1,'2018 commission structure'!$A$21:$I$21, 0)), 0)</f>
        <v>0</v>
      </c>
      <c r="T532" s="1">
        <f t="shared" si="85"/>
        <v>71640.08</v>
      </c>
      <c r="U532" s="1">
        <f t="shared" si="86"/>
        <v>111256.08</v>
      </c>
      <c r="V532" s="16">
        <f t="shared" si="87"/>
        <v>5.7619862213372963</v>
      </c>
      <c r="W532" s="1">
        <f>MIN(H532,I532)*INDEX('2018 commission structure'!$A$15:$J$18,MATCH(Calculations!$E849,'2018 commission structure'!$A$15:$A$18,0),MATCH(Calculations!W$1,'2018 commission structure'!$A$15:$J$15,0))</f>
        <v>60000</v>
      </c>
      <c r="X532" s="1">
        <f>IF($H532&gt;I532,MIN($H532-I532,J532-I532))*INDEX('2018 commission structure'!$A$15:$J$18,MATCH(Calculations!$E849,'2018 commission structure'!$A$15:$A$18,0),MATCH(Calculations!X$1,'2018 commission structure'!$A$15:$J$15,0))</f>
        <v>21250</v>
      </c>
      <c r="Y532" s="1">
        <f>IF($H532&gt;J532,MIN($H532-J532,K532-J532)*INDEX('2018 commission structure'!$A$15:$J$18,MATCH(Calculations!$E849,'2018 commission structure'!$A$15:$A$18,0),MATCH(Calculations!Y$1,'2018 commission structure'!$A$15:$J$15,0)),0)</f>
        <v>3211.2000000000003</v>
      </c>
      <c r="Z532" s="1">
        <f>IF($H532&gt;K532,MIN($H532-K532,L532-K532)*INDEX('2018 commission structure'!$A$15:$J$18,MATCH(Calculations!$E849,'2018 commission structure'!$A$15:$A$18,0),MATCH(Calculations!Z$1,'2018 commission structure'!$A$15:$J$15,0)),0)</f>
        <v>0</v>
      </c>
      <c r="AA532" s="1">
        <f>IF($H532&gt;L532,($H532-L532)*INDEX('2018 commission structure'!$A$15:$J$18,MATCH(Calculations!$E849,'2018 commission structure'!$A$15:$A$18,0),MATCH(Calculations!AA$1,'2018 commission structure'!$A$15:$J$15,0)),0)</f>
        <v>0</v>
      </c>
      <c r="AB532" s="1">
        <f t="shared" si="88"/>
        <v>84461.2</v>
      </c>
      <c r="AC532" s="1">
        <f t="shared" si="89"/>
        <v>124077.2</v>
      </c>
    </row>
    <row r="533" spans="1:29" x14ac:dyDescent="0.3">
      <c r="A533" s="20">
        <v>2307209530</v>
      </c>
      <c r="B533" s="1" t="s">
        <v>792</v>
      </c>
      <c r="C533" s="1" t="s">
        <v>791</v>
      </c>
      <c r="D533" s="1" t="s">
        <v>23103</v>
      </c>
      <c r="E533" s="1" t="s">
        <v>3</v>
      </c>
      <c r="F533" s="1">
        <v>115318</v>
      </c>
      <c r="G533" s="2">
        <v>26</v>
      </c>
      <c r="H533" s="1">
        <f>SUMIF('deals_closed '!D:D,A533,'deals_closed '!C:C)</f>
        <v>961682</v>
      </c>
      <c r="I533" s="1">
        <f>VLOOKUP(E533,'2018 commission structure'!$A$21:$I$24,9,FALSE)</f>
        <v>750000</v>
      </c>
      <c r="J533" s="1">
        <f t="shared" si="80"/>
        <v>937500</v>
      </c>
      <c r="K533" s="1">
        <f t="shared" si="81"/>
        <v>1125000</v>
      </c>
      <c r="L533" s="1">
        <f t="shared" si="82"/>
        <v>1500000</v>
      </c>
      <c r="M533" s="16">
        <f t="shared" si="83"/>
        <v>1.2822426666666666</v>
      </c>
      <c r="N533" s="1" t="str">
        <f t="shared" si="84"/>
        <v>125-150%</v>
      </c>
      <c r="O533" s="1">
        <f>MIN($I533, $H533)*INDEX( '2018 commission structure'!$A$21:$I$24,
MATCH($E533,'2018 commission structure'!$A$21:$A$24,0),MATCH(O$1,'2018 commission structure'!$A$21:$I$21,0))</f>
        <v>112500</v>
      </c>
      <c r="P533" s="1">
        <f>IF($H533&gt;$I533, MIN($H533-$I533, J533-$I533)*
INDEX( '2018 commission structure'!$A$21:$I$24,
MATCH($E533,'2018 commission structure'!$A$21:$A$24, 0),
MATCH(P$1,'2018 commission structure'!$A$21:$I$21, 0)), 0)</f>
        <v>35625</v>
      </c>
      <c r="Q533" s="1">
        <f>IF($H533&gt;J533, MIN($H533-J533, K533-J533)*
INDEX( '2018 commission structure'!$A$21:$I$24,
MATCH($E533,'2018 commission structure'!$A$21:$A$24, 0),
MATCH(Q$1,'2018 commission structure'!$A$21:$I$21, 0)), 0)</f>
        <v>5561.8600000000006</v>
      </c>
      <c r="R533" s="1">
        <f>IF($H533&gt;K533, MIN($H533-K533, L533-K533)*
INDEX( '2018 commission structure'!$A$21:$I$24,
MATCH($E533,'2018 commission structure'!$A$21:$A$24, 0),
MATCH(R$1,'2018 commission structure'!$A$21:$I$21, 0)), 0)</f>
        <v>0</v>
      </c>
      <c r="S533" s="1">
        <f>IF($H533&gt;L533, ($H533-L533)*
INDEX( '2018 commission structure'!$A$21:$I$24,
MATCH($E533,'2018 commission structure'!$A$21:$A$24, 0),
MATCH(S$1,'2018 commission structure'!$A$21:$I$21, 0)), 0)</f>
        <v>0</v>
      </c>
      <c r="T533" s="1">
        <f t="shared" si="85"/>
        <v>153686.85999999999</v>
      </c>
      <c r="U533" s="1">
        <f t="shared" si="86"/>
        <v>269004.86</v>
      </c>
      <c r="V533" s="16">
        <f t="shared" si="87"/>
        <v>3.5749614337822746</v>
      </c>
      <c r="W533" s="1">
        <f>MIN(H533,I533)*INDEX('2018 commission structure'!$A$15:$J$18,MATCH(Calculations!$E598,'2018 commission structure'!$A$15:$A$18,0),MATCH(Calculations!W$1,'2018 commission structure'!$A$15:$J$15,0))</f>
        <v>90000</v>
      </c>
      <c r="X533" s="1">
        <f>IF($H533&gt;I533,MIN($H533-I533,J533-I533))*INDEX('2018 commission structure'!$A$15:$J$18,MATCH(Calculations!$E598,'2018 commission structure'!$A$15:$A$18,0),MATCH(Calculations!X$1,'2018 commission structure'!$A$15:$J$15,0))</f>
        <v>31875.000000000004</v>
      </c>
      <c r="Y533" s="1">
        <f>IF($H533&gt;J533,MIN($H533-J533,K533-J533)*INDEX('2018 commission structure'!$A$15:$J$18,MATCH(Calculations!$E598,'2018 commission structure'!$A$15:$A$18,0),MATCH(Calculations!Y$1,'2018 commission structure'!$A$15:$J$15,0)),0)</f>
        <v>4836.4000000000005</v>
      </c>
      <c r="Z533" s="1">
        <f>IF($H533&gt;K533,MIN($H533-K533,L533-K533)*INDEX('2018 commission structure'!$A$15:$J$18,MATCH(Calculations!$E598,'2018 commission structure'!$A$15:$A$18,0),MATCH(Calculations!Z$1,'2018 commission structure'!$A$15:$J$15,0)),0)</f>
        <v>0</v>
      </c>
      <c r="AA533" s="1">
        <f>IF($H533&gt;L533,($H533-L533)*INDEX('2018 commission structure'!$A$15:$J$18,MATCH(Calculations!$E598,'2018 commission structure'!$A$15:$A$18,0),MATCH(Calculations!AA$1,'2018 commission structure'!$A$15:$J$15,0)),0)</f>
        <v>0</v>
      </c>
      <c r="AB533" s="1">
        <f t="shared" si="88"/>
        <v>126711.4</v>
      </c>
      <c r="AC533" s="1">
        <f t="shared" si="89"/>
        <v>242029.4</v>
      </c>
    </row>
    <row r="534" spans="1:29" x14ac:dyDescent="0.3">
      <c r="A534" s="20">
        <v>4011453366</v>
      </c>
      <c r="B534" s="1" t="s">
        <v>1207</v>
      </c>
      <c r="C534" s="1" t="s">
        <v>1206</v>
      </c>
      <c r="D534" s="1" t="s">
        <v>22938</v>
      </c>
      <c r="E534" s="1" t="s">
        <v>3</v>
      </c>
      <c r="F534" s="1">
        <v>113851</v>
      </c>
      <c r="G534" s="2">
        <v>20</v>
      </c>
      <c r="H534" s="1">
        <f>SUMIF('deals_closed '!D:D,A534,'deals_closed '!C:C)</f>
        <v>668997</v>
      </c>
      <c r="I534" s="1">
        <f>VLOOKUP(E534,'2018 commission structure'!$A$21:$I$24,9,FALSE)</f>
        <v>750000</v>
      </c>
      <c r="J534" s="1">
        <f t="shared" si="80"/>
        <v>937500</v>
      </c>
      <c r="K534" s="1">
        <f t="shared" si="81"/>
        <v>1125000</v>
      </c>
      <c r="L534" s="1">
        <f t="shared" si="82"/>
        <v>1500000</v>
      </c>
      <c r="M534" s="16">
        <f t="shared" si="83"/>
        <v>0.89199600000000001</v>
      </c>
      <c r="N534" s="1" t="str">
        <f t="shared" si="84"/>
        <v>0-100%</v>
      </c>
      <c r="O534" s="1">
        <f>MIN($I534, $H534)*INDEX( '2018 commission structure'!$A$21:$I$24,
MATCH($E534,'2018 commission structure'!$A$21:$A$24,0),MATCH(O$1,'2018 commission structure'!$A$21:$I$21,0))</f>
        <v>100349.55</v>
      </c>
      <c r="P534" s="1">
        <f>IF($H534&gt;$I534, MIN($H534-$I534, J534-$I534)*
INDEX( '2018 commission structure'!$A$21:$I$24,
MATCH($E534,'2018 commission structure'!$A$21:$A$24, 0),
MATCH(P$1,'2018 commission structure'!$A$21:$I$21, 0)), 0)</f>
        <v>0</v>
      </c>
      <c r="Q534" s="1">
        <f>IF($H534&gt;J534, MIN($H534-J534, K534-J534)*
INDEX( '2018 commission structure'!$A$21:$I$24,
MATCH($E534,'2018 commission structure'!$A$21:$A$24, 0),
MATCH(Q$1,'2018 commission structure'!$A$21:$I$21, 0)), 0)</f>
        <v>0</v>
      </c>
      <c r="R534" s="1">
        <f>IF($H534&gt;K534, MIN($H534-K534, L534-K534)*
INDEX( '2018 commission structure'!$A$21:$I$24,
MATCH($E534,'2018 commission structure'!$A$21:$A$24, 0),
MATCH(R$1,'2018 commission structure'!$A$21:$I$21, 0)), 0)</f>
        <v>0</v>
      </c>
      <c r="S534" s="1">
        <f>IF($H534&gt;L534, ($H534-L534)*
INDEX( '2018 commission structure'!$A$21:$I$24,
MATCH($E534,'2018 commission structure'!$A$21:$A$24, 0),
MATCH(S$1,'2018 commission structure'!$A$21:$I$21, 0)), 0)</f>
        <v>0</v>
      </c>
      <c r="T534" s="1">
        <f t="shared" si="85"/>
        <v>100349.55</v>
      </c>
      <c r="U534" s="1">
        <f t="shared" si="86"/>
        <v>214200.55</v>
      </c>
      <c r="V534" s="16">
        <f t="shared" si="87"/>
        <v>3.1232272746265126</v>
      </c>
      <c r="W534" s="1">
        <f>MIN(H534,I534)*INDEX('2018 commission structure'!$A$15:$J$18,MATCH(Calculations!$E382,'2018 commission structure'!$A$15:$A$18,0),MATCH(Calculations!W$1,'2018 commission structure'!$A$15:$J$15,0))</f>
        <v>100349.55</v>
      </c>
      <c r="X534" s="1">
        <f>IF($H534&gt;I534,MIN($H534-I534,J534-I534))*INDEX('2018 commission structure'!$A$15:$J$18,MATCH(Calculations!$E382,'2018 commission structure'!$A$15:$A$18,0),MATCH(Calculations!X$1,'2018 commission structure'!$A$15:$J$15,0))</f>
        <v>0</v>
      </c>
      <c r="Y534" s="1">
        <f>IF($H534&gt;J534,MIN($H534-J534,K534-J534)*INDEX('2018 commission structure'!$A$15:$J$18,MATCH(Calculations!$E382,'2018 commission structure'!$A$15:$A$18,0),MATCH(Calculations!Y$1,'2018 commission structure'!$A$15:$J$15,0)),0)</f>
        <v>0</v>
      </c>
      <c r="Z534" s="1">
        <f>IF($H534&gt;K534,MIN($H534-K534,L534-K534)*INDEX('2018 commission structure'!$A$15:$J$18,MATCH(Calculations!$E382,'2018 commission structure'!$A$15:$A$18,0),MATCH(Calculations!Z$1,'2018 commission structure'!$A$15:$J$15,0)),0)</f>
        <v>0</v>
      </c>
      <c r="AA534" s="1">
        <f>IF($H534&gt;L534,($H534-L534)*INDEX('2018 commission structure'!$A$15:$J$18,MATCH(Calculations!$E382,'2018 commission structure'!$A$15:$A$18,0),MATCH(Calculations!AA$1,'2018 commission structure'!$A$15:$J$15,0)),0)</f>
        <v>0</v>
      </c>
      <c r="AB534" s="1">
        <f t="shared" si="88"/>
        <v>100349.55</v>
      </c>
      <c r="AC534" s="1">
        <f t="shared" si="89"/>
        <v>214200.55</v>
      </c>
    </row>
    <row r="535" spans="1:29" x14ac:dyDescent="0.3">
      <c r="A535" s="20">
        <v>6009848660</v>
      </c>
      <c r="B535" s="1" t="s">
        <v>658</v>
      </c>
      <c r="C535" s="1" t="s">
        <v>657</v>
      </c>
      <c r="D535" s="1" t="s">
        <v>22736</v>
      </c>
      <c r="E535" s="1" t="s">
        <v>3</v>
      </c>
      <c r="F535" s="1">
        <v>97912</v>
      </c>
      <c r="G535" s="2">
        <v>25</v>
      </c>
      <c r="H535" s="1">
        <f>SUMIF('deals_closed '!D:D,A535,'deals_closed '!C:C)</f>
        <v>961796</v>
      </c>
      <c r="I535" s="1">
        <f>VLOOKUP(E535,'2018 commission structure'!$A$21:$I$24,9,FALSE)</f>
        <v>750000</v>
      </c>
      <c r="J535" s="1">
        <f t="shared" si="80"/>
        <v>937500</v>
      </c>
      <c r="K535" s="1">
        <f t="shared" si="81"/>
        <v>1125000</v>
      </c>
      <c r="L535" s="1">
        <f t="shared" si="82"/>
        <v>1500000</v>
      </c>
      <c r="M535" s="16">
        <f t="shared" si="83"/>
        <v>1.2823946666666666</v>
      </c>
      <c r="N535" s="1" t="str">
        <f t="shared" si="84"/>
        <v>125-150%</v>
      </c>
      <c r="O535" s="1">
        <f>MIN($I535, $H535)*INDEX( '2018 commission structure'!$A$21:$I$24,
MATCH($E535,'2018 commission structure'!$A$21:$A$24,0),MATCH(O$1,'2018 commission structure'!$A$21:$I$21,0))</f>
        <v>112500</v>
      </c>
      <c r="P535" s="1">
        <f>IF($H535&gt;$I535, MIN($H535-$I535, J535-$I535)*
INDEX( '2018 commission structure'!$A$21:$I$24,
MATCH($E535,'2018 commission structure'!$A$21:$A$24, 0),
MATCH(P$1,'2018 commission structure'!$A$21:$I$21, 0)), 0)</f>
        <v>35625</v>
      </c>
      <c r="Q535" s="1">
        <f>IF($H535&gt;J535, MIN($H535-J535, K535-J535)*
INDEX( '2018 commission structure'!$A$21:$I$24,
MATCH($E535,'2018 commission structure'!$A$21:$A$24, 0),
MATCH(Q$1,'2018 commission structure'!$A$21:$I$21, 0)), 0)</f>
        <v>5588.08</v>
      </c>
      <c r="R535" s="1">
        <f>IF($H535&gt;K535, MIN($H535-K535, L535-K535)*
INDEX( '2018 commission structure'!$A$21:$I$24,
MATCH($E535,'2018 commission structure'!$A$21:$A$24, 0),
MATCH(R$1,'2018 commission structure'!$A$21:$I$21, 0)), 0)</f>
        <v>0</v>
      </c>
      <c r="S535" s="1">
        <f>IF($H535&gt;L535, ($H535-L535)*
INDEX( '2018 commission structure'!$A$21:$I$24,
MATCH($E535,'2018 commission structure'!$A$21:$A$24, 0),
MATCH(S$1,'2018 commission structure'!$A$21:$I$21, 0)), 0)</f>
        <v>0</v>
      </c>
      <c r="T535" s="1">
        <f t="shared" si="85"/>
        <v>153713.07999999999</v>
      </c>
      <c r="U535" s="1">
        <f t="shared" si="86"/>
        <v>251625.08</v>
      </c>
      <c r="V535" s="16">
        <f t="shared" si="87"/>
        <v>3.8223375825652992</v>
      </c>
      <c r="W535" s="1">
        <f>MIN(H535,I535)*INDEX('2018 commission structure'!$A$15:$J$18,MATCH(Calculations!$E668,'2018 commission structure'!$A$15:$A$18,0),MATCH(Calculations!W$1,'2018 commission structure'!$A$15:$J$15,0))</f>
        <v>112500</v>
      </c>
      <c r="X535" s="1">
        <f>IF($H535&gt;I535,MIN($H535-I535,J535-I535))*INDEX('2018 commission structure'!$A$15:$J$18,MATCH(Calculations!$E668,'2018 commission structure'!$A$15:$A$18,0),MATCH(Calculations!X$1,'2018 commission structure'!$A$15:$J$15,0))</f>
        <v>33750</v>
      </c>
      <c r="Y535" s="1">
        <f>IF($H535&gt;J535,MIN($H535-J535,K535-J535)*INDEX('2018 commission structure'!$A$15:$J$18,MATCH(Calculations!$E668,'2018 commission structure'!$A$15:$A$18,0),MATCH(Calculations!Y$1,'2018 commission structure'!$A$15:$J$15,0)),0)</f>
        <v>6074</v>
      </c>
      <c r="Z535" s="1">
        <f>IF($H535&gt;K535,MIN($H535-K535,L535-K535)*INDEX('2018 commission structure'!$A$15:$J$18,MATCH(Calculations!$E668,'2018 commission structure'!$A$15:$A$18,0),MATCH(Calculations!Z$1,'2018 commission structure'!$A$15:$J$15,0)),0)</f>
        <v>0</v>
      </c>
      <c r="AA535" s="1">
        <f>IF($H535&gt;L535,($H535-L535)*INDEX('2018 commission structure'!$A$15:$J$18,MATCH(Calculations!$E668,'2018 commission structure'!$A$15:$A$18,0),MATCH(Calculations!AA$1,'2018 commission structure'!$A$15:$J$15,0)),0)</f>
        <v>0</v>
      </c>
      <c r="AB535" s="1">
        <f t="shared" si="88"/>
        <v>152324</v>
      </c>
      <c r="AC535" s="1">
        <f t="shared" si="89"/>
        <v>250236</v>
      </c>
    </row>
    <row r="536" spans="1:29" x14ac:dyDescent="0.3">
      <c r="A536" s="20">
        <v>5811999097</v>
      </c>
      <c r="B536" s="1" t="s">
        <v>1235</v>
      </c>
      <c r="C536" s="1" t="s">
        <v>1234</v>
      </c>
      <c r="D536" s="1" t="s">
        <v>22991</v>
      </c>
      <c r="E536" s="1" t="s">
        <v>12</v>
      </c>
      <c r="F536" s="1">
        <v>41580</v>
      </c>
      <c r="G536" s="2">
        <v>18</v>
      </c>
      <c r="H536" s="1">
        <f>SUMIF('deals_closed '!D:D,A536,'deals_closed '!C:C)</f>
        <v>641225</v>
      </c>
      <c r="I536" s="1">
        <f>VLOOKUP(E536,'2018 commission structure'!$A$21:$I$24,9,FALSE)</f>
        <v>500000</v>
      </c>
      <c r="J536" s="1">
        <f t="shared" si="80"/>
        <v>625000</v>
      </c>
      <c r="K536" s="1">
        <f t="shared" si="81"/>
        <v>750000</v>
      </c>
      <c r="L536" s="1">
        <f t="shared" si="82"/>
        <v>1000000</v>
      </c>
      <c r="M536" s="16">
        <f t="shared" si="83"/>
        <v>1.2824500000000001</v>
      </c>
      <c r="N536" s="1" t="str">
        <f t="shared" si="84"/>
        <v>125-150%</v>
      </c>
      <c r="O536" s="1">
        <f>MIN($I536, $H536)*INDEX( '2018 commission structure'!$A$21:$I$24,
MATCH($E536,'2018 commission structure'!$A$21:$A$24,0),MATCH(O$1,'2018 commission structure'!$A$21:$I$21,0))</f>
        <v>50000</v>
      </c>
      <c r="P536" s="1">
        <f>IF($H536&gt;$I536, MIN($H536-$I536, J536-$I536)*
INDEX( '2018 commission structure'!$A$21:$I$24,
MATCH($E536,'2018 commission structure'!$A$21:$A$24, 0),
MATCH(P$1,'2018 commission structure'!$A$21:$I$21, 0)), 0)</f>
        <v>18750</v>
      </c>
      <c r="Q536" s="1">
        <f>IF($H536&gt;J536, MIN($H536-J536, K536-J536)*
INDEX( '2018 commission structure'!$A$21:$I$24,
MATCH($E536,'2018 commission structure'!$A$21:$A$24, 0),
MATCH(Q$1,'2018 commission structure'!$A$21:$I$21, 0)), 0)</f>
        <v>2920.5</v>
      </c>
      <c r="R536" s="1">
        <f>IF($H536&gt;K536, MIN($H536-K536, L536-K536)*
INDEX( '2018 commission structure'!$A$21:$I$24,
MATCH($E536,'2018 commission structure'!$A$21:$A$24, 0),
MATCH(R$1,'2018 commission structure'!$A$21:$I$21, 0)), 0)</f>
        <v>0</v>
      </c>
      <c r="S536" s="1">
        <f>IF($H536&gt;L536, ($H536-L536)*
INDEX( '2018 commission structure'!$A$21:$I$24,
MATCH($E536,'2018 commission structure'!$A$21:$A$24, 0),
MATCH(S$1,'2018 commission structure'!$A$21:$I$21, 0)), 0)</f>
        <v>0</v>
      </c>
      <c r="T536" s="1">
        <f t="shared" si="85"/>
        <v>71670.5</v>
      </c>
      <c r="U536" s="1">
        <f t="shared" si="86"/>
        <v>113250.5</v>
      </c>
      <c r="V536" s="16">
        <f t="shared" si="87"/>
        <v>5.6620059072586875</v>
      </c>
      <c r="W536" s="1">
        <f>MIN(H536,I536)*INDEX('2018 commission structure'!$A$15:$J$18,MATCH(Calculations!$E367,'2018 commission structure'!$A$15:$A$18,0),MATCH(Calculations!W$1,'2018 commission structure'!$A$15:$J$15,0))</f>
        <v>75000</v>
      </c>
      <c r="X536" s="1">
        <f>IF($H536&gt;I536,MIN($H536-I536,J536-I536))*INDEX('2018 commission structure'!$A$15:$J$18,MATCH(Calculations!$E367,'2018 commission structure'!$A$15:$A$18,0),MATCH(Calculations!X$1,'2018 commission structure'!$A$15:$J$15,0))</f>
        <v>22500</v>
      </c>
      <c r="Y536" s="1">
        <f>IF($H536&gt;J536,MIN($H536-J536,K536-J536)*INDEX('2018 commission structure'!$A$15:$J$18,MATCH(Calculations!$E367,'2018 commission structure'!$A$15:$A$18,0),MATCH(Calculations!Y$1,'2018 commission structure'!$A$15:$J$15,0)),0)</f>
        <v>4056.25</v>
      </c>
      <c r="Z536" s="1">
        <f>IF($H536&gt;K536,MIN($H536-K536,L536-K536)*INDEX('2018 commission structure'!$A$15:$J$18,MATCH(Calculations!$E367,'2018 commission structure'!$A$15:$A$18,0),MATCH(Calculations!Z$1,'2018 commission structure'!$A$15:$J$15,0)),0)</f>
        <v>0</v>
      </c>
      <c r="AA536" s="1">
        <f>IF($H536&gt;L536,($H536-L536)*INDEX('2018 commission structure'!$A$15:$J$18,MATCH(Calculations!$E367,'2018 commission structure'!$A$15:$A$18,0),MATCH(Calculations!AA$1,'2018 commission structure'!$A$15:$J$15,0)),0)</f>
        <v>0</v>
      </c>
      <c r="AB536" s="1">
        <f t="shared" si="88"/>
        <v>101556.25</v>
      </c>
      <c r="AC536" s="1">
        <f t="shared" si="89"/>
        <v>143136.25</v>
      </c>
    </row>
    <row r="537" spans="1:29" x14ac:dyDescent="0.3">
      <c r="A537" s="20">
        <v>2183763965</v>
      </c>
      <c r="B537" s="1" t="s">
        <v>1102</v>
      </c>
      <c r="C537" s="1" t="s">
        <v>1101</v>
      </c>
      <c r="D537" s="1" t="s">
        <v>23121</v>
      </c>
      <c r="E537" s="1" t="s">
        <v>3</v>
      </c>
      <c r="F537" s="1">
        <v>90615</v>
      </c>
      <c r="G537" s="2">
        <v>19</v>
      </c>
      <c r="H537" s="1">
        <f>SUMIF('deals_closed '!D:D,A537,'deals_closed '!C:C)</f>
        <v>690784</v>
      </c>
      <c r="I537" s="1">
        <f>VLOOKUP(E537,'2018 commission structure'!$A$21:$I$24,9,FALSE)</f>
        <v>750000</v>
      </c>
      <c r="J537" s="1">
        <f t="shared" si="80"/>
        <v>937500</v>
      </c>
      <c r="K537" s="1">
        <f t="shared" si="81"/>
        <v>1125000</v>
      </c>
      <c r="L537" s="1">
        <f t="shared" si="82"/>
        <v>1500000</v>
      </c>
      <c r="M537" s="16">
        <f t="shared" si="83"/>
        <v>0.92104533333333338</v>
      </c>
      <c r="N537" s="1" t="str">
        <f t="shared" si="84"/>
        <v>0-100%</v>
      </c>
      <c r="O537" s="1">
        <f>MIN($I537, $H537)*INDEX( '2018 commission structure'!$A$21:$I$24,
MATCH($E537,'2018 commission structure'!$A$21:$A$24,0),MATCH(O$1,'2018 commission structure'!$A$21:$I$21,0))</f>
        <v>103617.59999999999</v>
      </c>
      <c r="P537" s="1">
        <f>IF($H537&gt;$I537, MIN($H537-$I537, J537-$I537)*
INDEX( '2018 commission structure'!$A$21:$I$24,
MATCH($E537,'2018 commission structure'!$A$21:$A$24, 0),
MATCH(P$1,'2018 commission structure'!$A$21:$I$21, 0)), 0)</f>
        <v>0</v>
      </c>
      <c r="Q537" s="1">
        <f>IF($H537&gt;J537, MIN($H537-J537, K537-J537)*
INDEX( '2018 commission structure'!$A$21:$I$24,
MATCH($E537,'2018 commission structure'!$A$21:$A$24, 0),
MATCH(Q$1,'2018 commission structure'!$A$21:$I$21, 0)), 0)</f>
        <v>0</v>
      </c>
      <c r="R537" s="1">
        <f>IF($H537&gt;K537, MIN($H537-K537, L537-K537)*
INDEX( '2018 commission structure'!$A$21:$I$24,
MATCH($E537,'2018 commission structure'!$A$21:$A$24, 0),
MATCH(R$1,'2018 commission structure'!$A$21:$I$21, 0)), 0)</f>
        <v>0</v>
      </c>
      <c r="S537" s="1">
        <f>IF($H537&gt;L537, ($H537-L537)*
INDEX( '2018 commission structure'!$A$21:$I$24,
MATCH($E537,'2018 commission structure'!$A$21:$A$24, 0),
MATCH(S$1,'2018 commission structure'!$A$21:$I$21, 0)), 0)</f>
        <v>0</v>
      </c>
      <c r="T537" s="1">
        <f t="shared" si="85"/>
        <v>103617.59999999999</v>
      </c>
      <c r="U537" s="1">
        <f t="shared" si="86"/>
        <v>194232.59999999998</v>
      </c>
      <c r="V537" s="16">
        <f t="shared" si="87"/>
        <v>3.5564781607207032</v>
      </c>
      <c r="W537" s="1">
        <f>MIN(H537,I537)*INDEX('2018 commission structure'!$A$15:$J$18,MATCH(Calculations!$E437,'2018 commission structure'!$A$15:$A$18,0),MATCH(Calculations!W$1,'2018 commission structure'!$A$15:$J$15,0))</f>
        <v>103617.59999999999</v>
      </c>
      <c r="X537" s="1">
        <f>IF($H537&gt;I537,MIN($H537-I537,J537-I537))*INDEX('2018 commission structure'!$A$15:$J$18,MATCH(Calculations!$E437,'2018 commission structure'!$A$15:$A$18,0),MATCH(Calculations!X$1,'2018 commission structure'!$A$15:$J$15,0))</f>
        <v>0</v>
      </c>
      <c r="Y537" s="1">
        <f>IF($H537&gt;J537,MIN($H537-J537,K537-J537)*INDEX('2018 commission structure'!$A$15:$J$18,MATCH(Calculations!$E437,'2018 commission structure'!$A$15:$A$18,0),MATCH(Calculations!Y$1,'2018 commission structure'!$A$15:$J$15,0)),0)</f>
        <v>0</v>
      </c>
      <c r="Z537" s="1">
        <f>IF($H537&gt;K537,MIN($H537-K537,L537-K537)*INDEX('2018 commission structure'!$A$15:$J$18,MATCH(Calculations!$E437,'2018 commission structure'!$A$15:$A$18,0),MATCH(Calculations!Z$1,'2018 commission structure'!$A$15:$J$15,0)),0)</f>
        <v>0</v>
      </c>
      <c r="AA537" s="1">
        <f>IF($H537&gt;L537,($H537-L537)*INDEX('2018 commission structure'!$A$15:$J$18,MATCH(Calculations!$E437,'2018 commission structure'!$A$15:$A$18,0),MATCH(Calculations!AA$1,'2018 commission structure'!$A$15:$J$15,0)),0)</f>
        <v>0</v>
      </c>
      <c r="AB537" s="1">
        <f t="shared" si="88"/>
        <v>103617.59999999999</v>
      </c>
      <c r="AC537" s="1">
        <f t="shared" si="89"/>
        <v>194232.59999999998</v>
      </c>
    </row>
    <row r="538" spans="1:29" x14ac:dyDescent="0.3">
      <c r="A538" s="20">
        <v>9153408497</v>
      </c>
      <c r="B538" s="1" t="s">
        <v>1699</v>
      </c>
      <c r="C538" s="1" t="s">
        <v>1698</v>
      </c>
      <c r="D538" s="1" t="s">
        <v>22411</v>
      </c>
      <c r="E538" s="1" t="s">
        <v>3</v>
      </c>
      <c r="F538" s="1">
        <v>96381</v>
      </c>
      <c r="G538" s="2">
        <v>30</v>
      </c>
      <c r="H538" s="1">
        <f>SUMIF('deals_closed '!D:D,A538,'deals_closed '!C:C)</f>
        <v>963557</v>
      </c>
      <c r="I538" s="1">
        <f>VLOOKUP(E538,'2018 commission structure'!$A$21:$I$24,9,FALSE)</f>
        <v>750000</v>
      </c>
      <c r="J538" s="1">
        <f t="shared" si="80"/>
        <v>937500</v>
      </c>
      <c r="K538" s="1">
        <f t="shared" si="81"/>
        <v>1125000</v>
      </c>
      <c r="L538" s="1">
        <f t="shared" si="82"/>
        <v>1500000</v>
      </c>
      <c r="M538" s="16">
        <f t="shared" si="83"/>
        <v>1.2847426666666666</v>
      </c>
      <c r="N538" s="1" t="str">
        <f t="shared" si="84"/>
        <v>125-150%</v>
      </c>
      <c r="O538" s="1">
        <f>MIN($I538, $H538)*INDEX( '2018 commission structure'!$A$21:$I$24,
MATCH($E538,'2018 commission structure'!$A$21:$A$24,0),MATCH(O$1,'2018 commission structure'!$A$21:$I$21,0))</f>
        <v>112500</v>
      </c>
      <c r="P538" s="1">
        <f>IF($H538&gt;$I538, MIN($H538-$I538, J538-$I538)*
INDEX( '2018 commission structure'!$A$21:$I$24,
MATCH($E538,'2018 commission structure'!$A$21:$A$24, 0),
MATCH(P$1,'2018 commission structure'!$A$21:$I$21, 0)), 0)</f>
        <v>35625</v>
      </c>
      <c r="Q538" s="1">
        <f>IF($H538&gt;J538, MIN($H538-J538, K538-J538)*
INDEX( '2018 commission structure'!$A$21:$I$24,
MATCH($E538,'2018 commission structure'!$A$21:$A$24, 0),
MATCH(Q$1,'2018 commission structure'!$A$21:$I$21, 0)), 0)</f>
        <v>5993.1100000000006</v>
      </c>
      <c r="R538" s="1">
        <f>IF($H538&gt;K538, MIN($H538-K538, L538-K538)*
INDEX( '2018 commission structure'!$A$21:$I$24,
MATCH($E538,'2018 commission structure'!$A$21:$A$24, 0),
MATCH(R$1,'2018 commission structure'!$A$21:$I$21, 0)), 0)</f>
        <v>0</v>
      </c>
      <c r="S538" s="1">
        <f>IF($H538&gt;L538, ($H538-L538)*
INDEX( '2018 commission structure'!$A$21:$I$24,
MATCH($E538,'2018 commission structure'!$A$21:$A$24, 0),
MATCH(S$1,'2018 commission structure'!$A$21:$I$21, 0)), 0)</f>
        <v>0</v>
      </c>
      <c r="T538" s="1">
        <f t="shared" si="85"/>
        <v>154118.10999999999</v>
      </c>
      <c r="U538" s="1">
        <f t="shared" si="86"/>
        <v>250499.11</v>
      </c>
      <c r="V538" s="16">
        <f t="shared" si="87"/>
        <v>3.8465485965199639</v>
      </c>
      <c r="W538" s="1">
        <f>MIN(H538,I538)*INDEX('2018 commission structure'!$A$15:$J$18,MATCH(Calculations!$E122,'2018 commission structure'!$A$15:$A$18,0),MATCH(Calculations!W$1,'2018 commission structure'!$A$15:$J$15,0))</f>
        <v>112500</v>
      </c>
      <c r="X538" s="1">
        <f>IF($H538&gt;I538,MIN($H538-I538,J538-I538))*INDEX('2018 commission structure'!$A$15:$J$18,MATCH(Calculations!$E122,'2018 commission structure'!$A$15:$A$18,0),MATCH(Calculations!X$1,'2018 commission structure'!$A$15:$J$15,0))</f>
        <v>41250</v>
      </c>
      <c r="Y538" s="1">
        <f>IF($H538&gt;J538,MIN($H538-J538,K538-J538)*INDEX('2018 commission structure'!$A$15:$J$18,MATCH(Calculations!$E122,'2018 commission structure'!$A$15:$A$18,0),MATCH(Calculations!Y$1,'2018 commission structure'!$A$15:$J$15,0)),0)</f>
        <v>6514.25</v>
      </c>
      <c r="Z538" s="1">
        <f>IF($H538&gt;K538,MIN($H538-K538,L538-K538)*INDEX('2018 commission structure'!$A$15:$J$18,MATCH(Calculations!$E122,'2018 commission structure'!$A$15:$A$18,0),MATCH(Calculations!Z$1,'2018 commission structure'!$A$15:$J$15,0)),0)</f>
        <v>0</v>
      </c>
      <c r="AA538" s="1">
        <f>IF($H538&gt;L538,($H538-L538)*INDEX('2018 commission structure'!$A$15:$J$18,MATCH(Calculations!$E122,'2018 commission structure'!$A$15:$A$18,0),MATCH(Calculations!AA$1,'2018 commission structure'!$A$15:$J$15,0)),0)</f>
        <v>0</v>
      </c>
      <c r="AB538" s="1">
        <f t="shared" si="88"/>
        <v>160264.25</v>
      </c>
      <c r="AC538" s="1">
        <f t="shared" si="89"/>
        <v>256645.25</v>
      </c>
    </row>
    <row r="539" spans="1:29" x14ac:dyDescent="0.3">
      <c r="A539" s="20">
        <v>9163060264</v>
      </c>
      <c r="B539" s="1" t="s">
        <v>1383</v>
      </c>
      <c r="C539" s="1" t="s">
        <v>1382</v>
      </c>
      <c r="D539" s="1" t="s">
        <v>22409</v>
      </c>
      <c r="E539" s="1" t="s">
        <v>0</v>
      </c>
      <c r="F539" s="1">
        <v>76433</v>
      </c>
      <c r="G539" s="2">
        <v>21</v>
      </c>
      <c r="H539" s="1">
        <f>SUMIF('deals_closed '!D:D,A539,'deals_closed '!C:C)</f>
        <v>771024</v>
      </c>
      <c r="I539" s="1">
        <f>VLOOKUP(E539,'2018 commission structure'!$A$21:$I$24,9,FALSE)</f>
        <v>600000</v>
      </c>
      <c r="J539" s="1">
        <f t="shared" si="80"/>
        <v>750000</v>
      </c>
      <c r="K539" s="1">
        <f t="shared" si="81"/>
        <v>900000</v>
      </c>
      <c r="L539" s="1">
        <f t="shared" si="82"/>
        <v>1200000</v>
      </c>
      <c r="M539" s="16">
        <f t="shared" si="83"/>
        <v>1.28504</v>
      </c>
      <c r="N539" s="1" t="str">
        <f t="shared" si="84"/>
        <v>125-150%</v>
      </c>
      <c r="O539" s="1">
        <f>MIN($I539, $H539)*INDEX( '2018 commission structure'!$A$21:$I$24,
MATCH($E539,'2018 commission structure'!$A$21:$A$24,0),MATCH(O$1,'2018 commission structure'!$A$21:$I$21,0))</f>
        <v>78000</v>
      </c>
      <c r="P539" s="1">
        <f>IF($H539&gt;$I539, MIN($H539-$I539, J539-$I539)*
INDEX( '2018 commission structure'!$A$21:$I$24,
MATCH($E539,'2018 commission structure'!$A$21:$A$24, 0),
MATCH(P$1,'2018 commission structure'!$A$21:$I$21, 0)), 0)</f>
        <v>25500.000000000004</v>
      </c>
      <c r="Q539" s="1">
        <f>IF($H539&gt;J539, MIN($H539-J539, K539-J539)*
INDEX( '2018 commission structure'!$A$21:$I$24,
MATCH($E539,'2018 commission structure'!$A$21:$A$24, 0),
MATCH(Q$1,'2018 commission structure'!$A$21:$I$21, 0)), 0)</f>
        <v>4415.04</v>
      </c>
      <c r="R539" s="1">
        <f>IF($H539&gt;K539, MIN($H539-K539, L539-K539)*
INDEX( '2018 commission structure'!$A$21:$I$24,
MATCH($E539,'2018 commission structure'!$A$21:$A$24, 0),
MATCH(R$1,'2018 commission structure'!$A$21:$I$21, 0)), 0)</f>
        <v>0</v>
      </c>
      <c r="S539" s="1">
        <f>IF($H539&gt;L539, ($H539-L539)*
INDEX( '2018 commission structure'!$A$21:$I$24,
MATCH($E539,'2018 commission structure'!$A$21:$A$24, 0),
MATCH(S$1,'2018 commission structure'!$A$21:$I$21, 0)), 0)</f>
        <v>0</v>
      </c>
      <c r="T539" s="1">
        <f t="shared" si="85"/>
        <v>107915.04</v>
      </c>
      <c r="U539" s="1">
        <f t="shared" si="86"/>
        <v>184348.03999999998</v>
      </c>
      <c r="V539" s="16">
        <f t="shared" si="87"/>
        <v>4.1824366562291635</v>
      </c>
      <c r="W539" s="1">
        <f>MIN(H539,I539)*INDEX('2018 commission structure'!$A$15:$J$18,MATCH(Calculations!$E290,'2018 commission structure'!$A$15:$A$18,0),MATCH(Calculations!W$1,'2018 commission structure'!$A$15:$J$15,0))</f>
        <v>90000</v>
      </c>
      <c r="X539" s="1">
        <f>IF($H539&gt;I539,MIN($H539-I539,J539-I539))*INDEX('2018 commission structure'!$A$15:$J$18,MATCH(Calculations!$E290,'2018 commission structure'!$A$15:$A$18,0),MATCH(Calculations!X$1,'2018 commission structure'!$A$15:$J$15,0))</f>
        <v>33000</v>
      </c>
      <c r="Y539" s="1">
        <f>IF($H539&gt;J539,MIN($H539-J539,K539-J539)*INDEX('2018 commission structure'!$A$15:$J$18,MATCH(Calculations!$E290,'2018 commission structure'!$A$15:$A$18,0),MATCH(Calculations!Y$1,'2018 commission structure'!$A$15:$J$15,0)),0)</f>
        <v>5256</v>
      </c>
      <c r="Z539" s="1">
        <f>IF($H539&gt;K539,MIN($H539-K539,L539-K539)*INDEX('2018 commission structure'!$A$15:$J$18,MATCH(Calculations!$E290,'2018 commission structure'!$A$15:$A$18,0),MATCH(Calculations!Z$1,'2018 commission structure'!$A$15:$J$15,0)),0)</f>
        <v>0</v>
      </c>
      <c r="AA539" s="1">
        <f>IF($H539&gt;L539,($H539-L539)*INDEX('2018 commission structure'!$A$15:$J$18,MATCH(Calculations!$E290,'2018 commission structure'!$A$15:$A$18,0),MATCH(Calculations!AA$1,'2018 commission structure'!$A$15:$J$15,0)),0)</f>
        <v>0</v>
      </c>
      <c r="AB539" s="1">
        <f t="shared" si="88"/>
        <v>128256</v>
      </c>
      <c r="AC539" s="1">
        <f t="shared" si="89"/>
        <v>204689</v>
      </c>
    </row>
    <row r="540" spans="1:29" x14ac:dyDescent="0.3">
      <c r="A540" s="20">
        <v>6313424239</v>
      </c>
      <c r="B540" s="1" t="s">
        <v>183</v>
      </c>
      <c r="C540" s="1" t="s">
        <v>182</v>
      </c>
      <c r="D540" s="1" t="s">
        <v>22707</v>
      </c>
      <c r="E540" s="1" t="s">
        <v>0</v>
      </c>
      <c r="F540" s="1">
        <v>55136</v>
      </c>
      <c r="G540" s="2">
        <v>23</v>
      </c>
      <c r="H540" s="1">
        <f>SUMIF('deals_closed '!D:D,A540,'deals_closed '!C:C)</f>
        <v>771161</v>
      </c>
      <c r="I540" s="1">
        <f>VLOOKUP(E540,'2018 commission structure'!$A$21:$I$24,9,FALSE)</f>
        <v>600000</v>
      </c>
      <c r="J540" s="1">
        <f t="shared" si="80"/>
        <v>750000</v>
      </c>
      <c r="K540" s="1">
        <f t="shared" si="81"/>
        <v>900000</v>
      </c>
      <c r="L540" s="1">
        <f t="shared" si="82"/>
        <v>1200000</v>
      </c>
      <c r="M540" s="16">
        <f t="shared" si="83"/>
        <v>1.2852683333333332</v>
      </c>
      <c r="N540" s="1" t="str">
        <f t="shared" si="84"/>
        <v>125-150%</v>
      </c>
      <c r="O540" s="1">
        <f>MIN($I540, $H540)*INDEX( '2018 commission structure'!$A$21:$I$24,
MATCH($E540,'2018 commission structure'!$A$21:$A$24,0),MATCH(O$1,'2018 commission structure'!$A$21:$I$21,0))</f>
        <v>78000</v>
      </c>
      <c r="P540" s="1">
        <f>IF($H540&gt;$I540, MIN($H540-$I540, J540-$I540)*
INDEX( '2018 commission structure'!$A$21:$I$24,
MATCH($E540,'2018 commission structure'!$A$21:$A$24, 0),
MATCH(P$1,'2018 commission structure'!$A$21:$I$21, 0)), 0)</f>
        <v>25500.000000000004</v>
      </c>
      <c r="Q540" s="1">
        <f>IF($H540&gt;J540, MIN($H540-J540, K540-J540)*
INDEX( '2018 commission structure'!$A$21:$I$24,
MATCH($E540,'2018 commission structure'!$A$21:$A$24, 0),
MATCH(Q$1,'2018 commission structure'!$A$21:$I$21, 0)), 0)</f>
        <v>4443.8099999999995</v>
      </c>
      <c r="R540" s="1">
        <f>IF($H540&gt;K540, MIN($H540-K540, L540-K540)*
INDEX( '2018 commission structure'!$A$21:$I$24,
MATCH($E540,'2018 commission structure'!$A$21:$A$24, 0),
MATCH(R$1,'2018 commission structure'!$A$21:$I$21, 0)), 0)</f>
        <v>0</v>
      </c>
      <c r="S540" s="1">
        <f>IF($H540&gt;L540, ($H540-L540)*
INDEX( '2018 commission structure'!$A$21:$I$24,
MATCH($E540,'2018 commission structure'!$A$21:$A$24, 0),
MATCH(S$1,'2018 commission structure'!$A$21:$I$21, 0)), 0)</f>
        <v>0</v>
      </c>
      <c r="T540" s="1">
        <f t="shared" si="85"/>
        <v>107943.81</v>
      </c>
      <c r="U540" s="1">
        <f t="shared" si="86"/>
        <v>163079.81</v>
      </c>
      <c r="V540" s="16">
        <f t="shared" si="87"/>
        <v>4.7287337408597665</v>
      </c>
      <c r="W540" s="1">
        <f>MIN(H540,I540)*INDEX('2018 commission structure'!$A$15:$J$18,MATCH(Calculations!$E911,'2018 commission structure'!$A$15:$A$18,0),MATCH(Calculations!W$1,'2018 commission structure'!$A$15:$J$15,0))</f>
        <v>72000</v>
      </c>
      <c r="X540" s="1">
        <f>IF($H540&gt;I540,MIN($H540-I540,J540-I540))*INDEX('2018 commission structure'!$A$15:$J$18,MATCH(Calculations!$E911,'2018 commission structure'!$A$15:$A$18,0),MATCH(Calculations!X$1,'2018 commission structure'!$A$15:$J$15,0))</f>
        <v>25500.000000000004</v>
      </c>
      <c r="Y540" s="1">
        <f>IF($H540&gt;J540,MIN($H540-J540,K540-J540)*INDEX('2018 commission structure'!$A$15:$J$18,MATCH(Calculations!$E911,'2018 commission structure'!$A$15:$A$18,0),MATCH(Calculations!Y$1,'2018 commission structure'!$A$15:$J$15,0)),0)</f>
        <v>4232.2</v>
      </c>
      <c r="Z540" s="1">
        <f>IF($H540&gt;K540,MIN($H540-K540,L540-K540)*INDEX('2018 commission structure'!$A$15:$J$18,MATCH(Calculations!$E911,'2018 commission structure'!$A$15:$A$18,0),MATCH(Calculations!Z$1,'2018 commission structure'!$A$15:$J$15,0)),0)</f>
        <v>0</v>
      </c>
      <c r="AA540" s="1">
        <f>IF($H540&gt;L540,($H540-L540)*INDEX('2018 commission structure'!$A$15:$J$18,MATCH(Calculations!$E911,'2018 commission structure'!$A$15:$A$18,0),MATCH(Calculations!AA$1,'2018 commission structure'!$A$15:$J$15,0)),0)</f>
        <v>0</v>
      </c>
      <c r="AB540" s="1">
        <f t="shared" si="88"/>
        <v>101732.2</v>
      </c>
      <c r="AC540" s="1">
        <f t="shared" si="89"/>
        <v>156868.20000000001</v>
      </c>
    </row>
    <row r="541" spans="1:29" x14ac:dyDescent="0.3">
      <c r="A541" s="20">
        <v>8065075959</v>
      </c>
      <c r="B541" s="1" t="s">
        <v>732</v>
      </c>
      <c r="C541" s="1" t="s">
        <v>731</v>
      </c>
      <c r="D541" s="1" t="s">
        <v>22529</v>
      </c>
      <c r="E541" s="1" t="s">
        <v>0</v>
      </c>
      <c r="F541" s="1">
        <v>73150</v>
      </c>
      <c r="G541" s="2">
        <v>21</v>
      </c>
      <c r="H541" s="1">
        <f>SUMIF('deals_closed '!D:D,A541,'deals_closed '!C:C)</f>
        <v>772208</v>
      </c>
      <c r="I541" s="1">
        <f>VLOOKUP(E541,'2018 commission structure'!$A$21:$I$24,9,FALSE)</f>
        <v>600000</v>
      </c>
      <c r="J541" s="1">
        <f t="shared" si="80"/>
        <v>750000</v>
      </c>
      <c r="K541" s="1">
        <f t="shared" si="81"/>
        <v>900000</v>
      </c>
      <c r="L541" s="1">
        <f t="shared" si="82"/>
        <v>1200000</v>
      </c>
      <c r="M541" s="16">
        <f t="shared" si="83"/>
        <v>1.2870133333333333</v>
      </c>
      <c r="N541" s="1" t="str">
        <f t="shared" si="84"/>
        <v>125-150%</v>
      </c>
      <c r="O541" s="1">
        <f>MIN($I541, $H541)*INDEX( '2018 commission structure'!$A$21:$I$24,
MATCH($E541,'2018 commission structure'!$A$21:$A$24,0),MATCH(O$1,'2018 commission structure'!$A$21:$I$21,0))</f>
        <v>78000</v>
      </c>
      <c r="P541" s="1">
        <f>IF($H541&gt;$I541, MIN($H541-$I541, J541-$I541)*
INDEX( '2018 commission structure'!$A$21:$I$24,
MATCH($E541,'2018 commission structure'!$A$21:$A$24, 0),
MATCH(P$1,'2018 commission structure'!$A$21:$I$21, 0)), 0)</f>
        <v>25500.000000000004</v>
      </c>
      <c r="Q541" s="1">
        <f>IF($H541&gt;J541, MIN($H541-J541, K541-J541)*
INDEX( '2018 commission structure'!$A$21:$I$24,
MATCH($E541,'2018 commission structure'!$A$21:$A$24, 0),
MATCH(Q$1,'2018 commission structure'!$A$21:$I$21, 0)), 0)</f>
        <v>4663.6799999999994</v>
      </c>
      <c r="R541" s="1">
        <f>IF($H541&gt;K541, MIN($H541-K541, L541-K541)*
INDEX( '2018 commission structure'!$A$21:$I$24,
MATCH($E541,'2018 commission structure'!$A$21:$A$24, 0),
MATCH(R$1,'2018 commission structure'!$A$21:$I$21, 0)), 0)</f>
        <v>0</v>
      </c>
      <c r="S541" s="1">
        <f>IF($H541&gt;L541, ($H541-L541)*
INDEX( '2018 commission structure'!$A$21:$I$24,
MATCH($E541,'2018 commission structure'!$A$21:$A$24, 0),
MATCH(S$1,'2018 commission structure'!$A$21:$I$21, 0)), 0)</f>
        <v>0</v>
      </c>
      <c r="T541" s="1">
        <f t="shared" si="85"/>
        <v>108163.68</v>
      </c>
      <c r="U541" s="1">
        <f t="shared" si="86"/>
        <v>181313.68</v>
      </c>
      <c r="V541" s="16">
        <f t="shared" si="87"/>
        <v>4.2589615962788914</v>
      </c>
      <c r="W541" s="1">
        <f>MIN(H541,I541)*INDEX('2018 commission structure'!$A$15:$J$18,MATCH(Calculations!$E629,'2018 commission structure'!$A$15:$A$18,0),MATCH(Calculations!W$1,'2018 commission structure'!$A$15:$J$15,0))</f>
        <v>90000</v>
      </c>
      <c r="X541" s="1">
        <f>IF($H541&gt;I541,MIN($H541-I541,J541-I541))*INDEX('2018 commission structure'!$A$15:$J$18,MATCH(Calculations!$E629,'2018 commission structure'!$A$15:$A$18,0),MATCH(Calculations!X$1,'2018 commission structure'!$A$15:$J$15,0))</f>
        <v>27000</v>
      </c>
      <c r="Y541" s="1">
        <f>IF($H541&gt;J541,MIN($H541-J541,K541-J541)*INDEX('2018 commission structure'!$A$15:$J$18,MATCH(Calculations!$E629,'2018 commission structure'!$A$15:$A$18,0),MATCH(Calculations!Y$1,'2018 commission structure'!$A$15:$J$15,0)),0)</f>
        <v>5552</v>
      </c>
      <c r="Z541" s="1">
        <f>IF($H541&gt;K541,MIN($H541-K541,L541-K541)*INDEX('2018 commission structure'!$A$15:$J$18,MATCH(Calculations!$E629,'2018 commission structure'!$A$15:$A$18,0),MATCH(Calculations!Z$1,'2018 commission structure'!$A$15:$J$15,0)),0)</f>
        <v>0</v>
      </c>
      <c r="AA541" s="1">
        <f>IF($H541&gt;L541,($H541-L541)*INDEX('2018 commission structure'!$A$15:$J$18,MATCH(Calculations!$E629,'2018 commission structure'!$A$15:$A$18,0),MATCH(Calculations!AA$1,'2018 commission structure'!$A$15:$J$15,0)),0)</f>
        <v>0</v>
      </c>
      <c r="AB541" s="1">
        <f t="shared" si="88"/>
        <v>122552</v>
      </c>
      <c r="AC541" s="1">
        <f t="shared" si="89"/>
        <v>195702</v>
      </c>
    </row>
    <row r="542" spans="1:29" x14ac:dyDescent="0.3">
      <c r="A542" s="20">
        <v>1155371844</v>
      </c>
      <c r="B542" s="1" t="s">
        <v>1325</v>
      </c>
      <c r="C542" s="1" t="s">
        <v>1324</v>
      </c>
      <c r="D542" s="1" t="s">
        <v>23217</v>
      </c>
      <c r="E542" s="1" t="s">
        <v>0</v>
      </c>
      <c r="F542" s="1">
        <v>55343</v>
      </c>
      <c r="G542" s="2">
        <v>24</v>
      </c>
      <c r="H542" s="1">
        <f>SUMIF('deals_closed '!D:D,A542,'deals_closed '!C:C)</f>
        <v>772322</v>
      </c>
      <c r="I542" s="1">
        <f>VLOOKUP(E542,'2018 commission structure'!$A$21:$I$24,9,FALSE)</f>
        <v>600000</v>
      </c>
      <c r="J542" s="1">
        <f t="shared" si="80"/>
        <v>750000</v>
      </c>
      <c r="K542" s="1">
        <f t="shared" si="81"/>
        <v>900000</v>
      </c>
      <c r="L542" s="1">
        <f t="shared" si="82"/>
        <v>1200000</v>
      </c>
      <c r="M542" s="16">
        <f t="shared" si="83"/>
        <v>1.2872033333333333</v>
      </c>
      <c r="N542" s="1" t="str">
        <f t="shared" si="84"/>
        <v>125-150%</v>
      </c>
      <c r="O542" s="1">
        <f>MIN($I542, $H542)*INDEX( '2018 commission structure'!$A$21:$I$24,
MATCH($E542,'2018 commission structure'!$A$21:$A$24,0),MATCH(O$1,'2018 commission structure'!$A$21:$I$21,0))</f>
        <v>78000</v>
      </c>
      <c r="P542" s="1">
        <f>IF($H542&gt;$I542, MIN($H542-$I542, J542-$I542)*
INDEX( '2018 commission structure'!$A$21:$I$24,
MATCH($E542,'2018 commission structure'!$A$21:$A$24, 0),
MATCH(P$1,'2018 commission structure'!$A$21:$I$21, 0)), 0)</f>
        <v>25500.000000000004</v>
      </c>
      <c r="Q542" s="1">
        <f>IF($H542&gt;J542, MIN($H542-J542, K542-J542)*
INDEX( '2018 commission structure'!$A$21:$I$24,
MATCH($E542,'2018 commission structure'!$A$21:$A$24, 0),
MATCH(Q$1,'2018 commission structure'!$A$21:$I$21, 0)), 0)</f>
        <v>4687.62</v>
      </c>
      <c r="R542" s="1">
        <f>IF($H542&gt;K542, MIN($H542-K542, L542-K542)*
INDEX( '2018 commission structure'!$A$21:$I$24,
MATCH($E542,'2018 commission structure'!$A$21:$A$24, 0),
MATCH(R$1,'2018 commission structure'!$A$21:$I$21, 0)), 0)</f>
        <v>0</v>
      </c>
      <c r="S542" s="1">
        <f>IF($H542&gt;L542, ($H542-L542)*
INDEX( '2018 commission structure'!$A$21:$I$24,
MATCH($E542,'2018 commission structure'!$A$21:$A$24, 0),
MATCH(S$1,'2018 commission structure'!$A$21:$I$21, 0)), 0)</f>
        <v>0</v>
      </c>
      <c r="T542" s="1">
        <f t="shared" si="85"/>
        <v>108187.62</v>
      </c>
      <c r="U542" s="1">
        <f t="shared" si="86"/>
        <v>163530.62</v>
      </c>
      <c r="V542" s="16">
        <f t="shared" si="87"/>
        <v>4.7227974797625061</v>
      </c>
      <c r="W542" s="1">
        <f>MIN(H542,I542)*INDEX('2018 commission structure'!$A$15:$J$18,MATCH(Calculations!$E320,'2018 commission structure'!$A$15:$A$18,0),MATCH(Calculations!W$1,'2018 commission structure'!$A$15:$J$15,0))</f>
        <v>90000</v>
      </c>
      <c r="X542" s="1">
        <f>IF($H542&gt;I542,MIN($H542-I542,J542-I542))*INDEX('2018 commission structure'!$A$15:$J$18,MATCH(Calculations!$E320,'2018 commission structure'!$A$15:$A$18,0),MATCH(Calculations!X$1,'2018 commission structure'!$A$15:$J$15,0))</f>
        <v>27000</v>
      </c>
      <c r="Y542" s="1">
        <f>IF($H542&gt;J542,MIN($H542-J542,K542-J542)*INDEX('2018 commission structure'!$A$15:$J$18,MATCH(Calculations!$E320,'2018 commission structure'!$A$15:$A$18,0),MATCH(Calculations!Y$1,'2018 commission structure'!$A$15:$J$15,0)),0)</f>
        <v>5580.5</v>
      </c>
      <c r="Z542" s="1">
        <f>IF($H542&gt;K542,MIN($H542-K542,L542-K542)*INDEX('2018 commission structure'!$A$15:$J$18,MATCH(Calculations!$E320,'2018 commission structure'!$A$15:$A$18,0),MATCH(Calculations!Z$1,'2018 commission structure'!$A$15:$J$15,0)),0)</f>
        <v>0</v>
      </c>
      <c r="AA542" s="1">
        <f>IF($H542&gt;L542,($H542-L542)*INDEX('2018 commission structure'!$A$15:$J$18,MATCH(Calculations!$E320,'2018 commission structure'!$A$15:$A$18,0),MATCH(Calculations!AA$1,'2018 commission structure'!$A$15:$J$15,0)),0)</f>
        <v>0</v>
      </c>
      <c r="AB542" s="1">
        <f t="shared" si="88"/>
        <v>122580.5</v>
      </c>
      <c r="AC542" s="1">
        <f t="shared" si="89"/>
        <v>177923.5</v>
      </c>
    </row>
    <row r="543" spans="1:29" x14ac:dyDescent="0.3">
      <c r="A543" s="20">
        <v>6733929554</v>
      </c>
      <c r="B543" s="1" t="s">
        <v>1842</v>
      </c>
      <c r="C543" s="1" t="s">
        <v>1841</v>
      </c>
      <c r="D543" s="1" t="s">
        <v>22674</v>
      </c>
      <c r="E543" s="1" t="s">
        <v>0</v>
      </c>
      <c r="F543" s="1">
        <v>74110</v>
      </c>
      <c r="G543" s="2">
        <v>17</v>
      </c>
      <c r="H543" s="1">
        <f>SUMIF('deals_closed '!D:D,A543,'deals_closed '!C:C)</f>
        <v>580579</v>
      </c>
      <c r="I543" s="1">
        <f>VLOOKUP(E543,'2018 commission structure'!$A$21:$I$24,9,FALSE)</f>
        <v>600000</v>
      </c>
      <c r="J543" s="1">
        <f t="shared" si="80"/>
        <v>750000</v>
      </c>
      <c r="K543" s="1">
        <f t="shared" si="81"/>
        <v>900000</v>
      </c>
      <c r="L543" s="1">
        <f t="shared" si="82"/>
        <v>1200000</v>
      </c>
      <c r="M543" s="16">
        <f t="shared" si="83"/>
        <v>0.96763166666666667</v>
      </c>
      <c r="N543" s="1" t="str">
        <f t="shared" si="84"/>
        <v>0-100%</v>
      </c>
      <c r="O543" s="1">
        <f>MIN($I543, $H543)*INDEX( '2018 commission structure'!$A$21:$I$24,
MATCH($E543,'2018 commission structure'!$A$21:$A$24,0),MATCH(O$1,'2018 commission structure'!$A$21:$I$21,0))</f>
        <v>75475.27</v>
      </c>
      <c r="P543" s="1">
        <f>IF($H543&gt;$I543, MIN($H543-$I543, J543-$I543)*
INDEX( '2018 commission structure'!$A$21:$I$24,
MATCH($E543,'2018 commission structure'!$A$21:$A$24, 0),
MATCH(P$1,'2018 commission structure'!$A$21:$I$21, 0)), 0)</f>
        <v>0</v>
      </c>
      <c r="Q543" s="1">
        <f>IF($H543&gt;J543, MIN($H543-J543, K543-J543)*
INDEX( '2018 commission structure'!$A$21:$I$24,
MATCH($E543,'2018 commission structure'!$A$21:$A$24, 0),
MATCH(Q$1,'2018 commission structure'!$A$21:$I$21, 0)), 0)</f>
        <v>0</v>
      </c>
      <c r="R543" s="1">
        <f>IF($H543&gt;K543, MIN($H543-K543, L543-K543)*
INDEX( '2018 commission structure'!$A$21:$I$24,
MATCH($E543,'2018 commission structure'!$A$21:$A$24, 0),
MATCH(R$1,'2018 commission structure'!$A$21:$I$21, 0)), 0)</f>
        <v>0</v>
      </c>
      <c r="S543" s="1">
        <f>IF($H543&gt;L543, ($H543-L543)*
INDEX( '2018 commission structure'!$A$21:$I$24,
MATCH($E543,'2018 commission structure'!$A$21:$A$24, 0),
MATCH(S$1,'2018 commission structure'!$A$21:$I$21, 0)), 0)</f>
        <v>0</v>
      </c>
      <c r="T543" s="1">
        <f t="shared" si="85"/>
        <v>75475.27</v>
      </c>
      <c r="U543" s="1">
        <f t="shared" si="86"/>
        <v>149585.27000000002</v>
      </c>
      <c r="V543" s="16">
        <f t="shared" si="87"/>
        <v>3.8812578270574365</v>
      </c>
      <c r="W543" s="1">
        <f>MIN(H543,I543)*INDEX('2018 commission structure'!$A$15:$J$18,MATCH(Calculations!$E44,'2018 commission structure'!$A$15:$A$18,0),MATCH(Calculations!W$1,'2018 commission structure'!$A$15:$J$15,0))</f>
        <v>87086.849999999991</v>
      </c>
      <c r="X543" s="1">
        <f>IF($H543&gt;I543,MIN($H543-I543,J543-I543))*INDEX('2018 commission structure'!$A$15:$J$18,MATCH(Calculations!$E44,'2018 commission structure'!$A$15:$A$18,0),MATCH(Calculations!X$1,'2018 commission structure'!$A$15:$J$15,0))</f>
        <v>0</v>
      </c>
      <c r="Y543" s="1">
        <f>IF($H543&gt;J543,MIN($H543-J543,K543-J543)*INDEX('2018 commission structure'!$A$15:$J$18,MATCH(Calculations!$E44,'2018 commission structure'!$A$15:$A$18,0),MATCH(Calculations!Y$1,'2018 commission structure'!$A$15:$J$15,0)),0)</f>
        <v>0</v>
      </c>
      <c r="Z543" s="1">
        <f>IF($H543&gt;K543,MIN($H543-K543,L543-K543)*INDEX('2018 commission structure'!$A$15:$J$18,MATCH(Calculations!$E44,'2018 commission structure'!$A$15:$A$18,0),MATCH(Calculations!Z$1,'2018 commission structure'!$A$15:$J$15,0)),0)</f>
        <v>0</v>
      </c>
      <c r="AA543" s="1">
        <f>IF($H543&gt;L543,($H543-L543)*INDEX('2018 commission structure'!$A$15:$J$18,MATCH(Calculations!$E44,'2018 commission structure'!$A$15:$A$18,0),MATCH(Calculations!AA$1,'2018 commission structure'!$A$15:$J$15,0)),0)</f>
        <v>0</v>
      </c>
      <c r="AB543" s="1">
        <f t="shared" si="88"/>
        <v>87086.849999999991</v>
      </c>
      <c r="AC543" s="1">
        <f t="shared" si="89"/>
        <v>161196.84999999998</v>
      </c>
    </row>
    <row r="544" spans="1:29" x14ac:dyDescent="0.3">
      <c r="A544" s="20">
        <v>9245659313</v>
      </c>
      <c r="B544" s="1" t="s">
        <v>1172</v>
      </c>
      <c r="C544" s="1" t="s">
        <v>1171</v>
      </c>
      <c r="D544" s="1" t="s">
        <v>22402</v>
      </c>
      <c r="E544" s="1" t="s">
        <v>0</v>
      </c>
      <c r="F544" s="1">
        <v>64732</v>
      </c>
      <c r="G544" s="2">
        <v>9</v>
      </c>
      <c r="H544" s="1">
        <f>SUMIF('deals_closed '!D:D,A544,'deals_closed '!C:C)</f>
        <v>256286</v>
      </c>
      <c r="I544" s="1">
        <f>VLOOKUP(E544,'2018 commission structure'!$A$21:$I$24,9,FALSE)</f>
        <v>600000</v>
      </c>
      <c r="J544" s="1">
        <f t="shared" si="80"/>
        <v>750000</v>
      </c>
      <c r="K544" s="1">
        <f t="shared" si="81"/>
        <v>900000</v>
      </c>
      <c r="L544" s="1">
        <f t="shared" si="82"/>
        <v>1200000</v>
      </c>
      <c r="M544" s="16">
        <f t="shared" si="83"/>
        <v>0.42714333333333332</v>
      </c>
      <c r="N544" s="1" t="str">
        <f t="shared" si="84"/>
        <v>0-100%</v>
      </c>
      <c r="O544" s="1">
        <f>MIN($I544, $H544)*INDEX( '2018 commission structure'!$A$21:$I$24,
MATCH($E544,'2018 commission structure'!$A$21:$A$24,0),MATCH(O$1,'2018 commission structure'!$A$21:$I$21,0))</f>
        <v>33317.18</v>
      </c>
      <c r="P544" s="1">
        <f>IF($H544&gt;$I544, MIN($H544-$I544, J544-$I544)*
INDEX( '2018 commission structure'!$A$21:$I$24,
MATCH($E544,'2018 commission structure'!$A$21:$A$24, 0),
MATCH(P$1,'2018 commission structure'!$A$21:$I$21, 0)), 0)</f>
        <v>0</v>
      </c>
      <c r="Q544" s="1">
        <f>IF($H544&gt;J544, MIN($H544-J544, K544-J544)*
INDEX( '2018 commission structure'!$A$21:$I$24,
MATCH($E544,'2018 commission structure'!$A$21:$A$24, 0),
MATCH(Q$1,'2018 commission structure'!$A$21:$I$21, 0)), 0)</f>
        <v>0</v>
      </c>
      <c r="R544" s="1">
        <f>IF($H544&gt;K544, MIN($H544-K544, L544-K544)*
INDEX( '2018 commission structure'!$A$21:$I$24,
MATCH($E544,'2018 commission structure'!$A$21:$A$24, 0),
MATCH(R$1,'2018 commission structure'!$A$21:$I$21, 0)), 0)</f>
        <v>0</v>
      </c>
      <c r="S544" s="1">
        <f>IF($H544&gt;L544, ($H544-L544)*
INDEX( '2018 commission structure'!$A$21:$I$24,
MATCH($E544,'2018 commission structure'!$A$21:$A$24, 0),
MATCH(S$1,'2018 commission structure'!$A$21:$I$21, 0)), 0)</f>
        <v>0</v>
      </c>
      <c r="T544" s="1">
        <f t="shared" si="85"/>
        <v>33317.18</v>
      </c>
      <c r="U544" s="1">
        <f t="shared" si="86"/>
        <v>98049.18</v>
      </c>
      <c r="V544" s="16">
        <f t="shared" si="87"/>
        <v>2.6138515385850245</v>
      </c>
      <c r="W544" s="1">
        <f>MIN(H544,I544)*INDEX('2018 commission structure'!$A$15:$J$18,MATCH(Calculations!$E400,'2018 commission structure'!$A$15:$A$18,0),MATCH(Calculations!W$1,'2018 commission structure'!$A$15:$J$15,0))</f>
        <v>30754.32</v>
      </c>
      <c r="X544" s="1">
        <f>IF($H544&gt;I544,MIN($H544-I544,J544-I544))*INDEX('2018 commission structure'!$A$15:$J$18,MATCH(Calculations!$E400,'2018 commission structure'!$A$15:$A$18,0),MATCH(Calculations!X$1,'2018 commission structure'!$A$15:$J$15,0))</f>
        <v>0</v>
      </c>
      <c r="Y544" s="1">
        <f>IF($H544&gt;J544,MIN($H544-J544,K544-J544)*INDEX('2018 commission structure'!$A$15:$J$18,MATCH(Calculations!$E400,'2018 commission structure'!$A$15:$A$18,0),MATCH(Calculations!Y$1,'2018 commission structure'!$A$15:$J$15,0)),0)</f>
        <v>0</v>
      </c>
      <c r="Z544" s="1">
        <f>IF($H544&gt;K544,MIN($H544-K544,L544-K544)*INDEX('2018 commission structure'!$A$15:$J$18,MATCH(Calculations!$E400,'2018 commission structure'!$A$15:$A$18,0),MATCH(Calculations!Z$1,'2018 commission structure'!$A$15:$J$15,0)),0)</f>
        <v>0</v>
      </c>
      <c r="AA544" s="1">
        <f>IF($H544&gt;L544,($H544-L544)*INDEX('2018 commission structure'!$A$15:$J$18,MATCH(Calculations!$E400,'2018 commission structure'!$A$15:$A$18,0),MATCH(Calculations!AA$1,'2018 commission structure'!$A$15:$J$15,0)),0)</f>
        <v>0</v>
      </c>
      <c r="AB544" s="1">
        <f t="shared" si="88"/>
        <v>30754.32</v>
      </c>
      <c r="AC544" s="1">
        <f t="shared" si="89"/>
        <v>95486.32</v>
      </c>
    </row>
    <row r="545" spans="1:29" x14ac:dyDescent="0.3">
      <c r="A545" s="20">
        <v>5588978080</v>
      </c>
      <c r="B545" s="1" t="s">
        <v>985</v>
      </c>
      <c r="C545" s="1" t="s">
        <v>984</v>
      </c>
      <c r="D545" s="1" t="s">
        <v>22776</v>
      </c>
      <c r="E545" s="1" t="s">
        <v>0</v>
      </c>
      <c r="F545" s="1">
        <v>51565</v>
      </c>
      <c r="G545" s="2">
        <v>23</v>
      </c>
      <c r="H545" s="1">
        <f>SUMIF('deals_closed '!D:D,A545,'deals_closed '!C:C)</f>
        <v>773302</v>
      </c>
      <c r="I545" s="1">
        <f>VLOOKUP(E545,'2018 commission structure'!$A$21:$I$24,9,FALSE)</f>
        <v>600000</v>
      </c>
      <c r="J545" s="1">
        <f t="shared" si="80"/>
        <v>750000</v>
      </c>
      <c r="K545" s="1">
        <f t="shared" si="81"/>
        <v>900000</v>
      </c>
      <c r="L545" s="1">
        <f t="shared" si="82"/>
        <v>1200000</v>
      </c>
      <c r="M545" s="16">
        <f t="shared" si="83"/>
        <v>1.2888366666666666</v>
      </c>
      <c r="N545" s="1" t="str">
        <f t="shared" si="84"/>
        <v>125-150%</v>
      </c>
      <c r="O545" s="1">
        <f>MIN($I545, $H545)*INDEX( '2018 commission structure'!$A$21:$I$24,
MATCH($E545,'2018 commission structure'!$A$21:$A$24,0),MATCH(O$1,'2018 commission structure'!$A$21:$I$21,0))</f>
        <v>78000</v>
      </c>
      <c r="P545" s="1">
        <f>IF($H545&gt;$I545, MIN($H545-$I545, J545-$I545)*
INDEX( '2018 commission structure'!$A$21:$I$24,
MATCH($E545,'2018 commission structure'!$A$21:$A$24, 0),
MATCH(P$1,'2018 commission structure'!$A$21:$I$21, 0)), 0)</f>
        <v>25500.000000000004</v>
      </c>
      <c r="Q545" s="1">
        <f>IF($H545&gt;J545, MIN($H545-J545, K545-J545)*
INDEX( '2018 commission structure'!$A$21:$I$24,
MATCH($E545,'2018 commission structure'!$A$21:$A$24, 0),
MATCH(Q$1,'2018 commission structure'!$A$21:$I$21, 0)), 0)</f>
        <v>4893.42</v>
      </c>
      <c r="R545" s="1">
        <f>IF($H545&gt;K545, MIN($H545-K545, L545-K545)*
INDEX( '2018 commission structure'!$A$21:$I$24,
MATCH($E545,'2018 commission structure'!$A$21:$A$24, 0),
MATCH(R$1,'2018 commission structure'!$A$21:$I$21, 0)), 0)</f>
        <v>0</v>
      </c>
      <c r="S545" s="1">
        <f>IF($H545&gt;L545, ($H545-L545)*
INDEX( '2018 commission structure'!$A$21:$I$24,
MATCH($E545,'2018 commission structure'!$A$21:$A$24, 0),
MATCH(S$1,'2018 commission structure'!$A$21:$I$21, 0)), 0)</f>
        <v>0</v>
      </c>
      <c r="T545" s="1">
        <f t="shared" si="85"/>
        <v>108393.42</v>
      </c>
      <c r="U545" s="1">
        <f t="shared" si="86"/>
        <v>159958.41999999998</v>
      </c>
      <c r="V545" s="16">
        <f t="shared" si="87"/>
        <v>4.8343938380986762</v>
      </c>
      <c r="W545" s="1">
        <f>MIN(H545,I545)*INDEX('2018 commission structure'!$A$15:$J$18,MATCH(Calculations!$E499,'2018 commission structure'!$A$15:$A$18,0),MATCH(Calculations!W$1,'2018 commission structure'!$A$15:$J$15,0))</f>
        <v>90000</v>
      </c>
      <c r="X545" s="1">
        <f>IF($H545&gt;I545,MIN($H545-I545,J545-I545))*INDEX('2018 commission structure'!$A$15:$J$18,MATCH(Calculations!$E499,'2018 commission structure'!$A$15:$A$18,0),MATCH(Calculations!X$1,'2018 commission structure'!$A$15:$J$15,0))</f>
        <v>33000</v>
      </c>
      <c r="Y545" s="1">
        <f>IF($H545&gt;J545,MIN($H545-J545,K545-J545)*INDEX('2018 commission structure'!$A$15:$J$18,MATCH(Calculations!$E499,'2018 commission structure'!$A$15:$A$18,0),MATCH(Calculations!Y$1,'2018 commission structure'!$A$15:$J$15,0)),0)</f>
        <v>5825.5</v>
      </c>
      <c r="Z545" s="1">
        <f>IF($H545&gt;K545,MIN($H545-K545,L545-K545)*INDEX('2018 commission structure'!$A$15:$J$18,MATCH(Calculations!$E499,'2018 commission structure'!$A$15:$A$18,0),MATCH(Calculations!Z$1,'2018 commission structure'!$A$15:$J$15,0)),0)</f>
        <v>0</v>
      </c>
      <c r="AA545" s="1">
        <f>IF($H545&gt;L545,($H545-L545)*INDEX('2018 commission structure'!$A$15:$J$18,MATCH(Calculations!$E499,'2018 commission structure'!$A$15:$A$18,0),MATCH(Calculations!AA$1,'2018 commission structure'!$A$15:$J$15,0)),0)</f>
        <v>0</v>
      </c>
      <c r="AB545" s="1">
        <f t="shared" si="88"/>
        <v>128825.5</v>
      </c>
      <c r="AC545" s="1">
        <f t="shared" si="89"/>
        <v>180390.5</v>
      </c>
    </row>
    <row r="546" spans="1:29" x14ac:dyDescent="0.3">
      <c r="A546" s="20">
        <v>7467563949</v>
      </c>
      <c r="B546" s="1" t="s">
        <v>1420</v>
      </c>
      <c r="C546" s="1" t="s">
        <v>1419</v>
      </c>
      <c r="D546" s="1" t="s">
        <v>22680</v>
      </c>
      <c r="E546" s="1" t="s">
        <v>12</v>
      </c>
      <c r="F546" s="1">
        <v>50682</v>
      </c>
      <c r="G546" s="2">
        <v>19</v>
      </c>
      <c r="H546" s="1">
        <f>SUMIF('deals_closed '!D:D,A546,'deals_closed '!C:C)</f>
        <v>644436</v>
      </c>
      <c r="I546" s="1">
        <f>VLOOKUP(E546,'2018 commission structure'!$A$21:$I$24,9,FALSE)</f>
        <v>500000</v>
      </c>
      <c r="J546" s="1">
        <f t="shared" si="80"/>
        <v>625000</v>
      </c>
      <c r="K546" s="1">
        <f t="shared" si="81"/>
        <v>750000</v>
      </c>
      <c r="L546" s="1">
        <f t="shared" si="82"/>
        <v>1000000</v>
      </c>
      <c r="M546" s="16">
        <f t="shared" si="83"/>
        <v>1.288872</v>
      </c>
      <c r="N546" s="1" t="str">
        <f t="shared" si="84"/>
        <v>125-150%</v>
      </c>
      <c r="O546" s="1">
        <f>MIN($I546, $H546)*INDEX( '2018 commission structure'!$A$21:$I$24,
MATCH($E546,'2018 commission structure'!$A$21:$A$24,0),MATCH(O$1,'2018 commission structure'!$A$21:$I$21,0))</f>
        <v>50000</v>
      </c>
      <c r="P546" s="1">
        <f>IF($H546&gt;$I546, MIN($H546-$I546, J546-$I546)*
INDEX( '2018 commission structure'!$A$21:$I$24,
MATCH($E546,'2018 commission structure'!$A$21:$A$24, 0),
MATCH(P$1,'2018 commission structure'!$A$21:$I$21, 0)), 0)</f>
        <v>18750</v>
      </c>
      <c r="Q546" s="1">
        <f>IF($H546&gt;J546, MIN($H546-J546, K546-J546)*
INDEX( '2018 commission structure'!$A$21:$I$24,
MATCH($E546,'2018 commission structure'!$A$21:$A$24, 0),
MATCH(Q$1,'2018 commission structure'!$A$21:$I$21, 0)), 0)</f>
        <v>3498.48</v>
      </c>
      <c r="R546" s="1">
        <f>IF($H546&gt;K546, MIN($H546-K546, L546-K546)*
INDEX( '2018 commission structure'!$A$21:$I$24,
MATCH($E546,'2018 commission structure'!$A$21:$A$24, 0),
MATCH(R$1,'2018 commission structure'!$A$21:$I$21, 0)), 0)</f>
        <v>0</v>
      </c>
      <c r="S546" s="1">
        <f>IF($H546&gt;L546, ($H546-L546)*
INDEX( '2018 commission structure'!$A$21:$I$24,
MATCH($E546,'2018 commission structure'!$A$21:$A$24, 0),
MATCH(S$1,'2018 commission structure'!$A$21:$I$21, 0)), 0)</f>
        <v>0</v>
      </c>
      <c r="T546" s="1">
        <f t="shared" si="85"/>
        <v>72248.479999999996</v>
      </c>
      <c r="U546" s="1">
        <f t="shared" si="86"/>
        <v>122930.48</v>
      </c>
      <c r="V546" s="16">
        <f t="shared" si="87"/>
        <v>5.2422800268899952</v>
      </c>
      <c r="W546" s="1">
        <f>MIN(H546,I546)*INDEX('2018 commission structure'!$A$15:$J$18,MATCH(Calculations!$E271,'2018 commission structure'!$A$15:$A$18,0),MATCH(Calculations!W$1,'2018 commission structure'!$A$15:$J$15,0))</f>
        <v>75000</v>
      </c>
      <c r="X546" s="1">
        <f>IF($H546&gt;I546,MIN($H546-I546,J546-I546))*INDEX('2018 commission structure'!$A$15:$J$18,MATCH(Calculations!$E271,'2018 commission structure'!$A$15:$A$18,0),MATCH(Calculations!X$1,'2018 commission structure'!$A$15:$J$15,0))</f>
        <v>27500</v>
      </c>
      <c r="Y546" s="1">
        <f>IF($H546&gt;J546,MIN($H546-J546,K546-J546)*INDEX('2018 commission structure'!$A$15:$J$18,MATCH(Calculations!$E271,'2018 commission structure'!$A$15:$A$18,0),MATCH(Calculations!Y$1,'2018 commission structure'!$A$15:$J$15,0)),0)</f>
        <v>4859</v>
      </c>
      <c r="Z546" s="1">
        <f>IF($H546&gt;K546,MIN($H546-K546,L546-K546)*INDEX('2018 commission structure'!$A$15:$J$18,MATCH(Calculations!$E271,'2018 commission structure'!$A$15:$A$18,0),MATCH(Calculations!Z$1,'2018 commission structure'!$A$15:$J$15,0)),0)</f>
        <v>0</v>
      </c>
      <c r="AA546" s="1">
        <f>IF($H546&gt;L546,($H546-L546)*INDEX('2018 commission structure'!$A$15:$J$18,MATCH(Calculations!$E271,'2018 commission structure'!$A$15:$A$18,0),MATCH(Calculations!AA$1,'2018 commission structure'!$A$15:$J$15,0)),0)</f>
        <v>0</v>
      </c>
      <c r="AB546" s="1">
        <f t="shared" si="88"/>
        <v>107359</v>
      </c>
      <c r="AC546" s="1">
        <f t="shared" si="89"/>
        <v>158041</v>
      </c>
    </row>
    <row r="547" spans="1:29" x14ac:dyDescent="0.3">
      <c r="A547" s="20">
        <v>6358114417</v>
      </c>
      <c r="B547" s="1" t="s">
        <v>1284</v>
      </c>
      <c r="C547" s="1" t="s">
        <v>1283</v>
      </c>
      <c r="D547" s="1" t="s">
        <v>22704</v>
      </c>
      <c r="E547" s="1" t="s">
        <v>0</v>
      </c>
      <c r="F547" s="1">
        <v>51000</v>
      </c>
      <c r="G547" s="2">
        <v>16</v>
      </c>
      <c r="H547" s="1">
        <f>SUMIF('deals_closed '!D:D,A547,'deals_closed '!C:C)</f>
        <v>495156</v>
      </c>
      <c r="I547" s="1">
        <f>VLOOKUP(E547,'2018 commission structure'!$A$21:$I$24,9,FALSE)</f>
        <v>600000</v>
      </c>
      <c r="J547" s="1">
        <f t="shared" si="80"/>
        <v>750000</v>
      </c>
      <c r="K547" s="1">
        <f t="shared" si="81"/>
        <v>900000</v>
      </c>
      <c r="L547" s="1">
        <f t="shared" si="82"/>
        <v>1200000</v>
      </c>
      <c r="M547" s="16">
        <f t="shared" si="83"/>
        <v>0.82525999999999999</v>
      </c>
      <c r="N547" s="1" t="str">
        <f t="shared" si="84"/>
        <v>0-100%</v>
      </c>
      <c r="O547" s="1">
        <f>MIN($I547, $H547)*INDEX( '2018 commission structure'!$A$21:$I$24,
MATCH($E547,'2018 commission structure'!$A$21:$A$24,0),MATCH(O$1,'2018 commission structure'!$A$21:$I$21,0))</f>
        <v>64370.28</v>
      </c>
      <c r="P547" s="1">
        <f>IF($H547&gt;$I547, MIN($H547-$I547, J547-$I547)*
INDEX( '2018 commission structure'!$A$21:$I$24,
MATCH($E547,'2018 commission structure'!$A$21:$A$24, 0),
MATCH(P$1,'2018 commission structure'!$A$21:$I$21, 0)), 0)</f>
        <v>0</v>
      </c>
      <c r="Q547" s="1">
        <f>IF($H547&gt;J547, MIN($H547-J547, K547-J547)*
INDEX( '2018 commission structure'!$A$21:$I$24,
MATCH($E547,'2018 commission structure'!$A$21:$A$24, 0),
MATCH(Q$1,'2018 commission structure'!$A$21:$I$21, 0)), 0)</f>
        <v>0</v>
      </c>
      <c r="R547" s="1">
        <f>IF($H547&gt;K547, MIN($H547-K547, L547-K547)*
INDEX( '2018 commission structure'!$A$21:$I$24,
MATCH($E547,'2018 commission structure'!$A$21:$A$24, 0),
MATCH(R$1,'2018 commission structure'!$A$21:$I$21, 0)), 0)</f>
        <v>0</v>
      </c>
      <c r="S547" s="1">
        <f>IF($H547&gt;L547, ($H547-L547)*
INDEX( '2018 commission structure'!$A$21:$I$24,
MATCH($E547,'2018 commission structure'!$A$21:$A$24, 0),
MATCH(S$1,'2018 commission structure'!$A$21:$I$21, 0)), 0)</f>
        <v>0</v>
      </c>
      <c r="T547" s="1">
        <f t="shared" si="85"/>
        <v>64370.28</v>
      </c>
      <c r="U547" s="1">
        <f t="shared" si="86"/>
        <v>115370.28</v>
      </c>
      <c r="V547" s="16">
        <f t="shared" si="87"/>
        <v>4.2918852238202074</v>
      </c>
      <c r="W547" s="1">
        <f>MIN(H547,I547)*INDEX('2018 commission structure'!$A$15:$J$18,MATCH(Calculations!$E342,'2018 commission structure'!$A$15:$A$18,0),MATCH(Calculations!W$1,'2018 commission structure'!$A$15:$J$15,0))</f>
        <v>74273.399999999994</v>
      </c>
      <c r="X547" s="1">
        <f>IF($H547&gt;I547,MIN($H547-I547,J547-I547))*INDEX('2018 commission structure'!$A$15:$J$18,MATCH(Calculations!$E342,'2018 commission structure'!$A$15:$A$18,0),MATCH(Calculations!X$1,'2018 commission structure'!$A$15:$J$15,0))</f>
        <v>0</v>
      </c>
      <c r="Y547" s="1">
        <f>IF($H547&gt;J547,MIN($H547-J547,K547-J547)*INDEX('2018 commission structure'!$A$15:$J$18,MATCH(Calculations!$E342,'2018 commission structure'!$A$15:$A$18,0),MATCH(Calculations!Y$1,'2018 commission structure'!$A$15:$J$15,0)),0)</f>
        <v>0</v>
      </c>
      <c r="Z547" s="1">
        <f>IF($H547&gt;K547,MIN($H547-K547,L547-K547)*INDEX('2018 commission structure'!$A$15:$J$18,MATCH(Calculations!$E342,'2018 commission structure'!$A$15:$A$18,0),MATCH(Calculations!Z$1,'2018 commission structure'!$A$15:$J$15,0)),0)</f>
        <v>0</v>
      </c>
      <c r="AA547" s="1">
        <f>IF($H547&gt;L547,($H547-L547)*INDEX('2018 commission structure'!$A$15:$J$18,MATCH(Calculations!$E342,'2018 commission structure'!$A$15:$A$18,0),MATCH(Calculations!AA$1,'2018 commission structure'!$A$15:$J$15,0)),0)</f>
        <v>0</v>
      </c>
      <c r="AB547" s="1">
        <f t="shared" si="88"/>
        <v>74273.399999999994</v>
      </c>
      <c r="AC547" s="1">
        <f t="shared" si="89"/>
        <v>125273.4</v>
      </c>
    </row>
    <row r="548" spans="1:29" x14ac:dyDescent="0.3">
      <c r="A548" s="20">
        <v>4730395069</v>
      </c>
      <c r="B548" s="1" t="s">
        <v>1655</v>
      </c>
      <c r="C548" s="1" t="s">
        <v>1654</v>
      </c>
      <c r="D548" s="1" t="s">
        <v>22904</v>
      </c>
      <c r="E548" s="1" t="s">
        <v>12</v>
      </c>
      <c r="F548" s="1">
        <v>44355</v>
      </c>
      <c r="G548" s="2">
        <v>18</v>
      </c>
      <c r="H548" s="1">
        <f>SUMIF('deals_closed '!D:D,A548,'deals_closed '!C:C)</f>
        <v>644768</v>
      </c>
      <c r="I548" s="1">
        <f>VLOOKUP(E548,'2018 commission structure'!$A$21:$I$24,9,FALSE)</f>
        <v>500000</v>
      </c>
      <c r="J548" s="1">
        <f t="shared" si="80"/>
        <v>625000</v>
      </c>
      <c r="K548" s="1">
        <f t="shared" si="81"/>
        <v>750000</v>
      </c>
      <c r="L548" s="1">
        <f t="shared" si="82"/>
        <v>1000000</v>
      </c>
      <c r="M548" s="16">
        <f t="shared" si="83"/>
        <v>1.289536</v>
      </c>
      <c r="N548" s="1" t="str">
        <f t="shared" si="84"/>
        <v>125-150%</v>
      </c>
      <c r="O548" s="1">
        <f>MIN($I548, $H548)*INDEX( '2018 commission structure'!$A$21:$I$24,
MATCH($E548,'2018 commission structure'!$A$21:$A$24,0),MATCH(O$1,'2018 commission structure'!$A$21:$I$21,0))</f>
        <v>50000</v>
      </c>
      <c r="P548" s="1">
        <f>IF($H548&gt;$I548, MIN($H548-$I548, J548-$I548)*
INDEX( '2018 commission structure'!$A$21:$I$24,
MATCH($E548,'2018 commission structure'!$A$21:$A$24, 0),
MATCH(P$1,'2018 commission structure'!$A$21:$I$21, 0)), 0)</f>
        <v>18750</v>
      </c>
      <c r="Q548" s="1">
        <f>IF($H548&gt;J548, MIN($H548-J548, K548-J548)*
INDEX( '2018 commission structure'!$A$21:$I$24,
MATCH($E548,'2018 commission structure'!$A$21:$A$24, 0),
MATCH(Q$1,'2018 commission structure'!$A$21:$I$21, 0)), 0)</f>
        <v>3558.24</v>
      </c>
      <c r="R548" s="1">
        <f>IF($H548&gt;K548, MIN($H548-K548, L548-K548)*
INDEX( '2018 commission structure'!$A$21:$I$24,
MATCH($E548,'2018 commission structure'!$A$21:$A$24, 0),
MATCH(R$1,'2018 commission structure'!$A$21:$I$21, 0)), 0)</f>
        <v>0</v>
      </c>
      <c r="S548" s="1">
        <f>IF($H548&gt;L548, ($H548-L548)*
INDEX( '2018 commission structure'!$A$21:$I$24,
MATCH($E548,'2018 commission structure'!$A$21:$A$24, 0),
MATCH(S$1,'2018 commission structure'!$A$21:$I$21, 0)), 0)</f>
        <v>0</v>
      </c>
      <c r="T548" s="1">
        <f t="shared" si="85"/>
        <v>72308.240000000005</v>
      </c>
      <c r="U548" s="1">
        <f t="shared" si="86"/>
        <v>116663.24</v>
      </c>
      <c r="V548" s="16">
        <f t="shared" si="87"/>
        <v>5.5267451855443062</v>
      </c>
      <c r="W548" s="1">
        <f>MIN(H548,I548)*INDEX('2018 commission structure'!$A$15:$J$18,MATCH(Calculations!$E146,'2018 commission structure'!$A$15:$A$18,0),MATCH(Calculations!W$1,'2018 commission structure'!$A$15:$J$15,0))</f>
        <v>75000</v>
      </c>
      <c r="X548" s="1">
        <f>IF($H548&gt;I548,MIN($H548-I548,J548-I548))*INDEX('2018 commission structure'!$A$15:$J$18,MATCH(Calculations!$E146,'2018 commission structure'!$A$15:$A$18,0),MATCH(Calculations!X$1,'2018 commission structure'!$A$15:$J$15,0))</f>
        <v>22500</v>
      </c>
      <c r="Y548" s="1">
        <f>IF($H548&gt;J548,MIN($H548-J548,K548-J548)*INDEX('2018 commission structure'!$A$15:$J$18,MATCH(Calculations!$E146,'2018 commission structure'!$A$15:$A$18,0),MATCH(Calculations!Y$1,'2018 commission structure'!$A$15:$J$15,0)),0)</f>
        <v>4942</v>
      </c>
      <c r="Z548" s="1">
        <f>IF($H548&gt;K548,MIN($H548-K548,L548-K548)*INDEX('2018 commission structure'!$A$15:$J$18,MATCH(Calculations!$E146,'2018 commission structure'!$A$15:$A$18,0),MATCH(Calculations!Z$1,'2018 commission structure'!$A$15:$J$15,0)),0)</f>
        <v>0</v>
      </c>
      <c r="AA548" s="1">
        <f>IF($H548&gt;L548,($H548-L548)*INDEX('2018 commission structure'!$A$15:$J$18,MATCH(Calculations!$E146,'2018 commission structure'!$A$15:$A$18,0),MATCH(Calculations!AA$1,'2018 commission structure'!$A$15:$J$15,0)),0)</f>
        <v>0</v>
      </c>
      <c r="AB548" s="1">
        <f t="shared" si="88"/>
        <v>102442</v>
      </c>
      <c r="AC548" s="1">
        <f t="shared" si="89"/>
        <v>146797</v>
      </c>
    </row>
    <row r="549" spans="1:29" x14ac:dyDescent="0.3">
      <c r="A549" s="20">
        <v>8346855079</v>
      </c>
      <c r="B549" s="1" t="s">
        <v>173</v>
      </c>
      <c r="C549" s="1" t="s">
        <v>1810</v>
      </c>
      <c r="D549" s="1" t="s">
        <v>23089</v>
      </c>
      <c r="E549" s="1" t="s">
        <v>12</v>
      </c>
      <c r="F549" s="1">
        <v>37411</v>
      </c>
      <c r="G549" s="2">
        <v>23</v>
      </c>
      <c r="H549" s="1">
        <f>SUMIF('deals_closed '!D:D,A549,'deals_closed '!C:C)</f>
        <v>644872</v>
      </c>
      <c r="I549" s="1">
        <f>VLOOKUP(E549,'2018 commission structure'!$A$21:$I$24,9,FALSE)</f>
        <v>500000</v>
      </c>
      <c r="J549" s="1">
        <f t="shared" si="80"/>
        <v>625000</v>
      </c>
      <c r="K549" s="1">
        <f t="shared" si="81"/>
        <v>750000</v>
      </c>
      <c r="L549" s="1">
        <f t="shared" si="82"/>
        <v>1000000</v>
      </c>
      <c r="M549" s="16">
        <f t="shared" si="83"/>
        <v>1.289744</v>
      </c>
      <c r="N549" s="1" t="str">
        <f t="shared" si="84"/>
        <v>125-150%</v>
      </c>
      <c r="O549" s="1">
        <f>MIN($I549, $H549)*INDEX( '2018 commission structure'!$A$21:$I$24,
MATCH($E549,'2018 commission structure'!$A$21:$A$24,0),MATCH(O$1,'2018 commission structure'!$A$21:$I$21,0))</f>
        <v>50000</v>
      </c>
      <c r="P549" s="1">
        <f>IF($H549&gt;$I549, MIN($H549-$I549, J549-$I549)*
INDEX( '2018 commission structure'!$A$21:$I$24,
MATCH($E549,'2018 commission structure'!$A$21:$A$24, 0),
MATCH(P$1,'2018 commission structure'!$A$21:$I$21, 0)), 0)</f>
        <v>18750</v>
      </c>
      <c r="Q549" s="1">
        <f>IF($H549&gt;J549, MIN($H549-J549, K549-J549)*
INDEX( '2018 commission structure'!$A$21:$I$24,
MATCH($E549,'2018 commission structure'!$A$21:$A$24, 0),
MATCH(Q$1,'2018 commission structure'!$A$21:$I$21, 0)), 0)</f>
        <v>3576.96</v>
      </c>
      <c r="R549" s="1">
        <f>IF($H549&gt;K549, MIN($H549-K549, L549-K549)*
INDEX( '2018 commission structure'!$A$21:$I$24,
MATCH($E549,'2018 commission structure'!$A$21:$A$24, 0),
MATCH(R$1,'2018 commission structure'!$A$21:$I$21, 0)), 0)</f>
        <v>0</v>
      </c>
      <c r="S549" s="1">
        <f>IF($H549&gt;L549, ($H549-L549)*
INDEX( '2018 commission structure'!$A$21:$I$24,
MATCH($E549,'2018 commission structure'!$A$21:$A$24, 0),
MATCH(S$1,'2018 commission structure'!$A$21:$I$21, 0)), 0)</f>
        <v>0</v>
      </c>
      <c r="T549" s="1">
        <f t="shared" si="85"/>
        <v>72326.960000000006</v>
      </c>
      <c r="U549" s="1">
        <f t="shared" si="86"/>
        <v>109737.96</v>
      </c>
      <c r="V549" s="16">
        <f t="shared" si="87"/>
        <v>5.8764715509564782</v>
      </c>
      <c r="W549" s="1">
        <f>MIN(H549,I549)*INDEX('2018 commission structure'!$A$15:$J$18,MATCH(Calculations!$E60,'2018 commission structure'!$A$15:$A$18,0),MATCH(Calculations!W$1,'2018 commission structure'!$A$15:$J$15,0))</f>
        <v>75000</v>
      </c>
      <c r="X549" s="1">
        <f>IF($H549&gt;I549,MIN($H549-I549,J549-I549))*INDEX('2018 commission structure'!$A$15:$J$18,MATCH(Calculations!$E60,'2018 commission structure'!$A$15:$A$18,0),MATCH(Calculations!X$1,'2018 commission structure'!$A$15:$J$15,0))</f>
        <v>22500</v>
      </c>
      <c r="Y549" s="1">
        <f>IF($H549&gt;J549,MIN($H549-J549,K549-J549)*INDEX('2018 commission structure'!$A$15:$J$18,MATCH(Calculations!$E60,'2018 commission structure'!$A$15:$A$18,0),MATCH(Calculations!Y$1,'2018 commission structure'!$A$15:$J$15,0)),0)</f>
        <v>4968</v>
      </c>
      <c r="Z549" s="1">
        <f>IF($H549&gt;K549,MIN($H549-K549,L549-K549)*INDEX('2018 commission structure'!$A$15:$J$18,MATCH(Calculations!$E60,'2018 commission structure'!$A$15:$A$18,0),MATCH(Calculations!Z$1,'2018 commission structure'!$A$15:$J$15,0)),0)</f>
        <v>0</v>
      </c>
      <c r="AA549" s="1">
        <f>IF($H549&gt;L549,($H549-L549)*INDEX('2018 commission structure'!$A$15:$J$18,MATCH(Calculations!$E60,'2018 commission structure'!$A$15:$A$18,0),MATCH(Calculations!AA$1,'2018 commission structure'!$A$15:$J$15,0)),0)</f>
        <v>0</v>
      </c>
      <c r="AB549" s="1">
        <f t="shared" si="88"/>
        <v>102468</v>
      </c>
      <c r="AC549" s="1">
        <f t="shared" si="89"/>
        <v>139879</v>
      </c>
    </row>
    <row r="550" spans="1:29" x14ac:dyDescent="0.3">
      <c r="A550" s="20">
        <v>7001733199</v>
      </c>
      <c r="B550" s="1" t="s">
        <v>587</v>
      </c>
      <c r="C550" s="1" t="s">
        <v>586</v>
      </c>
      <c r="D550" s="1" t="s">
        <v>22981</v>
      </c>
      <c r="E550" s="1" t="s">
        <v>12</v>
      </c>
      <c r="F550" s="1">
        <v>41890</v>
      </c>
      <c r="G550" s="2">
        <v>21</v>
      </c>
      <c r="H550" s="1">
        <f>SUMIF('deals_closed '!D:D,A550,'deals_closed '!C:C)</f>
        <v>645183</v>
      </c>
      <c r="I550" s="1">
        <f>VLOOKUP(E550,'2018 commission structure'!$A$21:$I$24,9,FALSE)</f>
        <v>500000</v>
      </c>
      <c r="J550" s="1">
        <f t="shared" si="80"/>
        <v>625000</v>
      </c>
      <c r="K550" s="1">
        <f t="shared" si="81"/>
        <v>750000</v>
      </c>
      <c r="L550" s="1">
        <f t="shared" si="82"/>
        <v>1000000</v>
      </c>
      <c r="M550" s="16">
        <f t="shared" si="83"/>
        <v>1.2903659999999999</v>
      </c>
      <c r="N550" s="1" t="str">
        <f t="shared" si="84"/>
        <v>125-150%</v>
      </c>
      <c r="O550" s="1">
        <f>MIN($I550, $H550)*INDEX( '2018 commission structure'!$A$21:$I$24,
MATCH($E550,'2018 commission structure'!$A$21:$A$24,0),MATCH(O$1,'2018 commission structure'!$A$21:$I$21,0))</f>
        <v>50000</v>
      </c>
      <c r="P550" s="1">
        <f>IF($H550&gt;$I550, MIN($H550-$I550, J550-$I550)*
INDEX( '2018 commission structure'!$A$21:$I$24,
MATCH($E550,'2018 commission structure'!$A$21:$A$24, 0),
MATCH(P$1,'2018 commission structure'!$A$21:$I$21, 0)), 0)</f>
        <v>18750</v>
      </c>
      <c r="Q550" s="1">
        <f>IF($H550&gt;J550, MIN($H550-J550, K550-J550)*
INDEX( '2018 commission structure'!$A$21:$I$24,
MATCH($E550,'2018 commission structure'!$A$21:$A$24, 0),
MATCH(Q$1,'2018 commission structure'!$A$21:$I$21, 0)), 0)</f>
        <v>3632.94</v>
      </c>
      <c r="R550" s="1">
        <f>IF($H550&gt;K550, MIN($H550-K550, L550-K550)*
INDEX( '2018 commission structure'!$A$21:$I$24,
MATCH($E550,'2018 commission structure'!$A$21:$A$24, 0),
MATCH(R$1,'2018 commission structure'!$A$21:$I$21, 0)), 0)</f>
        <v>0</v>
      </c>
      <c r="S550" s="1">
        <f>IF($H550&gt;L550, ($H550-L550)*
INDEX( '2018 commission structure'!$A$21:$I$24,
MATCH($E550,'2018 commission structure'!$A$21:$A$24, 0),
MATCH(S$1,'2018 commission structure'!$A$21:$I$21, 0)), 0)</f>
        <v>0</v>
      </c>
      <c r="T550" s="1">
        <f t="shared" si="85"/>
        <v>72382.94</v>
      </c>
      <c r="U550" s="1">
        <f t="shared" si="86"/>
        <v>114272.94</v>
      </c>
      <c r="V550" s="16">
        <f t="shared" si="87"/>
        <v>5.645982329674899</v>
      </c>
      <c r="W550" s="1">
        <f>MIN(H550,I550)*INDEX('2018 commission structure'!$A$15:$J$18,MATCH(Calculations!$E704,'2018 commission structure'!$A$15:$A$18,0),MATCH(Calculations!W$1,'2018 commission structure'!$A$15:$J$15,0))</f>
        <v>60000</v>
      </c>
      <c r="X550" s="1">
        <f>IF($H550&gt;I550,MIN($H550-I550,J550-I550))*INDEX('2018 commission structure'!$A$15:$J$18,MATCH(Calculations!$E704,'2018 commission structure'!$A$15:$A$18,0),MATCH(Calculations!X$1,'2018 commission structure'!$A$15:$J$15,0))</f>
        <v>21250</v>
      </c>
      <c r="Y550" s="1">
        <f>IF($H550&gt;J550,MIN($H550-J550,K550-J550)*INDEX('2018 commission structure'!$A$15:$J$18,MATCH(Calculations!$E704,'2018 commission structure'!$A$15:$A$18,0),MATCH(Calculations!Y$1,'2018 commission structure'!$A$15:$J$15,0)),0)</f>
        <v>4036.6000000000004</v>
      </c>
      <c r="Z550" s="1">
        <f>IF($H550&gt;K550,MIN($H550-K550,L550-K550)*INDEX('2018 commission structure'!$A$15:$J$18,MATCH(Calculations!$E704,'2018 commission structure'!$A$15:$A$18,0),MATCH(Calculations!Z$1,'2018 commission structure'!$A$15:$J$15,0)),0)</f>
        <v>0</v>
      </c>
      <c r="AA550" s="1">
        <f>IF($H550&gt;L550,($H550-L550)*INDEX('2018 commission structure'!$A$15:$J$18,MATCH(Calculations!$E704,'2018 commission structure'!$A$15:$A$18,0),MATCH(Calculations!AA$1,'2018 commission structure'!$A$15:$J$15,0)),0)</f>
        <v>0</v>
      </c>
      <c r="AB550" s="1">
        <f t="shared" si="88"/>
        <v>85286.6</v>
      </c>
      <c r="AC550" s="1">
        <f t="shared" si="89"/>
        <v>127176.6</v>
      </c>
    </row>
    <row r="551" spans="1:29" x14ac:dyDescent="0.3">
      <c r="A551" s="20">
        <v>7373156215</v>
      </c>
      <c r="B551" s="1" t="s">
        <v>167</v>
      </c>
      <c r="C551" s="1" t="s">
        <v>166</v>
      </c>
      <c r="D551" s="1" t="s">
        <v>22600</v>
      </c>
      <c r="E551" s="1" t="s">
        <v>0</v>
      </c>
      <c r="F551" s="1">
        <v>56461</v>
      </c>
      <c r="G551" s="2">
        <v>22</v>
      </c>
      <c r="H551" s="1">
        <f>SUMIF('deals_closed '!D:D,A551,'deals_closed '!C:C)</f>
        <v>774746</v>
      </c>
      <c r="I551" s="1">
        <f>VLOOKUP(E551,'2018 commission structure'!$A$21:$I$24,9,FALSE)</f>
        <v>600000</v>
      </c>
      <c r="J551" s="1">
        <f t="shared" si="80"/>
        <v>750000</v>
      </c>
      <c r="K551" s="1">
        <f t="shared" si="81"/>
        <v>900000</v>
      </c>
      <c r="L551" s="1">
        <f t="shared" si="82"/>
        <v>1200000</v>
      </c>
      <c r="M551" s="16">
        <f t="shared" si="83"/>
        <v>1.2912433333333333</v>
      </c>
      <c r="N551" s="1" t="str">
        <f t="shared" si="84"/>
        <v>125-150%</v>
      </c>
      <c r="O551" s="1">
        <f>MIN($I551, $H551)*INDEX( '2018 commission structure'!$A$21:$I$24,
MATCH($E551,'2018 commission structure'!$A$21:$A$24,0),MATCH(O$1,'2018 commission structure'!$A$21:$I$21,0))</f>
        <v>78000</v>
      </c>
      <c r="P551" s="1">
        <f>IF($H551&gt;$I551, MIN($H551-$I551, J551-$I551)*
INDEX( '2018 commission structure'!$A$21:$I$24,
MATCH($E551,'2018 commission structure'!$A$21:$A$24, 0),
MATCH(P$1,'2018 commission structure'!$A$21:$I$21, 0)), 0)</f>
        <v>25500.000000000004</v>
      </c>
      <c r="Q551" s="1">
        <f>IF($H551&gt;J551, MIN($H551-J551, K551-J551)*
INDEX( '2018 commission structure'!$A$21:$I$24,
MATCH($E551,'2018 commission structure'!$A$21:$A$24, 0),
MATCH(Q$1,'2018 commission structure'!$A$21:$I$21, 0)), 0)</f>
        <v>5196.66</v>
      </c>
      <c r="R551" s="1">
        <f>IF($H551&gt;K551, MIN($H551-K551, L551-K551)*
INDEX( '2018 commission structure'!$A$21:$I$24,
MATCH($E551,'2018 commission structure'!$A$21:$A$24, 0),
MATCH(R$1,'2018 commission structure'!$A$21:$I$21, 0)), 0)</f>
        <v>0</v>
      </c>
      <c r="S551" s="1">
        <f>IF($H551&gt;L551, ($H551-L551)*
INDEX( '2018 commission structure'!$A$21:$I$24,
MATCH($E551,'2018 commission structure'!$A$21:$A$24, 0),
MATCH(S$1,'2018 commission structure'!$A$21:$I$21, 0)), 0)</f>
        <v>0</v>
      </c>
      <c r="T551" s="1">
        <f t="shared" si="85"/>
        <v>108696.66</v>
      </c>
      <c r="U551" s="1">
        <f t="shared" si="86"/>
        <v>165157.66</v>
      </c>
      <c r="V551" s="16">
        <f t="shared" si="87"/>
        <v>4.6909480311116054</v>
      </c>
      <c r="W551" s="1">
        <f>MIN(H551,I551)*INDEX('2018 commission structure'!$A$15:$J$18,MATCH(Calculations!$E919,'2018 commission structure'!$A$15:$A$18,0),MATCH(Calculations!W$1,'2018 commission structure'!$A$15:$J$15,0))</f>
        <v>90000</v>
      </c>
      <c r="X551" s="1">
        <f>IF($H551&gt;I551,MIN($H551-I551,J551-I551))*INDEX('2018 commission structure'!$A$15:$J$18,MATCH(Calculations!$E919,'2018 commission structure'!$A$15:$A$18,0),MATCH(Calculations!X$1,'2018 commission structure'!$A$15:$J$15,0))</f>
        <v>33000</v>
      </c>
      <c r="Y551" s="1">
        <f>IF($H551&gt;J551,MIN($H551-J551,K551-J551)*INDEX('2018 commission structure'!$A$15:$J$18,MATCH(Calculations!$E919,'2018 commission structure'!$A$15:$A$18,0),MATCH(Calculations!Y$1,'2018 commission structure'!$A$15:$J$15,0)),0)</f>
        <v>6186.5</v>
      </c>
      <c r="Z551" s="1">
        <f>IF($H551&gt;K551,MIN($H551-K551,L551-K551)*INDEX('2018 commission structure'!$A$15:$J$18,MATCH(Calculations!$E919,'2018 commission structure'!$A$15:$A$18,0),MATCH(Calculations!Z$1,'2018 commission structure'!$A$15:$J$15,0)),0)</f>
        <v>0</v>
      </c>
      <c r="AA551" s="1">
        <f>IF($H551&gt;L551,($H551-L551)*INDEX('2018 commission structure'!$A$15:$J$18,MATCH(Calculations!$E919,'2018 commission structure'!$A$15:$A$18,0),MATCH(Calculations!AA$1,'2018 commission structure'!$A$15:$J$15,0)),0)</f>
        <v>0</v>
      </c>
      <c r="AB551" s="1">
        <f t="shared" si="88"/>
        <v>129186.5</v>
      </c>
      <c r="AC551" s="1">
        <f t="shared" si="89"/>
        <v>185647.5</v>
      </c>
    </row>
    <row r="552" spans="1:29" x14ac:dyDescent="0.3">
      <c r="A552" s="20">
        <v>3000763902</v>
      </c>
      <c r="B552" s="1" t="s">
        <v>1310</v>
      </c>
      <c r="C552" s="1" t="s">
        <v>1309</v>
      </c>
      <c r="D552" s="1" t="s">
        <v>23032</v>
      </c>
      <c r="E552" s="1" t="s">
        <v>3</v>
      </c>
      <c r="F552" s="1">
        <v>109550</v>
      </c>
      <c r="G552" s="2">
        <v>26</v>
      </c>
      <c r="H552" s="1">
        <f>SUMIF('deals_closed '!D:D,A552,'deals_closed '!C:C)</f>
        <v>968439</v>
      </c>
      <c r="I552" s="1">
        <f>VLOOKUP(E552,'2018 commission structure'!$A$21:$I$24,9,FALSE)</f>
        <v>750000</v>
      </c>
      <c r="J552" s="1">
        <f t="shared" si="80"/>
        <v>937500</v>
      </c>
      <c r="K552" s="1">
        <f t="shared" si="81"/>
        <v>1125000</v>
      </c>
      <c r="L552" s="1">
        <f t="shared" si="82"/>
        <v>1500000</v>
      </c>
      <c r="M552" s="16">
        <f t="shared" si="83"/>
        <v>1.2912520000000001</v>
      </c>
      <c r="N552" s="1" t="str">
        <f t="shared" si="84"/>
        <v>125-150%</v>
      </c>
      <c r="O552" s="1">
        <f>MIN($I552, $H552)*INDEX( '2018 commission structure'!$A$21:$I$24,
MATCH($E552,'2018 commission structure'!$A$21:$A$24,0),MATCH(O$1,'2018 commission structure'!$A$21:$I$21,0))</f>
        <v>112500</v>
      </c>
      <c r="P552" s="1">
        <f>IF($H552&gt;$I552, MIN($H552-$I552, J552-$I552)*
INDEX( '2018 commission structure'!$A$21:$I$24,
MATCH($E552,'2018 commission structure'!$A$21:$A$24, 0),
MATCH(P$1,'2018 commission structure'!$A$21:$I$21, 0)), 0)</f>
        <v>35625</v>
      </c>
      <c r="Q552" s="1">
        <f>IF($H552&gt;J552, MIN($H552-J552, K552-J552)*
INDEX( '2018 commission structure'!$A$21:$I$24,
MATCH($E552,'2018 commission structure'!$A$21:$A$24, 0),
MATCH(Q$1,'2018 commission structure'!$A$21:$I$21, 0)), 0)</f>
        <v>7115.97</v>
      </c>
      <c r="R552" s="1">
        <f>IF($H552&gt;K552, MIN($H552-K552, L552-K552)*
INDEX( '2018 commission structure'!$A$21:$I$24,
MATCH($E552,'2018 commission structure'!$A$21:$A$24, 0),
MATCH(R$1,'2018 commission structure'!$A$21:$I$21, 0)), 0)</f>
        <v>0</v>
      </c>
      <c r="S552" s="1">
        <f>IF($H552&gt;L552, ($H552-L552)*
INDEX( '2018 commission structure'!$A$21:$I$24,
MATCH($E552,'2018 commission structure'!$A$21:$A$24, 0),
MATCH(S$1,'2018 commission structure'!$A$21:$I$21, 0)), 0)</f>
        <v>0</v>
      </c>
      <c r="T552" s="1">
        <f t="shared" si="85"/>
        <v>155240.97</v>
      </c>
      <c r="U552" s="1">
        <f t="shared" si="86"/>
        <v>264790.96999999997</v>
      </c>
      <c r="V552" s="16">
        <f t="shared" si="87"/>
        <v>3.6573716996467067</v>
      </c>
      <c r="W552" s="1">
        <f>MIN(H552,I552)*INDEX('2018 commission structure'!$A$15:$J$18,MATCH(Calculations!$E328,'2018 commission structure'!$A$15:$A$18,0),MATCH(Calculations!W$1,'2018 commission structure'!$A$15:$J$15,0))</f>
        <v>112500</v>
      </c>
      <c r="X552" s="1">
        <f>IF($H552&gt;I552,MIN($H552-I552,J552-I552))*INDEX('2018 commission structure'!$A$15:$J$18,MATCH(Calculations!$E328,'2018 commission structure'!$A$15:$A$18,0),MATCH(Calculations!X$1,'2018 commission structure'!$A$15:$J$15,0))</f>
        <v>41250</v>
      </c>
      <c r="Y552" s="1">
        <f>IF($H552&gt;J552,MIN($H552-J552,K552-J552)*INDEX('2018 commission structure'!$A$15:$J$18,MATCH(Calculations!$E328,'2018 commission structure'!$A$15:$A$18,0),MATCH(Calculations!Y$1,'2018 commission structure'!$A$15:$J$15,0)),0)</f>
        <v>7734.75</v>
      </c>
      <c r="Z552" s="1">
        <f>IF($H552&gt;K552,MIN($H552-K552,L552-K552)*INDEX('2018 commission structure'!$A$15:$J$18,MATCH(Calculations!$E328,'2018 commission structure'!$A$15:$A$18,0),MATCH(Calculations!Z$1,'2018 commission structure'!$A$15:$J$15,0)),0)</f>
        <v>0</v>
      </c>
      <c r="AA552" s="1">
        <f>IF($H552&gt;L552,($H552-L552)*INDEX('2018 commission structure'!$A$15:$J$18,MATCH(Calculations!$E328,'2018 commission structure'!$A$15:$A$18,0),MATCH(Calculations!AA$1,'2018 commission structure'!$A$15:$J$15,0)),0)</f>
        <v>0</v>
      </c>
      <c r="AB552" s="1">
        <f t="shared" si="88"/>
        <v>161484.75</v>
      </c>
      <c r="AC552" s="1">
        <f t="shared" si="89"/>
        <v>271034.75</v>
      </c>
    </row>
    <row r="553" spans="1:29" x14ac:dyDescent="0.3">
      <c r="A553" s="20">
        <v>1279282711</v>
      </c>
      <c r="B553" s="1" t="s">
        <v>1181</v>
      </c>
      <c r="C553" s="1" t="s">
        <v>1180</v>
      </c>
      <c r="D553" s="1" t="s">
        <v>23208</v>
      </c>
      <c r="E553" s="1" t="s">
        <v>0</v>
      </c>
      <c r="F553" s="1">
        <v>64256</v>
      </c>
      <c r="G553" s="2">
        <v>9</v>
      </c>
      <c r="H553" s="1">
        <f>SUMIF('deals_closed '!D:D,A553,'deals_closed '!C:C)</f>
        <v>347519</v>
      </c>
      <c r="I553" s="1">
        <f>VLOOKUP(E553,'2018 commission structure'!$A$21:$I$24,9,FALSE)</f>
        <v>600000</v>
      </c>
      <c r="J553" s="1">
        <f t="shared" si="80"/>
        <v>750000</v>
      </c>
      <c r="K553" s="1">
        <f t="shared" si="81"/>
        <v>900000</v>
      </c>
      <c r="L553" s="1">
        <f t="shared" si="82"/>
        <v>1200000</v>
      </c>
      <c r="M553" s="16">
        <f t="shared" si="83"/>
        <v>0.57919833333333337</v>
      </c>
      <c r="N553" s="1" t="str">
        <f t="shared" si="84"/>
        <v>0-100%</v>
      </c>
      <c r="O553" s="1">
        <f>MIN($I553, $H553)*INDEX( '2018 commission structure'!$A$21:$I$24,
MATCH($E553,'2018 commission structure'!$A$21:$A$24,0),MATCH(O$1,'2018 commission structure'!$A$21:$I$21,0))</f>
        <v>45177.47</v>
      </c>
      <c r="P553" s="1">
        <f>IF($H553&gt;$I553, MIN($H553-$I553, J553-$I553)*
INDEX( '2018 commission structure'!$A$21:$I$24,
MATCH($E553,'2018 commission structure'!$A$21:$A$24, 0),
MATCH(P$1,'2018 commission structure'!$A$21:$I$21, 0)), 0)</f>
        <v>0</v>
      </c>
      <c r="Q553" s="1">
        <f>IF($H553&gt;J553, MIN($H553-J553, K553-J553)*
INDEX( '2018 commission structure'!$A$21:$I$24,
MATCH($E553,'2018 commission structure'!$A$21:$A$24, 0),
MATCH(Q$1,'2018 commission structure'!$A$21:$I$21, 0)), 0)</f>
        <v>0</v>
      </c>
      <c r="R553" s="1">
        <f>IF($H553&gt;K553, MIN($H553-K553, L553-K553)*
INDEX( '2018 commission structure'!$A$21:$I$24,
MATCH($E553,'2018 commission structure'!$A$21:$A$24, 0),
MATCH(R$1,'2018 commission structure'!$A$21:$I$21, 0)), 0)</f>
        <v>0</v>
      </c>
      <c r="S553" s="1">
        <f>IF($H553&gt;L553, ($H553-L553)*
INDEX( '2018 commission structure'!$A$21:$I$24,
MATCH($E553,'2018 commission structure'!$A$21:$A$24, 0),
MATCH(S$1,'2018 commission structure'!$A$21:$I$21, 0)), 0)</f>
        <v>0</v>
      </c>
      <c r="T553" s="1">
        <f t="shared" si="85"/>
        <v>45177.47</v>
      </c>
      <c r="U553" s="1">
        <f t="shared" si="86"/>
        <v>109433.47</v>
      </c>
      <c r="V553" s="16">
        <f t="shared" si="87"/>
        <v>3.1756189399824386</v>
      </c>
      <c r="W553" s="1">
        <f>MIN(H553,I553)*INDEX('2018 commission structure'!$A$15:$J$18,MATCH(Calculations!$E395,'2018 commission structure'!$A$15:$A$18,0),MATCH(Calculations!W$1,'2018 commission structure'!$A$15:$J$15,0))</f>
        <v>52127.85</v>
      </c>
      <c r="X553" s="1">
        <f>IF($H553&gt;I553,MIN($H553-I553,J553-I553))*INDEX('2018 commission structure'!$A$15:$J$18,MATCH(Calculations!$E395,'2018 commission structure'!$A$15:$A$18,0),MATCH(Calculations!X$1,'2018 commission structure'!$A$15:$J$15,0))</f>
        <v>0</v>
      </c>
      <c r="Y553" s="1">
        <f>IF($H553&gt;J553,MIN($H553-J553,K553-J553)*INDEX('2018 commission structure'!$A$15:$J$18,MATCH(Calculations!$E395,'2018 commission structure'!$A$15:$A$18,0),MATCH(Calculations!Y$1,'2018 commission structure'!$A$15:$J$15,0)),0)</f>
        <v>0</v>
      </c>
      <c r="Z553" s="1">
        <f>IF($H553&gt;K553,MIN($H553-K553,L553-K553)*INDEX('2018 commission structure'!$A$15:$J$18,MATCH(Calculations!$E395,'2018 commission structure'!$A$15:$A$18,0),MATCH(Calculations!Z$1,'2018 commission structure'!$A$15:$J$15,0)),0)</f>
        <v>0</v>
      </c>
      <c r="AA553" s="1">
        <f>IF($H553&gt;L553,($H553-L553)*INDEX('2018 commission structure'!$A$15:$J$18,MATCH(Calculations!$E395,'2018 commission structure'!$A$15:$A$18,0),MATCH(Calculations!AA$1,'2018 commission structure'!$A$15:$J$15,0)),0)</f>
        <v>0</v>
      </c>
      <c r="AB553" s="1">
        <f t="shared" si="88"/>
        <v>52127.85</v>
      </c>
      <c r="AC553" s="1">
        <f t="shared" si="89"/>
        <v>116383.85</v>
      </c>
    </row>
    <row r="554" spans="1:29" x14ac:dyDescent="0.3">
      <c r="A554" s="20">
        <v>6718456802</v>
      </c>
      <c r="B554" s="1" t="s">
        <v>1754</v>
      </c>
      <c r="C554" s="1" t="s">
        <v>1753</v>
      </c>
      <c r="D554" s="1" t="s">
        <v>22679</v>
      </c>
      <c r="E554" s="1" t="s">
        <v>0</v>
      </c>
      <c r="F554" s="1">
        <v>55542</v>
      </c>
      <c r="G554" s="2">
        <v>20</v>
      </c>
      <c r="H554" s="1">
        <f>SUMIF('deals_closed '!D:D,A554,'deals_closed '!C:C)</f>
        <v>774805</v>
      </c>
      <c r="I554" s="1">
        <f>VLOOKUP(E554,'2018 commission structure'!$A$21:$I$24,9,FALSE)</f>
        <v>600000</v>
      </c>
      <c r="J554" s="1">
        <f t="shared" si="80"/>
        <v>750000</v>
      </c>
      <c r="K554" s="1">
        <f t="shared" si="81"/>
        <v>900000</v>
      </c>
      <c r="L554" s="1">
        <f t="shared" si="82"/>
        <v>1200000</v>
      </c>
      <c r="M554" s="16">
        <f t="shared" si="83"/>
        <v>1.2913416666666666</v>
      </c>
      <c r="N554" s="1" t="str">
        <f t="shared" si="84"/>
        <v>125-150%</v>
      </c>
      <c r="O554" s="1">
        <f>MIN($I554, $H554)*INDEX( '2018 commission structure'!$A$21:$I$24,
MATCH($E554,'2018 commission structure'!$A$21:$A$24,0),MATCH(O$1,'2018 commission structure'!$A$21:$I$21,0))</f>
        <v>78000</v>
      </c>
      <c r="P554" s="1">
        <f>IF($H554&gt;$I554, MIN($H554-$I554, J554-$I554)*
INDEX( '2018 commission structure'!$A$21:$I$24,
MATCH($E554,'2018 commission structure'!$A$21:$A$24, 0),
MATCH(P$1,'2018 commission structure'!$A$21:$I$21, 0)), 0)</f>
        <v>25500.000000000004</v>
      </c>
      <c r="Q554" s="1">
        <f>IF($H554&gt;J554, MIN($H554-J554, K554-J554)*
INDEX( '2018 commission structure'!$A$21:$I$24,
MATCH($E554,'2018 commission structure'!$A$21:$A$24, 0),
MATCH(Q$1,'2018 commission structure'!$A$21:$I$21, 0)), 0)</f>
        <v>5209.05</v>
      </c>
      <c r="R554" s="1">
        <f>IF($H554&gt;K554, MIN($H554-K554, L554-K554)*
INDEX( '2018 commission structure'!$A$21:$I$24,
MATCH($E554,'2018 commission structure'!$A$21:$A$24, 0),
MATCH(R$1,'2018 commission structure'!$A$21:$I$21, 0)), 0)</f>
        <v>0</v>
      </c>
      <c r="S554" s="1">
        <f>IF($H554&gt;L554, ($H554-L554)*
INDEX( '2018 commission structure'!$A$21:$I$24,
MATCH($E554,'2018 commission structure'!$A$21:$A$24, 0),
MATCH(S$1,'2018 commission structure'!$A$21:$I$21, 0)), 0)</f>
        <v>0</v>
      </c>
      <c r="T554" s="1">
        <f t="shared" si="85"/>
        <v>108709.05</v>
      </c>
      <c r="U554" s="1">
        <f t="shared" si="86"/>
        <v>164251.04999999999</v>
      </c>
      <c r="V554" s="16">
        <f t="shared" si="87"/>
        <v>4.7171996769579252</v>
      </c>
      <c r="W554" s="1">
        <f>MIN(H554,I554)*INDEX('2018 commission structure'!$A$15:$J$18,MATCH(Calculations!$E92,'2018 commission structure'!$A$15:$A$18,0),MATCH(Calculations!W$1,'2018 commission structure'!$A$15:$J$15,0))</f>
        <v>90000</v>
      </c>
      <c r="X554" s="1">
        <f>IF($H554&gt;I554,MIN($H554-I554,J554-I554))*INDEX('2018 commission structure'!$A$15:$J$18,MATCH(Calculations!$E92,'2018 commission structure'!$A$15:$A$18,0),MATCH(Calculations!X$1,'2018 commission structure'!$A$15:$J$15,0))</f>
        <v>33000</v>
      </c>
      <c r="Y554" s="1">
        <f>IF($H554&gt;J554,MIN($H554-J554,K554-J554)*INDEX('2018 commission structure'!$A$15:$J$18,MATCH(Calculations!$E92,'2018 commission structure'!$A$15:$A$18,0),MATCH(Calculations!Y$1,'2018 commission structure'!$A$15:$J$15,0)),0)</f>
        <v>6201.25</v>
      </c>
      <c r="Z554" s="1">
        <f>IF($H554&gt;K554,MIN($H554-K554,L554-K554)*INDEX('2018 commission structure'!$A$15:$J$18,MATCH(Calculations!$E92,'2018 commission structure'!$A$15:$A$18,0),MATCH(Calculations!Z$1,'2018 commission structure'!$A$15:$J$15,0)),0)</f>
        <v>0</v>
      </c>
      <c r="AA554" s="1">
        <f>IF($H554&gt;L554,($H554-L554)*INDEX('2018 commission structure'!$A$15:$J$18,MATCH(Calculations!$E92,'2018 commission structure'!$A$15:$A$18,0),MATCH(Calculations!AA$1,'2018 commission structure'!$A$15:$J$15,0)),0)</f>
        <v>0</v>
      </c>
      <c r="AB554" s="1">
        <f t="shared" si="88"/>
        <v>129201.25</v>
      </c>
      <c r="AC554" s="1">
        <f t="shared" si="89"/>
        <v>184743.25</v>
      </c>
    </row>
    <row r="555" spans="1:29" x14ac:dyDescent="0.3">
      <c r="A555" s="20">
        <v>9458563771</v>
      </c>
      <c r="B555" s="1" t="s">
        <v>96</v>
      </c>
      <c r="C555" s="1" t="s">
        <v>1447</v>
      </c>
      <c r="D555" s="1" t="s">
        <v>22642</v>
      </c>
      <c r="E555" s="1" t="s">
        <v>12</v>
      </c>
      <c r="F555" s="1">
        <v>52419</v>
      </c>
      <c r="G555" s="2">
        <v>18</v>
      </c>
      <c r="H555" s="1">
        <f>SUMIF('deals_closed '!D:D,A555,'deals_closed '!C:C)</f>
        <v>646430</v>
      </c>
      <c r="I555" s="1">
        <f>VLOOKUP(E555,'2018 commission structure'!$A$21:$I$24,9,FALSE)</f>
        <v>500000</v>
      </c>
      <c r="J555" s="1">
        <f t="shared" si="80"/>
        <v>625000</v>
      </c>
      <c r="K555" s="1">
        <f t="shared" si="81"/>
        <v>750000</v>
      </c>
      <c r="L555" s="1">
        <f t="shared" si="82"/>
        <v>1000000</v>
      </c>
      <c r="M555" s="16">
        <f t="shared" si="83"/>
        <v>1.2928599999999999</v>
      </c>
      <c r="N555" s="1" t="str">
        <f t="shared" si="84"/>
        <v>125-150%</v>
      </c>
      <c r="O555" s="1">
        <f>MIN($I555, $H555)*INDEX( '2018 commission structure'!$A$21:$I$24,
MATCH($E555,'2018 commission structure'!$A$21:$A$24,0),MATCH(O$1,'2018 commission structure'!$A$21:$I$21,0))</f>
        <v>50000</v>
      </c>
      <c r="P555" s="1">
        <f>IF($H555&gt;$I555, MIN($H555-$I555, J555-$I555)*
INDEX( '2018 commission structure'!$A$21:$I$24,
MATCH($E555,'2018 commission structure'!$A$21:$A$24, 0),
MATCH(P$1,'2018 commission structure'!$A$21:$I$21, 0)), 0)</f>
        <v>18750</v>
      </c>
      <c r="Q555" s="1">
        <f>IF($H555&gt;J555, MIN($H555-J555, K555-J555)*
INDEX( '2018 commission structure'!$A$21:$I$24,
MATCH($E555,'2018 commission structure'!$A$21:$A$24, 0),
MATCH(Q$1,'2018 commission structure'!$A$21:$I$21, 0)), 0)</f>
        <v>3857.3999999999996</v>
      </c>
      <c r="R555" s="1">
        <f>IF($H555&gt;K555, MIN($H555-K555, L555-K555)*
INDEX( '2018 commission structure'!$A$21:$I$24,
MATCH($E555,'2018 commission structure'!$A$21:$A$24, 0),
MATCH(R$1,'2018 commission structure'!$A$21:$I$21, 0)), 0)</f>
        <v>0</v>
      </c>
      <c r="S555" s="1">
        <f>IF($H555&gt;L555, ($H555-L555)*
INDEX( '2018 commission structure'!$A$21:$I$24,
MATCH($E555,'2018 commission structure'!$A$21:$A$24, 0),
MATCH(S$1,'2018 commission structure'!$A$21:$I$21, 0)), 0)</f>
        <v>0</v>
      </c>
      <c r="T555" s="1">
        <f t="shared" si="85"/>
        <v>72607.399999999994</v>
      </c>
      <c r="U555" s="1">
        <f t="shared" si="86"/>
        <v>125026.4</v>
      </c>
      <c r="V555" s="16">
        <f t="shared" si="87"/>
        <v>5.1703480224976488</v>
      </c>
      <c r="W555" s="1">
        <f>MIN(H555,I555)*INDEX('2018 commission structure'!$A$15:$J$18,MATCH(Calculations!$E256,'2018 commission structure'!$A$15:$A$18,0),MATCH(Calculations!W$1,'2018 commission structure'!$A$15:$J$15,0))</f>
        <v>75000</v>
      </c>
      <c r="X555" s="1">
        <f>IF($H555&gt;I555,MIN($H555-I555,J555-I555))*INDEX('2018 commission structure'!$A$15:$J$18,MATCH(Calculations!$E256,'2018 commission structure'!$A$15:$A$18,0),MATCH(Calculations!X$1,'2018 commission structure'!$A$15:$J$15,0))</f>
        <v>22500</v>
      </c>
      <c r="Y555" s="1">
        <f>IF($H555&gt;J555,MIN($H555-J555,K555-J555)*INDEX('2018 commission structure'!$A$15:$J$18,MATCH(Calculations!$E256,'2018 commission structure'!$A$15:$A$18,0),MATCH(Calculations!Y$1,'2018 commission structure'!$A$15:$J$15,0)),0)</f>
        <v>5357.5</v>
      </c>
      <c r="Z555" s="1">
        <f>IF($H555&gt;K555,MIN($H555-K555,L555-K555)*INDEX('2018 commission structure'!$A$15:$J$18,MATCH(Calculations!$E256,'2018 commission structure'!$A$15:$A$18,0),MATCH(Calculations!Z$1,'2018 commission structure'!$A$15:$J$15,0)),0)</f>
        <v>0</v>
      </c>
      <c r="AA555" s="1">
        <f>IF($H555&gt;L555,($H555-L555)*INDEX('2018 commission structure'!$A$15:$J$18,MATCH(Calculations!$E256,'2018 commission structure'!$A$15:$A$18,0),MATCH(Calculations!AA$1,'2018 commission structure'!$A$15:$J$15,0)),0)</f>
        <v>0</v>
      </c>
      <c r="AB555" s="1">
        <f t="shared" si="88"/>
        <v>102857.5</v>
      </c>
      <c r="AC555" s="1">
        <f t="shared" si="89"/>
        <v>155276.5</v>
      </c>
    </row>
    <row r="556" spans="1:29" x14ac:dyDescent="0.3">
      <c r="A556" s="20">
        <v>3381164996</v>
      </c>
      <c r="B556" s="1" t="s">
        <v>1898</v>
      </c>
      <c r="C556" s="1" t="s">
        <v>1897</v>
      </c>
      <c r="D556" s="1" t="s">
        <v>22997</v>
      </c>
      <c r="E556" s="1" t="s">
        <v>3</v>
      </c>
      <c r="F556" s="1">
        <v>75882</v>
      </c>
      <c r="G556" s="2">
        <v>22</v>
      </c>
      <c r="H556" s="1">
        <f>SUMIF('deals_closed '!D:D,A556,'deals_closed '!C:C)</f>
        <v>734144</v>
      </c>
      <c r="I556" s="1">
        <f>VLOOKUP(E556,'2018 commission structure'!$A$21:$I$24,9,FALSE)</f>
        <v>750000</v>
      </c>
      <c r="J556" s="1">
        <f t="shared" si="80"/>
        <v>937500</v>
      </c>
      <c r="K556" s="1">
        <f t="shared" si="81"/>
        <v>1125000</v>
      </c>
      <c r="L556" s="1">
        <f t="shared" si="82"/>
        <v>1500000</v>
      </c>
      <c r="M556" s="16">
        <f t="shared" si="83"/>
        <v>0.97885866666666665</v>
      </c>
      <c r="N556" s="1" t="str">
        <f t="shared" si="84"/>
        <v>0-100%</v>
      </c>
      <c r="O556" s="1">
        <f>MIN($I556, $H556)*INDEX( '2018 commission structure'!$A$21:$I$24,
MATCH($E556,'2018 commission structure'!$A$21:$A$24,0),MATCH(O$1,'2018 commission structure'!$A$21:$I$21,0))</f>
        <v>110121.59999999999</v>
      </c>
      <c r="P556" s="1">
        <f>IF($H556&gt;$I556, MIN($H556-$I556, J556-$I556)*
INDEX( '2018 commission structure'!$A$21:$I$24,
MATCH($E556,'2018 commission structure'!$A$21:$A$24, 0),
MATCH(P$1,'2018 commission structure'!$A$21:$I$21, 0)), 0)</f>
        <v>0</v>
      </c>
      <c r="Q556" s="1">
        <f>IF($H556&gt;J556, MIN($H556-J556, K556-J556)*
INDEX( '2018 commission structure'!$A$21:$I$24,
MATCH($E556,'2018 commission structure'!$A$21:$A$24, 0),
MATCH(Q$1,'2018 commission structure'!$A$21:$I$21, 0)), 0)</f>
        <v>0</v>
      </c>
      <c r="R556" s="1">
        <f>IF($H556&gt;K556, MIN($H556-K556, L556-K556)*
INDEX( '2018 commission structure'!$A$21:$I$24,
MATCH($E556,'2018 commission structure'!$A$21:$A$24, 0),
MATCH(R$1,'2018 commission structure'!$A$21:$I$21, 0)), 0)</f>
        <v>0</v>
      </c>
      <c r="S556" s="1">
        <f>IF($H556&gt;L556, ($H556-L556)*
INDEX( '2018 commission structure'!$A$21:$I$24,
MATCH($E556,'2018 commission structure'!$A$21:$A$24, 0),
MATCH(S$1,'2018 commission structure'!$A$21:$I$21, 0)), 0)</f>
        <v>0</v>
      </c>
      <c r="T556" s="1">
        <f t="shared" si="85"/>
        <v>110121.59999999999</v>
      </c>
      <c r="U556" s="1">
        <f t="shared" si="86"/>
        <v>186003.59999999998</v>
      </c>
      <c r="V556" s="16">
        <f t="shared" si="87"/>
        <v>3.9469343604102289</v>
      </c>
      <c r="W556" s="1">
        <f>MIN(H556,I556)*INDEX('2018 commission structure'!$A$15:$J$18,MATCH(Calculations!$E14,'2018 commission structure'!$A$15:$A$18,0),MATCH(Calculations!W$1,'2018 commission structure'!$A$15:$J$15,0))</f>
        <v>88097.279999999999</v>
      </c>
      <c r="X556" s="1">
        <f>IF($H556&gt;I556,MIN($H556-I556,J556-I556))*INDEX('2018 commission structure'!$A$15:$J$18,MATCH(Calculations!$E14,'2018 commission structure'!$A$15:$A$18,0),MATCH(Calculations!X$1,'2018 commission structure'!$A$15:$J$15,0))</f>
        <v>0</v>
      </c>
      <c r="Y556" s="1">
        <f>IF($H556&gt;J556,MIN($H556-J556,K556-J556)*INDEX('2018 commission structure'!$A$15:$J$18,MATCH(Calculations!$E14,'2018 commission structure'!$A$15:$A$18,0),MATCH(Calculations!Y$1,'2018 commission structure'!$A$15:$J$15,0)),0)</f>
        <v>0</v>
      </c>
      <c r="Z556" s="1">
        <f>IF($H556&gt;K556,MIN($H556-K556,L556-K556)*INDEX('2018 commission structure'!$A$15:$J$18,MATCH(Calculations!$E14,'2018 commission structure'!$A$15:$A$18,0),MATCH(Calculations!Z$1,'2018 commission structure'!$A$15:$J$15,0)),0)</f>
        <v>0</v>
      </c>
      <c r="AA556" s="1">
        <f>IF($H556&gt;L556,($H556-L556)*INDEX('2018 commission structure'!$A$15:$J$18,MATCH(Calculations!$E14,'2018 commission structure'!$A$15:$A$18,0),MATCH(Calculations!AA$1,'2018 commission structure'!$A$15:$J$15,0)),0)</f>
        <v>0</v>
      </c>
      <c r="AB556" s="1">
        <f t="shared" si="88"/>
        <v>88097.279999999999</v>
      </c>
      <c r="AC556" s="1">
        <f t="shared" si="89"/>
        <v>163979.28</v>
      </c>
    </row>
    <row r="557" spans="1:29" x14ac:dyDescent="0.3">
      <c r="A557" s="20">
        <v>7251959615</v>
      </c>
      <c r="B557" s="1" t="s">
        <v>220</v>
      </c>
      <c r="C557" s="1" t="s">
        <v>219</v>
      </c>
      <c r="D557" s="1" t="s">
        <v>22975</v>
      </c>
      <c r="E557" s="1" t="s">
        <v>12</v>
      </c>
      <c r="F557" s="1">
        <v>42095</v>
      </c>
      <c r="G557" s="2">
        <v>18</v>
      </c>
      <c r="H557" s="1">
        <f>SUMIF('deals_closed '!D:D,A557,'deals_closed '!C:C)</f>
        <v>646520</v>
      </c>
      <c r="I557" s="1">
        <f>VLOOKUP(E557,'2018 commission structure'!$A$21:$I$24,9,FALSE)</f>
        <v>500000</v>
      </c>
      <c r="J557" s="1">
        <f t="shared" si="80"/>
        <v>625000</v>
      </c>
      <c r="K557" s="1">
        <f t="shared" si="81"/>
        <v>750000</v>
      </c>
      <c r="L557" s="1">
        <f t="shared" si="82"/>
        <v>1000000</v>
      </c>
      <c r="M557" s="16">
        <f t="shared" si="83"/>
        <v>1.29304</v>
      </c>
      <c r="N557" s="1" t="str">
        <f t="shared" si="84"/>
        <v>125-150%</v>
      </c>
      <c r="O557" s="1">
        <f>MIN($I557, $H557)*INDEX( '2018 commission structure'!$A$21:$I$24,
MATCH($E557,'2018 commission structure'!$A$21:$A$24,0),MATCH(O$1,'2018 commission structure'!$A$21:$I$21,0))</f>
        <v>50000</v>
      </c>
      <c r="P557" s="1">
        <f>IF($H557&gt;$I557, MIN($H557-$I557, J557-$I557)*
INDEX( '2018 commission structure'!$A$21:$I$24,
MATCH($E557,'2018 commission structure'!$A$21:$A$24, 0),
MATCH(P$1,'2018 commission structure'!$A$21:$I$21, 0)), 0)</f>
        <v>18750</v>
      </c>
      <c r="Q557" s="1">
        <f>IF($H557&gt;J557, MIN($H557-J557, K557-J557)*
INDEX( '2018 commission structure'!$A$21:$I$24,
MATCH($E557,'2018 commission structure'!$A$21:$A$24, 0),
MATCH(Q$1,'2018 commission structure'!$A$21:$I$21, 0)), 0)</f>
        <v>3873.6</v>
      </c>
      <c r="R557" s="1">
        <f>IF($H557&gt;K557, MIN($H557-K557, L557-K557)*
INDEX( '2018 commission structure'!$A$21:$I$24,
MATCH($E557,'2018 commission structure'!$A$21:$A$24, 0),
MATCH(R$1,'2018 commission structure'!$A$21:$I$21, 0)), 0)</f>
        <v>0</v>
      </c>
      <c r="S557" s="1">
        <f>IF($H557&gt;L557, ($H557-L557)*
INDEX( '2018 commission structure'!$A$21:$I$24,
MATCH($E557,'2018 commission structure'!$A$21:$A$24, 0),
MATCH(S$1,'2018 commission structure'!$A$21:$I$21, 0)), 0)</f>
        <v>0</v>
      </c>
      <c r="T557" s="1">
        <f t="shared" si="85"/>
        <v>72623.600000000006</v>
      </c>
      <c r="U557" s="1">
        <f t="shared" si="86"/>
        <v>114718.6</v>
      </c>
      <c r="V557" s="16">
        <f t="shared" si="87"/>
        <v>5.6357033645808086</v>
      </c>
      <c r="W557" s="1">
        <f>MIN(H557,I557)*INDEX('2018 commission structure'!$A$15:$J$18,MATCH(Calculations!$E892,'2018 commission structure'!$A$15:$A$18,0),MATCH(Calculations!W$1,'2018 commission structure'!$A$15:$J$15,0))</f>
        <v>75000</v>
      </c>
      <c r="X557" s="1">
        <f>IF($H557&gt;I557,MIN($H557-I557,J557-I557))*INDEX('2018 commission structure'!$A$15:$J$18,MATCH(Calculations!$E892,'2018 commission structure'!$A$15:$A$18,0),MATCH(Calculations!X$1,'2018 commission structure'!$A$15:$J$15,0))</f>
        <v>22500</v>
      </c>
      <c r="Y557" s="1">
        <f>IF($H557&gt;J557,MIN($H557-J557,K557-J557)*INDEX('2018 commission structure'!$A$15:$J$18,MATCH(Calculations!$E892,'2018 commission structure'!$A$15:$A$18,0),MATCH(Calculations!Y$1,'2018 commission structure'!$A$15:$J$15,0)),0)</f>
        <v>5380</v>
      </c>
      <c r="Z557" s="1">
        <f>IF($H557&gt;K557,MIN($H557-K557,L557-K557)*INDEX('2018 commission structure'!$A$15:$J$18,MATCH(Calculations!$E892,'2018 commission structure'!$A$15:$A$18,0),MATCH(Calculations!Z$1,'2018 commission structure'!$A$15:$J$15,0)),0)</f>
        <v>0</v>
      </c>
      <c r="AA557" s="1">
        <f>IF($H557&gt;L557,($H557-L557)*INDEX('2018 commission structure'!$A$15:$J$18,MATCH(Calculations!$E892,'2018 commission structure'!$A$15:$A$18,0),MATCH(Calculations!AA$1,'2018 commission structure'!$A$15:$J$15,0)),0)</f>
        <v>0</v>
      </c>
      <c r="AB557" s="1">
        <f t="shared" si="88"/>
        <v>102880</v>
      </c>
      <c r="AC557" s="1">
        <f t="shared" si="89"/>
        <v>144975</v>
      </c>
    </row>
    <row r="558" spans="1:29" x14ac:dyDescent="0.3">
      <c r="A558" s="20">
        <v>3435517239</v>
      </c>
      <c r="B558" s="1" t="s">
        <v>1468</v>
      </c>
      <c r="C558" s="1" t="s">
        <v>1467</v>
      </c>
      <c r="D558" s="1" t="s">
        <v>22793</v>
      </c>
      <c r="E558" s="1" t="s">
        <v>12</v>
      </c>
      <c r="F558" s="1">
        <v>47873</v>
      </c>
      <c r="G558" s="2">
        <v>20</v>
      </c>
      <c r="H558" s="1">
        <f>SUMIF('deals_closed '!D:D,A558,'deals_closed '!C:C)</f>
        <v>647076</v>
      </c>
      <c r="I558" s="1">
        <f>VLOOKUP(E558,'2018 commission structure'!$A$21:$I$24,9,FALSE)</f>
        <v>500000</v>
      </c>
      <c r="J558" s="1">
        <f t="shared" si="80"/>
        <v>625000</v>
      </c>
      <c r="K558" s="1">
        <f t="shared" si="81"/>
        <v>750000</v>
      </c>
      <c r="L558" s="1">
        <f t="shared" si="82"/>
        <v>1000000</v>
      </c>
      <c r="M558" s="16">
        <f t="shared" si="83"/>
        <v>1.294152</v>
      </c>
      <c r="N558" s="1" t="str">
        <f t="shared" si="84"/>
        <v>125-150%</v>
      </c>
      <c r="O558" s="1">
        <f>MIN($I558, $H558)*INDEX( '2018 commission structure'!$A$21:$I$24,
MATCH($E558,'2018 commission structure'!$A$21:$A$24,0),MATCH(O$1,'2018 commission structure'!$A$21:$I$21,0))</f>
        <v>50000</v>
      </c>
      <c r="P558" s="1">
        <f>IF($H558&gt;$I558, MIN($H558-$I558, J558-$I558)*
INDEX( '2018 commission structure'!$A$21:$I$24,
MATCH($E558,'2018 commission structure'!$A$21:$A$24, 0),
MATCH(P$1,'2018 commission structure'!$A$21:$I$21, 0)), 0)</f>
        <v>18750</v>
      </c>
      <c r="Q558" s="1">
        <f>IF($H558&gt;J558, MIN($H558-J558, K558-J558)*
INDEX( '2018 commission structure'!$A$21:$I$24,
MATCH($E558,'2018 commission structure'!$A$21:$A$24, 0),
MATCH(Q$1,'2018 commission structure'!$A$21:$I$21, 0)), 0)</f>
        <v>3973.68</v>
      </c>
      <c r="R558" s="1">
        <f>IF($H558&gt;K558, MIN($H558-K558, L558-K558)*
INDEX( '2018 commission structure'!$A$21:$I$24,
MATCH($E558,'2018 commission structure'!$A$21:$A$24, 0),
MATCH(R$1,'2018 commission structure'!$A$21:$I$21, 0)), 0)</f>
        <v>0</v>
      </c>
      <c r="S558" s="1">
        <f>IF($H558&gt;L558, ($H558-L558)*
INDEX( '2018 commission structure'!$A$21:$I$24,
MATCH($E558,'2018 commission structure'!$A$21:$A$24, 0),
MATCH(S$1,'2018 commission structure'!$A$21:$I$21, 0)), 0)</f>
        <v>0</v>
      </c>
      <c r="T558" s="1">
        <f t="shared" si="85"/>
        <v>72723.679999999993</v>
      </c>
      <c r="U558" s="1">
        <f t="shared" si="86"/>
        <v>120596.68</v>
      </c>
      <c r="V558" s="16">
        <f t="shared" si="87"/>
        <v>5.3656203470941328</v>
      </c>
      <c r="W558" s="1">
        <f>MIN(H558,I558)*INDEX('2018 commission structure'!$A$15:$J$18,MATCH(Calculations!$E245,'2018 commission structure'!$A$15:$A$18,0),MATCH(Calculations!W$1,'2018 commission structure'!$A$15:$J$15,0))</f>
        <v>75000</v>
      </c>
      <c r="X558" s="1">
        <f>IF($H558&gt;I558,MIN($H558-I558,J558-I558))*INDEX('2018 commission structure'!$A$15:$J$18,MATCH(Calculations!$E245,'2018 commission structure'!$A$15:$A$18,0),MATCH(Calculations!X$1,'2018 commission structure'!$A$15:$J$15,0))</f>
        <v>27500</v>
      </c>
      <c r="Y558" s="1">
        <f>IF($H558&gt;J558,MIN($H558-J558,K558-J558)*INDEX('2018 commission structure'!$A$15:$J$18,MATCH(Calculations!$E245,'2018 commission structure'!$A$15:$A$18,0),MATCH(Calculations!Y$1,'2018 commission structure'!$A$15:$J$15,0)),0)</f>
        <v>5519</v>
      </c>
      <c r="Z558" s="1">
        <f>IF($H558&gt;K558,MIN($H558-K558,L558-K558)*INDEX('2018 commission structure'!$A$15:$J$18,MATCH(Calculations!$E245,'2018 commission structure'!$A$15:$A$18,0),MATCH(Calculations!Z$1,'2018 commission structure'!$A$15:$J$15,0)),0)</f>
        <v>0</v>
      </c>
      <c r="AA558" s="1">
        <f>IF($H558&gt;L558,($H558-L558)*INDEX('2018 commission structure'!$A$15:$J$18,MATCH(Calculations!$E245,'2018 commission structure'!$A$15:$A$18,0),MATCH(Calculations!AA$1,'2018 commission structure'!$A$15:$J$15,0)),0)</f>
        <v>0</v>
      </c>
      <c r="AB558" s="1">
        <f t="shared" si="88"/>
        <v>108019</v>
      </c>
      <c r="AC558" s="1">
        <f t="shared" si="89"/>
        <v>155892</v>
      </c>
    </row>
    <row r="559" spans="1:29" x14ac:dyDescent="0.3">
      <c r="A559" s="20">
        <v>4958503722</v>
      </c>
      <c r="B559" s="1" t="s">
        <v>185</v>
      </c>
      <c r="C559" s="1" t="s">
        <v>184</v>
      </c>
      <c r="D559" s="1" t="s">
        <v>22837</v>
      </c>
      <c r="E559" s="1" t="s">
        <v>0</v>
      </c>
      <c r="F559" s="1">
        <v>65536</v>
      </c>
      <c r="G559" s="2">
        <v>14</v>
      </c>
      <c r="H559" s="1">
        <f>SUMIF('deals_closed '!D:D,A559,'deals_closed '!C:C)</f>
        <v>551500</v>
      </c>
      <c r="I559" s="1">
        <f>VLOOKUP(E559,'2018 commission structure'!$A$21:$I$24,9,FALSE)</f>
        <v>600000</v>
      </c>
      <c r="J559" s="1">
        <f t="shared" si="80"/>
        <v>750000</v>
      </c>
      <c r="K559" s="1">
        <f t="shared" si="81"/>
        <v>900000</v>
      </c>
      <c r="L559" s="1">
        <f t="shared" si="82"/>
        <v>1200000</v>
      </c>
      <c r="M559" s="16">
        <f t="shared" si="83"/>
        <v>0.91916666666666669</v>
      </c>
      <c r="N559" s="1" t="str">
        <f t="shared" si="84"/>
        <v>0-100%</v>
      </c>
      <c r="O559" s="1">
        <f>MIN($I559, $H559)*INDEX( '2018 commission structure'!$A$21:$I$24,
MATCH($E559,'2018 commission structure'!$A$21:$A$24,0),MATCH(O$1,'2018 commission structure'!$A$21:$I$21,0))</f>
        <v>71695</v>
      </c>
      <c r="P559" s="1">
        <f>IF($H559&gt;$I559, MIN($H559-$I559, J559-$I559)*
INDEX( '2018 commission structure'!$A$21:$I$24,
MATCH($E559,'2018 commission structure'!$A$21:$A$24, 0),
MATCH(P$1,'2018 commission structure'!$A$21:$I$21, 0)), 0)</f>
        <v>0</v>
      </c>
      <c r="Q559" s="1">
        <f>IF($H559&gt;J559, MIN($H559-J559, K559-J559)*
INDEX( '2018 commission structure'!$A$21:$I$24,
MATCH($E559,'2018 commission structure'!$A$21:$A$24, 0),
MATCH(Q$1,'2018 commission structure'!$A$21:$I$21, 0)), 0)</f>
        <v>0</v>
      </c>
      <c r="R559" s="1">
        <f>IF($H559&gt;K559, MIN($H559-K559, L559-K559)*
INDEX( '2018 commission structure'!$A$21:$I$24,
MATCH($E559,'2018 commission structure'!$A$21:$A$24, 0),
MATCH(R$1,'2018 commission structure'!$A$21:$I$21, 0)), 0)</f>
        <v>0</v>
      </c>
      <c r="S559" s="1">
        <f>IF($H559&gt;L559, ($H559-L559)*
INDEX( '2018 commission structure'!$A$21:$I$24,
MATCH($E559,'2018 commission structure'!$A$21:$A$24, 0),
MATCH(S$1,'2018 commission structure'!$A$21:$I$21, 0)), 0)</f>
        <v>0</v>
      </c>
      <c r="T559" s="1">
        <f t="shared" si="85"/>
        <v>71695</v>
      </c>
      <c r="U559" s="1">
        <f t="shared" si="86"/>
        <v>137231</v>
      </c>
      <c r="V559" s="16">
        <f t="shared" si="87"/>
        <v>4.0187712688823956</v>
      </c>
      <c r="W559" s="1">
        <f>MIN(H559,I559)*INDEX('2018 commission structure'!$A$15:$J$18,MATCH(Calculations!$E910,'2018 commission structure'!$A$15:$A$18,0),MATCH(Calculations!W$1,'2018 commission structure'!$A$15:$J$15,0))</f>
        <v>82725</v>
      </c>
      <c r="X559" s="1">
        <f>IF($H559&gt;I559,MIN($H559-I559,J559-I559))*INDEX('2018 commission structure'!$A$15:$J$18,MATCH(Calculations!$E910,'2018 commission structure'!$A$15:$A$18,0),MATCH(Calculations!X$1,'2018 commission structure'!$A$15:$J$15,0))</f>
        <v>0</v>
      </c>
      <c r="Y559" s="1">
        <f>IF($H559&gt;J559,MIN($H559-J559,K559-J559)*INDEX('2018 commission structure'!$A$15:$J$18,MATCH(Calculations!$E910,'2018 commission structure'!$A$15:$A$18,0),MATCH(Calculations!Y$1,'2018 commission structure'!$A$15:$J$15,0)),0)</f>
        <v>0</v>
      </c>
      <c r="Z559" s="1">
        <f>IF($H559&gt;K559,MIN($H559-K559,L559-K559)*INDEX('2018 commission structure'!$A$15:$J$18,MATCH(Calculations!$E910,'2018 commission structure'!$A$15:$A$18,0),MATCH(Calculations!Z$1,'2018 commission structure'!$A$15:$J$15,0)),0)</f>
        <v>0</v>
      </c>
      <c r="AA559" s="1">
        <f>IF($H559&gt;L559,($H559-L559)*INDEX('2018 commission structure'!$A$15:$J$18,MATCH(Calculations!$E910,'2018 commission structure'!$A$15:$A$18,0),MATCH(Calculations!AA$1,'2018 commission structure'!$A$15:$J$15,0)),0)</f>
        <v>0</v>
      </c>
      <c r="AB559" s="1">
        <f t="shared" si="88"/>
        <v>82725</v>
      </c>
      <c r="AC559" s="1">
        <f t="shared" si="89"/>
        <v>148261</v>
      </c>
    </row>
    <row r="560" spans="1:29" x14ac:dyDescent="0.3">
      <c r="A560" s="20">
        <v>5603330430</v>
      </c>
      <c r="B560" s="1" t="s">
        <v>1259</v>
      </c>
      <c r="C560" s="1" t="s">
        <v>1258</v>
      </c>
      <c r="D560" s="1" t="s">
        <v>22774</v>
      </c>
      <c r="E560" s="1" t="s">
        <v>0</v>
      </c>
      <c r="F560" s="1">
        <v>57267</v>
      </c>
      <c r="G560" s="2">
        <v>23</v>
      </c>
      <c r="H560" s="1">
        <f>SUMIF('deals_closed '!D:D,A560,'deals_closed '!C:C)</f>
        <v>778322</v>
      </c>
      <c r="I560" s="1">
        <f>VLOOKUP(E560,'2018 commission structure'!$A$21:$I$24,9,FALSE)</f>
        <v>600000</v>
      </c>
      <c r="J560" s="1">
        <f t="shared" si="80"/>
        <v>750000</v>
      </c>
      <c r="K560" s="1">
        <f t="shared" si="81"/>
        <v>900000</v>
      </c>
      <c r="L560" s="1">
        <f t="shared" si="82"/>
        <v>1200000</v>
      </c>
      <c r="M560" s="16">
        <f t="shared" si="83"/>
        <v>1.2972033333333333</v>
      </c>
      <c r="N560" s="1" t="str">
        <f t="shared" si="84"/>
        <v>125-150%</v>
      </c>
      <c r="O560" s="1">
        <f>MIN($I560, $H560)*INDEX( '2018 commission structure'!$A$21:$I$24,
MATCH($E560,'2018 commission structure'!$A$21:$A$24,0),MATCH(O$1,'2018 commission structure'!$A$21:$I$21,0))</f>
        <v>78000</v>
      </c>
      <c r="P560" s="1">
        <f>IF($H560&gt;$I560, MIN($H560-$I560, J560-$I560)*
INDEX( '2018 commission structure'!$A$21:$I$24,
MATCH($E560,'2018 commission structure'!$A$21:$A$24, 0),
MATCH(P$1,'2018 commission structure'!$A$21:$I$21, 0)), 0)</f>
        <v>25500.000000000004</v>
      </c>
      <c r="Q560" s="1">
        <f>IF($H560&gt;J560, MIN($H560-J560, K560-J560)*
INDEX( '2018 commission structure'!$A$21:$I$24,
MATCH($E560,'2018 commission structure'!$A$21:$A$24, 0),
MATCH(Q$1,'2018 commission structure'!$A$21:$I$21, 0)), 0)</f>
        <v>5947.62</v>
      </c>
      <c r="R560" s="1">
        <f>IF($H560&gt;K560, MIN($H560-K560, L560-K560)*
INDEX( '2018 commission structure'!$A$21:$I$24,
MATCH($E560,'2018 commission structure'!$A$21:$A$24, 0),
MATCH(R$1,'2018 commission structure'!$A$21:$I$21, 0)), 0)</f>
        <v>0</v>
      </c>
      <c r="S560" s="1">
        <f>IF($H560&gt;L560, ($H560-L560)*
INDEX( '2018 commission structure'!$A$21:$I$24,
MATCH($E560,'2018 commission structure'!$A$21:$A$24, 0),
MATCH(S$1,'2018 commission structure'!$A$21:$I$21, 0)), 0)</f>
        <v>0</v>
      </c>
      <c r="T560" s="1">
        <f t="shared" si="85"/>
        <v>109447.62</v>
      </c>
      <c r="U560" s="1">
        <f t="shared" si="86"/>
        <v>166714.62</v>
      </c>
      <c r="V560" s="16">
        <f t="shared" si="87"/>
        <v>4.6685887536438013</v>
      </c>
      <c r="W560" s="1">
        <f>MIN(H560,I560)*INDEX('2018 commission structure'!$A$15:$J$18,MATCH(Calculations!$E355,'2018 commission structure'!$A$15:$A$18,0),MATCH(Calculations!W$1,'2018 commission structure'!$A$15:$J$15,0))</f>
        <v>90000</v>
      </c>
      <c r="X560" s="1">
        <f>IF($H560&gt;I560,MIN($H560-I560,J560-I560))*INDEX('2018 commission structure'!$A$15:$J$18,MATCH(Calculations!$E355,'2018 commission structure'!$A$15:$A$18,0),MATCH(Calculations!X$1,'2018 commission structure'!$A$15:$J$15,0))</f>
        <v>27000</v>
      </c>
      <c r="Y560" s="1">
        <f>IF($H560&gt;J560,MIN($H560-J560,K560-J560)*INDEX('2018 commission structure'!$A$15:$J$18,MATCH(Calculations!$E355,'2018 commission structure'!$A$15:$A$18,0),MATCH(Calculations!Y$1,'2018 commission structure'!$A$15:$J$15,0)),0)</f>
        <v>7080.5</v>
      </c>
      <c r="Z560" s="1">
        <f>IF($H560&gt;K560,MIN($H560-K560,L560-K560)*INDEX('2018 commission structure'!$A$15:$J$18,MATCH(Calculations!$E355,'2018 commission structure'!$A$15:$A$18,0),MATCH(Calculations!Z$1,'2018 commission structure'!$A$15:$J$15,0)),0)</f>
        <v>0</v>
      </c>
      <c r="AA560" s="1">
        <f>IF($H560&gt;L560,($H560-L560)*INDEX('2018 commission structure'!$A$15:$J$18,MATCH(Calculations!$E355,'2018 commission structure'!$A$15:$A$18,0),MATCH(Calculations!AA$1,'2018 commission structure'!$A$15:$J$15,0)),0)</f>
        <v>0</v>
      </c>
      <c r="AB560" s="1">
        <f t="shared" si="88"/>
        <v>124080.5</v>
      </c>
      <c r="AC560" s="1">
        <f t="shared" si="89"/>
        <v>181347.5</v>
      </c>
    </row>
    <row r="561" spans="1:29" x14ac:dyDescent="0.3">
      <c r="A561" s="20">
        <v>8646243699</v>
      </c>
      <c r="B561" s="1" t="s">
        <v>52</v>
      </c>
      <c r="C561" s="1" t="s">
        <v>51</v>
      </c>
      <c r="D561" s="1" t="s">
        <v>22465</v>
      </c>
      <c r="E561" s="1" t="s">
        <v>3</v>
      </c>
      <c r="F561" s="1">
        <v>109614</v>
      </c>
      <c r="G561" s="2">
        <v>29</v>
      </c>
      <c r="H561" s="1">
        <f>SUMIF('deals_closed '!D:D,A561,'deals_closed '!C:C)</f>
        <v>973243</v>
      </c>
      <c r="I561" s="1">
        <f>VLOOKUP(E561,'2018 commission structure'!$A$21:$I$24,9,FALSE)</f>
        <v>750000</v>
      </c>
      <c r="J561" s="1">
        <f t="shared" si="80"/>
        <v>937500</v>
      </c>
      <c r="K561" s="1">
        <f t="shared" si="81"/>
        <v>1125000</v>
      </c>
      <c r="L561" s="1">
        <f t="shared" si="82"/>
        <v>1500000</v>
      </c>
      <c r="M561" s="16">
        <f t="shared" si="83"/>
        <v>1.2976573333333334</v>
      </c>
      <c r="N561" s="1" t="str">
        <f t="shared" si="84"/>
        <v>125-150%</v>
      </c>
      <c r="O561" s="1">
        <f>MIN($I561, $H561)*INDEX( '2018 commission structure'!$A$21:$I$24,
MATCH($E561,'2018 commission structure'!$A$21:$A$24,0),MATCH(O$1,'2018 commission structure'!$A$21:$I$21,0))</f>
        <v>112500</v>
      </c>
      <c r="P561" s="1">
        <f>IF($H561&gt;$I561, MIN($H561-$I561, J561-$I561)*
INDEX( '2018 commission structure'!$A$21:$I$24,
MATCH($E561,'2018 commission structure'!$A$21:$A$24, 0),
MATCH(P$1,'2018 commission structure'!$A$21:$I$21, 0)), 0)</f>
        <v>35625</v>
      </c>
      <c r="Q561" s="1">
        <f>IF($H561&gt;J561, MIN($H561-J561, K561-J561)*
INDEX( '2018 commission structure'!$A$21:$I$24,
MATCH($E561,'2018 commission structure'!$A$21:$A$24, 0),
MATCH(Q$1,'2018 commission structure'!$A$21:$I$21, 0)), 0)</f>
        <v>8220.8900000000012</v>
      </c>
      <c r="R561" s="1">
        <f>IF($H561&gt;K561, MIN($H561-K561, L561-K561)*
INDEX( '2018 commission structure'!$A$21:$I$24,
MATCH($E561,'2018 commission structure'!$A$21:$A$24, 0),
MATCH(R$1,'2018 commission structure'!$A$21:$I$21, 0)), 0)</f>
        <v>0</v>
      </c>
      <c r="S561" s="1">
        <f>IF($H561&gt;L561, ($H561-L561)*
INDEX( '2018 commission structure'!$A$21:$I$24,
MATCH($E561,'2018 commission structure'!$A$21:$A$24, 0),
MATCH(S$1,'2018 commission structure'!$A$21:$I$21, 0)), 0)</f>
        <v>0</v>
      </c>
      <c r="T561" s="1">
        <f t="shared" si="85"/>
        <v>156345.89000000001</v>
      </c>
      <c r="U561" s="1">
        <f t="shared" si="86"/>
        <v>265959.89</v>
      </c>
      <c r="V561" s="16">
        <f t="shared" si="87"/>
        <v>3.6593600636547112</v>
      </c>
      <c r="W561" s="1">
        <f>MIN(H561,I561)*INDEX('2018 commission structure'!$A$15:$J$18,MATCH(Calculations!$E977,'2018 commission structure'!$A$15:$A$18,0),MATCH(Calculations!W$1,'2018 commission structure'!$A$15:$J$15,0))</f>
        <v>90000</v>
      </c>
      <c r="X561" s="1">
        <f>IF($H561&gt;I561,MIN($H561-I561,J561-I561))*INDEX('2018 commission structure'!$A$15:$J$18,MATCH(Calculations!$E977,'2018 commission structure'!$A$15:$A$18,0),MATCH(Calculations!X$1,'2018 commission structure'!$A$15:$J$15,0))</f>
        <v>31875.000000000004</v>
      </c>
      <c r="Y561" s="1">
        <f>IF($H561&gt;J561,MIN($H561-J561,K561-J561)*INDEX('2018 commission structure'!$A$15:$J$18,MATCH(Calculations!$E977,'2018 commission structure'!$A$15:$A$18,0),MATCH(Calculations!Y$1,'2018 commission structure'!$A$15:$J$15,0)),0)</f>
        <v>7148.6</v>
      </c>
      <c r="Z561" s="1">
        <f>IF($H561&gt;K561,MIN($H561-K561,L561-K561)*INDEX('2018 commission structure'!$A$15:$J$18,MATCH(Calculations!$E977,'2018 commission structure'!$A$15:$A$18,0),MATCH(Calculations!Z$1,'2018 commission structure'!$A$15:$J$15,0)),0)</f>
        <v>0</v>
      </c>
      <c r="AA561" s="1">
        <f>IF($H561&gt;L561,($H561-L561)*INDEX('2018 commission structure'!$A$15:$J$18,MATCH(Calculations!$E977,'2018 commission structure'!$A$15:$A$18,0),MATCH(Calculations!AA$1,'2018 commission structure'!$A$15:$J$15,0)),0)</f>
        <v>0</v>
      </c>
      <c r="AB561" s="1">
        <f t="shared" si="88"/>
        <v>129023.6</v>
      </c>
      <c r="AC561" s="1">
        <f t="shared" si="89"/>
        <v>238637.6</v>
      </c>
    </row>
    <row r="562" spans="1:29" x14ac:dyDescent="0.3">
      <c r="A562" s="20">
        <v>966588630</v>
      </c>
      <c r="B562" s="1" t="s">
        <v>1083</v>
      </c>
      <c r="C562" s="1" t="s">
        <v>1082</v>
      </c>
      <c r="D562" s="1" t="s">
        <v>23235</v>
      </c>
      <c r="E562" s="1" t="s">
        <v>3</v>
      </c>
      <c r="F562" s="1">
        <v>107581</v>
      </c>
      <c r="G562" s="2">
        <v>28</v>
      </c>
      <c r="H562" s="1">
        <f>SUMIF('deals_closed '!D:D,A562,'deals_closed '!C:C)</f>
        <v>973466</v>
      </c>
      <c r="I562" s="1">
        <f>VLOOKUP(E562,'2018 commission structure'!$A$21:$I$24,9,FALSE)</f>
        <v>750000</v>
      </c>
      <c r="J562" s="1">
        <f t="shared" si="80"/>
        <v>937500</v>
      </c>
      <c r="K562" s="1">
        <f t="shared" si="81"/>
        <v>1125000</v>
      </c>
      <c r="L562" s="1">
        <f t="shared" si="82"/>
        <v>1500000</v>
      </c>
      <c r="M562" s="16">
        <f t="shared" si="83"/>
        <v>1.2979546666666666</v>
      </c>
      <c r="N562" s="1" t="str">
        <f t="shared" si="84"/>
        <v>125-150%</v>
      </c>
      <c r="O562" s="1">
        <f>MIN($I562, $H562)*INDEX( '2018 commission structure'!$A$21:$I$24,
MATCH($E562,'2018 commission structure'!$A$21:$A$24,0),MATCH(O$1,'2018 commission structure'!$A$21:$I$21,0))</f>
        <v>112500</v>
      </c>
      <c r="P562" s="1">
        <f>IF($H562&gt;$I562, MIN($H562-$I562, J562-$I562)*
INDEX( '2018 commission structure'!$A$21:$I$24,
MATCH($E562,'2018 commission structure'!$A$21:$A$24, 0),
MATCH(P$1,'2018 commission structure'!$A$21:$I$21, 0)), 0)</f>
        <v>35625</v>
      </c>
      <c r="Q562" s="1">
        <f>IF($H562&gt;J562, MIN($H562-J562, K562-J562)*
INDEX( '2018 commission structure'!$A$21:$I$24,
MATCH($E562,'2018 commission structure'!$A$21:$A$24, 0),
MATCH(Q$1,'2018 commission structure'!$A$21:$I$21, 0)), 0)</f>
        <v>8272.18</v>
      </c>
      <c r="R562" s="1">
        <f>IF($H562&gt;K562, MIN($H562-K562, L562-K562)*
INDEX( '2018 commission structure'!$A$21:$I$24,
MATCH($E562,'2018 commission structure'!$A$21:$A$24, 0),
MATCH(R$1,'2018 commission structure'!$A$21:$I$21, 0)), 0)</f>
        <v>0</v>
      </c>
      <c r="S562" s="1">
        <f>IF($H562&gt;L562, ($H562-L562)*
INDEX( '2018 commission structure'!$A$21:$I$24,
MATCH($E562,'2018 commission structure'!$A$21:$A$24, 0),
MATCH(S$1,'2018 commission structure'!$A$21:$I$21, 0)), 0)</f>
        <v>0</v>
      </c>
      <c r="T562" s="1">
        <f t="shared" si="85"/>
        <v>156397.18</v>
      </c>
      <c r="U562" s="1">
        <f t="shared" si="86"/>
        <v>263978.18</v>
      </c>
      <c r="V562" s="16">
        <f t="shared" si="87"/>
        <v>3.6876760041303416</v>
      </c>
      <c r="W562" s="1">
        <f>MIN(H562,I562)*INDEX('2018 commission structure'!$A$15:$J$18,MATCH(Calculations!$E448,'2018 commission structure'!$A$15:$A$18,0),MATCH(Calculations!W$1,'2018 commission structure'!$A$15:$J$15,0))</f>
        <v>112500</v>
      </c>
      <c r="X562" s="1">
        <f>IF($H562&gt;I562,MIN($H562-I562,J562-I562))*INDEX('2018 commission structure'!$A$15:$J$18,MATCH(Calculations!$E448,'2018 commission structure'!$A$15:$A$18,0),MATCH(Calculations!X$1,'2018 commission structure'!$A$15:$J$15,0))</f>
        <v>41250</v>
      </c>
      <c r="Y562" s="1">
        <f>IF($H562&gt;J562,MIN($H562-J562,K562-J562)*INDEX('2018 commission structure'!$A$15:$J$18,MATCH(Calculations!$E448,'2018 commission structure'!$A$15:$A$18,0),MATCH(Calculations!Y$1,'2018 commission structure'!$A$15:$J$15,0)),0)</f>
        <v>8991.5</v>
      </c>
      <c r="Z562" s="1">
        <f>IF($H562&gt;K562,MIN($H562-K562,L562-K562)*INDEX('2018 commission structure'!$A$15:$J$18,MATCH(Calculations!$E448,'2018 commission structure'!$A$15:$A$18,0),MATCH(Calculations!Z$1,'2018 commission structure'!$A$15:$J$15,0)),0)</f>
        <v>0</v>
      </c>
      <c r="AA562" s="1">
        <f>IF($H562&gt;L562,($H562-L562)*INDEX('2018 commission structure'!$A$15:$J$18,MATCH(Calculations!$E448,'2018 commission structure'!$A$15:$A$18,0),MATCH(Calculations!AA$1,'2018 commission structure'!$A$15:$J$15,0)),0)</f>
        <v>0</v>
      </c>
      <c r="AB562" s="1">
        <f t="shared" si="88"/>
        <v>162741.5</v>
      </c>
      <c r="AC562" s="1">
        <f t="shared" si="89"/>
        <v>270322.5</v>
      </c>
    </row>
    <row r="563" spans="1:29" x14ac:dyDescent="0.3">
      <c r="A563" s="20">
        <v>2493113470</v>
      </c>
      <c r="B563" s="1" t="s">
        <v>1701</v>
      </c>
      <c r="C563" s="1" t="s">
        <v>1700</v>
      </c>
      <c r="D563" s="1" t="s">
        <v>23084</v>
      </c>
      <c r="E563" s="1" t="s">
        <v>0</v>
      </c>
      <c r="F563" s="1">
        <v>62403</v>
      </c>
      <c r="G563" s="2">
        <v>23</v>
      </c>
      <c r="H563" s="1">
        <f>SUMIF('deals_closed '!D:D,A563,'deals_closed '!C:C)</f>
        <v>778958</v>
      </c>
      <c r="I563" s="1">
        <f>VLOOKUP(E563,'2018 commission structure'!$A$21:$I$24,9,FALSE)</f>
        <v>600000</v>
      </c>
      <c r="J563" s="1">
        <f t="shared" si="80"/>
        <v>750000</v>
      </c>
      <c r="K563" s="1">
        <f t="shared" si="81"/>
        <v>900000</v>
      </c>
      <c r="L563" s="1">
        <f t="shared" si="82"/>
        <v>1200000</v>
      </c>
      <c r="M563" s="16">
        <f t="shared" si="83"/>
        <v>1.2982633333333333</v>
      </c>
      <c r="N563" s="1" t="str">
        <f t="shared" si="84"/>
        <v>125-150%</v>
      </c>
      <c r="O563" s="1">
        <f>MIN($I563, $H563)*INDEX( '2018 commission structure'!$A$21:$I$24,
MATCH($E563,'2018 commission structure'!$A$21:$A$24,0),MATCH(O$1,'2018 commission structure'!$A$21:$I$21,0))</f>
        <v>78000</v>
      </c>
      <c r="P563" s="1">
        <f>IF($H563&gt;$I563, MIN($H563-$I563, J563-$I563)*
INDEX( '2018 commission structure'!$A$21:$I$24,
MATCH($E563,'2018 commission structure'!$A$21:$A$24, 0),
MATCH(P$1,'2018 commission structure'!$A$21:$I$21, 0)), 0)</f>
        <v>25500.000000000004</v>
      </c>
      <c r="Q563" s="1">
        <f>IF($H563&gt;J563, MIN($H563-J563, K563-J563)*
INDEX( '2018 commission structure'!$A$21:$I$24,
MATCH($E563,'2018 commission structure'!$A$21:$A$24, 0),
MATCH(Q$1,'2018 commission structure'!$A$21:$I$21, 0)), 0)</f>
        <v>6081.1799999999994</v>
      </c>
      <c r="R563" s="1">
        <f>IF($H563&gt;K563, MIN($H563-K563, L563-K563)*
INDEX( '2018 commission structure'!$A$21:$I$24,
MATCH($E563,'2018 commission structure'!$A$21:$A$24, 0),
MATCH(R$1,'2018 commission structure'!$A$21:$I$21, 0)), 0)</f>
        <v>0</v>
      </c>
      <c r="S563" s="1">
        <f>IF($H563&gt;L563, ($H563-L563)*
INDEX( '2018 commission structure'!$A$21:$I$24,
MATCH($E563,'2018 commission structure'!$A$21:$A$24, 0),
MATCH(S$1,'2018 commission structure'!$A$21:$I$21, 0)), 0)</f>
        <v>0</v>
      </c>
      <c r="T563" s="1">
        <f t="shared" si="85"/>
        <v>109581.18</v>
      </c>
      <c r="U563" s="1">
        <f t="shared" si="86"/>
        <v>171984.18</v>
      </c>
      <c r="V563" s="16">
        <f t="shared" si="87"/>
        <v>4.5292421663434395</v>
      </c>
      <c r="W563" s="1">
        <f>MIN(H563,I563)*INDEX('2018 commission structure'!$A$15:$J$18,MATCH(Calculations!$E121,'2018 commission structure'!$A$15:$A$18,0),MATCH(Calculations!W$1,'2018 commission structure'!$A$15:$J$15,0))</f>
        <v>72000</v>
      </c>
      <c r="X563" s="1">
        <f>IF($H563&gt;I563,MIN($H563-I563,J563-I563))*INDEX('2018 commission structure'!$A$15:$J$18,MATCH(Calculations!$E121,'2018 commission structure'!$A$15:$A$18,0),MATCH(Calculations!X$1,'2018 commission structure'!$A$15:$J$15,0))</f>
        <v>25500.000000000004</v>
      </c>
      <c r="Y563" s="1">
        <f>IF($H563&gt;J563,MIN($H563-J563,K563-J563)*INDEX('2018 commission structure'!$A$15:$J$18,MATCH(Calculations!$E121,'2018 commission structure'!$A$15:$A$18,0),MATCH(Calculations!Y$1,'2018 commission structure'!$A$15:$J$15,0)),0)</f>
        <v>5791.6</v>
      </c>
      <c r="Z563" s="1">
        <f>IF($H563&gt;K563,MIN($H563-K563,L563-K563)*INDEX('2018 commission structure'!$A$15:$J$18,MATCH(Calculations!$E121,'2018 commission structure'!$A$15:$A$18,0),MATCH(Calculations!Z$1,'2018 commission structure'!$A$15:$J$15,0)),0)</f>
        <v>0</v>
      </c>
      <c r="AA563" s="1">
        <f>IF($H563&gt;L563,($H563-L563)*INDEX('2018 commission structure'!$A$15:$J$18,MATCH(Calculations!$E121,'2018 commission structure'!$A$15:$A$18,0),MATCH(Calculations!AA$1,'2018 commission structure'!$A$15:$J$15,0)),0)</f>
        <v>0</v>
      </c>
      <c r="AB563" s="1">
        <f t="shared" si="88"/>
        <v>103291.6</v>
      </c>
      <c r="AC563" s="1">
        <f t="shared" si="89"/>
        <v>165694.6</v>
      </c>
    </row>
    <row r="564" spans="1:29" x14ac:dyDescent="0.3">
      <c r="A564" s="20">
        <v>2944219065</v>
      </c>
      <c r="B564" s="1" t="s">
        <v>512</v>
      </c>
      <c r="C564" s="1" t="s">
        <v>511</v>
      </c>
      <c r="D564" s="1" t="s">
        <v>22799</v>
      </c>
      <c r="E564" s="1" t="s">
        <v>12</v>
      </c>
      <c r="F564" s="1">
        <v>47688</v>
      </c>
      <c r="G564" s="2">
        <v>19</v>
      </c>
      <c r="H564" s="1">
        <f>SUMIF('deals_closed '!D:D,A564,'deals_closed '!C:C)</f>
        <v>649888</v>
      </c>
      <c r="I564" s="1">
        <f>VLOOKUP(E564,'2018 commission structure'!$A$21:$I$24,9,FALSE)</f>
        <v>500000</v>
      </c>
      <c r="J564" s="1">
        <f t="shared" si="80"/>
        <v>625000</v>
      </c>
      <c r="K564" s="1">
        <f t="shared" si="81"/>
        <v>750000</v>
      </c>
      <c r="L564" s="1">
        <f t="shared" si="82"/>
        <v>1000000</v>
      </c>
      <c r="M564" s="16">
        <f t="shared" si="83"/>
        <v>1.299776</v>
      </c>
      <c r="N564" s="1" t="str">
        <f t="shared" si="84"/>
        <v>125-150%</v>
      </c>
      <c r="O564" s="1">
        <f>MIN($I564, $H564)*INDEX( '2018 commission structure'!$A$21:$I$24,
MATCH($E564,'2018 commission structure'!$A$21:$A$24,0),MATCH(O$1,'2018 commission structure'!$A$21:$I$21,0))</f>
        <v>50000</v>
      </c>
      <c r="P564" s="1">
        <f>IF($H564&gt;$I564, MIN($H564-$I564, J564-$I564)*
INDEX( '2018 commission structure'!$A$21:$I$24,
MATCH($E564,'2018 commission structure'!$A$21:$A$24, 0),
MATCH(P$1,'2018 commission structure'!$A$21:$I$21, 0)), 0)</f>
        <v>18750</v>
      </c>
      <c r="Q564" s="1">
        <f>IF($H564&gt;J564, MIN($H564-J564, K564-J564)*
INDEX( '2018 commission structure'!$A$21:$I$24,
MATCH($E564,'2018 commission structure'!$A$21:$A$24, 0),
MATCH(Q$1,'2018 commission structure'!$A$21:$I$21, 0)), 0)</f>
        <v>4479.84</v>
      </c>
      <c r="R564" s="1">
        <f>IF($H564&gt;K564, MIN($H564-K564, L564-K564)*
INDEX( '2018 commission structure'!$A$21:$I$24,
MATCH($E564,'2018 commission structure'!$A$21:$A$24, 0),
MATCH(R$1,'2018 commission structure'!$A$21:$I$21, 0)), 0)</f>
        <v>0</v>
      </c>
      <c r="S564" s="1">
        <f>IF($H564&gt;L564, ($H564-L564)*
INDEX( '2018 commission structure'!$A$21:$I$24,
MATCH($E564,'2018 commission structure'!$A$21:$A$24, 0),
MATCH(S$1,'2018 commission structure'!$A$21:$I$21, 0)), 0)</f>
        <v>0</v>
      </c>
      <c r="T564" s="1">
        <f t="shared" si="85"/>
        <v>73229.84</v>
      </c>
      <c r="U564" s="1">
        <f t="shared" si="86"/>
        <v>120917.84</v>
      </c>
      <c r="V564" s="16">
        <f t="shared" si="87"/>
        <v>5.3746246211477153</v>
      </c>
      <c r="W564" s="1">
        <f>MIN(H564,I564)*INDEX('2018 commission structure'!$A$15:$J$18,MATCH(Calculations!$E742,'2018 commission structure'!$A$15:$A$18,0),MATCH(Calculations!W$1,'2018 commission structure'!$A$15:$J$15,0))</f>
        <v>75000</v>
      </c>
      <c r="X564" s="1">
        <f>IF($H564&gt;I564,MIN($H564-I564,J564-I564))*INDEX('2018 commission structure'!$A$15:$J$18,MATCH(Calculations!$E742,'2018 commission structure'!$A$15:$A$18,0),MATCH(Calculations!X$1,'2018 commission structure'!$A$15:$J$15,0))</f>
        <v>22500</v>
      </c>
      <c r="Y564" s="1">
        <f>IF($H564&gt;J564,MIN($H564-J564,K564-J564)*INDEX('2018 commission structure'!$A$15:$J$18,MATCH(Calculations!$E742,'2018 commission structure'!$A$15:$A$18,0),MATCH(Calculations!Y$1,'2018 commission structure'!$A$15:$J$15,0)),0)</f>
        <v>6222</v>
      </c>
      <c r="Z564" s="1">
        <f>IF($H564&gt;K564,MIN($H564-K564,L564-K564)*INDEX('2018 commission structure'!$A$15:$J$18,MATCH(Calculations!$E742,'2018 commission structure'!$A$15:$A$18,0),MATCH(Calculations!Z$1,'2018 commission structure'!$A$15:$J$15,0)),0)</f>
        <v>0</v>
      </c>
      <c r="AA564" s="1">
        <f>IF($H564&gt;L564,($H564-L564)*INDEX('2018 commission structure'!$A$15:$J$18,MATCH(Calculations!$E742,'2018 commission structure'!$A$15:$A$18,0),MATCH(Calculations!AA$1,'2018 commission structure'!$A$15:$J$15,0)),0)</f>
        <v>0</v>
      </c>
      <c r="AB564" s="1">
        <f t="shared" si="88"/>
        <v>103722</v>
      </c>
      <c r="AC564" s="1">
        <f t="shared" si="89"/>
        <v>151410</v>
      </c>
    </row>
    <row r="565" spans="1:29" x14ac:dyDescent="0.3">
      <c r="A565" s="20">
        <v>4878156686</v>
      </c>
      <c r="B565" s="1" t="s">
        <v>440</v>
      </c>
      <c r="C565" s="1" t="s">
        <v>439</v>
      </c>
      <c r="D565" s="1" t="s">
        <v>23044</v>
      </c>
      <c r="E565" s="1" t="s">
        <v>12</v>
      </c>
      <c r="F565" s="1">
        <v>38736</v>
      </c>
      <c r="G565" s="2">
        <v>20</v>
      </c>
      <c r="H565" s="1">
        <f>SUMIF('deals_closed '!D:D,A565,'deals_closed '!C:C)</f>
        <v>650341</v>
      </c>
      <c r="I565" s="1">
        <f>VLOOKUP(E565,'2018 commission structure'!$A$21:$I$24,9,FALSE)</f>
        <v>500000</v>
      </c>
      <c r="J565" s="1">
        <f t="shared" si="80"/>
        <v>625000</v>
      </c>
      <c r="K565" s="1">
        <f t="shared" si="81"/>
        <v>750000</v>
      </c>
      <c r="L565" s="1">
        <f t="shared" si="82"/>
        <v>1000000</v>
      </c>
      <c r="M565" s="16">
        <f t="shared" si="83"/>
        <v>1.3006819999999999</v>
      </c>
      <c r="N565" s="1" t="str">
        <f t="shared" si="84"/>
        <v>125-150%</v>
      </c>
      <c r="O565" s="1">
        <f>MIN($I565, $H565)*INDEX( '2018 commission structure'!$A$21:$I$24,
MATCH($E565,'2018 commission structure'!$A$21:$A$24,0),MATCH(O$1,'2018 commission structure'!$A$21:$I$21,0))</f>
        <v>50000</v>
      </c>
      <c r="P565" s="1">
        <f>IF($H565&gt;$I565, MIN($H565-$I565, J565-$I565)*
INDEX( '2018 commission structure'!$A$21:$I$24,
MATCH($E565,'2018 commission structure'!$A$21:$A$24, 0),
MATCH(P$1,'2018 commission structure'!$A$21:$I$21, 0)), 0)</f>
        <v>18750</v>
      </c>
      <c r="Q565" s="1">
        <f>IF($H565&gt;J565, MIN($H565-J565, K565-J565)*
INDEX( '2018 commission structure'!$A$21:$I$24,
MATCH($E565,'2018 commission structure'!$A$21:$A$24, 0),
MATCH(Q$1,'2018 commission structure'!$A$21:$I$21, 0)), 0)</f>
        <v>4561.38</v>
      </c>
      <c r="R565" s="1">
        <f>IF($H565&gt;K565, MIN($H565-K565, L565-K565)*
INDEX( '2018 commission structure'!$A$21:$I$24,
MATCH($E565,'2018 commission structure'!$A$21:$A$24, 0),
MATCH(R$1,'2018 commission structure'!$A$21:$I$21, 0)), 0)</f>
        <v>0</v>
      </c>
      <c r="S565" s="1">
        <f>IF($H565&gt;L565, ($H565-L565)*
INDEX( '2018 commission structure'!$A$21:$I$24,
MATCH($E565,'2018 commission structure'!$A$21:$A$24, 0),
MATCH(S$1,'2018 commission structure'!$A$21:$I$21, 0)), 0)</f>
        <v>0</v>
      </c>
      <c r="T565" s="1">
        <f t="shared" si="85"/>
        <v>73311.38</v>
      </c>
      <c r="U565" s="1">
        <f t="shared" si="86"/>
        <v>112047.38</v>
      </c>
      <c r="V565" s="16">
        <f t="shared" si="87"/>
        <v>5.8041607041592584</v>
      </c>
      <c r="W565" s="1">
        <f>MIN(H565,I565)*INDEX('2018 commission structure'!$A$15:$J$18,MATCH(Calculations!$E779,'2018 commission structure'!$A$15:$A$18,0),MATCH(Calculations!W$1,'2018 commission structure'!$A$15:$J$15,0))</f>
        <v>75000</v>
      </c>
      <c r="X565" s="1">
        <f>IF($H565&gt;I565,MIN($H565-I565,J565-I565))*INDEX('2018 commission structure'!$A$15:$J$18,MATCH(Calculations!$E779,'2018 commission structure'!$A$15:$A$18,0),MATCH(Calculations!X$1,'2018 commission structure'!$A$15:$J$15,0))</f>
        <v>27500</v>
      </c>
      <c r="Y565" s="1">
        <f>IF($H565&gt;J565,MIN($H565-J565,K565-J565)*INDEX('2018 commission structure'!$A$15:$J$18,MATCH(Calculations!$E779,'2018 commission structure'!$A$15:$A$18,0),MATCH(Calculations!Y$1,'2018 commission structure'!$A$15:$J$15,0)),0)</f>
        <v>6335.25</v>
      </c>
      <c r="Z565" s="1">
        <f>IF($H565&gt;K565,MIN($H565-K565,L565-K565)*INDEX('2018 commission structure'!$A$15:$J$18,MATCH(Calculations!$E779,'2018 commission structure'!$A$15:$A$18,0),MATCH(Calculations!Z$1,'2018 commission structure'!$A$15:$J$15,0)),0)</f>
        <v>0</v>
      </c>
      <c r="AA565" s="1">
        <f>IF($H565&gt;L565,($H565-L565)*INDEX('2018 commission structure'!$A$15:$J$18,MATCH(Calculations!$E779,'2018 commission structure'!$A$15:$A$18,0),MATCH(Calculations!AA$1,'2018 commission structure'!$A$15:$J$15,0)),0)</f>
        <v>0</v>
      </c>
      <c r="AB565" s="1">
        <f t="shared" si="88"/>
        <v>108835.25</v>
      </c>
      <c r="AC565" s="1">
        <f t="shared" si="89"/>
        <v>147571.25</v>
      </c>
    </row>
    <row r="566" spans="1:29" x14ac:dyDescent="0.3">
      <c r="A566" s="20">
        <v>4256220232</v>
      </c>
      <c r="B566" s="1" t="s">
        <v>724</v>
      </c>
      <c r="C566" s="1" t="s">
        <v>723</v>
      </c>
      <c r="D566" s="1" t="s">
        <v>22910</v>
      </c>
      <c r="E566" s="1" t="s">
        <v>0</v>
      </c>
      <c r="F566" s="1">
        <v>63611</v>
      </c>
      <c r="G566" s="2">
        <v>22</v>
      </c>
      <c r="H566" s="1">
        <f>SUMIF('deals_closed '!D:D,A566,'deals_closed '!C:C)</f>
        <v>780733</v>
      </c>
      <c r="I566" s="1">
        <f>VLOOKUP(E566,'2018 commission structure'!$A$21:$I$24,9,FALSE)</f>
        <v>600000</v>
      </c>
      <c r="J566" s="1">
        <f t="shared" si="80"/>
        <v>750000</v>
      </c>
      <c r="K566" s="1">
        <f t="shared" si="81"/>
        <v>900000</v>
      </c>
      <c r="L566" s="1">
        <f t="shared" si="82"/>
        <v>1200000</v>
      </c>
      <c r="M566" s="16">
        <f t="shared" si="83"/>
        <v>1.3012216666666667</v>
      </c>
      <c r="N566" s="1" t="str">
        <f t="shared" si="84"/>
        <v>125-150%</v>
      </c>
      <c r="O566" s="1">
        <f>MIN($I566, $H566)*INDEX( '2018 commission structure'!$A$21:$I$24,
MATCH($E566,'2018 commission structure'!$A$21:$A$24,0),MATCH(O$1,'2018 commission structure'!$A$21:$I$21,0))</f>
        <v>78000</v>
      </c>
      <c r="P566" s="1">
        <f>IF($H566&gt;$I566, MIN($H566-$I566, J566-$I566)*
INDEX( '2018 commission structure'!$A$21:$I$24,
MATCH($E566,'2018 commission structure'!$A$21:$A$24, 0),
MATCH(P$1,'2018 commission structure'!$A$21:$I$21, 0)), 0)</f>
        <v>25500.000000000004</v>
      </c>
      <c r="Q566" s="1">
        <f>IF($H566&gt;J566, MIN($H566-J566, K566-J566)*
INDEX( '2018 commission structure'!$A$21:$I$24,
MATCH($E566,'2018 commission structure'!$A$21:$A$24, 0),
MATCH(Q$1,'2018 commission structure'!$A$21:$I$21, 0)), 0)</f>
        <v>6453.9299999999994</v>
      </c>
      <c r="R566" s="1">
        <f>IF($H566&gt;K566, MIN($H566-K566, L566-K566)*
INDEX( '2018 commission structure'!$A$21:$I$24,
MATCH($E566,'2018 commission structure'!$A$21:$A$24, 0),
MATCH(R$1,'2018 commission structure'!$A$21:$I$21, 0)), 0)</f>
        <v>0</v>
      </c>
      <c r="S566" s="1">
        <f>IF($H566&gt;L566, ($H566-L566)*
INDEX( '2018 commission structure'!$A$21:$I$24,
MATCH($E566,'2018 commission structure'!$A$21:$A$24, 0),
MATCH(S$1,'2018 commission structure'!$A$21:$I$21, 0)), 0)</f>
        <v>0</v>
      </c>
      <c r="T566" s="1">
        <f t="shared" si="85"/>
        <v>109953.93</v>
      </c>
      <c r="U566" s="1">
        <f t="shared" si="86"/>
        <v>173564.93</v>
      </c>
      <c r="V566" s="16">
        <f t="shared" si="87"/>
        <v>4.4982186205473651</v>
      </c>
      <c r="W566" s="1">
        <f>MIN(H566,I566)*INDEX('2018 commission structure'!$A$15:$J$18,MATCH(Calculations!$E633,'2018 commission structure'!$A$15:$A$18,0),MATCH(Calculations!W$1,'2018 commission structure'!$A$15:$J$15,0))</f>
        <v>90000</v>
      </c>
      <c r="X566" s="1">
        <f>IF($H566&gt;I566,MIN($H566-I566,J566-I566))*INDEX('2018 commission structure'!$A$15:$J$18,MATCH(Calculations!$E633,'2018 commission structure'!$A$15:$A$18,0),MATCH(Calculations!X$1,'2018 commission structure'!$A$15:$J$15,0))</f>
        <v>33000</v>
      </c>
      <c r="Y566" s="1">
        <f>IF($H566&gt;J566,MIN($H566-J566,K566-J566)*INDEX('2018 commission structure'!$A$15:$J$18,MATCH(Calculations!$E633,'2018 commission structure'!$A$15:$A$18,0),MATCH(Calculations!Y$1,'2018 commission structure'!$A$15:$J$15,0)),0)</f>
        <v>7683.25</v>
      </c>
      <c r="Z566" s="1">
        <f>IF($H566&gt;K566,MIN($H566-K566,L566-K566)*INDEX('2018 commission structure'!$A$15:$J$18,MATCH(Calculations!$E633,'2018 commission structure'!$A$15:$A$18,0),MATCH(Calculations!Z$1,'2018 commission structure'!$A$15:$J$15,0)),0)</f>
        <v>0</v>
      </c>
      <c r="AA566" s="1">
        <f>IF($H566&gt;L566,($H566-L566)*INDEX('2018 commission structure'!$A$15:$J$18,MATCH(Calculations!$E633,'2018 commission structure'!$A$15:$A$18,0),MATCH(Calculations!AA$1,'2018 commission structure'!$A$15:$J$15,0)),0)</f>
        <v>0</v>
      </c>
      <c r="AB566" s="1">
        <f t="shared" si="88"/>
        <v>130683.25</v>
      </c>
      <c r="AC566" s="1">
        <f t="shared" si="89"/>
        <v>194294.25</v>
      </c>
    </row>
    <row r="567" spans="1:29" x14ac:dyDescent="0.3">
      <c r="A567" s="20">
        <v>6487054410</v>
      </c>
      <c r="B567" s="1" t="s">
        <v>1228</v>
      </c>
      <c r="C567" s="1" t="s">
        <v>1227</v>
      </c>
      <c r="D567" s="1" t="s">
        <v>22690</v>
      </c>
      <c r="E567" s="1" t="s">
        <v>0</v>
      </c>
      <c r="F567" s="1">
        <v>64256</v>
      </c>
      <c r="G567" s="2">
        <v>17</v>
      </c>
      <c r="H567" s="1">
        <f>SUMIF('deals_closed '!D:D,A567,'deals_closed '!C:C)</f>
        <v>570251</v>
      </c>
      <c r="I567" s="1">
        <f>VLOOKUP(E567,'2018 commission structure'!$A$21:$I$24,9,FALSE)</f>
        <v>600000</v>
      </c>
      <c r="J567" s="1">
        <f t="shared" si="80"/>
        <v>750000</v>
      </c>
      <c r="K567" s="1">
        <f t="shared" si="81"/>
        <v>900000</v>
      </c>
      <c r="L567" s="1">
        <f t="shared" si="82"/>
        <v>1200000</v>
      </c>
      <c r="M567" s="16">
        <f t="shared" si="83"/>
        <v>0.95041833333333336</v>
      </c>
      <c r="N567" s="1" t="str">
        <f t="shared" si="84"/>
        <v>0-100%</v>
      </c>
      <c r="O567" s="1">
        <f>MIN($I567, $H567)*INDEX( '2018 commission structure'!$A$21:$I$24,
MATCH($E567,'2018 commission structure'!$A$21:$A$24,0),MATCH(O$1,'2018 commission structure'!$A$21:$I$21,0))</f>
        <v>74132.63</v>
      </c>
      <c r="P567" s="1">
        <f>IF($H567&gt;$I567, MIN($H567-$I567, J567-$I567)*
INDEX( '2018 commission structure'!$A$21:$I$24,
MATCH($E567,'2018 commission structure'!$A$21:$A$24, 0),
MATCH(P$1,'2018 commission structure'!$A$21:$I$21, 0)), 0)</f>
        <v>0</v>
      </c>
      <c r="Q567" s="1">
        <f>IF($H567&gt;J567, MIN($H567-J567, K567-J567)*
INDEX( '2018 commission structure'!$A$21:$I$24,
MATCH($E567,'2018 commission structure'!$A$21:$A$24, 0),
MATCH(Q$1,'2018 commission structure'!$A$21:$I$21, 0)), 0)</f>
        <v>0</v>
      </c>
      <c r="R567" s="1">
        <f>IF($H567&gt;K567, MIN($H567-K567, L567-K567)*
INDEX( '2018 commission structure'!$A$21:$I$24,
MATCH($E567,'2018 commission structure'!$A$21:$A$24, 0),
MATCH(R$1,'2018 commission structure'!$A$21:$I$21, 0)), 0)</f>
        <v>0</v>
      </c>
      <c r="S567" s="1">
        <f>IF($H567&gt;L567, ($H567-L567)*
INDEX( '2018 commission structure'!$A$21:$I$24,
MATCH($E567,'2018 commission structure'!$A$21:$A$24, 0),
MATCH(S$1,'2018 commission structure'!$A$21:$I$21, 0)), 0)</f>
        <v>0</v>
      </c>
      <c r="T567" s="1">
        <f t="shared" si="85"/>
        <v>74132.63</v>
      </c>
      <c r="U567" s="1">
        <f t="shared" si="86"/>
        <v>138388.63</v>
      </c>
      <c r="V567" s="16">
        <f t="shared" si="87"/>
        <v>4.1206492180752132</v>
      </c>
      <c r="W567" s="1">
        <f>MIN(H567,I567)*INDEX('2018 commission structure'!$A$15:$J$18,MATCH(Calculations!$E371,'2018 commission structure'!$A$15:$A$18,0),MATCH(Calculations!W$1,'2018 commission structure'!$A$15:$J$15,0))</f>
        <v>85537.65</v>
      </c>
      <c r="X567" s="1">
        <f>IF($H567&gt;I567,MIN($H567-I567,J567-I567))*INDEX('2018 commission structure'!$A$15:$J$18,MATCH(Calculations!$E371,'2018 commission structure'!$A$15:$A$18,0),MATCH(Calculations!X$1,'2018 commission structure'!$A$15:$J$15,0))</f>
        <v>0</v>
      </c>
      <c r="Y567" s="1">
        <f>IF($H567&gt;J567,MIN($H567-J567,K567-J567)*INDEX('2018 commission structure'!$A$15:$J$18,MATCH(Calculations!$E371,'2018 commission structure'!$A$15:$A$18,0),MATCH(Calculations!Y$1,'2018 commission structure'!$A$15:$J$15,0)),0)</f>
        <v>0</v>
      </c>
      <c r="Z567" s="1">
        <f>IF($H567&gt;K567,MIN($H567-K567,L567-K567)*INDEX('2018 commission structure'!$A$15:$J$18,MATCH(Calculations!$E371,'2018 commission structure'!$A$15:$A$18,0),MATCH(Calculations!Z$1,'2018 commission structure'!$A$15:$J$15,0)),0)</f>
        <v>0</v>
      </c>
      <c r="AA567" s="1">
        <f>IF($H567&gt;L567,($H567-L567)*INDEX('2018 commission structure'!$A$15:$J$18,MATCH(Calculations!$E371,'2018 commission structure'!$A$15:$A$18,0),MATCH(Calculations!AA$1,'2018 commission structure'!$A$15:$J$15,0)),0)</f>
        <v>0</v>
      </c>
      <c r="AB567" s="1">
        <f t="shared" si="88"/>
        <v>85537.65</v>
      </c>
      <c r="AC567" s="1">
        <f t="shared" si="89"/>
        <v>149793.65</v>
      </c>
    </row>
    <row r="568" spans="1:29" x14ac:dyDescent="0.3">
      <c r="A568" s="20">
        <v>1888605537</v>
      </c>
      <c r="B568" s="1" t="s">
        <v>1265</v>
      </c>
      <c r="C568" s="1" t="s">
        <v>1264</v>
      </c>
      <c r="D568" s="1" t="s">
        <v>23153</v>
      </c>
      <c r="E568" s="1" t="s">
        <v>0</v>
      </c>
      <c r="F568" s="1">
        <v>72427</v>
      </c>
      <c r="G568" s="2">
        <v>21</v>
      </c>
      <c r="H568" s="1">
        <f>SUMIF('deals_closed '!D:D,A568,'deals_closed '!C:C)</f>
        <v>780782</v>
      </c>
      <c r="I568" s="1">
        <f>VLOOKUP(E568,'2018 commission structure'!$A$21:$I$24,9,FALSE)</f>
        <v>600000</v>
      </c>
      <c r="J568" s="1">
        <f t="shared" si="80"/>
        <v>750000</v>
      </c>
      <c r="K568" s="1">
        <f t="shared" si="81"/>
        <v>900000</v>
      </c>
      <c r="L568" s="1">
        <f t="shared" si="82"/>
        <v>1200000</v>
      </c>
      <c r="M568" s="16">
        <f t="shared" si="83"/>
        <v>1.3013033333333333</v>
      </c>
      <c r="N568" s="1" t="str">
        <f t="shared" si="84"/>
        <v>125-150%</v>
      </c>
      <c r="O568" s="1">
        <f>MIN($I568, $H568)*INDEX( '2018 commission structure'!$A$21:$I$24,
MATCH($E568,'2018 commission structure'!$A$21:$A$24,0),MATCH(O$1,'2018 commission structure'!$A$21:$I$21,0))</f>
        <v>78000</v>
      </c>
      <c r="P568" s="1">
        <f>IF($H568&gt;$I568, MIN($H568-$I568, J568-$I568)*
INDEX( '2018 commission structure'!$A$21:$I$24,
MATCH($E568,'2018 commission structure'!$A$21:$A$24, 0),
MATCH(P$1,'2018 commission structure'!$A$21:$I$21, 0)), 0)</f>
        <v>25500.000000000004</v>
      </c>
      <c r="Q568" s="1">
        <f>IF($H568&gt;J568, MIN($H568-J568, K568-J568)*
INDEX( '2018 commission structure'!$A$21:$I$24,
MATCH($E568,'2018 commission structure'!$A$21:$A$24, 0),
MATCH(Q$1,'2018 commission structure'!$A$21:$I$21, 0)), 0)</f>
        <v>6464.2199999999993</v>
      </c>
      <c r="R568" s="1">
        <f>IF($H568&gt;K568, MIN($H568-K568, L568-K568)*
INDEX( '2018 commission structure'!$A$21:$I$24,
MATCH($E568,'2018 commission structure'!$A$21:$A$24, 0),
MATCH(R$1,'2018 commission structure'!$A$21:$I$21, 0)), 0)</f>
        <v>0</v>
      </c>
      <c r="S568" s="1">
        <f>IF($H568&gt;L568, ($H568-L568)*
INDEX( '2018 commission structure'!$A$21:$I$24,
MATCH($E568,'2018 commission structure'!$A$21:$A$24, 0),
MATCH(S$1,'2018 commission structure'!$A$21:$I$21, 0)), 0)</f>
        <v>0</v>
      </c>
      <c r="T568" s="1">
        <f t="shared" si="85"/>
        <v>109964.22</v>
      </c>
      <c r="U568" s="1">
        <f t="shared" si="86"/>
        <v>182391.22</v>
      </c>
      <c r="V568" s="16">
        <f t="shared" si="87"/>
        <v>4.2808091310535668</v>
      </c>
      <c r="W568" s="1">
        <f>MIN(H568,I568)*INDEX('2018 commission structure'!$A$15:$J$18,MATCH(Calculations!$E352,'2018 commission structure'!$A$15:$A$18,0),MATCH(Calculations!W$1,'2018 commission structure'!$A$15:$J$15,0))</f>
        <v>72000</v>
      </c>
      <c r="X568" s="1">
        <f>IF($H568&gt;I568,MIN($H568-I568,J568-I568))*INDEX('2018 commission structure'!$A$15:$J$18,MATCH(Calculations!$E352,'2018 commission structure'!$A$15:$A$18,0),MATCH(Calculations!X$1,'2018 commission structure'!$A$15:$J$15,0))</f>
        <v>25500.000000000004</v>
      </c>
      <c r="Y568" s="1">
        <f>IF($H568&gt;J568,MIN($H568-J568,K568-J568)*INDEX('2018 commission structure'!$A$15:$J$18,MATCH(Calculations!$E352,'2018 commission structure'!$A$15:$A$18,0),MATCH(Calculations!Y$1,'2018 commission structure'!$A$15:$J$15,0)),0)</f>
        <v>6156.4000000000005</v>
      </c>
      <c r="Z568" s="1">
        <f>IF($H568&gt;K568,MIN($H568-K568,L568-K568)*INDEX('2018 commission structure'!$A$15:$J$18,MATCH(Calculations!$E352,'2018 commission structure'!$A$15:$A$18,0),MATCH(Calculations!Z$1,'2018 commission structure'!$A$15:$J$15,0)),0)</f>
        <v>0</v>
      </c>
      <c r="AA568" s="1">
        <f>IF($H568&gt;L568,($H568-L568)*INDEX('2018 commission structure'!$A$15:$J$18,MATCH(Calculations!$E352,'2018 commission structure'!$A$15:$A$18,0),MATCH(Calculations!AA$1,'2018 commission structure'!$A$15:$J$15,0)),0)</f>
        <v>0</v>
      </c>
      <c r="AB568" s="1">
        <f t="shared" si="88"/>
        <v>103656.4</v>
      </c>
      <c r="AC568" s="1">
        <f t="shared" si="89"/>
        <v>176083.4</v>
      </c>
    </row>
    <row r="569" spans="1:29" x14ac:dyDescent="0.3">
      <c r="A569" s="20">
        <v>5759255762</v>
      </c>
      <c r="B569" s="1" t="s">
        <v>112</v>
      </c>
      <c r="C569" s="1" t="s">
        <v>111</v>
      </c>
      <c r="D569" s="1" t="s">
        <v>22763</v>
      </c>
      <c r="E569" s="1" t="s">
        <v>0</v>
      </c>
      <c r="F569" s="1">
        <v>71656</v>
      </c>
      <c r="G569" s="2">
        <v>24</v>
      </c>
      <c r="H569" s="1">
        <f>SUMIF('deals_closed '!D:D,A569,'deals_closed '!C:C)</f>
        <v>780877</v>
      </c>
      <c r="I569" s="1">
        <f>VLOOKUP(E569,'2018 commission structure'!$A$21:$I$24,9,FALSE)</f>
        <v>600000</v>
      </c>
      <c r="J569" s="1">
        <f t="shared" si="80"/>
        <v>750000</v>
      </c>
      <c r="K569" s="1">
        <f t="shared" si="81"/>
        <v>900000</v>
      </c>
      <c r="L569" s="1">
        <f t="shared" si="82"/>
        <v>1200000</v>
      </c>
      <c r="M569" s="16">
        <f t="shared" si="83"/>
        <v>1.3014616666666667</v>
      </c>
      <c r="N569" s="1" t="str">
        <f t="shared" si="84"/>
        <v>125-150%</v>
      </c>
      <c r="O569" s="1">
        <f>MIN($I569, $H569)*INDEX( '2018 commission structure'!$A$21:$I$24,
MATCH($E569,'2018 commission structure'!$A$21:$A$24,0),MATCH(O$1,'2018 commission structure'!$A$21:$I$21,0))</f>
        <v>78000</v>
      </c>
      <c r="P569" s="1">
        <f>IF($H569&gt;$I569, MIN($H569-$I569, J569-$I569)*
INDEX( '2018 commission structure'!$A$21:$I$24,
MATCH($E569,'2018 commission structure'!$A$21:$A$24, 0),
MATCH(P$1,'2018 commission structure'!$A$21:$I$21, 0)), 0)</f>
        <v>25500.000000000004</v>
      </c>
      <c r="Q569" s="1">
        <f>IF($H569&gt;J569, MIN($H569-J569, K569-J569)*
INDEX( '2018 commission structure'!$A$21:$I$24,
MATCH($E569,'2018 commission structure'!$A$21:$A$24, 0),
MATCH(Q$1,'2018 commission structure'!$A$21:$I$21, 0)), 0)</f>
        <v>6484.17</v>
      </c>
      <c r="R569" s="1">
        <f>IF($H569&gt;K569, MIN($H569-K569, L569-K569)*
INDEX( '2018 commission structure'!$A$21:$I$24,
MATCH($E569,'2018 commission structure'!$A$21:$A$24, 0),
MATCH(R$1,'2018 commission structure'!$A$21:$I$21, 0)), 0)</f>
        <v>0</v>
      </c>
      <c r="S569" s="1">
        <f>IF($H569&gt;L569, ($H569-L569)*
INDEX( '2018 commission structure'!$A$21:$I$24,
MATCH($E569,'2018 commission structure'!$A$21:$A$24, 0),
MATCH(S$1,'2018 commission structure'!$A$21:$I$21, 0)), 0)</f>
        <v>0</v>
      </c>
      <c r="T569" s="1">
        <f t="shared" si="85"/>
        <v>109984.17</v>
      </c>
      <c r="U569" s="1">
        <f t="shared" si="86"/>
        <v>181640.16999999998</v>
      </c>
      <c r="V569" s="16">
        <f t="shared" si="87"/>
        <v>4.2990325322862235</v>
      </c>
      <c r="W569" s="1">
        <f>MIN(H569,I569)*INDEX('2018 commission structure'!$A$15:$J$18,MATCH(Calculations!$E947,'2018 commission structure'!$A$15:$A$18,0),MATCH(Calculations!W$1,'2018 commission structure'!$A$15:$J$15,0))</f>
        <v>72000</v>
      </c>
      <c r="X569" s="1">
        <f>IF($H569&gt;I569,MIN($H569-I569,J569-I569))*INDEX('2018 commission structure'!$A$15:$J$18,MATCH(Calculations!$E947,'2018 commission structure'!$A$15:$A$18,0),MATCH(Calculations!X$1,'2018 commission structure'!$A$15:$J$15,0))</f>
        <v>25500.000000000004</v>
      </c>
      <c r="Y569" s="1">
        <f>IF($H569&gt;J569,MIN($H569-J569,K569-J569)*INDEX('2018 commission structure'!$A$15:$J$18,MATCH(Calculations!$E947,'2018 commission structure'!$A$15:$A$18,0),MATCH(Calculations!Y$1,'2018 commission structure'!$A$15:$J$15,0)),0)</f>
        <v>6175.4000000000005</v>
      </c>
      <c r="Z569" s="1">
        <f>IF($H569&gt;K569,MIN($H569-K569,L569-K569)*INDEX('2018 commission structure'!$A$15:$J$18,MATCH(Calculations!$E947,'2018 commission structure'!$A$15:$A$18,0),MATCH(Calculations!Z$1,'2018 commission structure'!$A$15:$J$15,0)),0)</f>
        <v>0</v>
      </c>
      <c r="AA569" s="1">
        <f>IF($H569&gt;L569,($H569-L569)*INDEX('2018 commission structure'!$A$15:$J$18,MATCH(Calculations!$E947,'2018 commission structure'!$A$15:$A$18,0),MATCH(Calculations!AA$1,'2018 commission structure'!$A$15:$J$15,0)),0)</f>
        <v>0</v>
      </c>
      <c r="AB569" s="1">
        <f t="shared" si="88"/>
        <v>103675.4</v>
      </c>
      <c r="AC569" s="1">
        <f t="shared" si="89"/>
        <v>175331.4</v>
      </c>
    </row>
    <row r="570" spans="1:29" x14ac:dyDescent="0.3">
      <c r="A570" s="20">
        <v>2500807061</v>
      </c>
      <c r="B570" s="1" t="s">
        <v>7</v>
      </c>
      <c r="C570" s="1" t="s">
        <v>6</v>
      </c>
      <c r="D570" s="1" t="s">
        <v>23082</v>
      </c>
      <c r="E570" s="1" t="s">
        <v>3</v>
      </c>
      <c r="F570" s="1">
        <v>102862</v>
      </c>
      <c r="G570" s="2">
        <v>22</v>
      </c>
      <c r="H570" s="1">
        <f>SUMIF('deals_closed '!D:D,A570,'deals_closed '!C:C)</f>
        <v>976276</v>
      </c>
      <c r="I570" s="1">
        <f>VLOOKUP(E570,'2018 commission structure'!$A$21:$I$24,9,FALSE)</f>
        <v>750000</v>
      </c>
      <c r="J570" s="1">
        <f t="shared" si="80"/>
        <v>937500</v>
      </c>
      <c r="K570" s="1">
        <f t="shared" si="81"/>
        <v>1125000</v>
      </c>
      <c r="L570" s="1">
        <f t="shared" si="82"/>
        <v>1500000</v>
      </c>
      <c r="M570" s="16">
        <f t="shared" si="83"/>
        <v>1.3017013333333334</v>
      </c>
      <c r="N570" s="1" t="str">
        <f t="shared" si="84"/>
        <v>125-150%</v>
      </c>
      <c r="O570" s="1">
        <f>MIN($I570, $H570)*INDEX( '2018 commission structure'!$A$21:$I$24,
MATCH($E570,'2018 commission structure'!$A$21:$A$24,0),MATCH(O$1,'2018 commission structure'!$A$21:$I$21,0))</f>
        <v>112500</v>
      </c>
      <c r="P570" s="1">
        <f>IF($H570&gt;$I570, MIN($H570-$I570, J570-$I570)*
INDEX( '2018 commission structure'!$A$21:$I$24,
MATCH($E570,'2018 commission structure'!$A$21:$A$24, 0),
MATCH(P$1,'2018 commission structure'!$A$21:$I$21, 0)), 0)</f>
        <v>35625</v>
      </c>
      <c r="Q570" s="1">
        <f>IF($H570&gt;J570, MIN($H570-J570, K570-J570)*
INDEX( '2018 commission structure'!$A$21:$I$24,
MATCH($E570,'2018 commission structure'!$A$21:$A$24, 0),
MATCH(Q$1,'2018 commission structure'!$A$21:$I$21, 0)), 0)</f>
        <v>8918.48</v>
      </c>
      <c r="R570" s="1">
        <f>IF($H570&gt;K570, MIN($H570-K570, L570-K570)*
INDEX( '2018 commission structure'!$A$21:$I$24,
MATCH($E570,'2018 commission structure'!$A$21:$A$24, 0),
MATCH(R$1,'2018 commission structure'!$A$21:$I$21, 0)), 0)</f>
        <v>0</v>
      </c>
      <c r="S570" s="1">
        <f>IF($H570&gt;L570, ($H570-L570)*
INDEX( '2018 commission structure'!$A$21:$I$24,
MATCH($E570,'2018 commission structure'!$A$21:$A$24, 0),
MATCH(S$1,'2018 commission structure'!$A$21:$I$21, 0)), 0)</f>
        <v>0</v>
      </c>
      <c r="T570" s="1">
        <f t="shared" si="85"/>
        <v>157043.48000000001</v>
      </c>
      <c r="U570" s="1">
        <f t="shared" si="86"/>
        <v>259905.48</v>
      </c>
      <c r="V570" s="16">
        <f t="shared" si="87"/>
        <v>3.7562732421032443</v>
      </c>
      <c r="W570" s="1">
        <f>MIN(H570,I570)*INDEX('2018 commission structure'!$A$15:$J$18,MATCH(Calculations!$E999,'2018 commission structure'!$A$15:$A$18,0),MATCH(Calculations!W$1,'2018 commission structure'!$A$15:$J$15,0))</f>
        <v>112500</v>
      </c>
      <c r="X570" s="1">
        <f>IF($H570&gt;I570,MIN($H570-I570,J570-I570))*INDEX('2018 commission structure'!$A$15:$J$18,MATCH(Calculations!$E999,'2018 commission structure'!$A$15:$A$18,0),MATCH(Calculations!X$1,'2018 commission structure'!$A$15:$J$15,0))</f>
        <v>41250</v>
      </c>
      <c r="Y570" s="1">
        <f>IF($H570&gt;J570,MIN($H570-J570,K570-J570)*INDEX('2018 commission structure'!$A$15:$J$18,MATCH(Calculations!$E999,'2018 commission structure'!$A$15:$A$18,0),MATCH(Calculations!Y$1,'2018 commission structure'!$A$15:$J$15,0)),0)</f>
        <v>9694</v>
      </c>
      <c r="Z570" s="1">
        <f>IF($H570&gt;K570,MIN($H570-K570,L570-K570)*INDEX('2018 commission structure'!$A$15:$J$18,MATCH(Calculations!$E999,'2018 commission structure'!$A$15:$A$18,0),MATCH(Calculations!Z$1,'2018 commission structure'!$A$15:$J$15,0)),0)</f>
        <v>0</v>
      </c>
      <c r="AA570" s="1">
        <f>IF($H570&gt;L570,($H570-L570)*INDEX('2018 commission structure'!$A$15:$J$18,MATCH(Calculations!$E999,'2018 commission structure'!$A$15:$A$18,0),MATCH(Calculations!AA$1,'2018 commission structure'!$A$15:$J$15,0)),0)</f>
        <v>0</v>
      </c>
      <c r="AB570" s="1">
        <f t="shared" si="88"/>
        <v>163444</v>
      </c>
      <c r="AC570" s="1">
        <f t="shared" si="89"/>
        <v>266306</v>
      </c>
    </row>
    <row r="571" spans="1:29" x14ac:dyDescent="0.3">
      <c r="A571" s="20">
        <v>7625163059</v>
      </c>
      <c r="B571" s="1" t="s">
        <v>465</v>
      </c>
      <c r="C571" s="1" t="s">
        <v>464</v>
      </c>
      <c r="D571" s="1" t="s">
        <v>22574</v>
      </c>
      <c r="E571" s="1" t="s">
        <v>0</v>
      </c>
      <c r="F571" s="1">
        <v>59321</v>
      </c>
      <c r="G571" s="2">
        <v>22</v>
      </c>
      <c r="H571" s="1">
        <f>SUMIF('deals_closed '!D:D,A571,'deals_closed '!C:C)</f>
        <v>781150</v>
      </c>
      <c r="I571" s="1">
        <f>VLOOKUP(E571,'2018 commission structure'!$A$21:$I$24,9,FALSE)</f>
        <v>600000</v>
      </c>
      <c r="J571" s="1">
        <f t="shared" si="80"/>
        <v>750000</v>
      </c>
      <c r="K571" s="1">
        <f t="shared" si="81"/>
        <v>900000</v>
      </c>
      <c r="L571" s="1">
        <f t="shared" si="82"/>
        <v>1200000</v>
      </c>
      <c r="M571" s="16">
        <f t="shared" si="83"/>
        <v>1.3019166666666666</v>
      </c>
      <c r="N571" s="1" t="str">
        <f t="shared" si="84"/>
        <v>125-150%</v>
      </c>
      <c r="O571" s="1">
        <f>MIN($I571, $H571)*INDEX( '2018 commission structure'!$A$21:$I$24,
MATCH($E571,'2018 commission structure'!$A$21:$A$24,0),MATCH(O$1,'2018 commission structure'!$A$21:$I$21,0))</f>
        <v>78000</v>
      </c>
      <c r="P571" s="1">
        <f>IF($H571&gt;$I571, MIN($H571-$I571, J571-$I571)*
INDEX( '2018 commission structure'!$A$21:$I$24,
MATCH($E571,'2018 commission structure'!$A$21:$A$24, 0),
MATCH(P$1,'2018 commission structure'!$A$21:$I$21, 0)), 0)</f>
        <v>25500.000000000004</v>
      </c>
      <c r="Q571" s="1">
        <f>IF($H571&gt;J571, MIN($H571-J571, K571-J571)*
INDEX( '2018 commission structure'!$A$21:$I$24,
MATCH($E571,'2018 commission structure'!$A$21:$A$24, 0),
MATCH(Q$1,'2018 commission structure'!$A$21:$I$21, 0)), 0)</f>
        <v>6541.5</v>
      </c>
      <c r="R571" s="1">
        <f>IF($H571&gt;K571, MIN($H571-K571, L571-K571)*
INDEX( '2018 commission structure'!$A$21:$I$24,
MATCH($E571,'2018 commission structure'!$A$21:$A$24, 0),
MATCH(R$1,'2018 commission structure'!$A$21:$I$21, 0)), 0)</f>
        <v>0</v>
      </c>
      <c r="S571" s="1">
        <f>IF($H571&gt;L571, ($H571-L571)*
INDEX( '2018 commission structure'!$A$21:$I$24,
MATCH($E571,'2018 commission structure'!$A$21:$A$24, 0),
MATCH(S$1,'2018 commission structure'!$A$21:$I$21, 0)), 0)</f>
        <v>0</v>
      </c>
      <c r="T571" s="1">
        <f t="shared" si="85"/>
        <v>110041.5</v>
      </c>
      <c r="U571" s="1">
        <f t="shared" si="86"/>
        <v>169362.5</v>
      </c>
      <c r="V571" s="16">
        <f t="shared" si="87"/>
        <v>4.6122961104140527</v>
      </c>
      <c r="W571" s="1">
        <f>MIN(H571,I571)*INDEX('2018 commission structure'!$A$15:$J$18,MATCH(Calculations!$E766,'2018 commission structure'!$A$15:$A$18,0),MATCH(Calculations!W$1,'2018 commission structure'!$A$15:$J$15,0))</f>
        <v>90000</v>
      </c>
      <c r="X571" s="1">
        <f>IF($H571&gt;I571,MIN($H571-I571,J571-I571))*INDEX('2018 commission structure'!$A$15:$J$18,MATCH(Calculations!$E766,'2018 commission structure'!$A$15:$A$18,0),MATCH(Calculations!X$1,'2018 commission structure'!$A$15:$J$15,0))</f>
        <v>27000</v>
      </c>
      <c r="Y571" s="1">
        <f>IF($H571&gt;J571,MIN($H571-J571,K571-J571)*INDEX('2018 commission structure'!$A$15:$J$18,MATCH(Calculations!$E766,'2018 commission structure'!$A$15:$A$18,0),MATCH(Calculations!Y$1,'2018 commission structure'!$A$15:$J$15,0)),0)</f>
        <v>7787.5</v>
      </c>
      <c r="Z571" s="1">
        <f>IF($H571&gt;K571,MIN($H571-K571,L571-K571)*INDEX('2018 commission structure'!$A$15:$J$18,MATCH(Calculations!$E766,'2018 commission structure'!$A$15:$A$18,0),MATCH(Calculations!Z$1,'2018 commission structure'!$A$15:$J$15,0)),0)</f>
        <v>0</v>
      </c>
      <c r="AA571" s="1">
        <f>IF($H571&gt;L571,($H571-L571)*INDEX('2018 commission structure'!$A$15:$J$18,MATCH(Calculations!$E766,'2018 commission structure'!$A$15:$A$18,0),MATCH(Calculations!AA$1,'2018 commission structure'!$A$15:$J$15,0)),0)</f>
        <v>0</v>
      </c>
      <c r="AB571" s="1">
        <f t="shared" si="88"/>
        <v>124787.5</v>
      </c>
      <c r="AC571" s="1">
        <f t="shared" si="89"/>
        <v>184108.5</v>
      </c>
    </row>
    <row r="572" spans="1:29" x14ac:dyDescent="0.3">
      <c r="A572" s="20">
        <v>3428040538</v>
      </c>
      <c r="B572" s="1" t="s">
        <v>155</v>
      </c>
      <c r="C572" s="1" t="s">
        <v>283</v>
      </c>
      <c r="D572" s="1" t="s">
        <v>23158</v>
      </c>
      <c r="E572" s="1" t="s">
        <v>12</v>
      </c>
      <c r="F572" s="1">
        <v>36021</v>
      </c>
      <c r="G572" s="2">
        <v>17</v>
      </c>
      <c r="H572" s="1">
        <f>SUMIF('deals_closed '!D:D,A572,'deals_closed '!C:C)</f>
        <v>650996</v>
      </c>
      <c r="I572" s="1">
        <f>VLOOKUP(E572,'2018 commission structure'!$A$21:$I$24,9,FALSE)</f>
        <v>500000</v>
      </c>
      <c r="J572" s="1">
        <f t="shared" si="80"/>
        <v>625000</v>
      </c>
      <c r="K572" s="1">
        <f t="shared" si="81"/>
        <v>750000</v>
      </c>
      <c r="L572" s="1">
        <f t="shared" si="82"/>
        <v>1000000</v>
      </c>
      <c r="M572" s="16">
        <f t="shared" si="83"/>
        <v>1.301992</v>
      </c>
      <c r="N572" s="1" t="str">
        <f t="shared" si="84"/>
        <v>125-150%</v>
      </c>
      <c r="O572" s="1">
        <f>MIN($I572, $H572)*INDEX( '2018 commission structure'!$A$21:$I$24,
MATCH($E572,'2018 commission structure'!$A$21:$A$24,0),MATCH(O$1,'2018 commission structure'!$A$21:$I$21,0))</f>
        <v>50000</v>
      </c>
      <c r="P572" s="1">
        <f>IF($H572&gt;$I572, MIN($H572-$I572, J572-$I572)*
INDEX( '2018 commission structure'!$A$21:$I$24,
MATCH($E572,'2018 commission structure'!$A$21:$A$24, 0),
MATCH(P$1,'2018 commission structure'!$A$21:$I$21, 0)), 0)</f>
        <v>18750</v>
      </c>
      <c r="Q572" s="1">
        <f>IF($H572&gt;J572, MIN($H572-J572, K572-J572)*
INDEX( '2018 commission structure'!$A$21:$I$24,
MATCH($E572,'2018 commission structure'!$A$21:$A$24, 0),
MATCH(Q$1,'2018 commission structure'!$A$21:$I$21, 0)), 0)</f>
        <v>4679.28</v>
      </c>
      <c r="R572" s="1">
        <f>IF($H572&gt;K572, MIN($H572-K572, L572-K572)*
INDEX( '2018 commission structure'!$A$21:$I$24,
MATCH($E572,'2018 commission structure'!$A$21:$A$24, 0),
MATCH(R$1,'2018 commission structure'!$A$21:$I$21, 0)), 0)</f>
        <v>0</v>
      </c>
      <c r="S572" s="1">
        <f>IF($H572&gt;L572, ($H572-L572)*
INDEX( '2018 commission structure'!$A$21:$I$24,
MATCH($E572,'2018 commission structure'!$A$21:$A$24, 0),
MATCH(S$1,'2018 commission structure'!$A$21:$I$21, 0)), 0)</f>
        <v>0</v>
      </c>
      <c r="T572" s="1">
        <f t="shared" si="85"/>
        <v>73429.279999999999</v>
      </c>
      <c r="U572" s="1">
        <f t="shared" si="86"/>
        <v>109450.28</v>
      </c>
      <c r="V572" s="16">
        <f t="shared" si="87"/>
        <v>5.9478696628277241</v>
      </c>
      <c r="W572" s="1">
        <f>MIN(H572,I572)*INDEX('2018 commission structure'!$A$15:$J$18,MATCH(Calculations!$E859,'2018 commission structure'!$A$15:$A$18,0),MATCH(Calculations!W$1,'2018 commission structure'!$A$15:$J$15,0))</f>
        <v>75000</v>
      </c>
      <c r="X572" s="1">
        <f>IF($H572&gt;I572,MIN($H572-I572,J572-I572))*INDEX('2018 commission structure'!$A$15:$J$18,MATCH(Calculations!$E859,'2018 commission structure'!$A$15:$A$18,0),MATCH(Calculations!X$1,'2018 commission structure'!$A$15:$J$15,0))</f>
        <v>22500</v>
      </c>
      <c r="Y572" s="1">
        <f>IF($H572&gt;J572,MIN($H572-J572,K572-J572)*INDEX('2018 commission structure'!$A$15:$J$18,MATCH(Calculations!$E859,'2018 commission structure'!$A$15:$A$18,0),MATCH(Calculations!Y$1,'2018 commission structure'!$A$15:$J$15,0)),0)</f>
        <v>6499</v>
      </c>
      <c r="Z572" s="1">
        <f>IF($H572&gt;K572,MIN($H572-K572,L572-K572)*INDEX('2018 commission structure'!$A$15:$J$18,MATCH(Calculations!$E859,'2018 commission structure'!$A$15:$A$18,0),MATCH(Calculations!Z$1,'2018 commission structure'!$A$15:$J$15,0)),0)</f>
        <v>0</v>
      </c>
      <c r="AA572" s="1">
        <f>IF($H572&gt;L572,($H572-L572)*INDEX('2018 commission structure'!$A$15:$J$18,MATCH(Calculations!$E859,'2018 commission structure'!$A$15:$A$18,0),MATCH(Calculations!AA$1,'2018 commission structure'!$A$15:$J$15,0)),0)</f>
        <v>0</v>
      </c>
      <c r="AB572" s="1">
        <f t="shared" si="88"/>
        <v>103999</v>
      </c>
      <c r="AC572" s="1">
        <f t="shared" si="89"/>
        <v>140020</v>
      </c>
    </row>
    <row r="573" spans="1:29" x14ac:dyDescent="0.3">
      <c r="A573" s="20">
        <v>9331851693</v>
      </c>
      <c r="B573" s="1" t="s">
        <v>285</v>
      </c>
      <c r="C573" s="1" t="s">
        <v>284</v>
      </c>
      <c r="D573" s="1" t="s">
        <v>23078</v>
      </c>
      <c r="E573" s="1" t="s">
        <v>12</v>
      </c>
      <c r="F573" s="1">
        <v>37472</v>
      </c>
      <c r="G573" s="2">
        <v>22</v>
      </c>
      <c r="H573" s="1">
        <f>SUMIF('deals_closed '!D:D,A573,'deals_closed '!C:C)</f>
        <v>651320</v>
      </c>
      <c r="I573" s="1">
        <f>VLOOKUP(E573,'2018 commission structure'!$A$21:$I$24,9,FALSE)</f>
        <v>500000</v>
      </c>
      <c r="J573" s="1">
        <f t="shared" si="80"/>
        <v>625000</v>
      </c>
      <c r="K573" s="1">
        <f t="shared" si="81"/>
        <v>750000</v>
      </c>
      <c r="L573" s="1">
        <f t="shared" si="82"/>
        <v>1000000</v>
      </c>
      <c r="M573" s="16">
        <f t="shared" si="83"/>
        <v>1.30264</v>
      </c>
      <c r="N573" s="1" t="str">
        <f t="shared" si="84"/>
        <v>125-150%</v>
      </c>
      <c r="O573" s="1">
        <f>MIN($I573, $H573)*INDEX( '2018 commission structure'!$A$21:$I$24,
MATCH($E573,'2018 commission structure'!$A$21:$A$24,0),MATCH(O$1,'2018 commission structure'!$A$21:$I$21,0))</f>
        <v>50000</v>
      </c>
      <c r="P573" s="1">
        <f>IF($H573&gt;$I573, MIN($H573-$I573, J573-$I573)*
INDEX( '2018 commission structure'!$A$21:$I$24,
MATCH($E573,'2018 commission structure'!$A$21:$A$24, 0),
MATCH(P$1,'2018 commission structure'!$A$21:$I$21, 0)), 0)</f>
        <v>18750</v>
      </c>
      <c r="Q573" s="1">
        <f>IF($H573&gt;J573, MIN($H573-J573, K573-J573)*
INDEX( '2018 commission structure'!$A$21:$I$24,
MATCH($E573,'2018 commission structure'!$A$21:$A$24, 0),
MATCH(Q$1,'2018 commission structure'!$A$21:$I$21, 0)), 0)</f>
        <v>4737.5999999999995</v>
      </c>
      <c r="R573" s="1">
        <f>IF($H573&gt;K573, MIN($H573-K573, L573-K573)*
INDEX( '2018 commission structure'!$A$21:$I$24,
MATCH($E573,'2018 commission structure'!$A$21:$A$24, 0),
MATCH(R$1,'2018 commission structure'!$A$21:$I$21, 0)), 0)</f>
        <v>0</v>
      </c>
      <c r="S573" s="1">
        <f>IF($H573&gt;L573, ($H573-L573)*
INDEX( '2018 commission structure'!$A$21:$I$24,
MATCH($E573,'2018 commission structure'!$A$21:$A$24, 0),
MATCH(S$1,'2018 commission structure'!$A$21:$I$21, 0)), 0)</f>
        <v>0</v>
      </c>
      <c r="T573" s="1">
        <f t="shared" si="85"/>
        <v>73487.600000000006</v>
      </c>
      <c r="U573" s="1">
        <f t="shared" si="86"/>
        <v>110959.6</v>
      </c>
      <c r="V573" s="16">
        <f t="shared" si="87"/>
        <v>5.8698841740597478</v>
      </c>
      <c r="W573" s="1">
        <f>MIN(H573,I573)*INDEX('2018 commission structure'!$A$15:$J$18,MATCH(Calculations!$E858,'2018 commission structure'!$A$15:$A$18,0),MATCH(Calculations!W$1,'2018 commission structure'!$A$15:$J$15,0))</f>
        <v>60000</v>
      </c>
      <c r="X573" s="1">
        <f>IF($H573&gt;I573,MIN($H573-I573,J573-I573))*INDEX('2018 commission structure'!$A$15:$J$18,MATCH(Calculations!$E858,'2018 commission structure'!$A$15:$A$18,0),MATCH(Calculations!X$1,'2018 commission structure'!$A$15:$J$15,0))</f>
        <v>21250</v>
      </c>
      <c r="Y573" s="1">
        <f>IF($H573&gt;J573,MIN($H573-J573,K573-J573)*INDEX('2018 commission structure'!$A$15:$J$18,MATCH(Calculations!$E858,'2018 commission structure'!$A$15:$A$18,0),MATCH(Calculations!Y$1,'2018 commission structure'!$A$15:$J$15,0)),0)</f>
        <v>5264</v>
      </c>
      <c r="Z573" s="1">
        <f>IF($H573&gt;K573,MIN($H573-K573,L573-K573)*INDEX('2018 commission structure'!$A$15:$J$18,MATCH(Calculations!$E858,'2018 commission structure'!$A$15:$A$18,0),MATCH(Calculations!Z$1,'2018 commission structure'!$A$15:$J$15,0)),0)</f>
        <v>0</v>
      </c>
      <c r="AA573" s="1">
        <f>IF($H573&gt;L573,($H573-L573)*INDEX('2018 commission structure'!$A$15:$J$18,MATCH(Calculations!$E858,'2018 commission structure'!$A$15:$A$18,0),MATCH(Calculations!AA$1,'2018 commission structure'!$A$15:$J$15,0)),0)</f>
        <v>0</v>
      </c>
      <c r="AB573" s="1">
        <f t="shared" si="88"/>
        <v>86514</v>
      </c>
      <c r="AC573" s="1">
        <f t="shared" si="89"/>
        <v>123986</v>
      </c>
    </row>
    <row r="574" spans="1:29" x14ac:dyDescent="0.3">
      <c r="A574" s="20">
        <v>6695538166</v>
      </c>
      <c r="B574" s="1" t="s">
        <v>899</v>
      </c>
      <c r="C574" s="1" t="s">
        <v>898</v>
      </c>
      <c r="D574" s="1" t="s">
        <v>22681</v>
      </c>
      <c r="E574" s="1" t="s">
        <v>0</v>
      </c>
      <c r="F574" s="1">
        <v>72309</v>
      </c>
      <c r="G574" s="2">
        <v>22</v>
      </c>
      <c r="H574" s="1">
        <f>SUMIF('deals_closed '!D:D,A574,'deals_closed '!C:C)</f>
        <v>782719</v>
      </c>
      <c r="I574" s="1">
        <f>VLOOKUP(E574,'2018 commission structure'!$A$21:$I$24,9,FALSE)</f>
        <v>600000</v>
      </c>
      <c r="J574" s="1">
        <f t="shared" si="80"/>
        <v>750000</v>
      </c>
      <c r="K574" s="1">
        <f t="shared" si="81"/>
        <v>900000</v>
      </c>
      <c r="L574" s="1">
        <f t="shared" si="82"/>
        <v>1200000</v>
      </c>
      <c r="M574" s="16">
        <f t="shared" si="83"/>
        <v>1.3045316666666666</v>
      </c>
      <c r="N574" s="1" t="str">
        <f t="shared" si="84"/>
        <v>125-150%</v>
      </c>
      <c r="O574" s="1">
        <f>MIN($I574, $H574)*INDEX( '2018 commission structure'!$A$21:$I$24,
MATCH($E574,'2018 commission structure'!$A$21:$A$24,0),MATCH(O$1,'2018 commission structure'!$A$21:$I$21,0))</f>
        <v>78000</v>
      </c>
      <c r="P574" s="1">
        <f>IF($H574&gt;$I574, MIN($H574-$I574, J574-$I574)*
INDEX( '2018 commission structure'!$A$21:$I$24,
MATCH($E574,'2018 commission structure'!$A$21:$A$24, 0),
MATCH(P$1,'2018 commission structure'!$A$21:$I$21, 0)), 0)</f>
        <v>25500.000000000004</v>
      </c>
      <c r="Q574" s="1">
        <f>IF($H574&gt;J574, MIN($H574-J574, K574-J574)*
INDEX( '2018 commission structure'!$A$21:$I$24,
MATCH($E574,'2018 commission structure'!$A$21:$A$24, 0),
MATCH(Q$1,'2018 commission structure'!$A$21:$I$21, 0)), 0)</f>
        <v>6870.99</v>
      </c>
      <c r="R574" s="1">
        <f>IF($H574&gt;K574, MIN($H574-K574, L574-K574)*
INDEX( '2018 commission structure'!$A$21:$I$24,
MATCH($E574,'2018 commission structure'!$A$21:$A$24, 0),
MATCH(R$1,'2018 commission structure'!$A$21:$I$21, 0)), 0)</f>
        <v>0</v>
      </c>
      <c r="S574" s="1">
        <f>IF($H574&gt;L574, ($H574-L574)*
INDEX( '2018 commission structure'!$A$21:$I$24,
MATCH($E574,'2018 commission structure'!$A$21:$A$24, 0),
MATCH(S$1,'2018 commission structure'!$A$21:$I$21, 0)), 0)</f>
        <v>0</v>
      </c>
      <c r="T574" s="1">
        <f t="shared" si="85"/>
        <v>110370.99</v>
      </c>
      <c r="U574" s="1">
        <f t="shared" si="86"/>
        <v>182679.99</v>
      </c>
      <c r="V574" s="16">
        <f t="shared" si="87"/>
        <v>4.28464551591009</v>
      </c>
      <c r="W574" s="1">
        <f>MIN(H574,I574)*INDEX('2018 commission structure'!$A$15:$J$18,MATCH(Calculations!$E543,'2018 commission structure'!$A$15:$A$18,0),MATCH(Calculations!W$1,'2018 commission structure'!$A$15:$J$15,0))</f>
        <v>90000</v>
      </c>
      <c r="X574" s="1">
        <f>IF($H574&gt;I574,MIN($H574-I574,J574-I574))*INDEX('2018 commission structure'!$A$15:$J$18,MATCH(Calculations!$E543,'2018 commission structure'!$A$15:$A$18,0),MATCH(Calculations!X$1,'2018 commission structure'!$A$15:$J$15,0))</f>
        <v>27000</v>
      </c>
      <c r="Y574" s="1">
        <f>IF($H574&gt;J574,MIN($H574-J574,K574-J574)*INDEX('2018 commission structure'!$A$15:$J$18,MATCH(Calculations!$E543,'2018 commission structure'!$A$15:$A$18,0),MATCH(Calculations!Y$1,'2018 commission structure'!$A$15:$J$15,0)),0)</f>
        <v>8179.75</v>
      </c>
      <c r="Z574" s="1">
        <f>IF($H574&gt;K574,MIN($H574-K574,L574-K574)*INDEX('2018 commission structure'!$A$15:$J$18,MATCH(Calculations!$E543,'2018 commission structure'!$A$15:$A$18,0),MATCH(Calculations!Z$1,'2018 commission structure'!$A$15:$J$15,0)),0)</f>
        <v>0</v>
      </c>
      <c r="AA574" s="1">
        <f>IF($H574&gt;L574,($H574-L574)*INDEX('2018 commission structure'!$A$15:$J$18,MATCH(Calculations!$E543,'2018 commission structure'!$A$15:$A$18,0),MATCH(Calculations!AA$1,'2018 commission structure'!$A$15:$J$15,0)),0)</f>
        <v>0</v>
      </c>
      <c r="AB574" s="1">
        <f t="shared" si="88"/>
        <v>125179.75</v>
      </c>
      <c r="AC574" s="1">
        <f t="shared" si="89"/>
        <v>197488.75</v>
      </c>
    </row>
    <row r="575" spans="1:29" x14ac:dyDescent="0.3">
      <c r="A575" s="20">
        <v>999389173</v>
      </c>
      <c r="B575" s="1" t="s">
        <v>295</v>
      </c>
      <c r="C575" s="1" t="s">
        <v>294</v>
      </c>
      <c r="D575" s="1" t="s">
        <v>23098</v>
      </c>
      <c r="E575" s="1" t="s">
        <v>12</v>
      </c>
      <c r="F575" s="1">
        <v>37224</v>
      </c>
      <c r="G575" s="2">
        <v>19</v>
      </c>
      <c r="H575" s="1">
        <f>SUMIF('deals_closed '!D:D,A575,'deals_closed '!C:C)</f>
        <v>652389</v>
      </c>
      <c r="I575" s="1">
        <f>VLOOKUP(E575,'2018 commission structure'!$A$21:$I$24,9,FALSE)</f>
        <v>500000</v>
      </c>
      <c r="J575" s="1">
        <f t="shared" si="80"/>
        <v>625000</v>
      </c>
      <c r="K575" s="1">
        <f t="shared" si="81"/>
        <v>750000</v>
      </c>
      <c r="L575" s="1">
        <f t="shared" si="82"/>
        <v>1000000</v>
      </c>
      <c r="M575" s="16">
        <f t="shared" si="83"/>
        <v>1.304778</v>
      </c>
      <c r="N575" s="1" t="str">
        <f t="shared" si="84"/>
        <v>125-150%</v>
      </c>
      <c r="O575" s="1">
        <f>MIN($I575, $H575)*INDEX( '2018 commission structure'!$A$21:$I$24,
MATCH($E575,'2018 commission structure'!$A$21:$A$24,0),MATCH(O$1,'2018 commission structure'!$A$21:$I$21,0))</f>
        <v>50000</v>
      </c>
      <c r="P575" s="1">
        <f>IF($H575&gt;$I575, MIN($H575-$I575, J575-$I575)*
INDEX( '2018 commission structure'!$A$21:$I$24,
MATCH($E575,'2018 commission structure'!$A$21:$A$24, 0),
MATCH(P$1,'2018 commission structure'!$A$21:$I$21, 0)), 0)</f>
        <v>18750</v>
      </c>
      <c r="Q575" s="1">
        <f>IF($H575&gt;J575, MIN($H575-J575, K575-J575)*
INDEX( '2018 commission structure'!$A$21:$I$24,
MATCH($E575,'2018 commission structure'!$A$21:$A$24, 0),
MATCH(Q$1,'2018 commission structure'!$A$21:$I$21, 0)), 0)</f>
        <v>4930.0199999999995</v>
      </c>
      <c r="R575" s="1">
        <f>IF($H575&gt;K575, MIN($H575-K575, L575-K575)*
INDEX( '2018 commission structure'!$A$21:$I$24,
MATCH($E575,'2018 commission structure'!$A$21:$A$24, 0),
MATCH(R$1,'2018 commission structure'!$A$21:$I$21, 0)), 0)</f>
        <v>0</v>
      </c>
      <c r="S575" s="1">
        <f>IF($H575&gt;L575, ($H575-L575)*
INDEX( '2018 commission structure'!$A$21:$I$24,
MATCH($E575,'2018 commission structure'!$A$21:$A$24, 0),
MATCH(S$1,'2018 commission structure'!$A$21:$I$21, 0)), 0)</f>
        <v>0</v>
      </c>
      <c r="T575" s="1">
        <f t="shared" si="85"/>
        <v>73680.02</v>
      </c>
      <c r="U575" s="1">
        <f t="shared" si="86"/>
        <v>110904.02</v>
      </c>
      <c r="V575" s="16">
        <f t="shared" si="87"/>
        <v>5.8824648556472523</v>
      </c>
      <c r="W575" s="1">
        <f>MIN(H575,I575)*INDEX('2018 commission structure'!$A$15:$J$18,MATCH(Calculations!$E853,'2018 commission structure'!$A$15:$A$18,0),MATCH(Calculations!W$1,'2018 commission structure'!$A$15:$J$15,0))</f>
        <v>75000</v>
      </c>
      <c r="X575" s="1">
        <f>IF($H575&gt;I575,MIN($H575-I575,J575-I575))*INDEX('2018 commission structure'!$A$15:$J$18,MATCH(Calculations!$E853,'2018 commission structure'!$A$15:$A$18,0),MATCH(Calculations!X$1,'2018 commission structure'!$A$15:$J$15,0))</f>
        <v>22500</v>
      </c>
      <c r="Y575" s="1">
        <f>IF($H575&gt;J575,MIN($H575-J575,K575-J575)*INDEX('2018 commission structure'!$A$15:$J$18,MATCH(Calculations!$E853,'2018 commission structure'!$A$15:$A$18,0),MATCH(Calculations!Y$1,'2018 commission structure'!$A$15:$J$15,0)),0)</f>
        <v>6847.25</v>
      </c>
      <c r="Z575" s="1">
        <f>IF($H575&gt;K575,MIN($H575-K575,L575-K575)*INDEX('2018 commission structure'!$A$15:$J$18,MATCH(Calculations!$E853,'2018 commission structure'!$A$15:$A$18,0),MATCH(Calculations!Z$1,'2018 commission structure'!$A$15:$J$15,0)),0)</f>
        <v>0</v>
      </c>
      <c r="AA575" s="1">
        <f>IF($H575&gt;L575,($H575-L575)*INDEX('2018 commission structure'!$A$15:$J$18,MATCH(Calculations!$E853,'2018 commission structure'!$A$15:$A$18,0),MATCH(Calculations!AA$1,'2018 commission structure'!$A$15:$J$15,0)),0)</f>
        <v>0</v>
      </c>
      <c r="AB575" s="1">
        <f t="shared" si="88"/>
        <v>104347.25</v>
      </c>
      <c r="AC575" s="1">
        <f t="shared" si="89"/>
        <v>141571.25</v>
      </c>
    </row>
    <row r="576" spans="1:29" x14ac:dyDescent="0.3">
      <c r="A576" s="20">
        <v>8864419241</v>
      </c>
      <c r="B576" s="1" t="s">
        <v>1535</v>
      </c>
      <c r="C576" s="1" t="s">
        <v>1534</v>
      </c>
      <c r="D576" s="1" t="s">
        <v>22440</v>
      </c>
      <c r="E576" s="1" t="s">
        <v>0</v>
      </c>
      <c r="F576" s="1">
        <v>69764</v>
      </c>
      <c r="G576" s="2">
        <v>22</v>
      </c>
      <c r="H576" s="1">
        <f>SUMIF('deals_closed '!D:D,A576,'deals_closed '!C:C)</f>
        <v>783210</v>
      </c>
      <c r="I576" s="1">
        <f>VLOOKUP(E576,'2018 commission structure'!$A$21:$I$24,9,FALSE)</f>
        <v>600000</v>
      </c>
      <c r="J576" s="1">
        <f t="shared" si="80"/>
        <v>750000</v>
      </c>
      <c r="K576" s="1">
        <f t="shared" si="81"/>
        <v>900000</v>
      </c>
      <c r="L576" s="1">
        <f t="shared" si="82"/>
        <v>1200000</v>
      </c>
      <c r="M576" s="16">
        <f t="shared" si="83"/>
        <v>1.30535</v>
      </c>
      <c r="N576" s="1" t="str">
        <f t="shared" si="84"/>
        <v>125-150%</v>
      </c>
      <c r="O576" s="1">
        <f>MIN($I576, $H576)*INDEX( '2018 commission structure'!$A$21:$I$24,
MATCH($E576,'2018 commission structure'!$A$21:$A$24,0),MATCH(O$1,'2018 commission structure'!$A$21:$I$21,0))</f>
        <v>78000</v>
      </c>
      <c r="P576" s="1">
        <f>IF($H576&gt;$I576, MIN($H576-$I576, J576-$I576)*
INDEX( '2018 commission structure'!$A$21:$I$24,
MATCH($E576,'2018 commission structure'!$A$21:$A$24, 0),
MATCH(P$1,'2018 commission structure'!$A$21:$I$21, 0)), 0)</f>
        <v>25500.000000000004</v>
      </c>
      <c r="Q576" s="1">
        <f>IF($H576&gt;J576, MIN($H576-J576, K576-J576)*
INDEX( '2018 commission structure'!$A$21:$I$24,
MATCH($E576,'2018 commission structure'!$A$21:$A$24, 0),
MATCH(Q$1,'2018 commission structure'!$A$21:$I$21, 0)), 0)</f>
        <v>6974.0999999999995</v>
      </c>
      <c r="R576" s="1">
        <f>IF($H576&gt;K576, MIN($H576-K576, L576-K576)*
INDEX( '2018 commission structure'!$A$21:$I$24,
MATCH($E576,'2018 commission structure'!$A$21:$A$24, 0),
MATCH(R$1,'2018 commission structure'!$A$21:$I$21, 0)), 0)</f>
        <v>0</v>
      </c>
      <c r="S576" s="1">
        <f>IF($H576&gt;L576, ($H576-L576)*
INDEX( '2018 commission structure'!$A$21:$I$24,
MATCH($E576,'2018 commission structure'!$A$21:$A$24, 0),
MATCH(S$1,'2018 commission structure'!$A$21:$I$21, 0)), 0)</f>
        <v>0</v>
      </c>
      <c r="T576" s="1">
        <f t="shared" si="85"/>
        <v>110474.1</v>
      </c>
      <c r="U576" s="1">
        <f t="shared" si="86"/>
        <v>180238.1</v>
      </c>
      <c r="V576" s="16">
        <f t="shared" si="87"/>
        <v>4.3454186434499693</v>
      </c>
      <c r="W576" s="1">
        <f>MIN(H576,I576)*INDEX('2018 commission structure'!$A$15:$J$18,MATCH(Calculations!$E210,'2018 commission structure'!$A$15:$A$18,0),MATCH(Calculations!W$1,'2018 commission structure'!$A$15:$J$15,0))</f>
        <v>90000</v>
      </c>
      <c r="X576" s="1">
        <f>IF($H576&gt;I576,MIN($H576-I576,J576-I576))*INDEX('2018 commission structure'!$A$15:$J$18,MATCH(Calculations!$E210,'2018 commission structure'!$A$15:$A$18,0),MATCH(Calculations!X$1,'2018 commission structure'!$A$15:$J$15,0))</f>
        <v>33000</v>
      </c>
      <c r="Y576" s="1">
        <f>IF($H576&gt;J576,MIN($H576-J576,K576-J576)*INDEX('2018 commission structure'!$A$15:$J$18,MATCH(Calculations!$E210,'2018 commission structure'!$A$15:$A$18,0),MATCH(Calculations!Y$1,'2018 commission structure'!$A$15:$J$15,0)),0)</f>
        <v>8302.5</v>
      </c>
      <c r="Z576" s="1">
        <f>IF($H576&gt;K576,MIN($H576-K576,L576-K576)*INDEX('2018 commission structure'!$A$15:$J$18,MATCH(Calculations!$E210,'2018 commission structure'!$A$15:$A$18,0),MATCH(Calculations!Z$1,'2018 commission structure'!$A$15:$J$15,0)),0)</f>
        <v>0</v>
      </c>
      <c r="AA576" s="1">
        <f>IF($H576&gt;L576,($H576-L576)*INDEX('2018 commission structure'!$A$15:$J$18,MATCH(Calculations!$E210,'2018 commission structure'!$A$15:$A$18,0),MATCH(Calculations!AA$1,'2018 commission structure'!$A$15:$J$15,0)),0)</f>
        <v>0</v>
      </c>
      <c r="AB576" s="1">
        <f t="shared" si="88"/>
        <v>131302.5</v>
      </c>
      <c r="AC576" s="1">
        <f t="shared" si="89"/>
        <v>201066.5</v>
      </c>
    </row>
    <row r="577" spans="1:29" x14ac:dyDescent="0.3">
      <c r="A577" s="20">
        <v>6209983448</v>
      </c>
      <c r="B577" s="1" t="s">
        <v>106</v>
      </c>
      <c r="C577" s="1" t="s">
        <v>105</v>
      </c>
      <c r="D577" s="1" t="s">
        <v>22724</v>
      </c>
      <c r="E577" s="1" t="s">
        <v>0</v>
      </c>
      <c r="F577" s="1">
        <v>72962</v>
      </c>
      <c r="G577" s="2">
        <v>23</v>
      </c>
      <c r="H577" s="1">
        <f>SUMIF('deals_closed '!D:D,A577,'deals_closed '!C:C)</f>
        <v>784517</v>
      </c>
      <c r="I577" s="1">
        <f>VLOOKUP(E577,'2018 commission structure'!$A$21:$I$24,9,FALSE)</f>
        <v>600000</v>
      </c>
      <c r="J577" s="1">
        <f t="shared" si="80"/>
        <v>750000</v>
      </c>
      <c r="K577" s="1">
        <f t="shared" si="81"/>
        <v>900000</v>
      </c>
      <c r="L577" s="1">
        <f t="shared" si="82"/>
        <v>1200000</v>
      </c>
      <c r="M577" s="16">
        <f t="shared" si="83"/>
        <v>1.3075283333333334</v>
      </c>
      <c r="N577" s="1" t="str">
        <f t="shared" si="84"/>
        <v>125-150%</v>
      </c>
      <c r="O577" s="1">
        <f>MIN($I577, $H577)*INDEX( '2018 commission structure'!$A$21:$I$24,
MATCH($E577,'2018 commission structure'!$A$21:$A$24,0),MATCH(O$1,'2018 commission structure'!$A$21:$I$21,0))</f>
        <v>78000</v>
      </c>
      <c r="P577" s="1">
        <f>IF($H577&gt;$I577, MIN($H577-$I577, J577-$I577)*
INDEX( '2018 commission structure'!$A$21:$I$24,
MATCH($E577,'2018 commission structure'!$A$21:$A$24, 0),
MATCH(P$1,'2018 commission structure'!$A$21:$I$21, 0)), 0)</f>
        <v>25500.000000000004</v>
      </c>
      <c r="Q577" s="1">
        <f>IF($H577&gt;J577, MIN($H577-J577, K577-J577)*
INDEX( '2018 commission structure'!$A$21:$I$24,
MATCH($E577,'2018 commission structure'!$A$21:$A$24, 0),
MATCH(Q$1,'2018 commission structure'!$A$21:$I$21, 0)), 0)</f>
        <v>7248.57</v>
      </c>
      <c r="R577" s="1">
        <f>IF($H577&gt;K577, MIN($H577-K577, L577-K577)*
INDEX( '2018 commission structure'!$A$21:$I$24,
MATCH($E577,'2018 commission structure'!$A$21:$A$24, 0),
MATCH(R$1,'2018 commission structure'!$A$21:$I$21, 0)), 0)</f>
        <v>0</v>
      </c>
      <c r="S577" s="1">
        <f>IF($H577&gt;L577, ($H577-L577)*
INDEX( '2018 commission structure'!$A$21:$I$24,
MATCH($E577,'2018 commission structure'!$A$21:$A$24, 0),
MATCH(S$1,'2018 commission structure'!$A$21:$I$21, 0)), 0)</f>
        <v>0</v>
      </c>
      <c r="T577" s="1">
        <f t="shared" si="85"/>
        <v>110748.57</v>
      </c>
      <c r="U577" s="1">
        <f t="shared" si="86"/>
        <v>183710.57</v>
      </c>
      <c r="V577" s="16">
        <f t="shared" si="87"/>
        <v>4.270396635316084</v>
      </c>
      <c r="W577" s="1">
        <f>MIN(H577,I577)*INDEX('2018 commission structure'!$A$15:$J$18,MATCH(Calculations!$E950,'2018 commission structure'!$A$15:$A$18,0),MATCH(Calculations!W$1,'2018 commission structure'!$A$15:$J$15,0))</f>
        <v>72000</v>
      </c>
      <c r="X577" s="1">
        <f>IF($H577&gt;I577,MIN($H577-I577,J577-I577))*INDEX('2018 commission structure'!$A$15:$J$18,MATCH(Calculations!$E950,'2018 commission structure'!$A$15:$A$18,0),MATCH(Calculations!X$1,'2018 commission structure'!$A$15:$J$15,0))</f>
        <v>25500.000000000004</v>
      </c>
      <c r="Y577" s="1">
        <f>IF($H577&gt;J577,MIN($H577-J577,K577-J577)*INDEX('2018 commission structure'!$A$15:$J$18,MATCH(Calculations!$E950,'2018 commission structure'!$A$15:$A$18,0),MATCH(Calculations!Y$1,'2018 commission structure'!$A$15:$J$15,0)),0)</f>
        <v>6903.4000000000005</v>
      </c>
      <c r="Z577" s="1">
        <f>IF($H577&gt;K577,MIN($H577-K577,L577-K577)*INDEX('2018 commission structure'!$A$15:$J$18,MATCH(Calculations!$E950,'2018 commission structure'!$A$15:$A$18,0),MATCH(Calculations!Z$1,'2018 commission structure'!$A$15:$J$15,0)),0)</f>
        <v>0</v>
      </c>
      <c r="AA577" s="1">
        <f>IF($H577&gt;L577,($H577-L577)*INDEX('2018 commission structure'!$A$15:$J$18,MATCH(Calculations!$E950,'2018 commission structure'!$A$15:$A$18,0),MATCH(Calculations!AA$1,'2018 commission structure'!$A$15:$J$15,0)),0)</f>
        <v>0</v>
      </c>
      <c r="AB577" s="1">
        <f t="shared" si="88"/>
        <v>104403.4</v>
      </c>
      <c r="AC577" s="1">
        <f t="shared" si="89"/>
        <v>177365.4</v>
      </c>
    </row>
    <row r="578" spans="1:29" x14ac:dyDescent="0.3">
      <c r="A578" s="20">
        <v>7054972058</v>
      </c>
      <c r="B578" s="1" t="s">
        <v>1270</v>
      </c>
      <c r="C578" s="1" t="s">
        <v>1269</v>
      </c>
      <c r="D578" s="1" t="s">
        <v>22638</v>
      </c>
      <c r="E578" s="1" t="s">
        <v>0</v>
      </c>
      <c r="F578" s="1">
        <v>75430</v>
      </c>
      <c r="G578" s="2">
        <v>16</v>
      </c>
      <c r="H578" s="1">
        <f>SUMIF('deals_closed '!D:D,A578,'deals_closed '!C:C)</f>
        <v>457979</v>
      </c>
      <c r="I578" s="1">
        <f>VLOOKUP(E578,'2018 commission structure'!$A$21:$I$24,9,FALSE)</f>
        <v>600000</v>
      </c>
      <c r="J578" s="1">
        <f t="shared" ref="J578:J641" si="90">I578*1.25</f>
        <v>750000</v>
      </c>
      <c r="K578" s="1">
        <f t="shared" ref="K578:K641" si="91">$I578*1.5</f>
        <v>900000</v>
      </c>
      <c r="L578" s="1">
        <f t="shared" ref="L578:L641" si="92">$I578*2</f>
        <v>1200000</v>
      </c>
      <c r="M578" s="16">
        <f t="shared" ref="M578:M641" si="93">$H578/$I578</f>
        <v>0.7632983333333333</v>
      </c>
      <c r="N578" s="1" t="str">
        <f t="shared" ref="N578:N641" si="94">IF(M578&lt;=1,"0-100%",
IF(M578&lt;=1.25,"100-125%",
IF(M578&lt;=1.5,"125-150%",
IF(M578&lt;=2,"150-200%","&gt;200%"))))</f>
        <v>0-100%</v>
      </c>
      <c r="O578" s="1">
        <f>MIN($I578, $H578)*INDEX( '2018 commission structure'!$A$21:$I$24,
MATCH($E578,'2018 commission structure'!$A$21:$A$24,0),MATCH(O$1,'2018 commission structure'!$A$21:$I$21,0))</f>
        <v>59537.270000000004</v>
      </c>
      <c r="P578" s="1">
        <f>IF($H578&gt;$I578, MIN($H578-$I578, J578-$I578)*
INDEX( '2018 commission structure'!$A$21:$I$24,
MATCH($E578,'2018 commission structure'!$A$21:$A$24, 0),
MATCH(P$1,'2018 commission structure'!$A$21:$I$21, 0)), 0)</f>
        <v>0</v>
      </c>
      <c r="Q578" s="1">
        <f>IF($H578&gt;J578, MIN($H578-J578, K578-J578)*
INDEX( '2018 commission structure'!$A$21:$I$24,
MATCH($E578,'2018 commission structure'!$A$21:$A$24, 0),
MATCH(Q$1,'2018 commission structure'!$A$21:$I$21, 0)), 0)</f>
        <v>0</v>
      </c>
      <c r="R578" s="1">
        <f>IF($H578&gt;K578, MIN($H578-K578, L578-K578)*
INDEX( '2018 commission structure'!$A$21:$I$24,
MATCH($E578,'2018 commission structure'!$A$21:$A$24, 0),
MATCH(R$1,'2018 commission structure'!$A$21:$I$21, 0)), 0)</f>
        <v>0</v>
      </c>
      <c r="S578" s="1">
        <f>IF($H578&gt;L578, ($H578-L578)*
INDEX( '2018 commission structure'!$A$21:$I$24,
MATCH($E578,'2018 commission structure'!$A$21:$A$24, 0),
MATCH(S$1,'2018 commission structure'!$A$21:$I$21, 0)), 0)</f>
        <v>0</v>
      </c>
      <c r="T578" s="1">
        <f t="shared" ref="T578:T641" si="95">SUM(O578:S578)</f>
        <v>59537.270000000004</v>
      </c>
      <c r="U578" s="1">
        <f t="shared" ref="U578:U641" si="96">SUM(F578+T578)</f>
        <v>134967.27000000002</v>
      </c>
      <c r="V578" s="16">
        <f t="shared" ref="V578:V641" si="97">H578/U578</f>
        <v>3.3932597140032539</v>
      </c>
      <c r="W578" s="1">
        <f>MIN(H578,I578)*INDEX('2018 commission structure'!$A$15:$J$18,MATCH(Calculations!$E349,'2018 commission structure'!$A$15:$A$18,0),MATCH(Calculations!W$1,'2018 commission structure'!$A$15:$J$15,0))</f>
        <v>68696.849999999991</v>
      </c>
      <c r="X578" s="1">
        <f>IF($H578&gt;I578,MIN($H578-I578,J578-I578))*INDEX('2018 commission structure'!$A$15:$J$18,MATCH(Calculations!$E349,'2018 commission structure'!$A$15:$A$18,0),MATCH(Calculations!X$1,'2018 commission structure'!$A$15:$J$15,0))</f>
        <v>0</v>
      </c>
      <c r="Y578" s="1">
        <f>IF($H578&gt;J578,MIN($H578-J578,K578-J578)*INDEX('2018 commission structure'!$A$15:$J$18,MATCH(Calculations!$E349,'2018 commission structure'!$A$15:$A$18,0),MATCH(Calculations!Y$1,'2018 commission structure'!$A$15:$J$15,0)),0)</f>
        <v>0</v>
      </c>
      <c r="Z578" s="1">
        <f>IF($H578&gt;K578,MIN($H578-K578,L578-K578)*INDEX('2018 commission structure'!$A$15:$J$18,MATCH(Calculations!$E349,'2018 commission structure'!$A$15:$A$18,0),MATCH(Calculations!Z$1,'2018 commission structure'!$A$15:$J$15,0)),0)</f>
        <v>0</v>
      </c>
      <c r="AA578" s="1">
        <f>IF($H578&gt;L578,($H578-L578)*INDEX('2018 commission structure'!$A$15:$J$18,MATCH(Calculations!$E349,'2018 commission structure'!$A$15:$A$18,0),MATCH(Calculations!AA$1,'2018 commission structure'!$A$15:$J$15,0)),0)</f>
        <v>0</v>
      </c>
      <c r="AB578" s="1">
        <f t="shared" ref="AB578:AB641" si="98">SUM(W578:AA578)</f>
        <v>68696.849999999991</v>
      </c>
      <c r="AC578" s="1">
        <f t="shared" ref="AC578:AC641" si="99">AB578+F578</f>
        <v>144126.84999999998</v>
      </c>
    </row>
    <row r="579" spans="1:29" x14ac:dyDescent="0.3">
      <c r="A579" s="20">
        <v>5998486889</v>
      </c>
      <c r="B579" s="1" t="s">
        <v>848</v>
      </c>
      <c r="C579" s="1" t="s">
        <v>847</v>
      </c>
      <c r="D579" s="1" t="s">
        <v>22548</v>
      </c>
      <c r="E579" s="1" t="s">
        <v>12</v>
      </c>
      <c r="F579" s="1">
        <v>57024</v>
      </c>
      <c r="G579" s="2">
        <v>21</v>
      </c>
      <c r="H579" s="1">
        <f>SUMIF('deals_closed '!D:D,A579,'deals_closed '!C:C)</f>
        <v>654637</v>
      </c>
      <c r="I579" s="1">
        <f>VLOOKUP(E579,'2018 commission structure'!$A$21:$I$24,9,FALSE)</f>
        <v>500000</v>
      </c>
      <c r="J579" s="1">
        <f t="shared" si="90"/>
        <v>625000</v>
      </c>
      <c r="K579" s="1">
        <f t="shared" si="91"/>
        <v>750000</v>
      </c>
      <c r="L579" s="1">
        <f t="shared" si="92"/>
        <v>1000000</v>
      </c>
      <c r="M579" s="16">
        <f t="shared" si="93"/>
        <v>1.309274</v>
      </c>
      <c r="N579" s="1" t="str">
        <f t="shared" si="94"/>
        <v>125-150%</v>
      </c>
      <c r="O579" s="1">
        <f>MIN($I579, $H579)*INDEX( '2018 commission structure'!$A$21:$I$24,
MATCH($E579,'2018 commission structure'!$A$21:$A$24,0),MATCH(O$1,'2018 commission structure'!$A$21:$I$21,0))</f>
        <v>50000</v>
      </c>
      <c r="P579" s="1">
        <f>IF($H579&gt;$I579, MIN($H579-$I579, J579-$I579)*
INDEX( '2018 commission structure'!$A$21:$I$24,
MATCH($E579,'2018 commission structure'!$A$21:$A$24, 0),
MATCH(P$1,'2018 commission structure'!$A$21:$I$21, 0)), 0)</f>
        <v>18750</v>
      </c>
      <c r="Q579" s="1">
        <f>IF($H579&gt;J579, MIN($H579-J579, K579-J579)*
INDEX( '2018 commission structure'!$A$21:$I$24,
MATCH($E579,'2018 commission structure'!$A$21:$A$24, 0),
MATCH(Q$1,'2018 commission structure'!$A$21:$I$21, 0)), 0)</f>
        <v>5334.66</v>
      </c>
      <c r="R579" s="1">
        <f>IF($H579&gt;K579, MIN($H579-K579, L579-K579)*
INDEX( '2018 commission structure'!$A$21:$I$24,
MATCH($E579,'2018 commission structure'!$A$21:$A$24, 0),
MATCH(R$1,'2018 commission structure'!$A$21:$I$21, 0)), 0)</f>
        <v>0</v>
      </c>
      <c r="S579" s="1">
        <f>IF($H579&gt;L579, ($H579-L579)*
INDEX( '2018 commission structure'!$A$21:$I$24,
MATCH($E579,'2018 commission structure'!$A$21:$A$24, 0),
MATCH(S$1,'2018 commission structure'!$A$21:$I$21, 0)), 0)</f>
        <v>0</v>
      </c>
      <c r="T579" s="1">
        <f t="shared" si="95"/>
        <v>74084.66</v>
      </c>
      <c r="U579" s="1">
        <f t="shared" si="96"/>
        <v>131108.66</v>
      </c>
      <c r="V579" s="16">
        <f t="shared" si="97"/>
        <v>4.9930874131426561</v>
      </c>
      <c r="W579" s="1">
        <f>MIN(H579,I579)*INDEX('2018 commission structure'!$A$15:$J$18,MATCH(Calculations!$E569,'2018 commission structure'!$A$15:$A$18,0),MATCH(Calculations!W$1,'2018 commission structure'!$A$15:$J$15,0))</f>
        <v>75000</v>
      </c>
      <c r="X579" s="1">
        <f>IF($H579&gt;I579,MIN($H579-I579,J579-I579))*INDEX('2018 commission structure'!$A$15:$J$18,MATCH(Calculations!$E569,'2018 commission structure'!$A$15:$A$18,0),MATCH(Calculations!X$1,'2018 commission structure'!$A$15:$J$15,0))</f>
        <v>22500</v>
      </c>
      <c r="Y579" s="1">
        <f>IF($H579&gt;J579,MIN($H579-J579,K579-J579)*INDEX('2018 commission structure'!$A$15:$J$18,MATCH(Calculations!$E569,'2018 commission structure'!$A$15:$A$18,0),MATCH(Calculations!Y$1,'2018 commission structure'!$A$15:$J$15,0)),0)</f>
        <v>7409.25</v>
      </c>
      <c r="Z579" s="1">
        <f>IF($H579&gt;K579,MIN($H579-K579,L579-K579)*INDEX('2018 commission structure'!$A$15:$J$18,MATCH(Calculations!$E569,'2018 commission structure'!$A$15:$A$18,0),MATCH(Calculations!Z$1,'2018 commission structure'!$A$15:$J$15,0)),0)</f>
        <v>0</v>
      </c>
      <c r="AA579" s="1">
        <f>IF($H579&gt;L579,($H579-L579)*INDEX('2018 commission structure'!$A$15:$J$18,MATCH(Calculations!$E569,'2018 commission structure'!$A$15:$A$18,0),MATCH(Calculations!AA$1,'2018 commission structure'!$A$15:$J$15,0)),0)</f>
        <v>0</v>
      </c>
      <c r="AB579" s="1">
        <f t="shared" si="98"/>
        <v>104909.25</v>
      </c>
      <c r="AC579" s="1">
        <f t="shared" si="99"/>
        <v>161933.25</v>
      </c>
    </row>
    <row r="580" spans="1:29" x14ac:dyDescent="0.3">
      <c r="A580" s="20">
        <v>858481901</v>
      </c>
      <c r="B580" s="1" t="s">
        <v>317</v>
      </c>
      <c r="C580" s="1" t="s">
        <v>316</v>
      </c>
      <c r="D580" s="1" t="s">
        <v>23250</v>
      </c>
      <c r="E580" s="1" t="s">
        <v>3</v>
      </c>
      <c r="F580" s="1">
        <v>78794</v>
      </c>
      <c r="G580" s="2">
        <v>28</v>
      </c>
      <c r="H580" s="1">
        <f>SUMIF('deals_closed '!D:D,A580,'deals_closed '!C:C)</f>
        <v>982174</v>
      </c>
      <c r="I580" s="1">
        <f>VLOOKUP(E580,'2018 commission structure'!$A$21:$I$24,9,FALSE)</f>
        <v>750000</v>
      </c>
      <c r="J580" s="1">
        <f t="shared" si="90"/>
        <v>937500</v>
      </c>
      <c r="K580" s="1">
        <f t="shared" si="91"/>
        <v>1125000</v>
      </c>
      <c r="L580" s="1">
        <f t="shared" si="92"/>
        <v>1500000</v>
      </c>
      <c r="M580" s="16">
        <f t="shared" si="93"/>
        <v>1.3095653333333332</v>
      </c>
      <c r="N580" s="1" t="str">
        <f t="shared" si="94"/>
        <v>125-150%</v>
      </c>
      <c r="O580" s="1">
        <f>MIN($I580, $H580)*INDEX( '2018 commission structure'!$A$21:$I$24,
MATCH($E580,'2018 commission structure'!$A$21:$A$24,0),MATCH(O$1,'2018 commission structure'!$A$21:$I$21,0))</f>
        <v>112500</v>
      </c>
      <c r="P580" s="1">
        <f>IF($H580&gt;$I580, MIN($H580-$I580, J580-$I580)*
INDEX( '2018 commission structure'!$A$21:$I$24,
MATCH($E580,'2018 commission structure'!$A$21:$A$24, 0),
MATCH(P$1,'2018 commission structure'!$A$21:$I$21, 0)), 0)</f>
        <v>35625</v>
      </c>
      <c r="Q580" s="1">
        <f>IF($H580&gt;J580, MIN($H580-J580, K580-J580)*
INDEX( '2018 commission structure'!$A$21:$I$24,
MATCH($E580,'2018 commission structure'!$A$21:$A$24, 0),
MATCH(Q$1,'2018 commission structure'!$A$21:$I$21, 0)), 0)</f>
        <v>10275.02</v>
      </c>
      <c r="R580" s="1">
        <f>IF($H580&gt;K580, MIN($H580-K580, L580-K580)*
INDEX( '2018 commission structure'!$A$21:$I$24,
MATCH($E580,'2018 commission structure'!$A$21:$A$24, 0),
MATCH(R$1,'2018 commission structure'!$A$21:$I$21, 0)), 0)</f>
        <v>0</v>
      </c>
      <c r="S580" s="1">
        <f>IF($H580&gt;L580, ($H580-L580)*
INDEX( '2018 commission structure'!$A$21:$I$24,
MATCH($E580,'2018 commission structure'!$A$21:$A$24, 0),
MATCH(S$1,'2018 commission structure'!$A$21:$I$21, 0)), 0)</f>
        <v>0</v>
      </c>
      <c r="T580" s="1">
        <f t="shared" si="95"/>
        <v>158400.01999999999</v>
      </c>
      <c r="U580" s="1">
        <f t="shared" si="96"/>
        <v>237194.02</v>
      </c>
      <c r="V580" s="16">
        <f t="shared" si="97"/>
        <v>4.1408042243223502</v>
      </c>
      <c r="W580" s="1">
        <f>MIN(H580,I580)*INDEX('2018 commission structure'!$A$15:$J$18,MATCH(Calculations!$E842,'2018 commission structure'!$A$15:$A$18,0),MATCH(Calculations!W$1,'2018 commission structure'!$A$15:$J$15,0))</f>
        <v>112500</v>
      </c>
      <c r="X580" s="1">
        <f>IF($H580&gt;I580,MIN($H580-I580,J580-I580))*INDEX('2018 commission structure'!$A$15:$J$18,MATCH(Calculations!$E842,'2018 commission structure'!$A$15:$A$18,0),MATCH(Calculations!X$1,'2018 commission structure'!$A$15:$J$15,0))</f>
        <v>41250</v>
      </c>
      <c r="Y580" s="1">
        <f>IF($H580&gt;J580,MIN($H580-J580,K580-J580)*INDEX('2018 commission structure'!$A$15:$J$18,MATCH(Calculations!$E842,'2018 commission structure'!$A$15:$A$18,0),MATCH(Calculations!Y$1,'2018 commission structure'!$A$15:$J$15,0)),0)</f>
        <v>11168.5</v>
      </c>
      <c r="Z580" s="1">
        <f>IF($H580&gt;K580,MIN($H580-K580,L580-K580)*INDEX('2018 commission structure'!$A$15:$J$18,MATCH(Calculations!$E842,'2018 commission structure'!$A$15:$A$18,0),MATCH(Calculations!Z$1,'2018 commission structure'!$A$15:$J$15,0)),0)</f>
        <v>0</v>
      </c>
      <c r="AA580" s="1">
        <f>IF($H580&gt;L580,($H580-L580)*INDEX('2018 commission structure'!$A$15:$J$18,MATCH(Calculations!$E842,'2018 commission structure'!$A$15:$A$18,0),MATCH(Calculations!AA$1,'2018 commission structure'!$A$15:$J$15,0)),0)</f>
        <v>0</v>
      </c>
      <c r="AB580" s="1">
        <f t="shared" si="98"/>
        <v>164918.5</v>
      </c>
      <c r="AC580" s="1">
        <f t="shared" si="99"/>
        <v>243712.5</v>
      </c>
    </row>
    <row r="581" spans="1:29" x14ac:dyDescent="0.3">
      <c r="A581" s="20">
        <v>4579641655</v>
      </c>
      <c r="B581" s="1" t="s">
        <v>240</v>
      </c>
      <c r="C581" s="1" t="s">
        <v>239</v>
      </c>
      <c r="D581" s="1" t="s">
        <v>22875</v>
      </c>
      <c r="E581" s="1" t="s">
        <v>0</v>
      </c>
      <c r="F581" s="1">
        <v>58990</v>
      </c>
      <c r="G581" s="2">
        <v>16</v>
      </c>
      <c r="H581" s="1">
        <f>SUMIF('deals_closed '!D:D,A581,'deals_closed '!C:C)</f>
        <v>575747</v>
      </c>
      <c r="I581" s="1">
        <f>VLOOKUP(E581,'2018 commission structure'!$A$21:$I$24,9,FALSE)</f>
        <v>600000</v>
      </c>
      <c r="J581" s="1">
        <f t="shared" si="90"/>
        <v>750000</v>
      </c>
      <c r="K581" s="1">
        <f t="shared" si="91"/>
        <v>900000</v>
      </c>
      <c r="L581" s="1">
        <f t="shared" si="92"/>
        <v>1200000</v>
      </c>
      <c r="M581" s="16">
        <f t="shared" si="93"/>
        <v>0.95957833333333331</v>
      </c>
      <c r="N581" s="1" t="str">
        <f t="shared" si="94"/>
        <v>0-100%</v>
      </c>
      <c r="O581" s="1">
        <f>MIN($I581, $H581)*INDEX( '2018 commission structure'!$A$21:$I$24,
MATCH($E581,'2018 commission structure'!$A$21:$A$24,0),MATCH(O$1,'2018 commission structure'!$A$21:$I$21,0))</f>
        <v>74847.11</v>
      </c>
      <c r="P581" s="1">
        <f>IF($H581&gt;$I581, MIN($H581-$I581, J581-$I581)*
INDEX( '2018 commission structure'!$A$21:$I$24,
MATCH($E581,'2018 commission structure'!$A$21:$A$24, 0),
MATCH(P$1,'2018 commission structure'!$A$21:$I$21, 0)), 0)</f>
        <v>0</v>
      </c>
      <c r="Q581" s="1">
        <f>IF($H581&gt;J581, MIN($H581-J581, K581-J581)*
INDEX( '2018 commission structure'!$A$21:$I$24,
MATCH($E581,'2018 commission structure'!$A$21:$A$24, 0),
MATCH(Q$1,'2018 commission structure'!$A$21:$I$21, 0)), 0)</f>
        <v>0</v>
      </c>
      <c r="R581" s="1">
        <f>IF($H581&gt;K581, MIN($H581-K581, L581-K581)*
INDEX( '2018 commission structure'!$A$21:$I$24,
MATCH($E581,'2018 commission structure'!$A$21:$A$24, 0),
MATCH(R$1,'2018 commission structure'!$A$21:$I$21, 0)), 0)</f>
        <v>0</v>
      </c>
      <c r="S581" s="1">
        <f>IF($H581&gt;L581, ($H581-L581)*
INDEX( '2018 commission structure'!$A$21:$I$24,
MATCH($E581,'2018 commission structure'!$A$21:$A$24, 0),
MATCH(S$1,'2018 commission structure'!$A$21:$I$21, 0)), 0)</f>
        <v>0</v>
      </c>
      <c r="T581" s="1">
        <f t="shared" si="95"/>
        <v>74847.11</v>
      </c>
      <c r="U581" s="1">
        <f t="shared" si="96"/>
        <v>133837.10999999999</v>
      </c>
      <c r="V581" s="16">
        <f t="shared" si="97"/>
        <v>4.3018487174446616</v>
      </c>
      <c r="W581" s="1">
        <f>MIN(H581,I581)*INDEX('2018 commission structure'!$A$15:$J$18,MATCH(Calculations!$E882,'2018 commission structure'!$A$15:$A$18,0),MATCH(Calculations!W$1,'2018 commission structure'!$A$15:$J$15,0))</f>
        <v>69089.64</v>
      </c>
      <c r="X581" s="1">
        <f>IF($H581&gt;I581,MIN($H581-I581,J581-I581))*INDEX('2018 commission structure'!$A$15:$J$18,MATCH(Calculations!$E882,'2018 commission structure'!$A$15:$A$18,0),MATCH(Calculations!X$1,'2018 commission structure'!$A$15:$J$15,0))</f>
        <v>0</v>
      </c>
      <c r="Y581" s="1">
        <f>IF($H581&gt;J581,MIN($H581-J581,K581-J581)*INDEX('2018 commission structure'!$A$15:$J$18,MATCH(Calculations!$E882,'2018 commission structure'!$A$15:$A$18,0),MATCH(Calculations!Y$1,'2018 commission structure'!$A$15:$J$15,0)),0)</f>
        <v>0</v>
      </c>
      <c r="Z581" s="1">
        <f>IF($H581&gt;K581,MIN($H581-K581,L581-K581)*INDEX('2018 commission structure'!$A$15:$J$18,MATCH(Calculations!$E882,'2018 commission structure'!$A$15:$A$18,0),MATCH(Calculations!Z$1,'2018 commission structure'!$A$15:$J$15,0)),0)</f>
        <v>0</v>
      </c>
      <c r="AA581" s="1">
        <f>IF($H581&gt;L581,($H581-L581)*INDEX('2018 commission structure'!$A$15:$J$18,MATCH(Calculations!$E882,'2018 commission structure'!$A$15:$A$18,0),MATCH(Calculations!AA$1,'2018 commission structure'!$A$15:$J$15,0)),0)</f>
        <v>0</v>
      </c>
      <c r="AB581" s="1">
        <f t="shared" si="98"/>
        <v>69089.64</v>
      </c>
      <c r="AC581" s="1">
        <f t="shared" si="99"/>
        <v>128079.64</v>
      </c>
    </row>
    <row r="582" spans="1:29" x14ac:dyDescent="0.3">
      <c r="A582" s="20">
        <v>3569619966</v>
      </c>
      <c r="B582" s="1" t="s">
        <v>1746</v>
      </c>
      <c r="C582" s="1" t="s">
        <v>1745</v>
      </c>
      <c r="D582" s="1" t="s">
        <v>22974</v>
      </c>
      <c r="E582" s="1" t="s">
        <v>3</v>
      </c>
      <c r="F582" s="1">
        <v>93357</v>
      </c>
      <c r="G582" s="2">
        <v>18</v>
      </c>
      <c r="H582" s="1">
        <f>SUMIF('deals_closed '!D:D,A582,'deals_closed '!C:C)</f>
        <v>596012</v>
      </c>
      <c r="I582" s="1">
        <f>VLOOKUP(E582,'2018 commission structure'!$A$21:$I$24,9,FALSE)</f>
        <v>750000</v>
      </c>
      <c r="J582" s="1">
        <f t="shared" si="90"/>
        <v>937500</v>
      </c>
      <c r="K582" s="1">
        <f t="shared" si="91"/>
        <v>1125000</v>
      </c>
      <c r="L582" s="1">
        <f t="shared" si="92"/>
        <v>1500000</v>
      </c>
      <c r="M582" s="16">
        <f t="shared" si="93"/>
        <v>0.79468266666666665</v>
      </c>
      <c r="N582" s="1" t="str">
        <f t="shared" si="94"/>
        <v>0-100%</v>
      </c>
      <c r="O582" s="1">
        <f>MIN($I582, $H582)*INDEX( '2018 commission structure'!$A$21:$I$24,
MATCH($E582,'2018 commission structure'!$A$21:$A$24,0),MATCH(O$1,'2018 commission structure'!$A$21:$I$21,0))</f>
        <v>89401.8</v>
      </c>
      <c r="P582" s="1">
        <f>IF($H582&gt;$I582, MIN($H582-$I582, J582-$I582)*
INDEX( '2018 commission structure'!$A$21:$I$24,
MATCH($E582,'2018 commission structure'!$A$21:$A$24, 0),
MATCH(P$1,'2018 commission structure'!$A$21:$I$21, 0)), 0)</f>
        <v>0</v>
      </c>
      <c r="Q582" s="1">
        <f>IF($H582&gt;J582, MIN($H582-J582, K582-J582)*
INDEX( '2018 commission structure'!$A$21:$I$24,
MATCH($E582,'2018 commission structure'!$A$21:$A$24, 0),
MATCH(Q$1,'2018 commission structure'!$A$21:$I$21, 0)), 0)</f>
        <v>0</v>
      </c>
      <c r="R582" s="1">
        <f>IF($H582&gt;K582, MIN($H582-K582, L582-K582)*
INDEX( '2018 commission structure'!$A$21:$I$24,
MATCH($E582,'2018 commission structure'!$A$21:$A$24, 0),
MATCH(R$1,'2018 commission structure'!$A$21:$I$21, 0)), 0)</f>
        <v>0</v>
      </c>
      <c r="S582" s="1">
        <f>IF($H582&gt;L582, ($H582-L582)*
INDEX( '2018 commission structure'!$A$21:$I$24,
MATCH($E582,'2018 commission structure'!$A$21:$A$24, 0),
MATCH(S$1,'2018 commission structure'!$A$21:$I$21, 0)), 0)</f>
        <v>0</v>
      </c>
      <c r="T582" s="1">
        <f t="shared" si="95"/>
        <v>89401.8</v>
      </c>
      <c r="U582" s="1">
        <f t="shared" si="96"/>
        <v>182758.8</v>
      </c>
      <c r="V582" s="16">
        <f t="shared" si="97"/>
        <v>3.2611945361864931</v>
      </c>
      <c r="W582" s="1">
        <f>MIN(H582,I582)*INDEX('2018 commission structure'!$A$15:$J$18,MATCH(Calculations!$E96,'2018 commission structure'!$A$15:$A$18,0),MATCH(Calculations!W$1,'2018 commission structure'!$A$15:$J$15,0))</f>
        <v>89401.8</v>
      </c>
      <c r="X582" s="1">
        <f>IF($H582&gt;I582,MIN($H582-I582,J582-I582))*INDEX('2018 commission structure'!$A$15:$J$18,MATCH(Calculations!$E96,'2018 commission structure'!$A$15:$A$18,0),MATCH(Calculations!X$1,'2018 commission structure'!$A$15:$J$15,0))</f>
        <v>0</v>
      </c>
      <c r="Y582" s="1">
        <f>IF($H582&gt;J582,MIN($H582-J582,K582-J582)*INDEX('2018 commission structure'!$A$15:$J$18,MATCH(Calculations!$E96,'2018 commission structure'!$A$15:$A$18,0),MATCH(Calculations!Y$1,'2018 commission structure'!$A$15:$J$15,0)),0)</f>
        <v>0</v>
      </c>
      <c r="Z582" s="1">
        <f>IF($H582&gt;K582,MIN($H582-K582,L582-K582)*INDEX('2018 commission structure'!$A$15:$J$18,MATCH(Calculations!$E96,'2018 commission structure'!$A$15:$A$18,0),MATCH(Calculations!Z$1,'2018 commission structure'!$A$15:$J$15,0)),0)</f>
        <v>0</v>
      </c>
      <c r="AA582" s="1">
        <f>IF($H582&gt;L582,($H582-L582)*INDEX('2018 commission structure'!$A$15:$J$18,MATCH(Calculations!$E96,'2018 commission structure'!$A$15:$A$18,0),MATCH(Calculations!AA$1,'2018 commission structure'!$A$15:$J$15,0)),0)</f>
        <v>0</v>
      </c>
      <c r="AB582" s="1">
        <f t="shared" si="98"/>
        <v>89401.8</v>
      </c>
      <c r="AC582" s="1">
        <f t="shared" si="99"/>
        <v>182758.8</v>
      </c>
    </row>
    <row r="583" spans="1:29" x14ac:dyDescent="0.3">
      <c r="A583" s="20">
        <v>5984294621</v>
      </c>
      <c r="B583" s="1" t="s">
        <v>754</v>
      </c>
      <c r="C583" s="1" t="s">
        <v>753</v>
      </c>
      <c r="D583" s="1" t="s">
        <v>22742</v>
      </c>
      <c r="E583" s="1" t="s">
        <v>3</v>
      </c>
      <c r="F583" s="1">
        <v>89873</v>
      </c>
      <c r="G583" s="2">
        <v>28</v>
      </c>
      <c r="H583" s="1">
        <f>SUMIF('deals_closed '!D:D,A583,'deals_closed '!C:C)</f>
        <v>982350</v>
      </c>
      <c r="I583" s="1">
        <f>VLOOKUP(E583,'2018 commission structure'!$A$21:$I$24,9,FALSE)</f>
        <v>750000</v>
      </c>
      <c r="J583" s="1">
        <f t="shared" si="90"/>
        <v>937500</v>
      </c>
      <c r="K583" s="1">
        <f t="shared" si="91"/>
        <v>1125000</v>
      </c>
      <c r="L583" s="1">
        <f t="shared" si="92"/>
        <v>1500000</v>
      </c>
      <c r="M583" s="16">
        <f t="shared" si="93"/>
        <v>1.3098000000000001</v>
      </c>
      <c r="N583" s="1" t="str">
        <f t="shared" si="94"/>
        <v>125-150%</v>
      </c>
      <c r="O583" s="1">
        <f>MIN($I583, $H583)*INDEX( '2018 commission structure'!$A$21:$I$24,
MATCH($E583,'2018 commission structure'!$A$21:$A$24,0),MATCH(O$1,'2018 commission structure'!$A$21:$I$21,0))</f>
        <v>112500</v>
      </c>
      <c r="P583" s="1">
        <f>IF($H583&gt;$I583, MIN($H583-$I583, J583-$I583)*
INDEX( '2018 commission structure'!$A$21:$I$24,
MATCH($E583,'2018 commission structure'!$A$21:$A$24, 0),
MATCH(P$1,'2018 commission structure'!$A$21:$I$21, 0)), 0)</f>
        <v>35625</v>
      </c>
      <c r="Q583" s="1">
        <f>IF($H583&gt;J583, MIN($H583-J583, K583-J583)*
INDEX( '2018 commission structure'!$A$21:$I$24,
MATCH($E583,'2018 commission structure'!$A$21:$A$24, 0),
MATCH(Q$1,'2018 commission structure'!$A$21:$I$21, 0)), 0)</f>
        <v>10315.5</v>
      </c>
      <c r="R583" s="1">
        <f>IF($H583&gt;K583, MIN($H583-K583, L583-K583)*
INDEX( '2018 commission structure'!$A$21:$I$24,
MATCH($E583,'2018 commission structure'!$A$21:$A$24, 0),
MATCH(R$1,'2018 commission structure'!$A$21:$I$21, 0)), 0)</f>
        <v>0</v>
      </c>
      <c r="S583" s="1">
        <f>IF($H583&gt;L583, ($H583-L583)*
INDEX( '2018 commission structure'!$A$21:$I$24,
MATCH($E583,'2018 commission structure'!$A$21:$A$24, 0),
MATCH(S$1,'2018 commission structure'!$A$21:$I$21, 0)), 0)</f>
        <v>0</v>
      </c>
      <c r="T583" s="1">
        <f t="shared" si="95"/>
        <v>158440.5</v>
      </c>
      <c r="U583" s="1">
        <f t="shared" si="96"/>
        <v>248313.5</v>
      </c>
      <c r="V583" s="16">
        <f t="shared" si="97"/>
        <v>3.9560877680834912</v>
      </c>
      <c r="W583" s="1">
        <f>MIN(H583,I583)*INDEX('2018 commission structure'!$A$15:$J$18,MATCH(Calculations!$E617,'2018 commission structure'!$A$15:$A$18,0),MATCH(Calculations!W$1,'2018 commission structure'!$A$15:$J$15,0))</f>
        <v>112500</v>
      </c>
      <c r="X583" s="1">
        <f>IF($H583&gt;I583,MIN($H583-I583,J583-I583))*INDEX('2018 commission structure'!$A$15:$J$18,MATCH(Calculations!$E617,'2018 commission structure'!$A$15:$A$18,0),MATCH(Calculations!X$1,'2018 commission structure'!$A$15:$J$15,0))</f>
        <v>33750</v>
      </c>
      <c r="Y583" s="1">
        <f>IF($H583&gt;J583,MIN($H583-J583,K583-J583)*INDEX('2018 commission structure'!$A$15:$J$18,MATCH(Calculations!$E617,'2018 commission structure'!$A$15:$A$18,0),MATCH(Calculations!Y$1,'2018 commission structure'!$A$15:$J$15,0)),0)</f>
        <v>11212.5</v>
      </c>
      <c r="Z583" s="1">
        <f>IF($H583&gt;K583,MIN($H583-K583,L583-K583)*INDEX('2018 commission structure'!$A$15:$J$18,MATCH(Calculations!$E617,'2018 commission structure'!$A$15:$A$18,0),MATCH(Calculations!Z$1,'2018 commission structure'!$A$15:$J$15,0)),0)</f>
        <v>0</v>
      </c>
      <c r="AA583" s="1">
        <f>IF($H583&gt;L583,($H583-L583)*INDEX('2018 commission structure'!$A$15:$J$18,MATCH(Calculations!$E617,'2018 commission structure'!$A$15:$A$18,0),MATCH(Calculations!AA$1,'2018 commission structure'!$A$15:$J$15,0)),0)</f>
        <v>0</v>
      </c>
      <c r="AB583" s="1">
        <f t="shared" si="98"/>
        <v>157462.5</v>
      </c>
      <c r="AC583" s="1">
        <f t="shared" si="99"/>
        <v>247335.5</v>
      </c>
    </row>
    <row r="584" spans="1:29" x14ac:dyDescent="0.3">
      <c r="A584" s="20">
        <v>5913755731</v>
      </c>
      <c r="B584" s="1" t="s">
        <v>944</v>
      </c>
      <c r="C584" s="1" t="s">
        <v>1231</v>
      </c>
      <c r="D584" s="1" t="s">
        <v>22748</v>
      </c>
      <c r="E584" s="1" t="s">
        <v>0</v>
      </c>
      <c r="F584" s="1">
        <v>51706</v>
      </c>
      <c r="G584" s="2">
        <v>20</v>
      </c>
      <c r="H584" s="1">
        <f>SUMIF('deals_closed '!D:D,A584,'deals_closed '!C:C)</f>
        <v>568483</v>
      </c>
      <c r="I584" s="1">
        <f>VLOOKUP(E584,'2018 commission structure'!$A$21:$I$24,9,FALSE)</f>
        <v>600000</v>
      </c>
      <c r="J584" s="1">
        <f t="shared" si="90"/>
        <v>750000</v>
      </c>
      <c r="K584" s="1">
        <f t="shared" si="91"/>
        <v>900000</v>
      </c>
      <c r="L584" s="1">
        <f t="shared" si="92"/>
        <v>1200000</v>
      </c>
      <c r="M584" s="16">
        <f t="shared" si="93"/>
        <v>0.94747166666666671</v>
      </c>
      <c r="N584" s="1" t="str">
        <f t="shared" si="94"/>
        <v>0-100%</v>
      </c>
      <c r="O584" s="1">
        <f>MIN($I584, $H584)*INDEX( '2018 commission structure'!$A$21:$I$24,
MATCH($E584,'2018 commission structure'!$A$21:$A$24,0),MATCH(O$1,'2018 commission structure'!$A$21:$I$21,0))</f>
        <v>73902.790000000008</v>
      </c>
      <c r="P584" s="1">
        <f>IF($H584&gt;$I584, MIN($H584-$I584, J584-$I584)*
INDEX( '2018 commission structure'!$A$21:$I$24,
MATCH($E584,'2018 commission structure'!$A$21:$A$24, 0),
MATCH(P$1,'2018 commission structure'!$A$21:$I$21, 0)), 0)</f>
        <v>0</v>
      </c>
      <c r="Q584" s="1">
        <f>IF($H584&gt;J584, MIN($H584-J584, K584-J584)*
INDEX( '2018 commission structure'!$A$21:$I$24,
MATCH($E584,'2018 commission structure'!$A$21:$A$24, 0),
MATCH(Q$1,'2018 commission structure'!$A$21:$I$21, 0)), 0)</f>
        <v>0</v>
      </c>
      <c r="R584" s="1">
        <f>IF($H584&gt;K584, MIN($H584-K584, L584-K584)*
INDEX( '2018 commission structure'!$A$21:$I$24,
MATCH($E584,'2018 commission structure'!$A$21:$A$24, 0),
MATCH(R$1,'2018 commission structure'!$A$21:$I$21, 0)), 0)</f>
        <v>0</v>
      </c>
      <c r="S584" s="1">
        <f>IF($H584&gt;L584, ($H584-L584)*
INDEX( '2018 commission structure'!$A$21:$I$24,
MATCH($E584,'2018 commission structure'!$A$21:$A$24, 0),
MATCH(S$1,'2018 commission structure'!$A$21:$I$21, 0)), 0)</f>
        <v>0</v>
      </c>
      <c r="T584" s="1">
        <f t="shared" si="95"/>
        <v>73902.790000000008</v>
      </c>
      <c r="U584" s="1">
        <f t="shared" si="96"/>
        <v>125608.79000000001</v>
      </c>
      <c r="V584" s="16">
        <f t="shared" si="97"/>
        <v>4.5258217995731025</v>
      </c>
      <c r="W584" s="1">
        <f>MIN(H584,I584)*INDEX('2018 commission structure'!$A$15:$J$18,MATCH(Calculations!$E369,'2018 commission structure'!$A$15:$A$18,0),MATCH(Calculations!W$1,'2018 commission structure'!$A$15:$J$15,0))</f>
        <v>68217.959999999992</v>
      </c>
      <c r="X584" s="1">
        <f>IF($H584&gt;I584,MIN($H584-I584,J584-I584))*INDEX('2018 commission structure'!$A$15:$J$18,MATCH(Calculations!$E369,'2018 commission structure'!$A$15:$A$18,0),MATCH(Calculations!X$1,'2018 commission structure'!$A$15:$J$15,0))</f>
        <v>0</v>
      </c>
      <c r="Y584" s="1">
        <f>IF($H584&gt;J584,MIN($H584-J584,K584-J584)*INDEX('2018 commission structure'!$A$15:$J$18,MATCH(Calculations!$E369,'2018 commission structure'!$A$15:$A$18,0),MATCH(Calculations!Y$1,'2018 commission structure'!$A$15:$J$15,0)),0)</f>
        <v>0</v>
      </c>
      <c r="Z584" s="1">
        <f>IF($H584&gt;K584,MIN($H584-K584,L584-K584)*INDEX('2018 commission structure'!$A$15:$J$18,MATCH(Calculations!$E369,'2018 commission structure'!$A$15:$A$18,0),MATCH(Calculations!Z$1,'2018 commission structure'!$A$15:$J$15,0)),0)</f>
        <v>0</v>
      </c>
      <c r="AA584" s="1">
        <f>IF($H584&gt;L584,($H584-L584)*INDEX('2018 commission structure'!$A$15:$J$18,MATCH(Calculations!$E369,'2018 commission structure'!$A$15:$A$18,0),MATCH(Calculations!AA$1,'2018 commission structure'!$A$15:$J$15,0)),0)</f>
        <v>0</v>
      </c>
      <c r="AB584" s="1">
        <f t="shared" si="98"/>
        <v>68217.959999999992</v>
      </c>
      <c r="AC584" s="1">
        <f t="shared" si="99"/>
        <v>119923.95999999999</v>
      </c>
    </row>
    <row r="585" spans="1:29" x14ac:dyDescent="0.3">
      <c r="A585" s="20">
        <v>325547246</v>
      </c>
      <c r="B585" s="1" t="s">
        <v>1674</v>
      </c>
      <c r="C585" s="1" t="s">
        <v>1673</v>
      </c>
      <c r="D585" s="1" t="s">
        <v>23293</v>
      </c>
      <c r="E585" s="1" t="s">
        <v>3</v>
      </c>
      <c r="F585" s="1">
        <v>89591</v>
      </c>
      <c r="G585" s="2">
        <v>25</v>
      </c>
      <c r="H585" s="1">
        <f>SUMIF('deals_closed '!D:D,A585,'deals_closed '!C:C)</f>
        <v>983343</v>
      </c>
      <c r="I585" s="1">
        <f>VLOOKUP(E585,'2018 commission structure'!$A$21:$I$24,9,FALSE)</f>
        <v>750000</v>
      </c>
      <c r="J585" s="1">
        <f t="shared" si="90"/>
        <v>937500</v>
      </c>
      <c r="K585" s="1">
        <f t="shared" si="91"/>
        <v>1125000</v>
      </c>
      <c r="L585" s="1">
        <f t="shared" si="92"/>
        <v>1500000</v>
      </c>
      <c r="M585" s="16">
        <f t="shared" si="93"/>
        <v>1.311124</v>
      </c>
      <c r="N585" s="1" t="str">
        <f t="shared" si="94"/>
        <v>125-150%</v>
      </c>
      <c r="O585" s="1">
        <f>MIN($I585, $H585)*INDEX( '2018 commission structure'!$A$21:$I$24,
MATCH($E585,'2018 commission structure'!$A$21:$A$24,0),MATCH(O$1,'2018 commission structure'!$A$21:$I$21,0))</f>
        <v>112500</v>
      </c>
      <c r="P585" s="1">
        <f>IF($H585&gt;$I585, MIN($H585-$I585, J585-$I585)*
INDEX( '2018 commission structure'!$A$21:$I$24,
MATCH($E585,'2018 commission structure'!$A$21:$A$24, 0),
MATCH(P$1,'2018 commission structure'!$A$21:$I$21, 0)), 0)</f>
        <v>35625</v>
      </c>
      <c r="Q585" s="1">
        <f>IF($H585&gt;J585, MIN($H585-J585, K585-J585)*
INDEX( '2018 commission structure'!$A$21:$I$24,
MATCH($E585,'2018 commission structure'!$A$21:$A$24, 0),
MATCH(Q$1,'2018 commission structure'!$A$21:$I$21, 0)), 0)</f>
        <v>10543.890000000001</v>
      </c>
      <c r="R585" s="1">
        <f>IF($H585&gt;K585, MIN($H585-K585, L585-K585)*
INDEX( '2018 commission structure'!$A$21:$I$24,
MATCH($E585,'2018 commission structure'!$A$21:$A$24, 0),
MATCH(R$1,'2018 commission structure'!$A$21:$I$21, 0)), 0)</f>
        <v>0</v>
      </c>
      <c r="S585" s="1">
        <f>IF($H585&gt;L585, ($H585-L585)*
INDEX( '2018 commission structure'!$A$21:$I$24,
MATCH($E585,'2018 commission structure'!$A$21:$A$24, 0),
MATCH(S$1,'2018 commission structure'!$A$21:$I$21, 0)), 0)</f>
        <v>0</v>
      </c>
      <c r="T585" s="1">
        <f t="shared" si="95"/>
        <v>158668.89000000001</v>
      </c>
      <c r="U585" s="1">
        <f t="shared" si="96"/>
        <v>248259.89</v>
      </c>
      <c r="V585" s="16">
        <f t="shared" si="97"/>
        <v>3.9609418984274902</v>
      </c>
      <c r="W585" s="1">
        <f>MIN(H585,I585)*INDEX('2018 commission structure'!$A$15:$J$18,MATCH(Calculations!$E135,'2018 commission structure'!$A$15:$A$18,0),MATCH(Calculations!W$1,'2018 commission structure'!$A$15:$J$15,0))</f>
        <v>112500</v>
      </c>
      <c r="X585" s="1">
        <f>IF($H585&gt;I585,MIN($H585-I585,J585-I585))*INDEX('2018 commission structure'!$A$15:$J$18,MATCH(Calculations!$E135,'2018 commission structure'!$A$15:$A$18,0),MATCH(Calculations!X$1,'2018 commission structure'!$A$15:$J$15,0))</f>
        <v>41250</v>
      </c>
      <c r="Y585" s="1">
        <f>IF($H585&gt;J585,MIN($H585-J585,K585-J585)*INDEX('2018 commission structure'!$A$15:$J$18,MATCH(Calculations!$E135,'2018 commission structure'!$A$15:$A$18,0),MATCH(Calculations!Y$1,'2018 commission structure'!$A$15:$J$15,0)),0)</f>
        <v>11460.75</v>
      </c>
      <c r="Z585" s="1">
        <f>IF($H585&gt;K585,MIN($H585-K585,L585-K585)*INDEX('2018 commission structure'!$A$15:$J$18,MATCH(Calculations!$E135,'2018 commission structure'!$A$15:$A$18,0),MATCH(Calculations!Z$1,'2018 commission structure'!$A$15:$J$15,0)),0)</f>
        <v>0</v>
      </c>
      <c r="AA585" s="1">
        <f>IF($H585&gt;L585,($H585-L585)*INDEX('2018 commission structure'!$A$15:$J$18,MATCH(Calculations!$E135,'2018 commission structure'!$A$15:$A$18,0),MATCH(Calculations!AA$1,'2018 commission structure'!$A$15:$J$15,0)),0)</f>
        <v>0</v>
      </c>
      <c r="AB585" s="1">
        <f t="shared" si="98"/>
        <v>165210.75</v>
      </c>
      <c r="AC585" s="1">
        <f t="shared" si="99"/>
        <v>254801.75</v>
      </c>
    </row>
    <row r="586" spans="1:29" x14ac:dyDescent="0.3">
      <c r="A586" s="20">
        <v>9548500949</v>
      </c>
      <c r="B586" s="1" t="s">
        <v>832</v>
      </c>
      <c r="C586" s="1" t="s">
        <v>831</v>
      </c>
      <c r="D586" s="1" t="s">
        <v>22455</v>
      </c>
      <c r="E586" s="1" t="s">
        <v>12</v>
      </c>
      <c r="F586" s="1">
        <v>60056</v>
      </c>
      <c r="G586" s="2">
        <v>16</v>
      </c>
      <c r="H586" s="1">
        <f>SUMIF('deals_closed '!D:D,A586,'deals_closed '!C:C)</f>
        <v>655776</v>
      </c>
      <c r="I586" s="1">
        <f>VLOOKUP(E586,'2018 commission structure'!$A$21:$I$24,9,FALSE)</f>
        <v>500000</v>
      </c>
      <c r="J586" s="1">
        <f t="shared" si="90"/>
        <v>625000</v>
      </c>
      <c r="K586" s="1">
        <f t="shared" si="91"/>
        <v>750000</v>
      </c>
      <c r="L586" s="1">
        <f t="shared" si="92"/>
        <v>1000000</v>
      </c>
      <c r="M586" s="16">
        <f t="shared" si="93"/>
        <v>1.3115520000000001</v>
      </c>
      <c r="N586" s="1" t="str">
        <f t="shared" si="94"/>
        <v>125-150%</v>
      </c>
      <c r="O586" s="1">
        <f>MIN($I586, $H586)*INDEX( '2018 commission structure'!$A$21:$I$24,
MATCH($E586,'2018 commission structure'!$A$21:$A$24,0),MATCH(O$1,'2018 commission structure'!$A$21:$I$21,0))</f>
        <v>50000</v>
      </c>
      <c r="P586" s="1">
        <f>IF($H586&gt;$I586, MIN($H586-$I586, J586-$I586)*
INDEX( '2018 commission structure'!$A$21:$I$24,
MATCH($E586,'2018 commission structure'!$A$21:$A$24, 0),
MATCH(P$1,'2018 commission structure'!$A$21:$I$21, 0)), 0)</f>
        <v>18750</v>
      </c>
      <c r="Q586" s="1">
        <f>IF($H586&gt;J586, MIN($H586-J586, K586-J586)*
INDEX( '2018 commission structure'!$A$21:$I$24,
MATCH($E586,'2018 commission structure'!$A$21:$A$24, 0),
MATCH(Q$1,'2018 commission structure'!$A$21:$I$21, 0)), 0)</f>
        <v>5539.6799999999994</v>
      </c>
      <c r="R586" s="1">
        <f>IF($H586&gt;K586, MIN($H586-K586, L586-K586)*
INDEX( '2018 commission structure'!$A$21:$I$24,
MATCH($E586,'2018 commission structure'!$A$21:$A$24, 0),
MATCH(R$1,'2018 commission structure'!$A$21:$I$21, 0)), 0)</f>
        <v>0</v>
      </c>
      <c r="S586" s="1">
        <f>IF($H586&gt;L586, ($H586-L586)*
INDEX( '2018 commission structure'!$A$21:$I$24,
MATCH($E586,'2018 commission structure'!$A$21:$A$24, 0),
MATCH(S$1,'2018 commission structure'!$A$21:$I$21, 0)), 0)</f>
        <v>0</v>
      </c>
      <c r="T586" s="1">
        <f t="shared" si="95"/>
        <v>74289.679999999993</v>
      </c>
      <c r="U586" s="1">
        <f t="shared" si="96"/>
        <v>134345.68</v>
      </c>
      <c r="V586" s="16">
        <f t="shared" si="97"/>
        <v>4.8812585562855464</v>
      </c>
      <c r="W586" s="1">
        <f>MIN(H586,I586)*INDEX('2018 commission structure'!$A$15:$J$18,MATCH(Calculations!$E577,'2018 commission structure'!$A$15:$A$18,0),MATCH(Calculations!W$1,'2018 commission structure'!$A$15:$J$15,0))</f>
        <v>75000</v>
      </c>
      <c r="X586" s="1">
        <f>IF($H586&gt;I586,MIN($H586-I586,J586-I586))*INDEX('2018 commission structure'!$A$15:$J$18,MATCH(Calculations!$E577,'2018 commission structure'!$A$15:$A$18,0),MATCH(Calculations!X$1,'2018 commission structure'!$A$15:$J$15,0))</f>
        <v>22500</v>
      </c>
      <c r="Y586" s="1">
        <f>IF($H586&gt;J586,MIN($H586-J586,K586-J586)*INDEX('2018 commission structure'!$A$15:$J$18,MATCH(Calculations!$E577,'2018 commission structure'!$A$15:$A$18,0),MATCH(Calculations!Y$1,'2018 commission structure'!$A$15:$J$15,0)),0)</f>
        <v>7694</v>
      </c>
      <c r="Z586" s="1">
        <f>IF($H586&gt;K586,MIN($H586-K586,L586-K586)*INDEX('2018 commission structure'!$A$15:$J$18,MATCH(Calculations!$E577,'2018 commission structure'!$A$15:$A$18,0),MATCH(Calculations!Z$1,'2018 commission structure'!$A$15:$J$15,0)),0)</f>
        <v>0</v>
      </c>
      <c r="AA586" s="1">
        <f>IF($H586&gt;L586,($H586-L586)*INDEX('2018 commission structure'!$A$15:$J$18,MATCH(Calculations!$E577,'2018 commission structure'!$A$15:$A$18,0),MATCH(Calculations!AA$1,'2018 commission structure'!$A$15:$J$15,0)),0)</f>
        <v>0</v>
      </c>
      <c r="AB586" s="1">
        <f t="shared" si="98"/>
        <v>105194</v>
      </c>
      <c r="AC586" s="1">
        <f t="shared" si="99"/>
        <v>165250</v>
      </c>
    </row>
    <row r="587" spans="1:29" x14ac:dyDescent="0.3">
      <c r="A587" s="20">
        <v>2191930824</v>
      </c>
      <c r="B587" s="1" t="s">
        <v>379</v>
      </c>
      <c r="C587" s="1" t="s">
        <v>378</v>
      </c>
      <c r="D587" s="1" t="s">
        <v>23118</v>
      </c>
      <c r="E587" s="1" t="s">
        <v>0</v>
      </c>
      <c r="F587" s="1">
        <v>69316</v>
      </c>
      <c r="G587" s="2">
        <v>16</v>
      </c>
      <c r="H587" s="1">
        <f>SUMIF('deals_closed '!D:D,A587,'deals_closed '!C:C)</f>
        <v>528737</v>
      </c>
      <c r="I587" s="1">
        <f>VLOOKUP(E587,'2018 commission structure'!$A$21:$I$24,9,FALSE)</f>
        <v>600000</v>
      </c>
      <c r="J587" s="1">
        <f t="shared" si="90"/>
        <v>750000</v>
      </c>
      <c r="K587" s="1">
        <f t="shared" si="91"/>
        <v>900000</v>
      </c>
      <c r="L587" s="1">
        <f t="shared" si="92"/>
        <v>1200000</v>
      </c>
      <c r="M587" s="16">
        <f t="shared" si="93"/>
        <v>0.88122833333333328</v>
      </c>
      <c r="N587" s="1" t="str">
        <f t="shared" si="94"/>
        <v>0-100%</v>
      </c>
      <c r="O587" s="1">
        <f>MIN($I587, $H587)*INDEX( '2018 commission structure'!$A$21:$I$24,
MATCH($E587,'2018 commission structure'!$A$21:$A$24,0),MATCH(O$1,'2018 commission structure'!$A$21:$I$21,0))</f>
        <v>68735.81</v>
      </c>
      <c r="P587" s="1">
        <f>IF($H587&gt;$I587, MIN($H587-$I587, J587-$I587)*
INDEX( '2018 commission structure'!$A$21:$I$24,
MATCH($E587,'2018 commission structure'!$A$21:$A$24, 0),
MATCH(P$1,'2018 commission structure'!$A$21:$I$21, 0)), 0)</f>
        <v>0</v>
      </c>
      <c r="Q587" s="1">
        <f>IF($H587&gt;J587, MIN($H587-J587, K587-J587)*
INDEX( '2018 commission structure'!$A$21:$I$24,
MATCH($E587,'2018 commission structure'!$A$21:$A$24, 0),
MATCH(Q$1,'2018 commission structure'!$A$21:$I$21, 0)), 0)</f>
        <v>0</v>
      </c>
      <c r="R587" s="1">
        <f>IF($H587&gt;K587, MIN($H587-K587, L587-K587)*
INDEX( '2018 commission structure'!$A$21:$I$24,
MATCH($E587,'2018 commission structure'!$A$21:$A$24, 0),
MATCH(R$1,'2018 commission structure'!$A$21:$I$21, 0)), 0)</f>
        <v>0</v>
      </c>
      <c r="S587" s="1">
        <f>IF($H587&gt;L587, ($H587-L587)*
INDEX( '2018 commission structure'!$A$21:$I$24,
MATCH($E587,'2018 commission structure'!$A$21:$A$24, 0),
MATCH(S$1,'2018 commission structure'!$A$21:$I$21, 0)), 0)</f>
        <v>0</v>
      </c>
      <c r="T587" s="1">
        <f t="shared" si="95"/>
        <v>68735.81</v>
      </c>
      <c r="U587" s="1">
        <f t="shared" si="96"/>
        <v>138051.81</v>
      </c>
      <c r="V587" s="16">
        <f t="shared" si="97"/>
        <v>3.8299896249096625</v>
      </c>
      <c r="W587" s="1">
        <f>MIN(H587,I587)*INDEX('2018 commission structure'!$A$15:$J$18,MATCH(Calculations!$E810,'2018 commission structure'!$A$15:$A$18,0),MATCH(Calculations!W$1,'2018 commission structure'!$A$15:$J$15,0))</f>
        <v>63448.439999999995</v>
      </c>
      <c r="X587" s="1">
        <f>IF($H587&gt;I587,MIN($H587-I587,J587-I587))*INDEX('2018 commission structure'!$A$15:$J$18,MATCH(Calculations!$E810,'2018 commission structure'!$A$15:$A$18,0),MATCH(Calculations!X$1,'2018 commission structure'!$A$15:$J$15,0))</f>
        <v>0</v>
      </c>
      <c r="Y587" s="1">
        <f>IF($H587&gt;J587,MIN($H587-J587,K587-J587)*INDEX('2018 commission structure'!$A$15:$J$18,MATCH(Calculations!$E810,'2018 commission structure'!$A$15:$A$18,0),MATCH(Calculations!Y$1,'2018 commission structure'!$A$15:$J$15,0)),0)</f>
        <v>0</v>
      </c>
      <c r="Z587" s="1">
        <f>IF($H587&gt;K587,MIN($H587-K587,L587-K587)*INDEX('2018 commission structure'!$A$15:$J$18,MATCH(Calculations!$E810,'2018 commission structure'!$A$15:$A$18,0),MATCH(Calculations!Z$1,'2018 commission structure'!$A$15:$J$15,0)),0)</f>
        <v>0</v>
      </c>
      <c r="AA587" s="1">
        <f>IF($H587&gt;L587,($H587-L587)*INDEX('2018 commission structure'!$A$15:$J$18,MATCH(Calculations!$E810,'2018 commission structure'!$A$15:$A$18,0),MATCH(Calculations!AA$1,'2018 commission structure'!$A$15:$J$15,0)),0)</f>
        <v>0</v>
      </c>
      <c r="AB587" s="1">
        <f t="shared" si="98"/>
        <v>63448.439999999995</v>
      </c>
      <c r="AC587" s="1">
        <f t="shared" si="99"/>
        <v>132764.44</v>
      </c>
    </row>
    <row r="588" spans="1:29" x14ac:dyDescent="0.3">
      <c r="A588" s="20">
        <v>797655034</v>
      </c>
      <c r="B588" s="1" t="s">
        <v>504</v>
      </c>
      <c r="C588" s="1" t="s">
        <v>503</v>
      </c>
      <c r="D588" s="1" t="s">
        <v>23258</v>
      </c>
      <c r="E588" s="1" t="s">
        <v>0</v>
      </c>
      <c r="F588" s="1">
        <v>65275</v>
      </c>
      <c r="G588" s="2">
        <v>22</v>
      </c>
      <c r="H588" s="1">
        <f>SUMIF('deals_closed '!D:D,A588,'deals_closed '!C:C)</f>
        <v>787252</v>
      </c>
      <c r="I588" s="1">
        <f>VLOOKUP(E588,'2018 commission structure'!$A$21:$I$24,9,FALSE)</f>
        <v>600000</v>
      </c>
      <c r="J588" s="1">
        <f t="shared" si="90"/>
        <v>750000</v>
      </c>
      <c r="K588" s="1">
        <f t="shared" si="91"/>
        <v>900000</v>
      </c>
      <c r="L588" s="1">
        <f t="shared" si="92"/>
        <v>1200000</v>
      </c>
      <c r="M588" s="16">
        <f t="shared" si="93"/>
        <v>1.3120866666666666</v>
      </c>
      <c r="N588" s="1" t="str">
        <f t="shared" si="94"/>
        <v>125-150%</v>
      </c>
      <c r="O588" s="1">
        <f>MIN($I588, $H588)*INDEX( '2018 commission structure'!$A$21:$I$24,
MATCH($E588,'2018 commission structure'!$A$21:$A$24,0),MATCH(O$1,'2018 commission structure'!$A$21:$I$21,0))</f>
        <v>78000</v>
      </c>
      <c r="P588" s="1">
        <f>IF($H588&gt;$I588, MIN($H588-$I588, J588-$I588)*
INDEX( '2018 commission structure'!$A$21:$I$24,
MATCH($E588,'2018 commission structure'!$A$21:$A$24, 0),
MATCH(P$1,'2018 commission structure'!$A$21:$I$21, 0)), 0)</f>
        <v>25500.000000000004</v>
      </c>
      <c r="Q588" s="1">
        <f>IF($H588&gt;J588, MIN($H588-J588, K588-J588)*
INDEX( '2018 commission structure'!$A$21:$I$24,
MATCH($E588,'2018 commission structure'!$A$21:$A$24, 0),
MATCH(Q$1,'2018 commission structure'!$A$21:$I$21, 0)), 0)</f>
        <v>7822.92</v>
      </c>
      <c r="R588" s="1">
        <f>IF($H588&gt;K588, MIN($H588-K588, L588-K588)*
INDEX( '2018 commission structure'!$A$21:$I$24,
MATCH($E588,'2018 commission structure'!$A$21:$A$24, 0),
MATCH(R$1,'2018 commission structure'!$A$21:$I$21, 0)), 0)</f>
        <v>0</v>
      </c>
      <c r="S588" s="1">
        <f>IF($H588&gt;L588, ($H588-L588)*
INDEX( '2018 commission structure'!$A$21:$I$24,
MATCH($E588,'2018 commission structure'!$A$21:$A$24, 0),
MATCH(S$1,'2018 commission structure'!$A$21:$I$21, 0)), 0)</f>
        <v>0</v>
      </c>
      <c r="T588" s="1">
        <f t="shared" si="95"/>
        <v>111322.92</v>
      </c>
      <c r="U588" s="1">
        <f t="shared" si="96"/>
        <v>176597.91999999998</v>
      </c>
      <c r="V588" s="16">
        <f t="shared" si="97"/>
        <v>4.4578780995835059</v>
      </c>
      <c r="W588" s="1">
        <f>MIN(H588,I588)*INDEX('2018 commission structure'!$A$15:$J$18,MATCH(Calculations!$E746,'2018 commission structure'!$A$15:$A$18,0),MATCH(Calculations!W$1,'2018 commission structure'!$A$15:$J$15,0))</f>
        <v>90000</v>
      </c>
      <c r="X588" s="1">
        <f>IF($H588&gt;I588,MIN($H588-I588,J588-I588))*INDEX('2018 commission structure'!$A$15:$J$18,MATCH(Calculations!$E746,'2018 commission structure'!$A$15:$A$18,0),MATCH(Calculations!X$1,'2018 commission structure'!$A$15:$J$15,0))</f>
        <v>27000</v>
      </c>
      <c r="Y588" s="1">
        <f>IF($H588&gt;J588,MIN($H588-J588,K588-J588)*INDEX('2018 commission structure'!$A$15:$J$18,MATCH(Calculations!$E746,'2018 commission structure'!$A$15:$A$18,0),MATCH(Calculations!Y$1,'2018 commission structure'!$A$15:$J$15,0)),0)</f>
        <v>9313</v>
      </c>
      <c r="Z588" s="1">
        <f>IF($H588&gt;K588,MIN($H588-K588,L588-K588)*INDEX('2018 commission structure'!$A$15:$J$18,MATCH(Calculations!$E746,'2018 commission structure'!$A$15:$A$18,0),MATCH(Calculations!Z$1,'2018 commission structure'!$A$15:$J$15,0)),0)</f>
        <v>0</v>
      </c>
      <c r="AA588" s="1">
        <f>IF($H588&gt;L588,($H588-L588)*INDEX('2018 commission structure'!$A$15:$J$18,MATCH(Calculations!$E746,'2018 commission structure'!$A$15:$A$18,0),MATCH(Calculations!AA$1,'2018 commission structure'!$A$15:$J$15,0)),0)</f>
        <v>0</v>
      </c>
      <c r="AB588" s="1">
        <f t="shared" si="98"/>
        <v>126313</v>
      </c>
      <c r="AC588" s="1">
        <f t="shared" si="99"/>
        <v>191588</v>
      </c>
    </row>
    <row r="589" spans="1:29" x14ac:dyDescent="0.3">
      <c r="A589" s="20">
        <v>1518783783</v>
      </c>
      <c r="B589" s="1" t="s">
        <v>1233</v>
      </c>
      <c r="C589" s="1" t="s">
        <v>1232</v>
      </c>
      <c r="D589" s="1" t="s">
        <v>23316</v>
      </c>
      <c r="E589" s="1" t="s">
        <v>12</v>
      </c>
      <c r="F589" s="1">
        <v>30311</v>
      </c>
      <c r="G589" s="2">
        <v>19</v>
      </c>
      <c r="H589" s="1">
        <f>SUMIF('deals_closed '!D:D,A589,'deals_closed '!C:C)</f>
        <v>656054</v>
      </c>
      <c r="I589" s="1">
        <f>VLOOKUP(E589,'2018 commission structure'!$A$21:$I$24,9,FALSE)</f>
        <v>500000</v>
      </c>
      <c r="J589" s="1">
        <f t="shared" si="90"/>
        <v>625000</v>
      </c>
      <c r="K589" s="1">
        <f t="shared" si="91"/>
        <v>750000</v>
      </c>
      <c r="L589" s="1">
        <f t="shared" si="92"/>
        <v>1000000</v>
      </c>
      <c r="M589" s="16">
        <f t="shared" si="93"/>
        <v>1.3121080000000001</v>
      </c>
      <c r="N589" s="1" t="str">
        <f t="shared" si="94"/>
        <v>125-150%</v>
      </c>
      <c r="O589" s="1">
        <f>MIN($I589, $H589)*INDEX( '2018 commission structure'!$A$21:$I$24,
MATCH($E589,'2018 commission structure'!$A$21:$A$24,0),MATCH(O$1,'2018 commission structure'!$A$21:$I$21,0))</f>
        <v>50000</v>
      </c>
      <c r="P589" s="1">
        <f>IF($H589&gt;$I589, MIN($H589-$I589, J589-$I589)*
INDEX( '2018 commission structure'!$A$21:$I$24,
MATCH($E589,'2018 commission structure'!$A$21:$A$24, 0),
MATCH(P$1,'2018 commission structure'!$A$21:$I$21, 0)), 0)</f>
        <v>18750</v>
      </c>
      <c r="Q589" s="1">
        <f>IF($H589&gt;J589, MIN($H589-J589, K589-J589)*
INDEX( '2018 commission structure'!$A$21:$I$24,
MATCH($E589,'2018 commission structure'!$A$21:$A$24, 0),
MATCH(Q$1,'2018 commission structure'!$A$21:$I$21, 0)), 0)</f>
        <v>5589.7199999999993</v>
      </c>
      <c r="R589" s="1">
        <f>IF($H589&gt;K589, MIN($H589-K589, L589-K589)*
INDEX( '2018 commission structure'!$A$21:$I$24,
MATCH($E589,'2018 commission structure'!$A$21:$A$24, 0),
MATCH(R$1,'2018 commission structure'!$A$21:$I$21, 0)), 0)</f>
        <v>0</v>
      </c>
      <c r="S589" s="1">
        <f>IF($H589&gt;L589, ($H589-L589)*
INDEX( '2018 commission structure'!$A$21:$I$24,
MATCH($E589,'2018 commission structure'!$A$21:$A$24, 0),
MATCH(S$1,'2018 commission structure'!$A$21:$I$21, 0)), 0)</f>
        <v>0</v>
      </c>
      <c r="T589" s="1">
        <f t="shared" si="95"/>
        <v>74339.72</v>
      </c>
      <c r="U589" s="1">
        <f t="shared" si="96"/>
        <v>104650.72</v>
      </c>
      <c r="V589" s="16">
        <f t="shared" si="97"/>
        <v>6.2689869692248656</v>
      </c>
      <c r="W589" s="1">
        <f>MIN(H589,I589)*INDEX('2018 commission structure'!$A$15:$J$18,MATCH(Calculations!$E368,'2018 commission structure'!$A$15:$A$18,0),MATCH(Calculations!W$1,'2018 commission structure'!$A$15:$J$15,0))</f>
        <v>75000</v>
      </c>
      <c r="X589" s="1">
        <f>IF($H589&gt;I589,MIN($H589-I589,J589-I589))*INDEX('2018 commission structure'!$A$15:$J$18,MATCH(Calculations!$E368,'2018 commission structure'!$A$15:$A$18,0),MATCH(Calculations!X$1,'2018 commission structure'!$A$15:$J$15,0))</f>
        <v>22500</v>
      </c>
      <c r="Y589" s="1">
        <f>IF($H589&gt;J589,MIN($H589-J589,K589-J589)*INDEX('2018 commission structure'!$A$15:$J$18,MATCH(Calculations!$E368,'2018 commission structure'!$A$15:$A$18,0),MATCH(Calculations!Y$1,'2018 commission structure'!$A$15:$J$15,0)),0)</f>
        <v>7763.5</v>
      </c>
      <c r="Z589" s="1">
        <f>IF($H589&gt;K589,MIN($H589-K589,L589-K589)*INDEX('2018 commission structure'!$A$15:$J$18,MATCH(Calculations!$E368,'2018 commission structure'!$A$15:$A$18,0),MATCH(Calculations!Z$1,'2018 commission structure'!$A$15:$J$15,0)),0)</f>
        <v>0</v>
      </c>
      <c r="AA589" s="1">
        <f>IF($H589&gt;L589,($H589-L589)*INDEX('2018 commission structure'!$A$15:$J$18,MATCH(Calculations!$E368,'2018 commission structure'!$A$15:$A$18,0),MATCH(Calculations!AA$1,'2018 commission structure'!$A$15:$J$15,0)),0)</f>
        <v>0</v>
      </c>
      <c r="AB589" s="1">
        <f t="shared" si="98"/>
        <v>105263.5</v>
      </c>
      <c r="AC589" s="1">
        <f t="shared" si="99"/>
        <v>135574.5</v>
      </c>
    </row>
    <row r="590" spans="1:29" x14ac:dyDescent="0.3">
      <c r="A590" s="20">
        <v>2355104786</v>
      </c>
      <c r="B590" s="1" t="s">
        <v>1203</v>
      </c>
      <c r="C590" s="1" t="s">
        <v>1202</v>
      </c>
      <c r="D590" s="1" t="s">
        <v>23099</v>
      </c>
      <c r="E590" s="1" t="s">
        <v>0</v>
      </c>
      <c r="F590" s="1">
        <v>78796</v>
      </c>
      <c r="G590" s="2">
        <v>23</v>
      </c>
      <c r="H590" s="1">
        <f>SUMIF('deals_closed '!D:D,A590,'deals_closed '!C:C)</f>
        <v>787765</v>
      </c>
      <c r="I590" s="1">
        <f>VLOOKUP(E590,'2018 commission structure'!$A$21:$I$24,9,FALSE)</f>
        <v>600000</v>
      </c>
      <c r="J590" s="1">
        <f t="shared" si="90"/>
        <v>750000</v>
      </c>
      <c r="K590" s="1">
        <f t="shared" si="91"/>
        <v>900000</v>
      </c>
      <c r="L590" s="1">
        <f t="shared" si="92"/>
        <v>1200000</v>
      </c>
      <c r="M590" s="16">
        <f t="shared" si="93"/>
        <v>1.3129416666666667</v>
      </c>
      <c r="N590" s="1" t="str">
        <f t="shared" si="94"/>
        <v>125-150%</v>
      </c>
      <c r="O590" s="1">
        <f>MIN($I590, $H590)*INDEX( '2018 commission structure'!$A$21:$I$24,
MATCH($E590,'2018 commission structure'!$A$21:$A$24,0),MATCH(O$1,'2018 commission structure'!$A$21:$I$21,0))</f>
        <v>78000</v>
      </c>
      <c r="P590" s="1">
        <f>IF($H590&gt;$I590, MIN($H590-$I590, J590-$I590)*
INDEX( '2018 commission structure'!$A$21:$I$24,
MATCH($E590,'2018 commission structure'!$A$21:$A$24, 0),
MATCH(P$1,'2018 commission structure'!$A$21:$I$21, 0)), 0)</f>
        <v>25500.000000000004</v>
      </c>
      <c r="Q590" s="1">
        <f>IF($H590&gt;J590, MIN($H590-J590, K590-J590)*
INDEX( '2018 commission structure'!$A$21:$I$24,
MATCH($E590,'2018 commission structure'!$A$21:$A$24, 0),
MATCH(Q$1,'2018 commission structure'!$A$21:$I$21, 0)), 0)</f>
        <v>7930.65</v>
      </c>
      <c r="R590" s="1">
        <f>IF($H590&gt;K590, MIN($H590-K590, L590-K590)*
INDEX( '2018 commission structure'!$A$21:$I$24,
MATCH($E590,'2018 commission structure'!$A$21:$A$24, 0),
MATCH(R$1,'2018 commission structure'!$A$21:$I$21, 0)), 0)</f>
        <v>0</v>
      </c>
      <c r="S590" s="1">
        <f>IF($H590&gt;L590, ($H590-L590)*
INDEX( '2018 commission structure'!$A$21:$I$24,
MATCH($E590,'2018 commission structure'!$A$21:$A$24, 0),
MATCH(S$1,'2018 commission structure'!$A$21:$I$21, 0)), 0)</f>
        <v>0</v>
      </c>
      <c r="T590" s="1">
        <f t="shared" si="95"/>
        <v>111430.65</v>
      </c>
      <c r="U590" s="1">
        <f t="shared" si="96"/>
        <v>190226.65</v>
      </c>
      <c r="V590" s="16">
        <f t="shared" si="97"/>
        <v>4.1411915733153055</v>
      </c>
      <c r="W590" s="1">
        <f>MIN(H590,I590)*INDEX('2018 commission structure'!$A$15:$J$18,MATCH(Calculations!$E384,'2018 commission structure'!$A$15:$A$18,0),MATCH(Calculations!W$1,'2018 commission structure'!$A$15:$J$15,0))</f>
        <v>90000</v>
      </c>
      <c r="X590" s="1">
        <f>IF($H590&gt;I590,MIN($H590-I590,J590-I590))*INDEX('2018 commission structure'!$A$15:$J$18,MATCH(Calculations!$E384,'2018 commission structure'!$A$15:$A$18,0),MATCH(Calculations!X$1,'2018 commission structure'!$A$15:$J$15,0))</f>
        <v>27000</v>
      </c>
      <c r="Y590" s="1">
        <f>IF($H590&gt;J590,MIN($H590-J590,K590-J590)*INDEX('2018 commission structure'!$A$15:$J$18,MATCH(Calculations!$E384,'2018 commission structure'!$A$15:$A$18,0),MATCH(Calculations!Y$1,'2018 commission structure'!$A$15:$J$15,0)),0)</f>
        <v>9441.25</v>
      </c>
      <c r="Z590" s="1">
        <f>IF($H590&gt;K590,MIN($H590-K590,L590-K590)*INDEX('2018 commission structure'!$A$15:$J$18,MATCH(Calculations!$E384,'2018 commission structure'!$A$15:$A$18,0),MATCH(Calculations!Z$1,'2018 commission structure'!$A$15:$J$15,0)),0)</f>
        <v>0</v>
      </c>
      <c r="AA590" s="1">
        <f>IF($H590&gt;L590,($H590-L590)*INDEX('2018 commission structure'!$A$15:$J$18,MATCH(Calculations!$E384,'2018 commission structure'!$A$15:$A$18,0),MATCH(Calculations!AA$1,'2018 commission structure'!$A$15:$J$15,0)),0)</f>
        <v>0</v>
      </c>
      <c r="AB590" s="1">
        <f t="shared" si="98"/>
        <v>126441.25</v>
      </c>
      <c r="AC590" s="1">
        <f t="shared" si="99"/>
        <v>205237.25</v>
      </c>
    </row>
    <row r="591" spans="1:29" x14ac:dyDescent="0.3">
      <c r="A591" s="20">
        <v>4900475084</v>
      </c>
      <c r="B591" s="1" t="s">
        <v>1449</v>
      </c>
      <c r="C591" s="1" t="s">
        <v>1448</v>
      </c>
      <c r="D591" s="1" t="s">
        <v>22840</v>
      </c>
      <c r="E591" s="1" t="s">
        <v>0</v>
      </c>
      <c r="F591" s="1">
        <v>62855</v>
      </c>
      <c r="G591" s="2">
        <v>22</v>
      </c>
      <c r="H591" s="1">
        <f>SUMIF('deals_closed '!D:D,A591,'deals_closed '!C:C)</f>
        <v>787783</v>
      </c>
      <c r="I591" s="1">
        <f>VLOOKUP(E591,'2018 commission structure'!$A$21:$I$24,9,FALSE)</f>
        <v>600000</v>
      </c>
      <c r="J591" s="1">
        <f t="shared" si="90"/>
        <v>750000</v>
      </c>
      <c r="K591" s="1">
        <f t="shared" si="91"/>
        <v>900000</v>
      </c>
      <c r="L591" s="1">
        <f t="shared" si="92"/>
        <v>1200000</v>
      </c>
      <c r="M591" s="16">
        <f t="shared" si="93"/>
        <v>1.3129716666666666</v>
      </c>
      <c r="N591" s="1" t="str">
        <f t="shared" si="94"/>
        <v>125-150%</v>
      </c>
      <c r="O591" s="1">
        <f>MIN($I591, $H591)*INDEX( '2018 commission structure'!$A$21:$I$24,
MATCH($E591,'2018 commission structure'!$A$21:$A$24,0),MATCH(O$1,'2018 commission structure'!$A$21:$I$21,0))</f>
        <v>78000</v>
      </c>
      <c r="P591" s="1">
        <f>IF($H591&gt;$I591, MIN($H591-$I591, J591-$I591)*
INDEX( '2018 commission structure'!$A$21:$I$24,
MATCH($E591,'2018 commission structure'!$A$21:$A$24, 0),
MATCH(P$1,'2018 commission structure'!$A$21:$I$21, 0)), 0)</f>
        <v>25500.000000000004</v>
      </c>
      <c r="Q591" s="1">
        <f>IF($H591&gt;J591, MIN($H591-J591, K591-J591)*
INDEX( '2018 commission structure'!$A$21:$I$24,
MATCH($E591,'2018 commission structure'!$A$21:$A$24, 0),
MATCH(Q$1,'2018 commission structure'!$A$21:$I$21, 0)), 0)</f>
        <v>7934.4299999999994</v>
      </c>
      <c r="R591" s="1">
        <f>IF($H591&gt;K591, MIN($H591-K591, L591-K591)*
INDEX( '2018 commission structure'!$A$21:$I$24,
MATCH($E591,'2018 commission structure'!$A$21:$A$24, 0),
MATCH(R$1,'2018 commission structure'!$A$21:$I$21, 0)), 0)</f>
        <v>0</v>
      </c>
      <c r="S591" s="1">
        <f>IF($H591&gt;L591, ($H591-L591)*
INDEX( '2018 commission structure'!$A$21:$I$24,
MATCH($E591,'2018 commission structure'!$A$21:$A$24, 0),
MATCH(S$1,'2018 commission structure'!$A$21:$I$21, 0)), 0)</f>
        <v>0</v>
      </c>
      <c r="T591" s="1">
        <f t="shared" si="95"/>
        <v>111434.43</v>
      </c>
      <c r="U591" s="1">
        <f t="shared" si="96"/>
        <v>174289.43</v>
      </c>
      <c r="V591" s="16">
        <f t="shared" si="97"/>
        <v>4.5199700291635585</v>
      </c>
      <c r="W591" s="1">
        <f>MIN(H591,I591)*INDEX('2018 commission structure'!$A$15:$J$18,MATCH(Calculations!$E255,'2018 commission structure'!$A$15:$A$18,0),MATCH(Calculations!W$1,'2018 commission structure'!$A$15:$J$15,0))</f>
        <v>90000</v>
      </c>
      <c r="X591" s="1">
        <f>IF($H591&gt;I591,MIN($H591-I591,J591-I591))*INDEX('2018 commission structure'!$A$15:$J$18,MATCH(Calculations!$E255,'2018 commission structure'!$A$15:$A$18,0),MATCH(Calculations!X$1,'2018 commission structure'!$A$15:$J$15,0))</f>
        <v>27000</v>
      </c>
      <c r="Y591" s="1">
        <f>IF($H591&gt;J591,MIN($H591-J591,K591-J591)*INDEX('2018 commission structure'!$A$15:$J$18,MATCH(Calculations!$E255,'2018 commission structure'!$A$15:$A$18,0),MATCH(Calculations!Y$1,'2018 commission structure'!$A$15:$J$15,0)),0)</f>
        <v>9445.75</v>
      </c>
      <c r="Z591" s="1">
        <f>IF($H591&gt;K591,MIN($H591-K591,L591-K591)*INDEX('2018 commission structure'!$A$15:$J$18,MATCH(Calculations!$E255,'2018 commission structure'!$A$15:$A$18,0),MATCH(Calculations!Z$1,'2018 commission structure'!$A$15:$J$15,0)),0)</f>
        <v>0</v>
      </c>
      <c r="AA591" s="1">
        <f>IF($H591&gt;L591,($H591-L591)*INDEX('2018 commission structure'!$A$15:$J$18,MATCH(Calculations!$E255,'2018 commission structure'!$A$15:$A$18,0),MATCH(Calculations!AA$1,'2018 commission structure'!$A$15:$J$15,0)),0)</f>
        <v>0</v>
      </c>
      <c r="AB591" s="1">
        <f t="shared" si="98"/>
        <v>126445.75</v>
      </c>
      <c r="AC591" s="1">
        <f t="shared" si="99"/>
        <v>189300.75</v>
      </c>
    </row>
    <row r="592" spans="1:29" x14ac:dyDescent="0.3">
      <c r="A592" s="20">
        <v>6402318035</v>
      </c>
      <c r="B592" s="1" t="s">
        <v>1288</v>
      </c>
      <c r="C592" s="1" t="s">
        <v>1287</v>
      </c>
      <c r="D592" s="1" t="s">
        <v>22660</v>
      </c>
      <c r="E592" s="1" t="s">
        <v>12</v>
      </c>
      <c r="F592" s="1">
        <v>51501</v>
      </c>
      <c r="G592" s="2">
        <v>20</v>
      </c>
      <c r="H592" s="1">
        <f>SUMIF('deals_closed '!D:D,A592,'deals_closed '!C:C)</f>
        <v>656820</v>
      </c>
      <c r="I592" s="1">
        <f>VLOOKUP(E592,'2018 commission structure'!$A$21:$I$24,9,FALSE)</f>
        <v>500000</v>
      </c>
      <c r="J592" s="1">
        <f t="shared" si="90"/>
        <v>625000</v>
      </c>
      <c r="K592" s="1">
        <f t="shared" si="91"/>
        <v>750000</v>
      </c>
      <c r="L592" s="1">
        <f t="shared" si="92"/>
        <v>1000000</v>
      </c>
      <c r="M592" s="16">
        <f t="shared" si="93"/>
        <v>1.3136399999999999</v>
      </c>
      <c r="N592" s="1" t="str">
        <f t="shared" si="94"/>
        <v>125-150%</v>
      </c>
      <c r="O592" s="1">
        <f>MIN($I592, $H592)*INDEX( '2018 commission structure'!$A$21:$I$24,
MATCH($E592,'2018 commission structure'!$A$21:$A$24,0),MATCH(O$1,'2018 commission structure'!$A$21:$I$21,0))</f>
        <v>50000</v>
      </c>
      <c r="P592" s="1">
        <f>IF($H592&gt;$I592, MIN($H592-$I592, J592-$I592)*
INDEX( '2018 commission structure'!$A$21:$I$24,
MATCH($E592,'2018 commission structure'!$A$21:$A$24, 0),
MATCH(P$1,'2018 commission structure'!$A$21:$I$21, 0)), 0)</f>
        <v>18750</v>
      </c>
      <c r="Q592" s="1">
        <f>IF($H592&gt;J592, MIN($H592-J592, K592-J592)*
INDEX( '2018 commission structure'!$A$21:$I$24,
MATCH($E592,'2018 commission structure'!$A$21:$A$24, 0),
MATCH(Q$1,'2018 commission structure'!$A$21:$I$21, 0)), 0)</f>
        <v>5727.5999999999995</v>
      </c>
      <c r="R592" s="1">
        <f>IF($H592&gt;K592, MIN($H592-K592, L592-K592)*
INDEX( '2018 commission structure'!$A$21:$I$24,
MATCH($E592,'2018 commission structure'!$A$21:$A$24, 0),
MATCH(R$1,'2018 commission structure'!$A$21:$I$21, 0)), 0)</f>
        <v>0</v>
      </c>
      <c r="S592" s="1">
        <f>IF($H592&gt;L592, ($H592-L592)*
INDEX( '2018 commission structure'!$A$21:$I$24,
MATCH($E592,'2018 commission structure'!$A$21:$A$24, 0),
MATCH(S$1,'2018 commission structure'!$A$21:$I$21, 0)), 0)</f>
        <v>0</v>
      </c>
      <c r="T592" s="1">
        <f t="shared" si="95"/>
        <v>74477.600000000006</v>
      </c>
      <c r="U592" s="1">
        <f t="shared" si="96"/>
        <v>125978.6</v>
      </c>
      <c r="V592" s="16">
        <f t="shared" si="97"/>
        <v>5.2137426515297038</v>
      </c>
      <c r="W592" s="1">
        <f>MIN(H592,I592)*INDEX('2018 commission structure'!$A$15:$J$18,MATCH(Calculations!$E340,'2018 commission structure'!$A$15:$A$18,0),MATCH(Calculations!W$1,'2018 commission structure'!$A$15:$J$15,0))</f>
        <v>75000</v>
      </c>
      <c r="X592" s="1">
        <f>IF($H592&gt;I592,MIN($H592-I592,J592-I592))*INDEX('2018 commission structure'!$A$15:$J$18,MATCH(Calculations!$E340,'2018 commission structure'!$A$15:$A$18,0),MATCH(Calculations!X$1,'2018 commission structure'!$A$15:$J$15,0))</f>
        <v>22500</v>
      </c>
      <c r="Y592" s="1">
        <f>IF($H592&gt;J592,MIN($H592-J592,K592-J592)*INDEX('2018 commission structure'!$A$15:$J$18,MATCH(Calculations!$E340,'2018 commission structure'!$A$15:$A$18,0),MATCH(Calculations!Y$1,'2018 commission structure'!$A$15:$J$15,0)),0)</f>
        <v>7955</v>
      </c>
      <c r="Z592" s="1">
        <f>IF($H592&gt;K592,MIN($H592-K592,L592-K592)*INDEX('2018 commission structure'!$A$15:$J$18,MATCH(Calculations!$E340,'2018 commission structure'!$A$15:$A$18,0),MATCH(Calculations!Z$1,'2018 commission structure'!$A$15:$J$15,0)),0)</f>
        <v>0</v>
      </c>
      <c r="AA592" s="1">
        <f>IF($H592&gt;L592,($H592-L592)*INDEX('2018 commission structure'!$A$15:$J$18,MATCH(Calculations!$E340,'2018 commission structure'!$A$15:$A$18,0),MATCH(Calculations!AA$1,'2018 commission structure'!$A$15:$J$15,0)),0)</f>
        <v>0</v>
      </c>
      <c r="AB592" s="1">
        <f t="shared" si="98"/>
        <v>105455</v>
      </c>
      <c r="AC592" s="1">
        <f t="shared" si="99"/>
        <v>156956</v>
      </c>
    </row>
    <row r="593" spans="1:29" x14ac:dyDescent="0.3">
      <c r="A593" s="20">
        <v>4698538416</v>
      </c>
      <c r="B593" s="1" t="s">
        <v>399</v>
      </c>
      <c r="C593" s="1" t="s">
        <v>398</v>
      </c>
      <c r="D593" s="1" t="s">
        <v>22865</v>
      </c>
      <c r="E593" s="1" t="s">
        <v>0</v>
      </c>
      <c r="F593" s="1">
        <v>53655</v>
      </c>
      <c r="G593" s="2">
        <v>23</v>
      </c>
      <c r="H593" s="1">
        <f>SUMIF('deals_closed '!D:D,A593,'deals_closed '!C:C)</f>
        <v>788197</v>
      </c>
      <c r="I593" s="1">
        <f>VLOOKUP(E593,'2018 commission structure'!$A$21:$I$24,9,FALSE)</f>
        <v>600000</v>
      </c>
      <c r="J593" s="1">
        <f t="shared" si="90"/>
        <v>750000</v>
      </c>
      <c r="K593" s="1">
        <f t="shared" si="91"/>
        <v>900000</v>
      </c>
      <c r="L593" s="1">
        <f t="shared" si="92"/>
        <v>1200000</v>
      </c>
      <c r="M593" s="16">
        <f t="shared" si="93"/>
        <v>1.3136616666666667</v>
      </c>
      <c r="N593" s="1" t="str">
        <f t="shared" si="94"/>
        <v>125-150%</v>
      </c>
      <c r="O593" s="1">
        <f>MIN($I593, $H593)*INDEX( '2018 commission structure'!$A$21:$I$24,
MATCH($E593,'2018 commission structure'!$A$21:$A$24,0),MATCH(O$1,'2018 commission structure'!$A$21:$I$21,0))</f>
        <v>78000</v>
      </c>
      <c r="P593" s="1">
        <f>IF($H593&gt;$I593, MIN($H593-$I593, J593-$I593)*
INDEX( '2018 commission structure'!$A$21:$I$24,
MATCH($E593,'2018 commission structure'!$A$21:$A$24, 0),
MATCH(P$1,'2018 commission structure'!$A$21:$I$21, 0)), 0)</f>
        <v>25500.000000000004</v>
      </c>
      <c r="Q593" s="1">
        <f>IF($H593&gt;J593, MIN($H593-J593, K593-J593)*
INDEX( '2018 commission structure'!$A$21:$I$24,
MATCH($E593,'2018 commission structure'!$A$21:$A$24, 0),
MATCH(Q$1,'2018 commission structure'!$A$21:$I$21, 0)), 0)</f>
        <v>8021.37</v>
      </c>
      <c r="R593" s="1">
        <f>IF($H593&gt;K593, MIN($H593-K593, L593-K593)*
INDEX( '2018 commission structure'!$A$21:$I$24,
MATCH($E593,'2018 commission structure'!$A$21:$A$24, 0),
MATCH(R$1,'2018 commission structure'!$A$21:$I$21, 0)), 0)</f>
        <v>0</v>
      </c>
      <c r="S593" s="1">
        <f>IF($H593&gt;L593, ($H593-L593)*
INDEX( '2018 commission structure'!$A$21:$I$24,
MATCH($E593,'2018 commission structure'!$A$21:$A$24, 0),
MATCH(S$1,'2018 commission structure'!$A$21:$I$21, 0)), 0)</f>
        <v>0</v>
      </c>
      <c r="T593" s="1">
        <f t="shared" si="95"/>
        <v>111521.37</v>
      </c>
      <c r="U593" s="1">
        <f t="shared" si="96"/>
        <v>165176.37</v>
      </c>
      <c r="V593" s="16">
        <f t="shared" si="97"/>
        <v>4.7718508404077413</v>
      </c>
      <c r="W593" s="1">
        <f>MIN(H593,I593)*INDEX('2018 commission structure'!$A$15:$J$18,MATCH(Calculations!$E800,'2018 commission structure'!$A$15:$A$18,0),MATCH(Calculations!W$1,'2018 commission structure'!$A$15:$J$15,0))</f>
        <v>90000</v>
      </c>
      <c r="X593" s="1">
        <f>IF($H593&gt;I593,MIN($H593-I593,J593-I593))*INDEX('2018 commission structure'!$A$15:$J$18,MATCH(Calculations!$E800,'2018 commission structure'!$A$15:$A$18,0),MATCH(Calculations!X$1,'2018 commission structure'!$A$15:$J$15,0))</f>
        <v>27000</v>
      </c>
      <c r="Y593" s="1">
        <f>IF($H593&gt;J593,MIN($H593-J593,K593-J593)*INDEX('2018 commission structure'!$A$15:$J$18,MATCH(Calculations!$E800,'2018 commission structure'!$A$15:$A$18,0),MATCH(Calculations!Y$1,'2018 commission structure'!$A$15:$J$15,0)),0)</f>
        <v>9549.25</v>
      </c>
      <c r="Z593" s="1">
        <f>IF($H593&gt;K593,MIN($H593-K593,L593-K593)*INDEX('2018 commission structure'!$A$15:$J$18,MATCH(Calculations!$E800,'2018 commission structure'!$A$15:$A$18,0),MATCH(Calculations!Z$1,'2018 commission structure'!$A$15:$J$15,0)),0)</f>
        <v>0</v>
      </c>
      <c r="AA593" s="1">
        <f>IF($H593&gt;L593,($H593-L593)*INDEX('2018 commission structure'!$A$15:$J$18,MATCH(Calculations!$E800,'2018 commission structure'!$A$15:$A$18,0),MATCH(Calculations!AA$1,'2018 commission structure'!$A$15:$J$15,0)),0)</f>
        <v>0</v>
      </c>
      <c r="AB593" s="1">
        <f t="shared" si="98"/>
        <v>126549.25</v>
      </c>
      <c r="AC593" s="1">
        <f t="shared" si="99"/>
        <v>180204.25</v>
      </c>
    </row>
    <row r="594" spans="1:29" x14ac:dyDescent="0.3">
      <c r="A594" s="20">
        <v>9727426344</v>
      </c>
      <c r="B594" s="1" t="s">
        <v>346</v>
      </c>
      <c r="C594" s="1" t="s">
        <v>345</v>
      </c>
      <c r="D594" s="1" t="s">
        <v>22349</v>
      </c>
      <c r="E594" s="1" t="s">
        <v>3</v>
      </c>
      <c r="F594" s="1">
        <v>78393</v>
      </c>
      <c r="G594" s="2">
        <v>10</v>
      </c>
      <c r="H594" s="1">
        <f>SUMIF('deals_closed '!D:D,A594,'deals_closed '!C:C)</f>
        <v>351514</v>
      </c>
      <c r="I594" s="1">
        <f>VLOOKUP(E594,'2018 commission structure'!$A$21:$I$24,9,FALSE)</f>
        <v>750000</v>
      </c>
      <c r="J594" s="1">
        <f t="shared" si="90"/>
        <v>937500</v>
      </c>
      <c r="K594" s="1">
        <f t="shared" si="91"/>
        <v>1125000</v>
      </c>
      <c r="L594" s="1">
        <f t="shared" si="92"/>
        <v>1500000</v>
      </c>
      <c r="M594" s="16">
        <f t="shared" si="93"/>
        <v>0.46868533333333334</v>
      </c>
      <c r="N594" s="1" t="str">
        <f t="shared" si="94"/>
        <v>0-100%</v>
      </c>
      <c r="O594" s="1">
        <f>MIN($I594, $H594)*INDEX( '2018 commission structure'!$A$21:$I$24,
MATCH($E594,'2018 commission structure'!$A$21:$A$24,0),MATCH(O$1,'2018 commission structure'!$A$21:$I$21,0))</f>
        <v>52727.1</v>
      </c>
      <c r="P594" s="1">
        <f>IF($H594&gt;$I594, MIN($H594-$I594, J594-$I594)*
INDEX( '2018 commission structure'!$A$21:$I$24,
MATCH($E594,'2018 commission structure'!$A$21:$A$24, 0),
MATCH(P$1,'2018 commission structure'!$A$21:$I$21, 0)), 0)</f>
        <v>0</v>
      </c>
      <c r="Q594" s="1">
        <f>IF($H594&gt;J594, MIN($H594-J594, K594-J594)*
INDEX( '2018 commission structure'!$A$21:$I$24,
MATCH($E594,'2018 commission structure'!$A$21:$A$24, 0),
MATCH(Q$1,'2018 commission structure'!$A$21:$I$21, 0)), 0)</f>
        <v>0</v>
      </c>
      <c r="R594" s="1">
        <f>IF($H594&gt;K594, MIN($H594-K594, L594-K594)*
INDEX( '2018 commission structure'!$A$21:$I$24,
MATCH($E594,'2018 commission structure'!$A$21:$A$24, 0),
MATCH(R$1,'2018 commission structure'!$A$21:$I$21, 0)), 0)</f>
        <v>0</v>
      </c>
      <c r="S594" s="1">
        <f>IF($H594&gt;L594, ($H594-L594)*
INDEX( '2018 commission structure'!$A$21:$I$24,
MATCH($E594,'2018 commission structure'!$A$21:$A$24, 0),
MATCH(S$1,'2018 commission structure'!$A$21:$I$21, 0)), 0)</f>
        <v>0</v>
      </c>
      <c r="T594" s="1">
        <f t="shared" si="95"/>
        <v>52727.1</v>
      </c>
      <c r="U594" s="1">
        <f t="shared" si="96"/>
        <v>131120.1</v>
      </c>
      <c r="V594" s="16">
        <f t="shared" si="97"/>
        <v>2.6808551854368625</v>
      </c>
      <c r="W594" s="1">
        <f>MIN(H594,I594)*INDEX('2018 commission structure'!$A$15:$J$18,MATCH(Calculations!$E827,'2018 commission structure'!$A$15:$A$18,0),MATCH(Calculations!W$1,'2018 commission structure'!$A$15:$J$15,0))</f>
        <v>42181.68</v>
      </c>
      <c r="X594" s="1">
        <f>IF($H594&gt;I594,MIN($H594-I594,J594-I594))*INDEX('2018 commission structure'!$A$15:$J$18,MATCH(Calculations!$E827,'2018 commission structure'!$A$15:$A$18,0),MATCH(Calculations!X$1,'2018 commission structure'!$A$15:$J$15,0))</f>
        <v>0</v>
      </c>
      <c r="Y594" s="1">
        <f>IF($H594&gt;J594,MIN($H594-J594,K594-J594)*INDEX('2018 commission structure'!$A$15:$J$18,MATCH(Calculations!$E827,'2018 commission structure'!$A$15:$A$18,0),MATCH(Calculations!Y$1,'2018 commission structure'!$A$15:$J$15,0)),0)</f>
        <v>0</v>
      </c>
      <c r="Z594" s="1">
        <f>IF($H594&gt;K594,MIN($H594-K594,L594-K594)*INDEX('2018 commission structure'!$A$15:$J$18,MATCH(Calculations!$E827,'2018 commission structure'!$A$15:$A$18,0),MATCH(Calculations!Z$1,'2018 commission structure'!$A$15:$J$15,0)),0)</f>
        <v>0</v>
      </c>
      <c r="AA594" s="1">
        <f>IF($H594&gt;L594,($H594-L594)*INDEX('2018 commission structure'!$A$15:$J$18,MATCH(Calculations!$E827,'2018 commission structure'!$A$15:$A$18,0),MATCH(Calculations!AA$1,'2018 commission structure'!$A$15:$J$15,0)),0)</f>
        <v>0</v>
      </c>
      <c r="AB594" s="1">
        <f t="shared" si="98"/>
        <v>42181.68</v>
      </c>
      <c r="AC594" s="1">
        <f t="shared" si="99"/>
        <v>120574.68</v>
      </c>
    </row>
    <row r="595" spans="1:29" x14ac:dyDescent="0.3">
      <c r="A595" s="20">
        <v>6510701464</v>
      </c>
      <c r="B595" s="1" t="s">
        <v>1783</v>
      </c>
      <c r="C595" s="1" t="s">
        <v>1782</v>
      </c>
      <c r="D595" s="1" t="s">
        <v>22858</v>
      </c>
      <c r="E595" s="1" t="s">
        <v>12</v>
      </c>
      <c r="F595" s="1">
        <v>45866</v>
      </c>
      <c r="G595" s="2">
        <v>19</v>
      </c>
      <c r="H595" s="1">
        <f>SUMIF('deals_closed '!D:D,A595,'deals_closed '!C:C)</f>
        <v>660630</v>
      </c>
      <c r="I595" s="1">
        <f>VLOOKUP(E595,'2018 commission structure'!$A$21:$I$24,9,FALSE)</f>
        <v>500000</v>
      </c>
      <c r="J595" s="1">
        <f t="shared" si="90"/>
        <v>625000</v>
      </c>
      <c r="K595" s="1">
        <f t="shared" si="91"/>
        <v>750000</v>
      </c>
      <c r="L595" s="1">
        <f t="shared" si="92"/>
        <v>1000000</v>
      </c>
      <c r="M595" s="16">
        <f t="shared" si="93"/>
        <v>1.3212600000000001</v>
      </c>
      <c r="N595" s="1" t="str">
        <f t="shared" si="94"/>
        <v>125-150%</v>
      </c>
      <c r="O595" s="1">
        <f>MIN($I595, $H595)*INDEX( '2018 commission structure'!$A$21:$I$24,
MATCH($E595,'2018 commission structure'!$A$21:$A$24,0),MATCH(O$1,'2018 commission structure'!$A$21:$I$21,0))</f>
        <v>50000</v>
      </c>
      <c r="P595" s="1">
        <f>IF($H595&gt;$I595, MIN($H595-$I595, J595-$I595)*
INDEX( '2018 commission structure'!$A$21:$I$24,
MATCH($E595,'2018 commission structure'!$A$21:$A$24, 0),
MATCH(P$1,'2018 commission structure'!$A$21:$I$21, 0)), 0)</f>
        <v>18750</v>
      </c>
      <c r="Q595" s="1">
        <f>IF($H595&gt;J595, MIN($H595-J595, K595-J595)*
INDEX( '2018 commission structure'!$A$21:$I$24,
MATCH($E595,'2018 commission structure'!$A$21:$A$24, 0),
MATCH(Q$1,'2018 commission structure'!$A$21:$I$21, 0)), 0)</f>
        <v>6413.4</v>
      </c>
      <c r="R595" s="1">
        <f>IF($H595&gt;K595, MIN($H595-K595, L595-K595)*
INDEX( '2018 commission structure'!$A$21:$I$24,
MATCH($E595,'2018 commission structure'!$A$21:$A$24, 0),
MATCH(R$1,'2018 commission structure'!$A$21:$I$21, 0)), 0)</f>
        <v>0</v>
      </c>
      <c r="S595" s="1">
        <f>IF($H595&gt;L595, ($H595-L595)*
INDEX( '2018 commission structure'!$A$21:$I$24,
MATCH($E595,'2018 commission structure'!$A$21:$A$24, 0),
MATCH(S$1,'2018 commission structure'!$A$21:$I$21, 0)), 0)</f>
        <v>0</v>
      </c>
      <c r="T595" s="1">
        <f t="shared" si="95"/>
        <v>75163.399999999994</v>
      </c>
      <c r="U595" s="1">
        <f t="shared" si="96"/>
        <v>121029.4</v>
      </c>
      <c r="V595" s="16">
        <f t="shared" si="97"/>
        <v>5.4584258039782076</v>
      </c>
      <c r="W595" s="1">
        <f>MIN(H595,I595)*INDEX('2018 commission structure'!$A$15:$J$18,MATCH(Calculations!$E76,'2018 commission structure'!$A$15:$A$18,0),MATCH(Calculations!W$1,'2018 commission structure'!$A$15:$J$15,0))</f>
        <v>60000</v>
      </c>
      <c r="X595" s="1">
        <f>IF($H595&gt;I595,MIN($H595-I595,J595-I595))*INDEX('2018 commission structure'!$A$15:$J$18,MATCH(Calculations!$E76,'2018 commission structure'!$A$15:$A$18,0),MATCH(Calculations!X$1,'2018 commission structure'!$A$15:$J$15,0))</f>
        <v>21250</v>
      </c>
      <c r="Y595" s="1">
        <f>IF($H595&gt;J595,MIN($H595-J595,K595-J595)*INDEX('2018 commission structure'!$A$15:$J$18,MATCH(Calculations!$E76,'2018 commission structure'!$A$15:$A$18,0),MATCH(Calculations!Y$1,'2018 commission structure'!$A$15:$J$15,0)),0)</f>
        <v>7126</v>
      </c>
      <c r="Z595" s="1">
        <f>IF($H595&gt;K595,MIN($H595-K595,L595-K595)*INDEX('2018 commission structure'!$A$15:$J$18,MATCH(Calculations!$E76,'2018 commission structure'!$A$15:$A$18,0),MATCH(Calculations!Z$1,'2018 commission structure'!$A$15:$J$15,0)),0)</f>
        <v>0</v>
      </c>
      <c r="AA595" s="1">
        <f>IF($H595&gt;L595,($H595-L595)*INDEX('2018 commission structure'!$A$15:$J$18,MATCH(Calculations!$E76,'2018 commission structure'!$A$15:$A$18,0),MATCH(Calculations!AA$1,'2018 commission structure'!$A$15:$J$15,0)),0)</f>
        <v>0</v>
      </c>
      <c r="AB595" s="1">
        <f t="shared" si="98"/>
        <v>88376</v>
      </c>
      <c r="AC595" s="1">
        <f t="shared" si="99"/>
        <v>134242</v>
      </c>
    </row>
    <row r="596" spans="1:29" x14ac:dyDescent="0.3">
      <c r="A596" s="20">
        <v>3560320844</v>
      </c>
      <c r="B596" s="1" t="s">
        <v>148</v>
      </c>
      <c r="C596" s="1" t="s">
        <v>147</v>
      </c>
      <c r="D596" s="1" t="s">
        <v>22976</v>
      </c>
      <c r="E596" s="1" t="s">
        <v>0</v>
      </c>
      <c r="F596" s="1">
        <v>72341</v>
      </c>
      <c r="G596" s="2">
        <v>22</v>
      </c>
      <c r="H596" s="1">
        <f>SUMIF('deals_closed '!D:D,A596,'deals_closed '!C:C)</f>
        <v>792767</v>
      </c>
      <c r="I596" s="1">
        <f>VLOOKUP(E596,'2018 commission structure'!$A$21:$I$24,9,FALSE)</f>
        <v>600000</v>
      </c>
      <c r="J596" s="1">
        <f t="shared" si="90"/>
        <v>750000</v>
      </c>
      <c r="K596" s="1">
        <f t="shared" si="91"/>
        <v>900000</v>
      </c>
      <c r="L596" s="1">
        <f t="shared" si="92"/>
        <v>1200000</v>
      </c>
      <c r="M596" s="16">
        <f t="shared" si="93"/>
        <v>1.3212783333333333</v>
      </c>
      <c r="N596" s="1" t="str">
        <f t="shared" si="94"/>
        <v>125-150%</v>
      </c>
      <c r="O596" s="1">
        <f>MIN($I596, $H596)*INDEX( '2018 commission structure'!$A$21:$I$24,
MATCH($E596,'2018 commission structure'!$A$21:$A$24,0),MATCH(O$1,'2018 commission structure'!$A$21:$I$21,0))</f>
        <v>78000</v>
      </c>
      <c r="P596" s="1">
        <f>IF($H596&gt;$I596, MIN($H596-$I596, J596-$I596)*
INDEX( '2018 commission structure'!$A$21:$I$24,
MATCH($E596,'2018 commission structure'!$A$21:$A$24, 0),
MATCH(P$1,'2018 commission structure'!$A$21:$I$21, 0)), 0)</f>
        <v>25500.000000000004</v>
      </c>
      <c r="Q596" s="1">
        <f>IF($H596&gt;J596, MIN($H596-J596, K596-J596)*
INDEX( '2018 commission structure'!$A$21:$I$24,
MATCH($E596,'2018 commission structure'!$A$21:$A$24, 0),
MATCH(Q$1,'2018 commission structure'!$A$21:$I$21, 0)), 0)</f>
        <v>8981.07</v>
      </c>
      <c r="R596" s="1">
        <f>IF($H596&gt;K596, MIN($H596-K596, L596-K596)*
INDEX( '2018 commission structure'!$A$21:$I$24,
MATCH($E596,'2018 commission structure'!$A$21:$A$24, 0),
MATCH(R$1,'2018 commission structure'!$A$21:$I$21, 0)), 0)</f>
        <v>0</v>
      </c>
      <c r="S596" s="1">
        <f>IF($H596&gt;L596, ($H596-L596)*
INDEX( '2018 commission structure'!$A$21:$I$24,
MATCH($E596,'2018 commission structure'!$A$21:$A$24, 0),
MATCH(S$1,'2018 commission structure'!$A$21:$I$21, 0)), 0)</f>
        <v>0</v>
      </c>
      <c r="T596" s="1">
        <f t="shared" si="95"/>
        <v>112481.07</v>
      </c>
      <c r="U596" s="1">
        <f t="shared" si="96"/>
        <v>184822.07</v>
      </c>
      <c r="V596" s="16">
        <f t="shared" si="97"/>
        <v>4.2893524566627779</v>
      </c>
      <c r="W596" s="1">
        <f>MIN(H596,I596)*INDEX('2018 commission structure'!$A$15:$J$18,MATCH(Calculations!$E929,'2018 commission structure'!$A$15:$A$18,0),MATCH(Calculations!W$1,'2018 commission structure'!$A$15:$J$15,0))</f>
        <v>90000</v>
      </c>
      <c r="X596" s="1">
        <f>IF($H596&gt;I596,MIN($H596-I596,J596-I596))*INDEX('2018 commission structure'!$A$15:$J$18,MATCH(Calculations!$E929,'2018 commission structure'!$A$15:$A$18,0),MATCH(Calculations!X$1,'2018 commission structure'!$A$15:$J$15,0))</f>
        <v>27000</v>
      </c>
      <c r="Y596" s="1">
        <f>IF($H596&gt;J596,MIN($H596-J596,K596-J596)*INDEX('2018 commission structure'!$A$15:$J$18,MATCH(Calculations!$E929,'2018 commission structure'!$A$15:$A$18,0),MATCH(Calculations!Y$1,'2018 commission structure'!$A$15:$J$15,0)),0)</f>
        <v>10691.75</v>
      </c>
      <c r="Z596" s="1">
        <f>IF($H596&gt;K596,MIN($H596-K596,L596-K596)*INDEX('2018 commission structure'!$A$15:$J$18,MATCH(Calculations!$E929,'2018 commission structure'!$A$15:$A$18,0),MATCH(Calculations!Z$1,'2018 commission structure'!$A$15:$J$15,0)),0)</f>
        <v>0</v>
      </c>
      <c r="AA596" s="1">
        <f>IF($H596&gt;L596,($H596-L596)*INDEX('2018 commission structure'!$A$15:$J$18,MATCH(Calculations!$E929,'2018 commission structure'!$A$15:$A$18,0),MATCH(Calculations!AA$1,'2018 commission structure'!$A$15:$J$15,0)),0)</f>
        <v>0</v>
      </c>
      <c r="AB596" s="1">
        <f t="shared" si="98"/>
        <v>127691.75</v>
      </c>
      <c r="AC596" s="1">
        <f t="shared" si="99"/>
        <v>200032.75</v>
      </c>
    </row>
    <row r="597" spans="1:29" x14ac:dyDescent="0.3">
      <c r="A597" s="20">
        <v>4037854406</v>
      </c>
      <c r="B597" s="1" t="s">
        <v>438</v>
      </c>
      <c r="C597" s="1" t="s">
        <v>1849</v>
      </c>
      <c r="D597" s="1" t="s">
        <v>22935</v>
      </c>
      <c r="E597" s="1" t="s">
        <v>0</v>
      </c>
      <c r="F597" s="1">
        <v>64311</v>
      </c>
      <c r="G597" s="2">
        <v>23</v>
      </c>
      <c r="H597" s="1">
        <f>SUMIF('deals_closed '!D:D,A597,'deals_closed '!C:C)</f>
        <v>793311</v>
      </c>
      <c r="I597" s="1">
        <f>VLOOKUP(E597,'2018 commission structure'!$A$21:$I$24,9,FALSE)</f>
        <v>600000</v>
      </c>
      <c r="J597" s="1">
        <f t="shared" si="90"/>
        <v>750000</v>
      </c>
      <c r="K597" s="1">
        <f t="shared" si="91"/>
        <v>900000</v>
      </c>
      <c r="L597" s="1">
        <f t="shared" si="92"/>
        <v>1200000</v>
      </c>
      <c r="M597" s="16">
        <f t="shared" si="93"/>
        <v>1.3221849999999999</v>
      </c>
      <c r="N597" s="1" t="str">
        <f t="shared" si="94"/>
        <v>125-150%</v>
      </c>
      <c r="O597" s="1">
        <f>MIN($I597, $H597)*INDEX( '2018 commission structure'!$A$21:$I$24,
MATCH($E597,'2018 commission structure'!$A$21:$A$24,0),MATCH(O$1,'2018 commission structure'!$A$21:$I$21,0))</f>
        <v>78000</v>
      </c>
      <c r="P597" s="1">
        <f>IF($H597&gt;$I597, MIN($H597-$I597, J597-$I597)*
INDEX( '2018 commission structure'!$A$21:$I$24,
MATCH($E597,'2018 commission structure'!$A$21:$A$24, 0),
MATCH(P$1,'2018 commission structure'!$A$21:$I$21, 0)), 0)</f>
        <v>25500.000000000004</v>
      </c>
      <c r="Q597" s="1">
        <f>IF($H597&gt;J597, MIN($H597-J597, K597-J597)*
INDEX( '2018 commission structure'!$A$21:$I$24,
MATCH($E597,'2018 commission structure'!$A$21:$A$24, 0),
MATCH(Q$1,'2018 commission structure'!$A$21:$I$21, 0)), 0)</f>
        <v>9095.31</v>
      </c>
      <c r="R597" s="1">
        <f>IF($H597&gt;K597, MIN($H597-K597, L597-K597)*
INDEX( '2018 commission structure'!$A$21:$I$24,
MATCH($E597,'2018 commission structure'!$A$21:$A$24, 0),
MATCH(R$1,'2018 commission structure'!$A$21:$I$21, 0)), 0)</f>
        <v>0</v>
      </c>
      <c r="S597" s="1">
        <f>IF($H597&gt;L597, ($H597-L597)*
INDEX( '2018 commission structure'!$A$21:$I$24,
MATCH($E597,'2018 commission structure'!$A$21:$A$24, 0),
MATCH(S$1,'2018 commission structure'!$A$21:$I$21, 0)), 0)</f>
        <v>0</v>
      </c>
      <c r="T597" s="1">
        <f t="shared" si="95"/>
        <v>112595.31</v>
      </c>
      <c r="U597" s="1">
        <f t="shared" si="96"/>
        <v>176906.31</v>
      </c>
      <c r="V597" s="16">
        <f t="shared" si="97"/>
        <v>4.4843567196670371</v>
      </c>
      <c r="W597" s="1">
        <f>MIN(H597,I597)*INDEX('2018 commission structure'!$A$15:$J$18,MATCH(Calculations!$E39,'2018 commission structure'!$A$15:$A$18,0),MATCH(Calculations!W$1,'2018 commission structure'!$A$15:$J$15,0))</f>
        <v>90000</v>
      </c>
      <c r="X597" s="1">
        <f>IF($H597&gt;I597,MIN($H597-I597,J597-I597))*INDEX('2018 commission structure'!$A$15:$J$18,MATCH(Calculations!$E39,'2018 commission structure'!$A$15:$A$18,0),MATCH(Calculations!X$1,'2018 commission structure'!$A$15:$J$15,0))</f>
        <v>33000</v>
      </c>
      <c r="Y597" s="1">
        <f>IF($H597&gt;J597,MIN($H597-J597,K597-J597)*INDEX('2018 commission structure'!$A$15:$J$18,MATCH(Calculations!$E39,'2018 commission structure'!$A$15:$A$18,0),MATCH(Calculations!Y$1,'2018 commission structure'!$A$15:$J$15,0)),0)</f>
        <v>10827.75</v>
      </c>
      <c r="Z597" s="1">
        <f>IF($H597&gt;K597,MIN($H597-K597,L597-K597)*INDEX('2018 commission structure'!$A$15:$J$18,MATCH(Calculations!$E39,'2018 commission structure'!$A$15:$A$18,0),MATCH(Calculations!Z$1,'2018 commission structure'!$A$15:$J$15,0)),0)</f>
        <v>0</v>
      </c>
      <c r="AA597" s="1">
        <f>IF($H597&gt;L597,($H597-L597)*INDEX('2018 commission structure'!$A$15:$J$18,MATCH(Calculations!$E39,'2018 commission structure'!$A$15:$A$18,0),MATCH(Calculations!AA$1,'2018 commission structure'!$A$15:$J$15,0)),0)</f>
        <v>0</v>
      </c>
      <c r="AB597" s="1">
        <f t="shared" si="98"/>
        <v>133827.75</v>
      </c>
      <c r="AC597" s="1">
        <f t="shared" si="99"/>
        <v>198138.75</v>
      </c>
    </row>
    <row r="598" spans="1:29" x14ac:dyDescent="0.3">
      <c r="A598" s="20">
        <v>7152427402</v>
      </c>
      <c r="B598" s="1" t="s">
        <v>1139</v>
      </c>
      <c r="C598" s="1" t="s">
        <v>1138</v>
      </c>
      <c r="D598" s="1" t="s">
        <v>23291</v>
      </c>
      <c r="E598" s="1" t="s">
        <v>12</v>
      </c>
      <c r="F598" s="1">
        <v>31747</v>
      </c>
      <c r="G598" s="2">
        <v>22</v>
      </c>
      <c r="H598" s="1">
        <f>SUMIF('deals_closed '!D:D,A598,'deals_closed '!C:C)</f>
        <v>661132</v>
      </c>
      <c r="I598" s="1">
        <f>VLOOKUP(E598,'2018 commission structure'!$A$21:$I$24,9,FALSE)</f>
        <v>500000</v>
      </c>
      <c r="J598" s="1">
        <f t="shared" si="90"/>
        <v>625000</v>
      </c>
      <c r="K598" s="1">
        <f t="shared" si="91"/>
        <v>750000</v>
      </c>
      <c r="L598" s="1">
        <f t="shared" si="92"/>
        <v>1000000</v>
      </c>
      <c r="M598" s="16">
        <f t="shared" si="93"/>
        <v>1.3222640000000001</v>
      </c>
      <c r="N598" s="1" t="str">
        <f t="shared" si="94"/>
        <v>125-150%</v>
      </c>
      <c r="O598" s="1">
        <f>MIN($I598, $H598)*INDEX( '2018 commission structure'!$A$21:$I$24,
MATCH($E598,'2018 commission structure'!$A$21:$A$24,0),MATCH(O$1,'2018 commission structure'!$A$21:$I$21,0))</f>
        <v>50000</v>
      </c>
      <c r="P598" s="1">
        <f>IF($H598&gt;$I598, MIN($H598-$I598, J598-$I598)*
INDEX( '2018 commission structure'!$A$21:$I$24,
MATCH($E598,'2018 commission structure'!$A$21:$A$24, 0),
MATCH(P$1,'2018 commission structure'!$A$21:$I$21, 0)), 0)</f>
        <v>18750</v>
      </c>
      <c r="Q598" s="1">
        <f>IF($H598&gt;J598, MIN($H598-J598, K598-J598)*
INDEX( '2018 commission structure'!$A$21:$I$24,
MATCH($E598,'2018 commission structure'!$A$21:$A$24, 0),
MATCH(Q$1,'2018 commission structure'!$A$21:$I$21, 0)), 0)</f>
        <v>6503.7599999999993</v>
      </c>
      <c r="R598" s="1">
        <f>IF($H598&gt;K598, MIN($H598-K598, L598-K598)*
INDEX( '2018 commission structure'!$A$21:$I$24,
MATCH($E598,'2018 commission structure'!$A$21:$A$24, 0),
MATCH(R$1,'2018 commission structure'!$A$21:$I$21, 0)), 0)</f>
        <v>0</v>
      </c>
      <c r="S598" s="1">
        <f>IF($H598&gt;L598, ($H598-L598)*
INDEX( '2018 commission structure'!$A$21:$I$24,
MATCH($E598,'2018 commission structure'!$A$21:$A$24, 0),
MATCH(S$1,'2018 commission structure'!$A$21:$I$21, 0)), 0)</f>
        <v>0</v>
      </c>
      <c r="T598" s="1">
        <f t="shared" si="95"/>
        <v>75253.759999999995</v>
      </c>
      <c r="U598" s="1">
        <f t="shared" si="96"/>
        <v>107000.76</v>
      </c>
      <c r="V598" s="16">
        <f t="shared" si="97"/>
        <v>6.1787598517991835</v>
      </c>
      <c r="W598" s="1">
        <f>MIN(H598,I598)*INDEX('2018 commission structure'!$A$15:$J$18,MATCH(Calculations!$E417,'2018 commission structure'!$A$15:$A$18,0),MATCH(Calculations!W$1,'2018 commission structure'!$A$15:$J$15,0))</f>
        <v>75000</v>
      </c>
      <c r="X598" s="1">
        <f>IF($H598&gt;I598,MIN($H598-I598,J598-I598))*INDEX('2018 commission structure'!$A$15:$J$18,MATCH(Calculations!$E417,'2018 commission structure'!$A$15:$A$18,0),MATCH(Calculations!X$1,'2018 commission structure'!$A$15:$J$15,0))</f>
        <v>22500</v>
      </c>
      <c r="Y598" s="1">
        <f>IF($H598&gt;J598,MIN($H598-J598,K598-J598)*INDEX('2018 commission structure'!$A$15:$J$18,MATCH(Calculations!$E417,'2018 commission structure'!$A$15:$A$18,0),MATCH(Calculations!Y$1,'2018 commission structure'!$A$15:$J$15,0)),0)</f>
        <v>9033</v>
      </c>
      <c r="Z598" s="1">
        <f>IF($H598&gt;K598,MIN($H598-K598,L598-K598)*INDEX('2018 commission structure'!$A$15:$J$18,MATCH(Calculations!$E417,'2018 commission structure'!$A$15:$A$18,0),MATCH(Calculations!Z$1,'2018 commission structure'!$A$15:$J$15,0)),0)</f>
        <v>0</v>
      </c>
      <c r="AA598" s="1">
        <f>IF($H598&gt;L598,($H598-L598)*INDEX('2018 commission structure'!$A$15:$J$18,MATCH(Calculations!$E417,'2018 commission structure'!$A$15:$A$18,0),MATCH(Calculations!AA$1,'2018 commission structure'!$A$15:$J$15,0)),0)</f>
        <v>0</v>
      </c>
      <c r="AB598" s="1">
        <f t="shared" si="98"/>
        <v>106533</v>
      </c>
      <c r="AC598" s="1">
        <f t="shared" si="99"/>
        <v>138280</v>
      </c>
    </row>
    <row r="599" spans="1:29" x14ac:dyDescent="0.3">
      <c r="A599" s="20">
        <v>8640079943</v>
      </c>
      <c r="B599" s="1" t="s">
        <v>977</v>
      </c>
      <c r="C599" s="1" t="s">
        <v>976</v>
      </c>
      <c r="D599" s="1" t="s">
        <v>22467</v>
      </c>
      <c r="E599" s="1" t="s">
        <v>0</v>
      </c>
      <c r="F599" s="1">
        <v>73941</v>
      </c>
      <c r="G599" s="2">
        <v>25</v>
      </c>
      <c r="H599" s="1">
        <f>SUMIF('deals_closed '!D:D,A599,'deals_closed '!C:C)</f>
        <v>793388</v>
      </c>
      <c r="I599" s="1">
        <f>VLOOKUP(E599,'2018 commission structure'!$A$21:$I$24,9,FALSE)</f>
        <v>600000</v>
      </c>
      <c r="J599" s="1">
        <f t="shared" si="90"/>
        <v>750000</v>
      </c>
      <c r="K599" s="1">
        <f t="shared" si="91"/>
        <v>900000</v>
      </c>
      <c r="L599" s="1">
        <f t="shared" si="92"/>
        <v>1200000</v>
      </c>
      <c r="M599" s="16">
        <f t="shared" si="93"/>
        <v>1.3223133333333332</v>
      </c>
      <c r="N599" s="1" t="str">
        <f t="shared" si="94"/>
        <v>125-150%</v>
      </c>
      <c r="O599" s="1">
        <f>MIN($I599, $H599)*INDEX( '2018 commission structure'!$A$21:$I$24,
MATCH($E599,'2018 commission structure'!$A$21:$A$24,0),MATCH(O$1,'2018 commission structure'!$A$21:$I$21,0))</f>
        <v>78000</v>
      </c>
      <c r="P599" s="1">
        <f>IF($H599&gt;$I599, MIN($H599-$I599, J599-$I599)*
INDEX( '2018 commission structure'!$A$21:$I$24,
MATCH($E599,'2018 commission structure'!$A$21:$A$24, 0),
MATCH(P$1,'2018 commission structure'!$A$21:$I$21, 0)), 0)</f>
        <v>25500.000000000004</v>
      </c>
      <c r="Q599" s="1">
        <f>IF($H599&gt;J599, MIN($H599-J599, K599-J599)*
INDEX( '2018 commission structure'!$A$21:$I$24,
MATCH($E599,'2018 commission structure'!$A$21:$A$24, 0),
MATCH(Q$1,'2018 commission structure'!$A$21:$I$21, 0)), 0)</f>
        <v>9111.48</v>
      </c>
      <c r="R599" s="1">
        <f>IF($H599&gt;K599, MIN($H599-K599, L599-K599)*
INDEX( '2018 commission structure'!$A$21:$I$24,
MATCH($E599,'2018 commission structure'!$A$21:$A$24, 0),
MATCH(R$1,'2018 commission structure'!$A$21:$I$21, 0)), 0)</f>
        <v>0</v>
      </c>
      <c r="S599" s="1">
        <f>IF($H599&gt;L599, ($H599-L599)*
INDEX( '2018 commission structure'!$A$21:$I$24,
MATCH($E599,'2018 commission structure'!$A$21:$A$24, 0),
MATCH(S$1,'2018 commission structure'!$A$21:$I$21, 0)), 0)</f>
        <v>0</v>
      </c>
      <c r="T599" s="1">
        <f t="shared" si="95"/>
        <v>112611.48</v>
      </c>
      <c r="U599" s="1">
        <f t="shared" si="96"/>
        <v>186552.47999999998</v>
      </c>
      <c r="V599" s="16">
        <f t="shared" si="97"/>
        <v>4.2528944134111759</v>
      </c>
      <c r="W599" s="1">
        <f>MIN(H599,I599)*INDEX('2018 commission structure'!$A$15:$J$18,MATCH(Calculations!$E503,'2018 commission structure'!$A$15:$A$18,0),MATCH(Calculations!W$1,'2018 commission structure'!$A$15:$J$15,0))</f>
        <v>72000</v>
      </c>
      <c r="X599" s="1">
        <f>IF($H599&gt;I599,MIN($H599-I599,J599-I599))*INDEX('2018 commission structure'!$A$15:$J$18,MATCH(Calculations!$E503,'2018 commission structure'!$A$15:$A$18,0),MATCH(Calculations!X$1,'2018 commission structure'!$A$15:$J$15,0))</f>
        <v>25500.000000000004</v>
      </c>
      <c r="Y599" s="1">
        <f>IF($H599&gt;J599,MIN($H599-J599,K599-J599)*INDEX('2018 commission structure'!$A$15:$J$18,MATCH(Calculations!$E503,'2018 commission structure'!$A$15:$A$18,0),MATCH(Calculations!Y$1,'2018 commission structure'!$A$15:$J$15,0)),0)</f>
        <v>8677.6</v>
      </c>
      <c r="Z599" s="1">
        <f>IF($H599&gt;K599,MIN($H599-K599,L599-K599)*INDEX('2018 commission structure'!$A$15:$J$18,MATCH(Calculations!$E503,'2018 commission structure'!$A$15:$A$18,0),MATCH(Calculations!Z$1,'2018 commission structure'!$A$15:$J$15,0)),0)</f>
        <v>0</v>
      </c>
      <c r="AA599" s="1">
        <f>IF($H599&gt;L599,($H599-L599)*INDEX('2018 commission structure'!$A$15:$J$18,MATCH(Calculations!$E503,'2018 commission structure'!$A$15:$A$18,0),MATCH(Calculations!AA$1,'2018 commission structure'!$A$15:$J$15,0)),0)</f>
        <v>0</v>
      </c>
      <c r="AB599" s="1">
        <f t="shared" si="98"/>
        <v>106177.60000000001</v>
      </c>
      <c r="AC599" s="1">
        <f t="shared" si="99"/>
        <v>180118.6</v>
      </c>
    </row>
    <row r="600" spans="1:29" x14ac:dyDescent="0.3">
      <c r="A600" s="20">
        <v>6531376252</v>
      </c>
      <c r="B600" s="1" t="s">
        <v>901</v>
      </c>
      <c r="C600" s="1" t="s">
        <v>900</v>
      </c>
      <c r="D600" s="1" t="s">
        <v>22686</v>
      </c>
      <c r="E600" s="1" t="s">
        <v>0</v>
      </c>
      <c r="F600" s="1">
        <v>69272</v>
      </c>
      <c r="G600" s="2">
        <v>23</v>
      </c>
      <c r="H600" s="1">
        <f>SUMIF('deals_closed '!D:D,A600,'deals_closed '!C:C)</f>
        <v>793429</v>
      </c>
      <c r="I600" s="1">
        <f>VLOOKUP(E600,'2018 commission structure'!$A$21:$I$24,9,FALSE)</f>
        <v>600000</v>
      </c>
      <c r="J600" s="1">
        <f t="shared" si="90"/>
        <v>750000</v>
      </c>
      <c r="K600" s="1">
        <f t="shared" si="91"/>
        <v>900000</v>
      </c>
      <c r="L600" s="1">
        <f t="shared" si="92"/>
        <v>1200000</v>
      </c>
      <c r="M600" s="16">
        <f t="shared" si="93"/>
        <v>1.3223816666666666</v>
      </c>
      <c r="N600" s="1" t="str">
        <f t="shared" si="94"/>
        <v>125-150%</v>
      </c>
      <c r="O600" s="1">
        <f>MIN($I600, $H600)*INDEX( '2018 commission structure'!$A$21:$I$24,
MATCH($E600,'2018 commission structure'!$A$21:$A$24,0),MATCH(O$1,'2018 commission structure'!$A$21:$I$21,0))</f>
        <v>78000</v>
      </c>
      <c r="P600" s="1">
        <f>IF($H600&gt;$I600, MIN($H600-$I600, J600-$I600)*
INDEX( '2018 commission structure'!$A$21:$I$24,
MATCH($E600,'2018 commission structure'!$A$21:$A$24, 0),
MATCH(P$1,'2018 commission structure'!$A$21:$I$21, 0)), 0)</f>
        <v>25500.000000000004</v>
      </c>
      <c r="Q600" s="1">
        <f>IF($H600&gt;J600, MIN($H600-J600, K600-J600)*
INDEX( '2018 commission structure'!$A$21:$I$24,
MATCH($E600,'2018 commission structure'!$A$21:$A$24, 0),
MATCH(Q$1,'2018 commission structure'!$A$21:$I$21, 0)), 0)</f>
        <v>9120.09</v>
      </c>
      <c r="R600" s="1">
        <f>IF($H600&gt;K600, MIN($H600-K600, L600-K600)*
INDEX( '2018 commission structure'!$A$21:$I$24,
MATCH($E600,'2018 commission structure'!$A$21:$A$24, 0),
MATCH(R$1,'2018 commission structure'!$A$21:$I$21, 0)), 0)</f>
        <v>0</v>
      </c>
      <c r="S600" s="1">
        <f>IF($H600&gt;L600, ($H600-L600)*
INDEX( '2018 commission structure'!$A$21:$I$24,
MATCH($E600,'2018 commission structure'!$A$21:$A$24, 0),
MATCH(S$1,'2018 commission structure'!$A$21:$I$21, 0)), 0)</f>
        <v>0</v>
      </c>
      <c r="T600" s="1">
        <f t="shared" si="95"/>
        <v>112620.09</v>
      </c>
      <c r="U600" s="1">
        <f t="shared" si="96"/>
        <v>181892.09</v>
      </c>
      <c r="V600" s="16">
        <f t="shared" si="97"/>
        <v>4.3620863337157765</v>
      </c>
      <c r="W600" s="1">
        <f>MIN(H600,I600)*INDEX('2018 commission structure'!$A$15:$J$18,MATCH(Calculations!$E542,'2018 commission structure'!$A$15:$A$18,0),MATCH(Calculations!W$1,'2018 commission structure'!$A$15:$J$15,0))</f>
        <v>90000</v>
      </c>
      <c r="X600" s="1">
        <f>IF($H600&gt;I600,MIN($H600-I600,J600-I600))*INDEX('2018 commission structure'!$A$15:$J$18,MATCH(Calculations!$E542,'2018 commission structure'!$A$15:$A$18,0),MATCH(Calculations!X$1,'2018 commission structure'!$A$15:$J$15,0))</f>
        <v>27000</v>
      </c>
      <c r="Y600" s="1">
        <f>IF($H600&gt;J600,MIN($H600-J600,K600-J600)*INDEX('2018 commission structure'!$A$15:$J$18,MATCH(Calculations!$E542,'2018 commission structure'!$A$15:$A$18,0),MATCH(Calculations!Y$1,'2018 commission structure'!$A$15:$J$15,0)),0)</f>
        <v>10857.25</v>
      </c>
      <c r="Z600" s="1">
        <f>IF($H600&gt;K600,MIN($H600-K600,L600-K600)*INDEX('2018 commission structure'!$A$15:$J$18,MATCH(Calculations!$E542,'2018 commission structure'!$A$15:$A$18,0),MATCH(Calculations!Z$1,'2018 commission structure'!$A$15:$J$15,0)),0)</f>
        <v>0</v>
      </c>
      <c r="AA600" s="1">
        <f>IF($H600&gt;L600,($H600-L600)*INDEX('2018 commission structure'!$A$15:$J$18,MATCH(Calculations!$E542,'2018 commission structure'!$A$15:$A$18,0),MATCH(Calculations!AA$1,'2018 commission structure'!$A$15:$J$15,0)),0)</f>
        <v>0</v>
      </c>
      <c r="AB600" s="1">
        <f t="shared" si="98"/>
        <v>127857.25</v>
      </c>
      <c r="AC600" s="1">
        <f t="shared" si="99"/>
        <v>197129.25</v>
      </c>
    </row>
    <row r="601" spans="1:29" x14ac:dyDescent="0.3">
      <c r="A601" s="20">
        <v>8565880958</v>
      </c>
      <c r="B601" s="1" t="s">
        <v>928</v>
      </c>
      <c r="C601" s="1" t="s">
        <v>927</v>
      </c>
      <c r="D601" s="1" t="s">
        <v>22472</v>
      </c>
      <c r="E601" s="1" t="s">
        <v>0</v>
      </c>
      <c r="F601" s="1">
        <v>55355</v>
      </c>
      <c r="G601" s="2">
        <v>20</v>
      </c>
      <c r="H601" s="1">
        <f>SUMIF('deals_closed '!D:D,A601,'deals_closed '!C:C)</f>
        <v>794819</v>
      </c>
      <c r="I601" s="1">
        <f>VLOOKUP(E601,'2018 commission structure'!$A$21:$I$24,9,FALSE)</f>
        <v>600000</v>
      </c>
      <c r="J601" s="1">
        <f t="shared" si="90"/>
        <v>750000</v>
      </c>
      <c r="K601" s="1">
        <f t="shared" si="91"/>
        <v>900000</v>
      </c>
      <c r="L601" s="1">
        <f t="shared" si="92"/>
        <v>1200000</v>
      </c>
      <c r="M601" s="16">
        <f t="shared" si="93"/>
        <v>1.3246983333333333</v>
      </c>
      <c r="N601" s="1" t="str">
        <f t="shared" si="94"/>
        <v>125-150%</v>
      </c>
      <c r="O601" s="1">
        <f>MIN($I601, $H601)*INDEX( '2018 commission structure'!$A$21:$I$24,
MATCH($E601,'2018 commission structure'!$A$21:$A$24,0),MATCH(O$1,'2018 commission structure'!$A$21:$I$21,0))</f>
        <v>78000</v>
      </c>
      <c r="P601" s="1">
        <f>IF($H601&gt;$I601, MIN($H601-$I601, J601-$I601)*
INDEX( '2018 commission structure'!$A$21:$I$24,
MATCH($E601,'2018 commission structure'!$A$21:$A$24, 0),
MATCH(P$1,'2018 commission structure'!$A$21:$I$21, 0)), 0)</f>
        <v>25500.000000000004</v>
      </c>
      <c r="Q601" s="1">
        <f>IF($H601&gt;J601, MIN($H601-J601, K601-J601)*
INDEX( '2018 commission structure'!$A$21:$I$24,
MATCH($E601,'2018 commission structure'!$A$21:$A$24, 0),
MATCH(Q$1,'2018 commission structure'!$A$21:$I$21, 0)), 0)</f>
        <v>9411.99</v>
      </c>
      <c r="R601" s="1">
        <f>IF($H601&gt;K601, MIN($H601-K601, L601-K601)*
INDEX( '2018 commission structure'!$A$21:$I$24,
MATCH($E601,'2018 commission structure'!$A$21:$A$24, 0),
MATCH(R$1,'2018 commission structure'!$A$21:$I$21, 0)), 0)</f>
        <v>0</v>
      </c>
      <c r="S601" s="1">
        <f>IF($H601&gt;L601, ($H601-L601)*
INDEX( '2018 commission structure'!$A$21:$I$24,
MATCH($E601,'2018 commission structure'!$A$21:$A$24, 0),
MATCH(S$1,'2018 commission structure'!$A$21:$I$21, 0)), 0)</f>
        <v>0</v>
      </c>
      <c r="T601" s="1">
        <f t="shared" si="95"/>
        <v>112911.99</v>
      </c>
      <c r="U601" s="1">
        <f t="shared" si="96"/>
        <v>168266.99</v>
      </c>
      <c r="V601" s="16">
        <f t="shared" si="97"/>
        <v>4.7235586730350381</v>
      </c>
      <c r="W601" s="1">
        <f>MIN(H601,I601)*INDEX('2018 commission structure'!$A$15:$J$18,MATCH(Calculations!$E528,'2018 commission structure'!$A$15:$A$18,0),MATCH(Calculations!W$1,'2018 commission structure'!$A$15:$J$15,0))</f>
        <v>72000</v>
      </c>
      <c r="X601" s="1">
        <f>IF($H601&gt;I601,MIN($H601-I601,J601-I601))*INDEX('2018 commission structure'!$A$15:$J$18,MATCH(Calculations!$E528,'2018 commission structure'!$A$15:$A$18,0),MATCH(Calculations!X$1,'2018 commission structure'!$A$15:$J$15,0))</f>
        <v>25500.000000000004</v>
      </c>
      <c r="Y601" s="1">
        <f>IF($H601&gt;J601,MIN($H601-J601,K601-J601)*INDEX('2018 commission structure'!$A$15:$J$18,MATCH(Calculations!$E528,'2018 commission structure'!$A$15:$A$18,0),MATCH(Calculations!Y$1,'2018 commission structure'!$A$15:$J$15,0)),0)</f>
        <v>8963.8000000000011</v>
      </c>
      <c r="Z601" s="1">
        <f>IF($H601&gt;K601,MIN($H601-K601,L601-K601)*INDEX('2018 commission structure'!$A$15:$J$18,MATCH(Calculations!$E528,'2018 commission structure'!$A$15:$A$18,0),MATCH(Calculations!Z$1,'2018 commission structure'!$A$15:$J$15,0)),0)</f>
        <v>0</v>
      </c>
      <c r="AA601" s="1">
        <f>IF($H601&gt;L601,($H601-L601)*INDEX('2018 commission structure'!$A$15:$J$18,MATCH(Calculations!$E528,'2018 commission structure'!$A$15:$A$18,0),MATCH(Calculations!AA$1,'2018 commission structure'!$A$15:$J$15,0)),0)</f>
        <v>0</v>
      </c>
      <c r="AB601" s="1">
        <f t="shared" si="98"/>
        <v>106463.8</v>
      </c>
      <c r="AC601" s="1">
        <f t="shared" si="99"/>
        <v>161818.79999999999</v>
      </c>
    </row>
    <row r="602" spans="1:29" x14ac:dyDescent="0.3">
      <c r="A602" s="20">
        <v>3806430489</v>
      </c>
      <c r="B602" s="1" t="s">
        <v>1049</v>
      </c>
      <c r="C602" s="1" t="s">
        <v>1048</v>
      </c>
      <c r="D602" s="1" t="s">
        <v>22959</v>
      </c>
      <c r="E602" s="1" t="s">
        <v>0</v>
      </c>
      <c r="F602" s="1">
        <v>72117</v>
      </c>
      <c r="G602" s="2">
        <v>23</v>
      </c>
      <c r="H602" s="1">
        <f>SUMIF('deals_closed '!D:D,A602,'deals_closed '!C:C)</f>
        <v>795153</v>
      </c>
      <c r="I602" s="1">
        <f>VLOOKUP(E602,'2018 commission structure'!$A$21:$I$24,9,FALSE)</f>
        <v>600000</v>
      </c>
      <c r="J602" s="1">
        <f t="shared" si="90"/>
        <v>750000</v>
      </c>
      <c r="K602" s="1">
        <f t="shared" si="91"/>
        <v>900000</v>
      </c>
      <c r="L602" s="1">
        <f t="shared" si="92"/>
        <v>1200000</v>
      </c>
      <c r="M602" s="16">
        <f t="shared" si="93"/>
        <v>1.3252550000000001</v>
      </c>
      <c r="N602" s="1" t="str">
        <f t="shared" si="94"/>
        <v>125-150%</v>
      </c>
      <c r="O602" s="1">
        <f>MIN($I602, $H602)*INDEX( '2018 commission structure'!$A$21:$I$24,
MATCH($E602,'2018 commission structure'!$A$21:$A$24,0),MATCH(O$1,'2018 commission structure'!$A$21:$I$21,0))</f>
        <v>78000</v>
      </c>
      <c r="P602" s="1">
        <f>IF($H602&gt;$I602, MIN($H602-$I602, J602-$I602)*
INDEX( '2018 commission structure'!$A$21:$I$24,
MATCH($E602,'2018 commission structure'!$A$21:$A$24, 0),
MATCH(P$1,'2018 commission structure'!$A$21:$I$21, 0)), 0)</f>
        <v>25500.000000000004</v>
      </c>
      <c r="Q602" s="1">
        <f>IF($H602&gt;J602, MIN($H602-J602, K602-J602)*
INDEX( '2018 commission structure'!$A$21:$I$24,
MATCH($E602,'2018 commission structure'!$A$21:$A$24, 0),
MATCH(Q$1,'2018 commission structure'!$A$21:$I$21, 0)), 0)</f>
        <v>9482.1299999999992</v>
      </c>
      <c r="R602" s="1">
        <f>IF($H602&gt;K602, MIN($H602-K602, L602-K602)*
INDEX( '2018 commission structure'!$A$21:$I$24,
MATCH($E602,'2018 commission structure'!$A$21:$A$24, 0),
MATCH(R$1,'2018 commission structure'!$A$21:$I$21, 0)), 0)</f>
        <v>0</v>
      </c>
      <c r="S602" s="1">
        <f>IF($H602&gt;L602, ($H602-L602)*
INDEX( '2018 commission structure'!$A$21:$I$24,
MATCH($E602,'2018 commission structure'!$A$21:$A$24, 0),
MATCH(S$1,'2018 commission structure'!$A$21:$I$21, 0)), 0)</f>
        <v>0</v>
      </c>
      <c r="T602" s="1">
        <f t="shared" si="95"/>
        <v>112982.13</v>
      </c>
      <c r="U602" s="1">
        <f t="shared" si="96"/>
        <v>185099.13</v>
      </c>
      <c r="V602" s="16">
        <f t="shared" si="97"/>
        <v>4.2958224601055663</v>
      </c>
      <c r="W602" s="1">
        <f>MIN(H602,I602)*INDEX('2018 commission structure'!$A$15:$J$18,MATCH(Calculations!$E465,'2018 commission structure'!$A$15:$A$18,0),MATCH(Calculations!W$1,'2018 commission structure'!$A$15:$J$15,0))</f>
        <v>90000</v>
      </c>
      <c r="X602" s="1">
        <f>IF($H602&gt;I602,MIN($H602-I602,J602-I602))*INDEX('2018 commission structure'!$A$15:$J$18,MATCH(Calculations!$E465,'2018 commission structure'!$A$15:$A$18,0),MATCH(Calculations!X$1,'2018 commission structure'!$A$15:$J$15,0))</f>
        <v>33000</v>
      </c>
      <c r="Y602" s="1">
        <f>IF($H602&gt;J602,MIN($H602-J602,K602-J602)*INDEX('2018 commission structure'!$A$15:$J$18,MATCH(Calculations!$E465,'2018 commission structure'!$A$15:$A$18,0),MATCH(Calculations!Y$1,'2018 commission structure'!$A$15:$J$15,0)),0)</f>
        <v>11288.25</v>
      </c>
      <c r="Z602" s="1">
        <f>IF($H602&gt;K602,MIN($H602-K602,L602-K602)*INDEX('2018 commission structure'!$A$15:$J$18,MATCH(Calculations!$E465,'2018 commission structure'!$A$15:$A$18,0),MATCH(Calculations!Z$1,'2018 commission structure'!$A$15:$J$15,0)),0)</f>
        <v>0</v>
      </c>
      <c r="AA602" s="1">
        <f>IF($H602&gt;L602,($H602-L602)*INDEX('2018 commission structure'!$A$15:$J$18,MATCH(Calculations!$E465,'2018 commission structure'!$A$15:$A$18,0),MATCH(Calculations!AA$1,'2018 commission structure'!$A$15:$J$15,0)),0)</f>
        <v>0</v>
      </c>
      <c r="AB602" s="1">
        <f t="shared" si="98"/>
        <v>134288.25</v>
      </c>
      <c r="AC602" s="1">
        <f t="shared" si="99"/>
        <v>206405.25</v>
      </c>
    </row>
    <row r="603" spans="1:29" x14ac:dyDescent="0.3">
      <c r="A603" s="20">
        <v>4768254810</v>
      </c>
      <c r="B603" s="1" t="s">
        <v>979</v>
      </c>
      <c r="C603" s="1" t="s">
        <v>978</v>
      </c>
      <c r="D603" s="1" t="s">
        <v>23030</v>
      </c>
      <c r="E603" s="1" t="s">
        <v>12</v>
      </c>
      <c r="F603" s="1">
        <v>39511</v>
      </c>
      <c r="G603" s="2">
        <v>21</v>
      </c>
      <c r="H603" s="1">
        <f>SUMIF('deals_closed '!D:D,A603,'deals_closed '!C:C)</f>
        <v>662952</v>
      </c>
      <c r="I603" s="1">
        <f>VLOOKUP(E603,'2018 commission structure'!$A$21:$I$24,9,FALSE)</f>
        <v>500000</v>
      </c>
      <c r="J603" s="1">
        <f t="shared" si="90"/>
        <v>625000</v>
      </c>
      <c r="K603" s="1">
        <f t="shared" si="91"/>
        <v>750000</v>
      </c>
      <c r="L603" s="1">
        <f t="shared" si="92"/>
        <v>1000000</v>
      </c>
      <c r="M603" s="16">
        <f t="shared" si="93"/>
        <v>1.325904</v>
      </c>
      <c r="N603" s="1" t="str">
        <f t="shared" si="94"/>
        <v>125-150%</v>
      </c>
      <c r="O603" s="1">
        <f>MIN($I603, $H603)*INDEX( '2018 commission structure'!$A$21:$I$24,
MATCH($E603,'2018 commission structure'!$A$21:$A$24,0),MATCH(O$1,'2018 commission structure'!$A$21:$I$21,0))</f>
        <v>50000</v>
      </c>
      <c r="P603" s="1">
        <f>IF($H603&gt;$I603, MIN($H603-$I603, J603-$I603)*
INDEX( '2018 commission structure'!$A$21:$I$24,
MATCH($E603,'2018 commission structure'!$A$21:$A$24, 0),
MATCH(P$1,'2018 commission structure'!$A$21:$I$21, 0)), 0)</f>
        <v>18750</v>
      </c>
      <c r="Q603" s="1">
        <f>IF($H603&gt;J603, MIN($H603-J603, K603-J603)*
INDEX( '2018 commission structure'!$A$21:$I$24,
MATCH($E603,'2018 commission structure'!$A$21:$A$24, 0),
MATCH(Q$1,'2018 commission structure'!$A$21:$I$21, 0)), 0)</f>
        <v>6831.36</v>
      </c>
      <c r="R603" s="1">
        <f>IF($H603&gt;K603, MIN($H603-K603, L603-K603)*
INDEX( '2018 commission structure'!$A$21:$I$24,
MATCH($E603,'2018 commission structure'!$A$21:$A$24, 0),
MATCH(R$1,'2018 commission structure'!$A$21:$I$21, 0)), 0)</f>
        <v>0</v>
      </c>
      <c r="S603" s="1">
        <f>IF($H603&gt;L603, ($H603-L603)*
INDEX( '2018 commission structure'!$A$21:$I$24,
MATCH($E603,'2018 commission structure'!$A$21:$A$24, 0),
MATCH(S$1,'2018 commission structure'!$A$21:$I$21, 0)), 0)</f>
        <v>0</v>
      </c>
      <c r="T603" s="1">
        <f t="shared" si="95"/>
        <v>75581.36</v>
      </c>
      <c r="U603" s="1">
        <f t="shared" si="96"/>
        <v>115092.36</v>
      </c>
      <c r="V603" s="16">
        <f t="shared" si="97"/>
        <v>5.7601738290882212</v>
      </c>
      <c r="W603" s="1">
        <f>MIN(H603,I603)*INDEX('2018 commission structure'!$A$15:$J$18,MATCH(Calculations!$E502,'2018 commission structure'!$A$15:$A$18,0),MATCH(Calculations!W$1,'2018 commission structure'!$A$15:$J$15,0))</f>
        <v>75000</v>
      </c>
      <c r="X603" s="1">
        <f>IF($H603&gt;I603,MIN($H603-I603,J603-I603))*INDEX('2018 commission structure'!$A$15:$J$18,MATCH(Calculations!$E502,'2018 commission structure'!$A$15:$A$18,0),MATCH(Calculations!X$1,'2018 commission structure'!$A$15:$J$15,0))</f>
        <v>27500</v>
      </c>
      <c r="Y603" s="1">
        <f>IF($H603&gt;J603,MIN($H603-J603,K603-J603)*INDEX('2018 commission structure'!$A$15:$J$18,MATCH(Calculations!$E502,'2018 commission structure'!$A$15:$A$18,0),MATCH(Calculations!Y$1,'2018 commission structure'!$A$15:$J$15,0)),0)</f>
        <v>9488</v>
      </c>
      <c r="Z603" s="1">
        <f>IF($H603&gt;K603,MIN($H603-K603,L603-K603)*INDEX('2018 commission structure'!$A$15:$J$18,MATCH(Calculations!$E502,'2018 commission structure'!$A$15:$A$18,0),MATCH(Calculations!Z$1,'2018 commission structure'!$A$15:$J$15,0)),0)</f>
        <v>0</v>
      </c>
      <c r="AA603" s="1">
        <f>IF($H603&gt;L603,($H603-L603)*INDEX('2018 commission structure'!$A$15:$J$18,MATCH(Calculations!$E502,'2018 commission structure'!$A$15:$A$18,0),MATCH(Calculations!AA$1,'2018 commission structure'!$A$15:$J$15,0)),0)</f>
        <v>0</v>
      </c>
      <c r="AB603" s="1">
        <f t="shared" si="98"/>
        <v>111988</v>
      </c>
      <c r="AC603" s="1">
        <f t="shared" si="99"/>
        <v>151499</v>
      </c>
    </row>
    <row r="604" spans="1:29" x14ac:dyDescent="0.3">
      <c r="A604" s="20">
        <v>8175279842</v>
      </c>
      <c r="B604" s="1" t="s">
        <v>457</v>
      </c>
      <c r="C604" s="1" t="s">
        <v>456</v>
      </c>
      <c r="D604" s="1" t="s">
        <v>22516</v>
      </c>
      <c r="E604" s="1" t="s">
        <v>0</v>
      </c>
      <c r="F604" s="1">
        <v>50337</v>
      </c>
      <c r="G604" s="2">
        <v>16</v>
      </c>
      <c r="H604" s="1">
        <f>SUMIF('deals_closed '!D:D,A604,'deals_closed '!C:C)</f>
        <v>535986</v>
      </c>
      <c r="I604" s="1">
        <f>VLOOKUP(E604,'2018 commission structure'!$A$21:$I$24,9,FALSE)</f>
        <v>600000</v>
      </c>
      <c r="J604" s="1">
        <f t="shared" si="90"/>
        <v>750000</v>
      </c>
      <c r="K604" s="1">
        <f t="shared" si="91"/>
        <v>900000</v>
      </c>
      <c r="L604" s="1">
        <f t="shared" si="92"/>
        <v>1200000</v>
      </c>
      <c r="M604" s="16">
        <f t="shared" si="93"/>
        <v>0.89331000000000005</v>
      </c>
      <c r="N604" s="1" t="str">
        <f t="shared" si="94"/>
        <v>0-100%</v>
      </c>
      <c r="O604" s="1">
        <f>MIN($I604, $H604)*INDEX( '2018 commission structure'!$A$21:$I$24,
MATCH($E604,'2018 commission structure'!$A$21:$A$24,0),MATCH(O$1,'2018 commission structure'!$A$21:$I$21,0))</f>
        <v>69678.180000000008</v>
      </c>
      <c r="P604" s="1">
        <f>IF($H604&gt;$I604, MIN($H604-$I604, J604-$I604)*
INDEX( '2018 commission structure'!$A$21:$I$24,
MATCH($E604,'2018 commission structure'!$A$21:$A$24, 0),
MATCH(P$1,'2018 commission structure'!$A$21:$I$21, 0)), 0)</f>
        <v>0</v>
      </c>
      <c r="Q604" s="1">
        <f>IF($H604&gt;J604, MIN($H604-J604, K604-J604)*
INDEX( '2018 commission structure'!$A$21:$I$24,
MATCH($E604,'2018 commission structure'!$A$21:$A$24, 0),
MATCH(Q$1,'2018 commission structure'!$A$21:$I$21, 0)), 0)</f>
        <v>0</v>
      </c>
      <c r="R604" s="1">
        <f>IF($H604&gt;K604, MIN($H604-K604, L604-K604)*
INDEX( '2018 commission structure'!$A$21:$I$24,
MATCH($E604,'2018 commission structure'!$A$21:$A$24, 0),
MATCH(R$1,'2018 commission structure'!$A$21:$I$21, 0)), 0)</f>
        <v>0</v>
      </c>
      <c r="S604" s="1">
        <f>IF($H604&gt;L604, ($H604-L604)*
INDEX( '2018 commission structure'!$A$21:$I$24,
MATCH($E604,'2018 commission structure'!$A$21:$A$24, 0),
MATCH(S$1,'2018 commission structure'!$A$21:$I$21, 0)), 0)</f>
        <v>0</v>
      </c>
      <c r="T604" s="1">
        <f t="shared" si="95"/>
        <v>69678.180000000008</v>
      </c>
      <c r="U604" s="1">
        <f t="shared" si="96"/>
        <v>120015.18000000001</v>
      </c>
      <c r="V604" s="16">
        <f t="shared" si="97"/>
        <v>4.4659850528908089</v>
      </c>
      <c r="W604" s="1">
        <f>MIN(H604,I604)*INDEX('2018 commission structure'!$A$15:$J$18,MATCH(Calculations!$E770,'2018 commission structure'!$A$15:$A$18,0),MATCH(Calculations!W$1,'2018 commission structure'!$A$15:$J$15,0))</f>
        <v>64318.32</v>
      </c>
      <c r="X604" s="1">
        <f>IF($H604&gt;I604,MIN($H604-I604,J604-I604))*INDEX('2018 commission structure'!$A$15:$J$18,MATCH(Calculations!$E770,'2018 commission structure'!$A$15:$A$18,0),MATCH(Calculations!X$1,'2018 commission structure'!$A$15:$J$15,0))</f>
        <v>0</v>
      </c>
      <c r="Y604" s="1">
        <f>IF($H604&gt;J604,MIN($H604-J604,K604-J604)*INDEX('2018 commission structure'!$A$15:$J$18,MATCH(Calculations!$E770,'2018 commission structure'!$A$15:$A$18,0),MATCH(Calculations!Y$1,'2018 commission structure'!$A$15:$J$15,0)),0)</f>
        <v>0</v>
      </c>
      <c r="Z604" s="1">
        <f>IF($H604&gt;K604,MIN($H604-K604,L604-K604)*INDEX('2018 commission structure'!$A$15:$J$18,MATCH(Calculations!$E770,'2018 commission structure'!$A$15:$A$18,0),MATCH(Calculations!Z$1,'2018 commission structure'!$A$15:$J$15,0)),0)</f>
        <v>0</v>
      </c>
      <c r="AA604" s="1">
        <f>IF($H604&gt;L604,($H604-L604)*INDEX('2018 commission structure'!$A$15:$J$18,MATCH(Calculations!$E770,'2018 commission structure'!$A$15:$A$18,0),MATCH(Calculations!AA$1,'2018 commission structure'!$A$15:$J$15,0)),0)</f>
        <v>0</v>
      </c>
      <c r="AB604" s="1">
        <f t="shared" si="98"/>
        <v>64318.32</v>
      </c>
      <c r="AC604" s="1">
        <f t="shared" si="99"/>
        <v>114655.32</v>
      </c>
    </row>
    <row r="605" spans="1:29" x14ac:dyDescent="0.3">
      <c r="A605" s="20">
        <v>2130919499</v>
      </c>
      <c r="B605" s="1" t="s">
        <v>1858</v>
      </c>
      <c r="C605" s="1" t="s">
        <v>1857</v>
      </c>
      <c r="D605" s="1" t="s">
        <v>23127</v>
      </c>
      <c r="E605" s="1" t="s">
        <v>0</v>
      </c>
      <c r="F605" s="1">
        <v>76111</v>
      </c>
      <c r="G605" s="2">
        <v>13</v>
      </c>
      <c r="H605" s="1">
        <f>SUMIF('deals_closed '!D:D,A605,'deals_closed '!C:C)</f>
        <v>523769</v>
      </c>
      <c r="I605" s="1">
        <f>VLOOKUP(E605,'2018 commission structure'!$A$21:$I$24,9,FALSE)</f>
        <v>600000</v>
      </c>
      <c r="J605" s="1">
        <f t="shared" si="90"/>
        <v>750000</v>
      </c>
      <c r="K605" s="1">
        <f t="shared" si="91"/>
        <v>900000</v>
      </c>
      <c r="L605" s="1">
        <f t="shared" si="92"/>
        <v>1200000</v>
      </c>
      <c r="M605" s="16">
        <f t="shared" si="93"/>
        <v>0.87294833333333333</v>
      </c>
      <c r="N605" s="1" t="str">
        <f t="shared" si="94"/>
        <v>0-100%</v>
      </c>
      <c r="O605" s="1">
        <f>MIN($I605, $H605)*INDEX( '2018 commission structure'!$A$21:$I$24,
MATCH($E605,'2018 commission structure'!$A$21:$A$24,0),MATCH(O$1,'2018 commission structure'!$A$21:$I$21,0))</f>
        <v>68089.97</v>
      </c>
      <c r="P605" s="1">
        <f>IF($H605&gt;$I605, MIN($H605-$I605, J605-$I605)*
INDEX( '2018 commission structure'!$A$21:$I$24,
MATCH($E605,'2018 commission structure'!$A$21:$A$24, 0),
MATCH(P$1,'2018 commission structure'!$A$21:$I$21, 0)), 0)</f>
        <v>0</v>
      </c>
      <c r="Q605" s="1">
        <f>IF($H605&gt;J605, MIN($H605-J605, K605-J605)*
INDEX( '2018 commission structure'!$A$21:$I$24,
MATCH($E605,'2018 commission structure'!$A$21:$A$24, 0),
MATCH(Q$1,'2018 commission structure'!$A$21:$I$21, 0)), 0)</f>
        <v>0</v>
      </c>
      <c r="R605" s="1">
        <f>IF($H605&gt;K605, MIN($H605-K605, L605-K605)*
INDEX( '2018 commission structure'!$A$21:$I$24,
MATCH($E605,'2018 commission structure'!$A$21:$A$24, 0),
MATCH(R$1,'2018 commission structure'!$A$21:$I$21, 0)), 0)</f>
        <v>0</v>
      </c>
      <c r="S605" s="1">
        <f>IF($H605&gt;L605, ($H605-L605)*
INDEX( '2018 commission structure'!$A$21:$I$24,
MATCH($E605,'2018 commission structure'!$A$21:$A$24, 0),
MATCH(S$1,'2018 commission structure'!$A$21:$I$21, 0)), 0)</f>
        <v>0</v>
      </c>
      <c r="T605" s="1">
        <f t="shared" si="95"/>
        <v>68089.97</v>
      </c>
      <c r="U605" s="1">
        <f t="shared" si="96"/>
        <v>144200.97</v>
      </c>
      <c r="V605" s="16">
        <f t="shared" si="97"/>
        <v>3.632215511449056</v>
      </c>
      <c r="W605" s="1">
        <f>MIN(H605,I605)*INDEX('2018 commission structure'!$A$15:$J$18,MATCH(Calculations!$E34,'2018 commission structure'!$A$15:$A$18,0),MATCH(Calculations!W$1,'2018 commission structure'!$A$15:$J$15,0))</f>
        <v>78565.349999999991</v>
      </c>
      <c r="X605" s="1">
        <f>IF($H605&gt;I605,MIN($H605-I605,J605-I605))*INDEX('2018 commission structure'!$A$15:$J$18,MATCH(Calculations!$E34,'2018 commission structure'!$A$15:$A$18,0),MATCH(Calculations!X$1,'2018 commission structure'!$A$15:$J$15,0))</f>
        <v>0</v>
      </c>
      <c r="Y605" s="1">
        <f>IF($H605&gt;J605,MIN($H605-J605,K605-J605)*INDEX('2018 commission structure'!$A$15:$J$18,MATCH(Calculations!$E34,'2018 commission structure'!$A$15:$A$18,0),MATCH(Calculations!Y$1,'2018 commission structure'!$A$15:$J$15,0)),0)</f>
        <v>0</v>
      </c>
      <c r="Z605" s="1">
        <f>IF($H605&gt;K605,MIN($H605-K605,L605-K605)*INDEX('2018 commission structure'!$A$15:$J$18,MATCH(Calculations!$E34,'2018 commission structure'!$A$15:$A$18,0),MATCH(Calculations!Z$1,'2018 commission structure'!$A$15:$J$15,0)),0)</f>
        <v>0</v>
      </c>
      <c r="AA605" s="1">
        <f>IF($H605&gt;L605,($H605-L605)*INDEX('2018 commission structure'!$A$15:$J$18,MATCH(Calculations!$E34,'2018 commission structure'!$A$15:$A$18,0),MATCH(Calculations!AA$1,'2018 commission structure'!$A$15:$J$15,0)),0)</f>
        <v>0</v>
      </c>
      <c r="AB605" s="1">
        <f t="shared" si="98"/>
        <v>78565.349999999991</v>
      </c>
      <c r="AC605" s="1">
        <f t="shared" si="99"/>
        <v>154676.34999999998</v>
      </c>
    </row>
    <row r="606" spans="1:29" x14ac:dyDescent="0.3">
      <c r="A606" s="20">
        <v>1062607929</v>
      </c>
      <c r="B606" s="1" t="s">
        <v>1437</v>
      </c>
      <c r="C606" s="1" t="s">
        <v>854</v>
      </c>
      <c r="D606" s="1" t="s">
        <v>23225</v>
      </c>
      <c r="E606" s="1" t="s">
        <v>3</v>
      </c>
      <c r="F606" s="1">
        <v>101824</v>
      </c>
      <c r="G606" s="2">
        <v>29</v>
      </c>
      <c r="H606" s="1">
        <f>SUMIF('deals_closed '!D:D,A606,'deals_closed '!C:C)</f>
        <v>995076</v>
      </c>
      <c r="I606" s="1">
        <f>VLOOKUP(E606,'2018 commission structure'!$A$21:$I$24,9,FALSE)</f>
        <v>750000</v>
      </c>
      <c r="J606" s="1">
        <f t="shared" si="90"/>
        <v>937500</v>
      </c>
      <c r="K606" s="1">
        <f t="shared" si="91"/>
        <v>1125000</v>
      </c>
      <c r="L606" s="1">
        <f t="shared" si="92"/>
        <v>1500000</v>
      </c>
      <c r="M606" s="16">
        <f t="shared" si="93"/>
        <v>1.3267679999999999</v>
      </c>
      <c r="N606" s="1" t="str">
        <f t="shared" si="94"/>
        <v>125-150%</v>
      </c>
      <c r="O606" s="1">
        <f>MIN($I606, $H606)*INDEX( '2018 commission structure'!$A$21:$I$24,
MATCH($E606,'2018 commission structure'!$A$21:$A$24,0),MATCH(O$1,'2018 commission structure'!$A$21:$I$21,0))</f>
        <v>112500</v>
      </c>
      <c r="P606" s="1">
        <f>IF($H606&gt;$I606, MIN($H606-$I606, J606-$I606)*
INDEX( '2018 commission structure'!$A$21:$I$24,
MATCH($E606,'2018 commission structure'!$A$21:$A$24, 0),
MATCH(P$1,'2018 commission structure'!$A$21:$I$21, 0)), 0)</f>
        <v>35625</v>
      </c>
      <c r="Q606" s="1">
        <f>IF($H606&gt;J606, MIN($H606-J606, K606-J606)*
INDEX( '2018 commission structure'!$A$21:$I$24,
MATCH($E606,'2018 commission structure'!$A$21:$A$24, 0),
MATCH(Q$1,'2018 commission structure'!$A$21:$I$21, 0)), 0)</f>
        <v>13242.480000000001</v>
      </c>
      <c r="R606" s="1">
        <f>IF($H606&gt;K606, MIN($H606-K606, L606-K606)*
INDEX( '2018 commission structure'!$A$21:$I$24,
MATCH($E606,'2018 commission structure'!$A$21:$A$24, 0),
MATCH(R$1,'2018 commission structure'!$A$21:$I$21, 0)), 0)</f>
        <v>0</v>
      </c>
      <c r="S606" s="1">
        <f>IF($H606&gt;L606, ($H606-L606)*
INDEX( '2018 commission structure'!$A$21:$I$24,
MATCH($E606,'2018 commission structure'!$A$21:$A$24, 0),
MATCH(S$1,'2018 commission structure'!$A$21:$I$21, 0)), 0)</f>
        <v>0</v>
      </c>
      <c r="T606" s="1">
        <f t="shared" si="95"/>
        <v>161367.48000000001</v>
      </c>
      <c r="U606" s="1">
        <f t="shared" si="96"/>
        <v>263191.48</v>
      </c>
      <c r="V606" s="16">
        <f t="shared" si="97"/>
        <v>3.7808062783795284</v>
      </c>
      <c r="W606" s="1">
        <f>MIN(H606,I606)*INDEX('2018 commission structure'!$A$15:$J$18,MATCH(Calculations!$E185,'2018 commission structure'!$A$15:$A$18,0),MATCH(Calculations!W$1,'2018 commission structure'!$A$15:$J$15,0))</f>
        <v>112500</v>
      </c>
      <c r="X606" s="1">
        <f>IF($H606&gt;I606,MIN($H606-I606,J606-I606))*INDEX('2018 commission structure'!$A$15:$J$18,MATCH(Calculations!$E185,'2018 commission structure'!$A$15:$A$18,0),MATCH(Calculations!X$1,'2018 commission structure'!$A$15:$J$15,0))</f>
        <v>41250</v>
      </c>
      <c r="Y606" s="1">
        <f>IF($H606&gt;J606,MIN($H606-J606,K606-J606)*INDEX('2018 commission structure'!$A$15:$J$18,MATCH(Calculations!$E185,'2018 commission structure'!$A$15:$A$18,0),MATCH(Calculations!Y$1,'2018 commission structure'!$A$15:$J$15,0)),0)</f>
        <v>14394</v>
      </c>
      <c r="Z606" s="1">
        <f>IF($H606&gt;K606,MIN($H606-K606,L606-K606)*INDEX('2018 commission structure'!$A$15:$J$18,MATCH(Calculations!$E185,'2018 commission structure'!$A$15:$A$18,0),MATCH(Calculations!Z$1,'2018 commission structure'!$A$15:$J$15,0)),0)</f>
        <v>0</v>
      </c>
      <c r="AA606" s="1">
        <f>IF($H606&gt;L606,($H606-L606)*INDEX('2018 commission structure'!$A$15:$J$18,MATCH(Calculations!$E185,'2018 commission structure'!$A$15:$A$18,0),MATCH(Calculations!AA$1,'2018 commission structure'!$A$15:$J$15,0)),0)</f>
        <v>0</v>
      </c>
      <c r="AB606" s="1">
        <f t="shared" si="98"/>
        <v>168144</v>
      </c>
      <c r="AC606" s="1">
        <f t="shared" si="99"/>
        <v>269968</v>
      </c>
    </row>
    <row r="607" spans="1:29" x14ac:dyDescent="0.3">
      <c r="A607" s="20">
        <v>1462119603</v>
      </c>
      <c r="B607" s="1" t="s">
        <v>273</v>
      </c>
      <c r="C607" s="1" t="s">
        <v>272</v>
      </c>
      <c r="D607" s="1" t="s">
        <v>23191</v>
      </c>
      <c r="E607" s="1" t="s">
        <v>3</v>
      </c>
      <c r="F607" s="1">
        <v>101235</v>
      </c>
      <c r="G607" s="2">
        <v>20</v>
      </c>
      <c r="H607" s="1">
        <f>SUMIF('deals_closed '!D:D,A607,'deals_closed '!C:C)</f>
        <v>653912</v>
      </c>
      <c r="I607" s="1">
        <f>VLOOKUP(E607,'2018 commission structure'!$A$21:$I$24,9,FALSE)</f>
        <v>750000</v>
      </c>
      <c r="J607" s="1">
        <f t="shared" si="90"/>
        <v>937500</v>
      </c>
      <c r="K607" s="1">
        <f t="shared" si="91"/>
        <v>1125000</v>
      </c>
      <c r="L607" s="1">
        <f t="shared" si="92"/>
        <v>1500000</v>
      </c>
      <c r="M607" s="16">
        <f t="shared" si="93"/>
        <v>0.87188266666666669</v>
      </c>
      <c r="N607" s="1" t="str">
        <f t="shared" si="94"/>
        <v>0-100%</v>
      </c>
      <c r="O607" s="1">
        <f>MIN($I607, $H607)*INDEX( '2018 commission structure'!$A$21:$I$24,
MATCH($E607,'2018 commission structure'!$A$21:$A$24,0),MATCH(O$1,'2018 commission structure'!$A$21:$I$21,0))</f>
        <v>98086.8</v>
      </c>
      <c r="P607" s="1">
        <f>IF($H607&gt;$I607, MIN($H607-$I607, J607-$I607)*
INDEX( '2018 commission structure'!$A$21:$I$24,
MATCH($E607,'2018 commission structure'!$A$21:$A$24, 0),
MATCH(P$1,'2018 commission structure'!$A$21:$I$21, 0)), 0)</f>
        <v>0</v>
      </c>
      <c r="Q607" s="1">
        <f>IF($H607&gt;J607, MIN($H607-J607, K607-J607)*
INDEX( '2018 commission structure'!$A$21:$I$24,
MATCH($E607,'2018 commission structure'!$A$21:$A$24, 0),
MATCH(Q$1,'2018 commission structure'!$A$21:$I$21, 0)), 0)</f>
        <v>0</v>
      </c>
      <c r="R607" s="1">
        <f>IF($H607&gt;K607, MIN($H607-K607, L607-K607)*
INDEX( '2018 commission structure'!$A$21:$I$24,
MATCH($E607,'2018 commission structure'!$A$21:$A$24, 0),
MATCH(R$1,'2018 commission structure'!$A$21:$I$21, 0)), 0)</f>
        <v>0</v>
      </c>
      <c r="S607" s="1">
        <f>IF($H607&gt;L607, ($H607-L607)*
INDEX( '2018 commission structure'!$A$21:$I$24,
MATCH($E607,'2018 commission structure'!$A$21:$A$24, 0),
MATCH(S$1,'2018 commission structure'!$A$21:$I$21, 0)), 0)</f>
        <v>0</v>
      </c>
      <c r="T607" s="1">
        <f t="shared" si="95"/>
        <v>98086.8</v>
      </c>
      <c r="U607" s="1">
        <f t="shared" si="96"/>
        <v>199321.8</v>
      </c>
      <c r="V607" s="16">
        <f t="shared" si="97"/>
        <v>3.2806848021641386</v>
      </c>
      <c r="W607" s="1">
        <f>MIN(H607,I607)*INDEX('2018 commission structure'!$A$15:$J$18,MATCH(Calculations!$E865,'2018 commission structure'!$A$15:$A$18,0),MATCH(Calculations!W$1,'2018 commission structure'!$A$15:$J$15,0))</f>
        <v>98086.8</v>
      </c>
      <c r="X607" s="1">
        <f>IF($H607&gt;I607,MIN($H607-I607,J607-I607))*INDEX('2018 commission structure'!$A$15:$J$18,MATCH(Calculations!$E865,'2018 commission structure'!$A$15:$A$18,0),MATCH(Calculations!X$1,'2018 commission structure'!$A$15:$J$15,0))</f>
        <v>0</v>
      </c>
      <c r="Y607" s="1">
        <f>IF($H607&gt;J607,MIN($H607-J607,K607-J607)*INDEX('2018 commission structure'!$A$15:$J$18,MATCH(Calculations!$E865,'2018 commission structure'!$A$15:$A$18,0),MATCH(Calculations!Y$1,'2018 commission structure'!$A$15:$J$15,0)),0)</f>
        <v>0</v>
      </c>
      <c r="Z607" s="1">
        <f>IF($H607&gt;K607,MIN($H607-K607,L607-K607)*INDEX('2018 commission structure'!$A$15:$J$18,MATCH(Calculations!$E865,'2018 commission structure'!$A$15:$A$18,0),MATCH(Calculations!Z$1,'2018 commission structure'!$A$15:$J$15,0)),0)</f>
        <v>0</v>
      </c>
      <c r="AA607" s="1">
        <f>IF($H607&gt;L607,($H607-L607)*INDEX('2018 commission structure'!$A$15:$J$18,MATCH(Calculations!$E865,'2018 commission structure'!$A$15:$A$18,0),MATCH(Calculations!AA$1,'2018 commission structure'!$A$15:$J$15,0)),0)</f>
        <v>0</v>
      </c>
      <c r="AB607" s="1">
        <f t="shared" si="98"/>
        <v>98086.8</v>
      </c>
      <c r="AC607" s="1">
        <f t="shared" si="99"/>
        <v>199321.8</v>
      </c>
    </row>
    <row r="608" spans="1:29" x14ac:dyDescent="0.3">
      <c r="A608" s="20">
        <v>7011563598</v>
      </c>
      <c r="B608" s="1" t="s">
        <v>1008</v>
      </c>
      <c r="C608" s="1" t="s">
        <v>1007</v>
      </c>
      <c r="D608" s="1" t="s">
        <v>23327</v>
      </c>
      <c r="E608" s="1" t="s">
        <v>12</v>
      </c>
      <c r="F608" s="1">
        <v>30113</v>
      </c>
      <c r="G608" s="2">
        <v>18</v>
      </c>
      <c r="H608" s="1">
        <f>SUMIF('deals_closed '!D:D,A608,'deals_closed '!C:C)</f>
        <v>664135</v>
      </c>
      <c r="I608" s="1">
        <f>VLOOKUP(E608,'2018 commission structure'!$A$21:$I$24,9,FALSE)</f>
        <v>500000</v>
      </c>
      <c r="J608" s="1">
        <f t="shared" si="90"/>
        <v>625000</v>
      </c>
      <c r="K608" s="1">
        <f t="shared" si="91"/>
        <v>750000</v>
      </c>
      <c r="L608" s="1">
        <f t="shared" si="92"/>
        <v>1000000</v>
      </c>
      <c r="M608" s="16">
        <f t="shared" si="93"/>
        <v>1.3282700000000001</v>
      </c>
      <c r="N608" s="1" t="str">
        <f t="shared" si="94"/>
        <v>125-150%</v>
      </c>
      <c r="O608" s="1">
        <f>MIN($I608, $H608)*INDEX( '2018 commission structure'!$A$21:$I$24,
MATCH($E608,'2018 commission structure'!$A$21:$A$24,0),MATCH(O$1,'2018 commission structure'!$A$21:$I$21,0))</f>
        <v>50000</v>
      </c>
      <c r="P608" s="1">
        <f>IF($H608&gt;$I608, MIN($H608-$I608, J608-$I608)*
INDEX( '2018 commission structure'!$A$21:$I$24,
MATCH($E608,'2018 commission structure'!$A$21:$A$24, 0),
MATCH(P$1,'2018 commission structure'!$A$21:$I$21, 0)), 0)</f>
        <v>18750</v>
      </c>
      <c r="Q608" s="1">
        <f>IF($H608&gt;J608, MIN($H608-J608, K608-J608)*
INDEX( '2018 commission structure'!$A$21:$I$24,
MATCH($E608,'2018 commission structure'!$A$21:$A$24, 0),
MATCH(Q$1,'2018 commission structure'!$A$21:$I$21, 0)), 0)</f>
        <v>7044.3</v>
      </c>
      <c r="R608" s="1">
        <f>IF($H608&gt;K608, MIN($H608-K608, L608-K608)*
INDEX( '2018 commission structure'!$A$21:$I$24,
MATCH($E608,'2018 commission structure'!$A$21:$A$24, 0),
MATCH(R$1,'2018 commission structure'!$A$21:$I$21, 0)), 0)</f>
        <v>0</v>
      </c>
      <c r="S608" s="1">
        <f>IF($H608&gt;L608, ($H608-L608)*
INDEX( '2018 commission structure'!$A$21:$I$24,
MATCH($E608,'2018 commission structure'!$A$21:$A$24, 0),
MATCH(S$1,'2018 commission structure'!$A$21:$I$21, 0)), 0)</f>
        <v>0</v>
      </c>
      <c r="T608" s="1">
        <f t="shared" si="95"/>
        <v>75794.3</v>
      </c>
      <c r="U608" s="1">
        <f t="shared" si="96"/>
        <v>105907.3</v>
      </c>
      <c r="V608" s="16">
        <f t="shared" si="97"/>
        <v>6.2709086153645686</v>
      </c>
      <c r="W608" s="1">
        <f>MIN(H608,I608)*INDEX('2018 commission structure'!$A$15:$J$18,MATCH(Calculations!$E487,'2018 commission structure'!$A$15:$A$18,0),MATCH(Calculations!W$1,'2018 commission structure'!$A$15:$J$15,0))</f>
        <v>75000</v>
      </c>
      <c r="X608" s="1">
        <f>IF($H608&gt;I608,MIN($H608-I608,J608-I608))*INDEX('2018 commission structure'!$A$15:$J$18,MATCH(Calculations!$E487,'2018 commission structure'!$A$15:$A$18,0),MATCH(Calculations!X$1,'2018 commission structure'!$A$15:$J$15,0))</f>
        <v>22500</v>
      </c>
      <c r="Y608" s="1">
        <f>IF($H608&gt;J608,MIN($H608-J608,K608-J608)*INDEX('2018 commission structure'!$A$15:$J$18,MATCH(Calculations!$E487,'2018 commission structure'!$A$15:$A$18,0),MATCH(Calculations!Y$1,'2018 commission structure'!$A$15:$J$15,0)),0)</f>
        <v>9783.75</v>
      </c>
      <c r="Z608" s="1">
        <f>IF($H608&gt;K608,MIN($H608-K608,L608-K608)*INDEX('2018 commission structure'!$A$15:$J$18,MATCH(Calculations!$E487,'2018 commission structure'!$A$15:$A$18,0),MATCH(Calculations!Z$1,'2018 commission structure'!$A$15:$J$15,0)),0)</f>
        <v>0</v>
      </c>
      <c r="AA608" s="1">
        <f>IF($H608&gt;L608,($H608-L608)*INDEX('2018 commission structure'!$A$15:$J$18,MATCH(Calculations!$E487,'2018 commission structure'!$A$15:$A$18,0),MATCH(Calculations!AA$1,'2018 commission structure'!$A$15:$J$15,0)),0)</f>
        <v>0</v>
      </c>
      <c r="AB608" s="1">
        <f t="shared" si="98"/>
        <v>107283.75</v>
      </c>
      <c r="AC608" s="1">
        <f t="shared" si="99"/>
        <v>137396.75</v>
      </c>
    </row>
    <row r="609" spans="1:29" x14ac:dyDescent="0.3">
      <c r="A609" s="20">
        <v>1992195951</v>
      </c>
      <c r="B609" s="1" t="s">
        <v>1272</v>
      </c>
      <c r="C609" s="1" t="s">
        <v>1271</v>
      </c>
      <c r="D609" s="1" t="s">
        <v>22698</v>
      </c>
      <c r="E609" s="1" t="s">
        <v>12</v>
      </c>
      <c r="F609" s="1">
        <v>49870</v>
      </c>
      <c r="G609" s="2">
        <v>21</v>
      </c>
      <c r="H609" s="1">
        <f>SUMIF('deals_closed '!D:D,A609,'deals_closed '!C:C)</f>
        <v>664445</v>
      </c>
      <c r="I609" s="1">
        <f>VLOOKUP(E609,'2018 commission structure'!$A$21:$I$24,9,FALSE)</f>
        <v>500000</v>
      </c>
      <c r="J609" s="1">
        <f t="shared" si="90"/>
        <v>625000</v>
      </c>
      <c r="K609" s="1">
        <f t="shared" si="91"/>
        <v>750000</v>
      </c>
      <c r="L609" s="1">
        <f t="shared" si="92"/>
        <v>1000000</v>
      </c>
      <c r="M609" s="16">
        <f t="shared" si="93"/>
        <v>1.3288899999999999</v>
      </c>
      <c r="N609" s="1" t="str">
        <f t="shared" si="94"/>
        <v>125-150%</v>
      </c>
      <c r="O609" s="1">
        <f>MIN($I609, $H609)*INDEX( '2018 commission structure'!$A$21:$I$24,
MATCH($E609,'2018 commission structure'!$A$21:$A$24,0),MATCH(O$1,'2018 commission structure'!$A$21:$I$21,0))</f>
        <v>50000</v>
      </c>
      <c r="P609" s="1">
        <f>IF($H609&gt;$I609, MIN($H609-$I609, J609-$I609)*
INDEX( '2018 commission structure'!$A$21:$I$24,
MATCH($E609,'2018 commission structure'!$A$21:$A$24, 0),
MATCH(P$1,'2018 commission structure'!$A$21:$I$21, 0)), 0)</f>
        <v>18750</v>
      </c>
      <c r="Q609" s="1">
        <f>IF($H609&gt;J609, MIN($H609-J609, K609-J609)*
INDEX( '2018 commission structure'!$A$21:$I$24,
MATCH($E609,'2018 commission structure'!$A$21:$A$24, 0),
MATCH(Q$1,'2018 commission structure'!$A$21:$I$21, 0)), 0)</f>
        <v>7100.0999999999995</v>
      </c>
      <c r="R609" s="1">
        <f>IF($H609&gt;K609, MIN($H609-K609, L609-K609)*
INDEX( '2018 commission structure'!$A$21:$I$24,
MATCH($E609,'2018 commission structure'!$A$21:$A$24, 0),
MATCH(R$1,'2018 commission structure'!$A$21:$I$21, 0)), 0)</f>
        <v>0</v>
      </c>
      <c r="S609" s="1">
        <f>IF($H609&gt;L609, ($H609-L609)*
INDEX( '2018 commission structure'!$A$21:$I$24,
MATCH($E609,'2018 commission structure'!$A$21:$A$24, 0),
MATCH(S$1,'2018 commission structure'!$A$21:$I$21, 0)), 0)</f>
        <v>0</v>
      </c>
      <c r="T609" s="1">
        <f t="shared" si="95"/>
        <v>75850.100000000006</v>
      </c>
      <c r="U609" s="1">
        <f t="shared" si="96"/>
        <v>125720.1</v>
      </c>
      <c r="V609" s="16">
        <f t="shared" si="97"/>
        <v>5.2851135180452449</v>
      </c>
      <c r="W609" s="1">
        <f>MIN(H609,I609)*INDEX('2018 commission structure'!$A$15:$J$18,MATCH(Calculations!$E348,'2018 commission structure'!$A$15:$A$18,0),MATCH(Calculations!W$1,'2018 commission structure'!$A$15:$J$15,0))</f>
        <v>75000</v>
      </c>
      <c r="X609" s="1">
        <f>IF($H609&gt;I609,MIN($H609-I609,J609-I609))*INDEX('2018 commission structure'!$A$15:$J$18,MATCH(Calculations!$E348,'2018 commission structure'!$A$15:$A$18,0),MATCH(Calculations!X$1,'2018 commission structure'!$A$15:$J$15,0))</f>
        <v>22500</v>
      </c>
      <c r="Y609" s="1">
        <f>IF($H609&gt;J609,MIN($H609-J609,K609-J609)*INDEX('2018 commission structure'!$A$15:$J$18,MATCH(Calculations!$E348,'2018 commission structure'!$A$15:$A$18,0),MATCH(Calculations!Y$1,'2018 commission structure'!$A$15:$J$15,0)),0)</f>
        <v>9861.25</v>
      </c>
      <c r="Z609" s="1">
        <f>IF($H609&gt;K609,MIN($H609-K609,L609-K609)*INDEX('2018 commission structure'!$A$15:$J$18,MATCH(Calculations!$E348,'2018 commission structure'!$A$15:$A$18,0),MATCH(Calculations!Z$1,'2018 commission structure'!$A$15:$J$15,0)),0)</f>
        <v>0</v>
      </c>
      <c r="AA609" s="1">
        <f>IF($H609&gt;L609,($H609-L609)*INDEX('2018 commission structure'!$A$15:$J$18,MATCH(Calculations!$E348,'2018 commission structure'!$A$15:$A$18,0),MATCH(Calculations!AA$1,'2018 commission structure'!$A$15:$J$15,0)),0)</f>
        <v>0</v>
      </c>
      <c r="AB609" s="1">
        <f t="shared" si="98"/>
        <v>107361.25</v>
      </c>
      <c r="AC609" s="1">
        <f t="shared" si="99"/>
        <v>157231.25</v>
      </c>
    </row>
    <row r="610" spans="1:29" x14ac:dyDescent="0.3">
      <c r="A610" s="20">
        <v>7263964236</v>
      </c>
      <c r="B610" s="1" t="s">
        <v>1603</v>
      </c>
      <c r="C610" s="1" t="s">
        <v>1602</v>
      </c>
      <c r="D610" s="1" t="s">
        <v>22611</v>
      </c>
      <c r="E610" s="1" t="s">
        <v>3</v>
      </c>
      <c r="F610" s="1">
        <v>93512</v>
      </c>
      <c r="G610" s="2">
        <v>15</v>
      </c>
      <c r="H610" s="1">
        <f>SUMIF('deals_closed '!D:D,A610,'deals_closed '!C:C)</f>
        <v>400606</v>
      </c>
      <c r="I610" s="1">
        <f>VLOOKUP(E610,'2018 commission structure'!$A$21:$I$24,9,FALSE)</f>
        <v>750000</v>
      </c>
      <c r="J610" s="1">
        <f t="shared" si="90"/>
        <v>937500</v>
      </c>
      <c r="K610" s="1">
        <f t="shared" si="91"/>
        <v>1125000</v>
      </c>
      <c r="L610" s="1">
        <f t="shared" si="92"/>
        <v>1500000</v>
      </c>
      <c r="M610" s="16">
        <f t="shared" si="93"/>
        <v>0.53414133333333336</v>
      </c>
      <c r="N610" s="1" t="str">
        <f t="shared" si="94"/>
        <v>0-100%</v>
      </c>
      <c r="O610" s="1">
        <f>MIN($I610, $H610)*INDEX( '2018 commission structure'!$A$21:$I$24,
MATCH($E610,'2018 commission structure'!$A$21:$A$24,0),MATCH(O$1,'2018 commission structure'!$A$21:$I$21,0))</f>
        <v>60090.899999999994</v>
      </c>
      <c r="P610" s="1">
        <f>IF($H610&gt;$I610, MIN($H610-$I610, J610-$I610)*
INDEX( '2018 commission structure'!$A$21:$I$24,
MATCH($E610,'2018 commission structure'!$A$21:$A$24, 0),
MATCH(P$1,'2018 commission structure'!$A$21:$I$21, 0)), 0)</f>
        <v>0</v>
      </c>
      <c r="Q610" s="1">
        <f>IF($H610&gt;J610, MIN($H610-J610, K610-J610)*
INDEX( '2018 commission structure'!$A$21:$I$24,
MATCH($E610,'2018 commission structure'!$A$21:$A$24, 0),
MATCH(Q$1,'2018 commission structure'!$A$21:$I$21, 0)), 0)</f>
        <v>0</v>
      </c>
      <c r="R610" s="1">
        <f>IF($H610&gt;K610, MIN($H610-K610, L610-K610)*
INDEX( '2018 commission structure'!$A$21:$I$24,
MATCH($E610,'2018 commission structure'!$A$21:$A$24, 0),
MATCH(R$1,'2018 commission structure'!$A$21:$I$21, 0)), 0)</f>
        <v>0</v>
      </c>
      <c r="S610" s="1">
        <f>IF($H610&gt;L610, ($H610-L610)*
INDEX( '2018 commission structure'!$A$21:$I$24,
MATCH($E610,'2018 commission structure'!$A$21:$A$24, 0),
MATCH(S$1,'2018 commission structure'!$A$21:$I$21, 0)), 0)</f>
        <v>0</v>
      </c>
      <c r="T610" s="1">
        <f t="shared" si="95"/>
        <v>60090.899999999994</v>
      </c>
      <c r="U610" s="1">
        <f t="shared" si="96"/>
        <v>153602.9</v>
      </c>
      <c r="V610" s="16">
        <f t="shared" si="97"/>
        <v>2.6080627383988193</v>
      </c>
      <c r="W610" s="1">
        <f>MIN(H610,I610)*INDEX('2018 commission structure'!$A$15:$J$18,MATCH(Calculations!$E173,'2018 commission structure'!$A$15:$A$18,0),MATCH(Calculations!W$1,'2018 commission structure'!$A$15:$J$15,0))</f>
        <v>60090.899999999994</v>
      </c>
      <c r="X610" s="1">
        <f>IF($H610&gt;I610,MIN($H610-I610,J610-I610))*INDEX('2018 commission structure'!$A$15:$J$18,MATCH(Calculations!$E173,'2018 commission structure'!$A$15:$A$18,0),MATCH(Calculations!X$1,'2018 commission structure'!$A$15:$J$15,0))</f>
        <v>0</v>
      </c>
      <c r="Y610" s="1">
        <f>IF($H610&gt;J610,MIN($H610-J610,K610-J610)*INDEX('2018 commission structure'!$A$15:$J$18,MATCH(Calculations!$E173,'2018 commission structure'!$A$15:$A$18,0),MATCH(Calculations!Y$1,'2018 commission structure'!$A$15:$J$15,0)),0)</f>
        <v>0</v>
      </c>
      <c r="Z610" s="1">
        <f>IF($H610&gt;K610,MIN($H610-K610,L610-K610)*INDEX('2018 commission structure'!$A$15:$J$18,MATCH(Calculations!$E173,'2018 commission structure'!$A$15:$A$18,0),MATCH(Calculations!Z$1,'2018 commission structure'!$A$15:$J$15,0)),0)</f>
        <v>0</v>
      </c>
      <c r="AA610" s="1">
        <f>IF($H610&gt;L610,($H610-L610)*INDEX('2018 commission structure'!$A$15:$J$18,MATCH(Calculations!$E173,'2018 commission structure'!$A$15:$A$18,0),MATCH(Calculations!AA$1,'2018 commission structure'!$A$15:$J$15,0)),0)</f>
        <v>0</v>
      </c>
      <c r="AB610" s="1">
        <f t="shared" si="98"/>
        <v>60090.899999999994</v>
      </c>
      <c r="AC610" s="1">
        <f t="shared" si="99"/>
        <v>153602.9</v>
      </c>
    </row>
    <row r="611" spans="1:29" x14ac:dyDescent="0.3">
      <c r="A611" s="20">
        <v>3996818513</v>
      </c>
      <c r="B611" s="1" t="s">
        <v>66</v>
      </c>
      <c r="C611" s="1" t="s">
        <v>1781</v>
      </c>
      <c r="D611" s="1" t="s">
        <v>22940</v>
      </c>
      <c r="E611" s="1" t="s">
        <v>3</v>
      </c>
      <c r="F611" s="1">
        <v>94317</v>
      </c>
      <c r="G611" s="2">
        <v>29</v>
      </c>
      <c r="H611" s="1">
        <f>SUMIF('deals_closed '!D:D,A611,'deals_closed '!C:C)</f>
        <v>997332</v>
      </c>
      <c r="I611" s="1">
        <f>VLOOKUP(E611,'2018 commission structure'!$A$21:$I$24,9,FALSE)</f>
        <v>750000</v>
      </c>
      <c r="J611" s="1">
        <f t="shared" si="90"/>
        <v>937500</v>
      </c>
      <c r="K611" s="1">
        <f t="shared" si="91"/>
        <v>1125000</v>
      </c>
      <c r="L611" s="1">
        <f t="shared" si="92"/>
        <v>1500000</v>
      </c>
      <c r="M611" s="16">
        <f t="shared" si="93"/>
        <v>1.3297760000000001</v>
      </c>
      <c r="N611" s="1" t="str">
        <f t="shared" si="94"/>
        <v>125-150%</v>
      </c>
      <c r="O611" s="1">
        <f>MIN($I611, $H611)*INDEX( '2018 commission structure'!$A$21:$I$24,
MATCH($E611,'2018 commission structure'!$A$21:$A$24,0),MATCH(O$1,'2018 commission structure'!$A$21:$I$21,0))</f>
        <v>112500</v>
      </c>
      <c r="P611" s="1">
        <f>IF($H611&gt;$I611, MIN($H611-$I611, J611-$I611)*
INDEX( '2018 commission structure'!$A$21:$I$24,
MATCH($E611,'2018 commission structure'!$A$21:$A$24, 0),
MATCH(P$1,'2018 commission structure'!$A$21:$I$21, 0)), 0)</f>
        <v>35625</v>
      </c>
      <c r="Q611" s="1">
        <f>IF($H611&gt;J611, MIN($H611-J611, K611-J611)*
INDEX( '2018 commission structure'!$A$21:$I$24,
MATCH($E611,'2018 commission structure'!$A$21:$A$24, 0),
MATCH(Q$1,'2018 commission structure'!$A$21:$I$21, 0)), 0)</f>
        <v>13761.36</v>
      </c>
      <c r="R611" s="1">
        <f>IF($H611&gt;K611, MIN($H611-K611, L611-K611)*
INDEX( '2018 commission structure'!$A$21:$I$24,
MATCH($E611,'2018 commission structure'!$A$21:$A$24, 0),
MATCH(R$1,'2018 commission structure'!$A$21:$I$21, 0)), 0)</f>
        <v>0</v>
      </c>
      <c r="S611" s="1">
        <f>IF($H611&gt;L611, ($H611-L611)*
INDEX( '2018 commission structure'!$A$21:$I$24,
MATCH($E611,'2018 commission structure'!$A$21:$A$24, 0),
MATCH(S$1,'2018 commission structure'!$A$21:$I$21, 0)), 0)</f>
        <v>0</v>
      </c>
      <c r="T611" s="1">
        <f t="shared" si="95"/>
        <v>161886.35999999999</v>
      </c>
      <c r="U611" s="1">
        <f t="shared" si="96"/>
        <v>256203.36</v>
      </c>
      <c r="V611" s="16">
        <f t="shared" si="97"/>
        <v>3.8927358329726824</v>
      </c>
      <c r="W611" s="1">
        <f>MIN(H611,I611)*INDEX('2018 commission structure'!$A$15:$J$18,MATCH(Calculations!$E77,'2018 commission structure'!$A$15:$A$18,0),MATCH(Calculations!W$1,'2018 commission structure'!$A$15:$J$15,0))</f>
        <v>90000</v>
      </c>
      <c r="X611" s="1">
        <f>IF($H611&gt;I611,MIN($H611-I611,J611-I611))*INDEX('2018 commission structure'!$A$15:$J$18,MATCH(Calculations!$E77,'2018 commission structure'!$A$15:$A$18,0),MATCH(Calculations!X$1,'2018 commission structure'!$A$15:$J$15,0))</f>
        <v>31875.000000000004</v>
      </c>
      <c r="Y611" s="1">
        <f>IF($H611&gt;J611,MIN($H611-J611,K611-J611)*INDEX('2018 commission structure'!$A$15:$J$18,MATCH(Calculations!$E77,'2018 commission structure'!$A$15:$A$18,0),MATCH(Calculations!Y$1,'2018 commission structure'!$A$15:$J$15,0)),0)</f>
        <v>11966.400000000001</v>
      </c>
      <c r="Z611" s="1">
        <f>IF($H611&gt;K611,MIN($H611-K611,L611-K611)*INDEX('2018 commission structure'!$A$15:$J$18,MATCH(Calculations!$E77,'2018 commission structure'!$A$15:$A$18,0),MATCH(Calculations!Z$1,'2018 commission structure'!$A$15:$J$15,0)),0)</f>
        <v>0</v>
      </c>
      <c r="AA611" s="1">
        <f>IF($H611&gt;L611,($H611-L611)*INDEX('2018 commission structure'!$A$15:$J$18,MATCH(Calculations!$E77,'2018 commission structure'!$A$15:$A$18,0),MATCH(Calculations!AA$1,'2018 commission structure'!$A$15:$J$15,0)),0)</f>
        <v>0</v>
      </c>
      <c r="AB611" s="1">
        <f t="shared" si="98"/>
        <v>133841.4</v>
      </c>
      <c r="AC611" s="1">
        <f t="shared" si="99"/>
        <v>228158.4</v>
      </c>
    </row>
    <row r="612" spans="1:29" x14ac:dyDescent="0.3">
      <c r="A612" s="20">
        <v>6637560367</v>
      </c>
      <c r="B612" s="1" t="s">
        <v>942</v>
      </c>
      <c r="C612" s="1" t="s">
        <v>941</v>
      </c>
      <c r="D612" s="1" t="s">
        <v>22577</v>
      </c>
      <c r="E612" s="1" t="s">
        <v>12</v>
      </c>
      <c r="F612" s="1">
        <v>56008</v>
      </c>
      <c r="G612" s="2">
        <v>20</v>
      </c>
      <c r="H612" s="1">
        <f>SUMIF('deals_closed '!D:D,A612,'deals_closed '!C:C)</f>
        <v>665204</v>
      </c>
      <c r="I612" s="1">
        <f>VLOOKUP(E612,'2018 commission structure'!$A$21:$I$24,9,FALSE)</f>
        <v>500000</v>
      </c>
      <c r="J612" s="1">
        <f t="shared" si="90"/>
        <v>625000</v>
      </c>
      <c r="K612" s="1">
        <f t="shared" si="91"/>
        <v>750000</v>
      </c>
      <c r="L612" s="1">
        <f t="shared" si="92"/>
        <v>1000000</v>
      </c>
      <c r="M612" s="16">
        <f t="shared" si="93"/>
        <v>1.330408</v>
      </c>
      <c r="N612" s="1" t="str">
        <f t="shared" si="94"/>
        <v>125-150%</v>
      </c>
      <c r="O612" s="1">
        <f>MIN($I612, $H612)*INDEX( '2018 commission structure'!$A$21:$I$24,
MATCH($E612,'2018 commission structure'!$A$21:$A$24,0),MATCH(O$1,'2018 commission structure'!$A$21:$I$21,0))</f>
        <v>50000</v>
      </c>
      <c r="P612" s="1">
        <f>IF($H612&gt;$I612, MIN($H612-$I612, J612-$I612)*
INDEX( '2018 commission structure'!$A$21:$I$24,
MATCH($E612,'2018 commission structure'!$A$21:$A$24, 0),
MATCH(P$1,'2018 commission structure'!$A$21:$I$21, 0)), 0)</f>
        <v>18750</v>
      </c>
      <c r="Q612" s="1">
        <f>IF($H612&gt;J612, MIN($H612-J612, K612-J612)*
INDEX( '2018 commission structure'!$A$21:$I$24,
MATCH($E612,'2018 commission structure'!$A$21:$A$24, 0),
MATCH(Q$1,'2018 commission structure'!$A$21:$I$21, 0)), 0)</f>
        <v>7236.7199999999993</v>
      </c>
      <c r="R612" s="1">
        <f>IF($H612&gt;K612, MIN($H612-K612, L612-K612)*
INDEX( '2018 commission structure'!$A$21:$I$24,
MATCH($E612,'2018 commission structure'!$A$21:$A$24, 0),
MATCH(R$1,'2018 commission structure'!$A$21:$I$21, 0)), 0)</f>
        <v>0</v>
      </c>
      <c r="S612" s="1">
        <f>IF($H612&gt;L612, ($H612-L612)*
INDEX( '2018 commission structure'!$A$21:$I$24,
MATCH($E612,'2018 commission structure'!$A$21:$A$24, 0),
MATCH(S$1,'2018 commission structure'!$A$21:$I$21, 0)), 0)</f>
        <v>0</v>
      </c>
      <c r="T612" s="1">
        <f t="shared" si="95"/>
        <v>75986.720000000001</v>
      </c>
      <c r="U612" s="1">
        <f t="shared" si="96"/>
        <v>131994.72</v>
      </c>
      <c r="V612" s="16">
        <f t="shared" si="97"/>
        <v>5.0396258274573409</v>
      </c>
      <c r="W612" s="1">
        <f>MIN(H612,I612)*INDEX('2018 commission structure'!$A$15:$J$18,MATCH(Calculations!$E521,'2018 commission structure'!$A$15:$A$18,0),MATCH(Calculations!W$1,'2018 commission structure'!$A$15:$J$15,0))</f>
        <v>75000</v>
      </c>
      <c r="X612" s="1">
        <f>IF($H612&gt;I612,MIN($H612-I612,J612-I612))*INDEX('2018 commission structure'!$A$15:$J$18,MATCH(Calculations!$E521,'2018 commission structure'!$A$15:$A$18,0),MATCH(Calculations!X$1,'2018 commission structure'!$A$15:$J$15,0))</f>
        <v>27500</v>
      </c>
      <c r="Y612" s="1">
        <f>IF($H612&gt;J612,MIN($H612-J612,K612-J612)*INDEX('2018 commission structure'!$A$15:$J$18,MATCH(Calculations!$E521,'2018 commission structure'!$A$15:$A$18,0),MATCH(Calculations!Y$1,'2018 commission structure'!$A$15:$J$15,0)),0)</f>
        <v>10051</v>
      </c>
      <c r="Z612" s="1">
        <f>IF($H612&gt;K612,MIN($H612-K612,L612-K612)*INDEX('2018 commission structure'!$A$15:$J$18,MATCH(Calculations!$E521,'2018 commission structure'!$A$15:$A$18,0),MATCH(Calculations!Z$1,'2018 commission structure'!$A$15:$J$15,0)),0)</f>
        <v>0</v>
      </c>
      <c r="AA612" s="1">
        <f>IF($H612&gt;L612,($H612-L612)*INDEX('2018 commission structure'!$A$15:$J$18,MATCH(Calculations!$E521,'2018 commission structure'!$A$15:$A$18,0),MATCH(Calculations!AA$1,'2018 commission structure'!$A$15:$J$15,0)),0)</f>
        <v>0</v>
      </c>
      <c r="AB612" s="1">
        <f t="shared" si="98"/>
        <v>112551</v>
      </c>
      <c r="AC612" s="1">
        <f t="shared" si="99"/>
        <v>168559</v>
      </c>
    </row>
    <row r="613" spans="1:29" x14ac:dyDescent="0.3">
      <c r="A613" s="20">
        <v>3219526055</v>
      </c>
      <c r="B613" s="1" t="s">
        <v>1595</v>
      </c>
      <c r="C613" s="1" t="s">
        <v>1594</v>
      </c>
      <c r="D613" s="1" t="s">
        <v>23063</v>
      </c>
      <c r="E613" s="1" t="s">
        <v>12</v>
      </c>
      <c r="F613" s="1">
        <v>38331</v>
      </c>
      <c r="G613" s="2">
        <v>21</v>
      </c>
      <c r="H613" s="1">
        <f>SUMIF('deals_closed '!D:D,A613,'deals_closed '!C:C)</f>
        <v>665283</v>
      </c>
      <c r="I613" s="1">
        <f>VLOOKUP(E613,'2018 commission structure'!$A$21:$I$24,9,FALSE)</f>
        <v>500000</v>
      </c>
      <c r="J613" s="1">
        <f t="shared" si="90"/>
        <v>625000</v>
      </c>
      <c r="K613" s="1">
        <f t="shared" si="91"/>
        <v>750000</v>
      </c>
      <c r="L613" s="1">
        <f t="shared" si="92"/>
        <v>1000000</v>
      </c>
      <c r="M613" s="16">
        <f t="shared" si="93"/>
        <v>1.3305659999999999</v>
      </c>
      <c r="N613" s="1" t="str">
        <f t="shared" si="94"/>
        <v>125-150%</v>
      </c>
      <c r="O613" s="1">
        <f>MIN($I613, $H613)*INDEX( '2018 commission structure'!$A$21:$I$24,
MATCH($E613,'2018 commission structure'!$A$21:$A$24,0),MATCH(O$1,'2018 commission structure'!$A$21:$I$21,0))</f>
        <v>50000</v>
      </c>
      <c r="P613" s="1">
        <f>IF($H613&gt;$I613, MIN($H613-$I613, J613-$I613)*
INDEX( '2018 commission structure'!$A$21:$I$24,
MATCH($E613,'2018 commission structure'!$A$21:$A$24, 0),
MATCH(P$1,'2018 commission structure'!$A$21:$I$21, 0)), 0)</f>
        <v>18750</v>
      </c>
      <c r="Q613" s="1">
        <f>IF($H613&gt;J613, MIN($H613-J613, K613-J613)*
INDEX( '2018 commission structure'!$A$21:$I$24,
MATCH($E613,'2018 commission structure'!$A$21:$A$24, 0),
MATCH(Q$1,'2018 commission structure'!$A$21:$I$21, 0)), 0)</f>
        <v>7250.94</v>
      </c>
      <c r="R613" s="1">
        <f>IF($H613&gt;K613, MIN($H613-K613, L613-K613)*
INDEX( '2018 commission structure'!$A$21:$I$24,
MATCH($E613,'2018 commission structure'!$A$21:$A$24, 0),
MATCH(R$1,'2018 commission structure'!$A$21:$I$21, 0)), 0)</f>
        <v>0</v>
      </c>
      <c r="S613" s="1">
        <f>IF($H613&gt;L613, ($H613-L613)*
INDEX( '2018 commission structure'!$A$21:$I$24,
MATCH($E613,'2018 commission structure'!$A$21:$A$24, 0),
MATCH(S$1,'2018 commission structure'!$A$21:$I$21, 0)), 0)</f>
        <v>0</v>
      </c>
      <c r="T613" s="1">
        <f t="shared" si="95"/>
        <v>76000.94</v>
      </c>
      <c r="U613" s="1">
        <f t="shared" si="96"/>
        <v>114331.94</v>
      </c>
      <c r="V613" s="16">
        <f t="shared" si="97"/>
        <v>5.8188726614802473</v>
      </c>
      <c r="W613" s="1">
        <f>MIN(H613,I613)*INDEX('2018 commission structure'!$A$15:$J$18,MATCH(Calculations!$E177,'2018 commission structure'!$A$15:$A$18,0),MATCH(Calculations!W$1,'2018 commission structure'!$A$15:$J$15,0))</f>
        <v>75000</v>
      </c>
      <c r="X613" s="1">
        <f>IF($H613&gt;I613,MIN($H613-I613,J613-I613))*INDEX('2018 commission structure'!$A$15:$J$18,MATCH(Calculations!$E177,'2018 commission structure'!$A$15:$A$18,0),MATCH(Calculations!X$1,'2018 commission structure'!$A$15:$J$15,0))</f>
        <v>27500</v>
      </c>
      <c r="Y613" s="1">
        <f>IF($H613&gt;J613,MIN($H613-J613,K613-J613)*INDEX('2018 commission structure'!$A$15:$J$18,MATCH(Calculations!$E177,'2018 commission structure'!$A$15:$A$18,0),MATCH(Calculations!Y$1,'2018 commission structure'!$A$15:$J$15,0)),0)</f>
        <v>10070.75</v>
      </c>
      <c r="Z613" s="1">
        <f>IF($H613&gt;K613,MIN($H613-K613,L613-K613)*INDEX('2018 commission structure'!$A$15:$J$18,MATCH(Calculations!$E177,'2018 commission structure'!$A$15:$A$18,0),MATCH(Calculations!Z$1,'2018 commission structure'!$A$15:$J$15,0)),0)</f>
        <v>0</v>
      </c>
      <c r="AA613" s="1">
        <f>IF($H613&gt;L613,($H613-L613)*INDEX('2018 commission structure'!$A$15:$J$18,MATCH(Calculations!$E177,'2018 commission structure'!$A$15:$A$18,0),MATCH(Calculations!AA$1,'2018 commission structure'!$A$15:$J$15,0)),0)</f>
        <v>0</v>
      </c>
      <c r="AB613" s="1">
        <f t="shared" si="98"/>
        <v>112570.75</v>
      </c>
      <c r="AC613" s="1">
        <f t="shared" si="99"/>
        <v>150901.75</v>
      </c>
    </row>
    <row r="614" spans="1:29" x14ac:dyDescent="0.3">
      <c r="A614" s="20">
        <v>3469413983</v>
      </c>
      <c r="B614" s="1" t="s">
        <v>1896</v>
      </c>
      <c r="C614" s="1" t="s">
        <v>1895</v>
      </c>
      <c r="D614" s="1" t="s">
        <v>23070</v>
      </c>
      <c r="E614" s="1" t="s">
        <v>12</v>
      </c>
      <c r="F614" s="1">
        <v>38104</v>
      </c>
      <c r="G614" s="2">
        <v>20</v>
      </c>
      <c r="H614" s="1">
        <f>SUMIF('deals_closed '!D:D,A614,'deals_closed '!C:C)</f>
        <v>665862</v>
      </c>
      <c r="I614" s="1">
        <f>VLOOKUP(E614,'2018 commission structure'!$A$21:$I$24,9,FALSE)</f>
        <v>500000</v>
      </c>
      <c r="J614" s="1">
        <f t="shared" si="90"/>
        <v>625000</v>
      </c>
      <c r="K614" s="1">
        <f t="shared" si="91"/>
        <v>750000</v>
      </c>
      <c r="L614" s="1">
        <f t="shared" si="92"/>
        <v>1000000</v>
      </c>
      <c r="M614" s="16">
        <f t="shared" si="93"/>
        <v>1.3317239999999999</v>
      </c>
      <c r="N614" s="1" t="str">
        <f t="shared" si="94"/>
        <v>125-150%</v>
      </c>
      <c r="O614" s="1">
        <f>MIN($I614, $H614)*INDEX( '2018 commission structure'!$A$21:$I$24,
MATCH($E614,'2018 commission structure'!$A$21:$A$24,0),MATCH(O$1,'2018 commission structure'!$A$21:$I$21,0))</f>
        <v>50000</v>
      </c>
      <c r="P614" s="1">
        <f>IF($H614&gt;$I614, MIN($H614-$I614, J614-$I614)*
INDEX( '2018 commission structure'!$A$21:$I$24,
MATCH($E614,'2018 commission structure'!$A$21:$A$24, 0),
MATCH(P$1,'2018 commission structure'!$A$21:$I$21, 0)), 0)</f>
        <v>18750</v>
      </c>
      <c r="Q614" s="1">
        <f>IF($H614&gt;J614, MIN($H614-J614, K614-J614)*
INDEX( '2018 commission structure'!$A$21:$I$24,
MATCH($E614,'2018 commission structure'!$A$21:$A$24, 0),
MATCH(Q$1,'2018 commission structure'!$A$21:$I$21, 0)), 0)</f>
        <v>7355.16</v>
      </c>
      <c r="R614" s="1">
        <f>IF($H614&gt;K614, MIN($H614-K614, L614-K614)*
INDEX( '2018 commission structure'!$A$21:$I$24,
MATCH($E614,'2018 commission structure'!$A$21:$A$24, 0),
MATCH(R$1,'2018 commission structure'!$A$21:$I$21, 0)), 0)</f>
        <v>0</v>
      </c>
      <c r="S614" s="1">
        <f>IF($H614&gt;L614, ($H614-L614)*
INDEX( '2018 commission structure'!$A$21:$I$24,
MATCH($E614,'2018 commission structure'!$A$21:$A$24, 0),
MATCH(S$1,'2018 commission structure'!$A$21:$I$21, 0)), 0)</f>
        <v>0</v>
      </c>
      <c r="T614" s="1">
        <f t="shared" si="95"/>
        <v>76105.16</v>
      </c>
      <c r="U614" s="1">
        <f t="shared" si="96"/>
        <v>114209.16</v>
      </c>
      <c r="V614" s="16">
        <f t="shared" si="97"/>
        <v>5.8301978580352047</v>
      </c>
      <c r="W614" s="1">
        <f>MIN(H614,I614)*INDEX('2018 commission structure'!$A$15:$J$18,MATCH(Calculations!$E15,'2018 commission structure'!$A$15:$A$18,0),MATCH(Calculations!W$1,'2018 commission structure'!$A$15:$J$15,0))</f>
        <v>60000</v>
      </c>
      <c r="X614" s="1">
        <f>IF($H614&gt;I614,MIN($H614-I614,J614-I614))*INDEX('2018 commission structure'!$A$15:$J$18,MATCH(Calculations!$E15,'2018 commission structure'!$A$15:$A$18,0),MATCH(Calculations!X$1,'2018 commission structure'!$A$15:$J$15,0))</f>
        <v>21250</v>
      </c>
      <c r="Y614" s="1">
        <f>IF($H614&gt;J614,MIN($H614-J614,K614-J614)*INDEX('2018 commission structure'!$A$15:$J$18,MATCH(Calculations!$E15,'2018 commission structure'!$A$15:$A$18,0),MATCH(Calculations!Y$1,'2018 commission structure'!$A$15:$J$15,0)),0)</f>
        <v>8172.4000000000005</v>
      </c>
      <c r="Z614" s="1">
        <f>IF($H614&gt;K614,MIN($H614-K614,L614-K614)*INDEX('2018 commission structure'!$A$15:$J$18,MATCH(Calculations!$E15,'2018 commission structure'!$A$15:$A$18,0),MATCH(Calculations!Z$1,'2018 commission structure'!$A$15:$J$15,0)),0)</f>
        <v>0</v>
      </c>
      <c r="AA614" s="1">
        <f>IF($H614&gt;L614,($H614-L614)*INDEX('2018 commission structure'!$A$15:$J$18,MATCH(Calculations!$E15,'2018 commission structure'!$A$15:$A$18,0),MATCH(Calculations!AA$1,'2018 commission structure'!$A$15:$J$15,0)),0)</f>
        <v>0</v>
      </c>
      <c r="AB614" s="1">
        <f t="shared" si="98"/>
        <v>89422.399999999994</v>
      </c>
      <c r="AC614" s="1">
        <f t="shared" si="99"/>
        <v>127526.39999999999</v>
      </c>
    </row>
    <row r="615" spans="1:29" x14ac:dyDescent="0.3">
      <c r="A615" s="20">
        <v>5726465660</v>
      </c>
      <c r="B615" s="1" t="s">
        <v>341</v>
      </c>
      <c r="C615" s="1" t="s">
        <v>340</v>
      </c>
      <c r="D615" s="1" t="s">
        <v>22765</v>
      </c>
      <c r="E615" s="1" t="s">
        <v>0</v>
      </c>
      <c r="F615" s="1">
        <v>60233</v>
      </c>
      <c r="G615" s="2">
        <v>22</v>
      </c>
      <c r="H615" s="1">
        <f>SUMIF('deals_closed '!D:D,A615,'deals_closed '!C:C)</f>
        <v>799312</v>
      </c>
      <c r="I615" s="1">
        <f>VLOOKUP(E615,'2018 commission structure'!$A$21:$I$24,9,FALSE)</f>
        <v>600000</v>
      </c>
      <c r="J615" s="1">
        <f t="shared" si="90"/>
        <v>750000</v>
      </c>
      <c r="K615" s="1">
        <f t="shared" si="91"/>
        <v>900000</v>
      </c>
      <c r="L615" s="1">
        <f t="shared" si="92"/>
        <v>1200000</v>
      </c>
      <c r="M615" s="16">
        <f t="shared" si="93"/>
        <v>1.3321866666666666</v>
      </c>
      <c r="N615" s="1" t="str">
        <f t="shared" si="94"/>
        <v>125-150%</v>
      </c>
      <c r="O615" s="1">
        <f>MIN($I615, $H615)*INDEX( '2018 commission structure'!$A$21:$I$24,
MATCH($E615,'2018 commission structure'!$A$21:$A$24,0),MATCH(O$1,'2018 commission structure'!$A$21:$I$21,0))</f>
        <v>78000</v>
      </c>
      <c r="P615" s="1">
        <f>IF($H615&gt;$I615, MIN($H615-$I615, J615-$I615)*
INDEX( '2018 commission structure'!$A$21:$I$24,
MATCH($E615,'2018 commission structure'!$A$21:$A$24, 0),
MATCH(P$1,'2018 commission structure'!$A$21:$I$21, 0)), 0)</f>
        <v>25500.000000000004</v>
      </c>
      <c r="Q615" s="1">
        <f>IF($H615&gt;J615, MIN($H615-J615, K615-J615)*
INDEX( '2018 commission structure'!$A$21:$I$24,
MATCH($E615,'2018 commission structure'!$A$21:$A$24, 0),
MATCH(Q$1,'2018 commission structure'!$A$21:$I$21, 0)), 0)</f>
        <v>10355.52</v>
      </c>
      <c r="R615" s="1">
        <f>IF($H615&gt;K615, MIN($H615-K615, L615-K615)*
INDEX( '2018 commission structure'!$A$21:$I$24,
MATCH($E615,'2018 commission structure'!$A$21:$A$24, 0),
MATCH(R$1,'2018 commission structure'!$A$21:$I$21, 0)), 0)</f>
        <v>0</v>
      </c>
      <c r="S615" s="1">
        <f>IF($H615&gt;L615, ($H615-L615)*
INDEX( '2018 commission structure'!$A$21:$I$24,
MATCH($E615,'2018 commission structure'!$A$21:$A$24, 0),
MATCH(S$1,'2018 commission structure'!$A$21:$I$21, 0)), 0)</f>
        <v>0</v>
      </c>
      <c r="T615" s="1">
        <f t="shared" si="95"/>
        <v>113855.52</v>
      </c>
      <c r="U615" s="1">
        <f t="shared" si="96"/>
        <v>174088.52000000002</v>
      </c>
      <c r="V615" s="16">
        <f t="shared" si="97"/>
        <v>4.591411311900405</v>
      </c>
      <c r="W615" s="1">
        <f>MIN(H615,I615)*INDEX('2018 commission structure'!$A$15:$J$18,MATCH(Calculations!$E830,'2018 commission structure'!$A$15:$A$18,0),MATCH(Calculations!W$1,'2018 commission structure'!$A$15:$J$15,0))</f>
        <v>72000</v>
      </c>
      <c r="X615" s="1">
        <f>IF($H615&gt;I615,MIN($H615-I615,J615-I615))*INDEX('2018 commission structure'!$A$15:$J$18,MATCH(Calculations!$E830,'2018 commission structure'!$A$15:$A$18,0),MATCH(Calculations!X$1,'2018 commission structure'!$A$15:$J$15,0))</f>
        <v>25500.000000000004</v>
      </c>
      <c r="Y615" s="1">
        <f>IF($H615&gt;J615,MIN($H615-J615,K615-J615)*INDEX('2018 commission structure'!$A$15:$J$18,MATCH(Calculations!$E830,'2018 commission structure'!$A$15:$A$18,0),MATCH(Calculations!Y$1,'2018 commission structure'!$A$15:$J$15,0)),0)</f>
        <v>9862.4000000000015</v>
      </c>
      <c r="Z615" s="1">
        <f>IF($H615&gt;K615,MIN($H615-K615,L615-K615)*INDEX('2018 commission structure'!$A$15:$J$18,MATCH(Calculations!$E830,'2018 commission structure'!$A$15:$A$18,0),MATCH(Calculations!Z$1,'2018 commission structure'!$A$15:$J$15,0)),0)</f>
        <v>0</v>
      </c>
      <c r="AA615" s="1">
        <f>IF($H615&gt;L615,($H615-L615)*INDEX('2018 commission structure'!$A$15:$J$18,MATCH(Calculations!$E830,'2018 commission structure'!$A$15:$A$18,0),MATCH(Calculations!AA$1,'2018 commission structure'!$A$15:$J$15,0)),0)</f>
        <v>0</v>
      </c>
      <c r="AB615" s="1">
        <f t="shared" si="98"/>
        <v>107362.4</v>
      </c>
      <c r="AC615" s="1">
        <f t="shared" si="99"/>
        <v>167595.4</v>
      </c>
    </row>
    <row r="616" spans="1:29" x14ac:dyDescent="0.3">
      <c r="A616" s="20">
        <v>6720857681</v>
      </c>
      <c r="B616" s="1" t="s">
        <v>877</v>
      </c>
      <c r="C616" s="1" t="s">
        <v>876</v>
      </c>
      <c r="D616" s="1" t="s">
        <v>22678</v>
      </c>
      <c r="E616" s="1" t="s">
        <v>0</v>
      </c>
      <c r="F616" s="1">
        <v>73093</v>
      </c>
      <c r="G616" s="2">
        <v>22</v>
      </c>
      <c r="H616" s="1">
        <f>SUMIF('deals_closed '!D:D,A616,'deals_closed '!C:C)</f>
        <v>800141</v>
      </c>
      <c r="I616" s="1">
        <f>VLOOKUP(E616,'2018 commission structure'!$A$21:$I$24,9,FALSE)</f>
        <v>600000</v>
      </c>
      <c r="J616" s="1">
        <f t="shared" si="90"/>
        <v>750000</v>
      </c>
      <c r="K616" s="1">
        <f t="shared" si="91"/>
        <v>900000</v>
      </c>
      <c r="L616" s="1">
        <f t="shared" si="92"/>
        <v>1200000</v>
      </c>
      <c r="M616" s="16">
        <f t="shared" si="93"/>
        <v>1.3335683333333332</v>
      </c>
      <c r="N616" s="1" t="str">
        <f t="shared" si="94"/>
        <v>125-150%</v>
      </c>
      <c r="O616" s="1">
        <f>MIN($I616, $H616)*INDEX( '2018 commission structure'!$A$21:$I$24,
MATCH($E616,'2018 commission structure'!$A$21:$A$24,0),MATCH(O$1,'2018 commission structure'!$A$21:$I$21,0))</f>
        <v>78000</v>
      </c>
      <c r="P616" s="1">
        <f>IF($H616&gt;$I616, MIN($H616-$I616, J616-$I616)*
INDEX( '2018 commission structure'!$A$21:$I$24,
MATCH($E616,'2018 commission structure'!$A$21:$A$24, 0),
MATCH(P$1,'2018 commission structure'!$A$21:$I$21, 0)), 0)</f>
        <v>25500.000000000004</v>
      </c>
      <c r="Q616" s="1">
        <f>IF($H616&gt;J616, MIN($H616-J616, K616-J616)*
INDEX( '2018 commission structure'!$A$21:$I$24,
MATCH($E616,'2018 commission structure'!$A$21:$A$24, 0),
MATCH(Q$1,'2018 commission structure'!$A$21:$I$21, 0)), 0)</f>
        <v>10529.609999999999</v>
      </c>
      <c r="R616" s="1">
        <f>IF($H616&gt;K616, MIN($H616-K616, L616-K616)*
INDEX( '2018 commission structure'!$A$21:$I$24,
MATCH($E616,'2018 commission structure'!$A$21:$A$24, 0),
MATCH(R$1,'2018 commission structure'!$A$21:$I$21, 0)), 0)</f>
        <v>0</v>
      </c>
      <c r="S616" s="1">
        <f>IF($H616&gt;L616, ($H616-L616)*
INDEX( '2018 commission structure'!$A$21:$I$24,
MATCH($E616,'2018 commission structure'!$A$21:$A$24, 0),
MATCH(S$1,'2018 commission structure'!$A$21:$I$21, 0)), 0)</f>
        <v>0</v>
      </c>
      <c r="T616" s="1">
        <f t="shared" si="95"/>
        <v>114029.61</v>
      </c>
      <c r="U616" s="1">
        <f t="shared" si="96"/>
        <v>187122.61</v>
      </c>
      <c r="V616" s="16">
        <f t="shared" si="97"/>
        <v>4.2760252221791903</v>
      </c>
      <c r="W616" s="1">
        <f>MIN(H616,I616)*INDEX('2018 commission structure'!$A$15:$J$18,MATCH(Calculations!$E554,'2018 commission structure'!$A$15:$A$18,0),MATCH(Calculations!W$1,'2018 commission structure'!$A$15:$J$15,0))</f>
        <v>90000</v>
      </c>
      <c r="X616" s="1">
        <f>IF($H616&gt;I616,MIN($H616-I616,J616-I616))*INDEX('2018 commission structure'!$A$15:$J$18,MATCH(Calculations!$E554,'2018 commission structure'!$A$15:$A$18,0),MATCH(Calculations!X$1,'2018 commission structure'!$A$15:$J$15,0))</f>
        <v>27000</v>
      </c>
      <c r="Y616" s="1">
        <f>IF($H616&gt;J616,MIN($H616-J616,K616-J616)*INDEX('2018 commission structure'!$A$15:$J$18,MATCH(Calculations!$E554,'2018 commission structure'!$A$15:$A$18,0),MATCH(Calculations!Y$1,'2018 commission structure'!$A$15:$J$15,0)),0)</f>
        <v>12535.25</v>
      </c>
      <c r="Z616" s="1">
        <f>IF($H616&gt;K616,MIN($H616-K616,L616-K616)*INDEX('2018 commission structure'!$A$15:$J$18,MATCH(Calculations!$E554,'2018 commission structure'!$A$15:$A$18,0),MATCH(Calculations!Z$1,'2018 commission structure'!$A$15:$J$15,0)),0)</f>
        <v>0</v>
      </c>
      <c r="AA616" s="1">
        <f>IF($H616&gt;L616,($H616-L616)*INDEX('2018 commission structure'!$A$15:$J$18,MATCH(Calculations!$E554,'2018 commission structure'!$A$15:$A$18,0),MATCH(Calculations!AA$1,'2018 commission structure'!$A$15:$J$15,0)),0)</f>
        <v>0</v>
      </c>
      <c r="AB616" s="1">
        <f t="shared" si="98"/>
        <v>129535.25</v>
      </c>
      <c r="AC616" s="1">
        <f t="shared" si="99"/>
        <v>202628.25</v>
      </c>
    </row>
    <row r="617" spans="1:29" x14ac:dyDescent="0.3">
      <c r="A617" s="20">
        <v>4638232353</v>
      </c>
      <c r="B617" s="1" t="s">
        <v>666</v>
      </c>
      <c r="C617" s="1" t="s">
        <v>665</v>
      </c>
      <c r="D617" s="1" t="s">
        <v>22873</v>
      </c>
      <c r="E617" s="1" t="s">
        <v>0</v>
      </c>
      <c r="F617" s="1">
        <v>66990</v>
      </c>
      <c r="G617" s="2">
        <v>24</v>
      </c>
      <c r="H617" s="1">
        <f>SUMIF('deals_closed '!D:D,A617,'deals_closed '!C:C)</f>
        <v>800249</v>
      </c>
      <c r="I617" s="1">
        <f>VLOOKUP(E617,'2018 commission structure'!$A$21:$I$24,9,FALSE)</f>
        <v>600000</v>
      </c>
      <c r="J617" s="1">
        <f t="shared" si="90"/>
        <v>750000</v>
      </c>
      <c r="K617" s="1">
        <f t="shared" si="91"/>
        <v>900000</v>
      </c>
      <c r="L617" s="1">
        <f t="shared" si="92"/>
        <v>1200000</v>
      </c>
      <c r="M617" s="16">
        <f t="shared" si="93"/>
        <v>1.3337483333333333</v>
      </c>
      <c r="N617" s="1" t="str">
        <f t="shared" si="94"/>
        <v>125-150%</v>
      </c>
      <c r="O617" s="1">
        <f>MIN($I617, $H617)*INDEX( '2018 commission structure'!$A$21:$I$24,
MATCH($E617,'2018 commission structure'!$A$21:$A$24,0),MATCH(O$1,'2018 commission structure'!$A$21:$I$21,0))</f>
        <v>78000</v>
      </c>
      <c r="P617" s="1">
        <f>IF($H617&gt;$I617, MIN($H617-$I617, J617-$I617)*
INDEX( '2018 commission structure'!$A$21:$I$24,
MATCH($E617,'2018 commission structure'!$A$21:$A$24, 0),
MATCH(P$1,'2018 commission structure'!$A$21:$I$21, 0)), 0)</f>
        <v>25500.000000000004</v>
      </c>
      <c r="Q617" s="1">
        <f>IF($H617&gt;J617, MIN($H617-J617, K617-J617)*
INDEX( '2018 commission structure'!$A$21:$I$24,
MATCH($E617,'2018 commission structure'!$A$21:$A$24, 0),
MATCH(Q$1,'2018 commission structure'!$A$21:$I$21, 0)), 0)</f>
        <v>10552.289999999999</v>
      </c>
      <c r="R617" s="1">
        <f>IF($H617&gt;K617, MIN($H617-K617, L617-K617)*
INDEX( '2018 commission structure'!$A$21:$I$24,
MATCH($E617,'2018 commission structure'!$A$21:$A$24, 0),
MATCH(R$1,'2018 commission structure'!$A$21:$I$21, 0)), 0)</f>
        <v>0</v>
      </c>
      <c r="S617" s="1">
        <f>IF($H617&gt;L617, ($H617-L617)*
INDEX( '2018 commission structure'!$A$21:$I$24,
MATCH($E617,'2018 commission structure'!$A$21:$A$24, 0),
MATCH(S$1,'2018 commission structure'!$A$21:$I$21, 0)), 0)</f>
        <v>0</v>
      </c>
      <c r="T617" s="1">
        <f t="shared" si="95"/>
        <v>114052.29</v>
      </c>
      <c r="U617" s="1">
        <f t="shared" si="96"/>
        <v>181042.28999999998</v>
      </c>
      <c r="V617" s="16">
        <f t="shared" si="97"/>
        <v>4.4202324219385432</v>
      </c>
      <c r="W617" s="1">
        <f>MIN(H617,I617)*INDEX('2018 commission structure'!$A$15:$J$18,MATCH(Calculations!$E664,'2018 commission structure'!$A$15:$A$18,0),MATCH(Calculations!W$1,'2018 commission structure'!$A$15:$J$15,0))</f>
        <v>90000</v>
      </c>
      <c r="X617" s="1">
        <f>IF($H617&gt;I617,MIN($H617-I617,J617-I617))*INDEX('2018 commission structure'!$A$15:$J$18,MATCH(Calculations!$E664,'2018 commission structure'!$A$15:$A$18,0),MATCH(Calculations!X$1,'2018 commission structure'!$A$15:$J$15,0))</f>
        <v>27000</v>
      </c>
      <c r="Y617" s="1">
        <f>IF($H617&gt;J617,MIN($H617-J617,K617-J617)*INDEX('2018 commission structure'!$A$15:$J$18,MATCH(Calculations!$E664,'2018 commission structure'!$A$15:$A$18,0),MATCH(Calculations!Y$1,'2018 commission structure'!$A$15:$J$15,0)),0)</f>
        <v>12562.25</v>
      </c>
      <c r="Z617" s="1">
        <f>IF($H617&gt;K617,MIN($H617-K617,L617-K617)*INDEX('2018 commission structure'!$A$15:$J$18,MATCH(Calculations!$E664,'2018 commission structure'!$A$15:$A$18,0),MATCH(Calculations!Z$1,'2018 commission structure'!$A$15:$J$15,0)),0)</f>
        <v>0</v>
      </c>
      <c r="AA617" s="1">
        <f>IF($H617&gt;L617,($H617-L617)*INDEX('2018 commission structure'!$A$15:$J$18,MATCH(Calculations!$E664,'2018 commission structure'!$A$15:$A$18,0),MATCH(Calculations!AA$1,'2018 commission structure'!$A$15:$J$15,0)),0)</f>
        <v>0</v>
      </c>
      <c r="AB617" s="1">
        <f t="shared" si="98"/>
        <v>129562.25</v>
      </c>
      <c r="AC617" s="1">
        <f t="shared" si="99"/>
        <v>196552.25</v>
      </c>
    </row>
    <row r="618" spans="1:29" x14ac:dyDescent="0.3">
      <c r="A618" s="20">
        <v>7979647432</v>
      </c>
      <c r="B618" s="1" t="s">
        <v>222</v>
      </c>
      <c r="C618" s="1" t="s">
        <v>221</v>
      </c>
      <c r="D618" s="1" t="s">
        <v>22538</v>
      </c>
      <c r="E618" s="1" t="s">
        <v>3</v>
      </c>
      <c r="F618" s="1">
        <v>85383</v>
      </c>
      <c r="G618" s="2">
        <v>19</v>
      </c>
      <c r="H618" s="1">
        <f>SUMIF('deals_closed '!D:D,A618,'deals_closed '!C:C)</f>
        <v>681974</v>
      </c>
      <c r="I618" s="1">
        <f>VLOOKUP(E618,'2018 commission structure'!$A$21:$I$24,9,FALSE)</f>
        <v>750000</v>
      </c>
      <c r="J618" s="1">
        <f t="shared" si="90"/>
        <v>937500</v>
      </c>
      <c r="K618" s="1">
        <f t="shared" si="91"/>
        <v>1125000</v>
      </c>
      <c r="L618" s="1">
        <f t="shared" si="92"/>
        <v>1500000</v>
      </c>
      <c r="M618" s="16">
        <f t="shared" si="93"/>
        <v>0.9092986666666667</v>
      </c>
      <c r="N618" s="1" t="str">
        <f t="shared" si="94"/>
        <v>0-100%</v>
      </c>
      <c r="O618" s="1">
        <f>MIN($I618, $H618)*INDEX( '2018 commission structure'!$A$21:$I$24,
MATCH($E618,'2018 commission structure'!$A$21:$A$24,0),MATCH(O$1,'2018 commission structure'!$A$21:$I$21,0))</f>
        <v>102296.09999999999</v>
      </c>
      <c r="P618" s="1">
        <f>IF($H618&gt;$I618, MIN($H618-$I618, J618-$I618)*
INDEX( '2018 commission structure'!$A$21:$I$24,
MATCH($E618,'2018 commission structure'!$A$21:$A$24, 0),
MATCH(P$1,'2018 commission structure'!$A$21:$I$21, 0)), 0)</f>
        <v>0</v>
      </c>
      <c r="Q618" s="1">
        <f>IF($H618&gt;J618, MIN($H618-J618, K618-J618)*
INDEX( '2018 commission structure'!$A$21:$I$24,
MATCH($E618,'2018 commission structure'!$A$21:$A$24, 0),
MATCH(Q$1,'2018 commission structure'!$A$21:$I$21, 0)), 0)</f>
        <v>0</v>
      </c>
      <c r="R618" s="1">
        <f>IF($H618&gt;K618, MIN($H618-K618, L618-K618)*
INDEX( '2018 commission structure'!$A$21:$I$24,
MATCH($E618,'2018 commission structure'!$A$21:$A$24, 0),
MATCH(R$1,'2018 commission structure'!$A$21:$I$21, 0)), 0)</f>
        <v>0</v>
      </c>
      <c r="S618" s="1">
        <f>IF($H618&gt;L618, ($H618-L618)*
INDEX( '2018 commission structure'!$A$21:$I$24,
MATCH($E618,'2018 commission structure'!$A$21:$A$24, 0),
MATCH(S$1,'2018 commission structure'!$A$21:$I$21, 0)), 0)</f>
        <v>0</v>
      </c>
      <c r="T618" s="1">
        <f t="shared" si="95"/>
        <v>102296.09999999999</v>
      </c>
      <c r="U618" s="1">
        <f t="shared" si="96"/>
        <v>187679.09999999998</v>
      </c>
      <c r="V618" s="16">
        <f t="shared" si="97"/>
        <v>3.6337237337561832</v>
      </c>
      <c r="W618" s="1">
        <f>MIN(H618,I618)*INDEX('2018 commission structure'!$A$15:$J$18,MATCH(Calculations!$E891,'2018 commission structure'!$A$15:$A$18,0),MATCH(Calculations!W$1,'2018 commission structure'!$A$15:$J$15,0))</f>
        <v>81836.87999999999</v>
      </c>
      <c r="X618" s="1">
        <f>IF($H618&gt;I618,MIN($H618-I618,J618-I618))*INDEX('2018 commission structure'!$A$15:$J$18,MATCH(Calculations!$E891,'2018 commission structure'!$A$15:$A$18,0),MATCH(Calculations!X$1,'2018 commission structure'!$A$15:$J$15,0))</f>
        <v>0</v>
      </c>
      <c r="Y618" s="1">
        <f>IF($H618&gt;J618,MIN($H618-J618,K618-J618)*INDEX('2018 commission structure'!$A$15:$J$18,MATCH(Calculations!$E891,'2018 commission structure'!$A$15:$A$18,0),MATCH(Calculations!Y$1,'2018 commission structure'!$A$15:$J$15,0)),0)</f>
        <v>0</v>
      </c>
      <c r="Z618" s="1">
        <f>IF($H618&gt;K618,MIN($H618-K618,L618-K618)*INDEX('2018 commission structure'!$A$15:$J$18,MATCH(Calculations!$E891,'2018 commission structure'!$A$15:$A$18,0),MATCH(Calculations!Z$1,'2018 commission structure'!$A$15:$J$15,0)),0)</f>
        <v>0</v>
      </c>
      <c r="AA618" s="1">
        <f>IF($H618&gt;L618,($H618-L618)*INDEX('2018 commission structure'!$A$15:$J$18,MATCH(Calculations!$E891,'2018 commission structure'!$A$15:$A$18,0),MATCH(Calculations!AA$1,'2018 commission structure'!$A$15:$J$15,0)),0)</f>
        <v>0</v>
      </c>
      <c r="AB618" s="1">
        <f t="shared" si="98"/>
        <v>81836.87999999999</v>
      </c>
      <c r="AC618" s="1">
        <f t="shared" si="99"/>
        <v>167219.88</v>
      </c>
    </row>
    <row r="619" spans="1:29" x14ac:dyDescent="0.3">
      <c r="A619" s="20">
        <v>7088886472</v>
      </c>
      <c r="B619" s="1" t="s">
        <v>583</v>
      </c>
      <c r="C619" s="1" t="s">
        <v>582</v>
      </c>
      <c r="D619" s="1" t="s">
        <v>23087</v>
      </c>
      <c r="E619" s="1" t="s">
        <v>12</v>
      </c>
      <c r="F619" s="1">
        <v>37423</v>
      </c>
      <c r="G619" s="2">
        <v>20</v>
      </c>
      <c r="H619" s="1">
        <f>SUMIF('deals_closed '!D:D,A619,'deals_closed '!C:C)</f>
        <v>668595</v>
      </c>
      <c r="I619" s="1">
        <f>VLOOKUP(E619,'2018 commission structure'!$A$21:$I$24,9,FALSE)</f>
        <v>500000</v>
      </c>
      <c r="J619" s="1">
        <f t="shared" si="90"/>
        <v>625000</v>
      </c>
      <c r="K619" s="1">
        <f t="shared" si="91"/>
        <v>750000</v>
      </c>
      <c r="L619" s="1">
        <f t="shared" si="92"/>
        <v>1000000</v>
      </c>
      <c r="M619" s="16">
        <f t="shared" si="93"/>
        <v>1.3371900000000001</v>
      </c>
      <c r="N619" s="1" t="str">
        <f t="shared" si="94"/>
        <v>125-150%</v>
      </c>
      <c r="O619" s="1">
        <f>MIN($I619, $H619)*INDEX( '2018 commission structure'!$A$21:$I$24,
MATCH($E619,'2018 commission structure'!$A$21:$A$24,0),MATCH(O$1,'2018 commission structure'!$A$21:$I$21,0))</f>
        <v>50000</v>
      </c>
      <c r="P619" s="1">
        <f>IF($H619&gt;$I619, MIN($H619-$I619, J619-$I619)*
INDEX( '2018 commission structure'!$A$21:$I$24,
MATCH($E619,'2018 commission structure'!$A$21:$A$24, 0),
MATCH(P$1,'2018 commission structure'!$A$21:$I$21, 0)), 0)</f>
        <v>18750</v>
      </c>
      <c r="Q619" s="1">
        <f>IF($H619&gt;J619, MIN($H619-J619, K619-J619)*
INDEX( '2018 commission structure'!$A$21:$I$24,
MATCH($E619,'2018 commission structure'!$A$21:$A$24, 0),
MATCH(Q$1,'2018 commission structure'!$A$21:$I$21, 0)), 0)</f>
        <v>7847.0999999999995</v>
      </c>
      <c r="R619" s="1">
        <f>IF($H619&gt;K619, MIN($H619-K619, L619-K619)*
INDEX( '2018 commission structure'!$A$21:$I$24,
MATCH($E619,'2018 commission structure'!$A$21:$A$24, 0),
MATCH(R$1,'2018 commission structure'!$A$21:$I$21, 0)), 0)</f>
        <v>0</v>
      </c>
      <c r="S619" s="1">
        <f>IF($H619&gt;L619, ($H619-L619)*
INDEX( '2018 commission structure'!$A$21:$I$24,
MATCH($E619,'2018 commission structure'!$A$21:$A$24, 0),
MATCH(S$1,'2018 commission structure'!$A$21:$I$21, 0)), 0)</f>
        <v>0</v>
      </c>
      <c r="T619" s="1">
        <f t="shared" si="95"/>
        <v>76597.100000000006</v>
      </c>
      <c r="U619" s="1">
        <f t="shared" si="96"/>
        <v>114020.1</v>
      </c>
      <c r="V619" s="16">
        <f t="shared" si="97"/>
        <v>5.8638345344373493</v>
      </c>
      <c r="W619" s="1">
        <f>MIN(H619,I619)*INDEX('2018 commission structure'!$A$15:$J$18,MATCH(Calculations!$E706,'2018 commission structure'!$A$15:$A$18,0),MATCH(Calculations!W$1,'2018 commission structure'!$A$15:$J$15,0))</f>
        <v>75000</v>
      </c>
      <c r="X619" s="1">
        <f>IF($H619&gt;I619,MIN($H619-I619,J619-I619))*INDEX('2018 commission structure'!$A$15:$J$18,MATCH(Calculations!$E706,'2018 commission structure'!$A$15:$A$18,0),MATCH(Calculations!X$1,'2018 commission structure'!$A$15:$J$15,0))</f>
        <v>22500</v>
      </c>
      <c r="Y619" s="1">
        <f>IF($H619&gt;J619,MIN($H619-J619,K619-J619)*INDEX('2018 commission structure'!$A$15:$J$18,MATCH(Calculations!$E706,'2018 commission structure'!$A$15:$A$18,0),MATCH(Calculations!Y$1,'2018 commission structure'!$A$15:$J$15,0)),0)</f>
        <v>10898.75</v>
      </c>
      <c r="Z619" s="1">
        <f>IF($H619&gt;K619,MIN($H619-K619,L619-K619)*INDEX('2018 commission structure'!$A$15:$J$18,MATCH(Calculations!$E706,'2018 commission structure'!$A$15:$A$18,0),MATCH(Calculations!Z$1,'2018 commission structure'!$A$15:$J$15,0)),0)</f>
        <v>0</v>
      </c>
      <c r="AA619" s="1">
        <f>IF($H619&gt;L619,($H619-L619)*INDEX('2018 commission structure'!$A$15:$J$18,MATCH(Calculations!$E706,'2018 commission structure'!$A$15:$A$18,0),MATCH(Calculations!AA$1,'2018 commission structure'!$A$15:$J$15,0)),0)</f>
        <v>0</v>
      </c>
      <c r="AB619" s="1">
        <f t="shared" si="98"/>
        <v>108398.75</v>
      </c>
      <c r="AC619" s="1">
        <f t="shared" si="99"/>
        <v>145821.75</v>
      </c>
    </row>
    <row r="620" spans="1:29" x14ac:dyDescent="0.3">
      <c r="A620" s="20">
        <v>1855604000</v>
      </c>
      <c r="B620" s="1" t="s">
        <v>1573</v>
      </c>
      <c r="C620" s="1" t="s">
        <v>1572</v>
      </c>
      <c r="D620" s="1" t="s">
        <v>23157</v>
      </c>
      <c r="E620" s="1" t="s">
        <v>3</v>
      </c>
      <c r="F620" s="1">
        <v>102711</v>
      </c>
      <c r="G620" s="2">
        <v>18</v>
      </c>
      <c r="H620" s="1">
        <f>SUMIF('deals_closed '!D:D,A620,'deals_closed '!C:C)</f>
        <v>659526</v>
      </c>
      <c r="I620" s="1">
        <f>VLOOKUP(E620,'2018 commission structure'!$A$21:$I$24,9,FALSE)</f>
        <v>750000</v>
      </c>
      <c r="J620" s="1">
        <f t="shared" si="90"/>
        <v>937500</v>
      </c>
      <c r="K620" s="1">
        <f t="shared" si="91"/>
        <v>1125000</v>
      </c>
      <c r="L620" s="1">
        <f t="shared" si="92"/>
        <v>1500000</v>
      </c>
      <c r="M620" s="16">
        <f t="shared" si="93"/>
        <v>0.87936800000000004</v>
      </c>
      <c r="N620" s="1" t="str">
        <f t="shared" si="94"/>
        <v>0-100%</v>
      </c>
      <c r="O620" s="1">
        <f>MIN($I620, $H620)*INDEX( '2018 commission structure'!$A$21:$I$24,
MATCH($E620,'2018 commission structure'!$A$21:$A$24,0),MATCH(O$1,'2018 commission structure'!$A$21:$I$21,0))</f>
        <v>98928.9</v>
      </c>
      <c r="P620" s="1">
        <f>IF($H620&gt;$I620, MIN($H620-$I620, J620-$I620)*
INDEX( '2018 commission structure'!$A$21:$I$24,
MATCH($E620,'2018 commission structure'!$A$21:$A$24, 0),
MATCH(P$1,'2018 commission structure'!$A$21:$I$21, 0)), 0)</f>
        <v>0</v>
      </c>
      <c r="Q620" s="1">
        <f>IF($H620&gt;J620, MIN($H620-J620, K620-J620)*
INDEX( '2018 commission structure'!$A$21:$I$24,
MATCH($E620,'2018 commission structure'!$A$21:$A$24, 0),
MATCH(Q$1,'2018 commission structure'!$A$21:$I$21, 0)), 0)</f>
        <v>0</v>
      </c>
      <c r="R620" s="1">
        <f>IF($H620&gt;K620, MIN($H620-K620, L620-K620)*
INDEX( '2018 commission structure'!$A$21:$I$24,
MATCH($E620,'2018 commission structure'!$A$21:$A$24, 0),
MATCH(R$1,'2018 commission structure'!$A$21:$I$21, 0)), 0)</f>
        <v>0</v>
      </c>
      <c r="S620" s="1">
        <f>IF($H620&gt;L620, ($H620-L620)*
INDEX( '2018 commission structure'!$A$21:$I$24,
MATCH($E620,'2018 commission structure'!$A$21:$A$24, 0),
MATCH(S$1,'2018 commission structure'!$A$21:$I$21, 0)), 0)</f>
        <v>0</v>
      </c>
      <c r="T620" s="1">
        <f t="shared" si="95"/>
        <v>98928.9</v>
      </c>
      <c r="U620" s="1">
        <f t="shared" si="96"/>
        <v>201639.9</v>
      </c>
      <c r="V620" s="16">
        <f t="shared" si="97"/>
        <v>3.2708109853258209</v>
      </c>
      <c r="W620" s="1">
        <f>MIN(H620,I620)*INDEX('2018 commission structure'!$A$15:$J$18,MATCH(Calculations!$E190,'2018 commission structure'!$A$15:$A$18,0),MATCH(Calculations!W$1,'2018 commission structure'!$A$15:$J$15,0))</f>
        <v>98928.9</v>
      </c>
      <c r="X620" s="1">
        <f>IF($H620&gt;I620,MIN($H620-I620,J620-I620))*INDEX('2018 commission structure'!$A$15:$J$18,MATCH(Calculations!$E190,'2018 commission structure'!$A$15:$A$18,0),MATCH(Calculations!X$1,'2018 commission structure'!$A$15:$J$15,0))</f>
        <v>0</v>
      </c>
      <c r="Y620" s="1">
        <f>IF($H620&gt;J620,MIN($H620-J620,K620-J620)*INDEX('2018 commission structure'!$A$15:$J$18,MATCH(Calculations!$E190,'2018 commission structure'!$A$15:$A$18,0),MATCH(Calculations!Y$1,'2018 commission structure'!$A$15:$J$15,0)),0)</f>
        <v>0</v>
      </c>
      <c r="Z620" s="1">
        <f>IF($H620&gt;K620,MIN($H620-K620,L620-K620)*INDEX('2018 commission structure'!$A$15:$J$18,MATCH(Calculations!$E190,'2018 commission structure'!$A$15:$A$18,0),MATCH(Calculations!Z$1,'2018 commission structure'!$A$15:$J$15,0)),0)</f>
        <v>0</v>
      </c>
      <c r="AA620" s="1">
        <f>IF($H620&gt;L620,($H620-L620)*INDEX('2018 commission structure'!$A$15:$J$18,MATCH(Calculations!$E190,'2018 commission structure'!$A$15:$A$18,0),MATCH(Calculations!AA$1,'2018 commission structure'!$A$15:$J$15,0)),0)</f>
        <v>0</v>
      </c>
      <c r="AB620" s="1">
        <f t="shared" si="98"/>
        <v>98928.9</v>
      </c>
      <c r="AC620" s="1">
        <f t="shared" si="99"/>
        <v>201639.9</v>
      </c>
    </row>
    <row r="621" spans="1:29" x14ac:dyDescent="0.3">
      <c r="A621" s="20">
        <v>4986200380</v>
      </c>
      <c r="B621" s="1" t="s">
        <v>1816</v>
      </c>
      <c r="C621" s="1" t="s">
        <v>1815</v>
      </c>
      <c r="D621" s="1" t="s">
        <v>22831</v>
      </c>
      <c r="E621" s="1" t="s">
        <v>0</v>
      </c>
      <c r="F621" s="1">
        <v>72309</v>
      </c>
      <c r="G621" s="2">
        <v>23</v>
      </c>
      <c r="H621" s="1">
        <f>SUMIF('deals_closed '!D:D,A621,'deals_closed '!C:C)</f>
        <v>804790</v>
      </c>
      <c r="I621" s="1">
        <f>VLOOKUP(E621,'2018 commission structure'!$A$21:$I$24,9,FALSE)</f>
        <v>600000</v>
      </c>
      <c r="J621" s="1">
        <f t="shared" si="90"/>
        <v>750000</v>
      </c>
      <c r="K621" s="1">
        <f t="shared" si="91"/>
        <v>900000</v>
      </c>
      <c r="L621" s="1">
        <f t="shared" si="92"/>
        <v>1200000</v>
      </c>
      <c r="M621" s="16">
        <f t="shared" si="93"/>
        <v>1.3413166666666667</v>
      </c>
      <c r="N621" s="1" t="str">
        <f t="shared" si="94"/>
        <v>125-150%</v>
      </c>
      <c r="O621" s="1">
        <f>MIN($I621, $H621)*INDEX( '2018 commission structure'!$A$21:$I$24,
MATCH($E621,'2018 commission structure'!$A$21:$A$24,0),MATCH(O$1,'2018 commission structure'!$A$21:$I$21,0))</f>
        <v>78000</v>
      </c>
      <c r="P621" s="1">
        <f>IF($H621&gt;$I621, MIN($H621-$I621, J621-$I621)*
INDEX( '2018 commission structure'!$A$21:$I$24,
MATCH($E621,'2018 commission structure'!$A$21:$A$24, 0),
MATCH(P$1,'2018 commission structure'!$A$21:$I$21, 0)), 0)</f>
        <v>25500.000000000004</v>
      </c>
      <c r="Q621" s="1">
        <f>IF($H621&gt;J621, MIN($H621-J621, K621-J621)*
INDEX( '2018 commission structure'!$A$21:$I$24,
MATCH($E621,'2018 commission structure'!$A$21:$A$24, 0),
MATCH(Q$1,'2018 commission structure'!$A$21:$I$21, 0)), 0)</f>
        <v>11505.9</v>
      </c>
      <c r="R621" s="1">
        <f>IF($H621&gt;K621, MIN($H621-K621, L621-K621)*
INDEX( '2018 commission structure'!$A$21:$I$24,
MATCH($E621,'2018 commission structure'!$A$21:$A$24, 0),
MATCH(R$1,'2018 commission structure'!$A$21:$I$21, 0)), 0)</f>
        <v>0</v>
      </c>
      <c r="S621" s="1">
        <f>IF($H621&gt;L621, ($H621-L621)*
INDEX( '2018 commission structure'!$A$21:$I$24,
MATCH($E621,'2018 commission structure'!$A$21:$A$24, 0),
MATCH(S$1,'2018 commission structure'!$A$21:$I$21, 0)), 0)</f>
        <v>0</v>
      </c>
      <c r="T621" s="1">
        <f t="shared" si="95"/>
        <v>115005.9</v>
      </c>
      <c r="U621" s="1">
        <f t="shared" si="96"/>
        <v>187314.9</v>
      </c>
      <c r="V621" s="16">
        <f t="shared" si="97"/>
        <v>4.2964547935054824</v>
      </c>
      <c r="W621" s="1">
        <f>MIN(H621,I621)*INDEX('2018 commission structure'!$A$15:$J$18,MATCH(Calculations!$E57,'2018 commission structure'!$A$15:$A$18,0),MATCH(Calculations!W$1,'2018 commission structure'!$A$15:$J$15,0))</f>
        <v>90000</v>
      </c>
      <c r="X621" s="1">
        <f>IF($H621&gt;I621,MIN($H621-I621,J621-I621))*INDEX('2018 commission structure'!$A$15:$J$18,MATCH(Calculations!$E57,'2018 commission structure'!$A$15:$A$18,0),MATCH(Calculations!X$1,'2018 commission structure'!$A$15:$J$15,0))</f>
        <v>27000</v>
      </c>
      <c r="Y621" s="1">
        <f>IF($H621&gt;J621,MIN($H621-J621,K621-J621)*INDEX('2018 commission structure'!$A$15:$J$18,MATCH(Calculations!$E57,'2018 commission structure'!$A$15:$A$18,0),MATCH(Calculations!Y$1,'2018 commission structure'!$A$15:$J$15,0)),0)</f>
        <v>13697.5</v>
      </c>
      <c r="Z621" s="1">
        <f>IF($H621&gt;K621,MIN($H621-K621,L621-K621)*INDEX('2018 commission structure'!$A$15:$J$18,MATCH(Calculations!$E57,'2018 commission structure'!$A$15:$A$18,0),MATCH(Calculations!Z$1,'2018 commission structure'!$A$15:$J$15,0)),0)</f>
        <v>0</v>
      </c>
      <c r="AA621" s="1">
        <f>IF($H621&gt;L621,($H621-L621)*INDEX('2018 commission structure'!$A$15:$J$18,MATCH(Calculations!$E57,'2018 commission structure'!$A$15:$A$18,0),MATCH(Calculations!AA$1,'2018 commission structure'!$A$15:$J$15,0)),0)</f>
        <v>0</v>
      </c>
      <c r="AB621" s="1">
        <f t="shared" si="98"/>
        <v>130697.5</v>
      </c>
      <c r="AC621" s="1">
        <f t="shared" si="99"/>
        <v>203006.5</v>
      </c>
    </row>
    <row r="622" spans="1:29" x14ac:dyDescent="0.3">
      <c r="A622" s="20">
        <v>7521557441</v>
      </c>
      <c r="B622" s="1" t="s">
        <v>60</v>
      </c>
      <c r="C622" s="1" t="s">
        <v>59</v>
      </c>
      <c r="D622" s="1" t="s">
        <v>22582</v>
      </c>
      <c r="E622" s="1" t="s">
        <v>3</v>
      </c>
      <c r="F622" s="1">
        <v>91279</v>
      </c>
      <c r="G622" s="2">
        <v>15</v>
      </c>
      <c r="H622" s="1">
        <f>SUMIF('deals_closed '!D:D,A622,'deals_closed '!C:C)</f>
        <v>437601</v>
      </c>
      <c r="I622" s="1">
        <f>VLOOKUP(E622,'2018 commission structure'!$A$21:$I$24,9,FALSE)</f>
        <v>750000</v>
      </c>
      <c r="J622" s="1">
        <f t="shared" si="90"/>
        <v>937500</v>
      </c>
      <c r="K622" s="1">
        <f t="shared" si="91"/>
        <v>1125000</v>
      </c>
      <c r="L622" s="1">
        <f t="shared" si="92"/>
        <v>1500000</v>
      </c>
      <c r="M622" s="16">
        <f t="shared" si="93"/>
        <v>0.58346799999999999</v>
      </c>
      <c r="N622" s="1" t="str">
        <f t="shared" si="94"/>
        <v>0-100%</v>
      </c>
      <c r="O622" s="1">
        <f>MIN($I622, $H622)*INDEX( '2018 commission structure'!$A$21:$I$24,
MATCH($E622,'2018 commission structure'!$A$21:$A$24,0),MATCH(O$1,'2018 commission structure'!$A$21:$I$21,0))</f>
        <v>65640.149999999994</v>
      </c>
      <c r="P622" s="1">
        <f>IF($H622&gt;$I622, MIN($H622-$I622, J622-$I622)*
INDEX( '2018 commission structure'!$A$21:$I$24,
MATCH($E622,'2018 commission structure'!$A$21:$A$24, 0),
MATCH(P$1,'2018 commission structure'!$A$21:$I$21, 0)), 0)</f>
        <v>0</v>
      </c>
      <c r="Q622" s="1">
        <f>IF($H622&gt;J622, MIN($H622-J622, K622-J622)*
INDEX( '2018 commission structure'!$A$21:$I$24,
MATCH($E622,'2018 commission structure'!$A$21:$A$24, 0),
MATCH(Q$1,'2018 commission structure'!$A$21:$I$21, 0)), 0)</f>
        <v>0</v>
      </c>
      <c r="R622" s="1">
        <f>IF($H622&gt;K622, MIN($H622-K622, L622-K622)*
INDEX( '2018 commission structure'!$A$21:$I$24,
MATCH($E622,'2018 commission structure'!$A$21:$A$24, 0),
MATCH(R$1,'2018 commission structure'!$A$21:$I$21, 0)), 0)</f>
        <v>0</v>
      </c>
      <c r="S622" s="1">
        <f>IF($H622&gt;L622, ($H622-L622)*
INDEX( '2018 commission structure'!$A$21:$I$24,
MATCH($E622,'2018 commission structure'!$A$21:$A$24, 0),
MATCH(S$1,'2018 commission structure'!$A$21:$I$21, 0)), 0)</f>
        <v>0</v>
      </c>
      <c r="T622" s="1">
        <f t="shared" si="95"/>
        <v>65640.149999999994</v>
      </c>
      <c r="U622" s="1">
        <f t="shared" si="96"/>
        <v>156919.15</v>
      </c>
      <c r="V622" s="16">
        <f t="shared" si="97"/>
        <v>2.7887036094702271</v>
      </c>
      <c r="W622" s="1">
        <f>MIN(H622,I622)*INDEX('2018 commission structure'!$A$15:$J$18,MATCH(Calculations!$E973,'2018 commission structure'!$A$15:$A$18,0),MATCH(Calculations!W$1,'2018 commission structure'!$A$15:$J$15,0))</f>
        <v>52512.119999999995</v>
      </c>
      <c r="X622" s="1">
        <f>IF($H622&gt;I622,MIN($H622-I622,J622-I622))*INDEX('2018 commission structure'!$A$15:$J$18,MATCH(Calculations!$E973,'2018 commission structure'!$A$15:$A$18,0),MATCH(Calculations!X$1,'2018 commission structure'!$A$15:$J$15,0))</f>
        <v>0</v>
      </c>
      <c r="Y622" s="1">
        <f>IF($H622&gt;J622,MIN($H622-J622,K622-J622)*INDEX('2018 commission structure'!$A$15:$J$18,MATCH(Calculations!$E973,'2018 commission structure'!$A$15:$A$18,0),MATCH(Calculations!Y$1,'2018 commission structure'!$A$15:$J$15,0)),0)</f>
        <v>0</v>
      </c>
      <c r="Z622" s="1">
        <f>IF($H622&gt;K622,MIN($H622-K622,L622-K622)*INDEX('2018 commission structure'!$A$15:$J$18,MATCH(Calculations!$E973,'2018 commission structure'!$A$15:$A$18,0),MATCH(Calculations!Z$1,'2018 commission structure'!$A$15:$J$15,0)),0)</f>
        <v>0</v>
      </c>
      <c r="AA622" s="1">
        <f>IF($H622&gt;L622,($H622-L622)*INDEX('2018 commission structure'!$A$15:$J$18,MATCH(Calculations!$E973,'2018 commission structure'!$A$15:$A$18,0),MATCH(Calculations!AA$1,'2018 commission structure'!$A$15:$J$15,0)),0)</f>
        <v>0</v>
      </c>
      <c r="AB622" s="1">
        <f t="shared" si="98"/>
        <v>52512.119999999995</v>
      </c>
      <c r="AC622" s="1">
        <f t="shared" si="99"/>
        <v>143791.12</v>
      </c>
    </row>
    <row r="623" spans="1:29" x14ac:dyDescent="0.3">
      <c r="A623" s="20">
        <v>4639895275</v>
      </c>
      <c r="B623" s="1" t="s">
        <v>606</v>
      </c>
      <c r="C623" s="1" t="s">
        <v>605</v>
      </c>
      <c r="D623" s="1" t="s">
        <v>22872</v>
      </c>
      <c r="E623" s="1" t="s">
        <v>3</v>
      </c>
      <c r="F623" s="1">
        <v>80883</v>
      </c>
      <c r="G623" s="2">
        <v>18</v>
      </c>
      <c r="H623" s="1">
        <f>SUMIF('deals_closed '!D:D,A623,'deals_closed '!C:C)</f>
        <v>622265</v>
      </c>
      <c r="I623" s="1">
        <f>VLOOKUP(E623,'2018 commission structure'!$A$21:$I$24,9,FALSE)</f>
        <v>750000</v>
      </c>
      <c r="J623" s="1">
        <f t="shared" si="90"/>
        <v>937500</v>
      </c>
      <c r="K623" s="1">
        <f t="shared" si="91"/>
        <v>1125000</v>
      </c>
      <c r="L623" s="1">
        <f t="shared" si="92"/>
        <v>1500000</v>
      </c>
      <c r="M623" s="16">
        <f t="shared" si="93"/>
        <v>0.82968666666666668</v>
      </c>
      <c r="N623" s="1" t="str">
        <f t="shared" si="94"/>
        <v>0-100%</v>
      </c>
      <c r="O623" s="1">
        <f>MIN($I623, $H623)*INDEX( '2018 commission structure'!$A$21:$I$24,
MATCH($E623,'2018 commission structure'!$A$21:$A$24,0),MATCH(O$1,'2018 commission structure'!$A$21:$I$21,0))</f>
        <v>93339.75</v>
      </c>
      <c r="P623" s="1">
        <f>IF($H623&gt;$I623, MIN($H623-$I623, J623-$I623)*
INDEX( '2018 commission structure'!$A$21:$I$24,
MATCH($E623,'2018 commission structure'!$A$21:$A$24, 0),
MATCH(P$1,'2018 commission structure'!$A$21:$I$21, 0)), 0)</f>
        <v>0</v>
      </c>
      <c r="Q623" s="1">
        <f>IF($H623&gt;J623, MIN($H623-J623, K623-J623)*
INDEX( '2018 commission structure'!$A$21:$I$24,
MATCH($E623,'2018 commission structure'!$A$21:$A$24, 0),
MATCH(Q$1,'2018 commission structure'!$A$21:$I$21, 0)), 0)</f>
        <v>0</v>
      </c>
      <c r="R623" s="1">
        <f>IF($H623&gt;K623, MIN($H623-K623, L623-K623)*
INDEX( '2018 commission structure'!$A$21:$I$24,
MATCH($E623,'2018 commission structure'!$A$21:$A$24, 0),
MATCH(R$1,'2018 commission structure'!$A$21:$I$21, 0)), 0)</f>
        <v>0</v>
      </c>
      <c r="S623" s="1">
        <f>IF($H623&gt;L623, ($H623-L623)*
INDEX( '2018 commission structure'!$A$21:$I$24,
MATCH($E623,'2018 commission structure'!$A$21:$A$24, 0),
MATCH(S$1,'2018 commission structure'!$A$21:$I$21, 0)), 0)</f>
        <v>0</v>
      </c>
      <c r="T623" s="1">
        <f t="shared" si="95"/>
        <v>93339.75</v>
      </c>
      <c r="U623" s="1">
        <f t="shared" si="96"/>
        <v>174222.75</v>
      </c>
      <c r="V623" s="16">
        <f t="shared" si="97"/>
        <v>3.5716632873720568</v>
      </c>
      <c r="W623" s="1">
        <f>MIN(H623,I623)*INDEX('2018 commission structure'!$A$15:$J$18,MATCH(Calculations!$E694,'2018 commission structure'!$A$15:$A$18,0),MATCH(Calculations!W$1,'2018 commission structure'!$A$15:$J$15,0))</f>
        <v>93339.75</v>
      </c>
      <c r="X623" s="1">
        <f>IF($H623&gt;I623,MIN($H623-I623,J623-I623))*INDEX('2018 commission structure'!$A$15:$J$18,MATCH(Calculations!$E694,'2018 commission structure'!$A$15:$A$18,0),MATCH(Calculations!X$1,'2018 commission structure'!$A$15:$J$15,0))</f>
        <v>0</v>
      </c>
      <c r="Y623" s="1">
        <f>IF($H623&gt;J623,MIN($H623-J623,K623-J623)*INDEX('2018 commission structure'!$A$15:$J$18,MATCH(Calculations!$E694,'2018 commission structure'!$A$15:$A$18,0),MATCH(Calculations!Y$1,'2018 commission structure'!$A$15:$J$15,0)),0)</f>
        <v>0</v>
      </c>
      <c r="Z623" s="1">
        <f>IF($H623&gt;K623,MIN($H623-K623,L623-K623)*INDEX('2018 commission structure'!$A$15:$J$18,MATCH(Calculations!$E694,'2018 commission structure'!$A$15:$A$18,0),MATCH(Calculations!Z$1,'2018 commission structure'!$A$15:$J$15,0)),0)</f>
        <v>0</v>
      </c>
      <c r="AA623" s="1">
        <f>IF($H623&gt;L623,($H623-L623)*INDEX('2018 commission structure'!$A$15:$J$18,MATCH(Calculations!$E694,'2018 commission structure'!$A$15:$A$18,0),MATCH(Calculations!AA$1,'2018 commission structure'!$A$15:$J$15,0)),0)</f>
        <v>0</v>
      </c>
      <c r="AB623" s="1">
        <f t="shared" si="98"/>
        <v>93339.75</v>
      </c>
      <c r="AC623" s="1">
        <f t="shared" si="99"/>
        <v>174222.75</v>
      </c>
    </row>
    <row r="624" spans="1:29" x14ac:dyDescent="0.3">
      <c r="A624" s="20">
        <v>4306425231</v>
      </c>
      <c r="B624" s="1" t="s">
        <v>214</v>
      </c>
      <c r="C624" s="1" t="s">
        <v>853</v>
      </c>
      <c r="D624" s="1" t="s">
        <v>22891</v>
      </c>
      <c r="E624" s="1" t="s">
        <v>12</v>
      </c>
      <c r="F624" s="1">
        <v>44821</v>
      </c>
      <c r="G624" s="2">
        <v>18</v>
      </c>
      <c r="H624" s="1">
        <f>SUMIF('deals_closed '!D:D,A624,'deals_closed '!C:C)</f>
        <v>671362</v>
      </c>
      <c r="I624" s="1">
        <f>VLOOKUP(E624,'2018 commission structure'!$A$21:$I$24,9,FALSE)</f>
        <v>500000</v>
      </c>
      <c r="J624" s="1">
        <f t="shared" si="90"/>
        <v>625000</v>
      </c>
      <c r="K624" s="1">
        <f t="shared" si="91"/>
        <v>750000</v>
      </c>
      <c r="L624" s="1">
        <f t="shared" si="92"/>
        <v>1000000</v>
      </c>
      <c r="M624" s="16">
        <f t="shared" si="93"/>
        <v>1.342724</v>
      </c>
      <c r="N624" s="1" t="str">
        <f t="shared" si="94"/>
        <v>125-150%</v>
      </c>
      <c r="O624" s="1">
        <f>MIN($I624, $H624)*INDEX( '2018 commission structure'!$A$21:$I$24,
MATCH($E624,'2018 commission structure'!$A$21:$A$24,0),MATCH(O$1,'2018 commission structure'!$A$21:$I$21,0))</f>
        <v>50000</v>
      </c>
      <c r="P624" s="1">
        <f>IF($H624&gt;$I624, MIN($H624-$I624, J624-$I624)*
INDEX( '2018 commission structure'!$A$21:$I$24,
MATCH($E624,'2018 commission structure'!$A$21:$A$24, 0),
MATCH(P$1,'2018 commission structure'!$A$21:$I$21, 0)), 0)</f>
        <v>18750</v>
      </c>
      <c r="Q624" s="1">
        <f>IF($H624&gt;J624, MIN($H624-J624, K624-J624)*
INDEX( '2018 commission structure'!$A$21:$I$24,
MATCH($E624,'2018 commission structure'!$A$21:$A$24, 0),
MATCH(Q$1,'2018 commission structure'!$A$21:$I$21, 0)), 0)</f>
        <v>8345.16</v>
      </c>
      <c r="R624" s="1">
        <f>IF($H624&gt;K624, MIN($H624-K624, L624-K624)*
INDEX( '2018 commission structure'!$A$21:$I$24,
MATCH($E624,'2018 commission structure'!$A$21:$A$24, 0),
MATCH(R$1,'2018 commission structure'!$A$21:$I$21, 0)), 0)</f>
        <v>0</v>
      </c>
      <c r="S624" s="1">
        <f>IF($H624&gt;L624, ($H624-L624)*
INDEX( '2018 commission structure'!$A$21:$I$24,
MATCH($E624,'2018 commission structure'!$A$21:$A$24, 0),
MATCH(S$1,'2018 commission structure'!$A$21:$I$21, 0)), 0)</f>
        <v>0</v>
      </c>
      <c r="T624" s="1">
        <f t="shared" si="95"/>
        <v>77095.16</v>
      </c>
      <c r="U624" s="1">
        <f t="shared" si="96"/>
        <v>121916.16</v>
      </c>
      <c r="V624" s="16">
        <f t="shared" si="97"/>
        <v>5.5067515249824144</v>
      </c>
      <c r="W624" s="1">
        <f>MIN(H624,I624)*INDEX('2018 commission structure'!$A$15:$J$18,MATCH(Calculations!$E566,'2018 commission structure'!$A$15:$A$18,0),MATCH(Calculations!W$1,'2018 commission structure'!$A$15:$J$15,0))</f>
        <v>75000</v>
      </c>
      <c r="X624" s="1">
        <f>IF($H624&gt;I624,MIN($H624-I624,J624-I624))*INDEX('2018 commission structure'!$A$15:$J$18,MATCH(Calculations!$E566,'2018 commission structure'!$A$15:$A$18,0),MATCH(Calculations!X$1,'2018 commission structure'!$A$15:$J$15,0))</f>
        <v>22500</v>
      </c>
      <c r="Y624" s="1">
        <f>IF($H624&gt;J624,MIN($H624-J624,K624-J624)*INDEX('2018 commission structure'!$A$15:$J$18,MATCH(Calculations!$E566,'2018 commission structure'!$A$15:$A$18,0),MATCH(Calculations!Y$1,'2018 commission structure'!$A$15:$J$15,0)),0)</f>
        <v>11590.5</v>
      </c>
      <c r="Z624" s="1">
        <f>IF($H624&gt;K624,MIN($H624-K624,L624-K624)*INDEX('2018 commission structure'!$A$15:$J$18,MATCH(Calculations!$E566,'2018 commission structure'!$A$15:$A$18,0),MATCH(Calculations!Z$1,'2018 commission structure'!$A$15:$J$15,0)),0)</f>
        <v>0</v>
      </c>
      <c r="AA624" s="1">
        <f>IF($H624&gt;L624,($H624-L624)*INDEX('2018 commission structure'!$A$15:$J$18,MATCH(Calculations!$E566,'2018 commission structure'!$A$15:$A$18,0),MATCH(Calculations!AA$1,'2018 commission structure'!$A$15:$J$15,0)),0)</f>
        <v>0</v>
      </c>
      <c r="AB624" s="1">
        <f t="shared" si="98"/>
        <v>109090.5</v>
      </c>
      <c r="AC624" s="1">
        <f t="shared" si="99"/>
        <v>153911.5</v>
      </c>
    </row>
    <row r="625" spans="1:29" x14ac:dyDescent="0.3">
      <c r="A625" s="20">
        <v>2074776004</v>
      </c>
      <c r="B625" s="1" t="s">
        <v>850</v>
      </c>
      <c r="C625" s="1" t="s">
        <v>849</v>
      </c>
      <c r="D625" s="1" t="s">
        <v>23132</v>
      </c>
      <c r="E625" s="1" t="s">
        <v>0</v>
      </c>
      <c r="F625" s="1">
        <v>77087</v>
      </c>
      <c r="G625" s="2">
        <v>21</v>
      </c>
      <c r="H625" s="1">
        <f>SUMIF('deals_closed '!D:D,A625,'deals_closed '!C:C)</f>
        <v>805766</v>
      </c>
      <c r="I625" s="1">
        <f>VLOOKUP(E625,'2018 commission structure'!$A$21:$I$24,9,FALSE)</f>
        <v>600000</v>
      </c>
      <c r="J625" s="1">
        <f t="shared" si="90"/>
        <v>750000</v>
      </c>
      <c r="K625" s="1">
        <f t="shared" si="91"/>
        <v>900000</v>
      </c>
      <c r="L625" s="1">
        <f t="shared" si="92"/>
        <v>1200000</v>
      </c>
      <c r="M625" s="16">
        <f t="shared" si="93"/>
        <v>1.3429433333333334</v>
      </c>
      <c r="N625" s="1" t="str">
        <f t="shared" si="94"/>
        <v>125-150%</v>
      </c>
      <c r="O625" s="1">
        <f>MIN($I625, $H625)*INDEX( '2018 commission structure'!$A$21:$I$24,
MATCH($E625,'2018 commission structure'!$A$21:$A$24,0),MATCH(O$1,'2018 commission structure'!$A$21:$I$21,0))</f>
        <v>78000</v>
      </c>
      <c r="P625" s="1">
        <f>IF($H625&gt;$I625, MIN($H625-$I625, J625-$I625)*
INDEX( '2018 commission structure'!$A$21:$I$24,
MATCH($E625,'2018 commission structure'!$A$21:$A$24, 0),
MATCH(P$1,'2018 commission structure'!$A$21:$I$21, 0)), 0)</f>
        <v>25500.000000000004</v>
      </c>
      <c r="Q625" s="1">
        <f>IF($H625&gt;J625, MIN($H625-J625, K625-J625)*
INDEX( '2018 commission structure'!$A$21:$I$24,
MATCH($E625,'2018 commission structure'!$A$21:$A$24, 0),
MATCH(Q$1,'2018 commission structure'!$A$21:$I$21, 0)), 0)</f>
        <v>11710.859999999999</v>
      </c>
      <c r="R625" s="1">
        <f>IF($H625&gt;K625, MIN($H625-K625, L625-K625)*
INDEX( '2018 commission structure'!$A$21:$I$24,
MATCH($E625,'2018 commission structure'!$A$21:$A$24, 0),
MATCH(R$1,'2018 commission structure'!$A$21:$I$21, 0)), 0)</f>
        <v>0</v>
      </c>
      <c r="S625" s="1">
        <f>IF($H625&gt;L625, ($H625-L625)*
INDEX( '2018 commission structure'!$A$21:$I$24,
MATCH($E625,'2018 commission structure'!$A$21:$A$24, 0),
MATCH(S$1,'2018 commission structure'!$A$21:$I$21, 0)), 0)</f>
        <v>0</v>
      </c>
      <c r="T625" s="1">
        <f t="shared" si="95"/>
        <v>115210.86</v>
      </c>
      <c r="U625" s="1">
        <f t="shared" si="96"/>
        <v>192297.86</v>
      </c>
      <c r="V625" s="16">
        <f t="shared" si="97"/>
        <v>4.1901974364145289</v>
      </c>
      <c r="W625" s="1">
        <f>MIN(H625,I625)*INDEX('2018 commission structure'!$A$15:$J$18,MATCH(Calculations!$E568,'2018 commission structure'!$A$15:$A$18,0),MATCH(Calculations!W$1,'2018 commission structure'!$A$15:$J$15,0))</f>
        <v>90000</v>
      </c>
      <c r="X625" s="1">
        <f>IF($H625&gt;I625,MIN($H625-I625,J625-I625))*INDEX('2018 commission structure'!$A$15:$J$18,MATCH(Calculations!$E568,'2018 commission structure'!$A$15:$A$18,0),MATCH(Calculations!X$1,'2018 commission structure'!$A$15:$J$15,0))</f>
        <v>27000</v>
      </c>
      <c r="Y625" s="1">
        <f>IF($H625&gt;J625,MIN($H625-J625,K625-J625)*INDEX('2018 commission structure'!$A$15:$J$18,MATCH(Calculations!$E568,'2018 commission structure'!$A$15:$A$18,0),MATCH(Calculations!Y$1,'2018 commission structure'!$A$15:$J$15,0)),0)</f>
        <v>13941.5</v>
      </c>
      <c r="Z625" s="1">
        <f>IF($H625&gt;K625,MIN($H625-K625,L625-K625)*INDEX('2018 commission structure'!$A$15:$J$18,MATCH(Calculations!$E568,'2018 commission structure'!$A$15:$A$18,0),MATCH(Calculations!Z$1,'2018 commission structure'!$A$15:$J$15,0)),0)</f>
        <v>0</v>
      </c>
      <c r="AA625" s="1">
        <f>IF($H625&gt;L625,($H625-L625)*INDEX('2018 commission structure'!$A$15:$J$18,MATCH(Calculations!$E568,'2018 commission structure'!$A$15:$A$18,0),MATCH(Calculations!AA$1,'2018 commission structure'!$A$15:$J$15,0)),0)</f>
        <v>0</v>
      </c>
      <c r="AB625" s="1">
        <f t="shared" si="98"/>
        <v>130941.5</v>
      </c>
      <c r="AC625" s="1">
        <f t="shared" si="99"/>
        <v>208028.5</v>
      </c>
    </row>
    <row r="626" spans="1:29" x14ac:dyDescent="0.3">
      <c r="A626" s="20">
        <v>9373778889</v>
      </c>
      <c r="B626" s="1" t="s">
        <v>1243</v>
      </c>
      <c r="C626" s="1" t="s">
        <v>1242</v>
      </c>
      <c r="D626" s="1" t="s">
        <v>22386</v>
      </c>
      <c r="E626" s="1" t="s">
        <v>3</v>
      </c>
      <c r="F626" s="1">
        <v>82655</v>
      </c>
      <c r="G626" s="2">
        <v>11</v>
      </c>
      <c r="H626" s="1">
        <f>SUMIF('deals_closed '!D:D,A626,'deals_closed '!C:C)</f>
        <v>456999</v>
      </c>
      <c r="I626" s="1">
        <f>VLOOKUP(E626,'2018 commission structure'!$A$21:$I$24,9,FALSE)</f>
        <v>750000</v>
      </c>
      <c r="J626" s="1">
        <f t="shared" si="90"/>
        <v>937500</v>
      </c>
      <c r="K626" s="1">
        <f t="shared" si="91"/>
        <v>1125000</v>
      </c>
      <c r="L626" s="1">
        <f t="shared" si="92"/>
        <v>1500000</v>
      </c>
      <c r="M626" s="16">
        <f t="shared" si="93"/>
        <v>0.60933199999999998</v>
      </c>
      <c r="N626" s="1" t="str">
        <f t="shared" si="94"/>
        <v>0-100%</v>
      </c>
      <c r="O626" s="1">
        <f>MIN($I626, $H626)*INDEX( '2018 commission structure'!$A$21:$I$24,
MATCH($E626,'2018 commission structure'!$A$21:$A$24,0),MATCH(O$1,'2018 commission structure'!$A$21:$I$21,0))</f>
        <v>68549.849999999991</v>
      </c>
      <c r="P626" s="1">
        <f>IF($H626&gt;$I626, MIN($H626-$I626, J626-$I626)*
INDEX( '2018 commission structure'!$A$21:$I$24,
MATCH($E626,'2018 commission structure'!$A$21:$A$24, 0),
MATCH(P$1,'2018 commission structure'!$A$21:$I$21, 0)), 0)</f>
        <v>0</v>
      </c>
      <c r="Q626" s="1">
        <f>IF($H626&gt;J626, MIN($H626-J626, K626-J626)*
INDEX( '2018 commission structure'!$A$21:$I$24,
MATCH($E626,'2018 commission structure'!$A$21:$A$24, 0),
MATCH(Q$1,'2018 commission structure'!$A$21:$I$21, 0)), 0)</f>
        <v>0</v>
      </c>
      <c r="R626" s="1">
        <f>IF($H626&gt;K626, MIN($H626-K626, L626-K626)*
INDEX( '2018 commission structure'!$A$21:$I$24,
MATCH($E626,'2018 commission structure'!$A$21:$A$24, 0),
MATCH(R$1,'2018 commission structure'!$A$21:$I$21, 0)), 0)</f>
        <v>0</v>
      </c>
      <c r="S626" s="1">
        <f>IF($H626&gt;L626, ($H626-L626)*
INDEX( '2018 commission structure'!$A$21:$I$24,
MATCH($E626,'2018 commission structure'!$A$21:$A$24, 0),
MATCH(S$1,'2018 commission structure'!$A$21:$I$21, 0)), 0)</f>
        <v>0</v>
      </c>
      <c r="T626" s="1">
        <f t="shared" si="95"/>
        <v>68549.849999999991</v>
      </c>
      <c r="U626" s="1">
        <f t="shared" si="96"/>
        <v>151204.84999999998</v>
      </c>
      <c r="V626" s="16">
        <f t="shared" si="97"/>
        <v>3.0223832105914599</v>
      </c>
      <c r="W626" s="1">
        <f>MIN(H626,I626)*INDEX('2018 commission structure'!$A$15:$J$18,MATCH(Calculations!$E363,'2018 commission structure'!$A$15:$A$18,0),MATCH(Calculations!W$1,'2018 commission structure'!$A$15:$J$15,0))</f>
        <v>68549.849999999991</v>
      </c>
      <c r="X626" s="1">
        <f>IF($H626&gt;I626,MIN($H626-I626,J626-I626))*INDEX('2018 commission structure'!$A$15:$J$18,MATCH(Calculations!$E363,'2018 commission structure'!$A$15:$A$18,0),MATCH(Calculations!X$1,'2018 commission structure'!$A$15:$J$15,0))</f>
        <v>0</v>
      </c>
      <c r="Y626" s="1">
        <f>IF($H626&gt;J626,MIN($H626-J626,K626-J626)*INDEX('2018 commission structure'!$A$15:$J$18,MATCH(Calculations!$E363,'2018 commission structure'!$A$15:$A$18,0),MATCH(Calculations!Y$1,'2018 commission structure'!$A$15:$J$15,0)),0)</f>
        <v>0</v>
      </c>
      <c r="Z626" s="1">
        <f>IF($H626&gt;K626,MIN($H626-K626,L626-K626)*INDEX('2018 commission structure'!$A$15:$J$18,MATCH(Calculations!$E363,'2018 commission structure'!$A$15:$A$18,0),MATCH(Calculations!Z$1,'2018 commission structure'!$A$15:$J$15,0)),0)</f>
        <v>0</v>
      </c>
      <c r="AA626" s="1">
        <f>IF($H626&gt;L626,($H626-L626)*INDEX('2018 commission structure'!$A$15:$J$18,MATCH(Calculations!$E363,'2018 commission structure'!$A$15:$A$18,0),MATCH(Calculations!AA$1,'2018 commission structure'!$A$15:$J$15,0)),0)</f>
        <v>0</v>
      </c>
      <c r="AB626" s="1">
        <f t="shared" si="98"/>
        <v>68549.849999999991</v>
      </c>
      <c r="AC626" s="1">
        <f t="shared" si="99"/>
        <v>151204.84999999998</v>
      </c>
    </row>
    <row r="627" spans="1:29" x14ac:dyDescent="0.3">
      <c r="A627" s="20">
        <v>8289594380</v>
      </c>
      <c r="B627" s="1" t="s">
        <v>1224</v>
      </c>
      <c r="C627" s="1" t="s">
        <v>1223</v>
      </c>
      <c r="D627" s="1" t="s">
        <v>23106</v>
      </c>
      <c r="E627" s="1" t="s">
        <v>12</v>
      </c>
      <c r="F627" s="1">
        <v>37040</v>
      </c>
      <c r="G627" s="2">
        <v>22</v>
      </c>
      <c r="H627" s="1">
        <f>SUMIF('deals_closed '!D:D,A627,'deals_closed '!C:C)</f>
        <v>671936</v>
      </c>
      <c r="I627" s="1">
        <f>VLOOKUP(E627,'2018 commission structure'!$A$21:$I$24,9,FALSE)</f>
        <v>500000</v>
      </c>
      <c r="J627" s="1">
        <f t="shared" si="90"/>
        <v>625000</v>
      </c>
      <c r="K627" s="1">
        <f t="shared" si="91"/>
        <v>750000</v>
      </c>
      <c r="L627" s="1">
        <f t="shared" si="92"/>
        <v>1000000</v>
      </c>
      <c r="M627" s="16">
        <f t="shared" si="93"/>
        <v>1.343872</v>
      </c>
      <c r="N627" s="1" t="str">
        <f t="shared" si="94"/>
        <v>125-150%</v>
      </c>
      <c r="O627" s="1">
        <f>MIN($I627, $H627)*INDEX( '2018 commission structure'!$A$21:$I$24,
MATCH($E627,'2018 commission structure'!$A$21:$A$24,0),MATCH(O$1,'2018 commission structure'!$A$21:$I$21,0))</f>
        <v>50000</v>
      </c>
      <c r="P627" s="1">
        <f>IF($H627&gt;$I627, MIN($H627-$I627, J627-$I627)*
INDEX( '2018 commission structure'!$A$21:$I$24,
MATCH($E627,'2018 commission structure'!$A$21:$A$24, 0),
MATCH(P$1,'2018 commission structure'!$A$21:$I$21, 0)), 0)</f>
        <v>18750</v>
      </c>
      <c r="Q627" s="1">
        <f>IF($H627&gt;J627, MIN($H627-J627, K627-J627)*
INDEX( '2018 commission structure'!$A$21:$I$24,
MATCH($E627,'2018 commission structure'!$A$21:$A$24, 0),
MATCH(Q$1,'2018 commission structure'!$A$21:$I$21, 0)), 0)</f>
        <v>8448.48</v>
      </c>
      <c r="R627" s="1">
        <f>IF($H627&gt;K627, MIN($H627-K627, L627-K627)*
INDEX( '2018 commission structure'!$A$21:$I$24,
MATCH($E627,'2018 commission structure'!$A$21:$A$24, 0),
MATCH(R$1,'2018 commission structure'!$A$21:$I$21, 0)), 0)</f>
        <v>0</v>
      </c>
      <c r="S627" s="1">
        <f>IF($H627&gt;L627, ($H627-L627)*
INDEX( '2018 commission structure'!$A$21:$I$24,
MATCH($E627,'2018 commission structure'!$A$21:$A$24, 0),
MATCH(S$1,'2018 commission structure'!$A$21:$I$21, 0)), 0)</f>
        <v>0</v>
      </c>
      <c r="T627" s="1">
        <f t="shared" si="95"/>
        <v>77198.48</v>
      </c>
      <c r="U627" s="1">
        <f t="shared" si="96"/>
        <v>114238.48</v>
      </c>
      <c r="V627" s="16">
        <f t="shared" si="97"/>
        <v>5.8818709772749083</v>
      </c>
      <c r="W627" s="1">
        <f>MIN(H627,I627)*INDEX('2018 commission structure'!$A$15:$J$18,MATCH(Calculations!$E373,'2018 commission structure'!$A$15:$A$18,0),MATCH(Calculations!W$1,'2018 commission structure'!$A$15:$J$15,0))</f>
        <v>75000</v>
      </c>
      <c r="X627" s="1">
        <f>IF($H627&gt;I627,MIN($H627-I627,J627-I627))*INDEX('2018 commission structure'!$A$15:$J$18,MATCH(Calculations!$E373,'2018 commission structure'!$A$15:$A$18,0),MATCH(Calculations!X$1,'2018 commission structure'!$A$15:$J$15,0))</f>
        <v>22500</v>
      </c>
      <c r="Y627" s="1">
        <f>IF($H627&gt;J627,MIN($H627-J627,K627-J627)*INDEX('2018 commission structure'!$A$15:$J$18,MATCH(Calculations!$E373,'2018 commission structure'!$A$15:$A$18,0),MATCH(Calculations!Y$1,'2018 commission structure'!$A$15:$J$15,0)),0)</f>
        <v>11734</v>
      </c>
      <c r="Z627" s="1">
        <f>IF($H627&gt;K627,MIN($H627-K627,L627-K627)*INDEX('2018 commission structure'!$A$15:$J$18,MATCH(Calculations!$E373,'2018 commission structure'!$A$15:$A$18,0),MATCH(Calculations!Z$1,'2018 commission structure'!$A$15:$J$15,0)),0)</f>
        <v>0</v>
      </c>
      <c r="AA627" s="1">
        <f>IF($H627&gt;L627,($H627-L627)*INDEX('2018 commission structure'!$A$15:$J$18,MATCH(Calculations!$E373,'2018 commission structure'!$A$15:$A$18,0),MATCH(Calculations!AA$1,'2018 commission structure'!$A$15:$J$15,0)),0)</f>
        <v>0</v>
      </c>
      <c r="AB627" s="1">
        <f t="shared" si="98"/>
        <v>109234</v>
      </c>
      <c r="AC627" s="1">
        <f t="shared" si="99"/>
        <v>146274</v>
      </c>
    </row>
    <row r="628" spans="1:29" x14ac:dyDescent="0.3">
      <c r="A628" s="20">
        <v>7560031153</v>
      </c>
      <c r="B628" s="1" t="s">
        <v>1872</v>
      </c>
      <c r="C628" s="1" t="s">
        <v>1871</v>
      </c>
      <c r="D628" s="1" t="s">
        <v>22580</v>
      </c>
      <c r="E628" s="1" t="s">
        <v>3</v>
      </c>
      <c r="F628" s="1">
        <v>94464</v>
      </c>
      <c r="G628" s="2">
        <v>14</v>
      </c>
      <c r="H628" s="1">
        <f>SUMIF('deals_closed '!D:D,A628,'deals_closed '!C:C)</f>
        <v>425190</v>
      </c>
      <c r="I628" s="1">
        <f>VLOOKUP(E628,'2018 commission structure'!$A$21:$I$24,9,FALSE)</f>
        <v>750000</v>
      </c>
      <c r="J628" s="1">
        <f t="shared" si="90"/>
        <v>937500</v>
      </c>
      <c r="K628" s="1">
        <f t="shared" si="91"/>
        <v>1125000</v>
      </c>
      <c r="L628" s="1">
        <f t="shared" si="92"/>
        <v>1500000</v>
      </c>
      <c r="M628" s="16">
        <f t="shared" si="93"/>
        <v>0.56691999999999998</v>
      </c>
      <c r="N628" s="1" t="str">
        <f t="shared" si="94"/>
        <v>0-100%</v>
      </c>
      <c r="O628" s="1">
        <f>MIN($I628, $H628)*INDEX( '2018 commission structure'!$A$21:$I$24,
MATCH($E628,'2018 commission structure'!$A$21:$A$24,0),MATCH(O$1,'2018 commission structure'!$A$21:$I$21,0))</f>
        <v>63778.5</v>
      </c>
      <c r="P628" s="1">
        <f>IF($H628&gt;$I628, MIN($H628-$I628, J628-$I628)*
INDEX( '2018 commission structure'!$A$21:$I$24,
MATCH($E628,'2018 commission structure'!$A$21:$A$24, 0),
MATCH(P$1,'2018 commission structure'!$A$21:$I$21, 0)), 0)</f>
        <v>0</v>
      </c>
      <c r="Q628" s="1">
        <f>IF($H628&gt;J628, MIN($H628-J628, K628-J628)*
INDEX( '2018 commission structure'!$A$21:$I$24,
MATCH($E628,'2018 commission structure'!$A$21:$A$24, 0),
MATCH(Q$1,'2018 commission structure'!$A$21:$I$21, 0)), 0)</f>
        <v>0</v>
      </c>
      <c r="R628" s="1">
        <f>IF($H628&gt;K628, MIN($H628-K628, L628-K628)*
INDEX( '2018 commission structure'!$A$21:$I$24,
MATCH($E628,'2018 commission structure'!$A$21:$A$24, 0),
MATCH(R$1,'2018 commission structure'!$A$21:$I$21, 0)), 0)</f>
        <v>0</v>
      </c>
      <c r="S628" s="1">
        <f>IF($H628&gt;L628, ($H628-L628)*
INDEX( '2018 commission structure'!$A$21:$I$24,
MATCH($E628,'2018 commission structure'!$A$21:$A$24, 0),
MATCH(S$1,'2018 commission structure'!$A$21:$I$21, 0)), 0)</f>
        <v>0</v>
      </c>
      <c r="T628" s="1">
        <f t="shared" si="95"/>
        <v>63778.5</v>
      </c>
      <c r="U628" s="1">
        <f t="shared" si="96"/>
        <v>158242.5</v>
      </c>
      <c r="V628" s="16">
        <f t="shared" si="97"/>
        <v>2.6869519882458883</v>
      </c>
      <c r="W628" s="1">
        <f>MIN(H628,I628)*INDEX('2018 commission structure'!$A$15:$J$18,MATCH(Calculations!$E27,'2018 commission structure'!$A$15:$A$18,0),MATCH(Calculations!W$1,'2018 commission structure'!$A$15:$J$15,0))</f>
        <v>51022.799999999996</v>
      </c>
      <c r="X628" s="1">
        <f>IF($H628&gt;I628,MIN($H628-I628,J628-I628))*INDEX('2018 commission structure'!$A$15:$J$18,MATCH(Calculations!$E27,'2018 commission structure'!$A$15:$A$18,0),MATCH(Calculations!X$1,'2018 commission structure'!$A$15:$J$15,0))</f>
        <v>0</v>
      </c>
      <c r="Y628" s="1">
        <f>IF($H628&gt;J628,MIN($H628-J628,K628-J628)*INDEX('2018 commission structure'!$A$15:$J$18,MATCH(Calculations!$E27,'2018 commission structure'!$A$15:$A$18,0),MATCH(Calculations!Y$1,'2018 commission structure'!$A$15:$J$15,0)),0)</f>
        <v>0</v>
      </c>
      <c r="Z628" s="1">
        <f>IF($H628&gt;K628,MIN($H628-K628,L628-K628)*INDEX('2018 commission structure'!$A$15:$J$18,MATCH(Calculations!$E27,'2018 commission structure'!$A$15:$A$18,0),MATCH(Calculations!Z$1,'2018 commission structure'!$A$15:$J$15,0)),0)</f>
        <v>0</v>
      </c>
      <c r="AA628" s="1">
        <f>IF($H628&gt;L628,($H628-L628)*INDEX('2018 commission structure'!$A$15:$J$18,MATCH(Calculations!$E27,'2018 commission structure'!$A$15:$A$18,0),MATCH(Calculations!AA$1,'2018 commission structure'!$A$15:$J$15,0)),0)</f>
        <v>0</v>
      </c>
      <c r="AB628" s="1">
        <f t="shared" si="98"/>
        <v>51022.799999999996</v>
      </c>
      <c r="AC628" s="1">
        <f t="shared" si="99"/>
        <v>145486.79999999999</v>
      </c>
    </row>
    <row r="629" spans="1:29" x14ac:dyDescent="0.3">
      <c r="A629" s="20">
        <v>4074728869</v>
      </c>
      <c r="B629" s="1" t="s">
        <v>1241</v>
      </c>
      <c r="C629" s="1" t="s">
        <v>1240</v>
      </c>
      <c r="D629" s="1" t="s">
        <v>22932</v>
      </c>
      <c r="E629" s="1" t="s">
        <v>0</v>
      </c>
      <c r="F629" s="1">
        <v>72698</v>
      </c>
      <c r="G629" s="2">
        <v>20</v>
      </c>
      <c r="H629" s="1">
        <f>SUMIF('deals_closed '!D:D,A629,'deals_closed '!C:C)</f>
        <v>806749</v>
      </c>
      <c r="I629" s="1">
        <f>VLOOKUP(E629,'2018 commission structure'!$A$21:$I$24,9,FALSE)</f>
        <v>600000</v>
      </c>
      <c r="J629" s="1">
        <f t="shared" si="90"/>
        <v>750000</v>
      </c>
      <c r="K629" s="1">
        <f t="shared" si="91"/>
        <v>900000</v>
      </c>
      <c r="L629" s="1">
        <f t="shared" si="92"/>
        <v>1200000</v>
      </c>
      <c r="M629" s="16">
        <f t="shared" si="93"/>
        <v>1.3445816666666666</v>
      </c>
      <c r="N629" s="1" t="str">
        <f t="shared" si="94"/>
        <v>125-150%</v>
      </c>
      <c r="O629" s="1">
        <f>MIN($I629, $H629)*INDEX( '2018 commission structure'!$A$21:$I$24,
MATCH($E629,'2018 commission structure'!$A$21:$A$24,0),MATCH(O$1,'2018 commission structure'!$A$21:$I$21,0))</f>
        <v>78000</v>
      </c>
      <c r="P629" s="1">
        <f>IF($H629&gt;$I629, MIN($H629-$I629, J629-$I629)*
INDEX( '2018 commission structure'!$A$21:$I$24,
MATCH($E629,'2018 commission structure'!$A$21:$A$24, 0),
MATCH(P$1,'2018 commission structure'!$A$21:$I$21, 0)), 0)</f>
        <v>25500.000000000004</v>
      </c>
      <c r="Q629" s="1">
        <f>IF($H629&gt;J629, MIN($H629-J629, K629-J629)*
INDEX( '2018 commission structure'!$A$21:$I$24,
MATCH($E629,'2018 commission structure'!$A$21:$A$24, 0),
MATCH(Q$1,'2018 commission structure'!$A$21:$I$21, 0)), 0)</f>
        <v>11917.289999999999</v>
      </c>
      <c r="R629" s="1">
        <f>IF($H629&gt;K629, MIN($H629-K629, L629-K629)*
INDEX( '2018 commission structure'!$A$21:$I$24,
MATCH($E629,'2018 commission structure'!$A$21:$A$24, 0),
MATCH(R$1,'2018 commission structure'!$A$21:$I$21, 0)), 0)</f>
        <v>0</v>
      </c>
      <c r="S629" s="1">
        <f>IF($H629&gt;L629, ($H629-L629)*
INDEX( '2018 commission structure'!$A$21:$I$24,
MATCH($E629,'2018 commission structure'!$A$21:$A$24, 0),
MATCH(S$1,'2018 commission structure'!$A$21:$I$21, 0)), 0)</f>
        <v>0</v>
      </c>
      <c r="T629" s="1">
        <f t="shared" si="95"/>
        <v>115417.29</v>
      </c>
      <c r="U629" s="1">
        <f t="shared" si="96"/>
        <v>188115.28999999998</v>
      </c>
      <c r="V629" s="16">
        <f t="shared" si="97"/>
        <v>4.2885881312465353</v>
      </c>
      <c r="W629" s="1">
        <f>MIN(H629,I629)*INDEX('2018 commission structure'!$A$15:$J$18,MATCH(Calculations!$E364,'2018 commission structure'!$A$15:$A$18,0),MATCH(Calculations!W$1,'2018 commission structure'!$A$15:$J$15,0))</f>
        <v>72000</v>
      </c>
      <c r="X629" s="1">
        <f>IF($H629&gt;I629,MIN($H629-I629,J629-I629))*INDEX('2018 commission structure'!$A$15:$J$18,MATCH(Calculations!$E364,'2018 commission structure'!$A$15:$A$18,0),MATCH(Calculations!X$1,'2018 commission structure'!$A$15:$J$15,0))</f>
        <v>25500.000000000004</v>
      </c>
      <c r="Y629" s="1">
        <f>IF($H629&gt;J629,MIN($H629-J629,K629-J629)*INDEX('2018 commission structure'!$A$15:$J$18,MATCH(Calculations!$E364,'2018 commission structure'!$A$15:$A$18,0),MATCH(Calculations!Y$1,'2018 commission structure'!$A$15:$J$15,0)),0)</f>
        <v>11349.800000000001</v>
      </c>
      <c r="Z629" s="1">
        <f>IF($H629&gt;K629,MIN($H629-K629,L629-K629)*INDEX('2018 commission structure'!$A$15:$J$18,MATCH(Calculations!$E364,'2018 commission structure'!$A$15:$A$18,0),MATCH(Calculations!Z$1,'2018 commission structure'!$A$15:$J$15,0)),0)</f>
        <v>0</v>
      </c>
      <c r="AA629" s="1">
        <f>IF($H629&gt;L629,($H629-L629)*INDEX('2018 commission structure'!$A$15:$J$18,MATCH(Calculations!$E364,'2018 commission structure'!$A$15:$A$18,0),MATCH(Calculations!AA$1,'2018 commission structure'!$A$15:$J$15,0)),0)</f>
        <v>0</v>
      </c>
      <c r="AB629" s="1">
        <f t="shared" si="98"/>
        <v>108849.8</v>
      </c>
      <c r="AC629" s="1">
        <f t="shared" si="99"/>
        <v>181547.8</v>
      </c>
    </row>
    <row r="630" spans="1:29" x14ac:dyDescent="0.3">
      <c r="A630" s="20">
        <v>1754740677</v>
      </c>
      <c r="B630" s="1" t="s">
        <v>1348</v>
      </c>
      <c r="C630" s="1" t="s">
        <v>1347</v>
      </c>
      <c r="D630" s="1" t="s">
        <v>22651</v>
      </c>
      <c r="E630" s="1" t="s">
        <v>12</v>
      </c>
      <c r="F630" s="1">
        <v>51559</v>
      </c>
      <c r="G630" s="2">
        <v>19</v>
      </c>
      <c r="H630" s="1">
        <f>SUMIF('deals_closed '!D:D,A630,'deals_closed '!C:C)</f>
        <v>673026</v>
      </c>
      <c r="I630" s="1">
        <f>VLOOKUP(E630,'2018 commission structure'!$A$21:$I$24,9,FALSE)</f>
        <v>500000</v>
      </c>
      <c r="J630" s="1">
        <f t="shared" si="90"/>
        <v>625000</v>
      </c>
      <c r="K630" s="1">
        <f t="shared" si="91"/>
        <v>750000</v>
      </c>
      <c r="L630" s="1">
        <f t="shared" si="92"/>
        <v>1000000</v>
      </c>
      <c r="M630" s="16">
        <f t="shared" si="93"/>
        <v>1.346052</v>
      </c>
      <c r="N630" s="1" t="str">
        <f t="shared" si="94"/>
        <v>125-150%</v>
      </c>
      <c r="O630" s="1">
        <f>MIN($I630, $H630)*INDEX( '2018 commission structure'!$A$21:$I$24,
MATCH($E630,'2018 commission structure'!$A$21:$A$24,0),MATCH(O$1,'2018 commission structure'!$A$21:$I$21,0))</f>
        <v>50000</v>
      </c>
      <c r="P630" s="1">
        <f>IF($H630&gt;$I630, MIN($H630-$I630, J630-$I630)*
INDEX( '2018 commission structure'!$A$21:$I$24,
MATCH($E630,'2018 commission structure'!$A$21:$A$24, 0),
MATCH(P$1,'2018 commission structure'!$A$21:$I$21, 0)), 0)</f>
        <v>18750</v>
      </c>
      <c r="Q630" s="1">
        <f>IF($H630&gt;J630, MIN($H630-J630, K630-J630)*
INDEX( '2018 commission structure'!$A$21:$I$24,
MATCH($E630,'2018 commission structure'!$A$21:$A$24, 0),
MATCH(Q$1,'2018 commission structure'!$A$21:$I$21, 0)), 0)</f>
        <v>8644.68</v>
      </c>
      <c r="R630" s="1">
        <f>IF($H630&gt;K630, MIN($H630-K630, L630-K630)*
INDEX( '2018 commission structure'!$A$21:$I$24,
MATCH($E630,'2018 commission structure'!$A$21:$A$24, 0),
MATCH(R$1,'2018 commission structure'!$A$21:$I$21, 0)), 0)</f>
        <v>0</v>
      </c>
      <c r="S630" s="1">
        <f>IF($H630&gt;L630, ($H630-L630)*
INDEX( '2018 commission structure'!$A$21:$I$24,
MATCH($E630,'2018 commission structure'!$A$21:$A$24, 0),
MATCH(S$1,'2018 commission structure'!$A$21:$I$21, 0)), 0)</f>
        <v>0</v>
      </c>
      <c r="T630" s="1">
        <f t="shared" si="95"/>
        <v>77394.679999999993</v>
      </c>
      <c r="U630" s="1">
        <f t="shared" si="96"/>
        <v>128953.68</v>
      </c>
      <c r="V630" s="16">
        <f t="shared" si="97"/>
        <v>5.2191298456934305</v>
      </c>
      <c r="W630" s="1">
        <f>MIN(H630,I630)*INDEX('2018 commission structure'!$A$15:$J$18,MATCH(Calculations!$E308,'2018 commission structure'!$A$15:$A$18,0),MATCH(Calculations!W$1,'2018 commission structure'!$A$15:$J$15,0))</f>
        <v>75000</v>
      </c>
      <c r="X630" s="1">
        <f>IF($H630&gt;I630,MIN($H630-I630,J630-I630))*INDEX('2018 commission structure'!$A$15:$J$18,MATCH(Calculations!$E308,'2018 commission structure'!$A$15:$A$18,0),MATCH(Calculations!X$1,'2018 commission structure'!$A$15:$J$15,0))</f>
        <v>27500</v>
      </c>
      <c r="Y630" s="1">
        <f>IF($H630&gt;J630,MIN($H630-J630,K630-J630)*INDEX('2018 commission structure'!$A$15:$J$18,MATCH(Calculations!$E308,'2018 commission structure'!$A$15:$A$18,0),MATCH(Calculations!Y$1,'2018 commission structure'!$A$15:$J$15,0)),0)</f>
        <v>12006.5</v>
      </c>
      <c r="Z630" s="1">
        <f>IF($H630&gt;K630,MIN($H630-K630,L630-K630)*INDEX('2018 commission structure'!$A$15:$J$18,MATCH(Calculations!$E308,'2018 commission structure'!$A$15:$A$18,0),MATCH(Calculations!Z$1,'2018 commission structure'!$A$15:$J$15,0)),0)</f>
        <v>0</v>
      </c>
      <c r="AA630" s="1">
        <f>IF($H630&gt;L630,($H630-L630)*INDEX('2018 commission structure'!$A$15:$J$18,MATCH(Calculations!$E308,'2018 commission structure'!$A$15:$A$18,0),MATCH(Calculations!AA$1,'2018 commission structure'!$A$15:$J$15,0)),0)</f>
        <v>0</v>
      </c>
      <c r="AB630" s="1">
        <f t="shared" si="98"/>
        <v>114506.5</v>
      </c>
      <c r="AC630" s="1">
        <f t="shared" si="99"/>
        <v>166065.5</v>
      </c>
    </row>
    <row r="631" spans="1:29" x14ac:dyDescent="0.3">
      <c r="A631" s="20">
        <v>4795089876</v>
      </c>
      <c r="B631" s="1" t="s">
        <v>1561</v>
      </c>
      <c r="C631" s="1" t="s">
        <v>1560</v>
      </c>
      <c r="D631" s="1" t="s">
        <v>22853</v>
      </c>
      <c r="E631" s="1" t="s">
        <v>0</v>
      </c>
      <c r="F631" s="1">
        <v>74505</v>
      </c>
      <c r="G631" s="2">
        <v>21</v>
      </c>
      <c r="H631" s="1">
        <f>SUMIF('deals_closed '!D:D,A631,'deals_closed '!C:C)</f>
        <v>808131</v>
      </c>
      <c r="I631" s="1">
        <f>VLOOKUP(E631,'2018 commission structure'!$A$21:$I$24,9,FALSE)</f>
        <v>600000</v>
      </c>
      <c r="J631" s="1">
        <f t="shared" si="90"/>
        <v>750000</v>
      </c>
      <c r="K631" s="1">
        <f t="shared" si="91"/>
        <v>900000</v>
      </c>
      <c r="L631" s="1">
        <f t="shared" si="92"/>
        <v>1200000</v>
      </c>
      <c r="M631" s="16">
        <f t="shared" si="93"/>
        <v>1.3468850000000001</v>
      </c>
      <c r="N631" s="1" t="str">
        <f t="shared" si="94"/>
        <v>125-150%</v>
      </c>
      <c r="O631" s="1">
        <f>MIN($I631, $H631)*INDEX( '2018 commission structure'!$A$21:$I$24,
MATCH($E631,'2018 commission structure'!$A$21:$A$24,0),MATCH(O$1,'2018 commission structure'!$A$21:$I$21,0))</f>
        <v>78000</v>
      </c>
      <c r="P631" s="1">
        <f>IF($H631&gt;$I631, MIN($H631-$I631, J631-$I631)*
INDEX( '2018 commission structure'!$A$21:$I$24,
MATCH($E631,'2018 commission structure'!$A$21:$A$24, 0),
MATCH(P$1,'2018 commission structure'!$A$21:$I$21, 0)), 0)</f>
        <v>25500.000000000004</v>
      </c>
      <c r="Q631" s="1">
        <f>IF($H631&gt;J631, MIN($H631-J631, K631-J631)*
INDEX( '2018 commission structure'!$A$21:$I$24,
MATCH($E631,'2018 commission structure'!$A$21:$A$24, 0),
MATCH(Q$1,'2018 commission structure'!$A$21:$I$21, 0)), 0)</f>
        <v>12207.51</v>
      </c>
      <c r="R631" s="1">
        <f>IF($H631&gt;K631, MIN($H631-K631, L631-K631)*
INDEX( '2018 commission structure'!$A$21:$I$24,
MATCH($E631,'2018 commission structure'!$A$21:$A$24, 0),
MATCH(R$1,'2018 commission structure'!$A$21:$I$21, 0)), 0)</f>
        <v>0</v>
      </c>
      <c r="S631" s="1">
        <f>IF($H631&gt;L631, ($H631-L631)*
INDEX( '2018 commission structure'!$A$21:$I$24,
MATCH($E631,'2018 commission structure'!$A$21:$A$24, 0),
MATCH(S$1,'2018 commission structure'!$A$21:$I$21, 0)), 0)</f>
        <v>0</v>
      </c>
      <c r="T631" s="1">
        <f t="shared" si="95"/>
        <v>115707.51</v>
      </c>
      <c r="U631" s="1">
        <f t="shared" si="96"/>
        <v>190212.51</v>
      </c>
      <c r="V631" s="16">
        <f t="shared" si="97"/>
        <v>4.248569139853104</v>
      </c>
      <c r="W631" s="1">
        <f>MIN(H631,I631)*INDEX('2018 commission structure'!$A$15:$J$18,MATCH(Calculations!$E196,'2018 commission structure'!$A$15:$A$18,0),MATCH(Calculations!W$1,'2018 commission structure'!$A$15:$J$15,0))</f>
        <v>90000</v>
      </c>
      <c r="X631" s="1">
        <f>IF($H631&gt;I631,MIN($H631-I631,J631-I631))*INDEX('2018 commission structure'!$A$15:$J$18,MATCH(Calculations!$E196,'2018 commission structure'!$A$15:$A$18,0),MATCH(Calculations!X$1,'2018 commission structure'!$A$15:$J$15,0))</f>
        <v>33000</v>
      </c>
      <c r="Y631" s="1">
        <f>IF($H631&gt;J631,MIN($H631-J631,K631-J631)*INDEX('2018 commission structure'!$A$15:$J$18,MATCH(Calculations!$E196,'2018 commission structure'!$A$15:$A$18,0),MATCH(Calculations!Y$1,'2018 commission structure'!$A$15:$J$15,0)),0)</f>
        <v>14532.75</v>
      </c>
      <c r="Z631" s="1">
        <f>IF($H631&gt;K631,MIN($H631-K631,L631-K631)*INDEX('2018 commission structure'!$A$15:$J$18,MATCH(Calculations!$E196,'2018 commission structure'!$A$15:$A$18,0),MATCH(Calculations!Z$1,'2018 commission structure'!$A$15:$J$15,0)),0)</f>
        <v>0</v>
      </c>
      <c r="AA631" s="1">
        <f>IF($H631&gt;L631,($H631-L631)*INDEX('2018 commission structure'!$A$15:$J$18,MATCH(Calculations!$E196,'2018 commission structure'!$A$15:$A$18,0),MATCH(Calculations!AA$1,'2018 commission structure'!$A$15:$J$15,0)),0)</f>
        <v>0</v>
      </c>
      <c r="AB631" s="1">
        <f t="shared" si="98"/>
        <v>137532.75</v>
      </c>
      <c r="AC631" s="1">
        <f t="shared" si="99"/>
        <v>212037.75</v>
      </c>
    </row>
    <row r="632" spans="1:29" x14ac:dyDescent="0.3">
      <c r="A632" s="20">
        <v>4286367630</v>
      </c>
      <c r="B632" s="1" t="s">
        <v>1453</v>
      </c>
      <c r="C632" s="1" t="s">
        <v>1452</v>
      </c>
      <c r="D632" s="1" t="s">
        <v>22906</v>
      </c>
      <c r="E632" s="1" t="s">
        <v>0</v>
      </c>
      <c r="F632" s="1">
        <v>60653</v>
      </c>
      <c r="G632" s="2">
        <v>15</v>
      </c>
      <c r="H632" s="1">
        <f>SUMIF('deals_closed '!D:D,A632,'deals_closed '!C:C)</f>
        <v>499440</v>
      </c>
      <c r="I632" s="1">
        <f>VLOOKUP(E632,'2018 commission structure'!$A$21:$I$24,9,FALSE)</f>
        <v>600000</v>
      </c>
      <c r="J632" s="1">
        <f t="shared" si="90"/>
        <v>750000</v>
      </c>
      <c r="K632" s="1">
        <f t="shared" si="91"/>
        <v>900000</v>
      </c>
      <c r="L632" s="1">
        <f t="shared" si="92"/>
        <v>1200000</v>
      </c>
      <c r="M632" s="16">
        <f t="shared" si="93"/>
        <v>0.83240000000000003</v>
      </c>
      <c r="N632" s="1" t="str">
        <f t="shared" si="94"/>
        <v>0-100%</v>
      </c>
      <c r="O632" s="1">
        <f>MIN($I632, $H632)*INDEX( '2018 commission structure'!$A$21:$I$24,
MATCH($E632,'2018 commission structure'!$A$21:$A$24,0),MATCH(O$1,'2018 commission structure'!$A$21:$I$21,0))</f>
        <v>64927.200000000004</v>
      </c>
      <c r="P632" s="1">
        <f>IF($H632&gt;$I632, MIN($H632-$I632, J632-$I632)*
INDEX( '2018 commission structure'!$A$21:$I$24,
MATCH($E632,'2018 commission structure'!$A$21:$A$24, 0),
MATCH(P$1,'2018 commission structure'!$A$21:$I$21, 0)), 0)</f>
        <v>0</v>
      </c>
      <c r="Q632" s="1">
        <f>IF($H632&gt;J632, MIN($H632-J632, K632-J632)*
INDEX( '2018 commission structure'!$A$21:$I$24,
MATCH($E632,'2018 commission structure'!$A$21:$A$24, 0),
MATCH(Q$1,'2018 commission structure'!$A$21:$I$21, 0)), 0)</f>
        <v>0</v>
      </c>
      <c r="R632" s="1">
        <f>IF($H632&gt;K632, MIN($H632-K632, L632-K632)*
INDEX( '2018 commission structure'!$A$21:$I$24,
MATCH($E632,'2018 commission structure'!$A$21:$A$24, 0),
MATCH(R$1,'2018 commission structure'!$A$21:$I$21, 0)), 0)</f>
        <v>0</v>
      </c>
      <c r="S632" s="1">
        <f>IF($H632&gt;L632, ($H632-L632)*
INDEX( '2018 commission structure'!$A$21:$I$24,
MATCH($E632,'2018 commission structure'!$A$21:$A$24, 0),
MATCH(S$1,'2018 commission structure'!$A$21:$I$21, 0)), 0)</f>
        <v>0</v>
      </c>
      <c r="T632" s="1">
        <f t="shared" si="95"/>
        <v>64927.200000000004</v>
      </c>
      <c r="U632" s="1">
        <f t="shared" si="96"/>
        <v>125580.20000000001</v>
      </c>
      <c r="V632" s="16">
        <f t="shared" si="97"/>
        <v>3.9770600779422232</v>
      </c>
      <c r="W632" s="1">
        <f>MIN(H632,I632)*INDEX('2018 commission structure'!$A$15:$J$18,MATCH(Calculations!$E253,'2018 commission structure'!$A$15:$A$18,0),MATCH(Calculations!W$1,'2018 commission structure'!$A$15:$J$15,0))</f>
        <v>74916</v>
      </c>
      <c r="X632" s="1">
        <f>IF($H632&gt;I632,MIN($H632-I632,J632-I632))*INDEX('2018 commission structure'!$A$15:$J$18,MATCH(Calculations!$E253,'2018 commission structure'!$A$15:$A$18,0),MATCH(Calculations!X$1,'2018 commission structure'!$A$15:$J$15,0))</f>
        <v>0</v>
      </c>
      <c r="Y632" s="1">
        <f>IF($H632&gt;J632,MIN($H632-J632,K632-J632)*INDEX('2018 commission structure'!$A$15:$J$18,MATCH(Calculations!$E253,'2018 commission structure'!$A$15:$A$18,0),MATCH(Calculations!Y$1,'2018 commission structure'!$A$15:$J$15,0)),0)</f>
        <v>0</v>
      </c>
      <c r="Z632" s="1">
        <f>IF($H632&gt;K632,MIN($H632-K632,L632-K632)*INDEX('2018 commission structure'!$A$15:$J$18,MATCH(Calculations!$E253,'2018 commission structure'!$A$15:$A$18,0),MATCH(Calculations!Z$1,'2018 commission structure'!$A$15:$J$15,0)),0)</f>
        <v>0</v>
      </c>
      <c r="AA632" s="1">
        <f>IF($H632&gt;L632,($H632-L632)*INDEX('2018 commission structure'!$A$15:$J$18,MATCH(Calculations!$E253,'2018 commission structure'!$A$15:$A$18,0),MATCH(Calculations!AA$1,'2018 commission structure'!$A$15:$J$15,0)),0)</f>
        <v>0</v>
      </c>
      <c r="AB632" s="1">
        <f t="shared" si="98"/>
        <v>74916</v>
      </c>
      <c r="AC632" s="1">
        <f t="shared" si="99"/>
        <v>135569</v>
      </c>
    </row>
    <row r="633" spans="1:29" x14ac:dyDescent="0.3">
      <c r="A633" s="20">
        <v>1079691642</v>
      </c>
      <c r="B633" s="1" t="s">
        <v>762</v>
      </c>
      <c r="C633" s="1" t="s">
        <v>761</v>
      </c>
      <c r="D633" s="1" t="s">
        <v>23223</v>
      </c>
      <c r="E633" s="1" t="s">
        <v>3</v>
      </c>
      <c r="F633" s="1">
        <v>113680</v>
      </c>
      <c r="G633" s="2">
        <v>19</v>
      </c>
      <c r="H633" s="1">
        <f>SUMIF('deals_closed '!D:D,A633,'deals_closed '!C:C)</f>
        <v>648303</v>
      </c>
      <c r="I633" s="1">
        <f>VLOOKUP(E633,'2018 commission structure'!$A$21:$I$24,9,FALSE)</f>
        <v>750000</v>
      </c>
      <c r="J633" s="1">
        <f t="shared" si="90"/>
        <v>937500</v>
      </c>
      <c r="K633" s="1">
        <f t="shared" si="91"/>
        <v>1125000</v>
      </c>
      <c r="L633" s="1">
        <f t="shared" si="92"/>
        <v>1500000</v>
      </c>
      <c r="M633" s="16">
        <f t="shared" si="93"/>
        <v>0.86440399999999995</v>
      </c>
      <c r="N633" s="1" t="str">
        <f t="shared" si="94"/>
        <v>0-100%</v>
      </c>
      <c r="O633" s="1">
        <f>MIN($I633, $H633)*INDEX( '2018 commission structure'!$A$21:$I$24,
MATCH($E633,'2018 commission structure'!$A$21:$A$24,0),MATCH(O$1,'2018 commission structure'!$A$21:$I$21,0))</f>
        <v>97245.45</v>
      </c>
      <c r="P633" s="1">
        <f>IF($H633&gt;$I633, MIN($H633-$I633, J633-$I633)*
INDEX( '2018 commission structure'!$A$21:$I$24,
MATCH($E633,'2018 commission structure'!$A$21:$A$24, 0),
MATCH(P$1,'2018 commission structure'!$A$21:$I$21, 0)), 0)</f>
        <v>0</v>
      </c>
      <c r="Q633" s="1">
        <f>IF($H633&gt;J633, MIN($H633-J633, K633-J633)*
INDEX( '2018 commission structure'!$A$21:$I$24,
MATCH($E633,'2018 commission structure'!$A$21:$A$24, 0),
MATCH(Q$1,'2018 commission structure'!$A$21:$I$21, 0)), 0)</f>
        <v>0</v>
      </c>
      <c r="R633" s="1">
        <f>IF($H633&gt;K633, MIN($H633-K633, L633-K633)*
INDEX( '2018 commission structure'!$A$21:$I$24,
MATCH($E633,'2018 commission structure'!$A$21:$A$24, 0),
MATCH(R$1,'2018 commission structure'!$A$21:$I$21, 0)), 0)</f>
        <v>0</v>
      </c>
      <c r="S633" s="1">
        <f>IF($H633&gt;L633, ($H633-L633)*
INDEX( '2018 commission structure'!$A$21:$I$24,
MATCH($E633,'2018 commission structure'!$A$21:$A$24, 0),
MATCH(S$1,'2018 commission structure'!$A$21:$I$21, 0)), 0)</f>
        <v>0</v>
      </c>
      <c r="T633" s="1">
        <f t="shared" si="95"/>
        <v>97245.45</v>
      </c>
      <c r="U633" s="1">
        <f t="shared" si="96"/>
        <v>210925.45</v>
      </c>
      <c r="V633" s="16">
        <f t="shared" si="97"/>
        <v>3.0736120273774454</v>
      </c>
      <c r="W633" s="1">
        <f>MIN(H633,I633)*INDEX('2018 commission structure'!$A$15:$J$18,MATCH(Calculations!$E613,'2018 commission structure'!$A$15:$A$18,0),MATCH(Calculations!W$1,'2018 commission structure'!$A$15:$J$15,0))</f>
        <v>77796.36</v>
      </c>
      <c r="X633" s="1">
        <f>IF($H633&gt;I633,MIN($H633-I633,J633-I633))*INDEX('2018 commission structure'!$A$15:$J$18,MATCH(Calculations!$E613,'2018 commission structure'!$A$15:$A$18,0),MATCH(Calculations!X$1,'2018 commission structure'!$A$15:$J$15,0))</f>
        <v>0</v>
      </c>
      <c r="Y633" s="1">
        <f>IF($H633&gt;J633,MIN($H633-J633,K633-J633)*INDEX('2018 commission structure'!$A$15:$J$18,MATCH(Calculations!$E613,'2018 commission structure'!$A$15:$A$18,0),MATCH(Calculations!Y$1,'2018 commission structure'!$A$15:$J$15,0)),0)</f>
        <v>0</v>
      </c>
      <c r="Z633" s="1">
        <f>IF($H633&gt;K633,MIN($H633-K633,L633-K633)*INDEX('2018 commission structure'!$A$15:$J$18,MATCH(Calculations!$E613,'2018 commission structure'!$A$15:$A$18,0),MATCH(Calculations!Z$1,'2018 commission structure'!$A$15:$J$15,0)),0)</f>
        <v>0</v>
      </c>
      <c r="AA633" s="1">
        <f>IF($H633&gt;L633,($H633-L633)*INDEX('2018 commission structure'!$A$15:$J$18,MATCH(Calculations!$E613,'2018 commission structure'!$A$15:$A$18,0),MATCH(Calculations!AA$1,'2018 commission structure'!$A$15:$J$15,0)),0)</f>
        <v>0</v>
      </c>
      <c r="AB633" s="1">
        <f t="shared" si="98"/>
        <v>77796.36</v>
      </c>
      <c r="AC633" s="1">
        <f t="shared" si="99"/>
        <v>191476.36</v>
      </c>
    </row>
    <row r="634" spans="1:29" x14ac:dyDescent="0.3">
      <c r="A634" s="20">
        <v>4773306254</v>
      </c>
      <c r="B634" s="1" t="s">
        <v>480</v>
      </c>
      <c r="C634" s="1" t="s">
        <v>479</v>
      </c>
      <c r="D634" s="1" t="s">
        <v>22856</v>
      </c>
      <c r="E634" s="1" t="s">
        <v>0</v>
      </c>
      <c r="F634" s="1">
        <v>58452</v>
      </c>
      <c r="G634" s="2">
        <v>20</v>
      </c>
      <c r="H634" s="1">
        <f>SUMIF('deals_closed '!D:D,A634,'deals_closed '!C:C)</f>
        <v>598593</v>
      </c>
      <c r="I634" s="1">
        <f>VLOOKUP(E634,'2018 commission structure'!$A$21:$I$24,9,FALSE)</f>
        <v>600000</v>
      </c>
      <c r="J634" s="1">
        <f t="shared" si="90"/>
        <v>750000</v>
      </c>
      <c r="K634" s="1">
        <f t="shared" si="91"/>
        <v>900000</v>
      </c>
      <c r="L634" s="1">
        <f t="shared" si="92"/>
        <v>1200000</v>
      </c>
      <c r="M634" s="16">
        <f t="shared" si="93"/>
        <v>0.99765499999999996</v>
      </c>
      <c r="N634" s="1" t="str">
        <f t="shared" si="94"/>
        <v>0-100%</v>
      </c>
      <c r="O634" s="1">
        <f>MIN($I634, $H634)*INDEX( '2018 commission structure'!$A$21:$I$24,
MATCH($E634,'2018 commission structure'!$A$21:$A$24,0),MATCH(O$1,'2018 commission structure'!$A$21:$I$21,0))</f>
        <v>77817.09</v>
      </c>
      <c r="P634" s="1">
        <f>IF($H634&gt;$I634, MIN($H634-$I634, J634-$I634)*
INDEX( '2018 commission structure'!$A$21:$I$24,
MATCH($E634,'2018 commission structure'!$A$21:$A$24, 0),
MATCH(P$1,'2018 commission structure'!$A$21:$I$21, 0)), 0)</f>
        <v>0</v>
      </c>
      <c r="Q634" s="1">
        <f>IF($H634&gt;J634, MIN($H634-J634, K634-J634)*
INDEX( '2018 commission structure'!$A$21:$I$24,
MATCH($E634,'2018 commission structure'!$A$21:$A$24, 0),
MATCH(Q$1,'2018 commission structure'!$A$21:$I$21, 0)), 0)</f>
        <v>0</v>
      </c>
      <c r="R634" s="1">
        <f>IF($H634&gt;K634, MIN($H634-K634, L634-K634)*
INDEX( '2018 commission structure'!$A$21:$I$24,
MATCH($E634,'2018 commission structure'!$A$21:$A$24, 0),
MATCH(R$1,'2018 commission structure'!$A$21:$I$21, 0)), 0)</f>
        <v>0</v>
      </c>
      <c r="S634" s="1">
        <f>IF($H634&gt;L634, ($H634-L634)*
INDEX( '2018 commission structure'!$A$21:$I$24,
MATCH($E634,'2018 commission structure'!$A$21:$A$24, 0),
MATCH(S$1,'2018 commission structure'!$A$21:$I$21, 0)), 0)</f>
        <v>0</v>
      </c>
      <c r="T634" s="1">
        <f t="shared" si="95"/>
        <v>77817.09</v>
      </c>
      <c r="U634" s="1">
        <f t="shared" si="96"/>
        <v>136269.09</v>
      </c>
      <c r="V634" s="16">
        <f t="shared" si="97"/>
        <v>4.3927276537914803</v>
      </c>
      <c r="W634" s="1">
        <f>MIN(H634,I634)*INDEX('2018 commission structure'!$A$15:$J$18,MATCH(Calculations!$E758,'2018 commission structure'!$A$15:$A$18,0),MATCH(Calculations!W$1,'2018 commission structure'!$A$15:$J$15,0))</f>
        <v>89788.95</v>
      </c>
      <c r="X634" s="1">
        <f>IF($H634&gt;I634,MIN($H634-I634,J634-I634))*INDEX('2018 commission structure'!$A$15:$J$18,MATCH(Calculations!$E758,'2018 commission structure'!$A$15:$A$18,0),MATCH(Calculations!X$1,'2018 commission structure'!$A$15:$J$15,0))</f>
        <v>0</v>
      </c>
      <c r="Y634" s="1">
        <f>IF($H634&gt;J634,MIN($H634-J634,K634-J634)*INDEX('2018 commission structure'!$A$15:$J$18,MATCH(Calculations!$E758,'2018 commission structure'!$A$15:$A$18,0),MATCH(Calculations!Y$1,'2018 commission structure'!$A$15:$J$15,0)),0)</f>
        <v>0</v>
      </c>
      <c r="Z634" s="1">
        <f>IF($H634&gt;K634,MIN($H634-K634,L634-K634)*INDEX('2018 commission structure'!$A$15:$J$18,MATCH(Calculations!$E758,'2018 commission structure'!$A$15:$A$18,0),MATCH(Calculations!Z$1,'2018 commission structure'!$A$15:$J$15,0)),0)</f>
        <v>0</v>
      </c>
      <c r="AA634" s="1">
        <f>IF($H634&gt;L634,($H634-L634)*INDEX('2018 commission structure'!$A$15:$J$18,MATCH(Calculations!$E758,'2018 commission structure'!$A$15:$A$18,0),MATCH(Calculations!AA$1,'2018 commission structure'!$A$15:$J$15,0)),0)</f>
        <v>0</v>
      </c>
      <c r="AB634" s="1">
        <f t="shared" si="98"/>
        <v>89788.95</v>
      </c>
      <c r="AC634" s="1">
        <f t="shared" si="99"/>
        <v>148240.95000000001</v>
      </c>
    </row>
    <row r="635" spans="1:29" x14ac:dyDescent="0.3">
      <c r="A635" s="20">
        <v>8904404991</v>
      </c>
      <c r="B635" s="1" t="s">
        <v>92</v>
      </c>
      <c r="C635" s="1" t="s">
        <v>91</v>
      </c>
      <c r="D635" s="1" t="s">
        <v>22435</v>
      </c>
      <c r="E635" s="1" t="s">
        <v>0</v>
      </c>
      <c r="F635" s="1">
        <v>79473</v>
      </c>
      <c r="G635" s="2">
        <v>20</v>
      </c>
      <c r="H635" s="1">
        <f>SUMIF('deals_closed '!D:D,A635,'deals_closed '!C:C)</f>
        <v>808753</v>
      </c>
      <c r="I635" s="1">
        <f>VLOOKUP(E635,'2018 commission structure'!$A$21:$I$24,9,FALSE)</f>
        <v>600000</v>
      </c>
      <c r="J635" s="1">
        <f t="shared" si="90"/>
        <v>750000</v>
      </c>
      <c r="K635" s="1">
        <f t="shared" si="91"/>
        <v>900000</v>
      </c>
      <c r="L635" s="1">
        <f t="shared" si="92"/>
        <v>1200000</v>
      </c>
      <c r="M635" s="16">
        <f t="shared" si="93"/>
        <v>1.3479216666666667</v>
      </c>
      <c r="N635" s="1" t="str">
        <f t="shared" si="94"/>
        <v>125-150%</v>
      </c>
      <c r="O635" s="1">
        <f>MIN($I635, $H635)*INDEX( '2018 commission structure'!$A$21:$I$24,
MATCH($E635,'2018 commission structure'!$A$21:$A$24,0),MATCH(O$1,'2018 commission structure'!$A$21:$I$21,0))</f>
        <v>78000</v>
      </c>
      <c r="P635" s="1">
        <f>IF($H635&gt;$I635, MIN($H635-$I635, J635-$I635)*
INDEX( '2018 commission structure'!$A$21:$I$24,
MATCH($E635,'2018 commission structure'!$A$21:$A$24, 0),
MATCH(P$1,'2018 commission structure'!$A$21:$I$21, 0)), 0)</f>
        <v>25500.000000000004</v>
      </c>
      <c r="Q635" s="1">
        <f>IF($H635&gt;J635, MIN($H635-J635, K635-J635)*
INDEX( '2018 commission structure'!$A$21:$I$24,
MATCH($E635,'2018 commission structure'!$A$21:$A$24, 0),
MATCH(Q$1,'2018 commission structure'!$A$21:$I$21, 0)), 0)</f>
        <v>12338.13</v>
      </c>
      <c r="R635" s="1">
        <f>IF($H635&gt;K635, MIN($H635-K635, L635-K635)*
INDEX( '2018 commission structure'!$A$21:$I$24,
MATCH($E635,'2018 commission structure'!$A$21:$A$24, 0),
MATCH(R$1,'2018 commission structure'!$A$21:$I$21, 0)), 0)</f>
        <v>0</v>
      </c>
      <c r="S635" s="1">
        <f>IF($H635&gt;L635, ($H635-L635)*
INDEX( '2018 commission structure'!$A$21:$I$24,
MATCH($E635,'2018 commission structure'!$A$21:$A$24, 0),
MATCH(S$1,'2018 commission structure'!$A$21:$I$21, 0)), 0)</f>
        <v>0</v>
      </c>
      <c r="T635" s="1">
        <f t="shared" si="95"/>
        <v>115838.13</v>
      </c>
      <c r="U635" s="1">
        <f t="shared" si="96"/>
        <v>195311.13</v>
      </c>
      <c r="V635" s="16">
        <f t="shared" si="97"/>
        <v>4.1408444055389984</v>
      </c>
      <c r="W635" s="1">
        <f>MIN(H635,I635)*INDEX('2018 commission structure'!$A$15:$J$18,MATCH(Calculations!$E957,'2018 commission structure'!$A$15:$A$18,0),MATCH(Calculations!W$1,'2018 commission structure'!$A$15:$J$15,0))</f>
        <v>72000</v>
      </c>
      <c r="X635" s="1">
        <f>IF($H635&gt;I635,MIN($H635-I635,J635-I635))*INDEX('2018 commission structure'!$A$15:$J$18,MATCH(Calculations!$E957,'2018 commission structure'!$A$15:$A$18,0),MATCH(Calculations!X$1,'2018 commission structure'!$A$15:$J$15,0))</f>
        <v>25500.000000000004</v>
      </c>
      <c r="Y635" s="1">
        <f>IF($H635&gt;J635,MIN($H635-J635,K635-J635)*INDEX('2018 commission structure'!$A$15:$J$18,MATCH(Calculations!$E957,'2018 commission structure'!$A$15:$A$18,0),MATCH(Calculations!Y$1,'2018 commission structure'!$A$15:$J$15,0)),0)</f>
        <v>11750.6</v>
      </c>
      <c r="Z635" s="1">
        <f>IF($H635&gt;K635,MIN($H635-K635,L635-K635)*INDEX('2018 commission structure'!$A$15:$J$18,MATCH(Calculations!$E957,'2018 commission structure'!$A$15:$A$18,0),MATCH(Calculations!Z$1,'2018 commission structure'!$A$15:$J$15,0)),0)</f>
        <v>0</v>
      </c>
      <c r="AA635" s="1">
        <f>IF($H635&gt;L635,($H635-L635)*INDEX('2018 commission structure'!$A$15:$J$18,MATCH(Calculations!$E957,'2018 commission structure'!$A$15:$A$18,0),MATCH(Calculations!AA$1,'2018 commission structure'!$A$15:$J$15,0)),0)</f>
        <v>0</v>
      </c>
      <c r="AB635" s="1">
        <f t="shared" si="98"/>
        <v>109250.6</v>
      </c>
      <c r="AC635" s="1">
        <f t="shared" si="99"/>
        <v>188723.6</v>
      </c>
    </row>
    <row r="636" spans="1:29" x14ac:dyDescent="0.3">
      <c r="A636" s="20">
        <v>4752702681</v>
      </c>
      <c r="B636" s="1" t="s">
        <v>1393</v>
      </c>
      <c r="C636" s="1" t="s">
        <v>1392</v>
      </c>
      <c r="D636" s="1" t="s">
        <v>22860</v>
      </c>
      <c r="E636" s="1" t="s">
        <v>3</v>
      </c>
      <c r="F636" s="1">
        <v>93722</v>
      </c>
      <c r="G636" s="2">
        <v>15</v>
      </c>
      <c r="H636" s="1">
        <f>SUMIF('deals_closed '!D:D,A636,'deals_closed '!C:C)</f>
        <v>574225</v>
      </c>
      <c r="I636" s="1">
        <f>VLOOKUP(E636,'2018 commission structure'!$A$21:$I$24,9,FALSE)</f>
        <v>750000</v>
      </c>
      <c r="J636" s="1">
        <f t="shared" si="90"/>
        <v>937500</v>
      </c>
      <c r="K636" s="1">
        <f t="shared" si="91"/>
        <v>1125000</v>
      </c>
      <c r="L636" s="1">
        <f t="shared" si="92"/>
        <v>1500000</v>
      </c>
      <c r="M636" s="16">
        <f t="shared" si="93"/>
        <v>0.76563333333333339</v>
      </c>
      <c r="N636" s="1" t="str">
        <f t="shared" si="94"/>
        <v>0-100%</v>
      </c>
      <c r="O636" s="1">
        <f>MIN($I636, $H636)*INDEX( '2018 commission structure'!$A$21:$I$24,
MATCH($E636,'2018 commission structure'!$A$21:$A$24,0),MATCH(O$1,'2018 commission structure'!$A$21:$I$21,0))</f>
        <v>86133.75</v>
      </c>
      <c r="P636" s="1">
        <f>IF($H636&gt;$I636, MIN($H636-$I636, J636-$I636)*
INDEX( '2018 commission structure'!$A$21:$I$24,
MATCH($E636,'2018 commission structure'!$A$21:$A$24, 0),
MATCH(P$1,'2018 commission structure'!$A$21:$I$21, 0)), 0)</f>
        <v>0</v>
      </c>
      <c r="Q636" s="1">
        <f>IF($H636&gt;J636, MIN($H636-J636, K636-J636)*
INDEX( '2018 commission structure'!$A$21:$I$24,
MATCH($E636,'2018 commission structure'!$A$21:$A$24, 0),
MATCH(Q$1,'2018 commission structure'!$A$21:$I$21, 0)), 0)</f>
        <v>0</v>
      </c>
      <c r="R636" s="1">
        <f>IF($H636&gt;K636, MIN($H636-K636, L636-K636)*
INDEX( '2018 commission structure'!$A$21:$I$24,
MATCH($E636,'2018 commission structure'!$A$21:$A$24, 0),
MATCH(R$1,'2018 commission structure'!$A$21:$I$21, 0)), 0)</f>
        <v>0</v>
      </c>
      <c r="S636" s="1">
        <f>IF($H636&gt;L636, ($H636-L636)*
INDEX( '2018 commission structure'!$A$21:$I$24,
MATCH($E636,'2018 commission structure'!$A$21:$A$24, 0),
MATCH(S$1,'2018 commission structure'!$A$21:$I$21, 0)), 0)</f>
        <v>0</v>
      </c>
      <c r="T636" s="1">
        <f t="shared" si="95"/>
        <v>86133.75</v>
      </c>
      <c r="U636" s="1">
        <f t="shared" si="96"/>
        <v>179855.75</v>
      </c>
      <c r="V636" s="16">
        <f t="shared" si="97"/>
        <v>3.1926974811758866</v>
      </c>
      <c r="W636" s="1">
        <f>MIN(H636,I636)*INDEX('2018 commission structure'!$A$15:$J$18,MATCH(Calculations!$E285,'2018 commission structure'!$A$15:$A$18,0),MATCH(Calculations!W$1,'2018 commission structure'!$A$15:$J$15,0))</f>
        <v>68907</v>
      </c>
      <c r="X636" s="1">
        <f>IF($H636&gt;I636,MIN($H636-I636,J636-I636))*INDEX('2018 commission structure'!$A$15:$J$18,MATCH(Calculations!$E285,'2018 commission structure'!$A$15:$A$18,0),MATCH(Calculations!X$1,'2018 commission structure'!$A$15:$J$15,0))</f>
        <v>0</v>
      </c>
      <c r="Y636" s="1">
        <f>IF($H636&gt;J636,MIN($H636-J636,K636-J636)*INDEX('2018 commission structure'!$A$15:$J$18,MATCH(Calculations!$E285,'2018 commission structure'!$A$15:$A$18,0),MATCH(Calculations!Y$1,'2018 commission structure'!$A$15:$J$15,0)),0)</f>
        <v>0</v>
      </c>
      <c r="Z636" s="1">
        <f>IF($H636&gt;K636,MIN($H636-K636,L636-K636)*INDEX('2018 commission structure'!$A$15:$J$18,MATCH(Calculations!$E285,'2018 commission structure'!$A$15:$A$18,0),MATCH(Calculations!Z$1,'2018 commission structure'!$A$15:$J$15,0)),0)</f>
        <v>0</v>
      </c>
      <c r="AA636" s="1">
        <f>IF($H636&gt;L636,($H636-L636)*INDEX('2018 commission structure'!$A$15:$J$18,MATCH(Calculations!$E285,'2018 commission structure'!$A$15:$A$18,0),MATCH(Calculations!AA$1,'2018 commission structure'!$A$15:$J$15,0)),0)</f>
        <v>0</v>
      </c>
      <c r="AB636" s="1">
        <f t="shared" si="98"/>
        <v>68907</v>
      </c>
      <c r="AC636" s="1">
        <f t="shared" si="99"/>
        <v>162629</v>
      </c>
    </row>
    <row r="637" spans="1:29" x14ac:dyDescent="0.3">
      <c r="A637" s="20">
        <v>3041948354</v>
      </c>
      <c r="B637" s="1" t="s">
        <v>136</v>
      </c>
      <c r="C637" s="1" t="s">
        <v>135</v>
      </c>
      <c r="D637" s="1" t="s">
        <v>22850</v>
      </c>
      <c r="E637" s="1" t="s">
        <v>12</v>
      </c>
      <c r="F637" s="1">
        <v>46292</v>
      </c>
      <c r="G637" s="2">
        <v>20</v>
      </c>
      <c r="H637" s="1">
        <f>SUMIF('deals_closed '!D:D,A637,'deals_closed '!C:C)</f>
        <v>674452</v>
      </c>
      <c r="I637" s="1">
        <f>VLOOKUP(E637,'2018 commission structure'!$A$21:$I$24,9,FALSE)</f>
        <v>500000</v>
      </c>
      <c r="J637" s="1">
        <f t="shared" si="90"/>
        <v>625000</v>
      </c>
      <c r="K637" s="1">
        <f t="shared" si="91"/>
        <v>750000</v>
      </c>
      <c r="L637" s="1">
        <f t="shared" si="92"/>
        <v>1000000</v>
      </c>
      <c r="M637" s="16">
        <f t="shared" si="93"/>
        <v>1.3489040000000001</v>
      </c>
      <c r="N637" s="1" t="str">
        <f t="shared" si="94"/>
        <v>125-150%</v>
      </c>
      <c r="O637" s="1">
        <f>MIN($I637, $H637)*INDEX( '2018 commission structure'!$A$21:$I$24,
MATCH($E637,'2018 commission structure'!$A$21:$A$24,0),MATCH(O$1,'2018 commission structure'!$A$21:$I$21,0))</f>
        <v>50000</v>
      </c>
      <c r="P637" s="1">
        <f>IF($H637&gt;$I637, MIN($H637-$I637, J637-$I637)*
INDEX( '2018 commission structure'!$A$21:$I$24,
MATCH($E637,'2018 commission structure'!$A$21:$A$24, 0),
MATCH(P$1,'2018 commission structure'!$A$21:$I$21, 0)), 0)</f>
        <v>18750</v>
      </c>
      <c r="Q637" s="1">
        <f>IF($H637&gt;J637, MIN($H637-J637, K637-J637)*
INDEX( '2018 commission structure'!$A$21:$I$24,
MATCH($E637,'2018 commission structure'!$A$21:$A$24, 0),
MATCH(Q$1,'2018 commission structure'!$A$21:$I$21, 0)), 0)</f>
        <v>8901.3599999999988</v>
      </c>
      <c r="R637" s="1">
        <f>IF($H637&gt;K637, MIN($H637-K637, L637-K637)*
INDEX( '2018 commission structure'!$A$21:$I$24,
MATCH($E637,'2018 commission structure'!$A$21:$A$24, 0),
MATCH(R$1,'2018 commission structure'!$A$21:$I$21, 0)), 0)</f>
        <v>0</v>
      </c>
      <c r="S637" s="1">
        <f>IF($H637&gt;L637, ($H637-L637)*
INDEX( '2018 commission structure'!$A$21:$I$24,
MATCH($E637,'2018 commission structure'!$A$21:$A$24, 0),
MATCH(S$1,'2018 commission structure'!$A$21:$I$21, 0)), 0)</f>
        <v>0</v>
      </c>
      <c r="T637" s="1">
        <f t="shared" si="95"/>
        <v>77651.360000000001</v>
      </c>
      <c r="U637" s="1">
        <f t="shared" si="96"/>
        <v>123943.36</v>
      </c>
      <c r="V637" s="16">
        <f t="shared" si="97"/>
        <v>5.4416146213883501</v>
      </c>
      <c r="W637" s="1">
        <f>MIN(H637,I637)*INDEX('2018 commission structure'!$A$15:$J$18,MATCH(Calculations!$E935,'2018 commission structure'!$A$15:$A$18,0),MATCH(Calculations!W$1,'2018 commission structure'!$A$15:$J$15,0))</f>
        <v>75000</v>
      </c>
      <c r="X637" s="1">
        <f>IF($H637&gt;I637,MIN($H637-I637,J637-I637))*INDEX('2018 commission structure'!$A$15:$J$18,MATCH(Calculations!$E935,'2018 commission structure'!$A$15:$A$18,0),MATCH(Calculations!X$1,'2018 commission structure'!$A$15:$J$15,0))</f>
        <v>27500</v>
      </c>
      <c r="Y637" s="1">
        <f>IF($H637&gt;J637,MIN($H637-J637,K637-J637)*INDEX('2018 commission structure'!$A$15:$J$18,MATCH(Calculations!$E935,'2018 commission structure'!$A$15:$A$18,0),MATCH(Calculations!Y$1,'2018 commission structure'!$A$15:$J$15,0)),0)</f>
        <v>12363</v>
      </c>
      <c r="Z637" s="1">
        <f>IF($H637&gt;K637,MIN($H637-K637,L637-K637)*INDEX('2018 commission structure'!$A$15:$J$18,MATCH(Calculations!$E935,'2018 commission structure'!$A$15:$A$18,0),MATCH(Calculations!Z$1,'2018 commission structure'!$A$15:$J$15,0)),0)</f>
        <v>0</v>
      </c>
      <c r="AA637" s="1">
        <f>IF($H637&gt;L637,($H637-L637)*INDEX('2018 commission structure'!$A$15:$J$18,MATCH(Calculations!$E935,'2018 commission structure'!$A$15:$A$18,0),MATCH(Calculations!AA$1,'2018 commission structure'!$A$15:$J$15,0)),0)</f>
        <v>0</v>
      </c>
      <c r="AB637" s="1">
        <f t="shared" si="98"/>
        <v>114863</v>
      </c>
      <c r="AC637" s="1">
        <f t="shared" si="99"/>
        <v>161155</v>
      </c>
    </row>
    <row r="638" spans="1:29" x14ac:dyDescent="0.3">
      <c r="A638" s="20">
        <v>7769010411</v>
      </c>
      <c r="B638" s="1" t="s">
        <v>1716</v>
      </c>
      <c r="C638" s="1" t="s">
        <v>1461</v>
      </c>
      <c r="D638" s="1" t="s">
        <v>22560</v>
      </c>
      <c r="E638" s="1" t="s">
        <v>0</v>
      </c>
      <c r="F638" s="1">
        <v>67024</v>
      </c>
      <c r="G638" s="2">
        <v>21</v>
      </c>
      <c r="H638" s="1">
        <f>SUMIF('deals_closed '!D:D,A638,'deals_closed '!C:C)</f>
        <v>809800</v>
      </c>
      <c r="I638" s="1">
        <f>VLOOKUP(E638,'2018 commission structure'!$A$21:$I$24,9,FALSE)</f>
        <v>600000</v>
      </c>
      <c r="J638" s="1">
        <f t="shared" si="90"/>
        <v>750000</v>
      </c>
      <c r="K638" s="1">
        <f t="shared" si="91"/>
        <v>900000</v>
      </c>
      <c r="L638" s="1">
        <f t="shared" si="92"/>
        <v>1200000</v>
      </c>
      <c r="M638" s="16">
        <f t="shared" si="93"/>
        <v>1.3496666666666666</v>
      </c>
      <c r="N638" s="1" t="str">
        <f t="shared" si="94"/>
        <v>125-150%</v>
      </c>
      <c r="O638" s="1">
        <f>MIN($I638, $H638)*INDEX( '2018 commission structure'!$A$21:$I$24,
MATCH($E638,'2018 commission structure'!$A$21:$A$24,0),MATCH(O$1,'2018 commission structure'!$A$21:$I$21,0))</f>
        <v>78000</v>
      </c>
      <c r="P638" s="1">
        <f>IF($H638&gt;$I638, MIN($H638-$I638, J638-$I638)*
INDEX( '2018 commission structure'!$A$21:$I$24,
MATCH($E638,'2018 commission structure'!$A$21:$A$24, 0),
MATCH(P$1,'2018 commission structure'!$A$21:$I$21, 0)), 0)</f>
        <v>25500.000000000004</v>
      </c>
      <c r="Q638" s="1">
        <f>IF($H638&gt;J638, MIN($H638-J638, K638-J638)*
INDEX( '2018 commission structure'!$A$21:$I$24,
MATCH($E638,'2018 commission structure'!$A$21:$A$24, 0),
MATCH(Q$1,'2018 commission structure'!$A$21:$I$21, 0)), 0)</f>
        <v>12558</v>
      </c>
      <c r="R638" s="1">
        <f>IF($H638&gt;K638, MIN($H638-K638, L638-K638)*
INDEX( '2018 commission structure'!$A$21:$I$24,
MATCH($E638,'2018 commission structure'!$A$21:$A$24, 0),
MATCH(R$1,'2018 commission structure'!$A$21:$I$21, 0)), 0)</f>
        <v>0</v>
      </c>
      <c r="S638" s="1">
        <f>IF($H638&gt;L638, ($H638-L638)*
INDEX( '2018 commission structure'!$A$21:$I$24,
MATCH($E638,'2018 commission structure'!$A$21:$A$24, 0),
MATCH(S$1,'2018 commission structure'!$A$21:$I$21, 0)), 0)</f>
        <v>0</v>
      </c>
      <c r="T638" s="1">
        <f t="shared" si="95"/>
        <v>116058</v>
      </c>
      <c r="U638" s="1">
        <f t="shared" si="96"/>
        <v>183082</v>
      </c>
      <c r="V638" s="16">
        <f t="shared" si="97"/>
        <v>4.4231546520138521</v>
      </c>
      <c r="W638" s="1">
        <f>MIN(H638,I638)*INDEX('2018 commission structure'!$A$15:$J$18,MATCH(Calculations!$E113,'2018 commission structure'!$A$15:$A$18,0),MATCH(Calculations!W$1,'2018 commission structure'!$A$15:$J$15,0))</f>
        <v>90000</v>
      </c>
      <c r="X638" s="1">
        <f>IF($H638&gt;I638,MIN($H638-I638,J638-I638))*INDEX('2018 commission structure'!$A$15:$J$18,MATCH(Calculations!$E113,'2018 commission structure'!$A$15:$A$18,0),MATCH(Calculations!X$1,'2018 commission structure'!$A$15:$J$15,0))</f>
        <v>27000</v>
      </c>
      <c r="Y638" s="1">
        <f>IF($H638&gt;J638,MIN($H638-J638,K638-J638)*INDEX('2018 commission structure'!$A$15:$J$18,MATCH(Calculations!$E113,'2018 commission structure'!$A$15:$A$18,0),MATCH(Calculations!Y$1,'2018 commission structure'!$A$15:$J$15,0)),0)</f>
        <v>14950</v>
      </c>
      <c r="Z638" s="1">
        <f>IF($H638&gt;K638,MIN($H638-K638,L638-K638)*INDEX('2018 commission structure'!$A$15:$J$18,MATCH(Calculations!$E113,'2018 commission structure'!$A$15:$A$18,0),MATCH(Calculations!Z$1,'2018 commission structure'!$A$15:$J$15,0)),0)</f>
        <v>0</v>
      </c>
      <c r="AA638" s="1">
        <f>IF($H638&gt;L638,($H638-L638)*INDEX('2018 commission structure'!$A$15:$J$18,MATCH(Calculations!$E113,'2018 commission structure'!$A$15:$A$18,0),MATCH(Calculations!AA$1,'2018 commission structure'!$A$15:$J$15,0)),0)</f>
        <v>0</v>
      </c>
      <c r="AB638" s="1">
        <f t="shared" si="98"/>
        <v>131950</v>
      </c>
      <c r="AC638" s="1">
        <f t="shared" si="99"/>
        <v>198974</v>
      </c>
    </row>
    <row r="639" spans="1:29" x14ac:dyDescent="0.3">
      <c r="A639" s="20">
        <v>5082945165</v>
      </c>
      <c r="B639" s="1" t="s">
        <v>904</v>
      </c>
      <c r="C639" s="1" t="s">
        <v>903</v>
      </c>
      <c r="D639" s="1" t="s">
        <v>22547</v>
      </c>
      <c r="E639" s="1" t="s">
        <v>12</v>
      </c>
      <c r="F639" s="1">
        <v>57158</v>
      </c>
      <c r="G639" s="2">
        <v>22</v>
      </c>
      <c r="H639" s="1">
        <f>SUMIF('deals_closed '!D:D,A639,'deals_closed '!C:C)</f>
        <v>676061</v>
      </c>
      <c r="I639" s="1">
        <f>VLOOKUP(E639,'2018 commission structure'!$A$21:$I$24,9,FALSE)</f>
        <v>500000</v>
      </c>
      <c r="J639" s="1">
        <f t="shared" si="90"/>
        <v>625000</v>
      </c>
      <c r="K639" s="1">
        <f t="shared" si="91"/>
        <v>750000</v>
      </c>
      <c r="L639" s="1">
        <f t="shared" si="92"/>
        <v>1000000</v>
      </c>
      <c r="M639" s="16">
        <f t="shared" si="93"/>
        <v>1.352122</v>
      </c>
      <c r="N639" s="1" t="str">
        <f t="shared" si="94"/>
        <v>125-150%</v>
      </c>
      <c r="O639" s="1">
        <f>MIN($I639, $H639)*INDEX( '2018 commission structure'!$A$21:$I$24,
MATCH($E639,'2018 commission structure'!$A$21:$A$24,0),MATCH(O$1,'2018 commission structure'!$A$21:$I$21,0))</f>
        <v>50000</v>
      </c>
      <c r="P639" s="1">
        <f>IF($H639&gt;$I639, MIN($H639-$I639, J639-$I639)*
INDEX( '2018 commission structure'!$A$21:$I$24,
MATCH($E639,'2018 commission structure'!$A$21:$A$24, 0),
MATCH(P$1,'2018 commission structure'!$A$21:$I$21, 0)), 0)</f>
        <v>18750</v>
      </c>
      <c r="Q639" s="1">
        <f>IF($H639&gt;J639, MIN($H639-J639, K639-J639)*
INDEX( '2018 commission structure'!$A$21:$I$24,
MATCH($E639,'2018 commission structure'!$A$21:$A$24, 0),
MATCH(Q$1,'2018 commission structure'!$A$21:$I$21, 0)), 0)</f>
        <v>9190.98</v>
      </c>
      <c r="R639" s="1">
        <f>IF($H639&gt;K639, MIN($H639-K639, L639-K639)*
INDEX( '2018 commission structure'!$A$21:$I$24,
MATCH($E639,'2018 commission structure'!$A$21:$A$24, 0),
MATCH(R$1,'2018 commission structure'!$A$21:$I$21, 0)), 0)</f>
        <v>0</v>
      </c>
      <c r="S639" s="1">
        <f>IF($H639&gt;L639, ($H639-L639)*
INDEX( '2018 commission structure'!$A$21:$I$24,
MATCH($E639,'2018 commission structure'!$A$21:$A$24, 0),
MATCH(S$1,'2018 commission structure'!$A$21:$I$21, 0)), 0)</f>
        <v>0</v>
      </c>
      <c r="T639" s="1">
        <f t="shared" si="95"/>
        <v>77940.98</v>
      </c>
      <c r="U639" s="1">
        <f t="shared" si="96"/>
        <v>135098.97999999998</v>
      </c>
      <c r="V639" s="16">
        <f t="shared" si="97"/>
        <v>5.0041902610959763</v>
      </c>
      <c r="W639" s="1">
        <f>MIN(H639,I639)*INDEX('2018 commission structure'!$A$15:$J$18,MATCH(Calculations!$E540,'2018 commission structure'!$A$15:$A$18,0),MATCH(Calculations!W$1,'2018 commission structure'!$A$15:$J$15,0))</f>
        <v>75000</v>
      </c>
      <c r="X639" s="1">
        <f>IF($H639&gt;I639,MIN($H639-I639,J639-I639))*INDEX('2018 commission structure'!$A$15:$J$18,MATCH(Calculations!$E540,'2018 commission structure'!$A$15:$A$18,0),MATCH(Calculations!X$1,'2018 commission structure'!$A$15:$J$15,0))</f>
        <v>22500</v>
      </c>
      <c r="Y639" s="1">
        <f>IF($H639&gt;J639,MIN($H639-J639,K639-J639)*INDEX('2018 commission structure'!$A$15:$J$18,MATCH(Calculations!$E540,'2018 commission structure'!$A$15:$A$18,0),MATCH(Calculations!Y$1,'2018 commission structure'!$A$15:$J$15,0)),0)</f>
        <v>12765.25</v>
      </c>
      <c r="Z639" s="1">
        <f>IF($H639&gt;K639,MIN($H639-K639,L639-K639)*INDEX('2018 commission structure'!$A$15:$J$18,MATCH(Calculations!$E540,'2018 commission structure'!$A$15:$A$18,0),MATCH(Calculations!Z$1,'2018 commission structure'!$A$15:$J$15,0)),0)</f>
        <v>0</v>
      </c>
      <c r="AA639" s="1">
        <f>IF($H639&gt;L639,($H639-L639)*INDEX('2018 commission structure'!$A$15:$J$18,MATCH(Calculations!$E540,'2018 commission structure'!$A$15:$A$18,0),MATCH(Calculations!AA$1,'2018 commission structure'!$A$15:$J$15,0)),0)</f>
        <v>0</v>
      </c>
      <c r="AB639" s="1">
        <f t="shared" si="98"/>
        <v>110265.25</v>
      </c>
      <c r="AC639" s="1">
        <f t="shared" si="99"/>
        <v>167423.25</v>
      </c>
    </row>
    <row r="640" spans="1:29" x14ac:dyDescent="0.3">
      <c r="A640" s="20">
        <v>2079803735</v>
      </c>
      <c r="B640" s="1" t="s">
        <v>610</v>
      </c>
      <c r="C640" s="1" t="s">
        <v>609</v>
      </c>
      <c r="D640" s="1" t="s">
        <v>22601</v>
      </c>
      <c r="E640" s="1" t="s">
        <v>12</v>
      </c>
      <c r="F640" s="1">
        <v>54843</v>
      </c>
      <c r="G640" s="2">
        <v>20</v>
      </c>
      <c r="H640" s="1">
        <f>SUMIF('deals_closed '!D:D,A640,'deals_closed '!C:C)</f>
        <v>676256</v>
      </c>
      <c r="I640" s="1">
        <f>VLOOKUP(E640,'2018 commission structure'!$A$21:$I$24,9,FALSE)</f>
        <v>500000</v>
      </c>
      <c r="J640" s="1">
        <f t="shared" si="90"/>
        <v>625000</v>
      </c>
      <c r="K640" s="1">
        <f t="shared" si="91"/>
        <v>750000</v>
      </c>
      <c r="L640" s="1">
        <f t="shared" si="92"/>
        <v>1000000</v>
      </c>
      <c r="M640" s="16">
        <f t="shared" si="93"/>
        <v>1.3525119999999999</v>
      </c>
      <c r="N640" s="1" t="str">
        <f t="shared" si="94"/>
        <v>125-150%</v>
      </c>
      <c r="O640" s="1">
        <f>MIN($I640, $H640)*INDEX( '2018 commission structure'!$A$21:$I$24,
MATCH($E640,'2018 commission structure'!$A$21:$A$24,0),MATCH(O$1,'2018 commission structure'!$A$21:$I$21,0))</f>
        <v>50000</v>
      </c>
      <c r="P640" s="1">
        <f>IF($H640&gt;$I640, MIN($H640-$I640, J640-$I640)*
INDEX( '2018 commission structure'!$A$21:$I$24,
MATCH($E640,'2018 commission structure'!$A$21:$A$24, 0),
MATCH(P$1,'2018 commission structure'!$A$21:$I$21, 0)), 0)</f>
        <v>18750</v>
      </c>
      <c r="Q640" s="1">
        <f>IF($H640&gt;J640, MIN($H640-J640, K640-J640)*
INDEX( '2018 commission structure'!$A$21:$I$24,
MATCH($E640,'2018 commission structure'!$A$21:$A$24, 0),
MATCH(Q$1,'2018 commission structure'!$A$21:$I$21, 0)), 0)</f>
        <v>9226.08</v>
      </c>
      <c r="R640" s="1">
        <f>IF($H640&gt;K640, MIN($H640-K640, L640-K640)*
INDEX( '2018 commission structure'!$A$21:$I$24,
MATCH($E640,'2018 commission structure'!$A$21:$A$24, 0),
MATCH(R$1,'2018 commission structure'!$A$21:$I$21, 0)), 0)</f>
        <v>0</v>
      </c>
      <c r="S640" s="1">
        <f>IF($H640&gt;L640, ($H640-L640)*
INDEX( '2018 commission structure'!$A$21:$I$24,
MATCH($E640,'2018 commission structure'!$A$21:$A$24, 0),
MATCH(S$1,'2018 commission structure'!$A$21:$I$21, 0)), 0)</f>
        <v>0</v>
      </c>
      <c r="T640" s="1">
        <f t="shared" si="95"/>
        <v>77976.08</v>
      </c>
      <c r="U640" s="1">
        <f t="shared" si="96"/>
        <v>132819.08000000002</v>
      </c>
      <c r="V640" s="16">
        <f t="shared" si="97"/>
        <v>5.0915576286178155</v>
      </c>
      <c r="W640" s="1">
        <f>MIN(H640,I640)*INDEX('2018 commission structure'!$A$15:$J$18,MATCH(Calculations!$E692,'2018 commission structure'!$A$15:$A$18,0),MATCH(Calculations!W$1,'2018 commission structure'!$A$15:$J$15,0))</f>
        <v>75000</v>
      </c>
      <c r="X640" s="1">
        <f>IF($H640&gt;I640,MIN($H640-I640,J640-I640))*INDEX('2018 commission structure'!$A$15:$J$18,MATCH(Calculations!$E692,'2018 commission structure'!$A$15:$A$18,0),MATCH(Calculations!X$1,'2018 commission structure'!$A$15:$J$15,0))</f>
        <v>22500</v>
      </c>
      <c r="Y640" s="1">
        <f>IF($H640&gt;J640,MIN($H640-J640,K640-J640)*INDEX('2018 commission structure'!$A$15:$J$18,MATCH(Calculations!$E692,'2018 commission structure'!$A$15:$A$18,0),MATCH(Calculations!Y$1,'2018 commission structure'!$A$15:$J$15,0)),0)</f>
        <v>12814</v>
      </c>
      <c r="Z640" s="1">
        <f>IF($H640&gt;K640,MIN($H640-K640,L640-K640)*INDEX('2018 commission structure'!$A$15:$J$18,MATCH(Calculations!$E692,'2018 commission structure'!$A$15:$A$18,0),MATCH(Calculations!Z$1,'2018 commission structure'!$A$15:$J$15,0)),0)</f>
        <v>0</v>
      </c>
      <c r="AA640" s="1">
        <f>IF($H640&gt;L640,($H640-L640)*INDEX('2018 commission structure'!$A$15:$J$18,MATCH(Calculations!$E692,'2018 commission structure'!$A$15:$A$18,0),MATCH(Calculations!AA$1,'2018 commission structure'!$A$15:$J$15,0)),0)</f>
        <v>0</v>
      </c>
      <c r="AB640" s="1">
        <f t="shared" si="98"/>
        <v>110314</v>
      </c>
      <c r="AC640" s="1">
        <f t="shared" si="99"/>
        <v>165157</v>
      </c>
    </row>
    <row r="641" spans="1:29" x14ac:dyDescent="0.3">
      <c r="A641" s="20">
        <v>9223618401</v>
      </c>
      <c r="B641" s="1" t="s">
        <v>387</v>
      </c>
      <c r="C641" s="1" t="s">
        <v>386</v>
      </c>
      <c r="D641" s="1" t="s">
        <v>23174</v>
      </c>
      <c r="E641" s="1" t="s">
        <v>12</v>
      </c>
      <c r="F641" s="1">
        <v>35362</v>
      </c>
      <c r="G641" s="2">
        <v>21</v>
      </c>
      <c r="H641" s="1">
        <f>SUMIF('deals_closed '!D:D,A641,'deals_closed '!C:C)</f>
        <v>681211</v>
      </c>
      <c r="I641" s="1">
        <f>VLOOKUP(E641,'2018 commission structure'!$A$21:$I$24,9,FALSE)</f>
        <v>500000</v>
      </c>
      <c r="J641" s="1">
        <f t="shared" si="90"/>
        <v>625000</v>
      </c>
      <c r="K641" s="1">
        <f t="shared" si="91"/>
        <v>750000</v>
      </c>
      <c r="L641" s="1">
        <f t="shared" si="92"/>
        <v>1000000</v>
      </c>
      <c r="M641" s="16">
        <f t="shared" si="93"/>
        <v>1.362422</v>
      </c>
      <c r="N641" s="1" t="str">
        <f t="shared" si="94"/>
        <v>125-150%</v>
      </c>
      <c r="O641" s="1">
        <f>MIN($I641, $H641)*INDEX( '2018 commission structure'!$A$21:$I$24,
MATCH($E641,'2018 commission structure'!$A$21:$A$24,0),MATCH(O$1,'2018 commission structure'!$A$21:$I$21,0))</f>
        <v>50000</v>
      </c>
      <c r="P641" s="1">
        <f>IF($H641&gt;$I641, MIN($H641-$I641, J641-$I641)*
INDEX( '2018 commission structure'!$A$21:$I$24,
MATCH($E641,'2018 commission structure'!$A$21:$A$24, 0),
MATCH(P$1,'2018 commission structure'!$A$21:$I$21, 0)), 0)</f>
        <v>18750</v>
      </c>
      <c r="Q641" s="1">
        <f>IF($H641&gt;J641, MIN($H641-J641, K641-J641)*
INDEX( '2018 commission structure'!$A$21:$I$24,
MATCH($E641,'2018 commission structure'!$A$21:$A$24, 0),
MATCH(Q$1,'2018 commission structure'!$A$21:$I$21, 0)), 0)</f>
        <v>10117.98</v>
      </c>
      <c r="R641" s="1">
        <f>IF($H641&gt;K641, MIN($H641-K641, L641-K641)*
INDEX( '2018 commission structure'!$A$21:$I$24,
MATCH($E641,'2018 commission structure'!$A$21:$A$24, 0),
MATCH(R$1,'2018 commission structure'!$A$21:$I$21, 0)), 0)</f>
        <v>0</v>
      </c>
      <c r="S641" s="1">
        <f>IF($H641&gt;L641, ($H641-L641)*
INDEX( '2018 commission structure'!$A$21:$I$24,
MATCH($E641,'2018 commission structure'!$A$21:$A$24, 0),
MATCH(S$1,'2018 commission structure'!$A$21:$I$21, 0)), 0)</f>
        <v>0</v>
      </c>
      <c r="T641" s="1">
        <f t="shared" si="95"/>
        <v>78867.98</v>
      </c>
      <c r="U641" s="1">
        <f t="shared" si="96"/>
        <v>114229.98</v>
      </c>
      <c r="V641" s="16">
        <f t="shared" si="97"/>
        <v>5.9635045020580417</v>
      </c>
      <c r="W641" s="1">
        <f>MIN(H641,I641)*INDEX('2018 commission structure'!$A$15:$J$18,MATCH(Calculations!$E806,'2018 commission structure'!$A$15:$A$18,0),MATCH(Calculations!W$1,'2018 commission structure'!$A$15:$J$15,0))</f>
        <v>60000</v>
      </c>
      <c r="X641" s="1">
        <f>IF($H641&gt;I641,MIN($H641-I641,J641-I641))*INDEX('2018 commission structure'!$A$15:$J$18,MATCH(Calculations!$E806,'2018 commission structure'!$A$15:$A$18,0),MATCH(Calculations!X$1,'2018 commission structure'!$A$15:$J$15,0))</f>
        <v>21250</v>
      </c>
      <c r="Y641" s="1">
        <f>IF($H641&gt;J641,MIN($H641-J641,K641-J641)*INDEX('2018 commission structure'!$A$15:$J$18,MATCH(Calculations!$E806,'2018 commission structure'!$A$15:$A$18,0),MATCH(Calculations!Y$1,'2018 commission structure'!$A$15:$J$15,0)),0)</f>
        <v>11242.2</v>
      </c>
      <c r="Z641" s="1">
        <f>IF($H641&gt;K641,MIN($H641-K641,L641-K641)*INDEX('2018 commission structure'!$A$15:$J$18,MATCH(Calculations!$E806,'2018 commission structure'!$A$15:$A$18,0),MATCH(Calculations!Z$1,'2018 commission structure'!$A$15:$J$15,0)),0)</f>
        <v>0</v>
      </c>
      <c r="AA641" s="1">
        <f>IF($H641&gt;L641,($H641-L641)*INDEX('2018 commission structure'!$A$15:$J$18,MATCH(Calculations!$E806,'2018 commission structure'!$A$15:$A$18,0),MATCH(Calculations!AA$1,'2018 commission structure'!$A$15:$J$15,0)),0)</f>
        <v>0</v>
      </c>
      <c r="AB641" s="1">
        <f t="shared" si="98"/>
        <v>92492.2</v>
      </c>
      <c r="AC641" s="1">
        <f t="shared" si="99"/>
        <v>127854.2</v>
      </c>
    </row>
    <row r="642" spans="1:29" x14ac:dyDescent="0.3">
      <c r="A642" s="20">
        <v>6275593709</v>
      </c>
      <c r="B642" s="1" t="s">
        <v>912</v>
      </c>
      <c r="C642" s="1" t="s">
        <v>1670</v>
      </c>
      <c r="D642" s="1" t="s">
        <v>22715</v>
      </c>
      <c r="E642" s="1" t="s">
        <v>3</v>
      </c>
      <c r="F642" s="1">
        <v>121384</v>
      </c>
      <c r="G642" s="2">
        <v>14</v>
      </c>
      <c r="H642" s="1">
        <f>SUMIF('deals_closed '!D:D,A642,'deals_closed '!C:C)</f>
        <v>529473</v>
      </c>
      <c r="I642" s="1">
        <f>VLOOKUP(E642,'2018 commission structure'!$A$21:$I$24,9,FALSE)</f>
        <v>750000</v>
      </c>
      <c r="J642" s="1">
        <f t="shared" ref="J642:J657" si="100">I642*1.25</f>
        <v>937500</v>
      </c>
      <c r="K642" s="1">
        <f t="shared" ref="K642:K705" si="101">$I642*1.5</f>
        <v>1125000</v>
      </c>
      <c r="L642" s="1">
        <f t="shared" ref="L642:L705" si="102">$I642*2</f>
        <v>1500000</v>
      </c>
      <c r="M642" s="16">
        <f t="shared" ref="M642:M705" si="103">$H642/$I642</f>
        <v>0.70596400000000004</v>
      </c>
      <c r="N642" s="1" t="str">
        <f t="shared" ref="N642:N705" si="104">IF(M642&lt;=1,"0-100%",
IF(M642&lt;=1.25,"100-125%",
IF(M642&lt;=1.5,"125-150%",
IF(M642&lt;=2,"150-200%","&gt;200%"))))</f>
        <v>0-100%</v>
      </c>
      <c r="O642" s="1">
        <f>MIN($I642, $H642)*INDEX( '2018 commission structure'!$A$21:$I$24,
MATCH($E642,'2018 commission structure'!$A$21:$A$24,0),MATCH(O$1,'2018 commission structure'!$A$21:$I$21,0))</f>
        <v>79420.95</v>
      </c>
      <c r="P642" s="1">
        <f>IF($H642&gt;$I642, MIN($H642-$I642, J642-$I642)*
INDEX( '2018 commission structure'!$A$21:$I$24,
MATCH($E642,'2018 commission structure'!$A$21:$A$24, 0),
MATCH(P$1,'2018 commission structure'!$A$21:$I$21, 0)), 0)</f>
        <v>0</v>
      </c>
      <c r="Q642" s="1">
        <f>IF($H642&gt;J642, MIN($H642-J642, K642-J642)*
INDEX( '2018 commission structure'!$A$21:$I$24,
MATCH($E642,'2018 commission structure'!$A$21:$A$24, 0),
MATCH(Q$1,'2018 commission structure'!$A$21:$I$21, 0)), 0)</f>
        <v>0</v>
      </c>
      <c r="R642" s="1">
        <f>IF($H642&gt;K642, MIN($H642-K642, L642-K642)*
INDEX( '2018 commission structure'!$A$21:$I$24,
MATCH($E642,'2018 commission structure'!$A$21:$A$24, 0),
MATCH(R$1,'2018 commission structure'!$A$21:$I$21, 0)), 0)</f>
        <v>0</v>
      </c>
      <c r="S642" s="1">
        <f>IF($H642&gt;L642, ($H642-L642)*
INDEX( '2018 commission structure'!$A$21:$I$24,
MATCH($E642,'2018 commission structure'!$A$21:$A$24, 0),
MATCH(S$1,'2018 commission structure'!$A$21:$I$21, 0)), 0)</f>
        <v>0</v>
      </c>
      <c r="T642" s="1">
        <f t="shared" ref="T642:T705" si="105">SUM(O642:S642)</f>
        <v>79420.95</v>
      </c>
      <c r="U642" s="1">
        <f t="shared" ref="U642:U705" si="106">SUM(F642+T642)</f>
        <v>200804.95</v>
      </c>
      <c r="V642" s="16">
        <f t="shared" ref="V642:V705" si="107">H642/U642</f>
        <v>2.6367527294521373</v>
      </c>
      <c r="W642" s="1">
        <f>MIN(H642,I642)*INDEX('2018 commission structure'!$A$15:$J$18,MATCH(Calculations!$E137,'2018 commission structure'!$A$15:$A$18,0),MATCH(Calculations!W$1,'2018 commission structure'!$A$15:$J$15,0))</f>
        <v>79420.95</v>
      </c>
      <c r="X642" s="1">
        <f>IF($H642&gt;I642,MIN($H642-I642,J642-I642))*INDEX('2018 commission structure'!$A$15:$J$18,MATCH(Calculations!$E137,'2018 commission structure'!$A$15:$A$18,0),MATCH(Calculations!X$1,'2018 commission structure'!$A$15:$J$15,0))</f>
        <v>0</v>
      </c>
      <c r="Y642" s="1">
        <f>IF($H642&gt;J642,MIN($H642-J642,K642-J642)*INDEX('2018 commission structure'!$A$15:$J$18,MATCH(Calculations!$E137,'2018 commission structure'!$A$15:$A$18,0),MATCH(Calculations!Y$1,'2018 commission structure'!$A$15:$J$15,0)),0)</f>
        <v>0</v>
      </c>
      <c r="Z642" s="1">
        <f>IF($H642&gt;K642,MIN($H642-K642,L642-K642)*INDEX('2018 commission structure'!$A$15:$J$18,MATCH(Calculations!$E137,'2018 commission structure'!$A$15:$A$18,0),MATCH(Calculations!Z$1,'2018 commission structure'!$A$15:$J$15,0)),0)</f>
        <v>0</v>
      </c>
      <c r="AA642" s="1">
        <f>IF($H642&gt;L642,($H642-L642)*INDEX('2018 commission structure'!$A$15:$J$18,MATCH(Calculations!$E137,'2018 commission structure'!$A$15:$A$18,0),MATCH(Calculations!AA$1,'2018 commission structure'!$A$15:$J$15,0)),0)</f>
        <v>0</v>
      </c>
      <c r="AB642" s="1">
        <f t="shared" ref="AB642:AB705" si="108">SUM(W642:AA642)</f>
        <v>79420.95</v>
      </c>
      <c r="AC642" s="1">
        <f t="shared" ref="AC642:AC705" si="109">AB642+F642</f>
        <v>200804.95</v>
      </c>
    </row>
    <row r="643" spans="1:29" x14ac:dyDescent="0.3">
      <c r="A643" s="20">
        <v>324399618</v>
      </c>
      <c r="B643" s="1" t="s">
        <v>397</v>
      </c>
      <c r="C643" s="1" t="s">
        <v>396</v>
      </c>
      <c r="D643" s="1" t="s">
        <v>23284</v>
      </c>
      <c r="E643" s="1" t="s">
        <v>12</v>
      </c>
      <c r="F643" s="1">
        <v>32171</v>
      </c>
      <c r="G643" s="2">
        <v>21</v>
      </c>
      <c r="H643" s="1">
        <f>SUMIF('deals_closed '!D:D,A643,'deals_closed '!C:C)</f>
        <v>682856</v>
      </c>
      <c r="I643" s="1">
        <f>VLOOKUP(E643,'2018 commission structure'!$A$21:$I$24,9,FALSE)</f>
        <v>500000</v>
      </c>
      <c r="J643" s="1">
        <f t="shared" si="100"/>
        <v>625000</v>
      </c>
      <c r="K643" s="1">
        <f t="shared" si="101"/>
        <v>750000</v>
      </c>
      <c r="L643" s="1">
        <f t="shared" si="102"/>
        <v>1000000</v>
      </c>
      <c r="M643" s="16">
        <f t="shared" si="103"/>
        <v>1.365712</v>
      </c>
      <c r="N643" s="1" t="str">
        <f t="shared" si="104"/>
        <v>125-150%</v>
      </c>
      <c r="O643" s="1">
        <f>MIN($I643, $H643)*INDEX( '2018 commission structure'!$A$21:$I$24,
MATCH($E643,'2018 commission structure'!$A$21:$A$24,0),MATCH(O$1,'2018 commission structure'!$A$21:$I$21,0))</f>
        <v>50000</v>
      </c>
      <c r="P643" s="1">
        <f>IF($H643&gt;$I643, MIN($H643-$I643, J643-$I643)*
INDEX( '2018 commission structure'!$A$21:$I$24,
MATCH($E643,'2018 commission structure'!$A$21:$A$24, 0),
MATCH(P$1,'2018 commission structure'!$A$21:$I$21, 0)), 0)</f>
        <v>18750</v>
      </c>
      <c r="Q643" s="1">
        <f>IF($H643&gt;J643, MIN($H643-J643, K643-J643)*
INDEX( '2018 commission structure'!$A$21:$I$24,
MATCH($E643,'2018 commission structure'!$A$21:$A$24, 0),
MATCH(Q$1,'2018 commission structure'!$A$21:$I$21, 0)), 0)</f>
        <v>10414.08</v>
      </c>
      <c r="R643" s="1">
        <f>IF($H643&gt;K643, MIN($H643-K643, L643-K643)*
INDEX( '2018 commission structure'!$A$21:$I$24,
MATCH($E643,'2018 commission structure'!$A$21:$A$24, 0),
MATCH(R$1,'2018 commission structure'!$A$21:$I$21, 0)), 0)</f>
        <v>0</v>
      </c>
      <c r="S643" s="1">
        <f>IF($H643&gt;L643, ($H643-L643)*
INDEX( '2018 commission structure'!$A$21:$I$24,
MATCH($E643,'2018 commission structure'!$A$21:$A$24, 0),
MATCH(S$1,'2018 commission structure'!$A$21:$I$21, 0)), 0)</f>
        <v>0</v>
      </c>
      <c r="T643" s="1">
        <f t="shared" si="105"/>
        <v>79164.08</v>
      </c>
      <c r="U643" s="1">
        <f t="shared" si="106"/>
        <v>111335.08</v>
      </c>
      <c r="V643" s="16">
        <f t="shared" si="107"/>
        <v>6.1333409020768652</v>
      </c>
      <c r="W643" s="1">
        <f>MIN(H643,I643)*INDEX('2018 commission structure'!$A$15:$J$18,MATCH(Calculations!$E801,'2018 commission structure'!$A$15:$A$18,0),MATCH(Calculations!W$1,'2018 commission structure'!$A$15:$J$15,0))</f>
        <v>60000</v>
      </c>
      <c r="X643" s="1">
        <f>IF($H643&gt;I643,MIN($H643-I643,J643-I643))*INDEX('2018 commission structure'!$A$15:$J$18,MATCH(Calculations!$E801,'2018 commission structure'!$A$15:$A$18,0),MATCH(Calculations!X$1,'2018 commission structure'!$A$15:$J$15,0))</f>
        <v>21250</v>
      </c>
      <c r="Y643" s="1">
        <f>IF($H643&gt;J643,MIN($H643-J643,K643-J643)*INDEX('2018 commission structure'!$A$15:$J$18,MATCH(Calculations!$E801,'2018 commission structure'!$A$15:$A$18,0),MATCH(Calculations!Y$1,'2018 commission structure'!$A$15:$J$15,0)),0)</f>
        <v>11571.2</v>
      </c>
      <c r="Z643" s="1">
        <f>IF($H643&gt;K643,MIN($H643-K643,L643-K643)*INDEX('2018 commission structure'!$A$15:$J$18,MATCH(Calculations!$E801,'2018 commission structure'!$A$15:$A$18,0),MATCH(Calculations!Z$1,'2018 commission structure'!$A$15:$J$15,0)),0)</f>
        <v>0</v>
      </c>
      <c r="AA643" s="1">
        <f>IF($H643&gt;L643,($H643-L643)*INDEX('2018 commission structure'!$A$15:$J$18,MATCH(Calculations!$E801,'2018 commission structure'!$A$15:$A$18,0),MATCH(Calculations!AA$1,'2018 commission structure'!$A$15:$J$15,0)),0)</f>
        <v>0</v>
      </c>
      <c r="AB643" s="1">
        <f t="shared" si="108"/>
        <v>92821.2</v>
      </c>
      <c r="AC643" s="1">
        <f t="shared" si="109"/>
        <v>124992.2</v>
      </c>
    </row>
    <row r="644" spans="1:29" x14ac:dyDescent="0.3">
      <c r="A644" s="20">
        <v>8526090127</v>
      </c>
      <c r="B644" s="1" t="s">
        <v>471</v>
      </c>
      <c r="C644" s="1" t="s">
        <v>470</v>
      </c>
      <c r="D644" s="1" t="s">
        <v>23264</v>
      </c>
      <c r="E644" s="1" t="s">
        <v>12</v>
      </c>
      <c r="F644" s="1">
        <v>32505</v>
      </c>
      <c r="G644" s="2">
        <v>19</v>
      </c>
      <c r="H644" s="1">
        <f>SUMIF('deals_closed '!D:D,A644,'deals_closed '!C:C)</f>
        <v>683280</v>
      </c>
      <c r="I644" s="1">
        <f>VLOOKUP(E644,'2018 commission structure'!$A$21:$I$24,9,FALSE)</f>
        <v>500000</v>
      </c>
      <c r="J644" s="1">
        <f t="shared" si="100"/>
        <v>625000</v>
      </c>
      <c r="K644" s="1">
        <f t="shared" si="101"/>
        <v>750000</v>
      </c>
      <c r="L644" s="1">
        <f t="shared" si="102"/>
        <v>1000000</v>
      </c>
      <c r="M644" s="16">
        <f t="shared" si="103"/>
        <v>1.36656</v>
      </c>
      <c r="N644" s="1" t="str">
        <f t="shared" si="104"/>
        <v>125-150%</v>
      </c>
      <c r="O644" s="1">
        <f>MIN($I644, $H644)*INDEX( '2018 commission structure'!$A$21:$I$24,
MATCH($E644,'2018 commission structure'!$A$21:$A$24,0),MATCH(O$1,'2018 commission structure'!$A$21:$I$21,0))</f>
        <v>50000</v>
      </c>
      <c r="P644" s="1">
        <f>IF($H644&gt;$I644, MIN($H644-$I644, J644-$I644)*
INDEX( '2018 commission structure'!$A$21:$I$24,
MATCH($E644,'2018 commission structure'!$A$21:$A$24, 0),
MATCH(P$1,'2018 commission structure'!$A$21:$I$21, 0)), 0)</f>
        <v>18750</v>
      </c>
      <c r="Q644" s="1">
        <f>IF($H644&gt;J644, MIN($H644-J644, K644-J644)*
INDEX( '2018 commission structure'!$A$21:$I$24,
MATCH($E644,'2018 commission structure'!$A$21:$A$24, 0),
MATCH(Q$1,'2018 commission structure'!$A$21:$I$21, 0)), 0)</f>
        <v>10490.4</v>
      </c>
      <c r="R644" s="1">
        <f>IF($H644&gt;K644, MIN($H644-K644, L644-K644)*
INDEX( '2018 commission structure'!$A$21:$I$24,
MATCH($E644,'2018 commission structure'!$A$21:$A$24, 0),
MATCH(R$1,'2018 commission structure'!$A$21:$I$21, 0)), 0)</f>
        <v>0</v>
      </c>
      <c r="S644" s="1">
        <f>IF($H644&gt;L644, ($H644-L644)*
INDEX( '2018 commission structure'!$A$21:$I$24,
MATCH($E644,'2018 commission structure'!$A$21:$A$24, 0),
MATCH(S$1,'2018 commission structure'!$A$21:$I$21, 0)), 0)</f>
        <v>0</v>
      </c>
      <c r="T644" s="1">
        <f t="shared" si="105"/>
        <v>79240.399999999994</v>
      </c>
      <c r="U644" s="1">
        <f t="shared" si="106"/>
        <v>111745.4</v>
      </c>
      <c r="V644" s="16">
        <f t="shared" si="107"/>
        <v>6.1146141138695649</v>
      </c>
      <c r="W644" s="1">
        <f>MIN(H644,I644)*INDEX('2018 commission structure'!$A$15:$J$18,MATCH(Calculations!$E763,'2018 commission structure'!$A$15:$A$18,0),MATCH(Calculations!W$1,'2018 commission structure'!$A$15:$J$15,0))</f>
        <v>75000</v>
      </c>
      <c r="X644" s="1">
        <f>IF($H644&gt;I644,MIN($H644-I644,J644-I644))*INDEX('2018 commission structure'!$A$15:$J$18,MATCH(Calculations!$E763,'2018 commission structure'!$A$15:$A$18,0),MATCH(Calculations!X$1,'2018 commission structure'!$A$15:$J$15,0))</f>
        <v>27500</v>
      </c>
      <c r="Y644" s="1">
        <f>IF($H644&gt;J644,MIN($H644-J644,K644-J644)*INDEX('2018 commission structure'!$A$15:$J$18,MATCH(Calculations!$E763,'2018 commission structure'!$A$15:$A$18,0),MATCH(Calculations!Y$1,'2018 commission structure'!$A$15:$J$15,0)),0)</f>
        <v>14570</v>
      </c>
      <c r="Z644" s="1">
        <f>IF($H644&gt;K644,MIN($H644-K644,L644-K644)*INDEX('2018 commission structure'!$A$15:$J$18,MATCH(Calculations!$E763,'2018 commission structure'!$A$15:$A$18,0),MATCH(Calculations!Z$1,'2018 commission structure'!$A$15:$J$15,0)),0)</f>
        <v>0</v>
      </c>
      <c r="AA644" s="1">
        <f>IF($H644&gt;L644,($H644-L644)*INDEX('2018 commission structure'!$A$15:$J$18,MATCH(Calculations!$E763,'2018 commission structure'!$A$15:$A$18,0),MATCH(Calculations!AA$1,'2018 commission structure'!$A$15:$J$15,0)),0)</f>
        <v>0</v>
      </c>
      <c r="AB644" s="1">
        <f t="shared" si="108"/>
        <v>117070</v>
      </c>
      <c r="AC644" s="1">
        <f t="shared" si="109"/>
        <v>149575</v>
      </c>
    </row>
    <row r="645" spans="1:29" x14ac:dyDescent="0.3">
      <c r="A645" s="20">
        <v>5988565948</v>
      </c>
      <c r="B645" s="1" t="s">
        <v>257</v>
      </c>
      <c r="C645" s="1" t="s">
        <v>472</v>
      </c>
      <c r="D645" s="1" t="s">
        <v>23232</v>
      </c>
      <c r="E645" s="1" t="s">
        <v>12</v>
      </c>
      <c r="F645" s="1">
        <v>33660</v>
      </c>
      <c r="G645" s="2">
        <v>20</v>
      </c>
      <c r="H645" s="1">
        <f>SUMIF('deals_closed '!D:D,A645,'deals_closed '!C:C)</f>
        <v>683641</v>
      </c>
      <c r="I645" s="1">
        <f>VLOOKUP(E645,'2018 commission structure'!$A$21:$I$24,9,FALSE)</f>
        <v>500000</v>
      </c>
      <c r="J645" s="1">
        <f t="shared" si="100"/>
        <v>625000</v>
      </c>
      <c r="K645" s="1">
        <f t="shared" si="101"/>
        <v>750000</v>
      </c>
      <c r="L645" s="1">
        <f t="shared" si="102"/>
        <v>1000000</v>
      </c>
      <c r="M645" s="16">
        <f t="shared" si="103"/>
        <v>1.3672820000000001</v>
      </c>
      <c r="N645" s="1" t="str">
        <f t="shared" si="104"/>
        <v>125-150%</v>
      </c>
      <c r="O645" s="1">
        <f>MIN($I645, $H645)*INDEX( '2018 commission structure'!$A$21:$I$24,
MATCH($E645,'2018 commission structure'!$A$21:$A$24,0),MATCH(O$1,'2018 commission structure'!$A$21:$I$21,0))</f>
        <v>50000</v>
      </c>
      <c r="P645" s="1">
        <f>IF($H645&gt;$I645, MIN($H645-$I645, J645-$I645)*
INDEX( '2018 commission structure'!$A$21:$I$24,
MATCH($E645,'2018 commission structure'!$A$21:$A$24, 0),
MATCH(P$1,'2018 commission structure'!$A$21:$I$21, 0)), 0)</f>
        <v>18750</v>
      </c>
      <c r="Q645" s="1">
        <f>IF($H645&gt;J645, MIN($H645-J645, K645-J645)*
INDEX( '2018 commission structure'!$A$21:$I$24,
MATCH($E645,'2018 commission structure'!$A$21:$A$24, 0),
MATCH(Q$1,'2018 commission structure'!$A$21:$I$21, 0)), 0)</f>
        <v>10555.38</v>
      </c>
      <c r="R645" s="1">
        <f>IF($H645&gt;K645, MIN($H645-K645, L645-K645)*
INDEX( '2018 commission structure'!$A$21:$I$24,
MATCH($E645,'2018 commission structure'!$A$21:$A$24, 0),
MATCH(R$1,'2018 commission structure'!$A$21:$I$21, 0)), 0)</f>
        <v>0</v>
      </c>
      <c r="S645" s="1">
        <f>IF($H645&gt;L645, ($H645-L645)*
INDEX( '2018 commission structure'!$A$21:$I$24,
MATCH($E645,'2018 commission structure'!$A$21:$A$24, 0),
MATCH(S$1,'2018 commission structure'!$A$21:$I$21, 0)), 0)</f>
        <v>0</v>
      </c>
      <c r="T645" s="1">
        <f t="shared" si="105"/>
        <v>79305.38</v>
      </c>
      <c r="U645" s="1">
        <f t="shared" si="106"/>
        <v>112965.38</v>
      </c>
      <c r="V645" s="16">
        <f t="shared" si="107"/>
        <v>6.0517744462949619</v>
      </c>
      <c r="W645" s="1">
        <f>MIN(H645,I645)*INDEX('2018 commission structure'!$A$15:$J$18,MATCH(Calculations!$E762,'2018 commission structure'!$A$15:$A$18,0),MATCH(Calculations!W$1,'2018 commission structure'!$A$15:$J$15,0))</f>
        <v>75000</v>
      </c>
      <c r="X645" s="1">
        <f>IF($H645&gt;I645,MIN($H645-I645,J645-I645))*INDEX('2018 commission structure'!$A$15:$J$18,MATCH(Calculations!$E762,'2018 commission structure'!$A$15:$A$18,0),MATCH(Calculations!X$1,'2018 commission structure'!$A$15:$J$15,0))</f>
        <v>27500</v>
      </c>
      <c r="Y645" s="1">
        <f>IF($H645&gt;J645,MIN($H645-J645,K645-J645)*INDEX('2018 commission structure'!$A$15:$J$18,MATCH(Calculations!$E762,'2018 commission structure'!$A$15:$A$18,0),MATCH(Calculations!Y$1,'2018 commission structure'!$A$15:$J$15,0)),0)</f>
        <v>14660.25</v>
      </c>
      <c r="Z645" s="1">
        <f>IF($H645&gt;K645,MIN($H645-K645,L645-K645)*INDEX('2018 commission structure'!$A$15:$J$18,MATCH(Calculations!$E762,'2018 commission structure'!$A$15:$A$18,0),MATCH(Calculations!Z$1,'2018 commission structure'!$A$15:$J$15,0)),0)</f>
        <v>0</v>
      </c>
      <c r="AA645" s="1">
        <f>IF($H645&gt;L645,($H645-L645)*INDEX('2018 commission structure'!$A$15:$J$18,MATCH(Calculations!$E762,'2018 commission structure'!$A$15:$A$18,0),MATCH(Calculations!AA$1,'2018 commission structure'!$A$15:$J$15,0)),0)</f>
        <v>0</v>
      </c>
      <c r="AB645" s="1">
        <f t="shared" si="108"/>
        <v>117160.25</v>
      </c>
      <c r="AC645" s="1">
        <f t="shared" si="109"/>
        <v>150820.25</v>
      </c>
    </row>
    <row r="646" spans="1:29" x14ac:dyDescent="0.3">
      <c r="A646" s="20">
        <v>7760701055</v>
      </c>
      <c r="B646" s="1" t="s">
        <v>863</v>
      </c>
      <c r="C646" s="1" t="s">
        <v>862</v>
      </c>
      <c r="D646" s="1" t="s">
        <v>22561</v>
      </c>
      <c r="E646" s="1" t="s">
        <v>0</v>
      </c>
      <c r="F646" s="1">
        <v>63518</v>
      </c>
      <c r="G646" s="2">
        <v>24</v>
      </c>
      <c r="H646" s="1">
        <f>SUMIF('deals_closed '!D:D,A646,'deals_closed '!C:C)</f>
        <v>820444</v>
      </c>
      <c r="I646" s="1">
        <f>VLOOKUP(E646,'2018 commission structure'!$A$21:$I$24,9,FALSE)</f>
        <v>600000</v>
      </c>
      <c r="J646" s="1">
        <f t="shared" si="100"/>
        <v>750000</v>
      </c>
      <c r="K646" s="1">
        <f t="shared" si="101"/>
        <v>900000</v>
      </c>
      <c r="L646" s="1">
        <f t="shared" si="102"/>
        <v>1200000</v>
      </c>
      <c r="M646" s="16">
        <f t="shared" si="103"/>
        <v>1.3674066666666667</v>
      </c>
      <c r="N646" s="1" t="str">
        <f t="shared" si="104"/>
        <v>125-150%</v>
      </c>
      <c r="O646" s="1">
        <f>MIN($I646, $H646)*INDEX( '2018 commission structure'!$A$21:$I$24,
MATCH($E646,'2018 commission structure'!$A$21:$A$24,0),MATCH(O$1,'2018 commission structure'!$A$21:$I$21,0))</f>
        <v>78000</v>
      </c>
      <c r="P646" s="1">
        <f>IF($H646&gt;$I646, MIN($H646-$I646, J646-$I646)*
INDEX( '2018 commission structure'!$A$21:$I$24,
MATCH($E646,'2018 commission structure'!$A$21:$A$24, 0),
MATCH(P$1,'2018 commission structure'!$A$21:$I$21, 0)), 0)</f>
        <v>25500.000000000004</v>
      </c>
      <c r="Q646" s="1">
        <f>IF($H646&gt;J646, MIN($H646-J646, K646-J646)*
INDEX( '2018 commission structure'!$A$21:$I$24,
MATCH($E646,'2018 commission structure'!$A$21:$A$24, 0),
MATCH(Q$1,'2018 commission structure'!$A$21:$I$21, 0)), 0)</f>
        <v>14793.24</v>
      </c>
      <c r="R646" s="1">
        <f>IF($H646&gt;K646, MIN($H646-K646, L646-K646)*
INDEX( '2018 commission structure'!$A$21:$I$24,
MATCH($E646,'2018 commission structure'!$A$21:$A$24, 0),
MATCH(R$1,'2018 commission structure'!$A$21:$I$21, 0)), 0)</f>
        <v>0</v>
      </c>
      <c r="S646" s="1">
        <f>IF($H646&gt;L646, ($H646-L646)*
INDEX( '2018 commission structure'!$A$21:$I$24,
MATCH($E646,'2018 commission structure'!$A$21:$A$24, 0),
MATCH(S$1,'2018 commission structure'!$A$21:$I$21, 0)), 0)</f>
        <v>0</v>
      </c>
      <c r="T646" s="1">
        <f t="shared" si="105"/>
        <v>118293.24</v>
      </c>
      <c r="U646" s="1">
        <f t="shared" si="106"/>
        <v>181811.24</v>
      </c>
      <c r="V646" s="16">
        <f t="shared" si="107"/>
        <v>4.5126142916136542</v>
      </c>
      <c r="W646" s="1">
        <f>MIN(H646,I646)*INDEX('2018 commission structure'!$A$15:$J$18,MATCH(Calculations!$E561,'2018 commission structure'!$A$15:$A$18,0),MATCH(Calculations!W$1,'2018 commission structure'!$A$15:$J$15,0))</f>
        <v>90000</v>
      </c>
      <c r="X646" s="1">
        <f>IF($H646&gt;I646,MIN($H646-I646,J646-I646))*INDEX('2018 commission structure'!$A$15:$J$18,MATCH(Calculations!$E561,'2018 commission structure'!$A$15:$A$18,0),MATCH(Calculations!X$1,'2018 commission structure'!$A$15:$J$15,0))</f>
        <v>33000</v>
      </c>
      <c r="Y646" s="1">
        <f>IF($H646&gt;J646,MIN($H646-J646,K646-J646)*INDEX('2018 commission structure'!$A$15:$J$18,MATCH(Calculations!$E561,'2018 commission structure'!$A$15:$A$18,0),MATCH(Calculations!Y$1,'2018 commission structure'!$A$15:$J$15,0)),0)</f>
        <v>17611</v>
      </c>
      <c r="Z646" s="1">
        <f>IF($H646&gt;K646,MIN($H646-K646,L646-K646)*INDEX('2018 commission structure'!$A$15:$J$18,MATCH(Calculations!$E561,'2018 commission structure'!$A$15:$A$18,0),MATCH(Calculations!Z$1,'2018 commission structure'!$A$15:$J$15,0)),0)</f>
        <v>0</v>
      </c>
      <c r="AA646" s="1">
        <f>IF($H646&gt;L646,($H646-L646)*INDEX('2018 commission structure'!$A$15:$J$18,MATCH(Calculations!$E561,'2018 commission structure'!$A$15:$A$18,0),MATCH(Calculations!AA$1,'2018 commission structure'!$A$15:$J$15,0)),0)</f>
        <v>0</v>
      </c>
      <c r="AB646" s="1">
        <f t="shared" si="108"/>
        <v>140611</v>
      </c>
      <c r="AC646" s="1">
        <f t="shared" si="109"/>
        <v>204129</v>
      </c>
    </row>
    <row r="647" spans="1:29" x14ac:dyDescent="0.3">
      <c r="A647" s="20">
        <v>9726873223</v>
      </c>
      <c r="B647" s="1" t="s">
        <v>263</v>
      </c>
      <c r="C647" s="1" t="s">
        <v>262</v>
      </c>
      <c r="D647" s="1" t="s">
        <v>22350</v>
      </c>
      <c r="E647" s="1" t="s">
        <v>3</v>
      </c>
      <c r="F647" s="1">
        <v>119583</v>
      </c>
      <c r="G647" s="2">
        <v>17</v>
      </c>
      <c r="H647" s="1">
        <f>SUMIF('deals_closed '!D:D,A647,'deals_closed '!C:C)</f>
        <v>561478</v>
      </c>
      <c r="I647" s="1">
        <f>VLOOKUP(E647,'2018 commission structure'!$A$21:$I$24,9,FALSE)</f>
        <v>750000</v>
      </c>
      <c r="J647" s="1">
        <f t="shared" si="100"/>
        <v>937500</v>
      </c>
      <c r="K647" s="1">
        <f t="shared" si="101"/>
        <v>1125000</v>
      </c>
      <c r="L647" s="1">
        <f t="shared" si="102"/>
        <v>1500000</v>
      </c>
      <c r="M647" s="16">
        <f t="shared" si="103"/>
        <v>0.74863733333333338</v>
      </c>
      <c r="N647" s="1" t="str">
        <f t="shared" si="104"/>
        <v>0-100%</v>
      </c>
      <c r="O647" s="1">
        <f>MIN($I647, $H647)*INDEX( '2018 commission structure'!$A$21:$I$24,
MATCH($E647,'2018 commission structure'!$A$21:$A$24,0),MATCH(O$1,'2018 commission structure'!$A$21:$I$21,0))</f>
        <v>84221.7</v>
      </c>
      <c r="P647" s="1">
        <f>IF($H647&gt;$I647, MIN($H647-$I647, J647-$I647)*
INDEX( '2018 commission structure'!$A$21:$I$24,
MATCH($E647,'2018 commission structure'!$A$21:$A$24, 0),
MATCH(P$1,'2018 commission structure'!$A$21:$I$21, 0)), 0)</f>
        <v>0</v>
      </c>
      <c r="Q647" s="1">
        <f>IF($H647&gt;J647, MIN($H647-J647, K647-J647)*
INDEX( '2018 commission structure'!$A$21:$I$24,
MATCH($E647,'2018 commission structure'!$A$21:$A$24, 0),
MATCH(Q$1,'2018 commission structure'!$A$21:$I$21, 0)), 0)</f>
        <v>0</v>
      </c>
      <c r="R647" s="1">
        <f>IF($H647&gt;K647, MIN($H647-K647, L647-K647)*
INDEX( '2018 commission structure'!$A$21:$I$24,
MATCH($E647,'2018 commission structure'!$A$21:$A$24, 0),
MATCH(R$1,'2018 commission structure'!$A$21:$I$21, 0)), 0)</f>
        <v>0</v>
      </c>
      <c r="S647" s="1">
        <f>IF($H647&gt;L647, ($H647-L647)*
INDEX( '2018 commission structure'!$A$21:$I$24,
MATCH($E647,'2018 commission structure'!$A$21:$A$24, 0),
MATCH(S$1,'2018 commission structure'!$A$21:$I$21, 0)), 0)</f>
        <v>0</v>
      </c>
      <c r="T647" s="1">
        <f t="shared" si="105"/>
        <v>84221.7</v>
      </c>
      <c r="U647" s="1">
        <f t="shared" si="106"/>
        <v>203804.7</v>
      </c>
      <c r="V647" s="16">
        <f t="shared" si="107"/>
        <v>2.7549806260601448</v>
      </c>
      <c r="W647" s="1">
        <f>MIN(H647,I647)*INDEX('2018 commission structure'!$A$15:$J$18,MATCH(Calculations!$E870,'2018 commission structure'!$A$15:$A$18,0),MATCH(Calculations!W$1,'2018 commission structure'!$A$15:$J$15,0))</f>
        <v>84221.7</v>
      </c>
      <c r="X647" s="1">
        <f>IF($H647&gt;I647,MIN($H647-I647,J647-I647))*INDEX('2018 commission structure'!$A$15:$J$18,MATCH(Calculations!$E870,'2018 commission structure'!$A$15:$A$18,0),MATCH(Calculations!X$1,'2018 commission structure'!$A$15:$J$15,0))</f>
        <v>0</v>
      </c>
      <c r="Y647" s="1">
        <f>IF($H647&gt;J647,MIN($H647-J647,K647-J647)*INDEX('2018 commission structure'!$A$15:$J$18,MATCH(Calculations!$E870,'2018 commission structure'!$A$15:$A$18,0),MATCH(Calculations!Y$1,'2018 commission structure'!$A$15:$J$15,0)),0)</f>
        <v>0</v>
      </c>
      <c r="Z647" s="1">
        <f>IF($H647&gt;K647,MIN($H647-K647,L647-K647)*INDEX('2018 commission structure'!$A$15:$J$18,MATCH(Calculations!$E870,'2018 commission structure'!$A$15:$A$18,0),MATCH(Calculations!Z$1,'2018 commission structure'!$A$15:$J$15,0)),0)</f>
        <v>0</v>
      </c>
      <c r="AA647" s="1">
        <f>IF($H647&gt;L647,($H647-L647)*INDEX('2018 commission structure'!$A$15:$J$18,MATCH(Calculations!$E870,'2018 commission structure'!$A$15:$A$18,0),MATCH(Calculations!AA$1,'2018 commission structure'!$A$15:$J$15,0)),0)</f>
        <v>0</v>
      </c>
      <c r="AB647" s="1">
        <f t="shared" si="108"/>
        <v>84221.7</v>
      </c>
      <c r="AC647" s="1">
        <f t="shared" si="109"/>
        <v>203804.7</v>
      </c>
    </row>
    <row r="648" spans="1:29" x14ac:dyDescent="0.3">
      <c r="A648" s="20">
        <v>397599129</v>
      </c>
      <c r="B648" s="1" t="s">
        <v>153</v>
      </c>
      <c r="C648" s="1" t="s">
        <v>152</v>
      </c>
      <c r="D648" s="1" t="s">
        <v>23253</v>
      </c>
      <c r="E648" s="1" t="s">
        <v>12</v>
      </c>
      <c r="F648" s="1">
        <v>32665</v>
      </c>
      <c r="G648" s="2">
        <v>20</v>
      </c>
      <c r="H648" s="1">
        <f>SUMIF('deals_closed '!D:D,A648,'deals_closed '!C:C)</f>
        <v>684528</v>
      </c>
      <c r="I648" s="1">
        <f>VLOOKUP(E648,'2018 commission structure'!$A$21:$I$24,9,FALSE)</f>
        <v>500000</v>
      </c>
      <c r="J648" s="1">
        <f t="shared" si="100"/>
        <v>625000</v>
      </c>
      <c r="K648" s="1">
        <f t="shared" si="101"/>
        <v>750000</v>
      </c>
      <c r="L648" s="1">
        <f t="shared" si="102"/>
        <v>1000000</v>
      </c>
      <c r="M648" s="16">
        <f t="shared" si="103"/>
        <v>1.3690560000000001</v>
      </c>
      <c r="N648" s="1" t="str">
        <f t="shared" si="104"/>
        <v>125-150%</v>
      </c>
      <c r="O648" s="1">
        <f>MIN($I648, $H648)*INDEX( '2018 commission structure'!$A$21:$I$24,
MATCH($E648,'2018 commission structure'!$A$21:$A$24,0),MATCH(O$1,'2018 commission structure'!$A$21:$I$21,0))</f>
        <v>50000</v>
      </c>
      <c r="P648" s="1">
        <f>IF($H648&gt;$I648, MIN($H648-$I648, J648-$I648)*
INDEX( '2018 commission structure'!$A$21:$I$24,
MATCH($E648,'2018 commission structure'!$A$21:$A$24, 0),
MATCH(P$1,'2018 commission structure'!$A$21:$I$21, 0)), 0)</f>
        <v>18750</v>
      </c>
      <c r="Q648" s="1">
        <f>IF($H648&gt;J648, MIN($H648-J648, K648-J648)*
INDEX( '2018 commission structure'!$A$21:$I$24,
MATCH($E648,'2018 commission structure'!$A$21:$A$24, 0),
MATCH(Q$1,'2018 commission structure'!$A$21:$I$21, 0)), 0)</f>
        <v>10715.039999999999</v>
      </c>
      <c r="R648" s="1">
        <f>IF($H648&gt;K648, MIN($H648-K648, L648-K648)*
INDEX( '2018 commission structure'!$A$21:$I$24,
MATCH($E648,'2018 commission structure'!$A$21:$A$24, 0),
MATCH(R$1,'2018 commission structure'!$A$21:$I$21, 0)), 0)</f>
        <v>0</v>
      </c>
      <c r="S648" s="1">
        <f>IF($H648&gt;L648, ($H648-L648)*
INDEX( '2018 commission structure'!$A$21:$I$24,
MATCH($E648,'2018 commission structure'!$A$21:$A$24, 0),
MATCH(S$1,'2018 commission structure'!$A$21:$I$21, 0)), 0)</f>
        <v>0</v>
      </c>
      <c r="T648" s="1">
        <f t="shared" si="105"/>
        <v>79465.039999999994</v>
      </c>
      <c r="U648" s="1">
        <f t="shared" si="106"/>
        <v>112130.04</v>
      </c>
      <c r="V648" s="16">
        <f t="shared" si="107"/>
        <v>6.1047690699120416</v>
      </c>
      <c r="W648" s="1">
        <f>MIN(H648,I648)*INDEX('2018 commission structure'!$A$15:$J$18,MATCH(Calculations!$E926,'2018 commission structure'!$A$15:$A$18,0),MATCH(Calculations!W$1,'2018 commission structure'!$A$15:$J$15,0))</f>
        <v>75000</v>
      </c>
      <c r="X648" s="1">
        <f>IF($H648&gt;I648,MIN($H648-I648,J648-I648))*INDEX('2018 commission structure'!$A$15:$J$18,MATCH(Calculations!$E926,'2018 commission structure'!$A$15:$A$18,0),MATCH(Calculations!X$1,'2018 commission structure'!$A$15:$J$15,0))</f>
        <v>22500</v>
      </c>
      <c r="Y648" s="1">
        <f>IF($H648&gt;J648,MIN($H648-J648,K648-J648)*INDEX('2018 commission structure'!$A$15:$J$18,MATCH(Calculations!$E926,'2018 commission structure'!$A$15:$A$18,0),MATCH(Calculations!Y$1,'2018 commission structure'!$A$15:$J$15,0)),0)</f>
        <v>14882</v>
      </c>
      <c r="Z648" s="1">
        <f>IF($H648&gt;K648,MIN($H648-K648,L648-K648)*INDEX('2018 commission structure'!$A$15:$J$18,MATCH(Calculations!$E926,'2018 commission structure'!$A$15:$A$18,0),MATCH(Calculations!Z$1,'2018 commission structure'!$A$15:$J$15,0)),0)</f>
        <v>0</v>
      </c>
      <c r="AA648" s="1">
        <f>IF($H648&gt;L648,($H648-L648)*INDEX('2018 commission structure'!$A$15:$J$18,MATCH(Calculations!$E926,'2018 commission structure'!$A$15:$A$18,0),MATCH(Calculations!AA$1,'2018 commission structure'!$A$15:$J$15,0)),0)</f>
        <v>0</v>
      </c>
      <c r="AB648" s="1">
        <f t="shared" si="108"/>
        <v>112382</v>
      </c>
      <c r="AC648" s="1">
        <f t="shared" si="109"/>
        <v>145047</v>
      </c>
    </row>
    <row r="649" spans="1:29" x14ac:dyDescent="0.3">
      <c r="A649" s="20">
        <v>650049144</v>
      </c>
      <c r="B649" s="1" t="s">
        <v>722</v>
      </c>
      <c r="C649" s="1" t="s">
        <v>721</v>
      </c>
      <c r="D649" s="1" t="s">
        <v>22965</v>
      </c>
      <c r="E649" s="1" t="s">
        <v>12</v>
      </c>
      <c r="F649" s="1">
        <v>42284</v>
      </c>
      <c r="G649" s="2">
        <v>21</v>
      </c>
      <c r="H649" s="1">
        <f>SUMIF('deals_closed '!D:D,A649,'deals_closed '!C:C)</f>
        <v>685708</v>
      </c>
      <c r="I649" s="1">
        <f>VLOOKUP(E649,'2018 commission structure'!$A$21:$I$24,9,FALSE)</f>
        <v>500000</v>
      </c>
      <c r="J649" s="1">
        <f t="shared" si="100"/>
        <v>625000</v>
      </c>
      <c r="K649" s="1">
        <f t="shared" si="101"/>
        <v>750000</v>
      </c>
      <c r="L649" s="1">
        <f t="shared" si="102"/>
        <v>1000000</v>
      </c>
      <c r="M649" s="16">
        <f t="shared" si="103"/>
        <v>1.371416</v>
      </c>
      <c r="N649" s="1" t="str">
        <f t="shared" si="104"/>
        <v>125-150%</v>
      </c>
      <c r="O649" s="1">
        <f>MIN($I649, $H649)*INDEX( '2018 commission structure'!$A$21:$I$24,
MATCH($E649,'2018 commission structure'!$A$21:$A$24,0),MATCH(O$1,'2018 commission structure'!$A$21:$I$21,0))</f>
        <v>50000</v>
      </c>
      <c r="P649" s="1">
        <f>IF($H649&gt;$I649, MIN($H649-$I649, J649-$I649)*
INDEX( '2018 commission structure'!$A$21:$I$24,
MATCH($E649,'2018 commission structure'!$A$21:$A$24, 0),
MATCH(P$1,'2018 commission structure'!$A$21:$I$21, 0)), 0)</f>
        <v>18750</v>
      </c>
      <c r="Q649" s="1">
        <f>IF($H649&gt;J649, MIN($H649-J649, K649-J649)*
INDEX( '2018 commission structure'!$A$21:$I$24,
MATCH($E649,'2018 commission structure'!$A$21:$A$24, 0),
MATCH(Q$1,'2018 commission structure'!$A$21:$I$21, 0)), 0)</f>
        <v>10927.439999999999</v>
      </c>
      <c r="R649" s="1">
        <f>IF($H649&gt;K649, MIN($H649-K649, L649-K649)*
INDEX( '2018 commission structure'!$A$21:$I$24,
MATCH($E649,'2018 commission structure'!$A$21:$A$24, 0),
MATCH(R$1,'2018 commission structure'!$A$21:$I$21, 0)), 0)</f>
        <v>0</v>
      </c>
      <c r="S649" s="1">
        <f>IF($H649&gt;L649, ($H649-L649)*
INDEX( '2018 commission structure'!$A$21:$I$24,
MATCH($E649,'2018 commission structure'!$A$21:$A$24, 0),
MATCH(S$1,'2018 commission structure'!$A$21:$I$21, 0)), 0)</f>
        <v>0</v>
      </c>
      <c r="T649" s="1">
        <f t="shared" si="105"/>
        <v>79677.440000000002</v>
      </c>
      <c r="U649" s="1">
        <f t="shared" si="106"/>
        <v>121961.44</v>
      </c>
      <c r="V649" s="16">
        <f t="shared" si="107"/>
        <v>5.6223344033983196</v>
      </c>
      <c r="W649" s="1">
        <f>MIN(H649,I649)*INDEX('2018 commission structure'!$A$15:$J$18,MATCH(Calculations!$E634,'2018 commission structure'!$A$15:$A$18,0),MATCH(Calculations!W$1,'2018 commission structure'!$A$15:$J$15,0))</f>
        <v>75000</v>
      </c>
      <c r="X649" s="1">
        <f>IF($H649&gt;I649,MIN($H649-I649,J649-I649))*INDEX('2018 commission structure'!$A$15:$J$18,MATCH(Calculations!$E634,'2018 commission structure'!$A$15:$A$18,0),MATCH(Calculations!X$1,'2018 commission structure'!$A$15:$J$15,0))</f>
        <v>22500</v>
      </c>
      <c r="Y649" s="1">
        <f>IF($H649&gt;J649,MIN($H649-J649,K649-J649)*INDEX('2018 commission structure'!$A$15:$J$18,MATCH(Calculations!$E634,'2018 commission structure'!$A$15:$A$18,0),MATCH(Calculations!Y$1,'2018 commission structure'!$A$15:$J$15,0)),0)</f>
        <v>15177</v>
      </c>
      <c r="Z649" s="1">
        <f>IF($H649&gt;K649,MIN($H649-K649,L649-K649)*INDEX('2018 commission structure'!$A$15:$J$18,MATCH(Calculations!$E634,'2018 commission structure'!$A$15:$A$18,0),MATCH(Calculations!Z$1,'2018 commission structure'!$A$15:$J$15,0)),0)</f>
        <v>0</v>
      </c>
      <c r="AA649" s="1">
        <f>IF($H649&gt;L649,($H649-L649)*INDEX('2018 commission structure'!$A$15:$J$18,MATCH(Calculations!$E634,'2018 commission structure'!$A$15:$A$18,0),MATCH(Calculations!AA$1,'2018 commission structure'!$A$15:$J$15,0)),0)</f>
        <v>0</v>
      </c>
      <c r="AB649" s="1">
        <f t="shared" si="108"/>
        <v>112677</v>
      </c>
      <c r="AC649" s="1">
        <f t="shared" si="109"/>
        <v>154961</v>
      </c>
    </row>
    <row r="650" spans="1:29" x14ac:dyDescent="0.3">
      <c r="A650" s="20">
        <v>1382734301</v>
      </c>
      <c r="B650" s="1" t="s">
        <v>482</v>
      </c>
      <c r="C650" s="1" t="s">
        <v>481</v>
      </c>
      <c r="D650" s="1" t="s">
        <v>23201</v>
      </c>
      <c r="E650" s="1" t="s">
        <v>3</v>
      </c>
      <c r="F650" s="1">
        <v>108483</v>
      </c>
      <c r="G650" s="2">
        <v>19</v>
      </c>
      <c r="H650" s="1">
        <f>SUMIF('deals_closed '!D:D,A650,'deals_closed '!C:C)</f>
        <v>619204</v>
      </c>
      <c r="I650" s="1">
        <f>VLOOKUP(E650,'2018 commission structure'!$A$21:$I$24,9,FALSE)</f>
        <v>750000</v>
      </c>
      <c r="J650" s="1">
        <f t="shared" si="100"/>
        <v>937500</v>
      </c>
      <c r="K650" s="1">
        <f t="shared" si="101"/>
        <v>1125000</v>
      </c>
      <c r="L650" s="1">
        <f t="shared" si="102"/>
        <v>1500000</v>
      </c>
      <c r="M650" s="16">
        <f t="shared" si="103"/>
        <v>0.8256053333333333</v>
      </c>
      <c r="N650" s="1" t="str">
        <f t="shared" si="104"/>
        <v>0-100%</v>
      </c>
      <c r="O650" s="1">
        <f>MIN($I650, $H650)*INDEX( '2018 commission structure'!$A$21:$I$24,
MATCH($E650,'2018 commission structure'!$A$21:$A$24,0),MATCH(O$1,'2018 commission structure'!$A$21:$I$21,0))</f>
        <v>92880.599999999991</v>
      </c>
      <c r="P650" s="1">
        <f>IF($H650&gt;$I650, MIN($H650-$I650, J650-$I650)*
INDEX( '2018 commission structure'!$A$21:$I$24,
MATCH($E650,'2018 commission structure'!$A$21:$A$24, 0),
MATCH(P$1,'2018 commission structure'!$A$21:$I$21, 0)), 0)</f>
        <v>0</v>
      </c>
      <c r="Q650" s="1">
        <f>IF($H650&gt;J650, MIN($H650-J650, K650-J650)*
INDEX( '2018 commission structure'!$A$21:$I$24,
MATCH($E650,'2018 commission structure'!$A$21:$A$24, 0),
MATCH(Q$1,'2018 commission structure'!$A$21:$I$21, 0)), 0)</f>
        <v>0</v>
      </c>
      <c r="R650" s="1">
        <f>IF($H650&gt;K650, MIN($H650-K650, L650-K650)*
INDEX( '2018 commission structure'!$A$21:$I$24,
MATCH($E650,'2018 commission structure'!$A$21:$A$24, 0),
MATCH(R$1,'2018 commission structure'!$A$21:$I$21, 0)), 0)</f>
        <v>0</v>
      </c>
      <c r="S650" s="1">
        <f>IF($H650&gt;L650, ($H650-L650)*
INDEX( '2018 commission structure'!$A$21:$I$24,
MATCH($E650,'2018 commission structure'!$A$21:$A$24, 0),
MATCH(S$1,'2018 commission structure'!$A$21:$I$21, 0)), 0)</f>
        <v>0</v>
      </c>
      <c r="T650" s="1">
        <f t="shared" si="105"/>
        <v>92880.599999999991</v>
      </c>
      <c r="U650" s="1">
        <f t="shared" si="106"/>
        <v>201363.59999999998</v>
      </c>
      <c r="V650" s="16">
        <f t="shared" si="107"/>
        <v>3.0750542799195091</v>
      </c>
      <c r="W650" s="1">
        <f>MIN(H650,I650)*INDEX('2018 commission structure'!$A$15:$J$18,MATCH(Calculations!$E757,'2018 commission structure'!$A$15:$A$18,0),MATCH(Calculations!W$1,'2018 commission structure'!$A$15:$J$15,0))</f>
        <v>74304.479999999996</v>
      </c>
      <c r="X650" s="1">
        <f>IF($H650&gt;I650,MIN($H650-I650,J650-I650))*INDEX('2018 commission structure'!$A$15:$J$18,MATCH(Calculations!$E757,'2018 commission structure'!$A$15:$A$18,0),MATCH(Calculations!X$1,'2018 commission structure'!$A$15:$J$15,0))</f>
        <v>0</v>
      </c>
      <c r="Y650" s="1">
        <f>IF($H650&gt;J650,MIN($H650-J650,K650-J650)*INDEX('2018 commission structure'!$A$15:$J$18,MATCH(Calculations!$E757,'2018 commission structure'!$A$15:$A$18,0),MATCH(Calculations!Y$1,'2018 commission structure'!$A$15:$J$15,0)),0)</f>
        <v>0</v>
      </c>
      <c r="Z650" s="1">
        <f>IF($H650&gt;K650,MIN($H650-K650,L650-K650)*INDEX('2018 commission structure'!$A$15:$J$18,MATCH(Calculations!$E757,'2018 commission structure'!$A$15:$A$18,0),MATCH(Calculations!Z$1,'2018 commission structure'!$A$15:$J$15,0)),0)</f>
        <v>0</v>
      </c>
      <c r="AA650" s="1">
        <f>IF($H650&gt;L650,($H650-L650)*INDEX('2018 commission structure'!$A$15:$J$18,MATCH(Calculations!$E757,'2018 commission structure'!$A$15:$A$18,0),MATCH(Calculations!AA$1,'2018 commission structure'!$A$15:$J$15,0)),0)</f>
        <v>0</v>
      </c>
      <c r="AB650" s="1">
        <f t="shared" si="108"/>
        <v>74304.479999999996</v>
      </c>
      <c r="AC650" s="1">
        <f t="shared" si="109"/>
        <v>182787.47999999998</v>
      </c>
    </row>
    <row r="651" spans="1:29" x14ac:dyDescent="0.3">
      <c r="A651" s="20">
        <v>4972162740</v>
      </c>
      <c r="B651" s="1" t="s">
        <v>461</v>
      </c>
      <c r="C651" s="1" t="s">
        <v>460</v>
      </c>
      <c r="D651" s="1" t="s">
        <v>22834</v>
      </c>
      <c r="E651" s="1" t="s">
        <v>0</v>
      </c>
      <c r="F651" s="1">
        <v>64683</v>
      </c>
      <c r="G651" s="2">
        <v>23</v>
      </c>
      <c r="H651" s="1">
        <f>SUMIF('deals_closed '!D:D,A651,'deals_closed '!C:C)</f>
        <v>822894</v>
      </c>
      <c r="I651" s="1">
        <f>VLOOKUP(E651,'2018 commission structure'!$A$21:$I$24,9,FALSE)</f>
        <v>600000</v>
      </c>
      <c r="J651" s="1">
        <f t="shared" si="100"/>
        <v>750000</v>
      </c>
      <c r="K651" s="1">
        <f t="shared" si="101"/>
        <v>900000</v>
      </c>
      <c r="L651" s="1">
        <f t="shared" si="102"/>
        <v>1200000</v>
      </c>
      <c r="M651" s="16">
        <f t="shared" si="103"/>
        <v>1.3714900000000001</v>
      </c>
      <c r="N651" s="1" t="str">
        <f t="shared" si="104"/>
        <v>125-150%</v>
      </c>
      <c r="O651" s="1">
        <f>MIN($I651, $H651)*INDEX( '2018 commission structure'!$A$21:$I$24,
MATCH($E651,'2018 commission structure'!$A$21:$A$24,0),MATCH(O$1,'2018 commission structure'!$A$21:$I$21,0))</f>
        <v>78000</v>
      </c>
      <c r="P651" s="1">
        <f>IF($H651&gt;$I651, MIN($H651-$I651, J651-$I651)*
INDEX( '2018 commission structure'!$A$21:$I$24,
MATCH($E651,'2018 commission structure'!$A$21:$A$24, 0),
MATCH(P$1,'2018 commission structure'!$A$21:$I$21, 0)), 0)</f>
        <v>25500.000000000004</v>
      </c>
      <c r="Q651" s="1">
        <f>IF($H651&gt;J651, MIN($H651-J651, K651-J651)*
INDEX( '2018 commission structure'!$A$21:$I$24,
MATCH($E651,'2018 commission structure'!$A$21:$A$24, 0),
MATCH(Q$1,'2018 commission structure'!$A$21:$I$21, 0)), 0)</f>
        <v>15307.74</v>
      </c>
      <c r="R651" s="1">
        <f>IF($H651&gt;K651, MIN($H651-K651, L651-K651)*
INDEX( '2018 commission structure'!$A$21:$I$24,
MATCH($E651,'2018 commission structure'!$A$21:$A$24, 0),
MATCH(R$1,'2018 commission structure'!$A$21:$I$21, 0)), 0)</f>
        <v>0</v>
      </c>
      <c r="S651" s="1">
        <f>IF($H651&gt;L651, ($H651-L651)*
INDEX( '2018 commission structure'!$A$21:$I$24,
MATCH($E651,'2018 commission structure'!$A$21:$A$24, 0),
MATCH(S$1,'2018 commission structure'!$A$21:$I$21, 0)), 0)</f>
        <v>0</v>
      </c>
      <c r="T651" s="1">
        <f t="shared" si="105"/>
        <v>118807.74</v>
      </c>
      <c r="U651" s="1">
        <f t="shared" si="106"/>
        <v>183490.74</v>
      </c>
      <c r="V651" s="16">
        <f t="shared" si="107"/>
        <v>4.4846622777803393</v>
      </c>
      <c r="W651" s="1">
        <f>MIN(H651,I651)*INDEX('2018 commission structure'!$A$15:$J$18,MATCH(Calculations!$E768,'2018 commission structure'!$A$15:$A$18,0),MATCH(Calculations!W$1,'2018 commission structure'!$A$15:$J$15,0))</f>
        <v>90000</v>
      </c>
      <c r="X651" s="1">
        <f>IF($H651&gt;I651,MIN($H651-I651,J651-I651))*INDEX('2018 commission structure'!$A$15:$J$18,MATCH(Calculations!$E768,'2018 commission structure'!$A$15:$A$18,0),MATCH(Calculations!X$1,'2018 commission structure'!$A$15:$J$15,0))</f>
        <v>27000</v>
      </c>
      <c r="Y651" s="1">
        <f>IF($H651&gt;J651,MIN($H651-J651,K651-J651)*INDEX('2018 commission structure'!$A$15:$J$18,MATCH(Calculations!$E768,'2018 commission structure'!$A$15:$A$18,0),MATCH(Calculations!Y$1,'2018 commission structure'!$A$15:$J$15,0)),0)</f>
        <v>18223.5</v>
      </c>
      <c r="Z651" s="1">
        <f>IF($H651&gt;K651,MIN($H651-K651,L651-K651)*INDEX('2018 commission structure'!$A$15:$J$18,MATCH(Calculations!$E768,'2018 commission structure'!$A$15:$A$18,0),MATCH(Calculations!Z$1,'2018 commission structure'!$A$15:$J$15,0)),0)</f>
        <v>0</v>
      </c>
      <c r="AA651" s="1">
        <f>IF($H651&gt;L651,($H651-L651)*INDEX('2018 commission structure'!$A$15:$J$18,MATCH(Calculations!$E768,'2018 commission structure'!$A$15:$A$18,0),MATCH(Calculations!AA$1,'2018 commission structure'!$A$15:$J$15,0)),0)</f>
        <v>0</v>
      </c>
      <c r="AB651" s="1">
        <f t="shared" si="108"/>
        <v>135223.5</v>
      </c>
      <c r="AC651" s="1">
        <f t="shared" si="109"/>
        <v>199906.5</v>
      </c>
    </row>
    <row r="652" spans="1:29" x14ac:dyDescent="0.3">
      <c r="A652" s="20">
        <v>8223052873</v>
      </c>
      <c r="B652" s="1" t="s">
        <v>1426</v>
      </c>
      <c r="C652" s="1" t="s">
        <v>1425</v>
      </c>
      <c r="D652" s="1" t="s">
        <v>22512</v>
      </c>
      <c r="E652" s="1" t="s">
        <v>0</v>
      </c>
      <c r="F652" s="1">
        <v>55779</v>
      </c>
      <c r="G652" s="2">
        <v>21</v>
      </c>
      <c r="H652" s="1">
        <f>SUMIF('deals_closed '!D:D,A652,'deals_closed '!C:C)</f>
        <v>823572</v>
      </c>
      <c r="I652" s="1">
        <f>VLOOKUP(E652,'2018 commission structure'!$A$21:$I$24,9,FALSE)</f>
        <v>600000</v>
      </c>
      <c r="J652" s="1">
        <f t="shared" si="100"/>
        <v>750000</v>
      </c>
      <c r="K652" s="1">
        <f t="shared" si="101"/>
        <v>900000</v>
      </c>
      <c r="L652" s="1">
        <f t="shared" si="102"/>
        <v>1200000</v>
      </c>
      <c r="M652" s="16">
        <f t="shared" si="103"/>
        <v>1.37262</v>
      </c>
      <c r="N652" s="1" t="str">
        <f t="shared" si="104"/>
        <v>125-150%</v>
      </c>
      <c r="O652" s="1">
        <f>MIN($I652, $H652)*INDEX( '2018 commission structure'!$A$21:$I$24,
MATCH($E652,'2018 commission structure'!$A$21:$A$24,0),MATCH(O$1,'2018 commission structure'!$A$21:$I$21,0))</f>
        <v>78000</v>
      </c>
      <c r="P652" s="1">
        <f>IF($H652&gt;$I652, MIN($H652-$I652, J652-$I652)*
INDEX( '2018 commission structure'!$A$21:$I$24,
MATCH($E652,'2018 commission structure'!$A$21:$A$24, 0),
MATCH(P$1,'2018 commission structure'!$A$21:$I$21, 0)), 0)</f>
        <v>25500.000000000004</v>
      </c>
      <c r="Q652" s="1">
        <f>IF($H652&gt;J652, MIN($H652-J652, K652-J652)*
INDEX( '2018 commission structure'!$A$21:$I$24,
MATCH($E652,'2018 commission structure'!$A$21:$A$24, 0),
MATCH(Q$1,'2018 commission structure'!$A$21:$I$21, 0)), 0)</f>
        <v>15450.119999999999</v>
      </c>
      <c r="R652" s="1">
        <f>IF($H652&gt;K652, MIN($H652-K652, L652-K652)*
INDEX( '2018 commission structure'!$A$21:$I$24,
MATCH($E652,'2018 commission structure'!$A$21:$A$24, 0),
MATCH(R$1,'2018 commission structure'!$A$21:$I$21, 0)), 0)</f>
        <v>0</v>
      </c>
      <c r="S652" s="1">
        <f>IF($H652&gt;L652, ($H652-L652)*
INDEX( '2018 commission structure'!$A$21:$I$24,
MATCH($E652,'2018 commission structure'!$A$21:$A$24, 0),
MATCH(S$1,'2018 commission structure'!$A$21:$I$21, 0)), 0)</f>
        <v>0</v>
      </c>
      <c r="T652" s="1">
        <f t="shared" si="105"/>
        <v>118950.12</v>
      </c>
      <c r="U652" s="1">
        <f t="shared" si="106"/>
        <v>174729.12</v>
      </c>
      <c r="V652" s="16">
        <f t="shared" si="107"/>
        <v>4.7134215521717273</v>
      </c>
      <c r="W652" s="1">
        <f>MIN(H652,I652)*INDEX('2018 commission structure'!$A$15:$J$18,MATCH(Calculations!$E268,'2018 commission structure'!$A$15:$A$18,0),MATCH(Calculations!W$1,'2018 commission structure'!$A$15:$J$15,0))</f>
        <v>90000</v>
      </c>
      <c r="X652" s="1">
        <f>IF($H652&gt;I652,MIN($H652-I652,J652-I652))*INDEX('2018 commission structure'!$A$15:$J$18,MATCH(Calculations!$E268,'2018 commission structure'!$A$15:$A$18,0),MATCH(Calculations!X$1,'2018 commission structure'!$A$15:$J$15,0))</f>
        <v>33000</v>
      </c>
      <c r="Y652" s="1">
        <f>IF($H652&gt;J652,MIN($H652-J652,K652-J652)*INDEX('2018 commission structure'!$A$15:$J$18,MATCH(Calculations!$E268,'2018 commission structure'!$A$15:$A$18,0),MATCH(Calculations!Y$1,'2018 commission structure'!$A$15:$J$15,0)),0)</f>
        <v>18393</v>
      </c>
      <c r="Z652" s="1">
        <f>IF($H652&gt;K652,MIN($H652-K652,L652-K652)*INDEX('2018 commission structure'!$A$15:$J$18,MATCH(Calculations!$E268,'2018 commission structure'!$A$15:$A$18,0),MATCH(Calculations!Z$1,'2018 commission structure'!$A$15:$J$15,0)),0)</f>
        <v>0</v>
      </c>
      <c r="AA652" s="1">
        <f>IF($H652&gt;L652,($H652-L652)*INDEX('2018 commission structure'!$A$15:$J$18,MATCH(Calculations!$E268,'2018 commission structure'!$A$15:$A$18,0),MATCH(Calculations!AA$1,'2018 commission structure'!$A$15:$J$15,0)),0)</f>
        <v>0</v>
      </c>
      <c r="AB652" s="1">
        <f t="shared" si="108"/>
        <v>141393</v>
      </c>
      <c r="AC652" s="1">
        <f t="shared" si="109"/>
        <v>197172</v>
      </c>
    </row>
    <row r="653" spans="1:29" x14ac:dyDescent="0.3">
      <c r="A653" s="20">
        <v>6300411419</v>
      </c>
      <c r="B653" s="1" t="s">
        <v>476</v>
      </c>
      <c r="C653" s="1" t="s">
        <v>475</v>
      </c>
      <c r="D653" s="1" t="s">
        <v>22925</v>
      </c>
      <c r="E653" s="1" t="s">
        <v>12</v>
      </c>
      <c r="F653" s="1">
        <v>43293</v>
      </c>
      <c r="G653" s="2">
        <v>18</v>
      </c>
      <c r="H653" s="1">
        <f>SUMIF('deals_closed '!D:D,A653,'deals_closed '!C:C)</f>
        <v>687708</v>
      </c>
      <c r="I653" s="1">
        <f>VLOOKUP(E653,'2018 commission structure'!$A$21:$I$24,9,FALSE)</f>
        <v>500000</v>
      </c>
      <c r="J653" s="1">
        <f t="shared" si="100"/>
        <v>625000</v>
      </c>
      <c r="K653" s="1">
        <f t="shared" si="101"/>
        <v>750000</v>
      </c>
      <c r="L653" s="1">
        <f t="shared" si="102"/>
        <v>1000000</v>
      </c>
      <c r="M653" s="16">
        <f t="shared" si="103"/>
        <v>1.375416</v>
      </c>
      <c r="N653" s="1" t="str">
        <f t="shared" si="104"/>
        <v>125-150%</v>
      </c>
      <c r="O653" s="1">
        <f>MIN($I653, $H653)*INDEX( '2018 commission structure'!$A$21:$I$24,
MATCH($E653,'2018 commission structure'!$A$21:$A$24,0),MATCH(O$1,'2018 commission structure'!$A$21:$I$21,0))</f>
        <v>50000</v>
      </c>
      <c r="P653" s="1">
        <f>IF($H653&gt;$I653, MIN($H653-$I653, J653-$I653)*
INDEX( '2018 commission structure'!$A$21:$I$24,
MATCH($E653,'2018 commission structure'!$A$21:$A$24, 0),
MATCH(P$1,'2018 commission structure'!$A$21:$I$21, 0)), 0)</f>
        <v>18750</v>
      </c>
      <c r="Q653" s="1">
        <f>IF($H653&gt;J653, MIN($H653-J653, K653-J653)*
INDEX( '2018 commission structure'!$A$21:$I$24,
MATCH($E653,'2018 commission structure'!$A$21:$A$24, 0),
MATCH(Q$1,'2018 commission structure'!$A$21:$I$21, 0)), 0)</f>
        <v>11287.439999999999</v>
      </c>
      <c r="R653" s="1">
        <f>IF($H653&gt;K653, MIN($H653-K653, L653-K653)*
INDEX( '2018 commission structure'!$A$21:$I$24,
MATCH($E653,'2018 commission structure'!$A$21:$A$24, 0),
MATCH(R$1,'2018 commission structure'!$A$21:$I$21, 0)), 0)</f>
        <v>0</v>
      </c>
      <c r="S653" s="1">
        <f>IF($H653&gt;L653, ($H653-L653)*
INDEX( '2018 commission structure'!$A$21:$I$24,
MATCH($E653,'2018 commission structure'!$A$21:$A$24, 0),
MATCH(S$1,'2018 commission structure'!$A$21:$I$21, 0)), 0)</f>
        <v>0</v>
      </c>
      <c r="T653" s="1">
        <f t="shared" si="105"/>
        <v>80037.440000000002</v>
      </c>
      <c r="U653" s="1">
        <f t="shared" si="106"/>
        <v>123330.44</v>
      </c>
      <c r="V653" s="16">
        <f t="shared" si="107"/>
        <v>5.576141624079181</v>
      </c>
      <c r="W653" s="1">
        <f>MIN(H653,I653)*INDEX('2018 commission structure'!$A$15:$J$18,MATCH(Calculations!$E760,'2018 commission structure'!$A$15:$A$18,0),MATCH(Calculations!W$1,'2018 commission structure'!$A$15:$J$15,0))</f>
        <v>75000</v>
      </c>
      <c r="X653" s="1">
        <f>IF($H653&gt;I653,MIN($H653-I653,J653-I653))*INDEX('2018 commission structure'!$A$15:$J$18,MATCH(Calculations!$E760,'2018 commission structure'!$A$15:$A$18,0),MATCH(Calculations!X$1,'2018 commission structure'!$A$15:$J$15,0))</f>
        <v>22500</v>
      </c>
      <c r="Y653" s="1">
        <f>IF($H653&gt;J653,MIN($H653-J653,K653-J653)*INDEX('2018 commission structure'!$A$15:$J$18,MATCH(Calculations!$E760,'2018 commission structure'!$A$15:$A$18,0),MATCH(Calculations!Y$1,'2018 commission structure'!$A$15:$J$15,0)),0)</f>
        <v>15677</v>
      </c>
      <c r="Z653" s="1">
        <f>IF($H653&gt;K653,MIN($H653-K653,L653-K653)*INDEX('2018 commission structure'!$A$15:$J$18,MATCH(Calculations!$E760,'2018 commission structure'!$A$15:$A$18,0),MATCH(Calculations!Z$1,'2018 commission structure'!$A$15:$J$15,0)),0)</f>
        <v>0</v>
      </c>
      <c r="AA653" s="1">
        <f>IF($H653&gt;L653,($H653-L653)*INDEX('2018 commission structure'!$A$15:$J$18,MATCH(Calculations!$E760,'2018 commission structure'!$A$15:$A$18,0),MATCH(Calculations!AA$1,'2018 commission structure'!$A$15:$J$15,0)),0)</f>
        <v>0</v>
      </c>
      <c r="AB653" s="1">
        <f t="shared" si="108"/>
        <v>113177</v>
      </c>
      <c r="AC653" s="1">
        <f t="shared" si="109"/>
        <v>156470</v>
      </c>
    </row>
    <row r="654" spans="1:29" x14ac:dyDescent="0.3">
      <c r="A654" s="20">
        <v>3513651333</v>
      </c>
      <c r="B654" s="1" t="s">
        <v>1609</v>
      </c>
      <c r="C654" s="1" t="s">
        <v>1608</v>
      </c>
      <c r="D654" s="1" t="s">
        <v>22984</v>
      </c>
      <c r="E654" s="1" t="s">
        <v>0</v>
      </c>
      <c r="F654" s="1">
        <v>61705</v>
      </c>
      <c r="G654" s="2">
        <v>13</v>
      </c>
      <c r="H654" s="1">
        <f>SUMIF('deals_closed '!D:D,A654,'deals_closed '!C:C)</f>
        <v>397375</v>
      </c>
      <c r="I654" s="1">
        <f>VLOOKUP(E654,'2018 commission structure'!$A$21:$I$24,9,FALSE)</f>
        <v>600000</v>
      </c>
      <c r="J654" s="1">
        <f t="shared" si="100"/>
        <v>750000</v>
      </c>
      <c r="K654" s="1">
        <f t="shared" si="101"/>
        <v>900000</v>
      </c>
      <c r="L654" s="1">
        <f t="shared" si="102"/>
        <v>1200000</v>
      </c>
      <c r="M654" s="16">
        <f t="shared" si="103"/>
        <v>0.66229166666666661</v>
      </c>
      <c r="N654" s="1" t="str">
        <f t="shared" si="104"/>
        <v>0-100%</v>
      </c>
      <c r="O654" s="1">
        <f>MIN($I654, $H654)*INDEX( '2018 commission structure'!$A$21:$I$24,
MATCH($E654,'2018 commission structure'!$A$21:$A$24,0),MATCH(O$1,'2018 commission structure'!$A$21:$I$21,0))</f>
        <v>51658.75</v>
      </c>
      <c r="P654" s="1">
        <f>IF($H654&gt;$I654, MIN($H654-$I654, J654-$I654)*
INDEX( '2018 commission structure'!$A$21:$I$24,
MATCH($E654,'2018 commission structure'!$A$21:$A$24, 0),
MATCH(P$1,'2018 commission structure'!$A$21:$I$21, 0)), 0)</f>
        <v>0</v>
      </c>
      <c r="Q654" s="1">
        <f>IF($H654&gt;J654, MIN($H654-J654, K654-J654)*
INDEX( '2018 commission structure'!$A$21:$I$24,
MATCH($E654,'2018 commission structure'!$A$21:$A$24, 0),
MATCH(Q$1,'2018 commission structure'!$A$21:$I$21, 0)), 0)</f>
        <v>0</v>
      </c>
      <c r="R654" s="1">
        <f>IF($H654&gt;K654, MIN($H654-K654, L654-K654)*
INDEX( '2018 commission structure'!$A$21:$I$24,
MATCH($E654,'2018 commission structure'!$A$21:$A$24, 0),
MATCH(R$1,'2018 commission structure'!$A$21:$I$21, 0)), 0)</f>
        <v>0</v>
      </c>
      <c r="S654" s="1">
        <f>IF($H654&gt;L654, ($H654-L654)*
INDEX( '2018 commission structure'!$A$21:$I$24,
MATCH($E654,'2018 commission structure'!$A$21:$A$24, 0),
MATCH(S$1,'2018 commission structure'!$A$21:$I$21, 0)), 0)</f>
        <v>0</v>
      </c>
      <c r="T654" s="1">
        <f t="shared" si="105"/>
        <v>51658.75</v>
      </c>
      <c r="U654" s="1">
        <f t="shared" si="106"/>
        <v>113363.75</v>
      </c>
      <c r="V654" s="16">
        <f t="shared" si="107"/>
        <v>3.5053092368592251</v>
      </c>
      <c r="W654" s="1">
        <f>MIN(H654,I654)*INDEX('2018 commission structure'!$A$15:$J$18,MATCH(Calculations!$E170,'2018 commission structure'!$A$15:$A$18,0),MATCH(Calculations!W$1,'2018 commission structure'!$A$15:$J$15,0))</f>
        <v>59606.25</v>
      </c>
      <c r="X654" s="1">
        <f>IF($H654&gt;I654,MIN($H654-I654,J654-I654))*INDEX('2018 commission structure'!$A$15:$J$18,MATCH(Calculations!$E170,'2018 commission structure'!$A$15:$A$18,0),MATCH(Calculations!X$1,'2018 commission structure'!$A$15:$J$15,0))</f>
        <v>0</v>
      </c>
      <c r="Y654" s="1">
        <f>IF($H654&gt;J654,MIN($H654-J654,K654-J654)*INDEX('2018 commission structure'!$A$15:$J$18,MATCH(Calculations!$E170,'2018 commission structure'!$A$15:$A$18,0),MATCH(Calculations!Y$1,'2018 commission structure'!$A$15:$J$15,0)),0)</f>
        <v>0</v>
      </c>
      <c r="Z654" s="1">
        <f>IF($H654&gt;K654,MIN($H654-K654,L654-K654)*INDEX('2018 commission structure'!$A$15:$J$18,MATCH(Calculations!$E170,'2018 commission structure'!$A$15:$A$18,0),MATCH(Calculations!Z$1,'2018 commission structure'!$A$15:$J$15,0)),0)</f>
        <v>0</v>
      </c>
      <c r="AA654" s="1">
        <f>IF($H654&gt;L654,($H654-L654)*INDEX('2018 commission structure'!$A$15:$J$18,MATCH(Calculations!$E170,'2018 commission structure'!$A$15:$A$18,0),MATCH(Calculations!AA$1,'2018 commission structure'!$A$15:$J$15,0)),0)</f>
        <v>0</v>
      </c>
      <c r="AB654" s="1">
        <f t="shared" si="108"/>
        <v>59606.25</v>
      </c>
      <c r="AC654" s="1">
        <f t="shared" si="109"/>
        <v>121311.25</v>
      </c>
    </row>
    <row r="655" spans="1:29" x14ac:dyDescent="0.3">
      <c r="A655" s="20">
        <v>2053848936</v>
      </c>
      <c r="B655" s="1" t="s">
        <v>1435</v>
      </c>
      <c r="C655" s="1" t="s">
        <v>1434</v>
      </c>
      <c r="D655" s="1" t="s">
        <v>23136</v>
      </c>
      <c r="E655" s="1" t="s">
        <v>0</v>
      </c>
      <c r="F655" s="1">
        <v>60956</v>
      </c>
      <c r="G655" s="2">
        <v>23</v>
      </c>
      <c r="H655" s="1">
        <f>SUMIF('deals_closed '!D:D,A655,'deals_closed '!C:C)</f>
        <v>826675</v>
      </c>
      <c r="I655" s="1">
        <f>VLOOKUP(E655,'2018 commission structure'!$A$21:$I$24,9,FALSE)</f>
        <v>600000</v>
      </c>
      <c r="J655" s="1">
        <f t="shared" si="100"/>
        <v>750000</v>
      </c>
      <c r="K655" s="1">
        <f t="shared" si="101"/>
        <v>900000</v>
      </c>
      <c r="L655" s="1">
        <f t="shared" si="102"/>
        <v>1200000</v>
      </c>
      <c r="M655" s="16">
        <f t="shared" si="103"/>
        <v>1.3777916666666667</v>
      </c>
      <c r="N655" s="1" t="str">
        <f t="shared" si="104"/>
        <v>125-150%</v>
      </c>
      <c r="O655" s="1">
        <f>MIN($I655, $H655)*INDEX( '2018 commission structure'!$A$21:$I$24,
MATCH($E655,'2018 commission structure'!$A$21:$A$24,0),MATCH(O$1,'2018 commission structure'!$A$21:$I$21,0))</f>
        <v>78000</v>
      </c>
      <c r="P655" s="1">
        <f>IF($H655&gt;$I655, MIN($H655-$I655, J655-$I655)*
INDEX( '2018 commission structure'!$A$21:$I$24,
MATCH($E655,'2018 commission structure'!$A$21:$A$24, 0),
MATCH(P$1,'2018 commission structure'!$A$21:$I$21, 0)), 0)</f>
        <v>25500.000000000004</v>
      </c>
      <c r="Q655" s="1">
        <f>IF($H655&gt;J655, MIN($H655-J655, K655-J655)*
INDEX( '2018 commission structure'!$A$21:$I$24,
MATCH($E655,'2018 commission structure'!$A$21:$A$24, 0),
MATCH(Q$1,'2018 commission structure'!$A$21:$I$21, 0)), 0)</f>
        <v>16101.75</v>
      </c>
      <c r="R655" s="1">
        <f>IF($H655&gt;K655, MIN($H655-K655, L655-K655)*
INDEX( '2018 commission structure'!$A$21:$I$24,
MATCH($E655,'2018 commission structure'!$A$21:$A$24, 0),
MATCH(R$1,'2018 commission structure'!$A$21:$I$21, 0)), 0)</f>
        <v>0</v>
      </c>
      <c r="S655" s="1">
        <f>IF($H655&gt;L655, ($H655-L655)*
INDEX( '2018 commission structure'!$A$21:$I$24,
MATCH($E655,'2018 commission structure'!$A$21:$A$24, 0),
MATCH(S$1,'2018 commission structure'!$A$21:$I$21, 0)), 0)</f>
        <v>0</v>
      </c>
      <c r="T655" s="1">
        <f t="shared" si="105"/>
        <v>119601.75</v>
      </c>
      <c r="U655" s="1">
        <f t="shared" si="106"/>
        <v>180557.75</v>
      </c>
      <c r="V655" s="16">
        <f t="shared" si="107"/>
        <v>4.5784520465058964</v>
      </c>
      <c r="W655" s="1">
        <f>MIN(H655,I655)*INDEX('2018 commission structure'!$A$15:$J$18,MATCH(Calculations!$E263,'2018 commission structure'!$A$15:$A$18,0),MATCH(Calculations!W$1,'2018 commission structure'!$A$15:$J$15,0))</f>
        <v>90000</v>
      </c>
      <c r="X655" s="1">
        <f>IF($H655&gt;I655,MIN($H655-I655,J655-I655))*INDEX('2018 commission structure'!$A$15:$J$18,MATCH(Calculations!$E263,'2018 commission structure'!$A$15:$A$18,0),MATCH(Calculations!X$1,'2018 commission structure'!$A$15:$J$15,0))</f>
        <v>33000</v>
      </c>
      <c r="Y655" s="1">
        <f>IF($H655&gt;J655,MIN($H655-J655,K655-J655)*INDEX('2018 commission structure'!$A$15:$J$18,MATCH(Calculations!$E263,'2018 commission structure'!$A$15:$A$18,0),MATCH(Calculations!Y$1,'2018 commission structure'!$A$15:$J$15,0)),0)</f>
        <v>19168.75</v>
      </c>
      <c r="Z655" s="1">
        <f>IF($H655&gt;K655,MIN($H655-K655,L655-K655)*INDEX('2018 commission structure'!$A$15:$J$18,MATCH(Calculations!$E263,'2018 commission structure'!$A$15:$A$18,0),MATCH(Calculations!Z$1,'2018 commission structure'!$A$15:$J$15,0)),0)</f>
        <v>0</v>
      </c>
      <c r="AA655" s="1">
        <f>IF($H655&gt;L655,($H655-L655)*INDEX('2018 commission structure'!$A$15:$J$18,MATCH(Calculations!$E263,'2018 commission structure'!$A$15:$A$18,0),MATCH(Calculations!AA$1,'2018 commission structure'!$A$15:$J$15,0)),0)</f>
        <v>0</v>
      </c>
      <c r="AB655" s="1">
        <f t="shared" si="108"/>
        <v>142168.75</v>
      </c>
      <c r="AC655" s="1">
        <f t="shared" si="109"/>
        <v>203124.75</v>
      </c>
    </row>
    <row r="656" spans="1:29" x14ac:dyDescent="0.3">
      <c r="A656" s="20">
        <v>2352201101</v>
      </c>
      <c r="B656" s="1" t="s">
        <v>1418</v>
      </c>
      <c r="C656" s="1" t="s">
        <v>1417</v>
      </c>
      <c r="D656" s="1" t="s">
        <v>22556</v>
      </c>
      <c r="E656" s="1" t="s">
        <v>12</v>
      </c>
      <c r="F656" s="1">
        <v>56725</v>
      </c>
      <c r="G656" s="2">
        <v>20</v>
      </c>
      <c r="H656" s="1">
        <f>SUMIF('deals_closed '!D:D,A656,'deals_closed '!C:C)</f>
        <v>689888</v>
      </c>
      <c r="I656" s="1">
        <f>VLOOKUP(E656,'2018 commission structure'!$A$21:$I$24,9,FALSE)</f>
        <v>500000</v>
      </c>
      <c r="J656" s="1">
        <f t="shared" si="100"/>
        <v>625000</v>
      </c>
      <c r="K656" s="1">
        <f t="shared" si="101"/>
        <v>750000</v>
      </c>
      <c r="L656" s="1">
        <f t="shared" si="102"/>
        <v>1000000</v>
      </c>
      <c r="M656" s="16">
        <f t="shared" si="103"/>
        <v>1.3797759999999999</v>
      </c>
      <c r="N656" s="1" t="str">
        <f t="shared" si="104"/>
        <v>125-150%</v>
      </c>
      <c r="O656" s="1">
        <f>MIN($I656, $H656)*INDEX( '2018 commission structure'!$A$21:$I$24,
MATCH($E656,'2018 commission structure'!$A$21:$A$24,0),MATCH(O$1,'2018 commission structure'!$A$21:$I$21,0))</f>
        <v>50000</v>
      </c>
      <c r="P656" s="1">
        <f>IF($H656&gt;$I656, MIN($H656-$I656, J656-$I656)*
INDEX( '2018 commission structure'!$A$21:$I$24,
MATCH($E656,'2018 commission structure'!$A$21:$A$24, 0),
MATCH(P$1,'2018 commission structure'!$A$21:$I$21, 0)), 0)</f>
        <v>18750</v>
      </c>
      <c r="Q656" s="1">
        <f>IF($H656&gt;J656, MIN($H656-J656, K656-J656)*
INDEX( '2018 commission structure'!$A$21:$I$24,
MATCH($E656,'2018 commission structure'!$A$21:$A$24, 0),
MATCH(Q$1,'2018 commission structure'!$A$21:$I$21, 0)), 0)</f>
        <v>11679.84</v>
      </c>
      <c r="R656" s="1">
        <f>IF($H656&gt;K656, MIN($H656-K656, L656-K656)*
INDEX( '2018 commission structure'!$A$21:$I$24,
MATCH($E656,'2018 commission structure'!$A$21:$A$24, 0),
MATCH(R$1,'2018 commission structure'!$A$21:$I$21, 0)), 0)</f>
        <v>0</v>
      </c>
      <c r="S656" s="1">
        <f>IF($H656&gt;L656, ($H656-L656)*
INDEX( '2018 commission structure'!$A$21:$I$24,
MATCH($E656,'2018 commission structure'!$A$21:$A$24, 0),
MATCH(S$1,'2018 commission structure'!$A$21:$I$21, 0)), 0)</f>
        <v>0</v>
      </c>
      <c r="T656" s="1">
        <f t="shared" si="105"/>
        <v>80429.84</v>
      </c>
      <c r="U656" s="1">
        <f t="shared" si="106"/>
        <v>137154.84</v>
      </c>
      <c r="V656" s="16">
        <f t="shared" si="107"/>
        <v>5.0299938376217712</v>
      </c>
      <c r="W656" s="1">
        <f>MIN(H656,I656)*INDEX('2018 commission structure'!$A$15:$J$18,MATCH(Calculations!$E272,'2018 commission structure'!$A$15:$A$18,0),MATCH(Calculations!W$1,'2018 commission structure'!$A$15:$J$15,0))</f>
        <v>75000</v>
      </c>
      <c r="X656" s="1">
        <f>IF($H656&gt;I656,MIN($H656-I656,J656-I656))*INDEX('2018 commission structure'!$A$15:$J$18,MATCH(Calculations!$E272,'2018 commission structure'!$A$15:$A$18,0),MATCH(Calculations!X$1,'2018 commission structure'!$A$15:$J$15,0))</f>
        <v>27500</v>
      </c>
      <c r="Y656" s="1">
        <f>IF($H656&gt;J656,MIN($H656-J656,K656-J656)*INDEX('2018 commission structure'!$A$15:$J$18,MATCH(Calculations!$E272,'2018 commission structure'!$A$15:$A$18,0),MATCH(Calculations!Y$1,'2018 commission structure'!$A$15:$J$15,0)),0)</f>
        <v>16222</v>
      </c>
      <c r="Z656" s="1">
        <f>IF($H656&gt;K656,MIN($H656-K656,L656-K656)*INDEX('2018 commission structure'!$A$15:$J$18,MATCH(Calculations!$E272,'2018 commission structure'!$A$15:$A$18,0),MATCH(Calculations!Z$1,'2018 commission structure'!$A$15:$J$15,0)),0)</f>
        <v>0</v>
      </c>
      <c r="AA656" s="1">
        <f>IF($H656&gt;L656,($H656-L656)*INDEX('2018 commission structure'!$A$15:$J$18,MATCH(Calculations!$E272,'2018 commission structure'!$A$15:$A$18,0),MATCH(Calculations!AA$1,'2018 commission structure'!$A$15:$J$15,0)),0)</f>
        <v>0</v>
      </c>
      <c r="AB656" s="1">
        <f t="shared" si="108"/>
        <v>118722</v>
      </c>
      <c r="AC656" s="1">
        <f t="shared" si="109"/>
        <v>175447</v>
      </c>
    </row>
    <row r="657" spans="1:29" x14ac:dyDescent="0.3">
      <c r="A657" s="20">
        <v>5149710571</v>
      </c>
      <c r="B657" s="1" t="s">
        <v>1890</v>
      </c>
      <c r="C657" s="1" t="s">
        <v>1889</v>
      </c>
      <c r="D657" s="1" t="s">
        <v>22815</v>
      </c>
      <c r="E657" s="1" t="s">
        <v>3</v>
      </c>
      <c r="F657" s="1">
        <v>119624</v>
      </c>
      <c r="G657" s="2">
        <v>14</v>
      </c>
      <c r="H657" s="1">
        <f>SUMIF('deals_closed '!D:D,A657,'deals_closed '!C:C)</f>
        <v>474138</v>
      </c>
      <c r="I657" s="1">
        <f>VLOOKUP(E657,'2018 commission structure'!$A$21:$I$24,9,FALSE)</f>
        <v>750000</v>
      </c>
      <c r="J657" s="1">
        <f t="shared" si="100"/>
        <v>937500</v>
      </c>
      <c r="K657" s="1">
        <f t="shared" si="101"/>
        <v>1125000</v>
      </c>
      <c r="L657" s="1">
        <f t="shared" si="102"/>
        <v>1500000</v>
      </c>
      <c r="M657" s="16">
        <f t="shared" si="103"/>
        <v>0.63218399999999997</v>
      </c>
      <c r="N657" s="1" t="str">
        <f t="shared" si="104"/>
        <v>0-100%</v>
      </c>
      <c r="O657" s="1">
        <f>MIN($I657, $H657)*INDEX( '2018 commission structure'!$A$21:$I$24,
MATCH($E657,'2018 commission structure'!$A$21:$A$24,0),MATCH(O$1,'2018 commission structure'!$A$21:$I$21,0))</f>
        <v>71120.7</v>
      </c>
      <c r="P657" s="1">
        <f>IF($H657&gt;$I657, MIN($H657-$I657, J657-$I657)*
INDEX( '2018 commission structure'!$A$21:$I$24,
MATCH($E657,'2018 commission structure'!$A$21:$A$24, 0),
MATCH(P$1,'2018 commission structure'!$A$21:$I$21, 0)), 0)</f>
        <v>0</v>
      </c>
      <c r="Q657" s="1">
        <f>IF($H657&gt;J657, MIN($H657-J657, K657-J657)*
INDEX( '2018 commission structure'!$A$21:$I$24,
MATCH($E657,'2018 commission structure'!$A$21:$A$24, 0),
MATCH(Q$1,'2018 commission structure'!$A$21:$I$21, 0)), 0)</f>
        <v>0</v>
      </c>
      <c r="R657" s="1">
        <f>IF($H657&gt;K657, MIN($H657-K657, L657-K657)*
INDEX( '2018 commission structure'!$A$21:$I$24,
MATCH($E657,'2018 commission structure'!$A$21:$A$24, 0),
MATCH(R$1,'2018 commission structure'!$A$21:$I$21, 0)), 0)</f>
        <v>0</v>
      </c>
      <c r="S657" s="1">
        <f>IF($H657&gt;L657, ($H657-L657)*
INDEX( '2018 commission structure'!$A$21:$I$24,
MATCH($E657,'2018 commission structure'!$A$21:$A$24, 0),
MATCH(S$1,'2018 commission structure'!$A$21:$I$21, 0)), 0)</f>
        <v>0</v>
      </c>
      <c r="T657" s="1">
        <f t="shared" si="105"/>
        <v>71120.7</v>
      </c>
      <c r="U657" s="1">
        <f t="shared" si="106"/>
        <v>190744.7</v>
      </c>
      <c r="V657" s="16">
        <f t="shared" si="107"/>
        <v>2.4857204420358729</v>
      </c>
      <c r="W657" s="1">
        <f>MIN(H657,I657)*INDEX('2018 commission structure'!$A$15:$J$18,MATCH(Calculations!$E18,'2018 commission structure'!$A$15:$A$18,0),MATCH(Calculations!W$1,'2018 commission structure'!$A$15:$J$15,0))</f>
        <v>56896.56</v>
      </c>
      <c r="X657" s="1">
        <f>IF($H657&gt;I657,MIN($H657-I657,J657-I657))*INDEX('2018 commission structure'!$A$15:$J$18,MATCH(Calculations!$E18,'2018 commission structure'!$A$15:$A$18,0),MATCH(Calculations!X$1,'2018 commission structure'!$A$15:$J$15,0))</f>
        <v>0</v>
      </c>
      <c r="Y657" s="1">
        <f>IF($H657&gt;J657,MIN($H657-J657,K657-J657)*INDEX('2018 commission structure'!$A$15:$J$18,MATCH(Calculations!$E18,'2018 commission structure'!$A$15:$A$18,0),MATCH(Calculations!Y$1,'2018 commission structure'!$A$15:$J$15,0)),0)</f>
        <v>0</v>
      </c>
      <c r="Z657" s="1">
        <f>IF($H657&gt;K657,MIN($H657-K657,L657-K657)*INDEX('2018 commission structure'!$A$15:$J$18,MATCH(Calculations!$E18,'2018 commission structure'!$A$15:$A$18,0),MATCH(Calculations!Z$1,'2018 commission structure'!$A$15:$J$15,0)),0)</f>
        <v>0</v>
      </c>
      <c r="AA657" s="1">
        <f>IF($H657&gt;L657,($H657-L657)*INDEX('2018 commission structure'!$A$15:$J$18,MATCH(Calculations!$E18,'2018 commission structure'!$A$15:$A$18,0),MATCH(Calculations!AA$1,'2018 commission structure'!$A$15:$J$15,0)),0)</f>
        <v>0</v>
      </c>
      <c r="AB657" s="1">
        <f t="shared" si="108"/>
        <v>56896.56</v>
      </c>
      <c r="AC657" s="1">
        <f t="shared" si="109"/>
        <v>176520.56</v>
      </c>
    </row>
    <row r="658" spans="1:29" x14ac:dyDescent="0.3">
      <c r="A658" s="20">
        <v>6734537986</v>
      </c>
      <c r="B658" s="1" t="s">
        <v>1033</v>
      </c>
      <c r="C658" s="1" t="s">
        <v>1920</v>
      </c>
      <c r="D658" s="1" t="s">
        <v>22590</v>
      </c>
      <c r="E658" s="1" t="s">
        <v>12</v>
      </c>
      <c r="F658" s="1">
        <v>54928</v>
      </c>
      <c r="G658" s="2">
        <v>19</v>
      </c>
      <c r="H658" s="1">
        <f>SUMIF('deals_closed '!D:D,A658,'deals_closed '!C:C)</f>
        <v>690078</v>
      </c>
      <c r="I658" s="1">
        <f>VLOOKUP(E658,'2018 commission structure'!$A$21:$I$24,9,FALSE)</f>
        <v>500000</v>
      </c>
      <c r="J658" s="1">
        <f>$I658*1.25</f>
        <v>625000</v>
      </c>
      <c r="K658" s="1">
        <f t="shared" si="101"/>
        <v>750000</v>
      </c>
      <c r="L658" s="1">
        <f t="shared" si="102"/>
        <v>1000000</v>
      </c>
      <c r="M658" s="16">
        <f t="shared" si="103"/>
        <v>1.3801559999999999</v>
      </c>
      <c r="N658" s="1" t="str">
        <f t="shared" si="104"/>
        <v>125-150%</v>
      </c>
      <c r="O658" s="18">
        <f>MIN($I658, $H658)*INDEX( '2018 commission structure'!$A$21:$I$24,
MATCH($E658,'2018 commission structure'!$A$21:$A$24,0),MATCH(O$1,'2018 commission structure'!$A$21:$I$21,0))</f>
        <v>50000</v>
      </c>
      <c r="P658" s="1">
        <f>IF($H658&gt;I658, MIN($H658-I658, J658-I658)*
INDEX( '2018 commission structure'!$A$21:$I$24,
MATCH($E658,'2018 commission structure'!$A$21:$A$24, 0),
MATCH(P$1,'2018 commission structure'!$A$21:$I$21, 0)), 0)</f>
        <v>18750</v>
      </c>
      <c r="Q658" s="1">
        <f>IF($H658&gt;J658, MIN($H658-J658, K658-J658)*
INDEX( '2018 commission structure'!$A$21:$I$24,
MATCH($E658,'2018 commission structure'!$A$21:$A$24, 0),
MATCH(Q$1,'2018 commission structure'!$A$21:$I$21, 0)), 0)</f>
        <v>11714.039999999999</v>
      </c>
      <c r="R658" s="1">
        <f>IF($H658&gt;K658, MIN($H658-K658, L658-K658)*
INDEX( '2018 commission structure'!$A$21:$I$24,
MATCH($E658,'2018 commission structure'!$A$21:$A$24, 0),
MATCH(R$1,'2018 commission structure'!$A$21:$I$21, 0)), 0)</f>
        <v>0</v>
      </c>
      <c r="S658" s="1">
        <f>IF($H658&gt;L658, ($H658-L658)*
INDEX( '2018 commission structure'!$A$21:$I$24,
MATCH($E658,'2018 commission structure'!$A$21:$A$24, 0),
MATCH(S$1,'2018 commission structure'!$A$21:$I$21, 0)), 0)</f>
        <v>0</v>
      </c>
      <c r="T658" s="1">
        <f t="shared" si="105"/>
        <v>80464.039999999994</v>
      </c>
      <c r="U658" s="1">
        <f t="shared" si="106"/>
        <v>135392.03999999998</v>
      </c>
      <c r="V658" s="16">
        <f t="shared" si="107"/>
        <v>5.0968875275090033</v>
      </c>
      <c r="W658" s="18">
        <f>MIN(H658,I658)*INDEX('2018 commission structure'!$A$15:$J$18,MATCH(Calculations!$E2,'2018 commission structure'!$A$15:$A$18,0),MATCH(Calculations!W$1,'2018 commission structure'!$A$15:$J$15,0))</f>
        <v>60000</v>
      </c>
      <c r="X658" s="1">
        <f>IF($H658&gt;I658,MIN($H658-I658,J658-I658)*INDEX('2018 commission structure'!$A$15:$J$18,MATCH(Calculations!$E2,'2018 commission structure'!$A$15:$A$18,0),MATCH(Calculations!X$1,'2018 commission structure'!$A$15:$J$15,0)), 0)</f>
        <v>21250</v>
      </c>
      <c r="Y658" s="1">
        <f>IF($H658&gt;J658,MIN($H658-J658,K658-J658)*INDEX('2018 commission structure'!$A$15:$J$18,MATCH(Calculations!$E2,'2018 commission structure'!$A$15:$A$18,0),MATCH(Calculations!Y$1,'2018 commission structure'!$A$15:$J$15,0)),0)</f>
        <v>13015.6</v>
      </c>
      <c r="Z658" s="1">
        <f>IF($H658&gt;K658,MIN($H658-K658,L658-K658)*INDEX('2018 commission structure'!$A$15:$J$18,MATCH(Calculations!$E2,'2018 commission structure'!$A$15:$A$18,0),MATCH(Calculations!Z$1,'2018 commission structure'!$A$15:$J$15,0)),0)</f>
        <v>0</v>
      </c>
      <c r="AA658" s="1">
        <f>IF($H658&gt;L658,($H658-L658)*INDEX('2018 commission structure'!$A$15:$J$18,MATCH(Calculations!$E2,'2018 commission structure'!$A$15:$A$18,0),MATCH(Calculations!AA$1,'2018 commission structure'!$A$15:$J$15,0)),0)</f>
        <v>0</v>
      </c>
      <c r="AB658" s="1">
        <f t="shared" si="108"/>
        <v>94265.600000000006</v>
      </c>
      <c r="AC658" s="1">
        <f t="shared" si="109"/>
        <v>149193.60000000001</v>
      </c>
    </row>
    <row r="659" spans="1:29" x14ac:dyDescent="0.3">
      <c r="A659" s="20">
        <v>7469392467</v>
      </c>
      <c r="B659" s="1" t="s">
        <v>1119</v>
      </c>
      <c r="C659" s="1" t="s">
        <v>1118</v>
      </c>
      <c r="D659" s="1" t="s">
        <v>22659</v>
      </c>
      <c r="E659" s="1" t="s">
        <v>12</v>
      </c>
      <c r="F659" s="1">
        <v>51545</v>
      </c>
      <c r="G659" s="2">
        <v>20</v>
      </c>
      <c r="H659" s="1">
        <f>SUMIF('deals_closed '!D:D,A659,'deals_closed '!C:C)</f>
        <v>691612</v>
      </c>
      <c r="I659" s="1">
        <f>VLOOKUP(E659,'2018 commission structure'!$A$21:$I$24,9,FALSE)</f>
        <v>500000</v>
      </c>
      <c r="J659" s="1">
        <f t="shared" ref="J659:J722" si="110">I659*1.25</f>
        <v>625000</v>
      </c>
      <c r="K659" s="1">
        <f t="shared" si="101"/>
        <v>750000</v>
      </c>
      <c r="L659" s="1">
        <f t="shared" si="102"/>
        <v>1000000</v>
      </c>
      <c r="M659" s="16">
        <f t="shared" si="103"/>
        <v>1.383224</v>
      </c>
      <c r="N659" s="1" t="str">
        <f t="shared" si="104"/>
        <v>125-150%</v>
      </c>
      <c r="O659" s="1">
        <f>MIN($I659, $H659)*INDEX( '2018 commission structure'!$A$21:$I$24,
MATCH($E659,'2018 commission structure'!$A$21:$A$24,0),MATCH(O$1,'2018 commission structure'!$A$21:$I$21,0))</f>
        <v>50000</v>
      </c>
      <c r="P659" s="1">
        <f>IF($H659&gt;$I659, MIN($H659-$I659, J659-$I659)*
INDEX( '2018 commission structure'!$A$21:$I$24,
MATCH($E659,'2018 commission structure'!$A$21:$A$24, 0),
MATCH(P$1,'2018 commission structure'!$A$21:$I$21, 0)), 0)</f>
        <v>18750</v>
      </c>
      <c r="Q659" s="1">
        <f>IF($H659&gt;J659, MIN($H659-J659, K659-J659)*
INDEX( '2018 commission structure'!$A$21:$I$24,
MATCH($E659,'2018 commission structure'!$A$21:$A$24, 0),
MATCH(Q$1,'2018 commission structure'!$A$21:$I$21, 0)), 0)</f>
        <v>11990.16</v>
      </c>
      <c r="R659" s="1">
        <f>IF($H659&gt;K659, MIN($H659-K659, L659-K659)*
INDEX( '2018 commission structure'!$A$21:$I$24,
MATCH($E659,'2018 commission structure'!$A$21:$A$24, 0),
MATCH(R$1,'2018 commission structure'!$A$21:$I$21, 0)), 0)</f>
        <v>0</v>
      </c>
      <c r="S659" s="1">
        <f>IF($H659&gt;L659, ($H659-L659)*
INDEX( '2018 commission structure'!$A$21:$I$24,
MATCH($E659,'2018 commission structure'!$A$21:$A$24, 0),
MATCH(S$1,'2018 commission structure'!$A$21:$I$21, 0)), 0)</f>
        <v>0</v>
      </c>
      <c r="T659" s="1">
        <f t="shared" si="105"/>
        <v>80740.160000000003</v>
      </c>
      <c r="U659" s="1">
        <f t="shared" si="106"/>
        <v>132285.16</v>
      </c>
      <c r="V659" s="16">
        <f t="shared" si="107"/>
        <v>5.2281903729791006</v>
      </c>
      <c r="W659" s="1">
        <f>MIN(H659,I659)*INDEX('2018 commission structure'!$A$15:$J$18,MATCH(Calculations!$E428,'2018 commission structure'!$A$15:$A$18,0),MATCH(Calculations!W$1,'2018 commission structure'!$A$15:$J$15,0))</f>
        <v>60000</v>
      </c>
      <c r="X659" s="1">
        <f>IF($H659&gt;I659,MIN($H659-I659,J659-I659))*INDEX('2018 commission structure'!$A$15:$J$18,MATCH(Calculations!$E428,'2018 commission structure'!$A$15:$A$18,0),MATCH(Calculations!X$1,'2018 commission structure'!$A$15:$J$15,0))</f>
        <v>21250</v>
      </c>
      <c r="Y659" s="1">
        <f>IF($H659&gt;J659,MIN($H659-J659,K659-J659)*INDEX('2018 commission structure'!$A$15:$J$18,MATCH(Calculations!$E428,'2018 commission structure'!$A$15:$A$18,0),MATCH(Calculations!Y$1,'2018 commission structure'!$A$15:$J$15,0)),0)</f>
        <v>13322.400000000001</v>
      </c>
      <c r="Z659" s="1">
        <f>IF($H659&gt;K659,MIN($H659-K659,L659-K659)*INDEX('2018 commission structure'!$A$15:$J$18,MATCH(Calculations!$E428,'2018 commission structure'!$A$15:$A$18,0),MATCH(Calculations!Z$1,'2018 commission structure'!$A$15:$J$15,0)),0)</f>
        <v>0</v>
      </c>
      <c r="AA659" s="1">
        <f>IF($H659&gt;L659,($H659-L659)*INDEX('2018 commission structure'!$A$15:$J$18,MATCH(Calculations!$E428,'2018 commission structure'!$A$15:$A$18,0),MATCH(Calculations!AA$1,'2018 commission structure'!$A$15:$J$15,0)),0)</f>
        <v>0</v>
      </c>
      <c r="AB659" s="1">
        <f t="shared" si="108"/>
        <v>94572.4</v>
      </c>
      <c r="AC659" s="1">
        <f t="shared" si="109"/>
        <v>146117.4</v>
      </c>
    </row>
    <row r="660" spans="1:29" x14ac:dyDescent="0.3">
      <c r="A660" s="20">
        <v>1456229036</v>
      </c>
      <c r="B660" s="1" t="s">
        <v>593</v>
      </c>
      <c r="C660" s="1" t="s">
        <v>592</v>
      </c>
      <c r="D660" s="1" t="s">
        <v>23192</v>
      </c>
      <c r="E660" s="1" t="s">
        <v>0</v>
      </c>
      <c r="F660" s="1">
        <v>73519</v>
      </c>
      <c r="G660" s="2">
        <v>21</v>
      </c>
      <c r="H660" s="1">
        <f>SUMIF('deals_closed '!D:D,A660,'deals_closed '!C:C)</f>
        <v>830970</v>
      </c>
      <c r="I660" s="1">
        <f>VLOOKUP(E660,'2018 commission structure'!$A$21:$I$24,9,FALSE)</f>
        <v>600000</v>
      </c>
      <c r="J660" s="1">
        <f t="shared" si="110"/>
        <v>750000</v>
      </c>
      <c r="K660" s="1">
        <f t="shared" si="101"/>
        <v>900000</v>
      </c>
      <c r="L660" s="1">
        <f t="shared" si="102"/>
        <v>1200000</v>
      </c>
      <c r="M660" s="16">
        <f t="shared" si="103"/>
        <v>1.3849499999999999</v>
      </c>
      <c r="N660" s="1" t="str">
        <f t="shared" si="104"/>
        <v>125-150%</v>
      </c>
      <c r="O660" s="1">
        <f>MIN($I660, $H660)*INDEX( '2018 commission structure'!$A$21:$I$24,
MATCH($E660,'2018 commission structure'!$A$21:$A$24,0),MATCH(O$1,'2018 commission structure'!$A$21:$I$21,0))</f>
        <v>78000</v>
      </c>
      <c r="P660" s="1">
        <f>IF($H660&gt;$I660, MIN($H660-$I660, J660-$I660)*
INDEX( '2018 commission structure'!$A$21:$I$24,
MATCH($E660,'2018 commission structure'!$A$21:$A$24, 0),
MATCH(P$1,'2018 commission structure'!$A$21:$I$21, 0)), 0)</f>
        <v>25500.000000000004</v>
      </c>
      <c r="Q660" s="1">
        <f>IF($H660&gt;J660, MIN($H660-J660, K660-J660)*
INDEX( '2018 commission structure'!$A$21:$I$24,
MATCH($E660,'2018 commission structure'!$A$21:$A$24, 0),
MATCH(Q$1,'2018 commission structure'!$A$21:$I$21, 0)), 0)</f>
        <v>17003.7</v>
      </c>
      <c r="R660" s="1">
        <f>IF($H660&gt;K660, MIN($H660-K660, L660-K660)*
INDEX( '2018 commission structure'!$A$21:$I$24,
MATCH($E660,'2018 commission structure'!$A$21:$A$24, 0),
MATCH(R$1,'2018 commission structure'!$A$21:$I$21, 0)), 0)</f>
        <v>0</v>
      </c>
      <c r="S660" s="1">
        <f>IF($H660&gt;L660, ($H660-L660)*
INDEX( '2018 commission structure'!$A$21:$I$24,
MATCH($E660,'2018 commission structure'!$A$21:$A$24, 0),
MATCH(S$1,'2018 commission structure'!$A$21:$I$21, 0)), 0)</f>
        <v>0</v>
      </c>
      <c r="T660" s="1">
        <f t="shared" si="105"/>
        <v>120503.7</v>
      </c>
      <c r="U660" s="1">
        <f t="shared" si="106"/>
        <v>194022.7</v>
      </c>
      <c r="V660" s="16">
        <f t="shared" si="107"/>
        <v>4.282849377933613</v>
      </c>
      <c r="W660" s="1">
        <f>MIN(H660,I660)*INDEX('2018 commission structure'!$A$15:$J$18,MATCH(Calculations!$E701,'2018 commission structure'!$A$15:$A$18,0),MATCH(Calculations!W$1,'2018 commission structure'!$A$15:$J$15,0))</f>
        <v>90000</v>
      </c>
      <c r="X660" s="1">
        <f>IF($H660&gt;I660,MIN($H660-I660,J660-I660))*INDEX('2018 commission structure'!$A$15:$J$18,MATCH(Calculations!$E701,'2018 commission structure'!$A$15:$A$18,0),MATCH(Calculations!X$1,'2018 commission structure'!$A$15:$J$15,0))</f>
        <v>27000</v>
      </c>
      <c r="Y660" s="1">
        <f>IF($H660&gt;J660,MIN($H660-J660,K660-J660)*INDEX('2018 commission structure'!$A$15:$J$18,MATCH(Calculations!$E701,'2018 commission structure'!$A$15:$A$18,0),MATCH(Calculations!Y$1,'2018 commission structure'!$A$15:$J$15,0)),0)</f>
        <v>20242.5</v>
      </c>
      <c r="Z660" s="1">
        <f>IF($H660&gt;K660,MIN($H660-K660,L660-K660)*INDEX('2018 commission structure'!$A$15:$J$18,MATCH(Calculations!$E701,'2018 commission structure'!$A$15:$A$18,0),MATCH(Calculations!Z$1,'2018 commission structure'!$A$15:$J$15,0)),0)</f>
        <v>0</v>
      </c>
      <c r="AA660" s="1">
        <f>IF($H660&gt;L660,($H660-L660)*INDEX('2018 commission structure'!$A$15:$J$18,MATCH(Calculations!$E701,'2018 commission structure'!$A$15:$A$18,0),MATCH(Calculations!AA$1,'2018 commission structure'!$A$15:$J$15,0)),0)</f>
        <v>0</v>
      </c>
      <c r="AB660" s="1">
        <f t="shared" si="108"/>
        <v>137242.5</v>
      </c>
      <c r="AC660" s="1">
        <f t="shared" si="109"/>
        <v>210761.5</v>
      </c>
    </row>
    <row r="661" spans="1:29" x14ac:dyDescent="0.3">
      <c r="A661" s="20">
        <v>4260324861</v>
      </c>
      <c r="B661" s="1" t="s">
        <v>1091</v>
      </c>
      <c r="C661" s="1" t="s">
        <v>1090</v>
      </c>
      <c r="D661" s="1" t="s">
        <v>22909</v>
      </c>
      <c r="E661" s="1" t="s">
        <v>0</v>
      </c>
      <c r="F661" s="1">
        <v>78989</v>
      </c>
      <c r="G661" s="2">
        <v>27</v>
      </c>
      <c r="H661" s="1">
        <f>SUMIF('deals_closed '!D:D,A661,'deals_closed '!C:C)</f>
        <v>831331</v>
      </c>
      <c r="I661" s="1">
        <f>VLOOKUP(E661,'2018 commission structure'!$A$21:$I$24,9,FALSE)</f>
        <v>600000</v>
      </c>
      <c r="J661" s="1">
        <f t="shared" si="110"/>
        <v>750000</v>
      </c>
      <c r="K661" s="1">
        <f t="shared" si="101"/>
        <v>900000</v>
      </c>
      <c r="L661" s="1">
        <f t="shared" si="102"/>
        <v>1200000</v>
      </c>
      <c r="M661" s="16">
        <f t="shared" si="103"/>
        <v>1.3855516666666667</v>
      </c>
      <c r="N661" s="1" t="str">
        <f t="shared" si="104"/>
        <v>125-150%</v>
      </c>
      <c r="O661" s="1">
        <f>MIN($I661, $H661)*INDEX( '2018 commission structure'!$A$21:$I$24,
MATCH($E661,'2018 commission structure'!$A$21:$A$24,0),MATCH(O$1,'2018 commission structure'!$A$21:$I$21,0))</f>
        <v>78000</v>
      </c>
      <c r="P661" s="1">
        <f>IF($H661&gt;$I661, MIN($H661-$I661, J661-$I661)*
INDEX( '2018 commission structure'!$A$21:$I$24,
MATCH($E661,'2018 commission structure'!$A$21:$A$24, 0),
MATCH(P$1,'2018 commission structure'!$A$21:$I$21, 0)), 0)</f>
        <v>25500.000000000004</v>
      </c>
      <c r="Q661" s="1">
        <f>IF($H661&gt;J661, MIN($H661-J661, K661-J661)*
INDEX( '2018 commission structure'!$A$21:$I$24,
MATCH($E661,'2018 commission structure'!$A$21:$A$24, 0),
MATCH(Q$1,'2018 commission structure'!$A$21:$I$21, 0)), 0)</f>
        <v>17079.509999999998</v>
      </c>
      <c r="R661" s="1">
        <f>IF($H661&gt;K661, MIN($H661-K661, L661-K661)*
INDEX( '2018 commission structure'!$A$21:$I$24,
MATCH($E661,'2018 commission structure'!$A$21:$A$24, 0),
MATCH(R$1,'2018 commission structure'!$A$21:$I$21, 0)), 0)</f>
        <v>0</v>
      </c>
      <c r="S661" s="1">
        <f>IF($H661&gt;L661, ($H661-L661)*
INDEX( '2018 commission structure'!$A$21:$I$24,
MATCH($E661,'2018 commission structure'!$A$21:$A$24, 0),
MATCH(S$1,'2018 commission structure'!$A$21:$I$21, 0)), 0)</f>
        <v>0</v>
      </c>
      <c r="T661" s="1">
        <f t="shared" si="105"/>
        <v>120579.51</v>
      </c>
      <c r="U661" s="1">
        <f t="shared" si="106"/>
        <v>199568.51</v>
      </c>
      <c r="V661" s="16">
        <f t="shared" si="107"/>
        <v>4.1656421646882063</v>
      </c>
      <c r="W661" s="1">
        <f>MIN(H661,I661)*INDEX('2018 commission structure'!$A$15:$J$18,MATCH(Calculations!$E443,'2018 commission structure'!$A$15:$A$18,0),MATCH(Calculations!W$1,'2018 commission structure'!$A$15:$J$15,0))</f>
        <v>90000</v>
      </c>
      <c r="X661" s="1">
        <f>IF($H661&gt;I661,MIN($H661-I661,J661-I661))*INDEX('2018 commission structure'!$A$15:$J$18,MATCH(Calculations!$E443,'2018 commission structure'!$A$15:$A$18,0),MATCH(Calculations!X$1,'2018 commission structure'!$A$15:$J$15,0))</f>
        <v>27000</v>
      </c>
      <c r="Y661" s="1">
        <f>IF($H661&gt;J661,MIN($H661-J661,K661-J661)*INDEX('2018 commission structure'!$A$15:$J$18,MATCH(Calculations!$E443,'2018 commission structure'!$A$15:$A$18,0),MATCH(Calculations!Y$1,'2018 commission structure'!$A$15:$J$15,0)),0)</f>
        <v>20332.75</v>
      </c>
      <c r="Z661" s="1">
        <f>IF($H661&gt;K661,MIN($H661-K661,L661-K661)*INDEX('2018 commission structure'!$A$15:$J$18,MATCH(Calculations!$E443,'2018 commission structure'!$A$15:$A$18,0),MATCH(Calculations!Z$1,'2018 commission structure'!$A$15:$J$15,0)),0)</f>
        <v>0</v>
      </c>
      <c r="AA661" s="1">
        <f>IF($H661&gt;L661,($H661-L661)*INDEX('2018 commission structure'!$A$15:$J$18,MATCH(Calculations!$E443,'2018 commission structure'!$A$15:$A$18,0),MATCH(Calculations!AA$1,'2018 commission structure'!$A$15:$J$15,0)),0)</f>
        <v>0</v>
      </c>
      <c r="AB661" s="1">
        <f t="shared" si="108"/>
        <v>137332.75</v>
      </c>
      <c r="AC661" s="1">
        <f t="shared" si="109"/>
        <v>216321.75</v>
      </c>
    </row>
    <row r="662" spans="1:29" x14ac:dyDescent="0.3">
      <c r="A662" s="20">
        <v>5519420165</v>
      </c>
      <c r="B662" s="1" t="s">
        <v>179</v>
      </c>
      <c r="C662" s="1" t="s">
        <v>178</v>
      </c>
      <c r="D662" s="1" t="s">
        <v>22780</v>
      </c>
      <c r="E662" s="1" t="s">
        <v>3</v>
      </c>
      <c r="F662" s="1">
        <v>96464</v>
      </c>
      <c r="G662" s="2">
        <v>26</v>
      </c>
      <c r="H662" s="1">
        <f>SUMIF('deals_closed '!D:D,A662,'deals_closed '!C:C)</f>
        <v>1039232</v>
      </c>
      <c r="I662" s="1">
        <f>VLOOKUP(E662,'2018 commission structure'!$A$21:$I$24,9,FALSE)</f>
        <v>750000</v>
      </c>
      <c r="J662" s="1">
        <f t="shared" si="110"/>
        <v>937500</v>
      </c>
      <c r="K662" s="1">
        <f t="shared" si="101"/>
        <v>1125000</v>
      </c>
      <c r="L662" s="1">
        <f t="shared" si="102"/>
        <v>1500000</v>
      </c>
      <c r="M662" s="16">
        <f t="shared" si="103"/>
        <v>1.3856426666666666</v>
      </c>
      <c r="N662" s="1" t="str">
        <f t="shared" si="104"/>
        <v>125-150%</v>
      </c>
      <c r="O662" s="1">
        <f>MIN($I662, $H662)*INDEX( '2018 commission structure'!$A$21:$I$24,
MATCH($E662,'2018 commission structure'!$A$21:$A$24,0),MATCH(O$1,'2018 commission structure'!$A$21:$I$21,0))</f>
        <v>112500</v>
      </c>
      <c r="P662" s="1">
        <f>IF($H662&gt;$I662, MIN($H662-$I662, J662-$I662)*
INDEX( '2018 commission structure'!$A$21:$I$24,
MATCH($E662,'2018 commission structure'!$A$21:$A$24, 0),
MATCH(P$1,'2018 commission structure'!$A$21:$I$21, 0)), 0)</f>
        <v>35625</v>
      </c>
      <c r="Q662" s="1">
        <f>IF($H662&gt;J662, MIN($H662-J662, K662-J662)*
INDEX( '2018 commission structure'!$A$21:$I$24,
MATCH($E662,'2018 commission structure'!$A$21:$A$24, 0),
MATCH(Q$1,'2018 commission structure'!$A$21:$I$21, 0)), 0)</f>
        <v>23398.36</v>
      </c>
      <c r="R662" s="1">
        <f>IF($H662&gt;K662, MIN($H662-K662, L662-K662)*
INDEX( '2018 commission structure'!$A$21:$I$24,
MATCH($E662,'2018 commission structure'!$A$21:$A$24, 0),
MATCH(R$1,'2018 commission structure'!$A$21:$I$21, 0)), 0)</f>
        <v>0</v>
      </c>
      <c r="S662" s="1">
        <f>IF($H662&gt;L662, ($H662-L662)*
INDEX( '2018 commission structure'!$A$21:$I$24,
MATCH($E662,'2018 commission structure'!$A$21:$A$24, 0),
MATCH(S$1,'2018 commission structure'!$A$21:$I$21, 0)), 0)</f>
        <v>0</v>
      </c>
      <c r="T662" s="1">
        <f t="shared" si="105"/>
        <v>171523.36</v>
      </c>
      <c r="U662" s="1">
        <f t="shared" si="106"/>
        <v>267987.36</v>
      </c>
      <c r="V662" s="16">
        <f t="shared" si="107"/>
        <v>3.8779142419254402</v>
      </c>
      <c r="W662" s="1">
        <f>MIN(H662,I662)*INDEX('2018 commission structure'!$A$15:$J$18,MATCH(Calculations!$E913,'2018 commission structure'!$A$15:$A$18,0),MATCH(Calculations!W$1,'2018 commission structure'!$A$15:$J$15,0))</f>
        <v>112500</v>
      </c>
      <c r="X662" s="1">
        <f>IF($H662&gt;I662,MIN($H662-I662,J662-I662))*INDEX('2018 commission structure'!$A$15:$J$18,MATCH(Calculations!$E913,'2018 commission structure'!$A$15:$A$18,0),MATCH(Calculations!X$1,'2018 commission structure'!$A$15:$J$15,0))</f>
        <v>33750</v>
      </c>
      <c r="Y662" s="1">
        <f>IF($H662&gt;J662,MIN($H662-J662,K662-J662)*INDEX('2018 commission structure'!$A$15:$J$18,MATCH(Calculations!$E913,'2018 commission structure'!$A$15:$A$18,0),MATCH(Calculations!Y$1,'2018 commission structure'!$A$15:$J$15,0)),0)</f>
        <v>25433</v>
      </c>
      <c r="Z662" s="1">
        <f>IF($H662&gt;K662,MIN($H662-K662,L662-K662)*INDEX('2018 commission structure'!$A$15:$J$18,MATCH(Calculations!$E913,'2018 commission structure'!$A$15:$A$18,0),MATCH(Calculations!Z$1,'2018 commission structure'!$A$15:$J$15,0)),0)</f>
        <v>0</v>
      </c>
      <c r="AA662" s="1">
        <f>IF($H662&gt;L662,($H662-L662)*INDEX('2018 commission structure'!$A$15:$J$18,MATCH(Calculations!$E913,'2018 commission structure'!$A$15:$A$18,0),MATCH(Calculations!AA$1,'2018 commission structure'!$A$15:$J$15,0)),0)</f>
        <v>0</v>
      </c>
      <c r="AB662" s="1">
        <f t="shared" si="108"/>
        <v>171683</v>
      </c>
      <c r="AC662" s="1">
        <f t="shared" si="109"/>
        <v>268147</v>
      </c>
    </row>
    <row r="663" spans="1:29" x14ac:dyDescent="0.3">
      <c r="A663" s="20">
        <v>1252810490</v>
      </c>
      <c r="B663" s="1" t="s">
        <v>865</v>
      </c>
      <c r="C663" s="1" t="s">
        <v>864</v>
      </c>
      <c r="D663" s="1" t="s">
        <v>23212</v>
      </c>
      <c r="E663" s="1" t="s">
        <v>3</v>
      </c>
      <c r="F663" s="1">
        <v>89013</v>
      </c>
      <c r="G663" s="2">
        <v>11</v>
      </c>
      <c r="H663" s="1">
        <f>SUMIF('deals_closed '!D:D,A663,'deals_closed '!C:C)</f>
        <v>381274</v>
      </c>
      <c r="I663" s="1">
        <f>VLOOKUP(E663,'2018 commission structure'!$A$21:$I$24,9,FALSE)</f>
        <v>750000</v>
      </c>
      <c r="J663" s="1">
        <f t="shared" si="110"/>
        <v>937500</v>
      </c>
      <c r="K663" s="1">
        <f t="shared" si="101"/>
        <v>1125000</v>
      </c>
      <c r="L663" s="1">
        <f t="shared" si="102"/>
        <v>1500000</v>
      </c>
      <c r="M663" s="16">
        <f t="shared" si="103"/>
        <v>0.50836533333333334</v>
      </c>
      <c r="N663" s="1" t="str">
        <f t="shared" si="104"/>
        <v>0-100%</v>
      </c>
      <c r="O663" s="1">
        <f>MIN($I663, $H663)*INDEX( '2018 commission structure'!$A$21:$I$24,
MATCH($E663,'2018 commission structure'!$A$21:$A$24,0),MATCH(O$1,'2018 commission structure'!$A$21:$I$21,0))</f>
        <v>57191.1</v>
      </c>
      <c r="P663" s="1">
        <f>IF($H663&gt;$I663, MIN($H663-$I663, J663-$I663)*
INDEX( '2018 commission structure'!$A$21:$I$24,
MATCH($E663,'2018 commission structure'!$A$21:$A$24, 0),
MATCH(P$1,'2018 commission structure'!$A$21:$I$21, 0)), 0)</f>
        <v>0</v>
      </c>
      <c r="Q663" s="1">
        <f>IF($H663&gt;J663, MIN($H663-J663, K663-J663)*
INDEX( '2018 commission structure'!$A$21:$I$24,
MATCH($E663,'2018 commission structure'!$A$21:$A$24, 0),
MATCH(Q$1,'2018 commission structure'!$A$21:$I$21, 0)), 0)</f>
        <v>0</v>
      </c>
      <c r="R663" s="1">
        <f>IF($H663&gt;K663, MIN($H663-K663, L663-K663)*
INDEX( '2018 commission structure'!$A$21:$I$24,
MATCH($E663,'2018 commission structure'!$A$21:$A$24, 0),
MATCH(R$1,'2018 commission structure'!$A$21:$I$21, 0)), 0)</f>
        <v>0</v>
      </c>
      <c r="S663" s="1">
        <f>IF($H663&gt;L663, ($H663-L663)*
INDEX( '2018 commission structure'!$A$21:$I$24,
MATCH($E663,'2018 commission structure'!$A$21:$A$24, 0),
MATCH(S$1,'2018 commission structure'!$A$21:$I$21, 0)), 0)</f>
        <v>0</v>
      </c>
      <c r="T663" s="1">
        <f t="shared" si="105"/>
        <v>57191.1</v>
      </c>
      <c r="U663" s="1">
        <f t="shared" si="106"/>
        <v>146204.1</v>
      </c>
      <c r="V663" s="16">
        <f t="shared" si="107"/>
        <v>2.6078201637300182</v>
      </c>
      <c r="W663" s="1">
        <f>MIN(H663,I663)*INDEX('2018 commission structure'!$A$15:$J$18,MATCH(Calculations!$E560,'2018 commission structure'!$A$15:$A$18,0),MATCH(Calculations!W$1,'2018 commission structure'!$A$15:$J$15,0))</f>
        <v>57191.1</v>
      </c>
      <c r="X663" s="1">
        <f>IF($H663&gt;I663,MIN($H663-I663,J663-I663))*INDEX('2018 commission structure'!$A$15:$J$18,MATCH(Calculations!$E560,'2018 commission structure'!$A$15:$A$18,0),MATCH(Calculations!X$1,'2018 commission structure'!$A$15:$J$15,0))</f>
        <v>0</v>
      </c>
      <c r="Y663" s="1">
        <f>IF($H663&gt;J663,MIN($H663-J663,K663-J663)*INDEX('2018 commission structure'!$A$15:$J$18,MATCH(Calculations!$E560,'2018 commission structure'!$A$15:$A$18,0),MATCH(Calculations!Y$1,'2018 commission structure'!$A$15:$J$15,0)),0)</f>
        <v>0</v>
      </c>
      <c r="Z663" s="1">
        <f>IF($H663&gt;K663,MIN($H663-K663,L663-K663)*INDEX('2018 commission structure'!$A$15:$J$18,MATCH(Calculations!$E560,'2018 commission structure'!$A$15:$A$18,0),MATCH(Calculations!Z$1,'2018 commission structure'!$A$15:$J$15,0)),0)</f>
        <v>0</v>
      </c>
      <c r="AA663" s="1">
        <f>IF($H663&gt;L663,($H663-L663)*INDEX('2018 commission structure'!$A$15:$J$18,MATCH(Calculations!$E560,'2018 commission structure'!$A$15:$A$18,0),MATCH(Calculations!AA$1,'2018 commission structure'!$A$15:$J$15,0)),0)</f>
        <v>0</v>
      </c>
      <c r="AB663" s="1">
        <f t="shared" si="108"/>
        <v>57191.1</v>
      </c>
      <c r="AC663" s="1">
        <f t="shared" si="109"/>
        <v>146204.1</v>
      </c>
    </row>
    <row r="664" spans="1:29" x14ac:dyDescent="0.3">
      <c r="A664" s="20">
        <v>5138969978</v>
      </c>
      <c r="B664" s="1" t="s">
        <v>387</v>
      </c>
      <c r="C664" s="1" t="s">
        <v>1328</v>
      </c>
      <c r="D664" s="1" t="s">
        <v>22817</v>
      </c>
      <c r="E664" s="1" t="s">
        <v>0</v>
      </c>
      <c r="F664" s="1">
        <v>69082</v>
      </c>
      <c r="G664" s="2">
        <v>23</v>
      </c>
      <c r="H664" s="1">
        <f>SUMIF('deals_closed '!D:D,A664,'deals_closed '!C:C)</f>
        <v>831460</v>
      </c>
      <c r="I664" s="1">
        <f>VLOOKUP(E664,'2018 commission structure'!$A$21:$I$24,9,FALSE)</f>
        <v>600000</v>
      </c>
      <c r="J664" s="1">
        <f t="shared" si="110"/>
        <v>750000</v>
      </c>
      <c r="K664" s="1">
        <f t="shared" si="101"/>
        <v>900000</v>
      </c>
      <c r="L664" s="1">
        <f t="shared" si="102"/>
        <v>1200000</v>
      </c>
      <c r="M664" s="16">
        <f t="shared" si="103"/>
        <v>1.3857666666666666</v>
      </c>
      <c r="N664" s="1" t="str">
        <f t="shared" si="104"/>
        <v>125-150%</v>
      </c>
      <c r="O664" s="1">
        <f>MIN($I664, $H664)*INDEX( '2018 commission structure'!$A$21:$I$24,
MATCH($E664,'2018 commission structure'!$A$21:$A$24,0),MATCH(O$1,'2018 commission structure'!$A$21:$I$21,0))</f>
        <v>78000</v>
      </c>
      <c r="P664" s="1">
        <f>IF($H664&gt;$I664, MIN($H664-$I664, J664-$I664)*
INDEX( '2018 commission structure'!$A$21:$I$24,
MATCH($E664,'2018 commission structure'!$A$21:$A$24, 0),
MATCH(P$1,'2018 commission structure'!$A$21:$I$21, 0)), 0)</f>
        <v>25500.000000000004</v>
      </c>
      <c r="Q664" s="1">
        <f>IF($H664&gt;J664, MIN($H664-J664, K664-J664)*
INDEX( '2018 commission structure'!$A$21:$I$24,
MATCH($E664,'2018 commission structure'!$A$21:$A$24, 0),
MATCH(Q$1,'2018 commission structure'!$A$21:$I$21, 0)), 0)</f>
        <v>17106.599999999999</v>
      </c>
      <c r="R664" s="1">
        <f>IF($H664&gt;K664, MIN($H664-K664, L664-K664)*
INDEX( '2018 commission structure'!$A$21:$I$24,
MATCH($E664,'2018 commission structure'!$A$21:$A$24, 0),
MATCH(R$1,'2018 commission structure'!$A$21:$I$21, 0)), 0)</f>
        <v>0</v>
      </c>
      <c r="S664" s="1">
        <f>IF($H664&gt;L664, ($H664-L664)*
INDEX( '2018 commission structure'!$A$21:$I$24,
MATCH($E664,'2018 commission structure'!$A$21:$A$24, 0),
MATCH(S$1,'2018 commission structure'!$A$21:$I$21, 0)), 0)</f>
        <v>0</v>
      </c>
      <c r="T664" s="1">
        <f t="shared" si="105"/>
        <v>120606.6</v>
      </c>
      <c r="U664" s="1">
        <f t="shared" si="106"/>
        <v>189688.6</v>
      </c>
      <c r="V664" s="16">
        <f t="shared" si="107"/>
        <v>4.3832892435286039</v>
      </c>
      <c r="W664" s="1">
        <f>MIN(H664,I664)*INDEX('2018 commission structure'!$A$15:$J$18,MATCH(Calculations!$E318,'2018 commission structure'!$A$15:$A$18,0),MATCH(Calculations!W$1,'2018 commission structure'!$A$15:$J$15,0))</f>
        <v>90000</v>
      </c>
      <c r="X664" s="1">
        <f>IF($H664&gt;I664,MIN($H664-I664,J664-I664))*INDEX('2018 commission structure'!$A$15:$J$18,MATCH(Calculations!$E318,'2018 commission structure'!$A$15:$A$18,0),MATCH(Calculations!X$1,'2018 commission structure'!$A$15:$J$15,0))</f>
        <v>33000</v>
      </c>
      <c r="Y664" s="1">
        <f>IF($H664&gt;J664,MIN($H664-J664,K664-J664)*INDEX('2018 commission structure'!$A$15:$J$18,MATCH(Calculations!$E318,'2018 commission structure'!$A$15:$A$18,0),MATCH(Calculations!Y$1,'2018 commission structure'!$A$15:$J$15,0)),0)</f>
        <v>20365</v>
      </c>
      <c r="Z664" s="1">
        <f>IF($H664&gt;K664,MIN($H664-K664,L664-K664)*INDEX('2018 commission structure'!$A$15:$J$18,MATCH(Calculations!$E318,'2018 commission structure'!$A$15:$A$18,0),MATCH(Calculations!Z$1,'2018 commission structure'!$A$15:$J$15,0)),0)</f>
        <v>0</v>
      </c>
      <c r="AA664" s="1">
        <f>IF($H664&gt;L664,($H664-L664)*INDEX('2018 commission structure'!$A$15:$J$18,MATCH(Calculations!$E318,'2018 commission structure'!$A$15:$A$18,0),MATCH(Calculations!AA$1,'2018 commission structure'!$A$15:$J$15,0)),0)</f>
        <v>0</v>
      </c>
      <c r="AB664" s="1">
        <f t="shared" si="108"/>
        <v>143365</v>
      </c>
      <c r="AC664" s="1">
        <f t="shared" si="109"/>
        <v>212447</v>
      </c>
    </row>
    <row r="665" spans="1:29" x14ac:dyDescent="0.3">
      <c r="A665" s="20">
        <v>5795848808</v>
      </c>
      <c r="B665" s="1" t="s">
        <v>914</v>
      </c>
      <c r="C665" s="1" t="s">
        <v>913</v>
      </c>
      <c r="D665" s="1" t="s">
        <v>22758</v>
      </c>
      <c r="E665" s="1" t="s">
        <v>3</v>
      </c>
      <c r="F665" s="1">
        <v>92315</v>
      </c>
      <c r="G665" s="2">
        <v>30</v>
      </c>
      <c r="H665" s="1">
        <f>SUMIF('deals_closed '!D:D,A665,'deals_closed '!C:C)</f>
        <v>1039370</v>
      </c>
      <c r="I665" s="1">
        <f>VLOOKUP(E665,'2018 commission structure'!$A$21:$I$24,9,FALSE)</f>
        <v>750000</v>
      </c>
      <c r="J665" s="1">
        <f t="shared" si="110"/>
        <v>937500</v>
      </c>
      <c r="K665" s="1">
        <f t="shared" si="101"/>
        <v>1125000</v>
      </c>
      <c r="L665" s="1">
        <f t="shared" si="102"/>
        <v>1500000</v>
      </c>
      <c r="M665" s="16">
        <f t="shared" si="103"/>
        <v>1.3858266666666668</v>
      </c>
      <c r="N665" s="1" t="str">
        <f t="shared" si="104"/>
        <v>125-150%</v>
      </c>
      <c r="O665" s="1">
        <f>MIN($I665, $H665)*INDEX( '2018 commission structure'!$A$21:$I$24,
MATCH($E665,'2018 commission structure'!$A$21:$A$24,0),MATCH(O$1,'2018 commission structure'!$A$21:$I$21,0))</f>
        <v>112500</v>
      </c>
      <c r="P665" s="1">
        <f>IF($H665&gt;$I665, MIN($H665-$I665, J665-$I665)*
INDEX( '2018 commission structure'!$A$21:$I$24,
MATCH($E665,'2018 commission structure'!$A$21:$A$24, 0),
MATCH(P$1,'2018 commission structure'!$A$21:$I$21, 0)), 0)</f>
        <v>35625</v>
      </c>
      <c r="Q665" s="1">
        <f>IF($H665&gt;J665, MIN($H665-J665, K665-J665)*
INDEX( '2018 commission structure'!$A$21:$I$24,
MATCH($E665,'2018 commission structure'!$A$21:$A$24, 0),
MATCH(Q$1,'2018 commission structure'!$A$21:$I$21, 0)), 0)</f>
        <v>23430.100000000002</v>
      </c>
      <c r="R665" s="1">
        <f>IF($H665&gt;K665, MIN($H665-K665, L665-K665)*
INDEX( '2018 commission structure'!$A$21:$I$24,
MATCH($E665,'2018 commission structure'!$A$21:$A$24, 0),
MATCH(R$1,'2018 commission structure'!$A$21:$I$21, 0)), 0)</f>
        <v>0</v>
      </c>
      <c r="S665" s="1">
        <f>IF($H665&gt;L665, ($H665-L665)*
INDEX( '2018 commission structure'!$A$21:$I$24,
MATCH($E665,'2018 commission structure'!$A$21:$A$24, 0),
MATCH(S$1,'2018 commission structure'!$A$21:$I$21, 0)), 0)</f>
        <v>0</v>
      </c>
      <c r="T665" s="1">
        <f t="shared" si="105"/>
        <v>171555.1</v>
      </c>
      <c r="U665" s="1">
        <f t="shared" si="106"/>
        <v>263870.09999999998</v>
      </c>
      <c r="V665" s="16">
        <f t="shared" si="107"/>
        <v>3.9389457160928809</v>
      </c>
      <c r="W665" s="1">
        <f>MIN(H665,I665)*INDEX('2018 commission structure'!$A$15:$J$18,MATCH(Calculations!$E535,'2018 commission structure'!$A$15:$A$18,0),MATCH(Calculations!W$1,'2018 commission structure'!$A$15:$J$15,0))</f>
        <v>112500</v>
      </c>
      <c r="X665" s="1">
        <f>IF($H665&gt;I665,MIN($H665-I665,J665-I665))*INDEX('2018 commission structure'!$A$15:$J$18,MATCH(Calculations!$E535,'2018 commission structure'!$A$15:$A$18,0),MATCH(Calculations!X$1,'2018 commission structure'!$A$15:$J$15,0))</f>
        <v>41250</v>
      </c>
      <c r="Y665" s="1">
        <f>IF($H665&gt;J665,MIN($H665-J665,K665-J665)*INDEX('2018 commission structure'!$A$15:$J$18,MATCH(Calculations!$E535,'2018 commission structure'!$A$15:$A$18,0),MATCH(Calculations!Y$1,'2018 commission structure'!$A$15:$J$15,0)),0)</f>
        <v>25467.5</v>
      </c>
      <c r="Z665" s="1">
        <f>IF($H665&gt;K665,MIN($H665-K665,L665-K665)*INDEX('2018 commission structure'!$A$15:$J$18,MATCH(Calculations!$E535,'2018 commission structure'!$A$15:$A$18,0),MATCH(Calculations!Z$1,'2018 commission structure'!$A$15:$J$15,0)),0)</f>
        <v>0</v>
      </c>
      <c r="AA665" s="1">
        <f>IF($H665&gt;L665,($H665-L665)*INDEX('2018 commission structure'!$A$15:$J$18,MATCH(Calculations!$E535,'2018 commission structure'!$A$15:$A$18,0),MATCH(Calculations!AA$1,'2018 commission structure'!$A$15:$J$15,0)),0)</f>
        <v>0</v>
      </c>
      <c r="AB665" s="1">
        <f t="shared" si="108"/>
        <v>179217.5</v>
      </c>
      <c r="AC665" s="1">
        <f t="shared" si="109"/>
        <v>271532.5</v>
      </c>
    </row>
    <row r="666" spans="1:29" x14ac:dyDescent="0.3">
      <c r="A666" s="20">
        <v>6750554423</v>
      </c>
      <c r="B666" s="1" t="s">
        <v>381</v>
      </c>
      <c r="C666" s="1" t="s">
        <v>380</v>
      </c>
      <c r="D666" s="1" t="s">
        <v>22672</v>
      </c>
      <c r="E666" s="1" t="s">
        <v>3</v>
      </c>
      <c r="F666" s="1">
        <v>91978</v>
      </c>
      <c r="G666" s="2">
        <v>16</v>
      </c>
      <c r="H666" s="1">
        <f>SUMIF('deals_closed '!D:D,A666,'deals_closed '!C:C)</f>
        <v>635633</v>
      </c>
      <c r="I666" s="1">
        <f>VLOOKUP(E666,'2018 commission structure'!$A$21:$I$24,9,FALSE)</f>
        <v>750000</v>
      </c>
      <c r="J666" s="1">
        <f t="shared" si="110"/>
        <v>937500</v>
      </c>
      <c r="K666" s="1">
        <f t="shared" si="101"/>
        <v>1125000</v>
      </c>
      <c r="L666" s="1">
        <f t="shared" si="102"/>
        <v>1500000</v>
      </c>
      <c r="M666" s="16">
        <f t="shared" si="103"/>
        <v>0.84751066666666663</v>
      </c>
      <c r="N666" s="1" t="str">
        <f t="shared" si="104"/>
        <v>0-100%</v>
      </c>
      <c r="O666" s="1">
        <f>MIN($I666, $H666)*INDEX( '2018 commission structure'!$A$21:$I$24,
MATCH($E666,'2018 commission structure'!$A$21:$A$24,0),MATCH(O$1,'2018 commission structure'!$A$21:$I$21,0))</f>
        <v>95344.95</v>
      </c>
      <c r="P666" s="1">
        <f>IF($H666&gt;$I666, MIN($H666-$I666, J666-$I666)*
INDEX( '2018 commission structure'!$A$21:$I$24,
MATCH($E666,'2018 commission structure'!$A$21:$A$24, 0),
MATCH(P$1,'2018 commission structure'!$A$21:$I$21, 0)), 0)</f>
        <v>0</v>
      </c>
      <c r="Q666" s="1">
        <f>IF($H666&gt;J666, MIN($H666-J666, K666-J666)*
INDEX( '2018 commission structure'!$A$21:$I$24,
MATCH($E666,'2018 commission structure'!$A$21:$A$24, 0),
MATCH(Q$1,'2018 commission structure'!$A$21:$I$21, 0)), 0)</f>
        <v>0</v>
      </c>
      <c r="R666" s="1">
        <f>IF($H666&gt;K666, MIN($H666-K666, L666-K666)*
INDEX( '2018 commission structure'!$A$21:$I$24,
MATCH($E666,'2018 commission structure'!$A$21:$A$24, 0),
MATCH(R$1,'2018 commission structure'!$A$21:$I$21, 0)), 0)</f>
        <v>0</v>
      </c>
      <c r="S666" s="1">
        <f>IF($H666&gt;L666, ($H666-L666)*
INDEX( '2018 commission structure'!$A$21:$I$24,
MATCH($E666,'2018 commission structure'!$A$21:$A$24, 0),
MATCH(S$1,'2018 commission structure'!$A$21:$I$21, 0)), 0)</f>
        <v>0</v>
      </c>
      <c r="T666" s="1">
        <f t="shared" si="105"/>
        <v>95344.95</v>
      </c>
      <c r="U666" s="1">
        <f t="shared" si="106"/>
        <v>187322.95</v>
      </c>
      <c r="V666" s="16">
        <f t="shared" si="107"/>
        <v>3.3932467965083828</v>
      </c>
      <c r="W666" s="1">
        <f>MIN(H666,I666)*INDEX('2018 commission structure'!$A$15:$J$18,MATCH(Calculations!$E809,'2018 commission structure'!$A$15:$A$18,0),MATCH(Calculations!W$1,'2018 commission structure'!$A$15:$J$15,0))</f>
        <v>95344.95</v>
      </c>
      <c r="X666" s="1">
        <f>IF($H666&gt;I666,MIN($H666-I666,J666-I666))*INDEX('2018 commission structure'!$A$15:$J$18,MATCH(Calculations!$E809,'2018 commission structure'!$A$15:$A$18,0),MATCH(Calculations!X$1,'2018 commission structure'!$A$15:$J$15,0))</f>
        <v>0</v>
      </c>
      <c r="Y666" s="1">
        <f>IF($H666&gt;J666,MIN($H666-J666,K666-J666)*INDEX('2018 commission structure'!$A$15:$J$18,MATCH(Calculations!$E809,'2018 commission structure'!$A$15:$A$18,0),MATCH(Calculations!Y$1,'2018 commission structure'!$A$15:$J$15,0)),0)</f>
        <v>0</v>
      </c>
      <c r="Z666" s="1">
        <f>IF($H666&gt;K666,MIN($H666-K666,L666-K666)*INDEX('2018 commission structure'!$A$15:$J$18,MATCH(Calculations!$E809,'2018 commission structure'!$A$15:$A$18,0),MATCH(Calculations!Z$1,'2018 commission structure'!$A$15:$J$15,0)),0)</f>
        <v>0</v>
      </c>
      <c r="AA666" s="1">
        <f>IF($H666&gt;L666,($H666-L666)*INDEX('2018 commission structure'!$A$15:$J$18,MATCH(Calculations!$E809,'2018 commission structure'!$A$15:$A$18,0),MATCH(Calculations!AA$1,'2018 commission structure'!$A$15:$J$15,0)),0)</f>
        <v>0</v>
      </c>
      <c r="AB666" s="1">
        <f t="shared" si="108"/>
        <v>95344.95</v>
      </c>
      <c r="AC666" s="1">
        <f t="shared" si="109"/>
        <v>187322.95</v>
      </c>
    </row>
    <row r="667" spans="1:29" x14ac:dyDescent="0.3">
      <c r="A667" s="20">
        <v>2841287114</v>
      </c>
      <c r="B667" s="1" t="s">
        <v>838</v>
      </c>
      <c r="C667" s="1" t="s">
        <v>1043</v>
      </c>
      <c r="D667" s="1" t="s">
        <v>23049</v>
      </c>
      <c r="E667" s="1" t="s">
        <v>0</v>
      </c>
      <c r="F667" s="1">
        <v>55803</v>
      </c>
      <c r="G667" s="2">
        <v>23</v>
      </c>
      <c r="H667" s="1">
        <f>SUMIF('deals_closed '!D:D,A667,'deals_closed '!C:C)</f>
        <v>831538</v>
      </c>
      <c r="I667" s="1">
        <f>VLOOKUP(E667,'2018 commission structure'!$A$21:$I$24,9,FALSE)</f>
        <v>600000</v>
      </c>
      <c r="J667" s="1">
        <f t="shared" si="110"/>
        <v>750000</v>
      </c>
      <c r="K667" s="1">
        <f t="shared" si="101"/>
        <v>900000</v>
      </c>
      <c r="L667" s="1">
        <f t="shared" si="102"/>
        <v>1200000</v>
      </c>
      <c r="M667" s="16">
        <f t="shared" si="103"/>
        <v>1.3858966666666668</v>
      </c>
      <c r="N667" s="1" t="str">
        <f t="shared" si="104"/>
        <v>125-150%</v>
      </c>
      <c r="O667" s="1">
        <f>MIN($I667, $H667)*INDEX( '2018 commission structure'!$A$21:$I$24,
MATCH($E667,'2018 commission structure'!$A$21:$A$24,0),MATCH(O$1,'2018 commission structure'!$A$21:$I$21,0))</f>
        <v>78000</v>
      </c>
      <c r="P667" s="1">
        <f>IF($H667&gt;$I667, MIN($H667-$I667, J667-$I667)*
INDEX( '2018 commission structure'!$A$21:$I$24,
MATCH($E667,'2018 commission structure'!$A$21:$A$24, 0),
MATCH(P$1,'2018 commission structure'!$A$21:$I$21, 0)), 0)</f>
        <v>25500.000000000004</v>
      </c>
      <c r="Q667" s="1">
        <f>IF($H667&gt;J667, MIN($H667-J667, K667-J667)*
INDEX( '2018 commission structure'!$A$21:$I$24,
MATCH($E667,'2018 commission structure'!$A$21:$A$24, 0),
MATCH(Q$1,'2018 commission structure'!$A$21:$I$21, 0)), 0)</f>
        <v>17122.98</v>
      </c>
      <c r="R667" s="1">
        <f>IF($H667&gt;K667, MIN($H667-K667, L667-K667)*
INDEX( '2018 commission structure'!$A$21:$I$24,
MATCH($E667,'2018 commission structure'!$A$21:$A$24, 0),
MATCH(R$1,'2018 commission structure'!$A$21:$I$21, 0)), 0)</f>
        <v>0</v>
      </c>
      <c r="S667" s="1">
        <f>IF($H667&gt;L667, ($H667-L667)*
INDEX( '2018 commission structure'!$A$21:$I$24,
MATCH($E667,'2018 commission structure'!$A$21:$A$24, 0),
MATCH(S$1,'2018 commission structure'!$A$21:$I$21, 0)), 0)</f>
        <v>0</v>
      </c>
      <c r="T667" s="1">
        <f t="shared" si="105"/>
        <v>120622.98</v>
      </c>
      <c r="U667" s="1">
        <f t="shared" si="106"/>
        <v>176425.97999999998</v>
      </c>
      <c r="V667" s="16">
        <f t="shared" si="107"/>
        <v>4.7132400794939615</v>
      </c>
      <c r="W667" s="1">
        <f>MIN(H667,I667)*INDEX('2018 commission structure'!$A$15:$J$18,MATCH(Calculations!$E468,'2018 commission structure'!$A$15:$A$18,0),MATCH(Calculations!W$1,'2018 commission structure'!$A$15:$J$15,0))</f>
        <v>90000</v>
      </c>
      <c r="X667" s="1">
        <f>IF($H667&gt;I667,MIN($H667-I667,J667-I667))*INDEX('2018 commission structure'!$A$15:$J$18,MATCH(Calculations!$E468,'2018 commission structure'!$A$15:$A$18,0),MATCH(Calculations!X$1,'2018 commission structure'!$A$15:$J$15,0))</f>
        <v>33000</v>
      </c>
      <c r="Y667" s="1">
        <f>IF($H667&gt;J667,MIN($H667-J667,K667-J667)*INDEX('2018 commission structure'!$A$15:$J$18,MATCH(Calculations!$E468,'2018 commission structure'!$A$15:$A$18,0),MATCH(Calculations!Y$1,'2018 commission structure'!$A$15:$J$15,0)),0)</f>
        <v>20384.5</v>
      </c>
      <c r="Z667" s="1">
        <f>IF($H667&gt;K667,MIN($H667-K667,L667-K667)*INDEX('2018 commission structure'!$A$15:$J$18,MATCH(Calculations!$E468,'2018 commission structure'!$A$15:$A$18,0),MATCH(Calculations!Z$1,'2018 commission structure'!$A$15:$J$15,0)),0)</f>
        <v>0</v>
      </c>
      <c r="AA667" s="1">
        <f>IF($H667&gt;L667,($H667-L667)*INDEX('2018 commission structure'!$A$15:$J$18,MATCH(Calculations!$E468,'2018 commission structure'!$A$15:$A$18,0),MATCH(Calculations!AA$1,'2018 commission structure'!$A$15:$J$15,0)),0)</f>
        <v>0</v>
      </c>
      <c r="AB667" s="1">
        <f t="shared" si="108"/>
        <v>143384.5</v>
      </c>
      <c r="AC667" s="1">
        <f t="shared" si="109"/>
        <v>199187.5</v>
      </c>
    </row>
    <row r="668" spans="1:29" x14ac:dyDescent="0.3">
      <c r="A668" s="20">
        <v>2060025532</v>
      </c>
      <c r="B668" s="1" t="s">
        <v>614</v>
      </c>
      <c r="C668" s="1" t="s">
        <v>613</v>
      </c>
      <c r="D668" s="1" t="s">
        <v>23135</v>
      </c>
      <c r="E668" s="1" t="s">
        <v>0</v>
      </c>
      <c r="F668" s="1">
        <v>53096</v>
      </c>
      <c r="G668" s="2">
        <v>19</v>
      </c>
      <c r="H668" s="1">
        <f>SUMIF('deals_closed '!D:D,A668,'deals_closed '!C:C)</f>
        <v>588834</v>
      </c>
      <c r="I668" s="1">
        <f>VLOOKUP(E668,'2018 commission structure'!$A$21:$I$24,9,FALSE)</f>
        <v>600000</v>
      </c>
      <c r="J668" s="1">
        <f t="shared" si="110"/>
        <v>750000</v>
      </c>
      <c r="K668" s="1">
        <f t="shared" si="101"/>
        <v>900000</v>
      </c>
      <c r="L668" s="1">
        <f t="shared" si="102"/>
        <v>1200000</v>
      </c>
      <c r="M668" s="16">
        <f t="shared" si="103"/>
        <v>0.98138999999999998</v>
      </c>
      <c r="N668" s="1" t="str">
        <f t="shared" si="104"/>
        <v>0-100%</v>
      </c>
      <c r="O668" s="1">
        <f>MIN($I668, $H668)*INDEX( '2018 commission structure'!$A$21:$I$24,
MATCH($E668,'2018 commission structure'!$A$21:$A$24,0),MATCH(O$1,'2018 commission structure'!$A$21:$I$21,0))</f>
        <v>76548.42</v>
      </c>
      <c r="P668" s="1">
        <f>IF($H668&gt;$I668, MIN($H668-$I668, J668-$I668)*
INDEX( '2018 commission structure'!$A$21:$I$24,
MATCH($E668,'2018 commission structure'!$A$21:$A$24, 0),
MATCH(P$1,'2018 commission structure'!$A$21:$I$21, 0)), 0)</f>
        <v>0</v>
      </c>
      <c r="Q668" s="1">
        <f>IF($H668&gt;J668, MIN($H668-J668, K668-J668)*
INDEX( '2018 commission structure'!$A$21:$I$24,
MATCH($E668,'2018 commission structure'!$A$21:$A$24, 0),
MATCH(Q$1,'2018 commission structure'!$A$21:$I$21, 0)), 0)</f>
        <v>0</v>
      </c>
      <c r="R668" s="1">
        <f>IF($H668&gt;K668, MIN($H668-K668, L668-K668)*
INDEX( '2018 commission structure'!$A$21:$I$24,
MATCH($E668,'2018 commission structure'!$A$21:$A$24, 0),
MATCH(R$1,'2018 commission structure'!$A$21:$I$21, 0)), 0)</f>
        <v>0</v>
      </c>
      <c r="S668" s="1">
        <f>IF($H668&gt;L668, ($H668-L668)*
INDEX( '2018 commission structure'!$A$21:$I$24,
MATCH($E668,'2018 commission structure'!$A$21:$A$24, 0),
MATCH(S$1,'2018 commission structure'!$A$21:$I$21, 0)), 0)</f>
        <v>0</v>
      </c>
      <c r="T668" s="1">
        <f t="shared" si="105"/>
        <v>76548.42</v>
      </c>
      <c r="U668" s="1">
        <f t="shared" si="106"/>
        <v>129644.42</v>
      </c>
      <c r="V668" s="16">
        <f t="shared" si="107"/>
        <v>4.5419154947046696</v>
      </c>
      <c r="W668" s="1">
        <f>MIN(H668,I668)*INDEX('2018 commission structure'!$A$15:$J$18,MATCH(Calculations!$E690,'2018 commission structure'!$A$15:$A$18,0),MATCH(Calculations!W$1,'2018 commission structure'!$A$15:$J$15,0))</f>
        <v>88325.099999999991</v>
      </c>
      <c r="X668" s="1">
        <f>IF($H668&gt;I668,MIN($H668-I668,J668-I668))*INDEX('2018 commission structure'!$A$15:$J$18,MATCH(Calculations!$E690,'2018 commission structure'!$A$15:$A$18,0),MATCH(Calculations!X$1,'2018 commission structure'!$A$15:$J$15,0))</f>
        <v>0</v>
      </c>
      <c r="Y668" s="1">
        <f>IF($H668&gt;J668,MIN($H668-J668,K668-J668)*INDEX('2018 commission structure'!$A$15:$J$18,MATCH(Calculations!$E690,'2018 commission structure'!$A$15:$A$18,0),MATCH(Calculations!Y$1,'2018 commission structure'!$A$15:$J$15,0)),0)</f>
        <v>0</v>
      </c>
      <c r="Z668" s="1">
        <f>IF($H668&gt;K668,MIN($H668-K668,L668-K668)*INDEX('2018 commission structure'!$A$15:$J$18,MATCH(Calculations!$E690,'2018 commission structure'!$A$15:$A$18,0),MATCH(Calculations!Z$1,'2018 commission structure'!$A$15:$J$15,0)),0)</f>
        <v>0</v>
      </c>
      <c r="AA668" s="1">
        <f>IF($H668&gt;L668,($H668-L668)*INDEX('2018 commission structure'!$A$15:$J$18,MATCH(Calculations!$E690,'2018 commission structure'!$A$15:$A$18,0),MATCH(Calculations!AA$1,'2018 commission structure'!$A$15:$J$15,0)),0)</f>
        <v>0</v>
      </c>
      <c r="AB668" s="1">
        <f t="shared" si="108"/>
        <v>88325.099999999991</v>
      </c>
      <c r="AC668" s="1">
        <f t="shared" si="109"/>
        <v>141421.09999999998</v>
      </c>
    </row>
    <row r="669" spans="1:29" x14ac:dyDescent="0.3">
      <c r="A669" s="20">
        <v>3554200719</v>
      </c>
      <c r="B669" s="1" t="s">
        <v>1031</v>
      </c>
      <c r="C669" s="1" t="s">
        <v>1030</v>
      </c>
      <c r="D669" s="1" t="s">
        <v>23007</v>
      </c>
      <c r="E669" s="1" t="s">
        <v>12</v>
      </c>
      <c r="F669" s="1">
        <v>40780</v>
      </c>
      <c r="G669" s="2">
        <v>16</v>
      </c>
      <c r="H669" s="1">
        <f>SUMIF('deals_closed '!D:D,A669,'deals_closed '!C:C)</f>
        <v>693280</v>
      </c>
      <c r="I669" s="1">
        <f>VLOOKUP(E669,'2018 commission structure'!$A$21:$I$24,9,FALSE)</f>
        <v>500000</v>
      </c>
      <c r="J669" s="1">
        <f t="shared" si="110"/>
        <v>625000</v>
      </c>
      <c r="K669" s="1">
        <f t="shared" si="101"/>
        <v>750000</v>
      </c>
      <c r="L669" s="1">
        <f t="shared" si="102"/>
        <v>1000000</v>
      </c>
      <c r="M669" s="16">
        <f t="shared" si="103"/>
        <v>1.38656</v>
      </c>
      <c r="N669" s="1" t="str">
        <f t="shared" si="104"/>
        <v>125-150%</v>
      </c>
      <c r="O669" s="1">
        <f>MIN($I669, $H669)*INDEX( '2018 commission structure'!$A$21:$I$24,
MATCH($E669,'2018 commission structure'!$A$21:$A$24,0),MATCH(O$1,'2018 commission structure'!$A$21:$I$21,0))</f>
        <v>50000</v>
      </c>
      <c r="P669" s="1">
        <f>IF($H669&gt;$I669, MIN($H669-$I669, J669-$I669)*
INDEX( '2018 commission structure'!$A$21:$I$24,
MATCH($E669,'2018 commission structure'!$A$21:$A$24, 0),
MATCH(P$1,'2018 commission structure'!$A$21:$I$21, 0)), 0)</f>
        <v>18750</v>
      </c>
      <c r="Q669" s="1">
        <f>IF($H669&gt;J669, MIN($H669-J669, K669-J669)*
INDEX( '2018 commission structure'!$A$21:$I$24,
MATCH($E669,'2018 commission structure'!$A$21:$A$24, 0),
MATCH(Q$1,'2018 commission structure'!$A$21:$I$21, 0)), 0)</f>
        <v>12290.4</v>
      </c>
      <c r="R669" s="1">
        <f>IF($H669&gt;K669, MIN($H669-K669, L669-K669)*
INDEX( '2018 commission structure'!$A$21:$I$24,
MATCH($E669,'2018 commission structure'!$A$21:$A$24, 0),
MATCH(R$1,'2018 commission structure'!$A$21:$I$21, 0)), 0)</f>
        <v>0</v>
      </c>
      <c r="S669" s="1">
        <f>IF($H669&gt;L669, ($H669-L669)*
INDEX( '2018 commission structure'!$A$21:$I$24,
MATCH($E669,'2018 commission structure'!$A$21:$A$24, 0),
MATCH(S$1,'2018 commission structure'!$A$21:$I$21, 0)), 0)</f>
        <v>0</v>
      </c>
      <c r="T669" s="1">
        <f t="shared" si="105"/>
        <v>81040.399999999994</v>
      </c>
      <c r="U669" s="1">
        <f t="shared" si="106"/>
        <v>121820.4</v>
      </c>
      <c r="V669" s="16">
        <f t="shared" si="107"/>
        <v>5.6910008504322755</v>
      </c>
      <c r="W669" s="1">
        <f>MIN(H669,I669)*INDEX('2018 commission structure'!$A$15:$J$18,MATCH(Calculations!$E475,'2018 commission structure'!$A$15:$A$18,0),MATCH(Calculations!W$1,'2018 commission structure'!$A$15:$J$15,0))</f>
        <v>75000</v>
      </c>
      <c r="X669" s="1">
        <f>IF($H669&gt;I669,MIN($H669-I669,J669-I669))*INDEX('2018 commission structure'!$A$15:$J$18,MATCH(Calculations!$E475,'2018 commission structure'!$A$15:$A$18,0),MATCH(Calculations!X$1,'2018 commission structure'!$A$15:$J$15,0))</f>
        <v>27500</v>
      </c>
      <c r="Y669" s="1">
        <f>IF($H669&gt;J669,MIN($H669-J669,K669-J669)*INDEX('2018 commission structure'!$A$15:$J$18,MATCH(Calculations!$E475,'2018 commission structure'!$A$15:$A$18,0),MATCH(Calculations!Y$1,'2018 commission structure'!$A$15:$J$15,0)),0)</f>
        <v>17070</v>
      </c>
      <c r="Z669" s="1">
        <f>IF($H669&gt;K669,MIN($H669-K669,L669-K669)*INDEX('2018 commission structure'!$A$15:$J$18,MATCH(Calculations!$E475,'2018 commission structure'!$A$15:$A$18,0),MATCH(Calculations!Z$1,'2018 commission structure'!$A$15:$J$15,0)),0)</f>
        <v>0</v>
      </c>
      <c r="AA669" s="1">
        <f>IF($H669&gt;L669,($H669-L669)*INDEX('2018 commission structure'!$A$15:$J$18,MATCH(Calculations!$E475,'2018 commission structure'!$A$15:$A$18,0),MATCH(Calculations!AA$1,'2018 commission structure'!$A$15:$J$15,0)),0)</f>
        <v>0</v>
      </c>
      <c r="AB669" s="1">
        <f t="shared" si="108"/>
        <v>119570</v>
      </c>
      <c r="AC669" s="1">
        <f t="shared" si="109"/>
        <v>160350</v>
      </c>
    </row>
    <row r="670" spans="1:29" x14ac:dyDescent="0.3">
      <c r="A670" s="20">
        <v>3227873028</v>
      </c>
      <c r="B670" s="1" t="s">
        <v>542</v>
      </c>
      <c r="C670" s="1" t="s">
        <v>541</v>
      </c>
      <c r="D670" s="1" t="s">
        <v>23008</v>
      </c>
      <c r="E670" s="1" t="s">
        <v>0</v>
      </c>
      <c r="F670" s="1">
        <v>66623</v>
      </c>
      <c r="G670" s="2">
        <v>24</v>
      </c>
      <c r="H670" s="1">
        <f>SUMIF('deals_closed '!D:D,A670,'deals_closed '!C:C)</f>
        <v>833601</v>
      </c>
      <c r="I670" s="1">
        <f>VLOOKUP(E670,'2018 commission structure'!$A$21:$I$24,9,FALSE)</f>
        <v>600000</v>
      </c>
      <c r="J670" s="1">
        <f t="shared" si="110"/>
        <v>750000</v>
      </c>
      <c r="K670" s="1">
        <f t="shared" si="101"/>
        <v>900000</v>
      </c>
      <c r="L670" s="1">
        <f t="shared" si="102"/>
        <v>1200000</v>
      </c>
      <c r="M670" s="16">
        <f t="shared" si="103"/>
        <v>1.389335</v>
      </c>
      <c r="N670" s="1" t="str">
        <f t="shared" si="104"/>
        <v>125-150%</v>
      </c>
      <c r="O670" s="1">
        <f>MIN($I670, $H670)*INDEX( '2018 commission structure'!$A$21:$I$24,
MATCH($E670,'2018 commission structure'!$A$21:$A$24,0),MATCH(O$1,'2018 commission structure'!$A$21:$I$21,0))</f>
        <v>78000</v>
      </c>
      <c r="P670" s="1">
        <f>IF($H670&gt;$I670, MIN($H670-$I670, J670-$I670)*
INDEX( '2018 commission structure'!$A$21:$I$24,
MATCH($E670,'2018 commission structure'!$A$21:$A$24, 0),
MATCH(P$1,'2018 commission structure'!$A$21:$I$21, 0)), 0)</f>
        <v>25500.000000000004</v>
      </c>
      <c r="Q670" s="1">
        <f>IF($H670&gt;J670, MIN($H670-J670, K670-J670)*
INDEX( '2018 commission structure'!$A$21:$I$24,
MATCH($E670,'2018 commission structure'!$A$21:$A$24, 0),
MATCH(Q$1,'2018 commission structure'!$A$21:$I$21, 0)), 0)</f>
        <v>17556.21</v>
      </c>
      <c r="R670" s="1">
        <f>IF($H670&gt;K670, MIN($H670-K670, L670-K670)*
INDEX( '2018 commission structure'!$A$21:$I$24,
MATCH($E670,'2018 commission structure'!$A$21:$A$24, 0),
MATCH(R$1,'2018 commission structure'!$A$21:$I$21, 0)), 0)</f>
        <v>0</v>
      </c>
      <c r="S670" s="1">
        <f>IF($H670&gt;L670, ($H670-L670)*
INDEX( '2018 commission structure'!$A$21:$I$24,
MATCH($E670,'2018 commission structure'!$A$21:$A$24, 0),
MATCH(S$1,'2018 commission structure'!$A$21:$I$21, 0)), 0)</f>
        <v>0</v>
      </c>
      <c r="T670" s="1">
        <f t="shared" si="105"/>
        <v>121056.20999999999</v>
      </c>
      <c r="U670" s="1">
        <f t="shared" si="106"/>
        <v>187679.21</v>
      </c>
      <c r="V670" s="16">
        <f t="shared" si="107"/>
        <v>4.4416267523717732</v>
      </c>
      <c r="W670" s="1">
        <f>MIN(H670,I670)*INDEX('2018 commission structure'!$A$15:$J$18,MATCH(Calculations!$E727,'2018 commission structure'!$A$15:$A$18,0),MATCH(Calculations!W$1,'2018 commission structure'!$A$15:$J$15,0))</f>
        <v>90000</v>
      </c>
      <c r="X670" s="1">
        <f>IF($H670&gt;I670,MIN($H670-I670,J670-I670))*INDEX('2018 commission structure'!$A$15:$J$18,MATCH(Calculations!$E727,'2018 commission structure'!$A$15:$A$18,0),MATCH(Calculations!X$1,'2018 commission structure'!$A$15:$J$15,0))</f>
        <v>33000</v>
      </c>
      <c r="Y670" s="1">
        <f>IF($H670&gt;J670,MIN($H670-J670,K670-J670)*INDEX('2018 commission structure'!$A$15:$J$18,MATCH(Calculations!$E727,'2018 commission structure'!$A$15:$A$18,0),MATCH(Calculations!Y$1,'2018 commission structure'!$A$15:$J$15,0)),0)</f>
        <v>20900.25</v>
      </c>
      <c r="Z670" s="1">
        <f>IF($H670&gt;K670,MIN($H670-K670,L670-K670)*INDEX('2018 commission structure'!$A$15:$J$18,MATCH(Calculations!$E727,'2018 commission structure'!$A$15:$A$18,0),MATCH(Calculations!Z$1,'2018 commission structure'!$A$15:$J$15,0)),0)</f>
        <v>0</v>
      </c>
      <c r="AA670" s="1">
        <f>IF($H670&gt;L670,($H670-L670)*INDEX('2018 commission structure'!$A$15:$J$18,MATCH(Calculations!$E727,'2018 commission structure'!$A$15:$A$18,0),MATCH(Calculations!AA$1,'2018 commission structure'!$A$15:$J$15,0)),0)</f>
        <v>0</v>
      </c>
      <c r="AB670" s="1">
        <f t="shared" si="108"/>
        <v>143900.25</v>
      </c>
      <c r="AC670" s="1">
        <f t="shared" si="109"/>
        <v>210523.25</v>
      </c>
    </row>
    <row r="671" spans="1:29" x14ac:dyDescent="0.3">
      <c r="A671" s="20">
        <v>2873915978</v>
      </c>
      <c r="B671" s="1" t="s">
        <v>1170</v>
      </c>
      <c r="C671" s="1" t="s">
        <v>1169</v>
      </c>
      <c r="D671" s="1" t="s">
        <v>23046</v>
      </c>
      <c r="E671" s="1" t="s">
        <v>0</v>
      </c>
      <c r="F671" s="1">
        <v>73164</v>
      </c>
      <c r="G671" s="2">
        <v>25</v>
      </c>
      <c r="H671" s="1">
        <f>SUMIF('deals_closed '!D:D,A671,'deals_closed '!C:C)</f>
        <v>833825</v>
      </c>
      <c r="I671" s="1">
        <f>VLOOKUP(E671,'2018 commission structure'!$A$21:$I$24,9,FALSE)</f>
        <v>600000</v>
      </c>
      <c r="J671" s="1">
        <f t="shared" si="110"/>
        <v>750000</v>
      </c>
      <c r="K671" s="1">
        <f t="shared" si="101"/>
        <v>900000</v>
      </c>
      <c r="L671" s="1">
        <f t="shared" si="102"/>
        <v>1200000</v>
      </c>
      <c r="M671" s="16">
        <f t="shared" si="103"/>
        <v>1.3897083333333333</v>
      </c>
      <c r="N671" s="1" t="str">
        <f t="shared" si="104"/>
        <v>125-150%</v>
      </c>
      <c r="O671" s="1">
        <f>MIN($I671, $H671)*INDEX( '2018 commission structure'!$A$21:$I$24,
MATCH($E671,'2018 commission structure'!$A$21:$A$24,0),MATCH(O$1,'2018 commission structure'!$A$21:$I$21,0))</f>
        <v>78000</v>
      </c>
      <c r="P671" s="1">
        <f>IF($H671&gt;$I671, MIN($H671-$I671, J671-$I671)*
INDEX( '2018 commission structure'!$A$21:$I$24,
MATCH($E671,'2018 commission structure'!$A$21:$A$24, 0),
MATCH(P$1,'2018 commission structure'!$A$21:$I$21, 0)), 0)</f>
        <v>25500.000000000004</v>
      </c>
      <c r="Q671" s="1">
        <f>IF($H671&gt;J671, MIN($H671-J671, K671-J671)*
INDEX( '2018 commission structure'!$A$21:$I$24,
MATCH($E671,'2018 commission structure'!$A$21:$A$24, 0),
MATCH(Q$1,'2018 commission structure'!$A$21:$I$21, 0)), 0)</f>
        <v>17603.25</v>
      </c>
      <c r="R671" s="1">
        <f>IF($H671&gt;K671, MIN($H671-K671, L671-K671)*
INDEX( '2018 commission structure'!$A$21:$I$24,
MATCH($E671,'2018 commission structure'!$A$21:$A$24, 0),
MATCH(R$1,'2018 commission structure'!$A$21:$I$21, 0)), 0)</f>
        <v>0</v>
      </c>
      <c r="S671" s="1">
        <f>IF($H671&gt;L671, ($H671-L671)*
INDEX( '2018 commission structure'!$A$21:$I$24,
MATCH($E671,'2018 commission structure'!$A$21:$A$24, 0),
MATCH(S$1,'2018 commission structure'!$A$21:$I$21, 0)), 0)</f>
        <v>0</v>
      </c>
      <c r="T671" s="1">
        <f t="shared" si="105"/>
        <v>121103.25</v>
      </c>
      <c r="U671" s="1">
        <f t="shared" si="106"/>
        <v>194267.25</v>
      </c>
      <c r="V671" s="16">
        <f t="shared" si="107"/>
        <v>4.2921542359816183</v>
      </c>
      <c r="W671" s="1">
        <f>MIN(H671,I671)*INDEX('2018 commission structure'!$A$15:$J$18,MATCH(Calculations!$E401,'2018 commission structure'!$A$15:$A$18,0),MATCH(Calculations!W$1,'2018 commission structure'!$A$15:$J$15,0))</f>
        <v>90000</v>
      </c>
      <c r="X671" s="1">
        <f>IF($H671&gt;I671,MIN($H671-I671,J671-I671))*INDEX('2018 commission structure'!$A$15:$J$18,MATCH(Calculations!$E401,'2018 commission structure'!$A$15:$A$18,0),MATCH(Calculations!X$1,'2018 commission structure'!$A$15:$J$15,0))</f>
        <v>33000</v>
      </c>
      <c r="Y671" s="1">
        <f>IF($H671&gt;J671,MIN($H671-J671,K671-J671)*INDEX('2018 commission structure'!$A$15:$J$18,MATCH(Calculations!$E401,'2018 commission structure'!$A$15:$A$18,0),MATCH(Calculations!Y$1,'2018 commission structure'!$A$15:$J$15,0)),0)</f>
        <v>20956.25</v>
      </c>
      <c r="Z671" s="1">
        <f>IF($H671&gt;K671,MIN($H671-K671,L671-K671)*INDEX('2018 commission structure'!$A$15:$J$18,MATCH(Calculations!$E401,'2018 commission structure'!$A$15:$A$18,0),MATCH(Calculations!Z$1,'2018 commission structure'!$A$15:$J$15,0)),0)</f>
        <v>0</v>
      </c>
      <c r="AA671" s="1">
        <f>IF($H671&gt;L671,($H671-L671)*INDEX('2018 commission structure'!$A$15:$J$18,MATCH(Calculations!$E401,'2018 commission structure'!$A$15:$A$18,0),MATCH(Calculations!AA$1,'2018 commission structure'!$A$15:$J$15,0)),0)</f>
        <v>0</v>
      </c>
      <c r="AB671" s="1">
        <f t="shared" si="108"/>
        <v>143956.25</v>
      </c>
      <c r="AC671" s="1">
        <f t="shared" si="109"/>
        <v>217120.25</v>
      </c>
    </row>
    <row r="672" spans="1:29" x14ac:dyDescent="0.3">
      <c r="A672" s="20">
        <v>3133221701</v>
      </c>
      <c r="B672" s="1" t="s">
        <v>1010</v>
      </c>
      <c r="C672" s="1" t="s">
        <v>1009</v>
      </c>
      <c r="D672" s="1" t="s">
        <v>23018</v>
      </c>
      <c r="E672" s="1" t="s">
        <v>0</v>
      </c>
      <c r="F672" s="1">
        <v>71686</v>
      </c>
      <c r="G672" s="2">
        <v>14</v>
      </c>
      <c r="H672" s="1">
        <f>SUMIF('deals_closed '!D:D,A672,'deals_closed '!C:C)</f>
        <v>542057</v>
      </c>
      <c r="I672" s="1">
        <f>VLOOKUP(E672,'2018 commission structure'!$A$21:$I$24,9,FALSE)</f>
        <v>600000</v>
      </c>
      <c r="J672" s="1">
        <f t="shared" si="110"/>
        <v>750000</v>
      </c>
      <c r="K672" s="1">
        <f t="shared" si="101"/>
        <v>900000</v>
      </c>
      <c r="L672" s="1">
        <f t="shared" si="102"/>
        <v>1200000</v>
      </c>
      <c r="M672" s="16">
        <f t="shared" si="103"/>
        <v>0.90342833333333339</v>
      </c>
      <c r="N672" s="1" t="str">
        <f t="shared" si="104"/>
        <v>0-100%</v>
      </c>
      <c r="O672" s="1">
        <f>MIN($I672, $H672)*INDEX( '2018 commission structure'!$A$21:$I$24,
MATCH($E672,'2018 commission structure'!$A$21:$A$24,0),MATCH(O$1,'2018 commission structure'!$A$21:$I$21,0))</f>
        <v>70467.41</v>
      </c>
      <c r="P672" s="1">
        <f>IF($H672&gt;$I672, MIN($H672-$I672, J672-$I672)*
INDEX( '2018 commission structure'!$A$21:$I$24,
MATCH($E672,'2018 commission structure'!$A$21:$A$24, 0),
MATCH(P$1,'2018 commission structure'!$A$21:$I$21, 0)), 0)</f>
        <v>0</v>
      </c>
      <c r="Q672" s="1">
        <f>IF($H672&gt;J672, MIN($H672-J672, K672-J672)*
INDEX( '2018 commission structure'!$A$21:$I$24,
MATCH($E672,'2018 commission structure'!$A$21:$A$24, 0),
MATCH(Q$1,'2018 commission structure'!$A$21:$I$21, 0)), 0)</f>
        <v>0</v>
      </c>
      <c r="R672" s="1">
        <f>IF($H672&gt;K672, MIN($H672-K672, L672-K672)*
INDEX( '2018 commission structure'!$A$21:$I$24,
MATCH($E672,'2018 commission structure'!$A$21:$A$24, 0),
MATCH(R$1,'2018 commission structure'!$A$21:$I$21, 0)), 0)</f>
        <v>0</v>
      </c>
      <c r="S672" s="1">
        <f>IF($H672&gt;L672, ($H672-L672)*
INDEX( '2018 commission structure'!$A$21:$I$24,
MATCH($E672,'2018 commission structure'!$A$21:$A$24, 0),
MATCH(S$1,'2018 commission structure'!$A$21:$I$21, 0)), 0)</f>
        <v>0</v>
      </c>
      <c r="T672" s="1">
        <f t="shared" si="105"/>
        <v>70467.41</v>
      </c>
      <c r="U672" s="1">
        <f t="shared" si="106"/>
        <v>142153.41</v>
      </c>
      <c r="V672" s="16">
        <f t="shared" si="107"/>
        <v>3.8131832363360116</v>
      </c>
      <c r="W672" s="1">
        <f>MIN(H672,I672)*INDEX('2018 commission structure'!$A$15:$J$18,MATCH(Calculations!$E486,'2018 commission structure'!$A$15:$A$18,0),MATCH(Calculations!W$1,'2018 commission structure'!$A$15:$J$15,0))</f>
        <v>81308.55</v>
      </c>
      <c r="X672" s="1">
        <f>IF($H672&gt;I672,MIN($H672-I672,J672-I672))*INDEX('2018 commission structure'!$A$15:$J$18,MATCH(Calculations!$E486,'2018 commission structure'!$A$15:$A$18,0),MATCH(Calculations!X$1,'2018 commission structure'!$A$15:$J$15,0))</f>
        <v>0</v>
      </c>
      <c r="Y672" s="1">
        <f>IF($H672&gt;J672,MIN($H672-J672,K672-J672)*INDEX('2018 commission structure'!$A$15:$J$18,MATCH(Calculations!$E486,'2018 commission structure'!$A$15:$A$18,0),MATCH(Calculations!Y$1,'2018 commission structure'!$A$15:$J$15,0)),0)</f>
        <v>0</v>
      </c>
      <c r="Z672" s="1">
        <f>IF($H672&gt;K672,MIN($H672-K672,L672-K672)*INDEX('2018 commission structure'!$A$15:$J$18,MATCH(Calculations!$E486,'2018 commission structure'!$A$15:$A$18,0),MATCH(Calculations!Z$1,'2018 commission structure'!$A$15:$J$15,0)),0)</f>
        <v>0</v>
      </c>
      <c r="AA672" s="1">
        <f>IF($H672&gt;L672,($H672-L672)*INDEX('2018 commission structure'!$A$15:$J$18,MATCH(Calculations!$E486,'2018 commission structure'!$A$15:$A$18,0),MATCH(Calculations!AA$1,'2018 commission structure'!$A$15:$J$15,0)),0)</f>
        <v>0</v>
      </c>
      <c r="AB672" s="1">
        <f t="shared" si="108"/>
        <v>81308.55</v>
      </c>
      <c r="AC672" s="1">
        <f t="shared" si="109"/>
        <v>152994.54999999999</v>
      </c>
    </row>
    <row r="673" spans="1:29" x14ac:dyDescent="0.3">
      <c r="A673" s="20">
        <v>4453705328</v>
      </c>
      <c r="B673" s="1" t="s">
        <v>1478</v>
      </c>
      <c r="C673" s="1" t="s">
        <v>1477</v>
      </c>
      <c r="D673" s="1" t="s">
        <v>22888</v>
      </c>
      <c r="E673" s="1" t="s">
        <v>0</v>
      </c>
      <c r="F673" s="1">
        <v>57398</v>
      </c>
      <c r="G673" s="2">
        <v>23</v>
      </c>
      <c r="H673" s="1">
        <f>SUMIF('deals_closed '!D:D,A673,'deals_closed '!C:C)</f>
        <v>834572</v>
      </c>
      <c r="I673" s="1">
        <f>VLOOKUP(E673,'2018 commission structure'!$A$21:$I$24,9,FALSE)</f>
        <v>600000</v>
      </c>
      <c r="J673" s="1">
        <f t="shared" si="110"/>
        <v>750000</v>
      </c>
      <c r="K673" s="1">
        <f t="shared" si="101"/>
        <v>900000</v>
      </c>
      <c r="L673" s="1">
        <f t="shared" si="102"/>
        <v>1200000</v>
      </c>
      <c r="M673" s="16">
        <f t="shared" si="103"/>
        <v>1.3909533333333333</v>
      </c>
      <c r="N673" s="1" t="str">
        <f t="shared" si="104"/>
        <v>125-150%</v>
      </c>
      <c r="O673" s="1">
        <f>MIN($I673, $H673)*INDEX( '2018 commission structure'!$A$21:$I$24,
MATCH($E673,'2018 commission structure'!$A$21:$A$24,0),MATCH(O$1,'2018 commission structure'!$A$21:$I$21,0))</f>
        <v>78000</v>
      </c>
      <c r="P673" s="1">
        <f>IF($H673&gt;$I673, MIN($H673-$I673, J673-$I673)*
INDEX( '2018 commission structure'!$A$21:$I$24,
MATCH($E673,'2018 commission structure'!$A$21:$A$24, 0),
MATCH(P$1,'2018 commission structure'!$A$21:$I$21, 0)), 0)</f>
        <v>25500.000000000004</v>
      </c>
      <c r="Q673" s="1">
        <f>IF($H673&gt;J673, MIN($H673-J673, K673-J673)*
INDEX( '2018 commission structure'!$A$21:$I$24,
MATCH($E673,'2018 commission structure'!$A$21:$A$24, 0),
MATCH(Q$1,'2018 commission structure'!$A$21:$I$21, 0)), 0)</f>
        <v>17760.12</v>
      </c>
      <c r="R673" s="1">
        <f>IF($H673&gt;K673, MIN($H673-K673, L673-K673)*
INDEX( '2018 commission structure'!$A$21:$I$24,
MATCH($E673,'2018 commission structure'!$A$21:$A$24, 0),
MATCH(R$1,'2018 commission structure'!$A$21:$I$21, 0)), 0)</f>
        <v>0</v>
      </c>
      <c r="S673" s="1">
        <f>IF($H673&gt;L673, ($H673-L673)*
INDEX( '2018 commission structure'!$A$21:$I$24,
MATCH($E673,'2018 commission structure'!$A$21:$A$24, 0),
MATCH(S$1,'2018 commission structure'!$A$21:$I$21, 0)), 0)</f>
        <v>0</v>
      </c>
      <c r="T673" s="1">
        <f t="shared" si="105"/>
        <v>121260.12</v>
      </c>
      <c r="U673" s="1">
        <f t="shared" si="106"/>
        <v>178658.12</v>
      </c>
      <c r="V673" s="16">
        <f t="shared" si="107"/>
        <v>4.6713353974619238</v>
      </c>
      <c r="W673" s="1">
        <f>MIN(H673,I673)*INDEX('2018 commission structure'!$A$15:$J$18,MATCH(Calculations!$E240,'2018 commission structure'!$A$15:$A$18,0),MATCH(Calculations!W$1,'2018 commission structure'!$A$15:$J$15,0))</f>
        <v>90000</v>
      </c>
      <c r="X673" s="1">
        <f>IF($H673&gt;I673,MIN($H673-I673,J673-I673))*INDEX('2018 commission structure'!$A$15:$J$18,MATCH(Calculations!$E240,'2018 commission structure'!$A$15:$A$18,0),MATCH(Calculations!X$1,'2018 commission structure'!$A$15:$J$15,0))</f>
        <v>33000</v>
      </c>
      <c r="Y673" s="1">
        <f>IF($H673&gt;J673,MIN($H673-J673,K673-J673)*INDEX('2018 commission structure'!$A$15:$J$18,MATCH(Calculations!$E240,'2018 commission structure'!$A$15:$A$18,0),MATCH(Calculations!Y$1,'2018 commission structure'!$A$15:$J$15,0)),0)</f>
        <v>21143</v>
      </c>
      <c r="Z673" s="1">
        <f>IF($H673&gt;K673,MIN($H673-K673,L673-K673)*INDEX('2018 commission structure'!$A$15:$J$18,MATCH(Calculations!$E240,'2018 commission structure'!$A$15:$A$18,0),MATCH(Calculations!Z$1,'2018 commission structure'!$A$15:$J$15,0)),0)</f>
        <v>0</v>
      </c>
      <c r="AA673" s="1">
        <f>IF($H673&gt;L673,($H673-L673)*INDEX('2018 commission structure'!$A$15:$J$18,MATCH(Calculations!$E240,'2018 commission structure'!$A$15:$A$18,0),MATCH(Calculations!AA$1,'2018 commission structure'!$A$15:$J$15,0)),0)</f>
        <v>0</v>
      </c>
      <c r="AB673" s="1">
        <f t="shared" si="108"/>
        <v>144143</v>
      </c>
      <c r="AC673" s="1">
        <f t="shared" si="109"/>
        <v>201541</v>
      </c>
    </row>
    <row r="674" spans="1:29" x14ac:dyDescent="0.3">
      <c r="A674" s="20">
        <v>4502817627</v>
      </c>
      <c r="B674" s="1" t="s">
        <v>875</v>
      </c>
      <c r="C674" s="1" t="s">
        <v>874</v>
      </c>
      <c r="D674" s="1" t="s">
        <v>22380</v>
      </c>
      <c r="E674" s="1" t="s">
        <v>12</v>
      </c>
      <c r="F674" s="1">
        <v>63908</v>
      </c>
      <c r="G674" s="2">
        <v>17</v>
      </c>
      <c r="H674" s="1">
        <f>SUMIF('deals_closed '!D:D,A674,'deals_closed '!C:C)</f>
        <v>695501</v>
      </c>
      <c r="I674" s="1">
        <f>VLOOKUP(E674,'2018 commission structure'!$A$21:$I$24,9,FALSE)</f>
        <v>500000</v>
      </c>
      <c r="J674" s="1">
        <f t="shared" si="110"/>
        <v>625000</v>
      </c>
      <c r="K674" s="1">
        <f t="shared" si="101"/>
        <v>750000</v>
      </c>
      <c r="L674" s="1">
        <f t="shared" si="102"/>
        <v>1000000</v>
      </c>
      <c r="M674" s="16">
        <f t="shared" si="103"/>
        <v>1.3910020000000001</v>
      </c>
      <c r="N674" s="1" t="str">
        <f t="shared" si="104"/>
        <v>125-150%</v>
      </c>
      <c r="O674" s="1">
        <f>MIN($I674, $H674)*INDEX( '2018 commission structure'!$A$21:$I$24,
MATCH($E674,'2018 commission structure'!$A$21:$A$24,0),MATCH(O$1,'2018 commission structure'!$A$21:$I$21,0))</f>
        <v>50000</v>
      </c>
      <c r="P674" s="1">
        <f>IF($H674&gt;$I674, MIN($H674-$I674, J674-$I674)*
INDEX( '2018 commission structure'!$A$21:$I$24,
MATCH($E674,'2018 commission structure'!$A$21:$A$24, 0),
MATCH(P$1,'2018 commission structure'!$A$21:$I$21, 0)), 0)</f>
        <v>18750</v>
      </c>
      <c r="Q674" s="1">
        <f>IF($H674&gt;J674, MIN($H674-J674, K674-J674)*
INDEX( '2018 commission structure'!$A$21:$I$24,
MATCH($E674,'2018 commission structure'!$A$21:$A$24, 0),
MATCH(Q$1,'2018 commission structure'!$A$21:$I$21, 0)), 0)</f>
        <v>12690.18</v>
      </c>
      <c r="R674" s="1">
        <f>IF($H674&gt;K674, MIN($H674-K674, L674-K674)*
INDEX( '2018 commission structure'!$A$21:$I$24,
MATCH($E674,'2018 commission structure'!$A$21:$A$24, 0),
MATCH(R$1,'2018 commission structure'!$A$21:$I$21, 0)), 0)</f>
        <v>0</v>
      </c>
      <c r="S674" s="1">
        <f>IF($H674&gt;L674, ($H674-L674)*
INDEX( '2018 commission structure'!$A$21:$I$24,
MATCH($E674,'2018 commission structure'!$A$21:$A$24, 0),
MATCH(S$1,'2018 commission structure'!$A$21:$I$21, 0)), 0)</f>
        <v>0</v>
      </c>
      <c r="T674" s="1">
        <f t="shared" si="105"/>
        <v>81440.179999999993</v>
      </c>
      <c r="U674" s="1">
        <f t="shared" si="106"/>
        <v>145348.18</v>
      </c>
      <c r="V674" s="16">
        <f t="shared" si="107"/>
        <v>4.7850685161658033</v>
      </c>
      <c r="W674" s="1">
        <f>MIN(H674,I674)*INDEX('2018 commission structure'!$A$15:$J$18,MATCH(Calculations!$E555,'2018 commission structure'!$A$15:$A$18,0),MATCH(Calculations!W$1,'2018 commission structure'!$A$15:$J$15,0))</f>
        <v>60000</v>
      </c>
      <c r="X674" s="1">
        <f>IF($H674&gt;I674,MIN($H674-I674,J674-I674))*INDEX('2018 commission structure'!$A$15:$J$18,MATCH(Calculations!$E555,'2018 commission structure'!$A$15:$A$18,0),MATCH(Calculations!X$1,'2018 commission structure'!$A$15:$J$15,0))</f>
        <v>21250</v>
      </c>
      <c r="Y674" s="1">
        <f>IF($H674&gt;J674,MIN($H674-J674,K674-J674)*INDEX('2018 commission structure'!$A$15:$J$18,MATCH(Calculations!$E555,'2018 commission structure'!$A$15:$A$18,0),MATCH(Calculations!Y$1,'2018 commission structure'!$A$15:$J$15,0)),0)</f>
        <v>14100.2</v>
      </c>
      <c r="Z674" s="1">
        <f>IF($H674&gt;K674,MIN($H674-K674,L674-K674)*INDEX('2018 commission structure'!$A$15:$J$18,MATCH(Calculations!$E555,'2018 commission structure'!$A$15:$A$18,0),MATCH(Calculations!Z$1,'2018 commission structure'!$A$15:$J$15,0)),0)</f>
        <v>0</v>
      </c>
      <c r="AA674" s="1">
        <f>IF($H674&gt;L674,($H674-L674)*INDEX('2018 commission structure'!$A$15:$J$18,MATCH(Calculations!$E555,'2018 commission structure'!$A$15:$A$18,0),MATCH(Calculations!AA$1,'2018 commission structure'!$A$15:$J$15,0)),0)</f>
        <v>0</v>
      </c>
      <c r="AB674" s="1">
        <f t="shared" si="108"/>
        <v>95350.2</v>
      </c>
      <c r="AC674" s="1">
        <f t="shared" si="109"/>
        <v>159258.20000000001</v>
      </c>
    </row>
    <row r="675" spans="1:29" x14ac:dyDescent="0.3">
      <c r="A675" s="20">
        <v>1152386727</v>
      </c>
      <c r="B675" s="1" t="s">
        <v>200</v>
      </c>
      <c r="C675" s="1" t="s">
        <v>199</v>
      </c>
      <c r="D675" s="1" t="s">
        <v>23218</v>
      </c>
      <c r="E675" s="1" t="s">
        <v>0</v>
      </c>
      <c r="F675" s="1">
        <v>77211</v>
      </c>
      <c r="G675" s="2">
        <v>21</v>
      </c>
      <c r="H675" s="1">
        <f>SUMIF('deals_closed '!D:D,A675,'deals_closed '!C:C)</f>
        <v>835084</v>
      </c>
      <c r="I675" s="1">
        <f>VLOOKUP(E675,'2018 commission structure'!$A$21:$I$24,9,FALSE)</f>
        <v>600000</v>
      </c>
      <c r="J675" s="1">
        <f t="shared" si="110"/>
        <v>750000</v>
      </c>
      <c r="K675" s="1">
        <f t="shared" si="101"/>
        <v>900000</v>
      </c>
      <c r="L675" s="1">
        <f t="shared" si="102"/>
        <v>1200000</v>
      </c>
      <c r="M675" s="16">
        <f t="shared" si="103"/>
        <v>1.3918066666666666</v>
      </c>
      <c r="N675" s="1" t="str">
        <f t="shared" si="104"/>
        <v>125-150%</v>
      </c>
      <c r="O675" s="1">
        <f>MIN($I675, $H675)*INDEX( '2018 commission structure'!$A$21:$I$24,
MATCH($E675,'2018 commission structure'!$A$21:$A$24,0),MATCH(O$1,'2018 commission structure'!$A$21:$I$21,0))</f>
        <v>78000</v>
      </c>
      <c r="P675" s="1">
        <f>IF($H675&gt;$I675, MIN($H675-$I675, J675-$I675)*
INDEX( '2018 commission structure'!$A$21:$I$24,
MATCH($E675,'2018 commission structure'!$A$21:$A$24, 0),
MATCH(P$1,'2018 commission structure'!$A$21:$I$21, 0)), 0)</f>
        <v>25500.000000000004</v>
      </c>
      <c r="Q675" s="1">
        <f>IF($H675&gt;J675, MIN($H675-J675, K675-J675)*
INDEX( '2018 commission structure'!$A$21:$I$24,
MATCH($E675,'2018 commission structure'!$A$21:$A$24, 0),
MATCH(Q$1,'2018 commission structure'!$A$21:$I$21, 0)), 0)</f>
        <v>17867.64</v>
      </c>
      <c r="R675" s="1">
        <f>IF($H675&gt;K675, MIN($H675-K675, L675-K675)*
INDEX( '2018 commission structure'!$A$21:$I$24,
MATCH($E675,'2018 commission structure'!$A$21:$A$24, 0),
MATCH(R$1,'2018 commission structure'!$A$21:$I$21, 0)), 0)</f>
        <v>0</v>
      </c>
      <c r="S675" s="1">
        <f>IF($H675&gt;L675, ($H675-L675)*
INDEX( '2018 commission structure'!$A$21:$I$24,
MATCH($E675,'2018 commission structure'!$A$21:$A$24, 0),
MATCH(S$1,'2018 commission structure'!$A$21:$I$21, 0)), 0)</f>
        <v>0</v>
      </c>
      <c r="T675" s="1">
        <f t="shared" si="105"/>
        <v>121367.64</v>
      </c>
      <c r="U675" s="1">
        <f t="shared" si="106"/>
        <v>198578.64</v>
      </c>
      <c r="V675" s="16">
        <f t="shared" si="107"/>
        <v>4.2053062706039279</v>
      </c>
      <c r="W675" s="1">
        <f>MIN(H675,I675)*INDEX('2018 commission structure'!$A$15:$J$18,MATCH(Calculations!$E902,'2018 commission structure'!$A$15:$A$18,0),MATCH(Calculations!W$1,'2018 commission structure'!$A$15:$J$15,0))</f>
        <v>72000</v>
      </c>
      <c r="X675" s="1">
        <f>IF($H675&gt;I675,MIN($H675-I675,J675-I675))*INDEX('2018 commission structure'!$A$15:$J$18,MATCH(Calculations!$E902,'2018 commission structure'!$A$15:$A$18,0),MATCH(Calculations!X$1,'2018 commission structure'!$A$15:$J$15,0))</f>
        <v>25500.000000000004</v>
      </c>
      <c r="Y675" s="1">
        <f>IF($H675&gt;J675,MIN($H675-J675,K675-J675)*INDEX('2018 commission structure'!$A$15:$J$18,MATCH(Calculations!$E902,'2018 commission structure'!$A$15:$A$18,0),MATCH(Calculations!Y$1,'2018 commission structure'!$A$15:$J$15,0)),0)</f>
        <v>17016.8</v>
      </c>
      <c r="Z675" s="1">
        <f>IF($H675&gt;K675,MIN($H675-K675,L675-K675)*INDEX('2018 commission structure'!$A$15:$J$18,MATCH(Calculations!$E902,'2018 commission structure'!$A$15:$A$18,0),MATCH(Calculations!Z$1,'2018 commission structure'!$A$15:$J$15,0)),0)</f>
        <v>0</v>
      </c>
      <c r="AA675" s="1">
        <f>IF($H675&gt;L675,($H675-L675)*INDEX('2018 commission structure'!$A$15:$J$18,MATCH(Calculations!$E902,'2018 commission structure'!$A$15:$A$18,0),MATCH(Calculations!AA$1,'2018 commission structure'!$A$15:$J$15,0)),0)</f>
        <v>0</v>
      </c>
      <c r="AB675" s="1">
        <f t="shared" si="108"/>
        <v>114516.8</v>
      </c>
      <c r="AC675" s="1">
        <f t="shared" si="109"/>
        <v>191727.8</v>
      </c>
    </row>
    <row r="676" spans="1:29" x14ac:dyDescent="0.3">
      <c r="A676" s="20">
        <v>5629875752</v>
      </c>
      <c r="B676" s="1" t="s">
        <v>995</v>
      </c>
      <c r="C676" s="1" t="s">
        <v>994</v>
      </c>
      <c r="D676" s="1" t="s">
        <v>22770</v>
      </c>
      <c r="E676" s="1" t="s">
        <v>3</v>
      </c>
      <c r="F676" s="1">
        <v>107750</v>
      </c>
      <c r="G676" s="2">
        <v>17</v>
      </c>
      <c r="H676" s="1">
        <f>SUMIF('deals_closed '!D:D,A676,'deals_closed '!C:C)</f>
        <v>586374</v>
      </c>
      <c r="I676" s="1">
        <f>VLOOKUP(E676,'2018 commission structure'!$A$21:$I$24,9,FALSE)</f>
        <v>750000</v>
      </c>
      <c r="J676" s="1">
        <f t="shared" si="110"/>
        <v>937500</v>
      </c>
      <c r="K676" s="1">
        <f t="shared" si="101"/>
        <v>1125000</v>
      </c>
      <c r="L676" s="1">
        <f t="shared" si="102"/>
        <v>1500000</v>
      </c>
      <c r="M676" s="16">
        <f t="shared" si="103"/>
        <v>0.78183199999999997</v>
      </c>
      <c r="N676" s="1" t="str">
        <f t="shared" si="104"/>
        <v>0-100%</v>
      </c>
      <c r="O676" s="1">
        <f>MIN($I676, $H676)*INDEX( '2018 commission structure'!$A$21:$I$24,
MATCH($E676,'2018 commission structure'!$A$21:$A$24,0),MATCH(O$1,'2018 commission structure'!$A$21:$I$21,0))</f>
        <v>87956.099999999991</v>
      </c>
      <c r="P676" s="1">
        <f>IF($H676&gt;$I676, MIN($H676-$I676, J676-$I676)*
INDEX( '2018 commission structure'!$A$21:$I$24,
MATCH($E676,'2018 commission structure'!$A$21:$A$24, 0),
MATCH(P$1,'2018 commission structure'!$A$21:$I$21, 0)), 0)</f>
        <v>0</v>
      </c>
      <c r="Q676" s="1">
        <f>IF($H676&gt;J676, MIN($H676-J676, K676-J676)*
INDEX( '2018 commission structure'!$A$21:$I$24,
MATCH($E676,'2018 commission structure'!$A$21:$A$24, 0),
MATCH(Q$1,'2018 commission structure'!$A$21:$I$21, 0)), 0)</f>
        <v>0</v>
      </c>
      <c r="R676" s="1">
        <f>IF($H676&gt;K676, MIN($H676-K676, L676-K676)*
INDEX( '2018 commission structure'!$A$21:$I$24,
MATCH($E676,'2018 commission structure'!$A$21:$A$24, 0),
MATCH(R$1,'2018 commission structure'!$A$21:$I$21, 0)), 0)</f>
        <v>0</v>
      </c>
      <c r="S676" s="1">
        <f>IF($H676&gt;L676, ($H676-L676)*
INDEX( '2018 commission structure'!$A$21:$I$24,
MATCH($E676,'2018 commission structure'!$A$21:$A$24, 0),
MATCH(S$1,'2018 commission structure'!$A$21:$I$21, 0)), 0)</f>
        <v>0</v>
      </c>
      <c r="T676" s="1">
        <f t="shared" si="105"/>
        <v>87956.099999999991</v>
      </c>
      <c r="U676" s="1">
        <f t="shared" si="106"/>
        <v>195706.09999999998</v>
      </c>
      <c r="V676" s="16">
        <f t="shared" si="107"/>
        <v>2.9961968482331418</v>
      </c>
      <c r="W676" s="1">
        <f>MIN(H676,I676)*INDEX('2018 commission structure'!$A$15:$J$18,MATCH(Calculations!$E494,'2018 commission structure'!$A$15:$A$18,0),MATCH(Calculations!W$1,'2018 commission structure'!$A$15:$J$15,0))</f>
        <v>70364.88</v>
      </c>
      <c r="X676" s="1">
        <f>IF($H676&gt;I676,MIN($H676-I676,J676-I676))*INDEX('2018 commission structure'!$A$15:$J$18,MATCH(Calculations!$E494,'2018 commission structure'!$A$15:$A$18,0),MATCH(Calculations!X$1,'2018 commission structure'!$A$15:$J$15,0))</f>
        <v>0</v>
      </c>
      <c r="Y676" s="1">
        <f>IF($H676&gt;J676,MIN($H676-J676,K676-J676)*INDEX('2018 commission structure'!$A$15:$J$18,MATCH(Calculations!$E494,'2018 commission structure'!$A$15:$A$18,0),MATCH(Calculations!Y$1,'2018 commission structure'!$A$15:$J$15,0)),0)</f>
        <v>0</v>
      </c>
      <c r="Z676" s="1">
        <f>IF($H676&gt;K676,MIN($H676-K676,L676-K676)*INDEX('2018 commission structure'!$A$15:$J$18,MATCH(Calculations!$E494,'2018 commission structure'!$A$15:$A$18,0),MATCH(Calculations!Z$1,'2018 commission structure'!$A$15:$J$15,0)),0)</f>
        <v>0</v>
      </c>
      <c r="AA676" s="1">
        <f>IF($H676&gt;L676,($H676-L676)*INDEX('2018 commission structure'!$A$15:$J$18,MATCH(Calculations!$E494,'2018 commission structure'!$A$15:$A$18,0),MATCH(Calculations!AA$1,'2018 commission structure'!$A$15:$J$15,0)),0)</f>
        <v>0</v>
      </c>
      <c r="AB676" s="1">
        <f t="shared" si="108"/>
        <v>70364.88</v>
      </c>
      <c r="AC676" s="1">
        <f t="shared" si="109"/>
        <v>178114.88</v>
      </c>
    </row>
    <row r="677" spans="1:29" x14ac:dyDescent="0.3">
      <c r="A677" s="20">
        <v>9457151267</v>
      </c>
      <c r="B677" s="1" t="s">
        <v>564</v>
      </c>
      <c r="C677" s="1" t="s">
        <v>563</v>
      </c>
      <c r="D677" s="1" t="s">
        <v>22492</v>
      </c>
      <c r="E677" s="1" t="s">
        <v>12</v>
      </c>
      <c r="F677" s="1">
        <v>59083</v>
      </c>
      <c r="G677" s="2">
        <v>18</v>
      </c>
      <c r="H677" s="1">
        <f>SUMIF('deals_closed '!D:D,A677,'deals_closed '!C:C)</f>
        <v>696346</v>
      </c>
      <c r="I677" s="1">
        <f>VLOOKUP(E677,'2018 commission structure'!$A$21:$I$24,9,FALSE)</f>
        <v>500000</v>
      </c>
      <c r="J677" s="1">
        <f t="shared" si="110"/>
        <v>625000</v>
      </c>
      <c r="K677" s="1">
        <f t="shared" si="101"/>
        <v>750000</v>
      </c>
      <c r="L677" s="1">
        <f t="shared" si="102"/>
        <v>1000000</v>
      </c>
      <c r="M677" s="16">
        <f t="shared" si="103"/>
        <v>1.392692</v>
      </c>
      <c r="N677" s="1" t="str">
        <f t="shared" si="104"/>
        <v>125-150%</v>
      </c>
      <c r="O677" s="1">
        <f>MIN($I677, $H677)*INDEX( '2018 commission structure'!$A$21:$I$24,
MATCH($E677,'2018 commission structure'!$A$21:$A$24,0),MATCH(O$1,'2018 commission structure'!$A$21:$I$21,0))</f>
        <v>50000</v>
      </c>
      <c r="P677" s="1">
        <f>IF($H677&gt;$I677, MIN($H677-$I677, J677-$I677)*
INDEX( '2018 commission structure'!$A$21:$I$24,
MATCH($E677,'2018 commission structure'!$A$21:$A$24, 0),
MATCH(P$1,'2018 commission structure'!$A$21:$I$21, 0)), 0)</f>
        <v>18750</v>
      </c>
      <c r="Q677" s="1">
        <f>IF($H677&gt;J677, MIN($H677-J677, K677-J677)*
INDEX( '2018 commission structure'!$A$21:$I$24,
MATCH($E677,'2018 commission structure'!$A$21:$A$24, 0),
MATCH(Q$1,'2018 commission structure'!$A$21:$I$21, 0)), 0)</f>
        <v>12842.279999999999</v>
      </c>
      <c r="R677" s="1">
        <f>IF($H677&gt;K677, MIN($H677-K677, L677-K677)*
INDEX( '2018 commission structure'!$A$21:$I$24,
MATCH($E677,'2018 commission structure'!$A$21:$A$24, 0),
MATCH(R$1,'2018 commission structure'!$A$21:$I$21, 0)), 0)</f>
        <v>0</v>
      </c>
      <c r="S677" s="1">
        <f>IF($H677&gt;L677, ($H677-L677)*
INDEX( '2018 commission structure'!$A$21:$I$24,
MATCH($E677,'2018 commission structure'!$A$21:$A$24, 0),
MATCH(S$1,'2018 commission structure'!$A$21:$I$21, 0)), 0)</f>
        <v>0</v>
      </c>
      <c r="T677" s="1">
        <f t="shared" si="105"/>
        <v>81592.28</v>
      </c>
      <c r="U677" s="1">
        <f t="shared" si="106"/>
        <v>140675.28</v>
      </c>
      <c r="V677" s="16">
        <f t="shared" si="107"/>
        <v>4.9500239132276826</v>
      </c>
      <c r="W677" s="1">
        <f>MIN(H677,I677)*INDEX('2018 commission structure'!$A$15:$J$18,MATCH(Calculations!$E716,'2018 commission structure'!$A$15:$A$18,0),MATCH(Calculations!W$1,'2018 commission structure'!$A$15:$J$15,0))</f>
        <v>75000</v>
      </c>
      <c r="X677" s="1">
        <f>IF($H677&gt;I677,MIN($H677-I677,J677-I677))*INDEX('2018 commission structure'!$A$15:$J$18,MATCH(Calculations!$E716,'2018 commission structure'!$A$15:$A$18,0),MATCH(Calculations!X$1,'2018 commission structure'!$A$15:$J$15,0))</f>
        <v>22500</v>
      </c>
      <c r="Y677" s="1">
        <f>IF($H677&gt;J677,MIN($H677-J677,K677-J677)*INDEX('2018 commission structure'!$A$15:$J$18,MATCH(Calculations!$E716,'2018 commission structure'!$A$15:$A$18,0),MATCH(Calculations!Y$1,'2018 commission structure'!$A$15:$J$15,0)),0)</f>
        <v>17836.5</v>
      </c>
      <c r="Z677" s="1">
        <f>IF($H677&gt;K677,MIN($H677-K677,L677-K677)*INDEX('2018 commission structure'!$A$15:$J$18,MATCH(Calculations!$E716,'2018 commission structure'!$A$15:$A$18,0),MATCH(Calculations!Z$1,'2018 commission structure'!$A$15:$J$15,0)),0)</f>
        <v>0</v>
      </c>
      <c r="AA677" s="1">
        <f>IF($H677&gt;L677,($H677-L677)*INDEX('2018 commission structure'!$A$15:$J$18,MATCH(Calculations!$E716,'2018 commission structure'!$A$15:$A$18,0),MATCH(Calculations!AA$1,'2018 commission structure'!$A$15:$J$15,0)),0)</f>
        <v>0</v>
      </c>
      <c r="AB677" s="1">
        <f t="shared" si="108"/>
        <v>115336.5</v>
      </c>
      <c r="AC677" s="1">
        <f t="shared" si="109"/>
        <v>174419.5</v>
      </c>
    </row>
    <row r="678" spans="1:29" x14ac:dyDescent="0.3">
      <c r="A678" s="20">
        <v>7007279686</v>
      </c>
      <c r="B678" s="1" t="s">
        <v>1187</v>
      </c>
      <c r="C678" s="1" t="s">
        <v>1186</v>
      </c>
      <c r="D678" s="1" t="s">
        <v>22781</v>
      </c>
      <c r="E678" s="1" t="s">
        <v>12</v>
      </c>
      <c r="F678" s="1">
        <v>48212</v>
      </c>
      <c r="G678" s="2">
        <v>19</v>
      </c>
      <c r="H678" s="1">
        <f>SUMIF('deals_closed '!D:D,A678,'deals_closed '!C:C)</f>
        <v>696630</v>
      </c>
      <c r="I678" s="1">
        <f>VLOOKUP(E678,'2018 commission structure'!$A$21:$I$24,9,FALSE)</f>
        <v>500000</v>
      </c>
      <c r="J678" s="1">
        <f t="shared" si="110"/>
        <v>625000</v>
      </c>
      <c r="K678" s="1">
        <f t="shared" si="101"/>
        <v>750000</v>
      </c>
      <c r="L678" s="1">
        <f t="shared" si="102"/>
        <v>1000000</v>
      </c>
      <c r="M678" s="16">
        <f t="shared" si="103"/>
        <v>1.3932599999999999</v>
      </c>
      <c r="N678" s="1" t="str">
        <f t="shared" si="104"/>
        <v>125-150%</v>
      </c>
      <c r="O678" s="1">
        <f>MIN($I678, $H678)*INDEX( '2018 commission structure'!$A$21:$I$24,
MATCH($E678,'2018 commission structure'!$A$21:$A$24,0),MATCH(O$1,'2018 commission structure'!$A$21:$I$21,0))</f>
        <v>50000</v>
      </c>
      <c r="P678" s="1">
        <f>IF($H678&gt;$I678, MIN($H678-$I678, J678-$I678)*
INDEX( '2018 commission structure'!$A$21:$I$24,
MATCH($E678,'2018 commission structure'!$A$21:$A$24, 0),
MATCH(P$1,'2018 commission structure'!$A$21:$I$21, 0)), 0)</f>
        <v>18750</v>
      </c>
      <c r="Q678" s="1">
        <f>IF($H678&gt;J678, MIN($H678-J678, K678-J678)*
INDEX( '2018 commission structure'!$A$21:$I$24,
MATCH($E678,'2018 commission structure'!$A$21:$A$24, 0),
MATCH(Q$1,'2018 commission structure'!$A$21:$I$21, 0)), 0)</f>
        <v>12893.4</v>
      </c>
      <c r="R678" s="1">
        <f>IF($H678&gt;K678, MIN($H678-K678, L678-K678)*
INDEX( '2018 commission structure'!$A$21:$I$24,
MATCH($E678,'2018 commission structure'!$A$21:$A$24, 0),
MATCH(R$1,'2018 commission structure'!$A$21:$I$21, 0)), 0)</f>
        <v>0</v>
      </c>
      <c r="S678" s="1">
        <f>IF($H678&gt;L678, ($H678-L678)*
INDEX( '2018 commission structure'!$A$21:$I$24,
MATCH($E678,'2018 commission structure'!$A$21:$A$24, 0),
MATCH(S$1,'2018 commission structure'!$A$21:$I$21, 0)), 0)</f>
        <v>0</v>
      </c>
      <c r="T678" s="1">
        <f t="shared" si="105"/>
        <v>81643.399999999994</v>
      </c>
      <c r="U678" s="1">
        <f t="shared" si="106"/>
        <v>129855.4</v>
      </c>
      <c r="V678" s="16">
        <f t="shared" si="107"/>
        <v>5.3646594596759165</v>
      </c>
      <c r="W678" s="1">
        <f>MIN(H678,I678)*INDEX('2018 commission structure'!$A$15:$J$18,MATCH(Calculations!$E392,'2018 commission structure'!$A$15:$A$18,0),MATCH(Calculations!W$1,'2018 commission structure'!$A$15:$J$15,0))</f>
        <v>60000</v>
      </c>
      <c r="X678" s="1">
        <f>IF($H678&gt;I678,MIN($H678-I678,J678-I678))*INDEX('2018 commission structure'!$A$15:$J$18,MATCH(Calculations!$E392,'2018 commission structure'!$A$15:$A$18,0),MATCH(Calculations!X$1,'2018 commission structure'!$A$15:$J$15,0))</f>
        <v>21250</v>
      </c>
      <c r="Y678" s="1">
        <f>IF($H678&gt;J678,MIN($H678-J678,K678-J678)*INDEX('2018 commission structure'!$A$15:$J$18,MATCH(Calculations!$E392,'2018 commission structure'!$A$15:$A$18,0),MATCH(Calculations!Y$1,'2018 commission structure'!$A$15:$J$15,0)),0)</f>
        <v>14326</v>
      </c>
      <c r="Z678" s="1">
        <f>IF($H678&gt;K678,MIN($H678-K678,L678-K678)*INDEX('2018 commission structure'!$A$15:$J$18,MATCH(Calculations!$E392,'2018 commission structure'!$A$15:$A$18,0),MATCH(Calculations!Z$1,'2018 commission structure'!$A$15:$J$15,0)),0)</f>
        <v>0</v>
      </c>
      <c r="AA678" s="1">
        <f>IF($H678&gt;L678,($H678-L678)*INDEX('2018 commission structure'!$A$15:$J$18,MATCH(Calculations!$E392,'2018 commission structure'!$A$15:$A$18,0),MATCH(Calculations!AA$1,'2018 commission structure'!$A$15:$J$15,0)),0)</f>
        <v>0</v>
      </c>
      <c r="AB678" s="1">
        <f t="shared" si="108"/>
        <v>95576</v>
      </c>
      <c r="AC678" s="1">
        <f t="shared" si="109"/>
        <v>143788</v>
      </c>
    </row>
    <row r="679" spans="1:29" x14ac:dyDescent="0.3">
      <c r="A679" s="20">
        <v>7180536660</v>
      </c>
      <c r="B679" s="1" t="s">
        <v>1723</v>
      </c>
      <c r="C679" s="1" t="s">
        <v>1722</v>
      </c>
      <c r="D679" s="1" t="s">
        <v>23200</v>
      </c>
      <c r="E679" s="1" t="s">
        <v>12</v>
      </c>
      <c r="F679" s="1">
        <v>34861</v>
      </c>
      <c r="G679" s="2">
        <v>20</v>
      </c>
      <c r="H679" s="1">
        <f>SUMIF('deals_closed '!D:D,A679,'deals_closed '!C:C)</f>
        <v>697052</v>
      </c>
      <c r="I679" s="1">
        <f>VLOOKUP(E679,'2018 commission structure'!$A$21:$I$24,9,FALSE)</f>
        <v>500000</v>
      </c>
      <c r="J679" s="1">
        <f t="shared" si="110"/>
        <v>625000</v>
      </c>
      <c r="K679" s="1">
        <f t="shared" si="101"/>
        <v>750000</v>
      </c>
      <c r="L679" s="1">
        <f t="shared" si="102"/>
        <v>1000000</v>
      </c>
      <c r="M679" s="16">
        <f t="shared" si="103"/>
        <v>1.394104</v>
      </c>
      <c r="N679" s="1" t="str">
        <f t="shared" si="104"/>
        <v>125-150%</v>
      </c>
      <c r="O679" s="1">
        <f>MIN($I679, $H679)*INDEX( '2018 commission structure'!$A$21:$I$24,
MATCH($E679,'2018 commission structure'!$A$21:$A$24,0),MATCH(O$1,'2018 commission structure'!$A$21:$I$21,0))</f>
        <v>50000</v>
      </c>
      <c r="P679" s="1">
        <f>IF($H679&gt;$I679, MIN($H679-$I679, J679-$I679)*
INDEX( '2018 commission structure'!$A$21:$I$24,
MATCH($E679,'2018 commission structure'!$A$21:$A$24, 0),
MATCH(P$1,'2018 commission structure'!$A$21:$I$21, 0)), 0)</f>
        <v>18750</v>
      </c>
      <c r="Q679" s="1">
        <f>IF($H679&gt;J679, MIN($H679-J679, K679-J679)*
INDEX( '2018 commission structure'!$A$21:$I$24,
MATCH($E679,'2018 commission structure'!$A$21:$A$24, 0),
MATCH(Q$1,'2018 commission structure'!$A$21:$I$21, 0)), 0)</f>
        <v>12969.359999999999</v>
      </c>
      <c r="R679" s="1">
        <f>IF($H679&gt;K679, MIN($H679-K679, L679-K679)*
INDEX( '2018 commission structure'!$A$21:$I$24,
MATCH($E679,'2018 commission structure'!$A$21:$A$24, 0),
MATCH(R$1,'2018 commission structure'!$A$21:$I$21, 0)), 0)</f>
        <v>0</v>
      </c>
      <c r="S679" s="1">
        <f>IF($H679&gt;L679, ($H679-L679)*
INDEX( '2018 commission structure'!$A$21:$I$24,
MATCH($E679,'2018 commission structure'!$A$21:$A$24, 0),
MATCH(S$1,'2018 commission structure'!$A$21:$I$21, 0)), 0)</f>
        <v>0</v>
      </c>
      <c r="T679" s="1">
        <f t="shared" si="105"/>
        <v>81719.360000000001</v>
      </c>
      <c r="U679" s="1">
        <f t="shared" si="106"/>
        <v>116580.36</v>
      </c>
      <c r="V679" s="16">
        <f t="shared" si="107"/>
        <v>5.9791546363384018</v>
      </c>
      <c r="W679" s="1">
        <f>MIN(H679,I679)*INDEX('2018 commission structure'!$A$15:$J$18,MATCH(Calculations!$E109,'2018 commission structure'!$A$15:$A$18,0),MATCH(Calculations!W$1,'2018 commission structure'!$A$15:$J$15,0))</f>
        <v>75000</v>
      </c>
      <c r="X679" s="1">
        <f>IF($H679&gt;I679,MIN($H679-I679,J679-I679))*INDEX('2018 commission structure'!$A$15:$J$18,MATCH(Calculations!$E109,'2018 commission structure'!$A$15:$A$18,0),MATCH(Calculations!X$1,'2018 commission structure'!$A$15:$J$15,0))</f>
        <v>27500</v>
      </c>
      <c r="Y679" s="1">
        <f>IF($H679&gt;J679,MIN($H679-J679,K679-J679)*INDEX('2018 commission structure'!$A$15:$J$18,MATCH(Calculations!$E109,'2018 commission structure'!$A$15:$A$18,0),MATCH(Calculations!Y$1,'2018 commission structure'!$A$15:$J$15,0)),0)</f>
        <v>18013</v>
      </c>
      <c r="Z679" s="1">
        <f>IF($H679&gt;K679,MIN($H679-K679,L679-K679)*INDEX('2018 commission structure'!$A$15:$J$18,MATCH(Calculations!$E109,'2018 commission structure'!$A$15:$A$18,0),MATCH(Calculations!Z$1,'2018 commission structure'!$A$15:$J$15,0)),0)</f>
        <v>0</v>
      </c>
      <c r="AA679" s="1">
        <f>IF($H679&gt;L679,($H679-L679)*INDEX('2018 commission structure'!$A$15:$J$18,MATCH(Calculations!$E109,'2018 commission structure'!$A$15:$A$18,0),MATCH(Calculations!AA$1,'2018 commission structure'!$A$15:$J$15,0)),0)</f>
        <v>0</v>
      </c>
      <c r="AB679" s="1">
        <f t="shared" si="108"/>
        <v>120513</v>
      </c>
      <c r="AC679" s="1">
        <f t="shared" si="109"/>
        <v>155374</v>
      </c>
    </row>
    <row r="680" spans="1:29" x14ac:dyDescent="0.3">
      <c r="A680" s="20">
        <v>7914395587</v>
      </c>
      <c r="B680" s="1" t="s">
        <v>693</v>
      </c>
      <c r="C680" s="1" t="s">
        <v>692</v>
      </c>
      <c r="D680" s="1" t="s">
        <v>22546</v>
      </c>
      <c r="E680" s="1" t="s">
        <v>0</v>
      </c>
      <c r="F680" s="1">
        <v>69724</v>
      </c>
      <c r="G680" s="2">
        <v>21</v>
      </c>
      <c r="H680" s="1">
        <f>SUMIF('deals_closed '!D:D,A680,'deals_closed '!C:C)</f>
        <v>839903</v>
      </c>
      <c r="I680" s="1">
        <f>VLOOKUP(E680,'2018 commission structure'!$A$21:$I$24,9,FALSE)</f>
        <v>600000</v>
      </c>
      <c r="J680" s="1">
        <f t="shared" si="110"/>
        <v>750000</v>
      </c>
      <c r="K680" s="1">
        <f t="shared" si="101"/>
        <v>900000</v>
      </c>
      <c r="L680" s="1">
        <f t="shared" si="102"/>
        <v>1200000</v>
      </c>
      <c r="M680" s="16">
        <f t="shared" si="103"/>
        <v>1.3998383333333333</v>
      </c>
      <c r="N680" s="1" t="str">
        <f t="shared" si="104"/>
        <v>125-150%</v>
      </c>
      <c r="O680" s="1">
        <f>MIN($I680, $H680)*INDEX( '2018 commission structure'!$A$21:$I$24,
MATCH($E680,'2018 commission structure'!$A$21:$A$24,0),MATCH(O$1,'2018 commission structure'!$A$21:$I$21,0))</f>
        <v>78000</v>
      </c>
      <c r="P680" s="1">
        <f>IF($H680&gt;$I680, MIN($H680-$I680, J680-$I680)*
INDEX( '2018 commission structure'!$A$21:$I$24,
MATCH($E680,'2018 commission structure'!$A$21:$A$24, 0),
MATCH(P$1,'2018 commission structure'!$A$21:$I$21, 0)), 0)</f>
        <v>25500.000000000004</v>
      </c>
      <c r="Q680" s="1">
        <f>IF($H680&gt;J680, MIN($H680-J680, K680-J680)*
INDEX( '2018 commission structure'!$A$21:$I$24,
MATCH($E680,'2018 commission structure'!$A$21:$A$24, 0),
MATCH(Q$1,'2018 commission structure'!$A$21:$I$21, 0)), 0)</f>
        <v>18879.63</v>
      </c>
      <c r="R680" s="1">
        <f>IF($H680&gt;K680, MIN($H680-K680, L680-K680)*
INDEX( '2018 commission structure'!$A$21:$I$24,
MATCH($E680,'2018 commission structure'!$A$21:$A$24, 0),
MATCH(R$1,'2018 commission structure'!$A$21:$I$21, 0)), 0)</f>
        <v>0</v>
      </c>
      <c r="S680" s="1">
        <f>IF($H680&gt;L680, ($H680-L680)*
INDEX( '2018 commission structure'!$A$21:$I$24,
MATCH($E680,'2018 commission structure'!$A$21:$A$24, 0),
MATCH(S$1,'2018 commission structure'!$A$21:$I$21, 0)), 0)</f>
        <v>0</v>
      </c>
      <c r="T680" s="1">
        <f t="shared" si="105"/>
        <v>122379.63</v>
      </c>
      <c r="U680" s="1">
        <f t="shared" si="106"/>
        <v>192103.63</v>
      </c>
      <c r="V680" s="16">
        <f t="shared" si="107"/>
        <v>4.3721349773557119</v>
      </c>
      <c r="W680" s="1">
        <f>MIN(H680,I680)*INDEX('2018 commission structure'!$A$15:$J$18,MATCH(Calculations!$E650,'2018 commission structure'!$A$15:$A$18,0),MATCH(Calculations!W$1,'2018 commission structure'!$A$15:$J$15,0))</f>
        <v>90000</v>
      </c>
      <c r="X680" s="1">
        <f>IF($H680&gt;I680,MIN($H680-I680,J680-I680))*INDEX('2018 commission structure'!$A$15:$J$18,MATCH(Calculations!$E650,'2018 commission structure'!$A$15:$A$18,0),MATCH(Calculations!X$1,'2018 commission structure'!$A$15:$J$15,0))</f>
        <v>33000</v>
      </c>
      <c r="Y680" s="1">
        <f>IF($H680&gt;J680,MIN($H680-J680,K680-J680)*INDEX('2018 commission structure'!$A$15:$J$18,MATCH(Calculations!$E650,'2018 commission structure'!$A$15:$A$18,0),MATCH(Calculations!Y$1,'2018 commission structure'!$A$15:$J$15,0)),0)</f>
        <v>22475.75</v>
      </c>
      <c r="Z680" s="1">
        <f>IF($H680&gt;K680,MIN($H680-K680,L680-K680)*INDEX('2018 commission structure'!$A$15:$J$18,MATCH(Calculations!$E650,'2018 commission structure'!$A$15:$A$18,0),MATCH(Calculations!Z$1,'2018 commission structure'!$A$15:$J$15,0)),0)</f>
        <v>0</v>
      </c>
      <c r="AA680" s="1">
        <f>IF($H680&gt;L680,($H680-L680)*INDEX('2018 commission structure'!$A$15:$J$18,MATCH(Calculations!$E650,'2018 commission structure'!$A$15:$A$18,0),MATCH(Calculations!AA$1,'2018 commission structure'!$A$15:$J$15,0)),0)</f>
        <v>0</v>
      </c>
      <c r="AB680" s="1">
        <f t="shared" si="108"/>
        <v>145475.75</v>
      </c>
      <c r="AC680" s="1">
        <f t="shared" si="109"/>
        <v>215199.75</v>
      </c>
    </row>
    <row r="681" spans="1:29" x14ac:dyDescent="0.3">
      <c r="A681" s="20">
        <v>5948190226</v>
      </c>
      <c r="B681" s="1" t="s">
        <v>1807</v>
      </c>
      <c r="C681" s="1" t="s">
        <v>1806</v>
      </c>
      <c r="D681" s="1" t="s">
        <v>22998</v>
      </c>
      <c r="E681" s="1" t="s">
        <v>12</v>
      </c>
      <c r="F681" s="1">
        <v>41088</v>
      </c>
      <c r="G681" s="2">
        <v>22</v>
      </c>
      <c r="H681" s="1">
        <f>SUMIF('deals_closed '!D:D,A681,'deals_closed '!C:C)</f>
        <v>699928</v>
      </c>
      <c r="I681" s="1">
        <f>VLOOKUP(E681,'2018 commission structure'!$A$21:$I$24,9,FALSE)</f>
        <v>500000</v>
      </c>
      <c r="J681" s="1">
        <f t="shared" si="110"/>
        <v>625000</v>
      </c>
      <c r="K681" s="1">
        <f t="shared" si="101"/>
        <v>750000</v>
      </c>
      <c r="L681" s="1">
        <f t="shared" si="102"/>
        <v>1000000</v>
      </c>
      <c r="M681" s="16">
        <f t="shared" si="103"/>
        <v>1.399856</v>
      </c>
      <c r="N681" s="1" t="str">
        <f t="shared" si="104"/>
        <v>125-150%</v>
      </c>
      <c r="O681" s="1">
        <f>MIN($I681, $H681)*INDEX( '2018 commission structure'!$A$21:$I$24,
MATCH($E681,'2018 commission structure'!$A$21:$A$24,0),MATCH(O$1,'2018 commission structure'!$A$21:$I$21,0))</f>
        <v>50000</v>
      </c>
      <c r="P681" s="1">
        <f>IF($H681&gt;$I681, MIN($H681-$I681, J681-$I681)*
INDEX( '2018 commission structure'!$A$21:$I$24,
MATCH($E681,'2018 commission structure'!$A$21:$A$24, 0),
MATCH(P$1,'2018 commission structure'!$A$21:$I$21, 0)), 0)</f>
        <v>18750</v>
      </c>
      <c r="Q681" s="1">
        <f>IF($H681&gt;J681, MIN($H681-J681, K681-J681)*
INDEX( '2018 commission structure'!$A$21:$I$24,
MATCH($E681,'2018 commission structure'!$A$21:$A$24, 0),
MATCH(Q$1,'2018 commission structure'!$A$21:$I$21, 0)), 0)</f>
        <v>13487.039999999999</v>
      </c>
      <c r="R681" s="1">
        <f>IF($H681&gt;K681, MIN($H681-K681, L681-K681)*
INDEX( '2018 commission structure'!$A$21:$I$24,
MATCH($E681,'2018 commission structure'!$A$21:$A$24, 0),
MATCH(R$1,'2018 commission structure'!$A$21:$I$21, 0)), 0)</f>
        <v>0</v>
      </c>
      <c r="S681" s="1">
        <f>IF($H681&gt;L681, ($H681-L681)*
INDEX( '2018 commission structure'!$A$21:$I$24,
MATCH($E681,'2018 commission structure'!$A$21:$A$24, 0),
MATCH(S$1,'2018 commission structure'!$A$21:$I$21, 0)), 0)</f>
        <v>0</v>
      </c>
      <c r="T681" s="1">
        <f t="shared" si="105"/>
        <v>82237.039999999994</v>
      </c>
      <c r="U681" s="1">
        <f t="shared" si="106"/>
        <v>123325.04</v>
      </c>
      <c r="V681" s="16">
        <f t="shared" si="107"/>
        <v>5.6754735291389329</v>
      </c>
      <c r="W681" s="1">
        <f>MIN(H681,I681)*INDEX('2018 commission structure'!$A$15:$J$18,MATCH(Calculations!$E62,'2018 commission structure'!$A$15:$A$18,0),MATCH(Calculations!W$1,'2018 commission structure'!$A$15:$J$15,0))</f>
        <v>75000</v>
      </c>
      <c r="X681" s="1">
        <f>IF($H681&gt;I681,MIN($H681-I681,J681-I681))*INDEX('2018 commission structure'!$A$15:$J$18,MATCH(Calculations!$E62,'2018 commission structure'!$A$15:$A$18,0),MATCH(Calculations!X$1,'2018 commission structure'!$A$15:$J$15,0))</f>
        <v>22500</v>
      </c>
      <c r="Y681" s="1">
        <f>IF($H681&gt;J681,MIN($H681-J681,K681-J681)*INDEX('2018 commission structure'!$A$15:$J$18,MATCH(Calculations!$E62,'2018 commission structure'!$A$15:$A$18,0),MATCH(Calculations!Y$1,'2018 commission structure'!$A$15:$J$15,0)),0)</f>
        <v>18732</v>
      </c>
      <c r="Z681" s="1">
        <f>IF($H681&gt;K681,MIN($H681-K681,L681-K681)*INDEX('2018 commission structure'!$A$15:$J$18,MATCH(Calculations!$E62,'2018 commission structure'!$A$15:$A$18,0),MATCH(Calculations!Z$1,'2018 commission structure'!$A$15:$J$15,0)),0)</f>
        <v>0</v>
      </c>
      <c r="AA681" s="1">
        <f>IF($H681&gt;L681,($H681-L681)*INDEX('2018 commission structure'!$A$15:$J$18,MATCH(Calculations!$E62,'2018 commission structure'!$A$15:$A$18,0),MATCH(Calculations!AA$1,'2018 commission structure'!$A$15:$J$15,0)),0)</f>
        <v>0</v>
      </c>
      <c r="AB681" s="1">
        <f t="shared" si="108"/>
        <v>116232</v>
      </c>
      <c r="AC681" s="1">
        <f t="shared" si="109"/>
        <v>157320</v>
      </c>
    </row>
    <row r="682" spans="1:29" x14ac:dyDescent="0.3">
      <c r="A682" s="20">
        <v>9597202352</v>
      </c>
      <c r="B682" s="1" t="s">
        <v>508</v>
      </c>
      <c r="C682" s="1" t="s">
        <v>507</v>
      </c>
      <c r="D682" s="1" t="s">
        <v>22367</v>
      </c>
      <c r="E682" s="1" t="s">
        <v>0</v>
      </c>
      <c r="F682" s="1">
        <v>65032</v>
      </c>
      <c r="G682" s="2">
        <v>23</v>
      </c>
      <c r="H682" s="1">
        <f>SUMIF('deals_closed '!D:D,A682,'deals_closed '!C:C)</f>
        <v>841032</v>
      </c>
      <c r="I682" s="1">
        <f>VLOOKUP(E682,'2018 commission structure'!$A$21:$I$24,9,FALSE)</f>
        <v>600000</v>
      </c>
      <c r="J682" s="1">
        <f t="shared" si="110"/>
        <v>750000</v>
      </c>
      <c r="K682" s="1">
        <f t="shared" si="101"/>
        <v>900000</v>
      </c>
      <c r="L682" s="1">
        <f t="shared" si="102"/>
        <v>1200000</v>
      </c>
      <c r="M682" s="16">
        <f t="shared" si="103"/>
        <v>1.4017200000000001</v>
      </c>
      <c r="N682" s="1" t="str">
        <f t="shared" si="104"/>
        <v>125-150%</v>
      </c>
      <c r="O682" s="1">
        <f>MIN($I682, $H682)*INDEX( '2018 commission structure'!$A$21:$I$24,
MATCH($E682,'2018 commission structure'!$A$21:$A$24,0),MATCH(O$1,'2018 commission structure'!$A$21:$I$21,0))</f>
        <v>78000</v>
      </c>
      <c r="P682" s="1">
        <f>IF($H682&gt;$I682, MIN($H682-$I682, J682-$I682)*
INDEX( '2018 commission structure'!$A$21:$I$24,
MATCH($E682,'2018 commission structure'!$A$21:$A$24, 0),
MATCH(P$1,'2018 commission structure'!$A$21:$I$21, 0)), 0)</f>
        <v>25500.000000000004</v>
      </c>
      <c r="Q682" s="1">
        <f>IF($H682&gt;J682, MIN($H682-J682, K682-J682)*
INDEX( '2018 commission structure'!$A$21:$I$24,
MATCH($E682,'2018 commission structure'!$A$21:$A$24, 0),
MATCH(Q$1,'2018 commission structure'!$A$21:$I$21, 0)), 0)</f>
        <v>19116.719999999998</v>
      </c>
      <c r="R682" s="1">
        <f>IF($H682&gt;K682, MIN($H682-K682, L682-K682)*
INDEX( '2018 commission structure'!$A$21:$I$24,
MATCH($E682,'2018 commission structure'!$A$21:$A$24, 0),
MATCH(R$1,'2018 commission structure'!$A$21:$I$21, 0)), 0)</f>
        <v>0</v>
      </c>
      <c r="S682" s="1">
        <f>IF($H682&gt;L682, ($H682-L682)*
INDEX( '2018 commission structure'!$A$21:$I$24,
MATCH($E682,'2018 commission structure'!$A$21:$A$24, 0),
MATCH(S$1,'2018 commission structure'!$A$21:$I$21, 0)), 0)</f>
        <v>0</v>
      </c>
      <c r="T682" s="1">
        <f t="shared" si="105"/>
        <v>122616.72</v>
      </c>
      <c r="U682" s="1">
        <f t="shared" si="106"/>
        <v>187648.72</v>
      </c>
      <c r="V682" s="16">
        <f t="shared" si="107"/>
        <v>4.481949037542063</v>
      </c>
      <c r="W682" s="1">
        <f>MIN(H682,I682)*INDEX('2018 commission structure'!$A$15:$J$18,MATCH(Calculations!$E744,'2018 commission structure'!$A$15:$A$18,0),MATCH(Calculations!W$1,'2018 commission structure'!$A$15:$J$15,0))</f>
        <v>72000</v>
      </c>
      <c r="X682" s="1">
        <f>IF($H682&gt;I682,MIN($H682-I682,J682-I682))*INDEX('2018 commission structure'!$A$15:$J$18,MATCH(Calculations!$E744,'2018 commission structure'!$A$15:$A$18,0),MATCH(Calculations!X$1,'2018 commission structure'!$A$15:$J$15,0))</f>
        <v>25500.000000000004</v>
      </c>
      <c r="Y682" s="1">
        <f>IF($H682&gt;J682,MIN($H682-J682,K682-J682)*INDEX('2018 commission structure'!$A$15:$J$18,MATCH(Calculations!$E744,'2018 commission structure'!$A$15:$A$18,0),MATCH(Calculations!Y$1,'2018 commission structure'!$A$15:$J$15,0)),0)</f>
        <v>18206.400000000001</v>
      </c>
      <c r="Z682" s="1">
        <f>IF($H682&gt;K682,MIN($H682-K682,L682-K682)*INDEX('2018 commission structure'!$A$15:$J$18,MATCH(Calculations!$E744,'2018 commission structure'!$A$15:$A$18,0),MATCH(Calculations!Z$1,'2018 commission structure'!$A$15:$J$15,0)),0)</f>
        <v>0</v>
      </c>
      <c r="AA682" s="1">
        <f>IF($H682&gt;L682,($H682-L682)*INDEX('2018 commission structure'!$A$15:$J$18,MATCH(Calculations!$E744,'2018 commission structure'!$A$15:$A$18,0),MATCH(Calculations!AA$1,'2018 commission structure'!$A$15:$J$15,0)),0)</f>
        <v>0</v>
      </c>
      <c r="AB682" s="1">
        <f t="shared" si="108"/>
        <v>115706.4</v>
      </c>
      <c r="AC682" s="1">
        <f t="shared" si="109"/>
        <v>180738.4</v>
      </c>
    </row>
    <row r="683" spans="1:29" x14ac:dyDescent="0.3">
      <c r="A683" s="20">
        <v>2426144645</v>
      </c>
      <c r="B683" s="1" t="s">
        <v>432</v>
      </c>
      <c r="C683" s="1" t="s">
        <v>431</v>
      </c>
      <c r="D683" s="1" t="s">
        <v>23252</v>
      </c>
      <c r="E683" s="1" t="s">
        <v>12</v>
      </c>
      <c r="F683" s="1">
        <v>32787</v>
      </c>
      <c r="G683" s="2">
        <v>18</v>
      </c>
      <c r="H683" s="1">
        <f>SUMIF('deals_closed '!D:D,A683,'deals_closed '!C:C)</f>
        <v>700912</v>
      </c>
      <c r="I683" s="1">
        <f>VLOOKUP(E683,'2018 commission structure'!$A$21:$I$24,9,FALSE)</f>
        <v>500000</v>
      </c>
      <c r="J683" s="1">
        <f t="shared" si="110"/>
        <v>625000</v>
      </c>
      <c r="K683" s="1">
        <f t="shared" si="101"/>
        <v>750000</v>
      </c>
      <c r="L683" s="1">
        <f t="shared" si="102"/>
        <v>1000000</v>
      </c>
      <c r="M683" s="16">
        <f t="shared" si="103"/>
        <v>1.401824</v>
      </c>
      <c r="N683" s="1" t="str">
        <f t="shared" si="104"/>
        <v>125-150%</v>
      </c>
      <c r="O683" s="1">
        <f>MIN($I683, $H683)*INDEX( '2018 commission structure'!$A$21:$I$24,
MATCH($E683,'2018 commission structure'!$A$21:$A$24,0),MATCH(O$1,'2018 commission structure'!$A$21:$I$21,0))</f>
        <v>50000</v>
      </c>
      <c r="P683" s="1">
        <f>IF($H683&gt;$I683, MIN($H683-$I683, J683-$I683)*
INDEX( '2018 commission structure'!$A$21:$I$24,
MATCH($E683,'2018 commission structure'!$A$21:$A$24, 0),
MATCH(P$1,'2018 commission structure'!$A$21:$I$21, 0)), 0)</f>
        <v>18750</v>
      </c>
      <c r="Q683" s="1">
        <f>IF($H683&gt;J683, MIN($H683-J683, K683-J683)*
INDEX( '2018 commission structure'!$A$21:$I$24,
MATCH($E683,'2018 commission structure'!$A$21:$A$24, 0),
MATCH(Q$1,'2018 commission structure'!$A$21:$I$21, 0)), 0)</f>
        <v>13664.16</v>
      </c>
      <c r="R683" s="1">
        <f>IF($H683&gt;K683, MIN($H683-K683, L683-K683)*
INDEX( '2018 commission structure'!$A$21:$I$24,
MATCH($E683,'2018 commission structure'!$A$21:$A$24, 0),
MATCH(R$1,'2018 commission structure'!$A$21:$I$21, 0)), 0)</f>
        <v>0</v>
      </c>
      <c r="S683" s="1">
        <f>IF($H683&gt;L683, ($H683-L683)*
INDEX( '2018 commission structure'!$A$21:$I$24,
MATCH($E683,'2018 commission structure'!$A$21:$A$24, 0),
MATCH(S$1,'2018 commission structure'!$A$21:$I$21, 0)), 0)</f>
        <v>0</v>
      </c>
      <c r="T683" s="1">
        <f t="shared" si="105"/>
        <v>82414.16</v>
      </c>
      <c r="U683" s="1">
        <f t="shared" si="106"/>
        <v>115201.16</v>
      </c>
      <c r="V683" s="16">
        <f t="shared" si="107"/>
        <v>6.0842442905956844</v>
      </c>
      <c r="W683" s="1">
        <f>MIN(H683,I683)*INDEX('2018 commission structure'!$A$15:$J$18,MATCH(Calculations!$E783,'2018 commission structure'!$A$15:$A$18,0),MATCH(Calculations!W$1,'2018 commission structure'!$A$15:$J$15,0))</f>
        <v>75000</v>
      </c>
      <c r="X683" s="1">
        <f>IF($H683&gt;I683,MIN($H683-I683,J683-I683))*INDEX('2018 commission structure'!$A$15:$J$18,MATCH(Calculations!$E783,'2018 commission structure'!$A$15:$A$18,0),MATCH(Calculations!X$1,'2018 commission structure'!$A$15:$J$15,0))</f>
        <v>27500</v>
      </c>
      <c r="Y683" s="1">
        <f>IF($H683&gt;J683,MIN($H683-J683,K683-J683)*INDEX('2018 commission structure'!$A$15:$J$18,MATCH(Calculations!$E783,'2018 commission structure'!$A$15:$A$18,0),MATCH(Calculations!Y$1,'2018 commission structure'!$A$15:$J$15,0)),0)</f>
        <v>18978</v>
      </c>
      <c r="Z683" s="1">
        <f>IF($H683&gt;K683,MIN($H683-K683,L683-K683)*INDEX('2018 commission structure'!$A$15:$J$18,MATCH(Calculations!$E783,'2018 commission structure'!$A$15:$A$18,0),MATCH(Calculations!Z$1,'2018 commission structure'!$A$15:$J$15,0)),0)</f>
        <v>0</v>
      </c>
      <c r="AA683" s="1">
        <f>IF($H683&gt;L683,($H683-L683)*INDEX('2018 commission structure'!$A$15:$J$18,MATCH(Calculations!$E783,'2018 commission structure'!$A$15:$A$18,0),MATCH(Calculations!AA$1,'2018 commission structure'!$A$15:$J$15,0)),0)</f>
        <v>0</v>
      </c>
      <c r="AB683" s="1">
        <f t="shared" si="108"/>
        <v>121478</v>
      </c>
      <c r="AC683" s="1">
        <f t="shared" si="109"/>
        <v>154265</v>
      </c>
    </row>
    <row r="684" spans="1:29" x14ac:dyDescent="0.3">
      <c r="A684" s="20">
        <v>3288836432</v>
      </c>
      <c r="B684" s="1" t="s">
        <v>1558</v>
      </c>
      <c r="C684" s="1" t="s">
        <v>1656</v>
      </c>
      <c r="D684" s="1" t="s">
        <v>23001</v>
      </c>
      <c r="E684" s="1" t="s">
        <v>3</v>
      </c>
      <c r="F684" s="1">
        <v>102601</v>
      </c>
      <c r="G684" s="2">
        <v>13</v>
      </c>
      <c r="H684" s="1">
        <f>SUMIF('deals_closed '!D:D,A684,'deals_closed '!C:C)</f>
        <v>499816</v>
      </c>
      <c r="I684" s="1">
        <f>VLOOKUP(E684,'2018 commission structure'!$A$21:$I$24,9,FALSE)</f>
        <v>750000</v>
      </c>
      <c r="J684" s="1">
        <f t="shared" si="110"/>
        <v>937500</v>
      </c>
      <c r="K684" s="1">
        <f t="shared" si="101"/>
        <v>1125000</v>
      </c>
      <c r="L684" s="1">
        <f t="shared" si="102"/>
        <v>1500000</v>
      </c>
      <c r="M684" s="16">
        <f t="shared" si="103"/>
        <v>0.66642133333333331</v>
      </c>
      <c r="N684" s="1" t="str">
        <f t="shared" si="104"/>
        <v>0-100%</v>
      </c>
      <c r="O684" s="1">
        <f>MIN($I684, $H684)*INDEX( '2018 commission structure'!$A$21:$I$24,
MATCH($E684,'2018 commission structure'!$A$21:$A$24,0),MATCH(O$1,'2018 commission structure'!$A$21:$I$21,0))</f>
        <v>74972.399999999994</v>
      </c>
      <c r="P684" s="1">
        <f>IF($H684&gt;$I684, MIN($H684-$I684, J684-$I684)*
INDEX( '2018 commission structure'!$A$21:$I$24,
MATCH($E684,'2018 commission structure'!$A$21:$A$24, 0),
MATCH(P$1,'2018 commission structure'!$A$21:$I$21, 0)), 0)</f>
        <v>0</v>
      </c>
      <c r="Q684" s="1">
        <f>IF($H684&gt;J684, MIN($H684-J684, K684-J684)*
INDEX( '2018 commission structure'!$A$21:$I$24,
MATCH($E684,'2018 commission structure'!$A$21:$A$24, 0),
MATCH(Q$1,'2018 commission structure'!$A$21:$I$21, 0)), 0)</f>
        <v>0</v>
      </c>
      <c r="R684" s="1">
        <f>IF($H684&gt;K684, MIN($H684-K684, L684-K684)*
INDEX( '2018 commission structure'!$A$21:$I$24,
MATCH($E684,'2018 commission structure'!$A$21:$A$24, 0),
MATCH(R$1,'2018 commission structure'!$A$21:$I$21, 0)), 0)</f>
        <v>0</v>
      </c>
      <c r="S684" s="1">
        <f>IF($H684&gt;L684, ($H684-L684)*
INDEX( '2018 commission structure'!$A$21:$I$24,
MATCH($E684,'2018 commission structure'!$A$21:$A$24, 0),
MATCH(S$1,'2018 commission structure'!$A$21:$I$21, 0)), 0)</f>
        <v>0</v>
      </c>
      <c r="T684" s="1">
        <f t="shared" si="105"/>
        <v>74972.399999999994</v>
      </c>
      <c r="U684" s="1">
        <f t="shared" si="106"/>
        <v>177573.4</v>
      </c>
      <c r="V684" s="16">
        <f t="shared" si="107"/>
        <v>2.8147008504652162</v>
      </c>
      <c r="W684" s="1">
        <f>MIN(H684,I684)*INDEX('2018 commission structure'!$A$15:$J$18,MATCH(Calculations!$E145,'2018 commission structure'!$A$15:$A$18,0),MATCH(Calculations!W$1,'2018 commission structure'!$A$15:$J$15,0))</f>
        <v>74972.399999999994</v>
      </c>
      <c r="X684" s="1">
        <f>IF($H684&gt;I684,MIN($H684-I684,J684-I684))*INDEX('2018 commission structure'!$A$15:$J$18,MATCH(Calculations!$E145,'2018 commission structure'!$A$15:$A$18,0),MATCH(Calculations!X$1,'2018 commission structure'!$A$15:$J$15,0))</f>
        <v>0</v>
      </c>
      <c r="Y684" s="1">
        <f>IF($H684&gt;J684,MIN($H684-J684,K684-J684)*INDEX('2018 commission structure'!$A$15:$J$18,MATCH(Calculations!$E145,'2018 commission structure'!$A$15:$A$18,0),MATCH(Calculations!Y$1,'2018 commission structure'!$A$15:$J$15,0)),0)</f>
        <v>0</v>
      </c>
      <c r="Z684" s="1">
        <f>IF($H684&gt;K684,MIN($H684-K684,L684-K684)*INDEX('2018 commission structure'!$A$15:$J$18,MATCH(Calculations!$E145,'2018 commission structure'!$A$15:$A$18,0),MATCH(Calculations!Z$1,'2018 commission structure'!$A$15:$J$15,0)),0)</f>
        <v>0</v>
      </c>
      <c r="AA684" s="1">
        <f>IF($H684&gt;L684,($H684-L684)*INDEX('2018 commission structure'!$A$15:$J$18,MATCH(Calculations!$E145,'2018 commission structure'!$A$15:$A$18,0),MATCH(Calculations!AA$1,'2018 commission structure'!$A$15:$J$15,0)),0)</f>
        <v>0</v>
      </c>
      <c r="AB684" s="1">
        <f t="shared" si="108"/>
        <v>74972.399999999994</v>
      </c>
      <c r="AC684" s="1">
        <f t="shared" si="109"/>
        <v>177573.4</v>
      </c>
    </row>
    <row r="685" spans="1:29" x14ac:dyDescent="0.3">
      <c r="A685" s="20">
        <v>7240169995</v>
      </c>
      <c r="B685" s="1" t="s">
        <v>825</v>
      </c>
      <c r="C685" s="1" t="s">
        <v>824</v>
      </c>
      <c r="D685" s="1" t="s">
        <v>22635</v>
      </c>
      <c r="E685" s="1" t="s">
        <v>12</v>
      </c>
      <c r="F685" s="1">
        <v>52553</v>
      </c>
      <c r="G685" s="2">
        <v>21</v>
      </c>
      <c r="H685" s="1">
        <f>SUMIF('deals_closed '!D:D,A685,'deals_closed '!C:C)</f>
        <v>702700</v>
      </c>
      <c r="I685" s="1">
        <f>VLOOKUP(E685,'2018 commission structure'!$A$21:$I$24,9,FALSE)</f>
        <v>500000</v>
      </c>
      <c r="J685" s="1">
        <f t="shared" si="110"/>
        <v>625000</v>
      </c>
      <c r="K685" s="1">
        <f t="shared" si="101"/>
        <v>750000</v>
      </c>
      <c r="L685" s="1">
        <f t="shared" si="102"/>
        <v>1000000</v>
      </c>
      <c r="M685" s="16">
        <f t="shared" si="103"/>
        <v>1.4054</v>
      </c>
      <c r="N685" s="1" t="str">
        <f t="shared" si="104"/>
        <v>125-150%</v>
      </c>
      <c r="O685" s="1">
        <f>MIN($I685, $H685)*INDEX( '2018 commission structure'!$A$21:$I$24,
MATCH($E685,'2018 commission structure'!$A$21:$A$24,0),MATCH(O$1,'2018 commission structure'!$A$21:$I$21,0))</f>
        <v>50000</v>
      </c>
      <c r="P685" s="1">
        <f>IF($H685&gt;$I685, MIN($H685-$I685, J685-$I685)*
INDEX( '2018 commission structure'!$A$21:$I$24,
MATCH($E685,'2018 commission structure'!$A$21:$A$24, 0),
MATCH(P$1,'2018 commission structure'!$A$21:$I$21, 0)), 0)</f>
        <v>18750</v>
      </c>
      <c r="Q685" s="1">
        <f>IF($H685&gt;J685, MIN($H685-J685, K685-J685)*
INDEX( '2018 commission structure'!$A$21:$I$24,
MATCH($E685,'2018 commission structure'!$A$21:$A$24, 0),
MATCH(Q$1,'2018 commission structure'!$A$21:$I$21, 0)), 0)</f>
        <v>13986</v>
      </c>
      <c r="R685" s="1">
        <f>IF($H685&gt;K685, MIN($H685-K685, L685-K685)*
INDEX( '2018 commission structure'!$A$21:$I$24,
MATCH($E685,'2018 commission structure'!$A$21:$A$24, 0),
MATCH(R$1,'2018 commission structure'!$A$21:$I$21, 0)), 0)</f>
        <v>0</v>
      </c>
      <c r="S685" s="1">
        <f>IF($H685&gt;L685, ($H685-L685)*
INDEX( '2018 commission structure'!$A$21:$I$24,
MATCH($E685,'2018 commission structure'!$A$21:$A$24, 0),
MATCH(S$1,'2018 commission structure'!$A$21:$I$21, 0)), 0)</f>
        <v>0</v>
      </c>
      <c r="T685" s="1">
        <f t="shared" si="105"/>
        <v>82736</v>
      </c>
      <c r="U685" s="1">
        <f t="shared" si="106"/>
        <v>135289</v>
      </c>
      <c r="V685" s="16">
        <f t="shared" si="107"/>
        <v>5.1940660364109421</v>
      </c>
      <c r="W685" s="1">
        <f>MIN(H685,I685)*INDEX('2018 commission structure'!$A$15:$J$18,MATCH(Calculations!$E581,'2018 commission structure'!$A$15:$A$18,0),MATCH(Calculations!W$1,'2018 commission structure'!$A$15:$J$15,0))</f>
        <v>75000</v>
      </c>
      <c r="X685" s="1">
        <f>IF($H685&gt;I685,MIN($H685-I685,J685-I685))*INDEX('2018 commission structure'!$A$15:$J$18,MATCH(Calculations!$E581,'2018 commission structure'!$A$15:$A$18,0),MATCH(Calculations!X$1,'2018 commission structure'!$A$15:$J$15,0))</f>
        <v>22500</v>
      </c>
      <c r="Y685" s="1">
        <f>IF($H685&gt;J685,MIN($H685-J685,K685-J685)*INDEX('2018 commission structure'!$A$15:$J$18,MATCH(Calculations!$E581,'2018 commission structure'!$A$15:$A$18,0),MATCH(Calculations!Y$1,'2018 commission structure'!$A$15:$J$15,0)),0)</f>
        <v>19425</v>
      </c>
      <c r="Z685" s="1">
        <f>IF($H685&gt;K685,MIN($H685-K685,L685-K685)*INDEX('2018 commission structure'!$A$15:$J$18,MATCH(Calculations!$E581,'2018 commission structure'!$A$15:$A$18,0),MATCH(Calculations!Z$1,'2018 commission structure'!$A$15:$J$15,0)),0)</f>
        <v>0</v>
      </c>
      <c r="AA685" s="1">
        <f>IF($H685&gt;L685,($H685-L685)*INDEX('2018 commission structure'!$A$15:$J$18,MATCH(Calculations!$E581,'2018 commission structure'!$A$15:$A$18,0),MATCH(Calculations!AA$1,'2018 commission structure'!$A$15:$J$15,0)),0)</f>
        <v>0</v>
      </c>
      <c r="AB685" s="1">
        <f t="shared" si="108"/>
        <v>116925</v>
      </c>
      <c r="AC685" s="1">
        <f t="shared" si="109"/>
        <v>169478</v>
      </c>
    </row>
    <row r="686" spans="1:29" x14ac:dyDescent="0.3">
      <c r="A686" s="20">
        <v>879297433</v>
      </c>
      <c r="B686" s="1" t="s">
        <v>1640</v>
      </c>
      <c r="C686" s="1" t="s">
        <v>1639</v>
      </c>
      <c r="D686" s="1" t="s">
        <v>22902</v>
      </c>
      <c r="E686" s="1" t="s">
        <v>12</v>
      </c>
      <c r="F686" s="1">
        <v>44360</v>
      </c>
      <c r="G686" s="2">
        <v>19</v>
      </c>
      <c r="H686" s="1">
        <f>SUMIF('deals_closed '!D:D,A686,'deals_closed '!C:C)</f>
        <v>703216</v>
      </c>
      <c r="I686" s="1">
        <f>VLOOKUP(E686,'2018 commission structure'!$A$21:$I$24,9,FALSE)</f>
        <v>500000</v>
      </c>
      <c r="J686" s="1">
        <f t="shared" si="110"/>
        <v>625000</v>
      </c>
      <c r="K686" s="1">
        <f t="shared" si="101"/>
        <v>750000</v>
      </c>
      <c r="L686" s="1">
        <f t="shared" si="102"/>
        <v>1000000</v>
      </c>
      <c r="M686" s="16">
        <f t="shared" si="103"/>
        <v>1.4064319999999999</v>
      </c>
      <c r="N686" s="1" t="str">
        <f t="shared" si="104"/>
        <v>125-150%</v>
      </c>
      <c r="O686" s="1">
        <f>MIN($I686, $H686)*INDEX( '2018 commission structure'!$A$21:$I$24,
MATCH($E686,'2018 commission structure'!$A$21:$A$24,0),MATCH(O$1,'2018 commission structure'!$A$21:$I$21,0))</f>
        <v>50000</v>
      </c>
      <c r="P686" s="1">
        <f>IF($H686&gt;$I686, MIN($H686-$I686, J686-$I686)*
INDEX( '2018 commission structure'!$A$21:$I$24,
MATCH($E686,'2018 commission structure'!$A$21:$A$24, 0),
MATCH(P$1,'2018 commission structure'!$A$21:$I$21, 0)), 0)</f>
        <v>18750</v>
      </c>
      <c r="Q686" s="1">
        <f>IF($H686&gt;J686, MIN($H686-J686, K686-J686)*
INDEX( '2018 commission structure'!$A$21:$I$24,
MATCH($E686,'2018 commission structure'!$A$21:$A$24, 0),
MATCH(Q$1,'2018 commission structure'!$A$21:$I$21, 0)), 0)</f>
        <v>14078.88</v>
      </c>
      <c r="R686" s="1">
        <f>IF($H686&gt;K686, MIN($H686-K686, L686-K686)*
INDEX( '2018 commission structure'!$A$21:$I$24,
MATCH($E686,'2018 commission structure'!$A$21:$A$24, 0),
MATCH(R$1,'2018 commission structure'!$A$21:$I$21, 0)), 0)</f>
        <v>0</v>
      </c>
      <c r="S686" s="1">
        <f>IF($H686&gt;L686, ($H686-L686)*
INDEX( '2018 commission structure'!$A$21:$I$24,
MATCH($E686,'2018 commission structure'!$A$21:$A$24, 0),
MATCH(S$1,'2018 commission structure'!$A$21:$I$21, 0)), 0)</f>
        <v>0</v>
      </c>
      <c r="T686" s="1">
        <f t="shared" si="105"/>
        <v>82828.88</v>
      </c>
      <c r="U686" s="1">
        <f t="shared" si="106"/>
        <v>127188.88</v>
      </c>
      <c r="V686" s="16">
        <f t="shared" si="107"/>
        <v>5.5289110180072347</v>
      </c>
      <c r="W686" s="1">
        <f>MIN(H686,I686)*INDEX('2018 commission structure'!$A$15:$J$18,MATCH(Calculations!$E154,'2018 commission structure'!$A$15:$A$18,0),MATCH(Calculations!W$1,'2018 commission structure'!$A$15:$J$15,0))</f>
        <v>75000</v>
      </c>
      <c r="X686" s="1">
        <f>IF($H686&gt;I686,MIN($H686-I686,J686-I686))*INDEX('2018 commission structure'!$A$15:$J$18,MATCH(Calculations!$E154,'2018 commission structure'!$A$15:$A$18,0),MATCH(Calculations!X$1,'2018 commission structure'!$A$15:$J$15,0))</f>
        <v>27500</v>
      </c>
      <c r="Y686" s="1">
        <f>IF($H686&gt;J686,MIN($H686-J686,K686-J686)*INDEX('2018 commission structure'!$A$15:$J$18,MATCH(Calculations!$E154,'2018 commission structure'!$A$15:$A$18,0),MATCH(Calculations!Y$1,'2018 commission structure'!$A$15:$J$15,0)),0)</f>
        <v>19554</v>
      </c>
      <c r="Z686" s="1">
        <f>IF($H686&gt;K686,MIN($H686-K686,L686-K686)*INDEX('2018 commission structure'!$A$15:$J$18,MATCH(Calculations!$E154,'2018 commission structure'!$A$15:$A$18,0),MATCH(Calculations!Z$1,'2018 commission structure'!$A$15:$J$15,0)),0)</f>
        <v>0</v>
      </c>
      <c r="AA686" s="1">
        <f>IF($H686&gt;L686,($H686-L686)*INDEX('2018 commission structure'!$A$15:$J$18,MATCH(Calculations!$E154,'2018 commission structure'!$A$15:$A$18,0),MATCH(Calculations!AA$1,'2018 commission structure'!$A$15:$J$15,0)),0)</f>
        <v>0</v>
      </c>
      <c r="AB686" s="1">
        <f t="shared" si="108"/>
        <v>122054</v>
      </c>
      <c r="AC686" s="1">
        <f t="shared" si="109"/>
        <v>166414</v>
      </c>
    </row>
    <row r="687" spans="1:29" x14ac:dyDescent="0.3">
      <c r="A687" s="20">
        <v>5074304008</v>
      </c>
      <c r="B687" s="1" t="s">
        <v>1777</v>
      </c>
      <c r="C687" s="1" t="s">
        <v>1776</v>
      </c>
      <c r="D687" s="1" t="s">
        <v>22824</v>
      </c>
      <c r="E687" s="1" t="s">
        <v>0</v>
      </c>
      <c r="F687" s="1">
        <v>62375</v>
      </c>
      <c r="G687" s="2">
        <v>20</v>
      </c>
      <c r="H687" s="1">
        <f>SUMIF('deals_closed '!D:D,A687,'deals_closed '!C:C)</f>
        <v>844242</v>
      </c>
      <c r="I687" s="1">
        <f>VLOOKUP(E687,'2018 commission structure'!$A$21:$I$24,9,FALSE)</f>
        <v>600000</v>
      </c>
      <c r="J687" s="1">
        <f t="shared" si="110"/>
        <v>750000</v>
      </c>
      <c r="K687" s="1">
        <f t="shared" si="101"/>
        <v>900000</v>
      </c>
      <c r="L687" s="1">
        <f t="shared" si="102"/>
        <v>1200000</v>
      </c>
      <c r="M687" s="16">
        <f t="shared" si="103"/>
        <v>1.40707</v>
      </c>
      <c r="N687" s="1" t="str">
        <f t="shared" si="104"/>
        <v>125-150%</v>
      </c>
      <c r="O687" s="1">
        <f>MIN($I687, $H687)*INDEX( '2018 commission structure'!$A$21:$I$24,
MATCH($E687,'2018 commission structure'!$A$21:$A$24,0),MATCH(O$1,'2018 commission structure'!$A$21:$I$21,0))</f>
        <v>78000</v>
      </c>
      <c r="P687" s="1">
        <f>IF($H687&gt;$I687, MIN($H687-$I687, J687-$I687)*
INDEX( '2018 commission structure'!$A$21:$I$24,
MATCH($E687,'2018 commission structure'!$A$21:$A$24, 0),
MATCH(P$1,'2018 commission structure'!$A$21:$I$21, 0)), 0)</f>
        <v>25500.000000000004</v>
      </c>
      <c r="Q687" s="1">
        <f>IF($H687&gt;J687, MIN($H687-J687, K687-J687)*
INDEX( '2018 commission structure'!$A$21:$I$24,
MATCH($E687,'2018 commission structure'!$A$21:$A$24, 0),
MATCH(Q$1,'2018 commission structure'!$A$21:$I$21, 0)), 0)</f>
        <v>19790.82</v>
      </c>
      <c r="R687" s="1">
        <f>IF($H687&gt;K687, MIN($H687-K687, L687-K687)*
INDEX( '2018 commission structure'!$A$21:$I$24,
MATCH($E687,'2018 commission structure'!$A$21:$A$24, 0),
MATCH(R$1,'2018 commission structure'!$A$21:$I$21, 0)), 0)</f>
        <v>0</v>
      </c>
      <c r="S687" s="1">
        <f>IF($H687&gt;L687, ($H687-L687)*
INDEX( '2018 commission structure'!$A$21:$I$24,
MATCH($E687,'2018 commission structure'!$A$21:$A$24, 0),
MATCH(S$1,'2018 commission structure'!$A$21:$I$21, 0)), 0)</f>
        <v>0</v>
      </c>
      <c r="T687" s="1">
        <f t="shared" si="105"/>
        <v>123290.82</v>
      </c>
      <c r="U687" s="1">
        <f t="shared" si="106"/>
        <v>185665.82</v>
      </c>
      <c r="V687" s="16">
        <f t="shared" si="107"/>
        <v>4.5471051160628271</v>
      </c>
      <c r="W687" s="1">
        <f>MIN(H687,I687)*INDEX('2018 commission structure'!$A$15:$J$18,MATCH(Calculations!$E80,'2018 commission structure'!$A$15:$A$18,0),MATCH(Calculations!W$1,'2018 commission structure'!$A$15:$J$15,0))</f>
        <v>90000</v>
      </c>
      <c r="X687" s="1">
        <f>IF($H687&gt;I687,MIN($H687-I687,J687-I687))*INDEX('2018 commission structure'!$A$15:$J$18,MATCH(Calculations!$E80,'2018 commission structure'!$A$15:$A$18,0),MATCH(Calculations!X$1,'2018 commission structure'!$A$15:$J$15,0))</f>
        <v>33000</v>
      </c>
      <c r="Y687" s="1">
        <f>IF($H687&gt;J687,MIN($H687-J687,K687-J687)*INDEX('2018 commission structure'!$A$15:$J$18,MATCH(Calculations!$E80,'2018 commission structure'!$A$15:$A$18,0),MATCH(Calculations!Y$1,'2018 commission structure'!$A$15:$J$15,0)),0)</f>
        <v>23560.5</v>
      </c>
      <c r="Z687" s="1">
        <f>IF($H687&gt;K687,MIN($H687-K687,L687-K687)*INDEX('2018 commission structure'!$A$15:$J$18,MATCH(Calculations!$E80,'2018 commission structure'!$A$15:$A$18,0),MATCH(Calculations!Z$1,'2018 commission structure'!$A$15:$J$15,0)),0)</f>
        <v>0</v>
      </c>
      <c r="AA687" s="1">
        <f>IF($H687&gt;L687,($H687-L687)*INDEX('2018 commission structure'!$A$15:$J$18,MATCH(Calculations!$E80,'2018 commission structure'!$A$15:$A$18,0),MATCH(Calculations!AA$1,'2018 commission structure'!$A$15:$J$15,0)),0)</f>
        <v>0</v>
      </c>
      <c r="AB687" s="1">
        <f t="shared" si="108"/>
        <v>146560.5</v>
      </c>
      <c r="AC687" s="1">
        <f t="shared" si="109"/>
        <v>208935.5</v>
      </c>
    </row>
    <row r="688" spans="1:29" x14ac:dyDescent="0.3">
      <c r="A688" s="20">
        <v>2792499575</v>
      </c>
      <c r="B688" s="1" t="s">
        <v>488</v>
      </c>
      <c r="C688" s="1" t="s">
        <v>487</v>
      </c>
      <c r="D688" s="1" t="s">
        <v>23054</v>
      </c>
      <c r="E688" s="1" t="s">
        <v>3</v>
      </c>
      <c r="F688" s="1">
        <v>103988</v>
      </c>
      <c r="G688" s="2">
        <v>10</v>
      </c>
      <c r="H688" s="1">
        <f>SUMIF('deals_closed '!D:D,A688,'deals_closed '!C:C)</f>
        <v>372686</v>
      </c>
      <c r="I688" s="1">
        <f>VLOOKUP(E688,'2018 commission structure'!$A$21:$I$24,9,FALSE)</f>
        <v>750000</v>
      </c>
      <c r="J688" s="1">
        <f t="shared" si="110"/>
        <v>937500</v>
      </c>
      <c r="K688" s="1">
        <f t="shared" si="101"/>
        <v>1125000</v>
      </c>
      <c r="L688" s="1">
        <f t="shared" si="102"/>
        <v>1500000</v>
      </c>
      <c r="M688" s="16">
        <f t="shared" si="103"/>
        <v>0.49691466666666667</v>
      </c>
      <c r="N688" s="1" t="str">
        <f t="shared" si="104"/>
        <v>0-100%</v>
      </c>
      <c r="O688" s="1">
        <f>MIN($I688, $H688)*INDEX( '2018 commission structure'!$A$21:$I$24,
MATCH($E688,'2018 commission structure'!$A$21:$A$24,0),MATCH(O$1,'2018 commission structure'!$A$21:$I$21,0))</f>
        <v>55902.9</v>
      </c>
      <c r="P688" s="1">
        <f>IF($H688&gt;$I688, MIN($H688-$I688, J688-$I688)*
INDEX( '2018 commission structure'!$A$21:$I$24,
MATCH($E688,'2018 commission structure'!$A$21:$A$24, 0),
MATCH(P$1,'2018 commission structure'!$A$21:$I$21, 0)), 0)</f>
        <v>0</v>
      </c>
      <c r="Q688" s="1">
        <f>IF($H688&gt;J688, MIN($H688-J688, K688-J688)*
INDEX( '2018 commission structure'!$A$21:$I$24,
MATCH($E688,'2018 commission structure'!$A$21:$A$24, 0),
MATCH(Q$1,'2018 commission structure'!$A$21:$I$21, 0)), 0)</f>
        <v>0</v>
      </c>
      <c r="R688" s="1">
        <f>IF($H688&gt;K688, MIN($H688-K688, L688-K688)*
INDEX( '2018 commission structure'!$A$21:$I$24,
MATCH($E688,'2018 commission structure'!$A$21:$A$24, 0),
MATCH(R$1,'2018 commission structure'!$A$21:$I$21, 0)), 0)</f>
        <v>0</v>
      </c>
      <c r="S688" s="1">
        <f>IF($H688&gt;L688, ($H688-L688)*
INDEX( '2018 commission structure'!$A$21:$I$24,
MATCH($E688,'2018 commission structure'!$A$21:$A$24, 0),
MATCH(S$1,'2018 commission structure'!$A$21:$I$21, 0)), 0)</f>
        <v>0</v>
      </c>
      <c r="T688" s="1">
        <f t="shared" si="105"/>
        <v>55902.9</v>
      </c>
      <c r="U688" s="1">
        <f t="shared" si="106"/>
        <v>159890.9</v>
      </c>
      <c r="V688" s="16">
        <f t="shared" si="107"/>
        <v>2.3308768666634561</v>
      </c>
      <c r="W688" s="1">
        <f>MIN(H688,I688)*INDEX('2018 commission structure'!$A$15:$J$18,MATCH(Calculations!$E754,'2018 commission structure'!$A$15:$A$18,0),MATCH(Calculations!W$1,'2018 commission structure'!$A$15:$J$15,0))</f>
        <v>55902.9</v>
      </c>
      <c r="X688" s="1">
        <f>IF($H688&gt;I688,MIN($H688-I688,J688-I688))*INDEX('2018 commission structure'!$A$15:$J$18,MATCH(Calculations!$E754,'2018 commission structure'!$A$15:$A$18,0),MATCH(Calculations!X$1,'2018 commission structure'!$A$15:$J$15,0))</f>
        <v>0</v>
      </c>
      <c r="Y688" s="1">
        <f>IF($H688&gt;J688,MIN($H688-J688,K688-J688)*INDEX('2018 commission structure'!$A$15:$J$18,MATCH(Calculations!$E754,'2018 commission structure'!$A$15:$A$18,0),MATCH(Calculations!Y$1,'2018 commission structure'!$A$15:$J$15,0)),0)</f>
        <v>0</v>
      </c>
      <c r="Z688" s="1">
        <f>IF($H688&gt;K688,MIN($H688-K688,L688-K688)*INDEX('2018 commission structure'!$A$15:$J$18,MATCH(Calculations!$E754,'2018 commission structure'!$A$15:$A$18,0),MATCH(Calculations!Z$1,'2018 commission structure'!$A$15:$J$15,0)),0)</f>
        <v>0</v>
      </c>
      <c r="AA688" s="1">
        <f>IF($H688&gt;L688,($H688-L688)*INDEX('2018 commission structure'!$A$15:$J$18,MATCH(Calculations!$E754,'2018 commission structure'!$A$15:$A$18,0),MATCH(Calculations!AA$1,'2018 commission structure'!$A$15:$J$15,0)),0)</f>
        <v>0</v>
      </c>
      <c r="AB688" s="1">
        <f t="shared" si="108"/>
        <v>55902.9</v>
      </c>
      <c r="AC688" s="1">
        <f t="shared" si="109"/>
        <v>159890.9</v>
      </c>
    </row>
    <row r="689" spans="1:29" x14ac:dyDescent="0.3">
      <c r="A689" s="20">
        <v>101658508</v>
      </c>
      <c r="B689" s="1" t="s">
        <v>1909</v>
      </c>
      <c r="C689" s="1" t="s">
        <v>1908</v>
      </c>
      <c r="D689" s="1" t="s">
        <v>22390</v>
      </c>
      <c r="E689" s="1" t="s">
        <v>12</v>
      </c>
      <c r="F689" s="1">
        <v>63106</v>
      </c>
      <c r="G689" s="2">
        <v>22</v>
      </c>
      <c r="H689" s="1">
        <f>SUMIF('deals_closed '!D:D,A689,'deals_closed '!C:C)</f>
        <v>703757</v>
      </c>
      <c r="I689" s="1">
        <f>VLOOKUP(E689,'2018 commission structure'!$A$21:$I$24,9,FALSE)</f>
        <v>500000</v>
      </c>
      <c r="J689" s="1">
        <f t="shared" si="110"/>
        <v>625000</v>
      </c>
      <c r="K689" s="1">
        <f t="shared" si="101"/>
        <v>750000</v>
      </c>
      <c r="L689" s="1">
        <f t="shared" si="102"/>
        <v>1000000</v>
      </c>
      <c r="M689" s="16">
        <f t="shared" si="103"/>
        <v>1.4075139999999999</v>
      </c>
      <c r="N689" s="1" t="str">
        <f t="shared" si="104"/>
        <v>125-150%</v>
      </c>
      <c r="O689" s="1">
        <f>MIN($I689, $H689)*INDEX( '2018 commission structure'!$A$21:$I$24,
MATCH($E689,'2018 commission structure'!$A$21:$A$24,0),MATCH(O$1,'2018 commission structure'!$A$21:$I$21,0))</f>
        <v>50000</v>
      </c>
      <c r="P689" s="1">
        <f>IF($H689&gt;$I689, MIN($H689-$I689, J689-$I689)*
INDEX( '2018 commission structure'!$A$21:$I$24,
MATCH($E689,'2018 commission structure'!$A$21:$A$24, 0),
MATCH(P$1,'2018 commission structure'!$A$21:$I$21, 0)), 0)</f>
        <v>18750</v>
      </c>
      <c r="Q689" s="1">
        <f>IF($H689&gt;J689, MIN($H689-J689, K689-J689)*
INDEX( '2018 commission structure'!$A$21:$I$24,
MATCH($E689,'2018 commission structure'!$A$21:$A$24, 0),
MATCH(Q$1,'2018 commission structure'!$A$21:$I$21, 0)), 0)</f>
        <v>14176.26</v>
      </c>
      <c r="R689" s="1">
        <f>IF($H689&gt;K689, MIN($H689-K689, L689-K689)*
INDEX( '2018 commission structure'!$A$21:$I$24,
MATCH($E689,'2018 commission structure'!$A$21:$A$24, 0),
MATCH(R$1,'2018 commission structure'!$A$21:$I$21, 0)), 0)</f>
        <v>0</v>
      </c>
      <c r="S689" s="1">
        <f>IF($H689&gt;L689, ($H689-L689)*
INDEX( '2018 commission structure'!$A$21:$I$24,
MATCH($E689,'2018 commission structure'!$A$21:$A$24, 0),
MATCH(S$1,'2018 commission structure'!$A$21:$I$21, 0)), 0)</f>
        <v>0</v>
      </c>
      <c r="T689" s="1">
        <f t="shared" si="105"/>
        <v>82926.259999999995</v>
      </c>
      <c r="U689" s="1">
        <f t="shared" si="106"/>
        <v>146032.26</v>
      </c>
      <c r="V689" s="16">
        <f t="shared" si="107"/>
        <v>4.8191885820297511</v>
      </c>
      <c r="W689" s="1">
        <f>MIN(H689,I689)*INDEX('2018 commission structure'!$A$15:$J$18,MATCH(Calculations!$E8,'2018 commission structure'!$A$15:$A$18,0),MATCH(Calculations!W$1,'2018 commission structure'!$A$15:$J$15,0))</f>
        <v>60000</v>
      </c>
      <c r="X689" s="1">
        <f>IF($H689&gt;I689,MIN($H689-I689,J689-I689))*INDEX('2018 commission structure'!$A$15:$J$18,MATCH(Calculations!$E8,'2018 commission structure'!$A$15:$A$18,0),MATCH(Calculations!X$1,'2018 commission structure'!$A$15:$J$15,0))</f>
        <v>21250</v>
      </c>
      <c r="Y689" s="1">
        <f>IF($H689&gt;J689,MIN($H689-J689,K689-J689)*INDEX('2018 commission structure'!$A$15:$J$18,MATCH(Calculations!$E8,'2018 commission structure'!$A$15:$A$18,0),MATCH(Calculations!Y$1,'2018 commission structure'!$A$15:$J$15,0)),0)</f>
        <v>15751.400000000001</v>
      </c>
      <c r="Z689" s="1">
        <f>IF($H689&gt;K689,MIN($H689-K689,L689-K689)*INDEX('2018 commission structure'!$A$15:$J$18,MATCH(Calculations!$E8,'2018 commission structure'!$A$15:$A$18,0),MATCH(Calculations!Z$1,'2018 commission structure'!$A$15:$J$15,0)),0)</f>
        <v>0</v>
      </c>
      <c r="AA689" s="1">
        <f>IF($H689&gt;L689,($H689-L689)*INDEX('2018 commission structure'!$A$15:$J$18,MATCH(Calculations!$E8,'2018 commission structure'!$A$15:$A$18,0),MATCH(Calculations!AA$1,'2018 commission structure'!$A$15:$J$15,0)),0)</f>
        <v>0</v>
      </c>
      <c r="AB689" s="1">
        <f t="shared" si="108"/>
        <v>97001.4</v>
      </c>
      <c r="AC689" s="1">
        <f t="shared" si="109"/>
        <v>160107.4</v>
      </c>
    </row>
    <row r="690" spans="1:29" x14ac:dyDescent="0.3">
      <c r="A690" s="20">
        <v>1313434965</v>
      </c>
      <c r="B690" s="1" t="s">
        <v>1330</v>
      </c>
      <c r="C690" s="1" t="s">
        <v>1329</v>
      </c>
      <c r="D690" s="1" t="s">
        <v>23205</v>
      </c>
      <c r="E690" s="1" t="s">
        <v>0</v>
      </c>
      <c r="F690" s="1">
        <v>72359</v>
      </c>
      <c r="G690" s="2">
        <v>20</v>
      </c>
      <c r="H690" s="1">
        <f>SUMIF('deals_closed '!D:D,A690,'deals_closed '!C:C)</f>
        <v>575546</v>
      </c>
      <c r="I690" s="1">
        <f>VLOOKUP(E690,'2018 commission structure'!$A$21:$I$24,9,FALSE)</f>
        <v>600000</v>
      </c>
      <c r="J690" s="1">
        <f t="shared" si="110"/>
        <v>750000</v>
      </c>
      <c r="K690" s="1">
        <f t="shared" si="101"/>
        <v>900000</v>
      </c>
      <c r="L690" s="1">
        <f t="shared" si="102"/>
        <v>1200000</v>
      </c>
      <c r="M690" s="16">
        <f t="shared" si="103"/>
        <v>0.95924333333333334</v>
      </c>
      <c r="N690" s="1" t="str">
        <f t="shared" si="104"/>
        <v>0-100%</v>
      </c>
      <c r="O690" s="1">
        <f>MIN($I690, $H690)*INDEX( '2018 commission structure'!$A$21:$I$24,
MATCH($E690,'2018 commission structure'!$A$21:$A$24,0),MATCH(O$1,'2018 commission structure'!$A$21:$I$21,0))</f>
        <v>74820.98</v>
      </c>
      <c r="P690" s="1">
        <f>IF($H690&gt;$I690, MIN($H690-$I690, J690-$I690)*
INDEX( '2018 commission structure'!$A$21:$I$24,
MATCH($E690,'2018 commission structure'!$A$21:$A$24, 0),
MATCH(P$1,'2018 commission structure'!$A$21:$I$21, 0)), 0)</f>
        <v>0</v>
      </c>
      <c r="Q690" s="1">
        <f>IF($H690&gt;J690, MIN($H690-J690, K690-J690)*
INDEX( '2018 commission structure'!$A$21:$I$24,
MATCH($E690,'2018 commission structure'!$A$21:$A$24, 0),
MATCH(Q$1,'2018 commission structure'!$A$21:$I$21, 0)), 0)</f>
        <v>0</v>
      </c>
      <c r="R690" s="1">
        <f>IF($H690&gt;K690, MIN($H690-K690, L690-K690)*
INDEX( '2018 commission structure'!$A$21:$I$24,
MATCH($E690,'2018 commission structure'!$A$21:$A$24, 0),
MATCH(R$1,'2018 commission structure'!$A$21:$I$21, 0)), 0)</f>
        <v>0</v>
      </c>
      <c r="S690" s="1">
        <f>IF($H690&gt;L690, ($H690-L690)*
INDEX( '2018 commission structure'!$A$21:$I$24,
MATCH($E690,'2018 commission structure'!$A$21:$A$24, 0),
MATCH(S$1,'2018 commission structure'!$A$21:$I$21, 0)), 0)</f>
        <v>0</v>
      </c>
      <c r="T690" s="1">
        <f t="shared" si="105"/>
        <v>74820.98</v>
      </c>
      <c r="U690" s="1">
        <f t="shared" si="106"/>
        <v>147179.97999999998</v>
      </c>
      <c r="V690" s="16">
        <f t="shared" si="107"/>
        <v>3.9104910871709593</v>
      </c>
      <c r="W690" s="1">
        <f>MIN(H690,I690)*INDEX('2018 commission structure'!$A$15:$J$18,MATCH(Calculations!$E317,'2018 commission structure'!$A$15:$A$18,0),MATCH(Calculations!W$1,'2018 commission structure'!$A$15:$J$15,0))</f>
        <v>86331.9</v>
      </c>
      <c r="X690" s="1">
        <f>IF($H690&gt;I690,MIN($H690-I690,J690-I690))*INDEX('2018 commission structure'!$A$15:$J$18,MATCH(Calculations!$E317,'2018 commission structure'!$A$15:$A$18,0),MATCH(Calculations!X$1,'2018 commission structure'!$A$15:$J$15,0))</f>
        <v>0</v>
      </c>
      <c r="Y690" s="1">
        <f>IF($H690&gt;J690,MIN($H690-J690,K690-J690)*INDEX('2018 commission structure'!$A$15:$J$18,MATCH(Calculations!$E317,'2018 commission structure'!$A$15:$A$18,0),MATCH(Calculations!Y$1,'2018 commission structure'!$A$15:$J$15,0)),0)</f>
        <v>0</v>
      </c>
      <c r="Z690" s="1">
        <f>IF($H690&gt;K690,MIN($H690-K690,L690-K690)*INDEX('2018 commission structure'!$A$15:$J$18,MATCH(Calculations!$E317,'2018 commission structure'!$A$15:$A$18,0),MATCH(Calculations!Z$1,'2018 commission structure'!$A$15:$J$15,0)),0)</f>
        <v>0</v>
      </c>
      <c r="AA690" s="1">
        <f>IF($H690&gt;L690,($H690-L690)*INDEX('2018 commission structure'!$A$15:$J$18,MATCH(Calculations!$E317,'2018 commission structure'!$A$15:$A$18,0),MATCH(Calculations!AA$1,'2018 commission structure'!$A$15:$J$15,0)),0)</f>
        <v>0</v>
      </c>
      <c r="AB690" s="1">
        <f t="shared" si="108"/>
        <v>86331.9</v>
      </c>
      <c r="AC690" s="1">
        <f t="shared" si="109"/>
        <v>158690.9</v>
      </c>
    </row>
    <row r="691" spans="1:29" x14ac:dyDescent="0.3">
      <c r="A691" s="20">
        <v>2423731264</v>
      </c>
      <c r="B691" s="1" t="s">
        <v>1775</v>
      </c>
      <c r="C691" s="1" t="s">
        <v>1774</v>
      </c>
      <c r="D691" s="1" t="s">
        <v>23090</v>
      </c>
      <c r="E691" s="1" t="s">
        <v>3</v>
      </c>
      <c r="F691" s="1">
        <v>124700</v>
      </c>
      <c r="G691" s="2">
        <v>15</v>
      </c>
      <c r="H691" s="1">
        <f>SUMIF('deals_closed '!D:D,A691,'deals_closed '!C:C)</f>
        <v>588818</v>
      </c>
      <c r="I691" s="1">
        <f>VLOOKUP(E691,'2018 commission structure'!$A$21:$I$24,9,FALSE)</f>
        <v>750000</v>
      </c>
      <c r="J691" s="1">
        <f t="shared" si="110"/>
        <v>937500</v>
      </c>
      <c r="K691" s="1">
        <f t="shared" si="101"/>
        <v>1125000</v>
      </c>
      <c r="L691" s="1">
        <f t="shared" si="102"/>
        <v>1500000</v>
      </c>
      <c r="M691" s="16">
        <f t="shared" si="103"/>
        <v>0.78509066666666671</v>
      </c>
      <c r="N691" s="1" t="str">
        <f t="shared" si="104"/>
        <v>0-100%</v>
      </c>
      <c r="O691" s="1">
        <f>MIN($I691, $H691)*INDEX( '2018 commission structure'!$A$21:$I$24,
MATCH($E691,'2018 commission structure'!$A$21:$A$24,0),MATCH(O$1,'2018 commission structure'!$A$21:$I$21,0))</f>
        <v>88322.7</v>
      </c>
      <c r="P691" s="1">
        <f>IF($H691&gt;$I691, MIN($H691-$I691, J691-$I691)*
INDEX( '2018 commission structure'!$A$21:$I$24,
MATCH($E691,'2018 commission structure'!$A$21:$A$24, 0),
MATCH(P$1,'2018 commission structure'!$A$21:$I$21, 0)), 0)</f>
        <v>0</v>
      </c>
      <c r="Q691" s="1">
        <f>IF($H691&gt;J691, MIN($H691-J691, K691-J691)*
INDEX( '2018 commission structure'!$A$21:$I$24,
MATCH($E691,'2018 commission structure'!$A$21:$A$24, 0),
MATCH(Q$1,'2018 commission structure'!$A$21:$I$21, 0)), 0)</f>
        <v>0</v>
      </c>
      <c r="R691" s="1">
        <f>IF($H691&gt;K691, MIN($H691-K691, L691-K691)*
INDEX( '2018 commission structure'!$A$21:$I$24,
MATCH($E691,'2018 commission structure'!$A$21:$A$24, 0),
MATCH(R$1,'2018 commission structure'!$A$21:$I$21, 0)), 0)</f>
        <v>0</v>
      </c>
      <c r="S691" s="1">
        <f>IF($H691&gt;L691, ($H691-L691)*
INDEX( '2018 commission structure'!$A$21:$I$24,
MATCH($E691,'2018 commission structure'!$A$21:$A$24, 0),
MATCH(S$1,'2018 commission structure'!$A$21:$I$21, 0)), 0)</f>
        <v>0</v>
      </c>
      <c r="T691" s="1">
        <f t="shared" si="105"/>
        <v>88322.7</v>
      </c>
      <c r="U691" s="1">
        <f t="shared" si="106"/>
        <v>213022.7</v>
      </c>
      <c r="V691" s="16">
        <f t="shared" si="107"/>
        <v>2.7641091770970885</v>
      </c>
      <c r="W691" s="1">
        <f>MIN(H691,I691)*INDEX('2018 commission structure'!$A$15:$J$18,MATCH(Calculations!$E81,'2018 commission structure'!$A$15:$A$18,0),MATCH(Calculations!W$1,'2018 commission structure'!$A$15:$J$15,0))</f>
        <v>70658.16</v>
      </c>
      <c r="X691" s="1">
        <f>IF($H691&gt;I691,MIN($H691-I691,J691-I691))*INDEX('2018 commission structure'!$A$15:$J$18,MATCH(Calculations!$E81,'2018 commission structure'!$A$15:$A$18,0),MATCH(Calculations!X$1,'2018 commission structure'!$A$15:$J$15,0))</f>
        <v>0</v>
      </c>
      <c r="Y691" s="1">
        <f>IF($H691&gt;J691,MIN($H691-J691,K691-J691)*INDEX('2018 commission structure'!$A$15:$J$18,MATCH(Calculations!$E81,'2018 commission structure'!$A$15:$A$18,0),MATCH(Calculations!Y$1,'2018 commission structure'!$A$15:$J$15,0)),0)</f>
        <v>0</v>
      </c>
      <c r="Z691" s="1">
        <f>IF($H691&gt;K691,MIN($H691-K691,L691-K691)*INDEX('2018 commission structure'!$A$15:$J$18,MATCH(Calculations!$E81,'2018 commission structure'!$A$15:$A$18,0),MATCH(Calculations!Z$1,'2018 commission structure'!$A$15:$J$15,0)),0)</f>
        <v>0</v>
      </c>
      <c r="AA691" s="1">
        <f>IF($H691&gt;L691,($H691-L691)*INDEX('2018 commission structure'!$A$15:$J$18,MATCH(Calculations!$E81,'2018 commission structure'!$A$15:$A$18,0),MATCH(Calculations!AA$1,'2018 commission structure'!$A$15:$J$15,0)),0)</f>
        <v>0</v>
      </c>
      <c r="AB691" s="1">
        <f t="shared" si="108"/>
        <v>70658.16</v>
      </c>
      <c r="AC691" s="1">
        <f t="shared" si="109"/>
        <v>195358.16</v>
      </c>
    </row>
    <row r="692" spans="1:29" x14ac:dyDescent="0.3">
      <c r="A692" s="20">
        <v>2237103631</v>
      </c>
      <c r="B692" s="1" t="s">
        <v>1156</v>
      </c>
      <c r="C692" s="1" t="s">
        <v>1155</v>
      </c>
      <c r="D692" s="1" t="s">
        <v>23114</v>
      </c>
      <c r="E692" s="1" t="s">
        <v>0</v>
      </c>
      <c r="F692" s="1">
        <v>69026</v>
      </c>
      <c r="G692" s="2">
        <v>23</v>
      </c>
      <c r="H692" s="1">
        <f>SUMIF('deals_closed '!D:D,A692,'deals_closed '!C:C)</f>
        <v>846165</v>
      </c>
      <c r="I692" s="1">
        <f>VLOOKUP(E692,'2018 commission structure'!$A$21:$I$24,9,FALSE)</f>
        <v>600000</v>
      </c>
      <c r="J692" s="1">
        <f t="shared" si="110"/>
        <v>750000</v>
      </c>
      <c r="K692" s="1">
        <f t="shared" si="101"/>
        <v>900000</v>
      </c>
      <c r="L692" s="1">
        <f t="shared" si="102"/>
        <v>1200000</v>
      </c>
      <c r="M692" s="16">
        <f t="shared" si="103"/>
        <v>1.4102749999999999</v>
      </c>
      <c r="N692" s="1" t="str">
        <f t="shared" si="104"/>
        <v>125-150%</v>
      </c>
      <c r="O692" s="1">
        <f>MIN($I692, $H692)*INDEX( '2018 commission structure'!$A$21:$I$24,
MATCH($E692,'2018 commission structure'!$A$21:$A$24,0),MATCH(O$1,'2018 commission structure'!$A$21:$I$21,0))</f>
        <v>78000</v>
      </c>
      <c r="P692" s="1">
        <f>IF($H692&gt;$I692, MIN($H692-$I692, J692-$I692)*
INDEX( '2018 commission structure'!$A$21:$I$24,
MATCH($E692,'2018 commission structure'!$A$21:$A$24, 0),
MATCH(P$1,'2018 commission structure'!$A$21:$I$21, 0)), 0)</f>
        <v>25500.000000000004</v>
      </c>
      <c r="Q692" s="1">
        <f>IF($H692&gt;J692, MIN($H692-J692, K692-J692)*
INDEX( '2018 commission structure'!$A$21:$I$24,
MATCH($E692,'2018 commission structure'!$A$21:$A$24, 0),
MATCH(Q$1,'2018 commission structure'!$A$21:$I$21, 0)), 0)</f>
        <v>20194.649999999998</v>
      </c>
      <c r="R692" s="1">
        <f>IF($H692&gt;K692, MIN($H692-K692, L692-K692)*
INDEX( '2018 commission structure'!$A$21:$I$24,
MATCH($E692,'2018 commission structure'!$A$21:$A$24, 0),
MATCH(R$1,'2018 commission structure'!$A$21:$I$21, 0)), 0)</f>
        <v>0</v>
      </c>
      <c r="S692" s="1">
        <f>IF($H692&gt;L692, ($H692-L692)*
INDEX( '2018 commission structure'!$A$21:$I$24,
MATCH($E692,'2018 commission structure'!$A$21:$A$24, 0),
MATCH(S$1,'2018 commission structure'!$A$21:$I$21, 0)), 0)</f>
        <v>0</v>
      </c>
      <c r="T692" s="1">
        <f t="shared" si="105"/>
        <v>123694.65</v>
      </c>
      <c r="U692" s="1">
        <f t="shared" si="106"/>
        <v>192720.65</v>
      </c>
      <c r="V692" s="16">
        <f t="shared" si="107"/>
        <v>4.390629649702821</v>
      </c>
      <c r="W692" s="1">
        <f>MIN(H692,I692)*INDEX('2018 commission structure'!$A$15:$J$18,MATCH(Calculations!$E408,'2018 commission structure'!$A$15:$A$18,0),MATCH(Calculations!W$1,'2018 commission structure'!$A$15:$J$15,0))</f>
        <v>90000</v>
      </c>
      <c r="X692" s="1">
        <f>IF($H692&gt;I692,MIN($H692-I692,J692-I692))*INDEX('2018 commission structure'!$A$15:$J$18,MATCH(Calculations!$E408,'2018 commission structure'!$A$15:$A$18,0),MATCH(Calculations!X$1,'2018 commission structure'!$A$15:$J$15,0))</f>
        <v>33000</v>
      </c>
      <c r="Y692" s="1">
        <f>IF($H692&gt;J692,MIN($H692-J692,K692-J692)*INDEX('2018 commission structure'!$A$15:$J$18,MATCH(Calculations!$E408,'2018 commission structure'!$A$15:$A$18,0),MATCH(Calculations!Y$1,'2018 commission structure'!$A$15:$J$15,0)),0)</f>
        <v>24041.25</v>
      </c>
      <c r="Z692" s="1">
        <f>IF($H692&gt;K692,MIN($H692-K692,L692-K692)*INDEX('2018 commission structure'!$A$15:$J$18,MATCH(Calculations!$E408,'2018 commission structure'!$A$15:$A$18,0),MATCH(Calculations!Z$1,'2018 commission structure'!$A$15:$J$15,0)),0)</f>
        <v>0</v>
      </c>
      <c r="AA692" s="1">
        <f>IF($H692&gt;L692,($H692-L692)*INDEX('2018 commission structure'!$A$15:$J$18,MATCH(Calculations!$E408,'2018 commission structure'!$A$15:$A$18,0),MATCH(Calculations!AA$1,'2018 commission structure'!$A$15:$J$15,0)),0)</f>
        <v>0</v>
      </c>
      <c r="AB692" s="1">
        <f t="shared" si="108"/>
        <v>147041.25</v>
      </c>
      <c r="AC692" s="1">
        <f t="shared" si="109"/>
        <v>216067.25</v>
      </c>
    </row>
    <row r="693" spans="1:29" x14ac:dyDescent="0.3">
      <c r="A693" s="20">
        <v>4342145855</v>
      </c>
      <c r="B693" s="1" t="s">
        <v>114</v>
      </c>
      <c r="C693" s="1" t="s">
        <v>113</v>
      </c>
      <c r="D693" s="1" t="s">
        <v>22900</v>
      </c>
      <c r="E693" s="1" t="s">
        <v>0</v>
      </c>
      <c r="F693" s="1">
        <v>51029</v>
      </c>
      <c r="G693" s="2">
        <v>25</v>
      </c>
      <c r="H693" s="1">
        <f>SUMIF('deals_closed '!D:D,A693,'deals_closed '!C:C)</f>
        <v>847244</v>
      </c>
      <c r="I693" s="1">
        <f>VLOOKUP(E693,'2018 commission structure'!$A$21:$I$24,9,FALSE)</f>
        <v>600000</v>
      </c>
      <c r="J693" s="1">
        <f t="shared" si="110"/>
        <v>750000</v>
      </c>
      <c r="K693" s="1">
        <f t="shared" si="101"/>
        <v>900000</v>
      </c>
      <c r="L693" s="1">
        <f t="shared" si="102"/>
        <v>1200000</v>
      </c>
      <c r="M693" s="16">
        <f t="shared" si="103"/>
        <v>1.4120733333333333</v>
      </c>
      <c r="N693" s="1" t="str">
        <f t="shared" si="104"/>
        <v>125-150%</v>
      </c>
      <c r="O693" s="1">
        <f>MIN($I693, $H693)*INDEX( '2018 commission structure'!$A$21:$I$24,
MATCH($E693,'2018 commission structure'!$A$21:$A$24,0),MATCH(O$1,'2018 commission structure'!$A$21:$I$21,0))</f>
        <v>78000</v>
      </c>
      <c r="P693" s="1">
        <f>IF($H693&gt;$I693, MIN($H693-$I693, J693-$I693)*
INDEX( '2018 commission structure'!$A$21:$I$24,
MATCH($E693,'2018 commission structure'!$A$21:$A$24, 0),
MATCH(P$1,'2018 commission structure'!$A$21:$I$21, 0)), 0)</f>
        <v>25500.000000000004</v>
      </c>
      <c r="Q693" s="1">
        <f>IF($H693&gt;J693, MIN($H693-J693, K693-J693)*
INDEX( '2018 commission structure'!$A$21:$I$24,
MATCH($E693,'2018 commission structure'!$A$21:$A$24, 0),
MATCH(Q$1,'2018 commission structure'!$A$21:$I$21, 0)), 0)</f>
        <v>20421.239999999998</v>
      </c>
      <c r="R693" s="1">
        <f>IF($H693&gt;K693, MIN($H693-K693, L693-K693)*
INDEX( '2018 commission structure'!$A$21:$I$24,
MATCH($E693,'2018 commission structure'!$A$21:$A$24, 0),
MATCH(R$1,'2018 commission structure'!$A$21:$I$21, 0)), 0)</f>
        <v>0</v>
      </c>
      <c r="S693" s="1">
        <f>IF($H693&gt;L693, ($H693-L693)*
INDEX( '2018 commission structure'!$A$21:$I$24,
MATCH($E693,'2018 commission structure'!$A$21:$A$24, 0),
MATCH(S$1,'2018 commission structure'!$A$21:$I$21, 0)), 0)</f>
        <v>0</v>
      </c>
      <c r="T693" s="1">
        <f t="shared" si="105"/>
        <v>123921.23999999999</v>
      </c>
      <c r="U693" s="1">
        <f t="shared" si="106"/>
        <v>174950.24</v>
      </c>
      <c r="V693" s="16">
        <f t="shared" si="107"/>
        <v>4.8427712931402667</v>
      </c>
      <c r="W693" s="1">
        <f>MIN(H693,I693)*INDEX('2018 commission structure'!$A$15:$J$18,MATCH(Calculations!$E946,'2018 commission structure'!$A$15:$A$18,0),MATCH(Calculations!W$1,'2018 commission structure'!$A$15:$J$15,0))</f>
        <v>72000</v>
      </c>
      <c r="X693" s="1">
        <f>IF($H693&gt;I693,MIN($H693-I693,J693-I693))*INDEX('2018 commission structure'!$A$15:$J$18,MATCH(Calculations!$E946,'2018 commission structure'!$A$15:$A$18,0),MATCH(Calculations!X$1,'2018 commission structure'!$A$15:$J$15,0))</f>
        <v>25500.000000000004</v>
      </c>
      <c r="Y693" s="1">
        <f>IF($H693&gt;J693,MIN($H693-J693,K693-J693)*INDEX('2018 commission structure'!$A$15:$J$18,MATCH(Calculations!$E946,'2018 commission structure'!$A$15:$A$18,0),MATCH(Calculations!Y$1,'2018 commission structure'!$A$15:$J$15,0)),0)</f>
        <v>19448.8</v>
      </c>
      <c r="Z693" s="1">
        <f>IF($H693&gt;K693,MIN($H693-K693,L693-K693)*INDEX('2018 commission structure'!$A$15:$J$18,MATCH(Calculations!$E946,'2018 commission structure'!$A$15:$A$18,0),MATCH(Calculations!Z$1,'2018 commission structure'!$A$15:$J$15,0)),0)</f>
        <v>0</v>
      </c>
      <c r="AA693" s="1">
        <f>IF($H693&gt;L693,($H693-L693)*INDEX('2018 commission structure'!$A$15:$J$18,MATCH(Calculations!$E946,'2018 commission structure'!$A$15:$A$18,0),MATCH(Calculations!AA$1,'2018 commission structure'!$A$15:$J$15,0)),0)</f>
        <v>0</v>
      </c>
      <c r="AB693" s="1">
        <f t="shared" si="108"/>
        <v>116948.8</v>
      </c>
      <c r="AC693" s="1">
        <f t="shared" si="109"/>
        <v>167977.8</v>
      </c>
    </row>
    <row r="694" spans="1:29" x14ac:dyDescent="0.3">
      <c r="A694" s="20">
        <v>8895721314</v>
      </c>
      <c r="B694" s="1" t="s">
        <v>1623</v>
      </c>
      <c r="C694" s="1" t="s">
        <v>1622</v>
      </c>
      <c r="D694" s="1" t="s">
        <v>22436</v>
      </c>
      <c r="E694" s="1" t="s">
        <v>0</v>
      </c>
      <c r="F694" s="1">
        <v>55660</v>
      </c>
      <c r="G694" s="2">
        <v>23</v>
      </c>
      <c r="H694" s="1">
        <f>SUMIF('deals_closed '!D:D,A694,'deals_closed '!C:C)</f>
        <v>847352</v>
      </c>
      <c r="I694" s="1">
        <f>VLOOKUP(E694,'2018 commission structure'!$A$21:$I$24,9,FALSE)</f>
        <v>600000</v>
      </c>
      <c r="J694" s="1">
        <f t="shared" si="110"/>
        <v>750000</v>
      </c>
      <c r="K694" s="1">
        <f t="shared" si="101"/>
        <v>900000</v>
      </c>
      <c r="L694" s="1">
        <f t="shared" si="102"/>
        <v>1200000</v>
      </c>
      <c r="M694" s="16">
        <f t="shared" si="103"/>
        <v>1.4122533333333334</v>
      </c>
      <c r="N694" s="1" t="str">
        <f t="shared" si="104"/>
        <v>125-150%</v>
      </c>
      <c r="O694" s="1">
        <f>MIN($I694, $H694)*INDEX( '2018 commission structure'!$A$21:$I$24,
MATCH($E694,'2018 commission structure'!$A$21:$A$24,0),MATCH(O$1,'2018 commission structure'!$A$21:$I$21,0))</f>
        <v>78000</v>
      </c>
      <c r="P694" s="1">
        <f>IF($H694&gt;$I694, MIN($H694-$I694, J694-$I694)*
INDEX( '2018 commission structure'!$A$21:$I$24,
MATCH($E694,'2018 commission structure'!$A$21:$A$24, 0),
MATCH(P$1,'2018 commission structure'!$A$21:$I$21, 0)), 0)</f>
        <v>25500.000000000004</v>
      </c>
      <c r="Q694" s="1">
        <f>IF($H694&gt;J694, MIN($H694-J694, K694-J694)*
INDEX( '2018 commission structure'!$A$21:$I$24,
MATCH($E694,'2018 commission structure'!$A$21:$A$24, 0),
MATCH(Q$1,'2018 commission structure'!$A$21:$I$21, 0)), 0)</f>
        <v>20443.919999999998</v>
      </c>
      <c r="R694" s="1">
        <f>IF($H694&gt;K694, MIN($H694-K694, L694-K694)*
INDEX( '2018 commission structure'!$A$21:$I$24,
MATCH($E694,'2018 commission structure'!$A$21:$A$24, 0),
MATCH(R$1,'2018 commission structure'!$A$21:$I$21, 0)), 0)</f>
        <v>0</v>
      </c>
      <c r="S694" s="1">
        <f>IF($H694&gt;L694, ($H694-L694)*
INDEX( '2018 commission structure'!$A$21:$I$24,
MATCH($E694,'2018 commission structure'!$A$21:$A$24, 0),
MATCH(S$1,'2018 commission structure'!$A$21:$I$21, 0)), 0)</f>
        <v>0</v>
      </c>
      <c r="T694" s="1">
        <f t="shared" si="105"/>
        <v>123943.92</v>
      </c>
      <c r="U694" s="1">
        <f t="shared" si="106"/>
        <v>179603.91999999998</v>
      </c>
      <c r="V694" s="16">
        <f t="shared" si="107"/>
        <v>4.7178925716097959</v>
      </c>
      <c r="W694" s="1">
        <f>MIN(H694,I694)*INDEX('2018 commission structure'!$A$15:$J$18,MATCH(Calculations!$E163,'2018 commission structure'!$A$15:$A$18,0),MATCH(Calculations!W$1,'2018 commission structure'!$A$15:$J$15,0))</f>
        <v>90000</v>
      </c>
      <c r="X694" s="1">
        <f>IF($H694&gt;I694,MIN($H694-I694,J694-I694))*INDEX('2018 commission structure'!$A$15:$J$18,MATCH(Calculations!$E163,'2018 commission structure'!$A$15:$A$18,0),MATCH(Calculations!X$1,'2018 commission structure'!$A$15:$J$15,0))</f>
        <v>33000</v>
      </c>
      <c r="Y694" s="1">
        <f>IF($H694&gt;J694,MIN($H694-J694,K694-J694)*INDEX('2018 commission structure'!$A$15:$J$18,MATCH(Calculations!$E163,'2018 commission structure'!$A$15:$A$18,0),MATCH(Calculations!Y$1,'2018 commission structure'!$A$15:$J$15,0)),0)</f>
        <v>24338</v>
      </c>
      <c r="Z694" s="1">
        <f>IF($H694&gt;K694,MIN($H694-K694,L694-K694)*INDEX('2018 commission structure'!$A$15:$J$18,MATCH(Calculations!$E163,'2018 commission structure'!$A$15:$A$18,0),MATCH(Calculations!Z$1,'2018 commission structure'!$A$15:$J$15,0)),0)</f>
        <v>0</v>
      </c>
      <c r="AA694" s="1">
        <f>IF($H694&gt;L694,($H694-L694)*INDEX('2018 commission structure'!$A$15:$J$18,MATCH(Calculations!$E163,'2018 commission structure'!$A$15:$A$18,0),MATCH(Calculations!AA$1,'2018 commission structure'!$A$15:$J$15,0)),0)</f>
        <v>0</v>
      </c>
      <c r="AB694" s="1">
        <f t="shared" si="108"/>
        <v>147338</v>
      </c>
      <c r="AC694" s="1">
        <f t="shared" si="109"/>
        <v>202998</v>
      </c>
    </row>
    <row r="695" spans="1:29" x14ac:dyDescent="0.3">
      <c r="A695" s="20">
        <v>5687748091</v>
      </c>
      <c r="B695" s="1" t="s">
        <v>474</v>
      </c>
      <c r="C695" s="1" t="s">
        <v>473</v>
      </c>
      <c r="D695" s="1" t="s">
        <v>22766</v>
      </c>
      <c r="E695" s="1" t="s">
        <v>0</v>
      </c>
      <c r="F695" s="1">
        <v>53594</v>
      </c>
      <c r="G695" s="2">
        <v>24</v>
      </c>
      <c r="H695" s="1">
        <f>SUMIF('deals_closed '!D:D,A695,'deals_closed '!C:C)</f>
        <v>848914</v>
      </c>
      <c r="I695" s="1">
        <f>VLOOKUP(E695,'2018 commission structure'!$A$21:$I$24,9,FALSE)</f>
        <v>600000</v>
      </c>
      <c r="J695" s="1">
        <f t="shared" si="110"/>
        <v>750000</v>
      </c>
      <c r="K695" s="1">
        <f t="shared" si="101"/>
        <v>900000</v>
      </c>
      <c r="L695" s="1">
        <f t="shared" si="102"/>
        <v>1200000</v>
      </c>
      <c r="M695" s="16">
        <f t="shared" si="103"/>
        <v>1.4148566666666667</v>
      </c>
      <c r="N695" s="1" t="str">
        <f t="shared" si="104"/>
        <v>125-150%</v>
      </c>
      <c r="O695" s="1">
        <f>MIN($I695, $H695)*INDEX( '2018 commission structure'!$A$21:$I$24,
MATCH($E695,'2018 commission structure'!$A$21:$A$24,0),MATCH(O$1,'2018 commission structure'!$A$21:$I$21,0))</f>
        <v>78000</v>
      </c>
      <c r="P695" s="1">
        <f>IF($H695&gt;$I695, MIN($H695-$I695, J695-$I695)*
INDEX( '2018 commission structure'!$A$21:$I$24,
MATCH($E695,'2018 commission structure'!$A$21:$A$24, 0),
MATCH(P$1,'2018 commission structure'!$A$21:$I$21, 0)), 0)</f>
        <v>25500.000000000004</v>
      </c>
      <c r="Q695" s="1">
        <f>IF($H695&gt;J695, MIN($H695-J695, K695-J695)*
INDEX( '2018 commission structure'!$A$21:$I$24,
MATCH($E695,'2018 commission structure'!$A$21:$A$24, 0),
MATCH(Q$1,'2018 commission structure'!$A$21:$I$21, 0)), 0)</f>
        <v>20771.939999999999</v>
      </c>
      <c r="R695" s="1">
        <f>IF($H695&gt;K695, MIN($H695-K695, L695-K695)*
INDEX( '2018 commission structure'!$A$21:$I$24,
MATCH($E695,'2018 commission structure'!$A$21:$A$24, 0),
MATCH(R$1,'2018 commission structure'!$A$21:$I$21, 0)), 0)</f>
        <v>0</v>
      </c>
      <c r="S695" s="1">
        <f>IF($H695&gt;L695, ($H695-L695)*
INDEX( '2018 commission structure'!$A$21:$I$24,
MATCH($E695,'2018 commission structure'!$A$21:$A$24, 0),
MATCH(S$1,'2018 commission structure'!$A$21:$I$21, 0)), 0)</f>
        <v>0</v>
      </c>
      <c r="T695" s="1">
        <f t="shared" si="105"/>
        <v>124271.94</v>
      </c>
      <c r="U695" s="1">
        <f t="shared" si="106"/>
        <v>177865.94</v>
      </c>
      <c r="V695" s="16">
        <f t="shared" si="107"/>
        <v>4.7727743715294793</v>
      </c>
      <c r="W695" s="1">
        <f>MIN(H695,I695)*INDEX('2018 commission structure'!$A$15:$J$18,MATCH(Calculations!$E761,'2018 commission structure'!$A$15:$A$18,0),MATCH(Calculations!W$1,'2018 commission structure'!$A$15:$J$15,0))</f>
        <v>90000</v>
      </c>
      <c r="X695" s="1">
        <f>IF($H695&gt;I695,MIN($H695-I695,J695-I695))*INDEX('2018 commission structure'!$A$15:$J$18,MATCH(Calculations!$E761,'2018 commission structure'!$A$15:$A$18,0),MATCH(Calculations!X$1,'2018 commission structure'!$A$15:$J$15,0))</f>
        <v>33000</v>
      </c>
      <c r="Y695" s="1">
        <f>IF($H695&gt;J695,MIN($H695-J695,K695-J695)*INDEX('2018 commission structure'!$A$15:$J$18,MATCH(Calculations!$E761,'2018 commission structure'!$A$15:$A$18,0),MATCH(Calculations!Y$1,'2018 commission structure'!$A$15:$J$15,0)),0)</f>
        <v>24728.5</v>
      </c>
      <c r="Z695" s="1">
        <f>IF($H695&gt;K695,MIN($H695-K695,L695-K695)*INDEX('2018 commission structure'!$A$15:$J$18,MATCH(Calculations!$E761,'2018 commission structure'!$A$15:$A$18,0),MATCH(Calculations!Z$1,'2018 commission structure'!$A$15:$J$15,0)),0)</f>
        <v>0</v>
      </c>
      <c r="AA695" s="1">
        <f>IF($H695&gt;L695,($H695-L695)*INDEX('2018 commission structure'!$A$15:$J$18,MATCH(Calculations!$E761,'2018 commission structure'!$A$15:$A$18,0),MATCH(Calculations!AA$1,'2018 commission structure'!$A$15:$J$15,0)),0)</f>
        <v>0</v>
      </c>
      <c r="AB695" s="1">
        <f t="shared" si="108"/>
        <v>147728.5</v>
      </c>
      <c r="AC695" s="1">
        <f t="shared" si="109"/>
        <v>201322.5</v>
      </c>
    </row>
    <row r="696" spans="1:29" x14ac:dyDescent="0.3">
      <c r="A696" s="20">
        <v>7118642576</v>
      </c>
      <c r="B696" s="1" t="s">
        <v>996</v>
      </c>
      <c r="C696" s="1" t="s">
        <v>555</v>
      </c>
      <c r="D696" s="1" t="s">
        <v>23296</v>
      </c>
      <c r="E696" s="1" t="s">
        <v>12</v>
      </c>
      <c r="F696" s="1">
        <v>31307</v>
      </c>
      <c r="G696" s="2">
        <v>19</v>
      </c>
      <c r="H696" s="1">
        <f>SUMIF('deals_closed '!D:D,A696,'deals_closed '!C:C)</f>
        <v>707519</v>
      </c>
      <c r="I696" s="1">
        <f>VLOOKUP(E696,'2018 commission structure'!$A$21:$I$24,9,FALSE)</f>
        <v>500000</v>
      </c>
      <c r="J696" s="1">
        <f t="shared" si="110"/>
        <v>625000</v>
      </c>
      <c r="K696" s="1">
        <f t="shared" si="101"/>
        <v>750000</v>
      </c>
      <c r="L696" s="1">
        <f t="shared" si="102"/>
        <v>1000000</v>
      </c>
      <c r="M696" s="16">
        <f t="shared" si="103"/>
        <v>1.415038</v>
      </c>
      <c r="N696" s="1" t="str">
        <f t="shared" si="104"/>
        <v>125-150%</v>
      </c>
      <c r="O696" s="1">
        <f>MIN($I696, $H696)*INDEX( '2018 commission structure'!$A$21:$I$24,
MATCH($E696,'2018 commission structure'!$A$21:$A$24,0),MATCH(O$1,'2018 commission structure'!$A$21:$I$21,0))</f>
        <v>50000</v>
      </c>
      <c r="P696" s="1">
        <f>IF($H696&gt;$I696, MIN($H696-$I696, J696-$I696)*
INDEX( '2018 commission structure'!$A$21:$I$24,
MATCH($E696,'2018 commission structure'!$A$21:$A$24, 0),
MATCH(P$1,'2018 commission structure'!$A$21:$I$21, 0)), 0)</f>
        <v>18750</v>
      </c>
      <c r="Q696" s="1">
        <f>IF($H696&gt;J696, MIN($H696-J696, K696-J696)*
INDEX( '2018 commission structure'!$A$21:$I$24,
MATCH($E696,'2018 commission structure'!$A$21:$A$24, 0),
MATCH(Q$1,'2018 commission structure'!$A$21:$I$21, 0)), 0)</f>
        <v>14853.42</v>
      </c>
      <c r="R696" s="1">
        <f>IF($H696&gt;K696, MIN($H696-K696, L696-K696)*
INDEX( '2018 commission structure'!$A$21:$I$24,
MATCH($E696,'2018 commission structure'!$A$21:$A$24, 0),
MATCH(R$1,'2018 commission structure'!$A$21:$I$21, 0)), 0)</f>
        <v>0</v>
      </c>
      <c r="S696" s="1">
        <f>IF($H696&gt;L696, ($H696-L696)*
INDEX( '2018 commission structure'!$A$21:$I$24,
MATCH($E696,'2018 commission structure'!$A$21:$A$24, 0),
MATCH(S$1,'2018 commission structure'!$A$21:$I$21, 0)), 0)</f>
        <v>0</v>
      </c>
      <c r="T696" s="1">
        <f t="shared" si="105"/>
        <v>83603.42</v>
      </c>
      <c r="U696" s="1">
        <f t="shared" si="106"/>
        <v>114910.42</v>
      </c>
      <c r="V696" s="16">
        <f t="shared" si="107"/>
        <v>6.1571352711094436</v>
      </c>
      <c r="W696" s="1">
        <f>MIN(H696,I696)*INDEX('2018 commission structure'!$A$15:$J$18,MATCH(Calculations!$E493,'2018 commission structure'!$A$15:$A$18,0),MATCH(Calculations!W$1,'2018 commission structure'!$A$15:$J$15,0))</f>
        <v>75000</v>
      </c>
      <c r="X696" s="1">
        <f>IF($H696&gt;I696,MIN($H696-I696,J696-I696))*INDEX('2018 commission structure'!$A$15:$J$18,MATCH(Calculations!$E493,'2018 commission structure'!$A$15:$A$18,0),MATCH(Calculations!X$1,'2018 commission structure'!$A$15:$J$15,0))</f>
        <v>22500</v>
      </c>
      <c r="Y696" s="1">
        <f>IF($H696&gt;J696,MIN($H696-J696,K696-J696)*INDEX('2018 commission structure'!$A$15:$J$18,MATCH(Calculations!$E493,'2018 commission structure'!$A$15:$A$18,0),MATCH(Calculations!Y$1,'2018 commission structure'!$A$15:$J$15,0)),0)</f>
        <v>20629.75</v>
      </c>
      <c r="Z696" s="1">
        <f>IF($H696&gt;K696,MIN($H696-K696,L696-K696)*INDEX('2018 commission structure'!$A$15:$J$18,MATCH(Calculations!$E493,'2018 commission structure'!$A$15:$A$18,0),MATCH(Calculations!Z$1,'2018 commission structure'!$A$15:$J$15,0)),0)</f>
        <v>0</v>
      </c>
      <c r="AA696" s="1">
        <f>IF($H696&gt;L696,($H696-L696)*INDEX('2018 commission structure'!$A$15:$J$18,MATCH(Calculations!$E493,'2018 commission structure'!$A$15:$A$18,0),MATCH(Calculations!AA$1,'2018 commission structure'!$A$15:$J$15,0)),0)</f>
        <v>0</v>
      </c>
      <c r="AB696" s="1">
        <f t="shared" si="108"/>
        <v>118129.75</v>
      </c>
      <c r="AC696" s="1">
        <f t="shared" si="109"/>
        <v>149436.75</v>
      </c>
    </row>
    <row r="697" spans="1:29" x14ac:dyDescent="0.3">
      <c r="A697" s="20">
        <v>1364767856</v>
      </c>
      <c r="B697" s="1" t="s">
        <v>26</v>
      </c>
      <c r="C697" s="1" t="s">
        <v>25</v>
      </c>
      <c r="D697" s="1" t="s">
        <v>22480</v>
      </c>
      <c r="E697" s="1" t="s">
        <v>12</v>
      </c>
      <c r="F697" s="1">
        <v>59415</v>
      </c>
      <c r="G697" s="2">
        <v>23</v>
      </c>
      <c r="H697" s="1">
        <f>SUMIF('deals_closed '!D:D,A697,'deals_closed '!C:C)</f>
        <v>708390</v>
      </c>
      <c r="I697" s="1">
        <f>VLOOKUP(E697,'2018 commission structure'!$A$21:$I$24,9,FALSE)</f>
        <v>500000</v>
      </c>
      <c r="J697" s="1">
        <f t="shared" si="110"/>
        <v>625000</v>
      </c>
      <c r="K697" s="1">
        <f t="shared" si="101"/>
        <v>750000</v>
      </c>
      <c r="L697" s="1">
        <f t="shared" si="102"/>
        <v>1000000</v>
      </c>
      <c r="M697" s="16">
        <f t="shared" si="103"/>
        <v>1.4167799999999999</v>
      </c>
      <c r="N697" s="1" t="str">
        <f t="shared" si="104"/>
        <v>125-150%</v>
      </c>
      <c r="O697" s="1">
        <f>MIN($I697, $H697)*INDEX( '2018 commission structure'!$A$21:$I$24,
MATCH($E697,'2018 commission structure'!$A$21:$A$24,0),MATCH(O$1,'2018 commission structure'!$A$21:$I$21,0))</f>
        <v>50000</v>
      </c>
      <c r="P697" s="1">
        <f>IF($H697&gt;$I697, MIN($H697-$I697, J697-$I697)*
INDEX( '2018 commission structure'!$A$21:$I$24,
MATCH($E697,'2018 commission structure'!$A$21:$A$24, 0),
MATCH(P$1,'2018 commission structure'!$A$21:$I$21, 0)), 0)</f>
        <v>18750</v>
      </c>
      <c r="Q697" s="1">
        <f>IF($H697&gt;J697, MIN($H697-J697, K697-J697)*
INDEX( '2018 commission structure'!$A$21:$I$24,
MATCH($E697,'2018 commission structure'!$A$21:$A$24, 0),
MATCH(Q$1,'2018 commission structure'!$A$21:$I$21, 0)), 0)</f>
        <v>15010.199999999999</v>
      </c>
      <c r="R697" s="1">
        <f>IF($H697&gt;K697, MIN($H697-K697, L697-K697)*
INDEX( '2018 commission structure'!$A$21:$I$24,
MATCH($E697,'2018 commission structure'!$A$21:$A$24, 0),
MATCH(R$1,'2018 commission structure'!$A$21:$I$21, 0)), 0)</f>
        <v>0</v>
      </c>
      <c r="S697" s="1">
        <f>IF($H697&gt;L697, ($H697-L697)*
INDEX( '2018 commission structure'!$A$21:$I$24,
MATCH($E697,'2018 commission structure'!$A$21:$A$24, 0),
MATCH(S$1,'2018 commission structure'!$A$21:$I$21, 0)), 0)</f>
        <v>0</v>
      </c>
      <c r="T697" s="1">
        <f t="shared" si="105"/>
        <v>83760.2</v>
      </c>
      <c r="U697" s="1">
        <f t="shared" si="106"/>
        <v>143175.20000000001</v>
      </c>
      <c r="V697" s="16">
        <f t="shared" si="107"/>
        <v>4.9477144086406017</v>
      </c>
      <c r="W697" s="1">
        <f>MIN(H697,I697)*INDEX('2018 commission structure'!$A$15:$J$18,MATCH(Calculations!$E990,'2018 commission structure'!$A$15:$A$18,0),MATCH(Calculations!W$1,'2018 commission structure'!$A$15:$J$15,0))</f>
        <v>60000</v>
      </c>
      <c r="X697" s="1">
        <f>IF($H697&gt;I697,MIN($H697-I697,J697-I697))*INDEX('2018 commission structure'!$A$15:$J$18,MATCH(Calculations!$E990,'2018 commission structure'!$A$15:$A$18,0),MATCH(Calculations!X$1,'2018 commission structure'!$A$15:$J$15,0))</f>
        <v>21250</v>
      </c>
      <c r="Y697" s="1">
        <f>IF($H697&gt;J697,MIN($H697-J697,K697-J697)*INDEX('2018 commission structure'!$A$15:$J$18,MATCH(Calculations!$E990,'2018 commission structure'!$A$15:$A$18,0),MATCH(Calculations!Y$1,'2018 commission structure'!$A$15:$J$15,0)),0)</f>
        <v>16678</v>
      </c>
      <c r="Z697" s="1">
        <f>IF($H697&gt;K697,MIN($H697-K697,L697-K697)*INDEX('2018 commission structure'!$A$15:$J$18,MATCH(Calculations!$E990,'2018 commission structure'!$A$15:$A$18,0),MATCH(Calculations!Z$1,'2018 commission structure'!$A$15:$J$15,0)),0)</f>
        <v>0</v>
      </c>
      <c r="AA697" s="1">
        <f>IF($H697&gt;L697,($H697-L697)*INDEX('2018 commission structure'!$A$15:$J$18,MATCH(Calculations!$E990,'2018 commission structure'!$A$15:$A$18,0),MATCH(Calculations!AA$1,'2018 commission structure'!$A$15:$J$15,0)),0)</f>
        <v>0</v>
      </c>
      <c r="AB697" s="1">
        <f t="shared" si="108"/>
        <v>97928</v>
      </c>
      <c r="AC697" s="1">
        <f t="shared" si="109"/>
        <v>157343</v>
      </c>
    </row>
    <row r="698" spans="1:29" x14ac:dyDescent="0.3">
      <c r="A698" s="20">
        <v>5293354957</v>
      </c>
      <c r="B698" s="1" t="s">
        <v>410</v>
      </c>
      <c r="C698" s="1" t="s">
        <v>409</v>
      </c>
      <c r="D698" s="1" t="s">
        <v>22802</v>
      </c>
      <c r="E698" s="1" t="s">
        <v>3</v>
      </c>
      <c r="F698" s="1">
        <v>122090</v>
      </c>
      <c r="G698" s="2">
        <v>25</v>
      </c>
      <c r="H698" s="1">
        <f>SUMIF('deals_closed '!D:D,A698,'deals_closed '!C:C)</f>
        <v>1063967</v>
      </c>
      <c r="I698" s="1">
        <f>VLOOKUP(E698,'2018 commission structure'!$A$21:$I$24,9,FALSE)</f>
        <v>750000</v>
      </c>
      <c r="J698" s="1">
        <f t="shared" si="110"/>
        <v>937500</v>
      </c>
      <c r="K698" s="1">
        <f t="shared" si="101"/>
        <v>1125000</v>
      </c>
      <c r="L698" s="1">
        <f t="shared" si="102"/>
        <v>1500000</v>
      </c>
      <c r="M698" s="16">
        <f t="shared" si="103"/>
        <v>1.4186226666666666</v>
      </c>
      <c r="N698" s="1" t="str">
        <f t="shared" si="104"/>
        <v>125-150%</v>
      </c>
      <c r="O698" s="1">
        <f>MIN($I698, $H698)*INDEX( '2018 commission structure'!$A$21:$I$24,
MATCH($E698,'2018 commission structure'!$A$21:$A$24,0),MATCH(O$1,'2018 commission structure'!$A$21:$I$21,0))</f>
        <v>112500</v>
      </c>
      <c r="P698" s="1">
        <f>IF($H698&gt;$I698, MIN($H698-$I698, J698-$I698)*
INDEX( '2018 commission structure'!$A$21:$I$24,
MATCH($E698,'2018 commission structure'!$A$21:$A$24, 0),
MATCH(P$1,'2018 commission structure'!$A$21:$I$21, 0)), 0)</f>
        <v>35625</v>
      </c>
      <c r="Q698" s="1">
        <f>IF($H698&gt;J698, MIN($H698-J698, K698-J698)*
INDEX( '2018 commission structure'!$A$21:$I$24,
MATCH($E698,'2018 commission structure'!$A$21:$A$24, 0),
MATCH(Q$1,'2018 commission structure'!$A$21:$I$21, 0)), 0)</f>
        <v>29087.41</v>
      </c>
      <c r="R698" s="1">
        <f>IF($H698&gt;K698, MIN($H698-K698, L698-K698)*
INDEX( '2018 commission structure'!$A$21:$I$24,
MATCH($E698,'2018 commission structure'!$A$21:$A$24, 0),
MATCH(R$1,'2018 commission structure'!$A$21:$I$21, 0)), 0)</f>
        <v>0</v>
      </c>
      <c r="S698" s="1">
        <f>IF($H698&gt;L698, ($H698-L698)*
INDEX( '2018 commission structure'!$A$21:$I$24,
MATCH($E698,'2018 commission structure'!$A$21:$A$24, 0),
MATCH(S$1,'2018 commission structure'!$A$21:$I$21, 0)), 0)</f>
        <v>0</v>
      </c>
      <c r="T698" s="1">
        <f t="shared" si="105"/>
        <v>177212.41</v>
      </c>
      <c r="U698" s="1">
        <f t="shared" si="106"/>
        <v>299302.41000000003</v>
      </c>
      <c r="V698" s="16">
        <f t="shared" si="107"/>
        <v>3.5548226958813993</v>
      </c>
      <c r="W698" s="1">
        <f>MIN(H698,I698)*INDEX('2018 commission structure'!$A$15:$J$18,MATCH(Calculations!$E794,'2018 commission structure'!$A$15:$A$18,0),MATCH(Calculations!W$1,'2018 commission structure'!$A$15:$J$15,0))</f>
        <v>112500</v>
      </c>
      <c r="X698" s="1">
        <f>IF($H698&gt;I698,MIN($H698-I698,J698-I698))*INDEX('2018 commission structure'!$A$15:$J$18,MATCH(Calculations!$E794,'2018 commission structure'!$A$15:$A$18,0),MATCH(Calculations!X$1,'2018 commission structure'!$A$15:$J$15,0))</f>
        <v>33750</v>
      </c>
      <c r="Y698" s="1">
        <f>IF($H698&gt;J698,MIN($H698-J698,K698-J698)*INDEX('2018 commission structure'!$A$15:$J$18,MATCH(Calculations!$E794,'2018 commission structure'!$A$15:$A$18,0),MATCH(Calculations!Y$1,'2018 commission structure'!$A$15:$J$15,0)),0)</f>
        <v>31616.75</v>
      </c>
      <c r="Z698" s="1">
        <f>IF($H698&gt;K698,MIN($H698-K698,L698-K698)*INDEX('2018 commission structure'!$A$15:$J$18,MATCH(Calculations!$E794,'2018 commission structure'!$A$15:$A$18,0),MATCH(Calculations!Z$1,'2018 commission structure'!$A$15:$J$15,0)),0)</f>
        <v>0</v>
      </c>
      <c r="AA698" s="1">
        <f>IF($H698&gt;L698,($H698-L698)*INDEX('2018 commission structure'!$A$15:$J$18,MATCH(Calculations!$E794,'2018 commission structure'!$A$15:$A$18,0),MATCH(Calculations!AA$1,'2018 commission structure'!$A$15:$J$15,0)),0)</f>
        <v>0</v>
      </c>
      <c r="AB698" s="1">
        <f t="shared" si="108"/>
        <v>177866.75</v>
      </c>
      <c r="AC698" s="1">
        <f t="shared" si="109"/>
        <v>299956.75</v>
      </c>
    </row>
    <row r="699" spans="1:29" x14ac:dyDescent="0.3">
      <c r="A699" s="20">
        <v>1606657585</v>
      </c>
      <c r="B699" s="1" t="s">
        <v>1398</v>
      </c>
      <c r="C699" s="1" t="s">
        <v>1397</v>
      </c>
      <c r="D699" s="1" t="s">
        <v>23173</v>
      </c>
      <c r="E699" s="1" t="s">
        <v>3</v>
      </c>
      <c r="F699" s="1">
        <v>83497</v>
      </c>
      <c r="G699" s="2">
        <v>27</v>
      </c>
      <c r="H699" s="1">
        <f>SUMIF('deals_closed '!D:D,A699,'deals_closed '!C:C)</f>
        <v>1065238</v>
      </c>
      <c r="I699" s="1">
        <f>VLOOKUP(E699,'2018 commission structure'!$A$21:$I$24,9,FALSE)</f>
        <v>750000</v>
      </c>
      <c r="J699" s="1">
        <f t="shared" si="110"/>
        <v>937500</v>
      </c>
      <c r="K699" s="1">
        <f t="shared" si="101"/>
        <v>1125000</v>
      </c>
      <c r="L699" s="1">
        <f t="shared" si="102"/>
        <v>1500000</v>
      </c>
      <c r="M699" s="16">
        <f t="shared" si="103"/>
        <v>1.4203173333333334</v>
      </c>
      <c r="N699" s="1" t="str">
        <f t="shared" si="104"/>
        <v>125-150%</v>
      </c>
      <c r="O699" s="1">
        <f>MIN($I699, $H699)*INDEX( '2018 commission structure'!$A$21:$I$24,
MATCH($E699,'2018 commission structure'!$A$21:$A$24,0),MATCH(O$1,'2018 commission structure'!$A$21:$I$21,0))</f>
        <v>112500</v>
      </c>
      <c r="P699" s="1">
        <f>IF($H699&gt;$I699, MIN($H699-$I699, J699-$I699)*
INDEX( '2018 commission structure'!$A$21:$I$24,
MATCH($E699,'2018 commission structure'!$A$21:$A$24, 0),
MATCH(P$1,'2018 commission structure'!$A$21:$I$21, 0)), 0)</f>
        <v>35625</v>
      </c>
      <c r="Q699" s="1">
        <f>IF($H699&gt;J699, MIN($H699-J699, K699-J699)*
INDEX( '2018 commission structure'!$A$21:$I$24,
MATCH($E699,'2018 commission structure'!$A$21:$A$24, 0),
MATCH(Q$1,'2018 commission structure'!$A$21:$I$21, 0)), 0)</f>
        <v>29379.74</v>
      </c>
      <c r="R699" s="1">
        <f>IF($H699&gt;K699, MIN($H699-K699, L699-K699)*
INDEX( '2018 commission structure'!$A$21:$I$24,
MATCH($E699,'2018 commission structure'!$A$21:$A$24, 0),
MATCH(R$1,'2018 commission structure'!$A$21:$I$21, 0)), 0)</f>
        <v>0</v>
      </c>
      <c r="S699" s="1">
        <f>IF($H699&gt;L699, ($H699-L699)*
INDEX( '2018 commission structure'!$A$21:$I$24,
MATCH($E699,'2018 commission structure'!$A$21:$A$24, 0),
MATCH(S$1,'2018 commission structure'!$A$21:$I$21, 0)), 0)</f>
        <v>0</v>
      </c>
      <c r="T699" s="1">
        <f t="shared" si="105"/>
        <v>177504.74</v>
      </c>
      <c r="U699" s="1">
        <f t="shared" si="106"/>
        <v>261001.74</v>
      </c>
      <c r="V699" s="16">
        <f t="shared" si="107"/>
        <v>4.0813444385466546</v>
      </c>
      <c r="W699" s="1">
        <f>MIN(H699,I699)*INDEX('2018 commission structure'!$A$15:$J$18,MATCH(Calculations!$E282,'2018 commission structure'!$A$15:$A$18,0),MATCH(Calculations!W$1,'2018 commission structure'!$A$15:$J$15,0))</f>
        <v>112500</v>
      </c>
      <c r="X699" s="1">
        <f>IF($H699&gt;I699,MIN($H699-I699,J699-I699))*INDEX('2018 commission structure'!$A$15:$J$18,MATCH(Calculations!$E282,'2018 commission structure'!$A$15:$A$18,0),MATCH(Calculations!X$1,'2018 commission structure'!$A$15:$J$15,0))</f>
        <v>41250</v>
      </c>
      <c r="Y699" s="1">
        <f>IF($H699&gt;J699,MIN($H699-J699,K699-J699)*INDEX('2018 commission structure'!$A$15:$J$18,MATCH(Calculations!$E282,'2018 commission structure'!$A$15:$A$18,0),MATCH(Calculations!Y$1,'2018 commission structure'!$A$15:$J$15,0)),0)</f>
        <v>31934.5</v>
      </c>
      <c r="Z699" s="1">
        <f>IF($H699&gt;K699,MIN($H699-K699,L699-K699)*INDEX('2018 commission structure'!$A$15:$J$18,MATCH(Calculations!$E282,'2018 commission structure'!$A$15:$A$18,0),MATCH(Calculations!Z$1,'2018 commission structure'!$A$15:$J$15,0)),0)</f>
        <v>0</v>
      </c>
      <c r="AA699" s="1">
        <f>IF($H699&gt;L699,($H699-L699)*INDEX('2018 commission structure'!$A$15:$J$18,MATCH(Calculations!$E282,'2018 commission structure'!$A$15:$A$18,0),MATCH(Calculations!AA$1,'2018 commission structure'!$A$15:$J$15,0)),0)</f>
        <v>0</v>
      </c>
      <c r="AB699" s="1">
        <f t="shared" si="108"/>
        <v>185684.5</v>
      </c>
      <c r="AC699" s="1">
        <f t="shared" si="109"/>
        <v>269181.5</v>
      </c>
    </row>
    <row r="700" spans="1:29" x14ac:dyDescent="0.3">
      <c r="A700" s="20">
        <v>8249460030</v>
      </c>
      <c r="B700" s="1" t="s">
        <v>1482</v>
      </c>
      <c r="C700" s="1" t="s">
        <v>1481</v>
      </c>
      <c r="D700" s="1" t="s">
        <v>22509</v>
      </c>
      <c r="E700" s="1" t="s">
        <v>0</v>
      </c>
      <c r="F700" s="1">
        <v>78688</v>
      </c>
      <c r="G700" s="2">
        <v>25</v>
      </c>
      <c r="H700" s="1">
        <f>SUMIF('deals_closed '!D:D,A700,'deals_closed '!C:C)</f>
        <v>852493</v>
      </c>
      <c r="I700" s="1">
        <f>VLOOKUP(E700,'2018 commission structure'!$A$21:$I$24,9,FALSE)</f>
        <v>600000</v>
      </c>
      <c r="J700" s="1">
        <f t="shared" si="110"/>
        <v>750000</v>
      </c>
      <c r="K700" s="1">
        <f t="shared" si="101"/>
        <v>900000</v>
      </c>
      <c r="L700" s="1">
        <f t="shared" si="102"/>
        <v>1200000</v>
      </c>
      <c r="M700" s="16">
        <f t="shared" si="103"/>
        <v>1.4208216666666666</v>
      </c>
      <c r="N700" s="1" t="str">
        <f t="shared" si="104"/>
        <v>125-150%</v>
      </c>
      <c r="O700" s="1">
        <f>MIN($I700, $H700)*INDEX( '2018 commission structure'!$A$21:$I$24,
MATCH($E700,'2018 commission structure'!$A$21:$A$24,0),MATCH(O$1,'2018 commission structure'!$A$21:$I$21,0))</f>
        <v>78000</v>
      </c>
      <c r="P700" s="1">
        <f>IF($H700&gt;$I700, MIN($H700-$I700, J700-$I700)*
INDEX( '2018 commission structure'!$A$21:$I$24,
MATCH($E700,'2018 commission structure'!$A$21:$A$24, 0),
MATCH(P$1,'2018 commission structure'!$A$21:$I$21, 0)), 0)</f>
        <v>25500.000000000004</v>
      </c>
      <c r="Q700" s="1">
        <f>IF($H700&gt;J700, MIN($H700-J700, K700-J700)*
INDEX( '2018 commission structure'!$A$21:$I$24,
MATCH($E700,'2018 commission structure'!$A$21:$A$24, 0),
MATCH(Q$1,'2018 commission structure'!$A$21:$I$21, 0)), 0)</f>
        <v>21523.53</v>
      </c>
      <c r="R700" s="1">
        <f>IF($H700&gt;K700, MIN($H700-K700, L700-K700)*
INDEX( '2018 commission structure'!$A$21:$I$24,
MATCH($E700,'2018 commission structure'!$A$21:$A$24, 0),
MATCH(R$1,'2018 commission structure'!$A$21:$I$21, 0)), 0)</f>
        <v>0</v>
      </c>
      <c r="S700" s="1">
        <f>IF($H700&gt;L700, ($H700-L700)*
INDEX( '2018 commission structure'!$A$21:$I$24,
MATCH($E700,'2018 commission structure'!$A$21:$A$24, 0),
MATCH(S$1,'2018 commission structure'!$A$21:$I$21, 0)), 0)</f>
        <v>0</v>
      </c>
      <c r="T700" s="1">
        <f t="shared" si="105"/>
        <v>125023.53</v>
      </c>
      <c r="U700" s="1">
        <f t="shared" si="106"/>
        <v>203711.53</v>
      </c>
      <c r="V700" s="16">
        <f t="shared" si="107"/>
        <v>4.1848048561610627</v>
      </c>
      <c r="W700" s="1">
        <f>MIN(H700,I700)*INDEX('2018 commission structure'!$A$15:$J$18,MATCH(Calculations!$E238,'2018 commission structure'!$A$15:$A$18,0),MATCH(Calculations!W$1,'2018 commission structure'!$A$15:$J$15,0))</f>
        <v>90000</v>
      </c>
      <c r="X700" s="1">
        <f>IF($H700&gt;I700,MIN($H700-I700,J700-I700))*INDEX('2018 commission structure'!$A$15:$J$18,MATCH(Calculations!$E238,'2018 commission structure'!$A$15:$A$18,0),MATCH(Calculations!X$1,'2018 commission structure'!$A$15:$J$15,0))</f>
        <v>33000</v>
      </c>
      <c r="Y700" s="1">
        <f>IF($H700&gt;J700,MIN($H700-J700,K700-J700)*INDEX('2018 commission structure'!$A$15:$J$18,MATCH(Calculations!$E238,'2018 commission structure'!$A$15:$A$18,0),MATCH(Calculations!Y$1,'2018 commission structure'!$A$15:$J$15,0)),0)</f>
        <v>25623.25</v>
      </c>
      <c r="Z700" s="1">
        <f>IF($H700&gt;K700,MIN($H700-K700,L700-K700)*INDEX('2018 commission structure'!$A$15:$J$18,MATCH(Calculations!$E238,'2018 commission structure'!$A$15:$A$18,0),MATCH(Calculations!Z$1,'2018 commission structure'!$A$15:$J$15,0)),0)</f>
        <v>0</v>
      </c>
      <c r="AA700" s="1">
        <f>IF($H700&gt;L700,($H700-L700)*INDEX('2018 commission structure'!$A$15:$J$18,MATCH(Calculations!$E238,'2018 commission structure'!$A$15:$A$18,0),MATCH(Calculations!AA$1,'2018 commission structure'!$A$15:$J$15,0)),0)</f>
        <v>0</v>
      </c>
      <c r="AB700" s="1">
        <f t="shared" si="108"/>
        <v>148623.25</v>
      </c>
      <c r="AC700" s="1">
        <f t="shared" si="109"/>
        <v>227311.25</v>
      </c>
    </row>
    <row r="701" spans="1:29" x14ac:dyDescent="0.3">
      <c r="A701" s="20">
        <v>8017115954</v>
      </c>
      <c r="B701" s="1" t="s">
        <v>1295</v>
      </c>
      <c r="C701" s="1" t="s">
        <v>1294</v>
      </c>
      <c r="D701" s="1" t="s">
        <v>22536</v>
      </c>
      <c r="E701" s="1" t="s">
        <v>0</v>
      </c>
      <c r="F701" s="1">
        <v>53058</v>
      </c>
      <c r="G701" s="2">
        <v>21</v>
      </c>
      <c r="H701" s="1">
        <f>SUMIF('deals_closed '!D:D,A701,'deals_closed '!C:C)</f>
        <v>853386</v>
      </c>
      <c r="I701" s="1">
        <f>VLOOKUP(E701,'2018 commission structure'!$A$21:$I$24,9,FALSE)</f>
        <v>600000</v>
      </c>
      <c r="J701" s="1">
        <f t="shared" si="110"/>
        <v>750000</v>
      </c>
      <c r="K701" s="1">
        <f t="shared" si="101"/>
        <v>900000</v>
      </c>
      <c r="L701" s="1">
        <f t="shared" si="102"/>
        <v>1200000</v>
      </c>
      <c r="M701" s="16">
        <f t="shared" si="103"/>
        <v>1.42231</v>
      </c>
      <c r="N701" s="1" t="str">
        <f t="shared" si="104"/>
        <v>125-150%</v>
      </c>
      <c r="O701" s="1">
        <f>MIN($I701, $H701)*INDEX( '2018 commission structure'!$A$21:$I$24,
MATCH($E701,'2018 commission structure'!$A$21:$A$24,0),MATCH(O$1,'2018 commission structure'!$A$21:$I$21,0))</f>
        <v>78000</v>
      </c>
      <c r="P701" s="1">
        <f>IF($H701&gt;$I701, MIN($H701-$I701, J701-$I701)*
INDEX( '2018 commission structure'!$A$21:$I$24,
MATCH($E701,'2018 commission structure'!$A$21:$A$24, 0),
MATCH(P$1,'2018 commission structure'!$A$21:$I$21, 0)), 0)</f>
        <v>25500.000000000004</v>
      </c>
      <c r="Q701" s="1">
        <f>IF($H701&gt;J701, MIN($H701-J701, K701-J701)*
INDEX( '2018 commission structure'!$A$21:$I$24,
MATCH($E701,'2018 commission structure'!$A$21:$A$24, 0),
MATCH(Q$1,'2018 commission structure'!$A$21:$I$21, 0)), 0)</f>
        <v>21711.059999999998</v>
      </c>
      <c r="R701" s="1">
        <f>IF($H701&gt;K701, MIN($H701-K701, L701-K701)*
INDEX( '2018 commission structure'!$A$21:$I$24,
MATCH($E701,'2018 commission structure'!$A$21:$A$24, 0),
MATCH(R$1,'2018 commission structure'!$A$21:$I$21, 0)), 0)</f>
        <v>0</v>
      </c>
      <c r="S701" s="1">
        <f>IF($H701&gt;L701, ($H701-L701)*
INDEX( '2018 commission structure'!$A$21:$I$24,
MATCH($E701,'2018 commission structure'!$A$21:$A$24, 0),
MATCH(S$1,'2018 commission structure'!$A$21:$I$21, 0)), 0)</f>
        <v>0</v>
      </c>
      <c r="T701" s="1">
        <f t="shared" si="105"/>
        <v>125211.06</v>
      </c>
      <c r="U701" s="1">
        <f t="shared" si="106"/>
        <v>178269.06</v>
      </c>
      <c r="V701" s="16">
        <f t="shared" si="107"/>
        <v>4.7870673688412335</v>
      </c>
      <c r="W701" s="1">
        <f>MIN(H701,I701)*INDEX('2018 commission structure'!$A$15:$J$18,MATCH(Calculations!$E336,'2018 commission structure'!$A$15:$A$18,0),MATCH(Calculations!W$1,'2018 commission structure'!$A$15:$J$15,0))</f>
        <v>90000</v>
      </c>
      <c r="X701" s="1">
        <f>IF($H701&gt;I701,MIN($H701-I701,J701-I701))*INDEX('2018 commission structure'!$A$15:$J$18,MATCH(Calculations!$E336,'2018 commission structure'!$A$15:$A$18,0),MATCH(Calculations!X$1,'2018 commission structure'!$A$15:$J$15,0))</f>
        <v>27000</v>
      </c>
      <c r="Y701" s="1">
        <f>IF($H701&gt;J701,MIN($H701-J701,K701-J701)*INDEX('2018 commission structure'!$A$15:$J$18,MATCH(Calculations!$E336,'2018 commission structure'!$A$15:$A$18,0),MATCH(Calculations!Y$1,'2018 commission structure'!$A$15:$J$15,0)),0)</f>
        <v>25846.5</v>
      </c>
      <c r="Z701" s="1">
        <f>IF($H701&gt;K701,MIN($H701-K701,L701-K701)*INDEX('2018 commission structure'!$A$15:$J$18,MATCH(Calculations!$E336,'2018 commission structure'!$A$15:$A$18,0),MATCH(Calculations!Z$1,'2018 commission structure'!$A$15:$J$15,0)),0)</f>
        <v>0</v>
      </c>
      <c r="AA701" s="1">
        <f>IF($H701&gt;L701,($H701-L701)*INDEX('2018 commission structure'!$A$15:$J$18,MATCH(Calculations!$E336,'2018 commission structure'!$A$15:$A$18,0),MATCH(Calculations!AA$1,'2018 commission structure'!$A$15:$J$15,0)),0)</f>
        <v>0</v>
      </c>
      <c r="AB701" s="1">
        <f t="shared" si="108"/>
        <v>142846.5</v>
      </c>
      <c r="AC701" s="1">
        <f t="shared" si="109"/>
        <v>195904.5</v>
      </c>
    </row>
    <row r="702" spans="1:29" x14ac:dyDescent="0.3">
      <c r="A702" s="20">
        <v>3524504531</v>
      </c>
      <c r="B702" s="1" t="s">
        <v>428</v>
      </c>
      <c r="C702" s="1" t="s">
        <v>427</v>
      </c>
      <c r="D702" s="1" t="s">
        <v>22982</v>
      </c>
      <c r="E702" s="1" t="s">
        <v>3</v>
      </c>
      <c r="F702" s="1">
        <v>106058</v>
      </c>
      <c r="G702" s="2">
        <v>21</v>
      </c>
      <c r="H702" s="1">
        <f>SUMIF('deals_closed '!D:D,A702,'deals_closed '!C:C)</f>
        <v>716444</v>
      </c>
      <c r="I702" s="1">
        <f>VLOOKUP(E702,'2018 commission structure'!$A$21:$I$24,9,FALSE)</f>
        <v>750000</v>
      </c>
      <c r="J702" s="1">
        <f t="shared" si="110"/>
        <v>937500</v>
      </c>
      <c r="K702" s="1">
        <f t="shared" si="101"/>
        <v>1125000</v>
      </c>
      <c r="L702" s="1">
        <f t="shared" si="102"/>
        <v>1500000</v>
      </c>
      <c r="M702" s="16">
        <f t="shared" si="103"/>
        <v>0.9552586666666667</v>
      </c>
      <c r="N702" s="1" t="str">
        <f t="shared" si="104"/>
        <v>0-100%</v>
      </c>
      <c r="O702" s="1">
        <f>MIN($I702, $H702)*INDEX( '2018 commission structure'!$A$21:$I$24,
MATCH($E702,'2018 commission structure'!$A$21:$A$24,0),MATCH(O$1,'2018 commission structure'!$A$21:$I$21,0))</f>
        <v>107466.59999999999</v>
      </c>
      <c r="P702" s="1">
        <f>IF($H702&gt;$I702, MIN($H702-$I702, J702-$I702)*
INDEX( '2018 commission structure'!$A$21:$I$24,
MATCH($E702,'2018 commission structure'!$A$21:$A$24, 0),
MATCH(P$1,'2018 commission structure'!$A$21:$I$21, 0)), 0)</f>
        <v>0</v>
      </c>
      <c r="Q702" s="1">
        <f>IF($H702&gt;J702, MIN($H702-J702, K702-J702)*
INDEX( '2018 commission structure'!$A$21:$I$24,
MATCH($E702,'2018 commission structure'!$A$21:$A$24, 0),
MATCH(Q$1,'2018 commission structure'!$A$21:$I$21, 0)), 0)</f>
        <v>0</v>
      </c>
      <c r="R702" s="1">
        <f>IF($H702&gt;K702, MIN($H702-K702, L702-K702)*
INDEX( '2018 commission structure'!$A$21:$I$24,
MATCH($E702,'2018 commission structure'!$A$21:$A$24, 0),
MATCH(R$1,'2018 commission structure'!$A$21:$I$21, 0)), 0)</f>
        <v>0</v>
      </c>
      <c r="S702" s="1">
        <f>IF($H702&gt;L702, ($H702-L702)*
INDEX( '2018 commission structure'!$A$21:$I$24,
MATCH($E702,'2018 commission structure'!$A$21:$A$24, 0),
MATCH(S$1,'2018 commission structure'!$A$21:$I$21, 0)), 0)</f>
        <v>0</v>
      </c>
      <c r="T702" s="1">
        <f t="shared" si="105"/>
        <v>107466.59999999999</v>
      </c>
      <c r="U702" s="1">
        <f t="shared" si="106"/>
        <v>213524.59999999998</v>
      </c>
      <c r="V702" s="16">
        <f t="shared" si="107"/>
        <v>3.3553229932288837</v>
      </c>
      <c r="W702" s="1">
        <f>MIN(H702,I702)*INDEX('2018 commission structure'!$A$15:$J$18,MATCH(Calculations!$E785,'2018 commission structure'!$A$15:$A$18,0),MATCH(Calculations!W$1,'2018 commission structure'!$A$15:$J$15,0))</f>
        <v>107466.59999999999</v>
      </c>
      <c r="X702" s="1">
        <f>IF($H702&gt;I702,MIN($H702-I702,J702-I702))*INDEX('2018 commission structure'!$A$15:$J$18,MATCH(Calculations!$E785,'2018 commission structure'!$A$15:$A$18,0),MATCH(Calculations!X$1,'2018 commission structure'!$A$15:$J$15,0))</f>
        <v>0</v>
      </c>
      <c r="Y702" s="1">
        <f>IF($H702&gt;J702,MIN($H702-J702,K702-J702)*INDEX('2018 commission structure'!$A$15:$J$18,MATCH(Calculations!$E785,'2018 commission structure'!$A$15:$A$18,0),MATCH(Calculations!Y$1,'2018 commission structure'!$A$15:$J$15,0)),0)</f>
        <v>0</v>
      </c>
      <c r="Z702" s="1">
        <f>IF($H702&gt;K702,MIN($H702-K702,L702-K702)*INDEX('2018 commission structure'!$A$15:$J$18,MATCH(Calculations!$E785,'2018 commission structure'!$A$15:$A$18,0),MATCH(Calculations!Z$1,'2018 commission structure'!$A$15:$J$15,0)),0)</f>
        <v>0</v>
      </c>
      <c r="AA702" s="1">
        <f>IF($H702&gt;L702,($H702-L702)*INDEX('2018 commission structure'!$A$15:$J$18,MATCH(Calculations!$E785,'2018 commission structure'!$A$15:$A$18,0),MATCH(Calculations!AA$1,'2018 commission structure'!$A$15:$J$15,0)),0)</f>
        <v>0</v>
      </c>
      <c r="AB702" s="1">
        <f t="shared" si="108"/>
        <v>107466.59999999999</v>
      </c>
      <c r="AC702" s="1">
        <f t="shared" si="109"/>
        <v>213524.59999999998</v>
      </c>
    </row>
    <row r="703" spans="1:29" x14ac:dyDescent="0.3">
      <c r="A703" s="20">
        <v>7621218967</v>
      </c>
      <c r="B703" s="1" t="s">
        <v>940</v>
      </c>
      <c r="C703" s="1" t="s">
        <v>939</v>
      </c>
      <c r="D703" s="1" t="s">
        <v>22718</v>
      </c>
      <c r="E703" s="1" t="s">
        <v>12</v>
      </c>
      <c r="F703" s="1">
        <v>49456</v>
      </c>
      <c r="G703" s="2">
        <v>20</v>
      </c>
      <c r="H703" s="1">
        <f>SUMIF('deals_closed '!D:D,A703,'deals_closed '!C:C)</f>
        <v>711184</v>
      </c>
      <c r="I703" s="1">
        <f>VLOOKUP(E703,'2018 commission structure'!$A$21:$I$24,9,FALSE)</f>
        <v>500000</v>
      </c>
      <c r="J703" s="1">
        <f t="shared" si="110"/>
        <v>625000</v>
      </c>
      <c r="K703" s="1">
        <f t="shared" si="101"/>
        <v>750000</v>
      </c>
      <c r="L703" s="1">
        <f t="shared" si="102"/>
        <v>1000000</v>
      </c>
      <c r="M703" s="16">
        <f t="shared" si="103"/>
        <v>1.4223680000000001</v>
      </c>
      <c r="N703" s="1" t="str">
        <f t="shared" si="104"/>
        <v>125-150%</v>
      </c>
      <c r="O703" s="1">
        <f>MIN($I703, $H703)*INDEX( '2018 commission structure'!$A$21:$I$24,
MATCH($E703,'2018 commission structure'!$A$21:$A$24,0),MATCH(O$1,'2018 commission structure'!$A$21:$I$21,0))</f>
        <v>50000</v>
      </c>
      <c r="P703" s="1">
        <f>IF($H703&gt;$I703, MIN($H703-$I703, J703-$I703)*
INDEX( '2018 commission structure'!$A$21:$I$24,
MATCH($E703,'2018 commission structure'!$A$21:$A$24, 0),
MATCH(P$1,'2018 commission structure'!$A$21:$I$21, 0)), 0)</f>
        <v>18750</v>
      </c>
      <c r="Q703" s="1">
        <f>IF($H703&gt;J703, MIN($H703-J703, K703-J703)*
INDEX( '2018 commission structure'!$A$21:$I$24,
MATCH($E703,'2018 commission structure'!$A$21:$A$24, 0),
MATCH(Q$1,'2018 commission structure'!$A$21:$I$21, 0)), 0)</f>
        <v>15513.119999999999</v>
      </c>
      <c r="R703" s="1">
        <f>IF($H703&gt;K703, MIN($H703-K703, L703-K703)*
INDEX( '2018 commission structure'!$A$21:$I$24,
MATCH($E703,'2018 commission structure'!$A$21:$A$24, 0),
MATCH(R$1,'2018 commission structure'!$A$21:$I$21, 0)), 0)</f>
        <v>0</v>
      </c>
      <c r="S703" s="1">
        <f>IF($H703&gt;L703, ($H703-L703)*
INDEX( '2018 commission structure'!$A$21:$I$24,
MATCH($E703,'2018 commission structure'!$A$21:$A$24, 0),
MATCH(S$1,'2018 commission structure'!$A$21:$I$21, 0)), 0)</f>
        <v>0</v>
      </c>
      <c r="T703" s="1">
        <f t="shared" si="105"/>
        <v>84263.12</v>
      </c>
      <c r="U703" s="1">
        <f t="shared" si="106"/>
        <v>133719.12</v>
      </c>
      <c r="V703" s="16">
        <f t="shared" si="107"/>
        <v>5.3184914767611398</v>
      </c>
      <c r="W703" s="1">
        <f>MIN(H703,I703)*INDEX('2018 commission structure'!$A$15:$J$18,MATCH(Calculations!$E522,'2018 commission structure'!$A$15:$A$18,0),MATCH(Calculations!W$1,'2018 commission structure'!$A$15:$J$15,0))</f>
        <v>60000</v>
      </c>
      <c r="X703" s="1">
        <f>IF($H703&gt;I703,MIN($H703-I703,J703-I703))*INDEX('2018 commission structure'!$A$15:$J$18,MATCH(Calculations!$E522,'2018 commission structure'!$A$15:$A$18,0),MATCH(Calculations!X$1,'2018 commission structure'!$A$15:$J$15,0))</f>
        <v>21250</v>
      </c>
      <c r="Y703" s="1">
        <f>IF($H703&gt;J703,MIN($H703-J703,K703-J703)*INDEX('2018 commission structure'!$A$15:$J$18,MATCH(Calculations!$E522,'2018 commission structure'!$A$15:$A$18,0),MATCH(Calculations!Y$1,'2018 commission structure'!$A$15:$J$15,0)),0)</f>
        <v>17236.8</v>
      </c>
      <c r="Z703" s="1">
        <f>IF($H703&gt;K703,MIN($H703-K703,L703-K703)*INDEX('2018 commission structure'!$A$15:$J$18,MATCH(Calculations!$E522,'2018 commission structure'!$A$15:$A$18,0),MATCH(Calculations!Z$1,'2018 commission structure'!$A$15:$J$15,0)),0)</f>
        <v>0</v>
      </c>
      <c r="AA703" s="1">
        <f>IF($H703&gt;L703,($H703-L703)*INDEX('2018 commission structure'!$A$15:$J$18,MATCH(Calculations!$E522,'2018 commission structure'!$A$15:$A$18,0),MATCH(Calculations!AA$1,'2018 commission structure'!$A$15:$J$15,0)),0)</f>
        <v>0</v>
      </c>
      <c r="AB703" s="1">
        <f t="shared" si="108"/>
        <v>98486.8</v>
      </c>
      <c r="AC703" s="1">
        <f t="shared" si="109"/>
        <v>147942.79999999999</v>
      </c>
    </row>
    <row r="704" spans="1:29" x14ac:dyDescent="0.3">
      <c r="A704" s="20">
        <v>3915983489</v>
      </c>
      <c r="B704" s="1" t="s">
        <v>1338</v>
      </c>
      <c r="C704" s="1" t="s">
        <v>1337</v>
      </c>
      <c r="D704" s="1" t="s">
        <v>22805</v>
      </c>
      <c r="E704" s="1" t="s">
        <v>12</v>
      </c>
      <c r="F704" s="1">
        <v>47584</v>
      </c>
      <c r="G704" s="2">
        <v>20</v>
      </c>
      <c r="H704" s="1">
        <f>SUMIF('deals_closed '!D:D,A704,'deals_closed '!C:C)</f>
        <v>711786</v>
      </c>
      <c r="I704" s="1">
        <f>VLOOKUP(E704,'2018 commission structure'!$A$21:$I$24,9,FALSE)</f>
        <v>500000</v>
      </c>
      <c r="J704" s="1">
        <f t="shared" si="110"/>
        <v>625000</v>
      </c>
      <c r="K704" s="1">
        <f t="shared" si="101"/>
        <v>750000</v>
      </c>
      <c r="L704" s="1">
        <f t="shared" si="102"/>
        <v>1000000</v>
      </c>
      <c r="M704" s="16">
        <f t="shared" si="103"/>
        <v>1.4235720000000001</v>
      </c>
      <c r="N704" s="1" t="str">
        <f t="shared" si="104"/>
        <v>125-150%</v>
      </c>
      <c r="O704" s="1">
        <f>MIN($I704, $H704)*INDEX( '2018 commission structure'!$A$21:$I$24,
MATCH($E704,'2018 commission structure'!$A$21:$A$24,0),MATCH(O$1,'2018 commission structure'!$A$21:$I$21,0))</f>
        <v>50000</v>
      </c>
      <c r="P704" s="1">
        <f>IF($H704&gt;$I704, MIN($H704-$I704, J704-$I704)*
INDEX( '2018 commission structure'!$A$21:$I$24,
MATCH($E704,'2018 commission structure'!$A$21:$A$24, 0),
MATCH(P$1,'2018 commission structure'!$A$21:$I$21, 0)), 0)</f>
        <v>18750</v>
      </c>
      <c r="Q704" s="1">
        <f>IF($H704&gt;J704, MIN($H704-J704, K704-J704)*
INDEX( '2018 commission structure'!$A$21:$I$24,
MATCH($E704,'2018 commission structure'!$A$21:$A$24, 0),
MATCH(Q$1,'2018 commission structure'!$A$21:$I$21, 0)), 0)</f>
        <v>15621.48</v>
      </c>
      <c r="R704" s="1">
        <f>IF($H704&gt;K704, MIN($H704-K704, L704-K704)*
INDEX( '2018 commission structure'!$A$21:$I$24,
MATCH($E704,'2018 commission structure'!$A$21:$A$24, 0),
MATCH(R$1,'2018 commission structure'!$A$21:$I$21, 0)), 0)</f>
        <v>0</v>
      </c>
      <c r="S704" s="1">
        <f>IF($H704&gt;L704, ($H704-L704)*
INDEX( '2018 commission structure'!$A$21:$I$24,
MATCH($E704,'2018 commission structure'!$A$21:$A$24, 0),
MATCH(S$1,'2018 commission structure'!$A$21:$I$21, 0)), 0)</f>
        <v>0</v>
      </c>
      <c r="T704" s="1">
        <f t="shared" si="105"/>
        <v>84371.48</v>
      </c>
      <c r="U704" s="1">
        <f t="shared" si="106"/>
        <v>131955.47999999998</v>
      </c>
      <c r="V704" s="16">
        <f t="shared" si="107"/>
        <v>5.3941374772764279</v>
      </c>
      <c r="W704" s="1">
        <f>MIN(H704,I704)*INDEX('2018 commission structure'!$A$15:$J$18,MATCH(Calculations!$E313,'2018 commission structure'!$A$15:$A$18,0),MATCH(Calculations!W$1,'2018 commission structure'!$A$15:$J$15,0))</f>
        <v>75000</v>
      </c>
      <c r="X704" s="1">
        <f>IF($H704&gt;I704,MIN($H704-I704,J704-I704))*INDEX('2018 commission structure'!$A$15:$J$18,MATCH(Calculations!$E313,'2018 commission structure'!$A$15:$A$18,0),MATCH(Calculations!X$1,'2018 commission structure'!$A$15:$J$15,0))</f>
        <v>22500</v>
      </c>
      <c r="Y704" s="1">
        <f>IF($H704&gt;J704,MIN($H704-J704,K704-J704)*INDEX('2018 commission structure'!$A$15:$J$18,MATCH(Calculations!$E313,'2018 commission structure'!$A$15:$A$18,0),MATCH(Calculations!Y$1,'2018 commission structure'!$A$15:$J$15,0)),0)</f>
        <v>21696.5</v>
      </c>
      <c r="Z704" s="1">
        <f>IF($H704&gt;K704,MIN($H704-K704,L704-K704)*INDEX('2018 commission structure'!$A$15:$J$18,MATCH(Calculations!$E313,'2018 commission structure'!$A$15:$A$18,0),MATCH(Calculations!Z$1,'2018 commission structure'!$A$15:$J$15,0)),0)</f>
        <v>0</v>
      </c>
      <c r="AA704" s="1">
        <f>IF($H704&gt;L704,($H704-L704)*INDEX('2018 commission structure'!$A$15:$J$18,MATCH(Calculations!$E313,'2018 commission structure'!$A$15:$A$18,0),MATCH(Calculations!AA$1,'2018 commission structure'!$A$15:$J$15,0)),0)</f>
        <v>0</v>
      </c>
      <c r="AB704" s="1">
        <f t="shared" si="108"/>
        <v>119196.5</v>
      </c>
      <c r="AC704" s="1">
        <f t="shared" si="109"/>
        <v>166780.5</v>
      </c>
    </row>
    <row r="705" spans="1:29" x14ac:dyDescent="0.3">
      <c r="A705" s="20">
        <v>8664054479</v>
      </c>
      <c r="B705" s="1" t="s">
        <v>1317</v>
      </c>
      <c r="C705" s="1" t="s">
        <v>1316</v>
      </c>
      <c r="D705" s="1" t="s">
        <v>22463</v>
      </c>
      <c r="E705" s="1" t="s">
        <v>3</v>
      </c>
      <c r="F705" s="1">
        <v>121781</v>
      </c>
      <c r="G705" s="2">
        <v>16</v>
      </c>
      <c r="H705" s="1">
        <f>SUMIF('deals_closed '!D:D,A705,'deals_closed '!C:C)</f>
        <v>567972</v>
      </c>
      <c r="I705" s="1">
        <f>VLOOKUP(E705,'2018 commission structure'!$A$21:$I$24,9,FALSE)</f>
        <v>750000</v>
      </c>
      <c r="J705" s="1">
        <f t="shared" si="110"/>
        <v>937500</v>
      </c>
      <c r="K705" s="1">
        <f t="shared" si="101"/>
        <v>1125000</v>
      </c>
      <c r="L705" s="1">
        <f t="shared" si="102"/>
        <v>1500000</v>
      </c>
      <c r="M705" s="16">
        <f t="shared" si="103"/>
        <v>0.75729599999999997</v>
      </c>
      <c r="N705" s="1" t="str">
        <f t="shared" si="104"/>
        <v>0-100%</v>
      </c>
      <c r="O705" s="1">
        <f>MIN($I705, $H705)*INDEX( '2018 commission structure'!$A$21:$I$24,
MATCH($E705,'2018 commission structure'!$A$21:$A$24,0),MATCH(O$1,'2018 commission structure'!$A$21:$I$21,0))</f>
        <v>85195.8</v>
      </c>
      <c r="P705" s="1">
        <f>IF($H705&gt;$I705, MIN($H705-$I705, J705-$I705)*
INDEX( '2018 commission structure'!$A$21:$I$24,
MATCH($E705,'2018 commission structure'!$A$21:$A$24, 0),
MATCH(P$1,'2018 commission structure'!$A$21:$I$21, 0)), 0)</f>
        <v>0</v>
      </c>
      <c r="Q705" s="1">
        <f>IF($H705&gt;J705, MIN($H705-J705, K705-J705)*
INDEX( '2018 commission structure'!$A$21:$I$24,
MATCH($E705,'2018 commission structure'!$A$21:$A$24, 0),
MATCH(Q$1,'2018 commission structure'!$A$21:$I$21, 0)), 0)</f>
        <v>0</v>
      </c>
      <c r="R705" s="1">
        <f>IF($H705&gt;K705, MIN($H705-K705, L705-K705)*
INDEX( '2018 commission structure'!$A$21:$I$24,
MATCH($E705,'2018 commission structure'!$A$21:$A$24, 0),
MATCH(R$1,'2018 commission structure'!$A$21:$I$21, 0)), 0)</f>
        <v>0</v>
      </c>
      <c r="S705" s="1">
        <f>IF($H705&gt;L705, ($H705-L705)*
INDEX( '2018 commission structure'!$A$21:$I$24,
MATCH($E705,'2018 commission structure'!$A$21:$A$24, 0),
MATCH(S$1,'2018 commission structure'!$A$21:$I$21, 0)), 0)</f>
        <v>0</v>
      </c>
      <c r="T705" s="1">
        <f t="shared" si="105"/>
        <v>85195.8</v>
      </c>
      <c r="U705" s="1">
        <f t="shared" si="106"/>
        <v>206976.8</v>
      </c>
      <c r="V705" s="16">
        <f t="shared" si="107"/>
        <v>2.7441336420313776</v>
      </c>
      <c r="W705" s="1">
        <f>MIN(H705,I705)*INDEX('2018 commission structure'!$A$15:$J$18,MATCH(Calculations!$E324,'2018 commission structure'!$A$15:$A$18,0),MATCH(Calculations!W$1,'2018 commission structure'!$A$15:$J$15,0))</f>
        <v>68156.639999999999</v>
      </c>
      <c r="X705" s="1">
        <f>IF($H705&gt;I705,MIN($H705-I705,J705-I705))*INDEX('2018 commission structure'!$A$15:$J$18,MATCH(Calculations!$E324,'2018 commission structure'!$A$15:$A$18,0),MATCH(Calculations!X$1,'2018 commission structure'!$A$15:$J$15,0))</f>
        <v>0</v>
      </c>
      <c r="Y705" s="1">
        <f>IF($H705&gt;J705,MIN($H705-J705,K705-J705)*INDEX('2018 commission structure'!$A$15:$J$18,MATCH(Calculations!$E324,'2018 commission structure'!$A$15:$A$18,0),MATCH(Calculations!Y$1,'2018 commission structure'!$A$15:$J$15,0)),0)</f>
        <v>0</v>
      </c>
      <c r="Z705" s="1">
        <f>IF($H705&gt;K705,MIN($H705-K705,L705-K705)*INDEX('2018 commission structure'!$A$15:$J$18,MATCH(Calculations!$E324,'2018 commission structure'!$A$15:$A$18,0),MATCH(Calculations!Z$1,'2018 commission structure'!$A$15:$J$15,0)),0)</f>
        <v>0</v>
      </c>
      <c r="AA705" s="1">
        <f>IF($H705&gt;L705,($H705-L705)*INDEX('2018 commission structure'!$A$15:$J$18,MATCH(Calculations!$E324,'2018 commission structure'!$A$15:$A$18,0),MATCH(Calculations!AA$1,'2018 commission structure'!$A$15:$J$15,0)),0)</f>
        <v>0</v>
      </c>
      <c r="AB705" s="1">
        <f t="shared" si="108"/>
        <v>68156.639999999999</v>
      </c>
      <c r="AC705" s="1">
        <f t="shared" si="109"/>
        <v>189937.64</v>
      </c>
    </row>
    <row r="706" spans="1:29" x14ac:dyDescent="0.3">
      <c r="A706" s="20">
        <v>9965847037</v>
      </c>
      <c r="B706" s="1" t="s">
        <v>735</v>
      </c>
      <c r="C706" s="1" t="s">
        <v>734</v>
      </c>
      <c r="D706" s="1" t="s">
        <v>22331</v>
      </c>
      <c r="E706" s="1" t="s">
        <v>0</v>
      </c>
      <c r="F706" s="1">
        <v>76262</v>
      </c>
      <c r="G706" s="2">
        <v>23</v>
      </c>
      <c r="H706" s="1">
        <f>SUMIF('deals_closed '!D:D,A706,'deals_closed '!C:C)</f>
        <v>854317</v>
      </c>
      <c r="I706" s="1">
        <f>VLOOKUP(E706,'2018 commission structure'!$A$21:$I$24,9,FALSE)</f>
        <v>600000</v>
      </c>
      <c r="J706" s="1">
        <f t="shared" si="110"/>
        <v>750000</v>
      </c>
      <c r="K706" s="1">
        <f t="shared" ref="K706:K769" si="111">$I706*1.5</f>
        <v>900000</v>
      </c>
      <c r="L706" s="1">
        <f t="shared" ref="L706:L769" si="112">$I706*2</f>
        <v>1200000</v>
      </c>
      <c r="M706" s="16">
        <f t="shared" ref="M706:M769" si="113">$H706/$I706</f>
        <v>1.4238616666666666</v>
      </c>
      <c r="N706" s="1" t="str">
        <f t="shared" ref="N706:N769" si="114">IF(M706&lt;=1,"0-100%",
IF(M706&lt;=1.25,"100-125%",
IF(M706&lt;=1.5,"125-150%",
IF(M706&lt;=2,"150-200%","&gt;200%"))))</f>
        <v>125-150%</v>
      </c>
      <c r="O706" s="1">
        <f>MIN($I706, $H706)*INDEX( '2018 commission structure'!$A$21:$I$24,
MATCH($E706,'2018 commission structure'!$A$21:$A$24,0),MATCH(O$1,'2018 commission structure'!$A$21:$I$21,0))</f>
        <v>78000</v>
      </c>
      <c r="P706" s="1">
        <f>IF($H706&gt;$I706, MIN($H706-$I706, J706-$I706)*
INDEX( '2018 commission structure'!$A$21:$I$24,
MATCH($E706,'2018 commission structure'!$A$21:$A$24, 0),
MATCH(P$1,'2018 commission structure'!$A$21:$I$21, 0)), 0)</f>
        <v>25500.000000000004</v>
      </c>
      <c r="Q706" s="1">
        <f>IF($H706&gt;J706, MIN($H706-J706, K706-J706)*
INDEX( '2018 commission structure'!$A$21:$I$24,
MATCH($E706,'2018 commission structure'!$A$21:$A$24, 0),
MATCH(Q$1,'2018 commission structure'!$A$21:$I$21, 0)), 0)</f>
        <v>21906.57</v>
      </c>
      <c r="R706" s="1">
        <f>IF($H706&gt;K706, MIN($H706-K706, L706-K706)*
INDEX( '2018 commission structure'!$A$21:$I$24,
MATCH($E706,'2018 commission structure'!$A$21:$A$24, 0),
MATCH(R$1,'2018 commission structure'!$A$21:$I$21, 0)), 0)</f>
        <v>0</v>
      </c>
      <c r="S706" s="1">
        <f>IF($H706&gt;L706, ($H706-L706)*
INDEX( '2018 commission structure'!$A$21:$I$24,
MATCH($E706,'2018 commission structure'!$A$21:$A$24, 0),
MATCH(S$1,'2018 commission structure'!$A$21:$I$21, 0)), 0)</f>
        <v>0</v>
      </c>
      <c r="T706" s="1">
        <f t="shared" ref="T706:T769" si="115">SUM(O706:S706)</f>
        <v>125406.57</v>
      </c>
      <c r="U706" s="1">
        <f t="shared" ref="U706:U769" si="116">SUM(F706+T706)</f>
        <v>201668.57</v>
      </c>
      <c r="V706" s="16">
        <f t="shared" ref="V706:V769" si="117">H706/U706</f>
        <v>4.2362426628998264</v>
      </c>
      <c r="W706" s="1">
        <f>MIN(H706,I706)*INDEX('2018 commission structure'!$A$15:$J$18,MATCH(Calculations!$E627,'2018 commission structure'!$A$15:$A$18,0),MATCH(Calculations!W$1,'2018 commission structure'!$A$15:$J$15,0))</f>
        <v>72000</v>
      </c>
      <c r="X706" s="1">
        <f>IF($H706&gt;I706,MIN($H706-I706,J706-I706))*INDEX('2018 commission structure'!$A$15:$J$18,MATCH(Calculations!$E627,'2018 commission structure'!$A$15:$A$18,0),MATCH(Calculations!X$1,'2018 commission structure'!$A$15:$J$15,0))</f>
        <v>25500.000000000004</v>
      </c>
      <c r="Y706" s="1">
        <f>IF($H706&gt;J706,MIN($H706-J706,K706-J706)*INDEX('2018 commission structure'!$A$15:$J$18,MATCH(Calculations!$E627,'2018 commission structure'!$A$15:$A$18,0),MATCH(Calculations!Y$1,'2018 commission structure'!$A$15:$J$15,0)),0)</f>
        <v>20863.400000000001</v>
      </c>
      <c r="Z706" s="1">
        <f>IF($H706&gt;K706,MIN($H706-K706,L706-K706)*INDEX('2018 commission structure'!$A$15:$J$18,MATCH(Calculations!$E627,'2018 commission structure'!$A$15:$A$18,0),MATCH(Calculations!Z$1,'2018 commission structure'!$A$15:$J$15,0)),0)</f>
        <v>0</v>
      </c>
      <c r="AA706" s="1">
        <f>IF($H706&gt;L706,($H706-L706)*INDEX('2018 commission structure'!$A$15:$J$18,MATCH(Calculations!$E627,'2018 commission structure'!$A$15:$A$18,0),MATCH(Calculations!AA$1,'2018 commission structure'!$A$15:$J$15,0)),0)</f>
        <v>0</v>
      </c>
      <c r="AB706" s="1">
        <f t="shared" ref="AB706:AB769" si="118">SUM(W706:AA706)</f>
        <v>118363.4</v>
      </c>
      <c r="AC706" s="1">
        <f t="shared" ref="AC706:AC769" si="119">AB706+F706</f>
        <v>194625.4</v>
      </c>
    </row>
    <row r="707" spans="1:29" x14ac:dyDescent="0.3">
      <c r="A707" s="20">
        <v>7436398989</v>
      </c>
      <c r="B707" s="1" t="s">
        <v>218</v>
      </c>
      <c r="C707" s="1" t="s">
        <v>694</v>
      </c>
      <c r="D707" s="1" t="s">
        <v>22595</v>
      </c>
      <c r="E707" s="1" t="s">
        <v>3</v>
      </c>
      <c r="F707" s="1">
        <v>117196</v>
      </c>
      <c r="G707" s="2">
        <v>14</v>
      </c>
      <c r="H707" s="1">
        <f>SUMIF('deals_closed '!D:D,A707,'deals_closed '!C:C)</f>
        <v>595107</v>
      </c>
      <c r="I707" s="1">
        <f>VLOOKUP(E707,'2018 commission structure'!$A$21:$I$24,9,FALSE)</f>
        <v>750000</v>
      </c>
      <c r="J707" s="1">
        <f t="shared" si="110"/>
        <v>937500</v>
      </c>
      <c r="K707" s="1">
        <f t="shared" si="111"/>
        <v>1125000</v>
      </c>
      <c r="L707" s="1">
        <f t="shared" si="112"/>
        <v>1500000</v>
      </c>
      <c r="M707" s="16">
        <f t="shared" si="113"/>
        <v>0.79347599999999996</v>
      </c>
      <c r="N707" s="1" t="str">
        <f t="shared" si="114"/>
        <v>0-100%</v>
      </c>
      <c r="O707" s="1">
        <f>MIN($I707, $H707)*INDEX( '2018 commission structure'!$A$21:$I$24,
MATCH($E707,'2018 commission structure'!$A$21:$A$24,0),MATCH(O$1,'2018 commission structure'!$A$21:$I$21,0))</f>
        <v>89266.05</v>
      </c>
      <c r="P707" s="1">
        <f>IF($H707&gt;$I707, MIN($H707-$I707, J707-$I707)*
INDEX( '2018 commission structure'!$A$21:$I$24,
MATCH($E707,'2018 commission structure'!$A$21:$A$24, 0),
MATCH(P$1,'2018 commission structure'!$A$21:$I$21, 0)), 0)</f>
        <v>0</v>
      </c>
      <c r="Q707" s="1">
        <f>IF($H707&gt;J707, MIN($H707-J707, K707-J707)*
INDEX( '2018 commission structure'!$A$21:$I$24,
MATCH($E707,'2018 commission structure'!$A$21:$A$24, 0),
MATCH(Q$1,'2018 commission structure'!$A$21:$I$21, 0)), 0)</f>
        <v>0</v>
      </c>
      <c r="R707" s="1">
        <f>IF($H707&gt;K707, MIN($H707-K707, L707-K707)*
INDEX( '2018 commission structure'!$A$21:$I$24,
MATCH($E707,'2018 commission structure'!$A$21:$A$24, 0),
MATCH(R$1,'2018 commission structure'!$A$21:$I$21, 0)), 0)</f>
        <v>0</v>
      </c>
      <c r="S707" s="1">
        <f>IF($H707&gt;L707, ($H707-L707)*
INDEX( '2018 commission structure'!$A$21:$I$24,
MATCH($E707,'2018 commission structure'!$A$21:$A$24, 0),
MATCH(S$1,'2018 commission structure'!$A$21:$I$21, 0)), 0)</f>
        <v>0</v>
      </c>
      <c r="T707" s="1">
        <f t="shared" si="115"/>
        <v>89266.05</v>
      </c>
      <c r="U707" s="1">
        <f t="shared" si="116"/>
        <v>206462.05</v>
      </c>
      <c r="V707" s="16">
        <f t="shared" si="117"/>
        <v>2.8824038122260243</v>
      </c>
      <c r="W707" s="1">
        <f>MIN(H707,I707)*INDEX('2018 commission structure'!$A$15:$J$18,MATCH(Calculations!$E649,'2018 commission structure'!$A$15:$A$18,0),MATCH(Calculations!W$1,'2018 commission structure'!$A$15:$J$15,0))</f>
        <v>71412.84</v>
      </c>
      <c r="X707" s="1">
        <f>IF($H707&gt;I707,MIN($H707-I707,J707-I707))*INDEX('2018 commission structure'!$A$15:$J$18,MATCH(Calculations!$E649,'2018 commission structure'!$A$15:$A$18,0),MATCH(Calculations!X$1,'2018 commission structure'!$A$15:$J$15,0))</f>
        <v>0</v>
      </c>
      <c r="Y707" s="1">
        <f>IF($H707&gt;J707,MIN($H707-J707,K707-J707)*INDEX('2018 commission structure'!$A$15:$J$18,MATCH(Calculations!$E649,'2018 commission structure'!$A$15:$A$18,0),MATCH(Calculations!Y$1,'2018 commission structure'!$A$15:$J$15,0)),0)</f>
        <v>0</v>
      </c>
      <c r="Z707" s="1">
        <f>IF($H707&gt;K707,MIN($H707-K707,L707-K707)*INDEX('2018 commission structure'!$A$15:$J$18,MATCH(Calculations!$E649,'2018 commission structure'!$A$15:$A$18,0),MATCH(Calculations!Z$1,'2018 commission structure'!$A$15:$J$15,0)),0)</f>
        <v>0</v>
      </c>
      <c r="AA707" s="1">
        <f>IF($H707&gt;L707,($H707-L707)*INDEX('2018 commission structure'!$A$15:$J$18,MATCH(Calculations!$E649,'2018 commission structure'!$A$15:$A$18,0),MATCH(Calculations!AA$1,'2018 commission structure'!$A$15:$J$15,0)),0)</f>
        <v>0</v>
      </c>
      <c r="AB707" s="1">
        <f t="shared" si="118"/>
        <v>71412.84</v>
      </c>
      <c r="AC707" s="1">
        <f t="shared" si="119"/>
        <v>188608.84</v>
      </c>
    </row>
    <row r="708" spans="1:29" x14ac:dyDescent="0.3">
      <c r="A708" s="20">
        <v>1149008652</v>
      </c>
      <c r="B708" s="1" t="s">
        <v>167</v>
      </c>
      <c r="C708" s="1" t="s">
        <v>1126</v>
      </c>
      <c r="D708" s="1" t="s">
        <v>23219</v>
      </c>
      <c r="E708" s="1" t="s">
        <v>3</v>
      </c>
      <c r="F708" s="1">
        <v>78714</v>
      </c>
      <c r="G708" s="2">
        <v>18</v>
      </c>
      <c r="H708" s="1">
        <f>SUMIF('deals_closed '!D:D,A708,'deals_closed '!C:C)</f>
        <v>543953</v>
      </c>
      <c r="I708" s="1">
        <f>VLOOKUP(E708,'2018 commission structure'!$A$21:$I$24,9,FALSE)</f>
        <v>750000</v>
      </c>
      <c r="J708" s="1">
        <f t="shared" si="110"/>
        <v>937500</v>
      </c>
      <c r="K708" s="1">
        <f t="shared" si="111"/>
        <v>1125000</v>
      </c>
      <c r="L708" s="1">
        <f t="shared" si="112"/>
        <v>1500000</v>
      </c>
      <c r="M708" s="16">
        <f t="shared" si="113"/>
        <v>0.72527066666666662</v>
      </c>
      <c r="N708" s="1" t="str">
        <f t="shared" si="114"/>
        <v>0-100%</v>
      </c>
      <c r="O708" s="1">
        <f>MIN($I708, $H708)*INDEX( '2018 commission structure'!$A$21:$I$24,
MATCH($E708,'2018 commission structure'!$A$21:$A$24,0),MATCH(O$1,'2018 commission structure'!$A$21:$I$21,0))</f>
        <v>81592.95</v>
      </c>
      <c r="P708" s="1">
        <f>IF($H708&gt;$I708, MIN($H708-$I708, J708-$I708)*
INDEX( '2018 commission structure'!$A$21:$I$24,
MATCH($E708,'2018 commission structure'!$A$21:$A$24, 0),
MATCH(P$1,'2018 commission structure'!$A$21:$I$21, 0)), 0)</f>
        <v>0</v>
      </c>
      <c r="Q708" s="1">
        <f>IF($H708&gt;J708, MIN($H708-J708, K708-J708)*
INDEX( '2018 commission structure'!$A$21:$I$24,
MATCH($E708,'2018 commission structure'!$A$21:$A$24, 0),
MATCH(Q$1,'2018 commission structure'!$A$21:$I$21, 0)), 0)</f>
        <v>0</v>
      </c>
      <c r="R708" s="1">
        <f>IF($H708&gt;K708, MIN($H708-K708, L708-K708)*
INDEX( '2018 commission structure'!$A$21:$I$24,
MATCH($E708,'2018 commission structure'!$A$21:$A$24, 0),
MATCH(R$1,'2018 commission structure'!$A$21:$I$21, 0)), 0)</f>
        <v>0</v>
      </c>
      <c r="S708" s="1">
        <f>IF($H708&gt;L708, ($H708-L708)*
INDEX( '2018 commission structure'!$A$21:$I$24,
MATCH($E708,'2018 commission structure'!$A$21:$A$24, 0),
MATCH(S$1,'2018 commission structure'!$A$21:$I$21, 0)), 0)</f>
        <v>0</v>
      </c>
      <c r="T708" s="1">
        <f t="shared" si="115"/>
        <v>81592.95</v>
      </c>
      <c r="U708" s="1">
        <f t="shared" si="116"/>
        <v>160306.95000000001</v>
      </c>
      <c r="V708" s="16">
        <f t="shared" si="117"/>
        <v>3.3931966143701189</v>
      </c>
      <c r="W708" s="1">
        <f>MIN(H708,I708)*INDEX('2018 commission structure'!$A$15:$J$18,MATCH(Calculations!$E424,'2018 commission structure'!$A$15:$A$18,0),MATCH(Calculations!W$1,'2018 commission structure'!$A$15:$J$15,0))</f>
        <v>81592.95</v>
      </c>
      <c r="X708" s="1">
        <f>IF($H708&gt;I708,MIN($H708-I708,J708-I708))*INDEX('2018 commission structure'!$A$15:$J$18,MATCH(Calculations!$E424,'2018 commission structure'!$A$15:$A$18,0),MATCH(Calculations!X$1,'2018 commission structure'!$A$15:$J$15,0))</f>
        <v>0</v>
      </c>
      <c r="Y708" s="1">
        <f>IF($H708&gt;J708,MIN($H708-J708,K708-J708)*INDEX('2018 commission structure'!$A$15:$J$18,MATCH(Calculations!$E424,'2018 commission structure'!$A$15:$A$18,0),MATCH(Calculations!Y$1,'2018 commission structure'!$A$15:$J$15,0)),0)</f>
        <v>0</v>
      </c>
      <c r="Z708" s="1">
        <f>IF($H708&gt;K708,MIN($H708-K708,L708-K708)*INDEX('2018 commission structure'!$A$15:$J$18,MATCH(Calculations!$E424,'2018 commission structure'!$A$15:$A$18,0),MATCH(Calculations!Z$1,'2018 commission structure'!$A$15:$J$15,0)),0)</f>
        <v>0</v>
      </c>
      <c r="AA708" s="1">
        <f>IF($H708&gt;L708,($H708-L708)*INDEX('2018 commission structure'!$A$15:$J$18,MATCH(Calculations!$E424,'2018 commission structure'!$A$15:$A$18,0),MATCH(Calculations!AA$1,'2018 commission structure'!$A$15:$J$15,0)),0)</f>
        <v>0</v>
      </c>
      <c r="AB708" s="1">
        <f t="shared" si="118"/>
        <v>81592.95</v>
      </c>
      <c r="AC708" s="1">
        <f t="shared" si="119"/>
        <v>160306.95000000001</v>
      </c>
    </row>
    <row r="709" spans="1:29" x14ac:dyDescent="0.3">
      <c r="A709" s="20">
        <v>8832488175</v>
      </c>
      <c r="B709" s="1" t="s">
        <v>438</v>
      </c>
      <c r="C709" s="1" t="s">
        <v>437</v>
      </c>
      <c r="D709" s="1" t="s">
        <v>22444</v>
      </c>
      <c r="E709" s="1" t="s">
        <v>0</v>
      </c>
      <c r="F709" s="1">
        <v>50688</v>
      </c>
      <c r="G709" s="2">
        <v>25</v>
      </c>
      <c r="H709" s="1">
        <f>SUMIF('deals_closed '!D:D,A709,'deals_closed '!C:C)</f>
        <v>855507</v>
      </c>
      <c r="I709" s="1">
        <f>VLOOKUP(E709,'2018 commission structure'!$A$21:$I$24,9,FALSE)</f>
        <v>600000</v>
      </c>
      <c r="J709" s="1">
        <f t="shared" si="110"/>
        <v>750000</v>
      </c>
      <c r="K709" s="1">
        <f t="shared" si="111"/>
        <v>900000</v>
      </c>
      <c r="L709" s="1">
        <f t="shared" si="112"/>
        <v>1200000</v>
      </c>
      <c r="M709" s="16">
        <f t="shared" si="113"/>
        <v>1.425845</v>
      </c>
      <c r="N709" s="1" t="str">
        <f t="shared" si="114"/>
        <v>125-150%</v>
      </c>
      <c r="O709" s="1">
        <f>MIN($I709, $H709)*INDEX( '2018 commission structure'!$A$21:$I$24,
MATCH($E709,'2018 commission structure'!$A$21:$A$24,0),MATCH(O$1,'2018 commission structure'!$A$21:$I$21,0))</f>
        <v>78000</v>
      </c>
      <c r="P709" s="1">
        <f>IF($H709&gt;$I709, MIN($H709-$I709, J709-$I709)*
INDEX( '2018 commission structure'!$A$21:$I$24,
MATCH($E709,'2018 commission structure'!$A$21:$A$24, 0),
MATCH(P$1,'2018 commission structure'!$A$21:$I$21, 0)), 0)</f>
        <v>25500.000000000004</v>
      </c>
      <c r="Q709" s="1">
        <f>IF($H709&gt;J709, MIN($H709-J709, K709-J709)*
INDEX( '2018 commission structure'!$A$21:$I$24,
MATCH($E709,'2018 commission structure'!$A$21:$A$24, 0),
MATCH(Q$1,'2018 commission structure'!$A$21:$I$21, 0)), 0)</f>
        <v>22156.469999999998</v>
      </c>
      <c r="R709" s="1">
        <f>IF($H709&gt;K709, MIN($H709-K709, L709-K709)*
INDEX( '2018 commission structure'!$A$21:$I$24,
MATCH($E709,'2018 commission structure'!$A$21:$A$24, 0),
MATCH(R$1,'2018 commission structure'!$A$21:$I$21, 0)), 0)</f>
        <v>0</v>
      </c>
      <c r="S709" s="1">
        <f>IF($H709&gt;L709, ($H709-L709)*
INDEX( '2018 commission structure'!$A$21:$I$24,
MATCH($E709,'2018 commission structure'!$A$21:$A$24, 0),
MATCH(S$1,'2018 commission structure'!$A$21:$I$21, 0)), 0)</f>
        <v>0</v>
      </c>
      <c r="T709" s="1">
        <f t="shared" si="115"/>
        <v>125656.47</v>
      </c>
      <c r="U709" s="1">
        <f t="shared" si="116"/>
        <v>176344.47</v>
      </c>
      <c r="V709" s="16">
        <f t="shared" si="117"/>
        <v>4.8513401072344369</v>
      </c>
      <c r="W709" s="1">
        <f>MIN(H709,I709)*INDEX('2018 commission structure'!$A$15:$J$18,MATCH(Calculations!$E780,'2018 commission structure'!$A$15:$A$18,0),MATCH(Calculations!W$1,'2018 commission structure'!$A$15:$J$15,0))</f>
        <v>90000</v>
      </c>
      <c r="X709" s="1">
        <f>IF($H709&gt;I709,MIN($H709-I709,J709-I709))*INDEX('2018 commission structure'!$A$15:$J$18,MATCH(Calculations!$E780,'2018 commission structure'!$A$15:$A$18,0),MATCH(Calculations!X$1,'2018 commission structure'!$A$15:$J$15,0))</f>
        <v>33000</v>
      </c>
      <c r="Y709" s="1">
        <f>IF($H709&gt;J709,MIN($H709-J709,K709-J709)*INDEX('2018 commission structure'!$A$15:$J$18,MATCH(Calculations!$E780,'2018 commission structure'!$A$15:$A$18,0),MATCH(Calculations!Y$1,'2018 commission structure'!$A$15:$J$15,0)),0)</f>
        <v>26376.75</v>
      </c>
      <c r="Z709" s="1">
        <f>IF($H709&gt;K709,MIN($H709-K709,L709-K709)*INDEX('2018 commission structure'!$A$15:$J$18,MATCH(Calculations!$E780,'2018 commission structure'!$A$15:$A$18,0),MATCH(Calculations!Z$1,'2018 commission structure'!$A$15:$J$15,0)),0)</f>
        <v>0</v>
      </c>
      <c r="AA709" s="1">
        <f>IF($H709&gt;L709,($H709-L709)*INDEX('2018 commission structure'!$A$15:$J$18,MATCH(Calculations!$E780,'2018 commission structure'!$A$15:$A$18,0),MATCH(Calculations!AA$1,'2018 commission structure'!$A$15:$J$15,0)),0)</f>
        <v>0</v>
      </c>
      <c r="AB709" s="1">
        <f t="shared" si="118"/>
        <v>149376.75</v>
      </c>
      <c r="AC709" s="1">
        <f t="shared" si="119"/>
        <v>200064.75</v>
      </c>
    </row>
    <row r="710" spans="1:29" x14ac:dyDescent="0.3">
      <c r="A710" s="20">
        <v>7637608875</v>
      </c>
      <c r="B710" s="1" t="s">
        <v>871</v>
      </c>
      <c r="C710" s="1" t="s">
        <v>870</v>
      </c>
      <c r="D710" s="1" t="s">
        <v>22711</v>
      </c>
      <c r="E710" s="1" t="s">
        <v>12</v>
      </c>
      <c r="F710" s="1">
        <v>49539</v>
      </c>
      <c r="G710" s="2">
        <v>20</v>
      </c>
      <c r="H710" s="1">
        <f>SUMIF('deals_closed '!D:D,A710,'deals_closed '!C:C)</f>
        <v>712930</v>
      </c>
      <c r="I710" s="1">
        <f>VLOOKUP(E710,'2018 commission structure'!$A$21:$I$24,9,FALSE)</f>
        <v>500000</v>
      </c>
      <c r="J710" s="1">
        <f t="shared" si="110"/>
        <v>625000</v>
      </c>
      <c r="K710" s="1">
        <f t="shared" si="111"/>
        <v>750000</v>
      </c>
      <c r="L710" s="1">
        <f t="shared" si="112"/>
        <v>1000000</v>
      </c>
      <c r="M710" s="16">
        <f t="shared" si="113"/>
        <v>1.4258599999999999</v>
      </c>
      <c r="N710" s="1" t="str">
        <f t="shared" si="114"/>
        <v>125-150%</v>
      </c>
      <c r="O710" s="1">
        <f>MIN($I710, $H710)*INDEX( '2018 commission structure'!$A$21:$I$24,
MATCH($E710,'2018 commission structure'!$A$21:$A$24,0),MATCH(O$1,'2018 commission structure'!$A$21:$I$21,0))</f>
        <v>50000</v>
      </c>
      <c r="P710" s="1">
        <f>IF($H710&gt;$I710, MIN($H710-$I710, J710-$I710)*
INDEX( '2018 commission structure'!$A$21:$I$24,
MATCH($E710,'2018 commission structure'!$A$21:$A$24, 0),
MATCH(P$1,'2018 commission structure'!$A$21:$I$21, 0)), 0)</f>
        <v>18750</v>
      </c>
      <c r="Q710" s="1">
        <f>IF($H710&gt;J710, MIN($H710-J710, K710-J710)*
INDEX( '2018 commission structure'!$A$21:$I$24,
MATCH($E710,'2018 commission structure'!$A$21:$A$24, 0),
MATCH(Q$1,'2018 commission structure'!$A$21:$I$21, 0)), 0)</f>
        <v>15827.4</v>
      </c>
      <c r="R710" s="1">
        <f>IF($H710&gt;K710, MIN($H710-K710, L710-K710)*
INDEX( '2018 commission structure'!$A$21:$I$24,
MATCH($E710,'2018 commission structure'!$A$21:$A$24, 0),
MATCH(R$1,'2018 commission structure'!$A$21:$I$21, 0)), 0)</f>
        <v>0</v>
      </c>
      <c r="S710" s="1">
        <f>IF($H710&gt;L710, ($H710-L710)*
INDEX( '2018 commission structure'!$A$21:$I$24,
MATCH($E710,'2018 commission structure'!$A$21:$A$24, 0),
MATCH(S$1,'2018 commission structure'!$A$21:$I$21, 0)), 0)</f>
        <v>0</v>
      </c>
      <c r="T710" s="1">
        <f t="shared" si="115"/>
        <v>84577.4</v>
      </c>
      <c r="U710" s="1">
        <f t="shared" si="116"/>
        <v>134116.4</v>
      </c>
      <c r="V710" s="16">
        <f t="shared" si="117"/>
        <v>5.3157555675517685</v>
      </c>
      <c r="W710" s="1">
        <f>MIN(H710,I710)*INDEX('2018 commission structure'!$A$15:$J$18,MATCH(Calculations!$E557,'2018 commission structure'!$A$15:$A$18,0),MATCH(Calculations!W$1,'2018 commission structure'!$A$15:$J$15,0))</f>
        <v>60000</v>
      </c>
      <c r="X710" s="1">
        <f>IF($H710&gt;I710,MIN($H710-I710,J710-I710))*INDEX('2018 commission structure'!$A$15:$J$18,MATCH(Calculations!$E557,'2018 commission structure'!$A$15:$A$18,0),MATCH(Calculations!X$1,'2018 commission structure'!$A$15:$J$15,0))</f>
        <v>21250</v>
      </c>
      <c r="Y710" s="1">
        <f>IF($H710&gt;J710,MIN($H710-J710,K710-J710)*INDEX('2018 commission structure'!$A$15:$J$18,MATCH(Calculations!$E557,'2018 commission structure'!$A$15:$A$18,0),MATCH(Calculations!Y$1,'2018 commission structure'!$A$15:$J$15,0)),0)</f>
        <v>17586</v>
      </c>
      <c r="Z710" s="1">
        <f>IF($H710&gt;K710,MIN($H710-K710,L710-K710)*INDEX('2018 commission structure'!$A$15:$J$18,MATCH(Calculations!$E557,'2018 commission structure'!$A$15:$A$18,0),MATCH(Calculations!Z$1,'2018 commission structure'!$A$15:$J$15,0)),0)</f>
        <v>0</v>
      </c>
      <c r="AA710" s="1">
        <f>IF($H710&gt;L710,($H710-L710)*INDEX('2018 commission structure'!$A$15:$J$18,MATCH(Calculations!$E557,'2018 commission structure'!$A$15:$A$18,0),MATCH(Calculations!AA$1,'2018 commission structure'!$A$15:$J$15,0)),0)</f>
        <v>0</v>
      </c>
      <c r="AB710" s="1">
        <f t="shared" si="118"/>
        <v>98836</v>
      </c>
      <c r="AC710" s="1">
        <f t="shared" si="119"/>
        <v>148375</v>
      </c>
    </row>
    <row r="711" spans="1:29" x14ac:dyDescent="0.3">
      <c r="A711" s="20">
        <v>544760832</v>
      </c>
      <c r="B711" s="1" t="s">
        <v>595</v>
      </c>
      <c r="C711" s="1" t="s">
        <v>752</v>
      </c>
      <c r="D711" s="1" t="s">
        <v>22753</v>
      </c>
      <c r="E711" s="1" t="s">
        <v>12</v>
      </c>
      <c r="F711" s="1">
        <v>48646</v>
      </c>
      <c r="G711" s="2">
        <v>22</v>
      </c>
      <c r="H711" s="1">
        <f>SUMIF('deals_closed '!D:D,A711,'deals_closed '!C:C)</f>
        <v>713140</v>
      </c>
      <c r="I711" s="1">
        <f>VLOOKUP(E711,'2018 commission structure'!$A$21:$I$24,9,FALSE)</f>
        <v>500000</v>
      </c>
      <c r="J711" s="1">
        <f t="shared" si="110"/>
        <v>625000</v>
      </c>
      <c r="K711" s="1">
        <f t="shared" si="111"/>
        <v>750000</v>
      </c>
      <c r="L711" s="1">
        <f t="shared" si="112"/>
        <v>1000000</v>
      </c>
      <c r="M711" s="16">
        <f t="shared" si="113"/>
        <v>1.42628</v>
      </c>
      <c r="N711" s="1" t="str">
        <f t="shared" si="114"/>
        <v>125-150%</v>
      </c>
      <c r="O711" s="1">
        <f>MIN($I711, $H711)*INDEX( '2018 commission structure'!$A$21:$I$24,
MATCH($E711,'2018 commission structure'!$A$21:$A$24,0),MATCH(O$1,'2018 commission structure'!$A$21:$I$21,0))</f>
        <v>50000</v>
      </c>
      <c r="P711" s="1">
        <f>IF($H711&gt;$I711, MIN($H711-$I711, J711-$I711)*
INDEX( '2018 commission structure'!$A$21:$I$24,
MATCH($E711,'2018 commission structure'!$A$21:$A$24, 0),
MATCH(P$1,'2018 commission structure'!$A$21:$I$21, 0)), 0)</f>
        <v>18750</v>
      </c>
      <c r="Q711" s="1">
        <f>IF($H711&gt;J711, MIN($H711-J711, K711-J711)*
INDEX( '2018 commission structure'!$A$21:$I$24,
MATCH($E711,'2018 commission structure'!$A$21:$A$24, 0),
MATCH(Q$1,'2018 commission structure'!$A$21:$I$21, 0)), 0)</f>
        <v>15865.199999999999</v>
      </c>
      <c r="R711" s="1">
        <f>IF($H711&gt;K711, MIN($H711-K711, L711-K711)*
INDEX( '2018 commission structure'!$A$21:$I$24,
MATCH($E711,'2018 commission structure'!$A$21:$A$24, 0),
MATCH(R$1,'2018 commission structure'!$A$21:$I$21, 0)), 0)</f>
        <v>0</v>
      </c>
      <c r="S711" s="1">
        <f>IF($H711&gt;L711, ($H711-L711)*
INDEX( '2018 commission structure'!$A$21:$I$24,
MATCH($E711,'2018 commission structure'!$A$21:$A$24, 0),
MATCH(S$1,'2018 commission structure'!$A$21:$I$21, 0)), 0)</f>
        <v>0</v>
      </c>
      <c r="T711" s="1">
        <f t="shared" si="115"/>
        <v>84615.2</v>
      </c>
      <c r="U711" s="1">
        <f t="shared" si="116"/>
        <v>133261.20000000001</v>
      </c>
      <c r="V711" s="16">
        <f t="shared" si="117"/>
        <v>5.3514451318163125</v>
      </c>
      <c r="W711" s="1">
        <f>MIN(H711,I711)*INDEX('2018 commission structure'!$A$15:$J$18,MATCH(Calculations!$E618,'2018 commission structure'!$A$15:$A$18,0),MATCH(Calculations!W$1,'2018 commission structure'!$A$15:$J$15,0))</f>
        <v>75000</v>
      </c>
      <c r="X711" s="1">
        <f>IF($H711&gt;I711,MIN($H711-I711,J711-I711))*INDEX('2018 commission structure'!$A$15:$J$18,MATCH(Calculations!$E618,'2018 commission structure'!$A$15:$A$18,0),MATCH(Calculations!X$1,'2018 commission structure'!$A$15:$J$15,0))</f>
        <v>27500</v>
      </c>
      <c r="Y711" s="1">
        <f>IF($H711&gt;J711,MIN($H711-J711,K711-J711)*INDEX('2018 commission structure'!$A$15:$J$18,MATCH(Calculations!$E618,'2018 commission structure'!$A$15:$A$18,0),MATCH(Calculations!Y$1,'2018 commission structure'!$A$15:$J$15,0)),0)</f>
        <v>22035</v>
      </c>
      <c r="Z711" s="1">
        <f>IF($H711&gt;K711,MIN($H711-K711,L711-K711)*INDEX('2018 commission structure'!$A$15:$J$18,MATCH(Calculations!$E618,'2018 commission structure'!$A$15:$A$18,0),MATCH(Calculations!Z$1,'2018 commission structure'!$A$15:$J$15,0)),0)</f>
        <v>0</v>
      </c>
      <c r="AA711" s="1">
        <f>IF($H711&gt;L711,($H711-L711)*INDEX('2018 commission structure'!$A$15:$J$18,MATCH(Calculations!$E618,'2018 commission structure'!$A$15:$A$18,0),MATCH(Calculations!AA$1,'2018 commission structure'!$A$15:$J$15,0)),0)</f>
        <v>0</v>
      </c>
      <c r="AB711" s="1">
        <f t="shared" si="118"/>
        <v>124535</v>
      </c>
      <c r="AC711" s="1">
        <f t="shared" si="119"/>
        <v>173181</v>
      </c>
    </row>
    <row r="712" spans="1:29" x14ac:dyDescent="0.3">
      <c r="A712" s="20">
        <v>4849214614</v>
      </c>
      <c r="B712" s="1" t="s">
        <v>1628</v>
      </c>
      <c r="C712" s="1" t="s">
        <v>1627</v>
      </c>
      <c r="D712" s="1" t="s">
        <v>22841</v>
      </c>
      <c r="E712" s="1" t="s">
        <v>12</v>
      </c>
      <c r="F712" s="1">
        <v>46473</v>
      </c>
      <c r="G712" s="2">
        <v>18</v>
      </c>
      <c r="H712" s="1">
        <f>SUMIF('deals_closed '!D:D,A712,'deals_closed '!C:C)</f>
        <v>714034</v>
      </c>
      <c r="I712" s="1">
        <f>VLOOKUP(E712,'2018 commission structure'!$A$21:$I$24,9,FALSE)</f>
        <v>500000</v>
      </c>
      <c r="J712" s="1">
        <f t="shared" si="110"/>
        <v>625000</v>
      </c>
      <c r="K712" s="1">
        <f t="shared" si="111"/>
        <v>750000</v>
      </c>
      <c r="L712" s="1">
        <f t="shared" si="112"/>
        <v>1000000</v>
      </c>
      <c r="M712" s="16">
        <f t="shared" si="113"/>
        <v>1.4280679999999999</v>
      </c>
      <c r="N712" s="1" t="str">
        <f t="shared" si="114"/>
        <v>125-150%</v>
      </c>
      <c r="O712" s="1">
        <f>MIN($I712, $H712)*INDEX( '2018 commission structure'!$A$21:$I$24,
MATCH($E712,'2018 commission structure'!$A$21:$A$24,0),MATCH(O$1,'2018 commission structure'!$A$21:$I$21,0))</f>
        <v>50000</v>
      </c>
      <c r="P712" s="1">
        <f>IF($H712&gt;$I712, MIN($H712-$I712, J712-$I712)*
INDEX( '2018 commission structure'!$A$21:$I$24,
MATCH($E712,'2018 commission structure'!$A$21:$A$24, 0),
MATCH(P$1,'2018 commission structure'!$A$21:$I$21, 0)), 0)</f>
        <v>18750</v>
      </c>
      <c r="Q712" s="1">
        <f>IF($H712&gt;J712, MIN($H712-J712, K712-J712)*
INDEX( '2018 commission structure'!$A$21:$I$24,
MATCH($E712,'2018 commission structure'!$A$21:$A$24, 0),
MATCH(Q$1,'2018 commission structure'!$A$21:$I$21, 0)), 0)</f>
        <v>16026.119999999999</v>
      </c>
      <c r="R712" s="1">
        <f>IF($H712&gt;K712, MIN($H712-K712, L712-K712)*
INDEX( '2018 commission structure'!$A$21:$I$24,
MATCH($E712,'2018 commission structure'!$A$21:$A$24, 0),
MATCH(R$1,'2018 commission structure'!$A$21:$I$21, 0)), 0)</f>
        <v>0</v>
      </c>
      <c r="S712" s="1">
        <f>IF($H712&gt;L712, ($H712-L712)*
INDEX( '2018 commission structure'!$A$21:$I$24,
MATCH($E712,'2018 commission structure'!$A$21:$A$24, 0),
MATCH(S$1,'2018 commission structure'!$A$21:$I$21, 0)), 0)</f>
        <v>0</v>
      </c>
      <c r="T712" s="1">
        <f t="shared" si="115"/>
        <v>84776.12</v>
      </c>
      <c r="U712" s="1">
        <f t="shared" si="116"/>
        <v>131249.12</v>
      </c>
      <c r="V712" s="16">
        <f t="shared" si="117"/>
        <v>5.4402955235052248</v>
      </c>
      <c r="W712" s="1">
        <f>MIN(H712,I712)*INDEX('2018 commission structure'!$A$15:$J$18,MATCH(Calculations!$E160,'2018 commission structure'!$A$15:$A$18,0),MATCH(Calculations!W$1,'2018 commission structure'!$A$15:$J$15,0))</f>
        <v>75000</v>
      </c>
      <c r="X712" s="1">
        <f>IF($H712&gt;I712,MIN($H712-I712,J712-I712))*INDEX('2018 commission structure'!$A$15:$J$18,MATCH(Calculations!$E160,'2018 commission structure'!$A$15:$A$18,0),MATCH(Calculations!X$1,'2018 commission structure'!$A$15:$J$15,0))</f>
        <v>27500</v>
      </c>
      <c r="Y712" s="1">
        <f>IF($H712&gt;J712,MIN($H712-J712,K712-J712)*INDEX('2018 commission structure'!$A$15:$J$18,MATCH(Calculations!$E160,'2018 commission structure'!$A$15:$A$18,0),MATCH(Calculations!Y$1,'2018 commission structure'!$A$15:$J$15,0)),0)</f>
        <v>22258.5</v>
      </c>
      <c r="Z712" s="1">
        <f>IF($H712&gt;K712,MIN($H712-K712,L712-K712)*INDEX('2018 commission structure'!$A$15:$J$18,MATCH(Calculations!$E160,'2018 commission structure'!$A$15:$A$18,0),MATCH(Calculations!Z$1,'2018 commission structure'!$A$15:$J$15,0)),0)</f>
        <v>0</v>
      </c>
      <c r="AA712" s="1">
        <f>IF($H712&gt;L712,($H712-L712)*INDEX('2018 commission structure'!$A$15:$J$18,MATCH(Calculations!$E160,'2018 commission structure'!$A$15:$A$18,0),MATCH(Calculations!AA$1,'2018 commission structure'!$A$15:$J$15,0)),0)</f>
        <v>0</v>
      </c>
      <c r="AB712" s="1">
        <f t="shared" si="118"/>
        <v>124758.5</v>
      </c>
      <c r="AC712" s="1">
        <f t="shared" si="119"/>
        <v>171231.5</v>
      </c>
    </row>
    <row r="713" spans="1:29" x14ac:dyDescent="0.3">
      <c r="A713" s="20">
        <v>3569414450</v>
      </c>
      <c r="B713" s="1" t="s">
        <v>1130</v>
      </c>
      <c r="C713" s="1" t="s">
        <v>1129</v>
      </c>
      <c r="D713" s="1" t="s">
        <v>22947</v>
      </c>
      <c r="E713" s="1" t="s">
        <v>12</v>
      </c>
      <c r="F713" s="1">
        <v>42780</v>
      </c>
      <c r="G713" s="2">
        <v>21</v>
      </c>
      <c r="H713" s="1">
        <f>SUMIF('deals_closed '!D:D,A713,'deals_closed '!C:C)</f>
        <v>715285</v>
      </c>
      <c r="I713" s="1">
        <f>VLOOKUP(E713,'2018 commission structure'!$A$21:$I$24,9,FALSE)</f>
        <v>500000</v>
      </c>
      <c r="J713" s="1">
        <f t="shared" si="110"/>
        <v>625000</v>
      </c>
      <c r="K713" s="1">
        <f t="shared" si="111"/>
        <v>750000</v>
      </c>
      <c r="L713" s="1">
        <f t="shared" si="112"/>
        <v>1000000</v>
      </c>
      <c r="M713" s="16">
        <f t="shared" si="113"/>
        <v>1.4305699999999999</v>
      </c>
      <c r="N713" s="1" t="str">
        <f t="shared" si="114"/>
        <v>125-150%</v>
      </c>
      <c r="O713" s="1">
        <f>MIN($I713, $H713)*INDEX( '2018 commission structure'!$A$21:$I$24,
MATCH($E713,'2018 commission structure'!$A$21:$A$24,0),MATCH(O$1,'2018 commission structure'!$A$21:$I$21,0))</f>
        <v>50000</v>
      </c>
      <c r="P713" s="1">
        <f>IF($H713&gt;$I713, MIN($H713-$I713, J713-$I713)*
INDEX( '2018 commission structure'!$A$21:$I$24,
MATCH($E713,'2018 commission structure'!$A$21:$A$24, 0),
MATCH(P$1,'2018 commission structure'!$A$21:$I$21, 0)), 0)</f>
        <v>18750</v>
      </c>
      <c r="Q713" s="1">
        <f>IF($H713&gt;J713, MIN($H713-J713, K713-J713)*
INDEX( '2018 commission structure'!$A$21:$I$24,
MATCH($E713,'2018 commission structure'!$A$21:$A$24, 0),
MATCH(Q$1,'2018 commission structure'!$A$21:$I$21, 0)), 0)</f>
        <v>16251.3</v>
      </c>
      <c r="R713" s="1">
        <f>IF($H713&gt;K713, MIN($H713-K713, L713-K713)*
INDEX( '2018 commission structure'!$A$21:$I$24,
MATCH($E713,'2018 commission structure'!$A$21:$A$24, 0),
MATCH(R$1,'2018 commission structure'!$A$21:$I$21, 0)), 0)</f>
        <v>0</v>
      </c>
      <c r="S713" s="1">
        <f>IF($H713&gt;L713, ($H713-L713)*
INDEX( '2018 commission structure'!$A$21:$I$24,
MATCH($E713,'2018 commission structure'!$A$21:$A$24, 0),
MATCH(S$1,'2018 commission structure'!$A$21:$I$21, 0)), 0)</f>
        <v>0</v>
      </c>
      <c r="T713" s="1">
        <f t="shared" si="115"/>
        <v>85001.3</v>
      </c>
      <c r="U713" s="1">
        <f t="shared" si="116"/>
        <v>127781.3</v>
      </c>
      <c r="V713" s="16">
        <f t="shared" si="117"/>
        <v>5.5977283060979968</v>
      </c>
      <c r="W713" s="1">
        <f>MIN(H713,I713)*INDEX('2018 commission structure'!$A$15:$J$18,MATCH(Calculations!$E422,'2018 commission structure'!$A$15:$A$18,0),MATCH(Calculations!W$1,'2018 commission structure'!$A$15:$J$15,0))</f>
        <v>60000</v>
      </c>
      <c r="X713" s="1">
        <f>IF($H713&gt;I713,MIN($H713-I713,J713-I713))*INDEX('2018 commission structure'!$A$15:$J$18,MATCH(Calculations!$E422,'2018 commission structure'!$A$15:$A$18,0),MATCH(Calculations!X$1,'2018 commission structure'!$A$15:$J$15,0))</f>
        <v>21250</v>
      </c>
      <c r="Y713" s="1">
        <f>IF($H713&gt;J713,MIN($H713-J713,K713-J713)*INDEX('2018 commission structure'!$A$15:$J$18,MATCH(Calculations!$E422,'2018 commission structure'!$A$15:$A$18,0),MATCH(Calculations!Y$1,'2018 commission structure'!$A$15:$J$15,0)),0)</f>
        <v>18057</v>
      </c>
      <c r="Z713" s="1">
        <f>IF($H713&gt;K713,MIN($H713-K713,L713-K713)*INDEX('2018 commission structure'!$A$15:$J$18,MATCH(Calculations!$E422,'2018 commission structure'!$A$15:$A$18,0),MATCH(Calculations!Z$1,'2018 commission structure'!$A$15:$J$15,0)),0)</f>
        <v>0</v>
      </c>
      <c r="AA713" s="1">
        <f>IF($H713&gt;L713,($H713-L713)*INDEX('2018 commission structure'!$A$15:$J$18,MATCH(Calculations!$E422,'2018 commission structure'!$A$15:$A$18,0),MATCH(Calculations!AA$1,'2018 commission structure'!$A$15:$J$15,0)),0)</f>
        <v>0</v>
      </c>
      <c r="AB713" s="1">
        <f t="shared" si="118"/>
        <v>99307</v>
      </c>
      <c r="AC713" s="1">
        <f t="shared" si="119"/>
        <v>142087</v>
      </c>
    </row>
    <row r="714" spans="1:29" x14ac:dyDescent="0.3">
      <c r="A714" s="20">
        <v>2497321256</v>
      </c>
      <c r="B714" s="1" t="s">
        <v>1344</v>
      </c>
      <c r="C714" s="1" t="s">
        <v>1343</v>
      </c>
      <c r="D714" s="1" t="s">
        <v>23083</v>
      </c>
      <c r="E714" s="1" t="s">
        <v>3</v>
      </c>
      <c r="F714" s="1">
        <v>95857</v>
      </c>
      <c r="G714" s="2">
        <v>28</v>
      </c>
      <c r="H714" s="1">
        <f>SUMIF('deals_closed '!D:D,A714,'deals_closed '!C:C)</f>
        <v>1074426</v>
      </c>
      <c r="I714" s="1">
        <f>VLOOKUP(E714,'2018 commission structure'!$A$21:$I$24,9,FALSE)</f>
        <v>750000</v>
      </c>
      <c r="J714" s="1">
        <f t="shared" si="110"/>
        <v>937500</v>
      </c>
      <c r="K714" s="1">
        <f t="shared" si="111"/>
        <v>1125000</v>
      </c>
      <c r="L714" s="1">
        <f t="shared" si="112"/>
        <v>1500000</v>
      </c>
      <c r="M714" s="16">
        <f t="shared" si="113"/>
        <v>1.4325680000000001</v>
      </c>
      <c r="N714" s="1" t="str">
        <f t="shared" si="114"/>
        <v>125-150%</v>
      </c>
      <c r="O714" s="1">
        <f>MIN($I714, $H714)*INDEX( '2018 commission structure'!$A$21:$I$24,
MATCH($E714,'2018 commission structure'!$A$21:$A$24,0),MATCH(O$1,'2018 commission structure'!$A$21:$I$21,0))</f>
        <v>112500</v>
      </c>
      <c r="P714" s="1">
        <f>IF($H714&gt;$I714, MIN($H714-$I714, J714-$I714)*
INDEX( '2018 commission structure'!$A$21:$I$24,
MATCH($E714,'2018 commission structure'!$A$21:$A$24, 0),
MATCH(P$1,'2018 commission structure'!$A$21:$I$21, 0)), 0)</f>
        <v>35625</v>
      </c>
      <c r="Q714" s="1">
        <f>IF($H714&gt;J714, MIN($H714-J714, K714-J714)*
INDEX( '2018 commission structure'!$A$21:$I$24,
MATCH($E714,'2018 commission structure'!$A$21:$A$24, 0),
MATCH(Q$1,'2018 commission structure'!$A$21:$I$21, 0)), 0)</f>
        <v>31492.98</v>
      </c>
      <c r="R714" s="1">
        <f>IF($H714&gt;K714, MIN($H714-K714, L714-K714)*
INDEX( '2018 commission structure'!$A$21:$I$24,
MATCH($E714,'2018 commission structure'!$A$21:$A$24, 0),
MATCH(R$1,'2018 commission structure'!$A$21:$I$21, 0)), 0)</f>
        <v>0</v>
      </c>
      <c r="S714" s="1">
        <f>IF($H714&gt;L714, ($H714-L714)*
INDEX( '2018 commission structure'!$A$21:$I$24,
MATCH($E714,'2018 commission structure'!$A$21:$A$24, 0),
MATCH(S$1,'2018 commission structure'!$A$21:$I$21, 0)), 0)</f>
        <v>0</v>
      </c>
      <c r="T714" s="1">
        <f t="shared" si="115"/>
        <v>179617.98</v>
      </c>
      <c r="U714" s="1">
        <f t="shared" si="116"/>
        <v>275474.98</v>
      </c>
      <c r="V714" s="16">
        <f t="shared" si="117"/>
        <v>3.9002670950370883</v>
      </c>
      <c r="W714" s="1">
        <f>MIN(H714,I714)*INDEX('2018 commission structure'!$A$15:$J$18,MATCH(Calculations!$E310,'2018 commission structure'!$A$15:$A$18,0),MATCH(Calculations!W$1,'2018 commission structure'!$A$15:$J$15,0))</f>
        <v>112500</v>
      </c>
      <c r="X714" s="1">
        <f>IF($H714&gt;I714,MIN($H714-I714,J714-I714))*INDEX('2018 commission structure'!$A$15:$J$18,MATCH(Calculations!$E310,'2018 commission structure'!$A$15:$A$18,0),MATCH(Calculations!X$1,'2018 commission structure'!$A$15:$J$15,0))</f>
        <v>33750</v>
      </c>
      <c r="Y714" s="1">
        <f>IF($H714&gt;J714,MIN($H714-J714,K714-J714)*INDEX('2018 commission structure'!$A$15:$J$18,MATCH(Calculations!$E310,'2018 commission structure'!$A$15:$A$18,0),MATCH(Calculations!Y$1,'2018 commission structure'!$A$15:$J$15,0)),0)</f>
        <v>34231.5</v>
      </c>
      <c r="Z714" s="1">
        <f>IF($H714&gt;K714,MIN($H714-K714,L714-K714)*INDEX('2018 commission structure'!$A$15:$J$18,MATCH(Calculations!$E310,'2018 commission structure'!$A$15:$A$18,0),MATCH(Calculations!Z$1,'2018 commission structure'!$A$15:$J$15,0)),0)</f>
        <v>0</v>
      </c>
      <c r="AA714" s="1">
        <f>IF($H714&gt;L714,($H714-L714)*INDEX('2018 commission structure'!$A$15:$J$18,MATCH(Calculations!$E310,'2018 commission structure'!$A$15:$A$18,0),MATCH(Calculations!AA$1,'2018 commission structure'!$A$15:$J$15,0)),0)</f>
        <v>0</v>
      </c>
      <c r="AB714" s="1">
        <f t="shared" si="118"/>
        <v>180481.5</v>
      </c>
      <c r="AC714" s="1">
        <f t="shared" si="119"/>
        <v>276338.5</v>
      </c>
    </row>
    <row r="715" spans="1:29" x14ac:dyDescent="0.3">
      <c r="A715" s="20">
        <v>1074899180</v>
      </c>
      <c r="B715" s="1" t="s">
        <v>1882</v>
      </c>
      <c r="C715" s="1" t="s">
        <v>1881</v>
      </c>
      <c r="D715" s="1" t="s">
        <v>23224</v>
      </c>
      <c r="E715" s="1" t="s">
        <v>3</v>
      </c>
      <c r="F715" s="1">
        <v>84090</v>
      </c>
      <c r="G715" s="2">
        <v>19</v>
      </c>
      <c r="H715" s="1">
        <f>SUMIF('deals_closed '!D:D,A715,'deals_closed '!C:C)</f>
        <v>592375</v>
      </c>
      <c r="I715" s="1">
        <f>VLOOKUP(E715,'2018 commission structure'!$A$21:$I$24,9,FALSE)</f>
        <v>750000</v>
      </c>
      <c r="J715" s="1">
        <f t="shared" si="110"/>
        <v>937500</v>
      </c>
      <c r="K715" s="1">
        <f t="shared" si="111"/>
        <v>1125000</v>
      </c>
      <c r="L715" s="1">
        <f t="shared" si="112"/>
        <v>1500000</v>
      </c>
      <c r="M715" s="16">
        <f t="shared" si="113"/>
        <v>0.78983333333333339</v>
      </c>
      <c r="N715" s="1" t="str">
        <f t="shared" si="114"/>
        <v>0-100%</v>
      </c>
      <c r="O715" s="1">
        <f>MIN($I715, $H715)*INDEX( '2018 commission structure'!$A$21:$I$24,
MATCH($E715,'2018 commission structure'!$A$21:$A$24,0),MATCH(O$1,'2018 commission structure'!$A$21:$I$21,0))</f>
        <v>88856.25</v>
      </c>
      <c r="P715" s="1">
        <f>IF($H715&gt;$I715, MIN($H715-$I715, J715-$I715)*
INDEX( '2018 commission structure'!$A$21:$I$24,
MATCH($E715,'2018 commission structure'!$A$21:$A$24, 0),
MATCH(P$1,'2018 commission structure'!$A$21:$I$21, 0)), 0)</f>
        <v>0</v>
      </c>
      <c r="Q715" s="1">
        <f>IF($H715&gt;J715, MIN($H715-J715, K715-J715)*
INDEX( '2018 commission structure'!$A$21:$I$24,
MATCH($E715,'2018 commission structure'!$A$21:$A$24, 0),
MATCH(Q$1,'2018 commission structure'!$A$21:$I$21, 0)), 0)</f>
        <v>0</v>
      </c>
      <c r="R715" s="1">
        <f>IF($H715&gt;K715, MIN($H715-K715, L715-K715)*
INDEX( '2018 commission structure'!$A$21:$I$24,
MATCH($E715,'2018 commission structure'!$A$21:$A$24, 0),
MATCH(R$1,'2018 commission structure'!$A$21:$I$21, 0)), 0)</f>
        <v>0</v>
      </c>
      <c r="S715" s="1">
        <f>IF($H715&gt;L715, ($H715-L715)*
INDEX( '2018 commission structure'!$A$21:$I$24,
MATCH($E715,'2018 commission structure'!$A$21:$A$24, 0),
MATCH(S$1,'2018 commission structure'!$A$21:$I$21, 0)), 0)</f>
        <v>0</v>
      </c>
      <c r="T715" s="1">
        <f t="shared" si="115"/>
        <v>88856.25</v>
      </c>
      <c r="U715" s="1">
        <f t="shared" si="116"/>
        <v>172946.25</v>
      </c>
      <c r="V715" s="16">
        <f t="shared" si="117"/>
        <v>3.425197134947997</v>
      </c>
      <c r="W715" s="1">
        <f>MIN(H715,I715)*INDEX('2018 commission structure'!$A$15:$J$18,MATCH(Calculations!$E22,'2018 commission structure'!$A$15:$A$18,0),MATCH(Calculations!W$1,'2018 commission structure'!$A$15:$J$15,0))</f>
        <v>88856.25</v>
      </c>
      <c r="X715" s="1">
        <f>IF($H715&gt;I715,MIN($H715-I715,J715-I715))*INDEX('2018 commission structure'!$A$15:$J$18,MATCH(Calculations!$E22,'2018 commission structure'!$A$15:$A$18,0),MATCH(Calculations!X$1,'2018 commission structure'!$A$15:$J$15,0))</f>
        <v>0</v>
      </c>
      <c r="Y715" s="1">
        <f>IF($H715&gt;J715,MIN($H715-J715,K715-J715)*INDEX('2018 commission structure'!$A$15:$J$18,MATCH(Calculations!$E22,'2018 commission structure'!$A$15:$A$18,0),MATCH(Calculations!Y$1,'2018 commission structure'!$A$15:$J$15,0)),0)</f>
        <v>0</v>
      </c>
      <c r="Z715" s="1">
        <f>IF($H715&gt;K715,MIN($H715-K715,L715-K715)*INDEX('2018 commission structure'!$A$15:$J$18,MATCH(Calculations!$E22,'2018 commission structure'!$A$15:$A$18,0),MATCH(Calculations!Z$1,'2018 commission structure'!$A$15:$J$15,0)),0)</f>
        <v>0</v>
      </c>
      <c r="AA715" s="1">
        <f>IF($H715&gt;L715,($H715-L715)*INDEX('2018 commission structure'!$A$15:$J$18,MATCH(Calculations!$E22,'2018 commission structure'!$A$15:$A$18,0),MATCH(Calculations!AA$1,'2018 commission structure'!$A$15:$J$15,0)),0)</f>
        <v>0</v>
      </c>
      <c r="AB715" s="1">
        <f t="shared" si="118"/>
        <v>88856.25</v>
      </c>
      <c r="AC715" s="1">
        <f t="shared" si="119"/>
        <v>172946.25</v>
      </c>
    </row>
    <row r="716" spans="1:29" x14ac:dyDescent="0.3">
      <c r="A716" s="20">
        <v>2022565827</v>
      </c>
      <c r="B716" s="1" t="s">
        <v>1870</v>
      </c>
      <c r="C716" s="1" t="s">
        <v>1869</v>
      </c>
      <c r="D716" s="1" t="s">
        <v>23138</v>
      </c>
      <c r="E716" s="1" t="s">
        <v>0</v>
      </c>
      <c r="F716" s="1">
        <v>53277</v>
      </c>
      <c r="G716" s="2">
        <v>13</v>
      </c>
      <c r="H716" s="1">
        <f>SUMIF('deals_closed '!D:D,A716,'deals_closed '!C:C)</f>
        <v>543827</v>
      </c>
      <c r="I716" s="1">
        <f>VLOOKUP(E716,'2018 commission structure'!$A$21:$I$24,9,FALSE)</f>
        <v>600000</v>
      </c>
      <c r="J716" s="1">
        <f t="shared" si="110"/>
        <v>750000</v>
      </c>
      <c r="K716" s="1">
        <f t="shared" si="111"/>
        <v>900000</v>
      </c>
      <c r="L716" s="1">
        <f t="shared" si="112"/>
        <v>1200000</v>
      </c>
      <c r="M716" s="16">
        <f t="shared" si="113"/>
        <v>0.90637833333333329</v>
      </c>
      <c r="N716" s="1" t="str">
        <f t="shared" si="114"/>
        <v>0-100%</v>
      </c>
      <c r="O716" s="1">
        <f>MIN($I716, $H716)*INDEX( '2018 commission structure'!$A$21:$I$24,
MATCH($E716,'2018 commission structure'!$A$21:$A$24,0),MATCH(O$1,'2018 commission structure'!$A$21:$I$21,0))</f>
        <v>70697.510000000009</v>
      </c>
      <c r="P716" s="1">
        <f>IF($H716&gt;$I716, MIN($H716-$I716, J716-$I716)*
INDEX( '2018 commission structure'!$A$21:$I$24,
MATCH($E716,'2018 commission structure'!$A$21:$A$24, 0),
MATCH(P$1,'2018 commission structure'!$A$21:$I$21, 0)), 0)</f>
        <v>0</v>
      </c>
      <c r="Q716" s="1">
        <f>IF($H716&gt;J716, MIN($H716-J716, K716-J716)*
INDEX( '2018 commission structure'!$A$21:$I$24,
MATCH($E716,'2018 commission structure'!$A$21:$A$24, 0),
MATCH(Q$1,'2018 commission structure'!$A$21:$I$21, 0)), 0)</f>
        <v>0</v>
      </c>
      <c r="R716" s="1">
        <f>IF($H716&gt;K716, MIN($H716-K716, L716-K716)*
INDEX( '2018 commission structure'!$A$21:$I$24,
MATCH($E716,'2018 commission structure'!$A$21:$A$24, 0),
MATCH(R$1,'2018 commission structure'!$A$21:$I$21, 0)), 0)</f>
        <v>0</v>
      </c>
      <c r="S716" s="1">
        <f>IF($H716&gt;L716, ($H716-L716)*
INDEX( '2018 commission structure'!$A$21:$I$24,
MATCH($E716,'2018 commission structure'!$A$21:$A$24, 0),
MATCH(S$1,'2018 commission structure'!$A$21:$I$21, 0)), 0)</f>
        <v>0</v>
      </c>
      <c r="T716" s="1">
        <f t="shared" si="115"/>
        <v>70697.510000000009</v>
      </c>
      <c r="U716" s="1">
        <f t="shared" si="116"/>
        <v>123974.51000000001</v>
      </c>
      <c r="V716" s="16">
        <f t="shared" si="117"/>
        <v>4.3866033428968585</v>
      </c>
      <c r="W716" s="1">
        <f>MIN(H716,I716)*INDEX('2018 commission structure'!$A$15:$J$18,MATCH(Calculations!$E28,'2018 commission structure'!$A$15:$A$18,0),MATCH(Calculations!W$1,'2018 commission structure'!$A$15:$J$15,0))</f>
        <v>81574.05</v>
      </c>
      <c r="X716" s="1">
        <f>IF($H716&gt;I716,MIN($H716-I716,J716-I716))*INDEX('2018 commission structure'!$A$15:$J$18,MATCH(Calculations!$E28,'2018 commission structure'!$A$15:$A$18,0),MATCH(Calculations!X$1,'2018 commission structure'!$A$15:$J$15,0))</f>
        <v>0</v>
      </c>
      <c r="Y716" s="1">
        <f>IF($H716&gt;J716,MIN($H716-J716,K716-J716)*INDEX('2018 commission structure'!$A$15:$J$18,MATCH(Calculations!$E28,'2018 commission structure'!$A$15:$A$18,0),MATCH(Calculations!Y$1,'2018 commission structure'!$A$15:$J$15,0)),0)</f>
        <v>0</v>
      </c>
      <c r="Z716" s="1">
        <f>IF($H716&gt;K716,MIN($H716-K716,L716-K716)*INDEX('2018 commission structure'!$A$15:$J$18,MATCH(Calculations!$E28,'2018 commission structure'!$A$15:$A$18,0),MATCH(Calculations!Z$1,'2018 commission structure'!$A$15:$J$15,0)),0)</f>
        <v>0</v>
      </c>
      <c r="AA716" s="1">
        <f>IF($H716&gt;L716,($H716-L716)*INDEX('2018 commission structure'!$A$15:$J$18,MATCH(Calculations!$E28,'2018 commission structure'!$A$15:$A$18,0),MATCH(Calculations!AA$1,'2018 commission structure'!$A$15:$J$15,0)),0)</f>
        <v>0</v>
      </c>
      <c r="AB716" s="1">
        <f t="shared" si="118"/>
        <v>81574.05</v>
      </c>
      <c r="AC716" s="1">
        <f t="shared" si="119"/>
        <v>134851.04999999999</v>
      </c>
    </row>
    <row r="717" spans="1:29" x14ac:dyDescent="0.3">
      <c r="A717" s="20">
        <v>3458178171</v>
      </c>
      <c r="B717" s="1" t="s">
        <v>242</v>
      </c>
      <c r="C717" s="1" t="s">
        <v>241</v>
      </c>
      <c r="D717" s="1" t="s">
        <v>22992</v>
      </c>
      <c r="E717" s="1" t="s">
        <v>0</v>
      </c>
      <c r="F717" s="1">
        <v>57276</v>
      </c>
      <c r="G717" s="2">
        <v>12</v>
      </c>
      <c r="H717" s="1">
        <f>SUMIF('deals_closed '!D:D,A717,'deals_closed '!C:C)</f>
        <v>473689</v>
      </c>
      <c r="I717" s="1">
        <f>VLOOKUP(E717,'2018 commission structure'!$A$21:$I$24,9,FALSE)</f>
        <v>600000</v>
      </c>
      <c r="J717" s="1">
        <f t="shared" si="110"/>
        <v>750000</v>
      </c>
      <c r="K717" s="1">
        <f t="shared" si="111"/>
        <v>900000</v>
      </c>
      <c r="L717" s="1">
        <f t="shared" si="112"/>
        <v>1200000</v>
      </c>
      <c r="M717" s="16">
        <f t="shared" si="113"/>
        <v>0.78948166666666664</v>
      </c>
      <c r="N717" s="1" t="str">
        <f t="shared" si="114"/>
        <v>0-100%</v>
      </c>
      <c r="O717" s="1">
        <f>MIN($I717, $H717)*INDEX( '2018 commission structure'!$A$21:$I$24,
MATCH($E717,'2018 commission structure'!$A$21:$A$24,0),MATCH(O$1,'2018 commission structure'!$A$21:$I$21,0))</f>
        <v>61579.57</v>
      </c>
      <c r="P717" s="1">
        <f>IF($H717&gt;$I717, MIN($H717-$I717, J717-$I717)*
INDEX( '2018 commission structure'!$A$21:$I$24,
MATCH($E717,'2018 commission structure'!$A$21:$A$24, 0),
MATCH(P$1,'2018 commission structure'!$A$21:$I$21, 0)), 0)</f>
        <v>0</v>
      </c>
      <c r="Q717" s="1">
        <f>IF($H717&gt;J717, MIN($H717-J717, K717-J717)*
INDEX( '2018 commission structure'!$A$21:$I$24,
MATCH($E717,'2018 commission structure'!$A$21:$A$24, 0),
MATCH(Q$1,'2018 commission structure'!$A$21:$I$21, 0)), 0)</f>
        <v>0</v>
      </c>
      <c r="R717" s="1">
        <f>IF($H717&gt;K717, MIN($H717-K717, L717-K717)*
INDEX( '2018 commission structure'!$A$21:$I$24,
MATCH($E717,'2018 commission structure'!$A$21:$A$24, 0),
MATCH(R$1,'2018 commission structure'!$A$21:$I$21, 0)), 0)</f>
        <v>0</v>
      </c>
      <c r="S717" s="1">
        <f>IF($H717&gt;L717, ($H717-L717)*
INDEX( '2018 commission structure'!$A$21:$I$24,
MATCH($E717,'2018 commission structure'!$A$21:$A$24, 0),
MATCH(S$1,'2018 commission structure'!$A$21:$I$21, 0)), 0)</f>
        <v>0</v>
      </c>
      <c r="T717" s="1">
        <f t="shared" si="115"/>
        <v>61579.57</v>
      </c>
      <c r="U717" s="1">
        <f t="shared" si="116"/>
        <v>118855.57</v>
      </c>
      <c r="V717" s="16">
        <f t="shared" si="117"/>
        <v>3.9854169224042253</v>
      </c>
      <c r="W717" s="1">
        <f>MIN(H717,I717)*INDEX('2018 commission structure'!$A$15:$J$18,MATCH(Calculations!$E881,'2018 commission structure'!$A$15:$A$18,0),MATCH(Calculations!W$1,'2018 commission structure'!$A$15:$J$15,0))</f>
        <v>71053.349999999991</v>
      </c>
      <c r="X717" s="1">
        <f>IF($H717&gt;I717,MIN($H717-I717,J717-I717))*INDEX('2018 commission structure'!$A$15:$J$18,MATCH(Calculations!$E881,'2018 commission structure'!$A$15:$A$18,0),MATCH(Calculations!X$1,'2018 commission structure'!$A$15:$J$15,0))</f>
        <v>0</v>
      </c>
      <c r="Y717" s="1">
        <f>IF($H717&gt;J717,MIN($H717-J717,K717-J717)*INDEX('2018 commission structure'!$A$15:$J$18,MATCH(Calculations!$E881,'2018 commission structure'!$A$15:$A$18,0),MATCH(Calculations!Y$1,'2018 commission structure'!$A$15:$J$15,0)),0)</f>
        <v>0</v>
      </c>
      <c r="Z717" s="1">
        <f>IF($H717&gt;K717,MIN($H717-K717,L717-K717)*INDEX('2018 commission structure'!$A$15:$J$18,MATCH(Calculations!$E881,'2018 commission structure'!$A$15:$A$18,0),MATCH(Calculations!Z$1,'2018 commission structure'!$A$15:$J$15,0)),0)</f>
        <v>0</v>
      </c>
      <c r="AA717" s="1">
        <f>IF($H717&gt;L717,($H717-L717)*INDEX('2018 commission structure'!$A$15:$J$18,MATCH(Calculations!$E881,'2018 commission structure'!$A$15:$A$18,0),MATCH(Calculations!AA$1,'2018 commission structure'!$A$15:$J$15,0)),0)</f>
        <v>0</v>
      </c>
      <c r="AB717" s="1">
        <f t="shared" si="118"/>
        <v>71053.349999999991</v>
      </c>
      <c r="AC717" s="1">
        <f t="shared" si="119"/>
        <v>128329.34999999999</v>
      </c>
    </row>
    <row r="718" spans="1:29" x14ac:dyDescent="0.3">
      <c r="A718" s="20">
        <v>4223282808</v>
      </c>
      <c r="B718" s="1" t="s">
        <v>624</v>
      </c>
      <c r="C718" s="1" t="s">
        <v>623</v>
      </c>
      <c r="D718" s="1" t="s">
        <v>22630</v>
      </c>
      <c r="E718" s="1" t="s">
        <v>12</v>
      </c>
      <c r="F718" s="1">
        <v>52880</v>
      </c>
      <c r="G718" s="2">
        <v>20</v>
      </c>
      <c r="H718" s="1">
        <f>SUMIF('deals_closed '!D:D,A718,'deals_closed '!C:C)</f>
        <v>716416</v>
      </c>
      <c r="I718" s="1">
        <f>VLOOKUP(E718,'2018 commission structure'!$A$21:$I$24,9,FALSE)</f>
        <v>500000</v>
      </c>
      <c r="J718" s="1">
        <f t="shared" si="110"/>
        <v>625000</v>
      </c>
      <c r="K718" s="1">
        <f t="shared" si="111"/>
        <v>750000</v>
      </c>
      <c r="L718" s="1">
        <f t="shared" si="112"/>
        <v>1000000</v>
      </c>
      <c r="M718" s="16">
        <f t="shared" si="113"/>
        <v>1.4328320000000001</v>
      </c>
      <c r="N718" s="1" t="str">
        <f t="shared" si="114"/>
        <v>125-150%</v>
      </c>
      <c r="O718" s="1">
        <f>MIN($I718, $H718)*INDEX( '2018 commission structure'!$A$21:$I$24,
MATCH($E718,'2018 commission structure'!$A$21:$A$24,0),MATCH(O$1,'2018 commission structure'!$A$21:$I$21,0))</f>
        <v>50000</v>
      </c>
      <c r="P718" s="1">
        <f>IF($H718&gt;$I718, MIN($H718-$I718, J718-$I718)*
INDEX( '2018 commission structure'!$A$21:$I$24,
MATCH($E718,'2018 commission structure'!$A$21:$A$24, 0),
MATCH(P$1,'2018 commission structure'!$A$21:$I$21, 0)), 0)</f>
        <v>18750</v>
      </c>
      <c r="Q718" s="1">
        <f>IF($H718&gt;J718, MIN($H718-J718, K718-J718)*
INDEX( '2018 commission structure'!$A$21:$I$24,
MATCH($E718,'2018 commission structure'!$A$21:$A$24, 0),
MATCH(Q$1,'2018 commission structure'!$A$21:$I$21, 0)), 0)</f>
        <v>16454.88</v>
      </c>
      <c r="R718" s="1">
        <f>IF($H718&gt;K718, MIN($H718-K718, L718-K718)*
INDEX( '2018 commission structure'!$A$21:$I$24,
MATCH($E718,'2018 commission structure'!$A$21:$A$24, 0),
MATCH(R$1,'2018 commission structure'!$A$21:$I$21, 0)), 0)</f>
        <v>0</v>
      </c>
      <c r="S718" s="1">
        <f>IF($H718&gt;L718, ($H718-L718)*
INDEX( '2018 commission structure'!$A$21:$I$24,
MATCH($E718,'2018 commission structure'!$A$21:$A$24, 0),
MATCH(S$1,'2018 commission structure'!$A$21:$I$21, 0)), 0)</f>
        <v>0</v>
      </c>
      <c r="T718" s="1">
        <f t="shared" si="115"/>
        <v>85204.88</v>
      </c>
      <c r="U718" s="1">
        <f t="shared" si="116"/>
        <v>138084.88</v>
      </c>
      <c r="V718" s="16">
        <f t="shared" si="117"/>
        <v>5.188229152967363</v>
      </c>
      <c r="W718" s="1">
        <f>MIN(H718,I718)*INDEX('2018 commission structure'!$A$15:$J$18,MATCH(Calculations!$E685,'2018 commission structure'!$A$15:$A$18,0),MATCH(Calculations!W$1,'2018 commission structure'!$A$15:$J$15,0))</f>
        <v>60000</v>
      </c>
      <c r="X718" s="1">
        <f>IF($H718&gt;I718,MIN($H718-I718,J718-I718))*INDEX('2018 commission structure'!$A$15:$J$18,MATCH(Calculations!$E685,'2018 commission structure'!$A$15:$A$18,0),MATCH(Calculations!X$1,'2018 commission structure'!$A$15:$J$15,0))</f>
        <v>21250</v>
      </c>
      <c r="Y718" s="1">
        <f>IF($H718&gt;J718,MIN($H718-J718,K718-J718)*INDEX('2018 commission structure'!$A$15:$J$18,MATCH(Calculations!$E685,'2018 commission structure'!$A$15:$A$18,0),MATCH(Calculations!Y$1,'2018 commission structure'!$A$15:$J$15,0)),0)</f>
        <v>18283.2</v>
      </c>
      <c r="Z718" s="1">
        <f>IF($H718&gt;K718,MIN($H718-K718,L718-K718)*INDEX('2018 commission structure'!$A$15:$J$18,MATCH(Calculations!$E685,'2018 commission structure'!$A$15:$A$18,0),MATCH(Calculations!Z$1,'2018 commission structure'!$A$15:$J$15,0)),0)</f>
        <v>0</v>
      </c>
      <c r="AA718" s="1">
        <f>IF($H718&gt;L718,($H718-L718)*INDEX('2018 commission structure'!$A$15:$J$18,MATCH(Calculations!$E685,'2018 commission structure'!$A$15:$A$18,0),MATCH(Calculations!AA$1,'2018 commission structure'!$A$15:$J$15,0)),0)</f>
        <v>0</v>
      </c>
      <c r="AB718" s="1">
        <f t="shared" si="118"/>
        <v>99533.2</v>
      </c>
      <c r="AC718" s="1">
        <f t="shared" si="119"/>
        <v>152413.20000000001</v>
      </c>
    </row>
    <row r="719" spans="1:29" x14ac:dyDescent="0.3">
      <c r="A719" s="20">
        <v>769312748</v>
      </c>
      <c r="B719" s="1" t="s">
        <v>230</v>
      </c>
      <c r="C719" s="1" t="s">
        <v>229</v>
      </c>
      <c r="D719" s="1" t="s">
        <v>22967</v>
      </c>
      <c r="E719" s="1" t="s">
        <v>12</v>
      </c>
      <c r="F719" s="1">
        <v>42256</v>
      </c>
      <c r="G719" s="2">
        <v>18</v>
      </c>
      <c r="H719" s="1">
        <f>SUMIF('deals_closed '!D:D,A719,'deals_closed '!C:C)</f>
        <v>717908</v>
      </c>
      <c r="I719" s="1">
        <f>VLOOKUP(E719,'2018 commission structure'!$A$21:$I$24,9,FALSE)</f>
        <v>500000</v>
      </c>
      <c r="J719" s="1">
        <f t="shared" si="110"/>
        <v>625000</v>
      </c>
      <c r="K719" s="1">
        <f t="shared" si="111"/>
        <v>750000</v>
      </c>
      <c r="L719" s="1">
        <f t="shared" si="112"/>
        <v>1000000</v>
      </c>
      <c r="M719" s="16">
        <f t="shared" si="113"/>
        <v>1.435816</v>
      </c>
      <c r="N719" s="1" t="str">
        <f t="shared" si="114"/>
        <v>125-150%</v>
      </c>
      <c r="O719" s="1">
        <f>MIN($I719, $H719)*INDEX( '2018 commission structure'!$A$21:$I$24,
MATCH($E719,'2018 commission structure'!$A$21:$A$24,0),MATCH(O$1,'2018 commission structure'!$A$21:$I$21,0))</f>
        <v>50000</v>
      </c>
      <c r="P719" s="1">
        <f>IF($H719&gt;$I719, MIN($H719-$I719, J719-$I719)*
INDEX( '2018 commission structure'!$A$21:$I$24,
MATCH($E719,'2018 commission structure'!$A$21:$A$24, 0),
MATCH(P$1,'2018 commission structure'!$A$21:$I$21, 0)), 0)</f>
        <v>18750</v>
      </c>
      <c r="Q719" s="1">
        <f>IF($H719&gt;J719, MIN($H719-J719, K719-J719)*
INDEX( '2018 commission structure'!$A$21:$I$24,
MATCH($E719,'2018 commission structure'!$A$21:$A$24, 0),
MATCH(Q$1,'2018 commission structure'!$A$21:$I$21, 0)), 0)</f>
        <v>16723.439999999999</v>
      </c>
      <c r="R719" s="1">
        <f>IF($H719&gt;K719, MIN($H719-K719, L719-K719)*
INDEX( '2018 commission structure'!$A$21:$I$24,
MATCH($E719,'2018 commission structure'!$A$21:$A$24, 0),
MATCH(R$1,'2018 commission structure'!$A$21:$I$21, 0)), 0)</f>
        <v>0</v>
      </c>
      <c r="S719" s="1">
        <f>IF($H719&gt;L719, ($H719-L719)*
INDEX( '2018 commission structure'!$A$21:$I$24,
MATCH($E719,'2018 commission structure'!$A$21:$A$24, 0),
MATCH(S$1,'2018 commission structure'!$A$21:$I$21, 0)), 0)</f>
        <v>0</v>
      </c>
      <c r="T719" s="1">
        <f t="shared" si="115"/>
        <v>85473.44</v>
      </c>
      <c r="U719" s="1">
        <f t="shared" si="116"/>
        <v>127729.44</v>
      </c>
      <c r="V719" s="16">
        <f t="shared" si="117"/>
        <v>5.6205366593637303</v>
      </c>
      <c r="W719" s="1">
        <f>MIN(H719,I719)*INDEX('2018 commission structure'!$A$15:$J$18,MATCH(Calculations!$E887,'2018 commission structure'!$A$15:$A$18,0),MATCH(Calculations!W$1,'2018 commission structure'!$A$15:$J$15,0))</f>
        <v>75000</v>
      </c>
      <c r="X719" s="1">
        <f>IF($H719&gt;I719,MIN($H719-I719,J719-I719))*INDEX('2018 commission structure'!$A$15:$J$18,MATCH(Calculations!$E887,'2018 commission structure'!$A$15:$A$18,0),MATCH(Calculations!X$1,'2018 commission structure'!$A$15:$J$15,0))</f>
        <v>27500</v>
      </c>
      <c r="Y719" s="1">
        <f>IF($H719&gt;J719,MIN($H719-J719,K719-J719)*INDEX('2018 commission structure'!$A$15:$J$18,MATCH(Calculations!$E887,'2018 commission structure'!$A$15:$A$18,0),MATCH(Calculations!Y$1,'2018 commission structure'!$A$15:$J$15,0)),0)</f>
        <v>23227</v>
      </c>
      <c r="Z719" s="1">
        <f>IF($H719&gt;K719,MIN($H719-K719,L719-K719)*INDEX('2018 commission structure'!$A$15:$J$18,MATCH(Calculations!$E887,'2018 commission structure'!$A$15:$A$18,0),MATCH(Calculations!Z$1,'2018 commission structure'!$A$15:$J$15,0)),0)</f>
        <v>0</v>
      </c>
      <c r="AA719" s="1">
        <f>IF($H719&gt;L719,($H719-L719)*INDEX('2018 commission structure'!$A$15:$J$18,MATCH(Calculations!$E887,'2018 commission structure'!$A$15:$A$18,0),MATCH(Calculations!AA$1,'2018 commission structure'!$A$15:$J$15,0)),0)</f>
        <v>0</v>
      </c>
      <c r="AB719" s="1">
        <f t="shared" si="118"/>
        <v>125727</v>
      </c>
      <c r="AC719" s="1">
        <f t="shared" si="119"/>
        <v>167983</v>
      </c>
    </row>
    <row r="720" spans="1:29" x14ac:dyDescent="0.3">
      <c r="A720" s="20">
        <v>9491257560</v>
      </c>
      <c r="B720" s="1" t="s">
        <v>62</v>
      </c>
      <c r="C720" s="1" t="s">
        <v>61</v>
      </c>
      <c r="D720" s="1" t="s">
        <v>22376</v>
      </c>
      <c r="E720" s="1" t="s">
        <v>0</v>
      </c>
      <c r="F720" s="1">
        <v>66363</v>
      </c>
      <c r="G720" s="2">
        <v>24</v>
      </c>
      <c r="H720" s="1">
        <f>SUMIF('deals_closed '!D:D,A720,'deals_closed '!C:C)</f>
        <v>862004</v>
      </c>
      <c r="I720" s="1">
        <f>VLOOKUP(E720,'2018 commission structure'!$A$21:$I$24,9,FALSE)</f>
        <v>600000</v>
      </c>
      <c r="J720" s="1">
        <f t="shared" si="110"/>
        <v>750000</v>
      </c>
      <c r="K720" s="1">
        <f t="shared" si="111"/>
        <v>900000</v>
      </c>
      <c r="L720" s="1">
        <f t="shared" si="112"/>
        <v>1200000</v>
      </c>
      <c r="M720" s="16">
        <f t="shared" si="113"/>
        <v>1.4366733333333332</v>
      </c>
      <c r="N720" s="1" t="str">
        <f t="shared" si="114"/>
        <v>125-150%</v>
      </c>
      <c r="O720" s="1">
        <f>MIN($I720, $H720)*INDEX( '2018 commission structure'!$A$21:$I$24,
MATCH($E720,'2018 commission structure'!$A$21:$A$24,0),MATCH(O$1,'2018 commission structure'!$A$21:$I$21,0))</f>
        <v>78000</v>
      </c>
      <c r="P720" s="1">
        <f>IF($H720&gt;$I720, MIN($H720-$I720, J720-$I720)*
INDEX( '2018 commission structure'!$A$21:$I$24,
MATCH($E720,'2018 commission structure'!$A$21:$A$24, 0),
MATCH(P$1,'2018 commission structure'!$A$21:$I$21, 0)), 0)</f>
        <v>25500.000000000004</v>
      </c>
      <c r="Q720" s="1">
        <f>IF($H720&gt;J720, MIN($H720-J720, K720-J720)*
INDEX( '2018 commission structure'!$A$21:$I$24,
MATCH($E720,'2018 commission structure'!$A$21:$A$24, 0),
MATCH(Q$1,'2018 commission structure'!$A$21:$I$21, 0)), 0)</f>
        <v>23520.84</v>
      </c>
      <c r="R720" s="1">
        <f>IF($H720&gt;K720, MIN($H720-K720, L720-K720)*
INDEX( '2018 commission structure'!$A$21:$I$24,
MATCH($E720,'2018 commission structure'!$A$21:$A$24, 0),
MATCH(R$1,'2018 commission structure'!$A$21:$I$21, 0)), 0)</f>
        <v>0</v>
      </c>
      <c r="S720" s="1">
        <f>IF($H720&gt;L720, ($H720-L720)*
INDEX( '2018 commission structure'!$A$21:$I$24,
MATCH($E720,'2018 commission structure'!$A$21:$A$24, 0),
MATCH(S$1,'2018 commission structure'!$A$21:$I$21, 0)), 0)</f>
        <v>0</v>
      </c>
      <c r="T720" s="1">
        <f t="shared" si="115"/>
        <v>127020.84</v>
      </c>
      <c r="U720" s="1">
        <f t="shared" si="116"/>
        <v>193383.84</v>
      </c>
      <c r="V720" s="16">
        <f t="shared" si="117"/>
        <v>4.4574769018962499</v>
      </c>
      <c r="W720" s="1">
        <f>MIN(H720,I720)*INDEX('2018 commission structure'!$A$15:$J$18,MATCH(Calculations!$E972,'2018 commission structure'!$A$15:$A$18,0),MATCH(Calculations!W$1,'2018 commission structure'!$A$15:$J$15,0))</f>
        <v>90000</v>
      </c>
      <c r="X720" s="1">
        <f>IF($H720&gt;I720,MIN($H720-I720,J720-I720))*INDEX('2018 commission structure'!$A$15:$J$18,MATCH(Calculations!$E972,'2018 commission structure'!$A$15:$A$18,0),MATCH(Calculations!X$1,'2018 commission structure'!$A$15:$J$15,0))</f>
        <v>33000</v>
      </c>
      <c r="Y720" s="1">
        <f>IF($H720&gt;J720,MIN($H720-J720,K720-J720)*INDEX('2018 commission structure'!$A$15:$J$18,MATCH(Calculations!$E972,'2018 commission structure'!$A$15:$A$18,0),MATCH(Calculations!Y$1,'2018 commission structure'!$A$15:$J$15,0)),0)</f>
        <v>28001</v>
      </c>
      <c r="Z720" s="1">
        <f>IF($H720&gt;K720,MIN($H720-K720,L720-K720)*INDEX('2018 commission structure'!$A$15:$J$18,MATCH(Calculations!$E972,'2018 commission structure'!$A$15:$A$18,0),MATCH(Calculations!Z$1,'2018 commission structure'!$A$15:$J$15,0)),0)</f>
        <v>0</v>
      </c>
      <c r="AA720" s="1">
        <f>IF($H720&gt;L720,($H720-L720)*INDEX('2018 commission structure'!$A$15:$J$18,MATCH(Calculations!$E972,'2018 commission structure'!$A$15:$A$18,0),MATCH(Calculations!AA$1,'2018 commission structure'!$A$15:$J$15,0)),0)</f>
        <v>0</v>
      </c>
      <c r="AB720" s="1">
        <f t="shared" si="118"/>
        <v>151001</v>
      </c>
      <c r="AC720" s="1">
        <f t="shared" si="119"/>
        <v>217364</v>
      </c>
    </row>
    <row r="721" spans="1:29" x14ac:dyDescent="0.3">
      <c r="A721" s="20">
        <v>7304628987</v>
      </c>
      <c r="B721" s="1" t="s">
        <v>566</v>
      </c>
      <c r="C721" s="1" t="s">
        <v>565</v>
      </c>
      <c r="D721" s="1" t="s">
        <v>22605</v>
      </c>
      <c r="E721" s="1" t="s">
        <v>3</v>
      </c>
      <c r="F721" s="1">
        <v>98920</v>
      </c>
      <c r="G721" s="2">
        <v>28</v>
      </c>
      <c r="H721" s="1">
        <f>SUMIF('deals_closed '!D:D,A721,'deals_closed '!C:C)</f>
        <v>1078035</v>
      </c>
      <c r="I721" s="1">
        <f>VLOOKUP(E721,'2018 commission structure'!$A$21:$I$24,9,FALSE)</f>
        <v>750000</v>
      </c>
      <c r="J721" s="1">
        <f t="shared" si="110"/>
        <v>937500</v>
      </c>
      <c r="K721" s="1">
        <f t="shared" si="111"/>
        <v>1125000</v>
      </c>
      <c r="L721" s="1">
        <f t="shared" si="112"/>
        <v>1500000</v>
      </c>
      <c r="M721" s="16">
        <f t="shared" si="113"/>
        <v>1.4373800000000001</v>
      </c>
      <c r="N721" s="1" t="str">
        <f t="shared" si="114"/>
        <v>125-150%</v>
      </c>
      <c r="O721" s="1">
        <f>MIN($I721, $H721)*INDEX( '2018 commission structure'!$A$21:$I$24,
MATCH($E721,'2018 commission structure'!$A$21:$A$24,0),MATCH(O$1,'2018 commission structure'!$A$21:$I$21,0))</f>
        <v>112500</v>
      </c>
      <c r="P721" s="1">
        <f>IF($H721&gt;$I721, MIN($H721-$I721, J721-$I721)*
INDEX( '2018 commission structure'!$A$21:$I$24,
MATCH($E721,'2018 commission structure'!$A$21:$A$24, 0),
MATCH(P$1,'2018 commission structure'!$A$21:$I$21, 0)), 0)</f>
        <v>35625</v>
      </c>
      <c r="Q721" s="1">
        <f>IF($H721&gt;J721, MIN($H721-J721, K721-J721)*
INDEX( '2018 commission structure'!$A$21:$I$24,
MATCH($E721,'2018 commission structure'!$A$21:$A$24, 0),
MATCH(Q$1,'2018 commission structure'!$A$21:$I$21, 0)), 0)</f>
        <v>32323.050000000003</v>
      </c>
      <c r="R721" s="1">
        <f>IF($H721&gt;K721, MIN($H721-K721, L721-K721)*
INDEX( '2018 commission structure'!$A$21:$I$24,
MATCH($E721,'2018 commission structure'!$A$21:$A$24, 0),
MATCH(R$1,'2018 commission structure'!$A$21:$I$21, 0)), 0)</f>
        <v>0</v>
      </c>
      <c r="S721" s="1">
        <f>IF($H721&gt;L721, ($H721-L721)*
INDEX( '2018 commission structure'!$A$21:$I$24,
MATCH($E721,'2018 commission structure'!$A$21:$A$24, 0),
MATCH(S$1,'2018 commission structure'!$A$21:$I$21, 0)), 0)</f>
        <v>0</v>
      </c>
      <c r="T721" s="1">
        <f t="shared" si="115"/>
        <v>180448.05</v>
      </c>
      <c r="U721" s="1">
        <f t="shared" si="116"/>
        <v>279368.05</v>
      </c>
      <c r="V721" s="16">
        <f t="shared" si="117"/>
        <v>3.8588342510891995</v>
      </c>
      <c r="W721" s="1">
        <f>MIN(H721,I721)*INDEX('2018 commission structure'!$A$15:$J$18,MATCH(Calculations!$E715,'2018 commission structure'!$A$15:$A$18,0),MATCH(Calculations!W$1,'2018 commission structure'!$A$15:$J$15,0))</f>
        <v>112500</v>
      </c>
      <c r="X721" s="1">
        <f>IF($H721&gt;I721,MIN($H721-I721,J721-I721))*INDEX('2018 commission structure'!$A$15:$J$18,MATCH(Calculations!$E715,'2018 commission structure'!$A$15:$A$18,0),MATCH(Calculations!X$1,'2018 commission structure'!$A$15:$J$15,0))</f>
        <v>41250</v>
      </c>
      <c r="Y721" s="1">
        <f>IF($H721&gt;J721,MIN($H721-J721,K721-J721)*INDEX('2018 commission structure'!$A$15:$J$18,MATCH(Calculations!$E715,'2018 commission structure'!$A$15:$A$18,0),MATCH(Calculations!Y$1,'2018 commission structure'!$A$15:$J$15,0)),0)</f>
        <v>35133.75</v>
      </c>
      <c r="Z721" s="1">
        <f>IF($H721&gt;K721,MIN($H721-K721,L721-K721)*INDEX('2018 commission structure'!$A$15:$J$18,MATCH(Calculations!$E715,'2018 commission structure'!$A$15:$A$18,0),MATCH(Calculations!Z$1,'2018 commission structure'!$A$15:$J$15,0)),0)</f>
        <v>0</v>
      </c>
      <c r="AA721" s="1">
        <f>IF($H721&gt;L721,($H721-L721)*INDEX('2018 commission structure'!$A$15:$J$18,MATCH(Calculations!$E715,'2018 commission structure'!$A$15:$A$18,0),MATCH(Calculations!AA$1,'2018 commission structure'!$A$15:$J$15,0)),0)</f>
        <v>0</v>
      </c>
      <c r="AB721" s="1">
        <f t="shared" si="118"/>
        <v>188883.75</v>
      </c>
      <c r="AC721" s="1">
        <f t="shared" si="119"/>
        <v>287803.75</v>
      </c>
    </row>
    <row r="722" spans="1:29" x14ac:dyDescent="0.3">
      <c r="A722" s="20">
        <v>9627071331</v>
      </c>
      <c r="B722" s="1" t="s">
        <v>1444</v>
      </c>
      <c r="C722" s="1" t="s">
        <v>1443</v>
      </c>
      <c r="D722" s="1" t="s">
        <v>22358</v>
      </c>
      <c r="E722" s="1" t="s">
        <v>3</v>
      </c>
      <c r="F722" s="1">
        <v>124372</v>
      </c>
      <c r="G722" s="2">
        <v>23</v>
      </c>
      <c r="H722" s="1">
        <f>SUMIF('deals_closed '!D:D,A722,'deals_closed '!C:C)</f>
        <v>633465</v>
      </c>
      <c r="I722" s="1">
        <f>VLOOKUP(E722,'2018 commission structure'!$A$21:$I$24,9,FALSE)</f>
        <v>750000</v>
      </c>
      <c r="J722" s="1">
        <f t="shared" si="110"/>
        <v>937500</v>
      </c>
      <c r="K722" s="1">
        <f t="shared" si="111"/>
        <v>1125000</v>
      </c>
      <c r="L722" s="1">
        <f t="shared" si="112"/>
        <v>1500000</v>
      </c>
      <c r="M722" s="16">
        <f t="shared" si="113"/>
        <v>0.84462000000000004</v>
      </c>
      <c r="N722" s="1" t="str">
        <f t="shared" si="114"/>
        <v>0-100%</v>
      </c>
      <c r="O722" s="1">
        <f>MIN($I722, $H722)*INDEX( '2018 commission structure'!$A$21:$I$24,
MATCH($E722,'2018 commission structure'!$A$21:$A$24,0),MATCH(O$1,'2018 commission structure'!$A$21:$I$21,0))</f>
        <v>95019.75</v>
      </c>
      <c r="P722" s="1">
        <f>IF($H722&gt;$I722, MIN($H722-$I722, J722-$I722)*
INDEX( '2018 commission structure'!$A$21:$I$24,
MATCH($E722,'2018 commission structure'!$A$21:$A$24, 0),
MATCH(P$1,'2018 commission structure'!$A$21:$I$21, 0)), 0)</f>
        <v>0</v>
      </c>
      <c r="Q722" s="1">
        <f>IF($H722&gt;J722, MIN($H722-J722, K722-J722)*
INDEX( '2018 commission structure'!$A$21:$I$24,
MATCH($E722,'2018 commission structure'!$A$21:$A$24, 0),
MATCH(Q$1,'2018 commission structure'!$A$21:$I$21, 0)), 0)</f>
        <v>0</v>
      </c>
      <c r="R722" s="1">
        <f>IF($H722&gt;K722, MIN($H722-K722, L722-K722)*
INDEX( '2018 commission structure'!$A$21:$I$24,
MATCH($E722,'2018 commission structure'!$A$21:$A$24, 0),
MATCH(R$1,'2018 commission structure'!$A$21:$I$21, 0)), 0)</f>
        <v>0</v>
      </c>
      <c r="S722" s="1">
        <f>IF($H722&gt;L722, ($H722-L722)*
INDEX( '2018 commission structure'!$A$21:$I$24,
MATCH($E722,'2018 commission structure'!$A$21:$A$24, 0),
MATCH(S$1,'2018 commission structure'!$A$21:$I$21, 0)), 0)</f>
        <v>0</v>
      </c>
      <c r="T722" s="1">
        <f t="shared" si="115"/>
        <v>95019.75</v>
      </c>
      <c r="U722" s="1">
        <f t="shared" si="116"/>
        <v>219391.75</v>
      </c>
      <c r="V722" s="16">
        <f t="shared" si="117"/>
        <v>2.8873692834849076</v>
      </c>
      <c r="W722" s="1">
        <f>MIN(H722,I722)*INDEX('2018 commission structure'!$A$15:$J$18,MATCH(Calculations!$E258,'2018 commission structure'!$A$15:$A$18,0),MATCH(Calculations!W$1,'2018 commission structure'!$A$15:$J$15,0))</f>
        <v>95019.75</v>
      </c>
      <c r="X722" s="1">
        <f>IF($H722&gt;I722,MIN($H722-I722,J722-I722))*INDEX('2018 commission structure'!$A$15:$J$18,MATCH(Calculations!$E258,'2018 commission structure'!$A$15:$A$18,0),MATCH(Calculations!X$1,'2018 commission structure'!$A$15:$J$15,0))</f>
        <v>0</v>
      </c>
      <c r="Y722" s="1">
        <f>IF($H722&gt;J722,MIN($H722-J722,K722-J722)*INDEX('2018 commission structure'!$A$15:$J$18,MATCH(Calculations!$E258,'2018 commission structure'!$A$15:$A$18,0),MATCH(Calculations!Y$1,'2018 commission structure'!$A$15:$J$15,0)),0)</f>
        <v>0</v>
      </c>
      <c r="Z722" s="1">
        <f>IF($H722&gt;K722,MIN($H722-K722,L722-K722)*INDEX('2018 commission structure'!$A$15:$J$18,MATCH(Calculations!$E258,'2018 commission structure'!$A$15:$A$18,0),MATCH(Calculations!Z$1,'2018 commission structure'!$A$15:$J$15,0)),0)</f>
        <v>0</v>
      </c>
      <c r="AA722" s="1">
        <f>IF($H722&gt;L722,($H722-L722)*INDEX('2018 commission structure'!$A$15:$J$18,MATCH(Calculations!$E258,'2018 commission structure'!$A$15:$A$18,0),MATCH(Calculations!AA$1,'2018 commission structure'!$A$15:$J$15,0)),0)</f>
        <v>0</v>
      </c>
      <c r="AB722" s="1">
        <f t="shared" si="118"/>
        <v>95019.75</v>
      </c>
      <c r="AC722" s="1">
        <f t="shared" si="119"/>
        <v>219391.75</v>
      </c>
    </row>
    <row r="723" spans="1:29" x14ac:dyDescent="0.3">
      <c r="A723" s="20">
        <v>3738218785</v>
      </c>
      <c r="B723" s="1" t="s">
        <v>1660</v>
      </c>
      <c r="C723" s="1" t="s">
        <v>1659</v>
      </c>
      <c r="D723" s="1" t="s">
        <v>22342</v>
      </c>
      <c r="E723" s="1" t="s">
        <v>12</v>
      </c>
      <c r="F723" s="1">
        <v>64849</v>
      </c>
      <c r="G723" s="2">
        <v>18</v>
      </c>
      <c r="H723" s="1">
        <f>SUMIF('deals_closed '!D:D,A723,'deals_closed '!C:C)</f>
        <v>718775</v>
      </c>
      <c r="I723" s="1">
        <f>VLOOKUP(E723,'2018 commission structure'!$A$21:$I$24,9,FALSE)</f>
        <v>500000</v>
      </c>
      <c r="J723" s="1">
        <f t="shared" ref="J723:J786" si="120">I723*1.25</f>
        <v>625000</v>
      </c>
      <c r="K723" s="1">
        <f t="shared" si="111"/>
        <v>750000</v>
      </c>
      <c r="L723" s="1">
        <f t="shared" si="112"/>
        <v>1000000</v>
      </c>
      <c r="M723" s="16">
        <f t="shared" si="113"/>
        <v>1.4375500000000001</v>
      </c>
      <c r="N723" s="1" t="str">
        <f t="shared" si="114"/>
        <v>125-150%</v>
      </c>
      <c r="O723" s="1">
        <f>MIN($I723, $H723)*INDEX( '2018 commission structure'!$A$21:$I$24,
MATCH($E723,'2018 commission structure'!$A$21:$A$24,0),MATCH(O$1,'2018 commission structure'!$A$21:$I$21,0))</f>
        <v>50000</v>
      </c>
      <c r="P723" s="1">
        <f>IF($H723&gt;$I723, MIN($H723-$I723, J723-$I723)*
INDEX( '2018 commission structure'!$A$21:$I$24,
MATCH($E723,'2018 commission structure'!$A$21:$A$24, 0),
MATCH(P$1,'2018 commission structure'!$A$21:$I$21, 0)), 0)</f>
        <v>18750</v>
      </c>
      <c r="Q723" s="1">
        <f>IF($H723&gt;J723, MIN($H723-J723, K723-J723)*
INDEX( '2018 commission structure'!$A$21:$I$24,
MATCH($E723,'2018 commission structure'!$A$21:$A$24, 0),
MATCH(Q$1,'2018 commission structure'!$A$21:$I$21, 0)), 0)</f>
        <v>16879.5</v>
      </c>
      <c r="R723" s="1">
        <f>IF($H723&gt;K723, MIN($H723-K723, L723-K723)*
INDEX( '2018 commission structure'!$A$21:$I$24,
MATCH($E723,'2018 commission structure'!$A$21:$A$24, 0),
MATCH(R$1,'2018 commission structure'!$A$21:$I$21, 0)), 0)</f>
        <v>0</v>
      </c>
      <c r="S723" s="1">
        <f>IF($H723&gt;L723, ($H723-L723)*
INDEX( '2018 commission structure'!$A$21:$I$24,
MATCH($E723,'2018 commission structure'!$A$21:$A$24, 0),
MATCH(S$1,'2018 commission structure'!$A$21:$I$21, 0)), 0)</f>
        <v>0</v>
      </c>
      <c r="T723" s="1">
        <f t="shared" si="115"/>
        <v>85629.5</v>
      </c>
      <c r="U723" s="1">
        <f t="shared" si="116"/>
        <v>150478.5</v>
      </c>
      <c r="V723" s="16">
        <f t="shared" si="117"/>
        <v>4.7765959921184757</v>
      </c>
      <c r="W723" s="1">
        <f>MIN(H723,I723)*INDEX('2018 commission structure'!$A$15:$J$18,MATCH(Calculations!$E143,'2018 commission structure'!$A$15:$A$18,0),MATCH(Calculations!W$1,'2018 commission structure'!$A$15:$J$15,0))</f>
        <v>75000</v>
      </c>
      <c r="X723" s="1">
        <f>IF($H723&gt;I723,MIN($H723-I723,J723-I723))*INDEX('2018 commission structure'!$A$15:$J$18,MATCH(Calculations!$E143,'2018 commission structure'!$A$15:$A$18,0),MATCH(Calculations!X$1,'2018 commission structure'!$A$15:$J$15,0))</f>
        <v>27500</v>
      </c>
      <c r="Y723" s="1">
        <f>IF($H723&gt;J723,MIN($H723-J723,K723-J723)*INDEX('2018 commission structure'!$A$15:$J$18,MATCH(Calculations!$E143,'2018 commission structure'!$A$15:$A$18,0),MATCH(Calculations!Y$1,'2018 commission structure'!$A$15:$J$15,0)),0)</f>
        <v>23443.75</v>
      </c>
      <c r="Z723" s="1">
        <f>IF($H723&gt;K723,MIN($H723-K723,L723-K723)*INDEX('2018 commission structure'!$A$15:$J$18,MATCH(Calculations!$E143,'2018 commission structure'!$A$15:$A$18,0),MATCH(Calculations!Z$1,'2018 commission structure'!$A$15:$J$15,0)),0)</f>
        <v>0</v>
      </c>
      <c r="AA723" s="1">
        <f>IF($H723&gt;L723,($H723-L723)*INDEX('2018 commission structure'!$A$15:$J$18,MATCH(Calculations!$E143,'2018 commission structure'!$A$15:$A$18,0),MATCH(Calculations!AA$1,'2018 commission structure'!$A$15:$J$15,0)),0)</f>
        <v>0</v>
      </c>
      <c r="AB723" s="1">
        <f t="shared" si="118"/>
        <v>125943.75</v>
      </c>
      <c r="AC723" s="1">
        <f t="shared" si="119"/>
        <v>190792.75</v>
      </c>
    </row>
    <row r="724" spans="1:29" x14ac:dyDescent="0.3">
      <c r="A724" s="20">
        <v>7039995972</v>
      </c>
      <c r="B724" s="1" t="s">
        <v>604</v>
      </c>
      <c r="C724" s="1" t="s">
        <v>603</v>
      </c>
      <c r="D724" s="1" t="s">
        <v>22639</v>
      </c>
      <c r="E724" s="1" t="s">
        <v>0</v>
      </c>
      <c r="F724" s="1">
        <v>56729</v>
      </c>
      <c r="G724" s="2">
        <v>24</v>
      </c>
      <c r="H724" s="1">
        <f>SUMIF('deals_closed '!D:D,A724,'deals_closed '!C:C)</f>
        <v>862767</v>
      </c>
      <c r="I724" s="1">
        <f>VLOOKUP(E724,'2018 commission structure'!$A$21:$I$24,9,FALSE)</f>
        <v>600000</v>
      </c>
      <c r="J724" s="1">
        <f t="shared" si="120"/>
        <v>750000</v>
      </c>
      <c r="K724" s="1">
        <f t="shared" si="111"/>
        <v>900000</v>
      </c>
      <c r="L724" s="1">
        <f t="shared" si="112"/>
        <v>1200000</v>
      </c>
      <c r="M724" s="16">
        <f t="shared" si="113"/>
        <v>1.437945</v>
      </c>
      <c r="N724" s="1" t="str">
        <f t="shared" si="114"/>
        <v>125-150%</v>
      </c>
      <c r="O724" s="1">
        <f>MIN($I724, $H724)*INDEX( '2018 commission structure'!$A$21:$I$24,
MATCH($E724,'2018 commission structure'!$A$21:$A$24,0),MATCH(O$1,'2018 commission structure'!$A$21:$I$21,0))</f>
        <v>78000</v>
      </c>
      <c r="P724" s="1">
        <f>IF($H724&gt;$I724, MIN($H724-$I724, J724-$I724)*
INDEX( '2018 commission structure'!$A$21:$I$24,
MATCH($E724,'2018 commission structure'!$A$21:$A$24, 0),
MATCH(P$1,'2018 commission structure'!$A$21:$I$21, 0)), 0)</f>
        <v>25500.000000000004</v>
      </c>
      <c r="Q724" s="1">
        <f>IF($H724&gt;J724, MIN($H724-J724, K724-J724)*
INDEX( '2018 commission structure'!$A$21:$I$24,
MATCH($E724,'2018 commission structure'!$A$21:$A$24, 0),
MATCH(Q$1,'2018 commission structure'!$A$21:$I$21, 0)), 0)</f>
        <v>23681.07</v>
      </c>
      <c r="R724" s="1">
        <f>IF($H724&gt;K724, MIN($H724-K724, L724-K724)*
INDEX( '2018 commission structure'!$A$21:$I$24,
MATCH($E724,'2018 commission structure'!$A$21:$A$24, 0),
MATCH(R$1,'2018 commission structure'!$A$21:$I$21, 0)), 0)</f>
        <v>0</v>
      </c>
      <c r="S724" s="1">
        <f>IF($H724&gt;L724, ($H724-L724)*
INDEX( '2018 commission structure'!$A$21:$I$24,
MATCH($E724,'2018 commission structure'!$A$21:$A$24, 0),
MATCH(S$1,'2018 commission structure'!$A$21:$I$21, 0)), 0)</f>
        <v>0</v>
      </c>
      <c r="T724" s="1">
        <f t="shared" si="115"/>
        <v>127181.07</v>
      </c>
      <c r="U724" s="1">
        <f t="shared" si="116"/>
        <v>183910.07</v>
      </c>
      <c r="V724" s="16">
        <f t="shared" si="117"/>
        <v>4.6912439324284962</v>
      </c>
      <c r="W724" s="1">
        <f>MIN(H724,I724)*INDEX('2018 commission structure'!$A$15:$J$18,MATCH(Calculations!$E695,'2018 commission structure'!$A$15:$A$18,0),MATCH(Calculations!W$1,'2018 commission structure'!$A$15:$J$15,0))</f>
        <v>90000</v>
      </c>
      <c r="X724" s="1">
        <f>IF($H724&gt;I724,MIN($H724-I724,J724-I724))*INDEX('2018 commission structure'!$A$15:$J$18,MATCH(Calculations!$E695,'2018 commission structure'!$A$15:$A$18,0),MATCH(Calculations!X$1,'2018 commission structure'!$A$15:$J$15,0))</f>
        <v>27000</v>
      </c>
      <c r="Y724" s="1">
        <f>IF($H724&gt;J724,MIN($H724-J724,K724-J724)*INDEX('2018 commission structure'!$A$15:$J$18,MATCH(Calculations!$E695,'2018 commission structure'!$A$15:$A$18,0),MATCH(Calculations!Y$1,'2018 commission structure'!$A$15:$J$15,0)),0)</f>
        <v>28191.75</v>
      </c>
      <c r="Z724" s="1">
        <f>IF($H724&gt;K724,MIN($H724-K724,L724-K724)*INDEX('2018 commission structure'!$A$15:$J$18,MATCH(Calculations!$E695,'2018 commission structure'!$A$15:$A$18,0),MATCH(Calculations!Z$1,'2018 commission structure'!$A$15:$J$15,0)),0)</f>
        <v>0</v>
      </c>
      <c r="AA724" s="1">
        <f>IF($H724&gt;L724,($H724-L724)*INDEX('2018 commission structure'!$A$15:$J$18,MATCH(Calculations!$E695,'2018 commission structure'!$A$15:$A$18,0),MATCH(Calculations!AA$1,'2018 commission structure'!$A$15:$J$15,0)),0)</f>
        <v>0</v>
      </c>
      <c r="AB724" s="1">
        <f t="shared" si="118"/>
        <v>145191.75</v>
      </c>
      <c r="AC724" s="1">
        <f t="shared" si="119"/>
        <v>201920.75</v>
      </c>
    </row>
    <row r="725" spans="1:29" x14ac:dyDescent="0.3">
      <c r="A725" s="20">
        <v>6978367184</v>
      </c>
      <c r="B725" s="1" t="s">
        <v>1638</v>
      </c>
      <c r="C725" s="1" t="s">
        <v>1637</v>
      </c>
      <c r="D725" s="1" t="s">
        <v>22646</v>
      </c>
      <c r="E725" s="1" t="s">
        <v>3</v>
      </c>
      <c r="F725" s="1">
        <v>92573</v>
      </c>
      <c r="G725" s="2">
        <v>14</v>
      </c>
      <c r="H725" s="1">
        <f>SUMIF('deals_closed '!D:D,A725,'deals_closed '!C:C)</f>
        <v>488220</v>
      </c>
      <c r="I725" s="1">
        <f>VLOOKUP(E725,'2018 commission structure'!$A$21:$I$24,9,FALSE)</f>
        <v>750000</v>
      </c>
      <c r="J725" s="1">
        <f t="shared" si="120"/>
        <v>937500</v>
      </c>
      <c r="K725" s="1">
        <f t="shared" si="111"/>
        <v>1125000</v>
      </c>
      <c r="L725" s="1">
        <f t="shared" si="112"/>
        <v>1500000</v>
      </c>
      <c r="M725" s="16">
        <f t="shared" si="113"/>
        <v>0.65095999999999998</v>
      </c>
      <c r="N725" s="1" t="str">
        <f t="shared" si="114"/>
        <v>0-100%</v>
      </c>
      <c r="O725" s="1">
        <f>MIN($I725, $H725)*INDEX( '2018 commission structure'!$A$21:$I$24,
MATCH($E725,'2018 commission structure'!$A$21:$A$24,0),MATCH(O$1,'2018 commission structure'!$A$21:$I$21,0))</f>
        <v>73233</v>
      </c>
      <c r="P725" s="1">
        <f>IF($H725&gt;$I725, MIN($H725-$I725, J725-$I725)*
INDEX( '2018 commission structure'!$A$21:$I$24,
MATCH($E725,'2018 commission structure'!$A$21:$A$24, 0),
MATCH(P$1,'2018 commission structure'!$A$21:$I$21, 0)), 0)</f>
        <v>0</v>
      </c>
      <c r="Q725" s="1">
        <f>IF($H725&gt;J725, MIN($H725-J725, K725-J725)*
INDEX( '2018 commission structure'!$A$21:$I$24,
MATCH($E725,'2018 commission structure'!$A$21:$A$24, 0),
MATCH(Q$1,'2018 commission structure'!$A$21:$I$21, 0)), 0)</f>
        <v>0</v>
      </c>
      <c r="R725" s="1">
        <f>IF($H725&gt;K725, MIN($H725-K725, L725-K725)*
INDEX( '2018 commission structure'!$A$21:$I$24,
MATCH($E725,'2018 commission structure'!$A$21:$A$24, 0),
MATCH(R$1,'2018 commission structure'!$A$21:$I$21, 0)), 0)</f>
        <v>0</v>
      </c>
      <c r="S725" s="1">
        <f>IF($H725&gt;L725, ($H725-L725)*
INDEX( '2018 commission structure'!$A$21:$I$24,
MATCH($E725,'2018 commission structure'!$A$21:$A$24, 0),
MATCH(S$1,'2018 commission structure'!$A$21:$I$21, 0)), 0)</f>
        <v>0</v>
      </c>
      <c r="T725" s="1">
        <f t="shared" si="115"/>
        <v>73233</v>
      </c>
      <c r="U725" s="1">
        <f t="shared" si="116"/>
        <v>165806</v>
      </c>
      <c r="V725" s="16">
        <f t="shared" si="117"/>
        <v>2.9445255298360733</v>
      </c>
      <c r="W725" s="1">
        <f>MIN(H725,I725)*INDEX('2018 commission structure'!$A$15:$J$18,MATCH(Calculations!$E155,'2018 commission structure'!$A$15:$A$18,0),MATCH(Calculations!W$1,'2018 commission structure'!$A$15:$J$15,0))</f>
        <v>73233</v>
      </c>
      <c r="X725" s="1">
        <f>IF($H725&gt;I725,MIN($H725-I725,J725-I725))*INDEX('2018 commission structure'!$A$15:$J$18,MATCH(Calculations!$E155,'2018 commission structure'!$A$15:$A$18,0),MATCH(Calculations!X$1,'2018 commission structure'!$A$15:$J$15,0))</f>
        <v>0</v>
      </c>
      <c r="Y725" s="1">
        <f>IF($H725&gt;J725,MIN($H725-J725,K725-J725)*INDEX('2018 commission structure'!$A$15:$J$18,MATCH(Calculations!$E155,'2018 commission structure'!$A$15:$A$18,0),MATCH(Calculations!Y$1,'2018 commission structure'!$A$15:$J$15,0)),0)</f>
        <v>0</v>
      </c>
      <c r="Z725" s="1">
        <f>IF($H725&gt;K725,MIN($H725-K725,L725-K725)*INDEX('2018 commission structure'!$A$15:$J$18,MATCH(Calculations!$E155,'2018 commission structure'!$A$15:$A$18,0),MATCH(Calculations!Z$1,'2018 commission structure'!$A$15:$J$15,0)),0)</f>
        <v>0</v>
      </c>
      <c r="AA725" s="1">
        <f>IF($H725&gt;L725,($H725-L725)*INDEX('2018 commission structure'!$A$15:$J$18,MATCH(Calculations!$E155,'2018 commission structure'!$A$15:$A$18,0),MATCH(Calculations!AA$1,'2018 commission structure'!$A$15:$J$15,0)),0)</f>
        <v>0</v>
      </c>
      <c r="AB725" s="1">
        <f t="shared" si="118"/>
        <v>73233</v>
      </c>
      <c r="AC725" s="1">
        <f t="shared" si="119"/>
        <v>165806</v>
      </c>
    </row>
    <row r="726" spans="1:29" x14ac:dyDescent="0.3">
      <c r="A726" s="20">
        <v>7573774818</v>
      </c>
      <c r="B726" s="1" t="s">
        <v>38</v>
      </c>
      <c r="C726" s="1" t="s">
        <v>37</v>
      </c>
      <c r="D726" s="1" t="s">
        <v>22578</v>
      </c>
      <c r="E726" s="1" t="s">
        <v>0</v>
      </c>
      <c r="F726" s="1">
        <v>66953</v>
      </c>
      <c r="G726" s="2">
        <v>25</v>
      </c>
      <c r="H726" s="1">
        <f>SUMIF('deals_closed '!D:D,A726,'deals_closed '!C:C)</f>
        <v>864106</v>
      </c>
      <c r="I726" s="1">
        <f>VLOOKUP(E726,'2018 commission structure'!$A$21:$I$24,9,FALSE)</f>
        <v>600000</v>
      </c>
      <c r="J726" s="1">
        <f t="shared" si="120"/>
        <v>750000</v>
      </c>
      <c r="K726" s="1">
        <f t="shared" si="111"/>
        <v>900000</v>
      </c>
      <c r="L726" s="1">
        <f t="shared" si="112"/>
        <v>1200000</v>
      </c>
      <c r="M726" s="16">
        <f t="shared" si="113"/>
        <v>1.4401766666666667</v>
      </c>
      <c r="N726" s="1" t="str">
        <f t="shared" si="114"/>
        <v>125-150%</v>
      </c>
      <c r="O726" s="1">
        <f>MIN($I726, $H726)*INDEX( '2018 commission structure'!$A$21:$I$24,
MATCH($E726,'2018 commission structure'!$A$21:$A$24,0),MATCH(O$1,'2018 commission structure'!$A$21:$I$21,0))</f>
        <v>78000</v>
      </c>
      <c r="P726" s="1">
        <f>IF($H726&gt;$I726, MIN($H726-$I726, J726-$I726)*
INDEX( '2018 commission structure'!$A$21:$I$24,
MATCH($E726,'2018 commission structure'!$A$21:$A$24, 0),
MATCH(P$1,'2018 commission structure'!$A$21:$I$21, 0)), 0)</f>
        <v>25500.000000000004</v>
      </c>
      <c r="Q726" s="1">
        <f>IF($H726&gt;J726, MIN($H726-J726, K726-J726)*
INDEX( '2018 commission structure'!$A$21:$I$24,
MATCH($E726,'2018 commission structure'!$A$21:$A$24, 0),
MATCH(Q$1,'2018 commission structure'!$A$21:$I$21, 0)), 0)</f>
        <v>23962.26</v>
      </c>
      <c r="R726" s="1">
        <f>IF($H726&gt;K726, MIN($H726-K726, L726-K726)*
INDEX( '2018 commission structure'!$A$21:$I$24,
MATCH($E726,'2018 commission structure'!$A$21:$A$24, 0),
MATCH(R$1,'2018 commission structure'!$A$21:$I$21, 0)), 0)</f>
        <v>0</v>
      </c>
      <c r="S726" s="1">
        <f>IF($H726&gt;L726, ($H726-L726)*
INDEX( '2018 commission structure'!$A$21:$I$24,
MATCH($E726,'2018 commission structure'!$A$21:$A$24, 0),
MATCH(S$1,'2018 commission structure'!$A$21:$I$21, 0)), 0)</f>
        <v>0</v>
      </c>
      <c r="T726" s="1">
        <f t="shared" si="115"/>
        <v>127462.26</v>
      </c>
      <c r="U726" s="1">
        <f t="shared" si="116"/>
        <v>194415.26</v>
      </c>
      <c r="V726" s="16">
        <f t="shared" si="117"/>
        <v>4.444640816775391</v>
      </c>
      <c r="W726" s="1">
        <f>MIN(H726,I726)*INDEX('2018 commission structure'!$A$15:$J$18,MATCH(Calculations!$E984,'2018 commission structure'!$A$15:$A$18,0),MATCH(Calculations!W$1,'2018 commission structure'!$A$15:$J$15,0))</f>
        <v>72000</v>
      </c>
      <c r="X726" s="1">
        <f>IF($H726&gt;I726,MIN($H726-I726,J726-I726))*INDEX('2018 commission structure'!$A$15:$J$18,MATCH(Calculations!$E984,'2018 commission structure'!$A$15:$A$18,0),MATCH(Calculations!X$1,'2018 commission structure'!$A$15:$J$15,0))</f>
        <v>25500.000000000004</v>
      </c>
      <c r="Y726" s="1">
        <f>IF($H726&gt;J726,MIN($H726-J726,K726-J726)*INDEX('2018 commission structure'!$A$15:$J$18,MATCH(Calculations!$E984,'2018 commission structure'!$A$15:$A$18,0),MATCH(Calculations!Y$1,'2018 commission structure'!$A$15:$J$15,0)),0)</f>
        <v>22821.200000000001</v>
      </c>
      <c r="Z726" s="1">
        <f>IF($H726&gt;K726,MIN($H726-K726,L726-K726)*INDEX('2018 commission structure'!$A$15:$J$18,MATCH(Calculations!$E984,'2018 commission structure'!$A$15:$A$18,0),MATCH(Calculations!Z$1,'2018 commission structure'!$A$15:$J$15,0)),0)</f>
        <v>0</v>
      </c>
      <c r="AA726" s="1">
        <f>IF($H726&gt;L726,($H726-L726)*INDEX('2018 commission structure'!$A$15:$J$18,MATCH(Calculations!$E984,'2018 commission structure'!$A$15:$A$18,0),MATCH(Calculations!AA$1,'2018 commission structure'!$A$15:$J$15,0)),0)</f>
        <v>0</v>
      </c>
      <c r="AB726" s="1">
        <f t="shared" si="118"/>
        <v>120321.2</v>
      </c>
      <c r="AC726" s="1">
        <f t="shared" si="119"/>
        <v>187274.2</v>
      </c>
    </row>
    <row r="727" spans="1:29" x14ac:dyDescent="0.3">
      <c r="A727" s="20">
        <v>630160104</v>
      </c>
      <c r="B727" s="1" t="s">
        <v>1527</v>
      </c>
      <c r="C727" s="1" t="s">
        <v>1526</v>
      </c>
      <c r="D727" s="1" t="s">
        <v>23269</v>
      </c>
      <c r="E727" s="1" t="s">
        <v>3</v>
      </c>
      <c r="F727" s="1">
        <v>105465</v>
      </c>
      <c r="G727" s="2">
        <v>21</v>
      </c>
      <c r="H727" s="1">
        <f>SUMIF('deals_closed '!D:D,A727,'deals_closed '!C:C)</f>
        <v>692993</v>
      </c>
      <c r="I727" s="1">
        <f>VLOOKUP(E727,'2018 commission structure'!$A$21:$I$24,9,FALSE)</f>
        <v>750000</v>
      </c>
      <c r="J727" s="1">
        <f t="shared" si="120"/>
        <v>937500</v>
      </c>
      <c r="K727" s="1">
        <f t="shared" si="111"/>
        <v>1125000</v>
      </c>
      <c r="L727" s="1">
        <f t="shared" si="112"/>
        <v>1500000</v>
      </c>
      <c r="M727" s="16">
        <f t="shared" si="113"/>
        <v>0.92399066666666663</v>
      </c>
      <c r="N727" s="1" t="str">
        <f t="shared" si="114"/>
        <v>0-100%</v>
      </c>
      <c r="O727" s="1">
        <f>MIN($I727, $H727)*INDEX( '2018 commission structure'!$A$21:$I$24,
MATCH($E727,'2018 commission structure'!$A$21:$A$24,0),MATCH(O$1,'2018 commission structure'!$A$21:$I$21,0))</f>
        <v>103948.95</v>
      </c>
      <c r="P727" s="1">
        <f>IF($H727&gt;$I727, MIN($H727-$I727, J727-$I727)*
INDEX( '2018 commission structure'!$A$21:$I$24,
MATCH($E727,'2018 commission structure'!$A$21:$A$24, 0),
MATCH(P$1,'2018 commission structure'!$A$21:$I$21, 0)), 0)</f>
        <v>0</v>
      </c>
      <c r="Q727" s="1">
        <f>IF($H727&gt;J727, MIN($H727-J727, K727-J727)*
INDEX( '2018 commission structure'!$A$21:$I$24,
MATCH($E727,'2018 commission structure'!$A$21:$A$24, 0),
MATCH(Q$1,'2018 commission structure'!$A$21:$I$21, 0)), 0)</f>
        <v>0</v>
      </c>
      <c r="R727" s="1">
        <f>IF($H727&gt;K727, MIN($H727-K727, L727-K727)*
INDEX( '2018 commission structure'!$A$21:$I$24,
MATCH($E727,'2018 commission structure'!$A$21:$A$24, 0),
MATCH(R$1,'2018 commission structure'!$A$21:$I$21, 0)), 0)</f>
        <v>0</v>
      </c>
      <c r="S727" s="1">
        <f>IF($H727&gt;L727, ($H727-L727)*
INDEX( '2018 commission structure'!$A$21:$I$24,
MATCH($E727,'2018 commission structure'!$A$21:$A$24, 0),
MATCH(S$1,'2018 commission structure'!$A$21:$I$21, 0)), 0)</f>
        <v>0</v>
      </c>
      <c r="T727" s="1">
        <f t="shared" si="115"/>
        <v>103948.95</v>
      </c>
      <c r="U727" s="1">
        <f t="shared" si="116"/>
        <v>209413.95</v>
      </c>
      <c r="V727" s="16">
        <f t="shared" si="117"/>
        <v>3.3092017031339123</v>
      </c>
      <c r="W727" s="1">
        <f>MIN(H727,I727)*INDEX('2018 commission structure'!$A$15:$J$18,MATCH(Calculations!$E214,'2018 commission structure'!$A$15:$A$18,0),MATCH(Calculations!W$1,'2018 commission structure'!$A$15:$J$15,0))</f>
        <v>103948.95</v>
      </c>
      <c r="X727" s="1">
        <f>IF($H727&gt;I727,MIN($H727-I727,J727-I727))*INDEX('2018 commission structure'!$A$15:$J$18,MATCH(Calculations!$E214,'2018 commission structure'!$A$15:$A$18,0),MATCH(Calculations!X$1,'2018 commission structure'!$A$15:$J$15,0))</f>
        <v>0</v>
      </c>
      <c r="Y727" s="1">
        <f>IF($H727&gt;J727,MIN($H727-J727,K727-J727)*INDEX('2018 commission structure'!$A$15:$J$18,MATCH(Calculations!$E214,'2018 commission structure'!$A$15:$A$18,0),MATCH(Calculations!Y$1,'2018 commission structure'!$A$15:$J$15,0)),0)</f>
        <v>0</v>
      </c>
      <c r="Z727" s="1">
        <f>IF($H727&gt;K727,MIN($H727-K727,L727-K727)*INDEX('2018 commission structure'!$A$15:$J$18,MATCH(Calculations!$E214,'2018 commission structure'!$A$15:$A$18,0),MATCH(Calculations!Z$1,'2018 commission structure'!$A$15:$J$15,0)),0)</f>
        <v>0</v>
      </c>
      <c r="AA727" s="1">
        <f>IF($H727&gt;L727,($H727-L727)*INDEX('2018 commission structure'!$A$15:$J$18,MATCH(Calculations!$E214,'2018 commission structure'!$A$15:$A$18,0),MATCH(Calculations!AA$1,'2018 commission structure'!$A$15:$J$15,0)),0)</f>
        <v>0</v>
      </c>
      <c r="AB727" s="1">
        <f t="shared" si="118"/>
        <v>103948.95</v>
      </c>
      <c r="AC727" s="1">
        <f t="shared" si="119"/>
        <v>209413.95</v>
      </c>
    </row>
    <row r="728" spans="1:29" x14ac:dyDescent="0.3">
      <c r="A728" s="20">
        <v>1755716656</v>
      </c>
      <c r="B728" s="1" t="s">
        <v>1736</v>
      </c>
      <c r="C728" s="1" t="s">
        <v>1735</v>
      </c>
      <c r="D728" s="1" t="s">
        <v>22829</v>
      </c>
      <c r="E728" s="1" t="s">
        <v>12</v>
      </c>
      <c r="F728" s="1">
        <v>47083</v>
      </c>
      <c r="G728" s="2">
        <v>20</v>
      </c>
      <c r="H728" s="1">
        <f>SUMIF('deals_closed '!D:D,A728,'deals_closed '!C:C)</f>
        <v>720615</v>
      </c>
      <c r="I728" s="1">
        <f>VLOOKUP(E728,'2018 commission structure'!$A$21:$I$24,9,FALSE)</f>
        <v>500000</v>
      </c>
      <c r="J728" s="1">
        <f t="shared" si="120"/>
        <v>625000</v>
      </c>
      <c r="K728" s="1">
        <f t="shared" si="111"/>
        <v>750000</v>
      </c>
      <c r="L728" s="1">
        <f t="shared" si="112"/>
        <v>1000000</v>
      </c>
      <c r="M728" s="16">
        <f t="shared" si="113"/>
        <v>1.44123</v>
      </c>
      <c r="N728" s="1" t="str">
        <f t="shared" si="114"/>
        <v>125-150%</v>
      </c>
      <c r="O728" s="1">
        <f>MIN($I728, $H728)*INDEX( '2018 commission structure'!$A$21:$I$24,
MATCH($E728,'2018 commission structure'!$A$21:$A$24,0),MATCH(O$1,'2018 commission structure'!$A$21:$I$21,0))</f>
        <v>50000</v>
      </c>
      <c r="P728" s="1">
        <f>IF($H728&gt;$I728, MIN($H728-$I728, J728-$I728)*
INDEX( '2018 commission structure'!$A$21:$I$24,
MATCH($E728,'2018 commission structure'!$A$21:$A$24, 0),
MATCH(P$1,'2018 commission structure'!$A$21:$I$21, 0)), 0)</f>
        <v>18750</v>
      </c>
      <c r="Q728" s="1">
        <f>IF($H728&gt;J728, MIN($H728-J728, K728-J728)*
INDEX( '2018 commission structure'!$A$21:$I$24,
MATCH($E728,'2018 commission structure'!$A$21:$A$24, 0),
MATCH(Q$1,'2018 commission structure'!$A$21:$I$21, 0)), 0)</f>
        <v>17210.7</v>
      </c>
      <c r="R728" s="1">
        <f>IF($H728&gt;K728, MIN($H728-K728, L728-K728)*
INDEX( '2018 commission structure'!$A$21:$I$24,
MATCH($E728,'2018 commission structure'!$A$21:$A$24, 0),
MATCH(R$1,'2018 commission structure'!$A$21:$I$21, 0)), 0)</f>
        <v>0</v>
      </c>
      <c r="S728" s="1">
        <f>IF($H728&gt;L728, ($H728-L728)*
INDEX( '2018 commission structure'!$A$21:$I$24,
MATCH($E728,'2018 commission structure'!$A$21:$A$24, 0),
MATCH(S$1,'2018 commission structure'!$A$21:$I$21, 0)), 0)</f>
        <v>0</v>
      </c>
      <c r="T728" s="1">
        <f t="shared" si="115"/>
        <v>85960.7</v>
      </c>
      <c r="U728" s="1">
        <f t="shared" si="116"/>
        <v>133043.70000000001</v>
      </c>
      <c r="V728" s="16">
        <f t="shared" si="117"/>
        <v>5.4163782276049144</v>
      </c>
      <c r="W728" s="1">
        <f>MIN(H728,I728)*INDEX('2018 commission structure'!$A$15:$J$18,MATCH(Calculations!$E102,'2018 commission structure'!$A$15:$A$18,0),MATCH(Calculations!W$1,'2018 commission structure'!$A$15:$J$15,0))</f>
        <v>75000</v>
      </c>
      <c r="X728" s="1">
        <f>IF($H728&gt;I728,MIN($H728-I728,J728-I728))*INDEX('2018 commission structure'!$A$15:$J$18,MATCH(Calculations!$E102,'2018 commission structure'!$A$15:$A$18,0),MATCH(Calculations!X$1,'2018 commission structure'!$A$15:$J$15,0))</f>
        <v>27500</v>
      </c>
      <c r="Y728" s="1">
        <f>IF($H728&gt;J728,MIN($H728-J728,K728-J728)*INDEX('2018 commission structure'!$A$15:$J$18,MATCH(Calculations!$E102,'2018 commission structure'!$A$15:$A$18,0),MATCH(Calculations!Y$1,'2018 commission structure'!$A$15:$J$15,0)),0)</f>
        <v>23903.75</v>
      </c>
      <c r="Z728" s="1">
        <f>IF($H728&gt;K728,MIN($H728-K728,L728-K728)*INDEX('2018 commission structure'!$A$15:$J$18,MATCH(Calculations!$E102,'2018 commission structure'!$A$15:$A$18,0),MATCH(Calculations!Z$1,'2018 commission structure'!$A$15:$J$15,0)),0)</f>
        <v>0</v>
      </c>
      <c r="AA728" s="1">
        <f>IF($H728&gt;L728,($H728-L728)*INDEX('2018 commission structure'!$A$15:$J$18,MATCH(Calculations!$E102,'2018 commission structure'!$A$15:$A$18,0),MATCH(Calculations!AA$1,'2018 commission structure'!$A$15:$J$15,0)),0)</f>
        <v>0</v>
      </c>
      <c r="AB728" s="1">
        <f t="shared" si="118"/>
        <v>126403.75</v>
      </c>
      <c r="AC728" s="1">
        <f t="shared" si="119"/>
        <v>173486.75</v>
      </c>
    </row>
    <row r="729" spans="1:29" x14ac:dyDescent="0.3">
      <c r="A729" s="20">
        <v>8733080267</v>
      </c>
      <c r="B729" s="1" t="s">
        <v>1705</v>
      </c>
      <c r="C729" s="1" t="s">
        <v>1704</v>
      </c>
      <c r="D729" s="1" t="s">
        <v>22700</v>
      </c>
      <c r="E729" s="1" t="s">
        <v>12</v>
      </c>
      <c r="F729" s="1">
        <v>49825</v>
      </c>
      <c r="G729" s="2">
        <v>18</v>
      </c>
      <c r="H729" s="1">
        <f>SUMIF('deals_closed '!D:D,A729,'deals_closed '!C:C)</f>
        <v>721356</v>
      </c>
      <c r="I729" s="1">
        <f>VLOOKUP(E729,'2018 commission structure'!$A$21:$I$24,9,FALSE)</f>
        <v>500000</v>
      </c>
      <c r="J729" s="1">
        <f t="shared" si="120"/>
        <v>625000</v>
      </c>
      <c r="K729" s="1">
        <f t="shared" si="111"/>
        <v>750000</v>
      </c>
      <c r="L729" s="1">
        <f t="shared" si="112"/>
        <v>1000000</v>
      </c>
      <c r="M729" s="16">
        <f t="shared" si="113"/>
        <v>1.442712</v>
      </c>
      <c r="N729" s="1" t="str">
        <f t="shared" si="114"/>
        <v>125-150%</v>
      </c>
      <c r="O729" s="1">
        <f>MIN($I729, $H729)*INDEX( '2018 commission structure'!$A$21:$I$24,
MATCH($E729,'2018 commission structure'!$A$21:$A$24,0),MATCH(O$1,'2018 commission structure'!$A$21:$I$21,0))</f>
        <v>50000</v>
      </c>
      <c r="P729" s="1">
        <f>IF($H729&gt;$I729, MIN($H729-$I729, J729-$I729)*
INDEX( '2018 commission structure'!$A$21:$I$24,
MATCH($E729,'2018 commission structure'!$A$21:$A$24, 0),
MATCH(P$1,'2018 commission structure'!$A$21:$I$21, 0)), 0)</f>
        <v>18750</v>
      </c>
      <c r="Q729" s="1">
        <f>IF($H729&gt;J729, MIN($H729-J729, K729-J729)*
INDEX( '2018 commission structure'!$A$21:$I$24,
MATCH($E729,'2018 commission structure'!$A$21:$A$24, 0),
MATCH(Q$1,'2018 commission structure'!$A$21:$I$21, 0)), 0)</f>
        <v>17344.079999999998</v>
      </c>
      <c r="R729" s="1">
        <f>IF($H729&gt;K729, MIN($H729-K729, L729-K729)*
INDEX( '2018 commission structure'!$A$21:$I$24,
MATCH($E729,'2018 commission structure'!$A$21:$A$24, 0),
MATCH(R$1,'2018 commission structure'!$A$21:$I$21, 0)), 0)</f>
        <v>0</v>
      </c>
      <c r="S729" s="1">
        <f>IF($H729&gt;L729, ($H729-L729)*
INDEX( '2018 commission structure'!$A$21:$I$24,
MATCH($E729,'2018 commission structure'!$A$21:$A$24, 0),
MATCH(S$1,'2018 commission structure'!$A$21:$I$21, 0)), 0)</f>
        <v>0</v>
      </c>
      <c r="T729" s="1">
        <f t="shared" si="115"/>
        <v>86094.080000000002</v>
      </c>
      <c r="U729" s="1">
        <f t="shared" si="116"/>
        <v>135919.08000000002</v>
      </c>
      <c r="V729" s="16">
        <f t="shared" si="117"/>
        <v>5.3072460466918985</v>
      </c>
      <c r="W729" s="1">
        <f>MIN(H729,I729)*INDEX('2018 commission structure'!$A$15:$J$18,MATCH(Calculations!$E119,'2018 commission structure'!$A$15:$A$18,0),MATCH(Calculations!W$1,'2018 commission structure'!$A$15:$J$15,0))</f>
        <v>60000</v>
      </c>
      <c r="X729" s="1">
        <f>IF($H729&gt;I729,MIN($H729-I729,J729-I729))*INDEX('2018 commission structure'!$A$15:$J$18,MATCH(Calculations!$E119,'2018 commission structure'!$A$15:$A$18,0),MATCH(Calculations!X$1,'2018 commission structure'!$A$15:$J$15,0))</f>
        <v>21250</v>
      </c>
      <c r="Y729" s="1">
        <f>IF($H729&gt;J729,MIN($H729-J729,K729-J729)*INDEX('2018 commission structure'!$A$15:$J$18,MATCH(Calculations!$E119,'2018 commission structure'!$A$15:$A$18,0),MATCH(Calculations!Y$1,'2018 commission structure'!$A$15:$J$15,0)),0)</f>
        <v>19271.2</v>
      </c>
      <c r="Z729" s="1">
        <f>IF($H729&gt;K729,MIN($H729-K729,L729-K729)*INDEX('2018 commission structure'!$A$15:$J$18,MATCH(Calculations!$E119,'2018 commission structure'!$A$15:$A$18,0),MATCH(Calculations!Z$1,'2018 commission structure'!$A$15:$J$15,0)),0)</f>
        <v>0</v>
      </c>
      <c r="AA729" s="1">
        <f>IF($H729&gt;L729,($H729-L729)*INDEX('2018 commission structure'!$A$15:$J$18,MATCH(Calculations!$E119,'2018 commission structure'!$A$15:$A$18,0),MATCH(Calculations!AA$1,'2018 commission structure'!$A$15:$J$15,0)),0)</f>
        <v>0</v>
      </c>
      <c r="AB729" s="1">
        <f t="shared" si="118"/>
        <v>100521.2</v>
      </c>
      <c r="AC729" s="1">
        <f t="shared" si="119"/>
        <v>150346.20000000001</v>
      </c>
    </row>
    <row r="730" spans="1:29" x14ac:dyDescent="0.3">
      <c r="A730" s="20">
        <v>3086393343</v>
      </c>
      <c r="B730" s="1" t="s">
        <v>44</v>
      </c>
      <c r="C730" s="1" t="s">
        <v>43</v>
      </c>
      <c r="D730" s="1" t="s">
        <v>23023</v>
      </c>
      <c r="E730" s="1" t="s">
        <v>3</v>
      </c>
      <c r="F730" s="1">
        <v>100553</v>
      </c>
      <c r="G730" s="2">
        <v>21</v>
      </c>
      <c r="H730" s="1">
        <f>SUMIF('deals_closed '!D:D,A730,'deals_closed '!C:C)</f>
        <v>615075</v>
      </c>
      <c r="I730" s="1">
        <f>VLOOKUP(E730,'2018 commission structure'!$A$21:$I$24,9,FALSE)</f>
        <v>750000</v>
      </c>
      <c r="J730" s="1">
        <f t="shared" si="120"/>
        <v>937500</v>
      </c>
      <c r="K730" s="1">
        <f t="shared" si="111"/>
        <v>1125000</v>
      </c>
      <c r="L730" s="1">
        <f t="shared" si="112"/>
        <v>1500000</v>
      </c>
      <c r="M730" s="16">
        <f t="shared" si="113"/>
        <v>0.82010000000000005</v>
      </c>
      <c r="N730" s="1" t="str">
        <f t="shared" si="114"/>
        <v>0-100%</v>
      </c>
      <c r="O730" s="1">
        <f>MIN($I730, $H730)*INDEX( '2018 commission structure'!$A$21:$I$24,
MATCH($E730,'2018 commission structure'!$A$21:$A$24,0),MATCH(O$1,'2018 commission structure'!$A$21:$I$21,0))</f>
        <v>92261.25</v>
      </c>
      <c r="P730" s="1">
        <f>IF($H730&gt;$I730, MIN($H730-$I730, J730-$I730)*
INDEX( '2018 commission structure'!$A$21:$I$24,
MATCH($E730,'2018 commission structure'!$A$21:$A$24, 0),
MATCH(P$1,'2018 commission structure'!$A$21:$I$21, 0)), 0)</f>
        <v>0</v>
      </c>
      <c r="Q730" s="1">
        <f>IF($H730&gt;J730, MIN($H730-J730, K730-J730)*
INDEX( '2018 commission structure'!$A$21:$I$24,
MATCH($E730,'2018 commission structure'!$A$21:$A$24, 0),
MATCH(Q$1,'2018 commission structure'!$A$21:$I$21, 0)), 0)</f>
        <v>0</v>
      </c>
      <c r="R730" s="1">
        <f>IF($H730&gt;K730, MIN($H730-K730, L730-K730)*
INDEX( '2018 commission structure'!$A$21:$I$24,
MATCH($E730,'2018 commission structure'!$A$21:$A$24, 0),
MATCH(R$1,'2018 commission structure'!$A$21:$I$21, 0)), 0)</f>
        <v>0</v>
      </c>
      <c r="S730" s="1">
        <f>IF($H730&gt;L730, ($H730-L730)*
INDEX( '2018 commission structure'!$A$21:$I$24,
MATCH($E730,'2018 commission structure'!$A$21:$A$24, 0),
MATCH(S$1,'2018 commission structure'!$A$21:$I$21, 0)), 0)</f>
        <v>0</v>
      </c>
      <c r="T730" s="1">
        <f t="shared" si="115"/>
        <v>92261.25</v>
      </c>
      <c r="U730" s="1">
        <f t="shared" si="116"/>
        <v>192814.25</v>
      </c>
      <c r="V730" s="16">
        <f t="shared" si="117"/>
        <v>3.1899872545727299</v>
      </c>
      <c r="W730" s="1">
        <f>MIN(H730,I730)*INDEX('2018 commission structure'!$A$15:$J$18,MATCH(Calculations!$E981,'2018 commission structure'!$A$15:$A$18,0),MATCH(Calculations!W$1,'2018 commission structure'!$A$15:$J$15,0))</f>
        <v>73809</v>
      </c>
      <c r="X730" s="1">
        <f>IF($H730&gt;I730,MIN($H730-I730,J730-I730))*INDEX('2018 commission structure'!$A$15:$J$18,MATCH(Calculations!$E981,'2018 commission structure'!$A$15:$A$18,0),MATCH(Calculations!X$1,'2018 commission structure'!$A$15:$J$15,0))</f>
        <v>0</v>
      </c>
      <c r="Y730" s="1">
        <f>IF($H730&gt;J730,MIN($H730-J730,K730-J730)*INDEX('2018 commission structure'!$A$15:$J$18,MATCH(Calculations!$E981,'2018 commission structure'!$A$15:$A$18,0),MATCH(Calculations!Y$1,'2018 commission structure'!$A$15:$J$15,0)),0)</f>
        <v>0</v>
      </c>
      <c r="Z730" s="1">
        <f>IF($H730&gt;K730,MIN($H730-K730,L730-K730)*INDEX('2018 commission structure'!$A$15:$J$18,MATCH(Calculations!$E981,'2018 commission structure'!$A$15:$A$18,0),MATCH(Calculations!Z$1,'2018 commission structure'!$A$15:$J$15,0)),0)</f>
        <v>0</v>
      </c>
      <c r="AA730" s="1">
        <f>IF($H730&gt;L730,($H730-L730)*INDEX('2018 commission structure'!$A$15:$J$18,MATCH(Calculations!$E981,'2018 commission structure'!$A$15:$A$18,0),MATCH(Calculations!AA$1,'2018 commission structure'!$A$15:$J$15,0)),0)</f>
        <v>0</v>
      </c>
      <c r="AB730" s="1">
        <f t="shared" si="118"/>
        <v>73809</v>
      </c>
      <c r="AC730" s="1">
        <f t="shared" si="119"/>
        <v>174362</v>
      </c>
    </row>
    <row r="731" spans="1:29" x14ac:dyDescent="0.3">
      <c r="A731" s="20">
        <v>5209112160</v>
      </c>
      <c r="B731" s="1" t="s">
        <v>1676</v>
      </c>
      <c r="C731" s="1" t="s">
        <v>1675</v>
      </c>
      <c r="D731" s="1" t="s">
        <v>22809</v>
      </c>
      <c r="E731" s="1" t="s">
        <v>3</v>
      </c>
      <c r="F731" s="1">
        <v>123127</v>
      </c>
      <c r="G731" s="2">
        <v>29</v>
      </c>
      <c r="H731" s="1">
        <f>SUMIF('deals_closed '!D:D,A731,'deals_closed '!C:C)</f>
        <v>1082264</v>
      </c>
      <c r="I731" s="1">
        <f>VLOOKUP(E731,'2018 commission structure'!$A$21:$I$24,9,FALSE)</f>
        <v>750000</v>
      </c>
      <c r="J731" s="1">
        <f t="shared" si="120"/>
        <v>937500</v>
      </c>
      <c r="K731" s="1">
        <f t="shared" si="111"/>
        <v>1125000</v>
      </c>
      <c r="L731" s="1">
        <f t="shared" si="112"/>
        <v>1500000</v>
      </c>
      <c r="M731" s="16">
        <f t="shared" si="113"/>
        <v>1.4430186666666667</v>
      </c>
      <c r="N731" s="1" t="str">
        <f t="shared" si="114"/>
        <v>125-150%</v>
      </c>
      <c r="O731" s="1">
        <f>MIN($I731, $H731)*INDEX( '2018 commission structure'!$A$21:$I$24,
MATCH($E731,'2018 commission structure'!$A$21:$A$24,0),MATCH(O$1,'2018 commission structure'!$A$21:$I$21,0))</f>
        <v>112500</v>
      </c>
      <c r="P731" s="1">
        <f>IF($H731&gt;$I731, MIN($H731-$I731, J731-$I731)*
INDEX( '2018 commission structure'!$A$21:$I$24,
MATCH($E731,'2018 commission structure'!$A$21:$A$24, 0),
MATCH(P$1,'2018 commission structure'!$A$21:$I$21, 0)), 0)</f>
        <v>35625</v>
      </c>
      <c r="Q731" s="1">
        <f>IF($H731&gt;J731, MIN($H731-J731, K731-J731)*
INDEX( '2018 commission structure'!$A$21:$I$24,
MATCH($E731,'2018 commission structure'!$A$21:$A$24, 0),
MATCH(Q$1,'2018 commission structure'!$A$21:$I$21, 0)), 0)</f>
        <v>33295.72</v>
      </c>
      <c r="R731" s="1">
        <f>IF($H731&gt;K731, MIN($H731-K731, L731-K731)*
INDEX( '2018 commission structure'!$A$21:$I$24,
MATCH($E731,'2018 commission structure'!$A$21:$A$24, 0),
MATCH(R$1,'2018 commission structure'!$A$21:$I$21, 0)), 0)</f>
        <v>0</v>
      </c>
      <c r="S731" s="1">
        <f>IF($H731&gt;L731, ($H731-L731)*
INDEX( '2018 commission structure'!$A$21:$I$24,
MATCH($E731,'2018 commission structure'!$A$21:$A$24, 0),
MATCH(S$1,'2018 commission structure'!$A$21:$I$21, 0)), 0)</f>
        <v>0</v>
      </c>
      <c r="T731" s="1">
        <f t="shared" si="115"/>
        <v>181420.72</v>
      </c>
      <c r="U731" s="1">
        <f t="shared" si="116"/>
        <v>304547.71999999997</v>
      </c>
      <c r="V731" s="16">
        <f t="shared" si="117"/>
        <v>3.553676251459049</v>
      </c>
      <c r="W731" s="1">
        <f>MIN(H731,I731)*INDEX('2018 commission structure'!$A$15:$J$18,MATCH(Calculations!$E134,'2018 commission structure'!$A$15:$A$18,0),MATCH(Calculations!W$1,'2018 commission structure'!$A$15:$J$15,0))</f>
        <v>90000</v>
      </c>
      <c r="X731" s="1">
        <f>IF($H731&gt;I731,MIN($H731-I731,J731-I731))*INDEX('2018 commission structure'!$A$15:$J$18,MATCH(Calculations!$E134,'2018 commission structure'!$A$15:$A$18,0),MATCH(Calculations!X$1,'2018 commission structure'!$A$15:$J$15,0))</f>
        <v>31875.000000000004</v>
      </c>
      <c r="Y731" s="1">
        <f>IF($H731&gt;J731,MIN($H731-J731,K731-J731)*INDEX('2018 commission structure'!$A$15:$J$18,MATCH(Calculations!$E134,'2018 commission structure'!$A$15:$A$18,0),MATCH(Calculations!Y$1,'2018 commission structure'!$A$15:$J$15,0)),0)</f>
        <v>28952.800000000003</v>
      </c>
      <c r="Z731" s="1">
        <f>IF($H731&gt;K731,MIN($H731-K731,L731-K731)*INDEX('2018 commission structure'!$A$15:$J$18,MATCH(Calculations!$E134,'2018 commission structure'!$A$15:$A$18,0),MATCH(Calculations!Z$1,'2018 commission structure'!$A$15:$J$15,0)),0)</f>
        <v>0</v>
      </c>
      <c r="AA731" s="1">
        <f>IF($H731&gt;L731,($H731-L731)*INDEX('2018 commission structure'!$A$15:$J$18,MATCH(Calculations!$E134,'2018 commission structure'!$A$15:$A$18,0),MATCH(Calculations!AA$1,'2018 commission structure'!$A$15:$J$15,0)),0)</f>
        <v>0</v>
      </c>
      <c r="AB731" s="1">
        <f t="shared" si="118"/>
        <v>150827.79999999999</v>
      </c>
      <c r="AC731" s="1">
        <f t="shared" si="119"/>
        <v>273954.8</v>
      </c>
    </row>
    <row r="732" spans="1:29" x14ac:dyDescent="0.3">
      <c r="A732" s="20">
        <v>8908432159</v>
      </c>
      <c r="B732" s="1" t="s">
        <v>572</v>
      </c>
      <c r="C732" s="1" t="s">
        <v>571</v>
      </c>
      <c r="D732" s="1" t="s">
        <v>22520</v>
      </c>
      <c r="E732" s="1" t="s">
        <v>12</v>
      </c>
      <c r="F732" s="1">
        <v>57930</v>
      </c>
      <c r="G732" s="2">
        <v>17</v>
      </c>
      <c r="H732" s="1">
        <f>SUMIF('deals_closed '!D:D,A732,'deals_closed '!C:C)</f>
        <v>721837</v>
      </c>
      <c r="I732" s="1">
        <f>VLOOKUP(E732,'2018 commission structure'!$A$21:$I$24,9,FALSE)</f>
        <v>500000</v>
      </c>
      <c r="J732" s="1">
        <f t="shared" si="120"/>
        <v>625000</v>
      </c>
      <c r="K732" s="1">
        <f t="shared" si="111"/>
        <v>750000</v>
      </c>
      <c r="L732" s="1">
        <f t="shared" si="112"/>
        <v>1000000</v>
      </c>
      <c r="M732" s="16">
        <f t="shared" si="113"/>
        <v>1.4436739999999999</v>
      </c>
      <c r="N732" s="1" t="str">
        <f t="shared" si="114"/>
        <v>125-150%</v>
      </c>
      <c r="O732" s="1">
        <f>MIN($I732, $H732)*INDEX( '2018 commission structure'!$A$21:$I$24,
MATCH($E732,'2018 commission structure'!$A$21:$A$24,0),MATCH(O$1,'2018 commission structure'!$A$21:$I$21,0))</f>
        <v>50000</v>
      </c>
      <c r="P732" s="1">
        <f>IF($H732&gt;$I732, MIN($H732-$I732, J732-$I732)*
INDEX( '2018 commission structure'!$A$21:$I$24,
MATCH($E732,'2018 commission structure'!$A$21:$A$24, 0),
MATCH(P$1,'2018 commission structure'!$A$21:$I$21, 0)), 0)</f>
        <v>18750</v>
      </c>
      <c r="Q732" s="1">
        <f>IF($H732&gt;J732, MIN($H732-J732, K732-J732)*
INDEX( '2018 commission structure'!$A$21:$I$24,
MATCH($E732,'2018 commission structure'!$A$21:$A$24, 0),
MATCH(Q$1,'2018 commission structure'!$A$21:$I$21, 0)), 0)</f>
        <v>17430.66</v>
      </c>
      <c r="R732" s="1">
        <f>IF($H732&gt;K732, MIN($H732-K732, L732-K732)*
INDEX( '2018 commission structure'!$A$21:$I$24,
MATCH($E732,'2018 commission structure'!$A$21:$A$24, 0),
MATCH(R$1,'2018 commission structure'!$A$21:$I$21, 0)), 0)</f>
        <v>0</v>
      </c>
      <c r="S732" s="1">
        <f>IF($H732&gt;L732, ($H732-L732)*
INDEX( '2018 commission structure'!$A$21:$I$24,
MATCH($E732,'2018 commission structure'!$A$21:$A$24, 0),
MATCH(S$1,'2018 commission structure'!$A$21:$I$21, 0)), 0)</f>
        <v>0</v>
      </c>
      <c r="T732" s="1">
        <f t="shared" si="115"/>
        <v>86180.66</v>
      </c>
      <c r="U732" s="1">
        <f t="shared" si="116"/>
        <v>144110.66</v>
      </c>
      <c r="V732" s="16">
        <f t="shared" si="117"/>
        <v>5.0089077379841296</v>
      </c>
      <c r="W732" s="1">
        <f>MIN(H732,I732)*INDEX('2018 commission structure'!$A$15:$J$18,MATCH(Calculations!$E712,'2018 commission structure'!$A$15:$A$18,0),MATCH(Calculations!W$1,'2018 commission structure'!$A$15:$J$15,0))</f>
        <v>60000</v>
      </c>
      <c r="X732" s="1">
        <f>IF($H732&gt;I732,MIN($H732-I732,J732-I732))*INDEX('2018 commission structure'!$A$15:$J$18,MATCH(Calculations!$E712,'2018 commission structure'!$A$15:$A$18,0),MATCH(Calculations!X$1,'2018 commission structure'!$A$15:$J$15,0))</f>
        <v>21250</v>
      </c>
      <c r="Y732" s="1">
        <f>IF($H732&gt;J732,MIN($H732-J732,K732-J732)*INDEX('2018 commission structure'!$A$15:$J$18,MATCH(Calculations!$E712,'2018 commission structure'!$A$15:$A$18,0),MATCH(Calculations!Y$1,'2018 commission structure'!$A$15:$J$15,0)),0)</f>
        <v>19367.400000000001</v>
      </c>
      <c r="Z732" s="1">
        <f>IF($H732&gt;K732,MIN($H732-K732,L732-K732)*INDEX('2018 commission structure'!$A$15:$J$18,MATCH(Calculations!$E712,'2018 commission structure'!$A$15:$A$18,0),MATCH(Calculations!Z$1,'2018 commission structure'!$A$15:$J$15,0)),0)</f>
        <v>0</v>
      </c>
      <c r="AA732" s="1">
        <f>IF($H732&gt;L732,($H732-L732)*INDEX('2018 commission structure'!$A$15:$J$18,MATCH(Calculations!$E712,'2018 commission structure'!$A$15:$A$18,0),MATCH(Calculations!AA$1,'2018 commission structure'!$A$15:$J$15,0)),0)</f>
        <v>0</v>
      </c>
      <c r="AB732" s="1">
        <f t="shared" si="118"/>
        <v>100617.4</v>
      </c>
      <c r="AC732" s="1">
        <f t="shared" si="119"/>
        <v>158547.4</v>
      </c>
    </row>
    <row r="733" spans="1:29" x14ac:dyDescent="0.3">
      <c r="A733" s="20">
        <v>6084639828</v>
      </c>
      <c r="B733" s="1" t="s">
        <v>1803</v>
      </c>
      <c r="C733" s="1" t="s">
        <v>1802</v>
      </c>
      <c r="D733" s="1" t="s">
        <v>22733</v>
      </c>
      <c r="E733" s="1" t="s">
        <v>0</v>
      </c>
      <c r="F733" s="1">
        <v>67908</v>
      </c>
      <c r="G733" s="2">
        <v>24</v>
      </c>
      <c r="H733" s="1">
        <f>SUMIF('deals_closed '!D:D,A733,'deals_closed '!C:C)</f>
        <v>866306</v>
      </c>
      <c r="I733" s="1">
        <f>VLOOKUP(E733,'2018 commission structure'!$A$21:$I$24,9,FALSE)</f>
        <v>600000</v>
      </c>
      <c r="J733" s="1">
        <f t="shared" si="120"/>
        <v>750000</v>
      </c>
      <c r="K733" s="1">
        <f t="shared" si="111"/>
        <v>900000</v>
      </c>
      <c r="L733" s="1">
        <f t="shared" si="112"/>
        <v>1200000</v>
      </c>
      <c r="M733" s="16">
        <f t="shared" si="113"/>
        <v>1.4438433333333334</v>
      </c>
      <c r="N733" s="1" t="str">
        <f t="shared" si="114"/>
        <v>125-150%</v>
      </c>
      <c r="O733" s="1">
        <f>MIN($I733, $H733)*INDEX( '2018 commission structure'!$A$21:$I$24,
MATCH($E733,'2018 commission structure'!$A$21:$A$24,0),MATCH(O$1,'2018 commission structure'!$A$21:$I$21,0))</f>
        <v>78000</v>
      </c>
      <c r="P733" s="1">
        <f>IF($H733&gt;$I733, MIN($H733-$I733, J733-$I733)*
INDEX( '2018 commission structure'!$A$21:$I$24,
MATCH($E733,'2018 commission structure'!$A$21:$A$24, 0),
MATCH(P$1,'2018 commission structure'!$A$21:$I$21, 0)), 0)</f>
        <v>25500.000000000004</v>
      </c>
      <c r="Q733" s="1">
        <f>IF($H733&gt;J733, MIN($H733-J733, K733-J733)*
INDEX( '2018 commission structure'!$A$21:$I$24,
MATCH($E733,'2018 commission structure'!$A$21:$A$24, 0),
MATCH(Q$1,'2018 commission structure'!$A$21:$I$21, 0)), 0)</f>
        <v>24424.26</v>
      </c>
      <c r="R733" s="1">
        <f>IF($H733&gt;K733, MIN($H733-K733, L733-K733)*
INDEX( '2018 commission structure'!$A$21:$I$24,
MATCH($E733,'2018 commission structure'!$A$21:$A$24, 0),
MATCH(R$1,'2018 commission structure'!$A$21:$I$21, 0)), 0)</f>
        <v>0</v>
      </c>
      <c r="S733" s="1">
        <f>IF($H733&gt;L733, ($H733-L733)*
INDEX( '2018 commission structure'!$A$21:$I$24,
MATCH($E733,'2018 commission structure'!$A$21:$A$24, 0),
MATCH(S$1,'2018 commission structure'!$A$21:$I$21, 0)), 0)</f>
        <v>0</v>
      </c>
      <c r="T733" s="1">
        <f t="shared" si="115"/>
        <v>127924.26</v>
      </c>
      <c r="U733" s="1">
        <f t="shared" si="116"/>
        <v>195832.26</v>
      </c>
      <c r="V733" s="16">
        <f t="shared" si="117"/>
        <v>4.423714458486053</v>
      </c>
      <c r="W733" s="1">
        <f>MIN(H733,I733)*INDEX('2018 commission structure'!$A$15:$J$18,MATCH(Calculations!$E65,'2018 commission structure'!$A$15:$A$18,0),MATCH(Calculations!W$1,'2018 commission structure'!$A$15:$J$15,0))</f>
        <v>90000</v>
      </c>
      <c r="X733" s="1">
        <f>IF($H733&gt;I733,MIN($H733-I733,J733-I733))*INDEX('2018 commission structure'!$A$15:$J$18,MATCH(Calculations!$E65,'2018 commission structure'!$A$15:$A$18,0),MATCH(Calculations!X$1,'2018 commission structure'!$A$15:$J$15,0))</f>
        <v>27000</v>
      </c>
      <c r="Y733" s="1">
        <f>IF($H733&gt;J733,MIN($H733-J733,K733-J733)*INDEX('2018 commission structure'!$A$15:$J$18,MATCH(Calculations!$E65,'2018 commission structure'!$A$15:$A$18,0),MATCH(Calculations!Y$1,'2018 commission structure'!$A$15:$J$15,0)),0)</f>
        <v>29076.5</v>
      </c>
      <c r="Z733" s="1">
        <f>IF($H733&gt;K733,MIN($H733-K733,L733-K733)*INDEX('2018 commission structure'!$A$15:$J$18,MATCH(Calculations!$E65,'2018 commission structure'!$A$15:$A$18,0),MATCH(Calculations!Z$1,'2018 commission structure'!$A$15:$J$15,0)),0)</f>
        <v>0</v>
      </c>
      <c r="AA733" s="1">
        <f>IF($H733&gt;L733,($H733-L733)*INDEX('2018 commission structure'!$A$15:$J$18,MATCH(Calculations!$E65,'2018 commission structure'!$A$15:$A$18,0),MATCH(Calculations!AA$1,'2018 commission structure'!$A$15:$J$15,0)),0)</f>
        <v>0</v>
      </c>
      <c r="AB733" s="1">
        <f t="shared" si="118"/>
        <v>146076.5</v>
      </c>
      <c r="AC733" s="1">
        <f t="shared" si="119"/>
        <v>213984.5</v>
      </c>
    </row>
    <row r="734" spans="1:29" x14ac:dyDescent="0.3">
      <c r="A734" s="20">
        <v>7192290785</v>
      </c>
      <c r="B734" s="1" t="s">
        <v>1340</v>
      </c>
      <c r="C734" s="1" t="s">
        <v>1339</v>
      </c>
      <c r="D734" s="1" t="s">
        <v>23283</v>
      </c>
      <c r="E734" s="1" t="s">
        <v>12</v>
      </c>
      <c r="F734" s="1">
        <v>32187</v>
      </c>
      <c r="G734" s="2">
        <v>24</v>
      </c>
      <c r="H734" s="1">
        <f>SUMIF('deals_closed '!D:D,A734,'deals_closed '!C:C)</f>
        <v>722087</v>
      </c>
      <c r="I734" s="1">
        <f>VLOOKUP(E734,'2018 commission structure'!$A$21:$I$24,9,FALSE)</f>
        <v>500000</v>
      </c>
      <c r="J734" s="1">
        <f t="shared" si="120"/>
        <v>625000</v>
      </c>
      <c r="K734" s="1">
        <f t="shared" si="111"/>
        <v>750000</v>
      </c>
      <c r="L734" s="1">
        <f t="shared" si="112"/>
        <v>1000000</v>
      </c>
      <c r="M734" s="16">
        <f t="shared" si="113"/>
        <v>1.4441740000000001</v>
      </c>
      <c r="N734" s="1" t="str">
        <f t="shared" si="114"/>
        <v>125-150%</v>
      </c>
      <c r="O734" s="1">
        <f>MIN($I734, $H734)*INDEX( '2018 commission structure'!$A$21:$I$24,
MATCH($E734,'2018 commission structure'!$A$21:$A$24,0),MATCH(O$1,'2018 commission structure'!$A$21:$I$21,0))</f>
        <v>50000</v>
      </c>
      <c r="P734" s="1">
        <f>IF($H734&gt;$I734, MIN($H734-$I734, J734-$I734)*
INDEX( '2018 commission structure'!$A$21:$I$24,
MATCH($E734,'2018 commission structure'!$A$21:$A$24, 0),
MATCH(P$1,'2018 commission structure'!$A$21:$I$21, 0)), 0)</f>
        <v>18750</v>
      </c>
      <c r="Q734" s="1">
        <f>IF($H734&gt;J734, MIN($H734-J734, K734-J734)*
INDEX( '2018 commission structure'!$A$21:$I$24,
MATCH($E734,'2018 commission structure'!$A$21:$A$24, 0),
MATCH(Q$1,'2018 commission structure'!$A$21:$I$21, 0)), 0)</f>
        <v>17475.66</v>
      </c>
      <c r="R734" s="1">
        <f>IF($H734&gt;K734, MIN($H734-K734, L734-K734)*
INDEX( '2018 commission structure'!$A$21:$I$24,
MATCH($E734,'2018 commission structure'!$A$21:$A$24, 0),
MATCH(R$1,'2018 commission structure'!$A$21:$I$21, 0)), 0)</f>
        <v>0</v>
      </c>
      <c r="S734" s="1">
        <f>IF($H734&gt;L734, ($H734-L734)*
INDEX( '2018 commission structure'!$A$21:$I$24,
MATCH($E734,'2018 commission structure'!$A$21:$A$24, 0),
MATCH(S$1,'2018 commission structure'!$A$21:$I$21, 0)), 0)</f>
        <v>0</v>
      </c>
      <c r="T734" s="1">
        <f t="shared" si="115"/>
        <v>86225.66</v>
      </c>
      <c r="U734" s="1">
        <f t="shared" si="116"/>
        <v>118412.66</v>
      </c>
      <c r="V734" s="16">
        <f t="shared" si="117"/>
        <v>6.0980557315408674</v>
      </c>
      <c r="W734" s="1">
        <f>MIN(H734,I734)*INDEX('2018 commission structure'!$A$15:$J$18,MATCH(Calculations!$E312,'2018 commission structure'!$A$15:$A$18,0),MATCH(Calculations!W$1,'2018 commission structure'!$A$15:$J$15,0))</f>
        <v>75000</v>
      </c>
      <c r="X734" s="1">
        <f>IF($H734&gt;I734,MIN($H734-I734,J734-I734))*INDEX('2018 commission structure'!$A$15:$J$18,MATCH(Calculations!$E312,'2018 commission structure'!$A$15:$A$18,0),MATCH(Calculations!X$1,'2018 commission structure'!$A$15:$J$15,0))</f>
        <v>27500</v>
      </c>
      <c r="Y734" s="1">
        <f>IF($H734&gt;J734,MIN($H734-J734,K734-J734)*INDEX('2018 commission structure'!$A$15:$J$18,MATCH(Calculations!$E312,'2018 commission structure'!$A$15:$A$18,0),MATCH(Calculations!Y$1,'2018 commission structure'!$A$15:$J$15,0)),0)</f>
        <v>24271.75</v>
      </c>
      <c r="Z734" s="1">
        <f>IF($H734&gt;K734,MIN($H734-K734,L734-K734)*INDEX('2018 commission structure'!$A$15:$J$18,MATCH(Calculations!$E312,'2018 commission structure'!$A$15:$A$18,0),MATCH(Calculations!Z$1,'2018 commission structure'!$A$15:$J$15,0)),0)</f>
        <v>0</v>
      </c>
      <c r="AA734" s="1">
        <f>IF($H734&gt;L734,($H734-L734)*INDEX('2018 commission structure'!$A$15:$J$18,MATCH(Calculations!$E312,'2018 commission structure'!$A$15:$A$18,0),MATCH(Calculations!AA$1,'2018 commission structure'!$A$15:$J$15,0)),0)</f>
        <v>0</v>
      </c>
      <c r="AB734" s="1">
        <f t="shared" si="118"/>
        <v>126771.75</v>
      </c>
      <c r="AC734" s="1">
        <f t="shared" si="119"/>
        <v>158958.75</v>
      </c>
    </row>
    <row r="735" spans="1:29" x14ac:dyDescent="0.3">
      <c r="A735" s="20">
        <v>3867281491</v>
      </c>
      <c r="B735" s="1" t="s">
        <v>680</v>
      </c>
      <c r="C735" s="1" t="s">
        <v>679</v>
      </c>
      <c r="D735" s="1" t="s">
        <v>22905</v>
      </c>
      <c r="E735" s="1" t="s">
        <v>12</v>
      </c>
      <c r="F735" s="1">
        <v>44350</v>
      </c>
      <c r="G735" s="2">
        <v>19</v>
      </c>
      <c r="H735" s="1">
        <f>SUMIF('deals_closed '!D:D,A735,'deals_closed '!C:C)</f>
        <v>722389</v>
      </c>
      <c r="I735" s="1">
        <f>VLOOKUP(E735,'2018 commission structure'!$A$21:$I$24,9,FALSE)</f>
        <v>500000</v>
      </c>
      <c r="J735" s="1">
        <f t="shared" si="120"/>
        <v>625000</v>
      </c>
      <c r="K735" s="1">
        <f t="shared" si="111"/>
        <v>750000</v>
      </c>
      <c r="L735" s="1">
        <f t="shared" si="112"/>
        <v>1000000</v>
      </c>
      <c r="M735" s="16">
        <f t="shared" si="113"/>
        <v>1.4447779999999999</v>
      </c>
      <c r="N735" s="1" t="str">
        <f t="shared" si="114"/>
        <v>125-150%</v>
      </c>
      <c r="O735" s="1">
        <f>MIN($I735, $H735)*INDEX( '2018 commission structure'!$A$21:$I$24,
MATCH($E735,'2018 commission structure'!$A$21:$A$24,0),MATCH(O$1,'2018 commission structure'!$A$21:$I$21,0))</f>
        <v>50000</v>
      </c>
      <c r="P735" s="1">
        <f>IF($H735&gt;$I735, MIN($H735-$I735, J735-$I735)*
INDEX( '2018 commission structure'!$A$21:$I$24,
MATCH($E735,'2018 commission structure'!$A$21:$A$24, 0),
MATCH(P$1,'2018 commission structure'!$A$21:$I$21, 0)), 0)</f>
        <v>18750</v>
      </c>
      <c r="Q735" s="1">
        <f>IF($H735&gt;J735, MIN($H735-J735, K735-J735)*
INDEX( '2018 commission structure'!$A$21:$I$24,
MATCH($E735,'2018 commission structure'!$A$21:$A$24, 0),
MATCH(Q$1,'2018 commission structure'!$A$21:$I$21, 0)), 0)</f>
        <v>17530.02</v>
      </c>
      <c r="R735" s="1">
        <f>IF($H735&gt;K735, MIN($H735-K735, L735-K735)*
INDEX( '2018 commission structure'!$A$21:$I$24,
MATCH($E735,'2018 commission structure'!$A$21:$A$24, 0),
MATCH(R$1,'2018 commission structure'!$A$21:$I$21, 0)), 0)</f>
        <v>0</v>
      </c>
      <c r="S735" s="1">
        <f>IF($H735&gt;L735, ($H735-L735)*
INDEX( '2018 commission structure'!$A$21:$I$24,
MATCH($E735,'2018 commission structure'!$A$21:$A$24, 0),
MATCH(S$1,'2018 commission structure'!$A$21:$I$21, 0)), 0)</f>
        <v>0</v>
      </c>
      <c r="T735" s="1">
        <f t="shared" si="115"/>
        <v>86280.02</v>
      </c>
      <c r="U735" s="1">
        <f t="shared" si="116"/>
        <v>130630.02</v>
      </c>
      <c r="V735" s="16">
        <f t="shared" si="117"/>
        <v>5.5300381948957824</v>
      </c>
      <c r="W735" s="1">
        <f>MIN(H735,I735)*INDEX('2018 commission structure'!$A$15:$J$18,MATCH(Calculations!$E657,'2018 commission structure'!$A$15:$A$18,0),MATCH(Calculations!W$1,'2018 commission structure'!$A$15:$J$15,0))</f>
        <v>75000</v>
      </c>
      <c r="X735" s="1">
        <f>IF($H735&gt;I735,MIN($H735-I735,J735-I735))*INDEX('2018 commission structure'!$A$15:$J$18,MATCH(Calculations!$E657,'2018 commission structure'!$A$15:$A$18,0),MATCH(Calculations!X$1,'2018 commission structure'!$A$15:$J$15,0))</f>
        <v>27500</v>
      </c>
      <c r="Y735" s="1">
        <f>IF($H735&gt;J735,MIN($H735-J735,K735-J735)*INDEX('2018 commission structure'!$A$15:$J$18,MATCH(Calculations!$E657,'2018 commission structure'!$A$15:$A$18,0),MATCH(Calculations!Y$1,'2018 commission structure'!$A$15:$J$15,0)),0)</f>
        <v>24347.25</v>
      </c>
      <c r="Z735" s="1">
        <f>IF($H735&gt;K735,MIN($H735-K735,L735-K735)*INDEX('2018 commission structure'!$A$15:$J$18,MATCH(Calculations!$E657,'2018 commission structure'!$A$15:$A$18,0),MATCH(Calculations!Z$1,'2018 commission structure'!$A$15:$J$15,0)),0)</f>
        <v>0</v>
      </c>
      <c r="AA735" s="1">
        <f>IF($H735&gt;L735,($H735-L735)*INDEX('2018 commission structure'!$A$15:$J$18,MATCH(Calculations!$E657,'2018 commission structure'!$A$15:$A$18,0),MATCH(Calculations!AA$1,'2018 commission structure'!$A$15:$J$15,0)),0)</f>
        <v>0</v>
      </c>
      <c r="AB735" s="1">
        <f t="shared" si="118"/>
        <v>126847.25</v>
      </c>
      <c r="AC735" s="1">
        <f t="shared" si="119"/>
        <v>171197.25</v>
      </c>
    </row>
    <row r="736" spans="1:29" x14ac:dyDescent="0.3">
      <c r="A736" s="20">
        <v>4323171323</v>
      </c>
      <c r="B736" s="1" t="s">
        <v>1312</v>
      </c>
      <c r="C736" s="1" t="s">
        <v>1311</v>
      </c>
      <c r="D736" s="1" t="s">
        <v>22903</v>
      </c>
      <c r="E736" s="1" t="s">
        <v>0</v>
      </c>
      <c r="F736" s="1">
        <v>59667</v>
      </c>
      <c r="G736" s="2">
        <v>26</v>
      </c>
      <c r="H736" s="1">
        <f>SUMIF('deals_closed '!D:D,A736,'deals_closed '!C:C)</f>
        <v>867952</v>
      </c>
      <c r="I736" s="1">
        <f>VLOOKUP(E736,'2018 commission structure'!$A$21:$I$24,9,FALSE)</f>
        <v>600000</v>
      </c>
      <c r="J736" s="1">
        <f t="shared" si="120"/>
        <v>750000</v>
      </c>
      <c r="K736" s="1">
        <f t="shared" si="111"/>
        <v>900000</v>
      </c>
      <c r="L736" s="1">
        <f t="shared" si="112"/>
        <v>1200000</v>
      </c>
      <c r="M736" s="16">
        <f t="shared" si="113"/>
        <v>1.4465866666666667</v>
      </c>
      <c r="N736" s="1" t="str">
        <f t="shared" si="114"/>
        <v>125-150%</v>
      </c>
      <c r="O736" s="1">
        <f>MIN($I736, $H736)*INDEX( '2018 commission structure'!$A$21:$I$24,
MATCH($E736,'2018 commission structure'!$A$21:$A$24,0),MATCH(O$1,'2018 commission structure'!$A$21:$I$21,0))</f>
        <v>78000</v>
      </c>
      <c r="P736" s="1">
        <f>IF($H736&gt;$I736, MIN($H736-$I736, J736-$I736)*
INDEX( '2018 commission structure'!$A$21:$I$24,
MATCH($E736,'2018 commission structure'!$A$21:$A$24, 0),
MATCH(P$1,'2018 commission structure'!$A$21:$I$21, 0)), 0)</f>
        <v>25500.000000000004</v>
      </c>
      <c r="Q736" s="1">
        <f>IF($H736&gt;J736, MIN($H736-J736, K736-J736)*
INDEX( '2018 commission structure'!$A$21:$I$24,
MATCH($E736,'2018 commission structure'!$A$21:$A$24, 0),
MATCH(Q$1,'2018 commission structure'!$A$21:$I$21, 0)), 0)</f>
        <v>24769.919999999998</v>
      </c>
      <c r="R736" s="1">
        <f>IF($H736&gt;K736, MIN($H736-K736, L736-K736)*
INDEX( '2018 commission structure'!$A$21:$I$24,
MATCH($E736,'2018 commission structure'!$A$21:$A$24, 0),
MATCH(R$1,'2018 commission structure'!$A$21:$I$21, 0)), 0)</f>
        <v>0</v>
      </c>
      <c r="S736" s="1">
        <f>IF($H736&gt;L736, ($H736-L736)*
INDEX( '2018 commission structure'!$A$21:$I$24,
MATCH($E736,'2018 commission structure'!$A$21:$A$24, 0),
MATCH(S$1,'2018 commission structure'!$A$21:$I$21, 0)), 0)</f>
        <v>0</v>
      </c>
      <c r="T736" s="1">
        <f t="shared" si="115"/>
        <v>128269.92</v>
      </c>
      <c r="U736" s="1">
        <f t="shared" si="116"/>
        <v>187936.91999999998</v>
      </c>
      <c r="V736" s="16">
        <f t="shared" si="117"/>
        <v>4.6183155497067849</v>
      </c>
      <c r="W736" s="1">
        <f>MIN(H736,I736)*INDEX('2018 commission structure'!$A$15:$J$18,MATCH(Calculations!$E327,'2018 commission structure'!$A$15:$A$18,0),MATCH(Calculations!W$1,'2018 commission structure'!$A$15:$J$15,0))</f>
        <v>90000</v>
      </c>
      <c r="X736" s="1">
        <f>IF($H736&gt;I736,MIN($H736-I736,J736-I736))*INDEX('2018 commission structure'!$A$15:$J$18,MATCH(Calculations!$E327,'2018 commission structure'!$A$15:$A$18,0),MATCH(Calculations!X$1,'2018 commission structure'!$A$15:$J$15,0))</f>
        <v>33000</v>
      </c>
      <c r="Y736" s="1">
        <f>IF($H736&gt;J736,MIN($H736-J736,K736-J736)*INDEX('2018 commission structure'!$A$15:$J$18,MATCH(Calculations!$E327,'2018 commission structure'!$A$15:$A$18,0),MATCH(Calculations!Y$1,'2018 commission structure'!$A$15:$J$15,0)),0)</f>
        <v>29488</v>
      </c>
      <c r="Z736" s="1">
        <f>IF($H736&gt;K736,MIN($H736-K736,L736-K736)*INDEX('2018 commission structure'!$A$15:$J$18,MATCH(Calculations!$E327,'2018 commission structure'!$A$15:$A$18,0),MATCH(Calculations!Z$1,'2018 commission structure'!$A$15:$J$15,0)),0)</f>
        <v>0</v>
      </c>
      <c r="AA736" s="1">
        <f>IF($H736&gt;L736,($H736-L736)*INDEX('2018 commission structure'!$A$15:$J$18,MATCH(Calculations!$E327,'2018 commission structure'!$A$15:$A$18,0),MATCH(Calculations!AA$1,'2018 commission structure'!$A$15:$J$15,0)),0)</f>
        <v>0</v>
      </c>
      <c r="AB736" s="1">
        <f t="shared" si="118"/>
        <v>152488</v>
      </c>
      <c r="AC736" s="1">
        <f t="shared" si="119"/>
        <v>212155</v>
      </c>
    </row>
    <row r="737" spans="1:29" x14ac:dyDescent="0.3">
      <c r="A737" s="20">
        <v>2012142672</v>
      </c>
      <c r="B737" s="1" t="s">
        <v>1554</v>
      </c>
      <c r="C737" s="1" t="s">
        <v>1553</v>
      </c>
      <c r="D737" s="1" t="s">
        <v>23139</v>
      </c>
      <c r="E737" s="1" t="s">
        <v>0</v>
      </c>
      <c r="F737" s="1">
        <v>55915</v>
      </c>
      <c r="G737" s="2">
        <v>23</v>
      </c>
      <c r="H737" s="1">
        <f>SUMIF('deals_closed '!D:D,A737,'deals_closed '!C:C)</f>
        <v>868613</v>
      </c>
      <c r="I737" s="1">
        <f>VLOOKUP(E737,'2018 commission structure'!$A$21:$I$24,9,FALSE)</f>
        <v>600000</v>
      </c>
      <c r="J737" s="1">
        <f t="shared" si="120"/>
        <v>750000</v>
      </c>
      <c r="K737" s="1">
        <f t="shared" si="111"/>
        <v>900000</v>
      </c>
      <c r="L737" s="1">
        <f t="shared" si="112"/>
        <v>1200000</v>
      </c>
      <c r="M737" s="16">
        <f t="shared" si="113"/>
        <v>1.4476883333333332</v>
      </c>
      <c r="N737" s="1" t="str">
        <f t="shared" si="114"/>
        <v>125-150%</v>
      </c>
      <c r="O737" s="1">
        <f>MIN($I737, $H737)*INDEX( '2018 commission structure'!$A$21:$I$24,
MATCH($E737,'2018 commission structure'!$A$21:$A$24,0),MATCH(O$1,'2018 commission structure'!$A$21:$I$21,0))</f>
        <v>78000</v>
      </c>
      <c r="P737" s="1">
        <f>IF($H737&gt;$I737, MIN($H737-$I737, J737-$I737)*
INDEX( '2018 commission structure'!$A$21:$I$24,
MATCH($E737,'2018 commission structure'!$A$21:$A$24, 0),
MATCH(P$1,'2018 commission structure'!$A$21:$I$21, 0)), 0)</f>
        <v>25500.000000000004</v>
      </c>
      <c r="Q737" s="1">
        <f>IF($H737&gt;J737, MIN($H737-J737, K737-J737)*
INDEX( '2018 commission structure'!$A$21:$I$24,
MATCH($E737,'2018 commission structure'!$A$21:$A$24, 0),
MATCH(Q$1,'2018 commission structure'!$A$21:$I$21, 0)), 0)</f>
        <v>24908.73</v>
      </c>
      <c r="R737" s="1">
        <f>IF($H737&gt;K737, MIN($H737-K737, L737-K737)*
INDEX( '2018 commission structure'!$A$21:$I$24,
MATCH($E737,'2018 commission structure'!$A$21:$A$24, 0),
MATCH(R$1,'2018 commission structure'!$A$21:$I$21, 0)), 0)</f>
        <v>0</v>
      </c>
      <c r="S737" s="1">
        <f>IF($H737&gt;L737, ($H737-L737)*
INDEX( '2018 commission structure'!$A$21:$I$24,
MATCH($E737,'2018 commission structure'!$A$21:$A$24, 0),
MATCH(S$1,'2018 commission structure'!$A$21:$I$21, 0)), 0)</f>
        <v>0</v>
      </c>
      <c r="T737" s="1">
        <f t="shared" si="115"/>
        <v>128408.73</v>
      </c>
      <c r="U737" s="1">
        <f t="shared" si="116"/>
        <v>184323.72999999998</v>
      </c>
      <c r="V737" s="16">
        <f t="shared" si="117"/>
        <v>4.7124317633980173</v>
      </c>
      <c r="W737" s="1">
        <f>MIN(H737,I737)*INDEX('2018 commission structure'!$A$15:$J$18,MATCH(Calculations!$E200,'2018 commission structure'!$A$15:$A$18,0),MATCH(Calculations!W$1,'2018 commission structure'!$A$15:$J$15,0))</f>
        <v>90000</v>
      </c>
      <c r="X737" s="1">
        <f>IF($H737&gt;I737,MIN($H737-I737,J737-I737))*INDEX('2018 commission structure'!$A$15:$J$18,MATCH(Calculations!$E200,'2018 commission structure'!$A$15:$A$18,0),MATCH(Calculations!X$1,'2018 commission structure'!$A$15:$J$15,0))</f>
        <v>27000</v>
      </c>
      <c r="Y737" s="1">
        <f>IF($H737&gt;J737,MIN($H737-J737,K737-J737)*INDEX('2018 commission structure'!$A$15:$J$18,MATCH(Calculations!$E200,'2018 commission structure'!$A$15:$A$18,0),MATCH(Calculations!Y$1,'2018 commission structure'!$A$15:$J$15,0)),0)</f>
        <v>29653.25</v>
      </c>
      <c r="Z737" s="1">
        <f>IF($H737&gt;K737,MIN($H737-K737,L737-K737)*INDEX('2018 commission structure'!$A$15:$J$18,MATCH(Calculations!$E200,'2018 commission structure'!$A$15:$A$18,0),MATCH(Calculations!Z$1,'2018 commission structure'!$A$15:$J$15,0)),0)</f>
        <v>0</v>
      </c>
      <c r="AA737" s="1">
        <f>IF($H737&gt;L737,($H737-L737)*INDEX('2018 commission structure'!$A$15:$J$18,MATCH(Calculations!$E200,'2018 commission structure'!$A$15:$A$18,0),MATCH(Calculations!AA$1,'2018 commission structure'!$A$15:$J$15,0)),0)</f>
        <v>0</v>
      </c>
      <c r="AB737" s="1">
        <f t="shared" si="118"/>
        <v>146653.25</v>
      </c>
      <c r="AC737" s="1">
        <f t="shared" si="119"/>
        <v>202568.25</v>
      </c>
    </row>
    <row r="738" spans="1:29" x14ac:dyDescent="0.3">
      <c r="A738" s="20">
        <v>1659418720</v>
      </c>
      <c r="B738" s="1" t="s">
        <v>280</v>
      </c>
      <c r="C738" s="1" t="s">
        <v>279</v>
      </c>
      <c r="D738" s="1" t="s">
        <v>22746</v>
      </c>
      <c r="E738" s="1" t="s">
        <v>12</v>
      </c>
      <c r="F738" s="1">
        <v>48774</v>
      </c>
      <c r="G738" s="2">
        <v>20</v>
      </c>
      <c r="H738" s="1">
        <f>SUMIF('deals_closed '!D:D,A738,'deals_closed '!C:C)</f>
        <v>724029</v>
      </c>
      <c r="I738" s="1">
        <f>VLOOKUP(E738,'2018 commission structure'!$A$21:$I$24,9,FALSE)</f>
        <v>500000</v>
      </c>
      <c r="J738" s="1">
        <f t="shared" si="120"/>
        <v>625000</v>
      </c>
      <c r="K738" s="1">
        <f t="shared" si="111"/>
        <v>750000</v>
      </c>
      <c r="L738" s="1">
        <f t="shared" si="112"/>
        <v>1000000</v>
      </c>
      <c r="M738" s="16">
        <f t="shared" si="113"/>
        <v>1.4480580000000001</v>
      </c>
      <c r="N738" s="1" t="str">
        <f t="shared" si="114"/>
        <v>125-150%</v>
      </c>
      <c r="O738" s="1">
        <f>MIN($I738, $H738)*INDEX( '2018 commission structure'!$A$21:$I$24,
MATCH($E738,'2018 commission structure'!$A$21:$A$24,0),MATCH(O$1,'2018 commission structure'!$A$21:$I$21,0))</f>
        <v>50000</v>
      </c>
      <c r="P738" s="1">
        <f>IF($H738&gt;$I738, MIN($H738-$I738, J738-$I738)*
INDEX( '2018 commission structure'!$A$21:$I$24,
MATCH($E738,'2018 commission structure'!$A$21:$A$24, 0),
MATCH(P$1,'2018 commission structure'!$A$21:$I$21, 0)), 0)</f>
        <v>18750</v>
      </c>
      <c r="Q738" s="1">
        <f>IF($H738&gt;J738, MIN($H738-J738, K738-J738)*
INDEX( '2018 commission structure'!$A$21:$I$24,
MATCH($E738,'2018 commission structure'!$A$21:$A$24, 0),
MATCH(Q$1,'2018 commission structure'!$A$21:$I$21, 0)), 0)</f>
        <v>17825.219999999998</v>
      </c>
      <c r="R738" s="1">
        <f>IF($H738&gt;K738, MIN($H738-K738, L738-K738)*
INDEX( '2018 commission structure'!$A$21:$I$24,
MATCH($E738,'2018 commission structure'!$A$21:$A$24, 0),
MATCH(R$1,'2018 commission structure'!$A$21:$I$21, 0)), 0)</f>
        <v>0</v>
      </c>
      <c r="S738" s="1">
        <f>IF($H738&gt;L738, ($H738-L738)*
INDEX( '2018 commission structure'!$A$21:$I$24,
MATCH($E738,'2018 commission structure'!$A$21:$A$24, 0),
MATCH(S$1,'2018 commission structure'!$A$21:$I$21, 0)), 0)</f>
        <v>0</v>
      </c>
      <c r="T738" s="1">
        <f t="shared" si="115"/>
        <v>86575.22</v>
      </c>
      <c r="U738" s="1">
        <f t="shared" si="116"/>
        <v>135349.22</v>
      </c>
      <c r="V738" s="16">
        <f t="shared" si="117"/>
        <v>5.3493400257496866</v>
      </c>
      <c r="W738" s="1">
        <f>MIN(H738,I738)*INDEX('2018 commission structure'!$A$15:$J$18,MATCH(Calculations!$E861,'2018 commission structure'!$A$15:$A$18,0),MATCH(Calculations!W$1,'2018 commission structure'!$A$15:$J$15,0))</f>
        <v>60000</v>
      </c>
      <c r="X738" s="1">
        <f>IF($H738&gt;I738,MIN($H738-I738,J738-I738))*INDEX('2018 commission structure'!$A$15:$J$18,MATCH(Calculations!$E861,'2018 commission structure'!$A$15:$A$18,0),MATCH(Calculations!X$1,'2018 commission structure'!$A$15:$J$15,0))</f>
        <v>21250</v>
      </c>
      <c r="Y738" s="1">
        <f>IF($H738&gt;J738,MIN($H738-J738,K738-J738)*INDEX('2018 commission structure'!$A$15:$J$18,MATCH(Calculations!$E861,'2018 commission structure'!$A$15:$A$18,0),MATCH(Calculations!Y$1,'2018 commission structure'!$A$15:$J$15,0)),0)</f>
        <v>19805.800000000003</v>
      </c>
      <c r="Z738" s="1">
        <f>IF($H738&gt;K738,MIN($H738-K738,L738-K738)*INDEX('2018 commission structure'!$A$15:$J$18,MATCH(Calculations!$E861,'2018 commission structure'!$A$15:$A$18,0),MATCH(Calculations!Z$1,'2018 commission structure'!$A$15:$J$15,0)),0)</f>
        <v>0</v>
      </c>
      <c r="AA738" s="1">
        <f>IF($H738&gt;L738,($H738-L738)*INDEX('2018 commission structure'!$A$15:$J$18,MATCH(Calculations!$E861,'2018 commission structure'!$A$15:$A$18,0),MATCH(Calculations!AA$1,'2018 commission structure'!$A$15:$J$15,0)),0)</f>
        <v>0</v>
      </c>
      <c r="AB738" s="1">
        <f t="shared" si="118"/>
        <v>101055.8</v>
      </c>
      <c r="AC738" s="1">
        <f t="shared" si="119"/>
        <v>149829.79999999999</v>
      </c>
    </row>
    <row r="739" spans="1:29" x14ac:dyDescent="0.3">
      <c r="A739" s="20">
        <v>1192770250</v>
      </c>
      <c r="B739" s="1" t="s">
        <v>998</v>
      </c>
      <c r="C739" s="1" t="s">
        <v>997</v>
      </c>
      <c r="D739" s="1" t="s">
        <v>23215</v>
      </c>
      <c r="E739" s="1" t="s">
        <v>3</v>
      </c>
      <c r="F739" s="1">
        <v>108380</v>
      </c>
      <c r="G739" s="2">
        <v>29</v>
      </c>
      <c r="H739" s="1">
        <f>SUMIF('deals_closed '!D:D,A739,'deals_closed '!C:C)</f>
        <v>1086845</v>
      </c>
      <c r="I739" s="1">
        <f>VLOOKUP(E739,'2018 commission structure'!$A$21:$I$24,9,FALSE)</f>
        <v>750000</v>
      </c>
      <c r="J739" s="1">
        <f t="shared" si="120"/>
        <v>937500</v>
      </c>
      <c r="K739" s="1">
        <f t="shared" si="111"/>
        <v>1125000</v>
      </c>
      <c r="L739" s="1">
        <f t="shared" si="112"/>
        <v>1500000</v>
      </c>
      <c r="M739" s="16">
        <f t="shared" si="113"/>
        <v>1.4491266666666667</v>
      </c>
      <c r="N739" s="1" t="str">
        <f t="shared" si="114"/>
        <v>125-150%</v>
      </c>
      <c r="O739" s="1">
        <f>MIN($I739, $H739)*INDEX( '2018 commission structure'!$A$21:$I$24,
MATCH($E739,'2018 commission structure'!$A$21:$A$24,0),MATCH(O$1,'2018 commission structure'!$A$21:$I$21,0))</f>
        <v>112500</v>
      </c>
      <c r="P739" s="1">
        <f>IF($H739&gt;$I739, MIN($H739-$I739, J739-$I739)*
INDEX( '2018 commission structure'!$A$21:$I$24,
MATCH($E739,'2018 commission structure'!$A$21:$A$24, 0),
MATCH(P$1,'2018 commission structure'!$A$21:$I$21, 0)), 0)</f>
        <v>35625</v>
      </c>
      <c r="Q739" s="1">
        <f>IF($H739&gt;J739, MIN($H739-J739, K739-J739)*
INDEX( '2018 commission structure'!$A$21:$I$24,
MATCH($E739,'2018 commission structure'!$A$21:$A$24, 0),
MATCH(Q$1,'2018 commission structure'!$A$21:$I$21, 0)), 0)</f>
        <v>34349.35</v>
      </c>
      <c r="R739" s="1">
        <f>IF($H739&gt;K739, MIN($H739-K739, L739-K739)*
INDEX( '2018 commission structure'!$A$21:$I$24,
MATCH($E739,'2018 commission structure'!$A$21:$A$24, 0),
MATCH(R$1,'2018 commission structure'!$A$21:$I$21, 0)), 0)</f>
        <v>0</v>
      </c>
      <c r="S739" s="1">
        <f>IF($H739&gt;L739, ($H739-L739)*
INDEX( '2018 commission structure'!$A$21:$I$24,
MATCH($E739,'2018 commission structure'!$A$21:$A$24, 0),
MATCH(S$1,'2018 commission structure'!$A$21:$I$21, 0)), 0)</f>
        <v>0</v>
      </c>
      <c r="T739" s="1">
        <f t="shared" si="115"/>
        <v>182474.35</v>
      </c>
      <c r="U739" s="1">
        <f t="shared" si="116"/>
        <v>290854.34999999998</v>
      </c>
      <c r="V739" s="16">
        <f t="shared" si="117"/>
        <v>3.7367328355240348</v>
      </c>
      <c r="W739" s="1">
        <f>MIN(H739,I739)*INDEX('2018 commission structure'!$A$15:$J$18,MATCH(Calculations!$E492,'2018 commission structure'!$A$15:$A$18,0),MATCH(Calculations!W$1,'2018 commission structure'!$A$15:$J$15,0))</f>
        <v>112500</v>
      </c>
      <c r="X739" s="1">
        <f>IF($H739&gt;I739,MIN($H739-I739,J739-I739))*INDEX('2018 commission structure'!$A$15:$J$18,MATCH(Calculations!$E492,'2018 commission structure'!$A$15:$A$18,0),MATCH(Calculations!X$1,'2018 commission structure'!$A$15:$J$15,0))</f>
        <v>41250</v>
      </c>
      <c r="Y739" s="1">
        <f>IF($H739&gt;J739,MIN($H739-J739,K739-J739)*INDEX('2018 commission structure'!$A$15:$J$18,MATCH(Calculations!$E492,'2018 commission structure'!$A$15:$A$18,0),MATCH(Calculations!Y$1,'2018 commission structure'!$A$15:$J$15,0)),0)</f>
        <v>37336.25</v>
      </c>
      <c r="Z739" s="1">
        <f>IF($H739&gt;K739,MIN($H739-K739,L739-K739)*INDEX('2018 commission structure'!$A$15:$J$18,MATCH(Calculations!$E492,'2018 commission structure'!$A$15:$A$18,0),MATCH(Calculations!Z$1,'2018 commission structure'!$A$15:$J$15,0)),0)</f>
        <v>0</v>
      </c>
      <c r="AA739" s="1">
        <f>IF($H739&gt;L739,($H739-L739)*INDEX('2018 commission structure'!$A$15:$J$18,MATCH(Calculations!$E492,'2018 commission structure'!$A$15:$A$18,0),MATCH(Calculations!AA$1,'2018 commission structure'!$A$15:$J$15,0)),0)</f>
        <v>0</v>
      </c>
      <c r="AB739" s="1">
        <f t="shared" si="118"/>
        <v>191086.25</v>
      </c>
      <c r="AC739" s="1">
        <f t="shared" si="119"/>
        <v>299466.25</v>
      </c>
    </row>
    <row r="740" spans="1:29" x14ac:dyDescent="0.3">
      <c r="A740" s="20">
        <v>7000350199</v>
      </c>
      <c r="B740" s="1" t="s">
        <v>1601</v>
      </c>
      <c r="C740" s="1" t="s">
        <v>1600</v>
      </c>
      <c r="D740" s="1" t="s">
        <v>22844</v>
      </c>
      <c r="E740" s="1" t="s">
        <v>12</v>
      </c>
      <c r="F740" s="1">
        <v>46470</v>
      </c>
      <c r="G740" s="2">
        <v>19</v>
      </c>
      <c r="H740" s="1">
        <f>SUMIF('deals_closed '!D:D,A740,'deals_closed '!C:C)</f>
        <v>725008</v>
      </c>
      <c r="I740" s="1">
        <f>VLOOKUP(E740,'2018 commission structure'!$A$21:$I$24,9,FALSE)</f>
        <v>500000</v>
      </c>
      <c r="J740" s="1">
        <f t="shared" si="120"/>
        <v>625000</v>
      </c>
      <c r="K740" s="1">
        <f t="shared" si="111"/>
        <v>750000</v>
      </c>
      <c r="L740" s="1">
        <f t="shared" si="112"/>
        <v>1000000</v>
      </c>
      <c r="M740" s="16">
        <f t="shared" si="113"/>
        <v>1.450016</v>
      </c>
      <c r="N740" s="1" t="str">
        <f t="shared" si="114"/>
        <v>125-150%</v>
      </c>
      <c r="O740" s="1">
        <f>MIN($I740, $H740)*INDEX( '2018 commission structure'!$A$21:$I$24,
MATCH($E740,'2018 commission structure'!$A$21:$A$24,0),MATCH(O$1,'2018 commission structure'!$A$21:$I$21,0))</f>
        <v>50000</v>
      </c>
      <c r="P740" s="1">
        <f>IF($H740&gt;$I740, MIN($H740-$I740, J740-$I740)*
INDEX( '2018 commission structure'!$A$21:$I$24,
MATCH($E740,'2018 commission structure'!$A$21:$A$24, 0),
MATCH(P$1,'2018 commission structure'!$A$21:$I$21, 0)), 0)</f>
        <v>18750</v>
      </c>
      <c r="Q740" s="1">
        <f>IF($H740&gt;J740, MIN($H740-J740, K740-J740)*
INDEX( '2018 commission structure'!$A$21:$I$24,
MATCH($E740,'2018 commission structure'!$A$21:$A$24, 0),
MATCH(Q$1,'2018 commission structure'!$A$21:$I$21, 0)), 0)</f>
        <v>18001.439999999999</v>
      </c>
      <c r="R740" s="1">
        <f>IF($H740&gt;K740, MIN($H740-K740, L740-K740)*
INDEX( '2018 commission structure'!$A$21:$I$24,
MATCH($E740,'2018 commission structure'!$A$21:$A$24, 0),
MATCH(R$1,'2018 commission structure'!$A$21:$I$21, 0)), 0)</f>
        <v>0</v>
      </c>
      <c r="S740" s="1">
        <f>IF($H740&gt;L740, ($H740-L740)*
INDEX( '2018 commission structure'!$A$21:$I$24,
MATCH($E740,'2018 commission structure'!$A$21:$A$24, 0),
MATCH(S$1,'2018 commission structure'!$A$21:$I$21, 0)), 0)</f>
        <v>0</v>
      </c>
      <c r="T740" s="1">
        <f t="shared" si="115"/>
        <v>86751.44</v>
      </c>
      <c r="U740" s="1">
        <f t="shared" si="116"/>
        <v>133221.44</v>
      </c>
      <c r="V740" s="16">
        <f t="shared" si="117"/>
        <v>5.4421270330060985</v>
      </c>
      <c r="W740" s="1">
        <f>MIN(H740,I740)*INDEX('2018 commission structure'!$A$15:$J$18,MATCH(Calculations!$E174,'2018 commission structure'!$A$15:$A$18,0),MATCH(Calculations!W$1,'2018 commission structure'!$A$15:$J$15,0))</f>
        <v>75000</v>
      </c>
      <c r="X740" s="1">
        <f>IF($H740&gt;I740,MIN($H740-I740,J740-I740))*INDEX('2018 commission structure'!$A$15:$J$18,MATCH(Calculations!$E174,'2018 commission structure'!$A$15:$A$18,0),MATCH(Calculations!X$1,'2018 commission structure'!$A$15:$J$15,0))</f>
        <v>22500</v>
      </c>
      <c r="Y740" s="1">
        <f>IF($H740&gt;J740,MIN($H740-J740,K740-J740)*INDEX('2018 commission structure'!$A$15:$J$18,MATCH(Calculations!$E174,'2018 commission structure'!$A$15:$A$18,0),MATCH(Calculations!Y$1,'2018 commission structure'!$A$15:$J$15,0)),0)</f>
        <v>25002</v>
      </c>
      <c r="Z740" s="1">
        <f>IF($H740&gt;K740,MIN($H740-K740,L740-K740)*INDEX('2018 commission structure'!$A$15:$J$18,MATCH(Calculations!$E174,'2018 commission structure'!$A$15:$A$18,0),MATCH(Calculations!Z$1,'2018 commission structure'!$A$15:$J$15,0)),0)</f>
        <v>0</v>
      </c>
      <c r="AA740" s="1">
        <f>IF($H740&gt;L740,($H740-L740)*INDEX('2018 commission structure'!$A$15:$J$18,MATCH(Calculations!$E174,'2018 commission structure'!$A$15:$A$18,0),MATCH(Calculations!AA$1,'2018 commission structure'!$A$15:$J$15,0)),0)</f>
        <v>0</v>
      </c>
      <c r="AB740" s="1">
        <f t="shared" si="118"/>
        <v>122502</v>
      </c>
      <c r="AC740" s="1">
        <f t="shared" si="119"/>
        <v>168972</v>
      </c>
    </row>
    <row r="741" spans="1:29" x14ac:dyDescent="0.3">
      <c r="A741" s="20">
        <v>8507800106</v>
      </c>
      <c r="B741" s="1" t="s">
        <v>1065</v>
      </c>
      <c r="C741" s="1" t="s">
        <v>1064</v>
      </c>
      <c r="D741" s="1" t="s">
        <v>22757</v>
      </c>
      <c r="E741" s="1" t="s">
        <v>12</v>
      </c>
      <c r="F741" s="1">
        <v>48566</v>
      </c>
      <c r="G741" s="2">
        <v>23</v>
      </c>
      <c r="H741" s="1">
        <f>SUMIF('deals_closed '!D:D,A741,'deals_closed '!C:C)</f>
        <v>726495</v>
      </c>
      <c r="I741" s="1">
        <f>VLOOKUP(E741,'2018 commission structure'!$A$21:$I$24,9,FALSE)</f>
        <v>500000</v>
      </c>
      <c r="J741" s="1">
        <f t="shared" si="120"/>
        <v>625000</v>
      </c>
      <c r="K741" s="1">
        <f t="shared" si="111"/>
        <v>750000</v>
      </c>
      <c r="L741" s="1">
        <f t="shared" si="112"/>
        <v>1000000</v>
      </c>
      <c r="M741" s="16">
        <f t="shared" si="113"/>
        <v>1.45299</v>
      </c>
      <c r="N741" s="1" t="str">
        <f t="shared" si="114"/>
        <v>125-150%</v>
      </c>
      <c r="O741" s="1">
        <f>MIN($I741, $H741)*INDEX( '2018 commission structure'!$A$21:$I$24,
MATCH($E741,'2018 commission structure'!$A$21:$A$24,0),MATCH(O$1,'2018 commission structure'!$A$21:$I$21,0))</f>
        <v>50000</v>
      </c>
      <c r="P741" s="1">
        <f>IF($H741&gt;$I741, MIN($H741-$I741, J741-$I741)*
INDEX( '2018 commission structure'!$A$21:$I$24,
MATCH($E741,'2018 commission structure'!$A$21:$A$24, 0),
MATCH(P$1,'2018 commission structure'!$A$21:$I$21, 0)), 0)</f>
        <v>18750</v>
      </c>
      <c r="Q741" s="1">
        <f>IF($H741&gt;J741, MIN($H741-J741, K741-J741)*
INDEX( '2018 commission structure'!$A$21:$I$24,
MATCH($E741,'2018 commission structure'!$A$21:$A$24, 0),
MATCH(Q$1,'2018 commission structure'!$A$21:$I$21, 0)), 0)</f>
        <v>18269.099999999999</v>
      </c>
      <c r="R741" s="1">
        <f>IF($H741&gt;K741, MIN($H741-K741, L741-K741)*
INDEX( '2018 commission structure'!$A$21:$I$24,
MATCH($E741,'2018 commission structure'!$A$21:$A$24, 0),
MATCH(R$1,'2018 commission structure'!$A$21:$I$21, 0)), 0)</f>
        <v>0</v>
      </c>
      <c r="S741" s="1">
        <f>IF($H741&gt;L741, ($H741-L741)*
INDEX( '2018 commission structure'!$A$21:$I$24,
MATCH($E741,'2018 commission structure'!$A$21:$A$24, 0),
MATCH(S$1,'2018 commission structure'!$A$21:$I$21, 0)), 0)</f>
        <v>0</v>
      </c>
      <c r="T741" s="1">
        <f t="shared" si="115"/>
        <v>87019.1</v>
      </c>
      <c r="U741" s="1">
        <f t="shared" si="116"/>
        <v>135585.1</v>
      </c>
      <c r="V741" s="16">
        <f t="shared" si="117"/>
        <v>5.3582215154910084</v>
      </c>
      <c r="W741" s="1">
        <f>MIN(H741,I741)*INDEX('2018 commission structure'!$A$15:$J$18,MATCH(Calculations!$E457,'2018 commission structure'!$A$15:$A$18,0),MATCH(Calculations!W$1,'2018 commission structure'!$A$15:$J$15,0))</f>
        <v>75000</v>
      </c>
      <c r="X741" s="1">
        <f>IF($H741&gt;I741,MIN($H741-I741,J741-I741))*INDEX('2018 commission structure'!$A$15:$J$18,MATCH(Calculations!$E457,'2018 commission structure'!$A$15:$A$18,0),MATCH(Calculations!X$1,'2018 commission structure'!$A$15:$J$15,0))</f>
        <v>27500</v>
      </c>
      <c r="Y741" s="1">
        <f>IF($H741&gt;J741,MIN($H741-J741,K741-J741)*INDEX('2018 commission structure'!$A$15:$J$18,MATCH(Calculations!$E457,'2018 commission structure'!$A$15:$A$18,0),MATCH(Calculations!Y$1,'2018 commission structure'!$A$15:$J$15,0)),0)</f>
        <v>25373.75</v>
      </c>
      <c r="Z741" s="1">
        <f>IF($H741&gt;K741,MIN($H741-K741,L741-K741)*INDEX('2018 commission structure'!$A$15:$J$18,MATCH(Calculations!$E457,'2018 commission structure'!$A$15:$A$18,0),MATCH(Calculations!Z$1,'2018 commission structure'!$A$15:$J$15,0)),0)</f>
        <v>0</v>
      </c>
      <c r="AA741" s="1">
        <f>IF($H741&gt;L741,($H741-L741)*INDEX('2018 commission structure'!$A$15:$J$18,MATCH(Calculations!$E457,'2018 commission structure'!$A$15:$A$18,0),MATCH(Calculations!AA$1,'2018 commission structure'!$A$15:$J$15,0)),0)</f>
        <v>0</v>
      </c>
      <c r="AB741" s="1">
        <f t="shared" si="118"/>
        <v>127873.75</v>
      </c>
      <c r="AC741" s="1">
        <f t="shared" si="119"/>
        <v>176439.75</v>
      </c>
    </row>
    <row r="742" spans="1:29" x14ac:dyDescent="0.3">
      <c r="A742" s="20">
        <v>2659144249</v>
      </c>
      <c r="B742" s="1" t="s">
        <v>1901</v>
      </c>
      <c r="C742" s="1" t="s">
        <v>1900</v>
      </c>
      <c r="D742" s="1" t="s">
        <v>23065</v>
      </c>
      <c r="E742" s="1" t="s">
        <v>0</v>
      </c>
      <c r="F742" s="1">
        <v>59822</v>
      </c>
      <c r="G742" s="2">
        <v>23</v>
      </c>
      <c r="H742" s="1">
        <f>SUMIF('deals_closed '!D:D,A742,'deals_closed '!C:C)</f>
        <v>871918</v>
      </c>
      <c r="I742" s="1">
        <f>VLOOKUP(E742,'2018 commission structure'!$A$21:$I$24,9,FALSE)</f>
        <v>600000</v>
      </c>
      <c r="J742" s="1">
        <f t="shared" si="120"/>
        <v>750000</v>
      </c>
      <c r="K742" s="1">
        <f t="shared" si="111"/>
        <v>900000</v>
      </c>
      <c r="L742" s="1">
        <f t="shared" si="112"/>
        <v>1200000</v>
      </c>
      <c r="M742" s="16">
        <f t="shared" si="113"/>
        <v>1.4531966666666667</v>
      </c>
      <c r="N742" s="1" t="str">
        <f t="shared" si="114"/>
        <v>125-150%</v>
      </c>
      <c r="O742" s="1">
        <f>MIN($I742, $H742)*INDEX( '2018 commission structure'!$A$21:$I$24,
MATCH($E742,'2018 commission structure'!$A$21:$A$24,0),MATCH(O$1,'2018 commission structure'!$A$21:$I$21,0))</f>
        <v>78000</v>
      </c>
      <c r="P742" s="1">
        <f>IF($H742&gt;$I742, MIN($H742-$I742, J742-$I742)*
INDEX( '2018 commission structure'!$A$21:$I$24,
MATCH($E742,'2018 commission structure'!$A$21:$A$24, 0),
MATCH(P$1,'2018 commission structure'!$A$21:$I$21, 0)), 0)</f>
        <v>25500.000000000004</v>
      </c>
      <c r="Q742" s="1">
        <f>IF($H742&gt;J742, MIN($H742-J742, K742-J742)*
INDEX( '2018 commission structure'!$A$21:$I$24,
MATCH($E742,'2018 commission structure'!$A$21:$A$24, 0),
MATCH(Q$1,'2018 commission structure'!$A$21:$I$21, 0)), 0)</f>
        <v>25602.78</v>
      </c>
      <c r="R742" s="1">
        <f>IF($H742&gt;K742, MIN($H742-K742, L742-K742)*
INDEX( '2018 commission structure'!$A$21:$I$24,
MATCH($E742,'2018 commission structure'!$A$21:$A$24, 0),
MATCH(R$1,'2018 commission structure'!$A$21:$I$21, 0)), 0)</f>
        <v>0</v>
      </c>
      <c r="S742" s="1">
        <f>IF($H742&gt;L742, ($H742-L742)*
INDEX( '2018 commission structure'!$A$21:$I$24,
MATCH($E742,'2018 commission structure'!$A$21:$A$24, 0),
MATCH(S$1,'2018 commission structure'!$A$21:$I$21, 0)), 0)</f>
        <v>0</v>
      </c>
      <c r="T742" s="1">
        <f t="shared" si="115"/>
        <v>129102.78</v>
      </c>
      <c r="U742" s="1">
        <f t="shared" si="116"/>
        <v>188924.78</v>
      </c>
      <c r="V742" s="16">
        <f t="shared" si="117"/>
        <v>4.6151595359804043</v>
      </c>
      <c r="W742" s="1">
        <f>MIN(H742,I742)*INDEX('2018 commission structure'!$A$15:$J$18,MATCH(Calculations!$E12,'2018 commission structure'!$A$15:$A$18,0),MATCH(Calculations!W$1,'2018 commission structure'!$A$15:$J$15,0))</f>
        <v>72000</v>
      </c>
      <c r="X742" s="1">
        <f>IF($H742&gt;I742,MIN($H742-I742,J742-I742))*INDEX('2018 commission structure'!$A$15:$J$18,MATCH(Calculations!$E12,'2018 commission structure'!$A$15:$A$18,0),MATCH(Calculations!X$1,'2018 commission structure'!$A$15:$J$15,0))</f>
        <v>25500.000000000004</v>
      </c>
      <c r="Y742" s="1">
        <f>IF($H742&gt;J742,MIN($H742-J742,K742-J742)*INDEX('2018 commission structure'!$A$15:$J$18,MATCH(Calculations!$E12,'2018 commission structure'!$A$15:$A$18,0),MATCH(Calculations!Y$1,'2018 commission structure'!$A$15:$J$15,0)),0)</f>
        <v>24383.600000000002</v>
      </c>
      <c r="Z742" s="1">
        <f>IF($H742&gt;K742,MIN($H742-K742,L742-K742)*INDEX('2018 commission structure'!$A$15:$J$18,MATCH(Calculations!$E12,'2018 commission structure'!$A$15:$A$18,0),MATCH(Calculations!Z$1,'2018 commission structure'!$A$15:$J$15,0)),0)</f>
        <v>0</v>
      </c>
      <c r="AA742" s="1">
        <f>IF($H742&gt;L742,($H742-L742)*INDEX('2018 commission structure'!$A$15:$J$18,MATCH(Calculations!$E12,'2018 commission structure'!$A$15:$A$18,0),MATCH(Calculations!AA$1,'2018 commission structure'!$A$15:$J$15,0)),0)</f>
        <v>0</v>
      </c>
      <c r="AB742" s="1">
        <f t="shared" si="118"/>
        <v>121883.6</v>
      </c>
      <c r="AC742" s="1">
        <f t="shared" si="119"/>
        <v>181705.60000000001</v>
      </c>
    </row>
    <row r="743" spans="1:29" x14ac:dyDescent="0.3">
      <c r="A743" s="20">
        <v>6837456032</v>
      </c>
      <c r="B743" s="1" t="s">
        <v>1053</v>
      </c>
      <c r="C743" s="1" t="s">
        <v>1052</v>
      </c>
      <c r="D743" s="1" t="s">
        <v>22673</v>
      </c>
      <c r="E743" s="1" t="s">
        <v>12</v>
      </c>
      <c r="F743" s="1">
        <v>51201</v>
      </c>
      <c r="G743" s="2">
        <v>20</v>
      </c>
      <c r="H743" s="1">
        <f>SUMIF('deals_closed '!D:D,A743,'deals_closed '!C:C)</f>
        <v>727326</v>
      </c>
      <c r="I743" s="1">
        <f>VLOOKUP(E743,'2018 commission structure'!$A$21:$I$24,9,FALSE)</f>
        <v>500000</v>
      </c>
      <c r="J743" s="1">
        <f t="shared" si="120"/>
        <v>625000</v>
      </c>
      <c r="K743" s="1">
        <f t="shared" si="111"/>
        <v>750000</v>
      </c>
      <c r="L743" s="1">
        <f t="shared" si="112"/>
        <v>1000000</v>
      </c>
      <c r="M743" s="16">
        <f t="shared" si="113"/>
        <v>1.4546520000000001</v>
      </c>
      <c r="N743" s="1" t="str">
        <f t="shared" si="114"/>
        <v>125-150%</v>
      </c>
      <c r="O743" s="1">
        <f>MIN($I743, $H743)*INDEX( '2018 commission structure'!$A$21:$I$24,
MATCH($E743,'2018 commission structure'!$A$21:$A$24,0),MATCH(O$1,'2018 commission structure'!$A$21:$I$21,0))</f>
        <v>50000</v>
      </c>
      <c r="P743" s="1">
        <f>IF($H743&gt;$I743, MIN($H743-$I743, J743-$I743)*
INDEX( '2018 commission structure'!$A$21:$I$24,
MATCH($E743,'2018 commission structure'!$A$21:$A$24, 0),
MATCH(P$1,'2018 commission structure'!$A$21:$I$21, 0)), 0)</f>
        <v>18750</v>
      </c>
      <c r="Q743" s="1">
        <f>IF($H743&gt;J743, MIN($H743-J743, K743-J743)*
INDEX( '2018 commission structure'!$A$21:$I$24,
MATCH($E743,'2018 commission structure'!$A$21:$A$24, 0),
MATCH(Q$1,'2018 commission structure'!$A$21:$I$21, 0)), 0)</f>
        <v>18418.68</v>
      </c>
      <c r="R743" s="1">
        <f>IF($H743&gt;K743, MIN($H743-K743, L743-K743)*
INDEX( '2018 commission structure'!$A$21:$I$24,
MATCH($E743,'2018 commission structure'!$A$21:$A$24, 0),
MATCH(R$1,'2018 commission structure'!$A$21:$I$21, 0)), 0)</f>
        <v>0</v>
      </c>
      <c r="S743" s="1">
        <f>IF($H743&gt;L743, ($H743-L743)*
INDEX( '2018 commission structure'!$A$21:$I$24,
MATCH($E743,'2018 commission structure'!$A$21:$A$24, 0),
MATCH(S$1,'2018 commission structure'!$A$21:$I$21, 0)), 0)</f>
        <v>0</v>
      </c>
      <c r="T743" s="1">
        <f t="shared" si="115"/>
        <v>87168.68</v>
      </c>
      <c r="U743" s="1">
        <f t="shared" si="116"/>
        <v>138369.68</v>
      </c>
      <c r="V743" s="16">
        <f t="shared" si="117"/>
        <v>5.2563972107184176</v>
      </c>
      <c r="W743" s="1">
        <f>MIN(H743,I743)*INDEX('2018 commission structure'!$A$15:$J$18,MATCH(Calculations!$E463,'2018 commission structure'!$A$15:$A$18,0),MATCH(Calculations!W$1,'2018 commission structure'!$A$15:$J$15,0))</f>
        <v>75000</v>
      </c>
      <c r="X743" s="1">
        <f>IF($H743&gt;I743,MIN($H743-I743,J743-I743))*INDEX('2018 commission structure'!$A$15:$J$18,MATCH(Calculations!$E463,'2018 commission structure'!$A$15:$A$18,0),MATCH(Calculations!X$1,'2018 commission structure'!$A$15:$J$15,0))</f>
        <v>22500</v>
      </c>
      <c r="Y743" s="1">
        <f>IF($H743&gt;J743,MIN($H743-J743,K743-J743)*INDEX('2018 commission structure'!$A$15:$J$18,MATCH(Calculations!$E463,'2018 commission structure'!$A$15:$A$18,0),MATCH(Calculations!Y$1,'2018 commission structure'!$A$15:$J$15,0)),0)</f>
        <v>25581.5</v>
      </c>
      <c r="Z743" s="1">
        <f>IF($H743&gt;K743,MIN($H743-K743,L743-K743)*INDEX('2018 commission structure'!$A$15:$J$18,MATCH(Calculations!$E463,'2018 commission structure'!$A$15:$A$18,0),MATCH(Calculations!Z$1,'2018 commission structure'!$A$15:$J$15,0)),0)</f>
        <v>0</v>
      </c>
      <c r="AA743" s="1">
        <f>IF($H743&gt;L743,($H743-L743)*INDEX('2018 commission structure'!$A$15:$J$18,MATCH(Calculations!$E463,'2018 commission structure'!$A$15:$A$18,0),MATCH(Calculations!AA$1,'2018 commission structure'!$A$15:$J$15,0)),0)</f>
        <v>0</v>
      </c>
      <c r="AB743" s="1">
        <f t="shared" si="118"/>
        <v>123081.5</v>
      </c>
      <c r="AC743" s="1">
        <f t="shared" si="119"/>
        <v>174282.5</v>
      </c>
    </row>
    <row r="744" spans="1:29" x14ac:dyDescent="0.3">
      <c r="A744" s="20">
        <v>8099854152</v>
      </c>
      <c r="B744" s="1" t="s">
        <v>861</v>
      </c>
      <c r="C744" s="1" t="s">
        <v>860</v>
      </c>
      <c r="D744" s="1" t="s">
        <v>23233</v>
      </c>
      <c r="E744" s="1" t="s">
        <v>12</v>
      </c>
      <c r="F744" s="1">
        <v>33576</v>
      </c>
      <c r="G744" s="2">
        <v>20</v>
      </c>
      <c r="H744" s="1">
        <f>SUMIF('deals_closed '!D:D,A744,'deals_closed '!C:C)</f>
        <v>729765</v>
      </c>
      <c r="I744" s="1">
        <f>VLOOKUP(E744,'2018 commission structure'!$A$21:$I$24,9,FALSE)</f>
        <v>500000</v>
      </c>
      <c r="J744" s="1">
        <f t="shared" si="120"/>
        <v>625000</v>
      </c>
      <c r="K744" s="1">
        <f t="shared" si="111"/>
        <v>750000</v>
      </c>
      <c r="L744" s="1">
        <f t="shared" si="112"/>
        <v>1000000</v>
      </c>
      <c r="M744" s="16">
        <f t="shared" si="113"/>
        <v>1.45953</v>
      </c>
      <c r="N744" s="1" t="str">
        <f t="shared" si="114"/>
        <v>125-150%</v>
      </c>
      <c r="O744" s="1">
        <f>MIN($I744, $H744)*INDEX( '2018 commission structure'!$A$21:$I$24,
MATCH($E744,'2018 commission structure'!$A$21:$A$24,0),MATCH(O$1,'2018 commission structure'!$A$21:$I$21,0))</f>
        <v>50000</v>
      </c>
      <c r="P744" s="1">
        <f>IF($H744&gt;$I744, MIN($H744-$I744, J744-$I744)*
INDEX( '2018 commission structure'!$A$21:$I$24,
MATCH($E744,'2018 commission structure'!$A$21:$A$24, 0),
MATCH(P$1,'2018 commission structure'!$A$21:$I$21, 0)), 0)</f>
        <v>18750</v>
      </c>
      <c r="Q744" s="1">
        <f>IF($H744&gt;J744, MIN($H744-J744, K744-J744)*
INDEX( '2018 commission structure'!$A$21:$I$24,
MATCH($E744,'2018 commission structure'!$A$21:$A$24, 0),
MATCH(Q$1,'2018 commission structure'!$A$21:$I$21, 0)), 0)</f>
        <v>18857.7</v>
      </c>
      <c r="R744" s="1">
        <f>IF($H744&gt;K744, MIN($H744-K744, L744-K744)*
INDEX( '2018 commission structure'!$A$21:$I$24,
MATCH($E744,'2018 commission structure'!$A$21:$A$24, 0),
MATCH(R$1,'2018 commission structure'!$A$21:$I$21, 0)), 0)</f>
        <v>0</v>
      </c>
      <c r="S744" s="1">
        <f>IF($H744&gt;L744, ($H744-L744)*
INDEX( '2018 commission structure'!$A$21:$I$24,
MATCH($E744,'2018 commission structure'!$A$21:$A$24, 0),
MATCH(S$1,'2018 commission structure'!$A$21:$I$21, 0)), 0)</f>
        <v>0</v>
      </c>
      <c r="T744" s="1">
        <f t="shared" si="115"/>
        <v>87607.7</v>
      </c>
      <c r="U744" s="1">
        <f t="shared" si="116"/>
        <v>121183.7</v>
      </c>
      <c r="V744" s="16">
        <f t="shared" si="117"/>
        <v>6.0219732521783049</v>
      </c>
      <c r="W744" s="1">
        <f>MIN(H744,I744)*INDEX('2018 commission structure'!$A$15:$J$18,MATCH(Calculations!$E562,'2018 commission structure'!$A$15:$A$18,0),MATCH(Calculations!W$1,'2018 commission structure'!$A$15:$J$15,0))</f>
        <v>75000</v>
      </c>
      <c r="X744" s="1">
        <f>IF($H744&gt;I744,MIN($H744-I744,J744-I744))*INDEX('2018 commission structure'!$A$15:$J$18,MATCH(Calculations!$E562,'2018 commission structure'!$A$15:$A$18,0),MATCH(Calculations!X$1,'2018 commission structure'!$A$15:$J$15,0))</f>
        <v>27500</v>
      </c>
      <c r="Y744" s="1">
        <f>IF($H744&gt;J744,MIN($H744-J744,K744-J744)*INDEX('2018 commission structure'!$A$15:$J$18,MATCH(Calculations!$E562,'2018 commission structure'!$A$15:$A$18,0),MATCH(Calculations!Y$1,'2018 commission structure'!$A$15:$J$15,0)),0)</f>
        <v>26191.25</v>
      </c>
      <c r="Z744" s="1">
        <f>IF($H744&gt;K744,MIN($H744-K744,L744-K744)*INDEX('2018 commission structure'!$A$15:$J$18,MATCH(Calculations!$E562,'2018 commission structure'!$A$15:$A$18,0),MATCH(Calculations!Z$1,'2018 commission structure'!$A$15:$J$15,0)),0)</f>
        <v>0</v>
      </c>
      <c r="AA744" s="1">
        <f>IF($H744&gt;L744,($H744-L744)*INDEX('2018 commission structure'!$A$15:$J$18,MATCH(Calculations!$E562,'2018 commission structure'!$A$15:$A$18,0),MATCH(Calculations!AA$1,'2018 commission structure'!$A$15:$J$15,0)),0)</f>
        <v>0</v>
      </c>
      <c r="AB744" s="1">
        <f t="shared" si="118"/>
        <v>128691.25</v>
      </c>
      <c r="AC744" s="1">
        <f t="shared" si="119"/>
        <v>162267.25</v>
      </c>
    </row>
    <row r="745" spans="1:29" x14ac:dyDescent="0.3">
      <c r="A745" s="20">
        <v>6148303353</v>
      </c>
      <c r="B745" s="1" t="s">
        <v>1239</v>
      </c>
      <c r="C745" s="1" t="s">
        <v>1238</v>
      </c>
      <c r="D745" s="1" t="s">
        <v>22728</v>
      </c>
      <c r="E745" s="1" t="s">
        <v>3</v>
      </c>
      <c r="F745" s="1">
        <v>118836</v>
      </c>
      <c r="G745" s="2">
        <v>19</v>
      </c>
      <c r="H745" s="1">
        <f>SUMIF('deals_closed '!D:D,A745,'deals_closed '!C:C)</f>
        <v>549569</v>
      </c>
      <c r="I745" s="1">
        <f>VLOOKUP(E745,'2018 commission structure'!$A$21:$I$24,9,FALSE)</f>
        <v>750000</v>
      </c>
      <c r="J745" s="1">
        <f t="shared" si="120"/>
        <v>937500</v>
      </c>
      <c r="K745" s="1">
        <f t="shared" si="111"/>
        <v>1125000</v>
      </c>
      <c r="L745" s="1">
        <f t="shared" si="112"/>
        <v>1500000</v>
      </c>
      <c r="M745" s="16">
        <f t="shared" si="113"/>
        <v>0.73275866666666667</v>
      </c>
      <c r="N745" s="1" t="str">
        <f t="shared" si="114"/>
        <v>0-100%</v>
      </c>
      <c r="O745" s="1">
        <f>MIN($I745, $H745)*INDEX( '2018 commission structure'!$A$21:$I$24,
MATCH($E745,'2018 commission structure'!$A$21:$A$24,0),MATCH(O$1,'2018 commission structure'!$A$21:$I$21,0))</f>
        <v>82435.349999999991</v>
      </c>
      <c r="P745" s="1">
        <f>IF($H745&gt;$I745, MIN($H745-$I745, J745-$I745)*
INDEX( '2018 commission structure'!$A$21:$I$24,
MATCH($E745,'2018 commission structure'!$A$21:$A$24, 0),
MATCH(P$1,'2018 commission structure'!$A$21:$I$21, 0)), 0)</f>
        <v>0</v>
      </c>
      <c r="Q745" s="1">
        <f>IF($H745&gt;J745, MIN($H745-J745, K745-J745)*
INDEX( '2018 commission structure'!$A$21:$I$24,
MATCH($E745,'2018 commission structure'!$A$21:$A$24, 0),
MATCH(Q$1,'2018 commission structure'!$A$21:$I$21, 0)), 0)</f>
        <v>0</v>
      </c>
      <c r="R745" s="1">
        <f>IF($H745&gt;K745, MIN($H745-K745, L745-K745)*
INDEX( '2018 commission structure'!$A$21:$I$24,
MATCH($E745,'2018 commission structure'!$A$21:$A$24, 0),
MATCH(R$1,'2018 commission structure'!$A$21:$I$21, 0)), 0)</f>
        <v>0</v>
      </c>
      <c r="S745" s="1">
        <f>IF($H745&gt;L745, ($H745-L745)*
INDEX( '2018 commission structure'!$A$21:$I$24,
MATCH($E745,'2018 commission structure'!$A$21:$A$24, 0),
MATCH(S$1,'2018 commission structure'!$A$21:$I$21, 0)), 0)</f>
        <v>0</v>
      </c>
      <c r="T745" s="1">
        <f t="shared" si="115"/>
        <v>82435.349999999991</v>
      </c>
      <c r="U745" s="1">
        <f t="shared" si="116"/>
        <v>201271.34999999998</v>
      </c>
      <c r="V745" s="16">
        <f t="shared" si="117"/>
        <v>2.7304879705929337</v>
      </c>
      <c r="W745" s="1">
        <f>MIN(H745,I745)*INDEX('2018 commission structure'!$A$15:$J$18,MATCH(Calculations!$E365,'2018 commission structure'!$A$15:$A$18,0),MATCH(Calculations!W$1,'2018 commission structure'!$A$15:$J$15,0))</f>
        <v>65948.28</v>
      </c>
      <c r="X745" s="1">
        <f>IF($H745&gt;I745,MIN($H745-I745,J745-I745))*INDEX('2018 commission structure'!$A$15:$J$18,MATCH(Calculations!$E365,'2018 commission structure'!$A$15:$A$18,0),MATCH(Calculations!X$1,'2018 commission structure'!$A$15:$J$15,0))</f>
        <v>0</v>
      </c>
      <c r="Y745" s="1">
        <f>IF($H745&gt;J745,MIN($H745-J745,K745-J745)*INDEX('2018 commission structure'!$A$15:$J$18,MATCH(Calculations!$E365,'2018 commission structure'!$A$15:$A$18,0),MATCH(Calculations!Y$1,'2018 commission structure'!$A$15:$J$15,0)),0)</f>
        <v>0</v>
      </c>
      <c r="Z745" s="1">
        <f>IF($H745&gt;K745,MIN($H745-K745,L745-K745)*INDEX('2018 commission structure'!$A$15:$J$18,MATCH(Calculations!$E365,'2018 commission structure'!$A$15:$A$18,0),MATCH(Calculations!Z$1,'2018 commission structure'!$A$15:$J$15,0)),0)</f>
        <v>0</v>
      </c>
      <c r="AA745" s="1">
        <f>IF($H745&gt;L745,($H745-L745)*INDEX('2018 commission structure'!$A$15:$J$18,MATCH(Calculations!$E365,'2018 commission structure'!$A$15:$A$18,0),MATCH(Calculations!AA$1,'2018 commission structure'!$A$15:$J$15,0)),0)</f>
        <v>0</v>
      </c>
      <c r="AB745" s="1">
        <f t="shared" si="118"/>
        <v>65948.28</v>
      </c>
      <c r="AC745" s="1">
        <f t="shared" si="119"/>
        <v>184784.28</v>
      </c>
    </row>
    <row r="746" spans="1:29" x14ac:dyDescent="0.3">
      <c r="A746" s="20">
        <v>8254304106</v>
      </c>
      <c r="B746" s="1" t="s">
        <v>202</v>
      </c>
      <c r="C746" s="1" t="s">
        <v>201</v>
      </c>
      <c r="D746" s="1" t="s">
        <v>22508</v>
      </c>
      <c r="E746" s="1" t="s">
        <v>0</v>
      </c>
      <c r="F746" s="1">
        <v>71687</v>
      </c>
      <c r="G746" s="2">
        <v>17</v>
      </c>
      <c r="H746" s="1">
        <f>SUMIF('deals_closed '!D:D,A746,'deals_closed '!C:C)</f>
        <v>551413</v>
      </c>
      <c r="I746" s="1">
        <f>VLOOKUP(E746,'2018 commission structure'!$A$21:$I$24,9,FALSE)</f>
        <v>600000</v>
      </c>
      <c r="J746" s="1">
        <f t="shared" si="120"/>
        <v>750000</v>
      </c>
      <c r="K746" s="1">
        <f t="shared" si="111"/>
        <v>900000</v>
      </c>
      <c r="L746" s="1">
        <f t="shared" si="112"/>
        <v>1200000</v>
      </c>
      <c r="M746" s="16">
        <f t="shared" si="113"/>
        <v>0.91902166666666663</v>
      </c>
      <c r="N746" s="1" t="str">
        <f t="shared" si="114"/>
        <v>0-100%</v>
      </c>
      <c r="O746" s="1">
        <f>MIN($I746, $H746)*INDEX( '2018 commission structure'!$A$21:$I$24,
MATCH($E746,'2018 commission structure'!$A$21:$A$24,0),MATCH(O$1,'2018 commission structure'!$A$21:$I$21,0))</f>
        <v>71683.69</v>
      </c>
      <c r="P746" s="1">
        <f>IF($H746&gt;$I746, MIN($H746-$I746, J746-$I746)*
INDEX( '2018 commission structure'!$A$21:$I$24,
MATCH($E746,'2018 commission structure'!$A$21:$A$24, 0),
MATCH(P$1,'2018 commission structure'!$A$21:$I$21, 0)), 0)</f>
        <v>0</v>
      </c>
      <c r="Q746" s="1">
        <f>IF($H746&gt;J746, MIN($H746-J746, K746-J746)*
INDEX( '2018 commission structure'!$A$21:$I$24,
MATCH($E746,'2018 commission structure'!$A$21:$A$24, 0),
MATCH(Q$1,'2018 commission structure'!$A$21:$I$21, 0)), 0)</f>
        <v>0</v>
      </c>
      <c r="R746" s="1">
        <f>IF($H746&gt;K746, MIN($H746-K746, L746-K746)*
INDEX( '2018 commission structure'!$A$21:$I$24,
MATCH($E746,'2018 commission structure'!$A$21:$A$24, 0),
MATCH(R$1,'2018 commission structure'!$A$21:$I$21, 0)), 0)</f>
        <v>0</v>
      </c>
      <c r="S746" s="1">
        <f>IF($H746&gt;L746, ($H746-L746)*
INDEX( '2018 commission structure'!$A$21:$I$24,
MATCH($E746,'2018 commission structure'!$A$21:$A$24, 0),
MATCH(S$1,'2018 commission structure'!$A$21:$I$21, 0)), 0)</f>
        <v>0</v>
      </c>
      <c r="T746" s="1">
        <f t="shared" si="115"/>
        <v>71683.69</v>
      </c>
      <c r="U746" s="1">
        <f t="shared" si="116"/>
        <v>143370.69</v>
      </c>
      <c r="V746" s="16">
        <f t="shared" si="117"/>
        <v>3.8460650499763931</v>
      </c>
      <c r="W746" s="1">
        <f>MIN(H746,I746)*INDEX('2018 commission structure'!$A$15:$J$18,MATCH(Calculations!$E901,'2018 commission structure'!$A$15:$A$18,0),MATCH(Calculations!W$1,'2018 commission structure'!$A$15:$J$15,0))</f>
        <v>82711.95</v>
      </c>
      <c r="X746" s="1">
        <f>IF($H746&gt;I746,MIN($H746-I746,J746-I746))*INDEX('2018 commission structure'!$A$15:$J$18,MATCH(Calculations!$E901,'2018 commission structure'!$A$15:$A$18,0),MATCH(Calculations!X$1,'2018 commission structure'!$A$15:$J$15,0))</f>
        <v>0</v>
      </c>
      <c r="Y746" s="1">
        <f>IF($H746&gt;J746,MIN($H746-J746,K746-J746)*INDEX('2018 commission structure'!$A$15:$J$18,MATCH(Calculations!$E901,'2018 commission structure'!$A$15:$A$18,0),MATCH(Calculations!Y$1,'2018 commission structure'!$A$15:$J$15,0)),0)</f>
        <v>0</v>
      </c>
      <c r="Z746" s="1">
        <f>IF($H746&gt;K746,MIN($H746-K746,L746-K746)*INDEX('2018 commission structure'!$A$15:$J$18,MATCH(Calculations!$E901,'2018 commission structure'!$A$15:$A$18,0),MATCH(Calculations!Z$1,'2018 commission structure'!$A$15:$J$15,0)),0)</f>
        <v>0</v>
      </c>
      <c r="AA746" s="1">
        <f>IF($H746&gt;L746,($H746-L746)*INDEX('2018 commission structure'!$A$15:$J$18,MATCH(Calculations!$E901,'2018 commission structure'!$A$15:$A$18,0),MATCH(Calculations!AA$1,'2018 commission structure'!$A$15:$J$15,0)),0)</f>
        <v>0</v>
      </c>
      <c r="AB746" s="1">
        <f t="shared" si="118"/>
        <v>82711.95</v>
      </c>
      <c r="AC746" s="1">
        <f t="shared" si="119"/>
        <v>154398.95000000001</v>
      </c>
    </row>
    <row r="747" spans="1:29" x14ac:dyDescent="0.3">
      <c r="A747" s="20">
        <v>6769297310</v>
      </c>
      <c r="B747" s="1" t="s">
        <v>321</v>
      </c>
      <c r="C747" s="1" t="s">
        <v>320</v>
      </c>
      <c r="D747" s="1" t="s">
        <v>22671</v>
      </c>
      <c r="E747" s="1" t="s">
        <v>3</v>
      </c>
      <c r="F747" s="1">
        <v>83667</v>
      </c>
      <c r="G747" s="2">
        <v>23</v>
      </c>
      <c r="H747" s="1">
        <f>SUMIF('deals_closed '!D:D,A747,'deals_closed '!C:C)</f>
        <v>743886</v>
      </c>
      <c r="I747" s="1">
        <f>VLOOKUP(E747,'2018 commission structure'!$A$21:$I$24,9,FALSE)</f>
        <v>750000</v>
      </c>
      <c r="J747" s="1">
        <f t="shared" si="120"/>
        <v>937500</v>
      </c>
      <c r="K747" s="1">
        <f t="shared" si="111"/>
        <v>1125000</v>
      </c>
      <c r="L747" s="1">
        <f t="shared" si="112"/>
        <v>1500000</v>
      </c>
      <c r="M747" s="16">
        <f t="shared" si="113"/>
        <v>0.99184799999999995</v>
      </c>
      <c r="N747" s="1" t="str">
        <f t="shared" si="114"/>
        <v>0-100%</v>
      </c>
      <c r="O747" s="1">
        <f>MIN($I747, $H747)*INDEX( '2018 commission structure'!$A$21:$I$24,
MATCH($E747,'2018 commission structure'!$A$21:$A$24,0),MATCH(O$1,'2018 commission structure'!$A$21:$I$21,0))</f>
        <v>111582.9</v>
      </c>
      <c r="P747" s="1">
        <f>IF($H747&gt;$I747, MIN($H747-$I747, J747-$I747)*
INDEX( '2018 commission structure'!$A$21:$I$24,
MATCH($E747,'2018 commission structure'!$A$21:$A$24, 0),
MATCH(P$1,'2018 commission structure'!$A$21:$I$21, 0)), 0)</f>
        <v>0</v>
      </c>
      <c r="Q747" s="1">
        <f>IF($H747&gt;J747, MIN($H747-J747, K747-J747)*
INDEX( '2018 commission structure'!$A$21:$I$24,
MATCH($E747,'2018 commission structure'!$A$21:$A$24, 0),
MATCH(Q$1,'2018 commission structure'!$A$21:$I$21, 0)), 0)</f>
        <v>0</v>
      </c>
      <c r="R747" s="1">
        <f>IF($H747&gt;K747, MIN($H747-K747, L747-K747)*
INDEX( '2018 commission structure'!$A$21:$I$24,
MATCH($E747,'2018 commission structure'!$A$21:$A$24, 0),
MATCH(R$1,'2018 commission structure'!$A$21:$I$21, 0)), 0)</f>
        <v>0</v>
      </c>
      <c r="S747" s="1">
        <f>IF($H747&gt;L747, ($H747-L747)*
INDEX( '2018 commission structure'!$A$21:$I$24,
MATCH($E747,'2018 commission structure'!$A$21:$A$24, 0),
MATCH(S$1,'2018 commission structure'!$A$21:$I$21, 0)), 0)</f>
        <v>0</v>
      </c>
      <c r="T747" s="1">
        <f t="shared" si="115"/>
        <v>111582.9</v>
      </c>
      <c r="U747" s="1">
        <f t="shared" si="116"/>
        <v>195249.9</v>
      </c>
      <c r="V747" s="16">
        <f t="shared" si="117"/>
        <v>3.8099174442598946</v>
      </c>
      <c r="W747" s="1">
        <f>MIN(H747,I747)*INDEX('2018 commission structure'!$A$15:$J$18,MATCH(Calculations!$E840,'2018 commission structure'!$A$15:$A$18,0),MATCH(Calculations!W$1,'2018 commission structure'!$A$15:$J$15,0))</f>
        <v>89266.319999999992</v>
      </c>
      <c r="X747" s="1">
        <f>IF($H747&gt;I747,MIN($H747-I747,J747-I747))*INDEX('2018 commission structure'!$A$15:$J$18,MATCH(Calculations!$E840,'2018 commission structure'!$A$15:$A$18,0),MATCH(Calculations!X$1,'2018 commission structure'!$A$15:$J$15,0))</f>
        <v>0</v>
      </c>
      <c r="Y747" s="1">
        <f>IF($H747&gt;J747,MIN($H747-J747,K747-J747)*INDEX('2018 commission structure'!$A$15:$J$18,MATCH(Calculations!$E840,'2018 commission structure'!$A$15:$A$18,0),MATCH(Calculations!Y$1,'2018 commission structure'!$A$15:$J$15,0)),0)</f>
        <v>0</v>
      </c>
      <c r="Z747" s="1">
        <f>IF($H747&gt;K747,MIN($H747-K747,L747-K747)*INDEX('2018 commission structure'!$A$15:$J$18,MATCH(Calculations!$E840,'2018 commission structure'!$A$15:$A$18,0),MATCH(Calculations!Z$1,'2018 commission structure'!$A$15:$J$15,0)),0)</f>
        <v>0</v>
      </c>
      <c r="AA747" s="1">
        <f>IF($H747&gt;L747,($H747-L747)*INDEX('2018 commission structure'!$A$15:$J$18,MATCH(Calculations!$E840,'2018 commission structure'!$A$15:$A$18,0),MATCH(Calculations!AA$1,'2018 commission structure'!$A$15:$J$15,0)),0)</f>
        <v>0</v>
      </c>
      <c r="AB747" s="1">
        <f t="shared" si="118"/>
        <v>89266.319999999992</v>
      </c>
      <c r="AC747" s="1">
        <f t="shared" si="119"/>
        <v>172933.32</v>
      </c>
    </row>
    <row r="748" spans="1:29" x14ac:dyDescent="0.3">
      <c r="A748" s="20">
        <v>4219825649</v>
      </c>
      <c r="B748" s="1" t="s">
        <v>1367</v>
      </c>
      <c r="C748" s="1" t="s">
        <v>1366</v>
      </c>
      <c r="D748" s="1" t="s">
        <v>22914</v>
      </c>
      <c r="E748" s="1" t="s">
        <v>3</v>
      </c>
      <c r="F748" s="1">
        <v>102823</v>
      </c>
      <c r="G748" s="2">
        <v>21</v>
      </c>
      <c r="H748" s="1">
        <f>SUMIF('deals_closed '!D:D,A748,'deals_closed '!C:C)</f>
        <v>621231</v>
      </c>
      <c r="I748" s="1">
        <f>VLOOKUP(E748,'2018 commission structure'!$A$21:$I$24,9,FALSE)</f>
        <v>750000</v>
      </c>
      <c r="J748" s="1">
        <f t="shared" si="120"/>
        <v>937500</v>
      </c>
      <c r="K748" s="1">
        <f t="shared" si="111"/>
        <v>1125000</v>
      </c>
      <c r="L748" s="1">
        <f t="shared" si="112"/>
        <v>1500000</v>
      </c>
      <c r="M748" s="16">
        <f t="shared" si="113"/>
        <v>0.82830800000000004</v>
      </c>
      <c r="N748" s="1" t="str">
        <f t="shared" si="114"/>
        <v>0-100%</v>
      </c>
      <c r="O748" s="1">
        <f>MIN($I748, $H748)*INDEX( '2018 commission structure'!$A$21:$I$24,
MATCH($E748,'2018 commission structure'!$A$21:$A$24,0),MATCH(O$1,'2018 commission structure'!$A$21:$I$21,0))</f>
        <v>93184.65</v>
      </c>
      <c r="P748" s="1">
        <f>IF($H748&gt;$I748, MIN($H748-$I748, J748-$I748)*
INDEX( '2018 commission structure'!$A$21:$I$24,
MATCH($E748,'2018 commission structure'!$A$21:$A$24, 0),
MATCH(P$1,'2018 commission structure'!$A$21:$I$21, 0)), 0)</f>
        <v>0</v>
      </c>
      <c r="Q748" s="1">
        <f>IF($H748&gt;J748, MIN($H748-J748, K748-J748)*
INDEX( '2018 commission structure'!$A$21:$I$24,
MATCH($E748,'2018 commission structure'!$A$21:$A$24, 0),
MATCH(Q$1,'2018 commission structure'!$A$21:$I$21, 0)), 0)</f>
        <v>0</v>
      </c>
      <c r="R748" s="1">
        <f>IF($H748&gt;K748, MIN($H748-K748, L748-K748)*
INDEX( '2018 commission structure'!$A$21:$I$24,
MATCH($E748,'2018 commission structure'!$A$21:$A$24, 0),
MATCH(R$1,'2018 commission structure'!$A$21:$I$21, 0)), 0)</f>
        <v>0</v>
      </c>
      <c r="S748" s="1">
        <f>IF($H748&gt;L748, ($H748-L748)*
INDEX( '2018 commission structure'!$A$21:$I$24,
MATCH($E748,'2018 commission structure'!$A$21:$A$24, 0),
MATCH(S$1,'2018 commission structure'!$A$21:$I$21, 0)), 0)</f>
        <v>0</v>
      </c>
      <c r="T748" s="1">
        <f t="shared" si="115"/>
        <v>93184.65</v>
      </c>
      <c r="U748" s="1">
        <f t="shared" si="116"/>
        <v>196007.65</v>
      </c>
      <c r="V748" s="16">
        <f t="shared" si="117"/>
        <v>3.1694222138778767</v>
      </c>
      <c r="W748" s="1">
        <f>MIN(H748,I748)*INDEX('2018 commission structure'!$A$15:$J$18,MATCH(Calculations!$E298,'2018 commission structure'!$A$15:$A$18,0),MATCH(Calculations!W$1,'2018 commission structure'!$A$15:$J$15,0))</f>
        <v>74547.72</v>
      </c>
      <c r="X748" s="1">
        <f>IF($H748&gt;I748,MIN($H748-I748,J748-I748))*INDEX('2018 commission structure'!$A$15:$J$18,MATCH(Calculations!$E298,'2018 commission structure'!$A$15:$A$18,0),MATCH(Calculations!X$1,'2018 commission structure'!$A$15:$J$15,0))</f>
        <v>0</v>
      </c>
      <c r="Y748" s="1">
        <f>IF($H748&gt;J748,MIN($H748-J748,K748-J748)*INDEX('2018 commission structure'!$A$15:$J$18,MATCH(Calculations!$E298,'2018 commission structure'!$A$15:$A$18,0),MATCH(Calculations!Y$1,'2018 commission structure'!$A$15:$J$15,0)),0)</f>
        <v>0</v>
      </c>
      <c r="Z748" s="1">
        <f>IF($H748&gt;K748,MIN($H748-K748,L748-K748)*INDEX('2018 commission structure'!$A$15:$J$18,MATCH(Calculations!$E298,'2018 commission structure'!$A$15:$A$18,0),MATCH(Calculations!Z$1,'2018 commission structure'!$A$15:$J$15,0)),0)</f>
        <v>0</v>
      </c>
      <c r="AA748" s="1">
        <f>IF($H748&gt;L748,($H748-L748)*INDEX('2018 commission structure'!$A$15:$J$18,MATCH(Calculations!$E298,'2018 commission structure'!$A$15:$A$18,0),MATCH(Calculations!AA$1,'2018 commission structure'!$A$15:$J$15,0)),0)</f>
        <v>0</v>
      </c>
      <c r="AB748" s="1">
        <f t="shared" si="118"/>
        <v>74547.72</v>
      </c>
      <c r="AC748" s="1">
        <f t="shared" si="119"/>
        <v>177370.72</v>
      </c>
    </row>
    <row r="749" spans="1:29" x14ac:dyDescent="0.3">
      <c r="A749" s="20">
        <v>3145039288</v>
      </c>
      <c r="B749" s="1" t="s">
        <v>1734</v>
      </c>
      <c r="C749" s="1" t="s">
        <v>1733</v>
      </c>
      <c r="D749" s="1" t="s">
        <v>22946</v>
      </c>
      <c r="E749" s="1" t="s">
        <v>12</v>
      </c>
      <c r="F749" s="1">
        <v>43162</v>
      </c>
      <c r="G749" s="2">
        <v>21</v>
      </c>
      <c r="H749" s="1">
        <f>SUMIF('deals_closed '!D:D,A749,'deals_closed '!C:C)</f>
        <v>729900</v>
      </c>
      <c r="I749" s="1">
        <f>VLOOKUP(E749,'2018 commission structure'!$A$21:$I$24,9,FALSE)</f>
        <v>500000</v>
      </c>
      <c r="J749" s="1">
        <f t="shared" si="120"/>
        <v>625000</v>
      </c>
      <c r="K749" s="1">
        <f t="shared" si="111"/>
        <v>750000</v>
      </c>
      <c r="L749" s="1">
        <f t="shared" si="112"/>
        <v>1000000</v>
      </c>
      <c r="M749" s="16">
        <f t="shared" si="113"/>
        <v>1.4598</v>
      </c>
      <c r="N749" s="1" t="str">
        <f t="shared" si="114"/>
        <v>125-150%</v>
      </c>
      <c r="O749" s="1">
        <f>MIN($I749, $H749)*INDEX( '2018 commission structure'!$A$21:$I$24,
MATCH($E749,'2018 commission structure'!$A$21:$A$24,0),MATCH(O$1,'2018 commission structure'!$A$21:$I$21,0))</f>
        <v>50000</v>
      </c>
      <c r="P749" s="1">
        <f>IF($H749&gt;$I749, MIN($H749-$I749, J749-$I749)*
INDEX( '2018 commission structure'!$A$21:$I$24,
MATCH($E749,'2018 commission structure'!$A$21:$A$24, 0),
MATCH(P$1,'2018 commission structure'!$A$21:$I$21, 0)), 0)</f>
        <v>18750</v>
      </c>
      <c r="Q749" s="1">
        <f>IF($H749&gt;J749, MIN($H749-J749, K749-J749)*
INDEX( '2018 commission structure'!$A$21:$I$24,
MATCH($E749,'2018 commission structure'!$A$21:$A$24, 0),
MATCH(Q$1,'2018 commission structure'!$A$21:$I$21, 0)), 0)</f>
        <v>18882</v>
      </c>
      <c r="R749" s="1">
        <f>IF($H749&gt;K749, MIN($H749-K749, L749-K749)*
INDEX( '2018 commission structure'!$A$21:$I$24,
MATCH($E749,'2018 commission structure'!$A$21:$A$24, 0),
MATCH(R$1,'2018 commission structure'!$A$21:$I$21, 0)), 0)</f>
        <v>0</v>
      </c>
      <c r="S749" s="1">
        <f>IF($H749&gt;L749, ($H749-L749)*
INDEX( '2018 commission structure'!$A$21:$I$24,
MATCH($E749,'2018 commission structure'!$A$21:$A$24, 0),
MATCH(S$1,'2018 commission structure'!$A$21:$I$21, 0)), 0)</f>
        <v>0</v>
      </c>
      <c r="T749" s="1">
        <f t="shared" si="115"/>
        <v>87632</v>
      </c>
      <c r="U749" s="1">
        <f t="shared" si="116"/>
        <v>130794</v>
      </c>
      <c r="V749" s="16">
        <f t="shared" si="117"/>
        <v>5.5805312170283043</v>
      </c>
      <c r="W749" s="1">
        <f>MIN(H749,I749)*INDEX('2018 commission structure'!$A$15:$J$18,MATCH(Calculations!$E103,'2018 commission structure'!$A$15:$A$18,0),MATCH(Calculations!W$1,'2018 commission structure'!$A$15:$J$15,0))</f>
        <v>75000</v>
      </c>
      <c r="X749" s="1">
        <f>IF($H749&gt;I749,MIN($H749-I749,J749-I749))*INDEX('2018 commission structure'!$A$15:$J$18,MATCH(Calculations!$E103,'2018 commission structure'!$A$15:$A$18,0),MATCH(Calculations!X$1,'2018 commission structure'!$A$15:$J$15,0))</f>
        <v>27500</v>
      </c>
      <c r="Y749" s="1">
        <f>IF($H749&gt;J749,MIN($H749-J749,K749-J749)*INDEX('2018 commission structure'!$A$15:$J$18,MATCH(Calculations!$E103,'2018 commission structure'!$A$15:$A$18,0),MATCH(Calculations!Y$1,'2018 commission structure'!$A$15:$J$15,0)),0)</f>
        <v>26225</v>
      </c>
      <c r="Z749" s="1">
        <f>IF($H749&gt;K749,MIN($H749-K749,L749-K749)*INDEX('2018 commission structure'!$A$15:$J$18,MATCH(Calculations!$E103,'2018 commission structure'!$A$15:$A$18,0),MATCH(Calculations!Z$1,'2018 commission structure'!$A$15:$J$15,0)),0)</f>
        <v>0</v>
      </c>
      <c r="AA749" s="1">
        <f>IF($H749&gt;L749,($H749-L749)*INDEX('2018 commission structure'!$A$15:$J$18,MATCH(Calculations!$E103,'2018 commission structure'!$A$15:$A$18,0),MATCH(Calculations!AA$1,'2018 commission structure'!$A$15:$J$15,0)),0)</f>
        <v>0</v>
      </c>
      <c r="AB749" s="1">
        <f t="shared" si="118"/>
        <v>128725</v>
      </c>
      <c r="AC749" s="1">
        <f t="shared" si="119"/>
        <v>171887</v>
      </c>
    </row>
    <row r="750" spans="1:29" x14ac:dyDescent="0.3">
      <c r="A750" s="20">
        <v>1573192775</v>
      </c>
      <c r="B750" s="1" t="s">
        <v>144</v>
      </c>
      <c r="C750" s="1" t="s">
        <v>143</v>
      </c>
      <c r="D750" s="1" t="s">
        <v>23177</v>
      </c>
      <c r="E750" s="1" t="s">
        <v>0</v>
      </c>
      <c r="F750" s="1">
        <v>70723</v>
      </c>
      <c r="G750" s="2">
        <v>28</v>
      </c>
      <c r="H750" s="1">
        <f>SUMIF('deals_closed '!D:D,A750,'deals_closed '!C:C)</f>
        <v>875887</v>
      </c>
      <c r="I750" s="1">
        <f>VLOOKUP(E750,'2018 commission structure'!$A$21:$I$24,9,FALSE)</f>
        <v>600000</v>
      </c>
      <c r="J750" s="1">
        <f t="shared" si="120"/>
        <v>750000</v>
      </c>
      <c r="K750" s="1">
        <f t="shared" si="111"/>
        <v>900000</v>
      </c>
      <c r="L750" s="1">
        <f t="shared" si="112"/>
        <v>1200000</v>
      </c>
      <c r="M750" s="16">
        <f t="shared" si="113"/>
        <v>1.4598116666666667</v>
      </c>
      <c r="N750" s="1" t="str">
        <f t="shared" si="114"/>
        <v>125-150%</v>
      </c>
      <c r="O750" s="1">
        <f>MIN($I750, $H750)*INDEX( '2018 commission structure'!$A$21:$I$24,
MATCH($E750,'2018 commission structure'!$A$21:$A$24,0),MATCH(O$1,'2018 commission structure'!$A$21:$I$21,0))</f>
        <v>78000</v>
      </c>
      <c r="P750" s="1">
        <f>IF($H750&gt;$I750, MIN($H750-$I750, J750-$I750)*
INDEX( '2018 commission structure'!$A$21:$I$24,
MATCH($E750,'2018 commission structure'!$A$21:$A$24, 0),
MATCH(P$1,'2018 commission structure'!$A$21:$I$21, 0)), 0)</f>
        <v>25500.000000000004</v>
      </c>
      <c r="Q750" s="1">
        <f>IF($H750&gt;J750, MIN($H750-J750, K750-J750)*
INDEX( '2018 commission structure'!$A$21:$I$24,
MATCH($E750,'2018 commission structure'!$A$21:$A$24, 0),
MATCH(Q$1,'2018 commission structure'!$A$21:$I$21, 0)), 0)</f>
        <v>26436.27</v>
      </c>
      <c r="R750" s="1">
        <f>IF($H750&gt;K750, MIN($H750-K750, L750-K750)*
INDEX( '2018 commission structure'!$A$21:$I$24,
MATCH($E750,'2018 commission structure'!$A$21:$A$24, 0),
MATCH(R$1,'2018 commission structure'!$A$21:$I$21, 0)), 0)</f>
        <v>0</v>
      </c>
      <c r="S750" s="1">
        <f>IF($H750&gt;L750, ($H750-L750)*
INDEX( '2018 commission structure'!$A$21:$I$24,
MATCH($E750,'2018 commission structure'!$A$21:$A$24, 0),
MATCH(S$1,'2018 commission structure'!$A$21:$I$21, 0)), 0)</f>
        <v>0</v>
      </c>
      <c r="T750" s="1">
        <f t="shared" si="115"/>
        <v>129936.27</v>
      </c>
      <c r="U750" s="1">
        <f t="shared" si="116"/>
        <v>200659.27000000002</v>
      </c>
      <c r="V750" s="16">
        <f t="shared" si="117"/>
        <v>4.3650462796959237</v>
      </c>
      <c r="W750" s="1">
        <f>MIN(H750,I750)*INDEX('2018 commission structure'!$A$15:$J$18,MATCH(Calculations!$E931,'2018 commission structure'!$A$15:$A$18,0),MATCH(Calculations!W$1,'2018 commission structure'!$A$15:$J$15,0))</f>
        <v>90000</v>
      </c>
      <c r="X750" s="1">
        <f>IF($H750&gt;I750,MIN($H750-I750,J750-I750))*INDEX('2018 commission structure'!$A$15:$J$18,MATCH(Calculations!$E931,'2018 commission structure'!$A$15:$A$18,0),MATCH(Calculations!X$1,'2018 commission structure'!$A$15:$J$15,0))</f>
        <v>27000</v>
      </c>
      <c r="Y750" s="1">
        <f>IF($H750&gt;J750,MIN($H750-J750,K750-J750)*INDEX('2018 commission structure'!$A$15:$J$18,MATCH(Calculations!$E931,'2018 commission structure'!$A$15:$A$18,0),MATCH(Calculations!Y$1,'2018 commission structure'!$A$15:$J$15,0)),0)</f>
        <v>31471.75</v>
      </c>
      <c r="Z750" s="1">
        <f>IF($H750&gt;K750,MIN($H750-K750,L750-K750)*INDEX('2018 commission structure'!$A$15:$J$18,MATCH(Calculations!$E931,'2018 commission structure'!$A$15:$A$18,0),MATCH(Calculations!Z$1,'2018 commission structure'!$A$15:$J$15,0)),0)</f>
        <v>0</v>
      </c>
      <c r="AA750" s="1">
        <f>IF($H750&gt;L750,($H750-L750)*INDEX('2018 commission structure'!$A$15:$J$18,MATCH(Calculations!$E931,'2018 commission structure'!$A$15:$A$18,0),MATCH(Calculations!AA$1,'2018 commission structure'!$A$15:$J$15,0)),0)</f>
        <v>0</v>
      </c>
      <c r="AB750" s="1">
        <f t="shared" si="118"/>
        <v>148471.75</v>
      </c>
      <c r="AC750" s="1">
        <f t="shared" si="119"/>
        <v>219194.75</v>
      </c>
    </row>
    <row r="751" spans="1:29" x14ac:dyDescent="0.3">
      <c r="A751" s="20">
        <v>589071254</v>
      </c>
      <c r="B751" s="1" t="s">
        <v>1709</v>
      </c>
      <c r="C751" s="1" t="s">
        <v>1708</v>
      </c>
      <c r="D751" s="1" t="s">
        <v>23272</v>
      </c>
      <c r="E751" s="1" t="s">
        <v>3</v>
      </c>
      <c r="F751" s="1">
        <v>109778</v>
      </c>
      <c r="G751" s="2">
        <v>16</v>
      </c>
      <c r="H751" s="1">
        <f>SUMIF('deals_closed '!D:D,A751,'deals_closed '!C:C)</f>
        <v>616018</v>
      </c>
      <c r="I751" s="1">
        <f>VLOOKUP(E751,'2018 commission structure'!$A$21:$I$24,9,FALSE)</f>
        <v>750000</v>
      </c>
      <c r="J751" s="1">
        <f t="shared" si="120"/>
        <v>937500</v>
      </c>
      <c r="K751" s="1">
        <f t="shared" si="111"/>
        <v>1125000</v>
      </c>
      <c r="L751" s="1">
        <f t="shared" si="112"/>
        <v>1500000</v>
      </c>
      <c r="M751" s="16">
        <f t="shared" si="113"/>
        <v>0.82135733333333338</v>
      </c>
      <c r="N751" s="1" t="str">
        <f t="shared" si="114"/>
        <v>0-100%</v>
      </c>
      <c r="O751" s="1">
        <f>MIN($I751, $H751)*INDEX( '2018 commission structure'!$A$21:$I$24,
MATCH($E751,'2018 commission structure'!$A$21:$A$24,0),MATCH(O$1,'2018 commission structure'!$A$21:$I$21,0))</f>
        <v>92402.7</v>
      </c>
      <c r="P751" s="1">
        <f>IF($H751&gt;$I751, MIN($H751-$I751, J751-$I751)*
INDEX( '2018 commission structure'!$A$21:$I$24,
MATCH($E751,'2018 commission structure'!$A$21:$A$24, 0),
MATCH(P$1,'2018 commission structure'!$A$21:$I$21, 0)), 0)</f>
        <v>0</v>
      </c>
      <c r="Q751" s="1">
        <f>IF($H751&gt;J751, MIN($H751-J751, K751-J751)*
INDEX( '2018 commission structure'!$A$21:$I$24,
MATCH($E751,'2018 commission structure'!$A$21:$A$24, 0),
MATCH(Q$1,'2018 commission structure'!$A$21:$I$21, 0)), 0)</f>
        <v>0</v>
      </c>
      <c r="R751" s="1">
        <f>IF($H751&gt;K751, MIN($H751-K751, L751-K751)*
INDEX( '2018 commission structure'!$A$21:$I$24,
MATCH($E751,'2018 commission structure'!$A$21:$A$24, 0),
MATCH(R$1,'2018 commission structure'!$A$21:$I$21, 0)), 0)</f>
        <v>0</v>
      </c>
      <c r="S751" s="1">
        <f>IF($H751&gt;L751, ($H751-L751)*
INDEX( '2018 commission structure'!$A$21:$I$24,
MATCH($E751,'2018 commission structure'!$A$21:$A$24, 0),
MATCH(S$1,'2018 commission structure'!$A$21:$I$21, 0)), 0)</f>
        <v>0</v>
      </c>
      <c r="T751" s="1">
        <f t="shared" si="115"/>
        <v>92402.7</v>
      </c>
      <c r="U751" s="1">
        <f t="shared" si="116"/>
        <v>202180.7</v>
      </c>
      <c r="V751" s="16">
        <f t="shared" si="117"/>
        <v>3.0468684696412662</v>
      </c>
      <c r="W751" s="1">
        <f>MIN(H751,I751)*INDEX('2018 commission structure'!$A$15:$J$18,MATCH(Calculations!$E117,'2018 commission structure'!$A$15:$A$18,0),MATCH(Calculations!W$1,'2018 commission structure'!$A$15:$J$15,0))</f>
        <v>92402.7</v>
      </c>
      <c r="X751" s="1">
        <f>IF($H751&gt;I751,MIN($H751-I751,J751-I751))*INDEX('2018 commission structure'!$A$15:$J$18,MATCH(Calculations!$E117,'2018 commission structure'!$A$15:$A$18,0),MATCH(Calculations!X$1,'2018 commission structure'!$A$15:$J$15,0))</f>
        <v>0</v>
      </c>
      <c r="Y751" s="1">
        <f>IF($H751&gt;J751,MIN($H751-J751,K751-J751)*INDEX('2018 commission structure'!$A$15:$J$18,MATCH(Calculations!$E117,'2018 commission structure'!$A$15:$A$18,0),MATCH(Calculations!Y$1,'2018 commission structure'!$A$15:$J$15,0)),0)</f>
        <v>0</v>
      </c>
      <c r="Z751" s="1">
        <f>IF($H751&gt;K751,MIN($H751-K751,L751-K751)*INDEX('2018 commission structure'!$A$15:$J$18,MATCH(Calculations!$E117,'2018 commission structure'!$A$15:$A$18,0),MATCH(Calculations!Z$1,'2018 commission structure'!$A$15:$J$15,0)),0)</f>
        <v>0</v>
      </c>
      <c r="AA751" s="1">
        <f>IF($H751&gt;L751,($H751-L751)*INDEX('2018 commission structure'!$A$15:$J$18,MATCH(Calculations!$E117,'2018 commission structure'!$A$15:$A$18,0),MATCH(Calculations!AA$1,'2018 commission structure'!$A$15:$J$15,0)),0)</f>
        <v>0</v>
      </c>
      <c r="AB751" s="1">
        <f t="shared" si="118"/>
        <v>92402.7</v>
      </c>
      <c r="AC751" s="1">
        <f t="shared" si="119"/>
        <v>202180.7</v>
      </c>
    </row>
    <row r="752" spans="1:29" x14ac:dyDescent="0.3">
      <c r="A752" s="20">
        <v>6041314951</v>
      </c>
      <c r="B752" s="1" t="s">
        <v>1688</v>
      </c>
      <c r="C752" s="1" t="s">
        <v>1687</v>
      </c>
      <c r="D752" s="1" t="s">
        <v>22734</v>
      </c>
      <c r="E752" s="1" t="s">
        <v>0</v>
      </c>
      <c r="F752" s="1">
        <v>76999</v>
      </c>
      <c r="G752" s="2">
        <v>23</v>
      </c>
      <c r="H752" s="1">
        <f>SUMIF('deals_closed '!D:D,A752,'deals_closed '!C:C)</f>
        <v>876325</v>
      </c>
      <c r="I752" s="1">
        <f>VLOOKUP(E752,'2018 commission structure'!$A$21:$I$24,9,FALSE)</f>
        <v>600000</v>
      </c>
      <c r="J752" s="1">
        <f t="shared" si="120"/>
        <v>750000</v>
      </c>
      <c r="K752" s="1">
        <f t="shared" si="111"/>
        <v>900000</v>
      </c>
      <c r="L752" s="1">
        <f t="shared" si="112"/>
        <v>1200000</v>
      </c>
      <c r="M752" s="16">
        <f t="shared" si="113"/>
        <v>1.4605416666666666</v>
      </c>
      <c r="N752" s="1" t="str">
        <f t="shared" si="114"/>
        <v>125-150%</v>
      </c>
      <c r="O752" s="1">
        <f>MIN($I752, $H752)*INDEX( '2018 commission structure'!$A$21:$I$24,
MATCH($E752,'2018 commission structure'!$A$21:$A$24,0),MATCH(O$1,'2018 commission structure'!$A$21:$I$21,0))</f>
        <v>78000</v>
      </c>
      <c r="P752" s="1">
        <f>IF($H752&gt;$I752, MIN($H752-$I752, J752-$I752)*
INDEX( '2018 commission structure'!$A$21:$I$24,
MATCH($E752,'2018 commission structure'!$A$21:$A$24, 0),
MATCH(P$1,'2018 commission structure'!$A$21:$I$21, 0)), 0)</f>
        <v>25500.000000000004</v>
      </c>
      <c r="Q752" s="1">
        <f>IF($H752&gt;J752, MIN($H752-J752, K752-J752)*
INDEX( '2018 commission structure'!$A$21:$I$24,
MATCH($E752,'2018 commission structure'!$A$21:$A$24, 0),
MATCH(Q$1,'2018 commission structure'!$A$21:$I$21, 0)), 0)</f>
        <v>26528.25</v>
      </c>
      <c r="R752" s="1">
        <f>IF($H752&gt;K752, MIN($H752-K752, L752-K752)*
INDEX( '2018 commission structure'!$A$21:$I$24,
MATCH($E752,'2018 commission structure'!$A$21:$A$24, 0),
MATCH(R$1,'2018 commission structure'!$A$21:$I$21, 0)), 0)</f>
        <v>0</v>
      </c>
      <c r="S752" s="1">
        <f>IF($H752&gt;L752, ($H752-L752)*
INDEX( '2018 commission structure'!$A$21:$I$24,
MATCH($E752,'2018 commission structure'!$A$21:$A$24, 0),
MATCH(S$1,'2018 commission structure'!$A$21:$I$21, 0)), 0)</f>
        <v>0</v>
      </c>
      <c r="T752" s="1">
        <f t="shared" si="115"/>
        <v>130028.25</v>
      </c>
      <c r="U752" s="1">
        <f t="shared" si="116"/>
        <v>207027.25</v>
      </c>
      <c r="V752" s="16">
        <f t="shared" si="117"/>
        <v>4.2328968771019273</v>
      </c>
      <c r="W752" s="1">
        <f>MIN(H752,I752)*INDEX('2018 commission structure'!$A$15:$J$18,MATCH(Calculations!$E128,'2018 commission structure'!$A$15:$A$18,0),MATCH(Calculations!W$1,'2018 commission structure'!$A$15:$J$15,0))</f>
        <v>90000</v>
      </c>
      <c r="X752" s="1">
        <f>IF($H752&gt;I752,MIN($H752-I752,J752-I752))*INDEX('2018 commission structure'!$A$15:$J$18,MATCH(Calculations!$E128,'2018 commission structure'!$A$15:$A$18,0),MATCH(Calculations!X$1,'2018 commission structure'!$A$15:$J$15,0))</f>
        <v>33000</v>
      </c>
      <c r="Y752" s="1">
        <f>IF($H752&gt;J752,MIN($H752-J752,K752-J752)*INDEX('2018 commission structure'!$A$15:$J$18,MATCH(Calculations!$E128,'2018 commission structure'!$A$15:$A$18,0),MATCH(Calculations!Y$1,'2018 commission structure'!$A$15:$J$15,0)),0)</f>
        <v>31581.25</v>
      </c>
      <c r="Z752" s="1">
        <f>IF($H752&gt;K752,MIN($H752-K752,L752-K752)*INDEX('2018 commission structure'!$A$15:$J$18,MATCH(Calculations!$E128,'2018 commission structure'!$A$15:$A$18,0),MATCH(Calculations!Z$1,'2018 commission structure'!$A$15:$J$15,0)),0)</f>
        <v>0</v>
      </c>
      <c r="AA752" s="1">
        <f>IF($H752&gt;L752,($H752-L752)*INDEX('2018 commission structure'!$A$15:$J$18,MATCH(Calculations!$E128,'2018 commission structure'!$A$15:$A$18,0),MATCH(Calculations!AA$1,'2018 commission structure'!$A$15:$J$15,0)),0)</f>
        <v>0</v>
      </c>
      <c r="AB752" s="1">
        <f t="shared" si="118"/>
        <v>154581.25</v>
      </c>
      <c r="AC752" s="1">
        <f t="shared" si="119"/>
        <v>231580.25</v>
      </c>
    </row>
    <row r="753" spans="1:29" x14ac:dyDescent="0.3">
      <c r="A753" s="20">
        <v>1462166245</v>
      </c>
      <c r="B753" s="1" t="s">
        <v>622</v>
      </c>
      <c r="C753" s="1" t="s">
        <v>621</v>
      </c>
      <c r="D753" s="1" t="s">
        <v>22505</v>
      </c>
      <c r="E753" s="1" t="s">
        <v>12</v>
      </c>
      <c r="F753" s="1">
        <v>57979</v>
      </c>
      <c r="G753" s="2">
        <v>20</v>
      </c>
      <c r="H753" s="1">
        <f>SUMIF('deals_closed '!D:D,A753,'deals_closed '!C:C)</f>
        <v>730353</v>
      </c>
      <c r="I753" s="1">
        <f>VLOOKUP(E753,'2018 commission structure'!$A$21:$I$24,9,FALSE)</f>
        <v>500000</v>
      </c>
      <c r="J753" s="1">
        <f t="shared" si="120"/>
        <v>625000</v>
      </c>
      <c r="K753" s="1">
        <f t="shared" si="111"/>
        <v>750000</v>
      </c>
      <c r="L753" s="1">
        <f t="shared" si="112"/>
        <v>1000000</v>
      </c>
      <c r="M753" s="16">
        <f t="shared" si="113"/>
        <v>1.4607060000000001</v>
      </c>
      <c r="N753" s="1" t="str">
        <f t="shared" si="114"/>
        <v>125-150%</v>
      </c>
      <c r="O753" s="1">
        <f>MIN($I753, $H753)*INDEX( '2018 commission structure'!$A$21:$I$24,
MATCH($E753,'2018 commission structure'!$A$21:$A$24,0),MATCH(O$1,'2018 commission structure'!$A$21:$I$21,0))</f>
        <v>50000</v>
      </c>
      <c r="P753" s="1">
        <f>IF($H753&gt;$I753, MIN($H753-$I753, J753-$I753)*
INDEX( '2018 commission structure'!$A$21:$I$24,
MATCH($E753,'2018 commission structure'!$A$21:$A$24, 0),
MATCH(P$1,'2018 commission structure'!$A$21:$I$21, 0)), 0)</f>
        <v>18750</v>
      </c>
      <c r="Q753" s="1">
        <f>IF($H753&gt;J753, MIN($H753-J753, K753-J753)*
INDEX( '2018 commission structure'!$A$21:$I$24,
MATCH($E753,'2018 commission structure'!$A$21:$A$24, 0),
MATCH(Q$1,'2018 commission structure'!$A$21:$I$21, 0)), 0)</f>
        <v>18963.54</v>
      </c>
      <c r="R753" s="1">
        <f>IF($H753&gt;K753, MIN($H753-K753, L753-K753)*
INDEX( '2018 commission structure'!$A$21:$I$24,
MATCH($E753,'2018 commission structure'!$A$21:$A$24, 0),
MATCH(R$1,'2018 commission structure'!$A$21:$I$21, 0)), 0)</f>
        <v>0</v>
      </c>
      <c r="S753" s="1">
        <f>IF($H753&gt;L753, ($H753-L753)*
INDEX( '2018 commission structure'!$A$21:$I$24,
MATCH($E753,'2018 commission structure'!$A$21:$A$24, 0),
MATCH(S$1,'2018 commission structure'!$A$21:$I$21, 0)), 0)</f>
        <v>0</v>
      </c>
      <c r="T753" s="1">
        <f t="shared" si="115"/>
        <v>87713.540000000008</v>
      </c>
      <c r="U753" s="1">
        <f t="shared" si="116"/>
        <v>145692.54</v>
      </c>
      <c r="V753" s="16">
        <f t="shared" si="117"/>
        <v>5.0129745833245813</v>
      </c>
      <c r="W753" s="1">
        <f>MIN(H753,I753)*INDEX('2018 commission structure'!$A$15:$J$18,MATCH(Calculations!$E686,'2018 commission structure'!$A$15:$A$18,0),MATCH(Calculations!W$1,'2018 commission structure'!$A$15:$J$15,0))</f>
        <v>60000</v>
      </c>
      <c r="X753" s="1">
        <f>IF($H753&gt;I753,MIN($H753-I753,J753-I753))*INDEX('2018 commission structure'!$A$15:$J$18,MATCH(Calculations!$E686,'2018 commission structure'!$A$15:$A$18,0),MATCH(Calculations!X$1,'2018 commission structure'!$A$15:$J$15,0))</f>
        <v>21250</v>
      </c>
      <c r="Y753" s="1">
        <f>IF($H753&gt;J753,MIN($H753-J753,K753-J753)*INDEX('2018 commission structure'!$A$15:$J$18,MATCH(Calculations!$E686,'2018 commission structure'!$A$15:$A$18,0),MATCH(Calculations!Y$1,'2018 commission structure'!$A$15:$J$15,0)),0)</f>
        <v>21070.600000000002</v>
      </c>
      <c r="Z753" s="1">
        <f>IF($H753&gt;K753,MIN($H753-K753,L753-K753)*INDEX('2018 commission structure'!$A$15:$J$18,MATCH(Calculations!$E686,'2018 commission structure'!$A$15:$A$18,0),MATCH(Calculations!Z$1,'2018 commission structure'!$A$15:$J$15,0)),0)</f>
        <v>0</v>
      </c>
      <c r="AA753" s="1">
        <f>IF($H753&gt;L753,($H753-L753)*INDEX('2018 commission structure'!$A$15:$J$18,MATCH(Calculations!$E686,'2018 commission structure'!$A$15:$A$18,0),MATCH(Calculations!AA$1,'2018 commission structure'!$A$15:$J$15,0)),0)</f>
        <v>0</v>
      </c>
      <c r="AB753" s="1">
        <f t="shared" si="118"/>
        <v>102320.6</v>
      </c>
      <c r="AC753" s="1">
        <f t="shared" si="119"/>
        <v>160299.6</v>
      </c>
    </row>
    <row r="754" spans="1:29" x14ac:dyDescent="0.3">
      <c r="A754" s="20">
        <v>1444572199</v>
      </c>
      <c r="B754" s="1" t="s">
        <v>1220</v>
      </c>
      <c r="C754" s="1" t="s">
        <v>1219</v>
      </c>
      <c r="D754" s="1" t="s">
        <v>23193</v>
      </c>
      <c r="E754" s="1" t="s">
        <v>3</v>
      </c>
      <c r="F754" s="1">
        <v>120364</v>
      </c>
      <c r="G754" s="2">
        <v>19</v>
      </c>
      <c r="H754" s="1">
        <f>SUMIF('deals_closed '!D:D,A754,'deals_closed '!C:C)</f>
        <v>648927</v>
      </c>
      <c r="I754" s="1">
        <f>VLOOKUP(E754,'2018 commission structure'!$A$21:$I$24,9,FALSE)</f>
        <v>750000</v>
      </c>
      <c r="J754" s="1">
        <f t="shared" si="120"/>
        <v>937500</v>
      </c>
      <c r="K754" s="1">
        <f t="shared" si="111"/>
        <v>1125000</v>
      </c>
      <c r="L754" s="1">
        <f t="shared" si="112"/>
        <v>1500000</v>
      </c>
      <c r="M754" s="16">
        <f t="shared" si="113"/>
        <v>0.86523600000000001</v>
      </c>
      <c r="N754" s="1" t="str">
        <f t="shared" si="114"/>
        <v>0-100%</v>
      </c>
      <c r="O754" s="1">
        <f>MIN($I754, $H754)*INDEX( '2018 commission structure'!$A$21:$I$24,
MATCH($E754,'2018 commission structure'!$A$21:$A$24,0),MATCH(O$1,'2018 commission structure'!$A$21:$I$21,0))</f>
        <v>97339.05</v>
      </c>
      <c r="P754" s="1">
        <f>IF($H754&gt;$I754, MIN($H754-$I754, J754-$I754)*
INDEX( '2018 commission structure'!$A$21:$I$24,
MATCH($E754,'2018 commission structure'!$A$21:$A$24, 0),
MATCH(P$1,'2018 commission structure'!$A$21:$I$21, 0)), 0)</f>
        <v>0</v>
      </c>
      <c r="Q754" s="1">
        <f>IF($H754&gt;J754, MIN($H754-J754, K754-J754)*
INDEX( '2018 commission structure'!$A$21:$I$24,
MATCH($E754,'2018 commission structure'!$A$21:$A$24, 0),
MATCH(Q$1,'2018 commission structure'!$A$21:$I$21, 0)), 0)</f>
        <v>0</v>
      </c>
      <c r="R754" s="1">
        <f>IF($H754&gt;K754, MIN($H754-K754, L754-K754)*
INDEX( '2018 commission structure'!$A$21:$I$24,
MATCH($E754,'2018 commission structure'!$A$21:$A$24, 0),
MATCH(R$1,'2018 commission structure'!$A$21:$I$21, 0)), 0)</f>
        <v>0</v>
      </c>
      <c r="S754" s="1">
        <f>IF($H754&gt;L754, ($H754-L754)*
INDEX( '2018 commission structure'!$A$21:$I$24,
MATCH($E754,'2018 commission structure'!$A$21:$A$24, 0),
MATCH(S$1,'2018 commission structure'!$A$21:$I$21, 0)), 0)</f>
        <v>0</v>
      </c>
      <c r="T754" s="1">
        <f t="shared" si="115"/>
        <v>97339.05</v>
      </c>
      <c r="U754" s="1">
        <f t="shared" si="116"/>
        <v>217703.05</v>
      </c>
      <c r="V754" s="16">
        <f t="shared" si="117"/>
        <v>2.9807896582064424</v>
      </c>
      <c r="W754" s="1">
        <f>MIN(H754,I754)*INDEX('2018 commission structure'!$A$15:$J$18,MATCH(Calculations!$E375,'2018 commission structure'!$A$15:$A$18,0),MATCH(Calculations!W$1,'2018 commission structure'!$A$15:$J$15,0))</f>
        <v>77871.239999999991</v>
      </c>
      <c r="X754" s="1">
        <f>IF($H754&gt;I754,MIN($H754-I754,J754-I754))*INDEX('2018 commission structure'!$A$15:$J$18,MATCH(Calculations!$E375,'2018 commission structure'!$A$15:$A$18,0),MATCH(Calculations!X$1,'2018 commission structure'!$A$15:$J$15,0))</f>
        <v>0</v>
      </c>
      <c r="Y754" s="1">
        <f>IF($H754&gt;J754,MIN($H754-J754,K754-J754)*INDEX('2018 commission structure'!$A$15:$J$18,MATCH(Calculations!$E375,'2018 commission structure'!$A$15:$A$18,0),MATCH(Calculations!Y$1,'2018 commission structure'!$A$15:$J$15,0)),0)</f>
        <v>0</v>
      </c>
      <c r="Z754" s="1">
        <f>IF($H754&gt;K754,MIN($H754-K754,L754-K754)*INDEX('2018 commission structure'!$A$15:$J$18,MATCH(Calculations!$E375,'2018 commission structure'!$A$15:$A$18,0),MATCH(Calculations!Z$1,'2018 commission structure'!$A$15:$J$15,0)),0)</f>
        <v>0</v>
      </c>
      <c r="AA754" s="1">
        <f>IF($H754&gt;L754,($H754-L754)*INDEX('2018 commission structure'!$A$15:$J$18,MATCH(Calculations!$E375,'2018 commission structure'!$A$15:$A$18,0),MATCH(Calculations!AA$1,'2018 commission structure'!$A$15:$J$15,0)),0)</f>
        <v>0</v>
      </c>
      <c r="AB754" s="1">
        <f t="shared" si="118"/>
        <v>77871.239999999991</v>
      </c>
      <c r="AC754" s="1">
        <f t="shared" si="119"/>
        <v>198235.24</v>
      </c>
    </row>
    <row r="755" spans="1:29" x14ac:dyDescent="0.3">
      <c r="A755" s="20">
        <v>6378969205</v>
      </c>
      <c r="B755" s="1" t="s">
        <v>554</v>
      </c>
      <c r="C755" s="1" t="s">
        <v>553</v>
      </c>
      <c r="D755" s="1" t="s">
        <v>22701</v>
      </c>
      <c r="E755" s="1" t="s">
        <v>3</v>
      </c>
      <c r="F755" s="1">
        <v>101118</v>
      </c>
      <c r="G755" s="2">
        <v>22</v>
      </c>
      <c r="H755" s="1">
        <f>SUMIF('deals_closed '!D:D,A755,'deals_closed '!C:C)</f>
        <v>721672</v>
      </c>
      <c r="I755" s="1">
        <f>VLOOKUP(E755,'2018 commission structure'!$A$21:$I$24,9,FALSE)</f>
        <v>750000</v>
      </c>
      <c r="J755" s="1">
        <f t="shared" si="120"/>
        <v>937500</v>
      </c>
      <c r="K755" s="1">
        <f t="shared" si="111"/>
        <v>1125000</v>
      </c>
      <c r="L755" s="1">
        <f t="shared" si="112"/>
        <v>1500000</v>
      </c>
      <c r="M755" s="16">
        <f t="shared" si="113"/>
        <v>0.96222933333333338</v>
      </c>
      <c r="N755" s="1" t="str">
        <f t="shared" si="114"/>
        <v>0-100%</v>
      </c>
      <c r="O755" s="1">
        <f>MIN($I755, $H755)*INDEX( '2018 commission structure'!$A$21:$I$24,
MATCH($E755,'2018 commission structure'!$A$21:$A$24,0),MATCH(O$1,'2018 commission structure'!$A$21:$I$21,0))</f>
        <v>108250.8</v>
      </c>
      <c r="P755" s="1">
        <f>IF($H755&gt;$I755, MIN($H755-$I755, J755-$I755)*
INDEX( '2018 commission structure'!$A$21:$I$24,
MATCH($E755,'2018 commission structure'!$A$21:$A$24, 0),
MATCH(P$1,'2018 commission structure'!$A$21:$I$21, 0)), 0)</f>
        <v>0</v>
      </c>
      <c r="Q755" s="1">
        <f>IF($H755&gt;J755, MIN($H755-J755, K755-J755)*
INDEX( '2018 commission structure'!$A$21:$I$24,
MATCH($E755,'2018 commission structure'!$A$21:$A$24, 0),
MATCH(Q$1,'2018 commission structure'!$A$21:$I$21, 0)), 0)</f>
        <v>0</v>
      </c>
      <c r="R755" s="1">
        <f>IF($H755&gt;K755, MIN($H755-K755, L755-K755)*
INDEX( '2018 commission structure'!$A$21:$I$24,
MATCH($E755,'2018 commission structure'!$A$21:$A$24, 0),
MATCH(R$1,'2018 commission structure'!$A$21:$I$21, 0)), 0)</f>
        <v>0</v>
      </c>
      <c r="S755" s="1">
        <f>IF($H755&gt;L755, ($H755-L755)*
INDEX( '2018 commission structure'!$A$21:$I$24,
MATCH($E755,'2018 commission structure'!$A$21:$A$24, 0),
MATCH(S$1,'2018 commission structure'!$A$21:$I$21, 0)), 0)</f>
        <v>0</v>
      </c>
      <c r="T755" s="1">
        <f t="shared" si="115"/>
        <v>108250.8</v>
      </c>
      <c r="U755" s="1">
        <f t="shared" si="116"/>
        <v>209368.8</v>
      </c>
      <c r="V755" s="16">
        <f t="shared" si="117"/>
        <v>3.4468937110018305</v>
      </c>
      <c r="W755" s="1">
        <f>MIN(H755,I755)*INDEX('2018 commission structure'!$A$15:$J$18,MATCH(Calculations!$E721,'2018 commission structure'!$A$15:$A$18,0),MATCH(Calculations!W$1,'2018 commission structure'!$A$15:$J$15,0))</f>
        <v>108250.8</v>
      </c>
      <c r="X755" s="1">
        <f>IF($H755&gt;I755,MIN($H755-I755,J755-I755))*INDEX('2018 commission structure'!$A$15:$J$18,MATCH(Calculations!$E721,'2018 commission structure'!$A$15:$A$18,0),MATCH(Calculations!X$1,'2018 commission structure'!$A$15:$J$15,0))</f>
        <v>0</v>
      </c>
      <c r="Y755" s="1">
        <f>IF($H755&gt;J755,MIN($H755-J755,K755-J755)*INDEX('2018 commission structure'!$A$15:$J$18,MATCH(Calculations!$E721,'2018 commission structure'!$A$15:$A$18,0),MATCH(Calculations!Y$1,'2018 commission structure'!$A$15:$J$15,0)),0)</f>
        <v>0</v>
      </c>
      <c r="Z755" s="1">
        <f>IF($H755&gt;K755,MIN($H755-K755,L755-K755)*INDEX('2018 commission structure'!$A$15:$J$18,MATCH(Calculations!$E721,'2018 commission structure'!$A$15:$A$18,0),MATCH(Calculations!Z$1,'2018 commission structure'!$A$15:$J$15,0)),0)</f>
        <v>0</v>
      </c>
      <c r="AA755" s="1">
        <f>IF($H755&gt;L755,($H755-L755)*INDEX('2018 commission structure'!$A$15:$J$18,MATCH(Calculations!$E721,'2018 commission structure'!$A$15:$A$18,0),MATCH(Calculations!AA$1,'2018 commission structure'!$A$15:$J$15,0)),0)</f>
        <v>0</v>
      </c>
      <c r="AB755" s="1">
        <f t="shared" si="118"/>
        <v>108250.8</v>
      </c>
      <c r="AC755" s="1">
        <f t="shared" si="119"/>
        <v>209368.8</v>
      </c>
    </row>
    <row r="756" spans="1:29" x14ac:dyDescent="0.3">
      <c r="A756" s="20">
        <v>274599287</v>
      </c>
      <c r="B756" s="1" t="s">
        <v>1697</v>
      </c>
      <c r="C756" s="1" t="s">
        <v>1696</v>
      </c>
      <c r="D756" s="1" t="s">
        <v>23300</v>
      </c>
      <c r="E756" s="1" t="s">
        <v>0</v>
      </c>
      <c r="F756" s="1">
        <v>79938</v>
      </c>
      <c r="G756" s="2">
        <v>22</v>
      </c>
      <c r="H756" s="1">
        <f>SUMIF('deals_closed '!D:D,A756,'deals_closed '!C:C)</f>
        <v>876505</v>
      </c>
      <c r="I756" s="1">
        <f>VLOOKUP(E756,'2018 commission structure'!$A$21:$I$24,9,FALSE)</f>
        <v>600000</v>
      </c>
      <c r="J756" s="1">
        <f t="shared" si="120"/>
        <v>750000</v>
      </c>
      <c r="K756" s="1">
        <f t="shared" si="111"/>
        <v>900000</v>
      </c>
      <c r="L756" s="1">
        <f t="shared" si="112"/>
        <v>1200000</v>
      </c>
      <c r="M756" s="16">
        <f t="shared" si="113"/>
        <v>1.4608416666666666</v>
      </c>
      <c r="N756" s="1" t="str">
        <f t="shared" si="114"/>
        <v>125-150%</v>
      </c>
      <c r="O756" s="1">
        <f>MIN($I756, $H756)*INDEX( '2018 commission structure'!$A$21:$I$24,
MATCH($E756,'2018 commission structure'!$A$21:$A$24,0),MATCH(O$1,'2018 commission structure'!$A$21:$I$21,0))</f>
        <v>78000</v>
      </c>
      <c r="P756" s="1">
        <f>IF($H756&gt;$I756, MIN($H756-$I756, J756-$I756)*
INDEX( '2018 commission structure'!$A$21:$I$24,
MATCH($E756,'2018 commission structure'!$A$21:$A$24, 0),
MATCH(P$1,'2018 commission structure'!$A$21:$I$21, 0)), 0)</f>
        <v>25500.000000000004</v>
      </c>
      <c r="Q756" s="1">
        <f>IF($H756&gt;J756, MIN($H756-J756, K756-J756)*
INDEX( '2018 commission structure'!$A$21:$I$24,
MATCH($E756,'2018 commission structure'!$A$21:$A$24, 0),
MATCH(Q$1,'2018 commission structure'!$A$21:$I$21, 0)), 0)</f>
        <v>26566.05</v>
      </c>
      <c r="R756" s="1">
        <f>IF($H756&gt;K756, MIN($H756-K756, L756-K756)*
INDEX( '2018 commission structure'!$A$21:$I$24,
MATCH($E756,'2018 commission structure'!$A$21:$A$24, 0),
MATCH(R$1,'2018 commission structure'!$A$21:$I$21, 0)), 0)</f>
        <v>0</v>
      </c>
      <c r="S756" s="1">
        <f>IF($H756&gt;L756, ($H756-L756)*
INDEX( '2018 commission structure'!$A$21:$I$24,
MATCH($E756,'2018 commission structure'!$A$21:$A$24, 0),
MATCH(S$1,'2018 commission structure'!$A$21:$I$21, 0)), 0)</f>
        <v>0</v>
      </c>
      <c r="T756" s="1">
        <f t="shared" si="115"/>
        <v>130066.05</v>
      </c>
      <c r="U756" s="1">
        <f t="shared" si="116"/>
        <v>210004.05</v>
      </c>
      <c r="V756" s="16">
        <f t="shared" si="117"/>
        <v>4.1737528395285715</v>
      </c>
      <c r="W756" s="1">
        <f>MIN(H756,I756)*INDEX('2018 commission structure'!$A$15:$J$18,MATCH(Calculations!$E123,'2018 commission structure'!$A$15:$A$18,0),MATCH(Calculations!W$1,'2018 commission structure'!$A$15:$J$15,0))</f>
        <v>72000</v>
      </c>
      <c r="X756" s="1">
        <f>IF($H756&gt;I756,MIN($H756-I756,J756-I756))*INDEX('2018 commission structure'!$A$15:$J$18,MATCH(Calculations!$E123,'2018 commission structure'!$A$15:$A$18,0),MATCH(Calculations!X$1,'2018 commission structure'!$A$15:$J$15,0))</f>
        <v>25500.000000000004</v>
      </c>
      <c r="Y756" s="1">
        <f>IF($H756&gt;J756,MIN($H756-J756,K756-J756)*INDEX('2018 commission structure'!$A$15:$J$18,MATCH(Calculations!$E123,'2018 commission structure'!$A$15:$A$18,0),MATCH(Calculations!Y$1,'2018 commission structure'!$A$15:$J$15,0)),0)</f>
        <v>25301</v>
      </c>
      <c r="Z756" s="1">
        <f>IF($H756&gt;K756,MIN($H756-K756,L756-K756)*INDEX('2018 commission structure'!$A$15:$J$18,MATCH(Calculations!$E123,'2018 commission structure'!$A$15:$A$18,0),MATCH(Calculations!Z$1,'2018 commission structure'!$A$15:$J$15,0)),0)</f>
        <v>0</v>
      </c>
      <c r="AA756" s="1">
        <f>IF($H756&gt;L756,($H756-L756)*INDEX('2018 commission structure'!$A$15:$J$18,MATCH(Calculations!$E123,'2018 commission structure'!$A$15:$A$18,0),MATCH(Calculations!AA$1,'2018 commission structure'!$A$15:$J$15,0)),0)</f>
        <v>0</v>
      </c>
      <c r="AB756" s="1">
        <f t="shared" si="118"/>
        <v>122801</v>
      </c>
      <c r="AC756" s="1">
        <f t="shared" si="119"/>
        <v>202739</v>
      </c>
    </row>
    <row r="757" spans="1:29" x14ac:dyDescent="0.3">
      <c r="A757" s="20">
        <v>2083520173</v>
      </c>
      <c r="B757" s="1" t="s">
        <v>1619</v>
      </c>
      <c r="C757" s="1" t="s">
        <v>1618</v>
      </c>
      <c r="D757" s="1" t="s">
        <v>22383</v>
      </c>
      <c r="E757" s="1" t="s">
        <v>12</v>
      </c>
      <c r="F757" s="1">
        <v>63812</v>
      </c>
      <c r="G757" s="2">
        <v>20</v>
      </c>
      <c r="H757" s="1">
        <f>SUMIF('deals_closed '!D:D,A757,'deals_closed '!C:C)</f>
        <v>730595</v>
      </c>
      <c r="I757" s="1">
        <f>VLOOKUP(E757,'2018 commission structure'!$A$21:$I$24,9,FALSE)</f>
        <v>500000</v>
      </c>
      <c r="J757" s="1">
        <f t="shared" si="120"/>
        <v>625000</v>
      </c>
      <c r="K757" s="1">
        <f t="shared" si="111"/>
        <v>750000</v>
      </c>
      <c r="L757" s="1">
        <f t="shared" si="112"/>
        <v>1000000</v>
      </c>
      <c r="M757" s="16">
        <f t="shared" si="113"/>
        <v>1.46119</v>
      </c>
      <c r="N757" s="1" t="str">
        <f t="shared" si="114"/>
        <v>125-150%</v>
      </c>
      <c r="O757" s="1">
        <f>MIN($I757, $H757)*INDEX( '2018 commission structure'!$A$21:$I$24,
MATCH($E757,'2018 commission structure'!$A$21:$A$24,0),MATCH(O$1,'2018 commission structure'!$A$21:$I$21,0))</f>
        <v>50000</v>
      </c>
      <c r="P757" s="1">
        <f>IF($H757&gt;$I757, MIN($H757-$I757, J757-$I757)*
INDEX( '2018 commission structure'!$A$21:$I$24,
MATCH($E757,'2018 commission structure'!$A$21:$A$24, 0),
MATCH(P$1,'2018 commission structure'!$A$21:$I$21, 0)), 0)</f>
        <v>18750</v>
      </c>
      <c r="Q757" s="1">
        <f>IF($H757&gt;J757, MIN($H757-J757, K757-J757)*
INDEX( '2018 commission structure'!$A$21:$I$24,
MATCH($E757,'2018 commission structure'!$A$21:$A$24, 0),
MATCH(Q$1,'2018 commission structure'!$A$21:$I$21, 0)), 0)</f>
        <v>19007.099999999999</v>
      </c>
      <c r="R757" s="1">
        <f>IF($H757&gt;K757, MIN($H757-K757, L757-K757)*
INDEX( '2018 commission structure'!$A$21:$I$24,
MATCH($E757,'2018 commission structure'!$A$21:$A$24, 0),
MATCH(R$1,'2018 commission structure'!$A$21:$I$21, 0)), 0)</f>
        <v>0</v>
      </c>
      <c r="S757" s="1">
        <f>IF($H757&gt;L757, ($H757-L757)*
INDEX( '2018 commission structure'!$A$21:$I$24,
MATCH($E757,'2018 commission structure'!$A$21:$A$24, 0),
MATCH(S$1,'2018 commission structure'!$A$21:$I$21, 0)), 0)</f>
        <v>0</v>
      </c>
      <c r="T757" s="1">
        <f t="shared" si="115"/>
        <v>87757.1</v>
      </c>
      <c r="U757" s="1">
        <f t="shared" si="116"/>
        <v>151569.1</v>
      </c>
      <c r="V757" s="16">
        <f t="shared" si="117"/>
        <v>4.820210715772542</v>
      </c>
      <c r="W757" s="1">
        <f>MIN(H757,I757)*INDEX('2018 commission structure'!$A$15:$J$18,MATCH(Calculations!$E165,'2018 commission structure'!$A$15:$A$18,0),MATCH(Calculations!W$1,'2018 commission structure'!$A$15:$J$15,0))</f>
        <v>75000</v>
      </c>
      <c r="X757" s="1">
        <f>IF($H757&gt;I757,MIN($H757-I757,J757-I757))*INDEX('2018 commission structure'!$A$15:$J$18,MATCH(Calculations!$E165,'2018 commission structure'!$A$15:$A$18,0),MATCH(Calculations!X$1,'2018 commission structure'!$A$15:$J$15,0))</f>
        <v>27500</v>
      </c>
      <c r="Y757" s="1">
        <f>IF($H757&gt;J757,MIN($H757-J757,K757-J757)*INDEX('2018 commission structure'!$A$15:$J$18,MATCH(Calculations!$E165,'2018 commission structure'!$A$15:$A$18,0),MATCH(Calculations!Y$1,'2018 commission structure'!$A$15:$J$15,0)),0)</f>
        <v>26398.75</v>
      </c>
      <c r="Z757" s="1">
        <f>IF($H757&gt;K757,MIN($H757-K757,L757-K757)*INDEX('2018 commission structure'!$A$15:$J$18,MATCH(Calculations!$E165,'2018 commission structure'!$A$15:$A$18,0),MATCH(Calculations!Z$1,'2018 commission structure'!$A$15:$J$15,0)),0)</f>
        <v>0</v>
      </c>
      <c r="AA757" s="1">
        <f>IF($H757&gt;L757,($H757-L757)*INDEX('2018 commission structure'!$A$15:$J$18,MATCH(Calculations!$E165,'2018 commission structure'!$A$15:$A$18,0),MATCH(Calculations!AA$1,'2018 commission structure'!$A$15:$J$15,0)),0)</f>
        <v>0</v>
      </c>
      <c r="AB757" s="1">
        <f t="shared" si="118"/>
        <v>128898.75</v>
      </c>
      <c r="AC757" s="1">
        <f t="shared" si="119"/>
        <v>192710.75</v>
      </c>
    </row>
    <row r="758" spans="1:29" x14ac:dyDescent="0.3">
      <c r="A758" s="20">
        <v>4162153728</v>
      </c>
      <c r="B758" s="1" t="s">
        <v>1703</v>
      </c>
      <c r="C758" s="1" t="s">
        <v>1702</v>
      </c>
      <c r="D758" s="1" t="s">
        <v>22923</v>
      </c>
      <c r="E758" s="1" t="s">
        <v>3</v>
      </c>
      <c r="F758" s="1">
        <v>95348</v>
      </c>
      <c r="G758" s="2">
        <v>30</v>
      </c>
      <c r="H758" s="1">
        <f>SUMIF('deals_closed '!D:D,A758,'deals_closed '!C:C)</f>
        <v>1096136</v>
      </c>
      <c r="I758" s="1">
        <f>VLOOKUP(E758,'2018 commission structure'!$A$21:$I$24,9,FALSE)</f>
        <v>750000</v>
      </c>
      <c r="J758" s="1">
        <f t="shared" si="120"/>
        <v>937500</v>
      </c>
      <c r="K758" s="1">
        <f t="shared" si="111"/>
        <v>1125000</v>
      </c>
      <c r="L758" s="1">
        <f t="shared" si="112"/>
        <v>1500000</v>
      </c>
      <c r="M758" s="16">
        <f t="shared" si="113"/>
        <v>1.4615146666666667</v>
      </c>
      <c r="N758" s="1" t="str">
        <f t="shared" si="114"/>
        <v>125-150%</v>
      </c>
      <c r="O758" s="1">
        <f>MIN($I758, $H758)*INDEX( '2018 commission structure'!$A$21:$I$24,
MATCH($E758,'2018 commission structure'!$A$21:$A$24,0),MATCH(O$1,'2018 commission structure'!$A$21:$I$21,0))</f>
        <v>112500</v>
      </c>
      <c r="P758" s="1">
        <f>IF($H758&gt;$I758, MIN($H758-$I758, J758-$I758)*
INDEX( '2018 commission structure'!$A$21:$I$24,
MATCH($E758,'2018 commission structure'!$A$21:$A$24, 0),
MATCH(P$1,'2018 commission structure'!$A$21:$I$21, 0)), 0)</f>
        <v>35625</v>
      </c>
      <c r="Q758" s="1">
        <f>IF($H758&gt;J758, MIN($H758-J758, K758-J758)*
INDEX( '2018 commission structure'!$A$21:$I$24,
MATCH($E758,'2018 commission structure'!$A$21:$A$24, 0),
MATCH(Q$1,'2018 commission structure'!$A$21:$I$21, 0)), 0)</f>
        <v>36486.28</v>
      </c>
      <c r="R758" s="1">
        <f>IF($H758&gt;K758, MIN($H758-K758, L758-K758)*
INDEX( '2018 commission structure'!$A$21:$I$24,
MATCH($E758,'2018 commission structure'!$A$21:$A$24, 0),
MATCH(R$1,'2018 commission structure'!$A$21:$I$21, 0)), 0)</f>
        <v>0</v>
      </c>
      <c r="S758" s="1">
        <f>IF($H758&gt;L758, ($H758-L758)*
INDEX( '2018 commission structure'!$A$21:$I$24,
MATCH($E758,'2018 commission structure'!$A$21:$A$24, 0),
MATCH(S$1,'2018 commission structure'!$A$21:$I$21, 0)), 0)</f>
        <v>0</v>
      </c>
      <c r="T758" s="1">
        <f t="shared" si="115"/>
        <v>184611.28</v>
      </c>
      <c r="U758" s="1">
        <f t="shared" si="116"/>
        <v>279959.28000000003</v>
      </c>
      <c r="V758" s="16">
        <f t="shared" si="117"/>
        <v>3.9153408309951359</v>
      </c>
      <c r="W758" s="1">
        <f>MIN(H758,I758)*INDEX('2018 commission structure'!$A$15:$J$18,MATCH(Calculations!$E120,'2018 commission structure'!$A$15:$A$18,0),MATCH(Calculations!W$1,'2018 commission structure'!$A$15:$J$15,0))</f>
        <v>90000</v>
      </c>
      <c r="X758" s="1">
        <f>IF($H758&gt;I758,MIN($H758-I758,J758-I758))*INDEX('2018 commission structure'!$A$15:$J$18,MATCH(Calculations!$E120,'2018 commission structure'!$A$15:$A$18,0),MATCH(Calculations!X$1,'2018 commission structure'!$A$15:$J$15,0))</f>
        <v>31875.000000000004</v>
      </c>
      <c r="Y758" s="1">
        <f>IF($H758&gt;J758,MIN($H758-J758,K758-J758)*INDEX('2018 commission structure'!$A$15:$J$18,MATCH(Calculations!$E120,'2018 commission structure'!$A$15:$A$18,0),MATCH(Calculations!Y$1,'2018 commission structure'!$A$15:$J$15,0)),0)</f>
        <v>31727.200000000001</v>
      </c>
      <c r="Z758" s="1">
        <f>IF($H758&gt;K758,MIN($H758-K758,L758-K758)*INDEX('2018 commission structure'!$A$15:$J$18,MATCH(Calculations!$E120,'2018 commission structure'!$A$15:$A$18,0),MATCH(Calculations!Z$1,'2018 commission structure'!$A$15:$J$15,0)),0)</f>
        <v>0</v>
      </c>
      <c r="AA758" s="1">
        <f>IF($H758&gt;L758,($H758-L758)*INDEX('2018 commission structure'!$A$15:$J$18,MATCH(Calculations!$E120,'2018 commission structure'!$A$15:$A$18,0),MATCH(Calculations!AA$1,'2018 commission structure'!$A$15:$J$15,0)),0)</f>
        <v>0</v>
      </c>
      <c r="AB758" s="1">
        <f t="shared" si="118"/>
        <v>153602.20000000001</v>
      </c>
      <c r="AC758" s="1">
        <f t="shared" si="119"/>
        <v>248950.2</v>
      </c>
    </row>
    <row r="759" spans="1:29" x14ac:dyDescent="0.3">
      <c r="A759" s="20">
        <v>6478891895</v>
      </c>
      <c r="B759" s="1" t="s">
        <v>452</v>
      </c>
      <c r="C759" s="1" t="s">
        <v>451</v>
      </c>
      <c r="D759" s="1" t="s">
        <v>22691</v>
      </c>
      <c r="E759" s="1" t="s">
        <v>3</v>
      </c>
      <c r="F759" s="1">
        <v>90997</v>
      </c>
      <c r="G759" s="2">
        <v>18</v>
      </c>
      <c r="H759" s="1">
        <f>SUMIF('deals_closed '!D:D,A759,'deals_closed '!C:C)</f>
        <v>585356</v>
      </c>
      <c r="I759" s="1">
        <f>VLOOKUP(E759,'2018 commission structure'!$A$21:$I$24,9,FALSE)</f>
        <v>750000</v>
      </c>
      <c r="J759" s="1">
        <f t="shared" si="120"/>
        <v>937500</v>
      </c>
      <c r="K759" s="1">
        <f t="shared" si="111"/>
        <v>1125000</v>
      </c>
      <c r="L759" s="1">
        <f t="shared" si="112"/>
        <v>1500000</v>
      </c>
      <c r="M759" s="16">
        <f t="shared" si="113"/>
        <v>0.78047466666666665</v>
      </c>
      <c r="N759" s="1" t="str">
        <f t="shared" si="114"/>
        <v>0-100%</v>
      </c>
      <c r="O759" s="1">
        <f>MIN($I759, $H759)*INDEX( '2018 commission structure'!$A$21:$I$24,
MATCH($E759,'2018 commission structure'!$A$21:$A$24,0),MATCH(O$1,'2018 commission structure'!$A$21:$I$21,0))</f>
        <v>87803.4</v>
      </c>
      <c r="P759" s="1">
        <f>IF($H759&gt;$I759, MIN($H759-$I759, J759-$I759)*
INDEX( '2018 commission structure'!$A$21:$I$24,
MATCH($E759,'2018 commission structure'!$A$21:$A$24, 0),
MATCH(P$1,'2018 commission structure'!$A$21:$I$21, 0)), 0)</f>
        <v>0</v>
      </c>
      <c r="Q759" s="1">
        <f>IF($H759&gt;J759, MIN($H759-J759, K759-J759)*
INDEX( '2018 commission structure'!$A$21:$I$24,
MATCH($E759,'2018 commission structure'!$A$21:$A$24, 0),
MATCH(Q$1,'2018 commission structure'!$A$21:$I$21, 0)), 0)</f>
        <v>0</v>
      </c>
      <c r="R759" s="1">
        <f>IF($H759&gt;K759, MIN($H759-K759, L759-K759)*
INDEX( '2018 commission structure'!$A$21:$I$24,
MATCH($E759,'2018 commission structure'!$A$21:$A$24, 0),
MATCH(R$1,'2018 commission structure'!$A$21:$I$21, 0)), 0)</f>
        <v>0</v>
      </c>
      <c r="S759" s="1">
        <f>IF($H759&gt;L759, ($H759-L759)*
INDEX( '2018 commission structure'!$A$21:$I$24,
MATCH($E759,'2018 commission structure'!$A$21:$A$24, 0),
MATCH(S$1,'2018 commission structure'!$A$21:$I$21, 0)), 0)</f>
        <v>0</v>
      </c>
      <c r="T759" s="1">
        <f t="shared" si="115"/>
        <v>87803.4</v>
      </c>
      <c r="U759" s="1">
        <f t="shared" si="116"/>
        <v>178800.4</v>
      </c>
      <c r="V759" s="16">
        <f t="shared" si="117"/>
        <v>3.2737958080630691</v>
      </c>
      <c r="W759" s="1">
        <f>MIN(H759,I759)*INDEX('2018 commission structure'!$A$15:$J$18,MATCH(Calculations!$E773,'2018 commission structure'!$A$15:$A$18,0),MATCH(Calculations!W$1,'2018 commission structure'!$A$15:$J$15,0))</f>
        <v>70242.720000000001</v>
      </c>
      <c r="X759" s="1">
        <f>IF($H759&gt;I759,MIN($H759-I759,J759-I759))*INDEX('2018 commission structure'!$A$15:$J$18,MATCH(Calculations!$E773,'2018 commission structure'!$A$15:$A$18,0),MATCH(Calculations!X$1,'2018 commission structure'!$A$15:$J$15,0))</f>
        <v>0</v>
      </c>
      <c r="Y759" s="1">
        <f>IF($H759&gt;J759,MIN($H759-J759,K759-J759)*INDEX('2018 commission structure'!$A$15:$J$18,MATCH(Calculations!$E773,'2018 commission structure'!$A$15:$A$18,0),MATCH(Calculations!Y$1,'2018 commission structure'!$A$15:$J$15,0)),0)</f>
        <v>0</v>
      </c>
      <c r="Z759" s="1">
        <f>IF($H759&gt;K759,MIN($H759-K759,L759-K759)*INDEX('2018 commission structure'!$A$15:$J$18,MATCH(Calculations!$E773,'2018 commission structure'!$A$15:$A$18,0),MATCH(Calculations!Z$1,'2018 commission structure'!$A$15:$J$15,0)),0)</f>
        <v>0</v>
      </c>
      <c r="AA759" s="1">
        <f>IF($H759&gt;L759,($H759-L759)*INDEX('2018 commission structure'!$A$15:$J$18,MATCH(Calculations!$E773,'2018 commission structure'!$A$15:$A$18,0),MATCH(Calculations!AA$1,'2018 commission structure'!$A$15:$J$15,0)),0)</f>
        <v>0</v>
      </c>
      <c r="AB759" s="1">
        <f t="shared" si="118"/>
        <v>70242.720000000001</v>
      </c>
      <c r="AC759" s="1">
        <f t="shared" si="119"/>
        <v>161239.72</v>
      </c>
    </row>
    <row r="760" spans="1:29" x14ac:dyDescent="0.3">
      <c r="A760" s="20">
        <v>3772653790</v>
      </c>
      <c r="B760" s="1" t="s">
        <v>11</v>
      </c>
      <c r="C760" s="1" t="s">
        <v>10</v>
      </c>
      <c r="D760" s="1" t="s">
        <v>22962</v>
      </c>
      <c r="E760" s="1" t="s">
        <v>0</v>
      </c>
      <c r="F760" s="1">
        <v>68355</v>
      </c>
      <c r="G760" s="2">
        <v>22</v>
      </c>
      <c r="H760" s="1">
        <f>SUMIF('deals_closed '!D:D,A760,'deals_closed '!C:C)</f>
        <v>877959</v>
      </c>
      <c r="I760" s="1">
        <f>VLOOKUP(E760,'2018 commission structure'!$A$21:$I$24,9,FALSE)</f>
        <v>600000</v>
      </c>
      <c r="J760" s="1">
        <f t="shared" si="120"/>
        <v>750000</v>
      </c>
      <c r="K760" s="1">
        <f t="shared" si="111"/>
        <v>900000</v>
      </c>
      <c r="L760" s="1">
        <f t="shared" si="112"/>
        <v>1200000</v>
      </c>
      <c r="M760" s="16">
        <f t="shared" si="113"/>
        <v>1.463265</v>
      </c>
      <c r="N760" s="1" t="str">
        <f t="shared" si="114"/>
        <v>125-150%</v>
      </c>
      <c r="O760" s="1">
        <f>MIN($I760, $H760)*INDEX( '2018 commission structure'!$A$21:$I$24,
MATCH($E760,'2018 commission structure'!$A$21:$A$24,0),MATCH(O$1,'2018 commission structure'!$A$21:$I$21,0))</f>
        <v>78000</v>
      </c>
      <c r="P760" s="1">
        <f>IF($H760&gt;$I760, MIN($H760-$I760, J760-$I760)*
INDEX( '2018 commission structure'!$A$21:$I$24,
MATCH($E760,'2018 commission structure'!$A$21:$A$24, 0),
MATCH(P$1,'2018 commission structure'!$A$21:$I$21, 0)), 0)</f>
        <v>25500.000000000004</v>
      </c>
      <c r="Q760" s="1">
        <f>IF($H760&gt;J760, MIN($H760-J760, K760-J760)*
INDEX( '2018 commission structure'!$A$21:$I$24,
MATCH($E760,'2018 commission structure'!$A$21:$A$24, 0),
MATCH(Q$1,'2018 commission structure'!$A$21:$I$21, 0)), 0)</f>
        <v>26871.39</v>
      </c>
      <c r="R760" s="1">
        <f>IF($H760&gt;K760, MIN($H760-K760, L760-K760)*
INDEX( '2018 commission structure'!$A$21:$I$24,
MATCH($E760,'2018 commission structure'!$A$21:$A$24, 0),
MATCH(R$1,'2018 commission structure'!$A$21:$I$21, 0)), 0)</f>
        <v>0</v>
      </c>
      <c r="S760" s="1">
        <f>IF($H760&gt;L760, ($H760-L760)*
INDEX( '2018 commission structure'!$A$21:$I$24,
MATCH($E760,'2018 commission structure'!$A$21:$A$24, 0),
MATCH(S$1,'2018 commission structure'!$A$21:$I$21, 0)), 0)</f>
        <v>0</v>
      </c>
      <c r="T760" s="1">
        <f t="shared" si="115"/>
        <v>130371.39</v>
      </c>
      <c r="U760" s="1">
        <f t="shared" si="116"/>
        <v>198726.39</v>
      </c>
      <c r="V760" s="16">
        <f t="shared" si="117"/>
        <v>4.4179285901585592</v>
      </c>
      <c r="W760" s="1">
        <f>MIN(H760,I760)*INDEX('2018 commission structure'!$A$15:$J$18,MATCH(Calculations!$E997,'2018 commission structure'!$A$15:$A$18,0),MATCH(Calculations!W$1,'2018 commission structure'!$A$15:$J$15,0))</f>
        <v>90000</v>
      </c>
      <c r="X760" s="1">
        <f>IF($H760&gt;I760,MIN($H760-I760,J760-I760))*INDEX('2018 commission structure'!$A$15:$J$18,MATCH(Calculations!$E997,'2018 commission structure'!$A$15:$A$18,0),MATCH(Calculations!X$1,'2018 commission structure'!$A$15:$J$15,0))</f>
        <v>27000</v>
      </c>
      <c r="Y760" s="1">
        <f>IF($H760&gt;J760,MIN($H760-J760,K760-J760)*INDEX('2018 commission structure'!$A$15:$J$18,MATCH(Calculations!$E997,'2018 commission structure'!$A$15:$A$18,0),MATCH(Calculations!Y$1,'2018 commission structure'!$A$15:$J$15,0)),0)</f>
        <v>31989.75</v>
      </c>
      <c r="Z760" s="1">
        <f>IF($H760&gt;K760,MIN($H760-K760,L760-K760)*INDEX('2018 commission structure'!$A$15:$J$18,MATCH(Calculations!$E997,'2018 commission structure'!$A$15:$A$18,0),MATCH(Calculations!Z$1,'2018 commission structure'!$A$15:$J$15,0)),0)</f>
        <v>0</v>
      </c>
      <c r="AA760" s="1">
        <f>IF($H760&gt;L760,($H760-L760)*INDEX('2018 commission structure'!$A$15:$J$18,MATCH(Calculations!$E997,'2018 commission structure'!$A$15:$A$18,0),MATCH(Calculations!AA$1,'2018 commission structure'!$A$15:$J$15,0)),0)</f>
        <v>0</v>
      </c>
      <c r="AB760" s="1">
        <f t="shared" si="118"/>
        <v>148989.75</v>
      </c>
      <c r="AC760" s="1">
        <f t="shared" si="119"/>
        <v>217344.75</v>
      </c>
    </row>
    <row r="761" spans="1:29" x14ac:dyDescent="0.3">
      <c r="A761" s="20">
        <v>6724903874</v>
      </c>
      <c r="B761" s="1" t="s">
        <v>802</v>
      </c>
      <c r="C761" s="1" t="s">
        <v>801</v>
      </c>
      <c r="D761" s="1" t="s">
        <v>22677</v>
      </c>
      <c r="E761" s="1" t="s">
        <v>3</v>
      </c>
      <c r="F761" s="1">
        <v>118446</v>
      </c>
      <c r="G761" s="2">
        <v>22</v>
      </c>
      <c r="H761" s="1">
        <f>SUMIF('deals_closed '!D:D,A761,'deals_closed '!C:C)</f>
        <v>640400</v>
      </c>
      <c r="I761" s="1">
        <f>VLOOKUP(E761,'2018 commission structure'!$A$21:$I$24,9,FALSE)</f>
        <v>750000</v>
      </c>
      <c r="J761" s="1">
        <f t="shared" si="120"/>
        <v>937500</v>
      </c>
      <c r="K761" s="1">
        <f t="shared" si="111"/>
        <v>1125000</v>
      </c>
      <c r="L761" s="1">
        <f t="shared" si="112"/>
        <v>1500000</v>
      </c>
      <c r="M761" s="16">
        <f t="shared" si="113"/>
        <v>0.85386666666666666</v>
      </c>
      <c r="N761" s="1" t="str">
        <f t="shared" si="114"/>
        <v>0-100%</v>
      </c>
      <c r="O761" s="1">
        <f>MIN($I761, $H761)*INDEX( '2018 commission structure'!$A$21:$I$24,
MATCH($E761,'2018 commission structure'!$A$21:$A$24,0),MATCH(O$1,'2018 commission structure'!$A$21:$I$21,0))</f>
        <v>96060</v>
      </c>
      <c r="P761" s="1">
        <f>IF($H761&gt;$I761, MIN($H761-$I761, J761-$I761)*
INDEX( '2018 commission structure'!$A$21:$I$24,
MATCH($E761,'2018 commission structure'!$A$21:$A$24, 0),
MATCH(P$1,'2018 commission structure'!$A$21:$I$21, 0)), 0)</f>
        <v>0</v>
      </c>
      <c r="Q761" s="1">
        <f>IF($H761&gt;J761, MIN($H761-J761, K761-J761)*
INDEX( '2018 commission structure'!$A$21:$I$24,
MATCH($E761,'2018 commission structure'!$A$21:$A$24, 0),
MATCH(Q$1,'2018 commission structure'!$A$21:$I$21, 0)), 0)</f>
        <v>0</v>
      </c>
      <c r="R761" s="1">
        <f>IF($H761&gt;K761, MIN($H761-K761, L761-K761)*
INDEX( '2018 commission structure'!$A$21:$I$24,
MATCH($E761,'2018 commission structure'!$A$21:$A$24, 0),
MATCH(R$1,'2018 commission structure'!$A$21:$I$21, 0)), 0)</f>
        <v>0</v>
      </c>
      <c r="S761" s="1">
        <f>IF($H761&gt;L761, ($H761-L761)*
INDEX( '2018 commission structure'!$A$21:$I$24,
MATCH($E761,'2018 commission structure'!$A$21:$A$24, 0),
MATCH(S$1,'2018 commission structure'!$A$21:$I$21, 0)), 0)</f>
        <v>0</v>
      </c>
      <c r="T761" s="1">
        <f t="shared" si="115"/>
        <v>96060</v>
      </c>
      <c r="U761" s="1">
        <f t="shared" si="116"/>
        <v>214506</v>
      </c>
      <c r="V761" s="16">
        <f t="shared" si="117"/>
        <v>2.9854642760575461</v>
      </c>
      <c r="W761" s="1">
        <f>MIN(H761,I761)*INDEX('2018 commission structure'!$A$15:$J$18,MATCH(Calculations!$E593,'2018 commission structure'!$A$15:$A$18,0),MATCH(Calculations!W$1,'2018 commission structure'!$A$15:$J$15,0))</f>
        <v>96060</v>
      </c>
      <c r="X761" s="1">
        <f>IF($H761&gt;I761,MIN($H761-I761,J761-I761))*INDEX('2018 commission structure'!$A$15:$J$18,MATCH(Calculations!$E593,'2018 commission structure'!$A$15:$A$18,0),MATCH(Calculations!X$1,'2018 commission structure'!$A$15:$J$15,0))</f>
        <v>0</v>
      </c>
      <c r="Y761" s="1">
        <f>IF($H761&gt;J761,MIN($H761-J761,K761-J761)*INDEX('2018 commission structure'!$A$15:$J$18,MATCH(Calculations!$E593,'2018 commission structure'!$A$15:$A$18,0),MATCH(Calculations!Y$1,'2018 commission structure'!$A$15:$J$15,0)),0)</f>
        <v>0</v>
      </c>
      <c r="Z761" s="1">
        <f>IF($H761&gt;K761,MIN($H761-K761,L761-K761)*INDEX('2018 commission structure'!$A$15:$J$18,MATCH(Calculations!$E593,'2018 commission structure'!$A$15:$A$18,0),MATCH(Calculations!Z$1,'2018 commission structure'!$A$15:$J$15,0)),0)</f>
        <v>0</v>
      </c>
      <c r="AA761" s="1">
        <f>IF($H761&gt;L761,($H761-L761)*INDEX('2018 commission structure'!$A$15:$J$18,MATCH(Calculations!$E593,'2018 commission structure'!$A$15:$A$18,0),MATCH(Calculations!AA$1,'2018 commission structure'!$A$15:$J$15,0)),0)</f>
        <v>0</v>
      </c>
      <c r="AB761" s="1">
        <f t="shared" si="118"/>
        <v>96060</v>
      </c>
      <c r="AC761" s="1">
        <f t="shared" si="119"/>
        <v>214506</v>
      </c>
    </row>
    <row r="762" spans="1:29" x14ac:dyDescent="0.3">
      <c r="A762" s="20">
        <v>8658719154</v>
      </c>
      <c r="B762" s="1" t="s">
        <v>1728</v>
      </c>
      <c r="C762" s="1" t="s">
        <v>1727</v>
      </c>
      <c r="D762" s="1" t="s">
        <v>22464</v>
      </c>
      <c r="E762" s="1" t="s">
        <v>3</v>
      </c>
      <c r="F762" s="1">
        <v>114511</v>
      </c>
      <c r="G762" s="2">
        <v>15</v>
      </c>
      <c r="H762" s="1">
        <f>SUMIF('deals_closed '!D:D,A762,'deals_closed '!C:C)</f>
        <v>551370</v>
      </c>
      <c r="I762" s="1">
        <f>VLOOKUP(E762,'2018 commission structure'!$A$21:$I$24,9,FALSE)</f>
        <v>750000</v>
      </c>
      <c r="J762" s="1">
        <f t="shared" si="120"/>
        <v>937500</v>
      </c>
      <c r="K762" s="1">
        <f t="shared" si="111"/>
        <v>1125000</v>
      </c>
      <c r="L762" s="1">
        <f t="shared" si="112"/>
        <v>1500000</v>
      </c>
      <c r="M762" s="16">
        <f t="shared" si="113"/>
        <v>0.73516000000000004</v>
      </c>
      <c r="N762" s="1" t="str">
        <f t="shared" si="114"/>
        <v>0-100%</v>
      </c>
      <c r="O762" s="1">
        <f>MIN($I762, $H762)*INDEX( '2018 commission structure'!$A$21:$I$24,
MATCH($E762,'2018 commission structure'!$A$21:$A$24,0),MATCH(O$1,'2018 commission structure'!$A$21:$I$21,0))</f>
        <v>82705.5</v>
      </c>
      <c r="P762" s="1">
        <f>IF($H762&gt;$I762, MIN($H762-$I762, J762-$I762)*
INDEX( '2018 commission structure'!$A$21:$I$24,
MATCH($E762,'2018 commission structure'!$A$21:$A$24, 0),
MATCH(P$1,'2018 commission structure'!$A$21:$I$21, 0)), 0)</f>
        <v>0</v>
      </c>
      <c r="Q762" s="1">
        <f>IF($H762&gt;J762, MIN($H762-J762, K762-J762)*
INDEX( '2018 commission structure'!$A$21:$I$24,
MATCH($E762,'2018 commission structure'!$A$21:$A$24, 0),
MATCH(Q$1,'2018 commission structure'!$A$21:$I$21, 0)), 0)</f>
        <v>0</v>
      </c>
      <c r="R762" s="1">
        <f>IF($H762&gt;K762, MIN($H762-K762, L762-K762)*
INDEX( '2018 commission structure'!$A$21:$I$24,
MATCH($E762,'2018 commission structure'!$A$21:$A$24, 0),
MATCH(R$1,'2018 commission structure'!$A$21:$I$21, 0)), 0)</f>
        <v>0</v>
      </c>
      <c r="S762" s="1">
        <f>IF($H762&gt;L762, ($H762-L762)*
INDEX( '2018 commission structure'!$A$21:$I$24,
MATCH($E762,'2018 commission structure'!$A$21:$A$24, 0),
MATCH(S$1,'2018 commission structure'!$A$21:$I$21, 0)), 0)</f>
        <v>0</v>
      </c>
      <c r="T762" s="1">
        <f t="shared" si="115"/>
        <v>82705.5</v>
      </c>
      <c r="U762" s="1">
        <f t="shared" si="116"/>
        <v>197216.5</v>
      </c>
      <c r="V762" s="16">
        <f t="shared" si="117"/>
        <v>2.7957599896560379</v>
      </c>
      <c r="W762" s="1">
        <f>MIN(H762,I762)*INDEX('2018 commission structure'!$A$15:$J$18,MATCH(Calculations!$E106,'2018 commission structure'!$A$15:$A$18,0),MATCH(Calculations!W$1,'2018 commission structure'!$A$15:$J$15,0))</f>
        <v>66164.399999999994</v>
      </c>
      <c r="X762" s="1">
        <f>IF($H762&gt;I762,MIN($H762-I762,J762-I762))*INDEX('2018 commission structure'!$A$15:$J$18,MATCH(Calculations!$E106,'2018 commission structure'!$A$15:$A$18,0),MATCH(Calculations!X$1,'2018 commission structure'!$A$15:$J$15,0))</f>
        <v>0</v>
      </c>
      <c r="Y762" s="1">
        <f>IF($H762&gt;J762,MIN($H762-J762,K762-J762)*INDEX('2018 commission structure'!$A$15:$J$18,MATCH(Calculations!$E106,'2018 commission structure'!$A$15:$A$18,0),MATCH(Calculations!Y$1,'2018 commission structure'!$A$15:$J$15,0)),0)</f>
        <v>0</v>
      </c>
      <c r="Z762" s="1">
        <f>IF($H762&gt;K762,MIN($H762-K762,L762-K762)*INDEX('2018 commission structure'!$A$15:$J$18,MATCH(Calculations!$E106,'2018 commission structure'!$A$15:$A$18,0),MATCH(Calculations!Z$1,'2018 commission structure'!$A$15:$J$15,0)),0)</f>
        <v>0</v>
      </c>
      <c r="AA762" s="1">
        <f>IF($H762&gt;L762,($H762-L762)*INDEX('2018 commission structure'!$A$15:$J$18,MATCH(Calculations!$E106,'2018 commission structure'!$A$15:$A$18,0),MATCH(Calculations!AA$1,'2018 commission structure'!$A$15:$J$15,0)),0)</f>
        <v>0</v>
      </c>
      <c r="AB762" s="1">
        <f t="shared" si="118"/>
        <v>66164.399999999994</v>
      </c>
      <c r="AC762" s="1">
        <f t="shared" si="119"/>
        <v>180675.4</v>
      </c>
    </row>
    <row r="763" spans="1:29" x14ac:dyDescent="0.3">
      <c r="A763" s="20">
        <v>9782845590</v>
      </c>
      <c r="B763" s="1" t="s">
        <v>1739</v>
      </c>
      <c r="C763" s="1" t="s">
        <v>1738</v>
      </c>
      <c r="D763" s="1" t="s">
        <v>22346</v>
      </c>
      <c r="E763" s="1" t="s">
        <v>3</v>
      </c>
      <c r="F763" s="1">
        <v>97594</v>
      </c>
      <c r="G763" s="2">
        <v>18</v>
      </c>
      <c r="H763" s="1">
        <f>SUMIF('deals_closed '!D:D,A763,'deals_closed '!C:C)</f>
        <v>727563</v>
      </c>
      <c r="I763" s="1">
        <f>VLOOKUP(E763,'2018 commission structure'!$A$21:$I$24,9,FALSE)</f>
        <v>750000</v>
      </c>
      <c r="J763" s="1">
        <f t="shared" si="120"/>
        <v>937500</v>
      </c>
      <c r="K763" s="1">
        <f t="shared" si="111"/>
        <v>1125000</v>
      </c>
      <c r="L763" s="1">
        <f t="shared" si="112"/>
        <v>1500000</v>
      </c>
      <c r="M763" s="16">
        <f t="shared" si="113"/>
        <v>0.97008399999999995</v>
      </c>
      <c r="N763" s="1" t="str">
        <f t="shared" si="114"/>
        <v>0-100%</v>
      </c>
      <c r="O763" s="1">
        <f>MIN($I763, $H763)*INDEX( '2018 commission structure'!$A$21:$I$24,
MATCH($E763,'2018 commission structure'!$A$21:$A$24,0),MATCH(O$1,'2018 commission structure'!$A$21:$I$21,0))</f>
        <v>109134.45</v>
      </c>
      <c r="P763" s="1">
        <f>IF($H763&gt;$I763, MIN($H763-$I763, J763-$I763)*
INDEX( '2018 commission structure'!$A$21:$I$24,
MATCH($E763,'2018 commission structure'!$A$21:$A$24, 0),
MATCH(P$1,'2018 commission structure'!$A$21:$I$21, 0)), 0)</f>
        <v>0</v>
      </c>
      <c r="Q763" s="1">
        <f>IF($H763&gt;J763, MIN($H763-J763, K763-J763)*
INDEX( '2018 commission structure'!$A$21:$I$24,
MATCH($E763,'2018 commission structure'!$A$21:$A$24, 0),
MATCH(Q$1,'2018 commission structure'!$A$21:$I$21, 0)), 0)</f>
        <v>0</v>
      </c>
      <c r="R763" s="1">
        <f>IF($H763&gt;K763, MIN($H763-K763, L763-K763)*
INDEX( '2018 commission structure'!$A$21:$I$24,
MATCH($E763,'2018 commission structure'!$A$21:$A$24, 0),
MATCH(R$1,'2018 commission structure'!$A$21:$I$21, 0)), 0)</f>
        <v>0</v>
      </c>
      <c r="S763" s="1">
        <f>IF($H763&gt;L763, ($H763-L763)*
INDEX( '2018 commission structure'!$A$21:$I$24,
MATCH($E763,'2018 commission structure'!$A$21:$A$24, 0),
MATCH(S$1,'2018 commission structure'!$A$21:$I$21, 0)), 0)</f>
        <v>0</v>
      </c>
      <c r="T763" s="1">
        <f t="shared" si="115"/>
        <v>109134.45</v>
      </c>
      <c r="U763" s="1">
        <f t="shared" si="116"/>
        <v>206728.45</v>
      </c>
      <c r="V763" s="16">
        <f t="shared" si="117"/>
        <v>3.5194139945421155</v>
      </c>
      <c r="W763" s="1">
        <f>MIN(H763,I763)*INDEX('2018 commission structure'!$A$15:$J$18,MATCH(Calculations!$E100,'2018 commission structure'!$A$15:$A$18,0),MATCH(Calculations!W$1,'2018 commission structure'!$A$15:$J$15,0))</f>
        <v>109134.45</v>
      </c>
      <c r="X763" s="1">
        <f>IF($H763&gt;I763,MIN($H763-I763,J763-I763))*INDEX('2018 commission structure'!$A$15:$J$18,MATCH(Calculations!$E100,'2018 commission structure'!$A$15:$A$18,0),MATCH(Calculations!X$1,'2018 commission structure'!$A$15:$J$15,0))</f>
        <v>0</v>
      </c>
      <c r="Y763" s="1">
        <f>IF($H763&gt;J763,MIN($H763-J763,K763-J763)*INDEX('2018 commission structure'!$A$15:$J$18,MATCH(Calculations!$E100,'2018 commission structure'!$A$15:$A$18,0),MATCH(Calculations!Y$1,'2018 commission structure'!$A$15:$J$15,0)),0)</f>
        <v>0</v>
      </c>
      <c r="Z763" s="1">
        <f>IF($H763&gt;K763,MIN($H763-K763,L763-K763)*INDEX('2018 commission structure'!$A$15:$J$18,MATCH(Calculations!$E100,'2018 commission structure'!$A$15:$A$18,0),MATCH(Calculations!Z$1,'2018 commission structure'!$A$15:$J$15,0)),0)</f>
        <v>0</v>
      </c>
      <c r="AA763" s="1">
        <f>IF($H763&gt;L763,($H763-L763)*INDEX('2018 commission structure'!$A$15:$J$18,MATCH(Calculations!$E100,'2018 commission structure'!$A$15:$A$18,0),MATCH(Calculations!AA$1,'2018 commission structure'!$A$15:$J$15,0)),0)</f>
        <v>0</v>
      </c>
      <c r="AB763" s="1">
        <f t="shared" si="118"/>
        <v>109134.45</v>
      </c>
      <c r="AC763" s="1">
        <f t="shared" si="119"/>
        <v>206728.45</v>
      </c>
    </row>
    <row r="764" spans="1:29" x14ac:dyDescent="0.3">
      <c r="A764" s="20">
        <v>5792300712</v>
      </c>
      <c r="B764" s="1" t="s">
        <v>770</v>
      </c>
      <c r="C764" s="1" t="s">
        <v>1135</v>
      </c>
      <c r="D764" s="1" t="s">
        <v>22759</v>
      </c>
      <c r="E764" s="1" t="s">
        <v>0</v>
      </c>
      <c r="F764" s="1">
        <v>70471</v>
      </c>
      <c r="G764" s="2">
        <v>24</v>
      </c>
      <c r="H764" s="1">
        <f>SUMIF('deals_closed '!D:D,A764,'deals_closed '!C:C)</f>
        <v>878279</v>
      </c>
      <c r="I764" s="1">
        <f>VLOOKUP(E764,'2018 commission structure'!$A$21:$I$24,9,FALSE)</f>
        <v>600000</v>
      </c>
      <c r="J764" s="1">
        <f t="shared" si="120"/>
        <v>750000</v>
      </c>
      <c r="K764" s="1">
        <f t="shared" si="111"/>
        <v>900000</v>
      </c>
      <c r="L764" s="1">
        <f t="shared" si="112"/>
        <v>1200000</v>
      </c>
      <c r="M764" s="16">
        <f t="shared" si="113"/>
        <v>1.4637983333333333</v>
      </c>
      <c r="N764" s="1" t="str">
        <f t="shared" si="114"/>
        <v>125-150%</v>
      </c>
      <c r="O764" s="1">
        <f>MIN($I764, $H764)*INDEX( '2018 commission structure'!$A$21:$I$24,
MATCH($E764,'2018 commission structure'!$A$21:$A$24,0),MATCH(O$1,'2018 commission structure'!$A$21:$I$21,0))</f>
        <v>78000</v>
      </c>
      <c r="P764" s="1">
        <f>IF($H764&gt;$I764, MIN($H764-$I764, J764-$I764)*
INDEX( '2018 commission structure'!$A$21:$I$24,
MATCH($E764,'2018 commission structure'!$A$21:$A$24, 0),
MATCH(P$1,'2018 commission structure'!$A$21:$I$21, 0)), 0)</f>
        <v>25500.000000000004</v>
      </c>
      <c r="Q764" s="1">
        <f>IF($H764&gt;J764, MIN($H764-J764, K764-J764)*
INDEX( '2018 commission structure'!$A$21:$I$24,
MATCH($E764,'2018 commission structure'!$A$21:$A$24, 0),
MATCH(Q$1,'2018 commission structure'!$A$21:$I$21, 0)), 0)</f>
        <v>26938.59</v>
      </c>
      <c r="R764" s="1">
        <f>IF($H764&gt;K764, MIN($H764-K764, L764-K764)*
INDEX( '2018 commission structure'!$A$21:$I$24,
MATCH($E764,'2018 commission structure'!$A$21:$A$24, 0),
MATCH(R$1,'2018 commission structure'!$A$21:$I$21, 0)), 0)</f>
        <v>0</v>
      </c>
      <c r="S764" s="1">
        <f>IF($H764&gt;L764, ($H764-L764)*
INDEX( '2018 commission structure'!$A$21:$I$24,
MATCH($E764,'2018 commission structure'!$A$21:$A$24, 0),
MATCH(S$1,'2018 commission structure'!$A$21:$I$21, 0)), 0)</f>
        <v>0</v>
      </c>
      <c r="T764" s="1">
        <f t="shared" si="115"/>
        <v>130438.59</v>
      </c>
      <c r="U764" s="1">
        <f t="shared" si="116"/>
        <v>200909.59</v>
      </c>
      <c r="V764" s="16">
        <f t="shared" si="117"/>
        <v>4.3715135748373184</v>
      </c>
      <c r="W764" s="1">
        <f>MIN(H764,I764)*INDEX('2018 commission structure'!$A$15:$J$18,MATCH(Calculations!$E419,'2018 commission structure'!$A$15:$A$18,0),MATCH(Calculations!W$1,'2018 commission structure'!$A$15:$J$15,0))</f>
        <v>90000</v>
      </c>
      <c r="X764" s="1">
        <f>IF($H764&gt;I764,MIN($H764-I764,J764-I764))*INDEX('2018 commission structure'!$A$15:$J$18,MATCH(Calculations!$E419,'2018 commission structure'!$A$15:$A$18,0),MATCH(Calculations!X$1,'2018 commission structure'!$A$15:$J$15,0))</f>
        <v>27000</v>
      </c>
      <c r="Y764" s="1">
        <f>IF($H764&gt;J764,MIN($H764-J764,K764-J764)*INDEX('2018 commission structure'!$A$15:$J$18,MATCH(Calculations!$E419,'2018 commission structure'!$A$15:$A$18,0),MATCH(Calculations!Y$1,'2018 commission structure'!$A$15:$J$15,0)),0)</f>
        <v>32069.75</v>
      </c>
      <c r="Z764" s="1">
        <f>IF($H764&gt;K764,MIN($H764-K764,L764-K764)*INDEX('2018 commission structure'!$A$15:$J$18,MATCH(Calculations!$E419,'2018 commission structure'!$A$15:$A$18,0),MATCH(Calculations!Z$1,'2018 commission structure'!$A$15:$J$15,0)),0)</f>
        <v>0</v>
      </c>
      <c r="AA764" s="1">
        <f>IF($H764&gt;L764,($H764-L764)*INDEX('2018 commission structure'!$A$15:$J$18,MATCH(Calculations!$E419,'2018 commission structure'!$A$15:$A$18,0),MATCH(Calculations!AA$1,'2018 commission structure'!$A$15:$J$15,0)),0)</f>
        <v>0</v>
      </c>
      <c r="AB764" s="1">
        <f t="shared" si="118"/>
        <v>149069.75</v>
      </c>
      <c r="AC764" s="1">
        <f t="shared" si="119"/>
        <v>219540.75</v>
      </c>
    </row>
    <row r="765" spans="1:29" x14ac:dyDescent="0.3">
      <c r="A765" s="20">
        <v>1472093461</v>
      </c>
      <c r="B765" s="1" t="s">
        <v>1537</v>
      </c>
      <c r="C765" s="1" t="s">
        <v>1536</v>
      </c>
      <c r="D765" s="1" t="s">
        <v>23188</v>
      </c>
      <c r="E765" s="1" t="s">
        <v>0</v>
      </c>
      <c r="F765" s="1">
        <v>72605</v>
      </c>
      <c r="G765" s="2">
        <v>25</v>
      </c>
      <c r="H765" s="1">
        <f>SUMIF('deals_closed '!D:D,A765,'deals_closed '!C:C)</f>
        <v>878309</v>
      </c>
      <c r="I765" s="1">
        <f>VLOOKUP(E765,'2018 commission structure'!$A$21:$I$24,9,FALSE)</f>
        <v>600000</v>
      </c>
      <c r="J765" s="1">
        <f t="shared" si="120"/>
        <v>750000</v>
      </c>
      <c r="K765" s="1">
        <f t="shared" si="111"/>
        <v>900000</v>
      </c>
      <c r="L765" s="1">
        <f t="shared" si="112"/>
        <v>1200000</v>
      </c>
      <c r="M765" s="16">
        <f t="shared" si="113"/>
        <v>1.4638483333333334</v>
      </c>
      <c r="N765" s="1" t="str">
        <f t="shared" si="114"/>
        <v>125-150%</v>
      </c>
      <c r="O765" s="1">
        <f>MIN($I765, $H765)*INDEX( '2018 commission structure'!$A$21:$I$24,
MATCH($E765,'2018 commission structure'!$A$21:$A$24,0),MATCH(O$1,'2018 commission structure'!$A$21:$I$21,0))</f>
        <v>78000</v>
      </c>
      <c r="P765" s="1">
        <f>IF($H765&gt;$I765, MIN($H765-$I765, J765-$I765)*
INDEX( '2018 commission structure'!$A$21:$I$24,
MATCH($E765,'2018 commission structure'!$A$21:$A$24, 0),
MATCH(P$1,'2018 commission structure'!$A$21:$I$21, 0)), 0)</f>
        <v>25500.000000000004</v>
      </c>
      <c r="Q765" s="1">
        <f>IF($H765&gt;J765, MIN($H765-J765, K765-J765)*
INDEX( '2018 commission structure'!$A$21:$I$24,
MATCH($E765,'2018 commission structure'!$A$21:$A$24, 0),
MATCH(Q$1,'2018 commission structure'!$A$21:$I$21, 0)), 0)</f>
        <v>26944.89</v>
      </c>
      <c r="R765" s="1">
        <f>IF($H765&gt;K765, MIN($H765-K765, L765-K765)*
INDEX( '2018 commission structure'!$A$21:$I$24,
MATCH($E765,'2018 commission structure'!$A$21:$A$24, 0),
MATCH(R$1,'2018 commission structure'!$A$21:$I$21, 0)), 0)</f>
        <v>0</v>
      </c>
      <c r="S765" s="1">
        <f>IF($H765&gt;L765, ($H765-L765)*
INDEX( '2018 commission structure'!$A$21:$I$24,
MATCH($E765,'2018 commission structure'!$A$21:$A$24, 0),
MATCH(S$1,'2018 commission structure'!$A$21:$I$21, 0)), 0)</f>
        <v>0</v>
      </c>
      <c r="T765" s="1">
        <f t="shared" si="115"/>
        <v>130444.89</v>
      </c>
      <c r="U765" s="1">
        <f t="shared" si="116"/>
        <v>203049.89</v>
      </c>
      <c r="V765" s="16">
        <f t="shared" si="117"/>
        <v>4.3255822497613758</v>
      </c>
      <c r="W765" s="1">
        <f>MIN(H765,I765)*INDEX('2018 commission structure'!$A$15:$J$18,MATCH(Calculations!$E209,'2018 commission structure'!$A$15:$A$18,0),MATCH(Calculations!W$1,'2018 commission structure'!$A$15:$J$15,0))</f>
        <v>90000</v>
      </c>
      <c r="X765" s="1">
        <f>IF($H765&gt;I765,MIN($H765-I765,J765-I765))*INDEX('2018 commission structure'!$A$15:$J$18,MATCH(Calculations!$E209,'2018 commission structure'!$A$15:$A$18,0),MATCH(Calculations!X$1,'2018 commission structure'!$A$15:$J$15,0))</f>
        <v>33000</v>
      </c>
      <c r="Y765" s="1">
        <f>IF($H765&gt;J765,MIN($H765-J765,K765-J765)*INDEX('2018 commission structure'!$A$15:$J$18,MATCH(Calculations!$E209,'2018 commission structure'!$A$15:$A$18,0),MATCH(Calculations!Y$1,'2018 commission structure'!$A$15:$J$15,0)),0)</f>
        <v>32077.25</v>
      </c>
      <c r="Z765" s="1">
        <f>IF($H765&gt;K765,MIN($H765-K765,L765-K765)*INDEX('2018 commission structure'!$A$15:$J$18,MATCH(Calculations!$E209,'2018 commission structure'!$A$15:$A$18,0),MATCH(Calculations!Z$1,'2018 commission structure'!$A$15:$J$15,0)),0)</f>
        <v>0</v>
      </c>
      <c r="AA765" s="1">
        <f>IF($H765&gt;L765,($H765-L765)*INDEX('2018 commission structure'!$A$15:$J$18,MATCH(Calculations!$E209,'2018 commission structure'!$A$15:$A$18,0),MATCH(Calculations!AA$1,'2018 commission structure'!$A$15:$J$15,0)),0)</f>
        <v>0</v>
      </c>
      <c r="AB765" s="1">
        <f t="shared" si="118"/>
        <v>155077.25</v>
      </c>
      <c r="AC765" s="1">
        <f t="shared" si="119"/>
        <v>227682.25</v>
      </c>
    </row>
    <row r="766" spans="1:29" x14ac:dyDescent="0.3">
      <c r="A766" s="20">
        <v>4453315724</v>
      </c>
      <c r="B766" s="1" t="s">
        <v>1116</v>
      </c>
      <c r="C766" s="1" t="s">
        <v>1115</v>
      </c>
      <c r="D766" s="1" t="s">
        <v>22889</v>
      </c>
      <c r="E766" s="1" t="s">
        <v>0</v>
      </c>
      <c r="F766" s="1">
        <v>55487</v>
      </c>
      <c r="G766" s="2">
        <v>22</v>
      </c>
      <c r="H766" s="1">
        <f>SUMIF('deals_closed '!D:D,A766,'deals_closed '!C:C)</f>
        <v>878793</v>
      </c>
      <c r="I766" s="1">
        <f>VLOOKUP(E766,'2018 commission structure'!$A$21:$I$24,9,FALSE)</f>
        <v>600000</v>
      </c>
      <c r="J766" s="1">
        <f t="shared" si="120"/>
        <v>750000</v>
      </c>
      <c r="K766" s="1">
        <f t="shared" si="111"/>
        <v>900000</v>
      </c>
      <c r="L766" s="1">
        <f t="shared" si="112"/>
        <v>1200000</v>
      </c>
      <c r="M766" s="16">
        <f t="shared" si="113"/>
        <v>1.464655</v>
      </c>
      <c r="N766" s="1" t="str">
        <f t="shared" si="114"/>
        <v>125-150%</v>
      </c>
      <c r="O766" s="1">
        <f>MIN($I766, $H766)*INDEX( '2018 commission structure'!$A$21:$I$24,
MATCH($E766,'2018 commission structure'!$A$21:$A$24,0),MATCH(O$1,'2018 commission structure'!$A$21:$I$21,0))</f>
        <v>78000</v>
      </c>
      <c r="P766" s="1">
        <f>IF($H766&gt;$I766, MIN($H766-$I766, J766-$I766)*
INDEX( '2018 commission structure'!$A$21:$I$24,
MATCH($E766,'2018 commission structure'!$A$21:$A$24, 0),
MATCH(P$1,'2018 commission structure'!$A$21:$I$21, 0)), 0)</f>
        <v>25500.000000000004</v>
      </c>
      <c r="Q766" s="1">
        <f>IF($H766&gt;J766, MIN($H766-J766, K766-J766)*
INDEX( '2018 commission structure'!$A$21:$I$24,
MATCH($E766,'2018 commission structure'!$A$21:$A$24, 0),
MATCH(Q$1,'2018 commission structure'!$A$21:$I$21, 0)), 0)</f>
        <v>27046.53</v>
      </c>
      <c r="R766" s="1">
        <f>IF($H766&gt;K766, MIN($H766-K766, L766-K766)*
INDEX( '2018 commission structure'!$A$21:$I$24,
MATCH($E766,'2018 commission structure'!$A$21:$A$24, 0),
MATCH(R$1,'2018 commission structure'!$A$21:$I$21, 0)), 0)</f>
        <v>0</v>
      </c>
      <c r="S766" s="1">
        <f>IF($H766&gt;L766, ($H766-L766)*
INDEX( '2018 commission structure'!$A$21:$I$24,
MATCH($E766,'2018 commission structure'!$A$21:$A$24, 0),
MATCH(S$1,'2018 commission structure'!$A$21:$I$21, 0)), 0)</f>
        <v>0</v>
      </c>
      <c r="T766" s="1">
        <f t="shared" si="115"/>
        <v>130546.53</v>
      </c>
      <c r="U766" s="1">
        <f t="shared" si="116"/>
        <v>186033.53</v>
      </c>
      <c r="V766" s="16">
        <f t="shared" si="117"/>
        <v>4.7238419869794441</v>
      </c>
      <c r="W766" s="1">
        <f>MIN(H766,I766)*INDEX('2018 commission structure'!$A$15:$J$18,MATCH(Calculations!$E430,'2018 commission structure'!$A$15:$A$18,0),MATCH(Calculations!W$1,'2018 commission structure'!$A$15:$J$15,0))</f>
        <v>90000</v>
      </c>
      <c r="X766" s="1">
        <f>IF($H766&gt;I766,MIN($H766-I766,J766-I766))*INDEX('2018 commission structure'!$A$15:$J$18,MATCH(Calculations!$E430,'2018 commission structure'!$A$15:$A$18,0),MATCH(Calculations!X$1,'2018 commission structure'!$A$15:$J$15,0))</f>
        <v>27000</v>
      </c>
      <c r="Y766" s="1">
        <f>IF($H766&gt;J766,MIN($H766-J766,K766-J766)*INDEX('2018 commission structure'!$A$15:$J$18,MATCH(Calculations!$E430,'2018 commission structure'!$A$15:$A$18,0),MATCH(Calculations!Y$1,'2018 commission structure'!$A$15:$J$15,0)),0)</f>
        <v>32198.25</v>
      </c>
      <c r="Z766" s="1">
        <f>IF($H766&gt;K766,MIN($H766-K766,L766-K766)*INDEX('2018 commission structure'!$A$15:$J$18,MATCH(Calculations!$E430,'2018 commission structure'!$A$15:$A$18,0),MATCH(Calculations!Z$1,'2018 commission structure'!$A$15:$J$15,0)),0)</f>
        <v>0</v>
      </c>
      <c r="AA766" s="1">
        <f>IF($H766&gt;L766,($H766-L766)*INDEX('2018 commission structure'!$A$15:$J$18,MATCH(Calculations!$E430,'2018 commission structure'!$A$15:$A$18,0),MATCH(Calculations!AA$1,'2018 commission structure'!$A$15:$J$15,0)),0)</f>
        <v>0</v>
      </c>
      <c r="AB766" s="1">
        <f t="shared" si="118"/>
        <v>149198.25</v>
      </c>
      <c r="AC766" s="1">
        <f t="shared" si="119"/>
        <v>204685.25</v>
      </c>
    </row>
    <row r="767" spans="1:29" x14ac:dyDescent="0.3">
      <c r="A767" s="20">
        <v>4920920075</v>
      </c>
      <c r="B767" s="1" t="s">
        <v>634</v>
      </c>
      <c r="C767" s="1" t="s">
        <v>633</v>
      </c>
      <c r="D767" s="1" t="s">
        <v>22612</v>
      </c>
      <c r="E767" s="1" t="s">
        <v>12</v>
      </c>
      <c r="F767" s="1">
        <v>54277</v>
      </c>
      <c r="G767" s="2">
        <v>21</v>
      </c>
      <c r="H767" s="1">
        <f>SUMIF('deals_closed '!D:D,A767,'deals_closed '!C:C)</f>
        <v>732653</v>
      </c>
      <c r="I767" s="1">
        <f>VLOOKUP(E767,'2018 commission structure'!$A$21:$I$24,9,FALSE)</f>
        <v>500000</v>
      </c>
      <c r="J767" s="1">
        <f t="shared" si="120"/>
        <v>625000</v>
      </c>
      <c r="K767" s="1">
        <f t="shared" si="111"/>
        <v>750000</v>
      </c>
      <c r="L767" s="1">
        <f t="shared" si="112"/>
        <v>1000000</v>
      </c>
      <c r="M767" s="16">
        <f t="shared" si="113"/>
        <v>1.465306</v>
      </c>
      <c r="N767" s="1" t="str">
        <f t="shared" si="114"/>
        <v>125-150%</v>
      </c>
      <c r="O767" s="1">
        <f>MIN($I767, $H767)*INDEX( '2018 commission structure'!$A$21:$I$24,
MATCH($E767,'2018 commission structure'!$A$21:$A$24,0),MATCH(O$1,'2018 commission structure'!$A$21:$I$21,0))</f>
        <v>50000</v>
      </c>
      <c r="P767" s="1">
        <f>IF($H767&gt;$I767, MIN($H767-$I767, J767-$I767)*
INDEX( '2018 commission structure'!$A$21:$I$24,
MATCH($E767,'2018 commission structure'!$A$21:$A$24, 0),
MATCH(P$1,'2018 commission structure'!$A$21:$I$21, 0)), 0)</f>
        <v>18750</v>
      </c>
      <c r="Q767" s="1">
        <f>IF($H767&gt;J767, MIN($H767-J767, K767-J767)*
INDEX( '2018 commission structure'!$A$21:$I$24,
MATCH($E767,'2018 commission structure'!$A$21:$A$24, 0),
MATCH(Q$1,'2018 commission structure'!$A$21:$I$21, 0)), 0)</f>
        <v>19377.54</v>
      </c>
      <c r="R767" s="1">
        <f>IF($H767&gt;K767, MIN($H767-K767, L767-K767)*
INDEX( '2018 commission structure'!$A$21:$I$24,
MATCH($E767,'2018 commission structure'!$A$21:$A$24, 0),
MATCH(R$1,'2018 commission structure'!$A$21:$I$21, 0)), 0)</f>
        <v>0</v>
      </c>
      <c r="S767" s="1">
        <f>IF($H767&gt;L767, ($H767-L767)*
INDEX( '2018 commission structure'!$A$21:$I$24,
MATCH($E767,'2018 commission structure'!$A$21:$A$24, 0),
MATCH(S$1,'2018 commission structure'!$A$21:$I$21, 0)), 0)</f>
        <v>0</v>
      </c>
      <c r="T767" s="1">
        <f t="shared" si="115"/>
        <v>88127.540000000008</v>
      </c>
      <c r="U767" s="1">
        <f t="shared" si="116"/>
        <v>142404.54</v>
      </c>
      <c r="V767" s="16">
        <f t="shared" si="117"/>
        <v>5.1448710834640519</v>
      </c>
      <c r="W767" s="1">
        <f>MIN(H767,I767)*INDEX('2018 commission structure'!$A$15:$J$18,MATCH(Calculations!$E680,'2018 commission structure'!$A$15:$A$18,0),MATCH(Calculations!W$1,'2018 commission structure'!$A$15:$J$15,0))</f>
        <v>75000</v>
      </c>
      <c r="X767" s="1">
        <f>IF($H767&gt;I767,MIN($H767-I767,J767-I767))*INDEX('2018 commission structure'!$A$15:$J$18,MATCH(Calculations!$E680,'2018 commission structure'!$A$15:$A$18,0),MATCH(Calculations!X$1,'2018 commission structure'!$A$15:$J$15,0))</f>
        <v>22500</v>
      </c>
      <c r="Y767" s="1">
        <f>IF($H767&gt;J767,MIN($H767-J767,K767-J767)*INDEX('2018 commission structure'!$A$15:$J$18,MATCH(Calculations!$E680,'2018 commission structure'!$A$15:$A$18,0),MATCH(Calculations!Y$1,'2018 commission structure'!$A$15:$J$15,0)),0)</f>
        <v>26913.25</v>
      </c>
      <c r="Z767" s="1">
        <f>IF($H767&gt;K767,MIN($H767-K767,L767-K767)*INDEX('2018 commission structure'!$A$15:$J$18,MATCH(Calculations!$E680,'2018 commission structure'!$A$15:$A$18,0),MATCH(Calculations!Z$1,'2018 commission structure'!$A$15:$J$15,0)),0)</f>
        <v>0</v>
      </c>
      <c r="AA767" s="1">
        <f>IF($H767&gt;L767,($H767-L767)*INDEX('2018 commission structure'!$A$15:$J$18,MATCH(Calculations!$E680,'2018 commission structure'!$A$15:$A$18,0),MATCH(Calculations!AA$1,'2018 commission structure'!$A$15:$J$15,0)),0)</f>
        <v>0</v>
      </c>
      <c r="AB767" s="1">
        <f t="shared" si="118"/>
        <v>124413.25</v>
      </c>
      <c r="AC767" s="1">
        <f t="shared" si="119"/>
        <v>178690.25</v>
      </c>
    </row>
    <row r="768" spans="1:29" x14ac:dyDescent="0.3">
      <c r="A768" s="20">
        <v>9516781780</v>
      </c>
      <c r="B768" s="1" t="s">
        <v>1647</v>
      </c>
      <c r="C768" s="1" t="s">
        <v>1724</v>
      </c>
      <c r="D768" s="1" t="s">
        <v>22375</v>
      </c>
      <c r="E768" s="1" t="s">
        <v>0</v>
      </c>
      <c r="F768" s="1">
        <v>55345</v>
      </c>
      <c r="G768" s="2">
        <v>22</v>
      </c>
      <c r="H768" s="1">
        <f>SUMIF('deals_closed '!D:D,A768,'deals_closed '!C:C)</f>
        <v>879851</v>
      </c>
      <c r="I768" s="1">
        <f>VLOOKUP(E768,'2018 commission structure'!$A$21:$I$24,9,FALSE)</f>
        <v>600000</v>
      </c>
      <c r="J768" s="1">
        <f t="shared" si="120"/>
        <v>750000</v>
      </c>
      <c r="K768" s="1">
        <f t="shared" si="111"/>
        <v>900000</v>
      </c>
      <c r="L768" s="1">
        <f t="shared" si="112"/>
        <v>1200000</v>
      </c>
      <c r="M768" s="16">
        <f t="shared" si="113"/>
        <v>1.4664183333333334</v>
      </c>
      <c r="N768" s="1" t="str">
        <f t="shared" si="114"/>
        <v>125-150%</v>
      </c>
      <c r="O768" s="1">
        <f>MIN($I768, $H768)*INDEX( '2018 commission structure'!$A$21:$I$24,
MATCH($E768,'2018 commission structure'!$A$21:$A$24,0),MATCH(O$1,'2018 commission structure'!$A$21:$I$21,0))</f>
        <v>78000</v>
      </c>
      <c r="P768" s="1">
        <f>IF($H768&gt;$I768, MIN($H768-$I768, J768-$I768)*
INDEX( '2018 commission structure'!$A$21:$I$24,
MATCH($E768,'2018 commission structure'!$A$21:$A$24, 0),
MATCH(P$1,'2018 commission structure'!$A$21:$I$21, 0)), 0)</f>
        <v>25500.000000000004</v>
      </c>
      <c r="Q768" s="1">
        <f>IF($H768&gt;J768, MIN($H768-J768, K768-J768)*
INDEX( '2018 commission structure'!$A$21:$I$24,
MATCH($E768,'2018 commission structure'!$A$21:$A$24, 0),
MATCH(Q$1,'2018 commission structure'!$A$21:$I$21, 0)), 0)</f>
        <v>27268.71</v>
      </c>
      <c r="R768" s="1">
        <f>IF($H768&gt;K768, MIN($H768-K768, L768-K768)*
INDEX( '2018 commission structure'!$A$21:$I$24,
MATCH($E768,'2018 commission structure'!$A$21:$A$24, 0),
MATCH(R$1,'2018 commission structure'!$A$21:$I$21, 0)), 0)</f>
        <v>0</v>
      </c>
      <c r="S768" s="1">
        <f>IF($H768&gt;L768, ($H768-L768)*
INDEX( '2018 commission structure'!$A$21:$I$24,
MATCH($E768,'2018 commission structure'!$A$21:$A$24, 0),
MATCH(S$1,'2018 commission structure'!$A$21:$I$21, 0)), 0)</f>
        <v>0</v>
      </c>
      <c r="T768" s="1">
        <f t="shared" si="115"/>
        <v>130768.70999999999</v>
      </c>
      <c r="U768" s="1">
        <f t="shared" si="116"/>
        <v>186113.71</v>
      </c>
      <c r="V768" s="16">
        <f t="shared" si="117"/>
        <v>4.7274915964009319</v>
      </c>
      <c r="W768" s="1">
        <f>MIN(H768,I768)*INDEX('2018 commission structure'!$A$15:$J$18,MATCH(Calculations!$E108,'2018 commission structure'!$A$15:$A$18,0),MATCH(Calculations!W$1,'2018 commission structure'!$A$15:$J$15,0))</f>
        <v>90000</v>
      </c>
      <c r="X768" s="1">
        <f>IF($H768&gt;I768,MIN($H768-I768,J768-I768))*INDEX('2018 commission structure'!$A$15:$J$18,MATCH(Calculations!$E108,'2018 commission structure'!$A$15:$A$18,0),MATCH(Calculations!X$1,'2018 commission structure'!$A$15:$J$15,0))</f>
        <v>33000</v>
      </c>
      <c r="Y768" s="1">
        <f>IF($H768&gt;J768,MIN($H768-J768,K768-J768)*INDEX('2018 commission structure'!$A$15:$J$18,MATCH(Calculations!$E108,'2018 commission structure'!$A$15:$A$18,0),MATCH(Calculations!Y$1,'2018 commission structure'!$A$15:$J$15,0)),0)</f>
        <v>32462.75</v>
      </c>
      <c r="Z768" s="1">
        <f>IF($H768&gt;K768,MIN($H768-K768,L768-K768)*INDEX('2018 commission structure'!$A$15:$J$18,MATCH(Calculations!$E108,'2018 commission structure'!$A$15:$A$18,0),MATCH(Calculations!Z$1,'2018 commission structure'!$A$15:$J$15,0)),0)</f>
        <v>0</v>
      </c>
      <c r="AA768" s="1">
        <f>IF($H768&gt;L768,($H768-L768)*INDEX('2018 commission structure'!$A$15:$J$18,MATCH(Calculations!$E108,'2018 commission structure'!$A$15:$A$18,0),MATCH(Calculations!AA$1,'2018 commission structure'!$A$15:$J$15,0)),0)</f>
        <v>0</v>
      </c>
      <c r="AB768" s="1">
        <f t="shared" si="118"/>
        <v>155462.75</v>
      </c>
      <c r="AC768" s="1">
        <f t="shared" si="119"/>
        <v>210807.75</v>
      </c>
    </row>
    <row r="769" spans="1:29" x14ac:dyDescent="0.3">
      <c r="A769" s="20">
        <v>8349606134</v>
      </c>
      <c r="B769" s="1" t="s">
        <v>616</v>
      </c>
      <c r="C769" s="1" t="s">
        <v>615</v>
      </c>
      <c r="D769" s="1" t="s">
        <v>23123</v>
      </c>
      <c r="E769" s="1" t="s">
        <v>12</v>
      </c>
      <c r="F769" s="1">
        <v>36618</v>
      </c>
      <c r="G769" s="2">
        <v>21</v>
      </c>
      <c r="H769" s="1">
        <f>SUMIF('deals_closed '!D:D,A769,'deals_closed '!C:C)</f>
        <v>733725</v>
      </c>
      <c r="I769" s="1">
        <f>VLOOKUP(E769,'2018 commission structure'!$A$21:$I$24,9,FALSE)</f>
        <v>500000</v>
      </c>
      <c r="J769" s="1">
        <f t="shared" si="120"/>
        <v>625000</v>
      </c>
      <c r="K769" s="1">
        <f t="shared" si="111"/>
        <v>750000</v>
      </c>
      <c r="L769" s="1">
        <f t="shared" si="112"/>
        <v>1000000</v>
      </c>
      <c r="M769" s="16">
        <f t="shared" si="113"/>
        <v>1.4674499999999999</v>
      </c>
      <c r="N769" s="1" t="str">
        <f t="shared" si="114"/>
        <v>125-150%</v>
      </c>
      <c r="O769" s="1">
        <f>MIN($I769, $H769)*INDEX( '2018 commission structure'!$A$21:$I$24,
MATCH($E769,'2018 commission structure'!$A$21:$A$24,0),MATCH(O$1,'2018 commission structure'!$A$21:$I$21,0))</f>
        <v>50000</v>
      </c>
      <c r="P769" s="1">
        <f>IF($H769&gt;$I769, MIN($H769-$I769, J769-$I769)*
INDEX( '2018 commission structure'!$A$21:$I$24,
MATCH($E769,'2018 commission structure'!$A$21:$A$24, 0),
MATCH(P$1,'2018 commission structure'!$A$21:$I$21, 0)), 0)</f>
        <v>18750</v>
      </c>
      <c r="Q769" s="1">
        <f>IF($H769&gt;J769, MIN($H769-J769, K769-J769)*
INDEX( '2018 commission structure'!$A$21:$I$24,
MATCH($E769,'2018 commission structure'!$A$21:$A$24, 0),
MATCH(Q$1,'2018 commission structure'!$A$21:$I$21, 0)), 0)</f>
        <v>19570.5</v>
      </c>
      <c r="R769" s="1">
        <f>IF($H769&gt;K769, MIN($H769-K769, L769-K769)*
INDEX( '2018 commission structure'!$A$21:$I$24,
MATCH($E769,'2018 commission structure'!$A$21:$A$24, 0),
MATCH(R$1,'2018 commission structure'!$A$21:$I$21, 0)), 0)</f>
        <v>0</v>
      </c>
      <c r="S769" s="1">
        <f>IF($H769&gt;L769, ($H769-L769)*
INDEX( '2018 commission structure'!$A$21:$I$24,
MATCH($E769,'2018 commission structure'!$A$21:$A$24, 0),
MATCH(S$1,'2018 commission structure'!$A$21:$I$21, 0)), 0)</f>
        <v>0</v>
      </c>
      <c r="T769" s="1">
        <f t="shared" si="115"/>
        <v>88320.5</v>
      </c>
      <c r="U769" s="1">
        <f t="shared" si="116"/>
        <v>124938.5</v>
      </c>
      <c r="V769" s="16">
        <f t="shared" si="117"/>
        <v>5.8726893631666783</v>
      </c>
      <c r="W769" s="1">
        <f>MIN(H769,I769)*INDEX('2018 commission structure'!$A$15:$J$18,MATCH(Calculations!$E689,'2018 commission structure'!$A$15:$A$18,0),MATCH(Calculations!W$1,'2018 commission structure'!$A$15:$J$15,0))</f>
        <v>60000</v>
      </c>
      <c r="X769" s="1">
        <f>IF($H769&gt;I769,MIN($H769-I769,J769-I769))*INDEX('2018 commission structure'!$A$15:$J$18,MATCH(Calculations!$E689,'2018 commission structure'!$A$15:$A$18,0),MATCH(Calculations!X$1,'2018 commission structure'!$A$15:$J$15,0))</f>
        <v>21250</v>
      </c>
      <c r="Y769" s="1">
        <f>IF($H769&gt;J769,MIN($H769-J769,K769-J769)*INDEX('2018 commission structure'!$A$15:$J$18,MATCH(Calculations!$E689,'2018 commission structure'!$A$15:$A$18,0),MATCH(Calculations!Y$1,'2018 commission structure'!$A$15:$J$15,0)),0)</f>
        <v>21745</v>
      </c>
      <c r="Z769" s="1">
        <f>IF($H769&gt;K769,MIN($H769-K769,L769-K769)*INDEX('2018 commission structure'!$A$15:$J$18,MATCH(Calculations!$E689,'2018 commission structure'!$A$15:$A$18,0),MATCH(Calculations!Z$1,'2018 commission structure'!$A$15:$J$15,0)),0)</f>
        <v>0</v>
      </c>
      <c r="AA769" s="1">
        <f>IF($H769&gt;L769,($H769-L769)*INDEX('2018 commission structure'!$A$15:$J$18,MATCH(Calculations!$E689,'2018 commission structure'!$A$15:$A$18,0),MATCH(Calculations!AA$1,'2018 commission structure'!$A$15:$J$15,0)),0)</f>
        <v>0</v>
      </c>
      <c r="AB769" s="1">
        <f t="shared" si="118"/>
        <v>102995</v>
      </c>
      <c r="AC769" s="1">
        <f t="shared" si="119"/>
        <v>139613</v>
      </c>
    </row>
    <row r="770" spans="1:29" x14ac:dyDescent="0.3">
      <c r="A770" s="20">
        <v>8545135858</v>
      </c>
      <c r="B770" s="1" t="s">
        <v>1087</v>
      </c>
      <c r="C770" s="1" t="s">
        <v>1086</v>
      </c>
      <c r="D770" s="1" t="s">
        <v>22993</v>
      </c>
      <c r="E770" s="1" t="s">
        <v>12</v>
      </c>
      <c r="F770" s="1">
        <v>41563</v>
      </c>
      <c r="G770" s="2">
        <v>20</v>
      </c>
      <c r="H770" s="1">
        <f>SUMIF('deals_closed '!D:D,A770,'deals_closed '!C:C)</f>
        <v>734794</v>
      </c>
      <c r="I770" s="1">
        <f>VLOOKUP(E770,'2018 commission structure'!$A$21:$I$24,9,FALSE)</f>
        <v>500000</v>
      </c>
      <c r="J770" s="1">
        <f t="shared" si="120"/>
        <v>625000</v>
      </c>
      <c r="K770" s="1">
        <f t="shared" ref="K770:K833" si="121">$I770*1.5</f>
        <v>750000</v>
      </c>
      <c r="L770" s="1">
        <f t="shared" ref="L770:L833" si="122">$I770*2</f>
        <v>1000000</v>
      </c>
      <c r="M770" s="16">
        <f t="shared" ref="M770:M833" si="123">$H770/$I770</f>
        <v>1.4695879999999999</v>
      </c>
      <c r="N770" s="1" t="str">
        <f t="shared" ref="N770:N833" si="124">IF(M770&lt;=1,"0-100%",
IF(M770&lt;=1.25,"100-125%",
IF(M770&lt;=1.5,"125-150%",
IF(M770&lt;=2,"150-200%","&gt;200%"))))</f>
        <v>125-150%</v>
      </c>
      <c r="O770" s="1">
        <f>MIN($I770, $H770)*INDEX( '2018 commission structure'!$A$21:$I$24,
MATCH($E770,'2018 commission structure'!$A$21:$A$24,0),MATCH(O$1,'2018 commission structure'!$A$21:$I$21,0))</f>
        <v>50000</v>
      </c>
      <c r="P770" s="1">
        <f>IF($H770&gt;$I770, MIN($H770-$I770, J770-$I770)*
INDEX( '2018 commission structure'!$A$21:$I$24,
MATCH($E770,'2018 commission structure'!$A$21:$A$24, 0),
MATCH(P$1,'2018 commission structure'!$A$21:$I$21, 0)), 0)</f>
        <v>18750</v>
      </c>
      <c r="Q770" s="1">
        <f>IF($H770&gt;J770, MIN($H770-J770, K770-J770)*
INDEX( '2018 commission structure'!$A$21:$I$24,
MATCH($E770,'2018 commission structure'!$A$21:$A$24, 0),
MATCH(Q$1,'2018 commission structure'!$A$21:$I$21, 0)), 0)</f>
        <v>19762.919999999998</v>
      </c>
      <c r="R770" s="1">
        <f>IF($H770&gt;K770, MIN($H770-K770, L770-K770)*
INDEX( '2018 commission structure'!$A$21:$I$24,
MATCH($E770,'2018 commission structure'!$A$21:$A$24, 0),
MATCH(R$1,'2018 commission structure'!$A$21:$I$21, 0)), 0)</f>
        <v>0</v>
      </c>
      <c r="S770" s="1">
        <f>IF($H770&gt;L770, ($H770-L770)*
INDEX( '2018 commission structure'!$A$21:$I$24,
MATCH($E770,'2018 commission structure'!$A$21:$A$24, 0),
MATCH(S$1,'2018 commission structure'!$A$21:$I$21, 0)), 0)</f>
        <v>0</v>
      </c>
      <c r="T770" s="1">
        <f t="shared" ref="T770:T833" si="125">SUM(O770:S770)</f>
        <v>88512.92</v>
      </c>
      <c r="U770" s="1">
        <f t="shared" ref="U770:U833" si="126">SUM(F770+T770)</f>
        <v>130075.92</v>
      </c>
      <c r="V770" s="16">
        <f t="shared" ref="V770:V833" si="127">H770/U770</f>
        <v>5.6489625443356468</v>
      </c>
      <c r="W770" s="1">
        <f>MIN(H770,I770)*INDEX('2018 commission structure'!$A$15:$J$18,MATCH(Calculations!$E445,'2018 commission structure'!$A$15:$A$18,0),MATCH(Calculations!W$1,'2018 commission structure'!$A$15:$J$15,0))</f>
        <v>75000</v>
      </c>
      <c r="X770" s="1">
        <f>IF($H770&gt;I770,MIN($H770-I770,J770-I770))*INDEX('2018 commission structure'!$A$15:$J$18,MATCH(Calculations!$E445,'2018 commission structure'!$A$15:$A$18,0),MATCH(Calculations!X$1,'2018 commission structure'!$A$15:$J$15,0))</f>
        <v>27500</v>
      </c>
      <c r="Y770" s="1">
        <f>IF($H770&gt;J770,MIN($H770-J770,K770-J770)*INDEX('2018 commission structure'!$A$15:$J$18,MATCH(Calculations!$E445,'2018 commission structure'!$A$15:$A$18,0),MATCH(Calculations!Y$1,'2018 commission structure'!$A$15:$J$15,0)),0)</f>
        <v>27448.5</v>
      </c>
      <c r="Z770" s="1">
        <f>IF($H770&gt;K770,MIN($H770-K770,L770-K770)*INDEX('2018 commission structure'!$A$15:$J$18,MATCH(Calculations!$E445,'2018 commission structure'!$A$15:$A$18,0),MATCH(Calculations!Z$1,'2018 commission structure'!$A$15:$J$15,0)),0)</f>
        <v>0</v>
      </c>
      <c r="AA770" s="1">
        <f>IF($H770&gt;L770,($H770-L770)*INDEX('2018 commission structure'!$A$15:$J$18,MATCH(Calculations!$E445,'2018 commission structure'!$A$15:$A$18,0),MATCH(Calculations!AA$1,'2018 commission structure'!$A$15:$J$15,0)),0)</f>
        <v>0</v>
      </c>
      <c r="AB770" s="1">
        <f t="shared" ref="AB770:AB833" si="128">SUM(W770:AA770)</f>
        <v>129948.5</v>
      </c>
      <c r="AC770" s="1">
        <f t="shared" ref="AC770:AC833" si="129">AB770+F770</f>
        <v>171511.5</v>
      </c>
    </row>
    <row r="771" spans="1:29" x14ac:dyDescent="0.3">
      <c r="A771" s="20">
        <v>1009146149</v>
      </c>
      <c r="B771" s="1" t="s">
        <v>597</v>
      </c>
      <c r="C771" s="1" t="s">
        <v>596</v>
      </c>
      <c r="D771" s="1" t="s">
        <v>23230</v>
      </c>
      <c r="E771" s="1" t="s">
        <v>0</v>
      </c>
      <c r="F771" s="1">
        <v>78802</v>
      </c>
      <c r="G771" s="2">
        <v>27</v>
      </c>
      <c r="H771" s="1">
        <f>SUMIF('deals_closed '!D:D,A771,'deals_closed '!C:C)</f>
        <v>885458</v>
      </c>
      <c r="I771" s="1">
        <f>VLOOKUP(E771,'2018 commission structure'!$A$21:$I$24,9,FALSE)</f>
        <v>600000</v>
      </c>
      <c r="J771" s="1">
        <f t="shared" si="120"/>
        <v>750000</v>
      </c>
      <c r="K771" s="1">
        <f t="shared" si="121"/>
        <v>900000</v>
      </c>
      <c r="L771" s="1">
        <f t="shared" si="122"/>
        <v>1200000</v>
      </c>
      <c r="M771" s="16">
        <f t="shared" si="123"/>
        <v>1.4757633333333333</v>
      </c>
      <c r="N771" s="1" t="str">
        <f t="shared" si="124"/>
        <v>125-150%</v>
      </c>
      <c r="O771" s="1">
        <f>MIN($I771, $H771)*INDEX( '2018 commission structure'!$A$21:$I$24,
MATCH($E771,'2018 commission structure'!$A$21:$A$24,0),MATCH(O$1,'2018 commission structure'!$A$21:$I$21,0))</f>
        <v>78000</v>
      </c>
      <c r="P771" s="1">
        <f>IF($H771&gt;$I771, MIN($H771-$I771, J771-$I771)*
INDEX( '2018 commission structure'!$A$21:$I$24,
MATCH($E771,'2018 commission structure'!$A$21:$A$24, 0),
MATCH(P$1,'2018 commission structure'!$A$21:$I$21, 0)), 0)</f>
        <v>25500.000000000004</v>
      </c>
      <c r="Q771" s="1">
        <f>IF($H771&gt;J771, MIN($H771-J771, K771-J771)*
INDEX( '2018 commission structure'!$A$21:$I$24,
MATCH($E771,'2018 commission structure'!$A$21:$A$24, 0),
MATCH(Q$1,'2018 commission structure'!$A$21:$I$21, 0)), 0)</f>
        <v>28446.18</v>
      </c>
      <c r="R771" s="1">
        <f>IF($H771&gt;K771, MIN($H771-K771, L771-K771)*
INDEX( '2018 commission structure'!$A$21:$I$24,
MATCH($E771,'2018 commission structure'!$A$21:$A$24, 0),
MATCH(R$1,'2018 commission structure'!$A$21:$I$21, 0)), 0)</f>
        <v>0</v>
      </c>
      <c r="S771" s="1">
        <f>IF($H771&gt;L771, ($H771-L771)*
INDEX( '2018 commission structure'!$A$21:$I$24,
MATCH($E771,'2018 commission structure'!$A$21:$A$24, 0),
MATCH(S$1,'2018 commission structure'!$A$21:$I$21, 0)), 0)</f>
        <v>0</v>
      </c>
      <c r="T771" s="1">
        <f t="shared" si="125"/>
        <v>131946.18</v>
      </c>
      <c r="U771" s="1">
        <f t="shared" si="126"/>
        <v>210748.18</v>
      </c>
      <c r="V771" s="16">
        <f t="shared" si="127"/>
        <v>4.201497730609109</v>
      </c>
      <c r="W771" s="1">
        <f>MIN(H771,I771)*INDEX('2018 commission structure'!$A$15:$J$18,MATCH(Calculations!$E699,'2018 commission structure'!$A$15:$A$18,0),MATCH(Calculations!W$1,'2018 commission structure'!$A$15:$J$15,0))</f>
        <v>90000</v>
      </c>
      <c r="X771" s="1">
        <f>IF($H771&gt;I771,MIN($H771-I771,J771-I771))*INDEX('2018 commission structure'!$A$15:$J$18,MATCH(Calculations!$E699,'2018 commission structure'!$A$15:$A$18,0),MATCH(Calculations!X$1,'2018 commission structure'!$A$15:$J$15,0))</f>
        <v>33000</v>
      </c>
      <c r="Y771" s="1">
        <f>IF($H771&gt;J771,MIN($H771-J771,K771-J771)*INDEX('2018 commission structure'!$A$15:$J$18,MATCH(Calculations!$E699,'2018 commission structure'!$A$15:$A$18,0),MATCH(Calculations!Y$1,'2018 commission structure'!$A$15:$J$15,0)),0)</f>
        <v>33864.5</v>
      </c>
      <c r="Z771" s="1">
        <f>IF($H771&gt;K771,MIN($H771-K771,L771-K771)*INDEX('2018 commission structure'!$A$15:$J$18,MATCH(Calculations!$E699,'2018 commission structure'!$A$15:$A$18,0),MATCH(Calculations!Z$1,'2018 commission structure'!$A$15:$J$15,0)),0)</f>
        <v>0</v>
      </c>
      <c r="AA771" s="1">
        <f>IF($H771&gt;L771,($H771-L771)*INDEX('2018 commission structure'!$A$15:$J$18,MATCH(Calculations!$E699,'2018 commission structure'!$A$15:$A$18,0),MATCH(Calculations!AA$1,'2018 commission structure'!$A$15:$J$15,0)),0)</f>
        <v>0</v>
      </c>
      <c r="AB771" s="1">
        <f t="shared" si="128"/>
        <v>156864.5</v>
      </c>
      <c r="AC771" s="1">
        <f t="shared" si="129"/>
        <v>235666.5</v>
      </c>
    </row>
    <row r="772" spans="1:29" x14ac:dyDescent="0.3">
      <c r="A772" s="20">
        <v>5407735911</v>
      </c>
      <c r="B772" s="1" t="s">
        <v>1185</v>
      </c>
      <c r="C772" s="1" t="s">
        <v>1184</v>
      </c>
      <c r="D772" s="1" t="s">
        <v>23042</v>
      </c>
      <c r="E772" s="1" t="s">
        <v>12</v>
      </c>
      <c r="F772" s="1">
        <v>38807</v>
      </c>
      <c r="G772" s="2">
        <v>24</v>
      </c>
      <c r="H772" s="1">
        <f>SUMIF('deals_closed '!D:D,A772,'deals_closed '!C:C)</f>
        <v>739737</v>
      </c>
      <c r="I772" s="1">
        <f>VLOOKUP(E772,'2018 commission structure'!$A$21:$I$24,9,FALSE)</f>
        <v>500000</v>
      </c>
      <c r="J772" s="1">
        <f t="shared" si="120"/>
        <v>625000</v>
      </c>
      <c r="K772" s="1">
        <f t="shared" si="121"/>
        <v>750000</v>
      </c>
      <c r="L772" s="1">
        <f t="shared" si="122"/>
        <v>1000000</v>
      </c>
      <c r="M772" s="16">
        <f t="shared" si="123"/>
        <v>1.479474</v>
      </c>
      <c r="N772" s="1" t="str">
        <f t="shared" si="124"/>
        <v>125-150%</v>
      </c>
      <c r="O772" s="1">
        <f>MIN($I772, $H772)*INDEX( '2018 commission structure'!$A$21:$I$24,
MATCH($E772,'2018 commission structure'!$A$21:$A$24,0),MATCH(O$1,'2018 commission structure'!$A$21:$I$21,0))</f>
        <v>50000</v>
      </c>
      <c r="P772" s="1">
        <f>IF($H772&gt;$I772, MIN($H772-$I772, J772-$I772)*
INDEX( '2018 commission structure'!$A$21:$I$24,
MATCH($E772,'2018 commission structure'!$A$21:$A$24, 0),
MATCH(P$1,'2018 commission structure'!$A$21:$I$21, 0)), 0)</f>
        <v>18750</v>
      </c>
      <c r="Q772" s="1">
        <f>IF($H772&gt;J772, MIN($H772-J772, K772-J772)*
INDEX( '2018 commission structure'!$A$21:$I$24,
MATCH($E772,'2018 commission structure'!$A$21:$A$24, 0),
MATCH(Q$1,'2018 commission structure'!$A$21:$I$21, 0)), 0)</f>
        <v>20652.66</v>
      </c>
      <c r="R772" s="1">
        <f>IF($H772&gt;K772, MIN($H772-K772, L772-K772)*
INDEX( '2018 commission structure'!$A$21:$I$24,
MATCH($E772,'2018 commission structure'!$A$21:$A$24, 0),
MATCH(R$1,'2018 commission structure'!$A$21:$I$21, 0)), 0)</f>
        <v>0</v>
      </c>
      <c r="S772" s="1">
        <f>IF($H772&gt;L772, ($H772-L772)*
INDEX( '2018 commission structure'!$A$21:$I$24,
MATCH($E772,'2018 commission structure'!$A$21:$A$24, 0),
MATCH(S$1,'2018 commission structure'!$A$21:$I$21, 0)), 0)</f>
        <v>0</v>
      </c>
      <c r="T772" s="1">
        <f t="shared" si="125"/>
        <v>89402.66</v>
      </c>
      <c r="U772" s="1">
        <f t="shared" si="126"/>
        <v>128209.66</v>
      </c>
      <c r="V772" s="16">
        <f t="shared" si="127"/>
        <v>5.7697446510660741</v>
      </c>
      <c r="W772" s="1">
        <f>MIN(H772,I772)*INDEX('2018 commission structure'!$A$15:$J$18,MATCH(Calculations!$E393,'2018 commission structure'!$A$15:$A$18,0),MATCH(Calculations!W$1,'2018 commission structure'!$A$15:$J$15,0))</f>
        <v>75000</v>
      </c>
      <c r="X772" s="1">
        <f>IF($H772&gt;I772,MIN($H772-I772,J772-I772))*INDEX('2018 commission structure'!$A$15:$J$18,MATCH(Calculations!$E393,'2018 commission structure'!$A$15:$A$18,0),MATCH(Calculations!X$1,'2018 commission structure'!$A$15:$J$15,0))</f>
        <v>27500</v>
      </c>
      <c r="Y772" s="1">
        <f>IF($H772&gt;J772,MIN($H772-J772,K772-J772)*INDEX('2018 commission structure'!$A$15:$J$18,MATCH(Calculations!$E393,'2018 commission structure'!$A$15:$A$18,0),MATCH(Calculations!Y$1,'2018 commission structure'!$A$15:$J$15,0)),0)</f>
        <v>28684.25</v>
      </c>
      <c r="Z772" s="1">
        <f>IF($H772&gt;K772,MIN($H772-K772,L772-K772)*INDEX('2018 commission structure'!$A$15:$J$18,MATCH(Calculations!$E393,'2018 commission structure'!$A$15:$A$18,0),MATCH(Calculations!Z$1,'2018 commission structure'!$A$15:$J$15,0)),0)</f>
        <v>0</v>
      </c>
      <c r="AA772" s="1">
        <f>IF($H772&gt;L772,($H772-L772)*INDEX('2018 commission structure'!$A$15:$J$18,MATCH(Calculations!$E393,'2018 commission structure'!$A$15:$A$18,0),MATCH(Calculations!AA$1,'2018 commission structure'!$A$15:$J$15,0)),0)</f>
        <v>0</v>
      </c>
      <c r="AB772" s="1">
        <f t="shared" si="128"/>
        <v>131184.25</v>
      </c>
      <c r="AC772" s="1">
        <f t="shared" si="129"/>
        <v>169991.25</v>
      </c>
    </row>
    <row r="773" spans="1:29" x14ac:dyDescent="0.3">
      <c r="A773" s="20">
        <v>9651729414</v>
      </c>
      <c r="B773" s="1" t="s">
        <v>331</v>
      </c>
      <c r="C773" s="1" t="s">
        <v>581</v>
      </c>
      <c r="D773" s="1" t="s">
        <v>23159</v>
      </c>
      <c r="E773" s="1" t="s">
        <v>12</v>
      </c>
      <c r="F773" s="1">
        <v>35803</v>
      </c>
      <c r="G773" s="2">
        <v>18</v>
      </c>
      <c r="H773" s="1">
        <f>SUMIF('deals_closed '!D:D,A773,'deals_closed '!C:C)</f>
        <v>741656</v>
      </c>
      <c r="I773" s="1">
        <f>VLOOKUP(E773,'2018 commission structure'!$A$21:$I$24,9,FALSE)</f>
        <v>500000</v>
      </c>
      <c r="J773" s="1">
        <f t="shared" si="120"/>
        <v>625000</v>
      </c>
      <c r="K773" s="1">
        <f t="shared" si="121"/>
        <v>750000</v>
      </c>
      <c r="L773" s="1">
        <f t="shared" si="122"/>
        <v>1000000</v>
      </c>
      <c r="M773" s="16">
        <f t="shared" si="123"/>
        <v>1.483312</v>
      </c>
      <c r="N773" s="1" t="str">
        <f t="shared" si="124"/>
        <v>125-150%</v>
      </c>
      <c r="O773" s="1">
        <f>MIN($I773, $H773)*INDEX( '2018 commission structure'!$A$21:$I$24,
MATCH($E773,'2018 commission structure'!$A$21:$A$24,0),MATCH(O$1,'2018 commission structure'!$A$21:$I$21,0))</f>
        <v>50000</v>
      </c>
      <c r="P773" s="1">
        <f>IF($H773&gt;$I773, MIN($H773-$I773, J773-$I773)*
INDEX( '2018 commission structure'!$A$21:$I$24,
MATCH($E773,'2018 commission structure'!$A$21:$A$24, 0),
MATCH(P$1,'2018 commission structure'!$A$21:$I$21, 0)), 0)</f>
        <v>18750</v>
      </c>
      <c r="Q773" s="1">
        <f>IF($H773&gt;J773, MIN($H773-J773, K773-J773)*
INDEX( '2018 commission structure'!$A$21:$I$24,
MATCH($E773,'2018 commission structure'!$A$21:$A$24, 0),
MATCH(Q$1,'2018 commission structure'!$A$21:$I$21, 0)), 0)</f>
        <v>20998.079999999998</v>
      </c>
      <c r="R773" s="1">
        <f>IF($H773&gt;K773, MIN($H773-K773, L773-K773)*
INDEX( '2018 commission structure'!$A$21:$I$24,
MATCH($E773,'2018 commission structure'!$A$21:$A$24, 0),
MATCH(R$1,'2018 commission structure'!$A$21:$I$21, 0)), 0)</f>
        <v>0</v>
      </c>
      <c r="S773" s="1">
        <f>IF($H773&gt;L773, ($H773-L773)*
INDEX( '2018 commission structure'!$A$21:$I$24,
MATCH($E773,'2018 commission structure'!$A$21:$A$24, 0),
MATCH(S$1,'2018 commission structure'!$A$21:$I$21, 0)), 0)</f>
        <v>0</v>
      </c>
      <c r="T773" s="1">
        <f t="shared" si="125"/>
        <v>89748.08</v>
      </c>
      <c r="U773" s="1">
        <f t="shared" si="126"/>
        <v>125551.08</v>
      </c>
      <c r="V773" s="16">
        <f t="shared" si="127"/>
        <v>5.9072052586086876</v>
      </c>
      <c r="W773" s="1">
        <f>MIN(H773,I773)*INDEX('2018 commission structure'!$A$15:$J$18,MATCH(Calculations!$E707,'2018 commission structure'!$A$15:$A$18,0),MATCH(Calculations!W$1,'2018 commission structure'!$A$15:$J$15,0))</f>
        <v>75000</v>
      </c>
      <c r="X773" s="1">
        <f>IF($H773&gt;I773,MIN($H773-I773,J773-I773))*INDEX('2018 commission structure'!$A$15:$J$18,MATCH(Calculations!$E707,'2018 commission structure'!$A$15:$A$18,0),MATCH(Calculations!X$1,'2018 commission structure'!$A$15:$J$15,0))</f>
        <v>27500</v>
      </c>
      <c r="Y773" s="1">
        <f>IF($H773&gt;J773,MIN($H773-J773,K773-J773)*INDEX('2018 commission structure'!$A$15:$J$18,MATCH(Calculations!$E707,'2018 commission structure'!$A$15:$A$18,0),MATCH(Calculations!Y$1,'2018 commission structure'!$A$15:$J$15,0)),0)</f>
        <v>29164</v>
      </c>
      <c r="Z773" s="1">
        <f>IF($H773&gt;K773,MIN($H773-K773,L773-K773)*INDEX('2018 commission structure'!$A$15:$J$18,MATCH(Calculations!$E707,'2018 commission structure'!$A$15:$A$18,0),MATCH(Calculations!Z$1,'2018 commission structure'!$A$15:$J$15,0)),0)</f>
        <v>0</v>
      </c>
      <c r="AA773" s="1">
        <f>IF($H773&gt;L773,($H773-L773)*INDEX('2018 commission structure'!$A$15:$J$18,MATCH(Calculations!$E707,'2018 commission structure'!$A$15:$A$18,0),MATCH(Calculations!AA$1,'2018 commission structure'!$A$15:$J$15,0)),0)</f>
        <v>0</v>
      </c>
      <c r="AB773" s="1">
        <f t="shared" si="128"/>
        <v>131664</v>
      </c>
      <c r="AC773" s="1">
        <f t="shared" si="129"/>
        <v>167467</v>
      </c>
    </row>
    <row r="774" spans="1:29" x14ac:dyDescent="0.3">
      <c r="A774" s="20">
        <v>7243767311</v>
      </c>
      <c r="B774" s="1" t="s">
        <v>630</v>
      </c>
      <c r="C774" s="1" t="s">
        <v>629</v>
      </c>
      <c r="D774" s="1" t="s">
        <v>23317</v>
      </c>
      <c r="E774" s="1" t="s">
        <v>12</v>
      </c>
      <c r="F774" s="1">
        <v>30256</v>
      </c>
      <c r="G774" s="2">
        <v>22</v>
      </c>
      <c r="H774" s="1">
        <f>SUMIF('deals_closed '!D:D,A774,'deals_closed '!C:C)</f>
        <v>742123</v>
      </c>
      <c r="I774" s="1">
        <f>VLOOKUP(E774,'2018 commission structure'!$A$21:$I$24,9,FALSE)</f>
        <v>500000</v>
      </c>
      <c r="J774" s="1">
        <f t="shared" si="120"/>
        <v>625000</v>
      </c>
      <c r="K774" s="1">
        <f t="shared" si="121"/>
        <v>750000</v>
      </c>
      <c r="L774" s="1">
        <f t="shared" si="122"/>
        <v>1000000</v>
      </c>
      <c r="M774" s="16">
        <f t="shared" si="123"/>
        <v>1.484246</v>
      </c>
      <c r="N774" s="1" t="str">
        <f t="shared" si="124"/>
        <v>125-150%</v>
      </c>
      <c r="O774" s="1">
        <f>MIN($I774, $H774)*INDEX( '2018 commission structure'!$A$21:$I$24,
MATCH($E774,'2018 commission structure'!$A$21:$A$24,0),MATCH(O$1,'2018 commission structure'!$A$21:$I$21,0))</f>
        <v>50000</v>
      </c>
      <c r="P774" s="1">
        <f>IF($H774&gt;$I774, MIN($H774-$I774, J774-$I774)*
INDEX( '2018 commission structure'!$A$21:$I$24,
MATCH($E774,'2018 commission structure'!$A$21:$A$24, 0),
MATCH(P$1,'2018 commission structure'!$A$21:$I$21, 0)), 0)</f>
        <v>18750</v>
      </c>
      <c r="Q774" s="1">
        <f>IF($H774&gt;J774, MIN($H774-J774, K774-J774)*
INDEX( '2018 commission structure'!$A$21:$I$24,
MATCH($E774,'2018 commission structure'!$A$21:$A$24, 0),
MATCH(Q$1,'2018 commission structure'!$A$21:$I$21, 0)), 0)</f>
        <v>21082.14</v>
      </c>
      <c r="R774" s="1">
        <f>IF($H774&gt;K774, MIN($H774-K774, L774-K774)*
INDEX( '2018 commission structure'!$A$21:$I$24,
MATCH($E774,'2018 commission structure'!$A$21:$A$24, 0),
MATCH(R$1,'2018 commission structure'!$A$21:$I$21, 0)), 0)</f>
        <v>0</v>
      </c>
      <c r="S774" s="1">
        <f>IF($H774&gt;L774, ($H774-L774)*
INDEX( '2018 commission structure'!$A$21:$I$24,
MATCH($E774,'2018 commission structure'!$A$21:$A$24, 0),
MATCH(S$1,'2018 commission structure'!$A$21:$I$21, 0)), 0)</f>
        <v>0</v>
      </c>
      <c r="T774" s="1">
        <f t="shared" si="125"/>
        <v>89832.14</v>
      </c>
      <c r="U774" s="1">
        <f t="shared" si="126"/>
        <v>120088.14</v>
      </c>
      <c r="V774" s="16">
        <f t="shared" si="127"/>
        <v>6.1798192560897354</v>
      </c>
      <c r="W774" s="1">
        <f>MIN(H774,I774)*INDEX('2018 commission structure'!$A$15:$J$18,MATCH(Calculations!$E682,'2018 commission structure'!$A$15:$A$18,0),MATCH(Calculations!W$1,'2018 commission structure'!$A$15:$J$15,0))</f>
        <v>75000</v>
      </c>
      <c r="X774" s="1">
        <f>IF($H774&gt;I774,MIN($H774-I774,J774-I774))*INDEX('2018 commission structure'!$A$15:$J$18,MATCH(Calculations!$E682,'2018 commission structure'!$A$15:$A$18,0),MATCH(Calculations!X$1,'2018 commission structure'!$A$15:$J$15,0))</f>
        <v>22500</v>
      </c>
      <c r="Y774" s="1">
        <f>IF($H774&gt;J774,MIN($H774-J774,K774-J774)*INDEX('2018 commission structure'!$A$15:$J$18,MATCH(Calculations!$E682,'2018 commission structure'!$A$15:$A$18,0),MATCH(Calculations!Y$1,'2018 commission structure'!$A$15:$J$15,0)),0)</f>
        <v>29280.75</v>
      </c>
      <c r="Z774" s="1">
        <f>IF($H774&gt;K774,MIN($H774-K774,L774-K774)*INDEX('2018 commission structure'!$A$15:$J$18,MATCH(Calculations!$E682,'2018 commission structure'!$A$15:$A$18,0),MATCH(Calculations!Z$1,'2018 commission structure'!$A$15:$J$15,0)),0)</f>
        <v>0</v>
      </c>
      <c r="AA774" s="1">
        <f>IF($H774&gt;L774,($H774-L774)*INDEX('2018 commission structure'!$A$15:$J$18,MATCH(Calculations!$E682,'2018 commission structure'!$A$15:$A$18,0),MATCH(Calculations!AA$1,'2018 commission structure'!$A$15:$J$15,0)),0)</f>
        <v>0</v>
      </c>
      <c r="AB774" s="1">
        <f t="shared" si="128"/>
        <v>126780.75</v>
      </c>
      <c r="AC774" s="1">
        <f t="shared" si="129"/>
        <v>157036.75</v>
      </c>
    </row>
    <row r="775" spans="1:29" x14ac:dyDescent="0.3">
      <c r="A775" s="20">
        <v>2421688019</v>
      </c>
      <c r="B775" s="1" t="s">
        <v>331</v>
      </c>
      <c r="C775" s="1" t="s">
        <v>330</v>
      </c>
      <c r="D775" s="1" t="s">
        <v>23091</v>
      </c>
      <c r="E775" s="1" t="s">
        <v>3</v>
      </c>
      <c r="F775" s="1">
        <v>92591</v>
      </c>
      <c r="G775" s="2">
        <v>21</v>
      </c>
      <c r="H775" s="1">
        <f>SUMIF('deals_closed '!D:D,A775,'deals_closed '!C:C)</f>
        <v>610003</v>
      </c>
      <c r="I775" s="1">
        <f>VLOOKUP(E775,'2018 commission structure'!$A$21:$I$24,9,FALSE)</f>
        <v>750000</v>
      </c>
      <c r="J775" s="1">
        <f t="shared" si="120"/>
        <v>937500</v>
      </c>
      <c r="K775" s="1">
        <f t="shared" si="121"/>
        <v>1125000</v>
      </c>
      <c r="L775" s="1">
        <f t="shared" si="122"/>
        <v>1500000</v>
      </c>
      <c r="M775" s="16">
        <f t="shared" si="123"/>
        <v>0.81333733333333336</v>
      </c>
      <c r="N775" s="1" t="str">
        <f t="shared" si="124"/>
        <v>0-100%</v>
      </c>
      <c r="O775" s="1">
        <f>MIN($I775, $H775)*INDEX( '2018 commission structure'!$A$21:$I$24,
MATCH($E775,'2018 commission structure'!$A$21:$A$24,0),MATCH(O$1,'2018 commission structure'!$A$21:$I$21,0))</f>
        <v>91500.45</v>
      </c>
      <c r="P775" s="1">
        <f>IF($H775&gt;$I775, MIN($H775-$I775, J775-$I775)*
INDEX( '2018 commission structure'!$A$21:$I$24,
MATCH($E775,'2018 commission structure'!$A$21:$A$24, 0),
MATCH(P$1,'2018 commission structure'!$A$21:$I$21, 0)), 0)</f>
        <v>0</v>
      </c>
      <c r="Q775" s="1">
        <f>IF($H775&gt;J775, MIN($H775-J775, K775-J775)*
INDEX( '2018 commission structure'!$A$21:$I$24,
MATCH($E775,'2018 commission structure'!$A$21:$A$24, 0),
MATCH(Q$1,'2018 commission structure'!$A$21:$I$21, 0)), 0)</f>
        <v>0</v>
      </c>
      <c r="R775" s="1">
        <f>IF($H775&gt;K775, MIN($H775-K775, L775-K775)*
INDEX( '2018 commission structure'!$A$21:$I$24,
MATCH($E775,'2018 commission structure'!$A$21:$A$24, 0),
MATCH(R$1,'2018 commission structure'!$A$21:$I$21, 0)), 0)</f>
        <v>0</v>
      </c>
      <c r="S775" s="1">
        <f>IF($H775&gt;L775, ($H775-L775)*
INDEX( '2018 commission structure'!$A$21:$I$24,
MATCH($E775,'2018 commission structure'!$A$21:$A$24, 0),
MATCH(S$1,'2018 commission structure'!$A$21:$I$21, 0)), 0)</f>
        <v>0</v>
      </c>
      <c r="T775" s="1">
        <f t="shared" si="125"/>
        <v>91500.45</v>
      </c>
      <c r="U775" s="1">
        <f t="shared" si="126"/>
        <v>184091.45</v>
      </c>
      <c r="V775" s="16">
        <f t="shared" si="127"/>
        <v>3.313586806991851</v>
      </c>
      <c r="W775" s="1">
        <f>MIN(H775,I775)*INDEX('2018 commission structure'!$A$15:$J$18,MATCH(Calculations!$E835,'2018 commission structure'!$A$15:$A$18,0),MATCH(Calculations!W$1,'2018 commission structure'!$A$15:$J$15,0))</f>
        <v>73200.36</v>
      </c>
      <c r="X775" s="1">
        <f>IF($H775&gt;I775,MIN($H775-I775,J775-I775))*INDEX('2018 commission structure'!$A$15:$J$18,MATCH(Calculations!$E835,'2018 commission structure'!$A$15:$A$18,0),MATCH(Calculations!X$1,'2018 commission structure'!$A$15:$J$15,0))</f>
        <v>0</v>
      </c>
      <c r="Y775" s="1">
        <f>IF($H775&gt;J775,MIN($H775-J775,K775-J775)*INDEX('2018 commission structure'!$A$15:$J$18,MATCH(Calculations!$E835,'2018 commission structure'!$A$15:$A$18,0),MATCH(Calculations!Y$1,'2018 commission structure'!$A$15:$J$15,0)),0)</f>
        <v>0</v>
      </c>
      <c r="Z775" s="1">
        <f>IF($H775&gt;K775,MIN($H775-K775,L775-K775)*INDEX('2018 commission structure'!$A$15:$J$18,MATCH(Calculations!$E835,'2018 commission structure'!$A$15:$A$18,0),MATCH(Calculations!Z$1,'2018 commission structure'!$A$15:$J$15,0)),0)</f>
        <v>0</v>
      </c>
      <c r="AA775" s="1">
        <f>IF($H775&gt;L775,($H775-L775)*INDEX('2018 commission structure'!$A$15:$J$18,MATCH(Calculations!$E835,'2018 commission structure'!$A$15:$A$18,0),MATCH(Calculations!AA$1,'2018 commission structure'!$A$15:$J$15,0)),0)</f>
        <v>0</v>
      </c>
      <c r="AB775" s="1">
        <f t="shared" si="128"/>
        <v>73200.36</v>
      </c>
      <c r="AC775" s="1">
        <f t="shared" si="129"/>
        <v>165791.35999999999</v>
      </c>
    </row>
    <row r="776" spans="1:29" x14ac:dyDescent="0.3">
      <c r="A776" s="20">
        <v>3303111790</v>
      </c>
      <c r="B776" s="1" t="s">
        <v>595</v>
      </c>
      <c r="C776" s="1" t="s">
        <v>594</v>
      </c>
      <c r="D776" s="1" t="s">
        <v>22391</v>
      </c>
      <c r="E776" s="1" t="s">
        <v>12</v>
      </c>
      <c r="F776" s="1">
        <v>63069</v>
      </c>
      <c r="G776" s="2">
        <v>20</v>
      </c>
      <c r="H776" s="1">
        <f>SUMIF('deals_closed '!D:D,A776,'deals_closed '!C:C)</f>
        <v>742207</v>
      </c>
      <c r="I776" s="1">
        <f>VLOOKUP(E776,'2018 commission structure'!$A$21:$I$24,9,FALSE)</f>
        <v>500000</v>
      </c>
      <c r="J776" s="1">
        <f t="shared" si="120"/>
        <v>625000</v>
      </c>
      <c r="K776" s="1">
        <f t="shared" si="121"/>
        <v>750000</v>
      </c>
      <c r="L776" s="1">
        <f t="shared" si="122"/>
        <v>1000000</v>
      </c>
      <c r="M776" s="16">
        <f t="shared" si="123"/>
        <v>1.4844139999999999</v>
      </c>
      <c r="N776" s="1" t="str">
        <f t="shared" si="124"/>
        <v>125-150%</v>
      </c>
      <c r="O776" s="1">
        <f>MIN($I776, $H776)*INDEX( '2018 commission structure'!$A$21:$I$24,
MATCH($E776,'2018 commission structure'!$A$21:$A$24,0),MATCH(O$1,'2018 commission structure'!$A$21:$I$21,0))</f>
        <v>50000</v>
      </c>
      <c r="P776" s="1">
        <f>IF($H776&gt;$I776, MIN($H776-$I776, J776-$I776)*
INDEX( '2018 commission structure'!$A$21:$I$24,
MATCH($E776,'2018 commission structure'!$A$21:$A$24, 0),
MATCH(P$1,'2018 commission structure'!$A$21:$I$21, 0)), 0)</f>
        <v>18750</v>
      </c>
      <c r="Q776" s="1">
        <f>IF($H776&gt;J776, MIN($H776-J776, K776-J776)*
INDEX( '2018 commission structure'!$A$21:$I$24,
MATCH($E776,'2018 commission structure'!$A$21:$A$24, 0),
MATCH(Q$1,'2018 commission structure'!$A$21:$I$21, 0)), 0)</f>
        <v>21097.26</v>
      </c>
      <c r="R776" s="1">
        <f>IF($H776&gt;K776, MIN($H776-K776, L776-K776)*
INDEX( '2018 commission structure'!$A$21:$I$24,
MATCH($E776,'2018 commission structure'!$A$21:$A$24, 0),
MATCH(R$1,'2018 commission structure'!$A$21:$I$21, 0)), 0)</f>
        <v>0</v>
      </c>
      <c r="S776" s="1">
        <f>IF($H776&gt;L776, ($H776-L776)*
INDEX( '2018 commission structure'!$A$21:$I$24,
MATCH($E776,'2018 commission structure'!$A$21:$A$24, 0),
MATCH(S$1,'2018 commission structure'!$A$21:$I$21, 0)), 0)</f>
        <v>0</v>
      </c>
      <c r="T776" s="1">
        <f t="shared" si="125"/>
        <v>89847.26</v>
      </c>
      <c r="U776" s="1">
        <f t="shared" si="126"/>
        <v>152916.26</v>
      </c>
      <c r="V776" s="16">
        <f t="shared" si="127"/>
        <v>4.8536826626547098</v>
      </c>
      <c r="W776" s="1">
        <f>MIN(H776,I776)*INDEX('2018 commission structure'!$A$15:$J$18,MATCH(Calculations!$E700,'2018 commission structure'!$A$15:$A$18,0),MATCH(Calculations!W$1,'2018 commission structure'!$A$15:$J$15,0))</f>
        <v>75000</v>
      </c>
      <c r="X776" s="1">
        <f>IF($H776&gt;I776,MIN($H776-I776,J776-I776))*INDEX('2018 commission structure'!$A$15:$J$18,MATCH(Calculations!$E700,'2018 commission structure'!$A$15:$A$18,0),MATCH(Calculations!X$1,'2018 commission structure'!$A$15:$J$15,0))</f>
        <v>22500</v>
      </c>
      <c r="Y776" s="1">
        <f>IF($H776&gt;J776,MIN($H776-J776,K776-J776)*INDEX('2018 commission structure'!$A$15:$J$18,MATCH(Calculations!$E700,'2018 commission structure'!$A$15:$A$18,0),MATCH(Calculations!Y$1,'2018 commission structure'!$A$15:$J$15,0)),0)</f>
        <v>29301.75</v>
      </c>
      <c r="Z776" s="1">
        <f>IF($H776&gt;K776,MIN($H776-K776,L776-K776)*INDEX('2018 commission structure'!$A$15:$J$18,MATCH(Calculations!$E700,'2018 commission structure'!$A$15:$A$18,0),MATCH(Calculations!Z$1,'2018 commission structure'!$A$15:$J$15,0)),0)</f>
        <v>0</v>
      </c>
      <c r="AA776" s="1">
        <f>IF($H776&gt;L776,($H776-L776)*INDEX('2018 commission structure'!$A$15:$J$18,MATCH(Calculations!$E700,'2018 commission structure'!$A$15:$A$18,0),MATCH(Calculations!AA$1,'2018 commission structure'!$A$15:$J$15,0)),0)</f>
        <v>0</v>
      </c>
      <c r="AB776" s="1">
        <f t="shared" si="128"/>
        <v>126801.75</v>
      </c>
      <c r="AC776" s="1">
        <f t="shared" si="129"/>
        <v>189870.75</v>
      </c>
    </row>
    <row r="777" spans="1:29" x14ac:dyDescent="0.3">
      <c r="A777" s="20">
        <v>8002426673</v>
      </c>
      <c r="B777" s="1" t="s">
        <v>1162</v>
      </c>
      <c r="C777" s="1" t="s">
        <v>1161</v>
      </c>
      <c r="D777" s="1" t="s">
        <v>22537</v>
      </c>
      <c r="E777" s="1" t="s">
        <v>0</v>
      </c>
      <c r="F777" s="1">
        <v>67081</v>
      </c>
      <c r="G777" s="2">
        <v>25</v>
      </c>
      <c r="H777" s="1">
        <f>SUMIF('deals_closed '!D:D,A777,'deals_closed '!C:C)</f>
        <v>891412</v>
      </c>
      <c r="I777" s="1">
        <f>VLOOKUP(E777,'2018 commission structure'!$A$21:$I$24,9,FALSE)</f>
        <v>600000</v>
      </c>
      <c r="J777" s="1">
        <f t="shared" si="120"/>
        <v>750000</v>
      </c>
      <c r="K777" s="1">
        <f t="shared" si="121"/>
        <v>900000</v>
      </c>
      <c r="L777" s="1">
        <f t="shared" si="122"/>
        <v>1200000</v>
      </c>
      <c r="M777" s="16">
        <f t="shared" si="123"/>
        <v>1.4856866666666666</v>
      </c>
      <c r="N777" s="1" t="str">
        <f t="shared" si="124"/>
        <v>125-150%</v>
      </c>
      <c r="O777" s="1">
        <f>MIN($I777, $H777)*INDEX( '2018 commission structure'!$A$21:$I$24,
MATCH($E777,'2018 commission structure'!$A$21:$A$24,0),MATCH(O$1,'2018 commission structure'!$A$21:$I$21,0))</f>
        <v>78000</v>
      </c>
      <c r="P777" s="1">
        <f>IF($H777&gt;$I777, MIN($H777-$I777, J777-$I777)*
INDEX( '2018 commission structure'!$A$21:$I$24,
MATCH($E777,'2018 commission structure'!$A$21:$A$24, 0),
MATCH(P$1,'2018 commission structure'!$A$21:$I$21, 0)), 0)</f>
        <v>25500.000000000004</v>
      </c>
      <c r="Q777" s="1">
        <f>IF($H777&gt;J777, MIN($H777-J777, K777-J777)*
INDEX( '2018 commission structure'!$A$21:$I$24,
MATCH($E777,'2018 commission structure'!$A$21:$A$24, 0),
MATCH(Q$1,'2018 commission structure'!$A$21:$I$21, 0)), 0)</f>
        <v>29696.52</v>
      </c>
      <c r="R777" s="1">
        <f>IF($H777&gt;K777, MIN($H777-K777, L777-K777)*
INDEX( '2018 commission structure'!$A$21:$I$24,
MATCH($E777,'2018 commission structure'!$A$21:$A$24, 0),
MATCH(R$1,'2018 commission structure'!$A$21:$I$21, 0)), 0)</f>
        <v>0</v>
      </c>
      <c r="S777" s="1">
        <f>IF($H777&gt;L777, ($H777-L777)*
INDEX( '2018 commission structure'!$A$21:$I$24,
MATCH($E777,'2018 commission structure'!$A$21:$A$24, 0),
MATCH(S$1,'2018 commission structure'!$A$21:$I$21, 0)), 0)</f>
        <v>0</v>
      </c>
      <c r="T777" s="1">
        <f t="shared" si="125"/>
        <v>133196.51999999999</v>
      </c>
      <c r="U777" s="1">
        <f t="shared" si="126"/>
        <v>200277.52</v>
      </c>
      <c r="V777" s="16">
        <f t="shared" si="127"/>
        <v>4.4508839534262261</v>
      </c>
      <c r="W777" s="1">
        <f>MIN(H777,I777)*INDEX('2018 commission structure'!$A$15:$J$18,MATCH(Calculations!$E405,'2018 commission structure'!$A$15:$A$18,0),MATCH(Calculations!W$1,'2018 commission structure'!$A$15:$J$15,0))</f>
        <v>72000</v>
      </c>
      <c r="X777" s="1">
        <f>IF($H777&gt;I777,MIN($H777-I777,J777-I777))*INDEX('2018 commission structure'!$A$15:$J$18,MATCH(Calculations!$E405,'2018 commission structure'!$A$15:$A$18,0),MATCH(Calculations!X$1,'2018 commission structure'!$A$15:$J$15,0))</f>
        <v>25500.000000000004</v>
      </c>
      <c r="Y777" s="1">
        <f>IF($H777&gt;J777,MIN($H777-J777,K777-J777)*INDEX('2018 commission structure'!$A$15:$J$18,MATCH(Calculations!$E405,'2018 commission structure'!$A$15:$A$18,0),MATCH(Calculations!Y$1,'2018 commission structure'!$A$15:$J$15,0)),0)</f>
        <v>28282.400000000001</v>
      </c>
      <c r="Z777" s="1">
        <f>IF($H777&gt;K777,MIN($H777-K777,L777-K777)*INDEX('2018 commission structure'!$A$15:$J$18,MATCH(Calculations!$E405,'2018 commission structure'!$A$15:$A$18,0),MATCH(Calculations!Z$1,'2018 commission structure'!$A$15:$J$15,0)),0)</f>
        <v>0</v>
      </c>
      <c r="AA777" s="1">
        <f>IF($H777&gt;L777,($H777-L777)*INDEX('2018 commission structure'!$A$15:$J$18,MATCH(Calculations!$E405,'2018 commission structure'!$A$15:$A$18,0),MATCH(Calculations!AA$1,'2018 commission structure'!$A$15:$J$15,0)),0)</f>
        <v>0</v>
      </c>
      <c r="AB777" s="1">
        <f t="shared" si="128"/>
        <v>125782.39999999999</v>
      </c>
      <c r="AC777" s="1">
        <f t="shared" si="129"/>
        <v>192863.4</v>
      </c>
    </row>
    <row r="778" spans="1:29" x14ac:dyDescent="0.3">
      <c r="A778" s="20">
        <v>8519669638</v>
      </c>
      <c r="B778" s="1" t="s">
        <v>1416</v>
      </c>
      <c r="C778" s="1" t="s">
        <v>1415</v>
      </c>
      <c r="D778" s="1" t="s">
        <v>22478</v>
      </c>
      <c r="E778" s="1" t="s">
        <v>0</v>
      </c>
      <c r="F778" s="1">
        <v>65035</v>
      </c>
      <c r="G778" s="2">
        <v>30</v>
      </c>
      <c r="H778" s="1">
        <f>SUMIF('deals_closed '!D:D,A778,'deals_closed '!C:C)</f>
        <v>892426</v>
      </c>
      <c r="I778" s="1">
        <f>VLOOKUP(E778,'2018 commission structure'!$A$21:$I$24,9,FALSE)</f>
        <v>600000</v>
      </c>
      <c r="J778" s="1">
        <f t="shared" si="120"/>
        <v>750000</v>
      </c>
      <c r="K778" s="1">
        <f t="shared" si="121"/>
        <v>900000</v>
      </c>
      <c r="L778" s="1">
        <f t="shared" si="122"/>
        <v>1200000</v>
      </c>
      <c r="M778" s="16">
        <f t="shared" si="123"/>
        <v>1.4873766666666666</v>
      </c>
      <c r="N778" s="1" t="str">
        <f t="shared" si="124"/>
        <v>125-150%</v>
      </c>
      <c r="O778" s="1">
        <f>MIN($I778, $H778)*INDEX( '2018 commission structure'!$A$21:$I$24,
MATCH($E778,'2018 commission structure'!$A$21:$A$24,0),MATCH(O$1,'2018 commission structure'!$A$21:$I$21,0))</f>
        <v>78000</v>
      </c>
      <c r="P778" s="1">
        <f>IF($H778&gt;$I778, MIN($H778-$I778, J778-$I778)*
INDEX( '2018 commission structure'!$A$21:$I$24,
MATCH($E778,'2018 commission structure'!$A$21:$A$24, 0),
MATCH(P$1,'2018 commission structure'!$A$21:$I$21, 0)), 0)</f>
        <v>25500.000000000004</v>
      </c>
      <c r="Q778" s="1">
        <f>IF($H778&gt;J778, MIN($H778-J778, K778-J778)*
INDEX( '2018 commission structure'!$A$21:$I$24,
MATCH($E778,'2018 commission structure'!$A$21:$A$24, 0),
MATCH(Q$1,'2018 commission structure'!$A$21:$I$21, 0)), 0)</f>
        <v>29909.46</v>
      </c>
      <c r="R778" s="1">
        <f>IF($H778&gt;K778, MIN($H778-K778, L778-K778)*
INDEX( '2018 commission structure'!$A$21:$I$24,
MATCH($E778,'2018 commission structure'!$A$21:$A$24, 0),
MATCH(R$1,'2018 commission structure'!$A$21:$I$21, 0)), 0)</f>
        <v>0</v>
      </c>
      <c r="S778" s="1">
        <f>IF($H778&gt;L778, ($H778-L778)*
INDEX( '2018 commission structure'!$A$21:$I$24,
MATCH($E778,'2018 commission structure'!$A$21:$A$24, 0),
MATCH(S$1,'2018 commission structure'!$A$21:$I$21, 0)), 0)</f>
        <v>0</v>
      </c>
      <c r="T778" s="1">
        <f t="shared" si="125"/>
        <v>133409.46</v>
      </c>
      <c r="U778" s="1">
        <f t="shared" si="126"/>
        <v>198444.46</v>
      </c>
      <c r="V778" s="16">
        <f t="shared" si="127"/>
        <v>4.497107150282754</v>
      </c>
      <c r="W778" s="1">
        <f>MIN(H778,I778)*INDEX('2018 commission structure'!$A$15:$J$18,MATCH(Calculations!$E273,'2018 commission structure'!$A$15:$A$18,0),MATCH(Calculations!W$1,'2018 commission structure'!$A$15:$J$15,0))</f>
        <v>72000</v>
      </c>
      <c r="X778" s="1">
        <f>IF($H778&gt;I778,MIN($H778-I778,J778-I778))*INDEX('2018 commission structure'!$A$15:$J$18,MATCH(Calculations!$E273,'2018 commission structure'!$A$15:$A$18,0),MATCH(Calculations!X$1,'2018 commission structure'!$A$15:$J$15,0))</f>
        <v>25500.000000000004</v>
      </c>
      <c r="Y778" s="1">
        <f>IF($H778&gt;J778,MIN($H778-J778,K778-J778)*INDEX('2018 commission structure'!$A$15:$J$18,MATCH(Calculations!$E273,'2018 commission structure'!$A$15:$A$18,0),MATCH(Calculations!Y$1,'2018 commission structure'!$A$15:$J$15,0)),0)</f>
        <v>28485.200000000001</v>
      </c>
      <c r="Z778" s="1">
        <f>IF($H778&gt;K778,MIN($H778-K778,L778-K778)*INDEX('2018 commission structure'!$A$15:$J$18,MATCH(Calculations!$E273,'2018 commission structure'!$A$15:$A$18,0),MATCH(Calculations!Z$1,'2018 commission structure'!$A$15:$J$15,0)),0)</f>
        <v>0</v>
      </c>
      <c r="AA778" s="1">
        <f>IF($H778&gt;L778,($H778-L778)*INDEX('2018 commission structure'!$A$15:$J$18,MATCH(Calculations!$E273,'2018 commission structure'!$A$15:$A$18,0),MATCH(Calculations!AA$1,'2018 commission structure'!$A$15:$J$15,0)),0)</f>
        <v>0</v>
      </c>
      <c r="AB778" s="1">
        <f t="shared" si="128"/>
        <v>125985.2</v>
      </c>
      <c r="AC778" s="1">
        <f t="shared" si="129"/>
        <v>191020.2</v>
      </c>
    </row>
    <row r="779" spans="1:29" x14ac:dyDescent="0.3">
      <c r="A779" s="20">
        <v>25254650</v>
      </c>
      <c r="B779" s="1" t="s">
        <v>1771</v>
      </c>
      <c r="C779" s="1" t="s">
        <v>1770</v>
      </c>
      <c r="D779" s="1" t="s">
        <v>23326</v>
      </c>
      <c r="E779" s="1" t="s">
        <v>3</v>
      </c>
      <c r="F779" s="1">
        <v>90630</v>
      </c>
      <c r="G779" s="2">
        <v>18</v>
      </c>
      <c r="H779" s="1">
        <f>SUMIF('deals_closed '!D:D,A779,'deals_closed '!C:C)</f>
        <v>614970</v>
      </c>
      <c r="I779" s="1">
        <f>VLOOKUP(E779,'2018 commission structure'!$A$21:$I$24,9,FALSE)</f>
        <v>750000</v>
      </c>
      <c r="J779" s="1">
        <f t="shared" si="120"/>
        <v>937500</v>
      </c>
      <c r="K779" s="1">
        <f t="shared" si="121"/>
        <v>1125000</v>
      </c>
      <c r="L779" s="1">
        <f t="shared" si="122"/>
        <v>1500000</v>
      </c>
      <c r="M779" s="16">
        <f t="shared" si="123"/>
        <v>0.81996000000000002</v>
      </c>
      <c r="N779" s="1" t="str">
        <f t="shared" si="124"/>
        <v>0-100%</v>
      </c>
      <c r="O779" s="1">
        <f>MIN($I779, $H779)*INDEX( '2018 commission structure'!$A$21:$I$24,
MATCH($E779,'2018 commission structure'!$A$21:$A$24,0),MATCH(O$1,'2018 commission structure'!$A$21:$I$21,0))</f>
        <v>92245.5</v>
      </c>
      <c r="P779" s="1">
        <f>IF($H779&gt;$I779, MIN($H779-$I779, J779-$I779)*
INDEX( '2018 commission structure'!$A$21:$I$24,
MATCH($E779,'2018 commission structure'!$A$21:$A$24, 0),
MATCH(P$1,'2018 commission structure'!$A$21:$I$21, 0)), 0)</f>
        <v>0</v>
      </c>
      <c r="Q779" s="1">
        <f>IF($H779&gt;J779, MIN($H779-J779, K779-J779)*
INDEX( '2018 commission structure'!$A$21:$I$24,
MATCH($E779,'2018 commission structure'!$A$21:$A$24, 0),
MATCH(Q$1,'2018 commission structure'!$A$21:$I$21, 0)), 0)</f>
        <v>0</v>
      </c>
      <c r="R779" s="1">
        <f>IF($H779&gt;K779, MIN($H779-K779, L779-K779)*
INDEX( '2018 commission structure'!$A$21:$I$24,
MATCH($E779,'2018 commission structure'!$A$21:$A$24, 0),
MATCH(R$1,'2018 commission structure'!$A$21:$I$21, 0)), 0)</f>
        <v>0</v>
      </c>
      <c r="S779" s="1">
        <f>IF($H779&gt;L779, ($H779-L779)*
INDEX( '2018 commission structure'!$A$21:$I$24,
MATCH($E779,'2018 commission structure'!$A$21:$A$24, 0),
MATCH(S$1,'2018 commission structure'!$A$21:$I$21, 0)), 0)</f>
        <v>0</v>
      </c>
      <c r="T779" s="1">
        <f t="shared" si="125"/>
        <v>92245.5</v>
      </c>
      <c r="U779" s="1">
        <f t="shared" si="126"/>
        <v>182875.5</v>
      </c>
      <c r="V779" s="16">
        <f t="shared" si="127"/>
        <v>3.3627795959546249</v>
      </c>
      <c r="W779" s="1">
        <f>MIN(H779,I779)*INDEX('2018 commission structure'!$A$15:$J$18,MATCH(Calculations!$E83,'2018 commission structure'!$A$15:$A$18,0),MATCH(Calculations!W$1,'2018 commission structure'!$A$15:$J$15,0))</f>
        <v>92245.5</v>
      </c>
      <c r="X779" s="1">
        <f>IF($H779&gt;I779,MIN($H779-I779,J779-I779))*INDEX('2018 commission structure'!$A$15:$J$18,MATCH(Calculations!$E83,'2018 commission structure'!$A$15:$A$18,0),MATCH(Calculations!X$1,'2018 commission structure'!$A$15:$J$15,0))</f>
        <v>0</v>
      </c>
      <c r="Y779" s="1">
        <f>IF($H779&gt;J779,MIN($H779-J779,K779-J779)*INDEX('2018 commission structure'!$A$15:$J$18,MATCH(Calculations!$E83,'2018 commission structure'!$A$15:$A$18,0),MATCH(Calculations!Y$1,'2018 commission structure'!$A$15:$J$15,0)),0)</f>
        <v>0</v>
      </c>
      <c r="Z779" s="1">
        <f>IF($H779&gt;K779,MIN($H779-K779,L779-K779)*INDEX('2018 commission structure'!$A$15:$J$18,MATCH(Calculations!$E83,'2018 commission structure'!$A$15:$A$18,0),MATCH(Calculations!Z$1,'2018 commission structure'!$A$15:$J$15,0)),0)</f>
        <v>0</v>
      </c>
      <c r="AA779" s="1">
        <f>IF($H779&gt;L779,($H779-L779)*INDEX('2018 commission structure'!$A$15:$J$18,MATCH(Calculations!$E83,'2018 commission structure'!$A$15:$A$18,0),MATCH(Calculations!AA$1,'2018 commission structure'!$A$15:$J$15,0)),0)</f>
        <v>0</v>
      </c>
      <c r="AB779" s="1">
        <f t="shared" si="128"/>
        <v>92245.5</v>
      </c>
      <c r="AC779" s="1">
        <f t="shared" si="129"/>
        <v>182875.5</v>
      </c>
    </row>
    <row r="780" spans="1:29" x14ac:dyDescent="0.3">
      <c r="A780" s="20">
        <v>8302317314</v>
      </c>
      <c r="B780" s="1" t="s">
        <v>1218</v>
      </c>
      <c r="C780" s="1" t="s">
        <v>1217</v>
      </c>
      <c r="D780" s="1" t="s">
        <v>22502</v>
      </c>
      <c r="E780" s="1" t="s">
        <v>3</v>
      </c>
      <c r="F780" s="1">
        <v>75594</v>
      </c>
      <c r="G780" s="2">
        <v>22</v>
      </c>
      <c r="H780" s="1">
        <f>SUMIF('deals_closed '!D:D,A780,'deals_closed '!C:C)</f>
        <v>661330</v>
      </c>
      <c r="I780" s="1">
        <f>VLOOKUP(E780,'2018 commission structure'!$A$21:$I$24,9,FALSE)</f>
        <v>750000</v>
      </c>
      <c r="J780" s="1">
        <f t="shared" si="120"/>
        <v>937500</v>
      </c>
      <c r="K780" s="1">
        <f t="shared" si="121"/>
        <v>1125000</v>
      </c>
      <c r="L780" s="1">
        <f t="shared" si="122"/>
        <v>1500000</v>
      </c>
      <c r="M780" s="16">
        <f t="shared" si="123"/>
        <v>0.8817733333333333</v>
      </c>
      <c r="N780" s="1" t="str">
        <f t="shared" si="124"/>
        <v>0-100%</v>
      </c>
      <c r="O780" s="1">
        <f>MIN($I780, $H780)*INDEX( '2018 commission structure'!$A$21:$I$24,
MATCH($E780,'2018 commission structure'!$A$21:$A$24,0),MATCH(O$1,'2018 commission structure'!$A$21:$I$21,0))</f>
        <v>99199.5</v>
      </c>
      <c r="P780" s="1">
        <f>IF($H780&gt;$I780, MIN($H780-$I780, J780-$I780)*
INDEX( '2018 commission structure'!$A$21:$I$24,
MATCH($E780,'2018 commission structure'!$A$21:$A$24, 0),
MATCH(P$1,'2018 commission structure'!$A$21:$I$21, 0)), 0)</f>
        <v>0</v>
      </c>
      <c r="Q780" s="1">
        <f>IF($H780&gt;J780, MIN($H780-J780, K780-J780)*
INDEX( '2018 commission structure'!$A$21:$I$24,
MATCH($E780,'2018 commission structure'!$A$21:$A$24, 0),
MATCH(Q$1,'2018 commission structure'!$A$21:$I$21, 0)), 0)</f>
        <v>0</v>
      </c>
      <c r="R780" s="1">
        <f>IF($H780&gt;K780, MIN($H780-K780, L780-K780)*
INDEX( '2018 commission structure'!$A$21:$I$24,
MATCH($E780,'2018 commission structure'!$A$21:$A$24, 0),
MATCH(R$1,'2018 commission structure'!$A$21:$I$21, 0)), 0)</f>
        <v>0</v>
      </c>
      <c r="S780" s="1">
        <f>IF($H780&gt;L780, ($H780-L780)*
INDEX( '2018 commission structure'!$A$21:$I$24,
MATCH($E780,'2018 commission structure'!$A$21:$A$24, 0),
MATCH(S$1,'2018 commission structure'!$A$21:$I$21, 0)), 0)</f>
        <v>0</v>
      </c>
      <c r="T780" s="1">
        <f t="shared" si="125"/>
        <v>99199.5</v>
      </c>
      <c r="U780" s="1">
        <f t="shared" si="126"/>
        <v>174793.5</v>
      </c>
      <c r="V780" s="16">
        <f t="shared" si="127"/>
        <v>3.7834930932786404</v>
      </c>
      <c r="W780" s="1">
        <f>MIN(H780,I780)*INDEX('2018 commission structure'!$A$15:$J$18,MATCH(Calculations!$E376,'2018 commission structure'!$A$15:$A$18,0),MATCH(Calculations!W$1,'2018 commission structure'!$A$15:$J$15,0))</f>
        <v>99199.5</v>
      </c>
      <c r="X780" s="1">
        <f>IF($H780&gt;I780,MIN($H780-I780,J780-I780))*INDEX('2018 commission structure'!$A$15:$J$18,MATCH(Calculations!$E376,'2018 commission structure'!$A$15:$A$18,0),MATCH(Calculations!X$1,'2018 commission structure'!$A$15:$J$15,0))</f>
        <v>0</v>
      </c>
      <c r="Y780" s="1">
        <f>IF($H780&gt;J780,MIN($H780-J780,K780-J780)*INDEX('2018 commission structure'!$A$15:$J$18,MATCH(Calculations!$E376,'2018 commission structure'!$A$15:$A$18,0),MATCH(Calculations!Y$1,'2018 commission structure'!$A$15:$J$15,0)),0)</f>
        <v>0</v>
      </c>
      <c r="Z780" s="1">
        <f>IF($H780&gt;K780,MIN($H780-K780,L780-K780)*INDEX('2018 commission structure'!$A$15:$J$18,MATCH(Calculations!$E376,'2018 commission structure'!$A$15:$A$18,0),MATCH(Calculations!Z$1,'2018 commission structure'!$A$15:$J$15,0)),0)</f>
        <v>0</v>
      </c>
      <c r="AA780" s="1">
        <f>IF($H780&gt;L780,($H780-L780)*INDEX('2018 commission structure'!$A$15:$J$18,MATCH(Calculations!$E376,'2018 commission structure'!$A$15:$A$18,0),MATCH(Calculations!AA$1,'2018 commission structure'!$A$15:$J$15,0)),0)</f>
        <v>0</v>
      </c>
      <c r="AB780" s="1">
        <f t="shared" si="128"/>
        <v>99199.5</v>
      </c>
      <c r="AC780" s="1">
        <f t="shared" si="129"/>
        <v>174793.5</v>
      </c>
    </row>
    <row r="781" spans="1:29" x14ac:dyDescent="0.3">
      <c r="A781" s="20">
        <v>8467388188</v>
      </c>
      <c r="B781" s="1" t="s">
        <v>430</v>
      </c>
      <c r="C781" s="1" t="s">
        <v>429</v>
      </c>
      <c r="D781" s="1" t="s">
        <v>22484</v>
      </c>
      <c r="E781" s="1" t="s">
        <v>0</v>
      </c>
      <c r="F781" s="1">
        <v>60837</v>
      </c>
      <c r="G781" s="2">
        <v>14</v>
      </c>
      <c r="H781" s="1">
        <f>SUMIF('deals_closed '!D:D,A781,'deals_closed '!C:C)</f>
        <v>564088</v>
      </c>
      <c r="I781" s="1">
        <f>VLOOKUP(E781,'2018 commission structure'!$A$21:$I$24,9,FALSE)</f>
        <v>600000</v>
      </c>
      <c r="J781" s="1">
        <f t="shared" si="120"/>
        <v>750000</v>
      </c>
      <c r="K781" s="1">
        <f t="shared" si="121"/>
        <v>900000</v>
      </c>
      <c r="L781" s="1">
        <f t="shared" si="122"/>
        <v>1200000</v>
      </c>
      <c r="M781" s="16">
        <f t="shared" si="123"/>
        <v>0.94014666666666669</v>
      </c>
      <c r="N781" s="1" t="str">
        <f t="shared" si="124"/>
        <v>0-100%</v>
      </c>
      <c r="O781" s="1">
        <f>MIN($I781, $H781)*INDEX( '2018 commission structure'!$A$21:$I$24,
MATCH($E781,'2018 commission structure'!$A$21:$A$24,0),MATCH(O$1,'2018 commission structure'!$A$21:$I$21,0))</f>
        <v>73331.44</v>
      </c>
      <c r="P781" s="1">
        <f>IF($H781&gt;$I781, MIN($H781-$I781, J781-$I781)*
INDEX( '2018 commission structure'!$A$21:$I$24,
MATCH($E781,'2018 commission structure'!$A$21:$A$24, 0),
MATCH(P$1,'2018 commission structure'!$A$21:$I$21, 0)), 0)</f>
        <v>0</v>
      </c>
      <c r="Q781" s="1">
        <f>IF($H781&gt;J781, MIN($H781-J781, K781-J781)*
INDEX( '2018 commission structure'!$A$21:$I$24,
MATCH($E781,'2018 commission structure'!$A$21:$A$24, 0),
MATCH(Q$1,'2018 commission structure'!$A$21:$I$21, 0)), 0)</f>
        <v>0</v>
      </c>
      <c r="R781" s="1">
        <f>IF($H781&gt;K781, MIN($H781-K781, L781-K781)*
INDEX( '2018 commission structure'!$A$21:$I$24,
MATCH($E781,'2018 commission structure'!$A$21:$A$24, 0),
MATCH(R$1,'2018 commission structure'!$A$21:$I$21, 0)), 0)</f>
        <v>0</v>
      </c>
      <c r="S781" s="1">
        <f>IF($H781&gt;L781, ($H781-L781)*
INDEX( '2018 commission structure'!$A$21:$I$24,
MATCH($E781,'2018 commission structure'!$A$21:$A$24, 0),
MATCH(S$1,'2018 commission structure'!$A$21:$I$21, 0)), 0)</f>
        <v>0</v>
      </c>
      <c r="T781" s="1">
        <f t="shared" si="125"/>
        <v>73331.44</v>
      </c>
      <c r="U781" s="1">
        <f t="shared" si="126"/>
        <v>134168.44</v>
      </c>
      <c r="V781" s="16">
        <f t="shared" si="127"/>
        <v>4.2043270384600131</v>
      </c>
      <c r="W781" s="1">
        <f>MIN(H781,I781)*INDEX('2018 commission structure'!$A$15:$J$18,MATCH(Calculations!$E784,'2018 commission structure'!$A$15:$A$18,0),MATCH(Calculations!W$1,'2018 commission structure'!$A$15:$J$15,0))</f>
        <v>67690.559999999998</v>
      </c>
      <c r="X781" s="1">
        <f>IF($H781&gt;I781,MIN($H781-I781,J781-I781))*INDEX('2018 commission structure'!$A$15:$J$18,MATCH(Calculations!$E784,'2018 commission structure'!$A$15:$A$18,0),MATCH(Calculations!X$1,'2018 commission structure'!$A$15:$J$15,0))</f>
        <v>0</v>
      </c>
      <c r="Y781" s="1">
        <f>IF($H781&gt;J781,MIN($H781-J781,K781-J781)*INDEX('2018 commission structure'!$A$15:$J$18,MATCH(Calculations!$E784,'2018 commission structure'!$A$15:$A$18,0),MATCH(Calculations!Y$1,'2018 commission structure'!$A$15:$J$15,0)),0)</f>
        <v>0</v>
      </c>
      <c r="Z781" s="1">
        <f>IF($H781&gt;K781,MIN($H781-K781,L781-K781)*INDEX('2018 commission structure'!$A$15:$J$18,MATCH(Calculations!$E784,'2018 commission structure'!$A$15:$A$18,0),MATCH(Calculations!Z$1,'2018 commission structure'!$A$15:$J$15,0)),0)</f>
        <v>0</v>
      </c>
      <c r="AA781" s="1">
        <f>IF($H781&gt;L781,($H781-L781)*INDEX('2018 commission structure'!$A$15:$J$18,MATCH(Calculations!$E784,'2018 commission structure'!$A$15:$A$18,0),MATCH(Calculations!AA$1,'2018 commission structure'!$A$15:$J$15,0)),0)</f>
        <v>0</v>
      </c>
      <c r="AB781" s="1">
        <f t="shared" si="128"/>
        <v>67690.559999999998</v>
      </c>
      <c r="AC781" s="1">
        <f t="shared" si="129"/>
        <v>128527.56</v>
      </c>
    </row>
    <row r="782" spans="1:29" x14ac:dyDescent="0.3">
      <c r="A782" s="20">
        <v>939715988</v>
      </c>
      <c r="B782" s="1" t="s">
        <v>1057</v>
      </c>
      <c r="C782" s="1" t="s">
        <v>1056</v>
      </c>
      <c r="D782" s="1" t="s">
        <v>23239</v>
      </c>
      <c r="E782" s="1" t="s">
        <v>3</v>
      </c>
      <c r="F782" s="1">
        <v>97130</v>
      </c>
      <c r="G782" s="2">
        <v>20</v>
      </c>
      <c r="H782" s="1">
        <f>SUMIF('deals_closed '!D:D,A782,'deals_closed '!C:C)</f>
        <v>638419</v>
      </c>
      <c r="I782" s="1">
        <f>VLOOKUP(E782,'2018 commission structure'!$A$21:$I$24,9,FALSE)</f>
        <v>750000</v>
      </c>
      <c r="J782" s="1">
        <f t="shared" si="120"/>
        <v>937500</v>
      </c>
      <c r="K782" s="1">
        <f t="shared" si="121"/>
        <v>1125000</v>
      </c>
      <c r="L782" s="1">
        <f t="shared" si="122"/>
        <v>1500000</v>
      </c>
      <c r="M782" s="16">
        <f t="shared" si="123"/>
        <v>0.85122533333333328</v>
      </c>
      <c r="N782" s="1" t="str">
        <f t="shared" si="124"/>
        <v>0-100%</v>
      </c>
      <c r="O782" s="1">
        <f>MIN($I782, $H782)*INDEX( '2018 commission structure'!$A$21:$I$24,
MATCH($E782,'2018 commission structure'!$A$21:$A$24,0),MATCH(O$1,'2018 commission structure'!$A$21:$I$21,0))</f>
        <v>95762.849999999991</v>
      </c>
      <c r="P782" s="1">
        <f>IF($H782&gt;$I782, MIN($H782-$I782, J782-$I782)*
INDEX( '2018 commission structure'!$A$21:$I$24,
MATCH($E782,'2018 commission structure'!$A$21:$A$24, 0),
MATCH(P$1,'2018 commission structure'!$A$21:$I$21, 0)), 0)</f>
        <v>0</v>
      </c>
      <c r="Q782" s="1">
        <f>IF($H782&gt;J782, MIN($H782-J782, K782-J782)*
INDEX( '2018 commission structure'!$A$21:$I$24,
MATCH($E782,'2018 commission structure'!$A$21:$A$24, 0),
MATCH(Q$1,'2018 commission structure'!$A$21:$I$21, 0)), 0)</f>
        <v>0</v>
      </c>
      <c r="R782" s="1">
        <f>IF($H782&gt;K782, MIN($H782-K782, L782-K782)*
INDEX( '2018 commission structure'!$A$21:$I$24,
MATCH($E782,'2018 commission structure'!$A$21:$A$24, 0),
MATCH(R$1,'2018 commission structure'!$A$21:$I$21, 0)), 0)</f>
        <v>0</v>
      </c>
      <c r="S782" s="1">
        <f>IF($H782&gt;L782, ($H782-L782)*
INDEX( '2018 commission structure'!$A$21:$I$24,
MATCH($E782,'2018 commission structure'!$A$21:$A$24, 0),
MATCH(S$1,'2018 commission structure'!$A$21:$I$21, 0)), 0)</f>
        <v>0</v>
      </c>
      <c r="T782" s="1">
        <f t="shared" si="125"/>
        <v>95762.849999999991</v>
      </c>
      <c r="U782" s="1">
        <f t="shared" si="126"/>
        <v>192892.84999999998</v>
      </c>
      <c r="V782" s="16">
        <f t="shared" si="127"/>
        <v>3.3097079544420649</v>
      </c>
      <c r="W782" s="1">
        <f>MIN(H782,I782)*INDEX('2018 commission structure'!$A$15:$J$18,MATCH(Calculations!$E461,'2018 commission structure'!$A$15:$A$18,0),MATCH(Calculations!W$1,'2018 commission structure'!$A$15:$J$15,0))</f>
        <v>95762.849999999991</v>
      </c>
      <c r="X782" s="1">
        <f>IF($H782&gt;I782,MIN($H782-I782,J782-I782))*INDEX('2018 commission structure'!$A$15:$J$18,MATCH(Calculations!$E461,'2018 commission structure'!$A$15:$A$18,0),MATCH(Calculations!X$1,'2018 commission structure'!$A$15:$J$15,0))</f>
        <v>0</v>
      </c>
      <c r="Y782" s="1">
        <f>IF($H782&gt;J782,MIN($H782-J782,K782-J782)*INDEX('2018 commission structure'!$A$15:$J$18,MATCH(Calculations!$E461,'2018 commission structure'!$A$15:$A$18,0),MATCH(Calculations!Y$1,'2018 commission structure'!$A$15:$J$15,0)),0)</f>
        <v>0</v>
      </c>
      <c r="Z782" s="1">
        <f>IF($H782&gt;K782,MIN($H782-K782,L782-K782)*INDEX('2018 commission structure'!$A$15:$J$18,MATCH(Calculations!$E461,'2018 commission structure'!$A$15:$A$18,0),MATCH(Calculations!Z$1,'2018 commission structure'!$A$15:$J$15,0)),0)</f>
        <v>0</v>
      </c>
      <c r="AA782" s="1">
        <f>IF($H782&gt;L782,($H782-L782)*INDEX('2018 commission structure'!$A$15:$J$18,MATCH(Calculations!$E461,'2018 commission structure'!$A$15:$A$18,0),MATCH(Calculations!AA$1,'2018 commission structure'!$A$15:$J$15,0)),0)</f>
        <v>0</v>
      </c>
      <c r="AB782" s="1">
        <f t="shared" si="128"/>
        <v>95762.849999999991</v>
      </c>
      <c r="AC782" s="1">
        <f t="shared" si="129"/>
        <v>192892.84999999998</v>
      </c>
    </row>
    <row r="783" spans="1:29" x14ac:dyDescent="0.3">
      <c r="A783" s="20">
        <v>6183510505</v>
      </c>
      <c r="B783" s="1" t="s">
        <v>1551</v>
      </c>
      <c r="C783" s="1" t="s">
        <v>1550</v>
      </c>
      <c r="D783" s="1" t="s">
        <v>22725</v>
      </c>
      <c r="E783" s="1" t="s">
        <v>3</v>
      </c>
      <c r="F783" s="1">
        <v>97468</v>
      </c>
      <c r="G783" s="2">
        <v>32</v>
      </c>
      <c r="H783" s="1">
        <f>SUMIF('deals_closed '!D:D,A783,'deals_closed '!C:C)</f>
        <v>1116037</v>
      </c>
      <c r="I783" s="1">
        <f>VLOOKUP(E783,'2018 commission structure'!$A$21:$I$24,9,FALSE)</f>
        <v>750000</v>
      </c>
      <c r="J783" s="1">
        <f t="shared" si="120"/>
        <v>937500</v>
      </c>
      <c r="K783" s="1">
        <f t="shared" si="121"/>
        <v>1125000</v>
      </c>
      <c r="L783" s="1">
        <f t="shared" si="122"/>
        <v>1500000</v>
      </c>
      <c r="M783" s="16">
        <f t="shared" si="123"/>
        <v>1.4880493333333333</v>
      </c>
      <c r="N783" s="1" t="str">
        <f t="shared" si="124"/>
        <v>125-150%</v>
      </c>
      <c r="O783" s="1">
        <f>MIN($I783, $H783)*INDEX( '2018 commission structure'!$A$21:$I$24,
MATCH($E783,'2018 commission structure'!$A$21:$A$24,0),MATCH(O$1,'2018 commission structure'!$A$21:$I$21,0))</f>
        <v>112500</v>
      </c>
      <c r="P783" s="1">
        <f>IF($H783&gt;$I783, MIN($H783-$I783, J783-$I783)*
INDEX( '2018 commission structure'!$A$21:$I$24,
MATCH($E783,'2018 commission structure'!$A$21:$A$24, 0),
MATCH(P$1,'2018 commission structure'!$A$21:$I$21, 0)), 0)</f>
        <v>35625</v>
      </c>
      <c r="Q783" s="1">
        <f>IF($H783&gt;J783, MIN($H783-J783, K783-J783)*
INDEX( '2018 commission structure'!$A$21:$I$24,
MATCH($E783,'2018 commission structure'!$A$21:$A$24, 0),
MATCH(Q$1,'2018 commission structure'!$A$21:$I$21, 0)), 0)</f>
        <v>41063.51</v>
      </c>
      <c r="R783" s="1">
        <f>IF($H783&gt;K783, MIN($H783-K783, L783-K783)*
INDEX( '2018 commission structure'!$A$21:$I$24,
MATCH($E783,'2018 commission structure'!$A$21:$A$24, 0),
MATCH(R$1,'2018 commission structure'!$A$21:$I$21, 0)), 0)</f>
        <v>0</v>
      </c>
      <c r="S783" s="1">
        <f>IF($H783&gt;L783, ($H783-L783)*
INDEX( '2018 commission structure'!$A$21:$I$24,
MATCH($E783,'2018 commission structure'!$A$21:$A$24, 0),
MATCH(S$1,'2018 commission structure'!$A$21:$I$21, 0)), 0)</f>
        <v>0</v>
      </c>
      <c r="T783" s="1">
        <f t="shared" si="125"/>
        <v>189188.51</v>
      </c>
      <c r="U783" s="1">
        <f t="shared" si="126"/>
        <v>286656.51</v>
      </c>
      <c r="V783" s="16">
        <f t="shared" si="127"/>
        <v>3.8932902657609274</v>
      </c>
      <c r="W783" s="1">
        <f>MIN(H783,I783)*INDEX('2018 commission structure'!$A$15:$J$18,MATCH(Calculations!$E202,'2018 commission structure'!$A$15:$A$18,0),MATCH(Calculations!W$1,'2018 commission structure'!$A$15:$J$15,0))</f>
        <v>112500</v>
      </c>
      <c r="X783" s="1">
        <f>IF($H783&gt;I783,MIN($H783-I783,J783-I783))*INDEX('2018 commission structure'!$A$15:$J$18,MATCH(Calculations!$E202,'2018 commission structure'!$A$15:$A$18,0),MATCH(Calculations!X$1,'2018 commission structure'!$A$15:$J$15,0))</f>
        <v>41250</v>
      </c>
      <c r="Y783" s="1">
        <f>IF($H783&gt;J783,MIN($H783-J783,K783-J783)*INDEX('2018 commission structure'!$A$15:$J$18,MATCH(Calculations!$E202,'2018 commission structure'!$A$15:$A$18,0),MATCH(Calculations!Y$1,'2018 commission structure'!$A$15:$J$15,0)),0)</f>
        <v>44634.25</v>
      </c>
      <c r="Z783" s="1">
        <f>IF($H783&gt;K783,MIN($H783-K783,L783-K783)*INDEX('2018 commission structure'!$A$15:$J$18,MATCH(Calculations!$E202,'2018 commission structure'!$A$15:$A$18,0),MATCH(Calculations!Z$1,'2018 commission structure'!$A$15:$J$15,0)),0)</f>
        <v>0</v>
      </c>
      <c r="AA783" s="1">
        <f>IF($H783&gt;L783,($H783-L783)*INDEX('2018 commission structure'!$A$15:$J$18,MATCH(Calculations!$E202,'2018 commission structure'!$A$15:$A$18,0),MATCH(Calculations!AA$1,'2018 commission structure'!$A$15:$J$15,0)),0)</f>
        <v>0</v>
      </c>
      <c r="AB783" s="1">
        <f t="shared" si="128"/>
        <v>198384.25</v>
      </c>
      <c r="AC783" s="1">
        <f t="shared" si="129"/>
        <v>295852.25</v>
      </c>
    </row>
    <row r="784" spans="1:29" x14ac:dyDescent="0.3">
      <c r="A784" s="20">
        <v>4691333258</v>
      </c>
      <c r="B784" s="1" t="s">
        <v>442</v>
      </c>
      <c r="C784" s="1" t="s">
        <v>441</v>
      </c>
      <c r="D784" s="1" t="s">
        <v>23025</v>
      </c>
      <c r="E784" s="1" t="s">
        <v>12</v>
      </c>
      <c r="F784" s="1">
        <v>39926</v>
      </c>
      <c r="G784" s="2">
        <v>24</v>
      </c>
      <c r="H784" s="1">
        <f>SUMIF('deals_closed '!D:D,A784,'deals_closed '!C:C)</f>
        <v>745980</v>
      </c>
      <c r="I784" s="1">
        <f>VLOOKUP(E784,'2018 commission structure'!$A$21:$I$24,9,FALSE)</f>
        <v>500000</v>
      </c>
      <c r="J784" s="1">
        <f t="shared" si="120"/>
        <v>625000</v>
      </c>
      <c r="K784" s="1">
        <f t="shared" si="121"/>
        <v>750000</v>
      </c>
      <c r="L784" s="1">
        <f t="shared" si="122"/>
        <v>1000000</v>
      </c>
      <c r="M784" s="16">
        <f t="shared" si="123"/>
        <v>1.49196</v>
      </c>
      <c r="N784" s="1" t="str">
        <f t="shared" si="124"/>
        <v>125-150%</v>
      </c>
      <c r="O784" s="1">
        <f>MIN($I784, $H784)*INDEX( '2018 commission structure'!$A$21:$I$24,
MATCH($E784,'2018 commission structure'!$A$21:$A$24,0),MATCH(O$1,'2018 commission structure'!$A$21:$I$21,0))</f>
        <v>50000</v>
      </c>
      <c r="P784" s="1">
        <f>IF($H784&gt;$I784, MIN($H784-$I784, J784-$I784)*
INDEX( '2018 commission structure'!$A$21:$I$24,
MATCH($E784,'2018 commission structure'!$A$21:$A$24, 0),
MATCH(P$1,'2018 commission structure'!$A$21:$I$21, 0)), 0)</f>
        <v>18750</v>
      </c>
      <c r="Q784" s="1">
        <f>IF($H784&gt;J784, MIN($H784-J784, K784-J784)*
INDEX( '2018 commission structure'!$A$21:$I$24,
MATCH($E784,'2018 commission structure'!$A$21:$A$24, 0),
MATCH(Q$1,'2018 commission structure'!$A$21:$I$21, 0)), 0)</f>
        <v>21776.399999999998</v>
      </c>
      <c r="R784" s="1">
        <f>IF($H784&gt;K784, MIN($H784-K784, L784-K784)*
INDEX( '2018 commission structure'!$A$21:$I$24,
MATCH($E784,'2018 commission structure'!$A$21:$A$24, 0),
MATCH(R$1,'2018 commission structure'!$A$21:$I$21, 0)), 0)</f>
        <v>0</v>
      </c>
      <c r="S784" s="1">
        <f>IF($H784&gt;L784, ($H784-L784)*
INDEX( '2018 commission structure'!$A$21:$I$24,
MATCH($E784,'2018 commission structure'!$A$21:$A$24, 0),
MATCH(S$1,'2018 commission structure'!$A$21:$I$21, 0)), 0)</f>
        <v>0</v>
      </c>
      <c r="T784" s="1">
        <f t="shared" si="125"/>
        <v>90526.399999999994</v>
      </c>
      <c r="U784" s="1">
        <f t="shared" si="126"/>
        <v>130452.4</v>
      </c>
      <c r="V784" s="16">
        <f t="shared" si="127"/>
        <v>5.7184076337422693</v>
      </c>
      <c r="W784" s="1">
        <f>MIN(H784,I784)*INDEX('2018 commission structure'!$A$15:$J$18,MATCH(Calculations!$E778,'2018 commission structure'!$A$15:$A$18,0),MATCH(Calculations!W$1,'2018 commission structure'!$A$15:$J$15,0))</f>
        <v>75000</v>
      </c>
      <c r="X784" s="1">
        <f>IF($H784&gt;I784,MIN($H784-I784,J784-I784))*INDEX('2018 commission structure'!$A$15:$J$18,MATCH(Calculations!$E778,'2018 commission structure'!$A$15:$A$18,0),MATCH(Calculations!X$1,'2018 commission structure'!$A$15:$J$15,0))</f>
        <v>22500</v>
      </c>
      <c r="Y784" s="1">
        <f>IF($H784&gt;J784,MIN($H784-J784,K784-J784)*INDEX('2018 commission structure'!$A$15:$J$18,MATCH(Calculations!$E778,'2018 commission structure'!$A$15:$A$18,0),MATCH(Calculations!Y$1,'2018 commission structure'!$A$15:$J$15,0)),0)</f>
        <v>30245</v>
      </c>
      <c r="Z784" s="1">
        <f>IF($H784&gt;K784,MIN($H784-K784,L784-K784)*INDEX('2018 commission structure'!$A$15:$J$18,MATCH(Calculations!$E778,'2018 commission structure'!$A$15:$A$18,0),MATCH(Calculations!Z$1,'2018 commission structure'!$A$15:$J$15,0)),0)</f>
        <v>0</v>
      </c>
      <c r="AA784" s="1">
        <f>IF($H784&gt;L784,($H784-L784)*INDEX('2018 commission structure'!$A$15:$J$18,MATCH(Calculations!$E778,'2018 commission structure'!$A$15:$A$18,0),MATCH(Calculations!AA$1,'2018 commission structure'!$A$15:$J$15,0)),0)</f>
        <v>0</v>
      </c>
      <c r="AB784" s="1">
        <f t="shared" si="128"/>
        <v>127745</v>
      </c>
      <c r="AC784" s="1">
        <f t="shared" si="129"/>
        <v>167671</v>
      </c>
    </row>
    <row r="785" spans="1:29" x14ac:dyDescent="0.3">
      <c r="A785" s="20">
        <v>1351073265</v>
      </c>
      <c r="B785" s="1" t="s">
        <v>424</v>
      </c>
      <c r="C785" s="1" t="s">
        <v>423</v>
      </c>
      <c r="D785" s="1" t="s">
        <v>23204</v>
      </c>
      <c r="E785" s="1" t="s">
        <v>3</v>
      </c>
      <c r="F785" s="1">
        <v>80670</v>
      </c>
      <c r="G785" s="2">
        <v>22</v>
      </c>
      <c r="H785" s="1">
        <f>SUMIF('deals_closed '!D:D,A785,'deals_closed '!C:C)</f>
        <v>744781</v>
      </c>
      <c r="I785" s="1">
        <f>VLOOKUP(E785,'2018 commission structure'!$A$21:$I$24,9,FALSE)</f>
        <v>750000</v>
      </c>
      <c r="J785" s="1">
        <f t="shared" si="120"/>
        <v>937500</v>
      </c>
      <c r="K785" s="1">
        <f t="shared" si="121"/>
        <v>1125000</v>
      </c>
      <c r="L785" s="1">
        <f t="shared" si="122"/>
        <v>1500000</v>
      </c>
      <c r="M785" s="16">
        <f t="shared" si="123"/>
        <v>0.99304133333333333</v>
      </c>
      <c r="N785" s="1" t="str">
        <f t="shared" si="124"/>
        <v>0-100%</v>
      </c>
      <c r="O785" s="1">
        <f>MIN($I785, $H785)*INDEX( '2018 commission structure'!$A$21:$I$24,
MATCH($E785,'2018 commission structure'!$A$21:$A$24,0),MATCH(O$1,'2018 commission structure'!$A$21:$I$21,0))</f>
        <v>111717.15</v>
      </c>
      <c r="P785" s="1">
        <f>IF($H785&gt;$I785, MIN($H785-$I785, J785-$I785)*
INDEX( '2018 commission structure'!$A$21:$I$24,
MATCH($E785,'2018 commission structure'!$A$21:$A$24, 0),
MATCH(P$1,'2018 commission structure'!$A$21:$I$21, 0)), 0)</f>
        <v>0</v>
      </c>
      <c r="Q785" s="1">
        <f>IF($H785&gt;J785, MIN($H785-J785, K785-J785)*
INDEX( '2018 commission structure'!$A$21:$I$24,
MATCH($E785,'2018 commission structure'!$A$21:$A$24, 0),
MATCH(Q$1,'2018 commission structure'!$A$21:$I$21, 0)), 0)</f>
        <v>0</v>
      </c>
      <c r="R785" s="1">
        <f>IF($H785&gt;K785, MIN($H785-K785, L785-K785)*
INDEX( '2018 commission structure'!$A$21:$I$24,
MATCH($E785,'2018 commission structure'!$A$21:$A$24, 0),
MATCH(R$1,'2018 commission structure'!$A$21:$I$21, 0)), 0)</f>
        <v>0</v>
      </c>
      <c r="S785" s="1">
        <f>IF($H785&gt;L785, ($H785-L785)*
INDEX( '2018 commission structure'!$A$21:$I$24,
MATCH($E785,'2018 commission structure'!$A$21:$A$24, 0),
MATCH(S$1,'2018 commission structure'!$A$21:$I$21, 0)), 0)</f>
        <v>0</v>
      </c>
      <c r="T785" s="1">
        <f t="shared" si="125"/>
        <v>111717.15</v>
      </c>
      <c r="U785" s="1">
        <f t="shared" si="126"/>
        <v>192387.15</v>
      </c>
      <c r="V785" s="16">
        <f t="shared" si="127"/>
        <v>3.871261672102321</v>
      </c>
      <c r="W785" s="1">
        <f>MIN(H785,I785)*INDEX('2018 commission structure'!$A$15:$J$18,MATCH(Calculations!$E787,'2018 commission structure'!$A$15:$A$18,0),MATCH(Calculations!W$1,'2018 commission structure'!$A$15:$J$15,0))</f>
        <v>111717.15</v>
      </c>
      <c r="X785" s="1">
        <f>IF($H785&gt;I785,MIN($H785-I785,J785-I785))*INDEX('2018 commission structure'!$A$15:$J$18,MATCH(Calculations!$E787,'2018 commission structure'!$A$15:$A$18,0),MATCH(Calculations!X$1,'2018 commission structure'!$A$15:$J$15,0))</f>
        <v>0</v>
      </c>
      <c r="Y785" s="1">
        <f>IF($H785&gt;J785,MIN($H785-J785,K785-J785)*INDEX('2018 commission structure'!$A$15:$J$18,MATCH(Calculations!$E787,'2018 commission structure'!$A$15:$A$18,0),MATCH(Calculations!Y$1,'2018 commission structure'!$A$15:$J$15,0)),0)</f>
        <v>0</v>
      </c>
      <c r="Z785" s="1">
        <f>IF($H785&gt;K785,MIN($H785-K785,L785-K785)*INDEX('2018 commission structure'!$A$15:$J$18,MATCH(Calculations!$E787,'2018 commission structure'!$A$15:$A$18,0),MATCH(Calculations!Z$1,'2018 commission structure'!$A$15:$J$15,0)),0)</f>
        <v>0</v>
      </c>
      <c r="AA785" s="1">
        <f>IF($H785&gt;L785,($H785-L785)*INDEX('2018 commission structure'!$A$15:$J$18,MATCH(Calculations!$E787,'2018 commission structure'!$A$15:$A$18,0),MATCH(Calculations!AA$1,'2018 commission structure'!$A$15:$J$15,0)),0)</f>
        <v>0</v>
      </c>
      <c r="AB785" s="1">
        <f t="shared" si="128"/>
        <v>111717.15</v>
      </c>
      <c r="AC785" s="1">
        <f t="shared" si="129"/>
        <v>192387.15</v>
      </c>
    </row>
    <row r="786" spans="1:29" x14ac:dyDescent="0.3">
      <c r="A786" s="20">
        <v>2279888742</v>
      </c>
      <c r="B786" s="1" t="s">
        <v>1580</v>
      </c>
      <c r="C786" s="1" t="s">
        <v>1579</v>
      </c>
      <c r="D786" s="1" t="s">
        <v>23110</v>
      </c>
      <c r="E786" s="1" t="s">
        <v>0</v>
      </c>
      <c r="F786" s="1">
        <v>57415</v>
      </c>
      <c r="G786" s="2">
        <v>22</v>
      </c>
      <c r="H786" s="1">
        <f>SUMIF('deals_closed '!D:D,A786,'deals_closed '!C:C)</f>
        <v>895634</v>
      </c>
      <c r="I786" s="1">
        <f>VLOOKUP(E786,'2018 commission structure'!$A$21:$I$24,9,FALSE)</f>
        <v>600000</v>
      </c>
      <c r="J786" s="1">
        <f t="shared" si="120"/>
        <v>750000</v>
      </c>
      <c r="K786" s="1">
        <f t="shared" si="121"/>
        <v>900000</v>
      </c>
      <c r="L786" s="1">
        <f t="shared" si="122"/>
        <v>1200000</v>
      </c>
      <c r="M786" s="16">
        <f t="shared" si="123"/>
        <v>1.4927233333333334</v>
      </c>
      <c r="N786" s="1" t="str">
        <f t="shared" si="124"/>
        <v>125-150%</v>
      </c>
      <c r="O786" s="1">
        <f>MIN($I786, $H786)*INDEX( '2018 commission structure'!$A$21:$I$24,
MATCH($E786,'2018 commission structure'!$A$21:$A$24,0),MATCH(O$1,'2018 commission structure'!$A$21:$I$21,0))</f>
        <v>78000</v>
      </c>
      <c r="P786" s="1">
        <f>IF($H786&gt;$I786, MIN($H786-$I786, J786-$I786)*
INDEX( '2018 commission structure'!$A$21:$I$24,
MATCH($E786,'2018 commission structure'!$A$21:$A$24, 0),
MATCH(P$1,'2018 commission structure'!$A$21:$I$21, 0)), 0)</f>
        <v>25500.000000000004</v>
      </c>
      <c r="Q786" s="1">
        <f>IF($H786&gt;J786, MIN($H786-J786, K786-J786)*
INDEX( '2018 commission structure'!$A$21:$I$24,
MATCH($E786,'2018 commission structure'!$A$21:$A$24, 0),
MATCH(Q$1,'2018 commission structure'!$A$21:$I$21, 0)), 0)</f>
        <v>30583.14</v>
      </c>
      <c r="R786" s="1">
        <f>IF($H786&gt;K786, MIN($H786-K786, L786-K786)*
INDEX( '2018 commission structure'!$A$21:$I$24,
MATCH($E786,'2018 commission structure'!$A$21:$A$24, 0),
MATCH(R$1,'2018 commission structure'!$A$21:$I$21, 0)), 0)</f>
        <v>0</v>
      </c>
      <c r="S786" s="1">
        <f>IF($H786&gt;L786, ($H786-L786)*
INDEX( '2018 commission structure'!$A$21:$I$24,
MATCH($E786,'2018 commission structure'!$A$21:$A$24, 0),
MATCH(S$1,'2018 commission structure'!$A$21:$I$21, 0)), 0)</f>
        <v>0</v>
      </c>
      <c r="T786" s="1">
        <f t="shared" si="125"/>
        <v>134083.14000000001</v>
      </c>
      <c r="U786" s="1">
        <f t="shared" si="126"/>
        <v>191498.14</v>
      </c>
      <c r="V786" s="16">
        <f t="shared" si="127"/>
        <v>4.6769853743749152</v>
      </c>
      <c r="W786" s="1">
        <f>MIN(H786,I786)*INDEX('2018 commission structure'!$A$15:$J$18,MATCH(Calculations!$E186,'2018 commission structure'!$A$15:$A$18,0),MATCH(Calculations!W$1,'2018 commission structure'!$A$15:$J$15,0))</f>
        <v>90000</v>
      </c>
      <c r="X786" s="1">
        <f>IF($H786&gt;I786,MIN($H786-I786,J786-I786))*INDEX('2018 commission structure'!$A$15:$J$18,MATCH(Calculations!$E186,'2018 commission structure'!$A$15:$A$18,0),MATCH(Calculations!X$1,'2018 commission structure'!$A$15:$J$15,0))</f>
        <v>27000</v>
      </c>
      <c r="Y786" s="1">
        <f>IF($H786&gt;J786,MIN($H786-J786,K786-J786)*INDEX('2018 commission structure'!$A$15:$J$18,MATCH(Calculations!$E186,'2018 commission structure'!$A$15:$A$18,0),MATCH(Calculations!Y$1,'2018 commission structure'!$A$15:$J$15,0)),0)</f>
        <v>36408.5</v>
      </c>
      <c r="Z786" s="1">
        <f>IF($H786&gt;K786,MIN($H786-K786,L786-K786)*INDEX('2018 commission structure'!$A$15:$J$18,MATCH(Calculations!$E186,'2018 commission structure'!$A$15:$A$18,0),MATCH(Calculations!Z$1,'2018 commission structure'!$A$15:$J$15,0)),0)</f>
        <v>0</v>
      </c>
      <c r="AA786" s="1">
        <f>IF($H786&gt;L786,($H786-L786)*INDEX('2018 commission structure'!$A$15:$J$18,MATCH(Calculations!$E186,'2018 commission structure'!$A$15:$A$18,0),MATCH(Calculations!AA$1,'2018 commission structure'!$A$15:$J$15,0)),0)</f>
        <v>0</v>
      </c>
      <c r="AB786" s="1">
        <f t="shared" si="128"/>
        <v>153408.5</v>
      </c>
      <c r="AC786" s="1">
        <f t="shared" si="129"/>
        <v>210823.5</v>
      </c>
    </row>
    <row r="787" spans="1:29" x14ac:dyDescent="0.3">
      <c r="A787" s="20">
        <v>8887868026</v>
      </c>
      <c r="B787" s="1" t="s">
        <v>1195</v>
      </c>
      <c r="C787" s="1" t="s">
        <v>1194</v>
      </c>
      <c r="D787" s="1" t="s">
        <v>22437</v>
      </c>
      <c r="E787" s="1" t="s">
        <v>3</v>
      </c>
      <c r="F787" s="1">
        <v>92800</v>
      </c>
      <c r="G787" s="2">
        <v>19</v>
      </c>
      <c r="H787" s="1">
        <f>SUMIF('deals_closed '!D:D,A787,'deals_closed '!C:C)</f>
        <v>694951</v>
      </c>
      <c r="I787" s="1">
        <f>VLOOKUP(E787,'2018 commission structure'!$A$21:$I$24,9,FALSE)</f>
        <v>750000</v>
      </c>
      <c r="J787" s="1">
        <f t="shared" ref="J787:J850" si="130">I787*1.25</f>
        <v>937500</v>
      </c>
      <c r="K787" s="1">
        <f t="shared" si="121"/>
        <v>1125000</v>
      </c>
      <c r="L787" s="1">
        <f t="shared" si="122"/>
        <v>1500000</v>
      </c>
      <c r="M787" s="16">
        <f t="shared" si="123"/>
        <v>0.92660133333333339</v>
      </c>
      <c r="N787" s="1" t="str">
        <f t="shared" si="124"/>
        <v>0-100%</v>
      </c>
      <c r="O787" s="1">
        <f>MIN($I787, $H787)*INDEX( '2018 commission structure'!$A$21:$I$24,
MATCH($E787,'2018 commission structure'!$A$21:$A$24,0),MATCH(O$1,'2018 commission structure'!$A$21:$I$21,0))</f>
        <v>104242.65</v>
      </c>
      <c r="P787" s="1">
        <f>IF($H787&gt;$I787, MIN($H787-$I787, J787-$I787)*
INDEX( '2018 commission structure'!$A$21:$I$24,
MATCH($E787,'2018 commission structure'!$A$21:$A$24, 0),
MATCH(P$1,'2018 commission structure'!$A$21:$I$21, 0)), 0)</f>
        <v>0</v>
      </c>
      <c r="Q787" s="1">
        <f>IF($H787&gt;J787, MIN($H787-J787, K787-J787)*
INDEX( '2018 commission structure'!$A$21:$I$24,
MATCH($E787,'2018 commission structure'!$A$21:$A$24, 0),
MATCH(Q$1,'2018 commission structure'!$A$21:$I$21, 0)), 0)</f>
        <v>0</v>
      </c>
      <c r="R787" s="1">
        <f>IF($H787&gt;K787, MIN($H787-K787, L787-K787)*
INDEX( '2018 commission structure'!$A$21:$I$24,
MATCH($E787,'2018 commission structure'!$A$21:$A$24, 0),
MATCH(R$1,'2018 commission structure'!$A$21:$I$21, 0)), 0)</f>
        <v>0</v>
      </c>
      <c r="S787" s="1">
        <f>IF($H787&gt;L787, ($H787-L787)*
INDEX( '2018 commission structure'!$A$21:$I$24,
MATCH($E787,'2018 commission structure'!$A$21:$A$24, 0),
MATCH(S$1,'2018 commission structure'!$A$21:$I$21, 0)), 0)</f>
        <v>0</v>
      </c>
      <c r="T787" s="1">
        <f t="shared" si="125"/>
        <v>104242.65</v>
      </c>
      <c r="U787" s="1">
        <f t="shared" si="126"/>
        <v>197042.65</v>
      </c>
      <c r="V787" s="16">
        <f t="shared" si="127"/>
        <v>3.5269064844590754</v>
      </c>
      <c r="W787" s="1">
        <f>MIN(H787,I787)*INDEX('2018 commission structure'!$A$15:$J$18,MATCH(Calculations!$E388,'2018 commission structure'!$A$15:$A$18,0),MATCH(Calculations!W$1,'2018 commission structure'!$A$15:$J$15,0))</f>
        <v>104242.65</v>
      </c>
      <c r="X787" s="1">
        <f>IF($H787&gt;I787,MIN($H787-I787,J787-I787))*INDEX('2018 commission structure'!$A$15:$J$18,MATCH(Calculations!$E388,'2018 commission structure'!$A$15:$A$18,0),MATCH(Calculations!X$1,'2018 commission structure'!$A$15:$J$15,0))</f>
        <v>0</v>
      </c>
      <c r="Y787" s="1">
        <f>IF($H787&gt;J787,MIN($H787-J787,K787-J787)*INDEX('2018 commission structure'!$A$15:$J$18,MATCH(Calculations!$E388,'2018 commission structure'!$A$15:$A$18,0),MATCH(Calculations!Y$1,'2018 commission structure'!$A$15:$J$15,0)),0)</f>
        <v>0</v>
      </c>
      <c r="Z787" s="1">
        <f>IF($H787&gt;K787,MIN($H787-K787,L787-K787)*INDEX('2018 commission structure'!$A$15:$J$18,MATCH(Calculations!$E388,'2018 commission structure'!$A$15:$A$18,0),MATCH(Calculations!Z$1,'2018 commission structure'!$A$15:$J$15,0)),0)</f>
        <v>0</v>
      </c>
      <c r="AA787" s="1">
        <f>IF($H787&gt;L787,($H787-L787)*INDEX('2018 commission structure'!$A$15:$J$18,MATCH(Calculations!$E388,'2018 commission structure'!$A$15:$A$18,0),MATCH(Calculations!AA$1,'2018 commission structure'!$A$15:$J$15,0)),0)</f>
        <v>0</v>
      </c>
      <c r="AB787" s="1">
        <f t="shared" si="128"/>
        <v>104242.65</v>
      </c>
      <c r="AC787" s="1">
        <f t="shared" si="129"/>
        <v>197042.65</v>
      </c>
    </row>
    <row r="788" spans="1:29" x14ac:dyDescent="0.3">
      <c r="A788" s="20">
        <v>2533903736</v>
      </c>
      <c r="B788" s="1" t="s">
        <v>782</v>
      </c>
      <c r="C788" s="1" t="s">
        <v>1498</v>
      </c>
      <c r="D788" s="1" t="s">
        <v>22504</v>
      </c>
      <c r="E788" s="1" t="s">
        <v>12</v>
      </c>
      <c r="F788" s="1">
        <v>58051</v>
      </c>
      <c r="G788" s="2">
        <v>23</v>
      </c>
      <c r="H788" s="1">
        <f>SUMIF('deals_closed '!D:D,A788,'deals_closed '!C:C)</f>
        <v>747840</v>
      </c>
      <c r="I788" s="1">
        <f>VLOOKUP(E788,'2018 commission structure'!$A$21:$I$24,9,FALSE)</f>
        <v>500000</v>
      </c>
      <c r="J788" s="1">
        <f t="shared" si="130"/>
        <v>625000</v>
      </c>
      <c r="K788" s="1">
        <f t="shared" si="121"/>
        <v>750000</v>
      </c>
      <c r="L788" s="1">
        <f t="shared" si="122"/>
        <v>1000000</v>
      </c>
      <c r="M788" s="16">
        <f t="shared" si="123"/>
        <v>1.4956799999999999</v>
      </c>
      <c r="N788" s="1" t="str">
        <f t="shared" si="124"/>
        <v>125-150%</v>
      </c>
      <c r="O788" s="1">
        <f>MIN($I788, $H788)*INDEX( '2018 commission structure'!$A$21:$I$24,
MATCH($E788,'2018 commission structure'!$A$21:$A$24,0),MATCH(O$1,'2018 commission structure'!$A$21:$I$21,0))</f>
        <v>50000</v>
      </c>
      <c r="P788" s="1">
        <f>IF($H788&gt;$I788, MIN($H788-$I788, J788-$I788)*
INDEX( '2018 commission structure'!$A$21:$I$24,
MATCH($E788,'2018 commission structure'!$A$21:$A$24, 0),
MATCH(P$1,'2018 commission structure'!$A$21:$I$21, 0)), 0)</f>
        <v>18750</v>
      </c>
      <c r="Q788" s="1">
        <f>IF($H788&gt;J788, MIN($H788-J788, K788-J788)*
INDEX( '2018 commission structure'!$A$21:$I$24,
MATCH($E788,'2018 commission structure'!$A$21:$A$24, 0),
MATCH(Q$1,'2018 commission structure'!$A$21:$I$21, 0)), 0)</f>
        <v>22111.200000000001</v>
      </c>
      <c r="R788" s="1">
        <f>IF($H788&gt;K788, MIN($H788-K788, L788-K788)*
INDEX( '2018 commission structure'!$A$21:$I$24,
MATCH($E788,'2018 commission structure'!$A$21:$A$24, 0),
MATCH(R$1,'2018 commission structure'!$A$21:$I$21, 0)), 0)</f>
        <v>0</v>
      </c>
      <c r="S788" s="1">
        <f>IF($H788&gt;L788, ($H788-L788)*
INDEX( '2018 commission structure'!$A$21:$I$24,
MATCH($E788,'2018 commission structure'!$A$21:$A$24, 0),
MATCH(S$1,'2018 commission structure'!$A$21:$I$21, 0)), 0)</f>
        <v>0</v>
      </c>
      <c r="T788" s="1">
        <f t="shared" si="125"/>
        <v>90861.2</v>
      </c>
      <c r="U788" s="1">
        <f t="shared" si="126"/>
        <v>148912.20000000001</v>
      </c>
      <c r="V788" s="16">
        <f t="shared" si="127"/>
        <v>5.0220196867684441</v>
      </c>
      <c r="W788" s="1">
        <f>MIN(H788,I788)*INDEX('2018 commission structure'!$A$15:$J$18,MATCH(Calculations!$E229,'2018 commission structure'!$A$15:$A$18,0),MATCH(Calculations!W$1,'2018 commission structure'!$A$15:$J$15,0))</f>
        <v>60000</v>
      </c>
      <c r="X788" s="1">
        <f>IF($H788&gt;I788,MIN($H788-I788,J788-I788))*INDEX('2018 commission structure'!$A$15:$J$18,MATCH(Calculations!$E229,'2018 commission structure'!$A$15:$A$18,0),MATCH(Calculations!X$1,'2018 commission structure'!$A$15:$J$15,0))</f>
        <v>21250</v>
      </c>
      <c r="Y788" s="1">
        <f>IF($H788&gt;J788,MIN($H788-J788,K788-J788)*INDEX('2018 commission structure'!$A$15:$J$18,MATCH(Calculations!$E229,'2018 commission structure'!$A$15:$A$18,0),MATCH(Calculations!Y$1,'2018 commission structure'!$A$15:$J$15,0)),0)</f>
        <v>24568</v>
      </c>
      <c r="Z788" s="1">
        <f>IF($H788&gt;K788,MIN($H788-K788,L788-K788)*INDEX('2018 commission structure'!$A$15:$J$18,MATCH(Calculations!$E229,'2018 commission structure'!$A$15:$A$18,0),MATCH(Calculations!Z$1,'2018 commission structure'!$A$15:$J$15,0)),0)</f>
        <v>0</v>
      </c>
      <c r="AA788" s="1">
        <f>IF($H788&gt;L788,($H788-L788)*INDEX('2018 commission structure'!$A$15:$J$18,MATCH(Calculations!$E229,'2018 commission structure'!$A$15:$A$18,0),MATCH(Calculations!AA$1,'2018 commission structure'!$A$15:$J$15,0)),0)</f>
        <v>0</v>
      </c>
      <c r="AB788" s="1">
        <f t="shared" si="128"/>
        <v>105818</v>
      </c>
      <c r="AC788" s="1">
        <f t="shared" si="129"/>
        <v>163869</v>
      </c>
    </row>
    <row r="789" spans="1:29" x14ac:dyDescent="0.3">
      <c r="A789" s="20">
        <v>9305168396</v>
      </c>
      <c r="B789" s="1" t="s">
        <v>660</v>
      </c>
      <c r="C789" s="1" t="s">
        <v>659</v>
      </c>
      <c r="D789" s="1" t="s">
        <v>22564</v>
      </c>
      <c r="E789" s="1" t="s">
        <v>12</v>
      </c>
      <c r="F789" s="1">
        <v>56397</v>
      </c>
      <c r="G789" s="2">
        <v>19</v>
      </c>
      <c r="H789" s="1">
        <f>SUMIF('deals_closed '!D:D,A789,'deals_closed '!C:C)</f>
        <v>749195</v>
      </c>
      <c r="I789" s="1">
        <f>VLOOKUP(E789,'2018 commission structure'!$A$21:$I$24,9,FALSE)</f>
        <v>500000</v>
      </c>
      <c r="J789" s="1">
        <f t="shared" si="130"/>
        <v>625000</v>
      </c>
      <c r="K789" s="1">
        <f t="shared" si="121"/>
        <v>750000</v>
      </c>
      <c r="L789" s="1">
        <f t="shared" si="122"/>
        <v>1000000</v>
      </c>
      <c r="M789" s="16">
        <f t="shared" si="123"/>
        <v>1.4983900000000001</v>
      </c>
      <c r="N789" s="1" t="str">
        <f t="shared" si="124"/>
        <v>125-150%</v>
      </c>
      <c r="O789" s="1">
        <f>MIN($I789, $H789)*INDEX( '2018 commission structure'!$A$21:$I$24,
MATCH($E789,'2018 commission structure'!$A$21:$A$24,0),MATCH(O$1,'2018 commission structure'!$A$21:$I$21,0))</f>
        <v>50000</v>
      </c>
      <c r="P789" s="1">
        <f>IF($H789&gt;$I789, MIN($H789-$I789, J789-$I789)*
INDEX( '2018 commission structure'!$A$21:$I$24,
MATCH($E789,'2018 commission structure'!$A$21:$A$24, 0),
MATCH(P$1,'2018 commission structure'!$A$21:$I$21, 0)), 0)</f>
        <v>18750</v>
      </c>
      <c r="Q789" s="1">
        <f>IF($H789&gt;J789, MIN($H789-J789, K789-J789)*
INDEX( '2018 commission structure'!$A$21:$I$24,
MATCH($E789,'2018 commission structure'!$A$21:$A$24, 0),
MATCH(Q$1,'2018 commission structure'!$A$21:$I$21, 0)), 0)</f>
        <v>22355.1</v>
      </c>
      <c r="R789" s="1">
        <f>IF($H789&gt;K789, MIN($H789-K789, L789-K789)*
INDEX( '2018 commission structure'!$A$21:$I$24,
MATCH($E789,'2018 commission structure'!$A$21:$A$24, 0),
MATCH(R$1,'2018 commission structure'!$A$21:$I$21, 0)), 0)</f>
        <v>0</v>
      </c>
      <c r="S789" s="1">
        <f>IF($H789&gt;L789, ($H789-L789)*
INDEX( '2018 commission structure'!$A$21:$I$24,
MATCH($E789,'2018 commission structure'!$A$21:$A$24, 0),
MATCH(S$1,'2018 commission structure'!$A$21:$I$21, 0)), 0)</f>
        <v>0</v>
      </c>
      <c r="T789" s="1">
        <f t="shared" si="125"/>
        <v>91105.1</v>
      </c>
      <c r="U789" s="1">
        <f t="shared" si="126"/>
        <v>147502.1</v>
      </c>
      <c r="V789" s="16">
        <f t="shared" si="127"/>
        <v>5.0792158213340688</v>
      </c>
      <c r="W789" s="1">
        <f>MIN(H789,I789)*INDEX('2018 commission structure'!$A$15:$J$18,MATCH(Calculations!$E667,'2018 commission structure'!$A$15:$A$18,0),MATCH(Calculations!W$1,'2018 commission structure'!$A$15:$J$15,0))</f>
        <v>75000</v>
      </c>
      <c r="X789" s="1">
        <f>IF($H789&gt;I789,MIN($H789-I789,J789-I789))*INDEX('2018 commission structure'!$A$15:$J$18,MATCH(Calculations!$E667,'2018 commission structure'!$A$15:$A$18,0),MATCH(Calculations!X$1,'2018 commission structure'!$A$15:$J$15,0))</f>
        <v>22500</v>
      </c>
      <c r="Y789" s="1">
        <f>IF($H789&gt;J789,MIN($H789-J789,K789-J789)*INDEX('2018 commission structure'!$A$15:$J$18,MATCH(Calculations!$E667,'2018 commission structure'!$A$15:$A$18,0),MATCH(Calculations!Y$1,'2018 commission structure'!$A$15:$J$15,0)),0)</f>
        <v>31048.75</v>
      </c>
      <c r="Z789" s="1">
        <f>IF($H789&gt;K789,MIN($H789-K789,L789-K789)*INDEX('2018 commission structure'!$A$15:$J$18,MATCH(Calculations!$E667,'2018 commission structure'!$A$15:$A$18,0),MATCH(Calculations!Z$1,'2018 commission structure'!$A$15:$J$15,0)),0)</f>
        <v>0</v>
      </c>
      <c r="AA789" s="1">
        <f>IF($H789&gt;L789,($H789-L789)*INDEX('2018 commission structure'!$A$15:$J$18,MATCH(Calculations!$E667,'2018 commission structure'!$A$15:$A$18,0),MATCH(Calculations!AA$1,'2018 commission structure'!$A$15:$J$15,0)),0)</f>
        <v>0</v>
      </c>
      <c r="AB789" s="1">
        <f t="shared" si="128"/>
        <v>128548.75</v>
      </c>
      <c r="AC789" s="1">
        <f t="shared" si="129"/>
        <v>184945.75</v>
      </c>
    </row>
    <row r="790" spans="1:29" x14ac:dyDescent="0.3">
      <c r="A790" s="20">
        <v>357531329</v>
      </c>
      <c r="B790" s="1" t="s">
        <v>1567</v>
      </c>
      <c r="C790" s="1" t="s">
        <v>1566</v>
      </c>
      <c r="D790" s="1" t="s">
        <v>22866</v>
      </c>
      <c r="E790" s="1" t="s">
        <v>12</v>
      </c>
      <c r="F790" s="1">
        <v>45512</v>
      </c>
      <c r="G790" s="2">
        <v>21</v>
      </c>
      <c r="H790" s="1">
        <f>SUMIF('deals_closed '!D:D,A790,'deals_closed '!C:C)</f>
        <v>750884</v>
      </c>
      <c r="I790" s="1">
        <f>VLOOKUP(E790,'2018 commission structure'!$A$21:$I$24,9,FALSE)</f>
        <v>500000</v>
      </c>
      <c r="J790" s="1">
        <f t="shared" si="130"/>
        <v>625000</v>
      </c>
      <c r="K790" s="1">
        <f t="shared" si="121"/>
        <v>750000</v>
      </c>
      <c r="L790" s="1">
        <f t="shared" si="122"/>
        <v>1000000</v>
      </c>
      <c r="M790" s="16">
        <f t="shared" si="123"/>
        <v>1.501768</v>
      </c>
      <c r="N790" s="1" t="str">
        <f t="shared" si="124"/>
        <v>150-200%</v>
      </c>
      <c r="O790" s="1">
        <f>MIN($I790, $H790)*INDEX( '2018 commission structure'!$A$21:$I$24,
MATCH($E790,'2018 commission structure'!$A$21:$A$24,0),MATCH(O$1,'2018 commission structure'!$A$21:$I$21,0))</f>
        <v>50000</v>
      </c>
      <c r="P790" s="1">
        <f>IF($H790&gt;$I790, MIN($H790-$I790, J790-$I790)*
INDEX( '2018 commission structure'!$A$21:$I$24,
MATCH($E790,'2018 commission structure'!$A$21:$A$24, 0),
MATCH(P$1,'2018 commission structure'!$A$21:$I$21, 0)), 0)</f>
        <v>18750</v>
      </c>
      <c r="Q790" s="1">
        <f>IF($H790&gt;J790, MIN($H790-J790, K790-J790)*
INDEX( '2018 commission structure'!$A$21:$I$24,
MATCH($E790,'2018 commission structure'!$A$21:$A$24, 0),
MATCH(Q$1,'2018 commission structure'!$A$21:$I$21, 0)), 0)</f>
        <v>22500</v>
      </c>
      <c r="R790" s="1">
        <f>IF($H790&gt;K790, MIN($H790-K790, L790-K790)*
INDEX( '2018 commission structure'!$A$21:$I$24,
MATCH($E790,'2018 commission structure'!$A$21:$A$24, 0),
MATCH(R$1,'2018 commission structure'!$A$21:$I$21, 0)), 0)</f>
        <v>194.48</v>
      </c>
      <c r="S790" s="1">
        <f>IF($H790&gt;L790, ($H790-L790)*
INDEX( '2018 commission structure'!$A$21:$I$24,
MATCH($E790,'2018 commission structure'!$A$21:$A$24, 0),
MATCH(S$1,'2018 commission structure'!$A$21:$I$21, 0)), 0)</f>
        <v>0</v>
      </c>
      <c r="T790" s="1">
        <f t="shared" si="125"/>
        <v>91444.479999999996</v>
      </c>
      <c r="U790" s="1">
        <f t="shared" si="126"/>
        <v>136956.47999999998</v>
      </c>
      <c r="V790" s="16">
        <f t="shared" si="127"/>
        <v>5.4826467502669471</v>
      </c>
      <c r="W790" s="1">
        <f>MIN(H790,I790)*INDEX('2018 commission structure'!$A$15:$J$18,MATCH(Calculations!$E193,'2018 commission structure'!$A$15:$A$18,0),MATCH(Calculations!W$1,'2018 commission structure'!$A$15:$J$15,0))</f>
        <v>60000</v>
      </c>
      <c r="X790" s="1">
        <f>IF($H790&gt;I790,MIN($H790-I790,J790-I790))*INDEX('2018 commission structure'!$A$15:$J$18,MATCH(Calculations!$E193,'2018 commission structure'!$A$15:$A$18,0),MATCH(Calculations!X$1,'2018 commission structure'!$A$15:$J$15,0))</f>
        <v>21250</v>
      </c>
      <c r="Y790" s="1">
        <f>IF($H790&gt;J790,MIN($H790-J790,K790-J790)*INDEX('2018 commission structure'!$A$15:$J$18,MATCH(Calculations!$E193,'2018 commission structure'!$A$15:$A$18,0),MATCH(Calculations!Y$1,'2018 commission structure'!$A$15:$J$15,0)),0)</f>
        <v>25000</v>
      </c>
      <c r="Z790" s="1">
        <f>IF($H790&gt;K790,MIN($H790-K790,L790-K790)*INDEX('2018 commission structure'!$A$15:$J$18,MATCH(Calculations!$E193,'2018 commission structure'!$A$15:$A$18,0),MATCH(Calculations!Z$1,'2018 commission structure'!$A$15:$J$15,0)),0)</f>
        <v>194.48</v>
      </c>
      <c r="AA790" s="1">
        <f>IF($H790&gt;L790,($H790-L790)*INDEX('2018 commission structure'!$A$15:$J$18,MATCH(Calculations!$E193,'2018 commission structure'!$A$15:$A$18,0),MATCH(Calculations!AA$1,'2018 commission structure'!$A$15:$J$15,0)),0)</f>
        <v>0</v>
      </c>
      <c r="AB790" s="1">
        <f t="shared" si="128"/>
        <v>106444.48</v>
      </c>
      <c r="AC790" s="1">
        <f t="shared" si="129"/>
        <v>151956.47999999998</v>
      </c>
    </row>
    <row r="791" spans="1:29" x14ac:dyDescent="0.3">
      <c r="A791" s="20">
        <v>4235594176</v>
      </c>
      <c r="B791" s="1" t="s">
        <v>676</v>
      </c>
      <c r="C791" s="1" t="s">
        <v>675</v>
      </c>
      <c r="D791" s="1" t="s">
        <v>22559</v>
      </c>
      <c r="E791" s="1" t="s">
        <v>12</v>
      </c>
      <c r="F791" s="1">
        <v>56533</v>
      </c>
      <c r="G791" s="2">
        <v>20</v>
      </c>
      <c r="H791" s="1">
        <f>SUMIF('deals_closed '!D:D,A791,'deals_closed '!C:C)</f>
        <v>751419</v>
      </c>
      <c r="I791" s="1">
        <f>VLOOKUP(E791,'2018 commission structure'!$A$21:$I$24,9,FALSE)</f>
        <v>500000</v>
      </c>
      <c r="J791" s="1">
        <f t="shared" si="130"/>
        <v>625000</v>
      </c>
      <c r="K791" s="1">
        <f t="shared" si="121"/>
        <v>750000</v>
      </c>
      <c r="L791" s="1">
        <f t="shared" si="122"/>
        <v>1000000</v>
      </c>
      <c r="M791" s="16">
        <f t="shared" si="123"/>
        <v>1.5028379999999999</v>
      </c>
      <c r="N791" s="1" t="str">
        <f t="shared" si="124"/>
        <v>150-200%</v>
      </c>
      <c r="O791" s="1">
        <f>MIN($I791, $H791)*INDEX( '2018 commission structure'!$A$21:$I$24,
MATCH($E791,'2018 commission structure'!$A$21:$A$24,0),MATCH(O$1,'2018 commission structure'!$A$21:$I$21,0))</f>
        <v>50000</v>
      </c>
      <c r="P791" s="1">
        <f>IF($H791&gt;$I791, MIN($H791-$I791, J791-$I791)*
INDEX( '2018 commission structure'!$A$21:$I$24,
MATCH($E791,'2018 commission structure'!$A$21:$A$24, 0),
MATCH(P$1,'2018 commission structure'!$A$21:$I$21, 0)), 0)</f>
        <v>18750</v>
      </c>
      <c r="Q791" s="1">
        <f>IF($H791&gt;J791, MIN($H791-J791, K791-J791)*
INDEX( '2018 commission structure'!$A$21:$I$24,
MATCH($E791,'2018 commission structure'!$A$21:$A$24, 0),
MATCH(Q$1,'2018 commission structure'!$A$21:$I$21, 0)), 0)</f>
        <v>22500</v>
      </c>
      <c r="R791" s="1">
        <f>IF($H791&gt;K791, MIN($H791-K791, L791-K791)*
INDEX( '2018 commission structure'!$A$21:$I$24,
MATCH($E791,'2018 commission structure'!$A$21:$A$24, 0),
MATCH(R$1,'2018 commission structure'!$A$21:$I$21, 0)), 0)</f>
        <v>312.18</v>
      </c>
      <c r="S791" s="1">
        <f>IF($H791&gt;L791, ($H791-L791)*
INDEX( '2018 commission structure'!$A$21:$I$24,
MATCH($E791,'2018 commission structure'!$A$21:$A$24, 0),
MATCH(S$1,'2018 commission structure'!$A$21:$I$21, 0)), 0)</f>
        <v>0</v>
      </c>
      <c r="T791" s="1">
        <f t="shared" si="125"/>
        <v>91562.18</v>
      </c>
      <c r="U791" s="1">
        <f t="shared" si="126"/>
        <v>148095.18</v>
      </c>
      <c r="V791" s="16">
        <f t="shared" si="127"/>
        <v>5.0738923440992476</v>
      </c>
      <c r="W791" s="1">
        <f>MIN(H791,I791)*INDEX('2018 commission structure'!$A$15:$J$18,MATCH(Calculations!$E659,'2018 commission structure'!$A$15:$A$18,0),MATCH(Calculations!W$1,'2018 commission structure'!$A$15:$J$15,0))</f>
        <v>60000</v>
      </c>
      <c r="X791" s="1">
        <f>IF($H791&gt;I791,MIN($H791-I791,J791-I791))*INDEX('2018 commission structure'!$A$15:$J$18,MATCH(Calculations!$E659,'2018 commission structure'!$A$15:$A$18,0),MATCH(Calculations!X$1,'2018 commission structure'!$A$15:$J$15,0))</f>
        <v>21250</v>
      </c>
      <c r="Y791" s="1">
        <f>IF($H791&gt;J791,MIN($H791-J791,K791-J791)*INDEX('2018 commission structure'!$A$15:$J$18,MATCH(Calculations!$E659,'2018 commission structure'!$A$15:$A$18,0),MATCH(Calculations!Y$1,'2018 commission structure'!$A$15:$J$15,0)),0)</f>
        <v>25000</v>
      </c>
      <c r="Z791" s="1">
        <f>IF($H791&gt;K791,MIN($H791-K791,L791-K791)*INDEX('2018 commission structure'!$A$15:$J$18,MATCH(Calculations!$E659,'2018 commission structure'!$A$15:$A$18,0),MATCH(Calculations!Z$1,'2018 commission structure'!$A$15:$J$15,0)),0)</f>
        <v>312.18</v>
      </c>
      <c r="AA791" s="1">
        <f>IF($H791&gt;L791,($H791-L791)*INDEX('2018 commission structure'!$A$15:$J$18,MATCH(Calculations!$E659,'2018 commission structure'!$A$15:$A$18,0),MATCH(Calculations!AA$1,'2018 commission structure'!$A$15:$J$15,0)),0)</f>
        <v>0</v>
      </c>
      <c r="AB791" s="1">
        <f t="shared" si="128"/>
        <v>106562.18</v>
      </c>
      <c r="AC791" s="1">
        <f t="shared" si="129"/>
        <v>163095.18</v>
      </c>
    </row>
    <row r="792" spans="1:29" x14ac:dyDescent="0.3">
      <c r="A792" s="20">
        <v>1787288307</v>
      </c>
      <c r="B792" s="1" t="s">
        <v>1197</v>
      </c>
      <c r="C792" s="1" t="s">
        <v>1196</v>
      </c>
      <c r="D792" s="1" t="s">
        <v>23161</v>
      </c>
      <c r="E792" s="1" t="s">
        <v>0</v>
      </c>
      <c r="F792" s="1">
        <v>79023</v>
      </c>
      <c r="G792" s="2">
        <v>23</v>
      </c>
      <c r="H792" s="1">
        <f>SUMIF('deals_closed '!D:D,A792,'deals_closed '!C:C)</f>
        <v>906215</v>
      </c>
      <c r="I792" s="1">
        <f>VLOOKUP(E792,'2018 commission structure'!$A$21:$I$24,9,FALSE)</f>
        <v>600000</v>
      </c>
      <c r="J792" s="1">
        <f t="shared" si="130"/>
        <v>750000</v>
      </c>
      <c r="K792" s="1">
        <f t="shared" si="121"/>
        <v>900000</v>
      </c>
      <c r="L792" s="1">
        <f t="shared" si="122"/>
        <v>1200000</v>
      </c>
      <c r="M792" s="16">
        <f t="shared" si="123"/>
        <v>1.5103583333333332</v>
      </c>
      <c r="N792" s="1" t="str">
        <f t="shared" si="124"/>
        <v>150-200%</v>
      </c>
      <c r="O792" s="1">
        <f>MIN($I792, $H792)*INDEX( '2018 commission structure'!$A$21:$I$24,
MATCH($E792,'2018 commission structure'!$A$21:$A$24,0),MATCH(O$1,'2018 commission structure'!$A$21:$I$21,0))</f>
        <v>78000</v>
      </c>
      <c r="P792" s="1">
        <f>IF($H792&gt;$I792, MIN($H792-$I792, J792-$I792)*
INDEX( '2018 commission structure'!$A$21:$I$24,
MATCH($E792,'2018 commission structure'!$A$21:$A$24, 0),
MATCH(P$1,'2018 commission structure'!$A$21:$I$21, 0)), 0)</f>
        <v>25500.000000000004</v>
      </c>
      <c r="Q792" s="1">
        <f>IF($H792&gt;J792, MIN($H792-J792, K792-J792)*
INDEX( '2018 commission structure'!$A$21:$I$24,
MATCH($E792,'2018 commission structure'!$A$21:$A$24, 0),
MATCH(Q$1,'2018 commission structure'!$A$21:$I$21, 0)), 0)</f>
        <v>31500</v>
      </c>
      <c r="R792" s="1">
        <f>IF($H792&gt;K792, MIN($H792-K792, L792-K792)*
INDEX( '2018 commission structure'!$A$21:$I$24,
MATCH($E792,'2018 commission structure'!$A$21:$A$24, 0),
MATCH(R$1,'2018 commission structure'!$A$21:$I$21, 0)), 0)</f>
        <v>1615.9</v>
      </c>
      <c r="S792" s="1">
        <f>IF($H792&gt;L792, ($H792-L792)*
INDEX( '2018 commission structure'!$A$21:$I$24,
MATCH($E792,'2018 commission structure'!$A$21:$A$24, 0),
MATCH(S$1,'2018 commission structure'!$A$21:$I$21, 0)), 0)</f>
        <v>0</v>
      </c>
      <c r="T792" s="1">
        <f t="shared" si="125"/>
        <v>136615.9</v>
      </c>
      <c r="U792" s="1">
        <f t="shared" si="126"/>
        <v>215638.9</v>
      </c>
      <c r="V792" s="16">
        <f t="shared" si="127"/>
        <v>4.2024653251338231</v>
      </c>
      <c r="W792" s="1">
        <f>MIN(H792,I792)*INDEX('2018 commission structure'!$A$15:$J$18,MATCH(Calculations!$E387,'2018 commission structure'!$A$15:$A$18,0),MATCH(Calculations!W$1,'2018 commission structure'!$A$15:$J$15,0))</f>
        <v>90000</v>
      </c>
      <c r="X792" s="1">
        <f>IF($H792&gt;I792,MIN($H792-I792,J792-I792))*INDEX('2018 commission structure'!$A$15:$J$18,MATCH(Calculations!$E387,'2018 commission structure'!$A$15:$A$18,0),MATCH(Calculations!X$1,'2018 commission structure'!$A$15:$J$15,0))</f>
        <v>27000</v>
      </c>
      <c r="Y792" s="1">
        <f>IF($H792&gt;J792,MIN($H792-J792,K792-J792)*INDEX('2018 commission structure'!$A$15:$J$18,MATCH(Calculations!$E387,'2018 commission structure'!$A$15:$A$18,0),MATCH(Calculations!Y$1,'2018 commission structure'!$A$15:$J$15,0)),0)</f>
        <v>37500</v>
      </c>
      <c r="Z792" s="1">
        <f>IF($H792&gt;K792,MIN($H792-K792,L792-K792)*INDEX('2018 commission structure'!$A$15:$J$18,MATCH(Calculations!$E387,'2018 commission structure'!$A$15:$A$18,0),MATCH(Calculations!Z$1,'2018 commission structure'!$A$15:$J$15,0)),0)</f>
        <v>1864.5</v>
      </c>
      <c r="AA792" s="1">
        <f>IF($H792&gt;L792,($H792-L792)*INDEX('2018 commission structure'!$A$15:$J$18,MATCH(Calculations!$E387,'2018 commission structure'!$A$15:$A$18,0),MATCH(Calculations!AA$1,'2018 commission structure'!$A$15:$J$15,0)),0)</f>
        <v>0</v>
      </c>
      <c r="AB792" s="1">
        <f t="shared" si="128"/>
        <v>156364.5</v>
      </c>
      <c r="AC792" s="1">
        <f t="shared" si="129"/>
        <v>235387.5</v>
      </c>
    </row>
    <row r="793" spans="1:29" x14ac:dyDescent="0.3">
      <c r="A793" s="20">
        <v>8315800957</v>
      </c>
      <c r="B793" s="1" t="s">
        <v>1474</v>
      </c>
      <c r="C793" s="1" t="s">
        <v>1473</v>
      </c>
      <c r="D793" s="1" t="s">
        <v>22606</v>
      </c>
      <c r="E793" s="1" t="s">
        <v>12</v>
      </c>
      <c r="F793" s="1">
        <v>54445</v>
      </c>
      <c r="G793" s="2">
        <v>19</v>
      </c>
      <c r="H793" s="1">
        <f>SUMIF('deals_closed '!D:D,A793,'deals_closed '!C:C)</f>
        <v>756055</v>
      </c>
      <c r="I793" s="1">
        <f>VLOOKUP(E793,'2018 commission structure'!$A$21:$I$24,9,FALSE)</f>
        <v>500000</v>
      </c>
      <c r="J793" s="1">
        <f t="shared" si="130"/>
        <v>625000</v>
      </c>
      <c r="K793" s="1">
        <f t="shared" si="121"/>
        <v>750000</v>
      </c>
      <c r="L793" s="1">
        <f t="shared" si="122"/>
        <v>1000000</v>
      </c>
      <c r="M793" s="16">
        <f t="shared" si="123"/>
        <v>1.5121100000000001</v>
      </c>
      <c r="N793" s="1" t="str">
        <f t="shared" si="124"/>
        <v>150-200%</v>
      </c>
      <c r="O793" s="1">
        <f>MIN($I793, $H793)*INDEX( '2018 commission structure'!$A$21:$I$24,
MATCH($E793,'2018 commission structure'!$A$21:$A$24,0),MATCH(O$1,'2018 commission structure'!$A$21:$I$21,0))</f>
        <v>50000</v>
      </c>
      <c r="P793" s="1">
        <f>IF($H793&gt;$I793, MIN($H793-$I793, J793-$I793)*
INDEX( '2018 commission structure'!$A$21:$I$24,
MATCH($E793,'2018 commission structure'!$A$21:$A$24, 0),
MATCH(P$1,'2018 commission structure'!$A$21:$I$21, 0)), 0)</f>
        <v>18750</v>
      </c>
      <c r="Q793" s="1">
        <f>IF($H793&gt;J793, MIN($H793-J793, K793-J793)*
INDEX( '2018 commission structure'!$A$21:$I$24,
MATCH($E793,'2018 commission structure'!$A$21:$A$24, 0),
MATCH(Q$1,'2018 commission structure'!$A$21:$I$21, 0)), 0)</f>
        <v>22500</v>
      </c>
      <c r="R793" s="1">
        <f>IF($H793&gt;K793, MIN($H793-K793, L793-K793)*
INDEX( '2018 commission structure'!$A$21:$I$24,
MATCH($E793,'2018 commission structure'!$A$21:$A$24, 0),
MATCH(R$1,'2018 commission structure'!$A$21:$I$21, 0)), 0)</f>
        <v>1332.1</v>
      </c>
      <c r="S793" s="1">
        <f>IF($H793&gt;L793, ($H793-L793)*
INDEX( '2018 commission structure'!$A$21:$I$24,
MATCH($E793,'2018 commission structure'!$A$21:$A$24, 0),
MATCH(S$1,'2018 commission structure'!$A$21:$I$21, 0)), 0)</f>
        <v>0</v>
      </c>
      <c r="T793" s="1">
        <f t="shared" si="125"/>
        <v>92582.1</v>
      </c>
      <c r="U793" s="1">
        <f t="shared" si="126"/>
        <v>147027.1</v>
      </c>
      <c r="V793" s="16">
        <f t="shared" si="127"/>
        <v>5.1422832933520413</v>
      </c>
      <c r="W793" s="1">
        <f>MIN(H793,I793)*INDEX('2018 commission structure'!$A$15:$J$18,MATCH(Calculations!$E242,'2018 commission structure'!$A$15:$A$18,0),MATCH(Calculations!W$1,'2018 commission structure'!$A$15:$J$15,0))</f>
        <v>75000</v>
      </c>
      <c r="X793" s="1">
        <f>IF($H793&gt;I793,MIN($H793-I793,J793-I793))*INDEX('2018 commission structure'!$A$15:$J$18,MATCH(Calculations!$E242,'2018 commission structure'!$A$15:$A$18,0),MATCH(Calculations!X$1,'2018 commission structure'!$A$15:$J$15,0))</f>
        <v>27500</v>
      </c>
      <c r="Y793" s="1">
        <f>IF($H793&gt;J793,MIN($H793-J793,K793-J793)*INDEX('2018 commission structure'!$A$15:$J$18,MATCH(Calculations!$E242,'2018 commission structure'!$A$15:$A$18,0),MATCH(Calculations!Y$1,'2018 commission structure'!$A$15:$J$15,0)),0)</f>
        <v>31250</v>
      </c>
      <c r="Z793" s="1">
        <f>IF($H793&gt;K793,MIN($H793-K793,L793-K793)*INDEX('2018 commission structure'!$A$15:$J$18,MATCH(Calculations!$E242,'2018 commission structure'!$A$15:$A$18,0),MATCH(Calculations!Z$1,'2018 commission structure'!$A$15:$J$15,0)),0)</f>
        <v>1998.15</v>
      </c>
      <c r="AA793" s="1">
        <f>IF($H793&gt;L793,($H793-L793)*INDEX('2018 commission structure'!$A$15:$J$18,MATCH(Calculations!$E242,'2018 commission structure'!$A$15:$A$18,0),MATCH(Calculations!AA$1,'2018 commission structure'!$A$15:$J$15,0)),0)</f>
        <v>0</v>
      </c>
      <c r="AB793" s="1">
        <f t="shared" si="128"/>
        <v>135748.15</v>
      </c>
      <c r="AC793" s="1">
        <f t="shared" si="129"/>
        <v>190193.15</v>
      </c>
    </row>
    <row r="794" spans="1:29" x14ac:dyDescent="0.3">
      <c r="A794" s="20">
        <v>132027631</v>
      </c>
      <c r="B794" s="1" t="s">
        <v>737</v>
      </c>
      <c r="C794" s="1" t="s">
        <v>736</v>
      </c>
      <c r="D794" s="1" t="s">
        <v>23315</v>
      </c>
      <c r="E794" s="1" t="s">
        <v>0</v>
      </c>
      <c r="F794" s="1">
        <v>62126</v>
      </c>
      <c r="G794" s="2">
        <v>28</v>
      </c>
      <c r="H794" s="1">
        <f>SUMIF('deals_closed '!D:D,A794,'deals_closed '!C:C)</f>
        <v>907833</v>
      </c>
      <c r="I794" s="1">
        <f>VLOOKUP(E794,'2018 commission structure'!$A$21:$I$24,9,FALSE)</f>
        <v>600000</v>
      </c>
      <c r="J794" s="1">
        <f t="shared" si="130"/>
        <v>750000</v>
      </c>
      <c r="K794" s="1">
        <f t="shared" si="121"/>
        <v>900000</v>
      </c>
      <c r="L794" s="1">
        <f t="shared" si="122"/>
        <v>1200000</v>
      </c>
      <c r="M794" s="16">
        <f t="shared" si="123"/>
        <v>1.513055</v>
      </c>
      <c r="N794" s="1" t="str">
        <f t="shared" si="124"/>
        <v>150-200%</v>
      </c>
      <c r="O794" s="1">
        <f>MIN($I794, $H794)*INDEX( '2018 commission structure'!$A$21:$I$24,
MATCH($E794,'2018 commission structure'!$A$21:$A$24,0),MATCH(O$1,'2018 commission structure'!$A$21:$I$21,0))</f>
        <v>78000</v>
      </c>
      <c r="P794" s="1">
        <f>IF($H794&gt;$I794, MIN($H794-$I794, J794-$I794)*
INDEX( '2018 commission structure'!$A$21:$I$24,
MATCH($E794,'2018 commission structure'!$A$21:$A$24, 0),
MATCH(P$1,'2018 commission structure'!$A$21:$I$21, 0)), 0)</f>
        <v>25500.000000000004</v>
      </c>
      <c r="Q794" s="1">
        <f>IF($H794&gt;J794, MIN($H794-J794, K794-J794)*
INDEX( '2018 commission structure'!$A$21:$I$24,
MATCH($E794,'2018 commission structure'!$A$21:$A$24, 0),
MATCH(Q$1,'2018 commission structure'!$A$21:$I$21, 0)), 0)</f>
        <v>31500</v>
      </c>
      <c r="R794" s="1">
        <f>IF($H794&gt;K794, MIN($H794-K794, L794-K794)*
INDEX( '2018 commission structure'!$A$21:$I$24,
MATCH($E794,'2018 commission structure'!$A$21:$A$24, 0),
MATCH(R$1,'2018 commission structure'!$A$21:$I$21, 0)), 0)</f>
        <v>2036.5800000000002</v>
      </c>
      <c r="S794" s="1">
        <f>IF($H794&gt;L794, ($H794-L794)*
INDEX( '2018 commission structure'!$A$21:$I$24,
MATCH($E794,'2018 commission structure'!$A$21:$A$24, 0),
MATCH(S$1,'2018 commission structure'!$A$21:$I$21, 0)), 0)</f>
        <v>0</v>
      </c>
      <c r="T794" s="1">
        <f t="shared" si="125"/>
        <v>137036.57999999999</v>
      </c>
      <c r="U794" s="1">
        <f t="shared" si="126"/>
        <v>199162.58</v>
      </c>
      <c r="V794" s="16">
        <f t="shared" si="127"/>
        <v>4.5582508521430078</v>
      </c>
      <c r="W794" s="1">
        <f>MIN(H794,I794)*INDEX('2018 commission structure'!$A$15:$J$18,MATCH(Calculations!$E626,'2018 commission structure'!$A$15:$A$18,0),MATCH(Calculations!W$1,'2018 commission structure'!$A$15:$J$15,0))</f>
        <v>90000</v>
      </c>
      <c r="X794" s="1">
        <f>IF($H794&gt;I794,MIN($H794-I794,J794-I794))*INDEX('2018 commission structure'!$A$15:$J$18,MATCH(Calculations!$E626,'2018 commission structure'!$A$15:$A$18,0),MATCH(Calculations!X$1,'2018 commission structure'!$A$15:$J$15,0))</f>
        <v>33000</v>
      </c>
      <c r="Y794" s="1">
        <f>IF($H794&gt;J794,MIN($H794-J794,K794-J794)*INDEX('2018 commission structure'!$A$15:$J$18,MATCH(Calculations!$E626,'2018 commission structure'!$A$15:$A$18,0),MATCH(Calculations!Y$1,'2018 commission structure'!$A$15:$J$15,0)),0)</f>
        <v>37500</v>
      </c>
      <c r="Z794" s="1">
        <f>IF($H794&gt;K794,MIN($H794-K794,L794-K794)*INDEX('2018 commission structure'!$A$15:$J$18,MATCH(Calculations!$E626,'2018 commission structure'!$A$15:$A$18,0),MATCH(Calculations!Z$1,'2018 commission structure'!$A$15:$J$15,0)),0)</f>
        <v>2584.8900000000003</v>
      </c>
      <c r="AA794" s="1">
        <f>IF($H794&gt;L794,($H794-L794)*INDEX('2018 commission structure'!$A$15:$J$18,MATCH(Calculations!$E626,'2018 commission structure'!$A$15:$A$18,0),MATCH(Calculations!AA$1,'2018 commission structure'!$A$15:$J$15,0)),0)</f>
        <v>0</v>
      </c>
      <c r="AB794" s="1">
        <f t="shared" si="128"/>
        <v>163084.89000000001</v>
      </c>
      <c r="AC794" s="1">
        <f t="shared" si="129"/>
        <v>225210.89</v>
      </c>
    </row>
    <row r="795" spans="1:29" x14ac:dyDescent="0.3">
      <c r="A795" s="20">
        <v>3986480021</v>
      </c>
      <c r="B795" s="1" t="s">
        <v>1588</v>
      </c>
      <c r="C795" s="1" t="s">
        <v>1587</v>
      </c>
      <c r="D795" s="1" t="s">
        <v>22943</v>
      </c>
      <c r="E795" s="1" t="s">
        <v>0</v>
      </c>
      <c r="F795" s="1">
        <v>59679</v>
      </c>
      <c r="G795" s="2">
        <v>23</v>
      </c>
      <c r="H795" s="1">
        <f>SUMIF('deals_closed '!D:D,A795,'deals_closed '!C:C)</f>
        <v>908049</v>
      </c>
      <c r="I795" s="1">
        <f>VLOOKUP(E795,'2018 commission structure'!$A$21:$I$24,9,FALSE)</f>
        <v>600000</v>
      </c>
      <c r="J795" s="1">
        <f t="shared" si="130"/>
        <v>750000</v>
      </c>
      <c r="K795" s="1">
        <f t="shared" si="121"/>
        <v>900000</v>
      </c>
      <c r="L795" s="1">
        <f t="shared" si="122"/>
        <v>1200000</v>
      </c>
      <c r="M795" s="16">
        <f t="shared" si="123"/>
        <v>1.513415</v>
      </c>
      <c r="N795" s="1" t="str">
        <f t="shared" si="124"/>
        <v>150-200%</v>
      </c>
      <c r="O795" s="1">
        <f>MIN($I795, $H795)*INDEX( '2018 commission structure'!$A$21:$I$24,
MATCH($E795,'2018 commission structure'!$A$21:$A$24,0),MATCH(O$1,'2018 commission structure'!$A$21:$I$21,0))</f>
        <v>78000</v>
      </c>
      <c r="P795" s="1">
        <f>IF($H795&gt;$I795, MIN($H795-$I795, J795-$I795)*
INDEX( '2018 commission structure'!$A$21:$I$24,
MATCH($E795,'2018 commission structure'!$A$21:$A$24, 0),
MATCH(P$1,'2018 commission structure'!$A$21:$I$21, 0)), 0)</f>
        <v>25500.000000000004</v>
      </c>
      <c r="Q795" s="1">
        <f>IF($H795&gt;J795, MIN($H795-J795, K795-J795)*
INDEX( '2018 commission structure'!$A$21:$I$24,
MATCH($E795,'2018 commission structure'!$A$21:$A$24, 0),
MATCH(Q$1,'2018 commission structure'!$A$21:$I$21, 0)), 0)</f>
        <v>31500</v>
      </c>
      <c r="R795" s="1">
        <f>IF($H795&gt;K795, MIN($H795-K795, L795-K795)*
INDEX( '2018 commission structure'!$A$21:$I$24,
MATCH($E795,'2018 commission structure'!$A$21:$A$24, 0),
MATCH(R$1,'2018 commission structure'!$A$21:$I$21, 0)), 0)</f>
        <v>2092.7400000000002</v>
      </c>
      <c r="S795" s="1">
        <f>IF($H795&gt;L795, ($H795-L795)*
INDEX( '2018 commission structure'!$A$21:$I$24,
MATCH($E795,'2018 commission structure'!$A$21:$A$24, 0),
MATCH(S$1,'2018 commission structure'!$A$21:$I$21, 0)), 0)</f>
        <v>0</v>
      </c>
      <c r="T795" s="1">
        <f t="shared" si="125"/>
        <v>137092.74</v>
      </c>
      <c r="U795" s="1">
        <f t="shared" si="126"/>
        <v>196771.74</v>
      </c>
      <c r="V795" s="16">
        <f t="shared" si="127"/>
        <v>4.6147327863238896</v>
      </c>
      <c r="W795" s="1">
        <f>MIN(H795,I795)*INDEX('2018 commission structure'!$A$15:$J$18,MATCH(Calculations!$E181,'2018 commission structure'!$A$15:$A$18,0),MATCH(Calculations!W$1,'2018 commission structure'!$A$15:$J$15,0))</f>
        <v>90000</v>
      </c>
      <c r="X795" s="1">
        <f>IF($H795&gt;I795,MIN($H795-I795,J795-I795))*INDEX('2018 commission structure'!$A$15:$J$18,MATCH(Calculations!$E181,'2018 commission structure'!$A$15:$A$18,0),MATCH(Calculations!X$1,'2018 commission structure'!$A$15:$J$15,0))</f>
        <v>33000</v>
      </c>
      <c r="Y795" s="1">
        <f>IF($H795&gt;J795,MIN($H795-J795,K795-J795)*INDEX('2018 commission structure'!$A$15:$J$18,MATCH(Calculations!$E181,'2018 commission structure'!$A$15:$A$18,0),MATCH(Calculations!Y$1,'2018 commission structure'!$A$15:$J$15,0)),0)</f>
        <v>37500</v>
      </c>
      <c r="Z795" s="1">
        <f>IF($H795&gt;K795,MIN($H795-K795,L795-K795)*INDEX('2018 commission structure'!$A$15:$J$18,MATCH(Calculations!$E181,'2018 commission structure'!$A$15:$A$18,0),MATCH(Calculations!Z$1,'2018 commission structure'!$A$15:$J$15,0)),0)</f>
        <v>2656.17</v>
      </c>
      <c r="AA795" s="1">
        <f>IF($H795&gt;L795,($H795-L795)*INDEX('2018 commission structure'!$A$15:$J$18,MATCH(Calculations!$E181,'2018 commission structure'!$A$15:$A$18,0),MATCH(Calculations!AA$1,'2018 commission structure'!$A$15:$J$15,0)),0)</f>
        <v>0</v>
      </c>
      <c r="AB795" s="1">
        <f t="shared" si="128"/>
        <v>163156.17000000001</v>
      </c>
      <c r="AC795" s="1">
        <f t="shared" si="129"/>
        <v>222835.17</v>
      </c>
    </row>
    <row r="796" spans="1:29" x14ac:dyDescent="0.3">
      <c r="A796" s="20">
        <v>8377113392</v>
      </c>
      <c r="B796" s="1" t="s">
        <v>1617</v>
      </c>
      <c r="C796" s="1" t="s">
        <v>1616</v>
      </c>
      <c r="D796" s="1" t="s">
        <v>22404</v>
      </c>
      <c r="E796" s="1" t="s">
        <v>12</v>
      </c>
      <c r="F796" s="1">
        <v>62282</v>
      </c>
      <c r="G796" s="2">
        <v>21</v>
      </c>
      <c r="H796" s="1">
        <f>SUMIF('deals_closed '!D:D,A796,'deals_closed '!C:C)</f>
        <v>758216</v>
      </c>
      <c r="I796" s="1">
        <f>VLOOKUP(E796,'2018 commission structure'!$A$21:$I$24,9,FALSE)</f>
        <v>500000</v>
      </c>
      <c r="J796" s="1">
        <f t="shared" si="130"/>
        <v>625000</v>
      </c>
      <c r="K796" s="1">
        <f t="shared" si="121"/>
        <v>750000</v>
      </c>
      <c r="L796" s="1">
        <f t="shared" si="122"/>
        <v>1000000</v>
      </c>
      <c r="M796" s="16">
        <f t="shared" si="123"/>
        <v>1.516432</v>
      </c>
      <c r="N796" s="1" t="str">
        <f t="shared" si="124"/>
        <v>150-200%</v>
      </c>
      <c r="O796" s="1">
        <f>MIN($I796, $H796)*INDEX( '2018 commission structure'!$A$21:$I$24,
MATCH($E796,'2018 commission structure'!$A$21:$A$24,0),MATCH(O$1,'2018 commission structure'!$A$21:$I$21,0))</f>
        <v>50000</v>
      </c>
      <c r="P796" s="1">
        <f>IF($H796&gt;$I796, MIN($H796-$I796, J796-$I796)*
INDEX( '2018 commission structure'!$A$21:$I$24,
MATCH($E796,'2018 commission structure'!$A$21:$A$24, 0),
MATCH(P$1,'2018 commission structure'!$A$21:$I$21, 0)), 0)</f>
        <v>18750</v>
      </c>
      <c r="Q796" s="1">
        <f>IF($H796&gt;J796, MIN($H796-J796, K796-J796)*
INDEX( '2018 commission structure'!$A$21:$I$24,
MATCH($E796,'2018 commission structure'!$A$21:$A$24, 0),
MATCH(Q$1,'2018 commission structure'!$A$21:$I$21, 0)), 0)</f>
        <v>22500</v>
      </c>
      <c r="R796" s="1">
        <f>IF($H796&gt;K796, MIN($H796-K796, L796-K796)*
INDEX( '2018 commission structure'!$A$21:$I$24,
MATCH($E796,'2018 commission structure'!$A$21:$A$24, 0),
MATCH(R$1,'2018 commission structure'!$A$21:$I$21, 0)), 0)</f>
        <v>1807.52</v>
      </c>
      <c r="S796" s="1">
        <f>IF($H796&gt;L796, ($H796-L796)*
INDEX( '2018 commission structure'!$A$21:$I$24,
MATCH($E796,'2018 commission structure'!$A$21:$A$24, 0),
MATCH(S$1,'2018 commission structure'!$A$21:$I$21, 0)), 0)</f>
        <v>0</v>
      </c>
      <c r="T796" s="1">
        <f t="shared" si="125"/>
        <v>93057.52</v>
      </c>
      <c r="U796" s="1">
        <f t="shared" si="126"/>
        <v>155339.52000000002</v>
      </c>
      <c r="V796" s="16">
        <f t="shared" si="127"/>
        <v>4.8810244810850447</v>
      </c>
      <c r="W796" s="1">
        <f>MIN(H796,I796)*INDEX('2018 commission structure'!$A$15:$J$18,MATCH(Calculations!$E166,'2018 commission structure'!$A$15:$A$18,0),MATCH(Calculations!W$1,'2018 commission structure'!$A$15:$J$15,0))</f>
        <v>75000</v>
      </c>
      <c r="X796" s="1">
        <f>IF($H796&gt;I796,MIN($H796-I796,J796-I796))*INDEX('2018 commission structure'!$A$15:$J$18,MATCH(Calculations!$E166,'2018 commission structure'!$A$15:$A$18,0),MATCH(Calculations!X$1,'2018 commission structure'!$A$15:$J$15,0))</f>
        <v>22500</v>
      </c>
      <c r="Y796" s="1">
        <f>IF($H796&gt;J796,MIN($H796-J796,K796-J796)*INDEX('2018 commission structure'!$A$15:$J$18,MATCH(Calculations!$E166,'2018 commission structure'!$A$15:$A$18,0),MATCH(Calculations!Y$1,'2018 commission structure'!$A$15:$J$15,0)),0)</f>
        <v>31250</v>
      </c>
      <c r="Z796" s="1">
        <f>IF($H796&gt;K796,MIN($H796-K796,L796-K796)*INDEX('2018 commission structure'!$A$15:$J$18,MATCH(Calculations!$E166,'2018 commission structure'!$A$15:$A$18,0),MATCH(Calculations!Z$1,'2018 commission structure'!$A$15:$J$15,0)),0)</f>
        <v>2464.7999999999997</v>
      </c>
      <c r="AA796" s="1">
        <f>IF($H796&gt;L796,($H796-L796)*INDEX('2018 commission structure'!$A$15:$J$18,MATCH(Calculations!$E166,'2018 commission structure'!$A$15:$A$18,0),MATCH(Calculations!AA$1,'2018 commission structure'!$A$15:$J$15,0)),0)</f>
        <v>0</v>
      </c>
      <c r="AB796" s="1">
        <f t="shared" si="128"/>
        <v>131214.79999999999</v>
      </c>
      <c r="AC796" s="1">
        <f t="shared" si="129"/>
        <v>193496.8</v>
      </c>
    </row>
    <row r="797" spans="1:29" x14ac:dyDescent="0.3">
      <c r="A797" s="20">
        <v>6462250968</v>
      </c>
      <c r="B797" s="1" t="s">
        <v>1430</v>
      </c>
      <c r="C797" s="1" t="s">
        <v>1429</v>
      </c>
      <c r="D797" s="1" t="s">
        <v>22693</v>
      </c>
      <c r="E797" s="1" t="s">
        <v>0</v>
      </c>
      <c r="F797" s="1">
        <v>73996</v>
      </c>
      <c r="G797" s="2">
        <v>17</v>
      </c>
      <c r="H797" s="1">
        <f>SUMIF('deals_closed '!D:D,A797,'deals_closed '!C:C)</f>
        <v>573111</v>
      </c>
      <c r="I797" s="1">
        <f>VLOOKUP(E797,'2018 commission structure'!$A$21:$I$24,9,FALSE)</f>
        <v>600000</v>
      </c>
      <c r="J797" s="1">
        <f t="shared" si="130"/>
        <v>750000</v>
      </c>
      <c r="K797" s="1">
        <f t="shared" si="121"/>
        <v>900000</v>
      </c>
      <c r="L797" s="1">
        <f t="shared" si="122"/>
        <v>1200000</v>
      </c>
      <c r="M797" s="16">
        <f t="shared" si="123"/>
        <v>0.95518499999999995</v>
      </c>
      <c r="N797" s="1" t="str">
        <f t="shared" si="124"/>
        <v>0-100%</v>
      </c>
      <c r="O797" s="1">
        <f>MIN($I797, $H797)*INDEX( '2018 commission structure'!$A$21:$I$24,
MATCH($E797,'2018 commission structure'!$A$21:$A$24,0),MATCH(O$1,'2018 commission structure'!$A$21:$I$21,0))</f>
        <v>74504.430000000008</v>
      </c>
      <c r="P797" s="1">
        <f>IF($H797&gt;$I797, MIN($H797-$I797, J797-$I797)*
INDEX( '2018 commission structure'!$A$21:$I$24,
MATCH($E797,'2018 commission structure'!$A$21:$A$24, 0),
MATCH(P$1,'2018 commission structure'!$A$21:$I$21, 0)), 0)</f>
        <v>0</v>
      </c>
      <c r="Q797" s="1">
        <f>IF($H797&gt;J797, MIN($H797-J797, K797-J797)*
INDEX( '2018 commission structure'!$A$21:$I$24,
MATCH($E797,'2018 commission structure'!$A$21:$A$24, 0),
MATCH(Q$1,'2018 commission structure'!$A$21:$I$21, 0)), 0)</f>
        <v>0</v>
      </c>
      <c r="R797" s="1">
        <f>IF($H797&gt;K797, MIN($H797-K797, L797-K797)*
INDEX( '2018 commission structure'!$A$21:$I$24,
MATCH($E797,'2018 commission structure'!$A$21:$A$24, 0),
MATCH(R$1,'2018 commission structure'!$A$21:$I$21, 0)), 0)</f>
        <v>0</v>
      </c>
      <c r="S797" s="1">
        <f>IF($H797&gt;L797, ($H797-L797)*
INDEX( '2018 commission structure'!$A$21:$I$24,
MATCH($E797,'2018 commission structure'!$A$21:$A$24, 0),
MATCH(S$1,'2018 commission structure'!$A$21:$I$21, 0)), 0)</f>
        <v>0</v>
      </c>
      <c r="T797" s="1">
        <f t="shared" si="125"/>
        <v>74504.430000000008</v>
      </c>
      <c r="U797" s="1">
        <f t="shared" si="126"/>
        <v>148500.43</v>
      </c>
      <c r="V797" s="16">
        <f t="shared" si="127"/>
        <v>3.8593221581917305</v>
      </c>
      <c r="W797" s="1">
        <f>MIN(H797,I797)*INDEX('2018 commission structure'!$A$15:$J$18,MATCH(Calculations!$E266,'2018 commission structure'!$A$15:$A$18,0),MATCH(Calculations!W$1,'2018 commission structure'!$A$15:$J$15,0))</f>
        <v>85966.65</v>
      </c>
      <c r="X797" s="1">
        <f>IF($H797&gt;I797,MIN($H797-I797,J797-I797))*INDEX('2018 commission structure'!$A$15:$J$18,MATCH(Calculations!$E266,'2018 commission structure'!$A$15:$A$18,0),MATCH(Calculations!X$1,'2018 commission structure'!$A$15:$J$15,0))</f>
        <v>0</v>
      </c>
      <c r="Y797" s="1">
        <f>IF($H797&gt;J797,MIN($H797-J797,K797-J797)*INDEX('2018 commission structure'!$A$15:$J$18,MATCH(Calculations!$E266,'2018 commission structure'!$A$15:$A$18,0),MATCH(Calculations!Y$1,'2018 commission structure'!$A$15:$J$15,0)),0)</f>
        <v>0</v>
      </c>
      <c r="Z797" s="1">
        <f>IF($H797&gt;K797,MIN($H797-K797,L797-K797)*INDEX('2018 commission structure'!$A$15:$J$18,MATCH(Calculations!$E266,'2018 commission structure'!$A$15:$A$18,0),MATCH(Calculations!Z$1,'2018 commission structure'!$A$15:$J$15,0)),0)</f>
        <v>0</v>
      </c>
      <c r="AA797" s="1">
        <f>IF($H797&gt;L797,($H797-L797)*INDEX('2018 commission structure'!$A$15:$J$18,MATCH(Calculations!$E266,'2018 commission structure'!$A$15:$A$18,0),MATCH(Calculations!AA$1,'2018 commission structure'!$A$15:$J$15,0)),0)</f>
        <v>0</v>
      </c>
      <c r="AB797" s="1">
        <f t="shared" si="128"/>
        <v>85966.65</v>
      </c>
      <c r="AC797" s="1">
        <f t="shared" si="129"/>
        <v>159962.65</v>
      </c>
    </row>
    <row r="798" spans="1:29" x14ac:dyDescent="0.3">
      <c r="A798" s="20">
        <v>7367438190</v>
      </c>
      <c r="B798" s="1" t="s">
        <v>1805</v>
      </c>
      <c r="C798" s="1" t="s">
        <v>417</v>
      </c>
      <c r="D798" s="1" t="s">
        <v>22832</v>
      </c>
      <c r="E798" s="1" t="s">
        <v>12</v>
      </c>
      <c r="F798" s="1">
        <v>47043</v>
      </c>
      <c r="G798" s="2">
        <v>24</v>
      </c>
      <c r="H798" s="1">
        <f>SUMIF('deals_closed '!D:D,A798,'deals_closed '!C:C)</f>
        <v>758395</v>
      </c>
      <c r="I798" s="1">
        <f>VLOOKUP(E798,'2018 commission structure'!$A$21:$I$24,9,FALSE)</f>
        <v>500000</v>
      </c>
      <c r="J798" s="1">
        <f t="shared" si="130"/>
        <v>625000</v>
      </c>
      <c r="K798" s="1">
        <f t="shared" si="121"/>
        <v>750000</v>
      </c>
      <c r="L798" s="1">
        <f t="shared" si="122"/>
        <v>1000000</v>
      </c>
      <c r="M798" s="16">
        <f t="shared" si="123"/>
        <v>1.5167900000000001</v>
      </c>
      <c r="N798" s="1" t="str">
        <f t="shared" si="124"/>
        <v>150-200%</v>
      </c>
      <c r="O798" s="1">
        <f>MIN($I798, $H798)*INDEX( '2018 commission structure'!$A$21:$I$24,
MATCH($E798,'2018 commission structure'!$A$21:$A$24,0),MATCH(O$1,'2018 commission structure'!$A$21:$I$21,0))</f>
        <v>50000</v>
      </c>
      <c r="P798" s="1">
        <f>IF($H798&gt;$I798, MIN($H798-$I798, J798-$I798)*
INDEX( '2018 commission structure'!$A$21:$I$24,
MATCH($E798,'2018 commission structure'!$A$21:$A$24, 0),
MATCH(P$1,'2018 commission structure'!$A$21:$I$21, 0)), 0)</f>
        <v>18750</v>
      </c>
      <c r="Q798" s="1">
        <f>IF($H798&gt;J798, MIN($H798-J798, K798-J798)*
INDEX( '2018 commission structure'!$A$21:$I$24,
MATCH($E798,'2018 commission structure'!$A$21:$A$24, 0),
MATCH(Q$1,'2018 commission structure'!$A$21:$I$21, 0)), 0)</f>
        <v>22500</v>
      </c>
      <c r="R798" s="1">
        <f>IF($H798&gt;K798, MIN($H798-K798, L798-K798)*
INDEX( '2018 commission structure'!$A$21:$I$24,
MATCH($E798,'2018 commission structure'!$A$21:$A$24, 0),
MATCH(R$1,'2018 commission structure'!$A$21:$I$21, 0)), 0)</f>
        <v>1846.9</v>
      </c>
      <c r="S798" s="1">
        <f>IF($H798&gt;L798, ($H798-L798)*
INDEX( '2018 commission structure'!$A$21:$I$24,
MATCH($E798,'2018 commission structure'!$A$21:$A$24, 0),
MATCH(S$1,'2018 commission structure'!$A$21:$I$21, 0)), 0)</f>
        <v>0</v>
      </c>
      <c r="T798" s="1">
        <f t="shared" si="125"/>
        <v>93096.9</v>
      </c>
      <c r="U798" s="1">
        <f t="shared" si="126"/>
        <v>140139.9</v>
      </c>
      <c r="V798" s="16">
        <f t="shared" si="127"/>
        <v>5.4116993090476022</v>
      </c>
      <c r="W798" s="1">
        <f>MIN(H798,I798)*INDEX('2018 commission structure'!$A$15:$J$18,MATCH(Calculations!$E63,'2018 commission structure'!$A$15:$A$18,0),MATCH(Calculations!W$1,'2018 commission structure'!$A$15:$J$15,0))</f>
        <v>60000</v>
      </c>
      <c r="X798" s="1">
        <f>IF($H798&gt;I798,MIN($H798-I798,J798-I798))*INDEX('2018 commission structure'!$A$15:$J$18,MATCH(Calculations!$E63,'2018 commission structure'!$A$15:$A$18,0),MATCH(Calculations!X$1,'2018 commission structure'!$A$15:$J$15,0))</f>
        <v>21250</v>
      </c>
      <c r="Y798" s="1">
        <f>IF($H798&gt;J798,MIN($H798-J798,K798-J798)*INDEX('2018 commission structure'!$A$15:$J$18,MATCH(Calculations!$E63,'2018 commission structure'!$A$15:$A$18,0),MATCH(Calculations!Y$1,'2018 commission structure'!$A$15:$J$15,0)),0)</f>
        <v>25000</v>
      </c>
      <c r="Z798" s="1">
        <f>IF($H798&gt;K798,MIN($H798-K798,L798-K798)*INDEX('2018 commission structure'!$A$15:$J$18,MATCH(Calculations!$E63,'2018 commission structure'!$A$15:$A$18,0),MATCH(Calculations!Z$1,'2018 commission structure'!$A$15:$J$15,0)),0)</f>
        <v>1846.9</v>
      </c>
      <c r="AA798" s="1">
        <f>IF($H798&gt;L798,($H798-L798)*INDEX('2018 commission structure'!$A$15:$J$18,MATCH(Calculations!$E63,'2018 commission structure'!$A$15:$A$18,0),MATCH(Calculations!AA$1,'2018 commission structure'!$A$15:$J$15,0)),0)</f>
        <v>0</v>
      </c>
      <c r="AB798" s="1">
        <f t="shared" si="128"/>
        <v>108096.9</v>
      </c>
      <c r="AC798" s="1">
        <f t="shared" si="129"/>
        <v>155139.9</v>
      </c>
    </row>
    <row r="799" spans="1:29" x14ac:dyDescent="0.3">
      <c r="A799" s="20">
        <v>9624054975</v>
      </c>
      <c r="B799" s="1" t="s">
        <v>1804</v>
      </c>
      <c r="C799" s="1" t="s">
        <v>661</v>
      </c>
      <c r="D799" s="1" t="s">
        <v>22359</v>
      </c>
      <c r="E799" s="1" t="s">
        <v>0</v>
      </c>
      <c r="F799" s="1">
        <v>73192</v>
      </c>
      <c r="G799" s="2">
        <v>24</v>
      </c>
      <c r="H799" s="1">
        <f>SUMIF('deals_closed '!D:D,A799,'deals_closed '!C:C)</f>
        <v>911285</v>
      </c>
      <c r="I799" s="1">
        <f>VLOOKUP(E799,'2018 commission structure'!$A$21:$I$24,9,FALSE)</f>
        <v>600000</v>
      </c>
      <c r="J799" s="1">
        <f t="shared" si="130"/>
        <v>750000</v>
      </c>
      <c r="K799" s="1">
        <f t="shared" si="121"/>
        <v>900000</v>
      </c>
      <c r="L799" s="1">
        <f t="shared" si="122"/>
        <v>1200000</v>
      </c>
      <c r="M799" s="16">
        <f t="shared" si="123"/>
        <v>1.5188083333333333</v>
      </c>
      <c r="N799" s="1" t="str">
        <f t="shared" si="124"/>
        <v>150-200%</v>
      </c>
      <c r="O799" s="1">
        <f>MIN($I799, $H799)*INDEX( '2018 commission structure'!$A$21:$I$24,
MATCH($E799,'2018 commission structure'!$A$21:$A$24,0),MATCH(O$1,'2018 commission structure'!$A$21:$I$21,0))</f>
        <v>78000</v>
      </c>
      <c r="P799" s="1">
        <f>IF($H799&gt;$I799, MIN($H799-$I799, J799-$I799)*
INDEX( '2018 commission structure'!$A$21:$I$24,
MATCH($E799,'2018 commission structure'!$A$21:$A$24, 0),
MATCH(P$1,'2018 commission structure'!$A$21:$I$21, 0)), 0)</f>
        <v>25500.000000000004</v>
      </c>
      <c r="Q799" s="1">
        <f>IF($H799&gt;J799, MIN($H799-J799, K799-J799)*
INDEX( '2018 commission structure'!$A$21:$I$24,
MATCH($E799,'2018 commission structure'!$A$21:$A$24, 0),
MATCH(Q$1,'2018 commission structure'!$A$21:$I$21, 0)), 0)</f>
        <v>31500</v>
      </c>
      <c r="R799" s="1">
        <f>IF($H799&gt;K799, MIN($H799-K799, L799-K799)*
INDEX( '2018 commission structure'!$A$21:$I$24,
MATCH($E799,'2018 commission structure'!$A$21:$A$24, 0),
MATCH(R$1,'2018 commission structure'!$A$21:$I$21, 0)), 0)</f>
        <v>2934.1</v>
      </c>
      <c r="S799" s="1">
        <f>IF($H799&gt;L799, ($H799-L799)*
INDEX( '2018 commission structure'!$A$21:$I$24,
MATCH($E799,'2018 commission structure'!$A$21:$A$24, 0),
MATCH(S$1,'2018 commission structure'!$A$21:$I$21, 0)), 0)</f>
        <v>0</v>
      </c>
      <c r="T799" s="1">
        <f t="shared" si="125"/>
        <v>137934.1</v>
      </c>
      <c r="U799" s="1">
        <f t="shared" si="126"/>
        <v>211126.1</v>
      </c>
      <c r="V799" s="16">
        <f t="shared" si="127"/>
        <v>4.3163067001190285</v>
      </c>
      <c r="W799" s="1">
        <f>MIN(H799,I799)*INDEX('2018 commission structure'!$A$15:$J$18,MATCH(Calculations!$E64,'2018 commission structure'!$A$15:$A$18,0),MATCH(Calculations!W$1,'2018 commission structure'!$A$15:$J$15,0))</f>
        <v>90000</v>
      </c>
      <c r="X799" s="1">
        <f>IF($H799&gt;I799,MIN($H799-I799,J799-I799))*INDEX('2018 commission structure'!$A$15:$J$18,MATCH(Calculations!$E64,'2018 commission structure'!$A$15:$A$18,0),MATCH(Calculations!X$1,'2018 commission structure'!$A$15:$J$15,0))</f>
        <v>33000</v>
      </c>
      <c r="Y799" s="1">
        <f>IF($H799&gt;J799,MIN($H799-J799,K799-J799)*INDEX('2018 commission structure'!$A$15:$J$18,MATCH(Calculations!$E64,'2018 commission structure'!$A$15:$A$18,0),MATCH(Calculations!Y$1,'2018 commission structure'!$A$15:$J$15,0)),0)</f>
        <v>37500</v>
      </c>
      <c r="Z799" s="1">
        <f>IF($H799&gt;K799,MIN($H799-K799,L799-K799)*INDEX('2018 commission structure'!$A$15:$J$18,MATCH(Calculations!$E64,'2018 commission structure'!$A$15:$A$18,0),MATCH(Calculations!Z$1,'2018 commission structure'!$A$15:$J$15,0)),0)</f>
        <v>3724.05</v>
      </c>
      <c r="AA799" s="1">
        <f>IF($H799&gt;L799,($H799-L799)*INDEX('2018 commission structure'!$A$15:$J$18,MATCH(Calculations!$E64,'2018 commission structure'!$A$15:$A$18,0),MATCH(Calculations!AA$1,'2018 commission structure'!$A$15:$J$15,0)),0)</f>
        <v>0</v>
      </c>
      <c r="AB799" s="1">
        <f t="shared" si="128"/>
        <v>164224.04999999999</v>
      </c>
      <c r="AC799" s="1">
        <f t="shared" si="129"/>
        <v>237416.05</v>
      </c>
    </row>
    <row r="800" spans="1:29" x14ac:dyDescent="0.3">
      <c r="A800" s="20">
        <v>1829869566</v>
      </c>
      <c r="B800" s="1" t="s">
        <v>1586</v>
      </c>
      <c r="C800" s="1" t="s">
        <v>1585</v>
      </c>
      <c r="D800" s="1" t="s">
        <v>23160</v>
      </c>
      <c r="E800" s="1" t="s">
        <v>0</v>
      </c>
      <c r="F800" s="1">
        <v>55569</v>
      </c>
      <c r="G800" s="2">
        <v>12</v>
      </c>
      <c r="H800" s="1">
        <f>SUMIF('deals_closed '!D:D,A800,'deals_closed '!C:C)</f>
        <v>336646</v>
      </c>
      <c r="I800" s="1">
        <f>VLOOKUP(E800,'2018 commission structure'!$A$21:$I$24,9,FALSE)</f>
        <v>600000</v>
      </c>
      <c r="J800" s="1">
        <f t="shared" si="130"/>
        <v>750000</v>
      </c>
      <c r="K800" s="1">
        <f t="shared" si="121"/>
        <v>900000</v>
      </c>
      <c r="L800" s="1">
        <f t="shared" si="122"/>
        <v>1200000</v>
      </c>
      <c r="M800" s="16">
        <f t="shared" si="123"/>
        <v>0.56107666666666667</v>
      </c>
      <c r="N800" s="1" t="str">
        <f t="shared" si="124"/>
        <v>0-100%</v>
      </c>
      <c r="O800" s="1">
        <f>MIN($I800, $H800)*INDEX( '2018 commission structure'!$A$21:$I$24,
MATCH($E800,'2018 commission structure'!$A$21:$A$24,0),MATCH(O$1,'2018 commission structure'!$A$21:$I$21,0))</f>
        <v>43763.98</v>
      </c>
      <c r="P800" s="1">
        <f>IF($H800&gt;$I800, MIN($H800-$I800, J800-$I800)*
INDEX( '2018 commission structure'!$A$21:$I$24,
MATCH($E800,'2018 commission structure'!$A$21:$A$24, 0),
MATCH(P$1,'2018 commission structure'!$A$21:$I$21, 0)), 0)</f>
        <v>0</v>
      </c>
      <c r="Q800" s="1">
        <f>IF($H800&gt;J800, MIN($H800-J800, K800-J800)*
INDEX( '2018 commission structure'!$A$21:$I$24,
MATCH($E800,'2018 commission structure'!$A$21:$A$24, 0),
MATCH(Q$1,'2018 commission structure'!$A$21:$I$21, 0)), 0)</f>
        <v>0</v>
      </c>
      <c r="R800" s="1">
        <f>IF($H800&gt;K800, MIN($H800-K800, L800-K800)*
INDEX( '2018 commission structure'!$A$21:$I$24,
MATCH($E800,'2018 commission structure'!$A$21:$A$24, 0),
MATCH(R$1,'2018 commission structure'!$A$21:$I$21, 0)), 0)</f>
        <v>0</v>
      </c>
      <c r="S800" s="1">
        <f>IF($H800&gt;L800, ($H800-L800)*
INDEX( '2018 commission structure'!$A$21:$I$24,
MATCH($E800,'2018 commission structure'!$A$21:$A$24, 0),
MATCH(S$1,'2018 commission structure'!$A$21:$I$21, 0)), 0)</f>
        <v>0</v>
      </c>
      <c r="T800" s="1">
        <f t="shared" si="125"/>
        <v>43763.98</v>
      </c>
      <c r="U800" s="1">
        <f t="shared" si="126"/>
        <v>99332.98000000001</v>
      </c>
      <c r="V800" s="16">
        <f t="shared" si="127"/>
        <v>3.3890657463412448</v>
      </c>
      <c r="W800" s="1">
        <f>MIN(H800,I800)*INDEX('2018 commission structure'!$A$15:$J$18,MATCH(Calculations!$E182,'2018 commission structure'!$A$15:$A$18,0),MATCH(Calculations!W$1,'2018 commission structure'!$A$15:$J$15,0))</f>
        <v>50496.9</v>
      </c>
      <c r="X800" s="1">
        <f>IF($H800&gt;I800,MIN($H800-I800,J800-I800))*INDEX('2018 commission structure'!$A$15:$J$18,MATCH(Calculations!$E182,'2018 commission structure'!$A$15:$A$18,0),MATCH(Calculations!X$1,'2018 commission structure'!$A$15:$J$15,0))</f>
        <v>0</v>
      </c>
      <c r="Y800" s="1">
        <f>IF($H800&gt;J800,MIN($H800-J800,K800-J800)*INDEX('2018 commission structure'!$A$15:$J$18,MATCH(Calculations!$E182,'2018 commission structure'!$A$15:$A$18,0),MATCH(Calculations!Y$1,'2018 commission structure'!$A$15:$J$15,0)),0)</f>
        <v>0</v>
      </c>
      <c r="Z800" s="1">
        <f>IF($H800&gt;K800,MIN($H800-K800,L800-K800)*INDEX('2018 commission structure'!$A$15:$J$18,MATCH(Calculations!$E182,'2018 commission structure'!$A$15:$A$18,0),MATCH(Calculations!Z$1,'2018 commission structure'!$A$15:$J$15,0)),0)</f>
        <v>0</v>
      </c>
      <c r="AA800" s="1">
        <f>IF($H800&gt;L800,($H800-L800)*INDEX('2018 commission structure'!$A$15:$J$18,MATCH(Calculations!$E182,'2018 commission structure'!$A$15:$A$18,0),MATCH(Calculations!AA$1,'2018 commission structure'!$A$15:$J$15,0)),0)</f>
        <v>0</v>
      </c>
      <c r="AB800" s="1">
        <f t="shared" si="128"/>
        <v>50496.9</v>
      </c>
      <c r="AC800" s="1">
        <f t="shared" si="129"/>
        <v>106065.9</v>
      </c>
    </row>
    <row r="801" spans="1:29" x14ac:dyDescent="0.3">
      <c r="A801" s="20">
        <v>8173067724</v>
      </c>
      <c r="B801" s="1" t="s">
        <v>1892</v>
      </c>
      <c r="C801" s="1" t="s">
        <v>1891</v>
      </c>
      <c r="D801" s="1" t="s">
        <v>22819</v>
      </c>
      <c r="E801" s="1" t="s">
        <v>12</v>
      </c>
      <c r="F801" s="1">
        <v>47147</v>
      </c>
      <c r="G801" s="2">
        <v>21</v>
      </c>
      <c r="H801" s="1">
        <f>SUMIF('deals_closed '!D:D,A801,'deals_closed '!C:C)</f>
        <v>760710</v>
      </c>
      <c r="I801" s="1">
        <f>VLOOKUP(E801,'2018 commission structure'!$A$21:$I$24,9,FALSE)</f>
        <v>500000</v>
      </c>
      <c r="J801" s="1">
        <f t="shared" si="130"/>
        <v>625000</v>
      </c>
      <c r="K801" s="1">
        <f t="shared" si="121"/>
        <v>750000</v>
      </c>
      <c r="L801" s="1">
        <f t="shared" si="122"/>
        <v>1000000</v>
      </c>
      <c r="M801" s="16">
        <f t="shared" si="123"/>
        <v>1.52142</v>
      </c>
      <c r="N801" s="1" t="str">
        <f t="shared" si="124"/>
        <v>150-200%</v>
      </c>
      <c r="O801" s="1">
        <f>MIN($I801, $H801)*INDEX( '2018 commission structure'!$A$21:$I$24,
MATCH($E801,'2018 commission structure'!$A$21:$A$24,0),MATCH(O$1,'2018 commission structure'!$A$21:$I$21,0))</f>
        <v>50000</v>
      </c>
      <c r="P801" s="1">
        <f>IF($H801&gt;$I801, MIN($H801-$I801, J801-$I801)*
INDEX( '2018 commission structure'!$A$21:$I$24,
MATCH($E801,'2018 commission structure'!$A$21:$A$24, 0),
MATCH(P$1,'2018 commission structure'!$A$21:$I$21, 0)), 0)</f>
        <v>18750</v>
      </c>
      <c r="Q801" s="1">
        <f>IF($H801&gt;J801, MIN($H801-J801, K801-J801)*
INDEX( '2018 commission structure'!$A$21:$I$24,
MATCH($E801,'2018 commission structure'!$A$21:$A$24, 0),
MATCH(Q$1,'2018 commission structure'!$A$21:$I$21, 0)), 0)</f>
        <v>22500</v>
      </c>
      <c r="R801" s="1">
        <f>IF($H801&gt;K801, MIN($H801-K801, L801-K801)*
INDEX( '2018 commission structure'!$A$21:$I$24,
MATCH($E801,'2018 commission structure'!$A$21:$A$24, 0),
MATCH(R$1,'2018 commission structure'!$A$21:$I$21, 0)), 0)</f>
        <v>2356.1999999999998</v>
      </c>
      <c r="S801" s="1">
        <f>IF($H801&gt;L801, ($H801-L801)*
INDEX( '2018 commission structure'!$A$21:$I$24,
MATCH($E801,'2018 commission structure'!$A$21:$A$24, 0),
MATCH(S$1,'2018 commission structure'!$A$21:$I$21, 0)), 0)</f>
        <v>0</v>
      </c>
      <c r="T801" s="1">
        <f t="shared" si="125"/>
        <v>93606.2</v>
      </c>
      <c r="U801" s="1">
        <f t="shared" si="126"/>
        <v>140753.20000000001</v>
      </c>
      <c r="V801" s="16">
        <f t="shared" si="127"/>
        <v>5.4045662904999672</v>
      </c>
      <c r="W801" s="1">
        <f>MIN(H801,I801)*INDEX('2018 commission structure'!$A$15:$J$18,MATCH(Calculations!$E17,'2018 commission structure'!$A$15:$A$18,0),MATCH(Calculations!W$1,'2018 commission structure'!$A$15:$J$15,0))</f>
        <v>60000</v>
      </c>
      <c r="X801" s="1">
        <f>IF($H801&gt;I801,MIN($H801-I801,J801-I801))*INDEX('2018 commission structure'!$A$15:$J$18,MATCH(Calculations!$E17,'2018 commission structure'!$A$15:$A$18,0),MATCH(Calculations!X$1,'2018 commission structure'!$A$15:$J$15,0))</f>
        <v>21250</v>
      </c>
      <c r="Y801" s="1">
        <f>IF($H801&gt;J801,MIN($H801-J801,K801-J801)*INDEX('2018 commission structure'!$A$15:$J$18,MATCH(Calculations!$E17,'2018 commission structure'!$A$15:$A$18,0),MATCH(Calculations!Y$1,'2018 commission structure'!$A$15:$J$15,0)),0)</f>
        <v>25000</v>
      </c>
      <c r="Z801" s="1">
        <f>IF($H801&gt;K801,MIN($H801-K801,L801-K801)*INDEX('2018 commission structure'!$A$15:$J$18,MATCH(Calculations!$E17,'2018 commission structure'!$A$15:$A$18,0),MATCH(Calculations!Z$1,'2018 commission structure'!$A$15:$J$15,0)),0)</f>
        <v>2356.1999999999998</v>
      </c>
      <c r="AA801" s="1">
        <f>IF($H801&gt;L801,($H801-L801)*INDEX('2018 commission structure'!$A$15:$J$18,MATCH(Calculations!$E17,'2018 commission structure'!$A$15:$A$18,0),MATCH(Calculations!AA$1,'2018 commission structure'!$A$15:$J$15,0)),0)</f>
        <v>0</v>
      </c>
      <c r="AB801" s="1">
        <f t="shared" si="128"/>
        <v>108606.2</v>
      </c>
      <c r="AC801" s="1">
        <f t="shared" si="129"/>
        <v>155753.20000000001</v>
      </c>
    </row>
    <row r="802" spans="1:29" x14ac:dyDescent="0.3">
      <c r="A802" s="20">
        <v>6842911427</v>
      </c>
      <c r="B802" s="1" t="s">
        <v>1373</v>
      </c>
      <c r="C802" s="1" t="s">
        <v>1372</v>
      </c>
      <c r="D802" s="1" t="s">
        <v>22657</v>
      </c>
      <c r="E802" s="1" t="s">
        <v>0</v>
      </c>
      <c r="F802" s="1">
        <v>54689</v>
      </c>
      <c r="G802" s="2">
        <v>23</v>
      </c>
      <c r="H802" s="1">
        <f>SUMIF('deals_closed '!D:D,A802,'deals_closed '!C:C)</f>
        <v>913755</v>
      </c>
      <c r="I802" s="1">
        <f>VLOOKUP(E802,'2018 commission structure'!$A$21:$I$24,9,FALSE)</f>
        <v>600000</v>
      </c>
      <c r="J802" s="1">
        <f t="shared" si="130"/>
        <v>750000</v>
      </c>
      <c r="K802" s="1">
        <f t="shared" si="121"/>
        <v>900000</v>
      </c>
      <c r="L802" s="1">
        <f t="shared" si="122"/>
        <v>1200000</v>
      </c>
      <c r="M802" s="16">
        <f t="shared" si="123"/>
        <v>1.5229250000000001</v>
      </c>
      <c r="N802" s="1" t="str">
        <f t="shared" si="124"/>
        <v>150-200%</v>
      </c>
      <c r="O802" s="1">
        <f>MIN($I802, $H802)*INDEX( '2018 commission structure'!$A$21:$I$24,
MATCH($E802,'2018 commission structure'!$A$21:$A$24,0),MATCH(O$1,'2018 commission structure'!$A$21:$I$21,0))</f>
        <v>78000</v>
      </c>
      <c r="P802" s="1">
        <f>IF($H802&gt;$I802, MIN($H802-$I802, J802-$I802)*
INDEX( '2018 commission structure'!$A$21:$I$24,
MATCH($E802,'2018 commission structure'!$A$21:$A$24, 0),
MATCH(P$1,'2018 commission structure'!$A$21:$I$21, 0)), 0)</f>
        <v>25500.000000000004</v>
      </c>
      <c r="Q802" s="1">
        <f>IF($H802&gt;J802, MIN($H802-J802, K802-J802)*
INDEX( '2018 commission structure'!$A$21:$I$24,
MATCH($E802,'2018 commission structure'!$A$21:$A$24, 0),
MATCH(Q$1,'2018 commission structure'!$A$21:$I$21, 0)), 0)</f>
        <v>31500</v>
      </c>
      <c r="R802" s="1">
        <f>IF($H802&gt;K802, MIN($H802-K802, L802-K802)*
INDEX( '2018 commission structure'!$A$21:$I$24,
MATCH($E802,'2018 commission structure'!$A$21:$A$24, 0),
MATCH(R$1,'2018 commission structure'!$A$21:$I$21, 0)), 0)</f>
        <v>3576.3</v>
      </c>
      <c r="S802" s="1">
        <f>IF($H802&gt;L802, ($H802-L802)*
INDEX( '2018 commission structure'!$A$21:$I$24,
MATCH($E802,'2018 commission structure'!$A$21:$A$24, 0),
MATCH(S$1,'2018 commission structure'!$A$21:$I$21, 0)), 0)</f>
        <v>0</v>
      </c>
      <c r="T802" s="1">
        <f t="shared" si="125"/>
        <v>138576.29999999999</v>
      </c>
      <c r="U802" s="1">
        <f t="shared" si="126"/>
        <v>193265.3</v>
      </c>
      <c r="V802" s="16">
        <f t="shared" si="127"/>
        <v>4.7279827263352505</v>
      </c>
      <c r="W802" s="1">
        <f>MIN(H802,I802)*INDEX('2018 commission structure'!$A$15:$J$18,MATCH(Calculations!$E295,'2018 commission structure'!$A$15:$A$18,0),MATCH(Calculations!W$1,'2018 commission structure'!$A$15:$J$15,0))</f>
        <v>90000</v>
      </c>
      <c r="X802" s="1">
        <f>IF($H802&gt;I802,MIN($H802-I802,J802-I802))*INDEX('2018 commission structure'!$A$15:$J$18,MATCH(Calculations!$E295,'2018 commission structure'!$A$15:$A$18,0),MATCH(Calculations!X$1,'2018 commission structure'!$A$15:$J$15,0))</f>
        <v>33000</v>
      </c>
      <c r="Y802" s="1">
        <f>IF($H802&gt;J802,MIN($H802-J802,K802-J802)*INDEX('2018 commission structure'!$A$15:$J$18,MATCH(Calculations!$E295,'2018 commission structure'!$A$15:$A$18,0),MATCH(Calculations!Y$1,'2018 commission structure'!$A$15:$J$15,0)),0)</f>
        <v>37500</v>
      </c>
      <c r="Z802" s="1">
        <f>IF($H802&gt;K802,MIN($H802-K802,L802-K802)*INDEX('2018 commission structure'!$A$15:$J$18,MATCH(Calculations!$E295,'2018 commission structure'!$A$15:$A$18,0),MATCH(Calculations!Z$1,'2018 commission structure'!$A$15:$J$15,0)),0)</f>
        <v>4539.1500000000005</v>
      </c>
      <c r="AA802" s="1">
        <f>IF($H802&gt;L802,($H802-L802)*INDEX('2018 commission structure'!$A$15:$J$18,MATCH(Calculations!$E295,'2018 commission structure'!$A$15:$A$18,0),MATCH(Calculations!AA$1,'2018 commission structure'!$A$15:$J$15,0)),0)</f>
        <v>0</v>
      </c>
      <c r="AB802" s="1">
        <f t="shared" si="128"/>
        <v>165039.15</v>
      </c>
      <c r="AC802" s="1">
        <f t="shared" si="129"/>
        <v>219728.15</v>
      </c>
    </row>
    <row r="803" spans="1:29" x14ac:dyDescent="0.3">
      <c r="A803" s="20">
        <v>3746690722</v>
      </c>
      <c r="B803" s="1" t="s">
        <v>1644</v>
      </c>
      <c r="C803" s="1" t="s">
        <v>1643</v>
      </c>
      <c r="D803" s="1" t="s">
        <v>22964</v>
      </c>
      <c r="E803" s="1" t="s">
        <v>3</v>
      </c>
      <c r="F803" s="1">
        <v>118063</v>
      </c>
      <c r="G803" s="2">
        <v>20</v>
      </c>
      <c r="H803" s="1">
        <f>SUMIF('deals_closed '!D:D,A803,'deals_closed '!C:C)</f>
        <v>745121</v>
      </c>
      <c r="I803" s="1">
        <f>VLOOKUP(E803,'2018 commission structure'!$A$21:$I$24,9,FALSE)</f>
        <v>750000</v>
      </c>
      <c r="J803" s="1">
        <f t="shared" si="130"/>
        <v>937500</v>
      </c>
      <c r="K803" s="1">
        <f t="shared" si="121"/>
        <v>1125000</v>
      </c>
      <c r="L803" s="1">
        <f t="shared" si="122"/>
        <v>1500000</v>
      </c>
      <c r="M803" s="16">
        <f t="shared" si="123"/>
        <v>0.99349466666666664</v>
      </c>
      <c r="N803" s="1" t="str">
        <f t="shared" si="124"/>
        <v>0-100%</v>
      </c>
      <c r="O803" s="1">
        <f>MIN($I803, $H803)*INDEX( '2018 commission structure'!$A$21:$I$24,
MATCH($E803,'2018 commission structure'!$A$21:$A$24,0),MATCH(O$1,'2018 commission structure'!$A$21:$I$21,0))</f>
        <v>111768.15</v>
      </c>
      <c r="P803" s="1">
        <f>IF($H803&gt;$I803, MIN($H803-$I803, J803-$I803)*
INDEX( '2018 commission structure'!$A$21:$I$24,
MATCH($E803,'2018 commission structure'!$A$21:$A$24, 0),
MATCH(P$1,'2018 commission structure'!$A$21:$I$21, 0)), 0)</f>
        <v>0</v>
      </c>
      <c r="Q803" s="1">
        <f>IF($H803&gt;J803, MIN($H803-J803, K803-J803)*
INDEX( '2018 commission structure'!$A$21:$I$24,
MATCH($E803,'2018 commission structure'!$A$21:$A$24, 0),
MATCH(Q$1,'2018 commission structure'!$A$21:$I$21, 0)), 0)</f>
        <v>0</v>
      </c>
      <c r="R803" s="1">
        <f>IF($H803&gt;K803, MIN($H803-K803, L803-K803)*
INDEX( '2018 commission structure'!$A$21:$I$24,
MATCH($E803,'2018 commission structure'!$A$21:$A$24, 0),
MATCH(R$1,'2018 commission structure'!$A$21:$I$21, 0)), 0)</f>
        <v>0</v>
      </c>
      <c r="S803" s="1">
        <f>IF($H803&gt;L803, ($H803-L803)*
INDEX( '2018 commission structure'!$A$21:$I$24,
MATCH($E803,'2018 commission structure'!$A$21:$A$24, 0),
MATCH(S$1,'2018 commission structure'!$A$21:$I$21, 0)), 0)</f>
        <v>0</v>
      </c>
      <c r="T803" s="1">
        <f t="shared" si="125"/>
        <v>111768.15</v>
      </c>
      <c r="U803" s="1">
        <f t="shared" si="126"/>
        <v>229831.15</v>
      </c>
      <c r="V803" s="16">
        <f t="shared" si="127"/>
        <v>3.242036599477486</v>
      </c>
      <c r="W803" s="1">
        <f>MIN(H803,I803)*INDEX('2018 commission structure'!$A$15:$J$18,MATCH(Calculations!$E152,'2018 commission structure'!$A$15:$A$18,0),MATCH(Calculations!W$1,'2018 commission structure'!$A$15:$J$15,0))</f>
        <v>111768.15</v>
      </c>
      <c r="X803" s="1">
        <f>IF($H803&gt;I803,MIN($H803-I803,J803-I803))*INDEX('2018 commission structure'!$A$15:$J$18,MATCH(Calculations!$E152,'2018 commission structure'!$A$15:$A$18,0),MATCH(Calculations!X$1,'2018 commission structure'!$A$15:$J$15,0))</f>
        <v>0</v>
      </c>
      <c r="Y803" s="1">
        <f>IF($H803&gt;J803,MIN($H803-J803,K803-J803)*INDEX('2018 commission structure'!$A$15:$J$18,MATCH(Calculations!$E152,'2018 commission structure'!$A$15:$A$18,0),MATCH(Calculations!Y$1,'2018 commission structure'!$A$15:$J$15,0)),0)</f>
        <v>0</v>
      </c>
      <c r="Z803" s="1">
        <f>IF($H803&gt;K803,MIN($H803-K803,L803-K803)*INDEX('2018 commission structure'!$A$15:$J$18,MATCH(Calculations!$E152,'2018 commission structure'!$A$15:$A$18,0),MATCH(Calculations!Z$1,'2018 commission structure'!$A$15:$J$15,0)),0)</f>
        <v>0</v>
      </c>
      <c r="AA803" s="1">
        <f>IF($H803&gt;L803,($H803-L803)*INDEX('2018 commission structure'!$A$15:$J$18,MATCH(Calculations!$E152,'2018 commission structure'!$A$15:$A$18,0),MATCH(Calculations!AA$1,'2018 commission structure'!$A$15:$J$15,0)),0)</f>
        <v>0</v>
      </c>
      <c r="AB803" s="1">
        <f t="shared" si="128"/>
        <v>111768.15</v>
      </c>
      <c r="AC803" s="1">
        <f t="shared" si="129"/>
        <v>229831.15</v>
      </c>
    </row>
    <row r="804" spans="1:29" x14ac:dyDescent="0.3">
      <c r="A804" s="20">
        <v>3858163570</v>
      </c>
      <c r="B804" s="1" t="s">
        <v>570</v>
      </c>
      <c r="C804" s="1" t="s">
        <v>569</v>
      </c>
      <c r="D804" s="1" t="s">
        <v>22955</v>
      </c>
      <c r="E804" s="1" t="s">
        <v>0</v>
      </c>
      <c r="F804" s="1">
        <v>75333</v>
      </c>
      <c r="G804" s="2">
        <v>28</v>
      </c>
      <c r="H804" s="1">
        <f>SUMIF('deals_closed '!D:D,A804,'deals_closed '!C:C)</f>
        <v>914088</v>
      </c>
      <c r="I804" s="1">
        <f>VLOOKUP(E804,'2018 commission structure'!$A$21:$I$24,9,FALSE)</f>
        <v>600000</v>
      </c>
      <c r="J804" s="1">
        <f t="shared" si="130"/>
        <v>750000</v>
      </c>
      <c r="K804" s="1">
        <f t="shared" si="121"/>
        <v>900000</v>
      </c>
      <c r="L804" s="1">
        <f t="shared" si="122"/>
        <v>1200000</v>
      </c>
      <c r="M804" s="16">
        <f t="shared" si="123"/>
        <v>1.5234799999999999</v>
      </c>
      <c r="N804" s="1" t="str">
        <f t="shared" si="124"/>
        <v>150-200%</v>
      </c>
      <c r="O804" s="1">
        <f>MIN($I804, $H804)*INDEX( '2018 commission structure'!$A$21:$I$24,
MATCH($E804,'2018 commission structure'!$A$21:$A$24,0),MATCH(O$1,'2018 commission structure'!$A$21:$I$21,0))</f>
        <v>78000</v>
      </c>
      <c r="P804" s="1">
        <f>IF($H804&gt;$I804, MIN($H804-$I804, J804-$I804)*
INDEX( '2018 commission structure'!$A$21:$I$24,
MATCH($E804,'2018 commission structure'!$A$21:$A$24, 0),
MATCH(P$1,'2018 commission structure'!$A$21:$I$21, 0)), 0)</f>
        <v>25500.000000000004</v>
      </c>
      <c r="Q804" s="1">
        <f>IF($H804&gt;J804, MIN($H804-J804, K804-J804)*
INDEX( '2018 commission structure'!$A$21:$I$24,
MATCH($E804,'2018 commission structure'!$A$21:$A$24, 0),
MATCH(Q$1,'2018 commission structure'!$A$21:$I$21, 0)), 0)</f>
        <v>31500</v>
      </c>
      <c r="R804" s="1">
        <f>IF($H804&gt;K804, MIN($H804-K804, L804-K804)*
INDEX( '2018 commission structure'!$A$21:$I$24,
MATCH($E804,'2018 commission structure'!$A$21:$A$24, 0),
MATCH(R$1,'2018 commission structure'!$A$21:$I$21, 0)), 0)</f>
        <v>3662.88</v>
      </c>
      <c r="S804" s="1">
        <f>IF($H804&gt;L804, ($H804-L804)*
INDEX( '2018 commission structure'!$A$21:$I$24,
MATCH($E804,'2018 commission structure'!$A$21:$A$24, 0),
MATCH(S$1,'2018 commission structure'!$A$21:$I$21, 0)), 0)</f>
        <v>0</v>
      </c>
      <c r="T804" s="1">
        <f t="shared" si="125"/>
        <v>138662.88</v>
      </c>
      <c r="U804" s="1">
        <f t="shared" si="126"/>
        <v>213995.88</v>
      </c>
      <c r="V804" s="16">
        <f t="shared" si="127"/>
        <v>4.2715214891053046</v>
      </c>
      <c r="W804" s="1">
        <f>MIN(H804,I804)*INDEX('2018 commission structure'!$A$15:$J$18,MATCH(Calculations!$E713,'2018 commission structure'!$A$15:$A$18,0),MATCH(Calculations!W$1,'2018 commission structure'!$A$15:$J$15,0))</f>
        <v>72000</v>
      </c>
      <c r="X804" s="1">
        <f>IF($H804&gt;I804,MIN($H804-I804,J804-I804))*INDEX('2018 commission structure'!$A$15:$J$18,MATCH(Calculations!$E713,'2018 commission structure'!$A$15:$A$18,0),MATCH(Calculations!X$1,'2018 commission structure'!$A$15:$J$15,0))</f>
        <v>25500.000000000004</v>
      </c>
      <c r="Y804" s="1">
        <f>IF($H804&gt;J804,MIN($H804-J804,K804-J804)*INDEX('2018 commission structure'!$A$15:$J$18,MATCH(Calculations!$E713,'2018 commission structure'!$A$15:$A$18,0),MATCH(Calculations!Y$1,'2018 commission structure'!$A$15:$J$15,0)),0)</f>
        <v>30000</v>
      </c>
      <c r="Z804" s="1">
        <f>IF($H804&gt;K804,MIN($H804-K804,L804-K804)*INDEX('2018 commission structure'!$A$15:$J$18,MATCH(Calculations!$E713,'2018 commission structure'!$A$15:$A$18,0),MATCH(Calculations!Z$1,'2018 commission structure'!$A$15:$J$15,0)),0)</f>
        <v>3099.36</v>
      </c>
      <c r="AA804" s="1">
        <f>IF($H804&gt;L804,($H804-L804)*INDEX('2018 commission structure'!$A$15:$J$18,MATCH(Calculations!$E713,'2018 commission structure'!$A$15:$A$18,0),MATCH(Calculations!AA$1,'2018 commission structure'!$A$15:$J$15,0)),0)</f>
        <v>0</v>
      </c>
      <c r="AB804" s="1">
        <f t="shared" si="128"/>
        <v>130599.36</v>
      </c>
      <c r="AC804" s="1">
        <f t="shared" si="129"/>
        <v>205932.36</v>
      </c>
    </row>
    <row r="805" spans="1:29" x14ac:dyDescent="0.3">
      <c r="A805" s="20">
        <v>4978659442</v>
      </c>
      <c r="B805" s="1" t="s">
        <v>1143</v>
      </c>
      <c r="C805" s="1" t="s">
        <v>1142</v>
      </c>
      <c r="D805" s="1" t="s">
        <v>22833</v>
      </c>
      <c r="E805" s="1" t="s">
        <v>3</v>
      </c>
      <c r="F805" s="1">
        <v>98894</v>
      </c>
      <c r="G805" s="2">
        <v>18</v>
      </c>
      <c r="H805" s="1">
        <f>SUMIF('deals_closed '!D:D,A805,'deals_closed '!C:C)</f>
        <v>704891</v>
      </c>
      <c r="I805" s="1">
        <f>VLOOKUP(E805,'2018 commission structure'!$A$21:$I$24,9,FALSE)</f>
        <v>750000</v>
      </c>
      <c r="J805" s="1">
        <f t="shared" si="130"/>
        <v>937500</v>
      </c>
      <c r="K805" s="1">
        <f t="shared" si="121"/>
        <v>1125000</v>
      </c>
      <c r="L805" s="1">
        <f t="shared" si="122"/>
        <v>1500000</v>
      </c>
      <c r="M805" s="16">
        <f t="shared" si="123"/>
        <v>0.93985466666666662</v>
      </c>
      <c r="N805" s="1" t="str">
        <f t="shared" si="124"/>
        <v>0-100%</v>
      </c>
      <c r="O805" s="1">
        <f>MIN($I805, $H805)*INDEX( '2018 commission structure'!$A$21:$I$24,
MATCH($E805,'2018 commission structure'!$A$21:$A$24,0),MATCH(O$1,'2018 commission structure'!$A$21:$I$21,0))</f>
        <v>105733.65</v>
      </c>
      <c r="P805" s="1">
        <f>IF($H805&gt;$I805, MIN($H805-$I805, J805-$I805)*
INDEX( '2018 commission structure'!$A$21:$I$24,
MATCH($E805,'2018 commission structure'!$A$21:$A$24, 0),
MATCH(P$1,'2018 commission structure'!$A$21:$I$21, 0)), 0)</f>
        <v>0</v>
      </c>
      <c r="Q805" s="1">
        <f>IF($H805&gt;J805, MIN($H805-J805, K805-J805)*
INDEX( '2018 commission structure'!$A$21:$I$24,
MATCH($E805,'2018 commission structure'!$A$21:$A$24, 0),
MATCH(Q$1,'2018 commission structure'!$A$21:$I$21, 0)), 0)</f>
        <v>0</v>
      </c>
      <c r="R805" s="1">
        <f>IF($H805&gt;K805, MIN($H805-K805, L805-K805)*
INDEX( '2018 commission structure'!$A$21:$I$24,
MATCH($E805,'2018 commission structure'!$A$21:$A$24, 0),
MATCH(R$1,'2018 commission structure'!$A$21:$I$21, 0)), 0)</f>
        <v>0</v>
      </c>
      <c r="S805" s="1">
        <f>IF($H805&gt;L805, ($H805-L805)*
INDEX( '2018 commission structure'!$A$21:$I$24,
MATCH($E805,'2018 commission structure'!$A$21:$A$24, 0),
MATCH(S$1,'2018 commission structure'!$A$21:$I$21, 0)), 0)</f>
        <v>0</v>
      </c>
      <c r="T805" s="1">
        <f t="shared" si="125"/>
        <v>105733.65</v>
      </c>
      <c r="U805" s="1">
        <f t="shared" si="126"/>
        <v>204627.65</v>
      </c>
      <c r="V805" s="16">
        <f t="shared" si="127"/>
        <v>3.4447495243189277</v>
      </c>
      <c r="W805" s="1">
        <f>MIN(H805,I805)*INDEX('2018 commission structure'!$A$15:$J$18,MATCH(Calculations!$E415,'2018 commission structure'!$A$15:$A$18,0),MATCH(Calculations!W$1,'2018 commission structure'!$A$15:$J$15,0))</f>
        <v>105733.65</v>
      </c>
      <c r="X805" s="1">
        <f>IF($H805&gt;I805,MIN($H805-I805,J805-I805))*INDEX('2018 commission structure'!$A$15:$J$18,MATCH(Calculations!$E415,'2018 commission structure'!$A$15:$A$18,0),MATCH(Calculations!X$1,'2018 commission structure'!$A$15:$J$15,0))</f>
        <v>0</v>
      </c>
      <c r="Y805" s="1">
        <f>IF($H805&gt;J805,MIN($H805-J805,K805-J805)*INDEX('2018 commission structure'!$A$15:$J$18,MATCH(Calculations!$E415,'2018 commission structure'!$A$15:$A$18,0),MATCH(Calculations!Y$1,'2018 commission structure'!$A$15:$J$15,0)),0)</f>
        <v>0</v>
      </c>
      <c r="Z805" s="1">
        <f>IF($H805&gt;K805,MIN($H805-K805,L805-K805)*INDEX('2018 commission structure'!$A$15:$J$18,MATCH(Calculations!$E415,'2018 commission structure'!$A$15:$A$18,0),MATCH(Calculations!Z$1,'2018 commission structure'!$A$15:$J$15,0)),0)</f>
        <v>0</v>
      </c>
      <c r="AA805" s="1">
        <f>IF($H805&gt;L805,($H805-L805)*INDEX('2018 commission structure'!$A$15:$J$18,MATCH(Calculations!$E415,'2018 commission structure'!$A$15:$A$18,0),MATCH(Calculations!AA$1,'2018 commission structure'!$A$15:$J$15,0)),0)</f>
        <v>0</v>
      </c>
      <c r="AB805" s="1">
        <f t="shared" si="128"/>
        <v>105733.65</v>
      </c>
      <c r="AC805" s="1">
        <f t="shared" si="129"/>
        <v>204627.65</v>
      </c>
    </row>
    <row r="806" spans="1:29" x14ac:dyDescent="0.3">
      <c r="A806" s="20">
        <v>2551917727</v>
      </c>
      <c r="B806" s="1" t="s">
        <v>259</v>
      </c>
      <c r="C806" s="1" t="s">
        <v>258</v>
      </c>
      <c r="D806" s="1" t="s">
        <v>22575</v>
      </c>
      <c r="E806" s="1" t="s">
        <v>12</v>
      </c>
      <c r="F806" s="1">
        <v>56237</v>
      </c>
      <c r="G806" s="2">
        <v>25</v>
      </c>
      <c r="H806" s="1">
        <f>SUMIF('deals_closed '!D:D,A806,'deals_closed '!C:C)</f>
        <v>762004</v>
      </c>
      <c r="I806" s="1">
        <f>VLOOKUP(E806,'2018 commission structure'!$A$21:$I$24,9,FALSE)</f>
        <v>500000</v>
      </c>
      <c r="J806" s="1">
        <f t="shared" si="130"/>
        <v>625000</v>
      </c>
      <c r="K806" s="1">
        <f t="shared" si="121"/>
        <v>750000</v>
      </c>
      <c r="L806" s="1">
        <f t="shared" si="122"/>
        <v>1000000</v>
      </c>
      <c r="M806" s="16">
        <f t="shared" si="123"/>
        <v>1.524008</v>
      </c>
      <c r="N806" s="1" t="str">
        <f t="shared" si="124"/>
        <v>150-200%</v>
      </c>
      <c r="O806" s="1">
        <f>MIN($I806, $H806)*INDEX( '2018 commission structure'!$A$21:$I$24,
MATCH($E806,'2018 commission structure'!$A$21:$A$24,0),MATCH(O$1,'2018 commission structure'!$A$21:$I$21,0))</f>
        <v>50000</v>
      </c>
      <c r="P806" s="1">
        <f>IF($H806&gt;$I806, MIN($H806-$I806, J806-$I806)*
INDEX( '2018 commission structure'!$A$21:$I$24,
MATCH($E806,'2018 commission structure'!$A$21:$A$24, 0),
MATCH(P$1,'2018 commission structure'!$A$21:$I$21, 0)), 0)</f>
        <v>18750</v>
      </c>
      <c r="Q806" s="1">
        <f>IF($H806&gt;J806, MIN($H806-J806, K806-J806)*
INDEX( '2018 commission structure'!$A$21:$I$24,
MATCH($E806,'2018 commission structure'!$A$21:$A$24, 0),
MATCH(Q$1,'2018 commission structure'!$A$21:$I$21, 0)), 0)</f>
        <v>22500</v>
      </c>
      <c r="R806" s="1">
        <f>IF($H806&gt;K806, MIN($H806-K806, L806-K806)*
INDEX( '2018 commission structure'!$A$21:$I$24,
MATCH($E806,'2018 commission structure'!$A$21:$A$24, 0),
MATCH(R$1,'2018 commission structure'!$A$21:$I$21, 0)), 0)</f>
        <v>2640.88</v>
      </c>
      <c r="S806" s="1">
        <f>IF($H806&gt;L806, ($H806-L806)*
INDEX( '2018 commission structure'!$A$21:$I$24,
MATCH($E806,'2018 commission structure'!$A$21:$A$24, 0),
MATCH(S$1,'2018 commission structure'!$A$21:$I$21, 0)), 0)</f>
        <v>0</v>
      </c>
      <c r="T806" s="1">
        <f t="shared" si="125"/>
        <v>93890.880000000005</v>
      </c>
      <c r="U806" s="1">
        <f t="shared" si="126"/>
        <v>150127.88</v>
      </c>
      <c r="V806" s="16">
        <f t="shared" si="127"/>
        <v>5.0756994636838941</v>
      </c>
      <c r="W806" s="1">
        <f>MIN(H806,I806)*INDEX('2018 commission structure'!$A$15:$J$18,MATCH(Calculations!$E872,'2018 commission structure'!$A$15:$A$18,0),MATCH(Calculations!W$1,'2018 commission structure'!$A$15:$J$15,0))</f>
        <v>60000</v>
      </c>
      <c r="X806" s="1">
        <f>IF($H806&gt;I806,MIN($H806-I806,J806-I806))*INDEX('2018 commission structure'!$A$15:$J$18,MATCH(Calculations!$E872,'2018 commission structure'!$A$15:$A$18,0),MATCH(Calculations!X$1,'2018 commission structure'!$A$15:$J$15,0))</f>
        <v>21250</v>
      </c>
      <c r="Y806" s="1">
        <f>IF($H806&gt;J806,MIN($H806-J806,K806-J806)*INDEX('2018 commission structure'!$A$15:$J$18,MATCH(Calculations!$E872,'2018 commission structure'!$A$15:$A$18,0),MATCH(Calculations!Y$1,'2018 commission structure'!$A$15:$J$15,0)),0)</f>
        <v>25000</v>
      </c>
      <c r="Z806" s="1">
        <f>IF($H806&gt;K806,MIN($H806-K806,L806-K806)*INDEX('2018 commission structure'!$A$15:$J$18,MATCH(Calculations!$E872,'2018 commission structure'!$A$15:$A$18,0),MATCH(Calculations!Z$1,'2018 commission structure'!$A$15:$J$15,0)),0)</f>
        <v>2640.88</v>
      </c>
      <c r="AA806" s="1">
        <f>IF($H806&gt;L806,($H806-L806)*INDEX('2018 commission structure'!$A$15:$J$18,MATCH(Calculations!$E872,'2018 commission structure'!$A$15:$A$18,0),MATCH(Calculations!AA$1,'2018 commission structure'!$A$15:$J$15,0)),0)</f>
        <v>0</v>
      </c>
      <c r="AB806" s="1">
        <f t="shared" si="128"/>
        <v>108890.88</v>
      </c>
      <c r="AC806" s="1">
        <f t="shared" si="129"/>
        <v>165127.88</v>
      </c>
    </row>
    <row r="807" spans="1:29" x14ac:dyDescent="0.3">
      <c r="A807" s="20">
        <v>1892125439</v>
      </c>
      <c r="B807" s="1" t="s">
        <v>422</v>
      </c>
      <c r="C807" s="1" t="s">
        <v>421</v>
      </c>
      <c r="D807" s="1" t="s">
        <v>23152</v>
      </c>
      <c r="E807" s="1" t="s">
        <v>3</v>
      </c>
      <c r="F807" s="1">
        <v>95373</v>
      </c>
      <c r="G807" s="2">
        <v>31</v>
      </c>
      <c r="H807" s="1">
        <f>SUMIF('deals_closed '!D:D,A807,'deals_closed '!C:C)</f>
        <v>1143315</v>
      </c>
      <c r="I807" s="1">
        <f>VLOOKUP(E807,'2018 commission structure'!$A$21:$I$24,9,FALSE)</f>
        <v>750000</v>
      </c>
      <c r="J807" s="1">
        <f t="shared" si="130"/>
        <v>937500</v>
      </c>
      <c r="K807" s="1">
        <f t="shared" si="121"/>
        <v>1125000</v>
      </c>
      <c r="L807" s="1">
        <f t="shared" si="122"/>
        <v>1500000</v>
      </c>
      <c r="M807" s="16">
        <f t="shared" si="123"/>
        <v>1.5244200000000001</v>
      </c>
      <c r="N807" s="1" t="str">
        <f t="shared" si="124"/>
        <v>150-200%</v>
      </c>
      <c r="O807" s="1">
        <f>MIN($I807, $H807)*INDEX( '2018 commission structure'!$A$21:$I$24,
MATCH($E807,'2018 commission structure'!$A$21:$A$24,0),MATCH(O$1,'2018 commission structure'!$A$21:$I$21,0))</f>
        <v>112500</v>
      </c>
      <c r="P807" s="1">
        <f>IF($H807&gt;$I807, MIN($H807-$I807, J807-$I807)*
INDEX( '2018 commission structure'!$A$21:$I$24,
MATCH($E807,'2018 commission structure'!$A$21:$A$24, 0),
MATCH(P$1,'2018 commission structure'!$A$21:$I$21, 0)), 0)</f>
        <v>35625</v>
      </c>
      <c r="Q807" s="1">
        <f>IF($H807&gt;J807, MIN($H807-J807, K807-J807)*
INDEX( '2018 commission structure'!$A$21:$I$24,
MATCH($E807,'2018 commission structure'!$A$21:$A$24, 0),
MATCH(Q$1,'2018 commission structure'!$A$21:$I$21, 0)), 0)</f>
        <v>43125</v>
      </c>
      <c r="R807" s="1">
        <f>IF($H807&gt;K807, MIN($H807-K807, L807-K807)*
INDEX( '2018 commission structure'!$A$21:$I$24,
MATCH($E807,'2018 commission structure'!$A$21:$A$24, 0),
MATCH(R$1,'2018 commission structure'!$A$21:$I$21, 0)), 0)</f>
        <v>5494.5</v>
      </c>
      <c r="S807" s="1">
        <f>IF($H807&gt;L807, ($H807-L807)*
INDEX( '2018 commission structure'!$A$21:$I$24,
MATCH($E807,'2018 commission structure'!$A$21:$A$24, 0),
MATCH(S$1,'2018 commission structure'!$A$21:$I$21, 0)), 0)</f>
        <v>0</v>
      </c>
      <c r="T807" s="1">
        <f t="shared" si="125"/>
        <v>196744.5</v>
      </c>
      <c r="U807" s="1">
        <f t="shared" si="126"/>
        <v>292117.5</v>
      </c>
      <c r="V807" s="16">
        <f t="shared" si="127"/>
        <v>3.9138873912038821</v>
      </c>
      <c r="W807" s="1">
        <f>MIN(H807,I807)*INDEX('2018 commission structure'!$A$15:$J$18,MATCH(Calculations!$E788,'2018 commission structure'!$A$15:$A$18,0),MATCH(Calculations!W$1,'2018 commission structure'!$A$15:$J$15,0))</f>
        <v>90000</v>
      </c>
      <c r="X807" s="1">
        <f>IF($H807&gt;I807,MIN($H807-I807,J807-I807))*INDEX('2018 commission structure'!$A$15:$J$18,MATCH(Calculations!$E788,'2018 commission structure'!$A$15:$A$18,0),MATCH(Calculations!X$1,'2018 commission structure'!$A$15:$J$15,0))</f>
        <v>31875.000000000004</v>
      </c>
      <c r="Y807" s="1">
        <f>IF($H807&gt;J807,MIN($H807-J807,K807-J807)*INDEX('2018 commission structure'!$A$15:$J$18,MATCH(Calculations!$E788,'2018 commission structure'!$A$15:$A$18,0),MATCH(Calculations!Y$1,'2018 commission structure'!$A$15:$J$15,0)),0)</f>
        <v>37500</v>
      </c>
      <c r="Z807" s="1">
        <f>IF($H807&gt;K807,MIN($H807-K807,L807-K807)*INDEX('2018 commission structure'!$A$15:$J$18,MATCH(Calculations!$E788,'2018 commission structure'!$A$15:$A$18,0),MATCH(Calculations!Z$1,'2018 commission structure'!$A$15:$J$15,0)),0)</f>
        <v>4029.3</v>
      </c>
      <c r="AA807" s="1">
        <f>IF($H807&gt;L807,($H807-L807)*INDEX('2018 commission structure'!$A$15:$J$18,MATCH(Calculations!$E788,'2018 commission structure'!$A$15:$A$18,0),MATCH(Calculations!AA$1,'2018 commission structure'!$A$15:$J$15,0)),0)</f>
        <v>0</v>
      </c>
      <c r="AB807" s="1">
        <f t="shared" si="128"/>
        <v>163404.29999999999</v>
      </c>
      <c r="AC807" s="1">
        <f t="shared" si="129"/>
        <v>258777.3</v>
      </c>
    </row>
    <row r="808" spans="1:29" x14ac:dyDescent="0.3">
      <c r="A808" s="20">
        <v>1962975932</v>
      </c>
      <c r="B808" s="1" t="s">
        <v>954</v>
      </c>
      <c r="C808" s="1" t="s">
        <v>953</v>
      </c>
      <c r="D808" s="1" t="s">
        <v>23145</v>
      </c>
      <c r="E808" s="1" t="s">
        <v>3</v>
      </c>
      <c r="F808" s="1">
        <v>111530</v>
      </c>
      <c r="G808" s="2">
        <v>10</v>
      </c>
      <c r="H808" s="1">
        <f>SUMIF('deals_closed '!D:D,A808,'deals_closed '!C:C)</f>
        <v>303175</v>
      </c>
      <c r="I808" s="1">
        <f>VLOOKUP(E808,'2018 commission structure'!$A$21:$I$24,9,FALSE)</f>
        <v>750000</v>
      </c>
      <c r="J808" s="1">
        <f t="shared" si="130"/>
        <v>937500</v>
      </c>
      <c r="K808" s="1">
        <f t="shared" si="121"/>
        <v>1125000</v>
      </c>
      <c r="L808" s="1">
        <f t="shared" si="122"/>
        <v>1500000</v>
      </c>
      <c r="M808" s="16">
        <f t="shared" si="123"/>
        <v>0.40423333333333333</v>
      </c>
      <c r="N808" s="1" t="str">
        <f t="shared" si="124"/>
        <v>0-100%</v>
      </c>
      <c r="O808" s="1">
        <f>MIN($I808, $H808)*INDEX( '2018 commission structure'!$A$21:$I$24,
MATCH($E808,'2018 commission structure'!$A$21:$A$24,0),MATCH(O$1,'2018 commission structure'!$A$21:$I$21,0))</f>
        <v>45476.25</v>
      </c>
      <c r="P808" s="1">
        <f>IF($H808&gt;$I808, MIN($H808-$I808, J808-$I808)*
INDEX( '2018 commission structure'!$A$21:$I$24,
MATCH($E808,'2018 commission structure'!$A$21:$A$24, 0),
MATCH(P$1,'2018 commission structure'!$A$21:$I$21, 0)), 0)</f>
        <v>0</v>
      </c>
      <c r="Q808" s="1">
        <f>IF($H808&gt;J808, MIN($H808-J808, K808-J808)*
INDEX( '2018 commission structure'!$A$21:$I$24,
MATCH($E808,'2018 commission structure'!$A$21:$A$24, 0),
MATCH(Q$1,'2018 commission structure'!$A$21:$I$21, 0)), 0)</f>
        <v>0</v>
      </c>
      <c r="R808" s="1">
        <f>IF($H808&gt;K808, MIN($H808-K808, L808-K808)*
INDEX( '2018 commission structure'!$A$21:$I$24,
MATCH($E808,'2018 commission structure'!$A$21:$A$24, 0),
MATCH(R$1,'2018 commission structure'!$A$21:$I$21, 0)), 0)</f>
        <v>0</v>
      </c>
      <c r="S808" s="1">
        <f>IF($H808&gt;L808, ($H808-L808)*
INDEX( '2018 commission structure'!$A$21:$I$24,
MATCH($E808,'2018 commission structure'!$A$21:$A$24, 0),
MATCH(S$1,'2018 commission structure'!$A$21:$I$21, 0)), 0)</f>
        <v>0</v>
      </c>
      <c r="T808" s="1">
        <f t="shared" si="125"/>
        <v>45476.25</v>
      </c>
      <c r="U808" s="1">
        <f t="shared" si="126"/>
        <v>157006.25</v>
      </c>
      <c r="V808" s="16">
        <f t="shared" si="127"/>
        <v>1.9309740854265356</v>
      </c>
      <c r="W808" s="1">
        <f>MIN(H808,I808)*INDEX('2018 commission structure'!$A$15:$J$18,MATCH(Calculations!$E515,'2018 commission structure'!$A$15:$A$18,0),MATCH(Calculations!W$1,'2018 commission structure'!$A$15:$J$15,0))</f>
        <v>45476.25</v>
      </c>
      <c r="X808" s="1">
        <f>IF($H808&gt;I808,MIN($H808-I808,J808-I808))*INDEX('2018 commission structure'!$A$15:$J$18,MATCH(Calculations!$E515,'2018 commission structure'!$A$15:$A$18,0),MATCH(Calculations!X$1,'2018 commission structure'!$A$15:$J$15,0))</f>
        <v>0</v>
      </c>
      <c r="Y808" s="1">
        <f>IF($H808&gt;J808,MIN($H808-J808,K808-J808)*INDEX('2018 commission structure'!$A$15:$J$18,MATCH(Calculations!$E515,'2018 commission structure'!$A$15:$A$18,0),MATCH(Calculations!Y$1,'2018 commission structure'!$A$15:$J$15,0)),0)</f>
        <v>0</v>
      </c>
      <c r="Z808" s="1">
        <f>IF($H808&gt;K808,MIN($H808-K808,L808-K808)*INDEX('2018 commission structure'!$A$15:$J$18,MATCH(Calculations!$E515,'2018 commission structure'!$A$15:$A$18,0),MATCH(Calculations!Z$1,'2018 commission structure'!$A$15:$J$15,0)),0)</f>
        <v>0</v>
      </c>
      <c r="AA808" s="1">
        <f>IF($H808&gt;L808,($H808-L808)*INDEX('2018 commission structure'!$A$15:$J$18,MATCH(Calculations!$E515,'2018 commission structure'!$A$15:$A$18,0),MATCH(Calculations!AA$1,'2018 commission structure'!$A$15:$J$15,0)),0)</f>
        <v>0</v>
      </c>
      <c r="AB808" s="1">
        <f t="shared" si="128"/>
        <v>45476.25</v>
      </c>
      <c r="AC808" s="1">
        <f t="shared" si="129"/>
        <v>157006.25</v>
      </c>
    </row>
    <row r="809" spans="1:29" x14ac:dyDescent="0.3">
      <c r="A809" s="20">
        <v>1598957961</v>
      </c>
      <c r="B809" s="1" t="s">
        <v>1866</v>
      </c>
      <c r="C809" s="1" t="s">
        <v>1865</v>
      </c>
      <c r="D809" s="1" t="s">
        <v>23175</v>
      </c>
      <c r="E809" s="1" t="s">
        <v>3</v>
      </c>
      <c r="F809" s="1">
        <v>75679</v>
      </c>
      <c r="G809" s="2">
        <v>30</v>
      </c>
      <c r="H809" s="1">
        <f>SUMIF('deals_closed '!D:D,A809,'deals_closed '!C:C)</f>
        <v>1143449</v>
      </c>
      <c r="I809" s="1">
        <f>VLOOKUP(E809,'2018 commission structure'!$A$21:$I$24,9,FALSE)</f>
        <v>750000</v>
      </c>
      <c r="J809" s="1">
        <f t="shared" si="130"/>
        <v>937500</v>
      </c>
      <c r="K809" s="1">
        <f t="shared" si="121"/>
        <v>1125000</v>
      </c>
      <c r="L809" s="1">
        <f t="shared" si="122"/>
        <v>1500000</v>
      </c>
      <c r="M809" s="16">
        <f t="shared" si="123"/>
        <v>1.5245986666666667</v>
      </c>
      <c r="N809" s="1" t="str">
        <f t="shared" si="124"/>
        <v>150-200%</v>
      </c>
      <c r="O809" s="1">
        <f>MIN($I809, $H809)*INDEX( '2018 commission structure'!$A$21:$I$24,
MATCH($E809,'2018 commission structure'!$A$21:$A$24,0),MATCH(O$1,'2018 commission structure'!$A$21:$I$21,0))</f>
        <v>112500</v>
      </c>
      <c r="P809" s="1">
        <f>IF($H809&gt;$I809, MIN($H809-$I809, J809-$I809)*
INDEX( '2018 commission structure'!$A$21:$I$24,
MATCH($E809,'2018 commission structure'!$A$21:$A$24, 0),
MATCH(P$1,'2018 commission structure'!$A$21:$I$21, 0)), 0)</f>
        <v>35625</v>
      </c>
      <c r="Q809" s="1">
        <f>IF($H809&gt;J809, MIN($H809-J809, K809-J809)*
INDEX( '2018 commission structure'!$A$21:$I$24,
MATCH($E809,'2018 commission structure'!$A$21:$A$24, 0),
MATCH(Q$1,'2018 commission structure'!$A$21:$I$21, 0)), 0)</f>
        <v>43125</v>
      </c>
      <c r="R809" s="1">
        <f>IF($H809&gt;K809, MIN($H809-K809, L809-K809)*
INDEX( '2018 commission structure'!$A$21:$I$24,
MATCH($E809,'2018 commission structure'!$A$21:$A$24, 0),
MATCH(R$1,'2018 commission structure'!$A$21:$I$21, 0)), 0)</f>
        <v>5534.7</v>
      </c>
      <c r="S809" s="1">
        <f>IF($H809&gt;L809, ($H809-L809)*
INDEX( '2018 commission structure'!$A$21:$I$24,
MATCH($E809,'2018 commission structure'!$A$21:$A$24, 0),
MATCH(S$1,'2018 commission structure'!$A$21:$I$21, 0)), 0)</f>
        <v>0</v>
      </c>
      <c r="T809" s="1">
        <f t="shared" si="125"/>
        <v>196784.7</v>
      </c>
      <c r="U809" s="1">
        <f t="shared" si="126"/>
        <v>272463.7</v>
      </c>
      <c r="V809" s="16">
        <f t="shared" si="127"/>
        <v>4.1967021661968182</v>
      </c>
      <c r="W809" s="1">
        <f>MIN(H809,I809)*INDEX('2018 commission structure'!$A$15:$J$18,MATCH(Calculations!$E30,'2018 commission structure'!$A$15:$A$18,0),MATCH(Calculations!W$1,'2018 commission structure'!$A$15:$J$15,0))</f>
        <v>112500</v>
      </c>
      <c r="X809" s="1">
        <f>IF($H809&gt;I809,MIN($H809-I809,J809-I809))*INDEX('2018 commission structure'!$A$15:$J$18,MATCH(Calculations!$E30,'2018 commission structure'!$A$15:$A$18,0),MATCH(Calculations!X$1,'2018 commission structure'!$A$15:$J$15,0))</f>
        <v>41250</v>
      </c>
      <c r="Y809" s="1">
        <f>IF($H809&gt;J809,MIN($H809-J809,K809-J809)*INDEX('2018 commission structure'!$A$15:$J$18,MATCH(Calculations!$E30,'2018 commission structure'!$A$15:$A$18,0),MATCH(Calculations!Y$1,'2018 commission structure'!$A$15:$J$15,0)),0)</f>
        <v>46875</v>
      </c>
      <c r="Z809" s="1">
        <f>IF($H809&gt;K809,MIN($H809-K809,L809-K809)*INDEX('2018 commission structure'!$A$15:$J$18,MATCH(Calculations!$E30,'2018 commission structure'!$A$15:$A$18,0),MATCH(Calculations!Z$1,'2018 commission structure'!$A$15:$J$15,0)),0)</f>
        <v>6088.17</v>
      </c>
      <c r="AA809" s="1">
        <f>IF($H809&gt;L809,($H809-L809)*INDEX('2018 commission structure'!$A$15:$J$18,MATCH(Calculations!$E30,'2018 commission structure'!$A$15:$A$18,0),MATCH(Calculations!AA$1,'2018 commission structure'!$A$15:$J$15,0)),0)</f>
        <v>0</v>
      </c>
      <c r="AB809" s="1">
        <f t="shared" si="128"/>
        <v>206713.17</v>
      </c>
      <c r="AC809" s="1">
        <f t="shared" si="129"/>
        <v>282392.17000000004</v>
      </c>
    </row>
    <row r="810" spans="1:29" x14ac:dyDescent="0.3">
      <c r="A810" s="20">
        <v>5372344725</v>
      </c>
      <c r="B810" s="1" t="s">
        <v>1160</v>
      </c>
      <c r="C810" s="1" t="s">
        <v>1780</v>
      </c>
      <c r="D810" s="1" t="s">
        <v>22951</v>
      </c>
      <c r="E810" s="1" t="s">
        <v>12</v>
      </c>
      <c r="F810" s="1">
        <v>42683</v>
      </c>
      <c r="G810" s="2">
        <v>19</v>
      </c>
      <c r="H810" s="1">
        <f>SUMIF('deals_closed '!D:D,A810,'deals_closed '!C:C)</f>
        <v>762516</v>
      </c>
      <c r="I810" s="1">
        <f>VLOOKUP(E810,'2018 commission structure'!$A$21:$I$24,9,FALSE)</f>
        <v>500000</v>
      </c>
      <c r="J810" s="1">
        <f t="shared" si="130"/>
        <v>625000</v>
      </c>
      <c r="K810" s="1">
        <f t="shared" si="121"/>
        <v>750000</v>
      </c>
      <c r="L810" s="1">
        <f t="shared" si="122"/>
        <v>1000000</v>
      </c>
      <c r="M810" s="16">
        <f t="shared" si="123"/>
        <v>1.5250319999999999</v>
      </c>
      <c r="N810" s="1" t="str">
        <f t="shared" si="124"/>
        <v>150-200%</v>
      </c>
      <c r="O810" s="1">
        <f>MIN($I810, $H810)*INDEX( '2018 commission structure'!$A$21:$I$24,
MATCH($E810,'2018 commission structure'!$A$21:$A$24,0),MATCH(O$1,'2018 commission structure'!$A$21:$I$21,0))</f>
        <v>50000</v>
      </c>
      <c r="P810" s="1">
        <f>IF($H810&gt;$I810, MIN($H810-$I810, J810-$I810)*
INDEX( '2018 commission structure'!$A$21:$I$24,
MATCH($E810,'2018 commission structure'!$A$21:$A$24, 0),
MATCH(P$1,'2018 commission structure'!$A$21:$I$21, 0)), 0)</f>
        <v>18750</v>
      </c>
      <c r="Q810" s="1">
        <f>IF($H810&gt;J810, MIN($H810-J810, K810-J810)*
INDEX( '2018 commission structure'!$A$21:$I$24,
MATCH($E810,'2018 commission structure'!$A$21:$A$24, 0),
MATCH(Q$1,'2018 commission structure'!$A$21:$I$21, 0)), 0)</f>
        <v>22500</v>
      </c>
      <c r="R810" s="1">
        <f>IF($H810&gt;K810, MIN($H810-K810, L810-K810)*
INDEX( '2018 commission structure'!$A$21:$I$24,
MATCH($E810,'2018 commission structure'!$A$21:$A$24, 0),
MATCH(R$1,'2018 commission structure'!$A$21:$I$21, 0)), 0)</f>
        <v>2753.52</v>
      </c>
      <c r="S810" s="1">
        <f>IF($H810&gt;L810, ($H810-L810)*
INDEX( '2018 commission structure'!$A$21:$I$24,
MATCH($E810,'2018 commission structure'!$A$21:$A$24, 0),
MATCH(S$1,'2018 commission structure'!$A$21:$I$21, 0)), 0)</f>
        <v>0</v>
      </c>
      <c r="T810" s="1">
        <f t="shared" si="125"/>
        <v>94003.520000000004</v>
      </c>
      <c r="U810" s="1">
        <f t="shared" si="126"/>
        <v>136686.52000000002</v>
      </c>
      <c r="V810" s="16">
        <f t="shared" si="127"/>
        <v>5.5785749757913212</v>
      </c>
      <c r="W810" s="1">
        <f>MIN(H810,I810)*INDEX('2018 commission structure'!$A$15:$J$18,MATCH(Calculations!$E78,'2018 commission structure'!$A$15:$A$18,0),MATCH(Calculations!W$1,'2018 commission structure'!$A$15:$J$15,0))</f>
        <v>75000</v>
      </c>
      <c r="X810" s="1">
        <f>IF($H810&gt;I810,MIN($H810-I810,J810-I810))*INDEX('2018 commission structure'!$A$15:$J$18,MATCH(Calculations!$E78,'2018 commission structure'!$A$15:$A$18,0),MATCH(Calculations!X$1,'2018 commission structure'!$A$15:$J$15,0))</f>
        <v>22500</v>
      </c>
      <c r="Y810" s="1">
        <f>IF($H810&gt;J810,MIN($H810-J810,K810-J810)*INDEX('2018 commission structure'!$A$15:$J$18,MATCH(Calculations!$E78,'2018 commission structure'!$A$15:$A$18,0),MATCH(Calculations!Y$1,'2018 commission structure'!$A$15:$J$15,0)),0)</f>
        <v>31250</v>
      </c>
      <c r="Z810" s="1">
        <f>IF($H810&gt;K810,MIN($H810-K810,L810-K810)*INDEX('2018 commission structure'!$A$15:$J$18,MATCH(Calculations!$E78,'2018 commission structure'!$A$15:$A$18,0),MATCH(Calculations!Z$1,'2018 commission structure'!$A$15:$J$15,0)),0)</f>
        <v>3754.7999999999997</v>
      </c>
      <c r="AA810" s="1">
        <f>IF($H810&gt;L810,($H810-L810)*INDEX('2018 commission structure'!$A$15:$J$18,MATCH(Calculations!$E78,'2018 commission structure'!$A$15:$A$18,0),MATCH(Calculations!AA$1,'2018 commission structure'!$A$15:$J$15,0)),0)</f>
        <v>0</v>
      </c>
      <c r="AB810" s="1">
        <f t="shared" si="128"/>
        <v>132504.79999999999</v>
      </c>
      <c r="AC810" s="1">
        <f t="shared" si="129"/>
        <v>175187.8</v>
      </c>
    </row>
    <row r="811" spans="1:29" x14ac:dyDescent="0.3">
      <c r="A811" s="20">
        <v>2792636599</v>
      </c>
      <c r="B811" s="1" t="s">
        <v>758</v>
      </c>
      <c r="C811" s="1" t="s">
        <v>757</v>
      </c>
      <c r="D811" s="1" t="s">
        <v>23053</v>
      </c>
      <c r="E811" s="1" t="s">
        <v>3</v>
      </c>
      <c r="F811" s="1">
        <v>120373</v>
      </c>
      <c r="G811" s="2">
        <v>21</v>
      </c>
      <c r="H811" s="1">
        <f>SUMIF('deals_closed '!D:D,A811,'deals_closed '!C:C)</f>
        <v>733491</v>
      </c>
      <c r="I811" s="1">
        <f>VLOOKUP(E811,'2018 commission structure'!$A$21:$I$24,9,FALSE)</f>
        <v>750000</v>
      </c>
      <c r="J811" s="1">
        <f t="shared" si="130"/>
        <v>937500</v>
      </c>
      <c r="K811" s="1">
        <f t="shared" si="121"/>
        <v>1125000</v>
      </c>
      <c r="L811" s="1">
        <f t="shared" si="122"/>
        <v>1500000</v>
      </c>
      <c r="M811" s="16">
        <f t="shared" si="123"/>
        <v>0.97798799999999997</v>
      </c>
      <c r="N811" s="1" t="str">
        <f t="shared" si="124"/>
        <v>0-100%</v>
      </c>
      <c r="O811" s="1">
        <f>MIN($I811, $H811)*INDEX( '2018 commission structure'!$A$21:$I$24,
MATCH($E811,'2018 commission structure'!$A$21:$A$24,0),MATCH(O$1,'2018 commission structure'!$A$21:$I$21,0))</f>
        <v>110023.65</v>
      </c>
      <c r="P811" s="1">
        <f>IF($H811&gt;$I811, MIN($H811-$I811, J811-$I811)*
INDEX( '2018 commission structure'!$A$21:$I$24,
MATCH($E811,'2018 commission structure'!$A$21:$A$24, 0),
MATCH(P$1,'2018 commission structure'!$A$21:$I$21, 0)), 0)</f>
        <v>0</v>
      </c>
      <c r="Q811" s="1">
        <f>IF($H811&gt;J811, MIN($H811-J811, K811-J811)*
INDEX( '2018 commission structure'!$A$21:$I$24,
MATCH($E811,'2018 commission structure'!$A$21:$A$24, 0),
MATCH(Q$1,'2018 commission structure'!$A$21:$I$21, 0)), 0)</f>
        <v>0</v>
      </c>
      <c r="R811" s="1">
        <f>IF($H811&gt;K811, MIN($H811-K811, L811-K811)*
INDEX( '2018 commission structure'!$A$21:$I$24,
MATCH($E811,'2018 commission structure'!$A$21:$A$24, 0),
MATCH(R$1,'2018 commission structure'!$A$21:$I$21, 0)), 0)</f>
        <v>0</v>
      </c>
      <c r="S811" s="1">
        <f>IF($H811&gt;L811, ($H811-L811)*
INDEX( '2018 commission structure'!$A$21:$I$24,
MATCH($E811,'2018 commission structure'!$A$21:$A$24, 0),
MATCH(S$1,'2018 commission structure'!$A$21:$I$21, 0)), 0)</f>
        <v>0</v>
      </c>
      <c r="T811" s="1">
        <f t="shared" si="125"/>
        <v>110023.65</v>
      </c>
      <c r="U811" s="1">
        <f t="shared" si="126"/>
        <v>230396.65</v>
      </c>
      <c r="V811" s="16">
        <f t="shared" si="127"/>
        <v>3.1836009768371198</v>
      </c>
      <c r="W811" s="1">
        <f>MIN(H811,I811)*INDEX('2018 commission structure'!$A$15:$J$18,MATCH(Calculations!$E615,'2018 commission structure'!$A$15:$A$18,0),MATCH(Calculations!W$1,'2018 commission structure'!$A$15:$J$15,0))</f>
        <v>110023.65</v>
      </c>
      <c r="X811" s="1">
        <f>IF($H811&gt;I811,MIN($H811-I811,J811-I811))*INDEX('2018 commission structure'!$A$15:$J$18,MATCH(Calculations!$E615,'2018 commission structure'!$A$15:$A$18,0),MATCH(Calculations!X$1,'2018 commission structure'!$A$15:$J$15,0))</f>
        <v>0</v>
      </c>
      <c r="Y811" s="1">
        <f>IF($H811&gt;J811,MIN($H811-J811,K811-J811)*INDEX('2018 commission structure'!$A$15:$J$18,MATCH(Calculations!$E615,'2018 commission structure'!$A$15:$A$18,0),MATCH(Calculations!Y$1,'2018 commission structure'!$A$15:$J$15,0)),0)</f>
        <v>0</v>
      </c>
      <c r="Z811" s="1">
        <f>IF($H811&gt;K811,MIN($H811-K811,L811-K811)*INDEX('2018 commission structure'!$A$15:$J$18,MATCH(Calculations!$E615,'2018 commission structure'!$A$15:$A$18,0),MATCH(Calculations!Z$1,'2018 commission structure'!$A$15:$J$15,0)),0)</f>
        <v>0</v>
      </c>
      <c r="AA811" s="1">
        <f>IF($H811&gt;L811,($H811-L811)*INDEX('2018 commission structure'!$A$15:$J$18,MATCH(Calculations!$E615,'2018 commission structure'!$A$15:$A$18,0),MATCH(Calculations!AA$1,'2018 commission structure'!$A$15:$J$15,0)),0)</f>
        <v>0</v>
      </c>
      <c r="AB811" s="1">
        <f t="shared" si="128"/>
        <v>110023.65</v>
      </c>
      <c r="AC811" s="1">
        <f t="shared" si="129"/>
        <v>230396.65</v>
      </c>
    </row>
    <row r="812" spans="1:29" x14ac:dyDescent="0.3">
      <c r="A812" s="20">
        <v>2314136845</v>
      </c>
      <c r="B812" s="1" t="s">
        <v>1884</v>
      </c>
      <c r="C812" s="1" t="s">
        <v>1883</v>
      </c>
      <c r="D812" s="1" t="s">
        <v>22491</v>
      </c>
      <c r="E812" s="1" t="s">
        <v>12</v>
      </c>
      <c r="F812" s="1">
        <v>59184</v>
      </c>
      <c r="G812" s="2">
        <v>20</v>
      </c>
      <c r="H812" s="1">
        <f>SUMIF('deals_closed '!D:D,A812,'deals_closed '!C:C)</f>
        <v>762746</v>
      </c>
      <c r="I812" s="1">
        <f>VLOOKUP(E812,'2018 commission structure'!$A$21:$I$24,9,FALSE)</f>
        <v>500000</v>
      </c>
      <c r="J812" s="1">
        <f t="shared" si="130"/>
        <v>625000</v>
      </c>
      <c r="K812" s="1">
        <f t="shared" si="121"/>
        <v>750000</v>
      </c>
      <c r="L812" s="1">
        <f t="shared" si="122"/>
        <v>1000000</v>
      </c>
      <c r="M812" s="16">
        <f t="shared" si="123"/>
        <v>1.5254920000000001</v>
      </c>
      <c r="N812" s="1" t="str">
        <f t="shared" si="124"/>
        <v>150-200%</v>
      </c>
      <c r="O812" s="1">
        <f>MIN($I812, $H812)*INDEX( '2018 commission structure'!$A$21:$I$24,
MATCH($E812,'2018 commission structure'!$A$21:$A$24,0),MATCH(O$1,'2018 commission structure'!$A$21:$I$21,0))</f>
        <v>50000</v>
      </c>
      <c r="P812" s="1">
        <f>IF($H812&gt;$I812, MIN($H812-$I812, J812-$I812)*
INDEX( '2018 commission structure'!$A$21:$I$24,
MATCH($E812,'2018 commission structure'!$A$21:$A$24, 0),
MATCH(P$1,'2018 commission structure'!$A$21:$I$21, 0)), 0)</f>
        <v>18750</v>
      </c>
      <c r="Q812" s="1">
        <f>IF($H812&gt;J812, MIN($H812-J812, K812-J812)*
INDEX( '2018 commission structure'!$A$21:$I$24,
MATCH($E812,'2018 commission structure'!$A$21:$A$24, 0),
MATCH(Q$1,'2018 commission structure'!$A$21:$I$21, 0)), 0)</f>
        <v>22500</v>
      </c>
      <c r="R812" s="1">
        <f>IF($H812&gt;K812, MIN($H812-K812, L812-K812)*
INDEX( '2018 commission structure'!$A$21:$I$24,
MATCH($E812,'2018 commission structure'!$A$21:$A$24, 0),
MATCH(R$1,'2018 commission structure'!$A$21:$I$21, 0)), 0)</f>
        <v>2804.12</v>
      </c>
      <c r="S812" s="1">
        <f>IF($H812&gt;L812, ($H812-L812)*
INDEX( '2018 commission structure'!$A$21:$I$24,
MATCH($E812,'2018 commission structure'!$A$21:$A$24, 0),
MATCH(S$1,'2018 commission structure'!$A$21:$I$21, 0)), 0)</f>
        <v>0</v>
      </c>
      <c r="T812" s="1">
        <f t="shared" si="125"/>
        <v>94054.12</v>
      </c>
      <c r="U812" s="1">
        <f t="shared" si="126"/>
        <v>153238.12</v>
      </c>
      <c r="V812" s="16">
        <f t="shared" si="127"/>
        <v>4.9775212590705236</v>
      </c>
      <c r="W812" s="1">
        <f>MIN(H812,I812)*INDEX('2018 commission structure'!$A$15:$J$18,MATCH(Calculations!$E21,'2018 commission structure'!$A$15:$A$18,0),MATCH(Calculations!W$1,'2018 commission structure'!$A$15:$J$15,0))</f>
        <v>75000</v>
      </c>
      <c r="X812" s="1">
        <f>IF($H812&gt;I812,MIN($H812-I812,J812-I812))*INDEX('2018 commission structure'!$A$15:$J$18,MATCH(Calculations!$E21,'2018 commission structure'!$A$15:$A$18,0),MATCH(Calculations!X$1,'2018 commission structure'!$A$15:$J$15,0))</f>
        <v>27500</v>
      </c>
      <c r="Y812" s="1">
        <f>IF($H812&gt;J812,MIN($H812-J812,K812-J812)*INDEX('2018 commission structure'!$A$15:$J$18,MATCH(Calculations!$E21,'2018 commission structure'!$A$15:$A$18,0),MATCH(Calculations!Y$1,'2018 commission structure'!$A$15:$J$15,0)),0)</f>
        <v>31250</v>
      </c>
      <c r="Z812" s="1">
        <f>IF($H812&gt;K812,MIN($H812-K812,L812-K812)*INDEX('2018 commission structure'!$A$15:$J$18,MATCH(Calculations!$E21,'2018 commission structure'!$A$15:$A$18,0),MATCH(Calculations!Z$1,'2018 commission structure'!$A$15:$J$15,0)),0)</f>
        <v>4206.18</v>
      </c>
      <c r="AA812" s="1">
        <f>IF($H812&gt;L812,($H812-L812)*INDEX('2018 commission structure'!$A$15:$J$18,MATCH(Calculations!$E21,'2018 commission structure'!$A$15:$A$18,0),MATCH(Calculations!AA$1,'2018 commission structure'!$A$15:$J$15,0)),0)</f>
        <v>0</v>
      </c>
      <c r="AB812" s="1">
        <f t="shared" si="128"/>
        <v>137956.18</v>
      </c>
      <c r="AC812" s="1">
        <f t="shared" si="129"/>
        <v>197140.18</v>
      </c>
    </row>
    <row r="813" spans="1:29" x14ac:dyDescent="0.3">
      <c r="A813" s="20">
        <v>8673837456</v>
      </c>
      <c r="B813" s="1" t="s">
        <v>704</v>
      </c>
      <c r="C813" s="1" t="s">
        <v>703</v>
      </c>
      <c r="D813" s="1" t="s">
        <v>22462</v>
      </c>
      <c r="E813" s="1" t="s">
        <v>0</v>
      </c>
      <c r="F813" s="1">
        <v>72725</v>
      </c>
      <c r="G813" s="2">
        <v>18</v>
      </c>
      <c r="H813" s="1">
        <f>SUMIF('deals_closed '!D:D,A813,'deals_closed '!C:C)</f>
        <v>580079</v>
      </c>
      <c r="I813" s="1">
        <f>VLOOKUP(E813,'2018 commission structure'!$A$21:$I$24,9,FALSE)</f>
        <v>600000</v>
      </c>
      <c r="J813" s="1">
        <f t="shared" si="130"/>
        <v>750000</v>
      </c>
      <c r="K813" s="1">
        <f t="shared" si="121"/>
        <v>900000</v>
      </c>
      <c r="L813" s="1">
        <f t="shared" si="122"/>
        <v>1200000</v>
      </c>
      <c r="M813" s="16">
        <f t="shared" si="123"/>
        <v>0.96679833333333332</v>
      </c>
      <c r="N813" s="1" t="str">
        <f t="shared" si="124"/>
        <v>0-100%</v>
      </c>
      <c r="O813" s="1">
        <f>MIN($I813, $H813)*INDEX( '2018 commission structure'!$A$21:$I$24,
MATCH($E813,'2018 commission structure'!$A$21:$A$24,0),MATCH(O$1,'2018 commission structure'!$A$21:$I$21,0))</f>
        <v>75410.27</v>
      </c>
      <c r="P813" s="1">
        <f>IF($H813&gt;$I813, MIN($H813-$I813, J813-$I813)*
INDEX( '2018 commission structure'!$A$21:$I$24,
MATCH($E813,'2018 commission structure'!$A$21:$A$24, 0),
MATCH(P$1,'2018 commission structure'!$A$21:$I$21, 0)), 0)</f>
        <v>0</v>
      </c>
      <c r="Q813" s="1">
        <f>IF($H813&gt;J813, MIN($H813-J813, K813-J813)*
INDEX( '2018 commission structure'!$A$21:$I$24,
MATCH($E813,'2018 commission structure'!$A$21:$A$24, 0),
MATCH(Q$1,'2018 commission structure'!$A$21:$I$21, 0)), 0)</f>
        <v>0</v>
      </c>
      <c r="R813" s="1">
        <f>IF($H813&gt;K813, MIN($H813-K813, L813-K813)*
INDEX( '2018 commission structure'!$A$21:$I$24,
MATCH($E813,'2018 commission structure'!$A$21:$A$24, 0),
MATCH(R$1,'2018 commission structure'!$A$21:$I$21, 0)), 0)</f>
        <v>0</v>
      </c>
      <c r="S813" s="1">
        <f>IF($H813&gt;L813, ($H813-L813)*
INDEX( '2018 commission structure'!$A$21:$I$24,
MATCH($E813,'2018 commission structure'!$A$21:$A$24, 0),
MATCH(S$1,'2018 commission structure'!$A$21:$I$21, 0)), 0)</f>
        <v>0</v>
      </c>
      <c r="T813" s="1">
        <f t="shared" si="125"/>
        <v>75410.27</v>
      </c>
      <c r="U813" s="1">
        <f t="shared" si="126"/>
        <v>148135.27000000002</v>
      </c>
      <c r="V813" s="16">
        <f t="shared" si="127"/>
        <v>3.9158736471064581</v>
      </c>
      <c r="W813" s="1">
        <f>MIN(H813,I813)*INDEX('2018 commission structure'!$A$15:$J$18,MATCH(Calculations!$E644,'2018 commission structure'!$A$15:$A$18,0),MATCH(Calculations!W$1,'2018 commission structure'!$A$15:$J$15,0))</f>
        <v>69609.48</v>
      </c>
      <c r="X813" s="1">
        <f>IF($H813&gt;I813,MIN($H813-I813,J813-I813))*INDEX('2018 commission structure'!$A$15:$J$18,MATCH(Calculations!$E644,'2018 commission structure'!$A$15:$A$18,0),MATCH(Calculations!X$1,'2018 commission structure'!$A$15:$J$15,0))</f>
        <v>0</v>
      </c>
      <c r="Y813" s="1">
        <f>IF($H813&gt;J813,MIN($H813-J813,K813-J813)*INDEX('2018 commission structure'!$A$15:$J$18,MATCH(Calculations!$E644,'2018 commission structure'!$A$15:$A$18,0),MATCH(Calculations!Y$1,'2018 commission structure'!$A$15:$J$15,0)),0)</f>
        <v>0</v>
      </c>
      <c r="Z813" s="1">
        <f>IF($H813&gt;K813,MIN($H813-K813,L813-K813)*INDEX('2018 commission structure'!$A$15:$J$18,MATCH(Calculations!$E644,'2018 commission structure'!$A$15:$A$18,0),MATCH(Calculations!Z$1,'2018 commission structure'!$A$15:$J$15,0)),0)</f>
        <v>0</v>
      </c>
      <c r="AA813" s="1">
        <f>IF($H813&gt;L813,($H813-L813)*INDEX('2018 commission structure'!$A$15:$J$18,MATCH(Calculations!$E644,'2018 commission structure'!$A$15:$A$18,0),MATCH(Calculations!AA$1,'2018 commission structure'!$A$15:$J$15,0)),0)</f>
        <v>0</v>
      </c>
      <c r="AB813" s="1">
        <f t="shared" si="128"/>
        <v>69609.48</v>
      </c>
      <c r="AC813" s="1">
        <f t="shared" si="129"/>
        <v>142334.47999999998</v>
      </c>
    </row>
    <row r="814" spans="1:29" x14ac:dyDescent="0.3">
      <c r="A814" s="20">
        <v>2973481236</v>
      </c>
      <c r="B814" s="1" t="s">
        <v>1306</v>
      </c>
      <c r="C814" s="1" t="s">
        <v>1305</v>
      </c>
      <c r="D814" s="1" t="s">
        <v>22406</v>
      </c>
      <c r="E814" s="1" t="s">
        <v>12</v>
      </c>
      <c r="F814" s="1">
        <v>62190</v>
      </c>
      <c r="G814" s="2">
        <v>20</v>
      </c>
      <c r="H814" s="1">
        <f>SUMIF('deals_closed '!D:D,A814,'deals_closed '!C:C)</f>
        <v>763688</v>
      </c>
      <c r="I814" s="1">
        <f>VLOOKUP(E814,'2018 commission structure'!$A$21:$I$24,9,FALSE)</f>
        <v>500000</v>
      </c>
      <c r="J814" s="1">
        <f t="shared" si="130"/>
        <v>625000</v>
      </c>
      <c r="K814" s="1">
        <f t="shared" si="121"/>
        <v>750000</v>
      </c>
      <c r="L814" s="1">
        <f t="shared" si="122"/>
        <v>1000000</v>
      </c>
      <c r="M814" s="16">
        <f t="shared" si="123"/>
        <v>1.5273760000000001</v>
      </c>
      <c r="N814" s="1" t="str">
        <f t="shared" si="124"/>
        <v>150-200%</v>
      </c>
      <c r="O814" s="1">
        <f>MIN($I814, $H814)*INDEX( '2018 commission structure'!$A$21:$I$24,
MATCH($E814,'2018 commission structure'!$A$21:$A$24,0),MATCH(O$1,'2018 commission structure'!$A$21:$I$21,0))</f>
        <v>50000</v>
      </c>
      <c r="P814" s="1">
        <f>IF($H814&gt;$I814, MIN($H814-$I814, J814-$I814)*
INDEX( '2018 commission structure'!$A$21:$I$24,
MATCH($E814,'2018 commission structure'!$A$21:$A$24, 0),
MATCH(P$1,'2018 commission structure'!$A$21:$I$21, 0)), 0)</f>
        <v>18750</v>
      </c>
      <c r="Q814" s="1">
        <f>IF($H814&gt;J814, MIN($H814-J814, K814-J814)*
INDEX( '2018 commission structure'!$A$21:$I$24,
MATCH($E814,'2018 commission structure'!$A$21:$A$24, 0),
MATCH(Q$1,'2018 commission structure'!$A$21:$I$21, 0)), 0)</f>
        <v>22500</v>
      </c>
      <c r="R814" s="1">
        <f>IF($H814&gt;K814, MIN($H814-K814, L814-K814)*
INDEX( '2018 commission structure'!$A$21:$I$24,
MATCH($E814,'2018 commission structure'!$A$21:$A$24, 0),
MATCH(R$1,'2018 commission structure'!$A$21:$I$21, 0)), 0)</f>
        <v>3011.36</v>
      </c>
      <c r="S814" s="1">
        <f>IF($H814&gt;L814, ($H814-L814)*
INDEX( '2018 commission structure'!$A$21:$I$24,
MATCH($E814,'2018 commission structure'!$A$21:$A$24, 0),
MATCH(S$1,'2018 commission structure'!$A$21:$I$21, 0)), 0)</f>
        <v>0</v>
      </c>
      <c r="T814" s="1">
        <f t="shared" si="125"/>
        <v>94261.36</v>
      </c>
      <c r="U814" s="1">
        <f t="shared" si="126"/>
        <v>156451.35999999999</v>
      </c>
      <c r="V814" s="16">
        <f t="shared" si="127"/>
        <v>4.8813126328847511</v>
      </c>
      <c r="W814" s="1">
        <f>MIN(H814,I814)*INDEX('2018 commission structure'!$A$15:$J$18,MATCH(Calculations!$E330,'2018 commission structure'!$A$15:$A$18,0),MATCH(Calculations!W$1,'2018 commission structure'!$A$15:$J$15,0))</f>
        <v>75000</v>
      </c>
      <c r="X814" s="1">
        <f>IF($H814&gt;I814,MIN($H814-I814,J814-I814))*INDEX('2018 commission structure'!$A$15:$J$18,MATCH(Calculations!$E330,'2018 commission structure'!$A$15:$A$18,0),MATCH(Calculations!X$1,'2018 commission structure'!$A$15:$J$15,0))</f>
        <v>27500</v>
      </c>
      <c r="Y814" s="1">
        <f>IF($H814&gt;J814,MIN($H814-J814,K814-J814)*INDEX('2018 commission structure'!$A$15:$J$18,MATCH(Calculations!$E330,'2018 commission structure'!$A$15:$A$18,0),MATCH(Calculations!Y$1,'2018 commission structure'!$A$15:$J$15,0)),0)</f>
        <v>31250</v>
      </c>
      <c r="Z814" s="1">
        <f>IF($H814&gt;K814,MIN($H814-K814,L814-K814)*INDEX('2018 commission structure'!$A$15:$J$18,MATCH(Calculations!$E330,'2018 commission structure'!$A$15:$A$18,0),MATCH(Calculations!Z$1,'2018 commission structure'!$A$15:$J$15,0)),0)</f>
        <v>4517.04</v>
      </c>
      <c r="AA814" s="1">
        <f>IF($H814&gt;L814,($H814-L814)*INDEX('2018 commission structure'!$A$15:$J$18,MATCH(Calculations!$E330,'2018 commission structure'!$A$15:$A$18,0),MATCH(Calculations!AA$1,'2018 commission structure'!$A$15:$J$15,0)),0)</f>
        <v>0</v>
      </c>
      <c r="AB814" s="1">
        <f t="shared" si="128"/>
        <v>138267.04</v>
      </c>
      <c r="AC814" s="1">
        <f t="shared" si="129"/>
        <v>200457.04</v>
      </c>
    </row>
    <row r="815" spans="1:29" x14ac:dyDescent="0.3">
      <c r="A815" s="20">
        <v>3497169404</v>
      </c>
      <c r="B815" s="1" t="s">
        <v>1509</v>
      </c>
      <c r="C815" s="1" t="s">
        <v>1508</v>
      </c>
      <c r="D815" s="1" t="s">
        <v>22987</v>
      </c>
      <c r="E815" s="1" t="s">
        <v>3</v>
      </c>
      <c r="F815" s="1">
        <v>89522</v>
      </c>
      <c r="G815" s="2">
        <v>19</v>
      </c>
      <c r="H815" s="1">
        <f>SUMIF('deals_closed '!D:D,A815,'deals_closed '!C:C)</f>
        <v>700830</v>
      </c>
      <c r="I815" s="1">
        <f>VLOOKUP(E815,'2018 commission structure'!$A$21:$I$24,9,FALSE)</f>
        <v>750000</v>
      </c>
      <c r="J815" s="1">
        <f t="shared" si="130"/>
        <v>937500</v>
      </c>
      <c r="K815" s="1">
        <f t="shared" si="121"/>
        <v>1125000</v>
      </c>
      <c r="L815" s="1">
        <f t="shared" si="122"/>
        <v>1500000</v>
      </c>
      <c r="M815" s="16">
        <f t="shared" si="123"/>
        <v>0.93444000000000005</v>
      </c>
      <c r="N815" s="1" t="str">
        <f t="shared" si="124"/>
        <v>0-100%</v>
      </c>
      <c r="O815" s="1">
        <f>MIN($I815, $H815)*INDEX( '2018 commission structure'!$A$21:$I$24,
MATCH($E815,'2018 commission structure'!$A$21:$A$24,0),MATCH(O$1,'2018 commission structure'!$A$21:$I$21,0))</f>
        <v>105124.5</v>
      </c>
      <c r="P815" s="1">
        <f>IF($H815&gt;$I815, MIN($H815-$I815, J815-$I815)*
INDEX( '2018 commission structure'!$A$21:$I$24,
MATCH($E815,'2018 commission structure'!$A$21:$A$24, 0),
MATCH(P$1,'2018 commission structure'!$A$21:$I$21, 0)), 0)</f>
        <v>0</v>
      </c>
      <c r="Q815" s="1">
        <f>IF($H815&gt;J815, MIN($H815-J815, K815-J815)*
INDEX( '2018 commission structure'!$A$21:$I$24,
MATCH($E815,'2018 commission structure'!$A$21:$A$24, 0),
MATCH(Q$1,'2018 commission structure'!$A$21:$I$21, 0)), 0)</f>
        <v>0</v>
      </c>
      <c r="R815" s="1">
        <f>IF($H815&gt;K815, MIN($H815-K815, L815-K815)*
INDEX( '2018 commission structure'!$A$21:$I$24,
MATCH($E815,'2018 commission structure'!$A$21:$A$24, 0),
MATCH(R$1,'2018 commission structure'!$A$21:$I$21, 0)), 0)</f>
        <v>0</v>
      </c>
      <c r="S815" s="1">
        <f>IF($H815&gt;L815, ($H815-L815)*
INDEX( '2018 commission structure'!$A$21:$I$24,
MATCH($E815,'2018 commission structure'!$A$21:$A$24, 0),
MATCH(S$1,'2018 commission structure'!$A$21:$I$21, 0)), 0)</f>
        <v>0</v>
      </c>
      <c r="T815" s="1">
        <f t="shared" si="125"/>
        <v>105124.5</v>
      </c>
      <c r="U815" s="1">
        <f t="shared" si="126"/>
        <v>194646.5</v>
      </c>
      <c r="V815" s="16">
        <f t="shared" si="127"/>
        <v>3.6005271094008884</v>
      </c>
      <c r="W815" s="1">
        <f>MIN(H815,I815)*INDEX('2018 commission structure'!$A$15:$J$18,MATCH(Calculations!$E223,'2018 commission structure'!$A$15:$A$18,0),MATCH(Calculations!W$1,'2018 commission structure'!$A$15:$J$15,0))</f>
        <v>105124.5</v>
      </c>
      <c r="X815" s="1">
        <f>IF($H815&gt;I815,MIN($H815-I815,J815-I815))*INDEX('2018 commission structure'!$A$15:$J$18,MATCH(Calculations!$E223,'2018 commission structure'!$A$15:$A$18,0),MATCH(Calculations!X$1,'2018 commission structure'!$A$15:$J$15,0))</f>
        <v>0</v>
      </c>
      <c r="Y815" s="1">
        <f>IF($H815&gt;J815,MIN($H815-J815,K815-J815)*INDEX('2018 commission structure'!$A$15:$J$18,MATCH(Calculations!$E223,'2018 commission structure'!$A$15:$A$18,0),MATCH(Calculations!Y$1,'2018 commission structure'!$A$15:$J$15,0)),0)</f>
        <v>0</v>
      </c>
      <c r="Z815" s="1">
        <f>IF($H815&gt;K815,MIN($H815-K815,L815-K815)*INDEX('2018 commission structure'!$A$15:$J$18,MATCH(Calculations!$E223,'2018 commission structure'!$A$15:$A$18,0),MATCH(Calculations!Z$1,'2018 commission structure'!$A$15:$J$15,0)),0)</f>
        <v>0</v>
      </c>
      <c r="AA815" s="1">
        <f>IF($H815&gt;L815,($H815-L815)*INDEX('2018 commission structure'!$A$15:$J$18,MATCH(Calculations!$E223,'2018 commission structure'!$A$15:$A$18,0),MATCH(Calculations!AA$1,'2018 commission structure'!$A$15:$J$15,0)),0)</f>
        <v>0</v>
      </c>
      <c r="AB815" s="1">
        <f t="shared" si="128"/>
        <v>105124.5</v>
      </c>
      <c r="AC815" s="1">
        <f t="shared" si="129"/>
        <v>194646.5</v>
      </c>
    </row>
    <row r="816" spans="1:29" x14ac:dyDescent="0.3">
      <c r="A816" s="20">
        <v>8204786093</v>
      </c>
      <c r="B816" s="1" t="s">
        <v>309</v>
      </c>
      <c r="C816" s="1" t="s">
        <v>308</v>
      </c>
      <c r="D816" s="1" t="s">
        <v>22513</v>
      </c>
      <c r="E816" s="1" t="s">
        <v>3</v>
      </c>
      <c r="F816" s="1">
        <v>96492</v>
      </c>
      <c r="G816" s="2">
        <v>21</v>
      </c>
      <c r="H816" s="1">
        <f>SUMIF('deals_closed '!D:D,A816,'deals_closed '!C:C)</f>
        <v>675470</v>
      </c>
      <c r="I816" s="1">
        <f>VLOOKUP(E816,'2018 commission structure'!$A$21:$I$24,9,FALSE)</f>
        <v>750000</v>
      </c>
      <c r="J816" s="1">
        <f t="shared" si="130"/>
        <v>937500</v>
      </c>
      <c r="K816" s="1">
        <f t="shared" si="121"/>
        <v>1125000</v>
      </c>
      <c r="L816" s="1">
        <f t="shared" si="122"/>
        <v>1500000</v>
      </c>
      <c r="M816" s="16">
        <f t="shared" si="123"/>
        <v>0.90062666666666669</v>
      </c>
      <c r="N816" s="1" t="str">
        <f t="shared" si="124"/>
        <v>0-100%</v>
      </c>
      <c r="O816" s="1">
        <f>MIN($I816, $H816)*INDEX( '2018 commission structure'!$A$21:$I$24,
MATCH($E816,'2018 commission structure'!$A$21:$A$24,0),MATCH(O$1,'2018 commission structure'!$A$21:$I$21,0))</f>
        <v>101320.5</v>
      </c>
      <c r="P816" s="1">
        <f>IF($H816&gt;$I816, MIN($H816-$I816, J816-$I816)*
INDEX( '2018 commission structure'!$A$21:$I$24,
MATCH($E816,'2018 commission structure'!$A$21:$A$24, 0),
MATCH(P$1,'2018 commission structure'!$A$21:$I$21, 0)), 0)</f>
        <v>0</v>
      </c>
      <c r="Q816" s="1">
        <f>IF($H816&gt;J816, MIN($H816-J816, K816-J816)*
INDEX( '2018 commission structure'!$A$21:$I$24,
MATCH($E816,'2018 commission structure'!$A$21:$A$24, 0),
MATCH(Q$1,'2018 commission structure'!$A$21:$I$21, 0)), 0)</f>
        <v>0</v>
      </c>
      <c r="R816" s="1">
        <f>IF($H816&gt;K816, MIN($H816-K816, L816-K816)*
INDEX( '2018 commission structure'!$A$21:$I$24,
MATCH($E816,'2018 commission structure'!$A$21:$A$24, 0),
MATCH(R$1,'2018 commission structure'!$A$21:$I$21, 0)), 0)</f>
        <v>0</v>
      </c>
      <c r="S816" s="1">
        <f>IF($H816&gt;L816, ($H816-L816)*
INDEX( '2018 commission structure'!$A$21:$I$24,
MATCH($E816,'2018 commission structure'!$A$21:$A$24, 0),
MATCH(S$1,'2018 commission structure'!$A$21:$I$21, 0)), 0)</f>
        <v>0</v>
      </c>
      <c r="T816" s="1">
        <f t="shared" si="125"/>
        <v>101320.5</v>
      </c>
      <c r="U816" s="1">
        <f t="shared" si="126"/>
        <v>197812.5</v>
      </c>
      <c r="V816" s="16">
        <f t="shared" si="127"/>
        <v>3.4146982622432858</v>
      </c>
      <c r="W816" s="1">
        <f>MIN(H816,I816)*INDEX('2018 commission structure'!$A$15:$J$18,MATCH(Calculations!$E846,'2018 commission structure'!$A$15:$A$18,0),MATCH(Calculations!W$1,'2018 commission structure'!$A$15:$J$15,0))</f>
        <v>81056.399999999994</v>
      </c>
      <c r="X816" s="1">
        <f>IF($H816&gt;I816,MIN($H816-I816,J816-I816))*INDEX('2018 commission structure'!$A$15:$J$18,MATCH(Calculations!$E846,'2018 commission structure'!$A$15:$A$18,0),MATCH(Calculations!X$1,'2018 commission structure'!$A$15:$J$15,0))</f>
        <v>0</v>
      </c>
      <c r="Y816" s="1">
        <f>IF($H816&gt;J816,MIN($H816-J816,K816-J816)*INDEX('2018 commission structure'!$A$15:$J$18,MATCH(Calculations!$E846,'2018 commission structure'!$A$15:$A$18,0),MATCH(Calculations!Y$1,'2018 commission structure'!$A$15:$J$15,0)),0)</f>
        <v>0</v>
      </c>
      <c r="Z816" s="1">
        <f>IF($H816&gt;K816,MIN($H816-K816,L816-K816)*INDEX('2018 commission structure'!$A$15:$J$18,MATCH(Calculations!$E846,'2018 commission structure'!$A$15:$A$18,0),MATCH(Calculations!Z$1,'2018 commission structure'!$A$15:$J$15,0)),0)</f>
        <v>0</v>
      </c>
      <c r="AA816" s="1">
        <f>IF($H816&gt;L816,($H816-L816)*INDEX('2018 commission structure'!$A$15:$J$18,MATCH(Calculations!$E846,'2018 commission structure'!$A$15:$A$18,0),MATCH(Calculations!AA$1,'2018 commission structure'!$A$15:$J$15,0)),0)</f>
        <v>0</v>
      </c>
      <c r="AB816" s="1">
        <f t="shared" si="128"/>
        <v>81056.399999999994</v>
      </c>
      <c r="AC816" s="1">
        <f t="shared" si="129"/>
        <v>177548.4</v>
      </c>
    </row>
    <row r="817" spans="1:29" x14ac:dyDescent="0.3">
      <c r="A817" s="20">
        <v>4482855448</v>
      </c>
      <c r="B817" s="1" t="s">
        <v>1788</v>
      </c>
      <c r="C817" s="1" t="s">
        <v>1787</v>
      </c>
      <c r="D817" s="1" t="s">
        <v>22950</v>
      </c>
      <c r="E817" s="1" t="s">
        <v>12</v>
      </c>
      <c r="F817" s="1">
        <v>42742</v>
      </c>
      <c r="G817" s="2">
        <v>19</v>
      </c>
      <c r="H817" s="1">
        <f>SUMIF('deals_closed '!D:D,A817,'deals_closed '!C:C)</f>
        <v>765283</v>
      </c>
      <c r="I817" s="1">
        <f>VLOOKUP(E817,'2018 commission structure'!$A$21:$I$24,9,FALSE)</f>
        <v>500000</v>
      </c>
      <c r="J817" s="1">
        <f t="shared" si="130"/>
        <v>625000</v>
      </c>
      <c r="K817" s="1">
        <f t="shared" si="121"/>
        <v>750000</v>
      </c>
      <c r="L817" s="1">
        <f t="shared" si="122"/>
        <v>1000000</v>
      </c>
      <c r="M817" s="16">
        <f t="shared" si="123"/>
        <v>1.5305660000000001</v>
      </c>
      <c r="N817" s="1" t="str">
        <f t="shared" si="124"/>
        <v>150-200%</v>
      </c>
      <c r="O817" s="1">
        <f>MIN($I817, $H817)*INDEX( '2018 commission structure'!$A$21:$I$24,
MATCH($E817,'2018 commission structure'!$A$21:$A$24,0),MATCH(O$1,'2018 commission structure'!$A$21:$I$21,0))</f>
        <v>50000</v>
      </c>
      <c r="P817" s="1">
        <f>IF($H817&gt;$I817, MIN($H817-$I817, J817-$I817)*
INDEX( '2018 commission structure'!$A$21:$I$24,
MATCH($E817,'2018 commission structure'!$A$21:$A$24, 0),
MATCH(P$1,'2018 commission structure'!$A$21:$I$21, 0)), 0)</f>
        <v>18750</v>
      </c>
      <c r="Q817" s="1">
        <f>IF($H817&gt;J817, MIN($H817-J817, K817-J817)*
INDEX( '2018 commission structure'!$A$21:$I$24,
MATCH($E817,'2018 commission structure'!$A$21:$A$24, 0),
MATCH(Q$1,'2018 commission structure'!$A$21:$I$21, 0)), 0)</f>
        <v>22500</v>
      </c>
      <c r="R817" s="1">
        <f>IF($H817&gt;K817, MIN($H817-K817, L817-K817)*
INDEX( '2018 commission structure'!$A$21:$I$24,
MATCH($E817,'2018 commission structure'!$A$21:$A$24, 0),
MATCH(R$1,'2018 commission structure'!$A$21:$I$21, 0)), 0)</f>
        <v>3362.26</v>
      </c>
      <c r="S817" s="1">
        <f>IF($H817&gt;L817, ($H817-L817)*
INDEX( '2018 commission structure'!$A$21:$I$24,
MATCH($E817,'2018 commission structure'!$A$21:$A$24, 0),
MATCH(S$1,'2018 commission structure'!$A$21:$I$21, 0)), 0)</f>
        <v>0</v>
      </c>
      <c r="T817" s="1">
        <f t="shared" si="125"/>
        <v>94612.26</v>
      </c>
      <c r="U817" s="1">
        <f t="shared" si="126"/>
        <v>137354.26</v>
      </c>
      <c r="V817" s="16">
        <f t="shared" si="127"/>
        <v>5.5716000362857327</v>
      </c>
      <c r="W817" s="1">
        <f>MIN(H817,I817)*INDEX('2018 commission structure'!$A$15:$J$18,MATCH(Calculations!$E73,'2018 commission structure'!$A$15:$A$18,0),MATCH(Calculations!W$1,'2018 commission structure'!$A$15:$J$15,0))</f>
        <v>75000</v>
      </c>
      <c r="X817" s="1">
        <f>IF($H817&gt;I817,MIN($H817-I817,J817-I817))*INDEX('2018 commission structure'!$A$15:$J$18,MATCH(Calculations!$E73,'2018 commission structure'!$A$15:$A$18,0),MATCH(Calculations!X$1,'2018 commission structure'!$A$15:$J$15,0))</f>
        <v>27500</v>
      </c>
      <c r="Y817" s="1">
        <f>IF($H817&gt;J817,MIN($H817-J817,K817-J817)*INDEX('2018 commission structure'!$A$15:$J$18,MATCH(Calculations!$E73,'2018 commission structure'!$A$15:$A$18,0),MATCH(Calculations!Y$1,'2018 commission structure'!$A$15:$J$15,0)),0)</f>
        <v>31250</v>
      </c>
      <c r="Z817" s="1">
        <f>IF($H817&gt;K817,MIN($H817-K817,L817-K817)*INDEX('2018 commission structure'!$A$15:$J$18,MATCH(Calculations!$E73,'2018 commission structure'!$A$15:$A$18,0),MATCH(Calculations!Z$1,'2018 commission structure'!$A$15:$J$15,0)),0)</f>
        <v>5043.3900000000003</v>
      </c>
      <c r="AA817" s="1">
        <f>IF($H817&gt;L817,($H817-L817)*INDEX('2018 commission structure'!$A$15:$J$18,MATCH(Calculations!$E73,'2018 commission structure'!$A$15:$A$18,0),MATCH(Calculations!AA$1,'2018 commission structure'!$A$15:$J$15,0)),0)</f>
        <v>0</v>
      </c>
      <c r="AB817" s="1">
        <f t="shared" si="128"/>
        <v>138793.39000000001</v>
      </c>
      <c r="AC817" s="1">
        <f t="shared" si="129"/>
        <v>181535.39</v>
      </c>
    </row>
    <row r="818" spans="1:29" x14ac:dyDescent="0.3">
      <c r="A818" s="20">
        <v>1888252693</v>
      </c>
      <c r="B818" s="1" t="s">
        <v>414</v>
      </c>
      <c r="C818" s="1" t="s">
        <v>413</v>
      </c>
      <c r="D818" s="1" t="s">
        <v>23154</v>
      </c>
      <c r="E818" s="1" t="s">
        <v>0</v>
      </c>
      <c r="F818" s="1">
        <v>65975</v>
      </c>
      <c r="G818" s="2">
        <v>24</v>
      </c>
      <c r="H818" s="1">
        <f>SUMIF('deals_closed '!D:D,A818,'deals_closed '!C:C)</f>
        <v>920165</v>
      </c>
      <c r="I818" s="1">
        <f>VLOOKUP(E818,'2018 commission structure'!$A$21:$I$24,9,FALSE)</f>
        <v>600000</v>
      </c>
      <c r="J818" s="1">
        <f t="shared" si="130"/>
        <v>750000</v>
      </c>
      <c r="K818" s="1">
        <f t="shared" si="121"/>
        <v>900000</v>
      </c>
      <c r="L818" s="1">
        <f t="shared" si="122"/>
        <v>1200000</v>
      </c>
      <c r="M818" s="16">
        <f t="shared" si="123"/>
        <v>1.5336083333333332</v>
      </c>
      <c r="N818" s="1" t="str">
        <f t="shared" si="124"/>
        <v>150-200%</v>
      </c>
      <c r="O818" s="1">
        <f>MIN($I818, $H818)*INDEX( '2018 commission structure'!$A$21:$I$24,
MATCH($E818,'2018 commission structure'!$A$21:$A$24,0),MATCH(O$1,'2018 commission structure'!$A$21:$I$21,0))</f>
        <v>78000</v>
      </c>
      <c r="P818" s="1">
        <f>IF($H818&gt;$I818, MIN($H818-$I818, J818-$I818)*
INDEX( '2018 commission structure'!$A$21:$I$24,
MATCH($E818,'2018 commission structure'!$A$21:$A$24, 0),
MATCH(P$1,'2018 commission structure'!$A$21:$I$21, 0)), 0)</f>
        <v>25500.000000000004</v>
      </c>
      <c r="Q818" s="1">
        <f>IF($H818&gt;J818, MIN($H818-J818, K818-J818)*
INDEX( '2018 commission structure'!$A$21:$I$24,
MATCH($E818,'2018 commission structure'!$A$21:$A$24, 0),
MATCH(Q$1,'2018 commission structure'!$A$21:$I$21, 0)), 0)</f>
        <v>31500</v>
      </c>
      <c r="R818" s="1">
        <f>IF($H818&gt;K818, MIN($H818-K818, L818-K818)*
INDEX( '2018 commission structure'!$A$21:$I$24,
MATCH($E818,'2018 commission structure'!$A$21:$A$24, 0),
MATCH(R$1,'2018 commission structure'!$A$21:$I$21, 0)), 0)</f>
        <v>5242.9000000000005</v>
      </c>
      <c r="S818" s="1">
        <f>IF($H818&gt;L818, ($H818-L818)*
INDEX( '2018 commission structure'!$A$21:$I$24,
MATCH($E818,'2018 commission structure'!$A$21:$A$24, 0),
MATCH(S$1,'2018 commission structure'!$A$21:$I$21, 0)), 0)</f>
        <v>0</v>
      </c>
      <c r="T818" s="1">
        <f t="shared" si="125"/>
        <v>140242.9</v>
      </c>
      <c r="U818" s="1">
        <f t="shared" si="126"/>
        <v>206217.9</v>
      </c>
      <c r="V818" s="16">
        <f t="shared" si="127"/>
        <v>4.4621005257060613</v>
      </c>
      <c r="W818" s="1">
        <f>MIN(H818,I818)*INDEX('2018 commission structure'!$A$15:$J$18,MATCH(Calculations!$E792,'2018 commission structure'!$A$15:$A$18,0),MATCH(Calculations!W$1,'2018 commission structure'!$A$15:$J$15,0))</f>
        <v>90000</v>
      </c>
      <c r="X818" s="1">
        <f>IF($H818&gt;I818,MIN($H818-I818,J818-I818))*INDEX('2018 commission structure'!$A$15:$J$18,MATCH(Calculations!$E792,'2018 commission structure'!$A$15:$A$18,0),MATCH(Calculations!X$1,'2018 commission structure'!$A$15:$J$15,0))</f>
        <v>27000</v>
      </c>
      <c r="Y818" s="1">
        <f>IF($H818&gt;J818,MIN($H818-J818,K818-J818)*INDEX('2018 commission structure'!$A$15:$J$18,MATCH(Calculations!$E792,'2018 commission structure'!$A$15:$A$18,0),MATCH(Calculations!Y$1,'2018 commission structure'!$A$15:$J$15,0)),0)</f>
        <v>37500</v>
      </c>
      <c r="Z818" s="1">
        <f>IF($H818&gt;K818,MIN($H818-K818,L818-K818)*INDEX('2018 commission structure'!$A$15:$J$18,MATCH(Calculations!$E792,'2018 commission structure'!$A$15:$A$18,0),MATCH(Calculations!Z$1,'2018 commission structure'!$A$15:$J$15,0)),0)</f>
        <v>6049.5</v>
      </c>
      <c r="AA818" s="1">
        <f>IF($H818&gt;L818,($H818-L818)*INDEX('2018 commission structure'!$A$15:$J$18,MATCH(Calculations!$E792,'2018 commission structure'!$A$15:$A$18,0),MATCH(Calculations!AA$1,'2018 commission structure'!$A$15:$J$15,0)),0)</f>
        <v>0</v>
      </c>
      <c r="AB818" s="1">
        <f t="shared" si="128"/>
        <v>160549.5</v>
      </c>
      <c r="AC818" s="1">
        <f t="shared" si="129"/>
        <v>226524.5</v>
      </c>
    </row>
    <row r="819" spans="1:29" x14ac:dyDescent="0.3">
      <c r="A819" s="20">
        <v>9228842121</v>
      </c>
      <c r="B819" s="1" t="s">
        <v>502</v>
      </c>
      <c r="C819" s="1" t="s">
        <v>501</v>
      </c>
      <c r="D819" s="1" t="s">
        <v>22405</v>
      </c>
      <c r="E819" s="1" t="s">
        <v>0</v>
      </c>
      <c r="F819" s="1">
        <v>74925</v>
      </c>
      <c r="G819" s="2">
        <v>25</v>
      </c>
      <c r="H819" s="1">
        <f>SUMIF('deals_closed '!D:D,A819,'deals_closed '!C:C)</f>
        <v>921203</v>
      </c>
      <c r="I819" s="1">
        <f>VLOOKUP(E819,'2018 commission structure'!$A$21:$I$24,9,FALSE)</f>
        <v>600000</v>
      </c>
      <c r="J819" s="1">
        <f t="shared" si="130"/>
        <v>750000</v>
      </c>
      <c r="K819" s="1">
        <f t="shared" si="121"/>
        <v>900000</v>
      </c>
      <c r="L819" s="1">
        <f t="shared" si="122"/>
        <v>1200000</v>
      </c>
      <c r="M819" s="16">
        <f t="shared" si="123"/>
        <v>1.5353383333333332</v>
      </c>
      <c r="N819" s="1" t="str">
        <f t="shared" si="124"/>
        <v>150-200%</v>
      </c>
      <c r="O819" s="1">
        <f>MIN($I819, $H819)*INDEX( '2018 commission structure'!$A$21:$I$24,
MATCH($E819,'2018 commission structure'!$A$21:$A$24,0),MATCH(O$1,'2018 commission structure'!$A$21:$I$21,0))</f>
        <v>78000</v>
      </c>
      <c r="P819" s="1">
        <f>IF($H819&gt;$I819, MIN($H819-$I819, J819-$I819)*
INDEX( '2018 commission structure'!$A$21:$I$24,
MATCH($E819,'2018 commission structure'!$A$21:$A$24, 0),
MATCH(P$1,'2018 commission structure'!$A$21:$I$21, 0)), 0)</f>
        <v>25500.000000000004</v>
      </c>
      <c r="Q819" s="1">
        <f>IF($H819&gt;J819, MIN($H819-J819, K819-J819)*
INDEX( '2018 commission structure'!$A$21:$I$24,
MATCH($E819,'2018 commission structure'!$A$21:$A$24, 0),
MATCH(Q$1,'2018 commission structure'!$A$21:$I$21, 0)), 0)</f>
        <v>31500</v>
      </c>
      <c r="R819" s="1">
        <f>IF($H819&gt;K819, MIN($H819-K819, L819-K819)*
INDEX( '2018 commission structure'!$A$21:$I$24,
MATCH($E819,'2018 commission structure'!$A$21:$A$24, 0),
MATCH(R$1,'2018 commission structure'!$A$21:$I$21, 0)), 0)</f>
        <v>5512.78</v>
      </c>
      <c r="S819" s="1">
        <f>IF($H819&gt;L819, ($H819-L819)*
INDEX( '2018 commission structure'!$A$21:$I$24,
MATCH($E819,'2018 commission structure'!$A$21:$A$24, 0),
MATCH(S$1,'2018 commission structure'!$A$21:$I$21, 0)), 0)</f>
        <v>0</v>
      </c>
      <c r="T819" s="1">
        <f t="shared" si="125"/>
        <v>140512.78</v>
      </c>
      <c r="U819" s="1">
        <f t="shared" si="126"/>
        <v>215437.78</v>
      </c>
      <c r="V819" s="16">
        <f t="shared" si="127"/>
        <v>4.2759584693084012</v>
      </c>
      <c r="W819" s="1">
        <f>MIN(H819,I819)*INDEX('2018 commission structure'!$A$15:$J$18,MATCH(Calculations!$E747,'2018 commission structure'!$A$15:$A$18,0),MATCH(Calculations!W$1,'2018 commission structure'!$A$15:$J$15,0))</f>
        <v>90000</v>
      </c>
      <c r="X819" s="1">
        <f>IF($H819&gt;I819,MIN($H819-I819,J819-I819))*INDEX('2018 commission structure'!$A$15:$J$18,MATCH(Calculations!$E747,'2018 commission structure'!$A$15:$A$18,0),MATCH(Calculations!X$1,'2018 commission structure'!$A$15:$J$15,0))</f>
        <v>33000</v>
      </c>
      <c r="Y819" s="1">
        <f>IF($H819&gt;J819,MIN($H819-J819,K819-J819)*INDEX('2018 commission structure'!$A$15:$J$18,MATCH(Calculations!$E747,'2018 commission structure'!$A$15:$A$18,0),MATCH(Calculations!Y$1,'2018 commission structure'!$A$15:$J$15,0)),0)</f>
        <v>37500</v>
      </c>
      <c r="Z819" s="1">
        <f>IF($H819&gt;K819,MIN($H819-K819,L819-K819)*INDEX('2018 commission structure'!$A$15:$J$18,MATCH(Calculations!$E747,'2018 commission structure'!$A$15:$A$18,0),MATCH(Calculations!Z$1,'2018 commission structure'!$A$15:$J$15,0)),0)</f>
        <v>6996.9900000000007</v>
      </c>
      <c r="AA819" s="1">
        <f>IF($H819&gt;L819,($H819-L819)*INDEX('2018 commission structure'!$A$15:$J$18,MATCH(Calculations!$E747,'2018 commission structure'!$A$15:$A$18,0),MATCH(Calculations!AA$1,'2018 commission structure'!$A$15:$J$15,0)),0)</f>
        <v>0</v>
      </c>
      <c r="AB819" s="1">
        <f t="shared" si="128"/>
        <v>167496.99</v>
      </c>
      <c r="AC819" s="1">
        <f t="shared" si="129"/>
        <v>242421.99</v>
      </c>
    </row>
    <row r="820" spans="1:29" x14ac:dyDescent="0.3">
      <c r="A820" s="20">
        <v>5837066497</v>
      </c>
      <c r="B820" s="1" t="s">
        <v>1077</v>
      </c>
      <c r="C820" s="1" t="s">
        <v>1076</v>
      </c>
      <c r="D820" s="1" t="s">
        <v>22754</v>
      </c>
      <c r="E820" s="1" t="s">
        <v>3</v>
      </c>
      <c r="F820" s="1">
        <v>101019</v>
      </c>
      <c r="G820" s="2">
        <v>13</v>
      </c>
      <c r="H820" s="1">
        <f>SUMIF('deals_closed '!D:D,A820,'deals_closed '!C:C)</f>
        <v>455822</v>
      </c>
      <c r="I820" s="1">
        <f>VLOOKUP(E820,'2018 commission structure'!$A$21:$I$24,9,FALSE)</f>
        <v>750000</v>
      </c>
      <c r="J820" s="1">
        <f t="shared" si="130"/>
        <v>937500</v>
      </c>
      <c r="K820" s="1">
        <f t="shared" si="121"/>
        <v>1125000</v>
      </c>
      <c r="L820" s="1">
        <f t="shared" si="122"/>
        <v>1500000</v>
      </c>
      <c r="M820" s="16">
        <f t="shared" si="123"/>
        <v>0.60776266666666667</v>
      </c>
      <c r="N820" s="1" t="str">
        <f t="shared" si="124"/>
        <v>0-100%</v>
      </c>
      <c r="O820" s="1">
        <f>MIN($I820, $H820)*INDEX( '2018 commission structure'!$A$21:$I$24,
MATCH($E820,'2018 commission structure'!$A$21:$A$24,0),MATCH(O$1,'2018 commission structure'!$A$21:$I$21,0))</f>
        <v>68373.3</v>
      </c>
      <c r="P820" s="1">
        <f>IF($H820&gt;$I820, MIN($H820-$I820, J820-$I820)*
INDEX( '2018 commission structure'!$A$21:$I$24,
MATCH($E820,'2018 commission structure'!$A$21:$A$24, 0),
MATCH(P$1,'2018 commission structure'!$A$21:$I$21, 0)), 0)</f>
        <v>0</v>
      </c>
      <c r="Q820" s="1">
        <f>IF($H820&gt;J820, MIN($H820-J820, K820-J820)*
INDEX( '2018 commission structure'!$A$21:$I$24,
MATCH($E820,'2018 commission structure'!$A$21:$A$24, 0),
MATCH(Q$1,'2018 commission structure'!$A$21:$I$21, 0)), 0)</f>
        <v>0</v>
      </c>
      <c r="R820" s="1">
        <f>IF($H820&gt;K820, MIN($H820-K820, L820-K820)*
INDEX( '2018 commission structure'!$A$21:$I$24,
MATCH($E820,'2018 commission structure'!$A$21:$A$24, 0),
MATCH(R$1,'2018 commission structure'!$A$21:$I$21, 0)), 0)</f>
        <v>0</v>
      </c>
      <c r="S820" s="1">
        <f>IF($H820&gt;L820, ($H820-L820)*
INDEX( '2018 commission structure'!$A$21:$I$24,
MATCH($E820,'2018 commission structure'!$A$21:$A$24, 0),
MATCH(S$1,'2018 commission structure'!$A$21:$I$21, 0)), 0)</f>
        <v>0</v>
      </c>
      <c r="T820" s="1">
        <f t="shared" si="125"/>
        <v>68373.3</v>
      </c>
      <c r="U820" s="1">
        <f t="shared" si="126"/>
        <v>169392.3</v>
      </c>
      <c r="V820" s="16">
        <f t="shared" si="127"/>
        <v>2.6909251483095749</v>
      </c>
      <c r="W820" s="1">
        <f>MIN(H820,I820)*INDEX('2018 commission structure'!$A$15:$J$18,MATCH(Calculations!$E451,'2018 commission structure'!$A$15:$A$18,0),MATCH(Calculations!W$1,'2018 commission structure'!$A$15:$J$15,0))</f>
        <v>54698.64</v>
      </c>
      <c r="X820" s="1">
        <f>IF($H820&gt;I820,MIN($H820-I820,J820-I820))*INDEX('2018 commission structure'!$A$15:$J$18,MATCH(Calculations!$E451,'2018 commission structure'!$A$15:$A$18,0),MATCH(Calculations!X$1,'2018 commission structure'!$A$15:$J$15,0))</f>
        <v>0</v>
      </c>
      <c r="Y820" s="1">
        <f>IF($H820&gt;J820,MIN($H820-J820,K820-J820)*INDEX('2018 commission structure'!$A$15:$J$18,MATCH(Calculations!$E451,'2018 commission structure'!$A$15:$A$18,0),MATCH(Calculations!Y$1,'2018 commission structure'!$A$15:$J$15,0)),0)</f>
        <v>0</v>
      </c>
      <c r="Z820" s="1">
        <f>IF($H820&gt;K820,MIN($H820-K820,L820-K820)*INDEX('2018 commission structure'!$A$15:$J$18,MATCH(Calculations!$E451,'2018 commission structure'!$A$15:$A$18,0),MATCH(Calculations!Z$1,'2018 commission structure'!$A$15:$J$15,0)),0)</f>
        <v>0</v>
      </c>
      <c r="AA820" s="1">
        <f>IF($H820&gt;L820,($H820-L820)*INDEX('2018 commission structure'!$A$15:$J$18,MATCH(Calculations!$E451,'2018 commission structure'!$A$15:$A$18,0),MATCH(Calculations!AA$1,'2018 commission structure'!$A$15:$J$15,0)),0)</f>
        <v>0</v>
      </c>
      <c r="AB820" s="1">
        <f t="shared" si="128"/>
        <v>54698.64</v>
      </c>
      <c r="AC820" s="1">
        <f t="shared" si="129"/>
        <v>155717.64000000001</v>
      </c>
    </row>
    <row r="821" spans="1:29" x14ac:dyDescent="0.3">
      <c r="A821" s="20">
        <v>896700143</v>
      </c>
      <c r="B821" s="1" t="s">
        <v>1533</v>
      </c>
      <c r="C821" s="1" t="s">
        <v>1532</v>
      </c>
      <c r="D821" s="1" t="s">
        <v>23245</v>
      </c>
      <c r="E821" s="1" t="s">
        <v>0</v>
      </c>
      <c r="F821" s="1">
        <v>77407</v>
      </c>
      <c r="G821" s="2">
        <v>10</v>
      </c>
      <c r="H821" s="1">
        <f>SUMIF('deals_closed '!D:D,A821,'deals_closed '!C:C)</f>
        <v>329258</v>
      </c>
      <c r="I821" s="1">
        <f>VLOOKUP(E821,'2018 commission structure'!$A$21:$I$24,9,FALSE)</f>
        <v>600000</v>
      </c>
      <c r="J821" s="1">
        <f t="shared" si="130"/>
        <v>750000</v>
      </c>
      <c r="K821" s="1">
        <f t="shared" si="121"/>
        <v>900000</v>
      </c>
      <c r="L821" s="1">
        <f t="shared" si="122"/>
        <v>1200000</v>
      </c>
      <c r="M821" s="16">
        <f t="shared" si="123"/>
        <v>0.54876333333333338</v>
      </c>
      <c r="N821" s="1" t="str">
        <f t="shared" si="124"/>
        <v>0-100%</v>
      </c>
      <c r="O821" s="1">
        <f>MIN($I821, $H821)*INDEX( '2018 commission structure'!$A$21:$I$24,
MATCH($E821,'2018 commission structure'!$A$21:$A$24,0),MATCH(O$1,'2018 commission structure'!$A$21:$I$21,0))</f>
        <v>42803.54</v>
      </c>
      <c r="P821" s="1">
        <f>IF($H821&gt;$I821, MIN($H821-$I821, J821-$I821)*
INDEX( '2018 commission structure'!$A$21:$I$24,
MATCH($E821,'2018 commission structure'!$A$21:$A$24, 0),
MATCH(P$1,'2018 commission structure'!$A$21:$I$21, 0)), 0)</f>
        <v>0</v>
      </c>
      <c r="Q821" s="1">
        <f>IF($H821&gt;J821, MIN($H821-J821, K821-J821)*
INDEX( '2018 commission structure'!$A$21:$I$24,
MATCH($E821,'2018 commission structure'!$A$21:$A$24, 0),
MATCH(Q$1,'2018 commission structure'!$A$21:$I$21, 0)), 0)</f>
        <v>0</v>
      </c>
      <c r="R821" s="1">
        <f>IF($H821&gt;K821, MIN($H821-K821, L821-K821)*
INDEX( '2018 commission structure'!$A$21:$I$24,
MATCH($E821,'2018 commission structure'!$A$21:$A$24, 0),
MATCH(R$1,'2018 commission structure'!$A$21:$I$21, 0)), 0)</f>
        <v>0</v>
      </c>
      <c r="S821" s="1">
        <f>IF($H821&gt;L821, ($H821-L821)*
INDEX( '2018 commission structure'!$A$21:$I$24,
MATCH($E821,'2018 commission structure'!$A$21:$A$24, 0),
MATCH(S$1,'2018 commission structure'!$A$21:$I$21, 0)), 0)</f>
        <v>0</v>
      </c>
      <c r="T821" s="1">
        <f t="shared" si="125"/>
        <v>42803.54</v>
      </c>
      <c r="U821" s="1">
        <f t="shared" si="126"/>
        <v>120210.54000000001</v>
      </c>
      <c r="V821" s="16">
        <f t="shared" si="127"/>
        <v>2.7390110717412965</v>
      </c>
      <c r="W821" s="1">
        <f>MIN(H821,I821)*INDEX('2018 commission structure'!$A$15:$J$18,MATCH(Calculations!$E211,'2018 commission structure'!$A$15:$A$18,0),MATCH(Calculations!W$1,'2018 commission structure'!$A$15:$J$15,0))</f>
        <v>49388.7</v>
      </c>
      <c r="X821" s="1">
        <f>IF($H821&gt;I821,MIN($H821-I821,J821-I821))*INDEX('2018 commission structure'!$A$15:$J$18,MATCH(Calculations!$E211,'2018 commission structure'!$A$15:$A$18,0),MATCH(Calculations!X$1,'2018 commission structure'!$A$15:$J$15,0))</f>
        <v>0</v>
      </c>
      <c r="Y821" s="1">
        <f>IF($H821&gt;J821,MIN($H821-J821,K821-J821)*INDEX('2018 commission structure'!$A$15:$J$18,MATCH(Calculations!$E211,'2018 commission structure'!$A$15:$A$18,0),MATCH(Calculations!Y$1,'2018 commission structure'!$A$15:$J$15,0)),0)</f>
        <v>0</v>
      </c>
      <c r="Z821" s="1">
        <f>IF($H821&gt;K821,MIN($H821-K821,L821-K821)*INDEX('2018 commission structure'!$A$15:$J$18,MATCH(Calculations!$E211,'2018 commission structure'!$A$15:$A$18,0),MATCH(Calculations!Z$1,'2018 commission structure'!$A$15:$J$15,0)),0)</f>
        <v>0</v>
      </c>
      <c r="AA821" s="1">
        <f>IF($H821&gt;L821,($H821-L821)*INDEX('2018 commission structure'!$A$15:$J$18,MATCH(Calculations!$E211,'2018 commission structure'!$A$15:$A$18,0),MATCH(Calculations!AA$1,'2018 commission structure'!$A$15:$J$15,0)),0)</f>
        <v>0</v>
      </c>
      <c r="AB821" s="1">
        <f t="shared" si="128"/>
        <v>49388.7</v>
      </c>
      <c r="AC821" s="1">
        <f t="shared" si="129"/>
        <v>126795.7</v>
      </c>
    </row>
    <row r="822" spans="1:29" x14ac:dyDescent="0.3">
      <c r="A822" s="20">
        <v>4049350750</v>
      </c>
      <c r="B822" s="1" t="s">
        <v>1071</v>
      </c>
      <c r="C822" s="1" t="s">
        <v>1070</v>
      </c>
      <c r="D822" s="1" t="s">
        <v>22933</v>
      </c>
      <c r="E822" s="1" t="s">
        <v>3</v>
      </c>
      <c r="F822" s="1">
        <v>87223</v>
      </c>
      <c r="G822" s="2">
        <v>14</v>
      </c>
      <c r="H822" s="1">
        <f>SUMIF('deals_closed '!D:D,A822,'deals_closed '!C:C)</f>
        <v>486361</v>
      </c>
      <c r="I822" s="1">
        <f>VLOOKUP(E822,'2018 commission structure'!$A$21:$I$24,9,FALSE)</f>
        <v>750000</v>
      </c>
      <c r="J822" s="1">
        <f t="shared" si="130"/>
        <v>937500</v>
      </c>
      <c r="K822" s="1">
        <f t="shared" si="121"/>
        <v>1125000</v>
      </c>
      <c r="L822" s="1">
        <f t="shared" si="122"/>
        <v>1500000</v>
      </c>
      <c r="M822" s="16">
        <f t="shared" si="123"/>
        <v>0.64848133333333335</v>
      </c>
      <c r="N822" s="1" t="str">
        <f t="shared" si="124"/>
        <v>0-100%</v>
      </c>
      <c r="O822" s="1">
        <f>MIN($I822, $H822)*INDEX( '2018 commission structure'!$A$21:$I$24,
MATCH($E822,'2018 commission structure'!$A$21:$A$24,0),MATCH(O$1,'2018 commission structure'!$A$21:$I$21,0))</f>
        <v>72954.149999999994</v>
      </c>
      <c r="P822" s="1">
        <f>IF($H822&gt;$I822, MIN($H822-$I822, J822-$I822)*
INDEX( '2018 commission structure'!$A$21:$I$24,
MATCH($E822,'2018 commission structure'!$A$21:$A$24, 0),
MATCH(P$1,'2018 commission structure'!$A$21:$I$21, 0)), 0)</f>
        <v>0</v>
      </c>
      <c r="Q822" s="1">
        <f>IF($H822&gt;J822, MIN($H822-J822, K822-J822)*
INDEX( '2018 commission structure'!$A$21:$I$24,
MATCH($E822,'2018 commission structure'!$A$21:$A$24, 0),
MATCH(Q$1,'2018 commission structure'!$A$21:$I$21, 0)), 0)</f>
        <v>0</v>
      </c>
      <c r="R822" s="1">
        <f>IF($H822&gt;K822, MIN($H822-K822, L822-K822)*
INDEX( '2018 commission structure'!$A$21:$I$24,
MATCH($E822,'2018 commission structure'!$A$21:$A$24, 0),
MATCH(R$1,'2018 commission structure'!$A$21:$I$21, 0)), 0)</f>
        <v>0</v>
      </c>
      <c r="S822" s="1">
        <f>IF($H822&gt;L822, ($H822-L822)*
INDEX( '2018 commission structure'!$A$21:$I$24,
MATCH($E822,'2018 commission structure'!$A$21:$A$24, 0),
MATCH(S$1,'2018 commission structure'!$A$21:$I$21, 0)), 0)</f>
        <v>0</v>
      </c>
      <c r="T822" s="1">
        <f t="shared" si="125"/>
        <v>72954.149999999994</v>
      </c>
      <c r="U822" s="1">
        <f t="shared" si="126"/>
        <v>160177.15</v>
      </c>
      <c r="V822" s="16">
        <f t="shared" si="127"/>
        <v>3.0363943920840146</v>
      </c>
      <c r="W822" s="1">
        <f>MIN(H822,I822)*INDEX('2018 commission structure'!$A$15:$J$18,MATCH(Calculations!$E454,'2018 commission structure'!$A$15:$A$18,0),MATCH(Calculations!W$1,'2018 commission structure'!$A$15:$J$15,0))</f>
        <v>72954.149999999994</v>
      </c>
      <c r="X822" s="1">
        <f>IF($H822&gt;I822,MIN($H822-I822,J822-I822))*INDEX('2018 commission structure'!$A$15:$J$18,MATCH(Calculations!$E454,'2018 commission structure'!$A$15:$A$18,0),MATCH(Calculations!X$1,'2018 commission structure'!$A$15:$J$15,0))</f>
        <v>0</v>
      </c>
      <c r="Y822" s="1">
        <f>IF($H822&gt;J822,MIN($H822-J822,K822-J822)*INDEX('2018 commission structure'!$A$15:$J$18,MATCH(Calculations!$E454,'2018 commission structure'!$A$15:$A$18,0),MATCH(Calculations!Y$1,'2018 commission structure'!$A$15:$J$15,0)),0)</f>
        <v>0</v>
      </c>
      <c r="Z822" s="1">
        <f>IF($H822&gt;K822,MIN($H822-K822,L822-K822)*INDEX('2018 commission structure'!$A$15:$J$18,MATCH(Calculations!$E454,'2018 commission structure'!$A$15:$A$18,0),MATCH(Calculations!Z$1,'2018 commission structure'!$A$15:$J$15,0)),0)</f>
        <v>0</v>
      </c>
      <c r="AA822" s="1">
        <f>IF($H822&gt;L822,($H822-L822)*INDEX('2018 commission structure'!$A$15:$J$18,MATCH(Calculations!$E454,'2018 commission structure'!$A$15:$A$18,0),MATCH(Calculations!AA$1,'2018 commission structure'!$A$15:$J$15,0)),0)</f>
        <v>0</v>
      </c>
      <c r="AB822" s="1">
        <f t="shared" si="128"/>
        <v>72954.149999999994</v>
      </c>
      <c r="AC822" s="1">
        <f t="shared" si="129"/>
        <v>160177.15</v>
      </c>
    </row>
    <row r="823" spans="1:29" x14ac:dyDescent="0.3">
      <c r="A823" s="20">
        <v>3597778305</v>
      </c>
      <c r="B823" s="1" t="s">
        <v>788</v>
      </c>
      <c r="C823" s="1" t="s">
        <v>1721</v>
      </c>
      <c r="D823" s="1" t="s">
        <v>22972</v>
      </c>
      <c r="E823" s="1" t="s">
        <v>3</v>
      </c>
      <c r="F823" s="1">
        <v>101808</v>
      </c>
      <c r="G823" s="2">
        <v>29</v>
      </c>
      <c r="H823" s="1">
        <f>SUMIF('deals_closed '!D:D,A823,'deals_closed '!C:C)</f>
        <v>1153023</v>
      </c>
      <c r="I823" s="1">
        <f>VLOOKUP(E823,'2018 commission structure'!$A$21:$I$24,9,FALSE)</f>
        <v>750000</v>
      </c>
      <c r="J823" s="1">
        <f t="shared" si="130"/>
        <v>937500</v>
      </c>
      <c r="K823" s="1">
        <f t="shared" si="121"/>
        <v>1125000</v>
      </c>
      <c r="L823" s="1">
        <f t="shared" si="122"/>
        <v>1500000</v>
      </c>
      <c r="M823" s="16">
        <f t="shared" si="123"/>
        <v>1.537364</v>
      </c>
      <c r="N823" s="1" t="str">
        <f t="shared" si="124"/>
        <v>150-200%</v>
      </c>
      <c r="O823" s="1">
        <f>MIN($I823, $H823)*INDEX( '2018 commission structure'!$A$21:$I$24,
MATCH($E823,'2018 commission structure'!$A$21:$A$24,0),MATCH(O$1,'2018 commission structure'!$A$21:$I$21,0))</f>
        <v>112500</v>
      </c>
      <c r="P823" s="1">
        <f>IF($H823&gt;$I823, MIN($H823-$I823, J823-$I823)*
INDEX( '2018 commission structure'!$A$21:$I$24,
MATCH($E823,'2018 commission structure'!$A$21:$A$24, 0),
MATCH(P$1,'2018 commission structure'!$A$21:$I$21, 0)), 0)</f>
        <v>35625</v>
      </c>
      <c r="Q823" s="1">
        <f>IF($H823&gt;J823, MIN($H823-J823, K823-J823)*
INDEX( '2018 commission structure'!$A$21:$I$24,
MATCH($E823,'2018 commission structure'!$A$21:$A$24, 0),
MATCH(Q$1,'2018 commission structure'!$A$21:$I$21, 0)), 0)</f>
        <v>43125</v>
      </c>
      <c r="R823" s="1">
        <f>IF($H823&gt;K823, MIN($H823-K823, L823-K823)*
INDEX( '2018 commission structure'!$A$21:$I$24,
MATCH($E823,'2018 commission structure'!$A$21:$A$24, 0),
MATCH(R$1,'2018 commission structure'!$A$21:$I$21, 0)), 0)</f>
        <v>8406.9</v>
      </c>
      <c r="S823" s="1">
        <f>IF($H823&gt;L823, ($H823-L823)*
INDEX( '2018 commission structure'!$A$21:$I$24,
MATCH($E823,'2018 commission structure'!$A$21:$A$24, 0),
MATCH(S$1,'2018 commission structure'!$A$21:$I$21, 0)), 0)</f>
        <v>0</v>
      </c>
      <c r="T823" s="1">
        <f t="shared" si="125"/>
        <v>199656.9</v>
      </c>
      <c r="U823" s="1">
        <f t="shared" si="126"/>
        <v>301464.90000000002</v>
      </c>
      <c r="V823" s="16">
        <f t="shared" si="127"/>
        <v>3.8247338247338245</v>
      </c>
      <c r="W823" s="1">
        <f>MIN(H823,I823)*INDEX('2018 commission structure'!$A$15:$J$18,MATCH(Calculations!$E110,'2018 commission structure'!$A$15:$A$18,0),MATCH(Calculations!W$1,'2018 commission structure'!$A$15:$J$15,0))</f>
        <v>112500</v>
      </c>
      <c r="X823" s="1">
        <f>IF($H823&gt;I823,MIN($H823-I823,J823-I823))*INDEX('2018 commission structure'!$A$15:$J$18,MATCH(Calculations!$E110,'2018 commission structure'!$A$15:$A$18,0),MATCH(Calculations!X$1,'2018 commission structure'!$A$15:$J$15,0))</f>
        <v>41250</v>
      </c>
      <c r="Y823" s="1">
        <f>IF($H823&gt;J823,MIN($H823-J823,K823-J823)*INDEX('2018 commission structure'!$A$15:$J$18,MATCH(Calculations!$E110,'2018 commission structure'!$A$15:$A$18,0),MATCH(Calculations!Y$1,'2018 commission structure'!$A$15:$J$15,0)),0)</f>
        <v>46875</v>
      </c>
      <c r="Z823" s="1">
        <f>IF($H823&gt;K823,MIN($H823-K823,L823-K823)*INDEX('2018 commission structure'!$A$15:$J$18,MATCH(Calculations!$E110,'2018 commission structure'!$A$15:$A$18,0),MATCH(Calculations!Z$1,'2018 commission structure'!$A$15:$J$15,0)),0)</f>
        <v>9247.59</v>
      </c>
      <c r="AA823" s="1">
        <f>IF($H823&gt;L823,($H823-L823)*INDEX('2018 commission structure'!$A$15:$J$18,MATCH(Calculations!$E110,'2018 commission structure'!$A$15:$A$18,0),MATCH(Calculations!AA$1,'2018 commission structure'!$A$15:$J$15,0)),0)</f>
        <v>0</v>
      </c>
      <c r="AB823" s="1">
        <f t="shared" si="128"/>
        <v>209872.59</v>
      </c>
      <c r="AC823" s="1">
        <f t="shared" si="129"/>
        <v>311680.58999999997</v>
      </c>
    </row>
    <row r="824" spans="1:29" x14ac:dyDescent="0.3">
      <c r="A824" s="20">
        <v>8676088039</v>
      </c>
      <c r="B824" s="1" t="s">
        <v>163</v>
      </c>
      <c r="C824" s="1" t="s">
        <v>162</v>
      </c>
      <c r="D824" s="1" t="s">
        <v>22461</v>
      </c>
      <c r="E824" s="1" t="s">
        <v>0</v>
      </c>
      <c r="F824" s="1">
        <v>67203</v>
      </c>
      <c r="G824" s="2">
        <v>24</v>
      </c>
      <c r="H824" s="1">
        <f>SUMIF('deals_closed '!D:D,A824,'deals_closed '!C:C)</f>
        <v>923269</v>
      </c>
      <c r="I824" s="1">
        <f>VLOOKUP(E824,'2018 commission structure'!$A$21:$I$24,9,FALSE)</f>
        <v>600000</v>
      </c>
      <c r="J824" s="1">
        <f t="shared" si="130"/>
        <v>750000</v>
      </c>
      <c r="K824" s="1">
        <f t="shared" si="121"/>
        <v>900000</v>
      </c>
      <c r="L824" s="1">
        <f t="shared" si="122"/>
        <v>1200000</v>
      </c>
      <c r="M824" s="16">
        <f t="shared" si="123"/>
        <v>1.5387816666666667</v>
      </c>
      <c r="N824" s="1" t="str">
        <f t="shared" si="124"/>
        <v>150-200%</v>
      </c>
      <c r="O824" s="1">
        <f>MIN($I824, $H824)*INDEX( '2018 commission structure'!$A$21:$I$24,
MATCH($E824,'2018 commission structure'!$A$21:$A$24,0),MATCH(O$1,'2018 commission structure'!$A$21:$I$21,0))</f>
        <v>78000</v>
      </c>
      <c r="P824" s="1">
        <f>IF($H824&gt;$I824, MIN($H824-$I824, J824-$I824)*
INDEX( '2018 commission structure'!$A$21:$I$24,
MATCH($E824,'2018 commission structure'!$A$21:$A$24, 0),
MATCH(P$1,'2018 commission structure'!$A$21:$I$21, 0)), 0)</f>
        <v>25500.000000000004</v>
      </c>
      <c r="Q824" s="1">
        <f>IF($H824&gt;J824, MIN($H824-J824, K824-J824)*
INDEX( '2018 commission structure'!$A$21:$I$24,
MATCH($E824,'2018 commission structure'!$A$21:$A$24, 0),
MATCH(Q$1,'2018 commission structure'!$A$21:$I$21, 0)), 0)</f>
        <v>31500</v>
      </c>
      <c r="R824" s="1">
        <f>IF($H824&gt;K824, MIN($H824-K824, L824-K824)*
INDEX( '2018 commission structure'!$A$21:$I$24,
MATCH($E824,'2018 commission structure'!$A$21:$A$24, 0),
MATCH(R$1,'2018 commission structure'!$A$21:$I$21, 0)), 0)</f>
        <v>6049.9400000000005</v>
      </c>
      <c r="S824" s="1">
        <f>IF($H824&gt;L824, ($H824-L824)*
INDEX( '2018 commission structure'!$A$21:$I$24,
MATCH($E824,'2018 commission structure'!$A$21:$A$24, 0),
MATCH(S$1,'2018 commission structure'!$A$21:$I$21, 0)), 0)</f>
        <v>0</v>
      </c>
      <c r="T824" s="1">
        <f t="shared" si="125"/>
        <v>141049.94</v>
      </c>
      <c r="U824" s="1">
        <f t="shared" si="126"/>
        <v>208252.94</v>
      </c>
      <c r="V824" s="16">
        <f t="shared" si="127"/>
        <v>4.4334019966296756</v>
      </c>
      <c r="W824" s="1">
        <f>MIN(H824,I824)*INDEX('2018 commission structure'!$A$15:$J$18,MATCH(Calculations!$E921,'2018 commission structure'!$A$15:$A$18,0),MATCH(Calculations!W$1,'2018 commission structure'!$A$15:$J$15,0))</f>
        <v>90000</v>
      </c>
      <c r="X824" s="1">
        <f>IF($H824&gt;I824,MIN($H824-I824,J824-I824))*INDEX('2018 commission structure'!$A$15:$J$18,MATCH(Calculations!$E921,'2018 commission structure'!$A$15:$A$18,0),MATCH(Calculations!X$1,'2018 commission structure'!$A$15:$J$15,0))</f>
        <v>27000</v>
      </c>
      <c r="Y824" s="1">
        <f>IF($H824&gt;J824,MIN($H824-J824,K824-J824)*INDEX('2018 commission structure'!$A$15:$J$18,MATCH(Calculations!$E921,'2018 commission structure'!$A$15:$A$18,0),MATCH(Calculations!Y$1,'2018 commission structure'!$A$15:$J$15,0)),0)</f>
        <v>37500</v>
      </c>
      <c r="Z824" s="1">
        <f>IF($H824&gt;K824,MIN($H824-K824,L824-K824)*INDEX('2018 commission structure'!$A$15:$J$18,MATCH(Calculations!$E921,'2018 commission structure'!$A$15:$A$18,0),MATCH(Calculations!Z$1,'2018 commission structure'!$A$15:$J$15,0)),0)</f>
        <v>6980.7</v>
      </c>
      <c r="AA824" s="1">
        <f>IF($H824&gt;L824,($H824-L824)*INDEX('2018 commission structure'!$A$15:$J$18,MATCH(Calculations!$E921,'2018 commission structure'!$A$15:$A$18,0),MATCH(Calculations!AA$1,'2018 commission structure'!$A$15:$J$15,0)),0)</f>
        <v>0</v>
      </c>
      <c r="AB824" s="1">
        <f t="shared" si="128"/>
        <v>161480.70000000001</v>
      </c>
      <c r="AC824" s="1">
        <f t="shared" si="129"/>
        <v>228683.7</v>
      </c>
    </row>
    <row r="825" spans="1:29" x14ac:dyDescent="0.3">
      <c r="A825" s="20">
        <v>6938295417</v>
      </c>
      <c r="B825" s="1" t="s">
        <v>1012</v>
      </c>
      <c r="C825" s="1" t="s">
        <v>1011</v>
      </c>
      <c r="D825" s="1" t="s">
        <v>23010</v>
      </c>
      <c r="E825" s="1" t="s">
        <v>12</v>
      </c>
      <c r="F825" s="1">
        <v>40716</v>
      </c>
      <c r="G825" s="2">
        <v>24</v>
      </c>
      <c r="H825" s="1">
        <f>SUMIF('deals_closed '!D:D,A825,'deals_closed '!C:C)</f>
        <v>769447</v>
      </c>
      <c r="I825" s="1">
        <f>VLOOKUP(E825,'2018 commission structure'!$A$21:$I$24,9,FALSE)</f>
        <v>500000</v>
      </c>
      <c r="J825" s="1">
        <f t="shared" si="130"/>
        <v>625000</v>
      </c>
      <c r="K825" s="1">
        <f t="shared" si="121"/>
        <v>750000</v>
      </c>
      <c r="L825" s="1">
        <f t="shared" si="122"/>
        <v>1000000</v>
      </c>
      <c r="M825" s="16">
        <f t="shared" si="123"/>
        <v>1.538894</v>
      </c>
      <c r="N825" s="1" t="str">
        <f t="shared" si="124"/>
        <v>150-200%</v>
      </c>
      <c r="O825" s="1">
        <f>MIN($I825, $H825)*INDEX( '2018 commission structure'!$A$21:$I$24,
MATCH($E825,'2018 commission structure'!$A$21:$A$24,0),MATCH(O$1,'2018 commission structure'!$A$21:$I$21,0))</f>
        <v>50000</v>
      </c>
      <c r="P825" s="1">
        <f>IF($H825&gt;$I825, MIN($H825-$I825, J825-$I825)*
INDEX( '2018 commission structure'!$A$21:$I$24,
MATCH($E825,'2018 commission structure'!$A$21:$A$24, 0),
MATCH(P$1,'2018 commission structure'!$A$21:$I$21, 0)), 0)</f>
        <v>18750</v>
      </c>
      <c r="Q825" s="1">
        <f>IF($H825&gt;J825, MIN($H825-J825, K825-J825)*
INDEX( '2018 commission structure'!$A$21:$I$24,
MATCH($E825,'2018 commission structure'!$A$21:$A$24, 0),
MATCH(Q$1,'2018 commission structure'!$A$21:$I$21, 0)), 0)</f>
        <v>22500</v>
      </c>
      <c r="R825" s="1">
        <f>IF($H825&gt;K825, MIN($H825-K825, L825-K825)*
INDEX( '2018 commission structure'!$A$21:$I$24,
MATCH($E825,'2018 commission structure'!$A$21:$A$24, 0),
MATCH(R$1,'2018 commission structure'!$A$21:$I$21, 0)), 0)</f>
        <v>4278.34</v>
      </c>
      <c r="S825" s="1">
        <f>IF($H825&gt;L825, ($H825-L825)*
INDEX( '2018 commission structure'!$A$21:$I$24,
MATCH($E825,'2018 commission structure'!$A$21:$A$24, 0),
MATCH(S$1,'2018 commission structure'!$A$21:$I$21, 0)), 0)</f>
        <v>0</v>
      </c>
      <c r="T825" s="1">
        <f t="shared" si="125"/>
        <v>95528.34</v>
      </c>
      <c r="U825" s="1">
        <f t="shared" si="126"/>
        <v>136244.34</v>
      </c>
      <c r="V825" s="16">
        <f t="shared" si="127"/>
        <v>5.6475520377580457</v>
      </c>
      <c r="W825" s="1">
        <f>MIN(H825,I825)*INDEX('2018 commission structure'!$A$15:$J$18,MATCH(Calculations!$E485,'2018 commission structure'!$A$15:$A$18,0),MATCH(Calculations!W$1,'2018 commission structure'!$A$15:$J$15,0))</f>
        <v>75000</v>
      </c>
      <c r="X825" s="1">
        <f>IF($H825&gt;I825,MIN($H825-I825,J825-I825))*INDEX('2018 commission structure'!$A$15:$J$18,MATCH(Calculations!$E485,'2018 commission structure'!$A$15:$A$18,0),MATCH(Calculations!X$1,'2018 commission structure'!$A$15:$J$15,0))</f>
        <v>22500</v>
      </c>
      <c r="Y825" s="1">
        <f>IF($H825&gt;J825,MIN($H825-J825,K825-J825)*INDEX('2018 commission structure'!$A$15:$J$18,MATCH(Calculations!$E485,'2018 commission structure'!$A$15:$A$18,0),MATCH(Calculations!Y$1,'2018 commission structure'!$A$15:$J$15,0)),0)</f>
        <v>31250</v>
      </c>
      <c r="Z825" s="1">
        <f>IF($H825&gt;K825,MIN($H825-K825,L825-K825)*INDEX('2018 commission structure'!$A$15:$J$18,MATCH(Calculations!$E485,'2018 commission structure'!$A$15:$A$18,0),MATCH(Calculations!Z$1,'2018 commission structure'!$A$15:$J$15,0)),0)</f>
        <v>5834.0999999999995</v>
      </c>
      <c r="AA825" s="1">
        <f>IF($H825&gt;L825,($H825-L825)*INDEX('2018 commission structure'!$A$15:$J$18,MATCH(Calculations!$E485,'2018 commission structure'!$A$15:$A$18,0),MATCH(Calculations!AA$1,'2018 commission structure'!$A$15:$J$15,0)),0)</f>
        <v>0</v>
      </c>
      <c r="AB825" s="1">
        <f t="shared" si="128"/>
        <v>134584.1</v>
      </c>
      <c r="AC825" s="1">
        <f t="shared" si="129"/>
        <v>175300.1</v>
      </c>
    </row>
    <row r="826" spans="1:29" x14ac:dyDescent="0.3">
      <c r="A826" s="20">
        <v>9619649427</v>
      </c>
      <c r="B826" s="1" t="s">
        <v>368</v>
      </c>
      <c r="C826" s="1" t="s">
        <v>367</v>
      </c>
      <c r="D826" s="1" t="s">
        <v>22363</v>
      </c>
      <c r="E826" s="1" t="s">
        <v>0</v>
      </c>
      <c r="F826" s="1">
        <v>52037</v>
      </c>
      <c r="G826" s="2">
        <v>27</v>
      </c>
      <c r="H826" s="1">
        <f>SUMIF('deals_closed '!D:D,A826,'deals_closed '!C:C)</f>
        <v>924749</v>
      </c>
      <c r="I826" s="1">
        <f>VLOOKUP(E826,'2018 commission structure'!$A$21:$I$24,9,FALSE)</f>
        <v>600000</v>
      </c>
      <c r="J826" s="1">
        <f t="shared" si="130"/>
        <v>750000</v>
      </c>
      <c r="K826" s="1">
        <f t="shared" si="121"/>
        <v>900000</v>
      </c>
      <c r="L826" s="1">
        <f t="shared" si="122"/>
        <v>1200000</v>
      </c>
      <c r="M826" s="16">
        <f t="shared" si="123"/>
        <v>1.5412483333333333</v>
      </c>
      <c r="N826" s="1" t="str">
        <f t="shared" si="124"/>
        <v>150-200%</v>
      </c>
      <c r="O826" s="1">
        <f>MIN($I826, $H826)*INDEX( '2018 commission structure'!$A$21:$I$24,
MATCH($E826,'2018 commission structure'!$A$21:$A$24,0),MATCH(O$1,'2018 commission structure'!$A$21:$I$21,0))</f>
        <v>78000</v>
      </c>
      <c r="P826" s="1">
        <f>IF($H826&gt;$I826, MIN($H826-$I826, J826-$I826)*
INDEX( '2018 commission structure'!$A$21:$I$24,
MATCH($E826,'2018 commission structure'!$A$21:$A$24, 0),
MATCH(P$1,'2018 commission structure'!$A$21:$I$21, 0)), 0)</f>
        <v>25500.000000000004</v>
      </c>
      <c r="Q826" s="1">
        <f>IF($H826&gt;J826, MIN($H826-J826, K826-J826)*
INDEX( '2018 commission structure'!$A$21:$I$24,
MATCH($E826,'2018 commission structure'!$A$21:$A$24, 0),
MATCH(Q$1,'2018 commission structure'!$A$21:$I$21, 0)), 0)</f>
        <v>31500</v>
      </c>
      <c r="R826" s="1">
        <f>IF($H826&gt;K826, MIN($H826-K826, L826-K826)*
INDEX( '2018 commission structure'!$A$21:$I$24,
MATCH($E826,'2018 commission structure'!$A$21:$A$24, 0),
MATCH(R$1,'2018 commission structure'!$A$21:$I$21, 0)), 0)</f>
        <v>6434.74</v>
      </c>
      <c r="S826" s="1">
        <f>IF($H826&gt;L826, ($H826-L826)*
INDEX( '2018 commission structure'!$A$21:$I$24,
MATCH($E826,'2018 commission structure'!$A$21:$A$24, 0),
MATCH(S$1,'2018 commission structure'!$A$21:$I$21, 0)), 0)</f>
        <v>0</v>
      </c>
      <c r="T826" s="1">
        <f t="shared" si="125"/>
        <v>141434.74</v>
      </c>
      <c r="U826" s="1">
        <f t="shared" si="126"/>
        <v>193471.74</v>
      </c>
      <c r="V826" s="16">
        <f t="shared" si="127"/>
        <v>4.7797626671471507</v>
      </c>
      <c r="W826" s="1">
        <f>MIN(H826,I826)*INDEX('2018 commission structure'!$A$15:$J$18,MATCH(Calculations!$E816,'2018 commission structure'!$A$15:$A$18,0),MATCH(Calculations!W$1,'2018 commission structure'!$A$15:$J$15,0))</f>
        <v>90000</v>
      </c>
      <c r="X826" s="1">
        <f>IF($H826&gt;I826,MIN($H826-I826,J826-I826))*INDEX('2018 commission structure'!$A$15:$J$18,MATCH(Calculations!$E816,'2018 commission structure'!$A$15:$A$18,0),MATCH(Calculations!X$1,'2018 commission structure'!$A$15:$J$15,0))</f>
        <v>33000</v>
      </c>
      <c r="Y826" s="1">
        <f>IF($H826&gt;J826,MIN($H826-J826,K826-J826)*INDEX('2018 commission structure'!$A$15:$J$18,MATCH(Calculations!$E816,'2018 commission structure'!$A$15:$A$18,0),MATCH(Calculations!Y$1,'2018 commission structure'!$A$15:$J$15,0)),0)</f>
        <v>37500</v>
      </c>
      <c r="Z826" s="1">
        <f>IF($H826&gt;K826,MIN($H826-K826,L826-K826)*INDEX('2018 commission structure'!$A$15:$J$18,MATCH(Calculations!$E816,'2018 commission structure'!$A$15:$A$18,0),MATCH(Calculations!Z$1,'2018 commission structure'!$A$15:$J$15,0)),0)</f>
        <v>8167.17</v>
      </c>
      <c r="AA826" s="1">
        <f>IF($H826&gt;L826,($H826-L826)*INDEX('2018 commission structure'!$A$15:$J$18,MATCH(Calculations!$E816,'2018 commission structure'!$A$15:$A$18,0),MATCH(Calculations!AA$1,'2018 commission structure'!$A$15:$J$15,0)),0)</f>
        <v>0</v>
      </c>
      <c r="AB826" s="1">
        <f t="shared" si="128"/>
        <v>168667.17</v>
      </c>
      <c r="AC826" s="1">
        <f t="shared" si="129"/>
        <v>220704.17</v>
      </c>
    </row>
    <row r="827" spans="1:29" x14ac:dyDescent="0.3">
      <c r="A827" s="20">
        <v>3060876401</v>
      </c>
      <c r="B827" s="1" t="s">
        <v>857</v>
      </c>
      <c r="C827" s="1" t="s">
        <v>856</v>
      </c>
      <c r="D827" s="1" t="s">
        <v>22983</v>
      </c>
      <c r="E827" s="1" t="s">
        <v>12</v>
      </c>
      <c r="F827" s="1">
        <v>41863</v>
      </c>
      <c r="G827" s="2">
        <v>25</v>
      </c>
      <c r="H827" s="1">
        <f>SUMIF('deals_closed '!D:D,A827,'deals_closed '!C:C)</f>
        <v>775801</v>
      </c>
      <c r="I827" s="1">
        <f>VLOOKUP(E827,'2018 commission structure'!$A$21:$I$24,9,FALSE)</f>
        <v>500000</v>
      </c>
      <c r="J827" s="1">
        <f t="shared" si="130"/>
        <v>625000</v>
      </c>
      <c r="K827" s="1">
        <f t="shared" si="121"/>
        <v>750000</v>
      </c>
      <c r="L827" s="1">
        <f t="shared" si="122"/>
        <v>1000000</v>
      </c>
      <c r="M827" s="16">
        <f t="shared" si="123"/>
        <v>1.5516019999999999</v>
      </c>
      <c r="N827" s="1" t="str">
        <f t="shared" si="124"/>
        <v>150-200%</v>
      </c>
      <c r="O827" s="1">
        <f>MIN($I827, $H827)*INDEX( '2018 commission structure'!$A$21:$I$24,
MATCH($E827,'2018 commission structure'!$A$21:$A$24,0),MATCH(O$1,'2018 commission structure'!$A$21:$I$21,0))</f>
        <v>50000</v>
      </c>
      <c r="P827" s="1">
        <f>IF($H827&gt;$I827, MIN($H827-$I827, J827-$I827)*
INDEX( '2018 commission structure'!$A$21:$I$24,
MATCH($E827,'2018 commission structure'!$A$21:$A$24, 0),
MATCH(P$1,'2018 commission structure'!$A$21:$I$21, 0)), 0)</f>
        <v>18750</v>
      </c>
      <c r="Q827" s="1">
        <f>IF($H827&gt;J827, MIN($H827-J827, K827-J827)*
INDEX( '2018 commission structure'!$A$21:$I$24,
MATCH($E827,'2018 commission structure'!$A$21:$A$24, 0),
MATCH(Q$1,'2018 commission structure'!$A$21:$I$21, 0)), 0)</f>
        <v>22500</v>
      </c>
      <c r="R827" s="1">
        <f>IF($H827&gt;K827, MIN($H827-K827, L827-K827)*
INDEX( '2018 commission structure'!$A$21:$I$24,
MATCH($E827,'2018 commission structure'!$A$21:$A$24, 0),
MATCH(R$1,'2018 commission structure'!$A$21:$I$21, 0)), 0)</f>
        <v>5676.22</v>
      </c>
      <c r="S827" s="1">
        <f>IF($H827&gt;L827, ($H827-L827)*
INDEX( '2018 commission structure'!$A$21:$I$24,
MATCH($E827,'2018 commission structure'!$A$21:$A$24, 0),
MATCH(S$1,'2018 commission structure'!$A$21:$I$21, 0)), 0)</f>
        <v>0</v>
      </c>
      <c r="T827" s="1">
        <f t="shared" si="125"/>
        <v>96926.22</v>
      </c>
      <c r="U827" s="1">
        <f t="shared" si="126"/>
        <v>138789.22</v>
      </c>
      <c r="V827" s="16">
        <f t="shared" si="127"/>
        <v>5.5897785144984606</v>
      </c>
      <c r="W827" s="1">
        <f>MIN(H827,I827)*INDEX('2018 commission structure'!$A$15:$J$18,MATCH(Calculations!$E564,'2018 commission structure'!$A$15:$A$18,0),MATCH(Calculations!W$1,'2018 commission structure'!$A$15:$J$15,0))</f>
        <v>60000</v>
      </c>
      <c r="X827" s="1">
        <f>IF($H827&gt;I827,MIN($H827-I827,J827-I827))*INDEX('2018 commission structure'!$A$15:$J$18,MATCH(Calculations!$E564,'2018 commission structure'!$A$15:$A$18,0),MATCH(Calculations!X$1,'2018 commission structure'!$A$15:$J$15,0))</f>
        <v>21250</v>
      </c>
      <c r="Y827" s="1">
        <f>IF($H827&gt;J827,MIN($H827-J827,K827-J827)*INDEX('2018 commission structure'!$A$15:$J$18,MATCH(Calculations!$E564,'2018 commission structure'!$A$15:$A$18,0),MATCH(Calculations!Y$1,'2018 commission structure'!$A$15:$J$15,0)),0)</f>
        <v>25000</v>
      </c>
      <c r="Z827" s="1">
        <f>IF($H827&gt;K827,MIN($H827-K827,L827-K827)*INDEX('2018 commission structure'!$A$15:$J$18,MATCH(Calculations!$E564,'2018 commission structure'!$A$15:$A$18,0),MATCH(Calculations!Z$1,'2018 commission structure'!$A$15:$J$15,0)),0)</f>
        <v>5676.22</v>
      </c>
      <c r="AA827" s="1">
        <f>IF($H827&gt;L827,($H827-L827)*INDEX('2018 commission structure'!$A$15:$J$18,MATCH(Calculations!$E564,'2018 commission structure'!$A$15:$A$18,0),MATCH(Calculations!AA$1,'2018 commission structure'!$A$15:$J$15,0)),0)</f>
        <v>0</v>
      </c>
      <c r="AB827" s="1">
        <f t="shared" si="128"/>
        <v>111926.22</v>
      </c>
      <c r="AC827" s="1">
        <f t="shared" si="129"/>
        <v>153789.22</v>
      </c>
    </row>
    <row r="828" spans="1:29" x14ac:dyDescent="0.3">
      <c r="A828" s="20">
        <v>3642988458</v>
      </c>
      <c r="B828" s="1" t="s">
        <v>1257</v>
      </c>
      <c r="C828" s="1" t="s">
        <v>1256</v>
      </c>
      <c r="D828" s="1" t="s">
        <v>22968</v>
      </c>
      <c r="E828" s="1" t="s">
        <v>0</v>
      </c>
      <c r="F828" s="1">
        <v>79142</v>
      </c>
      <c r="G828" s="2">
        <v>26</v>
      </c>
      <c r="H828" s="1">
        <f>SUMIF('deals_closed '!D:D,A828,'deals_closed '!C:C)</f>
        <v>932920</v>
      </c>
      <c r="I828" s="1">
        <f>VLOOKUP(E828,'2018 commission structure'!$A$21:$I$24,9,FALSE)</f>
        <v>600000</v>
      </c>
      <c r="J828" s="1">
        <f t="shared" si="130"/>
        <v>750000</v>
      </c>
      <c r="K828" s="1">
        <f t="shared" si="121"/>
        <v>900000</v>
      </c>
      <c r="L828" s="1">
        <f t="shared" si="122"/>
        <v>1200000</v>
      </c>
      <c r="M828" s="16">
        <f t="shared" si="123"/>
        <v>1.5548666666666666</v>
      </c>
      <c r="N828" s="1" t="str">
        <f t="shared" si="124"/>
        <v>150-200%</v>
      </c>
      <c r="O828" s="1">
        <f>MIN($I828, $H828)*INDEX( '2018 commission structure'!$A$21:$I$24,
MATCH($E828,'2018 commission structure'!$A$21:$A$24,0),MATCH(O$1,'2018 commission structure'!$A$21:$I$21,0))</f>
        <v>78000</v>
      </c>
      <c r="P828" s="1">
        <f>IF($H828&gt;$I828, MIN($H828-$I828, J828-$I828)*
INDEX( '2018 commission structure'!$A$21:$I$24,
MATCH($E828,'2018 commission structure'!$A$21:$A$24, 0),
MATCH(P$1,'2018 commission structure'!$A$21:$I$21, 0)), 0)</f>
        <v>25500.000000000004</v>
      </c>
      <c r="Q828" s="1">
        <f>IF($H828&gt;J828, MIN($H828-J828, K828-J828)*
INDEX( '2018 commission structure'!$A$21:$I$24,
MATCH($E828,'2018 commission structure'!$A$21:$A$24, 0),
MATCH(Q$1,'2018 commission structure'!$A$21:$I$21, 0)), 0)</f>
        <v>31500</v>
      </c>
      <c r="R828" s="1">
        <f>IF($H828&gt;K828, MIN($H828-K828, L828-K828)*
INDEX( '2018 commission structure'!$A$21:$I$24,
MATCH($E828,'2018 commission structure'!$A$21:$A$24, 0),
MATCH(R$1,'2018 commission structure'!$A$21:$I$21, 0)), 0)</f>
        <v>8559.2000000000007</v>
      </c>
      <c r="S828" s="1">
        <f>IF($H828&gt;L828, ($H828-L828)*
INDEX( '2018 commission structure'!$A$21:$I$24,
MATCH($E828,'2018 commission structure'!$A$21:$A$24, 0),
MATCH(S$1,'2018 commission structure'!$A$21:$I$21, 0)), 0)</f>
        <v>0</v>
      </c>
      <c r="T828" s="1">
        <f t="shared" si="125"/>
        <v>143559.20000000001</v>
      </c>
      <c r="U828" s="1">
        <f t="shared" si="126"/>
        <v>222701.2</v>
      </c>
      <c r="V828" s="16">
        <f t="shared" si="127"/>
        <v>4.1891107906019363</v>
      </c>
      <c r="W828" s="1">
        <f>MIN(H828,I828)*INDEX('2018 commission structure'!$A$15:$J$18,MATCH(Calculations!$E356,'2018 commission structure'!$A$15:$A$18,0),MATCH(Calculations!W$1,'2018 commission structure'!$A$15:$J$15,0))</f>
        <v>90000</v>
      </c>
      <c r="X828" s="1">
        <f>IF($H828&gt;I828,MIN($H828-I828,J828-I828))*INDEX('2018 commission structure'!$A$15:$J$18,MATCH(Calculations!$E356,'2018 commission structure'!$A$15:$A$18,0),MATCH(Calculations!X$1,'2018 commission structure'!$A$15:$J$15,0))</f>
        <v>27000</v>
      </c>
      <c r="Y828" s="1">
        <f>IF($H828&gt;J828,MIN($H828-J828,K828-J828)*INDEX('2018 commission structure'!$A$15:$J$18,MATCH(Calculations!$E356,'2018 commission structure'!$A$15:$A$18,0),MATCH(Calculations!Y$1,'2018 commission structure'!$A$15:$J$15,0)),0)</f>
        <v>37500</v>
      </c>
      <c r="Z828" s="1">
        <f>IF($H828&gt;K828,MIN($H828-K828,L828-K828)*INDEX('2018 commission structure'!$A$15:$J$18,MATCH(Calculations!$E356,'2018 commission structure'!$A$15:$A$18,0),MATCH(Calculations!Z$1,'2018 commission structure'!$A$15:$J$15,0)),0)</f>
        <v>9876</v>
      </c>
      <c r="AA828" s="1">
        <f>IF($H828&gt;L828,($H828-L828)*INDEX('2018 commission structure'!$A$15:$J$18,MATCH(Calculations!$E356,'2018 commission structure'!$A$15:$A$18,0),MATCH(Calculations!AA$1,'2018 commission structure'!$A$15:$J$15,0)),0)</f>
        <v>0</v>
      </c>
      <c r="AB828" s="1">
        <f t="shared" si="128"/>
        <v>164376</v>
      </c>
      <c r="AC828" s="1">
        <f t="shared" si="129"/>
        <v>243518</v>
      </c>
    </row>
    <row r="829" spans="1:29" x14ac:dyDescent="0.3">
      <c r="A829" s="20">
        <v>5186660353</v>
      </c>
      <c r="B829" s="1" t="s">
        <v>70</v>
      </c>
      <c r="C829" s="1" t="s">
        <v>69</v>
      </c>
      <c r="D829" s="1" t="s">
        <v>22813</v>
      </c>
      <c r="E829" s="1" t="s">
        <v>0</v>
      </c>
      <c r="F829" s="1">
        <v>79767</v>
      </c>
      <c r="G829" s="2">
        <v>27</v>
      </c>
      <c r="H829" s="1">
        <f>SUMIF('deals_closed '!D:D,A829,'deals_closed '!C:C)</f>
        <v>933223</v>
      </c>
      <c r="I829" s="1">
        <f>VLOOKUP(E829,'2018 commission structure'!$A$21:$I$24,9,FALSE)</f>
        <v>600000</v>
      </c>
      <c r="J829" s="1">
        <f t="shared" si="130"/>
        <v>750000</v>
      </c>
      <c r="K829" s="1">
        <f t="shared" si="121"/>
        <v>900000</v>
      </c>
      <c r="L829" s="1">
        <f t="shared" si="122"/>
        <v>1200000</v>
      </c>
      <c r="M829" s="16">
        <f t="shared" si="123"/>
        <v>1.5553716666666666</v>
      </c>
      <c r="N829" s="1" t="str">
        <f t="shared" si="124"/>
        <v>150-200%</v>
      </c>
      <c r="O829" s="1">
        <f>MIN($I829, $H829)*INDEX( '2018 commission structure'!$A$21:$I$24,
MATCH($E829,'2018 commission structure'!$A$21:$A$24,0),MATCH(O$1,'2018 commission structure'!$A$21:$I$21,0))</f>
        <v>78000</v>
      </c>
      <c r="P829" s="1">
        <f>IF($H829&gt;$I829, MIN($H829-$I829, J829-$I829)*
INDEX( '2018 commission structure'!$A$21:$I$24,
MATCH($E829,'2018 commission structure'!$A$21:$A$24, 0),
MATCH(P$1,'2018 commission structure'!$A$21:$I$21, 0)), 0)</f>
        <v>25500.000000000004</v>
      </c>
      <c r="Q829" s="1">
        <f>IF($H829&gt;J829, MIN($H829-J829, K829-J829)*
INDEX( '2018 commission structure'!$A$21:$I$24,
MATCH($E829,'2018 commission structure'!$A$21:$A$24, 0),
MATCH(Q$1,'2018 commission structure'!$A$21:$I$21, 0)), 0)</f>
        <v>31500</v>
      </c>
      <c r="R829" s="1">
        <f>IF($H829&gt;K829, MIN($H829-K829, L829-K829)*
INDEX( '2018 commission structure'!$A$21:$I$24,
MATCH($E829,'2018 commission structure'!$A$21:$A$24, 0),
MATCH(R$1,'2018 commission structure'!$A$21:$I$21, 0)), 0)</f>
        <v>8637.98</v>
      </c>
      <c r="S829" s="1">
        <f>IF($H829&gt;L829, ($H829-L829)*
INDEX( '2018 commission structure'!$A$21:$I$24,
MATCH($E829,'2018 commission structure'!$A$21:$A$24, 0),
MATCH(S$1,'2018 commission structure'!$A$21:$I$21, 0)), 0)</f>
        <v>0</v>
      </c>
      <c r="T829" s="1">
        <f t="shared" si="125"/>
        <v>143637.98000000001</v>
      </c>
      <c r="U829" s="1">
        <f t="shared" si="126"/>
        <v>223404.98</v>
      </c>
      <c r="V829" s="16">
        <f t="shared" si="127"/>
        <v>4.1772703544925456</v>
      </c>
      <c r="W829" s="1">
        <f>MIN(H829,I829)*INDEX('2018 commission structure'!$A$15:$J$18,MATCH(Calculations!$E968,'2018 commission structure'!$A$15:$A$18,0),MATCH(Calculations!W$1,'2018 commission structure'!$A$15:$J$15,0))</f>
        <v>90000</v>
      </c>
      <c r="X829" s="1">
        <f>IF($H829&gt;I829,MIN($H829-I829,J829-I829))*INDEX('2018 commission structure'!$A$15:$J$18,MATCH(Calculations!$E968,'2018 commission structure'!$A$15:$A$18,0),MATCH(Calculations!X$1,'2018 commission structure'!$A$15:$J$15,0))</f>
        <v>33000</v>
      </c>
      <c r="Y829" s="1">
        <f>IF($H829&gt;J829,MIN($H829-J829,K829-J829)*INDEX('2018 commission structure'!$A$15:$J$18,MATCH(Calculations!$E968,'2018 commission structure'!$A$15:$A$18,0),MATCH(Calculations!Y$1,'2018 commission structure'!$A$15:$J$15,0)),0)</f>
        <v>37500</v>
      </c>
      <c r="Z829" s="1">
        <f>IF($H829&gt;K829,MIN($H829-K829,L829-K829)*INDEX('2018 commission structure'!$A$15:$J$18,MATCH(Calculations!$E968,'2018 commission structure'!$A$15:$A$18,0),MATCH(Calculations!Z$1,'2018 commission structure'!$A$15:$J$15,0)),0)</f>
        <v>10963.59</v>
      </c>
      <c r="AA829" s="1">
        <f>IF($H829&gt;L829,($H829-L829)*INDEX('2018 commission structure'!$A$15:$J$18,MATCH(Calculations!$E968,'2018 commission structure'!$A$15:$A$18,0),MATCH(Calculations!AA$1,'2018 commission structure'!$A$15:$J$15,0)),0)</f>
        <v>0</v>
      </c>
      <c r="AB829" s="1">
        <f t="shared" si="128"/>
        <v>171463.59</v>
      </c>
      <c r="AC829" s="1">
        <f t="shared" si="129"/>
        <v>251230.59</v>
      </c>
    </row>
    <row r="830" spans="1:29" x14ac:dyDescent="0.3">
      <c r="A830" s="20">
        <v>992720575</v>
      </c>
      <c r="B830" s="1" t="s">
        <v>644</v>
      </c>
      <c r="C830" s="1" t="s">
        <v>643</v>
      </c>
      <c r="D830" s="1" t="s">
        <v>22709</v>
      </c>
      <c r="E830" s="1" t="s">
        <v>12</v>
      </c>
      <c r="F830" s="1">
        <v>49548</v>
      </c>
      <c r="G830" s="2">
        <v>25</v>
      </c>
      <c r="H830" s="1">
        <f>SUMIF('deals_closed '!D:D,A830,'deals_closed '!C:C)</f>
        <v>778272</v>
      </c>
      <c r="I830" s="1">
        <f>VLOOKUP(E830,'2018 commission structure'!$A$21:$I$24,9,FALSE)</f>
        <v>500000</v>
      </c>
      <c r="J830" s="1">
        <f t="shared" si="130"/>
        <v>625000</v>
      </c>
      <c r="K830" s="1">
        <f t="shared" si="121"/>
        <v>750000</v>
      </c>
      <c r="L830" s="1">
        <f t="shared" si="122"/>
        <v>1000000</v>
      </c>
      <c r="M830" s="16">
        <f t="shared" si="123"/>
        <v>1.5565439999999999</v>
      </c>
      <c r="N830" s="1" t="str">
        <f t="shared" si="124"/>
        <v>150-200%</v>
      </c>
      <c r="O830" s="1">
        <f>MIN($I830, $H830)*INDEX( '2018 commission structure'!$A$21:$I$24,
MATCH($E830,'2018 commission structure'!$A$21:$A$24,0),MATCH(O$1,'2018 commission structure'!$A$21:$I$21,0))</f>
        <v>50000</v>
      </c>
      <c r="P830" s="1">
        <f>IF($H830&gt;$I830, MIN($H830-$I830, J830-$I830)*
INDEX( '2018 commission structure'!$A$21:$I$24,
MATCH($E830,'2018 commission structure'!$A$21:$A$24, 0),
MATCH(P$1,'2018 commission structure'!$A$21:$I$21, 0)), 0)</f>
        <v>18750</v>
      </c>
      <c r="Q830" s="1">
        <f>IF($H830&gt;J830, MIN($H830-J830, K830-J830)*
INDEX( '2018 commission structure'!$A$21:$I$24,
MATCH($E830,'2018 commission structure'!$A$21:$A$24, 0),
MATCH(Q$1,'2018 commission structure'!$A$21:$I$21, 0)), 0)</f>
        <v>22500</v>
      </c>
      <c r="R830" s="1">
        <f>IF($H830&gt;K830, MIN($H830-K830, L830-K830)*
INDEX( '2018 commission structure'!$A$21:$I$24,
MATCH($E830,'2018 commission structure'!$A$21:$A$24, 0),
MATCH(R$1,'2018 commission structure'!$A$21:$I$21, 0)), 0)</f>
        <v>6219.84</v>
      </c>
      <c r="S830" s="1">
        <f>IF($H830&gt;L830, ($H830-L830)*
INDEX( '2018 commission structure'!$A$21:$I$24,
MATCH($E830,'2018 commission structure'!$A$21:$A$24, 0),
MATCH(S$1,'2018 commission structure'!$A$21:$I$21, 0)), 0)</f>
        <v>0</v>
      </c>
      <c r="T830" s="1">
        <f t="shared" si="125"/>
        <v>97469.84</v>
      </c>
      <c r="U830" s="1">
        <f t="shared" si="126"/>
        <v>147017.84</v>
      </c>
      <c r="V830" s="16">
        <f t="shared" si="127"/>
        <v>5.2937248976042639</v>
      </c>
      <c r="W830" s="1">
        <f>MIN(H830,I830)*INDEX('2018 commission structure'!$A$15:$J$18,MATCH(Calculations!$E675,'2018 commission structure'!$A$15:$A$18,0),MATCH(Calculations!W$1,'2018 commission structure'!$A$15:$J$15,0))</f>
        <v>75000</v>
      </c>
      <c r="X830" s="1">
        <f>IF($H830&gt;I830,MIN($H830-I830,J830-I830))*INDEX('2018 commission structure'!$A$15:$J$18,MATCH(Calculations!$E675,'2018 commission structure'!$A$15:$A$18,0),MATCH(Calculations!X$1,'2018 commission structure'!$A$15:$J$15,0))</f>
        <v>22500</v>
      </c>
      <c r="Y830" s="1">
        <f>IF($H830&gt;J830,MIN($H830-J830,K830-J830)*INDEX('2018 commission structure'!$A$15:$J$18,MATCH(Calculations!$E675,'2018 commission structure'!$A$15:$A$18,0),MATCH(Calculations!Y$1,'2018 commission structure'!$A$15:$J$15,0)),0)</f>
        <v>31250</v>
      </c>
      <c r="Z830" s="1">
        <f>IF($H830&gt;K830,MIN($H830-K830,L830-K830)*INDEX('2018 commission structure'!$A$15:$J$18,MATCH(Calculations!$E675,'2018 commission structure'!$A$15:$A$18,0),MATCH(Calculations!Z$1,'2018 commission structure'!$A$15:$J$15,0)),0)</f>
        <v>8481.6</v>
      </c>
      <c r="AA830" s="1">
        <f>IF($H830&gt;L830,($H830-L830)*INDEX('2018 commission structure'!$A$15:$J$18,MATCH(Calculations!$E675,'2018 commission structure'!$A$15:$A$18,0),MATCH(Calculations!AA$1,'2018 commission structure'!$A$15:$J$15,0)),0)</f>
        <v>0</v>
      </c>
      <c r="AB830" s="1">
        <f t="shared" si="128"/>
        <v>137231.6</v>
      </c>
      <c r="AC830" s="1">
        <f t="shared" si="129"/>
        <v>186779.6</v>
      </c>
    </row>
    <row r="831" spans="1:29" x14ac:dyDescent="0.3">
      <c r="A831" s="20">
        <v>6471464479</v>
      </c>
      <c r="B831" s="1" t="s">
        <v>400</v>
      </c>
      <c r="C831" s="1" t="s">
        <v>307</v>
      </c>
      <c r="D831" s="1" t="s">
        <v>22692</v>
      </c>
      <c r="E831" s="1" t="s">
        <v>0</v>
      </c>
      <c r="F831" s="1">
        <v>77224</v>
      </c>
      <c r="G831" s="2">
        <v>26</v>
      </c>
      <c r="H831" s="1">
        <f>SUMIF('deals_closed '!D:D,A831,'deals_closed '!C:C)</f>
        <v>936364</v>
      </c>
      <c r="I831" s="1">
        <f>VLOOKUP(E831,'2018 commission structure'!$A$21:$I$24,9,FALSE)</f>
        <v>600000</v>
      </c>
      <c r="J831" s="1">
        <f t="shared" si="130"/>
        <v>750000</v>
      </c>
      <c r="K831" s="1">
        <f t="shared" si="121"/>
        <v>900000</v>
      </c>
      <c r="L831" s="1">
        <f t="shared" si="122"/>
        <v>1200000</v>
      </c>
      <c r="M831" s="16">
        <f t="shared" si="123"/>
        <v>1.5606066666666667</v>
      </c>
      <c r="N831" s="1" t="str">
        <f t="shared" si="124"/>
        <v>150-200%</v>
      </c>
      <c r="O831" s="1">
        <f>MIN($I831, $H831)*INDEX( '2018 commission structure'!$A$21:$I$24,
MATCH($E831,'2018 commission structure'!$A$21:$A$24,0),MATCH(O$1,'2018 commission structure'!$A$21:$I$21,0))</f>
        <v>78000</v>
      </c>
      <c r="P831" s="1">
        <f>IF($H831&gt;$I831, MIN($H831-$I831, J831-$I831)*
INDEX( '2018 commission structure'!$A$21:$I$24,
MATCH($E831,'2018 commission structure'!$A$21:$A$24, 0),
MATCH(P$1,'2018 commission structure'!$A$21:$I$21, 0)), 0)</f>
        <v>25500.000000000004</v>
      </c>
      <c r="Q831" s="1">
        <f>IF($H831&gt;J831, MIN($H831-J831, K831-J831)*
INDEX( '2018 commission structure'!$A$21:$I$24,
MATCH($E831,'2018 commission structure'!$A$21:$A$24, 0),
MATCH(Q$1,'2018 commission structure'!$A$21:$I$21, 0)), 0)</f>
        <v>31500</v>
      </c>
      <c r="R831" s="1">
        <f>IF($H831&gt;K831, MIN($H831-K831, L831-K831)*
INDEX( '2018 commission structure'!$A$21:$I$24,
MATCH($E831,'2018 commission structure'!$A$21:$A$24, 0),
MATCH(R$1,'2018 commission structure'!$A$21:$I$21, 0)), 0)</f>
        <v>9454.64</v>
      </c>
      <c r="S831" s="1">
        <f>IF($H831&gt;L831, ($H831-L831)*
INDEX( '2018 commission structure'!$A$21:$I$24,
MATCH($E831,'2018 commission structure'!$A$21:$A$24, 0),
MATCH(S$1,'2018 commission structure'!$A$21:$I$21, 0)), 0)</f>
        <v>0</v>
      </c>
      <c r="T831" s="1">
        <f t="shared" si="125"/>
        <v>144454.64000000001</v>
      </c>
      <c r="U831" s="1">
        <f t="shared" si="126"/>
        <v>221678.64</v>
      </c>
      <c r="V831" s="16">
        <f t="shared" si="127"/>
        <v>4.2239703383239808</v>
      </c>
      <c r="W831" s="1">
        <f>MIN(H831,I831)*INDEX('2018 commission structure'!$A$15:$J$18,MATCH(Calculations!$E799,'2018 commission structure'!$A$15:$A$18,0),MATCH(Calculations!W$1,'2018 commission structure'!$A$15:$J$15,0))</f>
        <v>90000</v>
      </c>
      <c r="X831" s="1">
        <f>IF($H831&gt;I831,MIN($H831-I831,J831-I831))*INDEX('2018 commission structure'!$A$15:$J$18,MATCH(Calculations!$E799,'2018 commission structure'!$A$15:$A$18,0),MATCH(Calculations!X$1,'2018 commission structure'!$A$15:$J$15,0))</f>
        <v>27000</v>
      </c>
      <c r="Y831" s="1">
        <f>IF($H831&gt;J831,MIN($H831-J831,K831-J831)*INDEX('2018 commission structure'!$A$15:$J$18,MATCH(Calculations!$E799,'2018 commission structure'!$A$15:$A$18,0),MATCH(Calculations!Y$1,'2018 commission structure'!$A$15:$J$15,0)),0)</f>
        <v>37500</v>
      </c>
      <c r="Z831" s="1">
        <f>IF($H831&gt;K831,MIN($H831-K831,L831-K831)*INDEX('2018 commission structure'!$A$15:$J$18,MATCH(Calculations!$E799,'2018 commission structure'!$A$15:$A$18,0),MATCH(Calculations!Z$1,'2018 commission structure'!$A$15:$J$15,0)),0)</f>
        <v>10909.199999999999</v>
      </c>
      <c r="AA831" s="1">
        <f>IF($H831&gt;L831,($H831-L831)*INDEX('2018 commission structure'!$A$15:$J$18,MATCH(Calculations!$E799,'2018 commission structure'!$A$15:$A$18,0),MATCH(Calculations!AA$1,'2018 commission structure'!$A$15:$J$15,0)),0)</f>
        <v>0</v>
      </c>
      <c r="AB831" s="1">
        <f t="shared" si="128"/>
        <v>165409.20000000001</v>
      </c>
      <c r="AC831" s="1">
        <f t="shared" si="129"/>
        <v>242633.2</v>
      </c>
    </row>
    <row r="832" spans="1:29" x14ac:dyDescent="0.3">
      <c r="A832" s="20">
        <v>7281103514</v>
      </c>
      <c r="B832" s="1" t="s">
        <v>1286</v>
      </c>
      <c r="C832" s="1" t="s">
        <v>1285</v>
      </c>
      <c r="D832" s="1" t="s">
        <v>22607</v>
      </c>
      <c r="E832" s="1" t="s">
        <v>0</v>
      </c>
      <c r="F832" s="1">
        <v>56065</v>
      </c>
      <c r="G832" s="2">
        <v>24</v>
      </c>
      <c r="H832" s="1">
        <f>SUMIF('deals_closed '!D:D,A832,'deals_closed '!C:C)</f>
        <v>937239</v>
      </c>
      <c r="I832" s="1">
        <f>VLOOKUP(E832,'2018 commission structure'!$A$21:$I$24,9,FALSE)</f>
        <v>600000</v>
      </c>
      <c r="J832" s="1">
        <f t="shared" si="130"/>
        <v>750000</v>
      </c>
      <c r="K832" s="1">
        <f t="shared" si="121"/>
        <v>900000</v>
      </c>
      <c r="L832" s="1">
        <f t="shared" si="122"/>
        <v>1200000</v>
      </c>
      <c r="M832" s="16">
        <f t="shared" si="123"/>
        <v>1.562065</v>
      </c>
      <c r="N832" s="1" t="str">
        <f t="shared" si="124"/>
        <v>150-200%</v>
      </c>
      <c r="O832" s="1">
        <f>MIN($I832, $H832)*INDEX( '2018 commission structure'!$A$21:$I$24,
MATCH($E832,'2018 commission structure'!$A$21:$A$24,0),MATCH(O$1,'2018 commission structure'!$A$21:$I$21,0))</f>
        <v>78000</v>
      </c>
      <c r="P832" s="1">
        <f>IF($H832&gt;$I832, MIN($H832-$I832, J832-$I832)*
INDEX( '2018 commission structure'!$A$21:$I$24,
MATCH($E832,'2018 commission structure'!$A$21:$A$24, 0),
MATCH(P$1,'2018 commission structure'!$A$21:$I$21, 0)), 0)</f>
        <v>25500.000000000004</v>
      </c>
      <c r="Q832" s="1">
        <f>IF($H832&gt;J832, MIN($H832-J832, K832-J832)*
INDEX( '2018 commission structure'!$A$21:$I$24,
MATCH($E832,'2018 commission structure'!$A$21:$A$24, 0),
MATCH(Q$1,'2018 commission structure'!$A$21:$I$21, 0)), 0)</f>
        <v>31500</v>
      </c>
      <c r="R832" s="1">
        <f>IF($H832&gt;K832, MIN($H832-K832, L832-K832)*
INDEX( '2018 commission structure'!$A$21:$I$24,
MATCH($E832,'2018 commission structure'!$A$21:$A$24, 0),
MATCH(R$1,'2018 commission structure'!$A$21:$I$21, 0)), 0)</f>
        <v>9682.1400000000012</v>
      </c>
      <c r="S832" s="1">
        <f>IF($H832&gt;L832, ($H832-L832)*
INDEX( '2018 commission structure'!$A$21:$I$24,
MATCH($E832,'2018 commission structure'!$A$21:$A$24, 0),
MATCH(S$1,'2018 commission structure'!$A$21:$I$21, 0)), 0)</f>
        <v>0</v>
      </c>
      <c r="T832" s="1">
        <f t="shared" si="125"/>
        <v>144682.14000000001</v>
      </c>
      <c r="U832" s="1">
        <f t="shared" si="126"/>
        <v>200747.14</v>
      </c>
      <c r="V832" s="16">
        <f t="shared" si="127"/>
        <v>4.6687539359215773</v>
      </c>
      <c r="W832" s="1">
        <f>MIN(H832,I832)*INDEX('2018 commission structure'!$A$15:$J$18,MATCH(Calculations!$E341,'2018 commission structure'!$A$15:$A$18,0),MATCH(Calculations!W$1,'2018 commission structure'!$A$15:$J$15,0))</f>
        <v>90000</v>
      </c>
      <c r="X832" s="1">
        <f>IF($H832&gt;I832,MIN($H832-I832,J832-I832))*INDEX('2018 commission structure'!$A$15:$J$18,MATCH(Calculations!$E341,'2018 commission structure'!$A$15:$A$18,0),MATCH(Calculations!X$1,'2018 commission structure'!$A$15:$J$15,0))</f>
        <v>33000</v>
      </c>
      <c r="Y832" s="1">
        <f>IF($H832&gt;J832,MIN($H832-J832,K832-J832)*INDEX('2018 commission structure'!$A$15:$J$18,MATCH(Calculations!$E341,'2018 commission structure'!$A$15:$A$18,0),MATCH(Calculations!Y$1,'2018 commission structure'!$A$15:$J$15,0)),0)</f>
        <v>37500</v>
      </c>
      <c r="Z832" s="1">
        <f>IF($H832&gt;K832,MIN($H832-K832,L832-K832)*INDEX('2018 commission structure'!$A$15:$J$18,MATCH(Calculations!$E341,'2018 commission structure'!$A$15:$A$18,0),MATCH(Calculations!Z$1,'2018 commission structure'!$A$15:$J$15,0)),0)</f>
        <v>12288.87</v>
      </c>
      <c r="AA832" s="1">
        <f>IF($H832&gt;L832,($H832-L832)*INDEX('2018 commission structure'!$A$15:$J$18,MATCH(Calculations!$E341,'2018 commission structure'!$A$15:$A$18,0),MATCH(Calculations!AA$1,'2018 commission structure'!$A$15:$J$15,0)),0)</f>
        <v>0</v>
      </c>
      <c r="AB832" s="1">
        <f t="shared" si="128"/>
        <v>172788.87</v>
      </c>
      <c r="AC832" s="1">
        <f t="shared" si="129"/>
        <v>228853.87</v>
      </c>
    </row>
    <row r="833" spans="1:29" x14ac:dyDescent="0.3">
      <c r="A833" s="20">
        <v>1081492333</v>
      </c>
      <c r="B833" s="1" t="s">
        <v>74</v>
      </c>
      <c r="C833" s="1" t="s">
        <v>73</v>
      </c>
      <c r="D833" s="1" t="s">
        <v>23222</v>
      </c>
      <c r="E833" s="1" t="s">
        <v>3</v>
      </c>
      <c r="F833" s="1">
        <v>115135</v>
      </c>
      <c r="G833" s="2">
        <v>32</v>
      </c>
      <c r="H833" s="1">
        <f>SUMIF('deals_closed '!D:D,A833,'deals_closed '!C:C)</f>
        <v>1172724</v>
      </c>
      <c r="I833" s="1">
        <f>VLOOKUP(E833,'2018 commission structure'!$A$21:$I$24,9,FALSE)</f>
        <v>750000</v>
      </c>
      <c r="J833" s="1">
        <f t="shared" si="130"/>
        <v>937500</v>
      </c>
      <c r="K833" s="1">
        <f t="shared" si="121"/>
        <v>1125000</v>
      </c>
      <c r="L833" s="1">
        <f t="shared" si="122"/>
        <v>1500000</v>
      </c>
      <c r="M833" s="16">
        <f t="shared" si="123"/>
        <v>1.5636319999999999</v>
      </c>
      <c r="N833" s="1" t="str">
        <f t="shared" si="124"/>
        <v>150-200%</v>
      </c>
      <c r="O833" s="1">
        <f>MIN($I833, $H833)*INDEX( '2018 commission structure'!$A$21:$I$24,
MATCH($E833,'2018 commission structure'!$A$21:$A$24,0),MATCH(O$1,'2018 commission structure'!$A$21:$I$21,0))</f>
        <v>112500</v>
      </c>
      <c r="P833" s="1">
        <f>IF($H833&gt;$I833, MIN($H833-$I833, J833-$I833)*
INDEX( '2018 commission structure'!$A$21:$I$24,
MATCH($E833,'2018 commission structure'!$A$21:$A$24, 0),
MATCH(P$1,'2018 commission structure'!$A$21:$I$21, 0)), 0)</f>
        <v>35625</v>
      </c>
      <c r="Q833" s="1">
        <f>IF($H833&gt;J833, MIN($H833-J833, K833-J833)*
INDEX( '2018 commission structure'!$A$21:$I$24,
MATCH($E833,'2018 commission structure'!$A$21:$A$24, 0),
MATCH(Q$1,'2018 commission structure'!$A$21:$I$21, 0)), 0)</f>
        <v>43125</v>
      </c>
      <c r="R833" s="1">
        <f>IF($H833&gt;K833, MIN($H833-K833, L833-K833)*
INDEX( '2018 commission structure'!$A$21:$I$24,
MATCH($E833,'2018 commission structure'!$A$21:$A$24, 0),
MATCH(R$1,'2018 commission structure'!$A$21:$I$21, 0)), 0)</f>
        <v>14317.199999999999</v>
      </c>
      <c r="S833" s="1">
        <f>IF($H833&gt;L833, ($H833-L833)*
INDEX( '2018 commission structure'!$A$21:$I$24,
MATCH($E833,'2018 commission structure'!$A$21:$A$24, 0),
MATCH(S$1,'2018 commission structure'!$A$21:$I$21, 0)), 0)</f>
        <v>0</v>
      </c>
      <c r="T833" s="1">
        <f t="shared" si="125"/>
        <v>205567.2</v>
      </c>
      <c r="U833" s="1">
        <f t="shared" si="126"/>
        <v>320702.2</v>
      </c>
      <c r="V833" s="16">
        <f t="shared" si="127"/>
        <v>3.6567382450135981</v>
      </c>
      <c r="W833" s="1">
        <f>MIN(H833,I833)*INDEX('2018 commission structure'!$A$15:$J$18,MATCH(Calculations!$E966,'2018 commission structure'!$A$15:$A$18,0),MATCH(Calculations!W$1,'2018 commission structure'!$A$15:$J$15,0))</f>
        <v>112500</v>
      </c>
      <c r="X833" s="1">
        <f>IF($H833&gt;I833,MIN($H833-I833,J833-I833))*INDEX('2018 commission structure'!$A$15:$J$18,MATCH(Calculations!$E966,'2018 commission structure'!$A$15:$A$18,0),MATCH(Calculations!X$1,'2018 commission structure'!$A$15:$J$15,0))</f>
        <v>41250</v>
      </c>
      <c r="Y833" s="1">
        <f>IF($H833&gt;J833,MIN($H833-J833,K833-J833)*INDEX('2018 commission structure'!$A$15:$J$18,MATCH(Calculations!$E966,'2018 commission structure'!$A$15:$A$18,0),MATCH(Calculations!Y$1,'2018 commission structure'!$A$15:$J$15,0)),0)</f>
        <v>46875</v>
      </c>
      <c r="Z833" s="1">
        <f>IF($H833&gt;K833,MIN($H833-K833,L833-K833)*INDEX('2018 commission structure'!$A$15:$J$18,MATCH(Calculations!$E966,'2018 commission structure'!$A$15:$A$18,0),MATCH(Calculations!Z$1,'2018 commission structure'!$A$15:$J$15,0)),0)</f>
        <v>15748.92</v>
      </c>
      <c r="AA833" s="1">
        <f>IF($H833&gt;L833,($H833-L833)*INDEX('2018 commission structure'!$A$15:$J$18,MATCH(Calculations!$E966,'2018 commission structure'!$A$15:$A$18,0),MATCH(Calculations!AA$1,'2018 commission structure'!$A$15:$J$15,0)),0)</f>
        <v>0</v>
      </c>
      <c r="AB833" s="1">
        <f t="shared" si="128"/>
        <v>216373.92</v>
      </c>
      <c r="AC833" s="1">
        <f t="shared" si="129"/>
        <v>331508.92000000004</v>
      </c>
    </row>
    <row r="834" spans="1:29" x14ac:dyDescent="0.3">
      <c r="A834" s="20">
        <v>1887308636</v>
      </c>
      <c r="B834" s="1" t="s">
        <v>702</v>
      </c>
      <c r="C834" s="1" t="s">
        <v>701</v>
      </c>
      <c r="D834" s="1" t="s">
        <v>23155</v>
      </c>
      <c r="E834" s="1" t="s">
        <v>0</v>
      </c>
      <c r="F834" s="1">
        <v>67464</v>
      </c>
      <c r="G834" s="2">
        <v>26</v>
      </c>
      <c r="H834" s="1">
        <f>SUMIF('deals_closed '!D:D,A834,'deals_closed '!C:C)</f>
        <v>941410</v>
      </c>
      <c r="I834" s="1">
        <f>VLOOKUP(E834,'2018 commission structure'!$A$21:$I$24,9,FALSE)</f>
        <v>600000</v>
      </c>
      <c r="J834" s="1">
        <f t="shared" si="130"/>
        <v>750000</v>
      </c>
      <c r="K834" s="1">
        <f t="shared" ref="K834:K897" si="131">$I834*1.5</f>
        <v>900000</v>
      </c>
      <c r="L834" s="1">
        <f t="shared" ref="L834:L897" si="132">$I834*2</f>
        <v>1200000</v>
      </c>
      <c r="M834" s="16">
        <f t="shared" ref="M834:M897" si="133">$H834/$I834</f>
        <v>1.5690166666666667</v>
      </c>
      <c r="N834" s="1" t="str">
        <f t="shared" ref="N834:N897" si="134">IF(M834&lt;=1,"0-100%",
IF(M834&lt;=1.25,"100-125%",
IF(M834&lt;=1.5,"125-150%",
IF(M834&lt;=2,"150-200%","&gt;200%"))))</f>
        <v>150-200%</v>
      </c>
      <c r="O834" s="1">
        <f>MIN($I834, $H834)*INDEX( '2018 commission structure'!$A$21:$I$24,
MATCH($E834,'2018 commission structure'!$A$21:$A$24,0),MATCH(O$1,'2018 commission structure'!$A$21:$I$21,0))</f>
        <v>78000</v>
      </c>
      <c r="P834" s="1">
        <f>IF($H834&gt;$I834, MIN($H834-$I834, J834-$I834)*
INDEX( '2018 commission structure'!$A$21:$I$24,
MATCH($E834,'2018 commission structure'!$A$21:$A$24, 0),
MATCH(P$1,'2018 commission structure'!$A$21:$I$21, 0)), 0)</f>
        <v>25500.000000000004</v>
      </c>
      <c r="Q834" s="1">
        <f>IF($H834&gt;J834, MIN($H834-J834, K834-J834)*
INDEX( '2018 commission structure'!$A$21:$I$24,
MATCH($E834,'2018 commission structure'!$A$21:$A$24, 0),
MATCH(Q$1,'2018 commission structure'!$A$21:$I$21, 0)), 0)</f>
        <v>31500</v>
      </c>
      <c r="R834" s="1">
        <f>IF($H834&gt;K834, MIN($H834-K834, L834-K834)*
INDEX( '2018 commission structure'!$A$21:$I$24,
MATCH($E834,'2018 commission structure'!$A$21:$A$24, 0),
MATCH(R$1,'2018 commission structure'!$A$21:$I$21, 0)), 0)</f>
        <v>10766.6</v>
      </c>
      <c r="S834" s="1">
        <f>IF($H834&gt;L834, ($H834-L834)*
INDEX( '2018 commission structure'!$A$21:$I$24,
MATCH($E834,'2018 commission structure'!$A$21:$A$24, 0),
MATCH(S$1,'2018 commission structure'!$A$21:$I$21, 0)), 0)</f>
        <v>0</v>
      </c>
      <c r="T834" s="1">
        <f t="shared" ref="T834:T897" si="135">SUM(O834:S834)</f>
        <v>145766.6</v>
      </c>
      <c r="U834" s="1">
        <f t="shared" ref="U834:U897" si="136">SUM(F834+T834)</f>
        <v>213230.6</v>
      </c>
      <c r="V834" s="16">
        <f t="shared" ref="V834:V897" si="137">H834/U834</f>
        <v>4.4149854664386821</v>
      </c>
      <c r="W834" s="1">
        <f>MIN(H834,I834)*INDEX('2018 commission structure'!$A$15:$J$18,MATCH(Calculations!$E645,'2018 commission structure'!$A$15:$A$18,0),MATCH(Calculations!W$1,'2018 commission structure'!$A$15:$J$15,0))</f>
        <v>72000</v>
      </c>
      <c r="X834" s="1">
        <f>IF($H834&gt;I834,MIN($H834-I834,J834-I834))*INDEX('2018 commission structure'!$A$15:$J$18,MATCH(Calculations!$E645,'2018 commission structure'!$A$15:$A$18,0),MATCH(Calculations!X$1,'2018 commission structure'!$A$15:$J$15,0))</f>
        <v>25500.000000000004</v>
      </c>
      <c r="Y834" s="1">
        <f>IF($H834&gt;J834,MIN($H834-J834,K834-J834)*INDEX('2018 commission structure'!$A$15:$J$18,MATCH(Calculations!$E645,'2018 commission structure'!$A$15:$A$18,0),MATCH(Calculations!Y$1,'2018 commission structure'!$A$15:$J$15,0)),0)</f>
        <v>30000</v>
      </c>
      <c r="Z834" s="1">
        <f>IF($H834&gt;K834,MIN($H834-K834,L834-K834)*INDEX('2018 commission structure'!$A$15:$J$18,MATCH(Calculations!$E645,'2018 commission structure'!$A$15:$A$18,0),MATCH(Calculations!Z$1,'2018 commission structure'!$A$15:$J$15,0)),0)</f>
        <v>9110.2000000000007</v>
      </c>
      <c r="AA834" s="1">
        <f>IF($H834&gt;L834,($H834-L834)*INDEX('2018 commission structure'!$A$15:$J$18,MATCH(Calculations!$E645,'2018 commission structure'!$A$15:$A$18,0),MATCH(Calculations!AA$1,'2018 commission structure'!$A$15:$J$15,0)),0)</f>
        <v>0</v>
      </c>
      <c r="AB834" s="1">
        <f t="shared" ref="AB834:AB897" si="138">SUM(W834:AA834)</f>
        <v>136610.20000000001</v>
      </c>
      <c r="AC834" s="1">
        <f t="shared" ref="AC834:AC897" si="139">AB834+F834</f>
        <v>204074.2</v>
      </c>
    </row>
    <row r="835" spans="1:29" x14ac:dyDescent="0.3">
      <c r="A835" s="20">
        <v>2922893758</v>
      </c>
      <c r="B835" s="1" t="s">
        <v>1359</v>
      </c>
      <c r="C835" s="1" t="s">
        <v>1358</v>
      </c>
      <c r="D835" s="1" t="s">
        <v>23137</v>
      </c>
      <c r="E835" s="1" t="s">
        <v>12</v>
      </c>
      <c r="F835" s="1">
        <v>36222</v>
      </c>
      <c r="G835" s="2">
        <v>21</v>
      </c>
      <c r="H835" s="1">
        <f>SUMIF('deals_closed '!D:D,A835,'deals_closed '!C:C)</f>
        <v>785622</v>
      </c>
      <c r="I835" s="1">
        <f>VLOOKUP(E835,'2018 commission structure'!$A$21:$I$24,9,FALSE)</f>
        <v>500000</v>
      </c>
      <c r="J835" s="1">
        <f t="shared" si="130"/>
        <v>625000</v>
      </c>
      <c r="K835" s="1">
        <f t="shared" si="131"/>
        <v>750000</v>
      </c>
      <c r="L835" s="1">
        <f t="shared" si="132"/>
        <v>1000000</v>
      </c>
      <c r="M835" s="16">
        <f t="shared" si="133"/>
        <v>1.5712440000000001</v>
      </c>
      <c r="N835" s="1" t="str">
        <f t="shared" si="134"/>
        <v>150-200%</v>
      </c>
      <c r="O835" s="1">
        <f>MIN($I835, $H835)*INDEX( '2018 commission structure'!$A$21:$I$24,
MATCH($E835,'2018 commission structure'!$A$21:$A$24,0),MATCH(O$1,'2018 commission structure'!$A$21:$I$21,0))</f>
        <v>50000</v>
      </c>
      <c r="P835" s="1">
        <f>IF($H835&gt;$I835, MIN($H835-$I835, J835-$I835)*
INDEX( '2018 commission structure'!$A$21:$I$24,
MATCH($E835,'2018 commission structure'!$A$21:$A$24, 0),
MATCH(P$1,'2018 commission structure'!$A$21:$I$21, 0)), 0)</f>
        <v>18750</v>
      </c>
      <c r="Q835" s="1">
        <f>IF($H835&gt;J835, MIN($H835-J835, K835-J835)*
INDEX( '2018 commission structure'!$A$21:$I$24,
MATCH($E835,'2018 commission structure'!$A$21:$A$24, 0),
MATCH(Q$1,'2018 commission structure'!$A$21:$I$21, 0)), 0)</f>
        <v>22500</v>
      </c>
      <c r="R835" s="1">
        <f>IF($H835&gt;K835, MIN($H835-K835, L835-K835)*
INDEX( '2018 commission structure'!$A$21:$I$24,
MATCH($E835,'2018 commission structure'!$A$21:$A$24, 0),
MATCH(R$1,'2018 commission structure'!$A$21:$I$21, 0)), 0)</f>
        <v>7836.84</v>
      </c>
      <c r="S835" s="1">
        <f>IF($H835&gt;L835, ($H835-L835)*
INDEX( '2018 commission structure'!$A$21:$I$24,
MATCH($E835,'2018 commission structure'!$A$21:$A$24, 0),
MATCH(S$1,'2018 commission structure'!$A$21:$I$21, 0)), 0)</f>
        <v>0</v>
      </c>
      <c r="T835" s="1">
        <f t="shared" si="135"/>
        <v>99086.84</v>
      </c>
      <c r="U835" s="1">
        <f t="shared" si="136"/>
        <v>135308.84</v>
      </c>
      <c r="V835" s="16">
        <f t="shared" si="137"/>
        <v>5.8061394953943886</v>
      </c>
      <c r="W835" s="1">
        <f>MIN(H835,I835)*INDEX('2018 commission structure'!$A$15:$J$18,MATCH(Calculations!$E302,'2018 commission structure'!$A$15:$A$18,0),MATCH(Calculations!W$1,'2018 commission structure'!$A$15:$J$15,0))</f>
        <v>75000</v>
      </c>
      <c r="X835" s="1">
        <f>IF($H835&gt;I835,MIN($H835-I835,J835-I835))*INDEX('2018 commission structure'!$A$15:$J$18,MATCH(Calculations!$E302,'2018 commission structure'!$A$15:$A$18,0),MATCH(Calculations!X$1,'2018 commission structure'!$A$15:$J$15,0))</f>
        <v>22500</v>
      </c>
      <c r="Y835" s="1">
        <f>IF($H835&gt;J835,MIN($H835-J835,K835-J835)*INDEX('2018 commission structure'!$A$15:$J$18,MATCH(Calculations!$E302,'2018 commission structure'!$A$15:$A$18,0),MATCH(Calculations!Y$1,'2018 commission structure'!$A$15:$J$15,0)),0)</f>
        <v>31250</v>
      </c>
      <c r="Z835" s="1">
        <f>IF($H835&gt;K835,MIN($H835-K835,L835-K835)*INDEX('2018 commission structure'!$A$15:$J$18,MATCH(Calculations!$E302,'2018 commission structure'!$A$15:$A$18,0),MATCH(Calculations!Z$1,'2018 commission structure'!$A$15:$J$15,0)),0)</f>
        <v>10686.6</v>
      </c>
      <c r="AA835" s="1">
        <f>IF($H835&gt;L835,($H835-L835)*INDEX('2018 commission structure'!$A$15:$J$18,MATCH(Calculations!$E302,'2018 commission structure'!$A$15:$A$18,0),MATCH(Calculations!AA$1,'2018 commission structure'!$A$15:$J$15,0)),0)</f>
        <v>0</v>
      </c>
      <c r="AB835" s="1">
        <f t="shared" si="138"/>
        <v>139436.6</v>
      </c>
      <c r="AC835" s="1">
        <f t="shared" si="139"/>
        <v>175658.6</v>
      </c>
    </row>
    <row r="836" spans="1:29" x14ac:dyDescent="0.3">
      <c r="A836" s="20">
        <v>5002048994</v>
      </c>
      <c r="B836" s="1" t="s">
        <v>1790</v>
      </c>
      <c r="C836" s="1" t="s">
        <v>1789</v>
      </c>
      <c r="D836" s="1" t="s">
        <v>22828</v>
      </c>
      <c r="E836" s="1" t="s">
        <v>3</v>
      </c>
      <c r="F836" s="1">
        <v>89494</v>
      </c>
      <c r="G836" s="2">
        <v>17</v>
      </c>
      <c r="H836" s="1">
        <f>SUMIF('deals_closed '!D:D,A836,'deals_closed '!C:C)</f>
        <v>625859</v>
      </c>
      <c r="I836" s="1">
        <f>VLOOKUP(E836,'2018 commission structure'!$A$21:$I$24,9,FALSE)</f>
        <v>750000</v>
      </c>
      <c r="J836" s="1">
        <f t="shared" si="130"/>
        <v>937500</v>
      </c>
      <c r="K836" s="1">
        <f t="shared" si="131"/>
        <v>1125000</v>
      </c>
      <c r="L836" s="1">
        <f t="shared" si="132"/>
        <v>1500000</v>
      </c>
      <c r="M836" s="16">
        <f t="shared" si="133"/>
        <v>0.8344786666666667</v>
      </c>
      <c r="N836" s="1" t="str">
        <f t="shared" si="134"/>
        <v>0-100%</v>
      </c>
      <c r="O836" s="1">
        <f>MIN($I836, $H836)*INDEX( '2018 commission structure'!$A$21:$I$24,
MATCH($E836,'2018 commission structure'!$A$21:$A$24,0),MATCH(O$1,'2018 commission structure'!$A$21:$I$21,0))</f>
        <v>93878.849999999991</v>
      </c>
      <c r="P836" s="1">
        <f>IF($H836&gt;$I836, MIN($H836-$I836, J836-$I836)*
INDEX( '2018 commission structure'!$A$21:$I$24,
MATCH($E836,'2018 commission structure'!$A$21:$A$24, 0),
MATCH(P$1,'2018 commission structure'!$A$21:$I$21, 0)), 0)</f>
        <v>0</v>
      </c>
      <c r="Q836" s="1">
        <f>IF($H836&gt;J836, MIN($H836-J836, K836-J836)*
INDEX( '2018 commission structure'!$A$21:$I$24,
MATCH($E836,'2018 commission structure'!$A$21:$A$24, 0),
MATCH(Q$1,'2018 commission structure'!$A$21:$I$21, 0)), 0)</f>
        <v>0</v>
      </c>
      <c r="R836" s="1">
        <f>IF($H836&gt;K836, MIN($H836-K836, L836-K836)*
INDEX( '2018 commission structure'!$A$21:$I$24,
MATCH($E836,'2018 commission structure'!$A$21:$A$24, 0),
MATCH(R$1,'2018 commission structure'!$A$21:$I$21, 0)), 0)</f>
        <v>0</v>
      </c>
      <c r="S836" s="1">
        <f>IF($H836&gt;L836, ($H836-L836)*
INDEX( '2018 commission structure'!$A$21:$I$24,
MATCH($E836,'2018 commission structure'!$A$21:$A$24, 0),
MATCH(S$1,'2018 commission structure'!$A$21:$I$21, 0)), 0)</f>
        <v>0</v>
      </c>
      <c r="T836" s="1">
        <f t="shared" si="135"/>
        <v>93878.849999999991</v>
      </c>
      <c r="U836" s="1">
        <f t="shared" si="136"/>
        <v>183372.84999999998</v>
      </c>
      <c r="V836" s="16">
        <f t="shared" si="137"/>
        <v>3.4130406982276824</v>
      </c>
      <c r="W836" s="1">
        <f>MIN(H836,I836)*INDEX('2018 commission structure'!$A$15:$J$18,MATCH(Calculations!$E72,'2018 commission structure'!$A$15:$A$18,0),MATCH(Calculations!W$1,'2018 commission structure'!$A$15:$J$15,0))</f>
        <v>93878.849999999991</v>
      </c>
      <c r="X836" s="1">
        <f>IF($H836&gt;I836,MIN($H836-I836,J836-I836))*INDEX('2018 commission structure'!$A$15:$J$18,MATCH(Calculations!$E72,'2018 commission structure'!$A$15:$A$18,0),MATCH(Calculations!X$1,'2018 commission structure'!$A$15:$J$15,0))</f>
        <v>0</v>
      </c>
      <c r="Y836" s="1">
        <f>IF($H836&gt;J836,MIN($H836-J836,K836-J836)*INDEX('2018 commission structure'!$A$15:$J$18,MATCH(Calculations!$E72,'2018 commission structure'!$A$15:$A$18,0),MATCH(Calculations!Y$1,'2018 commission structure'!$A$15:$J$15,0)),0)</f>
        <v>0</v>
      </c>
      <c r="Z836" s="1">
        <f>IF($H836&gt;K836,MIN($H836-K836,L836-K836)*INDEX('2018 commission structure'!$A$15:$J$18,MATCH(Calculations!$E72,'2018 commission structure'!$A$15:$A$18,0),MATCH(Calculations!Z$1,'2018 commission structure'!$A$15:$J$15,0)),0)</f>
        <v>0</v>
      </c>
      <c r="AA836" s="1">
        <f>IF($H836&gt;L836,($H836-L836)*INDEX('2018 commission structure'!$A$15:$J$18,MATCH(Calculations!$E72,'2018 commission structure'!$A$15:$A$18,0),MATCH(Calculations!AA$1,'2018 commission structure'!$A$15:$J$15,0)),0)</f>
        <v>0</v>
      </c>
      <c r="AB836" s="1">
        <f t="shared" si="138"/>
        <v>93878.849999999991</v>
      </c>
      <c r="AC836" s="1">
        <f t="shared" si="139"/>
        <v>183372.84999999998</v>
      </c>
    </row>
    <row r="837" spans="1:29" x14ac:dyDescent="0.3">
      <c r="A837" s="20">
        <v>228985188</v>
      </c>
      <c r="B837" s="1" t="s">
        <v>1686</v>
      </c>
      <c r="C837" s="1" t="s">
        <v>1685</v>
      </c>
      <c r="D837" s="1" t="s">
        <v>23308</v>
      </c>
      <c r="E837" s="1" t="s">
        <v>0</v>
      </c>
      <c r="F837" s="1">
        <v>57755</v>
      </c>
      <c r="G837" s="2">
        <v>25</v>
      </c>
      <c r="H837" s="1">
        <f>SUMIF('deals_closed '!D:D,A837,'deals_closed '!C:C)</f>
        <v>944716</v>
      </c>
      <c r="I837" s="1">
        <f>VLOOKUP(E837,'2018 commission structure'!$A$21:$I$24,9,FALSE)</f>
        <v>600000</v>
      </c>
      <c r="J837" s="1">
        <f t="shared" si="130"/>
        <v>750000</v>
      </c>
      <c r="K837" s="1">
        <f t="shared" si="131"/>
        <v>900000</v>
      </c>
      <c r="L837" s="1">
        <f t="shared" si="132"/>
        <v>1200000</v>
      </c>
      <c r="M837" s="16">
        <f t="shared" si="133"/>
        <v>1.5745266666666666</v>
      </c>
      <c r="N837" s="1" t="str">
        <f t="shared" si="134"/>
        <v>150-200%</v>
      </c>
      <c r="O837" s="1">
        <f>MIN($I837, $H837)*INDEX( '2018 commission structure'!$A$21:$I$24,
MATCH($E837,'2018 commission structure'!$A$21:$A$24,0),MATCH(O$1,'2018 commission structure'!$A$21:$I$21,0))</f>
        <v>78000</v>
      </c>
      <c r="P837" s="1">
        <f>IF($H837&gt;$I837, MIN($H837-$I837, J837-$I837)*
INDEX( '2018 commission structure'!$A$21:$I$24,
MATCH($E837,'2018 commission structure'!$A$21:$A$24, 0),
MATCH(P$1,'2018 commission structure'!$A$21:$I$21, 0)), 0)</f>
        <v>25500.000000000004</v>
      </c>
      <c r="Q837" s="1">
        <f>IF($H837&gt;J837, MIN($H837-J837, K837-J837)*
INDEX( '2018 commission structure'!$A$21:$I$24,
MATCH($E837,'2018 commission structure'!$A$21:$A$24, 0),
MATCH(Q$1,'2018 commission structure'!$A$21:$I$21, 0)), 0)</f>
        <v>31500</v>
      </c>
      <c r="R837" s="1">
        <f>IF($H837&gt;K837, MIN($H837-K837, L837-K837)*
INDEX( '2018 commission structure'!$A$21:$I$24,
MATCH($E837,'2018 commission structure'!$A$21:$A$24, 0),
MATCH(R$1,'2018 commission structure'!$A$21:$I$21, 0)), 0)</f>
        <v>11626.16</v>
      </c>
      <c r="S837" s="1">
        <f>IF($H837&gt;L837, ($H837-L837)*
INDEX( '2018 commission structure'!$A$21:$I$24,
MATCH($E837,'2018 commission structure'!$A$21:$A$24, 0),
MATCH(S$1,'2018 commission structure'!$A$21:$I$21, 0)), 0)</f>
        <v>0</v>
      </c>
      <c r="T837" s="1">
        <f t="shared" si="135"/>
        <v>146626.16</v>
      </c>
      <c r="U837" s="1">
        <f t="shared" si="136"/>
        <v>204381.16</v>
      </c>
      <c r="V837" s="16">
        <f t="shared" si="137"/>
        <v>4.6223242885988123</v>
      </c>
      <c r="W837" s="1">
        <f>MIN(H837,I837)*INDEX('2018 commission structure'!$A$15:$J$18,MATCH(Calculations!$E129,'2018 commission structure'!$A$15:$A$18,0),MATCH(Calculations!W$1,'2018 commission structure'!$A$15:$J$15,0))</f>
        <v>90000</v>
      </c>
      <c r="X837" s="1">
        <f>IF($H837&gt;I837,MIN($H837-I837,J837-I837))*INDEX('2018 commission structure'!$A$15:$J$18,MATCH(Calculations!$E129,'2018 commission structure'!$A$15:$A$18,0),MATCH(Calculations!X$1,'2018 commission structure'!$A$15:$J$15,0))</f>
        <v>33000</v>
      </c>
      <c r="Y837" s="1">
        <f>IF($H837&gt;J837,MIN($H837-J837,K837-J837)*INDEX('2018 commission structure'!$A$15:$J$18,MATCH(Calculations!$E129,'2018 commission structure'!$A$15:$A$18,0),MATCH(Calculations!Y$1,'2018 commission structure'!$A$15:$J$15,0)),0)</f>
        <v>37500</v>
      </c>
      <c r="Z837" s="1">
        <f>IF($H837&gt;K837,MIN($H837-K837,L837-K837)*INDEX('2018 commission structure'!$A$15:$J$18,MATCH(Calculations!$E129,'2018 commission structure'!$A$15:$A$18,0),MATCH(Calculations!Z$1,'2018 commission structure'!$A$15:$J$15,0)),0)</f>
        <v>14756.28</v>
      </c>
      <c r="AA837" s="1">
        <f>IF($H837&gt;L837,($H837-L837)*INDEX('2018 commission structure'!$A$15:$J$18,MATCH(Calculations!$E129,'2018 commission structure'!$A$15:$A$18,0),MATCH(Calculations!AA$1,'2018 commission structure'!$A$15:$J$15,0)),0)</f>
        <v>0</v>
      </c>
      <c r="AB837" s="1">
        <f t="shared" si="138"/>
        <v>175256.28</v>
      </c>
      <c r="AC837" s="1">
        <f t="shared" si="139"/>
        <v>233011.28</v>
      </c>
    </row>
    <row r="838" spans="1:29" x14ac:dyDescent="0.3">
      <c r="A838" s="20">
        <v>1628738227</v>
      </c>
      <c r="B838" s="1" t="s">
        <v>1342</v>
      </c>
      <c r="C838" s="1" t="s">
        <v>1341</v>
      </c>
      <c r="D838" s="1" t="s">
        <v>23172</v>
      </c>
      <c r="E838" s="1" t="s">
        <v>0</v>
      </c>
      <c r="F838" s="1">
        <v>53204</v>
      </c>
      <c r="G838" s="2">
        <v>28</v>
      </c>
      <c r="H838" s="1">
        <f>SUMIF('deals_closed '!D:D,A838,'deals_closed '!C:C)</f>
        <v>946209</v>
      </c>
      <c r="I838" s="1">
        <f>VLOOKUP(E838,'2018 commission structure'!$A$21:$I$24,9,FALSE)</f>
        <v>600000</v>
      </c>
      <c r="J838" s="1">
        <f t="shared" si="130"/>
        <v>750000</v>
      </c>
      <c r="K838" s="1">
        <f t="shared" si="131"/>
        <v>900000</v>
      </c>
      <c r="L838" s="1">
        <f t="shared" si="132"/>
        <v>1200000</v>
      </c>
      <c r="M838" s="16">
        <f t="shared" si="133"/>
        <v>1.5770150000000001</v>
      </c>
      <c r="N838" s="1" t="str">
        <f t="shared" si="134"/>
        <v>150-200%</v>
      </c>
      <c r="O838" s="1">
        <f>MIN($I838, $H838)*INDEX( '2018 commission structure'!$A$21:$I$24,
MATCH($E838,'2018 commission structure'!$A$21:$A$24,0),MATCH(O$1,'2018 commission structure'!$A$21:$I$21,0))</f>
        <v>78000</v>
      </c>
      <c r="P838" s="1">
        <f>IF($H838&gt;$I838, MIN($H838-$I838, J838-$I838)*
INDEX( '2018 commission structure'!$A$21:$I$24,
MATCH($E838,'2018 commission structure'!$A$21:$A$24, 0),
MATCH(P$1,'2018 commission structure'!$A$21:$I$21, 0)), 0)</f>
        <v>25500.000000000004</v>
      </c>
      <c r="Q838" s="1">
        <f>IF($H838&gt;J838, MIN($H838-J838, K838-J838)*
INDEX( '2018 commission structure'!$A$21:$I$24,
MATCH($E838,'2018 commission structure'!$A$21:$A$24, 0),
MATCH(Q$1,'2018 commission structure'!$A$21:$I$21, 0)), 0)</f>
        <v>31500</v>
      </c>
      <c r="R838" s="1">
        <f>IF($H838&gt;K838, MIN($H838-K838, L838-K838)*
INDEX( '2018 commission structure'!$A$21:$I$24,
MATCH($E838,'2018 commission structure'!$A$21:$A$24, 0),
MATCH(R$1,'2018 commission structure'!$A$21:$I$21, 0)), 0)</f>
        <v>12014.34</v>
      </c>
      <c r="S838" s="1">
        <f>IF($H838&gt;L838, ($H838-L838)*
INDEX( '2018 commission structure'!$A$21:$I$24,
MATCH($E838,'2018 commission structure'!$A$21:$A$24, 0),
MATCH(S$1,'2018 commission structure'!$A$21:$I$21, 0)), 0)</f>
        <v>0</v>
      </c>
      <c r="T838" s="1">
        <f t="shared" si="135"/>
        <v>147014.34</v>
      </c>
      <c r="U838" s="1">
        <f t="shared" si="136"/>
        <v>200218.34</v>
      </c>
      <c r="V838" s="16">
        <f t="shared" si="137"/>
        <v>4.7258857505261505</v>
      </c>
      <c r="W838" s="1">
        <f>MIN(H838,I838)*INDEX('2018 commission structure'!$A$15:$J$18,MATCH(Calculations!$E311,'2018 commission structure'!$A$15:$A$18,0),MATCH(Calculations!W$1,'2018 commission structure'!$A$15:$J$15,0))</f>
        <v>90000</v>
      </c>
      <c r="X838" s="1">
        <f>IF($H838&gt;I838,MIN($H838-I838,J838-I838))*INDEX('2018 commission structure'!$A$15:$J$18,MATCH(Calculations!$E311,'2018 commission structure'!$A$15:$A$18,0),MATCH(Calculations!X$1,'2018 commission structure'!$A$15:$J$15,0))</f>
        <v>27000</v>
      </c>
      <c r="Y838" s="1">
        <f>IF($H838&gt;J838,MIN($H838-J838,K838-J838)*INDEX('2018 commission structure'!$A$15:$J$18,MATCH(Calculations!$E311,'2018 commission structure'!$A$15:$A$18,0),MATCH(Calculations!Y$1,'2018 commission structure'!$A$15:$J$15,0)),0)</f>
        <v>37500</v>
      </c>
      <c r="Z838" s="1">
        <f>IF($H838&gt;K838,MIN($H838-K838,L838-K838)*INDEX('2018 commission structure'!$A$15:$J$18,MATCH(Calculations!$E311,'2018 commission structure'!$A$15:$A$18,0),MATCH(Calculations!Z$1,'2018 commission structure'!$A$15:$J$15,0)),0)</f>
        <v>13862.699999999999</v>
      </c>
      <c r="AA838" s="1">
        <f>IF($H838&gt;L838,($H838-L838)*INDEX('2018 commission structure'!$A$15:$J$18,MATCH(Calculations!$E311,'2018 commission structure'!$A$15:$A$18,0),MATCH(Calculations!AA$1,'2018 commission structure'!$A$15:$J$15,0)),0)</f>
        <v>0</v>
      </c>
      <c r="AB838" s="1">
        <f t="shared" si="138"/>
        <v>168362.7</v>
      </c>
      <c r="AC838" s="1">
        <f t="shared" si="139"/>
        <v>221566.7</v>
      </c>
    </row>
    <row r="839" spans="1:29" x14ac:dyDescent="0.3">
      <c r="A839" s="20">
        <v>1972775170</v>
      </c>
      <c r="B839" s="1" t="s">
        <v>1150</v>
      </c>
      <c r="C839" s="1" t="s">
        <v>824</v>
      </c>
      <c r="D839" s="1" t="s">
        <v>23143</v>
      </c>
      <c r="E839" s="1" t="s">
        <v>3</v>
      </c>
      <c r="F839" s="1">
        <v>122434</v>
      </c>
      <c r="G839" s="2">
        <v>15</v>
      </c>
      <c r="H839" s="1">
        <f>SUMIF('deals_closed '!D:D,A839,'deals_closed '!C:C)</f>
        <v>516313</v>
      </c>
      <c r="I839" s="1">
        <f>VLOOKUP(E839,'2018 commission structure'!$A$21:$I$24,9,FALSE)</f>
        <v>750000</v>
      </c>
      <c r="J839" s="1">
        <f t="shared" si="130"/>
        <v>937500</v>
      </c>
      <c r="K839" s="1">
        <f t="shared" si="131"/>
        <v>1125000</v>
      </c>
      <c r="L839" s="1">
        <f t="shared" si="132"/>
        <v>1500000</v>
      </c>
      <c r="M839" s="16">
        <f t="shared" si="133"/>
        <v>0.68841733333333333</v>
      </c>
      <c r="N839" s="1" t="str">
        <f t="shared" si="134"/>
        <v>0-100%</v>
      </c>
      <c r="O839" s="1">
        <f>MIN($I839, $H839)*INDEX( '2018 commission structure'!$A$21:$I$24,
MATCH($E839,'2018 commission structure'!$A$21:$A$24,0),MATCH(O$1,'2018 commission structure'!$A$21:$I$21,0))</f>
        <v>77446.95</v>
      </c>
      <c r="P839" s="1">
        <f>IF($H839&gt;$I839, MIN($H839-$I839, J839-$I839)*
INDEX( '2018 commission structure'!$A$21:$I$24,
MATCH($E839,'2018 commission structure'!$A$21:$A$24, 0),
MATCH(P$1,'2018 commission structure'!$A$21:$I$21, 0)), 0)</f>
        <v>0</v>
      </c>
      <c r="Q839" s="1">
        <f>IF($H839&gt;J839, MIN($H839-J839, K839-J839)*
INDEX( '2018 commission structure'!$A$21:$I$24,
MATCH($E839,'2018 commission structure'!$A$21:$A$24, 0),
MATCH(Q$1,'2018 commission structure'!$A$21:$I$21, 0)), 0)</f>
        <v>0</v>
      </c>
      <c r="R839" s="1">
        <f>IF($H839&gt;K839, MIN($H839-K839, L839-K839)*
INDEX( '2018 commission structure'!$A$21:$I$24,
MATCH($E839,'2018 commission structure'!$A$21:$A$24, 0),
MATCH(R$1,'2018 commission structure'!$A$21:$I$21, 0)), 0)</f>
        <v>0</v>
      </c>
      <c r="S839" s="1">
        <f>IF($H839&gt;L839, ($H839-L839)*
INDEX( '2018 commission structure'!$A$21:$I$24,
MATCH($E839,'2018 commission structure'!$A$21:$A$24, 0),
MATCH(S$1,'2018 commission structure'!$A$21:$I$21, 0)), 0)</f>
        <v>0</v>
      </c>
      <c r="T839" s="1">
        <f t="shared" si="135"/>
        <v>77446.95</v>
      </c>
      <c r="U839" s="1">
        <f t="shared" si="136"/>
        <v>199880.95</v>
      </c>
      <c r="V839" s="16">
        <f t="shared" si="137"/>
        <v>2.5831025918177795</v>
      </c>
      <c r="W839" s="1">
        <f>MIN(H839,I839)*INDEX('2018 commission structure'!$A$15:$J$18,MATCH(Calculations!$E411,'2018 commission structure'!$A$15:$A$18,0),MATCH(Calculations!W$1,'2018 commission structure'!$A$15:$J$15,0))</f>
        <v>61957.56</v>
      </c>
      <c r="X839" s="1">
        <f>IF($H839&gt;I839,MIN($H839-I839,J839-I839))*INDEX('2018 commission structure'!$A$15:$J$18,MATCH(Calculations!$E411,'2018 commission structure'!$A$15:$A$18,0),MATCH(Calculations!X$1,'2018 commission structure'!$A$15:$J$15,0))</f>
        <v>0</v>
      </c>
      <c r="Y839" s="1">
        <f>IF($H839&gt;J839,MIN($H839-J839,K839-J839)*INDEX('2018 commission structure'!$A$15:$J$18,MATCH(Calculations!$E411,'2018 commission structure'!$A$15:$A$18,0),MATCH(Calculations!Y$1,'2018 commission structure'!$A$15:$J$15,0)),0)</f>
        <v>0</v>
      </c>
      <c r="Z839" s="1">
        <f>IF($H839&gt;K839,MIN($H839-K839,L839-K839)*INDEX('2018 commission structure'!$A$15:$J$18,MATCH(Calculations!$E411,'2018 commission structure'!$A$15:$A$18,0),MATCH(Calculations!Z$1,'2018 commission structure'!$A$15:$J$15,0)),0)</f>
        <v>0</v>
      </c>
      <c r="AA839" s="1">
        <f>IF($H839&gt;L839,($H839-L839)*INDEX('2018 commission structure'!$A$15:$J$18,MATCH(Calculations!$E411,'2018 commission structure'!$A$15:$A$18,0),MATCH(Calculations!AA$1,'2018 commission structure'!$A$15:$J$15,0)),0)</f>
        <v>0</v>
      </c>
      <c r="AB839" s="1">
        <f t="shared" si="138"/>
        <v>61957.56</v>
      </c>
      <c r="AC839" s="1">
        <f t="shared" si="139"/>
        <v>184391.56</v>
      </c>
    </row>
    <row r="840" spans="1:29" x14ac:dyDescent="0.3">
      <c r="A840" s="20">
        <v>303831626</v>
      </c>
      <c r="B840" s="1" t="s">
        <v>116</v>
      </c>
      <c r="C840" s="1" t="s">
        <v>115</v>
      </c>
      <c r="D840" s="1" t="s">
        <v>22907</v>
      </c>
      <c r="E840" s="1" t="s">
        <v>12</v>
      </c>
      <c r="F840" s="1">
        <v>44015</v>
      </c>
      <c r="G840" s="2">
        <v>19</v>
      </c>
      <c r="H840" s="1">
        <f>SUMIF('deals_closed '!D:D,A840,'deals_closed '!C:C)</f>
        <v>788591</v>
      </c>
      <c r="I840" s="1">
        <f>VLOOKUP(E840,'2018 commission structure'!$A$21:$I$24,9,FALSE)</f>
        <v>500000</v>
      </c>
      <c r="J840" s="1">
        <f t="shared" si="130"/>
        <v>625000</v>
      </c>
      <c r="K840" s="1">
        <f t="shared" si="131"/>
        <v>750000</v>
      </c>
      <c r="L840" s="1">
        <f t="shared" si="132"/>
        <v>1000000</v>
      </c>
      <c r="M840" s="16">
        <f t="shared" si="133"/>
        <v>1.5771820000000001</v>
      </c>
      <c r="N840" s="1" t="str">
        <f t="shared" si="134"/>
        <v>150-200%</v>
      </c>
      <c r="O840" s="1">
        <f>MIN($I840, $H840)*INDEX( '2018 commission structure'!$A$21:$I$24,
MATCH($E840,'2018 commission structure'!$A$21:$A$24,0),MATCH(O$1,'2018 commission structure'!$A$21:$I$21,0))</f>
        <v>50000</v>
      </c>
      <c r="P840" s="1">
        <f>IF($H840&gt;$I840, MIN($H840-$I840, J840-$I840)*
INDEX( '2018 commission structure'!$A$21:$I$24,
MATCH($E840,'2018 commission structure'!$A$21:$A$24, 0),
MATCH(P$1,'2018 commission structure'!$A$21:$I$21, 0)), 0)</f>
        <v>18750</v>
      </c>
      <c r="Q840" s="1">
        <f>IF($H840&gt;J840, MIN($H840-J840, K840-J840)*
INDEX( '2018 commission structure'!$A$21:$I$24,
MATCH($E840,'2018 commission structure'!$A$21:$A$24, 0),
MATCH(Q$1,'2018 commission structure'!$A$21:$I$21, 0)), 0)</f>
        <v>22500</v>
      </c>
      <c r="R840" s="1">
        <f>IF($H840&gt;K840, MIN($H840-K840, L840-K840)*
INDEX( '2018 commission structure'!$A$21:$I$24,
MATCH($E840,'2018 commission structure'!$A$21:$A$24, 0),
MATCH(R$1,'2018 commission structure'!$A$21:$I$21, 0)), 0)</f>
        <v>8490.02</v>
      </c>
      <c r="S840" s="1">
        <f>IF($H840&gt;L840, ($H840-L840)*
INDEX( '2018 commission structure'!$A$21:$I$24,
MATCH($E840,'2018 commission structure'!$A$21:$A$24, 0),
MATCH(S$1,'2018 commission structure'!$A$21:$I$21, 0)), 0)</f>
        <v>0</v>
      </c>
      <c r="T840" s="1">
        <f t="shared" si="135"/>
        <v>99740.02</v>
      </c>
      <c r="U840" s="1">
        <f t="shared" si="136"/>
        <v>143755.02000000002</v>
      </c>
      <c r="V840" s="16">
        <f t="shared" si="137"/>
        <v>5.4856588660347301</v>
      </c>
      <c r="W840" s="1">
        <f>MIN(H840,I840)*INDEX('2018 commission structure'!$A$15:$J$18,MATCH(Calculations!$E945,'2018 commission structure'!$A$15:$A$18,0),MATCH(Calculations!W$1,'2018 commission structure'!$A$15:$J$15,0))</f>
        <v>75000</v>
      </c>
      <c r="X840" s="1">
        <f>IF($H840&gt;I840,MIN($H840-I840,J840-I840))*INDEX('2018 commission structure'!$A$15:$J$18,MATCH(Calculations!$E945,'2018 commission structure'!$A$15:$A$18,0),MATCH(Calculations!X$1,'2018 commission structure'!$A$15:$J$15,0))</f>
        <v>22500</v>
      </c>
      <c r="Y840" s="1">
        <f>IF($H840&gt;J840,MIN($H840-J840,K840-J840)*INDEX('2018 commission structure'!$A$15:$J$18,MATCH(Calculations!$E945,'2018 commission structure'!$A$15:$A$18,0),MATCH(Calculations!Y$1,'2018 commission structure'!$A$15:$J$15,0)),0)</f>
        <v>31250</v>
      </c>
      <c r="Z840" s="1">
        <f>IF($H840&gt;K840,MIN($H840-K840,L840-K840)*INDEX('2018 commission structure'!$A$15:$J$18,MATCH(Calculations!$E945,'2018 commission structure'!$A$15:$A$18,0),MATCH(Calculations!Z$1,'2018 commission structure'!$A$15:$J$15,0)),0)</f>
        <v>11577.3</v>
      </c>
      <c r="AA840" s="1">
        <f>IF($H840&gt;L840,($H840-L840)*INDEX('2018 commission structure'!$A$15:$J$18,MATCH(Calculations!$E945,'2018 commission structure'!$A$15:$A$18,0),MATCH(Calculations!AA$1,'2018 commission structure'!$A$15:$J$15,0)),0)</f>
        <v>0</v>
      </c>
      <c r="AB840" s="1">
        <f t="shared" si="138"/>
        <v>140327.29999999999</v>
      </c>
      <c r="AC840" s="1">
        <f t="shared" si="139"/>
        <v>184342.3</v>
      </c>
    </row>
    <row r="841" spans="1:29" x14ac:dyDescent="0.3">
      <c r="A841" s="20">
        <v>9815158015</v>
      </c>
      <c r="B841" s="1" t="s">
        <v>930</v>
      </c>
      <c r="C841" s="1" t="s">
        <v>929</v>
      </c>
      <c r="D841" s="1" t="s">
        <v>22378</v>
      </c>
      <c r="E841" s="1" t="s">
        <v>12</v>
      </c>
      <c r="F841" s="1">
        <v>64013</v>
      </c>
      <c r="G841" s="2">
        <v>22</v>
      </c>
      <c r="H841" s="1">
        <f>SUMIF('deals_closed '!D:D,A841,'deals_closed '!C:C)</f>
        <v>788832</v>
      </c>
      <c r="I841" s="1">
        <f>VLOOKUP(E841,'2018 commission structure'!$A$21:$I$24,9,FALSE)</f>
        <v>500000</v>
      </c>
      <c r="J841" s="1">
        <f t="shared" si="130"/>
        <v>625000</v>
      </c>
      <c r="K841" s="1">
        <f t="shared" si="131"/>
        <v>750000</v>
      </c>
      <c r="L841" s="1">
        <f t="shared" si="132"/>
        <v>1000000</v>
      </c>
      <c r="M841" s="16">
        <f t="shared" si="133"/>
        <v>1.577664</v>
      </c>
      <c r="N841" s="1" t="str">
        <f t="shared" si="134"/>
        <v>150-200%</v>
      </c>
      <c r="O841" s="1">
        <f>MIN($I841, $H841)*INDEX( '2018 commission structure'!$A$21:$I$24,
MATCH($E841,'2018 commission structure'!$A$21:$A$24,0),MATCH(O$1,'2018 commission structure'!$A$21:$I$21,0))</f>
        <v>50000</v>
      </c>
      <c r="P841" s="1">
        <f>IF($H841&gt;$I841, MIN($H841-$I841, J841-$I841)*
INDEX( '2018 commission structure'!$A$21:$I$24,
MATCH($E841,'2018 commission structure'!$A$21:$A$24, 0),
MATCH(P$1,'2018 commission structure'!$A$21:$I$21, 0)), 0)</f>
        <v>18750</v>
      </c>
      <c r="Q841" s="1">
        <f>IF($H841&gt;J841, MIN($H841-J841, K841-J841)*
INDEX( '2018 commission structure'!$A$21:$I$24,
MATCH($E841,'2018 commission structure'!$A$21:$A$24, 0),
MATCH(Q$1,'2018 commission structure'!$A$21:$I$21, 0)), 0)</f>
        <v>22500</v>
      </c>
      <c r="R841" s="1">
        <f>IF($H841&gt;K841, MIN($H841-K841, L841-K841)*
INDEX( '2018 commission structure'!$A$21:$I$24,
MATCH($E841,'2018 commission structure'!$A$21:$A$24, 0),
MATCH(R$1,'2018 commission structure'!$A$21:$I$21, 0)), 0)</f>
        <v>8543.0400000000009</v>
      </c>
      <c r="S841" s="1">
        <f>IF($H841&gt;L841, ($H841-L841)*
INDEX( '2018 commission structure'!$A$21:$I$24,
MATCH($E841,'2018 commission structure'!$A$21:$A$24, 0),
MATCH(S$1,'2018 commission structure'!$A$21:$I$21, 0)), 0)</f>
        <v>0</v>
      </c>
      <c r="T841" s="1">
        <f t="shared" si="135"/>
        <v>99793.040000000008</v>
      </c>
      <c r="U841" s="1">
        <f t="shared" si="136"/>
        <v>163806.04</v>
      </c>
      <c r="V841" s="16">
        <f t="shared" si="137"/>
        <v>4.8156466025306512</v>
      </c>
      <c r="W841" s="1">
        <f>MIN(H841,I841)*INDEX('2018 commission structure'!$A$15:$J$18,MATCH(Calculations!$E527,'2018 commission structure'!$A$15:$A$18,0),MATCH(Calculations!W$1,'2018 commission structure'!$A$15:$J$15,0))</f>
        <v>75000</v>
      </c>
      <c r="X841" s="1">
        <f>IF($H841&gt;I841,MIN($H841-I841,J841-I841))*INDEX('2018 commission structure'!$A$15:$J$18,MATCH(Calculations!$E527,'2018 commission structure'!$A$15:$A$18,0),MATCH(Calculations!X$1,'2018 commission structure'!$A$15:$J$15,0))</f>
        <v>22500</v>
      </c>
      <c r="Y841" s="1">
        <f>IF($H841&gt;J841,MIN($H841-J841,K841-J841)*INDEX('2018 commission structure'!$A$15:$J$18,MATCH(Calculations!$E527,'2018 commission structure'!$A$15:$A$18,0),MATCH(Calculations!Y$1,'2018 commission structure'!$A$15:$J$15,0)),0)</f>
        <v>31250</v>
      </c>
      <c r="Z841" s="1">
        <f>IF($H841&gt;K841,MIN($H841-K841,L841-K841)*INDEX('2018 commission structure'!$A$15:$J$18,MATCH(Calculations!$E527,'2018 commission structure'!$A$15:$A$18,0),MATCH(Calculations!Z$1,'2018 commission structure'!$A$15:$J$15,0)),0)</f>
        <v>11649.6</v>
      </c>
      <c r="AA841" s="1">
        <f>IF($H841&gt;L841,($H841-L841)*INDEX('2018 commission structure'!$A$15:$J$18,MATCH(Calculations!$E527,'2018 commission structure'!$A$15:$A$18,0),MATCH(Calculations!AA$1,'2018 commission structure'!$A$15:$J$15,0)),0)</f>
        <v>0</v>
      </c>
      <c r="AB841" s="1">
        <f t="shared" si="138"/>
        <v>140399.6</v>
      </c>
      <c r="AC841" s="1">
        <f t="shared" si="139"/>
        <v>204412.6</v>
      </c>
    </row>
    <row r="842" spans="1:29" x14ac:dyDescent="0.3">
      <c r="A842" s="20">
        <v>4159390110</v>
      </c>
      <c r="B842" s="1" t="s">
        <v>1773</v>
      </c>
      <c r="C842" s="1" t="s">
        <v>1772</v>
      </c>
      <c r="D842" s="1" t="s">
        <v>22924</v>
      </c>
      <c r="E842" s="1" t="s">
        <v>3</v>
      </c>
      <c r="F842" s="1">
        <v>114184</v>
      </c>
      <c r="G842" s="2">
        <v>21</v>
      </c>
      <c r="H842" s="1">
        <f>SUMIF('deals_closed '!D:D,A842,'deals_closed '!C:C)</f>
        <v>709663</v>
      </c>
      <c r="I842" s="1">
        <f>VLOOKUP(E842,'2018 commission structure'!$A$21:$I$24,9,FALSE)</f>
        <v>750000</v>
      </c>
      <c r="J842" s="1">
        <f t="shared" si="130"/>
        <v>937500</v>
      </c>
      <c r="K842" s="1">
        <f t="shared" si="131"/>
        <v>1125000</v>
      </c>
      <c r="L842" s="1">
        <f t="shared" si="132"/>
        <v>1500000</v>
      </c>
      <c r="M842" s="16">
        <f t="shared" si="133"/>
        <v>0.94621733333333335</v>
      </c>
      <c r="N842" s="1" t="str">
        <f t="shared" si="134"/>
        <v>0-100%</v>
      </c>
      <c r="O842" s="1">
        <f>MIN($I842, $H842)*INDEX( '2018 commission structure'!$A$21:$I$24,
MATCH($E842,'2018 commission structure'!$A$21:$A$24,0),MATCH(O$1,'2018 commission structure'!$A$21:$I$21,0))</f>
        <v>106449.45</v>
      </c>
      <c r="P842" s="1">
        <f>IF($H842&gt;$I842, MIN($H842-$I842, J842-$I842)*
INDEX( '2018 commission structure'!$A$21:$I$24,
MATCH($E842,'2018 commission structure'!$A$21:$A$24, 0),
MATCH(P$1,'2018 commission structure'!$A$21:$I$21, 0)), 0)</f>
        <v>0</v>
      </c>
      <c r="Q842" s="1">
        <f>IF($H842&gt;J842, MIN($H842-J842, K842-J842)*
INDEX( '2018 commission structure'!$A$21:$I$24,
MATCH($E842,'2018 commission structure'!$A$21:$A$24, 0),
MATCH(Q$1,'2018 commission structure'!$A$21:$I$21, 0)), 0)</f>
        <v>0</v>
      </c>
      <c r="R842" s="1">
        <f>IF($H842&gt;K842, MIN($H842-K842, L842-K842)*
INDEX( '2018 commission structure'!$A$21:$I$24,
MATCH($E842,'2018 commission structure'!$A$21:$A$24, 0),
MATCH(R$1,'2018 commission structure'!$A$21:$I$21, 0)), 0)</f>
        <v>0</v>
      </c>
      <c r="S842" s="1">
        <f>IF($H842&gt;L842, ($H842-L842)*
INDEX( '2018 commission structure'!$A$21:$I$24,
MATCH($E842,'2018 commission structure'!$A$21:$A$24, 0),
MATCH(S$1,'2018 commission structure'!$A$21:$I$21, 0)), 0)</f>
        <v>0</v>
      </c>
      <c r="T842" s="1">
        <f t="shared" si="135"/>
        <v>106449.45</v>
      </c>
      <c r="U842" s="1">
        <f t="shared" si="136"/>
        <v>220633.45</v>
      </c>
      <c r="V842" s="16">
        <f t="shared" si="137"/>
        <v>3.2164796407797636</v>
      </c>
      <c r="W842" s="1">
        <f>MIN(H842,I842)*INDEX('2018 commission structure'!$A$15:$J$18,MATCH(Calculations!$E82,'2018 commission structure'!$A$15:$A$18,0),MATCH(Calculations!W$1,'2018 commission structure'!$A$15:$J$15,0))</f>
        <v>106449.45</v>
      </c>
      <c r="X842" s="1">
        <f>IF($H842&gt;I842,MIN($H842-I842,J842-I842))*INDEX('2018 commission structure'!$A$15:$J$18,MATCH(Calculations!$E82,'2018 commission structure'!$A$15:$A$18,0),MATCH(Calculations!X$1,'2018 commission structure'!$A$15:$J$15,0))</f>
        <v>0</v>
      </c>
      <c r="Y842" s="1">
        <f>IF($H842&gt;J842,MIN($H842-J842,K842-J842)*INDEX('2018 commission structure'!$A$15:$J$18,MATCH(Calculations!$E82,'2018 commission structure'!$A$15:$A$18,0),MATCH(Calculations!Y$1,'2018 commission structure'!$A$15:$J$15,0)),0)</f>
        <v>0</v>
      </c>
      <c r="Z842" s="1">
        <f>IF($H842&gt;K842,MIN($H842-K842,L842-K842)*INDEX('2018 commission structure'!$A$15:$J$18,MATCH(Calculations!$E82,'2018 commission structure'!$A$15:$A$18,0),MATCH(Calculations!Z$1,'2018 commission structure'!$A$15:$J$15,0)),0)</f>
        <v>0</v>
      </c>
      <c r="AA842" s="1">
        <f>IF($H842&gt;L842,($H842-L842)*INDEX('2018 commission structure'!$A$15:$J$18,MATCH(Calculations!$E82,'2018 commission structure'!$A$15:$A$18,0),MATCH(Calculations!AA$1,'2018 commission structure'!$A$15:$J$15,0)),0)</f>
        <v>0</v>
      </c>
      <c r="AB842" s="1">
        <f t="shared" si="138"/>
        <v>106449.45</v>
      </c>
      <c r="AC842" s="1">
        <f t="shared" si="139"/>
        <v>220633.45</v>
      </c>
    </row>
    <row r="843" spans="1:29" x14ac:dyDescent="0.3">
      <c r="A843" s="20">
        <v>5211527984</v>
      </c>
      <c r="B843" s="1" t="s">
        <v>948</v>
      </c>
      <c r="C843" s="1" t="s">
        <v>947</v>
      </c>
      <c r="D843" s="1" t="s">
        <v>23074</v>
      </c>
      <c r="E843" s="1" t="s">
        <v>12</v>
      </c>
      <c r="F843" s="1">
        <v>37869</v>
      </c>
      <c r="G843" s="2">
        <v>26</v>
      </c>
      <c r="H843" s="1">
        <f>SUMIF('deals_closed '!D:D,A843,'deals_closed '!C:C)</f>
        <v>788945</v>
      </c>
      <c r="I843" s="1">
        <f>VLOOKUP(E843,'2018 commission structure'!$A$21:$I$24,9,FALSE)</f>
        <v>500000</v>
      </c>
      <c r="J843" s="1">
        <f t="shared" si="130"/>
        <v>625000</v>
      </c>
      <c r="K843" s="1">
        <f t="shared" si="131"/>
        <v>750000</v>
      </c>
      <c r="L843" s="1">
        <f t="shared" si="132"/>
        <v>1000000</v>
      </c>
      <c r="M843" s="16">
        <f t="shared" si="133"/>
        <v>1.57789</v>
      </c>
      <c r="N843" s="1" t="str">
        <f t="shared" si="134"/>
        <v>150-200%</v>
      </c>
      <c r="O843" s="1">
        <f>MIN($I843, $H843)*INDEX( '2018 commission structure'!$A$21:$I$24,
MATCH($E843,'2018 commission structure'!$A$21:$A$24,0),MATCH(O$1,'2018 commission structure'!$A$21:$I$21,0))</f>
        <v>50000</v>
      </c>
      <c r="P843" s="1">
        <f>IF($H843&gt;$I843, MIN($H843-$I843, J843-$I843)*
INDEX( '2018 commission structure'!$A$21:$I$24,
MATCH($E843,'2018 commission structure'!$A$21:$A$24, 0),
MATCH(P$1,'2018 commission structure'!$A$21:$I$21, 0)), 0)</f>
        <v>18750</v>
      </c>
      <c r="Q843" s="1">
        <f>IF($H843&gt;J843, MIN($H843-J843, K843-J843)*
INDEX( '2018 commission structure'!$A$21:$I$24,
MATCH($E843,'2018 commission structure'!$A$21:$A$24, 0),
MATCH(Q$1,'2018 commission structure'!$A$21:$I$21, 0)), 0)</f>
        <v>22500</v>
      </c>
      <c r="R843" s="1">
        <f>IF($H843&gt;K843, MIN($H843-K843, L843-K843)*
INDEX( '2018 commission structure'!$A$21:$I$24,
MATCH($E843,'2018 commission structure'!$A$21:$A$24, 0),
MATCH(R$1,'2018 commission structure'!$A$21:$I$21, 0)), 0)</f>
        <v>8567.9</v>
      </c>
      <c r="S843" s="1">
        <f>IF($H843&gt;L843, ($H843-L843)*
INDEX( '2018 commission structure'!$A$21:$I$24,
MATCH($E843,'2018 commission structure'!$A$21:$A$24, 0),
MATCH(S$1,'2018 commission structure'!$A$21:$I$21, 0)), 0)</f>
        <v>0</v>
      </c>
      <c r="T843" s="1">
        <f t="shared" si="135"/>
        <v>99817.9</v>
      </c>
      <c r="U843" s="1">
        <f t="shared" si="136"/>
        <v>137686.9</v>
      </c>
      <c r="V843" s="16">
        <f t="shared" si="137"/>
        <v>5.7299931947047975</v>
      </c>
      <c r="W843" s="1">
        <f>MIN(H843,I843)*INDEX('2018 commission structure'!$A$15:$J$18,MATCH(Calculations!$E518,'2018 commission structure'!$A$15:$A$18,0),MATCH(Calculations!W$1,'2018 commission structure'!$A$15:$J$15,0))</f>
        <v>75000</v>
      </c>
      <c r="X843" s="1">
        <f>IF($H843&gt;I843,MIN($H843-I843,J843-I843))*INDEX('2018 commission structure'!$A$15:$J$18,MATCH(Calculations!$E518,'2018 commission structure'!$A$15:$A$18,0),MATCH(Calculations!X$1,'2018 commission structure'!$A$15:$J$15,0))</f>
        <v>27500</v>
      </c>
      <c r="Y843" s="1">
        <f>IF($H843&gt;J843,MIN($H843-J843,K843-J843)*INDEX('2018 commission structure'!$A$15:$J$18,MATCH(Calculations!$E518,'2018 commission structure'!$A$15:$A$18,0),MATCH(Calculations!Y$1,'2018 commission structure'!$A$15:$J$15,0)),0)</f>
        <v>31250</v>
      </c>
      <c r="Z843" s="1">
        <f>IF($H843&gt;K843,MIN($H843-K843,L843-K843)*INDEX('2018 commission structure'!$A$15:$J$18,MATCH(Calculations!$E518,'2018 commission structure'!$A$15:$A$18,0),MATCH(Calculations!Z$1,'2018 commission structure'!$A$15:$J$15,0)),0)</f>
        <v>12851.85</v>
      </c>
      <c r="AA843" s="1">
        <f>IF($H843&gt;L843,($H843-L843)*INDEX('2018 commission structure'!$A$15:$J$18,MATCH(Calculations!$E518,'2018 commission structure'!$A$15:$A$18,0),MATCH(Calculations!AA$1,'2018 commission structure'!$A$15:$J$15,0)),0)</f>
        <v>0</v>
      </c>
      <c r="AB843" s="1">
        <f t="shared" si="138"/>
        <v>146601.85</v>
      </c>
      <c r="AC843" s="1">
        <f t="shared" si="139"/>
        <v>184470.85</v>
      </c>
    </row>
    <row r="844" spans="1:29" x14ac:dyDescent="0.3">
      <c r="A844" s="20">
        <v>8481632066</v>
      </c>
      <c r="B844" s="1" t="s">
        <v>895</v>
      </c>
      <c r="C844" s="1" t="s">
        <v>894</v>
      </c>
      <c r="D844" s="1" t="s">
        <v>22483</v>
      </c>
      <c r="E844" s="1" t="s">
        <v>3</v>
      </c>
      <c r="F844" s="1">
        <v>87295</v>
      </c>
      <c r="G844" s="2">
        <v>14</v>
      </c>
      <c r="H844" s="1">
        <f>SUMIF('deals_closed '!D:D,A844,'deals_closed '!C:C)</f>
        <v>445257</v>
      </c>
      <c r="I844" s="1">
        <f>VLOOKUP(E844,'2018 commission structure'!$A$21:$I$24,9,FALSE)</f>
        <v>750000</v>
      </c>
      <c r="J844" s="1">
        <f t="shared" si="130"/>
        <v>937500</v>
      </c>
      <c r="K844" s="1">
        <f t="shared" si="131"/>
        <v>1125000</v>
      </c>
      <c r="L844" s="1">
        <f t="shared" si="132"/>
        <v>1500000</v>
      </c>
      <c r="M844" s="16">
        <f t="shared" si="133"/>
        <v>0.59367599999999998</v>
      </c>
      <c r="N844" s="1" t="str">
        <f t="shared" si="134"/>
        <v>0-100%</v>
      </c>
      <c r="O844" s="1">
        <f>MIN($I844, $H844)*INDEX( '2018 commission structure'!$A$21:$I$24,
MATCH($E844,'2018 commission structure'!$A$21:$A$24,0),MATCH(O$1,'2018 commission structure'!$A$21:$I$21,0))</f>
        <v>66788.55</v>
      </c>
      <c r="P844" s="1">
        <f>IF($H844&gt;$I844, MIN($H844-$I844, J844-$I844)*
INDEX( '2018 commission structure'!$A$21:$I$24,
MATCH($E844,'2018 commission structure'!$A$21:$A$24, 0),
MATCH(P$1,'2018 commission structure'!$A$21:$I$21, 0)), 0)</f>
        <v>0</v>
      </c>
      <c r="Q844" s="1">
        <f>IF($H844&gt;J844, MIN($H844-J844, K844-J844)*
INDEX( '2018 commission structure'!$A$21:$I$24,
MATCH($E844,'2018 commission structure'!$A$21:$A$24, 0),
MATCH(Q$1,'2018 commission structure'!$A$21:$I$21, 0)), 0)</f>
        <v>0</v>
      </c>
      <c r="R844" s="1">
        <f>IF($H844&gt;K844, MIN($H844-K844, L844-K844)*
INDEX( '2018 commission structure'!$A$21:$I$24,
MATCH($E844,'2018 commission structure'!$A$21:$A$24, 0),
MATCH(R$1,'2018 commission structure'!$A$21:$I$21, 0)), 0)</f>
        <v>0</v>
      </c>
      <c r="S844" s="1">
        <f>IF($H844&gt;L844, ($H844-L844)*
INDEX( '2018 commission structure'!$A$21:$I$24,
MATCH($E844,'2018 commission structure'!$A$21:$A$24, 0),
MATCH(S$1,'2018 commission structure'!$A$21:$I$21, 0)), 0)</f>
        <v>0</v>
      </c>
      <c r="T844" s="1">
        <f t="shared" si="135"/>
        <v>66788.55</v>
      </c>
      <c r="U844" s="1">
        <f t="shared" si="136"/>
        <v>154083.54999999999</v>
      </c>
      <c r="V844" s="16">
        <f t="shared" si="137"/>
        <v>2.8897114584911887</v>
      </c>
      <c r="W844" s="1">
        <f>MIN(H844,I844)*INDEX('2018 commission structure'!$A$15:$J$18,MATCH(Calculations!$E545,'2018 commission structure'!$A$15:$A$18,0),MATCH(Calculations!W$1,'2018 commission structure'!$A$15:$J$15,0))</f>
        <v>66788.55</v>
      </c>
      <c r="X844" s="1">
        <f>IF($H844&gt;I844,MIN($H844-I844,J844-I844))*INDEX('2018 commission structure'!$A$15:$J$18,MATCH(Calculations!$E545,'2018 commission structure'!$A$15:$A$18,0),MATCH(Calculations!X$1,'2018 commission structure'!$A$15:$J$15,0))</f>
        <v>0</v>
      </c>
      <c r="Y844" s="1">
        <f>IF($H844&gt;J844,MIN($H844-J844,K844-J844)*INDEX('2018 commission structure'!$A$15:$J$18,MATCH(Calculations!$E545,'2018 commission structure'!$A$15:$A$18,0),MATCH(Calculations!Y$1,'2018 commission structure'!$A$15:$J$15,0)),0)</f>
        <v>0</v>
      </c>
      <c r="Z844" s="1">
        <f>IF($H844&gt;K844,MIN($H844-K844,L844-K844)*INDEX('2018 commission structure'!$A$15:$J$18,MATCH(Calculations!$E545,'2018 commission structure'!$A$15:$A$18,0),MATCH(Calculations!Z$1,'2018 commission structure'!$A$15:$J$15,0)),0)</f>
        <v>0</v>
      </c>
      <c r="AA844" s="1">
        <f>IF($H844&gt;L844,($H844-L844)*INDEX('2018 commission structure'!$A$15:$J$18,MATCH(Calculations!$E545,'2018 commission structure'!$A$15:$A$18,0),MATCH(Calculations!AA$1,'2018 commission structure'!$A$15:$J$15,0)),0)</f>
        <v>0</v>
      </c>
      <c r="AB844" s="1">
        <f t="shared" si="138"/>
        <v>66788.55</v>
      </c>
      <c r="AC844" s="1">
        <f t="shared" si="139"/>
        <v>154083.54999999999</v>
      </c>
    </row>
    <row r="845" spans="1:29" x14ac:dyDescent="0.3">
      <c r="A845" s="20">
        <v>8728207157</v>
      </c>
      <c r="B845" s="1" t="s">
        <v>455</v>
      </c>
      <c r="C845" s="1" t="s">
        <v>437</v>
      </c>
      <c r="D845" s="1" t="s">
        <v>22452</v>
      </c>
      <c r="E845" s="1" t="s">
        <v>3</v>
      </c>
      <c r="F845" s="1">
        <v>100924</v>
      </c>
      <c r="G845" s="2">
        <v>23</v>
      </c>
      <c r="H845" s="1">
        <f>SUMIF('deals_closed '!D:D,A845,'deals_closed '!C:C)</f>
        <v>728077</v>
      </c>
      <c r="I845" s="1">
        <f>VLOOKUP(E845,'2018 commission structure'!$A$21:$I$24,9,FALSE)</f>
        <v>750000</v>
      </c>
      <c r="J845" s="1">
        <f t="shared" si="130"/>
        <v>937500</v>
      </c>
      <c r="K845" s="1">
        <f t="shared" si="131"/>
        <v>1125000</v>
      </c>
      <c r="L845" s="1">
        <f t="shared" si="132"/>
        <v>1500000</v>
      </c>
      <c r="M845" s="16">
        <f t="shared" si="133"/>
        <v>0.97076933333333337</v>
      </c>
      <c r="N845" s="1" t="str">
        <f t="shared" si="134"/>
        <v>0-100%</v>
      </c>
      <c r="O845" s="1">
        <f>MIN($I845, $H845)*INDEX( '2018 commission structure'!$A$21:$I$24,
MATCH($E845,'2018 commission structure'!$A$21:$A$24,0),MATCH(O$1,'2018 commission structure'!$A$21:$I$21,0))</f>
        <v>109211.55</v>
      </c>
      <c r="P845" s="1">
        <f>IF($H845&gt;$I845, MIN($H845-$I845, J845-$I845)*
INDEX( '2018 commission structure'!$A$21:$I$24,
MATCH($E845,'2018 commission structure'!$A$21:$A$24, 0),
MATCH(P$1,'2018 commission structure'!$A$21:$I$21, 0)), 0)</f>
        <v>0</v>
      </c>
      <c r="Q845" s="1">
        <f>IF($H845&gt;J845, MIN($H845-J845, K845-J845)*
INDEX( '2018 commission structure'!$A$21:$I$24,
MATCH($E845,'2018 commission structure'!$A$21:$A$24, 0),
MATCH(Q$1,'2018 commission structure'!$A$21:$I$21, 0)), 0)</f>
        <v>0</v>
      </c>
      <c r="R845" s="1">
        <f>IF($H845&gt;K845, MIN($H845-K845, L845-K845)*
INDEX( '2018 commission structure'!$A$21:$I$24,
MATCH($E845,'2018 commission structure'!$A$21:$A$24, 0),
MATCH(R$1,'2018 commission structure'!$A$21:$I$21, 0)), 0)</f>
        <v>0</v>
      </c>
      <c r="S845" s="1">
        <f>IF($H845&gt;L845, ($H845-L845)*
INDEX( '2018 commission structure'!$A$21:$I$24,
MATCH($E845,'2018 commission structure'!$A$21:$A$24, 0),
MATCH(S$1,'2018 commission structure'!$A$21:$I$21, 0)), 0)</f>
        <v>0</v>
      </c>
      <c r="T845" s="1">
        <f t="shared" si="135"/>
        <v>109211.55</v>
      </c>
      <c r="U845" s="1">
        <f t="shared" si="136"/>
        <v>210135.55</v>
      </c>
      <c r="V845" s="16">
        <f t="shared" si="137"/>
        <v>3.4647968894363665</v>
      </c>
      <c r="W845" s="1">
        <f>MIN(H845,I845)*INDEX('2018 commission structure'!$A$15:$J$18,MATCH(Calculations!$E771,'2018 commission structure'!$A$15:$A$18,0),MATCH(Calculations!W$1,'2018 commission structure'!$A$15:$J$15,0))</f>
        <v>109211.55</v>
      </c>
      <c r="X845" s="1">
        <f>IF($H845&gt;I845,MIN($H845-I845,J845-I845))*INDEX('2018 commission structure'!$A$15:$J$18,MATCH(Calculations!$E771,'2018 commission structure'!$A$15:$A$18,0),MATCH(Calculations!X$1,'2018 commission structure'!$A$15:$J$15,0))</f>
        <v>0</v>
      </c>
      <c r="Y845" s="1">
        <f>IF($H845&gt;J845,MIN($H845-J845,K845-J845)*INDEX('2018 commission structure'!$A$15:$J$18,MATCH(Calculations!$E771,'2018 commission structure'!$A$15:$A$18,0),MATCH(Calculations!Y$1,'2018 commission structure'!$A$15:$J$15,0)),0)</f>
        <v>0</v>
      </c>
      <c r="Z845" s="1">
        <f>IF($H845&gt;K845,MIN($H845-K845,L845-K845)*INDEX('2018 commission structure'!$A$15:$J$18,MATCH(Calculations!$E771,'2018 commission structure'!$A$15:$A$18,0),MATCH(Calculations!Z$1,'2018 commission structure'!$A$15:$J$15,0)),0)</f>
        <v>0</v>
      </c>
      <c r="AA845" s="1">
        <f>IF($H845&gt;L845,($H845-L845)*INDEX('2018 commission structure'!$A$15:$J$18,MATCH(Calculations!$E771,'2018 commission structure'!$A$15:$A$18,0),MATCH(Calculations!AA$1,'2018 commission structure'!$A$15:$J$15,0)),0)</f>
        <v>0</v>
      </c>
      <c r="AB845" s="1">
        <f t="shared" si="138"/>
        <v>109211.55</v>
      </c>
      <c r="AC845" s="1">
        <f t="shared" si="139"/>
        <v>210135.55</v>
      </c>
    </row>
    <row r="846" spans="1:29" x14ac:dyDescent="0.3">
      <c r="A846" s="20">
        <v>6731572691</v>
      </c>
      <c r="B846" s="1" t="s">
        <v>24</v>
      </c>
      <c r="C846" s="1" t="s">
        <v>716</v>
      </c>
      <c r="D846" s="1" t="s">
        <v>23131</v>
      </c>
      <c r="E846" s="1" t="s">
        <v>12</v>
      </c>
      <c r="F846" s="1">
        <v>36362</v>
      </c>
      <c r="G846" s="2">
        <v>22</v>
      </c>
      <c r="H846" s="1">
        <f>SUMIF('deals_closed '!D:D,A846,'deals_closed '!C:C)</f>
        <v>789839</v>
      </c>
      <c r="I846" s="1">
        <f>VLOOKUP(E846,'2018 commission structure'!$A$21:$I$24,9,FALSE)</f>
        <v>500000</v>
      </c>
      <c r="J846" s="1">
        <f t="shared" si="130"/>
        <v>625000</v>
      </c>
      <c r="K846" s="1">
        <f t="shared" si="131"/>
        <v>750000</v>
      </c>
      <c r="L846" s="1">
        <f t="shared" si="132"/>
        <v>1000000</v>
      </c>
      <c r="M846" s="16">
        <f t="shared" si="133"/>
        <v>1.5796779999999999</v>
      </c>
      <c r="N846" s="1" t="str">
        <f t="shared" si="134"/>
        <v>150-200%</v>
      </c>
      <c r="O846" s="1">
        <f>MIN($I846, $H846)*INDEX( '2018 commission structure'!$A$21:$I$24,
MATCH($E846,'2018 commission structure'!$A$21:$A$24,0),MATCH(O$1,'2018 commission structure'!$A$21:$I$21,0))</f>
        <v>50000</v>
      </c>
      <c r="P846" s="1">
        <f>IF($H846&gt;$I846, MIN($H846-$I846, J846-$I846)*
INDEX( '2018 commission structure'!$A$21:$I$24,
MATCH($E846,'2018 commission structure'!$A$21:$A$24, 0),
MATCH(P$1,'2018 commission structure'!$A$21:$I$21, 0)), 0)</f>
        <v>18750</v>
      </c>
      <c r="Q846" s="1">
        <f>IF($H846&gt;J846, MIN($H846-J846, K846-J846)*
INDEX( '2018 commission structure'!$A$21:$I$24,
MATCH($E846,'2018 commission structure'!$A$21:$A$24, 0),
MATCH(Q$1,'2018 commission structure'!$A$21:$I$21, 0)), 0)</f>
        <v>22500</v>
      </c>
      <c r="R846" s="1">
        <f>IF($H846&gt;K846, MIN($H846-K846, L846-K846)*
INDEX( '2018 commission structure'!$A$21:$I$24,
MATCH($E846,'2018 commission structure'!$A$21:$A$24, 0),
MATCH(R$1,'2018 commission structure'!$A$21:$I$21, 0)), 0)</f>
        <v>8764.58</v>
      </c>
      <c r="S846" s="1">
        <f>IF($H846&gt;L846, ($H846-L846)*
INDEX( '2018 commission structure'!$A$21:$I$24,
MATCH($E846,'2018 commission structure'!$A$21:$A$24, 0),
MATCH(S$1,'2018 commission structure'!$A$21:$I$21, 0)), 0)</f>
        <v>0</v>
      </c>
      <c r="T846" s="1">
        <f t="shared" si="135"/>
        <v>100014.58</v>
      </c>
      <c r="U846" s="1">
        <f t="shared" si="136"/>
        <v>136376.58000000002</v>
      </c>
      <c r="V846" s="16">
        <f t="shared" si="137"/>
        <v>5.7916029277167667</v>
      </c>
      <c r="W846" s="1">
        <f>MIN(H846,I846)*INDEX('2018 commission structure'!$A$15:$J$18,MATCH(Calculations!$E637,'2018 commission structure'!$A$15:$A$18,0),MATCH(Calculations!W$1,'2018 commission structure'!$A$15:$J$15,0))</f>
        <v>60000</v>
      </c>
      <c r="X846" s="1">
        <f>IF($H846&gt;I846,MIN($H846-I846,J846-I846))*INDEX('2018 commission structure'!$A$15:$J$18,MATCH(Calculations!$E637,'2018 commission structure'!$A$15:$A$18,0),MATCH(Calculations!X$1,'2018 commission structure'!$A$15:$J$15,0))</f>
        <v>21250</v>
      </c>
      <c r="Y846" s="1">
        <f>IF($H846&gt;J846,MIN($H846-J846,K846-J846)*INDEX('2018 commission structure'!$A$15:$J$18,MATCH(Calculations!$E637,'2018 commission structure'!$A$15:$A$18,0),MATCH(Calculations!Y$1,'2018 commission structure'!$A$15:$J$15,0)),0)</f>
        <v>25000</v>
      </c>
      <c r="Z846" s="1">
        <f>IF($H846&gt;K846,MIN($H846-K846,L846-K846)*INDEX('2018 commission structure'!$A$15:$J$18,MATCH(Calculations!$E637,'2018 commission structure'!$A$15:$A$18,0),MATCH(Calculations!Z$1,'2018 commission structure'!$A$15:$J$15,0)),0)</f>
        <v>8764.58</v>
      </c>
      <c r="AA846" s="1">
        <f>IF($H846&gt;L846,($H846-L846)*INDEX('2018 commission structure'!$A$15:$J$18,MATCH(Calculations!$E637,'2018 commission structure'!$A$15:$A$18,0),MATCH(Calculations!AA$1,'2018 commission structure'!$A$15:$J$15,0)),0)</f>
        <v>0</v>
      </c>
      <c r="AB846" s="1">
        <f t="shared" si="138"/>
        <v>115014.58</v>
      </c>
      <c r="AC846" s="1">
        <f t="shared" si="139"/>
        <v>151376.58000000002</v>
      </c>
    </row>
    <row r="847" spans="1:29" x14ac:dyDescent="0.3">
      <c r="A847" s="20">
        <v>1266227768</v>
      </c>
      <c r="B847" s="1" t="s">
        <v>1878</v>
      </c>
      <c r="C847" s="1" t="s">
        <v>1877</v>
      </c>
      <c r="D847" s="1" t="s">
        <v>23210</v>
      </c>
      <c r="E847" s="1" t="s">
        <v>0</v>
      </c>
      <c r="F847" s="1">
        <v>64839</v>
      </c>
      <c r="G847" s="2">
        <v>12</v>
      </c>
      <c r="H847" s="1">
        <f>SUMIF('deals_closed '!D:D,A847,'deals_closed '!C:C)</f>
        <v>329383</v>
      </c>
      <c r="I847" s="1">
        <f>VLOOKUP(E847,'2018 commission structure'!$A$21:$I$24,9,FALSE)</f>
        <v>600000</v>
      </c>
      <c r="J847" s="1">
        <f t="shared" si="130"/>
        <v>750000</v>
      </c>
      <c r="K847" s="1">
        <f t="shared" si="131"/>
        <v>900000</v>
      </c>
      <c r="L847" s="1">
        <f t="shared" si="132"/>
        <v>1200000</v>
      </c>
      <c r="M847" s="16">
        <f t="shared" si="133"/>
        <v>0.54897166666666664</v>
      </c>
      <c r="N847" s="1" t="str">
        <f t="shared" si="134"/>
        <v>0-100%</v>
      </c>
      <c r="O847" s="1">
        <f>MIN($I847, $H847)*INDEX( '2018 commission structure'!$A$21:$I$24,
MATCH($E847,'2018 commission structure'!$A$21:$A$24,0),MATCH(O$1,'2018 commission structure'!$A$21:$I$21,0))</f>
        <v>42819.79</v>
      </c>
      <c r="P847" s="1">
        <f>IF($H847&gt;$I847, MIN($H847-$I847, J847-$I847)*
INDEX( '2018 commission structure'!$A$21:$I$24,
MATCH($E847,'2018 commission structure'!$A$21:$A$24, 0),
MATCH(P$1,'2018 commission structure'!$A$21:$I$21, 0)), 0)</f>
        <v>0</v>
      </c>
      <c r="Q847" s="1">
        <f>IF($H847&gt;J847, MIN($H847-J847, K847-J847)*
INDEX( '2018 commission structure'!$A$21:$I$24,
MATCH($E847,'2018 commission structure'!$A$21:$A$24, 0),
MATCH(Q$1,'2018 commission structure'!$A$21:$I$21, 0)), 0)</f>
        <v>0</v>
      </c>
      <c r="R847" s="1">
        <f>IF($H847&gt;K847, MIN($H847-K847, L847-K847)*
INDEX( '2018 commission structure'!$A$21:$I$24,
MATCH($E847,'2018 commission structure'!$A$21:$A$24, 0),
MATCH(R$1,'2018 commission structure'!$A$21:$I$21, 0)), 0)</f>
        <v>0</v>
      </c>
      <c r="S847" s="1">
        <f>IF($H847&gt;L847, ($H847-L847)*
INDEX( '2018 commission structure'!$A$21:$I$24,
MATCH($E847,'2018 commission structure'!$A$21:$A$24, 0),
MATCH(S$1,'2018 commission structure'!$A$21:$I$21, 0)), 0)</f>
        <v>0</v>
      </c>
      <c r="T847" s="1">
        <f t="shared" si="135"/>
        <v>42819.79</v>
      </c>
      <c r="U847" s="1">
        <f t="shared" si="136"/>
        <v>107658.79000000001</v>
      </c>
      <c r="V847" s="16">
        <f t="shared" si="137"/>
        <v>3.0595086569336325</v>
      </c>
      <c r="W847" s="1">
        <f>MIN(H847,I847)*INDEX('2018 commission structure'!$A$15:$J$18,MATCH(Calculations!$E24,'2018 commission structure'!$A$15:$A$18,0),MATCH(Calculations!W$1,'2018 commission structure'!$A$15:$J$15,0))</f>
        <v>49407.45</v>
      </c>
      <c r="X847" s="1">
        <f>IF($H847&gt;I847,MIN($H847-I847,J847-I847))*INDEX('2018 commission structure'!$A$15:$J$18,MATCH(Calculations!$E24,'2018 commission structure'!$A$15:$A$18,0),MATCH(Calculations!X$1,'2018 commission structure'!$A$15:$J$15,0))</f>
        <v>0</v>
      </c>
      <c r="Y847" s="1">
        <f>IF($H847&gt;J847,MIN($H847-J847,K847-J847)*INDEX('2018 commission structure'!$A$15:$J$18,MATCH(Calculations!$E24,'2018 commission structure'!$A$15:$A$18,0),MATCH(Calculations!Y$1,'2018 commission structure'!$A$15:$J$15,0)),0)</f>
        <v>0</v>
      </c>
      <c r="Z847" s="1">
        <f>IF($H847&gt;K847,MIN($H847-K847,L847-K847)*INDEX('2018 commission structure'!$A$15:$J$18,MATCH(Calculations!$E24,'2018 commission structure'!$A$15:$A$18,0),MATCH(Calculations!Z$1,'2018 commission structure'!$A$15:$J$15,0)),0)</f>
        <v>0</v>
      </c>
      <c r="AA847" s="1">
        <f>IF($H847&gt;L847,($H847-L847)*INDEX('2018 commission structure'!$A$15:$J$18,MATCH(Calculations!$E24,'2018 commission structure'!$A$15:$A$18,0),MATCH(Calculations!AA$1,'2018 commission structure'!$A$15:$J$15,0)),0)</f>
        <v>0</v>
      </c>
      <c r="AB847" s="1">
        <f t="shared" si="138"/>
        <v>49407.45</v>
      </c>
      <c r="AC847" s="1">
        <f t="shared" si="139"/>
        <v>114246.45</v>
      </c>
    </row>
    <row r="848" spans="1:29" x14ac:dyDescent="0.3">
      <c r="A848" s="20">
        <v>7912639675</v>
      </c>
      <c r="B848" s="1" t="s">
        <v>548</v>
      </c>
      <c r="C848" s="1" t="s">
        <v>547</v>
      </c>
      <c r="D848" s="1" t="s">
        <v>23171</v>
      </c>
      <c r="E848" s="1" t="s">
        <v>12</v>
      </c>
      <c r="F848" s="1">
        <v>35505</v>
      </c>
      <c r="G848" s="2">
        <v>21</v>
      </c>
      <c r="H848" s="1">
        <f>SUMIF('deals_closed '!D:D,A848,'deals_closed '!C:C)</f>
        <v>792341</v>
      </c>
      <c r="I848" s="1">
        <f>VLOOKUP(E848,'2018 commission structure'!$A$21:$I$24,9,FALSE)</f>
        <v>500000</v>
      </c>
      <c r="J848" s="1">
        <f t="shared" si="130"/>
        <v>625000</v>
      </c>
      <c r="K848" s="1">
        <f t="shared" si="131"/>
        <v>750000</v>
      </c>
      <c r="L848" s="1">
        <f t="shared" si="132"/>
        <v>1000000</v>
      </c>
      <c r="M848" s="16">
        <f t="shared" si="133"/>
        <v>1.5846819999999999</v>
      </c>
      <c r="N848" s="1" t="str">
        <f t="shared" si="134"/>
        <v>150-200%</v>
      </c>
      <c r="O848" s="1">
        <f>MIN($I848, $H848)*INDEX( '2018 commission structure'!$A$21:$I$24,
MATCH($E848,'2018 commission structure'!$A$21:$A$24,0),MATCH(O$1,'2018 commission structure'!$A$21:$I$21,0))</f>
        <v>50000</v>
      </c>
      <c r="P848" s="1">
        <f>IF($H848&gt;$I848, MIN($H848-$I848, J848-$I848)*
INDEX( '2018 commission structure'!$A$21:$I$24,
MATCH($E848,'2018 commission structure'!$A$21:$A$24, 0),
MATCH(P$1,'2018 commission structure'!$A$21:$I$21, 0)), 0)</f>
        <v>18750</v>
      </c>
      <c r="Q848" s="1">
        <f>IF($H848&gt;J848, MIN($H848-J848, K848-J848)*
INDEX( '2018 commission structure'!$A$21:$I$24,
MATCH($E848,'2018 commission structure'!$A$21:$A$24, 0),
MATCH(Q$1,'2018 commission structure'!$A$21:$I$21, 0)), 0)</f>
        <v>22500</v>
      </c>
      <c r="R848" s="1">
        <f>IF($H848&gt;K848, MIN($H848-K848, L848-K848)*
INDEX( '2018 commission structure'!$A$21:$I$24,
MATCH($E848,'2018 commission structure'!$A$21:$A$24, 0),
MATCH(R$1,'2018 commission structure'!$A$21:$I$21, 0)), 0)</f>
        <v>9315.02</v>
      </c>
      <c r="S848" s="1">
        <f>IF($H848&gt;L848, ($H848-L848)*
INDEX( '2018 commission structure'!$A$21:$I$24,
MATCH($E848,'2018 commission structure'!$A$21:$A$24, 0),
MATCH(S$1,'2018 commission structure'!$A$21:$I$21, 0)), 0)</f>
        <v>0</v>
      </c>
      <c r="T848" s="1">
        <f t="shared" si="135"/>
        <v>100565.02</v>
      </c>
      <c r="U848" s="1">
        <f t="shared" si="136"/>
        <v>136070.02000000002</v>
      </c>
      <c r="V848" s="16">
        <f t="shared" si="137"/>
        <v>5.8230387560757313</v>
      </c>
      <c r="W848" s="1">
        <f>MIN(H848,I848)*INDEX('2018 commission structure'!$A$15:$J$18,MATCH(Calculations!$E724,'2018 commission structure'!$A$15:$A$18,0),MATCH(Calculations!W$1,'2018 commission structure'!$A$15:$J$15,0))</f>
        <v>75000</v>
      </c>
      <c r="X848" s="1">
        <f>IF($H848&gt;I848,MIN($H848-I848,J848-I848))*INDEX('2018 commission structure'!$A$15:$J$18,MATCH(Calculations!$E724,'2018 commission structure'!$A$15:$A$18,0),MATCH(Calculations!X$1,'2018 commission structure'!$A$15:$J$15,0))</f>
        <v>22500</v>
      </c>
      <c r="Y848" s="1">
        <f>IF($H848&gt;J848,MIN($H848-J848,K848-J848)*INDEX('2018 commission structure'!$A$15:$J$18,MATCH(Calculations!$E724,'2018 commission structure'!$A$15:$A$18,0),MATCH(Calculations!Y$1,'2018 commission structure'!$A$15:$J$15,0)),0)</f>
        <v>31250</v>
      </c>
      <c r="Z848" s="1">
        <f>IF($H848&gt;K848,MIN($H848-K848,L848-K848)*INDEX('2018 commission structure'!$A$15:$J$18,MATCH(Calculations!$E724,'2018 commission structure'!$A$15:$A$18,0),MATCH(Calculations!Z$1,'2018 commission structure'!$A$15:$J$15,0)),0)</f>
        <v>12702.3</v>
      </c>
      <c r="AA848" s="1">
        <f>IF($H848&gt;L848,($H848-L848)*INDEX('2018 commission structure'!$A$15:$J$18,MATCH(Calculations!$E724,'2018 commission structure'!$A$15:$A$18,0),MATCH(Calculations!AA$1,'2018 commission structure'!$A$15:$J$15,0)),0)</f>
        <v>0</v>
      </c>
      <c r="AB848" s="1">
        <f t="shared" si="138"/>
        <v>141452.29999999999</v>
      </c>
      <c r="AC848" s="1">
        <f t="shared" si="139"/>
        <v>176957.3</v>
      </c>
    </row>
    <row r="849" spans="1:29" x14ac:dyDescent="0.3">
      <c r="A849" s="20">
        <v>8373529241</v>
      </c>
      <c r="B849" s="1" t="s">
        <v>1440</v>
      </c>
      <c r="C849" s="1" t="s">
        <v>1439</v>
      </c>
      <c r="D849" s="1" t="s">
        <v>22587</v>
      </c>
      <c r="E849" s="1" t="s">
        <v>12</v>
      </c>
      <c r="F849" s="1">
        <v>55438</v>
      </c>
      <c r="G849" s="2">
        <v>24</v>
      </c>
      <c r="H849" s="1">
        <f>SUMIF('deals_closed '!D:D,A849,'deals_closed '!C:C)</f>
        <v>792386</v>
      </c>
      <c r="I849" s="1">
        <f>VLOOKUP(E849,'2018 commission structure'!$A$21:$I$24,9,FALSE)</f>
        <v>500000</v>
      </c>
      <c r="J849" s="1">
        <f t="shared" si="130"/>
        <v>625000</v>
      </c>
      <c r="K849" s="1">
        <f t="shared" si="131"/>
        <v>750000</v>
      </c>
      <c r="L849" s="1">
        <f t="shared" si="132"/>
        <v>1000000</v>
      </c>
      <c r="M849" s="16">
        <f t="shared" si="133"/>
        <v>1.5847720000000001</v>
      </c>
      <c r="N849" s="1" t="str">
        <f t="shared" si="134"/>
        <v>150-200%</v>
      </c>
      <c r="O849" s="1">
        <f>MIN($I849, $H849)*INDEX( '2018 commission structure'!$A$21:$I$24,
MATCH($E849,'2018 commission structure'!$A$21:$A$24,0),MATCH(O$1,'2018 commission structure'!$A$21:$I$21,0))</f>
        <v>50000</v>
      </c>
      <c r="P849" s="1">
        <f>IF($H849&gt;$I849, MIN($H849-$I849, J849-$I849)*
INDEX( '2018 commission structure'!$A$21:$I$24,
MATCH($E849,'2018 commission structure'!$A$21:$A$24, 0),
MATCH(P$1,'2018 commission structure'!$A$21:$I$21, 0)), 0)</f>
        <v>18750</v>
      </c>
      <c r="Q849" s="1">
        <f>IF($H849&gt;J849, MIN($H849-J849, K849-J849)*
INDEX( '2018 commission structure'!$A$21:$I$24,
MATCH($E849,'2018 commission structure'!$A$21:$A$24, 0),
MATCH(Q$1,'2018 commission structure'!$A$21:$I$21, 0)), 0)</f>
        <v>22500</v>
      </c>
      <c r="R849" s="1">
        <f>IF($H849&gt;K849, MIN($H849-K849, L849-K849)*
INDEX( '2018 commission structure'!$A$21:$I$24,
MATCH($E849,'2018 commission structure'!$A$21:$A$24, 0),
MATCH(R$1,'2018 commission structure'!$A$21:$I$21, 0)), 0)</f>
        <v>9324.92</v>
      </c>
      <c r="S849" s="1">
        <f>IF($H849&gt;L849, ($H849-L849)*
INDEX( '2018 commission structure'!$A$21:$I$24,
MATCH($E849,'2018 commission structure'!$A$21:$A$24, 0),
MATCH(S$1,'2018 commission structure'!$A$21:$I$21, 0)), 0)</f>
        <v>0</v>
      </c>
      <c r="T849" s="1">
        <f t="shared" si="135"/>
        <v>100574.92</v>
      </c>
      <c r="U849" s="1">
        <f t="shared" si="136"/>
        <v>156012.91999999998</v>
      </c>
      <c r="V849" s="16">
        <f t="shared" si="137"/>
        <v>5.0789767924348839</v>
      </c>
      <c r="W849" s="1">
        <f>MIN(H849,I849)*INDEX('2018 commission structure'!$A$15:$J$18,MATCH(Calculations!$E260,'2018 commission structure'!$A$15:$A$18,0),MATCH(Calculations!W$1,'2018 commission structure'!$A$15:$J$15,0))</f>
        <v>75000</v>
      </c>
      <c r="X849" s="1">
        <f>IF($H849&gt;I849,MIN($H849-I849,J849-I849))*INDEX('2018 commission structure'!$A$15:$J$18,MATCH(Calculations!$E260,'2018 commission structure'!$A$15:$A$18,0),MATCH(Calculations!X$1,'2018 commission structure'!$A$15:$J$15,0))</f>
        <v>22500</v>
      </c>
      <c r="Y849" s="1">
        <f>IF($H849&gt;J849,MIN($H849-J849,K849-J849)*INDEX('2018 commission structure'!$A$15:$J$18,MATCH(Calculations!$E260,'2018 commission structure'!$A$15:$A$18,0),MATCH(Calculations!Y$1,'2018 commission structure'!$A$15:$J$15,0)),0)</f>
        <v>31250</v>
      </c>
      <c r="Z849" s="1">
        <f>IF($H849&gt;K849,MIN($H849-K849,L849-K849)*INDEX('2018 commission structure'!$A$15:$J$18,MATCH(Calculations!$E260,'2018 commission structure'!$A$15:$A$18,0),MATCH(Calculations!Z$1,'2018 commission structure'!$A$15:$J$15,0)),0)</f>
        <v>12715.8</v>
      </c>
      <c r="AA849" s="1">
        <f>IF($H849&gt;L849,($H849-L849)*INDEX('2018 commission structure'!$A$15:$J$18,MATCH(Calculations!$E260,'2018 commission structure'!$A$15:$A$18,0),MATCH(Calculations!AA$1,'2018 commission structure'!$A$15:$J$15,0)),0)</f>
        <v>0</v>
      </c>
      <c r="AB849" s="1">
        <f t="shared" si="138"/>
        <v>141465.79999999999</v>
      </c>
      <c r="AC849" s="1">
        <f t="shared" si="139"/>
        <v>196903.8</v>
      </c>
    </row>
    <row r="850" spans="1:29" x14ac:dyDescent="0.3">
      <c r="A850" s="20">
        <v>569240891</v>
      </c>
      <c r="B850" s="1" t="s">
        <v>251</v>
      </c>
      <c r="C850" s="1" t="s">
        <v>250</v>
      </c>
      <c r="D850" s="1" t="s">
        <v>23274</v>
      </c>
      <c r="E850" s="1" t="s">
        <v>0</v>
      </c>
      <c r="F850" s="1">
        <v>78823</v>
      </c>
      <c r="G850" s="2">
        <v>23</v>
      </c>
      <c r="H850" s="1">
        <f>SUMIF('deals_closed '!D:D,A850,'deals_closed '!C:C)</f>
        <v>950987</v>
      </c>
      <c r="I850" s="1">
        <f>VLOOKUP(E850,'2018 commission structure'!$A$21:$I$24,9,FALSE)</f>
        <v>600000</v>
      </c>
      <c r="J850" s="1">
        <f t="shared" si="130"/>
        <v>750000</v>
      </c>
      <c r="K850" s="1">
        <f t="shared" si="131"/>
        <v>900000</v>
      </c>
      <c r="L850" s="1">
        <f t="shared" si="132"/>
        <v>1200000</v>
      </c>
      <c r="M850" s="16">
        <f t="shared" si="133"/>
        <v>1.5849783333333334</v>
      </c>
      <c r="N850" s="1" t="str">
        <f t="shared" si="134"/>
        <v>150-200%</v>
      </c>
      <c r="O850" s="1">
        <f>MIN($I850, $H850)*INDEX( '2018 commission structure'!$A$21:$I$24,
MATCH($E850,'2018 commission structure'!$A$21:$A$24,0),MATCH(O$1,'2018 commission structure'!$A$21:$I$21,0))</f>
        <v>78000</v>
      </c>
      <c r="P850" s="1">
        <f>IF($H850&gt;$I850, MIN($H850-$I850, J850-$I850)*
INDEX( '2018 commission structure'!$A$21:$I$24,
MATCH($E850,'2018 commission structure'!$A$21:$A$24, 0),
MATCH(P$1,'2018 commission structure'!$A$21:$I$21, 0)), 0)</f>
        <v>25500.000000000004</v>
      </c>
      <c r="Q850" s="1">
        <f>IF($H850&gt;J850, MIN($H850-J850, K850-J850)*
INDEX( '2018 commission structure'!$A$21:$I$24,
MATCH($E850,'2018 commission structure'!$A$21:$A$24, 0),
MATCH(Q$1,'2018 commission structure'!$A$21:$I$21, 0)), 0)</f>
        <v>31500</v>
      </c>
      <c r="R850" s="1">
        <f>IF($H850&gt;K850, MIN($H850-K850, L850-K850)*
INDEX( '2018 commission structure'!$A$21:$I$24,
MATCH($E850,'2018 commission structure'!$A$21:$A$24, 0),
MATCH(R$1,'2018 commission structure'!$A$21:$I$21, 0)), 0)</f>
        <v>13256.62</v>
      </c>
      <c r="S850" s="1">
        <f>IF($H850&gt;L850, ($H850-L850)*
INDEX( '2018 commission structure'!$A$21:$I$24,
MATCH($E850,'2018 commission structure'!$A$21:$A$24, 0),
MATCH(S$1,'2018 commission structure'!$A$21:$I$21, 0)), 0)</f>
        <v>0</v>
      </c>
      <c r="T850" s="1">
        <f t="shared" si="135"/>
        <v>148256.62</v>
      </c>
      <c r="U850" s="1">
        <f t="shared" si="136"/>
        <v>227079.62</v>
      </c>
      <c r="V850" s="16">
        <f t="shared" si="137"/>
        <v>4.1879011423394141</v>
      </c>
      <c r="W850" s="1">
        <f>MIN(H850,I850)*INDEX('2018 commission structure'!$A$15:$J$18,MATCH(Calculations!$E876,'2018 commission structure'!$A$15:$A$18,0),MATCH(Calculations!W$1,'2018 commission structure'!$A$15:$J$15,0))</f>
        <v>72000</v>
      </c>
      <c r="X850" s="1">
        <f>IF($H850&gt;I850,MIN($H850-I850,J850-I850))*INDEX('2018 commission structure'!$A$15:$J$18,MATCH(Calculations!$E876,'2018 commission structure'!$A$15:$A$18,0),MATCH(Calculations!X$1,'2018 commission structure'!$A$15:$J$15,0))</f>
        <v>25500.000000000004</v>
      </c>
      <c r="Y850" s="1">
        <f>IF($H850&gt;J850,MIN($H850-J850,K850-J850)*INDEX('2018 commission structure'!$A$15:$J$18,MATCH(Calculations!$E876,'2018 commission structure'!$A$15:$A$18,0),MATCH(Calculations!Y$1,'2018 commission structure'!$A$15:$J$15,0)),0)</f>
        <v>30000</v>
      </c>
      <c r="Z850" s="1">
        <f>IF($H850&gt;K850,MIN($H850-K850,L850-K850)*INDEX('2018 commission structure'!$A$15:$J$18,MATCH(Calculations!$E876,'2018 commission structure'!$A$15:$A$18,0),MATCH(Calculations!Z$1,'2018 commission structure'!$A$15:$J$15,0)),0)</f>
        <v>11217.14</v>
      </c>
      <c r="AA850" s="1">
        <f>IF($H850&gt;L850,($H850-L850)*INDEX('2018 commission structure'!$A$15:$J$18,MATCH(Calculations!$E876,'2018 commission structure'!$A$15:$A$18,0),MATCH(Calculations!AA$1,'2018 commission structure'!$A$15:$J$15,0)),0)</f>
        <v>0</v>
      </c>
      <c r="AB850" s="1">
        <f t="shared" si="138"/>
        <v>138717.14000000001</v>
      </c>
      <c r="AC850" s="1">
        <f t="shared" si="139"/>
        <v>217540.14</v>
      </c>
    </row>
    <row r="851" spans="1:29" x14ac:dyDescent="0.3">
      <c r="A851" s="20">
        <v>6000780338</v>
      </c>
      <c r="B851" s="1" t="s">
        <v>383</v>
      </c>
      <c r="C851" s="1" t="s">
        <v>382</v>
      </c>
      <c r="D851" s="1" t="s">
        <v>22738</v>
      </c>
      <c r="E851" s="1" t="s">
        <v>0</v>
      </c>
      <c r="F851" s="1">
        <v>78142</v>
      </c>
      <c r="G851" s="2">
        <v>26</v>
      </c>
      <c r="H851" s="1">
        <f>SUMIF('deals_closed '!D:D,A851,'deals_closed '!C:C)</f>
        <v>951577</v>
      </c>
      <c r="I851" s="1">
        <f>VLOOKUP(E851,'2018 commission structure'!$A$21:$I$24,9,FALSE)</f>
        <v>600000</v>
      </c>
      <c r="J851" s="1">
        <f t="shared" ref="J851:J914" si="140">I851*1.25</f>
        <v>750000</v>
      </c>
      <c r="K851" s="1">
        <f t="shared" si="131"/>
        <v>900000</v>
      </c>
      <c r="L851" s="1">
        <f t="shared" si="132"/>
        <v>1200000</v>
      </c>
      <c r="M851" s="16">
        <f t="shared" si="133"/>
        <v>1.5859616666666667</v>
      </c>
      <c r="N851" s="1" t="str">
        <f t="shared" si="134"/>
        <v>150-200%</v>
      </c>
      <c r="O851" s="1">
        <f>MIN($I851, $H851)*INDEX( '2018 commission structure'!$A$21:$I$24,
MATCH($E851,'2018 commission structure'!$A$21:$A$24,0),MATCH(O$1,'2018 commission structure'!$A$21:$I$21,0))</f>
        <v>78000</v>
      </c>
      <c r="P851" s="1">
        <f>IF($H851&gt;$I851, MIN($H851-$I851, J851-$I851)*
INDEX( '2018 commission structure'!$A$21:$I$24,
MATCH($E851,'2018 commission structure'!$A$21:$A$24, 0),
MATCH(P$1,'2018 commission structure'!$A$21:$I$21, 0)), 0)</f>
        <v>25500.000000000004</v>
      </c>
      <c r="Q851" s="1">
        <f>IF($H851&gt;J851, MIN($H851-J851, K851-J851)*
INDEX( '2018 commission structure'!$A$21:$I$24,
MATCH($E851,'2018 commission structure'!$A$21:$A$24, 0),
MATCH(Q$1,'2018 commission structure'!$A$21:$I$21, 0)), 0)</f>
        <v>31500</v>
      </c>
      <c r="R851" s="1">
        <f>IF($H851&gt;K851, MIN($H851-K851, L851-K851)*
INDEX( '2018 commission structure'!$A$21:$I$24,
MATCH($E851,'2018 commission structure'!$A$21:$A$24, 0),
MATCH(R$1,'2018 commission structure'!$A$21:$I$21, 0)), 0)</f>
        <v>13410.02</v>
      </c>
      <c r="S851" s="1">
        <f>IF($H851&gt;L851, ($H851-L851)*
INDEX( '2018 commission structure'!$A$21:$I$24,
MATCH($E851,'2018 commission structure'!$A$21:$A$24, 0),
MATCH(S$1,'2018 commission structure'!$A$21:$I$21, 0)), 0)</f>
        <v>0</v>
      </c>
      <c r="T851" s="1">
        <f t="shared" si="135"/>
        <v>148410.01999999999</v>
      </c>
      <c r="U851" s="1">
        <f t="shared" si="136"/>
        <v>226552.02</v>
      </c>
      <c r="V851" s="16">
        <f t="shared" si="137"/>
        <v>4.2002582894648217</v>
      </c>
      <c r="W851" s="1">
        <f>MIN(H851,I851)*INDEX('2018 commission structure'!$A$15:$J$18,MATCH(Calculations!$E808,'2018 commission structure'!$A$15:$A$18,0),MATCH(Calculations!W$1,'2018 commission structure'!$A$15:$J$15,0))</f>
        <v>90000</v>
      </c>
      <c r="X851" s="1">
        <f>IF($H851&gt;I851,MIN($H851-I851,J851-I851))*INDEX('2018 commission structure'!$A$15:$J$18,MATCH(Calculations!$E808,'2018 commission structure'!$A$15:$A$18,0),MATCH(Calculations!X$1,'2018 commission structure'!$A$15:$J$15,0))</f>
        <v>33000</v>
      </c>
      <c r="Y851" s="1">
        <f>IF($H851&gt;J851,MIN($H851-J851,K851-J851)*INDEX('2018 commission structure'!$A$15:$J$18,MATCH(Calculations!$E808,'2018 commission structure'!$A$15:$A$18,0),MATCH(Calculations!Y$1,'2018 commission structure'!$A$15:$J$15,0)),0)</f>
        <v>37500</v>
      </c>
      <c r="Z851" s="1">
        <f>IF($H851&gt;K851,MIN($H851-K851,L851-K851)*INDEX('2018 commission structure'!$A$15:$J$18,MATCH(Calculations!$E808,'2018 commission structure'!$A$15:$A$18,0),MATCH(Calculations!Z$1,'2018 commission structure'!$A$15:$J$15,0)),0)</f>
        <v>17020.41</v>
      </c>
      <c r="AA851" s="1">
        <f>IF($H851&gt;L851,($H851-L851)*INDEX('2018 commission structure'!$A$15:$J$18,MATCH(Calculations!$E808,'2018 commission structure'!$A$15:$A$18,0),MATCH(Calculations!AA$1,'2018 commission structure'!$A$15:$J$15,0)),0)</f>
        <v>0</v>
      </c>
      <c r="AB851" s="1">
        <f t="shared" si="138"/>
        <v>177520.41</v>
      </c>
      <c r="AC851" s="1">
        <f t="shared" si="139"/>
        <v>255662.41</v>
      </c>
    </row>
    <row r="852" spans="1:29" x14ac:dyDescent="0.3">
      <c r="A852" s="20">
        <v>3516592710</v>
      </c>
      <c r="B852" s="1" t="s">
        <v>1864</v>
      </c>
      <c r="C852" s="1" t="s">
        <v>1863</v>
      </c>
      <c r="D852" s="1" t="s">
        <v>23038</v>
      </c>
      <c r="E852" s="1" t="s">
        <v>12</v>
      </c>
      <c r="F852" s="1">
        <v>38904</v>
      </c>
      <c r="G852" s="2">
        <v>22</v>
      </c>
      <c r="H852" s="1">
        <f>SUMIF('deals_closed '!D:D,A852,'deals_closed '!C:C)</f>
        <v>794444</v>
      </c>
      <c r="I852" s="1">
        <f>VLOOKUP(E852,'2018 commission structure'!$A$21:$I$24,9,FALSE)</f>
        <v>500000</v>
      </c>
      <c r="J852" s="1">
        <f t="shared" si="140"/>
        <v>625000</v>
      </c>
      <c r="K852" s="1">
        <f t="shared" si="131"/>
        <v>750000</v>
      </c>
      <c r="L852" s="1">
        <f t="shared" si="132"/>
        <v>1000000</v>
      </c>
      <c r="M852" s="16">
        <f t="shared" si="133"/>
        <v>1.5888880000000001</v>
      </c>
      <c r="N852" s="1" t="str">
        <f t="shared" si="134"/>
        <v>150-200%</v>
      </c>
      <c r="O852" s="1">
        <f>MIN($I852, $H852)*INDEX( '2018 commission structure'!$A$21:$I$24,
MATCH($E852,'2018 commission structure'!$A$21:$A$24,0),MATCH(O$1,'2018 commission structure'!$A$21:$I$21,0))</f>
        <v>50000</v>
      </c>
      <c r="P852" s="1">
        <f>IF($H852&gt;$I852, MIN($H852-$I852, J852-$I852)*
INDEX( '2018 commission structure'!$A$21:$I$24,
MATCH($E852,'2018 commission structure'!$A$21:$A$24, 0),
MATCH(P$1,'2018 commission structure'!$A$21:$I$21, 0)), 0)</f>
        <v>18750</v>
      </c>
      <c r="Q852" s="1">
        <f>IF($H852&gt;J852, MIN($H852-J852, K852-J852)*
INDEX( '2018 commission structure'!$A$21:$I$24,
MATCH($E852,'2018 commission structure'!$A$21:$A$24, 0),
MATCH(Q$1,'2018 commission structure'!$A$21:$I$21, 0)), 0)</f>
        <v>22500</v>
      </c>
      <c r="R852" s="1">
        <f>IF($H852&gt;K852, MIN($H852-K852, L852-K852)*
INDEX( '2018 commission structure'!$A$21:$I$24,
MATCH($E852,'2018 commission structure'!$A$21:$A$24, 0),
MATCH(R$1,'2018 commission structure'!$A$21:$I$21, 0)), 0)</f>
        <v>9777.68</v>
      </c>
      <c r="S852" s="1">
        <f>IF($H852&gt;L852, ($H852-L852)*
INDEX( '2018 commission structure'!$A$21:$I$24,
MATCH($E852,'2018 commission structure'!$A$21:$A$24, 0),
MATCH(S$1,'2018 commission structure'!$A$21:$I$21, 0)), 0)</f>
        <v>0</v>
      </c>
      <c r="T852" s="1">
        <f t="shared" si="135"/>
        <v>101027.68</v>
      </c>
      <c r="U852" s="1">
        <f t="shared" si="136"/>
        <v>139931.68</v>
      </c>
      <c r="V852" s="16">
        <f t="shared" si="137"/>
        <v>5.6773705568317343</v>
      </c>
      <c r="W852" s="1">
        <f>MIN(H852,I852)*INDEX('2018 commission structure'!$A$15:$J$18,MATCH(Calculations!$E31,'2018 commission structure'!$A$15:$A$18,0),MATCH(Calculations!W$1,'2018 commission structure'!$A$15:$J$15,0))</f>
        <v>75000</v>
      </c>
      <c r="X852" s="1">
        <f>IF($H852&gt;I852,MIN($H852-I852,J852-I852))*INDEX('2018 commission structure'!$A$15:$J$18,MATCH(Calculations!$E31,'2018 commission structure'!$A$15:$A$18,0),MATCH(Calculations!X$1,'2018 commission structure'!$A$15:$J$15,0))</f>
        <v>27500</v>
      </c>
      <c r="Y852" s="1">
        <f>IF($H852&gt;J852,MIN($H852-J852,K852-J852)*INDEX('2018 commission structure'!$A$15:$J$18,MATCH(Calculations!$E31,'2018 commission structure'!$A$15:$A$18,0),MATCH(Calculations!Y$1,'2018 commission structure'!$A$15:$J$15,0)),0)</f>
        <v>31250</v>
      </c>
      <c r="Z852" s="1">
        <f>IF($H852&gt;K852,MIN($H852-K852,L852-K852)*INDEX('2018 commission structure'!$A$15:$J$18,MATCH(Calculations!$E31,'2018 commission structure'!$A$15:$A$18,0),MATCH(Calculations!Z$1,'2018 commission structure'!$A$15:$J$15,0)),0)</f>
        <v>14666.52</v>
      </c>
      <c r="AA852" s="1">
        <f>IF($H852&gt;L852,($H852-L852)*INDEX('2018 commission structure'!$A$15:$J$18,MATCH(Calculations!$E31,'2018 commission structure'!$A$15:$A$18,0),MATCH(Calculations!AA$1,'2018 commission structure'!$A$15:$J$15,0)),0)</f>
        <v>0</v>
      </c>
      <c r="AB852" s="1">
        <f t="shared" si="138"/>
        <v>148416.51999999999</v>
      </c>
      <c r="AC852" s="1">
        <f t="shared" si="139"/>
        <v>187320.52</v>
      </c>
    </row>
    <row r="853" spans="1:29" x14ac:dyDescent="0.3">
      <c r="A853" s="20">
        <v>3292353998</v>
      </c>
      <c r="B853" s="1" t="s">
        <v>1565</v>
      </c>
      <c r="C853" s="1" t="s">
        <v>1564</v>
      </c>
      <c r="D853" s="1" t="s">
        <v>23000</v>
      </c>
      <c r="E853" s="1" t="s">
        <v>0</v>
      </c>
      <c r="F853" s="1">
        <v>66896</v>
      </c>
      <c r="G853" s="2">
        <v>16</v>
      </c>
      <c r="H853" s="1">
        <f>SUMIF('deals_closed '!D:D,A853,'deals_closed '!C:C)</f>
        <v>550598</v>
      </c>
      <c r="I853" s="1">
        <f>VLOOKUP(E853,'2018 commission structure'!$A$21:$I$24,9,FALSE)</f>
        <v>600000</v>
      </c>
      <c r="J853" s="1">
        <f t="shared" si="140"/>
        <v>750000</v>
      </c>
      <c r="K853" s="1">
        <f t="shared" si="131"/>
        <v>900000</v>
      </c>
      <c r="L853" s="1">
        <f t="shared" si="132"/>
        <v>1200000</v>
      </c>
      <c r="M853" s="16">
        <f t="shared" si="133"/>
        <v>0.91766333333333339</v>
      </c>
      <c r="N853" s="1" t="str">
        <f t="shared" si="134"/>
        <v>0-100%</v>
      </c>
      <c r="O853" s="1">
        <f>MIN($I853, $H853)*INDEX( '2018 commission structure'!$A$21:$I$24,
MATCH($E853,'2018 commission structure'!$A$21:$A$24,0),MATCH(O$1,'2018 commission structure'!$A$21:$I$21,0))</f>
        <v>71577.740000000005</v>
      </c>
      <c r="P853" s="1">
        <f>IF($H853&gt;$I853, MIN($H853-$I853, J853-$I853)*
INDEX( '2018 commission structure'!$A$21:$I$24,
MATCH($E853,'2018 commission structure'!$A$21:$A$24, 0),
MATCH(P$1,'2018 commission structure'!$A$21:$I$21, 0)), 0)</f>
        <v>0</v>
      </c>
      <c r="Q853" s="1">
        <f>IF($H853&gt;J853, MIN($H853-J853, K853-J853)*
INDEX( '2018 commission structure'!$A$21:$I$24,
MATCH($E853,'2018 commission structure'!$A$21:$A$24, 0),
MATCH(Q$1,'2018 commission structure'!$A$21:$I$21, 0)), 0)</f>
        <v>0</v>
      </c>
      <c r="R853" s="1">
        <f>IF($H853&gt;K853, MIN($H853-K853, L853-K853)*
INDEX( '2018 commission structure'!$A$21:$I$24,
MATCH($E853,'2018 commission structure'!$A$21:$A$24, 0),
MATCH(R$1,'2018 commission structure'!$A$21:$I$21, 0)), 0)</f>
        <v>0</v>
      </c>
      <c r="S853" s="1">
        <f>IF($H853&gt;L853, ($H853-L853)*
INDEX( '2018 commission structure'!$A$21:$I$24,
MATCH($E853,'2018 commission structure'!$A$21:$A$24, 0),
MATCH(S$1,'2018 commission structure'!$A$21:$I$21, 0)), 0)</f>
        <v>0</v>
      </c>
      <c r="T853" s="1">
        <f t="shared" si="135"/>
        <v>71577.740000000005</v>
      </c>
      <c r="U853" s="1">
        <f t="shared" si="136"/>
        <v>138473.74</v>
      </c>
      <c r="V853" s="16">
        <f t="shared" si="137"/>
        <v>3.9761907203488547</v>
      </c>
      <c r="W853" s="1">
        <f>MIN(H853,I853)*INDEX('2018 commission structure'!$A$15:$J$18,MATCH(Calculations!$E194,'2018 commission structure'!$A$15:$A$18,0),MATCH(Calculations!W$1,'2018 commission structure'!$A$15:$J$15,0))</f>
        <v>82589.7</v>
      </c>
      <c r="X853" s="1">
        <f>IF($H853&gt;I853,MIN($H853-I853,J853-I853))*INDEX('2018 commission structure'!$A$15:$J$18,MATCH(Calculations!$E194,'2018 commission structure'!$A$15:$A$18,0),MATCH(Calculations!X$1,'2018 commission structure'!$A$15:$J$15,0))</f>
        <v>0</v>
      </c>
      <c r="Y853" s="1">
        <f>IF($H853&gt;J853,MIN($H853-J853,K853-J853)*INDEX('2018 commission structure'!$A$15:$J$18,MATCH(Calculations!$E194,'2018 commission structure'!$A$15:$A$18,0),MATCH(Calculations!Y$1,'2018 commission structure'!$A$15:$J$15,0)),0)</f>
        <v>0</v>
      </c>
      <c r="Z853" s="1">
        <f>IF($H853&gt;K853,MIN($H853-K853,L853-K853)*INDEX('2018 commission structure'!$A$15:$J$18,MATCH(Calculations!$E194,'2018 commission structure'!$A$15:$A$18,0),MATCH(Calculations!Z$1,'2018 commission structure'!$A$15:$J$15,0)),0)</f>
        <v>0</v>
      </c>
      <c r="AA853" s="1">
        <f>IF($H853&gt;L853,($H853-L853)*INDEX('2018 commission structure'!$A$15:$J$18,MATCH(Calculations!$E194,'2018 commission structure'!$A$15:$A$18,0),MATCH(Calculations!AA$1,'2018 commission structure'!$A$15:$J$15,0)),0)</f>
        <v>0</v>
      </c>
      <c r="AB853" s="1">
        <f t="shared" si="138"/>
        <v>82589.7</v>
      </c>
      <c r="AC853" s="1">
        <f t="shared" si="139"/>
        <v>149485.70000000001</v>
      </c>
    </row>
    <row r="854" spans="1:29" x14ac:dyDescent="0.3">
      <c r="A854" s="20">
        <v>9267164694</v>
      </c>
      <c r="B854" s="1" t="s">
        <v>1575</v>
      </c>
      <c r="C854" s="1" t="s">
        <v>1574</v>
      </c>
      <c r="D854" s="1" t="s">
        <v>22501</v>
      </c>
      <c r="E854" s="1" t="s">
        <v>12</v>
      </c>
      <c r="F854" s="1">
        <v>58087</v>
      </c>
      <c r="G854" s="2">
        <v>23</v>
      </c>
      <c r="H854" s="1">
        <f>SUMIF('deals_closed '!D:D,A854,'deals_closed '!C:C)</f>
        <v>795625</v>
      </c>
      <c r="I854" s="1">
        <f>VLOOKUP(E854,'2018 commission structure'!$A$21:$I$24,9,FALSE)</f>
        <v>500000</v>
      </c>
      <c r="J854" s="1">
        <f t="shared" si="140"/>
        <v>625000</v>
      </c>
      <c r="K854" s="1">
        <f t="shared" si="131"/>
        <v>750000</v>
      </c>
      <c r="L854" s="1">
        <f t="shared" si="132"/>
        <v>1000000</v>
      </c>
      <c r="M854" s="16">
        <f t="shared" si="133"/>
        <v>1.5912500000000001</v>
      </c>
      <c r="N854" s="1" t="str">
        <f t="shared" si="134"/>
        <v>150-200%</v>
      </c>
      <c r="O854" s="1">
        <f>MIN($I854, $H854)*INDEX( '2018 commission structure'!$A$21:$I$24,
MATCH($E854,'2018 commission structure'!$A$21:$A$24,0),MATCH(O$1,'2018 commission structure'!$A$21:$I$21,0))</f>
        <v>50000</v>
      </c>
      <c r="P854" s="1">
        <f>IF($H854&gt;$I854, MIN($H854-$I854, J854-$I854)*
INDEX( '2018 commission structure'!$A$21:$I$24,
MATCH($E854,'2018 commission structure'!$A$21:$A$24, 0),
MATCH(P$1,'2018 commission structure'!$A$21:$I$21, 0)), 0)</f>
        <v>18750</v>
      </c>
      <c r="Q854" s="1">
        <f>IF($H854&gt;J854, MIN($H854-J854, K854-J854)*
INDEX( '2018 commission structure'!$A$21:$I$24,
MATCH($E854,'2018 commission structure'!$A$21:$A$24, 0),
MATCH(Q$1,'2018 commission structure'!$A$21:$I$21, 0)), 0)</f>
        <v>22500</v>
      </c>
      <c r="R854" s="1">
        <f>IF($H854&gt;K854, MIN($H854-K854, L854-K854)*
INDEX( '2018 commission structure'!$A$21:$I$24,
MATCH($E854,'2018 commission structure'!$A$21:$A$24, 0),
MATCH(R$1,'2018 commission structure'!$A$21:$I$21, 0)), 0)</f>
        <v>10037.5</v>
      </c>
      <c r="S854" s="1">
        <f>IF($H854&gt;L854, ($H854-L854)*
INDEX( '2018 commission structure'!$A$21:$I$24,
MATCH($E854,'2018 commission structure'!$A$21:$A$24, 0),
MATCH(S$1,'2018 commission structure'!$A$21:$I$21, 0)), 0)</f>
        <v>0</v>
      </c>
      <c r="T854" s="1">
        <f t="shared" si="135"/>
        <v>101287.5</v>
      </c>
      <c r="U854" s="1">
        <f t="shared" si="136"/>
        <v>159374.5</v>
      </c>
      <c r="V854" s="16">
        <f t="shared" si="137"/>
        <v>4.9921725244628217</v>
      </c>
      <c r="W854" s="1">
        <f>MIN(H854,I854)*INDEX('2018 commission structure'!$A$15:$J$18,MATCH(Calculations!$E189,'2018 commission structure'!$A$15:$A$18,0),MATCH(Calculations!W$1,'2018 commission structure'!$A$15:$J$15,0))</f>
        <v>75000</v>
      </c>
      <c r="X854" s="1">
        <f>IF($H854&gt;I854,MIN($H854-I854,J854-I854))*INDEX('2018 commission structure'!$A$15:$J$18,MATCH(Calculations!$E189,'2018 commission structure'!$A$15:$A$18,0),MATCH(Calculations!X$1,'2018 commission structure'!$A$15:$J$15,0))</f>
        <v>27500</v>
      </c>
      <c r="Y854" s="1">
        <f>IF($H854&gt;J854,MIN($H854-J854,K854-J854)*INDEX('2018 commission structure'!$A$15:$J$18,MATCH(Calculations!$E189,'2018 commission structure'!$A$15:$A$18,0),MATCH(Calculations!Y$1,'2018 commission structure'!$A$15:$J$15,0)),0)</f>
        <v>31250</v>
      </c>
      <c r="Z854" s="1">
        <f>IF($H854&gt;K854,MIN($H854-K854,L854-K854)*INDEX('2018 commission structure'!$A$15:$J$18,MATCH(Calculations!$E189,'2018 commission structure'!$A$15:$A$18,0),MATCH(Calculations!Z$1,'2018 commission structure'!$A$15:$J$15,0)),0)</f>
        <v>15056.25</v>
      </c>
      <c r="AA854" s="1">
        <f>IF($H854&gt;L854,($H854-L854)*INDEX('2018 commission structure'!$A$15:$J$18,MATCH(Calculations!$E189,'2018 commission structure'!$A$15:$A$18,0),MATCH(Calculations!AA$1,'2018 commission structure'!$A$15:$J$15,0)),0)</f>
        <v>0</v>
      </c>
      <c r="AB854" s="1">
        <f t="shared" si="138"/>
        <v>148806.25</v>
      </c>
      <c r="AC854" s="1">
        <f t="shared" si="139"/>
        <v>206893.25</v>
      </c>
    </row>
    <row r="855" spans="1:29" x14ac:dyDescent="0.3">
      <c r="A855" s="20">
        <v>9107581297</v>
      </c>
      <c r="B855" s="1" t="s">
        <v>46</v>
      </c>
      <c r="C855" s="1" t="s">
        <v>45</v>
      </c>
      <c r="D855" s="1" t="s">
        <v>22415</v>
      </c>
      <c r="E855" s="1" t="s">
        <v>3</v>
      </c>
      <c r="F855" s="1">
        <v>113337</v>
      </c>
      <c r="G855" s="2">
        <v>29</v>
      </c>
      <c r="H855" s="1">
        <f>SUMIF('deals_closed '!D:D,A855,'deals_closed '!C:C)</f>
        <v>1194738</v>
      </c>
      <c r="I855" s="1">
        <f>VLOOKUP(E855,'2018 commission structure'!$A$21:$I$24,9,FALSE)</f>
        <v>750000</v>
      </c>
      <c r="J855" s="1">
        <f t="shared" si="140"/>
        <v>937500</v>
      </c>
      <c r="K855" s="1">
        <f t="shared" si="131"/>
        <v>1125000</v>
      </c>
      <c r="L855" s="1">
        <f t="shared" si="132"/>
        <v>1500000</v>
      </c>
      <c r="M855" s="16">
        <f t="shared" si="133"/>
        <v>1.592984</v>
      </c>
      <c r="N855" s="1" t="str">
        <f t="shared" si="134"/>
        <v>150-200%</v>
      </c>
      <c r="O855" s="1">
        <f>MIN($I855, $H855)*INDEX( '2018 commission structure'!$A$21:$I$24,
MATCH($E855,'2018 commission structure'!$A$21:$A$24,0),MATCH(O$1,'2018 commission structure'!$A$21:$I$21,0))</f>
        <v>112500</v>
      </c>
      <c r="P855" s="1">
        <f>IF($H855&gt;$I855, MIN($H855-$I855, J855-$I855)*
INDEX( '2018 commission structure'!$A$21:$I$24,
MATCH($E855,'2018 commission structure'!$A$21:$A$24, 0),
MATCH(P$1,'2018 commission structure'!$A$21:$I$21, 0)), 0)</f>
        <v>35625</v>
      </c>
      <c r="Q855" s="1">
        <f>IF($H855&gt;J855, MIN($H855-J855, K855-J855)*
INDEX( '2018 commission structure'!$A$21:$I$24,
MATCH($E855,'2018 commission structure'!$A$21:$A$24, 0),
MATCH(Q$1,'2018 commission structure'!$A$21:$I$21, 0)), 0)</f>
        <v>43125</v>
      </c>
      <c r="R855" s="1">
        <f>IF($H855&gt;K855, MIN($H855-K855, L855-K855)*
INDEX( '2018 commission structure'!$A$21:$I$24,
MATCH($E855,'2018 commission structure'!$A$21:$A$24, 0),
MATCH(R$1,'2018 commission structure'!$A$21:$I$21, 0)), 0)</f>
        <v>20921.399999999998</v>
      </c>
      <c r="S855" s="1">
        <f>IF($H855&gt;L855, ($H855-L855)*
INDEX( '2018 commission structure'!$A$21:$I$24,
MATCH($E855,'2018 commission structure'!$A$21:$A$24, 0),
MATCH(S$1,'2018 commission structure'!$A$21:$I$21, 0)), 0)</f>
        <v>0</v>
      </c>
      <c r="T855" s="1">
        <f t="shared" si="135"/>
        <v>212171.4</v>
      </c>
      <c r="U855" s="1">
        <f t="shared" si="136"/>
        <v>325508.40000000002</v>
      </c>
      <c r="V855" s="16">
        <f t="shared" si="137"/>
        <v>3.6703753267196788</v>
      </c>
      <c r="W855" s="1">
        <f>MIN(H855,I855)*INDEX('2018 commission structure'!$A$15:$J$18,MATCH(Calculations!$E980,'2018 commission structure'!$A$15:$A$18,0),MATCH(Calculations!W$1,'2018 commission structure'!$A$15:$J$15,0))</f>
        <v>90000</v>
      </c>
      <c r="X855" s="1">
        <f>IF($H855&gt;I855,MIN($H855-I855,J855-I855))*INDEX('2018 commission structure'!$A$15:$J$18,MATCH(Calculations!$E980,'2018 commission structure'!$A$15:$A$18,0),MATCH(Calculations!X$1,'2018 commission structure'!$A$15:$J$15,0))</f>
        <v>31875.000000000004</v>
      </c>
      <c r="Y855" s="1">
        <f>IF($H855&gt;J855,MIN($H855-J855,K855-J855)*INDEX('2018 commission structure'!$A$15:$J$18,MATCH(Calculations!$E980,'2018 commission structure'!$A$15:$A$18,0),MATCH(Calculations!Y$1,'2018 commission structure'!$A$15:$J$15,0)),0)</f>
        <v>37500</v>
      </c>
      <c r="Z855" s="1">
        <f>IF($H855&gt;K855,MIN($H855-K855,L855-K855)*INDEX('2018 commission structure'!$A$15:$J$18,MATCH(Calculations!$E980,'2018 commission structure'!$A$15:$A$18,0),MATCH(Calculations!Z$1,'2018 commission structure'!$A$15:$J$15,0)),0)</f>
        <v>15342.36</v>
      </c>
      <c r="AA855" s="1">
        <f>IF($H855&gt;L855,($H855-L855)*INDEX('2018 commission structure'!$A$15:$J$18,MATCH(Calculations!$E980,'2018 commission structure'!$A$15:$A$18,0),MATCH(Calculations!AA$1,'2018 commission structure'!$A$15:$J$15,0)),0)</f>
        <v>0</v>
      </c>
      <c r="AB855" s="1">
        <f t="shared" si="138"/>
        <v>174717.36</v>
      </c>
      <c r="AC855" s="1">
        <f t="shared" si="139"/>
        <v>288054.36</v>
      </c>
    </row>
    <row r="856" spans="1:29" x14ac:dyDescent="0.3">
      <c r="A856" s="20">
        <v>4323727860</v>
      </c>
      <c r="B856" s="1" t="s">
        <v>728</v>
      </c>
      <c r="C856" s="1" t="s">
        <v>727</v>
      </c>
      <c r="D856" s="1" t="s">
        <v>22394</v>
      </c>
      <c r="E856" s="1" t="s">
        <v>12</v>
      </c>
      <c r="F856" s="1">
        <v>62832</v>
      </c>
      <c r="G856" s="2">
        <v>23</v>
      </c>
      <c r="H856" s="1">
        <f>SUMIF('deals_closed '!D:D,A856,'deals_closed '!C:C)</f>
        <v>798230</v>
      </c>
      <c r="I856" s="1">
        <f>VLOOKUP(E856,'2018 commission structure'!$A$21:$I$24,9,FALSE)</f>
        <v>500000</v>
      </c>
      <c r="J856" s="1">
        <f t="shared" si="140"/>
        <v>625000</v>
      </c>
      <c r="K856" s="1">
        <f t="shared" si="131"/>
        <v>750000</v>
      </c>
      <c r="L856" s="1">
        <f t="shared" si="132"/>
        <v>1000000</v>
      </c>
      <c r="M856" s="16">
        <f t="shared" si="133"/>
        <v>1.59646</v>
      </c>
      <c r="N856" s="1" t="str">
        <f t="shared" si="134"/>
        <v>150-200%</v>
      </c>
      <c r="O856" s="1">
        <f>MIN($I856, $H856)*INDEX( '2018 commission structure'!$A$21:$I$24,
MATCH($E856,'2018 commission structure'!$A$21:$A$24,0),MATCH(O$1,'2018 commission structure'!$A$21:$I$21,0))</f>
        <v>50000</v>
      </c>
      <c r="P856" s="1">
        <f>IF($H856&gt;$I856, MIN($H856-$I856, J856-$I856)*
INDEX( '2018 commission structure'!$A$21:$I$24,
MATCH($E856,'2018 commission structure'!$A$21:$A$24, 0),
MATCH(P$1,'2018 commission structure'!$A$21:$I$21, 0)), 0)</f>
        <v>18750</v>
      </c>
      <c r="Q856" s="1">
        <f>IF($H856&gt;J856, MIN($H856-J856, K856-J856)*
INDEX( '2018 commission structure'!$A$21:$I$24,
MATCH($E856,'2018 commission structure'!$A$21:$A$24, 0),
MATCH(Q$1,'2018 commission structure'!$A$21:$I$21, 0)), 0)</f>
        <v>22500</v>
      </c>
      <c r="R856" s="1">
        <f>IF($H856&gt;K856, MIN($H856-K856, L856-K856)*
INDEX( '2018 commission structure'!$A$21:$I$24,
MATCH($E856,'2018 commission structure'!$A$21:$A$24, 0),
MATCH(R$1,'2018 commission structure'!$A$21:$I$21, 0)), 0)</f>
        <v>10610.6</v>
      </c>
      <c r="S856" s="1">
        <f>IF($H856&gt;L856, ($H856-L856)*
INDEX( '2018 commission structure'!$A$21:$I$24,
MATCH($E856,'2018 commission structure'!$A$21:$A$24, 0),
MATCH(S$1,'2018 commission structure'!$A$21:$I$21, 0)), 0)</f>
        <v>0</v>
      </c>
      <c r="T856" s="1">
        <f t="shared" si="135"/>
        <v>101860.6</v>
      </c>
      <c r="U856" s="1">
        <f t="shared" si="136"/>
        <v>164692.6</v>
      </c>
      <c r="V856" s="16">
        <f t="shared" si="137"/>
        <v>4.8467872873462436</v>
      </c>
      <c r="W856" s="1">
        <f>MIN(H856,I856)*INDEX('2018 commission structure'!$A$15:$J$18,MATCH(Calculations!$E631,'2018 commission structure'!$A$15:$A$18,0),MATCH(Calculations!W$1,'2018 commission structure'!$A$15:$J$15,0))</f>
        <v>75000</v>
      </c>
      <c r="X856" s="1">
        <f>IF($H856&gt;I856,MIN($H856-I856,J856-I856))*INDEX('2018 commission structure'!$A$15:$J$18,MATCH(Calculations!$E631,'2018 commission structure'!$A$15:$A$18,0),MATCH(Calculations!X$1,'2018 commission structure'!$A$15:$J$15,0))</f>
        <v>22500</v>
      </c>
      <c r="Y856" s="1">
        <f>IF($H856&gt;J856,MIN($H856-J856,K856-J856)*INDEX('2018 commission structure'!$A$15:$J$18,MATCH(Calculations!$E631,'2018 commission structure'!$A$15:$A$18,0),MATCH(Calculations!Y$1,'2018 commission structure'!$A$15:$J$15,0)),0)</f>
        <v>31250</v>
      </c>
      <c r="Z856" s="1">
        <f>IF($H856&gt;K856,MIN($H856-K856,L856-K856)*INDEX('2018 commission structure'!$A$15:$J$18,MATCH(Calculations!$E631,'2018 commission structure'!$A$15:$A$18,0),MATCH(Calculations!Z$1,'2018 commission structure'!$A$15:$J$15,0)),0)</f>
        <v>14469</v>
      </c>
      <c r="AA856" s="1">
        <f>IF($H856&gt;L856,($H856-L856)*INDEX('2018 commission structure'!$A$15:$J$18,MATCH(Calculations!$E631,'2018 commission structure'!$A$15:$A$18,0),MATCH(Calculations!AA$1,'2018 commission structure'!$A$15:$J$15,0)),0)</f>
        <v>0</v>
      </c>
      <c r="AB856" s="1">
        <f t="shared" si="138"/>
        <v>143219</v>
      </c>
      <c r="AC856" s="1">
        <f t="shared" si="139"/>
        <v>206051</v>
      </c>
    </row>
    <row r="857" spans="1:29" x14ac:dyDescent="0.3">
      <c r="A857" s="20">
        <v>2592292012</v>
      </c>
      <c r="B857" s="1" t="s">
        <v>313</v>
      </c>
      <c r="C857" s="1" t="s">
        <v>312</v>
      </c>
      <c r="D857" s="1" t="s">
        <v>22999</v>
      </c>
      <c r="E857" s="1" t="s">
        <v>12</v>
      </c>
      <c r="F857" s="1">
        <v>40895</v>
      </c>
      <c r="G857" s="2">
        <v>26</v>
      </c>
      <c r="H857" s="1">
        <f>SUMIF('deals_closed '!D:D,A857,'deals_closed '!C:C)</f>
        <v>802034</v>
      </c>
      <c r="I857" s="1">
        <f>VLOOKUP(E857,'2018 commission structure'!$A$21:$I$24,9,FALSE)</f>
        <v>500000</v>
      </c>
      <c r="J857" s="1">
        <f t="shared" si="140"/>
        <v>625000</v>
      </c>
      <c r="K857" s="1">
        <f t="shared" si="131"/>
        <v>750000</v>
      </c>
      <c r="L857" s="1">
        <f t="shared" si="132"/>
        <v>1000000</v>
      </c>
      <c r="M857" s="16">
        <f t="shared" si="133"/>
        <v>1.604068</v>
      </c>
      <c r="N857" s="1" t="str">
        <f t="shared" si="134"/>
        <v>150-200%</v>
      </c>
      <c r="O857" s="1">
        <f>MIN($I857, $H857)*INDEX( '2018 commission structure'!$A$21:$I$24,
MATCH($E857,'2018 commission structure'!$A$21:$A$24,0),MATCH(O$1,'2018 commission structure'!$A$21:$I$21,0))</f>
        <v>50000</v>
      </c>
      <c r="P857" s="1">
        <f>IF($H857&gt;$I857, MIN($H857-$I857, J857-$I857)*
INDEX( '2018 commission structure'!$A$21:$I$24,
MATCH($E857,'2018 commission structure'!$A$21:$A$24, 0),
MATCH(P$1,'2018 commission structure'!$A$21:$I$21, 0)), 0)</f>
        <v>18750</v>
      </c>
      <c r="Q857" s="1">
        <f>IF($H857&gt;J857, MIN($H857-J857, K857-J857)*
INDEX( '2018 commission structure'!$A$21:$I$24,
MATCH($E857,'2018 commission structure'!$A$21:$A$24, 0),
MATCH(Q$1,'2018 commission structure'!$A$21:$I$21, 0)), 0)</f>
        <v>22500</v>
      </c>
      <c r="R857" s="1">
        <f>IF($H857&gt;K857, MIN($H857-K857, L857-K857)*
INDEX( '2018 commission structure'!$A$21:$I$24,
MATCH($E857,'2018 commission structure'!$A$21:$A$24, 0),
MATCH(R$1,'2018 commission structure'!$A$21:$I$21, 0)), 0)</f>
        <v>11447.48</v>
      </c>
      <c r="S857" s="1">
        <f>IF($H857&gt;L857, ($H857-L857)*
INDEX( '2018 commission structure'!$A$21:$I$24,
MATCH($E857,'2018 commission structure'!$A$21:$A$24, 0),
MATCH(S$1,'2018 commission structure'!$A$21:$I$21, 0)), 0)</f>
        <v>0</v>
      </c>
      <c r="T857" s="1">
        <f t="shared" si="135"/>
        <v>102697.48</v>
      </c>
      <c r="U857" s="1">
        <f t="shared" si="136"/>
        <v>143592.47999999998</v>
      </c>
      <c r="V857" s="16">
        <f t="shared" si="137"/>
        <v>5.5854874851384979</v>
      </c>
      <c r="W857" s="1">
        <f>MIN(H857,I857)*INDEX('2018 commission structure'!$A$15:$J$18,MATCH(Calculations!$E844,'2018 commission structure'!$A$15:$A$18,0),MATCH(Calculations!W$1,'2018 commission structure'!$A$15:$J$15,0))</f>
        <v>75000</v>
      </c>
      <c r="X857" s="1">
        <f>IF($H857&gt;I857,MIN($H857-I857,J857-I857))*INDEX('2018 commission structure'!$A$15:$J$18,MATCH(Calculations!$E844,'2018 commission structure'!$A$15:$A$18,0),MATCH(Calculations!X$1,'2018 commission structure'!$A$15:$J$15,0))</f>
        <v>27500</v>
      </c>
      <c r="Y857" s="1">
        <f>IF($H857&gt;J857,MIN($H857-J857,K857-J857)*INDEX('2018 commission structure'!$A$15:$J$18,MATCH(Calculations!$E844,'2018 commission structure'!$A$15:$A$18,0),MATCH(Calculations!Y$1,'2018 commission structure'!$A$15:$J$15,0)),0)</f>
        <v>31250</v>
      </c>
      <c r="Z857" s="1">
        <f>IF($H857&gt;K857,MIN($H857-K857,L857-K857)*INDEX('2018 commission structure'!$A$15:$J$18,MATCH(Calculations!$E844,'2018 commission structure'!$A$15:$A$18,0),MATCH(Calculations!Z$1,'2018 commission structure'!$A$15:$J$15,0)),0)</f>
        <v>17171.22</v>
      </c>
      <c r="AA857" s="1">
        <f>IF($H857&gt;L857,($H857-L857)*INDEX('2018 commission structure'!$A$15:$J$18,MATCH(Calculations!$E844,'2018 commission structure'!$A$15:$A$18,0),MATCH(Calculations!AA$1,'2018 commission structure'!$A$15:$J$15,0)),0)</f>
        <v>0</v>
      </c>
      <c r="AB857" s="1">
        <f t="shared" si="138"/>
        <v>150921.22</v>
      </c>
      <c r="AC857" s="1">
        <f t="shared" si="139"/>
        <v>191816.22</v>
      </c>
    </row>
    <row r="858" spans="1:29" x14ac:dyDescent="0.3">
      <c r="A858" s="20">
        <v>1231429186</v>
      </c>
      <c r="B858" s="1" t="s">
        <v>668</v>
      </c>
      <c r="C858" s="1" t="s">
        <v>667</v>
      </c>
      <c r="D858" s="1" t="s">
        <v>23060</v>
      </c>
      <c r="E858" s="1" t="s">
        <v>12</v>
      </c>
      <c r="F858" s="1">
        <v>38588</v>
      </c>
      <c r="G858" s="2">
        <v>25</v>
      </c>
      <c r="H858" s="1">
        <f>SUMIF('deals_closed '!D:D,A858,'deals_closed '!C:C)</f>
        <v>805047</v>
      </c>
      <c r="I858" s="1">
        <f>VLOOKUP(E858,'2018 commission structure'!$A$21:$I$24,9,FALSE)</f>
        <v>500000</v>
      </c>
      <c r="J858" s="1">
        <f t="shared" si="140"/>
        <v>625000</v>
      </c>
      <c r="K858" s="1">
        <f t="shared" si="131"/>
        <v>750000</v>
      </c>
      <c r="L858" s="1">
        <f t="shared" si="132"/>
        <v>1000000</v>
      </c>
      <c r="M858" s="16">
        <f t="shared" si="133"/>
        <v>1.6100939999999999</v>
      </c>
      <c r="N858" s="1" t="str">
        <f t="shared" si="134"/>
        <v>150-200%</v>
      </c>
      <c r="O858" s="1">
        <f>MIN($I858, $H858)*INDEX( '2018 commission structure'!$A$21:$I$24,
MATCH($E858,'2018 commission structure'!$A$21:$A$24,0),MATCH(O$1,'2018 commission structure'!$A$21:$I$21,0))</f>
        <v>50000</v>
      </c>
      <c r="P858" s="1">
        <f>IF($H858&gt;$I858, MIN($H858-$I858, J858-$I858)*
INDEX( '2018 commission structure'!$A$21:$I$24,
MATCH($E858,'2018 commission structure'!$A$21:$A$24, 0),
MATCH(P$1,'2018 commission structure'!$A$21:$I$21, 0)), 0)</f>
        <v>18750</v>
      </c>
      <c r="Q858" s="1">
        <f>IF($H858&gt;J858, MIN($H858-J858, K858-J858)*
INDEX( '2018 commission structure'!$A$21:$I$24,
MATCH($E858,'2018 commission structure'!$A$21:$A$24, 0),
MATCH(Q$1,'2018 commission structure'!$A$21:$I$21, 0)), 0)</f>
        <v>22500</v>
      </c>
      <c r="R858" s="1">
        <f>IF($H858&gt;K858, MIN($H858-K858, L858-K858)*
INDEX( '2018 commission structure'!$A$21:$I$24,
MATCH($E858,'2018 commission structure'!$A$21:$A$24, 0),
MATCH(R$1,'2018 commission structure'!$A$21:$I$21, 0)), 0)</f>
        <v>12110.34</v>
      </c>
      <c r="S858" s="1">
        <f>IF($H858&gt;L858, ($H858-L858)*
INDEX( '2018 commission structure'!$A$21:$I$24,
MATCH($E858,'2018 commission structure'!$A$21:$A$24, 0),
MATCH(S$1,'2018 commission structure'!$A$21:$I$21, 0)), 0)</f>
        <v>0</v>
      </c>
      <c r="T858" s="1">
        <f t="shared" si="135"/>
        <v>103360.34</v>
      </c>
      <c r="U858" s="1">
        <f t="shared" si="136"/>
        <v>141948.34</v>
      </c>
      <c r="V858" s="16">
        <f t="shared" si="137"/>
        <v>5.6714083447541555</v>
      </c>
      <c r="W858" s="1">
        <f>MIN(H858,I858)*INDEX('2018 commission structure'!$A$15:$J$18,MATCH(Calculations!$E663,'2018 commission structure'!$A$15:$A$18,0),MATCH(Calculations!W$1,'2018 commission structure'!$A$15:$J$15,0))</f>
        <v>75000</v>
      </c>
      <c r="X858" s="1">
        <f>IF($H858&gt;I858,MIN($H858-I858,J858-I858))*INDEX('2018 commission structure'!$A$15:$J$18,MATCH(Calculations!$E663,'2018 commission structure'!$A$15:$A$18,0),MATCH(Calculations!X$1,'2018 commission structure'!$A$15:$J$15,0))</f>
        <v>27500</v>
      </c>
      <c r="Y858" s="1">
        <f>IF($H858&gt;J858,MIN($H858-J858,K858-J858)*INDEX('2018 commission structure'!$A$15:$J$18,MATCH(Calculations!$E663,'2018 commission structure'!$A$15:$A$18,0),MATCH(Calculations!Y$1,'2018 commission structure'!$A$15:$J$15,0)),0)</f>
        <v>31250</v>
      </c>
      <c r="Z858" s="1">
        <f>IF($H858&gt;K858,MIN($H858-K858,L858-K858)*INDEX('2018 commission structure'!$A$15:$J$18,MATCH(Calculations!$E663,'2018 commission structure'!$A$15:$A$18,0),MATCH(Calculations!Z$1,'2018 commission structure'!$A$15:$J$15,0)),0)</f>
        <v>18165.510000000002</v>
      </c>
      <c r="AA858" s="1">
        <f>IF($H858&gt;L858,($H858-L858)*INDEX('2018 commission structure'!$A$15:$J$18,MATCH(Calculations!$E663,'2018 commission structure'!$A$15:$A$18,0),MATCH(Calculations!AA$1,'2018 commission structure'!$A$15:$J$15,0)),0)</f>
        <v>0</v>
      </c>
      <c r="AB858" s="1">
        <f t="shared" si="138"/>
        <v>151915.51</v>
      </c>
      <c r="AC858" s="1">
        <f t="shared" si="139"/>
        <v>190503.51</v>
      </c>
    </row>
    <row r="859" spans="1:29" x14ac:dyDescent="0.3">
      <c r="A859" s="20">
        <v>273083503</v>
      </c>
      <c r="B859" s="1" t="s">
        <v>94</v>
      </c>
      <c r="C859" s="1" t="s">
        <v>93</v>
      </c>
      <c r="D859" s="1" t="s">
        <v>23301</v>
      </c>
      <c r="E859" s="1" t="s">
        <v>0</v>
      </c>
      <c r="F859" s="1">
        <v>69476</v>
      </c>
      <c r="G859" s="2">
        <v>12</v>
      </c>
      <c r="H859" s="1">
        <f>SUMIF('deals_closed '!D:D,A859,'deals_closed '!C:C)</f>
        <v>480183</v>
      </c>
      <c r="I859" s="1">
        <f>VLOOKUP(E859,'2018 commission structure'!$A$21:$I$24,9,FALSE)</f>
        <v>600000</v>
      </c>
      <c r="J859" s="1">
        <f t="shared" si="140"/>
        <v>750000</v>
      </c>
      <c r="K859" s="1">
        <f t="shared" si="131"/>
        <v>900000</v>
      </c>
      <c r="L859" s="1">
        <f t="shared" si="132"/>
        <v>1200000</v>
      </c>
      <c r="M859" s="16">
        <f t="shared" si="133"/>
        <v>0.80030500000000004</v>
      </c>
      <c r="N859" s="1" t="str">
        <f t="shared" si="134"/>
        <v>0-100%</v>
      </c>
      <c r="O859" s="1">
        <f>MIN($I859, $H859)*INDEX( '2018 commission structure'!$A$21:$I$24,
MATCH($E859,'2018 commission structure'!$A$21:$A$24,0),MATCH(O$1,'2018 commission structure'!$A$21:$I$21,0))</f>
        <v>62423.79</v>
      </c>
      <c r="P859" s="1">
        <f>IF($H859&gt;$I859, MIN($H859-$I859, J859-$I859)*
INDEX( '2018 commission structure'!$A$21:$I$24,
MATCH($E859,'2018 commission structure'!$A$21:$A$24, 0),
MATCH(P$1,'2018 commission structure'!$A$21:$I$21, 0)), 0)</f>
        <v>0</v>
      </c>
      <c r="Q859" s="1">
        <f>IF($H859&gt;J859, MIN($H859-J859, K859-J859)*
INDEX( '2018 commission structure'!$A$21:$I$24,
MATCH($E859,'2018 commission structure'!$A$21:$A$24, 0),
MATCH(Q$1,'2018 commission structure'!$A$21:$I$21, 0)), 0)</f>
        <v>0</v>
      </c>
      <c r="R859" s="1">
        <f>IF($H859&gt;K859, MIN($H859-K859, L859-K859)*
INDEX( '2018 commission structure'!$A$21:$I$24,
MATCH($E859,'2018 commission structure'!$A$21:$A$24, 0),
MATCH(R$1,'2018 commission structure'!$A$21:$I$21, 0)), 0)</f>
        <v>0</v>
      </c>
      <c r="S859" s="1">
        <f>IF($H859&gt;L859, ($H859-L859)*
INDEX( '2018 commission structure'!$A$21:$I$24,
MATCH($E859,'2018 commission structure'!$A$21:$A$24, 0),
MATCH(S$1,'2018 commission structure'!$A$21:$I$21, 0)), 0)</f>
        <v>0</v>
      </c>
      <c r="T859" s="1">
        <f t="shared" si="135"/>
        <v>62423.79</v>
      </c>
      <c r="U859" s="1">
        <f t="shared" si="136"/>
        <v>131899.79</v>
      </c>
      <c r="V859" s="16">
        <f t="shared" si="137"/>
        <v>3.6405137566936232</v>
      </c>
      <c r="W859" s="1">
        <f>MIN(H859,I859)*INDEX('2018 commission structure'!$A$15:$J$18,MATCH(Calculations!$E956,'2018 commission structure'!$A$15:$A$18,0),MATCH(Calculations!W$1,'2018 commission structure'!$A$15:$J$15,0))</f>
        <v>57621.96</v>
      </c>
      <c r="X859" s="1">
        <f>IF($H859&gt;I859,MIN($H859-I859,J859-I859))*INDEX('2018 commission structure'!$A$15:$J$18,MATCH(Calculations!$E956,'2018 commission structure'!$A$15:$A$18,0),MATCH(Calculations!X$1,'2018 commission structure'!$A$15:$J$15,0))</f>
        <v>0</v>
      </c>
      <c r="Y859" s="1">
        <f>IF($H859&gt;J859,MIN($H859-J859,K859-J859)*INDEX('2018 commission structure'!$A$15:$J$18,MATCH(Calculations!$E956,'2018 commission structure'!$A$15:$A$18,0),MATCH(Calculations!Y$1,'2018 commission structure'!$A$15:$J$15,0)),0)</f>
        <v>0</v>
      </c>
      <c r="Z859" s="1">
        <f>IF($H859&gt;K859,MIN($H859-K859,L859-K859)*INDEX('2018 commission structure'!$A$15:$J$18,MATCH(Calculations!$E956,'2018 commission structure'!$A$15:$A$18,0),MATCH(Calculations!Z$1,'2018 commission structure'!$A$15:$J$15,0)),0)</f>
        <v>0</v>
      </c>
      <c r="AA859" s="1">
        <f>IF($H859&gt;L859,($H859-L859)*INDEX('2018 commission structure'!$A$15:$J$18,MATCH(Calculations!$E956,'2018 commission structure'!$A$15:$A$18,0),MATCH(Calculations!AA$1,'2018 commission structure'!$A$15:$J$15,0)),0)</f>
        <v>0</v>
      </c>
      <c r="AB859" s="1">
        <f t="shared" si="138"/>
        <v>57621.96</v>
      </c>
      <c r="AC859" s="1">
        <f t="shared" si="139"/>
        <v>127097.95999999999</v>
      </c>
    </row>
    <row r="860" spans="1:29" x14ac:dyDescent="0.3">
      <c r="A860" s="20">
        <v>2575500974</v>
      </c>
      <c r="B860" s="1" t="s">
        <v>842</v>
      </c>
      <c r="C860" s="1" t="s">
        <v>841</v>
      </c>
      <c r="D860" s="1" t="s">
        <v>23072</v>
      </c>
      <c r="E860" s="1" t="s">
        <v>0</v>
      </c>
      <c r="F860" s="1">
        <v>66504</v>
      </c>
      <c r="G860" s="2">
        <v>28</v>
      </c>
      <c r="H860" s="1">
        <f>SUMIF('deals_closed '!D:D,A860,'deals_closed '!C:C)</f>
        <v>966079</v>
      </c>
      <c r="I860" s="1">
        <f>VLOOKUP(E860,'2018 commission structure'!$A$21:$I$24,9,FALSE)</f>
        <v>600000</v>
      </c>
      <c r="J860" s="1">
        <f t="shared" si="140"/>
        <v>750000</v>
      </c>
      <c r="K860" s="1">
        <f t="shared" si="131"/>
        <v>900000</v>
      </c>
      <c r="L860" s="1">
        <f t="shared" si="132"/>
        <v>1200000</v>
      </c>
      <c r="M860" s="16">
        <f t="shared" si="133"/>
        <v>1.6101316666666667</v>
      </c>
      <c r="N860" s="1" t="str">
        <f t="shared" si="134"/>
        <v>150-200%</v>
      </c>
      <c r="O860" s="1">
        <f>MIN($I860, $H860)*INDEX( '2018 commission structure'!$A$21:$I$24,
MATCH($E860,'2018 commission structure'!$A$21:$A$24,0),MATCH(O$1,'2018 commission structure'!$A$21:$I$21,0))</f>
        <v>78000</v>
      </c>
      <c r="P860" s="1">
        <f>IF($H860&gt;$I860, MIN($H860-$I860, J860-$I860)*
INDEX( '2018 commission structure'!$A$21:$I$24,
MATCH($E860,'2018 commission structure'!$A$21:$A$24, 0),
MATCH(P$1,'2018 commission structure'!$A$21:$I$21, 0)), 0)</f>
        <v>25500.000000000004</v>
      </c>
      <c r="Q860" s="1">
        <f>IF($H860&gt;J860, MIN($H860-J860, K860-J860)*
INDEX( '2018 commission structure'!$A$21:$I$24,
MATCH($E860,'2018 commission structure'!$A$21:$A$24, 0),
MATCH(Q$1,'2018 commission structure'!$A$21:$I$21, 0)), 0)</f>
        <v>31500</v>
      </c>
      <c r="R860" s="1">
        <f>IF($H860&gt;K860, MIN($H860-K860, L860-K860)*
INDEX( '2018 commission structure'!$A$21:$I$24,
MATCH($E860,'2018 commission structure'!$A$21:$A$24, 0),
MATCH(R$1,'2018 commission structure'!$A$21:$I$21, 0)), 0)</f>
        <v>17180.54</v>
      </c>
      <c r="S860" s="1">
        <f>IF($H860&gt;L860, ($H860-L860)*
INDEX( '2018 commission structure'!$A$21:$I$24,
MATCH($E860,'2018 commission structure'!$A$21:$A$24, 0),
MATCH(S$1,'2018 commission structure'!$A$21:$I$21, 0)), 0)</f>
        <v>0</v>
      </c>
      <c r="T860" s="1">
        <f t="shared" si="135"/>
        <v>152180.54</v>
      </c>
      <c r="U860" s="1">
        <f t="shared" si="136"/>
        <v>218684.54</v>
      </c>
      <c r="V860" s="16">
        <f t="shared" si="137"/>
        <v>4.4176831155965575</v>
      </c>
      <c r="W860" s="1">
        <f>MIN(H860,I860)*INDEX('2018 commission structure'!$A$15:$J$18,MATCH(Calculations!$E572,'2018 commission structure'!$A$15:$A$18,0),MATCH(Calculations!W$1,'2018 commission structure'!$A$15:$J$15,0))</f>
        <v>72000</v>
      </c>
      <c r="X860" s="1">
        <f>IF($H860&gt;I860,MIN($H860-I860,J860-I860))*INDEX('2018 commission structure'!$A$15:$J$18,MATCH(Calculations!$E572,'2018 commission structure'!$A$15:$A$18,0),MATCH(Calculations!X$1,'2018 commission structure'!$A$15:$J$15,0))</f>
        <v>25500.000000000004</v>
      </c>
      <c r="Y860" s="1">
        <f>IF($H860&gt;J860,MIN($H860-J860,K860-J860)*INDEX('2018 commission structure'!$A$15:$J$18,MATCH(Calculations!$E572,'2018 commission structure'!$A$15:$A$18,0),MATCH(Calculations!Y$1,'2018 commission structure'!$A$15:$J$15,0)),0)</f>
        <v>30000</v>
      </c>
      <c r="Z860" s="1">
        <f>IF($H860&gt;K860,MIN($H860-K860,L860-K860)*INDEX('2018 commission structure'!$A$15:$J$18,MATCH(Calculations!$E572,'2018 commission structure'!$A$15:$A$18,0),MATCH(Calculations!Z$1,'2018 commission structure'!$A$15:$J$15,0)),0)</f>
        <v>14537.38</v>
      </c>
      <c r="AA860" s="1">
        <f>IF($H860&gt;L860,($H860-L860)*INDEX('2018 commission structure'!$A$15:$J$18,MATCH(Calculations!$E572,'2018 commission structure'!$A$15:$A$18,0),MATCH(Calculations!AA$1,'2018 commission structure'!$A$15:$J$15,0)),0)</f>
        <v>0</v>
      </c>
      <c r="AB860" s="1">
        <f t="shared" si="138"/>
        <v>142037.38</v>
      </c>
      <c r="AC860" s="1">
        <f t="shared" si="139"/>
        <v>208541.38</v>
      </c>
    </row>
    <row r="861" spans="1:29" x14ac:dyDescent="0.3">
      <c r="A861" s="20">
        <v>6380488901</v>
      </c>
      <c r="B861" s="1" t="s">
        <v>1137</v>
      </c>
      <c r="C861" s="1" t="s">
        <v>1216</v>
      </c>
      <c r="D861" s="1" t="s">
        <v>23238</v>
      </c>
      <c r="E861" s="1" t="s">
        <v>12</v>
      </c>
      <c r="F861" s="1">
        <v>33308</v>
      </c>
      <c r="G861" s="2">
        <v>23</v>
      </c>
      <c r="H861" s="1">
        <f>SUMIF('deals_closed '!D:D,A861,'deals_closed '!C:C)</f>
        <v>806664</v>
      </c>
      <c r="I861" s="1">
        <f>VLOOKUP(E861,'2018 commission structure'!$A$21:$I$24,9,FALSE)</f>
        <v>500000</v>
      </c>
      <c r="J861" s="1">
        <f t="shared" si="140"/>
        <v>625000</v>
      </c>
      <c r="K861" s="1">
        <f t="shared" si="131"/>
        <v>750000</v>
      </c>
      <c r="L861" s="1">
        <f t="shared" si="132"/>
        <v>1000000</v>
      </c>
      <c r="M861" s="16">
        <f t="shared" si="133"/>
        <v>1.6133280000000001</v>
      </c>
      <c r="N861" s="1" t="str">
        <f t="shared" si="134"/>
        <v>150-200%</v>
      </c>
      <c r="O861" s="1">
        <f>MIN($I861, $H861)*INDEX( '2018 commission structure'!$A$21:$I$24,
MATCH($E861,'2018 commission structure'!$A$21:$A$24,0),MATCH(O$1,'2018 commission structure'!$A$21:$I$21,0))</f>
        <v>50000</v>
      </c>
      <c r="P861" s="1">
        <f>IF($H861&gt;$I861, MIN($H861-$I861, J861-$I861)*
INDEX( '2018 commission structure'!$A$21:$I$24,
MATCH($E861,'2018 commission structure'!$A$21:$A$24, 0),
MATCH(P$1,'2018 commission structure'!$A$21:$I$21, 0)), 0)</f>
        <v>18750</v>
      </c>
      <c r="Q861" s="1">
        <f>IF($H861&gt;J861, MIN($H861-J861, K861-J861)*
INDEX( '2018 commission structure'!$A$21:$I$24,
MATCH($E861,'2018 commission structure'!$A$21:$A$24, 0),
MATCH(Q$1,'2018 commission structure'!$A$21:$I$21, 0)), 0)</f>
        <v>22500</v>
      </c>
      <c r="R861" s="1">
        <f>IF($H861&gt;K861, MIN($H861-K861, L861-K861)*
INDEX( '2018 commission structure'!$A$21:$I$24,
MATCH($E861,'2018 commission structure'!$A$21:$A$24, 0),
MATCH(R$1,'2018 commission structure'!$A$21:$I$21, 0)), 0)</f>
        <v>12466.08</v>
      </c>
      <c r="S861" s="1">
        <f>IF($H861&gt;L861, ($H861-L861)*
INDEX( '2018 commission structure'!$A$21:$I$24,
MATCH($E861,'2018 commission structure'!$A$21:$A$24, 0),
MATCH(S$1,'2018 commission structure'!$A$21:$I$21, 0)), 0)</f>
        <v>0</v>
      </c>
      <c r="T861" s="1">
        <f t="shared" si="135"/>
        <v>103716.08</v>
      </c>
      <c r="U861" s="1">
        <f t="shared" si="136"/>
        <v>137024.08000000002</v>
      </c>
      <c r="V861" s="16">
        <f t="shared" si="137"/>
        <v>5.8870236530688613</v>
      </c>
      <c r="W861" s="1">
        <f>MIN(H861,I861)*INDEX('2018 commission structure'!$A$15:$J$18,MATCH(Calculations!$E377,'2018 commission structure'!$A$15:$A$18,0),MATCH(Calculations!W$1,'2018 commission structure'!$A$15:$J$15,0))</f>
        <v>75000</v>
      </c>
      <c r="X861" s="1">
        <f>IF($H861&gt;I861,MIN($H861-I861,J861-I861))*INDEX('2018 commission structure'!$A$15:$J$18,MATCH(Calculations!$E377,'2018 commission structure'!$A$15:$A$18,0),MATCH(Calculations!X$1,'2018 commission structure'!$A$15:$J$15,0))</f>
        <v>22500</v>
      </c>
      <c r="Y861" s="1">
        <f>IF($H861&gt;J861,MIN($H861-J861,K861-J861)*INDEX('2018 commission structure'!$A$15:$J$18,MATCH(Calculations!$E377,'2018 commission structure'!$A$15:$A$18,0),MATCH(Calculations!Y$1,'2018 commission structure'!$A$15:$J$15,0)),0)</f>
        <v>31250</v>
      </c>
      <c r="Z861" s="1">
        <f>IF($H861&gt;K861,MIN($H861-K861,L861-K861)*INDEX('2018 commission structure'!$A$15:$J$18,MATCH(Calculations!$E377,'2018 commission structure'!$A$15:$A$18,0),MATCH(Calculations!Z$1,'2018 commission structure'!$A$15:$J$15,0)),0)</f>
        <v>16999.2</v>
      </c>
      <c r="AA861" s="1">
        <f>IF($H861&gt;L861,($H861-L861)*INDEX('2018 commission structure'!$A$15:$J$18,MATCH(Calculations!$E377,'2018 commission structure'!$A$15:$A$18,0),MATCH(Calculations!AA$1,'2018 commission structure'!$A$15:$J$15,0)),0)</f>
        <v>0</v>
      </c>
      <c r="AB861" s="1">
        <f t="shared" si="138"/>
        <v>145749.20000000001</v>
      </c>
      <c r="AC861" s="1">
        <f t="shared" si="139"/>
        <v>179057.2</v>
      </c>
    </row>
    <row r="862" spans="1:29" x14ac:dyDescent="0.3">
      <c r="A862" s="20">
        <v>8322342209</v>
      </c>
      <c r="B862" s="1" t="s">
        <v>1761</v>
      </c>
      <c r="C862" s="1" t="s">
        <v>1760</v>
      </c>
      <c r="D862" s="1" t="s">
        <v>22960</v>
      </c>
      <c r="E862" s="1" t="s">
        <v>12</v>
      </c>
      <c r="F862" s="1">
        <v>42322</v>
      </c>
      <c r="G862" s="2">
        <v>21</v>
      </c>
      <c r="H862" s="1">
        <f>SUMIF('deals_closed '!D:D,A862,'deals_closed '!C:C)</f>
        <v>807637</v>
      </c>
      <c r="I862" s="1">
        <f>VLOOKUP(E862,'2018 commission structure'!$A$21:$I$24,9,FALSE)</f>
        <v>500000</v>
      </c>
      <c r="J862" s="1">
        <f t="shared" si="140"/>
        <v>625000</v>
      </c>
      <c r="K862" s="1">
        <f t="shared" si="131"/>
        <v>750000</v>
      </c>
      <c r="L862" s="1">
        <f t="shared" si="132"/>
        <v>1000000</v>
      </c>
      <c r="M862" s="16">
        <f t="shared" si="133"/>
        <v>1.6152740000000001</v>
      </c>
      <c r="N862" s="1" t="str">
        <f t="shared" si="134"/>
        <v>150-200%</v>
      </c>
      <c r="O862" s="1">
        <f>MIN($I862, $H862)*INDEX( '2018 commission structure'!$A$21:$I$24,
MATCH($E862,'2018 commission structure'!$A$21:$A$24,0),MATCH(O$1,'2018 commission structure'!$A$21:$I$21,0))</f>
        <v>50000</v>
      </c>
      <c r="P862" s="1">
        <f>IF($H862&gt;$I862, MIN($H862-$I862, J862-$I862)*
INDEX( '2018 commission structure'!$A$21:$I$24,
MATCH($E862,'2018 commission structure'!$A$21:$A$24, 0),
MATCH(P$1,'2018 commission structure'!$A$21:$I$21, 0)), 0)</f>
        <v>18750</v>
      </c>
      <c r="Q862" s="1">
        <f>IF($H862&gt;J862, MIN($H862-J862, K862-J862)*
INDEX( '2018 commission structure'!$A$21:$I$24,
MATCH($E862,'2018 commission structure'!$A$21:$A$24, 0),
MATCH(Q$1,'2018 commission structure'!$A$21:$I$21, 0)), 0)</f>
        <v>22500</v>
      </c>
      <c r="R862" s="1">
        <f>IF($H862&gt;K862, MIN($H862-K862, L862-K862)*
INDEX( '2018 commission structure'!$A$21:$I$24,
MATCH($E862,'2018 commission structure'!$A$21:$A$24, 0),
MATCH(R$1,'2018 commission structure'!$A$21:$I$21, 0)), 0)</f>
        <v>12680.14</v>
      </c>
      <c r="S862" s="1">
        <f>IF($H862&gt;L862, ($H862-L862)*
INDEX( '2018 commission structure'!$A$21:$I$24,
MATCH($E862,'2018 commission structure'!$A$21:$A$24, 0),
MATCH(S$1,'2018 commission structure'!$A$21:$I$21, 0)), 0)</f>
        <v>0</v>
      </c>
      <c r="T862" s="1">
        <f t="shared" si="135"/>
        <v>103930.14</v>
      </c>
      <c r="U862" s="1">
        <f t="shared" si="136"/>
        <v>146252.14000000001</v>
      </c>
      <c r="V862" s="16">
        <f t="shared" si="137"/>
        <v>5.5222234696873489</v>
      </c>
      <c r="W862" s="1">
        <f>MIN(H862,I862)*INDEX('2018 commission structure'!$A$15:$J$18,MATCH(Calculations!$E88,'2018 commission structure'!$A$15:$A$18,0),MATCH(Calculations!W$1,'2018 commission structure'!$A$15:$J$15,0))</f>
        <v>60000</v>
      </c>
      <c r="X862" s="1">
        <f>IF($H862&gt;I862,MIN($H862-I862,J862-I862))*INDEX('2018 commission structure'!$A$15:$J$18,MATCH(Calculations!$E88,'2018 commission structure'!$A$15:$A$18,0),MATCH(Calculations!X$1,'2018 commission structure'!$A$15:$J$15,0))</f>
        <v>21250</v>
      </c>
      <c r="Y862" s="1">
        <f>IF($H862&gt;J862,MIN($H862-J862,K862-J862)*INDEX('2018 commission structure'!$A$15:$J$18,MATCH(Calculations!$E88,'2018 commission structure'!$A$15:$A$18,0),MATCH(Calculations!Y$1,'2018 commission structure'!$A$15:$J$15,0)),0)</f>
        <v>25000</v>
      </c>
      <c r="Z862" s="1">
        <f>IF($H862&gt;K862,MIN($H862-K862,L862-K862)*INDEX('2018 commission structure'!$A$15:$J$18,MATCH(Calculations!$E88,'2018 commission structure'!$A$15:$A$18,0),MATCH(Calculations!Z$1,'2018 commission structure'!$A$15:$J$15,0)),0)</f>
        <v>12680.14</v>
      </c>
      <c r="AA862" s="1">
        <f>IF($H862&gt;L862,($H862-L862)*INDEX('2018 commission structure'!$A$15:$J$18,MATCH(Calculations!$E88,'2018 commission structure'!$A$15:$A$18,0),MATCH(Calculations!AA$1,'2018 commission structure'!$A$15:$J$15,0)),0)</f>
        <v>0</v>
      </c>
      <c r="AB862" s="1">
        <f t="shared" si="138"/>
        <v>118930.14</v>
      </c>
      <c r="AC862" s="1">
        <f t="shared" si="139"/>
        <v>161252.14000000001</v>
      </c>
    </row>
    <row r="863" spans="1:29" x14ac:dyDescent="0.3">
      <c r="A863" s="20">
        <v>7205288142</v>
      </c>
      <c r="B863" s="1" t="s">
        <v>370</v>
      </c>
      <c r="C863" s="1" t="s">
        <v>369</v>
      </c>
      <c r="D863" s="1" t="s">
        <v>22619</v>
      </c>
      <c r="E863" s="1" t="s">
        <v>3</v>
      </c>
      <c r="F863" s="1">
        <v>89937</v>
      </c>
      <c r="G863" s="2">
        <v>19</v>
      </c>
      <c r="H863" s="1">
        <f>SUMIF('deals_closed '!D:D,A863,'deals_closed '!C:C)</f>
        <v>632661</v>
      </c>
      <c r="I863" s="1">
        <f>VLOOKUP(E863,'2018 commission structure'!$A$21:$I$24,9,FALSE)</f>
        <v>750000</v>
      </c>
      <c r="J863" s="1">
        <f t="shared" si="140"/>
        <v>937500</v>
      </c>
      <c r="K863" s="1">
        <f t="shared" si="131"/>
        <v>1125000</v>
      </c>
      <c r="L863" s="1">
        <f t="shared" si="132"/>
        <v>1500000</v>
      </c>
      <c r="M863" s="16">
        <f t="shared" si="133"/>
        <v>0.84354799999999996</v>
      </c>
      <c r="N863" s="1" t="str">
        <f t="shared" si="134"/>
        <v>0-100%</v>
      </c>
      <c r="O863" s="1">
        <f>MIN($I863, $H863)*INDEX( '2018 commission structure'!$A$21:$I$24,
MATCH($E863,'2018 commission structure'!$A$21:$A$24,0),MATCH(O$1,'2018 commission structure'!$A$21:$I$21,0))</f>
        <v>94899.15</v>
      </c>
      <c r="P863" s="1">
        <f>IF($H863&gt;$I863, MIN($H863-$I863, J863-$I863)*
INDEX( '2018 commission structure'!$A$21:$I$24,
MATCH($E863,'2018 commission structure'!$A$21:$A$24, 0),
MATCH(P$1,'2018 commission structure'!$A$21:$I$21, 0)), 0)</f>
        <v>0</v>
      </c>
      <c r="Q863" s="1">
        <f>IF($H863&gt;J863, MIN($H863-J863, K863-J863)*
INDEX( '2018 commission structure'!$A$21:$I$24,
MATCH($E863,'2018 commission structure'!$A$21:$A$24, 0),
MATCH(Q$1,'2018 commission structure'!$A$21:$I$21, 0)), 0)</f>
        <v>0</v>
      </c>
      <c r="R863" s="1">
        <f>IF($H863&gt;K863, MIN($H863-K863, L863-K863)*
INDEX( '2018 commission structure'!$A$21:$I$24,
MATCH($E863,'2018 commission structure'!$A$21:$A$24, 0),
MATCH(R$1,'2018 commission structure'!$A$21:$I$21, 0)), 0)</f>
        <v>0</v>
      </c>
      <c r="S863" s="1">
        <f>IF($H863&gt;L863, ($H863-L863)*
INDEX( '2018 commission structure'!$A$21:$I$24,
MATCH($E863,'2018 commission structure'!$A$21:$A$24, 0),
MATCH(S$1,'2018 commission structure'!$A$21:$I$21, 0)), 0)</f>
        <v>0</v>
      </c>
      <c r="T863" s="1">
        <f t="shared" si="135"/>
        <v>94899.15</v>
      </c>
      <c r="U863" s="1">
        <f t="shared" si="136"/>
        <v>184836.15</v>
      </c>
      <c r="V863" s="16">
        <f t="shared" si="137"/>
        <v>3.4228206982238052</v>
      </c>
      <c r="W863" s="1">
        <f>MIN(H863,I863)*INDEX('2018 commission structure'!$A$15:$J$18,MATCH(Calculations!$E815,'2018 commission structure'!$A$15:$A$18,0),MATCH(Calculations!W$1,'2018 commission structure'!$A$15:$J$15,0))</f>
        <v>94899.15</v>
      </c>
      <c r="X863" s="1">
        <f>IF($H863&gt;I863,MIN($H863-I863,J863-I863))*INDEX('2018 commission structure'!$A$15:$J$18,MATCH(Calculations!$E815,'2018 commission structure'!$A$15:$A$18,0),MATCH(Calculations!X$1,'2018 commission structure'!$A$15:$J$15,0))</f>
        <v>0</v>
      </c>
      <c r="Y863" s="1">
        <f>IF($H863&gt;J863,MIN($H863-J863,K863-J863)*INDEX('2018 commission structure'!$A$15:$J$18,MATCH(Calculations!$E815,'2018 commission structure'!$A$15:$A$18,0),MATCH(Calculations!Y$1,'2018 commission structure'!$A$15:$J$15,0)),0)</f>
        <v>0</v>
      </c>
      <c r="Z863" s="1">
        <f>IF($H863&gt;K863,MIN($H863-K863,L863-K863)*INDEX('2018 commission structure'!$A$15:$J$18,MATCH(Calculations!$E815,'2018 commission structure'!$A$15:$A$18,0),MATCH(Calculations!Z$1,'2018 commission structure'!$A$15:$J$15,0)),0)</f>
        <v>0</v>
      </c>
      <c r="AA863" s="1">
        <f>IF($H863&gt;L863,($H863-L863)*INDEX('2018 commission structure'!$A$15:$J$18,MATCH(Calculations!$E815,'2018 commission structure'!$A$15:$A$18,0),MATCH(Calculations!AA$1,'2018 commission structure'!$A$15:$J$15,0)),0)</f>
        <v>0</v>
      </c>
      <c r="AB863" s="1">
        <f t="shared" si="138"/>
        <v>94899.15</v>
      </c>
      <c r="AC863" s="1">
        <f t="shared" si="139"/>
        <v>184836.15</v>
      </c>
    </row>
    <row r="864" spans="1:29" x14ac:dyDescent="0.3">
      <c r="A864" s="20">
        <v>7326611955</v>
      </c>
      <c r="B864" s="1" t="s">
        <v>130</v>
      </c>
      <c r="C864" s="1" t="s">
        <v>129</v>
      </c>
      <c r="D864" s="1" t="s">
        <v>22644</v>
      </c>
      <c r="E864" s="1" t="s">
        <v>12</v>
      </c>
      <c r="F864" s="1">
        <v>52116</v>
      </c>
      <c r="G864" s="2">
        <v>23</v>
      </c>
      <c r="H864" s="1">
        <f>SUMIF('deals_closed '!D:D,A864,'deals_closed '!C:C)</f>
        <v>807853</v>
      </c>
      <c r="I864" s="1">
        <f>VLOOKUP(E864,'2018 commission structure'!$A$21:$I$24,9,FALSE)</f>
        <v>500000</v>
      </c>
      <c r="J864" s="1">
        <f t="shared" si="140"/>
        <v>625000</v>
      </c>
      <c r="K864" s="1">
        <f t="shared" si="131"/>
        <v>750000</v>
      </c>
      <c r="L864" s="1">
        <f t="shared" si="132"/>
        <v>1000000</v>
      </c>
      <c r="M864" s="16">
        <f t="shared" si="133"/>
        <v>1.6157060000000001</v>
      </c>
      <c r="N864" s="1" t="str">
        <f t="shared" si="134"/>
        <v>150-200%</v>
      </c>
      <c r="O864" s="1">
        <f>MIN($I864, $H864)*INDEX( '2018 commission structure'!$A$21:$I$24,
MATCH($E864,'2018 commission structure'!$A$21:$A$24,0),MATCH(O$1,'2018 commission structure'!$A$21:$I$21,0))</f>
        <v>50000</v>
      </c>
      <c r="P864" s="1">
        <f>IF($H864&gt;$I864, MIN($H864-$I864, J864-$I864)*
INDEX( '2018 commission structure'!$A$21:$I$24,
MATCH($E864,'2018 commission structure'!$A$21:$A$24, 0),
MATCH(P$1,'2018 commission structure'!$A$21:$I$21, 0)), 0)</f>
        <v>18750</v>
      </c>
      <c r="Q864" s="1">
        <f>IF($H864&gt;J864, MIN($H864-J864, K864-J864)*
INDEX( '2018 commission structure'!$A$21:$I$24,
MATCH($E864,'2018 commission structure'!$A$21:$A$24, 0),
MATCH(Q$1,'2018 commission structure'!$A$21:$I$21, 0)), 0)</f>
        <v>22500</v>
      </c>
      <c r="R864" s="1">
        <f>IF($H864&gt;K864, MIN($H864-K864, L864-K864)*
INDEX( '2018 commission structure'!$A$21:$I$24,
MATCH($E864,'2018 commission structure'!$A$21:$A$24, 0),
MATCH(R$1,'2018 commission structure'!$A$21:$I$21, 0)), 0)</f>
        <v>12727.66</v>
      </c>
      <c r="S864" s="1">
        <f>IF($H864&gt;L864, ($H864-L864)*
INDEX( '2018 commission structure'!$A$21:$I$24,
MATCH($E864,'2018 commission structure'!$A$21:$A$24, 0),
MATCH(S$1,'2018 commission structure'!$A$21:$I$21, 0)), 0)</f>
        <v>0</v>
      </c>
      <c r="T864" s="1">
        <f t="shared" si="135"/>
        <v>103977.66</v>
      </c>
      <c r="U864" s="1">
        <f t="shared" si="136"/>
        <v>156093.66</v>
      </c>
      <c r="V864" s="16">
        <f t="shared" si="137"/>
        <v>5.1754376186707391</v>
      </c>
      <c r="W864" s="1">
        <f>MIN(H864,I864)*INDEX('2018 commission structure'!$A$15:$J$18,MATCH(Calculations!$E938,'2018 commission structure'!$A$15:$A$18,0),MATCH(Calculations!W$1,'2018 commission structure'!$A$15:$J$15,0))</f>
        <v>75000</v>
      </c>
      <c r="X864" s="1">
        <f>IF($H864&gt;I864,MIN($H864-I864,J864-I864))*INDEX('2018 commission structure'!$A$15:$J$18,MATCH(Calculations!$E938,'2018 commission structure'!$A$15:$A$18,0),MATCH(Calculations!X$1,'2018 commission structure'!$A$15:$J$15,0))</f>
        <v>27500</v>
      </c>
      <c r="Y864" s="1">
        <f>IF($H864&gt;J864,MIN($H864-J864,K864-J864)*INDEX('2018 commission structure'!$A$15:$J$18,MATCH(Calculations!$E938,'2018 commission structure'!$A$15:$A$18,0),MATCH(Calculations!Y$1,'2018 commission structure'!$A$15:$J$15,0)),0)</f>
        <v>31250</v>
      </c>
      <c r="Z864" s="1">
        <f>IF($H864&gt;K864,MIN($H864-K864,L864-K864)*INDEX('2018 commission structure'!$A$15:$J$18,MATCH(Calculations!$E938,'2018 commission structure'!$A$15:$A$18,0),MATCH(Calculations!Z$1,'2018 commission structure'!$A$15:$J$15,0)),0)</f>
        <v>19091.490000000002</v>
      </c>
      <c r="AA864" s="1">
        <f>IF($H864&gt;L864,($H864-L864)*INDEX('2018 commission structure'!$A$15:$J$18,MATCH(Calculations!$E938,'2018 commission structure'!$A$15:$A$18,0),MATCH(Calculations!AA$1,'2018 commission structure'!$A$15:$J$15,0)),0)</f>
        <v>0</v>
      </c>
      <c r="AB864" s="1">
        <f t="shared" si="138"/>
        <v>152841.49</v>
      </c>
      <c r="AC864" s="1">
        <f t="shared" si="139"/>
        <v>204957.49</v>
      </c>
    </row>
    <row r="865" spans="1:29" x14ac:dyDescent="0.3">
      <c r="A865" s="20">
        <v>4192443678</v>
      </c>
      <c r="B865" s="1" t="s">
        <v>1769</v>
      </c>
      <c r="C865" s="1" t="s">
        <v>1768</v>
      </c>
      <c r="D865" s="1" t="s">
        <v>22917</v>
      </c>
      <c r="E865" s="1" t="s">
        <v>0</v>
      </c>
      <c r="F865" s="1">
        <v>75878</v>
      </c>
      <c r="G865" s="2">
        <v>24</v>
      </c>
      <c r="H865" s="1">
        <f>SUMIF('deals_closed '!D:D,A865,'deals_closed '!C:C)</f>
        <v>971092</v>
      </c>
      <c r="I865" s="1">
        <f>VLOOKUP(E865,'2018 commission structure'!$A$21:$I$24,9,FALSE)</f>
        <v>600000</v>
      </c>
      <c r="J865" s="1">
        <f t="shared" si="140"/>
        <v>750000</v>
      </c>
      <c r="K865" s="1">
        <f t="shared" si="131"/>
        <v>900000</v>
      </c>
      <c r="L865" s="1">
        <f t="shared" si="132"/>
        <v>1200000</v>
      </c>
      <c r="M865" s="16">
        <f t="shared" si="133"/>
        <v>1.6184866666666666</v>
      </c>
      <c r="N865" s="1" t="str">
        <f t="shared" si="134"/>
        <v>150-200%</v>
      </c>
      <c r="O865" s="1">
        <f>MIN($I865, $H865)*INDEX( '2018 commission structure'!$A$21:$I$24,
MATCH($E865,'2018 commission structure'!$A$21:$A$24,0),MATCH(O$1,'2018 commission structure'!$A$21:$I$21,0))</f>
        <v>78000</v>
      </c>
      <c r="P865" s="1">
        <f>IF($H865&gt;$I865, MIN($H865-$I865, J865-$I865)*
INDEX( '2018 commission structure'!$A$21:$I$24,
MATCH($E865,'2018 commission structure'!$A$21:$A$24, 0),
MATCH(P$1,'2018 commission structure'!$A$21:$I$21, 0)), 0)</f>
        <v>25500.000000000004</v>
      </c>
      <c r="Q865" s="1">
        <f>IF($H865&gt;J865, MIN($H865-J865, K865-J865)*
INDEX( '2018 commission structure'!$A$21:$I$24,
MATCH($E865,'2018 commission structure'!$A$21:$A$24, 0),
MATCH(Q$1,'2018 commission structure'!$A$21:$I$21, 0)), 0)</f>
        <v>31500</v>
      </c>
      <c r="R865" s="1">
        <f>IF($H865&gt;K865, MIN($H865-K865, L865-K865)*
INDEX( '2018 commission structure'!$A$21:$I$24,
MATCH($E865,'2018 commission structure'!$A$21:$A$24, 0),
MATCH(R$1,'2018 commission structure'!$A$21:$I$21, 0)), 0)</f>
        <v>18483.920000000002</v>
      </c>
      <c r="S865" s="1">
        <f>IF($H865&gt;L865, ($H865-L865)*
INDEX( '2018 commission structure'!$A$21:$I$24,
MATCH($E865,'2018 commission structure'!$A$21:$A$24, 0),
MATCH(S$1,'2018 commission structure'!$A$21:$I$21, 0)), 0)</f>
        <v>0</v>
      </c>
      <c r="T865" s="1">
        <f t="shared" si="135"/>
        <v>153483.92000000001</v>
      </c>
      <c r="U865" s="1">
        <f t="shared" si="136"/>
        <v>229361.92000000001</v>
      </c>
      <c r="V865" s="16">
        <f t="shared" si="137"/>
        <v>4.233885032005313</v>
      </c>
      <c r="W865" s="1">
        <f>MIN(H865,I865)*INDEX('2018 commission structure'!$A$15:$J$18,MATCH(Calculations!$E84,'2018 commission structure'!$A$15:$A$18,0),MATCH(Calculations!W$1,'2018 commission structure'!$A$15:$J$15,0))</f>
        <v>90000</v>
      </c>
      <c r="X865" s="1">
        <f>IF($H865&gt;I865,MIN($H865-I865,J865-I865))*INDEX('2018 commission structure'!$A$15:$J$18,MATCH(Calculations!$E84,'2018 commission structure'!$A$15:$A$18,0),MATCH(Calculations!X$1,'2018 commission structure'!$A$15:$J$15,0))</f>
        <v>33000</v>
      </c>
      <c r="Y865" s="1">
        <f>IF($H865&gt;J865,MIN($H865-J865,K865-J865)*INDEX('2018 commission structure'!$A$15:$J$18,MATCH(Calculations!$E84,'2018 commission structure'!$A$15:$A$18,0),MATCH(Calculations!Y$1,'2018 commission structure'!$A$15:$J$15,0)),0)</f>
        <v>37500</v>
      </c>
      <c r="Z865" s="1">
        <f>IF($H865&gt;K865,MIN($H865-K865,L865-K865)*INDEX('2018 commission structure'!$A$15:$J$18,MATCH(Calculations!$E84,'2018 commission structure'!$A$15:$A$18,0),MATCH(Calculations!Z$1,'2018 commission structure'!$A$15:$J$15,0)),0)</f>
        <v>23460.36</v>
      </c>
      <c r="AA865" s="1">
        <f>IF($H865&gt;L865,($H865-L865)*INDEX('2018 commission structure'!$A$15:$J$18,MATCH(Calculations!$E84,'2018 commission structure'!$A$15:$A$18,0),MATCH(Calculations!AA$1,'2018 commission structure'!$A$15:$J$15,0)),0)</f>
        <v>0</v>
      </c>
      <c r="AB865" s="1">
        <f t="shared" si="138"/>
        <v>183960.36</v>
      </c>
      <c r="AC865" s="1">
        <f t="shared" si="139"/>
        <v>259838.36</v>
      </c>
    </row>
    <row r="866" spans="1:29" x14ac:dyDescent="0.3">
      <c r="A866" s="20">
        <v>6410530811</v>
      </c>
      <c r="B866" s="1" t="s">
        <v>1330</v>
      </c>
      <c r="C866" s="1" t="s">
        <v>1552</v>
      </c>
      <c r="D866" s="1" t="s">
        <v>23076</v>
      </c>
      <c r="E866" s="1" t="s">
        <v>12</v>
      </c>
      <c r="F866" s="1">
        <v>37671</v>
      </c>
      <c r="G866" s="2">
        <v>22</v>
      </c>
      <c r="H866" s="1">
        <f>SUMIF('deals_closed '!D:D,A866,'deals_closed '!C:C)</f>
        <v>810883</v>
      </c>
      <c r="I866" s="1">
        <f>VLOOKUP(E866,'2018 commission structure'!$A$21:$I$24,9,FALSE)</f>
        <v>500000</v>
      </c>
      <c r="J866" s="1">
        <f t="shared" si="140"/>
        <v>625000</v>
      </c>
      <c r="K866" s="1">
        <f t="shared" si="131"/>
        <v>750000</v>
      </c>
      <c r="L866" s="1">
        <f t="shared" si="132"/>
        <v>1000000</v>
      </c>
      <c r="M866" s="16">
        <f t="shared" si="133"/>
        <v>1.621766</v>
      </c>
      <c r="N866" s="1" t="str">
        <f t="shared" si="134"/>
        <v>150-200%</v>
      </c>
      <c r="O866" s="1">
        <f>MIN($I866, $H866)*INDEX( '2018 commission structure'!$A$21:$I$24,
MATCH($E866,'2018 commission structure'!$A$21:$A$24,0),MATCH(O$1,'2018 commission structure'!$A$21:$I$21,0))</f>
        <v>50000</v>
      </c>
      <c r="P866" s="1">
        <f>IF($H866&gt;$I866, MIN($H866-$I866, J866-$I866)*
INDEX( '2018 commission structure'!$A$21:$I$24,
MATCH($E866,'2018 commission structure'!$A$21:$A$24, 0),
MATCH(P$1,'2018 commission structure'!$A$21:$I$21, 0)), 0)</f>
        <v>18750</v>
      </c>
      <c r="Q866" s="1">
        <f>IF($H866&gt;J866, MIN($H866-J866, K866-J866)*
INDEX( '2018 commission structure'!$A$21:$I$24,
MATCH($E866,'2018 commission structure'!$A$21:$A$24, 0),
MATCH(Q$1,'2018 commission structure'!$A$21:$I$21, 0)), 0)</f>
        <v>22500</v>
      </c>
      <c r="R866" s="1">
        <f>IF($H866&gt;K866, MIN($H866-K866, L866-K866)*
INDEX( '2018 commission structure'!$A$21:$I$24,
MATCH($E866,'2018 commission structure'!$A$21:$A$24, 0),
MATCH(R$1,'2018 commission structure'!$A$21:$I$21, 0)), 0)</f>
        <v>13394.26</v>
      </c>
      <c r="S866" s="1">
        <f>IF($H866&gt;L866, ($H866-L866)*
INDEX( '2018 commission structure'!$A$21:$I$24,
MATCH($E866,'2018 commission structure'!$A$21:$A$24, 0),
MATCH(S$1,'2018 commission structure'!$A$21:$I$21, 0)), 0)</f>
        <v>0</v>
      </c>
      <c r="T866" s="1">
        <f t="shared" si="135"/>
        <v>104644.26</v>
      </c>
      <c r="U866" s="1">
        <f t="shared" si="136"/>
        <v>142315.26</v>
      </c>
      <c r="V866" s="16">
        <f t="shared" si="137"/>
        <v>5.6977937573244075</v>
      </c>
      <c r="W866" s="1">
        <f>MIN(H866,I866)*INDEX('2018 commission structure'!$A$15:$J$18,MATCH(Calculations!$E201,'2018 commission structure'!$A$15:$A$18,0),MATCH(Calculations!W$1,'2018 commission structure'!$A$15:$J$15,0))</f>
        <v>60000</v>
      </c>
      <c r="X866" s="1">
        <f>IF($H866&gt;I866,MIN($H866-I866,J866-I866))*INDEX('2018 commission structure'!$A$15:$J$18,MATCH(Calculations!$E201,'2018 commission structure'!$A$15:$A$18,0),MATCH(Calculations!X$1,'2018 commission structure'!$A$15:$J$15,0))</f>
        <v>21250</v>
      </c>
      <c r="Y866" s="1">
        <f>IF($H866&gt;J866,MIN($H866-J866,K866-J866)*INDEX('2018 commission structure'!$A$15:$J$18,MATCH(Calculations!$E201,'2018 commission structure'!$A$15:$A$18,0),MATCH(Calculations!Y$1,'2018 commission structure'!$A$15:$J$15,0)),0)</f>
        <v>25000</v>
      </c>
      <c r="Z866" s="1">
        <f>IF($H866&gt;K866,MIN($H866-K866,L866-K866)*INDEX('2018 commission structure'!$A$15:$J$18,MATCH(Calculations!$E201,'2018 commission structure'!$A$15:$A$18,0),MATCH(Calculations!Z$1,'2018 commission structure'!$A$15:$J$15,0)),0)</f>
        <v>13394.26</v>
      </c>
      <c r="AA866" s="1">
        <f>IF($H866&gt;L866,($H866-L866)*INDEX('2018 commission structure'!$A$15:$J$18,MATCH(Calculations!$E201,'2018 commission structure'!$A$15:$A$18,0),MATCH(Calculations!AA$1,'2018 commission structure'!$A$15:$J$15,0)),0)</f>
        <v>0</v>
      </c>
      <c r="AB866" s="1">
        <f t="shared" si="138"/>
        <v>119644.26</v>
      </c>
      <c r="AC866" s="1">
        <f t="shared" si="139"/>
        <v>157315.26</v>
      </c>
    </row>
    <row r="867" spans="1:29" x14ac:dyDescent="0.3">
      <c r="A867" s="20">
        <v>9287480133</v>
      </c>
      <c r="B867" s="1" t="s">
        <v>887</v>
      </c>
      <c r="C867" s="1" t="s">
        <v>886</v>
      </c>
      <c r="D867" s="1" t="s">
        <v>22397</v>
      </c>
      <c r="E867" s="1" t="s">
        <v>3</v>
      </c>
      <c r="F867" s="1">
        <v>98734</v>
      </c>
      <c r="G867" s="2">
        <v>18</v>
      </c>
      <c r="H867" s="1">
        <f>SUMIF('deals_closed '!D:D,A867,'deals_closed '!C:C)</f>
        <v>704901</v>
      </c>
      <c r="I867" s="1">
        <f>VLOOKUP(E867,'2018 commission structure'!$A$21:$I$24,9,FALSE)</f>
        <v>750000</v>
      </c>
      <c r="J867" s="1">
        <f t="shared" si="140"/>
        <v>937500</v>
      </c>
      <c r="K867" s="1">
        <f t="shared" si="131"/>
        <v>1125000</v>
      </c>
      <c r="L867" s="1">
        <f t="shared" si="132"/>
        <v>1500000</v>
      </c>
      <c r="M867" s="16">
        <f t="shared" si="133"/>
        <v>0.93986800000000004</v>
      </c>
      <c r="N867" s="1" t="str">
        <f t="shared" si="134"/>
        <v>0-100%</v>
      </c>
      <c r="O867" s="1">
        <f>MIN($I867, $H867)*INDEX( '2018 commission structure'!$A$21:$I$24,
MATCH($E867,'2018 commission structure'!$A$21:$A$24,0),MATCH(O$1,'2018 commission structure'!$A$21:$I$21,0))</f>
        <v>105735.15</v>
      </c>
      <c r="P867" s="1">
        <f>IF($H867&gt;$I867, MIN($H867-$I867, J867-$I867)*
INDEX( '2018 commission structure'!$A$21:$I$24,
MATCH($E867,'2018 commission structure'!$A$21:$A$24, 0),
MATCH(P$1,'2018 commission structure'!$A$21:$I$21, 0)), 0)</f>
        <v>0</v>
      </c>
      <c r="Q867" s="1">
        <f>IF($H867&gt;J867, MIN($H867-J867, K867-J867)*
INDEX( '2018 commission structure'!$A$21:$I$24,
MATCH($E867,'2018 commission structure'!$A$21:$A$24, 0),
MATCH(Q$1,'2018 commission structure'!$A$21:$I$21, 0)), 0)</f>
        <v>0</v>
      </c>
      <c r="R867" s="1">
        <f>IF($H867&gt;K867, MIN($H867-K867, L867-K867)*
INDEX( '2018 commission structure'!$A$21:$I$24,
MATCH($E867,'2018 commission structure'!$A$21:$A$24, 0),
MATCH(R$1,'2018 commission structure'!$A$21:$I$21, 0)), 0)</f>
        <v>0</v>
      </c>
      <c r="S867" s="1">
        <f>IF($H867&gt;L867, ($H867-L867)*
INDEX( '2018 commission structure'!$A$21:$I$24,
MATCH($E867,'2018 commission structure'!$A$21:$A$24, 0),
MATCH(S$1,'2018 commission structure'!$A$21:$I$21, 0)), 0)</f>
        <v>0</v>
      </c>
      <c r="T867" s="1">
        <f t="shared" si="135"/>
        <v>105735.15</v>
      </c>
      <c r="U867" s="1">
        <f t="shared" si="136"/>
        <v>204469.15</v>
      </c>
      <c r="V867" s="16">
        <f t="shared" si="137"/>
        <v>3.4474687257221932</v>
      </c>
      <c r="W867" s="1">
        <f>MIN(H867,I867)*INDEX('2018 commission structure'!$A$15:$J$18,MATCH(Calculations!$E549,'2018 commission structure'!$A$15:$A$18,0),MATCH(Calculations!W$1,'2018 commission structure'!$A$15:$J$15,0))</f>
        <v>84588.12</v>
      </c>
      <c r="X867" s="1">
        <f>IF($H867&gt;I867,MIN($H867-I867,J867-I867))*INDEX('2018 commission structure'!$A$15:$J$18,MATCH(Calculations!$E549,'2018 commission structure'!$A$15:$A$18,0),MATCH(Calculations!X$1,'2018 commission structure'!$A$15:$J$15,0))</f>
        <v>0</v>
      </c>
      <c r="Y867" s="1">
        <f>IF($H867&gt;J867,MIN($H867-J867,K867-J867)*INDEX('2018 commission structure'!$A$15:$J$18,MATCH(Calculations!$E549,'2018 commission structure'!$A$15:$A$18,0),MATCH(Calculations!Y$1,'2018 commission structure'!$A$15:$J$15,0)),0)</f>
        <v>0</v>
      </c>
      <c r="Z867" s="1">
        <f>IF($H867&gt;K867,MIN($H867-K867,L867-K867)*INDEX('2018 commission structure'!$A$15:$J$18,MATCH(Calculations!$E549,'2018 commission structure'!$A$15:$A$18,0),MATCH(Calculations!Z$1,'2018 commission structure'!$A$15:$J$15,0)),0)</f>
        <v>0</v>
      </c>
      <c r="AA867" s="1">
        <f>IF($H867&gt;L867,($H867-L867)*INDEX('2018 commission structure'!$A$15:$J$18,MATCH(Calculations!$E549,'2018 commission structure'!$A$15:$A$18,0),MATCH(Calculations!AA$1,'2018 commission structure'!$A$15:$J$15,0)),0)</f>
        <v>0</v>
      </c>
      <c r="AB867" s="1">
        <f t="shared" si="138"/>
        <v>84588.12</v>
      </c>
      <c r="AC867" s="1">
        <f t="shared" si="139"/>
        <v>183322.12</v>
      </c>
    </row>
    <row r="868" spans="1:29" x14ac:dyDescent="0.3">
      <c r="A868" s="20">
        <v>2524572722</v>
      </c>
      <c r="B868" s="1" t="s">
        <v>344</v>
      </c>
      <c r="C868" s="1" t="s">
        <v>343</v>
      </c>
      <c r="D868" s="1" t="s">
        <v>23080</v>
      </c>
      <c r="E868" s="1" t="s">
        <v>0</v>
      </c>
      <c r="F868" s="1">
        <v>58232</v>
      </c>
      <c r="G868" s="2">
        <v>29</v>
      </c>
      <c r="H868" s="1">
        <f>SUMIF('deals_closed '!D:D,A868,'deals_closed '!C:C)</f>
        <v>976706</v>
      </c>
      <c r="I868" s="1">
        <f>VLOOKUP(E868,'2018 commission structure'!$A$21:$I$24,9,FALSE)</f>
        <v>600000</v>
      </c>
      <c r="J868" s="1">
        <f t="shared" si="140"/>
        <v>750000</v>
      </c>
      <c r="K868" s="1">
        <f t="shared" si="131"/>
        <v>900000</v>
      </c>
      <c r="L868" s="1">
        <f t="shared" si="132"/>
        <v>1200000</v>
      </c>
      <c r="M868" s="16">
        <f t="shared" si="133"/>
        <v>1.6278433333333333</v>
      </c>
      <c r="N868" s="1" t="str">
        <f t="shared" si="134"/>
        <v>150-200%</v>
      </c>
      <c r="O868" s="1">
        <f>MIN($I868, $H868)*INDEX( '2018 commission structure'!$A$21:$I$24,
MATCH($E868,'2018 commission structure'!$A$21:$A$24,0),MATCH(O$1,'2018 commission structure'!$A$21:$I$21,0))</f>
        <v>78000</v>
      </c>
      <c r="P868" s="1">
        <f>IF($H868&gt;$I868, MIN($H868-$I868, J868-$I868)*
INDEX( '2018 commission structure'!$A$21:$I$24,
MATCH($E868,'2018 commission structure'!$A$21:$A$24, 0),
MATCH(P$1,'2018 commission structure'!$A$21:$I$21, 0)), 0)</f>
        <v>25500.000000000004</v>
      </c>
      <c r="Q868" s="1">
        <f>IF($H868&gt;J868, MIN($H868-J868, K868-J868)*
INDEX( '2018 commission structure'!$A$21:$I$24,
MATCH($E868,'2018 commission structure'!$A$21:$A$24, 0),
MATCH(Q$1,'2018 commission structure'!$A$21:$I$21, 0)), 0)</f>
        <v>31500</v>
      </c>
      <c r="R868" s="1">
        <f>IF($H868&gt;K868, MIN($H868-K868, L868-K868)*
INDEX( '2018 commission structure'!$A$21:$I$24,
MATCH($E868,'2018 commission structure'!$A$21:$A$24, 0),
MATCH(R$1,'2018 commission structure'!$A$21:$I$21, 0)), 0)</f>
        <v>19943.560000000001</v>
      </c>
      <c r="S868" s="1">
        <f>IF($H868&gt;L868, ($H868-L868)*
INDEX( '2018 commission structure'!$A$21:$I$24,
MATCH($E868,'2018 commission structure'!$A$21:$A$24, 0),
MATCH(S$1,'2018 commission structure'!$A$21:$I$21, 0)), 0)</f>
        <v>0</v>
      </c>
      <c r="T868" s="1">
        <f t="shared" si="135"/>
        <v>154943.56</v>
      </c>
      <c r="U868" s="1">
        <f t="shared" si="136"/>
        <v>213175.56</v>
      </c>
      <c r="V868" s="16">
        <f t="shared" si="137"/>
        <v>4.5816978268991058</v>
      </c>
      <c r="W868" s="1">
        <f>MIN(H868,I868)*INDEX('2018 commission structure'!$A$15:$J$18,MATCH(Calculations!$E828,'2018 commission structure'!$A$15:$A$18,0),MATCH(Calculations!W$1,'2018 commission structure'!$A$15:$J$15,0))</f>
        <v>90000</v>
      </c>
      <c r="X868" s="1">
        <f>IF($H868&gt;I868,MIN($H868-I868,J868-I868))*INDEX('2018 commission structure'!$A$15:$J$18,MATCH(Calculations!$E828,'2018 commission structure'!$A$15:$A$18,0),MATCH(Calculations!X$1,'2018 commission structure'!$A$15:$J$15,0))</f>
        <v>27000</v>
      </c>
      <c r="Y868" s="1">
        <f>IF($H868&gt;J868,MIN($H868-J868,K868-J868)*INDEX('2018 commission structure'!$A$15:$J$18,MATCH(Calculations!$E828,'2018 commission structure'!$A$15:$A$18,0),MATCH(Calculations!Y$1,'2018 commission structure'!$A$15:$J$15,0)),0)</f>
        <v>37500</v>
      </c>
      <c r="Z868" s="1">
        <f>IF($H868&gt;K868,MIN($H868-K868,L868-K868)*INDEX('2018 commission structure'!$A$15:$J$18,MATCH(Calculations!$E828,'2018 commission structure'!$A$15:$A$18,0),MATCH(Calculations!Z$1,'2018 commission structure'!$A$15:$J$15,0)),0)</f>
        <v>23011.8</v>
      </c>
      <c r="AA868" s="1">
        <f>IF($H868&gt;L868,($H868-L868)*INDEX('2018 commission structure'!$A$15:$J$18,MATCH(Calculations!$E828,'2018 commission structure'!$A$15:$A$18,0),MATCH(Calculations!AA$1,'2018 commission structure'!$A$15:$J$15,0)),0)</f>
        <v>0</v>
      </c>
      <c r="AB868" s="1">
        <f t="shared" si="138"/>
        <v>177511.8</v>
      </c>
      <c r="AC868" s="1">
        <f t="shared" si="139"/>
        <v>235743.8</v>
      </c>
    </row>
    <row r="869" spans="1:29" x14ac:dyDescent="0.3">
      <c r="A869" s="20">
        <v>9328457335</v>
      </c>
      <c r="B869" s="1" t="s">
        <v>271</v>
      </c>
      <c r="C869" s="1" t="s">
        <v>270</v>
      </c>
      <c r="D869" s="1" t="s">
        <v>22741</v>
      </c>
      <c r="E869" s="1" t="s">
        <v>12</v>
      </c>
      <c r="F869" s="1">
        <v>48929</v>
      </c>
      <c r="G869" s="2">
        <v>22</v>
      </c>
      <c r="H869" s="1">
        <f>SUMIF('deals_closed '!D:D,A869,'deals_closed '!C:C)</f>
        <v>814665</v>
      </c>
      <c r="I869" s="1">
        <f>VLOOKUP(E869,'2018 commission structure'!$A$21:$I$24,9,FALSE)</f>
        <v>500000</v>
      </c>
      <c r="J869" s="1">
        <f t="shared" si="140"/>
        <v>625000</v>
      </c>
      <c r="K869" s="1">
        <f t="shared" si="131"/>
        <v>750000</v>
      </c>
      <c r="L869" s="1">
        <f t="shared" si="132"/>
        <v>1000000</v>
      </c>
      <c r="M869" s="16">
        <f t="shared" si="133"/>
        <v>1.6293299999999999</v>
      </c>
      <c r="N869" s="1" t="str">
        <f t="shared" si="134"/>
        <v>150-200%</v>
      </c>
      <c r="O869" s="1">
        <f>MIN($I869, $H869)*INDEX( '2018 commission structure'!$A$21:$I$24,
MATCH($E869,'2018 commission structure'!$A$21:$A$24,0),MATCH(O$1,'2018 commission structure'!$A$21:$I$21,0))</f>
        <v>50000</v>
      </c>
      <c r="P869" s="1">
        <f>IF($H869&gt;$I869, MIN($H869-$I869, J869-$I869)*
INDEX( '2018 commission structure'!$A$21:$I$24,
MATCH($E869,'2018 commission structure'!$A$21:$A$24, 0),
MATCH(P$1,'2018 commission structure'!$A$21:$I$21, 0)), 0)</f>
        <v>18750</v>
      </c>
      <c r="Q869" s="1">
        <f>IF($H869&gt;J869, MIN($H869-J869, K869-J869)*
INDEX( '2018 commission structure'!$A$21:$I$24,
MATCH($E869,'2018 commission structure'!$A$21:$A$24, 0),
MATCH(Q$1,'2018 commission structure'!$A$21:$I$21, 0)), 0)</f>
        <v>22500</v>
      </c>
      <c r="R869" s="1">
        <f>IF($H869&gt;K869, MIN($H869-K869, L869-K869)*
INDEX( '2018 commission structure'!$A$21:$I$24,
MATCH($E869,'2018 commission structure'!$A$21:$A$24, 0),
MATCH(R$1,'2018 commission structure'!$A$21:$I$21, 0)), 0)</f>
        <v>14226.3</v>
      </c>
      <c r="S869" s="1">
        <f>IF($H869&gt;L869, ($H869-L869)*
INDEX( '2018 commission structure'!$A$21:$I$24,
MATCH($E869,'2018 commission structure'!$A$21:$A$24, 0),
MATCH(S$1,'2018 commission structure'!$A$21:$I$21, 0)), 0)</f>
        <v>0</v>
      </c>
      <c r="T869" s="1">
        <f t="shared" si="135"/>
        <v>105476.3</v>
      </c>
      <c r="U869" s="1">
        <f t="shared" si="136"/>
        <v>154405.29999999999</v>
      </c>
      <c r="V869" s="16">
        <f t="shared" si="137"/>
        <v>5.2761466089570765</v>
      </c>
      <c r="W869" s="1">
        <f>MIN(H869,I869)*INDEX('2018 commission structure'!$A$15:$J$18,MATCH(Calculations!$E866,'2018 commission structure'!$A$15:$A$18,0),MATCH(Calculations!W$1,'2018 commission structure'!$A$15:$J$15,0))</f>
        <v>60000</v>
      </c>
      <c r="X869" s="1">
        <f>IF($H869&gt;I869,MIN($H869-I869,J869-I869))*INDEX('2018 commission structure'!$A$15:$J$18,MATCH(Calculations!$E866,'2018 commission structure'!$A$15:$A$18,0),MATCH(Calculations!X$1,'2018 commission structure'!$A$15:$J$15,0))</f>
        <v>21250</v>
      </c>
      <c r="Y869" s="1">
        <f>IF($H869&gt;J869,MIN($H869-J869,K869-J869)*INDEX('2018 commission structure'!$A$15:$J$18,MATCH(Calculations!$E866,'2018 commission structure'!$A$15:$A$18,0),MATCH(Calculations!Y$1,'2018 commission structure'!$A$15:$J$15,0)),0)</f>
        <v>25000</v>
      </c>
      <c r="Z869" s="1">
        <f>IF($H869&gt;K869,MIN($H869-K869,L869-K869)*INDEX('2018 commission structure'!$A$15:$J$18,MATCH(Calculations!$E866,'2018 commission structure'!$A$15:$A$18,0),MATCH(Calculations!Z$1,'2018 commission structure'!$A$15:$J$15,0)),0)</f>
        <v>14226.3</v>
      </c>
      <c r="AA869" s="1">
        <f>IF($H869&gt;L869,($H869-L869)*INDEX('2018 commission structure'!$A$15:$J$18,MATCH(Calculations!$E866,'2018 commission structure'!$A$15:$A$18,0),MATCH(Calculations!AA$1,'2018 commission structure'!$A$15:$J$15,0)),0)</f>
        <v>0</v>
      </c>
      <c r="AB869" s="1">
        <f t="shared" si="138"/>
        <v>120476.3</v>
      </c>
      <c r="AC869" s="1">
        <f t="shared" si="139"/>
        <v>169405.3</v>
      </c>
    </row>
    <row r="870" spans="1:29" x14ac:dyDescent="0.3">
      <c r="A870" s="20">
        <v>8256403403</v>
      </c>
      <c r="B870" s="1" t="s">
        <v>20</v>
      </c>
      <c r="C870" s="1" t="s">
        <v>19</v>
      </c>
      <c r="D870" s="1" t="s">
        <v>22507</v>
      </c>
      <c r="E870" s="1" t="s">
        <v>3</v>
      </c>
      <c r="F870" s="1">
        <v>116569</v>
      </c>
      <c r="G870" s="2">
        <v>31</v>
      </c>
      <c r="H870" s="1">
        <f>SUMIF('deals_closed '!D:D,A870,'deals_closed '!C:C)</f>
        <v>1224207</v>
      </c>
      <c r="I870" s="1">
        <f>VLOOKUP(E870,'2018 commission structure'!$A$21:$I$24,9,FALSE)</f>
        <v>750000</v>
      </c>
      <c r="J870" s="1">
        <f t="shared" si="140"/>
        <v>937500</v>
      </c>
      <c r="K870" s="1">
        <f t="shared" si="131"/>
        <v>1125000</v>
      </c>
      <c r="L870" s="1">
        <f t="shared" si="132"/>
        <v>1500000</v>
      </c>
      <c r="M870" s="16">
        <f t="shared" si="133"/>
        <v>1.6322760000000001</v>
      </c>
      <c r="N870" s="1" t="str">
        <f t="shared" si="134"/>
        <v>150-200%</v>
      </c>
      <c r="O870" s="1">
        <f>MIN($I870, $H870)*INDEX( '2018 commission structure'!$A$21:$I$24,
MATCH($E870,'2018 commission structure'!$A$21:$A$24,0),MATCH(O$1,'2018 commission structure'!$A$21:$I$21,0))</f>
        <v>112500</v>
      </c>
      <c r="P870" s="1">
        <f>IF($H870&gt;$I870, MIN($H870-$I870, J870-$I870)*
INDEX( '2018 commission structure'!$A$21:$I$24,
MATCH($E870,'2018 commission structure'!$A$21:$A$24, 0),
MATCH(P$1,'2018 commission structure'!$A$21:$I$21, 0)), 0)</f>
        <v>35625</v>
      </c>
      <c r="Q870" s="1">
        <f>IF($H870&gt;J870, MIN($H870-J870, K870-J870)*
INDEX( '2018 commission structure'!$A$21:$I$24,
MATCH($E870,'2018 commission structure'!$A$21:$A$24, 0),
MATCH(Q$1,'2018 commission structure'!$A$21:$I$21, 0)), 0)</f>
        <v>43125</v>
      </c>
      <c r="R870" s="1">
        <f>IF($H870&gt;K870, MIN($H870-K870, L870-K870)*
INDEX( '2018 commission structure'!$A$21:$I$24,
MATCH($E870,'2018 commission structure'!$A$21:$A$24, 0),
MATCH(R$1,'2018 commission structure'!$A$21:$I$21, 0)), 0)</f>
        <v>29762.1</v>
      </c>
      <c r="S870" s="1">
        <f>IF($H870&gt;L870, ($H870-L870)*
INDEX( '2018 commission structure'!$A$21:$I$24,
MATCH($E870,'2018 commission structure'!$A$21:$A$24, 0),
MATCH(S$1,'2018 commission structure'!$A$21:$I$21, 0)), 0)</f>
        <v>0</v>
      </c>
      <c r="T870" s="1">
        <f t="shared" si="135"/>
        <v>221012.1</v>
      </c>
      <c r="U870" s="1">
        <f t="shared" si="136"/>
        <v>337581.1</v>
      </c>
      <c r="V870" s="16">
        <f t="shared" si="137"/>
        <v>3.6264085874475795</v>
      </c>
      <c r="W870" s="1">
        <f>MIN(H870,I870)*INDEX('2018 commission structure'!$A$15:$J$18,MATCH(Calculations!$E993,'2018 commission structure'!$A$15:$A$18,0),MATCH(Calculations!W$1,'2018 commission structure'!$A$15:$J$15,0))</f>
        <v>112500</v>
      </c>
      <c r="X870" s="1">
        <f>IF($H870&gt;I870,MIN($H870-I870,J870-I870))*INDEX('2018 commission structure'!$A$15:$J$18,MATCH(Calculations!$E993,'2018 commission structure'!$A$15:$A$18,0),MATCH(Calculations!X$1,'2018 commission structure'!$A$15:$J$15,0))</f>
        <v>33750</v>
      </c>
      <c r="Y870" s="1">
        <f>IF($H870&gt;J870,MIN($H870-J870,K870-J870)*INDEX('2018 commission structure'!$A$15:$J$18,MATCH(Calculations!$E993,'2018 commission structure'!$A$15:$A$18,0),MATCH(Calculations!Y$1,'2018 commission structure'!$A$15:$J$15,0)),0)</f>
        <v>46875</v>
      </c>
      <c r="Z870" s="1">
        <f>IF($H870&gt;K870,MIN($H870-K870,L870-K870)*INDEX('2018 commission structure'!$A$15:$J$18,MATCH(Calculations!$E993,'2018 commission structure'!$A$15:$A$18,0),MATCH(Calculations!Z$1,'2018 commission structure'!$A$15:$J$15,0)),0)</f>
        <v>29762.1</v>
      </c>
      <c r="AA870" s="1">
        <f>IF($H870&gt;L870,($H870-L870)*INDEX('2018 commission structure'!$A$15:$J$18,MATCH(Calculations!$E993,'2018 commission structure'!$A$15:$A$18,0),MATCH(Calculations!AA$1,'2018 commission structure'!$A$15:$J$15,0)),0)</f>
        <v>0</v>
      </c>
      <c r="AB870" s="1">
        <f t="shared" si="138"/>
        <v>222887.1</v>
      </c>
      <c r="AC870" s="1">
        <f t="shared" si="139"/>
        <v>339456.1</v>
      </c>
    </row>
    <row r="871" spans="1:29" x14ac:dyDescent="0.3">
      <c r="A871" s="20">
        <v>7866715386</v>
      </c>
      <c r="B871" s="1" t="s">
        <v>684</v>
      </c>
      <c r="C871" s="1" t="s">
        <v>683</v>
      </c>
      <c r="D871" s="1" t="s">
        <v>22552</v>
      </c>
      <c r="E871" s="1" t="s">
        <v>0</v>
      </c>
      <c r="F871" s="1">
        <v>62143</v>
      </c>
      <c r="G871" s="2">
        <v>27</v>
      </c>
      <c r="H871" s="1">
        <f>SUMIF('deals_closed '!D:D,A871,'deals_closed '!C:C)</f>
        <v>981577</v>
      </c>
      <c r="I871" s="1">
        <f>VLOOKUP(E871,'2018 commission structure'!$A$21:$I$24,9,FALSE)</f>
        <v>600000</v>
      </c>
      <c r="J871" s="1">
        <f t="shared" si="140"/>
        <v>750000</v>
      </c>
      <c r="K871" s="1">
        <f t="shared" si="131"/>
        <v>900000</v>
      </c>
      <c r="L871" s="1">
        <f t="shared" si="132"/>
        <v>1200000</v>
      </c>
      <c r="M871" s="16">
        <f t="shared" si="133"/>
        <v>1.6359616666666668</v>
      </c>
      <c r="N871" s="1" t="str">
        <f t="shared" si="134"/>
        <v>150-200%</v>
      </c>
      <c r="O871" s="1">
        <f>MIN($I871, $H871)*INDEX( '2018 commission structure'!$A$21:$I$24,
MATCH($E871,'2018 commission structure'!$A$21:$A$24,0),MATCH(O$1,'2018 commission structure'!$A$21:$I$21,0))</f>
        <v>78000</v>
      </c>
      <c r="P871" s="1">
        <f>IF($H871&gt;$I871, MIN($H871-$I871, J871-$I871)*
INDEX( '2018 commission structure'!$A$21:$I$24,
MATCH($E871,'2018 commission structure'!$A$21:$A$24, 0),
MATCH(P$1,'2018 commission structure'!$A$21:$I$21, 0)), 0)</f>
        <v>25500.000000000004</v>
      </c>
      <c r="Q871" s="1">
        <f>IF($H871&gt;J871, MIN($H871-J871, K871-J871)*
INDEX( '2018 commission structure'!$A$21:$I$24,
MATCH($E871,'2018 commission structure'!$A$21:$A$24, 0),
MATCH(Q$1,'2018 commission structure'!$A$21:$I$21, 0)), 0)</f>
        <v>31500</v>
      </c>
      <c r="R871" s="1">
        <f>IF($H871&gt;K871, MIN($H871-K871, L871-K871)*
INDEX( '2018 commission structure'!$A$21:$I$24,
MATCH($E871,'2018 commission structure'!$A$21:$A$24, 0),
MATCH(R$1,'2018 commission structure'!$A$21:$I$21, 0)), 0)</f>
        <v>21210.02</v>
      </c>
      <c r="S871" s="1">
        <f>IF($H871&gt;L871, ($H871-L871)*
INDEX( '2018 commission structure'!$A$21:$I$24,
MATCH($E871,'2018 commission structure'!$A$21:$A$24, 0),
MATCH(S$1,'2018 commission structure'!$A$21:$I$21, 0)), 0)</f>
        <v>0</v>
      </c>
      <c r="T871" s="1">
        <f t="shared" si="135"/>
        <v>156210.01999999999</v>
      </c>
      <c r="U871" s="1">
        <f t="shared" si="136"/>
        <v>218353.02</v>
      </c>
      <c r="V871" s="16">
        <f t="shared" si="137"/>
        <v>4.4953671810905114</v>
      </c>
      <c r="W871" s="1">
        <f>MIN(H871,I871)*INDEX('2018 commission structure'!$A$15:$J$18,MATCH(Calculations!$E655,'2018 commission structure'!$A$15:$A$18,0),MATCH(Calculations!W$1,'2018 commission structure'!$A$15:$J$15,0))</f>
        <v>90000</v>
      </c>
      <c r="X871" s="1">
        <f>IF($H871&gt;I871,MIN($H871-I871,J871-I871))*INDEX('2018 commission structure'!$A$15:$J$18,MATCH(Calculations!$E655,'2018 commission structure'!$A$15:$A$18,0),MATCH(Calculations!X$1,'2018 commission structure'!$A$15:$J$15,0))</f>
        <v>27000</v>
      </c>
      <c r="Y871" s="1">
        <f>IF($H871&gt;J871,MIN($H871-J871,K871-J871)*INDEX('2018 commission structure'!$A$15:$J$18,MATCH(Calculations!$E655,'2018 commission structure'!$A$15:$A$18,0),MATCH(Calculations!Y$1,'2018 commission structure'!$A$15:$J$15,0)),0)</f>
        <v>37500</v>
      </c>
      <c r="Z871" s="1">
        <f>IF($H871&gt;K871,MIN($H871-K871,L871-K871)*INDEX('2018 commission structure'!$A$15:$J$18,MATCH(Calculations!$E655,'2018 commission structure'!$A$15:$A$18,0),MATCH(Calculations!Z$1,'2018 commission structure'!$A$15:$J$15,0)),0)</f>
        <v>24473.1</v>
      </c>
      <c r="AA871" s="1">
        <f>IF($H871&gt;L871,($H871-L871)*INDEX('2018 commission structure'!$A$15:$J$18,MATCH(Calculations!$E655,'2018 commission structure'!$A$15:$A$18,0),MATCH(Calculations!AA$1,'2018 commission structure'!$A$15:$J$15,0)),0)</f>
        <v>0</v>
      </c>
      <c r="AB871" s="1">
        <f t="shared" si="138"/>
        <v>178973.1</v>
      </c>
      <c r="AC871" s="1">
        <f t="shared" si="139"/>
        <v>241116.1</v>
      </c>
    </row>
    <row r="872" spans="1:29" x14ac:dyDescent="0.3">
      <c r="A872" s="20">
        <v>3409869514</v>
      </c>
      <c r="B872" s="1" t="s">
        <v>1061</v>
      </c>
      <c r="C872" s="1" t="s">
        <v>1060</v>
      </c>
      <c r="D872" s="1" t="s">
        <v>22795</v>
      </c>
      <c r="E872" s="1" t="s">
        <v>12</v>
      </c>
      <c r="F872" s="1">
        <v>47831</v>
      </c>
      <c r="G872" s="2">
        <v>23</v>
      </c>
      <c r="H872" s="1">
        <f>SUMIF('deals_closed '!D:D,A872,'deals_closed '!C:C)</f>
        <v>818109</v>
      </c>
      <c r="I872" s="1">
        <f>VLOOKUP(E872,'2018 commission structure'!$A$21:$I$24,9,FALSE)</f>
        <v>500000</v>
      </c>
      <c r="J872" s="1">
        <f t="shared" si="140"/>
        <v>625000</v>
      </c>
      <c r="K872" s="1">
        <f t="shared" si="131"/>
        <v>750000</v>
      </c>
      <c r="L872" s="1">
        <f t="shared" si="132"/>
        <v>1000000</v>
      </c>
      <c r="M872" s="16">
        <f t="shared" si="133"/>
        <v>1.636218</v>
      </c>
      <c r="N872" s="1" t="str">
        <f t="shared" si="134"/>
        <v>150-200%</v>
      </c>
      <c r="O872" s="1">
        <f>MIN($I872, $H872)*INDEX( '2018 commission structure'!$A$21:$I$24,
MATCH($E872,'2018 commission structure'!$A$21:$A$24,0),MATCH(O$1,'2018 commission structure'!$A$21:$I$21,0))</f>
        <v>50000</v>
      </c>
      <c r="P872" s="1">
        <f>IF($H872&gt;$I872, MIN($H872-$I872, J872-$I872)*
INDEX( '2018 commission structure'!$A$21:$I$24,
MATCH($E872,'2018 commission structure'!$A$21:$A$24, 0),
MATCH(P$1,'2018 commission structure'!$A$21:$I$21, 0)), 0)</f>
        <v>18750</v>
      </c>
      <c r="Q872" s="1">
        <f>IF($H872&gt;J872, MIN($H872-J872, K872-J872)*
INDEX( '2018 commission structure'!$A$21:$I$24,
MATCH($E872,'2018 commission structure'!$A$21:$A$24, 0),
MATCH(Q$1,'2018 commission structure'!$A$21:$I$21, 0)), 0)</f>
        <v>22500</v>
      </c>
      <c r="R872" s="1">
        <f>IF($H872&gt;K872, MIN($H872-K872, L872-K872)*
INDEX( '2018 commission structure'!$A$21:$I$24,
MATCH($E872,'2018 commission structure'!$A$21:$A$24, 0),
MATCH(R$1,'2018 commission structure'!$A$21:$I$21, 0)), 0)</f>
        <v>14983.98</v>
      </c>
      <c r="S872" s="1">
        <f>IF($H872&gt;L872, ($H872-L872)*
INDEX( '2018 commission structure'!$A$21:$I$24,
MATCH($E872,'2018 commission structure'!$A$21:$A$24, 0),
MATCH(S$1,'2018 commission structure'!$A$21:$I$21, 0)), 0)</f>
        <v>0</v>
      </c>
      <c r="T872" s="1">
        <f t="shared" si="135"/>
        <v>106233.98</v>
      </c>
      <c r="U872" s="1">
        <f t="shared" si="136"/>
        <v>154064.97999999998</v>
      </c>
      <c r="V872" s="16">
        <f t="shared" si="137"/>
        <v>5.3101554941298152</v>
      </c>
      <c r="W872" s="1">
        <f>MIN(H872,I872)*INDEX('2018 commission structure'!$A$15:$J$18,MATCH(Calculations!$E459,'2018 commission structure'!$A$15:$A$18,0),MATCH(Calculations!W$1,'2018 commission structure'!$A$15:$J$15,0))</f>
        <v>75000</v>
      </c>
      <c r="X872" s="1">
        <f>IF($H872&gt;I872,MIN($H872-I872,J872-I872))*INDEX('2018 commission structure'!$A$15:$J$18,MATCH(Calculations!$E459,'2018 commission structure'!$A$15:$A$18,0),MATCH(Calculations!X$1,'2018 commission structure'!$A$15:$J$15,0))</f>
        <v>22500</v>
      </c>
      <c r="Y872" s="1">
        <f>IF($H872&gt;J872,MIN($H872-J872,K872-J872)*INDEX('2018 commission structure'!$A$15:$J$18,MATCH(Calculations!$E459,'2018 commission structure'!$A$15:$A$18,0),MATCH(Calculations!Y$1,'2018 commission structure'!$A$15:$J$15,0)),0)</f>
        <v>31250</v>
      </c>
      <c r="Z872" s="1">
        <f>IF($H872&gt;K872,MIN($H872-K872,L872-K872)*INDEX('2018 commission structure'!$A$15:$J$18,MATCH(Calculations!$E459,'2018 commission structure'!$A$15:$A$18,0),MATCH(Calculations!Z$1,'2018 commission structure'!$A$15:$J$15,0)),0)</f>
        <v>20432.7</v>
      </c>
      <c r="AA872" s="1">
        <f>IF($H872&gt;L872,($H872-L872)*INDEX('2018 commission structure'!$A$15:$J$18,MATCH(Calculations!$E459,'2018 commission structure'!$A$15:$A$18,0),MATCH(Calculations!AA$1,'2018 commission structure'!$A$15:$J$15,0)),0)</f>
        <v>0</v>
      </c>
      <c r="AB872" s="1">
        <f t="shared" si="138"/>
        <v>149182.70000000001</v>
      </c>
      <c r="AC872" s="1">
        <f t="shared" si="139"/>
        <v>197013.7</v>
      </c>
    </row>
    <row r="873" spans="1:29" x14ac:dyDescent="0.3">
      <c r="A873" s="20">
        <v>6732216945</v>
      </c>
      <c r="B873" s="1" t="s">
        <v>718</v>
      </c>
      <c r="C873" s="1" t="s">
        <v>717</v>
      </c>
      <c r="D873" s="1" t="s">
        <v>23168</v>
      </c>
      <c r="E873" s="1" t="s">
        <v>12</v>
      </c>
      <c r="F873" s="1">
        <v>35593</v>
      </c>
      <c r="G873" s="2">
        <v>24</v>
      </c>
      <c r="H873" s="1">
        <f>SUMIF('deals_closed '!D:D,A873,'deals_closed '!C:C)</f>
        <v>818243</v>
      </c>
      <c r="I873" s="1">
        <f>VLOOKUP(E873,'2018 commission structure'!$A$21:$I$24,9,FALSE)</f>
        <v>500000</v>
      </c>
      <c r="J873" s="1">
        <f t="shared" si="140"/>
        <v>625000</v>
      </c>
      <c r="K873" s="1">
        <f t="shared" si="131"/>
        <v>750000</v>
      </c>
      <c r="L873" s="1">
        <f t="shared" si="132"/>
        <v>1000000</v>
      </c>
      <c r="M873" s="16">
        <f t="shared" si="133"/>
        <v>1.6364860000000001</v>
      </c>
      <c r="N873" s="1" t="str">
        <f t="shared" si="134"/>
        <v>150-200%</v>
      </c>
      <c r="O873" s="1">
        <f>MIN($I873, $H873)*INDEX( '2018 commission structure'!$A$21:$I$24,
MATCH($E873,'2018 commission structure'!$A$21:$A$24,0),MATCH(O$1,'2018 commission structure'!$A$21:$I$21,0))</f>
        <v>50000</v>
      </c>
      <c r="P873" s="1">
        <f>IF($H873&gt;$I873, MIN($H873-$I873, J873-$I873)*
INDEX( '2018 commission structure'!$A$21:$I$24,
MATCH($E873,'2018 commission structure'!$A$21:$A$24, 0),
MATCH(P$1,'2018 commission structure'!$A$21:$I$21, 0)), 0)</f>
        <v>18750</v>
      </c>
      <c r="Q873" s="1">
        <f>IF($H873&gt;J873, MIN($H873-J873, K873-J873)*
INDEX( '2018 commission structure'!$A$21:$I$24,
MATCH($E873,'2018 commission structure'!$A$21:$A$24, 0),
MATCH(Q$1,'2018 commission structure'!$A$21:$I$21, 0)), 0)</f>
        <v>22500</v>
      </c>
      <c r="R873" s="1">
        <f>IF($H873&gt;K873, MIN($H873-K873, L873-K873)*
INDEX( '2018 commission structure'!$A$21:$I$24,
MATCH($E873,'2018 commission structure'!$A$21:$A$24, 0),
MATCH(R$1,'2018 commission structure'!$A$21:$I$21, 0)), 0)</f>
        <v>15013.460000000001</v>
      </c>
      <c r="S873" s="1">
        <f>IF($H873&gt;L873, ($H873-L873)*
INDEX( '2018 commission structure'!$A$21:$I$24,
MATCH($E873,'2018 commission structure'!$A$21:$A$24, 0),
MATCH(S$1,'2018 commission structure'!$A$21:$I$21, 0)), 0)</f>
        <v>0</v>
      </c>
      <c r="T873" s="1">
        <f t="shared" si="135"/>
        <v>106263.46</v>
      </c>
      <c r="U873" s="1">
        <f t="shared" si="136"/>
        <v>141856.46000000002</v>
      </c>
      <c r="V873" s="16">
        <f t="shared" si="137"/>
        <v>5.768105308704305</v>
      </c>
      <c r="W873" s="1">
        <f>MIN(H873,I873)*INDEX('2018 commission structure'!$A$15:$J$18,MATCH(Calculations!$E636,'2018 commission structure'!$A$15:$A$18,0),MATCH(Calculations!W$1,'2018 commission structure'!$A$15:$J$15,0))</f>
        <v>75000</v>
      </c>
      <c r="X873" s="1">
        <f>IF($H873&gt;I873,MIN($H873-I873,J873-I873))*INDEX('2018 commission structure'!$A$15:$J$18,MATCH(Calculations!$E636,'2018 commission structure'!$A$15:$A$18,0),MATCH(Calculations!X$1,'2018 commission structure'!$A$15:$J$15,0))</f>
        <v>27500</v>
      </c>
      <c r="Y873" s="1">
        <f>IF($H873&gt;J873,MIN($H873-J873,K873-J873)*INDEX('2018 commission structure'!$A$15:$J$18,MATCH(Calculations!$E636,'2018 commission structure'!$A$15:$A$18,0),MATCH(Calculations!Y$1,'2018 commission structure'!$A$15:$J$15,0)),0)</f>
        <v>31250</v>
      </c>
      <c r="Z873" s="1">
        <f>IF($H873&gt;K873,MIN($H873-K873,L873-K873)*INDEX('2018 commission structure'!$A$15:$J$18,MATCH(Calculations!$E636,'2018 commission structure'!$A$15:$A$18,0),MATCH(Calculations!Z$1,'2018 commission structure'!$A$15:$J$15,0)),0)</f>
        <v>22520.190000000002</v>
      </c>
      <c r="AA873" s="1">
        <f>IF($H873&gt;L873,($H873-L873)*INDEX('2018 commission structure'!$A$15:$J$18,MATCH(Calculations!$E636,'2018 commission structure'!$A$15:$A$18,0),MATCH(Calculations!AA$1,'2018 commission structure'!$A$15:$J$15,0)),0)</f>
        <v>0</v>
      </c>
      <c r="AB873" s="1">
        <f t="shared" si="138"/>
        <v>156270.19</v>
      </c>
      <c r="AC873" s="1">
        <f t="shared" si="139"/>
        <v>191863.19</v>
      </c>
    </row>
    <row r="874" spans="1:29" x14ac:dyDescent="0.3">
      <c r="A874" s="20">
        <v>4398950745</v>
      </c>
      <c r="B874" s="1" t="s">
        <v>1075</v>
      </c>
      <c r="C874" s="1" t="s">
        <v>1074</v>
      </c>
      <c r="D874" s="1" t="s">
        <v>22550</v>
      </c>
      <c r="E874" s="1" t="s">
        <v>12</v>
      </c>
      <c r="F874" s="1">
        <v>56956</v>
      </c>
      <c r="G874" s="2">
        <v>23</v>
      </c>
      <c r="H874" s="1">
        <f>SUMIF('deals_closed '!D:D,A874,'deals_closed '!C:C)</f>
        <v>820679</v>
      </c>
      <c r="I874" s="1">
        <f>VLOOKUP(E874,'2018 commission structure'!$A$21:$I$24,9,FALSE)</f>
        <v>500000</v>
      </c>
      <c r="J874" s="1">
        <f t="shared" si="140"/>
        <v>625000</v>
      </c>
      <c r="K874" s="1">
        <f t="shared" si="131"/>
        <v>750000</v>
      </c>
      <c r="L874" s="1">
        <f t="shared" si="132"/>
        <v>1000000</v>
      </c>
      <c r="M874" s="16">
        <f t="shared" si="133"/>
        <v>1.6413580000000001</v>
      </c>
      <c r="N874" s="1" t="str">
        <f t="shared" si="134"/>
        <v>150-200%</v>
      </c>
      <c r="O874" s="1">
        <f>MIN($I874, $H874)*INDEX( '2018 commission structure'!$A$21:$I$24,
MATCH($E874,'2018 commission structure'!$A$21:$A$24,0),MATCH(O$1,'2018 commission structure'!$A$21:$I$21,0))</f>
        <v>50000</v>
      </c>
      <c r="P874" s="1">
        <f>IF($H874&gt;$I874, MIN($H874-$I874, J874-$I874)*
INDEX( '2018 commission structure'!$A$21:$I$24,
MATCH($E874,'2018 commission structure'!$A$21:$A$24, 0),
MATCH(P$1,'2018 commission structure'!$A$21:$I$21, 0)), 0)</f>
        <v>18750</v>
      </c>
      <c r="Q874" s="1">
        <f>IF($H874&gt;J874, MIN($H874-J874, K874-J874)*
INDEX( '2018 commission structure'!$A$21:$I$24,
MATCH($E874,'2018 commission structure'!$A$21:$A$24, 0),
MATCH(Q$1,'2018 commission structure'!$A$21:$I$21, 0)), 0)</f>
        <v>22500</v>
      </c>
      <c r="R874" s="1">
        <f>IF($H874&gt;K874, MIN($H874-K874, L874-K874)*
INDEX( '2018 commission structure'!$A$21:$I$24,
MATCH($E874,'2018 commission structure'!$A$21:$A$24, 0),
MATCH(R$1,'2018 commission structure'!$A$21:$I$21, 0)), 0)</f>
        <v>15549.38</v>
      </c>
      <c r="S874" s="1">
        <f>IF($H874&gt;L874, ($H874-L874)*
INDEX( '2018 commission structure'!$A$21:$I$24,
MATCH($E874,'2018 commission structure'!$A$21:$A$24, 0),
MATCH(S$1,'2018 commission structure'!$A$21:$I$21, 0)), 0)</f>
        <v>0</v>
      </c>
      <c r="T874" s="1">
        <f t="shared" si="135"/>
        <v>106799.38</v>
      </c>
      <c r="U874" s="1">
        <f t="shared" si="136"/>
        <v>163755.38</v>
      </c>
      <c r="V874" s="16">
        <f t="shared" si="137"/>
        <v>5.0116154962359101</v>
      </c>
      <c r="W874" s="1">
        <f>MIN(H874,I874)*INDEX('2018 commission structure'!$A$15:$J$18,MATCH(Calculations!$E452,'2018 commission structure'!$A$15:$A$18,0),MATCH(Calculations!W$1,'2018 commission structure'!$A$15:$J$15,0))</f>
        <v>75000</v>
      </c>
      <c r="X874" s="1">
        <f>IF($H874&gt;I874,MIN($H874-I874,J874-I874))*INDEX('2018 commission structure'!$A$15:$J$18,MATCH(Calculations!$E452,'2018 commission structure'!$A$15:$A$18,0),MATCH(Calculations!X$1,'2018 commission structure'!$A$15:$J$15,0))</f>
        <v>22500</v>
      </c>
      <c r="Y874" s="1">
        <f>IF($H874&gt;J874,MIN($H874-J874,K874-J874)*INDEX('2018 commission structure'!$A$15:$J$18,MATCH(Calculations!$E452,'2018 commission structure'!$A$15:$A$18,0),MATCH(Calculations!Y$1,'2018 commission structure'!$A$15:$J$15,0)),0)</f>
        <v>31250</v>
      </c>
      <c r="Z874" s="1">
        <f>IF($H874&gt;K874,MIN($H874-K874,L874-K874)*INDEX('2018 commission structure'!$A$15:$J$18,MATCH(Calculations!$E452,'2018 commission structure'!$A$15:$A$18,0),MATCH(Calculations!Z$1,'2018 commission structure'!$A$15:$J$15,0)),0)</f>
        <v>21203.7</v>
      </c>
      <c r="AA874" s="1">
        <f>IF($H874&gt;L874,($H874-L874)*INDEX('2018 commission structure'!$A$15:$J$18,MATCH(Calculations!$E452,'2018 commission structure'!$A$15:$A$18,0),MATCH(Calculations!AA$1,'2018 commission structure'!$A$15:$J$15,0)),0)</f>
        <v>0</v>
      </c>
      <c r="AB874" s="1">
        <f t="shared" si="138"/>
        <v>149953.70000000001</v>
      </c>
      <c r="AC874" s="1">
        <f t="shared" si="139"/>
        <v>206909.7</v>
      </c>
    </row>
    <row r="875" spans="1:29" x14ac:dyDescent="0.3">
      <c r="A875" s="20">
        <v>1953937357</v>
      </c>
      <c r="B875" s="1" t="s">
        <v>1024</v>
      </c>
      <c r="C875" s="1" t="s">
        <v>1023</v>
      </c>
      <c r="D875" s="1" t="s">
        <v>23147</v>
      </c>
      <c r="E875" s="1" t="s">
        <v>0</v>
      </c>
      <c r="F875" s="1">
        <v>71164</v>
      </c>
      <c r="G875" s="2">
        <v>29</v>
      </c>
      <c r="H875" s="1">
        <f>SUMIF('deals_closed '!D:D,A875,'deals_closed '!C:C)</f>
        <v>985355</v>
      </c>
      <c r="I875" s="1">
        <f>VLOOKUP(E875,'2018 commission structure'!$A$21:$I$24,9,FALSE)</f>
        <v>600000</v>
      </c>
      <c r="J875" s="1">
        <f t="shared" si="140"/>
        <v>750000</v>
      </c>
      <c r="K875" s="1">
        <f t="shared" si="131"/>
        <v>900000</v>
      </c>
      <c r="L875" s="1">
        <f t="shared" si="132"/>
        <v>1200000</v>
      </c>
      <c r="M875" s="16">
        <f t="shared" si="133"/>
        <v>1.6422583333333334</v>
      </c>
      <c r="N875" s="1" t="str">
        <f t="shared" si="134"/>
        <v>150-200%</v>
      </c>
      <c r="O875" s="1">
        <f>MIN($I875, $H875)*INDEX( '2018 commission structure'!$A$21:$I$24,
MATCH($E875,'2018 commission structure'!$A$21:$A$24,0),MATCH(O$1,'2018 commission structure'!$A$21:$I$21,0))</f>
        <v>78000</v>
      </c>
      <c r="P875" s="1">
        <f>IF($H875&gt;$I875, MIN($H875-$I875, J875-$I875)*
INDEX( '2018 commission structure'!$A$21:$I$24,
MATCH($E875,'2018 commission structure'!$A$21:$A$24, 0),
MATCH(P$1,'2018 commission structure'!$A$21:$I$21, 0)), 0)</f>
        <v>25500.000000000004</v>
      </c>
      <c r="Q875" s="1">
        <f>IF($H875&gt;J875, MIN($H875-J875, K875-J875)*
INDEX( '2018 commission structure'!$A$21:$I$24,
MATCH($E875,'2018 commission structure'!$A$21:$A$24, 0),
MATCH(Q$1,'2018 commission structure'!$A$21:$I$21, 0)), 0)</f>
        <v>31500</v>
      </c>
      <c r="R875" s="1">
        <f>IF($H875&gt;K875, MIN($H875-K875, L875-K875)*
INDEX( '2018 commission structure'!$A$21:$I$24,
MATCH($E875,'2018 commission structure'!$A$21:$A$24, 0),
MATCH(R$1,'2018 commission structure'!$A$21:$I$21, 0)), 0)</f>
        <v>22192.3</v>
      </c>
      <c r="S875" s="1">
        <f>IF($H875&gt;L875, ($H875-L875)*
INDEX( '2018 commission structure'!$A$21:$I$24,
MATCH($E875,'2018 commission structure'!$A$21:$A$24, 0),
MATCH(S$1,'2018 commission structure'!$A$21:$I$21, 0)), 0)</f>
        <v>0</v>
      </c>
      <c r="T875" s="1">
        <f t="shared" si="135"/>
        <v>157192.29999999999</v>
      </c>
      <c r="U875" s="1">
        <f t="shared" si="136"/>
        <v>228356.3</v>
      </c>
      <c r="V875" s="16">
        <f t="shared" si="137"/>
        <v>4.3149893390285268</v>
      </c>
      <c r="W875" s="1">
        <f>MIN(H875,I875)*INDEX('2018 commission structure'!$A$15:$J$18,MATCH(Calculations!$E479,'2018 commission structure'!$A$15:$A$18,0),MATCH(Calculations!W$1,'2018 commission structure'!$A$15:$J$15,0))</f>
        <v>90000</v>
      </c>
      <c r="X875" s="1">
        <f>IF($H875&gt;I875,MIN($H875-I875,J875-I875))*INDEX('2018 commission structure'!$A$15:$J$18,MATCH(Calculations!$E479,'2018 commission structure'!$A$15:$A$18,0),MATCH(Calculations!X$1,'2018 commission structure'!$A$15:$J$15,0))</f>
        <v>33000</v>
      </c>
      <c r="Y875" s="1">
        <f>IF($H875&gt;J875,MIN($H875-J875,K875-J875)*INDEX('2018 commission structure'!$A$15:$J$18,MATCH(Calculations!$E479,'2018 commission structure'!$A$15:$A$18,0),MATCH(Calculations!Y$1,'2018 commission structure'!$A$15:$J$15,0)),0)</f>
        <v>37500</v>
      </c>
      <c r="Z875" s="1">
        <f>IF($H875&gt;K875,MIN($H875-K875,L875-K875)*INDEX('2018 commission structure'!$A$15:$J$18,MATCH(Calculations!$E479,'2018 commission structure'!$A$15:$A$18,0),MATCH(Calculations!Z$1,'2018 commission structure'!$A$15:$J$15,0)),0)</f>
        <v>28167.15</v>
      </c>
      <c r="AA875" s="1">
        <f>IF($H875&gt;L875,($H875-L875)*INDEX('2018 commission structure'!$A$15:$J$18,MATCH(Calculations!$E479,'2018 commission structure'!$A$15:$A$18,0),MATCH(Calculations!AA$1,'2018 commission structure'!$A$15:$J$15,0)),0)</f>
        <v>0</v>
      </c>
      <c r="AB875" s="1">
        <f t="shared" si="138"/>
        <v>188667.15</v>
      </c>
      <c r="AC875" s="1">
        <f t="shared" si="139"/>
        <v>259831.15</v>
      </c>
    </row>
    <row r="876" spans="1:29" x14ac:dyDescent="0.3">
      <c r="A876" s="20">
        <v>6894004730</v>
      </c>
      <c r="B876" s="1" t="s">
        <v>412</v>
      </c>
      <c r="C876" s="1" t="s">
        <v>411</v>
      </c>
      <c r="D876" s="1" t="s">
        <v>22995</v>
      </c>
      <c r="E876" s="1" t="s">
        <v>12</v>
      </c>
      <c r="F876" s="1">
        <v>41307</v>
      </c>
      <c r="G876" s="2">
        <v>20</v>
      </c>
      <c r="H876" s="1">
        <f>SUMIF('deals_closed '!D:D,A876,'deals_closed '!C:C)</f>
        <v>822111</v>
      </c>
      <c r="I876" s="1">
        <f>VLOOKUP(E876,'2018 commission structure'!$A$21:$I$24,9,FALSE)</f>
        <v>500000</v>
      </c>
      <c r="J876" s="1">
        <f t="shared" si="140"/>
        <v>625000</v>
      </c>
      <c r="K876" s="1">
        <f t="shared" si="131"/>
        <v>750000</v>
      </c>
      <c r="L876" s="1">
        <f t="shared" si="132"/>
        <v>1000000</v>
      </c>
      <c r="M876" s="16">
        <f t="shared" si="133"/>
        <v>1.6442220000000001</v>
      </c>
      <c r="N876" s="1" t="str">
        <f t="shared" si="134"/>
        <v>150-200%</v>
      </c>
      <c r="O876" s="1">
        <f>MIN($I876, $H876)*INDEX( '2018 commission structure'!$A$21:$I$24,
MATCH($E876,'2018 commission structure'!$A$21:$A$24,0),MATCH(O$1,'2018 commission structure'!$A$21:$I$21,0))</f>
        <v>50000</v>
      </c>
      <c r="P876" s="1">
        <f>IF($H876&gt;$I876, MIN($H876-$I876, J876-$I876)*
INDEX( '2018 commission structure'!$A$21:$I$24,
MATCH($E876,'2018 commission structure'!$A$21:$A$24, 0),
MATCH(P$1,'2018 commission structure'!$A$21:$I$21, 0)), 0)</f>
        <v>18750</v>
      </c>
      <c r="Q876" s="1">
        <f>IF($H876&gt;J876, MIN($H876-J876, K876-J876)*
INDEX( '2018 commission structure'!$A$21:$I$24,
MATCH($E876,'2018 commission structure'!$A$21:$A$24, 0),
MATCH(Q$1,'2018 commission structure'!$A$21:$I$21, 0)), 0)</f>
        <v>22500</v>
      </c>
      <c r="R876" s="1">
        <f>IF($H876&gt;K876, MIN($H876-K876, L876-K876)*
INDEX( '2018 commission structure'!$A$21:$I$24,
MATCH($E876,'2018 commission structure'!$A$21:$A$24, 0),
MATCH(R$1,'2018 commission structure'!$A$21:$I$21, 0)), 0)</f>
        <v>15864.42</v>
      </c>
      <c r="S876" s="1">
        <f>IF($H876&gt;L876, ($H876-L876)*
INDEX( '2018 commission structure'!$A$21:$I$24,
MATCH($E876,'2018 commission structure'!$A$21:$A$24, 0),
MATCH(S$1,'2018 commission structure'!$A$21:$I$21, 0)), 0)</f>
        <v>0</v>
      </c>
      <c r="T876" s="1">
        <f t="shared" si="135"/>
        <v>107114.42</v>
      </c>
      <c r="U876" s="1">
        <f t="shared" si="136"/>
        <v>148421.41999999998</v>
      </c>
      <c r="V876" s="16">
        <f t="shared" si="137"/>
        <v>5.5390320345944684</v>
      </c>
      <c r="W876" s="1">
        <f>MIN(H876,I876)*INDEX('2018 commission structure'!$A$15:$J$18,MATCH(Calculations!$E793,'2018 commission structure'!$A$15:$A$18,0),MATCH(Calculations!W$1,'2018 commission structure'!$A$15:$J$15,0))</f>
        <v>60000</v>
      </c>
      <c r="X876" s="1">
        <f>IF($H876&gt;I876,MIN($H876-I876,J876-I876))*INDEX('2018 commission structure'!$A$15:$J$18,MATCH(Calculations!$E793,'2018 commission structure'!$A$15:$A$18,0),MATCH(Calculations!X$1,'2018 commission structure'!$A$15:$J$15,0))</f>
        <v>21250</v>
      </c>
      <c r="Y876" s="1">
        <f>IF($H876&gt;J876,MIN($H876-J876,K876-J876)*INDEX('2018 commission structure'!$A$15:$J$18,MATCH(Calculations!$E793,'2018 commission structure'!$A$15:$A$18,0),MATCH(Calculations!Y$1,'2018 commission structure'!$A$15:$J$15,0)),0)</f>
        <v>25000</v>
      </c>
      <c r="Z876" s="1">
        <f>IF($H876&gt;K876,MIN($H876-K876,L876-K876)*INDEX('2018 commission structure'!$A$15:$J$18,MATCH(Calculations!$E793,'2018 commission structure'!$A$15:$A$18,0),MATCH(Calculations!Z$1,'2018 commission structure'!$A$15:$J$15,0)),0)</f>
        <v>15864.42</v>
      </c>
      <c r="AA876" s="1">
        <f>IF($H876&gt;L876,($H876-L876)*INDEX('2018 commission structure'!$A$15:$J$18,MATCH(Calculations!$E793,'2018 commission structure'!$A$15:$A$18,0),MATCH(Calculations!AA$1,'2018 commission structure'!$A$15:$J$15,0)),0)</f>
        <v>0</v>
      </c>
      <c r="AB876" s="1">
        <f t="shared" si="138"/>
        <v>122114.42</v>
      </c>
      <c r="AC876" s="1">
        <f t="shared" si="139"/>
        <v>163421.41999999998</v>
      </c>
    </row>
    <row r="877" spans="1:29" x14ac:dyDescent="0.3">
      <c r="A877" s="20">
        <v>826490107</v>
      </c>
      <c r="B877" s="1" t="s">
        <v>1651</v>
      </c>
      <c r="C877" s="1" t="s">
        <v>1650</v>
      </c>
      <c r="D877" s="1" t="s">
        <v>23268</v>
      </c>
      <c r="E877" s="1" t="s">
        <v>12</v>
      </c>
      <c r="F877" s="1">
        <v>32485</v>
      </c>
      <c r="G877" s="2">
        <v>22</v>
      </c>
      <c r="H877" s="1">
        <f>SUMIF('deals_closed '!D:D,A877,'deals_closed '!C:C)</f>
        <v>823922</v>
      </c>
      <c r="I877" s="1">
        <f>VLOOKUP(E877,'2018 commission structure'!$A$21:$I$24,9,FALSE)</f>
        <v>500000</v>
      </c>
      <c r="J877" s="1">
        <f t="shared" si="140"/>
        <v>625000</v>
      </c>
      <c r="K877" s="1">
        <f t="shared" si="131"/>
        <v>750000</v>
      </c>
      <c r="L877" s="1">
        <f t="shared" si="132"/>
        <v>1000000</v>
      </c>
      <c r="M877" s="16">
        <f t="shared" si="133"/>
        <v>1.6478440000000001</v>
      </c>
      <c r="N877" s="1" t="str">
        <f t="shared" si="134"/>
        <v>150-200%</v>
      </c>
      <c r="O877" s="1">
        <f>MIN($I877, $H877)*INDEX( '2018 commission structure'!$A$21:$I$24,
MATCH($E877,'2018 commission structure'!$A$21:$A$24,0),MATCH(O$1,'2018 commission structure'!$A$21:$I$21,0))</f>
        <v>50000</v>
      </c>
      <c r="P877" s="1">
        <f>IF($H877&gt;$I877, MIN($H877-$I877, J877-$I877)*
INDEX( '2018 commission structure'!$A$21:$I$24,
MATCH($E877,'2018 commission structure'!$A$21:$A$24, 0),
MATCH(P$1,'2018 commission structure'!$A$21:$I$21, 0)), 0)</f>
        <v>18750</v>
      </c>
      <c r="Q877" s="1">
        <f>IF($H877&gt;J877, MIN($H877-J877, K877-J877)*
INDEX( '2018 commission structure'!$A$21:$I$24,
MATCH($E877,'2018 commission structure'!$A$21:$A$24, 0),
MATCH(Q$1,'2018 commission structure'!$A$21:$I$21, 0)), 0)</f>
        <v>22500</v>
      </c>
      <c r="R877" s="1">
        <f>IF($H877&gt;K877, MIN($H877-K877, L877-K877)*
INDEX( '2018 commission structure'!$A$21:$I$24,
MATCH($E877,'2018 commission structure'!$A$21:$A$24, 0),
MATCH(R$1,'2018 commission structure'!$A$21:$I$21, 0)), 0)</f>
        <v>16262.84</v>
      </c>
      <c r="S877" s="1">
        <f>IF($H877&gt;L877, ($H877-L877)*
INDEX( '2018 commission structure'!$A$21:$I$24,
MATCH($E877,'2018 commission structure'!$A$21:$A$24, 0),
MATCH(S$1,'2018 commission structure'!$A$21:$I$21, 0)), 0)</f>
        <v>0</v>
      </c>
      <c r="T877" s="1">
        <f t="shared" si="135"/>
        <v>107512.84</v>
      </c>
      <c r="U877" s="1">
        <f t="shared" si="136"/>
        <v>139997.84</v>
      </c>
      <c r="V877" s="16">
        <f t="shared" si="137"/>
        <v>5.8852479438254193</v>
      </c>
      <c r="W877" s="1">
        <f>MIN(H877,I877)*INDEX('2018 commission structure'!$A$15:$J$18,MATCH(Calculations!$E148,'2018 commission structure'!$A$15:$A$18,0),MATCH(Calculations!W$1,'2018 commission structure'!$A$15:$J$15,0))</f>
        <v>75000</v>
      </c>
      <c r="X877" s="1">
        <f>IF($H877&gt;I877,MIN($H877-I877,J877-I877))*INDEX('2018 commission structure'!$A$15:$J$18,MATCH(Calculations!$E148,'2018 commission structure'!$A$15:$A$18,0),MATCH(Calculations!X$1,'2018 commission structure'!$A$15:$J$15,0))</f>
        <v>22500</v>
      </c>
      <c r="Y877" s="1">
        <f>IF($H877&gt;J877,MIN($H877-J877,K877-J877)*INDEX('2018 commission structure'!$A$15:$J$18,MATCH(Calculations!$E148,'2018 commission structure'!$A$15:$A$18,0),MATCH(Calculations!Y$1,'2018 commission structure'!$A$15:$J$15,0)),0)</f>
        <v>31250</v>
      </c>
      <c r="Z877" s="1">
        <f>IF($H877&gt;K877,MIN($H877-K877,L877-K877)*INDEX('2018 commission structure'!$A$15:$J$18,MATCH(Calculations!$E148,'2018 commission structure'!$A$15:$A$18,0),MATCH(Calculations!Z$1,'2018 commission structure'!$A$15:$J$15,0)),0)</f>
        <v>22176.6</v>
      </c>
      <c r="AA877" s="1">
        <f>IF($H877&gt;L877,($H877-L877)*INDEX('2018 commission structure'!$A$15:$J$18,MATCH(Calculations!$E148,'2018 commission structure'!$A$15:$A$18,0),MATCH(Calculations!AA$1,'2018 commission structure'!$A$15:$J$15,0)),0)</f>
        <v>0</v>
      </c>
      <c r="AB877" s="1">
        <f t="shared" si="138"/>
        <v>150926.6</v>
      </c>
      <c r="AC877" s="1">
        <f t="shared" si="139"/>
        <v>183411.6</v>
      </c>
    </row>
    <row r="878" spans="1:29" x14ac:dyDescent="0.3">
      <c r="A878" s="20">
        <v>7961231404</v>
      </c>
      <c r="B878" s="1" t="s">
        <v>376</v>
      </c>
      <c r="C878" s="1" t="s">
        <v>375</v>
      </c>
      <c r="D878" s="1" t="s">
        <v>22542</v>
      </c>
      <c r="E878" s="1" t="s">
        <v>0</v>
      </c>
      <c r="F878" s="1">
        <v>59253</v>
      </c>
      <c r="G878" s="2">
        <v>25</v>
      </c>
      <c r="H878" s="1">
        <f>SUMIF('deals_closed '!D:D,A878,'deals_closed '!C:C)</f>
        <v>990045</v>
      </c>
      <c r="I878" s="1">
        <f>VLOOKUP(E878,'2018 commission structure'!$A$21:$I$24,9,FALSE)</f>
        <v>600000</v>
      </c>
      <c r="J878" s="1">
        <f t="shared" si="140"/>
        <v>750000</v>
      </c>
      <c r="K878" s="1">
        <f t="shared" si="131"/>
        <v>900000</v>
      </c>
      <c r="L878" s="1">
        <f t="shared" si="132"/>
        <v>1200000</v>
      </c>
      <c r="M878" s="16">
        <f t="shared" si="133"/>
        <v>1.650075</v>
      </c>
      <c r="N878" s="1" t="str">
        <f t="shared" si="134"/>
        <v>150-200%</v>
      </c>
      <c r="O878" s="1">
        <f>MIN($I878, $H878)*INDEX( '2018 commission structure'!$A$21:$I$24,
MATCH($E878,'2018 commission structure'!$A$21:$A$24,0),MATCH(O$1,'2018 commission structure'!$A$21:$I$21,0))</f>
        <v>78000</v>
      </c>
      <c r="P878" s="1">
        <f>IF($H878&gt;$I878, MIN($H878-$I878, J878-$I878)*
INDEX( '2018 commission structure'!$A$21:$I$24,
MATCH($E878,'2018 commission structure'!$A$21:$A$24, 0),
MATCH(P$1,'2018 commission structure'!$A$21:$I$21, 0)), 0)</f>
        <v>25500.000000000004</v>
      </c>
      <c r="Q878" s="1">
        <f>IF($H878&gt;J878, MIN($H878-J878, K878-J878)*
INDEX( '2018 commission structure'!$A$21:$I$24,
MATCH($E878,'2018 commission structure'!$A$21:$A$24, 0),
MATCH(Q$1,'2018 commission structure'!$A$21:$I$21, 0)), 0)</f>
        <v>31500</v>
      </c>
      <c r="R878" s="1">
        <f>IF($H878&gt;K878, MIN($H878-K878, L878-K878)*
INDEX( '2018 commission structure'!$A$21:$I$24,
MATCH($E878,'2018 commission structure'!$A$21:$A$24, 0),
MATCH(R$1,'2018 commission structure'!$A$21:$I$21, 0)), 0)</f>
        <v>23411.7</v>
      </c>
      <c r="S878" s="1">
        <f>IF($H878&gt;L878, ($H878-L878)*
INDEX( '2018 commission structure'!$A$21:$I$24,
MATCH($E878,'2018 commission structure'!$A$21:$A$24, 0),
MATCH(S$1,'2018 commission structure'!$A$21:$I$21, 0)), 0)</f>
        <v>0</v>
      </c>
      <c r="T878" s="1">
        <f t="shared" si="135"/>
        <v>158411.70000000001</v>
      </c>
      <c r="U878" s="1">
        <f t="shared" si="136"/>
        <v>217664.7</v>
      </c>
      <c r="V878" s="16">
        <f t="shared" si="137"/>
        <v>4.5484867321159559</v>
      </c>
      <c r="W878" s="1">
        <f>MIN(H878,I878)*INDEX('2018 commission structure'!$A$15:$J$18,MATCH(Calculations!$E812,'2018 commission structure'!$A$15:$A$18,0),MATCH(Calculations!W$1,'2018 commission structure'!$A$15:$J$15,0))</f>
        <v>72000</v>
      </c>
      <c r="X878" s="1">
        <f>IF($H878&gt;I878,MIN($H878-I878,J878-I878))*INDEX('2018 commission structure'!$A$15:$J$18,MATCH(Calculations!$E812,'2018 commission structure'!$A$15:$A$18,0),MATCH(Calculations!X$1,'2018 commission structure'!$A$15:$J$15,0))</f>
        <v>25500.000000000004</v>
      </c>
      <c r="Y878" s="1">
        <f>IF($H878&gt;J878,MIN($H878-J878,K878-J878)*INDEX('2018 commission structure'!$A$15:$J$18,MATCH(Calculations!$E812,'2018 commission structure'!$A$15:$A$18,0),MATCH(Calculations!Y$1,'2018 commission structure'!$A$15:$J$15,0)),0)</f>
        <v>30000</v>
      </c>
      <c r="Z878" s="1">
        <f>IF($H878&gt;K878,MIN($H878-K878,L878-K878)*INDEX('2018 commission structure'!$A$15:$J$18,MATCH(Calculations!$E812,'2018 commission structure'!$A$15:$A$18,0),MATCH(Calculations!Z$1,'2018 commission structure'!$A$15:$J$15,0)),0)</f>
        <v>19809.900000000001</v>
      </c>
      <c r="AA878" s="1">
        <f>IF($H878&gt;L878,($H878-L878)*INDEX('2018 commission structure'!$A$15:$J$18,MATCH(Calculations!$E812,'2018 commission structure'!$A$15:$A$18,0),MATCH(Calculations!AA$1,'2018 commission structure'!$A$15:$J$15,0)),0)</f>
        <v>0</v>
      </c>
      <c r="AB878" s="1">
        <f t="shared" si="138"/>
        <v>147309.9</v>
      </c>
      <c r="AC878" s="1">
        <f t="shared" si="139"/>
        <v>206562.9</v>
      </c>
    </row>
    <row r="879" spans="1:29" x14ac:dyDescent="0.3">
      <c r="A879" s="20">
        <v>232367817</v>
      </c>
      <c r="B879" s="1" t="s">
        <v>774</v>
      </c>
      <c r="C879" s="1" t="s">
        <v>773</v>
      </c>
      <c r="D879" s="1" t="s">
        <v>23307</v>
      </c>
      <c r="E879" s="1" t="s">
        <v>3</v>
      </c>
      <c r="F879" s="1">
        <v>83247</v>
      </c>
      <c r="G879" s="2">
        <v>21</v>
      </c>
      <c r="H879" s="1">
        <f>SUMIF('deals_closed '!D:D,A879,'deals_closed '!C:C)</f>
        <v>731557</v>
      </c>
      <c r="I879" s="1">
        <f>VLOOKUP(E879,'2018 commission structure'!$A$21:$I$24,9,FALSE)</f>
        <v>750000</v>
      </c>
      <c r="J879" s="1">
        <f t="shared" si="140"/>
        <v>937500</v>
      </c>
      <c r="K879" s="1">
        <f t="shared" si="131"/>
        <v>1125000</v>
      </c>
      <c r="L879" s="1">
        <f t="shared" si="132"/>
        <v>1500000</v>
      </c>
      <c r="M879" s="16">
        <f t="shared" si="133"/>
        <v>0.97540933333333335</v>
      </c>
      <c r="N879" s="1" t="str">
        <f t="shared" si="134"/>
        <v>0-100%</v>
      </c>
      <c r="O879" s="1">
        <f>MIN($I879, $H879)*INDEX( '2018 commission structure'!$A$21:$I$24,
MATCH($E879,'2018 commission structure'!$A$21:$A$24,0),MATCH(O$1,'2018 commission structure'!$A$21:$I$21,0))</f>
        <v>109733.55</v>
      </c>
      <c r="P879" s="1">
        <f>IF($H879&gt;$I879, MIN($H879-$I879, J879-$I879)*
INDEX( '2018 commission structure'!$A$21:$I$24,
MATCH($E879,'2018 commission structure'!$A$21:$A$24, 0),
MATCH(P$1,'2018 commission structure'!$A$21:$I$21, 0)), 0)</f>
        <v>0</v>
      </c>
      <c r="Q879" s="1">
        <f>IF($H879&gt;J879, MIN($H879-J879, K879-J879)*
INDEX( '2018 commission structure'!$A$21:$I$24,
MATCH($E879,'2018 commission structure'!$A$21:$A$24, 0),
MATCH(Q$1,'2018 commission structure'!$A$21:$I$21, 0)), 0)</f>
        <v>0</v>
      </c>
      <c r="R879" s="1">
        <f>IF($H879&gt;K879, MIN($H879-K879, L879-K879)*
INDEX( '2018 commission structure'!$A$21:$I$24,
MATCH($E879,'2018 commission structure'!$A$21:$A$24, 0),
MATCH(R$1,'2018 commission structure'!$A$21:$I$21, 0)), 0)</f>
        <v>0</v>
      </c>
      <c r="S879" s="1">
        <f>IF($H879&gt;L879, ($H879-L879)*
INDEX( '2018 commission structure'!$A$21:$I$24,
MATCH($E879,'2018 commission structure'!$A$21:$A$24, 0),
MATCH(S$1,'2018 commission structure'!$A$21:$I$21, 0)), 0)</f>
        <v>0</v>
      </c>
      <c r="T879" s="1">
        <f t="shared" si="135"/>
        <v>109733.55</v>
      </c>
      <c r="U879" s="1">
        <f t="shared" si="136"/>
        <v>192980.55</v>
      </c>
      <c r="V879" s="16">
        <f t="shared" si="137"/>
        <v>3.7908328067258594</v>
      </c>
      <c r="W879" s="1">
        <f>MIN(H879,I879)*INDEX('2018 commission structure'!$A$15:$J$18,MATCH(Calculations!$E607,'2018 commission structure'!$A$15:$A$18,0),MATCH(Calculations!W$1,'2018 commission structure'!$A$15:$J$15,0))</f>
        <v>109733.55</v>
      </c>
      <c r="X879" s="1">
        <f>IF($H879&gt;I879,MIN($H879-I879,J879-I879))*INDEX('2018 commission structure'!$A$15:$J$18,MATCH(Calculations!$E607,'2018 commission structure'!$A$15:$A$18,0),MATCH(Calculations!X$1,'2018 commission structure'!$A$15:$J$15,0))</f>
        <v>0</v>
      </c>
      <c r="Y879" s="1">
        <f>IF($H879&gt;J879,MIN($H879-J879,K879-J879)*INDEX('2018 commission structure'!$A$15:$J$18,MATCH(Calculations!$E607,'2018 commission structure'!$A$15:$A$18,0),MATCH(Calculations!Y$1,'2018 commission structure'!$A$15:$J$15,0)),0)</f>
        <v>0</v>
      </c>
      <c r="Z879" s="1">
        <f>IF($H879&gt;K879,MIN($H879-K879,L879-K879)*INDEX('2018 commission structure'!$A$15:$J$18,MATCH(Calculations!$E607,'2018 commission structure'!$A$15:$A$18,0),MATCH(Calculations!Z$1,'2018 commission structure'!$A$15:$J$15,0)),0)</f>
        <v>0</v>
      </c>
      <c r="AA879" s="1">
        <f>IF($H879&gt;L879,($H879-L879)*INDEX('2018 commission structure'!$A$15:$J$18,MATCH(Calculations!$E607,'2018 commission structure'!$A$15:$A$18,0),MATCH(Calculations!AA$1,'2018 commission structure'!$A$15:$J$15,0)),0)</f>
        <v>0</v>
      </c>
      <c r="AB879" s="1">
        <f t="shared" si="138"/>
        <v>109733.55</v>
      </c>
      <c r="AC879" s="1">
        <f t="shared" si="139"/>
        <v>192980.55</v>
      </c>
    </row>
    <row r="880" spans="1:29" x14ac:dyDescent="0.3">
      <c r="A880" s="20">
        <v>4852897158</v>
      </c>
      <c r="B880" s="1" t="s">
        <v>177</v>
      </c>
      <c r="C880" s="1" t="s">
        <v>176</v>
      </c>
      <c r="D880" s="1" t="s">
        <v>22846</v>
      </c>
      <c r="E880" s="1" t="s">
        <v>3</v>
      </c>
      <c r="F880" s="1">
        <v>86963</v>
      </c>
      <c r="G880" s="2">
        <v>14</v>
      </c>
      <c r="H880" s="1">
        <f>SUMIF('deals_closed '!D:D,A880,'deals_closed '!C:C)</f>
        <v>548004</v>
      </c>
      <c r="I880" s="1">
        <f>VLOOKUP(E880,'2018 commission structure'!$A$21:$I$24,9,FALSE)</f>
        <v>750000</v>
      </c>
      <c r="J880" s="1">
        <f t="shared" si="140"/>
        <v>937500</v>
      </c>
      <c r="K880" s="1">
        <f t="shared" si="131"/>
        <v>1125000</v>
      </c>
      <c r="L880" s="1">
        <f t="shared" si="132"/>
        <v>1500000</v>
      </c>
      <c r="M880" s="16">
        <f t="shared" si="133"/>
        <v>0.73067199999999999</v>
      </c>
      <c r="N880" s="1" t="str">
        <f t="shared" si="134"/>
        <v>0-100%</v>
      </c>
      <c r="O880" s="1">
        <f>MIN($I880, $H880)*INDEX( '2018 commission structure'!$A$21:$I$24,
MATCH($E880,'2018 commission structure'!$A$21:$A$24,0),MATCH(O$1,'2018 commission structure'!$A$21:$I$21,0))</f>
        <v>82200.599999999991</v>
      </c>
      <c r="P880" s="1">
        <f>IF($H880&gt;$I880, MIN($H880-$I880, J880-$I880)*
INDEX( '2018 commission structure'!$A$21:$I$24,
MATCH($E880,'2018 commission structure'!$A$21:$A$24, 0),
MATCH(P$1,'2018 commission structure'!$A$21:$I$21, 0)), 0)</f>
        <v>0</v>
      </c>
      <c r="Q880" s="1">
        <f>IF($H880&gt;J880, MIN($H880-J880, K880-J880)*
INDEX( '2018 commission structure'!$A$21:$I$24,
MATCH($E880,'2018 commission structure'!$A$21:$A$24, 0),
MATCH(Q$1,'2018 commission structure'!$A$21:$I$21, 0)), 0)</f>
        <v>0</v>
      </c>
      <c r="R880" s="1">
        <f>IF($H880&gt;K880, MIN($H880-K880, L880-K880)*
INDEX( '2018 commission structure'!$A$21:$I$24,
MATCH($E880,'2018 commission structure'!$A$21:$A$24, 0),
MATCH(R$1,'2018 commission structure'!$A$21:$I$21, 0)), 0)</f>
        <v>0</v>
      </c>
      <c r="S880" s="1">
        <f>IF($H880&gt;L880, ($H880-L880)*
INDEX( '2018 commission structure'!$A$21:$I$24,
MATCH($E880,'2018 commission structure'!$A$21:$A$24, 0),
MATCH(S$1,'2018 commission structure'!$A$21:$I$21, 0)), 0)</f>
        <v>0</v>
      </c>
      <c r="T880" s="1">
        <f t="shared" si="135"/>
        <v>82200.599999999991</v>
      </c>
      <c r="U880" s="1">
        <f t="shared" si="136"/>
        <v>169163.59999999998</v>
      </c>
      <c r="V880" s="16">
        <f t="shared" si="137"/>
        <v>3.2394912380677643</v>
      </c>
      <c r="W880" s="1">
        <f>MIN(H880,I880)*INDEX('2018 commission structure'!$A$15:$J$18,MATCH(Calculations!$E914,'2018 commission structure'!$A$15:$A$18,0),MATCH(Calculations!W$1,'2018 commission structure'!$A$15:$J$15,0))</f>
        <v>82200.599999999991</v>
      </c>
      <c r="X880" s="1">
        <f>IF($H880&gt;I880,MIN($H880-I880,J880-I880))*INDEX('2018 commission structure'!$A$15:$J$18,MATCH(Calculations!$E914,'2018 commission structure'!$A$15:$A$18,0),MATCH(Calculations!X$1,'2018 commission structure'!$A$15:$J$15,0))</f>
        <v>0</v>
      </c>
      <c r="Y880" s="1">
        <f>IF($H880&gt;J880,MIN($H880-J880,K880-J880)*INDEX('2018 commission structure'!$A$15:$J$18,MATCH(Calculations!$E914,'2018 commission structure'!$A$15:$A$18,0),MATCH(Calculations!Y$1,'2018 commission structure'!$A$15:$J$15,0)),0)</f>
        <v>0</v>
      </c>
      <c r="Z880" s="1">
        <f>IF($H880&gt;K880,MIN($H880-K880,L880-K880)*INDEX('2018 commission structure'!$A$15:$J$18,MATCH(Calculations!$E914,'2018 commission structure'!$A$15:$A$18,0),MATCH(Calculations!Z$1,'2018 commission structure'!$A$15:$J$15,0)),0)</f>
        <v>0</v>
      </c>
      <c r="AA880" s="1">
        <f>IF($H880&gt;L880,($H880-L880)*INDEX('2018 commission structure'!$A$15:$J$18,MATCH(Calculations!$E914,'2018 commission structure'!$A$15:$A$18,0),MATCH(Calculations!AA$1,'2018 commission structure'!$A$15:$J$15,0)),0)</f>
        <v>0</v>
      </c>
      <c r="AB880" s="1">
        <f t="shared" si="138"/>
        <v>82200.599999999991</v>
      </c>
      <c r="AC880" s="1">
        <f t="shared" si="139"/>
        <v>169163.59999999998</v>
      </c>
    </row>
    <row r="881" spans="1:29" x14ac:dyDescent="0.3">
      <c r="A881" s="20">
        <v>1489889981</v>
      </c>
      <c r="B881" s="1" t="s">
        <v>1152</v>
      </c>
      <c r="C881" s="1" t="s">
        <v>1151</v>
      </c>
      <c r="D881" s="1" t="s">
        <v>23186</v>
      </c>
      <c r="E881" s="1" t="s">
        <v>3</v>
      </c>
      <c r="F881" s="1">
        <v>108981</v>
      </c>
      <c r="G881" s="2">
        <v>14</v>
      </c>
      <c r="H881" s="1">
        <f>SUMIF('deals_closed '!D:D,A881,'deals_closed '!C:C)</f>
        <v>449442</v>
      </c>
      <c r="I881" s="1">
        <f>VLOOKUP(E881,'2018 commission structure'!$A$21:$I$24,9,FALSE)</f>
        <v>750000</v>
      </c>
      <c r="J881" s="1">
        <f t="shared" si="140"/>
        <v>937500</v>
      </c>
      <c r="K881" s="1">
        <f t="shared" si="131"/>
        <v>1125000</v>
      </c>
      <c r="L881" s="1">
        <f t="shared" si="132"/>
        <v>1500000</v>
      </c>
      <c r="M881" s="16">
        <f t="shared" si="133"/>
        <v>0.59925600000000001</v>
      </c>
      <c r="N881" s="1" t="str">
        <f t="shared" si="134"/>
        <v>0-100%</v>
      </c>
      <c r="O881" s="1">
        <f>MIN($I881, $H881)*INDEX( '2018 commission structure'!$A$21:$I$24,
MATCH($E881,'2018 commission structure'!$A$21:$A$24,0),MATCH(O$1,'2018 commission structure'!$A$21:$I$21,0))</f>
        <v>67416.3</v>
      </c>
      <c r="P881" s="1">
        <f>IF($H881&gt;$I881, MIN($H881-$I881, J881-$I881)*
INDEX( '2018 commission structure'!$A$21:$I$24,
MATCH($E881,'2018 commission structure'!$A$21:$A$24, 0),
MATCH(P$1,'2018 commission structure'!$A$21:$I$21, 0)), 0)</f>
        <v>0</v>
      </c>
      <c r="Q881" s="1">
        <f>IF($H881&gt;J881, MIN($H881-J881, K881-J881)*
INDEX( '2018 commission structure'!$A$21:$I$24,
MATCH($E881,'2018 commission structure'!$A$21:$A$24, 0),
MATCH(Q$1,'2018 commission structure'!$A$21:$I$21, 0)), 0)</f>
        <v>0</v>
      </c>
      <c r="R881" s="1">
        <f>IF($H881&gt;K881, MIN($H881-K881, L881-K881)*
INDEX( '2018 commission structure'!$A$21:$I$24,
MATCH($E881,'2018 commission structure'!$A$21:$A$24, 0),
MATCH(R$1,'2018 commission structure'!$A$21:$I$21, 0)), 0)</f>
        <v>0</v>
      </c>
      <c r="S881" s="1">
        <f>IF($H881&gt;L881, ($H881-L881)*
INDEX( '2018 commission structure'!$A$21:$I$24,
MATCH($E881,'2018 commission structure'!$A$21:$A$24, 0),
MATCH(S$1,'2018 commission structure'!$A$21:$I$21, 0)), 0)</f>
        <v>0</v>
      </c>
      <c r="T881" s="1">
        <f t="shared" si="135"/>
        <v>67416.3</v>
      </c>
      <c r="U881" s="1">
        <f t="shared" si="136"/>
        <v>176397.3</v>
      </c>
      <c r="V881" s="16">
        <f t="shared" si="137"/>
        <v>2.5478961412674686</v>
      </c>
      <c r="W881" s="1">
        <f>MIN(H881,I881)*INDEX('2018 commission structure'!$A$15:$J$18,MATCH(Calculations!$E410,'2018 commission structure'!$A$15:$A$18,0),MATCH(Calculations!W$1,'2018 commission structure'!$A$15:$J$15,0))</f>
        <v>67416.3</v>
      </c>
      <c r="X881" s="1">
        <f>IF($H881&gt;I881,MIN($H881-I881,J881-I881))*INDEX('2018 commission structure'!$A$15:$J$18,MATCH(Calculations!$E410,'2018 commission structure'!$A$15:$A$18,0),MATCH(Calculations!X$1,'2018 commission structure'!$A$15:$J$15,0))</f>
        <v>0</v>
      </c>
      <c r="Y881" s="1">
        <f>IF($H881&gt;J881,MIN($H881-J881,K881-J881)*INDEX('2018 commission structure'!$A$15:$J$18,MATCH(Calculations!$E410,'2018 commission structure'!$A$15:$A$18,0),MATCH(Calculations!Y$1,'2018 commission structure'!$A$15:$J$15,0)),0)</f>
        <v>0</v>
      </c>
      <c r="Z881" s="1">
        <f>IF($H881&gt;K881,MIN($H881-K881,L881-K881)*INDEX('2018 commission structure'!$A$15:$J$18,MATCH(Calculations!$E410,'2018 commission structure'!$A$15:$A$18,0),MATCH(Calculations!Z$1,'2018 commission structure'!$A$15:$J$15,0)),0)</f>
        <v>0</v>
      </c>
      <c r="AA881" s="1">
        <f>IF($H881&gt;L881,($H881-L881)*INDEX('2018 commission structure'!$A$15:$J$18,MATCH(Calculations!$E410,'2018 commission structure'!$A$15:$A$18,0),MATCH(Calculations!AA$1,'2018 commission structure'!$A$15:$J$15,0)),0)</f>
        <v>0</v>
      </c>
      <c r="AB881" s="1">
        <f t="shared" si="138"/>
        <v>67416.3</v>
      </c>
      <c r="AC881" s="1">
        <f t="shared" si="139"/>
        <v>176397.3</v>
      </c>
    </row>
    <row r="882" spans="1:29" x14ac:dyDescent="0.3">
      <c r="A882" s="20">
        <v>3217797337</v>
      </c>
      <c r="B882" s="1" t="s">
        <v>532</v>
      </c>
      <c r="C882" s="1" t="s">
        <v>531</v>
      </c>
      <c r="D882" s="1" t="s">
        <v>22517</v>
      </c>
      <c r="E882" s="1" t="s">
        <v>12</v>
      </c>
      <c r="F882" s="1">
        <v>57960</v>
      </c>
      <c r="G882" s="2">
        <v>23</v>
      </c>
      <c r="H882" s="1">
        <f>SUMIF('deals_closed '!D:D,A882,'deals_closed '!C:C)</f>
        <v>826017</v>
      </c>
      <c r="I882" s="1">
        <f>VLOOKUP(E882,'2018 commission structure'!$A$21:$I$24,9,FALSE)</f>
        <v>500000</v>
      </c>
      <c r="J882" s="1">
        <f t="shared" si="140"/>
        <v>625000</v>
      </c>
      <c r="K882" s="1">
        <f t="shared" si="131"/>
        <v>750000</v>
      </c>
      <c r="L882" s="1">
        <f t="shared" si="132"/>
        <v>1000000</v>
      </c>
      <c r="M882" s="16">
        <f t="shared" si="133"/>
        <v>1.652034</v>
      </c>
      <c r="N882" s="1" t="str">
        <f t="shared" si="134"/>
        <v>150-200%</v>
      </c>
      <c r="O882" s="1">
        <f>MIN($I882, $H882)*INDEX( '2018 commission structure'!$A$21:$I$24,
MATCH($E882,'2018 commission structure'!$A$21:$A$24,0),MATCH(O$1,'2018 commission structure'!$A$21:$I$21,0))</f>
        <v>50000</v>
      </c>
      <c r="P882" s="1">
        <f>IF($H882&gt;$I882, MIN($H882-$I882, J882-$I882)*
INDEX( '2018 commission structure'!$A$21:$I$24,
MATCH($E882,'2018 commission structure'!$A$21:$A$24, 0),
MATCH(P$1,'2018 commission structure'!$A$21:$I$21, 0)), 0)</f>
        <v>18750</v>
      </c>
      <c r="Q882" s="1">
        <f>IF($H882&gt;J882, MIN($H882-J882, K882-J882)*
INDEX( '2018 commission structure'!$A$21:$I$24,
MATCH($E882,'2018 commission structure'!$A$21:$A$24, 0),
MATCH(Q$1,'2018 commission structure'!$A$21:$I$21, 0)), 0)</f>
        <v>22500</v>
      </c>
      <c r="R882" s="1">
        <f>IF($H882&gt;K882, MIN($H882-K882, L882-K882)*
INDEX( '2018 commission structure'!$A$21:$I$24,
MATCH($E882,'2018 commission structure'!$A$21:$A$24, 0),
MATCH(R$1,'2018 commission structure'!$A$21:$I$21, 0)), 0)</f>
        <v>16723.740000000002</v>
      </c>
      <c r="S882" s="1">
        <f>IF($H882&gt;L882, ($H882-L882)*
INDEX( '2018 commission structure'!$A$21:$I$24,
MATCH($E882,'2018 commission structure'!$A$21:$A$24, 0),
MATCH(S$1,'2018 commission structure'!$A$21:$I$21, 0)), 0)</f>
        <v>0</v>
      </c>
      <c r="T882" s="1">
        <f t="shared" si="135"/>
        <v>107973.74</v>
      </c>
      <c r="U882" s="1">
        <f t="shared" si="136"/>
        <v>165933.74</v>
      </c>
      <c r="V882" s="16">
        <f t="shared" si="137"/>
        <v>4.9779930229982163</v>
      </c>
      <c r="W882" s="1">
        <f>MIN(H882,I882)*INDEX('2018 commission structure'!$A$15:$J$18,MATCH(Calculations!$E732,'2018 commission structure'!$A$15:$A$18,0),MATCH(Calculations!W$1,'2018 commission structure'!$A$15:$J$15,0))</f>
        <v>60000</v>
      </c>
      <c r="X882" s="1">
        <f>IF($H882&gt;I882,MIN($H882-I882,J882-I882))*INDEX('2018 commission structure'!$A$15:$J$18,MATCH(Calculations!$E732,'2018 commission structure'!$A$15:$A$18,0),MATCH(Calculations!X$1,'2018 commission structure'!$A$15:$J$15,0))</f>
        <v>21250</v>
      </c>
      <c r="Y882" s="1">
        <f>IF($H882&gt;J882,MIN($H882-J882,K882-J882)*INDEX('2018 commission structure'!$A$15:$J$18,MATCH(Calculations!$E732,'2018 commission structure'!$A$15:$A$18,0),MATCH(Calculations!Y$1,'2018 commission structure'!$A$15:$J$15,0)),0)</f>
        <v>25000</v>
      </c>
      <c r="Z882" s="1">
        <f>IF($H882&gt;K882,MIN($H882-K882,L882-K882)*INDEX('2018 commission structure'!$A$15:$J$18,MATCH(Calculations!$E732,'2018 commission structure'!$A$15:$A$18,0),MATCH(Calculations!Z$1,'2018 commission structure'!$A$15:$J$15,0)),0)</f>
        <v>16723.740000000002</v>
      </c>
      <c r="AA882" s="1">
        <f>IF($H882&gt;L882,($H882-L882)*INDEX('2018 commission structure'!$A$15:$J$18,MATCH(Calculations!$E732,'2018 commission structure'!$A$15:$A$18,0),MATCH(Calculations!AA$1,'2018 commission structure'!$A$15:$J$15,0)),0)</f>
        <v>0</v>
      </c>
      <c r="AB882" s="1">
        <f t="shared" si="138"/>
        <v>122973.74</v>
      </c>
      <c r="AC882" s="1">
        <f t="shared" si="139"/>
        <v>180933.74</v>
      </c>
    </row>
    <row r="883" spans="1:29" x14ac:dyDescent="0.3">
      <c r="A883" s="20">
        <v>8533410514</v>
      </c>
      <c r="B883" s="1" t="s">
        <v>246</v>
      </c>
      <c r="C883" s="1" t="s">
        <v>245</v>
      </c>
      <c r="D883" s="1" t="s">
        <v>22476</v>
      </c>
      <c r="E883" s="1" t="s">
        <v>0</v>
      </c>
      <c r="F883" s="1">
        <v>60161</v>
      </c>
      <c r="G883" s="2">
        <v>26</v>
      </c>
      <c r="H883" s="1">
        <f>SUMIF('deals_closed '!D:D,A883,'deals_closed '!C:C)</f>
        <v>991891</v>
      </c>
      <c r="I883" s="1">
        <f>VLOOKUP(E883,'2018 commission structure'!$A$21:$I$24,9,FALSE)</f>
        <v>600000</v>
      </c>
      <c r="J883" s="1">
        <f t="shared" si="140"/>
        <v>750000</v>
      </c>
      <c r="K883" s="1">
        <f t="shared" si="131"/>
        <v>900000</v>
      </c>
      <c r="L883" s="1">
        <f t="shared" si="132"/>
        <v>1200000</v>
      </c>
      <c r="M883" s="16">
        <f t="shared" si="133"/>
        <v>1.6531516666666666</v>
      </c>
      <c r="N883" s="1" t="str">
        <f t="shared" si="134"/>
        <v>150-200%</v>
      </c>
      <c r="O883" s="1">
        <f>MIN($I883, $H883)*INDEX( '2018 commission structure'!$A$21:$I$24,
MATCH($E883,'2018 commission structure'!$A$21:$A$24,0),MATCH(O$1,'2018 commission structure'!$A$21:$I$21,0))</f>
        <v>78000</v>
      </c>
      <c r="P883" s="1">
        <f>IF($H883&gt;$I883, MIN($H883-$I883, J883-$I883)*
INDEX( '2018 commission structure'!$A$21:$I$24,
MATCH($E883,'2018 commission structure'!$A$21:$A$24, 0),
MATCH(P$1,'2018 commission structure'!$A$21:$I$21, 0)), 0)</f>
        <v>25500.000000000004</v>
      </c>
      <c r="Q883" s="1">
        <f>IF($H883&gt;J883, MIN($H883-J883, K883-J883)*
INDEX( '2018 commission structure'!$A$21:$I$24,
MATCH($E883,'2018 commission structure'!$A$21:$A$24, 0),
MATCH(Q$1,'2018 commission structure'!$A$21:$I$21, 0)), 0)</f>
        <v>31500</v>
      </c>
      <c r="R883" s="1">
        <f>IF($H883&gt;K883, MIN($H883-K883, L883-K883)*
INDEX( '2018 commission structure'!$A$21:$I$24,
MATCH($E883,'2018 commission structure'!$A$21:$A$24, 0),
MATCH(R$1,'2018 commission structure'!$A$21:$I$21, 0)), 0)</f>
        <v>23891.66</v>
      </c>
      <c r="S883" s="1">
        <f>IF($H883&gt;L883, ($H883-L883)*
INDEX( '2018 commission structure'!$A$21:$I$24,
MATCH($E883,'2018 commission structure'!$A$21:$A$24, 0),
MATCH(S$1,'2018 commission structure'!$A$21:$I$21, 0)), 0)</f>
        <v>0</v>
      </c>
      <c r="T883" s="1">
        <f t="shared" si="135"/>
        <v>158891.66</v>
      </c>
      <c r="U883" s="1">
        <f t="shared" si="136"/>
        <v>219052.66</v>
      </c>
      <c r="V883" s="16">
        <f t="shared" si="137"/>
        <v>4.5280938382578872</v>
      </c>
      <c r="W883" s="1">
        <f>MIN(H883,I883)*INDEX('2018 commission structure'!$A$15:$J$18,MATCH(Calculations!$E879,'2018 commission structure'!$A$15:$A$18,0),MATCH(Calculations!W$1,'2018 commission structure'!$A$15:$J$15,0))</f>
        <v>90000</v>
      </c>
      <c r="X883" s="1">
        <f>IF($H883&gt;I883,MIN($H883-I883,J883-I883))*INDEX('2018 commission structure'!$A$15:$J$18,MATCH(Calculations!$E879,'2018 commission structure'!$A$15:$A$18,0),MATCH(Calculations!X$1,'2018 commission structure'!$A$15:$J$15,0))</f>
        <v>33000</v>
      </c>
      <c r="Y883" s="1">
        <f>IF($H883&gt;J883,MIN($H883-J883,K883-J883)*INDEX('2018 commission structure'!$A$15:$J$18,MATCH(Calculations!$E879,'2018 commission structure'!$A$15:$A$18,0),MATCH(Calculations!Y$1,'2018 commission structure'!$A$15:$J$15,0)),0)</f>
        <v>37500</v>
      </c>
      <c r="Z883" s="1">
        <f>IF($H883&gt;K883,MIN($H883-K883,L883-K883)*INDEX('2018 commission structure'!$A$15:$J$18,MATCH(Calculations!$E879,'2018 commission structure'!$A$15:$A$18,0),MATCH(Calculations!Z$1,'2018 commission structure'!$A$15:$J$15,0)),0)</f>
        <v>30324.030000000002</v>
      </c>
      <c r="AA883" s="1">
        <f>IF($H883&gt;L883,($H883-L883)*INDEX('2018 commission structure'!$A$15:$J$18,MATCH(Calculations!$E879,'2018 commission structure'!$A$15:$A$18,0),MATCH(Calculations!AA$1,'2018 commission structure'!$A$15:$J$15,0)),0)</f>
        <v>0</v>
      </c>
      <c r="AB883" s="1">
        <f t="shared" si="138"/>
        <v>190824.03</v>
      </c>
      <c r="AC883" s="1">
        <f t="shared" si="139"/>
        <v>250985.03</v>
      </c>
    </row>
    <row r="884" spans="1:29" x14ac:dyDescent="0.3">
      <c r="A884" s="20">
        <v>4475496373</v>
      </c>
      <c r="B884" s="1" t="s">
        <v>1911</v>
      </c>
      <c r="C884" s="1" t="s">
        <v>1910</v>
      </c>
      <c r="D884" s="1" t="s">
        <v>22886</v>
      </c>
      <c r="E884" s="1" t="s">
        <v>3</v>
      </c>
      <c r="F884" s="1">
        <v>110155</v>
      </c>
      <c r="G884" s="2">
        <v>13</v>
      </c>
      <c r="H884" s="1">
        <f>SUMIF('deals_closed '!D:D,A884,'deals_closed '!C:C)</f>
        <v>529764</v>
      </c>
      <c r="I884" s="1">
        <f>VLOOKUP(E884,'2018 commission structure'!$A$21:$I$24,9,FALSE)</f>
        <v>750000</v>
      </c>
      <c r="J884" s="1">
        <f t="shared" si="140"/>
        <v>937500</v>
      </c>
      <c r="K884" s="1">
        <f t="shared" si="131"/>
        <v>1125000</v>
      </c>
      <c r="L884" s="1">
        <f t="shared" si="132"/>
        <v>1500000</v>
      </c>
      <c r="M884" s="16">
        <f t="shared" si="133"/>
        <v>0.70635199999999998</v>
      </c>
      <c r="N884" s="1" t="str">
        <f t="shared" si="134"/>
        <v>0-100%</v>
      </c>
      <c r="O884" s="1">
        <f>MIN($I884, $H884)*INDEX( '2018 commission structure'!$A$21:$I$24,
MATCH($E884,'2018 commission structure'!$A$21:$A$24,0),MATCH(O$1,'2018 commission structure'!$A$21:$I$21,0))</f>
        <v>79464.599999999991</v>
      </c>
      <c r="P884" s="1">
        <f>IF($H884&gt;$I884, MIN($H884-$I884, J884-$I884)*
INDEX( '2018 commission structure'!$A$21:$I$24,
MATCH($E884,'2018 commission structure'!$A$21:$A$24, 0),
MATCH(P$1,'2018 commission structure'!$A$21:$I$21, 0)), 0)</f>
        <v>0</v>
      </c>
      <c r="Q884" s="1">
        <f>IF($H884&gt;J884, MIN($H884-J884, K884-J884)*
INDEX( '2018 commission structure'!$A$21:$I$24,
MATCH($E884,'2018 commission structure'!$A$21:$A$24, 0),
MATCH(Q$1,'2018 commission structure'!$A$21:$I$21, 0)), 0)</f>
        <v>0</v>
      </c>
      <c r="R884" s="1">
        <f>IF($H884&gt;K884, MIN($H884-K884, L884-K884)*
INDEX( '2018 commission structure'!$A$21:$I$24,
MATCH($E884,'2018 commission structure'!$A$21:$A$24, 0),
MATCH(R$1,'2018 commission structure'!$A$21:$I$21, 0)), 0)</f>
        <v>0</v>
      </c>
      <c r="S884" s="1">
        <f>IF($H884&gt;L884, ($H884-L884)*
INDEX( '2018 commission structure'!$A$21:$I$24,
MATCH($E884,'2018 commission structure'!$A$21:$A$24, 0),
MATCH(S$1,'2018 commission structure'!$A$21:$I$21, 0)), 0)</f>
        <v>0</v>
      </c>
      <c r="T884" s="1">
        <f t="shared" si="135"/>
        <v>79464.599999999991</v>
      </c>
      <c r="U884" s="1">
        <f t="shared" si="136"/>
        <v>189619.59999999998</v>
      </c>
      <c r="V884" s="16">
        <f t="shared" si="137"/>
        <v>2.7938251109062571</v>
      </c>
      <c r="W884" s="1">
        <f>MIN(H884,I884)*INDEX('2018 commission structure'!$A$15:$J$18,MATCH(Calculations!$E7,'2018 commission structure'!$A$15:$A$18,0),MATCH(Calculations!W$1,'2018 commission structure'!$A$15:$J$15,0))</f>
        <v>79464.599999999991</v>
      </c>
      <c r="X884" s="1">
        <f>IF($H884&gt;I884,MIN($H884-I884,J884-I884))*INDEX('2018 commission structure'!$A$15:$J$18,MATCH(Calculations!$E7,'2018 commission structure'!$A$15:$A$18,0),MATCH(Calculations!X$1,'2018 commission structure'!$A$15:$J$15,0))</f>
        <v>0</v>
      </c>
      <c r="Y884" s="1">
        <f>IF($H884&gt;J884,MIN($H884-J884,K884-J884)*INDEX('2018 commission structure'!$A$15:$J$18,MATCH(Calculations!$E7,'2018 commission structure'!$A$15:$A$18,0),MATCH(Calculations!Y$1,'2018 commission structure'!$A$15:$J$15,0)),0)</f>
        <v>0</v>
      </c>
      <c r="Z884" s="1">
        <f>IF($H884&gt;K884,MIN($H884-K884,L884-K884)*INDEX('2018 commission structure'!$A$15:$J$18,MATCH(Calculations!$E7,'2018 commission structure'!$A$15:$A$18,0),MATCH(Calculations!Z$1,'2018 commission structure'!$A$15:$J$15,0)),0)</f>
        <v>0</v>
      </c>
      <c r="AA884" s="1">
        <f>IF($H884&gt;L884,($H884-L884)*INDEX('2018 commission structure'!$A$15:$J$18,MATCH(Calculations!$E7,'2018 commission structure'!$A$15:$A$18,0),MATCH(Calculations!AA$1,'2018 commission structure'!$A$15:$J$15,0)),0)</f>
        <v>0</v>
      </c>
      <c r="AB884" s="1">
        <f t="shared" si="138"/>
        <v>79464.599999999991</v>
      </c>
      <c r="AC884" s="1">
        <f t="shared" si="139"/>
        <v>189619.59999999998</v>
      </c>
    </row>
    <row r="885" spans="1:29" x14ac:dyDescent="0.3">
      <c r="A885" s="20">
        <v>7892446737</v>
      </c>
      <c r="B885" s="1" t="s">
        <v>1840</v>
      </c>
      <c r="C885" s="1" t="s">
        <v>1839</v>
      </c>
      <c r="D885" s="1" t="s">
        <v>22549</v>
      </c>
      <c r="E885" s="1" t="s">
        <v>0</v>
      </c>
      <c r="F885" s="1">
        <v>78253</v>
      </c>
      <c r="G885" s="2">
        <v>27</v>
      </c>
      <c r="H885" s="1">
        <f>SUMIF('deals_closed '!D:D,A885,'deals_closed '!C:C)</f>
        <v>993865</v>
      </c>
      <c r="I885" s="1">
        <f>VLOOKUP(E885,'2018 commission structure'!$A$21:$I$24,9,FALSE)</f>
        <v>600000</v>
      </c>
      <c r="J885" s="1">
        <f t="shared" si="140"/>
        <v>750000</v>
      </c>
      <c r="K885" s="1">
        <f t="shared" si="131"/>
        <v>900000</v>
      </c>
      <c r="L885" s="1">
        <f t="shared" si="132"/>
        <v>1200000</v>
      </c>
      <c r="M885" s="16">
        <f t="shared" si="133"/>
        <v>1.6564416666666666</v>
      </c>
      <c r="N885" s="1" t="str">
        <f t="shared" si="134"/>
        <v>150-200%</v>
      </c>
      <c r="O885" s="1">
        <f>MIN($I885, $H885)*INDEX( '2018 commission structure'!$A$21:$I$24,
MATCH($E885,'2018 commission structure'!$A$21:$A$24,0),MATCH(O$1,'2018 commission structure'!$A$21:$I$21,0))</f>
        <v>78000</v>
      </c>
      <c r="P885" s="1">
        <f>IF($H885&gt;$I885, MIN($H885-$I885, J885-$I885)*
INDEX( '2018 commission structure'!$A$21:$I$24,
MATCH($E885,'2018 commission structure'!$A$21:$A$24, 0),
MATCH(P$1,'2018 commission structure'!$A$21:$I$21, 0)), 0)</f>
        <v>25500.000000000004</v>
      </c>
      <c r="Q885" s="1">
        <f>IF($H885&gt;J885, MIN($H885-J885, K885-J885)*
INDEX( '2018 commission structure'!$A$21:$I$24,
MATCH($E885,'2018 commission structure'!$A$21:$A$24, 0),
MATCH(Q$1,'2018 commission structure'!$A$21:$I$21, 0)), 0)</f>
        <v>31500</v>
      </c>
      <c r="R885" s="1">
        <f>IF($H885&gt;K885, MIN($H885-K885, L885-K885)*
INDEX( '2018 commission structure'!$A$21:$I$24,
MATCH($E885,'2018 commission structure'!$A$21:$A$24, 0),
MATCH(R$1,'2018 commission structure'!$A$21:$I$21, 0)), 0)</f>
        <v>24404.9</v>
      </c>
      <c r="S885" s="1">
        <f>IF($H885&gt;L885, ($H885-L885)*
INDEX( '2018 commission structure'!$A$21:$I$24,
MATCH($E885,'2018 commission structure'!$A$21:$A$24, 0),
MATCH(S$1,'2018 commission structure'!$A$21:$I$21, 0)), 0)</f>
        <v>0</v>
      </c>
      <c r="T885" s="1">
        <f t="shared" si="135"/>
        <v>159404.9</v>
      </c>
      <c r="U885" s="1">
        <f t="shared" si="136"/>
        <v>237657.9</v>
      </c>
      <c r="V885" s="16">
        <f t="shared" si="137"/>
        <v>4.1819144240523878</v>
      </c>
      <c r="W885" s="1">
        <f>MIN(H885,I885)*INDEX('2018 commission structure'!$A$15:$J$18,MATCH(Calculations!$E45,'2018 commission structure'!$A$15:$A$18,0),MATCH(Calculations!W$1,'2018 commission structure'!$A$15:$J$15,0))</f>
        <v>90000</v>
      </c>
      <c r="X885" s="1">
        <f>IF($H885&gt;I885,MIN($H885-I885,J885-I885))*INDEX('2018 commission structure'!$A$15:$J$18,MATCH(Calculations!$E45,'2018 commission structure'!$A$15:$A$18,0),MATCH(Calculations!X$1,'2018 commission structure'!$A$15:$J$15,0))</f>
        <v>27000</v>
      </c>
      <c r="Y885" s="1">
        <f>IF($H885&gt;J885,MIN($H885-J885,K885-J885)*INDEX('2018 commission structure'!$A$15:$J$18,MATCH(Calculations!$E45,'2018 commission structure'!$A$15:$A$18,0),MATCH(Calculations!Y$1,'2018 commission structure'!$A$15:$J$15,0)),0)</f>
        <v>37500</v>
      </c>
      <c r="Z885" s="1">
        <f>IF($H885&gt;K885,MIN($H885-K885,L885-K885)*INDEX('2018 commission structure'!$A$15:$J$18,MATCH(Calculations!$E45,'2018 commission structure'!$A$15:$A$18,0),MATCH(Calculations!Z$1,'2018 commission structure'!$A$15:$J$15,0)),0)</f>
        <v>28159.5</v>
      </c>
      <c r="AA885" s="1">
        <f>IF($H885&gt;L885,($H885-L885)*INDEX('2018 commission structure'!$A$15:$J$18,MATCH(Calculations!$E45,'2018 commission structure'!$A$15:$A$18,0),MATCH(Calculations!AA$1,'2018 commission structure'!$A$15:$J$15,0)),0)</f>
        <v>0</v>
      </c>
      <c r="AB885" s="1">
        <f t="shared" si="138"/>
        <v>182659.5</v>
      </c>
      <c r="AC885" s="1">
        <f t="shared" si="139"/>
        <v>260912.5</v>
      </c>
    </row>
    <row r="886" spans="1:29" x14ac:dyDescent="0.3">
      <c r="A886" s="20">
        <v>9292607561</v>
      </c>
      <c r="B886" s="1" t="s">
        <v>1132</v>
      </c>
      <c r="C886" s="1" t="s">
        <v>1131</v>
      </c>
      <c r="D886" s="1" t="s">
        <v>22396</v>
      </c>
      <c r="E886" s="1" t="s">
        <v>0</v>
      </c>
      <c r="F886" s="1">
        <v>77826</v>
      </c>
      <c r="G886" s="2">
        <v>26</v>
      </c>
      <c r="H886" s="1">
        <f>SUMIF('deals_closed '!D:D,A886,'deals_closed '!C:C)</f>
        <v>995314</v>
      </c>
      <c r="I886" s="1">
        <f>VLOOKUP(E886,'2018 commission structure'!$A$21:$I$24,9,FALSE)</f>
        <v>600000</v>
      </c>
      <c r="J886" s="1">
        <f t="shared" si="140"/>
        <v>750000</v>
      </c>
      <c r="K886" s="1">
        <f t="shared" si="131"/>
        <v>900000</v>
      </c>
      <c r="L886" s="1">
        <f t="shared" si="132"/>
        <v>1200000</v>
      </c>
      <c r="M886" s="16">
        <f t="shared" si="133"/>
        <v>1.6588566666666666</v>
      </c>
      <c r="N886" s="1" t="str">
        <f t="shared" si="134"/>
        <v>150-200%</v>
      </c>
      <c r="O886" s="1">
        <f>MIN($I886, $H886)*INDEX( '2018 commission structure'!$A$21:$I$24,
MATCH($E886,'2018 commission structure'!$A$21:$A$24,0),MATCH(O$1,'2018 commission structure'!$A$21:$I$21,0))</f>
        <v>78000</v>
      </c>
      <c r="P886" s="1">
        <f>IF($H886&gt;$I886, MIN($H886-$I886, J886-$I886)*
INDEX( '2018 commission structure'!$A$21:$I$24,
MATCH($E886,'2018 commission structure'!$A$21:$A$24, 0),
MATCH(P$1,'2018 commission structure'!$A$21:$I$21, 0)), 0)</f>
        <v>25500.000000000004</v>
      </c>
      <c r="Q886" s="1">
        <f>IF($H886&gt;J886, MIN($H886-J886, K886-J886)*
INDEX( '2018 commission structure'!$A$21:$I$24,
MATCH($E886,'2018 commission structure'!$A$21:$A$24, 0),
MATCH(Q$1,'2018 commission structure'!$A$21:$I$21, 0)), 0)</f>
        <v>31500</v>
      </c>
      <c r="R886" s="1">
        <f>IF($H886&gt;K886, MIN($H886-K886, L886-K886)*
INDEX( '2018 commission structure'!$A$21:$I$24,
MATCH($E886,'2018 commission structure'!$A$21:$A$24, 0),
MATCH(R$1,'2018 commission structure'!$A$21:$I$21, 0)), 0)</f>
        <v>24781.64</v>
      </c>
      <c r="S886" s="1">
        <f>IF($H886&gt;L886, ($H886-L886)*
INDEX( '2018 commission structure'!$A$21:$I$24,
MATCH($E886,'2018 commission structure'!$A$21:$A$24, 0),
MATCH(S$1,'2018 commission structure'!$A$21:$I$21, 0)), 0)</f>
        <v>0</v>
      </c>
      <c r="T886" s="1">
        <f t="shared" si="135"/>
        <v>159781.64000000001</v>
      </c>
      <c r="U886" s="1">
        <f t="shared" si="136"/>
        <v>237607.64</v>
      </c>
      <c r="V886" s="16">
        <f t="shared" si="137"/>
        <v>4.18889729303317</v>
      </c>
      <c r="W886" s="1">
        <f>MIN(H886,I886)*INDEX('2018 commission structure'!$A$15:$J$18,MATCH(Calculations!$E421,'2018 commission structure'!$A$15:$A$18,0),MATCH(Calculations!W$1,'2018 commission structure'!$A$15:$J$15,0))</f>
        <v>90000</v>
      </c>
      <c r="X886" s="1">
        <f>IF($H886&gt;I886,MIN($H886-I886,J886-I886))*INDEX('2018 commission structure'!$A$15:$J$18,MATCH(Calculations!$E421,'2018 commission structure'!$A$15:$A$18,0),MATCH(Calculations!X$1,'2018 commission structure'!$A$15:$J$15,0))</f>
        <v>27000</v>
      </c>
      <c r="Y886" s="1">
        <f>IF($H886&gt;J886,MIN($H886-J886,K886-J886)*INDEX('2018 commission structure'!$A$15:$J$18,MATCH(Calculations!$E421,'2018 commission structure'!$A$15:$A$18,0),MATCH(Calculations!Y$1,'2018 commission structure'!$A$15:$J$15,0)),0)</f>
        <v>37500</v>
      </c>
      <c r="Z886" s="1">
        <f>IF($H886&gt;K886,MIN($H886-K886,L886-K886)*INDEX('2018 commission structure'!$A$15:$J$18,MATCH(Calculations!$E421,'2018 commission structure'!$A$15:$A$18,0),MATCH(Calculations!Z$1,'2018 commission structure'!$A$15:$J$15,0)),0)</f>
        <v>28594.2</v>
      </c>
      <c r="AA886" s="1">
        <f>IF($H886&gt;L886,($H886-L886)*INDEX('2018 commission structure'!$A$15:$J$18,MATCH(Calculations!$E421,'2018 commission structure'!$A$15:$A$18,0),MATCH(Calculations!AA$1,'2018 commission structure'!$A$15:$J$15,0)),0)</f>
        <v>0</v>
      </c>
      <c r="AB886" s="1">
        <f t="shared" si="138"/>
        <v>183094.2</v>
      </c>
      <c r="AC886" s="1">
        <f t="shared" si="139"/>
        <v>260920.2</v>
      </c>
    </row>
    <row r="887" spans="1:29" x14ac:dyDescent="0.3">
      <c r="A887" s="20">
        <v>5142790693</v>
      </c>
      <c r="B887" s="1" t="s">
        <v>1495</v>
      </c>
      <c r="C887" s="1" t="s">
        <v>1494</v>
      </c>
      <c r="D887" s="1" t="s">
        <v>22816</v>
      </c>
      <c r="E887" s="1" t="s">
        <v>3</v>
      </c>
      <c r="F887" s="1">
        <v>96841</v>
      </c>
      <c r="G887" s="2">
        <v>20</v>
      </c>
      <c r="H887" s="1">
        <f>SUMIF('deals_closed '!D:D,A887,'deals_closed '!C:C)</f>
        <v>705078</v>
      </c>
      <c r="I887" s="1">
        <f>VLOOKUP(E887,'2018 commission structure'!$A$21:$I$24,9,FALSE)</f>
        <v>750000</v>
      </c>
      <c r="J887" s="1">
        <f t="shared" si="140"/>
        <v>937500</v>
      </c>
      <c r="K887" s="1">
        <f t="shared" si="131"/>
        <v>1125000</v>
      </c>
      <c r="L887" s="1">
        <f t="shared" si="132"/>
        <v>1500000</v>
      </c>
      <c r="M887" s="16">
        <f t="shared" si="133"/>
        <v>0.94010400000000005</v>
      </c>
      <c r="N887" s="1" t="str">
        <f t="shared" si="134"/>
        <v>0-100%</v>
      </c>
      <c r="O887" s="1">
        <f>MIN($I887, $H887)*INDEX( '2018 commission structure'!$A$21:$I$24,
MATCH($E887,'2018 commission structure'!$A$21:$A$24,0),MATCH(O$1,'2018 commission structure'!$A$21:$I$21,0))</f>
        <v>105761.7</v>
      </c>
      <c r="P887" s="1">
        <f>IF($H887&gt;$I887, MIN($H887-$I887, J887-$I887)*
INDEX( '2018 commission structure'!$A$21:$I$24,
MATCH($E887,'2018 commission structure'!$A$21:$A$24, 0),
MATCH(P$1,'2018 commission structure'!$A$21:$I$21, 0)), 0)</f>
        <v>0</v>
      </c>
      <c r="Q887" s="1">
        <f>IF($H887&gt;J887, MIN($H887-J887, K887-J887)*
INDEX( '2018 commission structure'!$A$21:$I$24,
MATCH($E887,'2018 commission structure'!$A$21:$A$24, 0),
MATCH(Q$1,'2018 commission structure'!$A$21:$I$21, 0)), 0)</f>
        <v>0</v>
      </c>
      <c r="R887" s="1">
        <f>IF($H887&gt;K887, MIN($H887-K887, L887-K887)*
INDEX( '2018 commission structure'!$A$21:$I$24,
MATCH($E887,'2018 commission structure'!$A$21:$A$24, 0),
MATCH(R$1,'2018 commission structure'!$A$21:$I$21, 0)), 0)</f>
        <v>0</v>
      </c>
      <c r="S887" s="1">
        <f>IF($H887&gt;L887, ($H887-L887)*
INDEX( '2018 commission structure'!$A$21:$I$24,
MATCH($E887,'2018 commission structure'!$A$21:$A$24, 0),
MATCH(S$1,'2018 commission structure'!$A$21:$I$21, 0)), 0)</f>
        <v>0</v>
      </c>
      <c r="T887" s="1">
        <f t="shared" si="135"/>
        <v>105761.7</v>
      </c>
      <c r="U887" s="1">
        <f t="shared" si="136"/>
        <v>202602.7</v>
      </c>
      <c r="V887" s="16">
        <f t="shared" si="137"/>
        <v>3.4801016965716642</v>
      </c>
      <c r="W887" s="1">
        <f>MIN(H887,I887)*INDEX('2018 commission structure'!$A$15:$J$18,MATCH(Calculations!$E231,'2018 commission structure'!$A$15:$A$18,0),MATCH(Calculations!W$1,'2018 commission structure'!$A$15:$J$15,0))</f>
        <v>84609.36</v>
      </c>
      <c r="X887" s="1">
        <f>IF($H887&gt;I887,MIN($H887-I887,J887-I887))*INDEX('2018 commission structure'!$A$15:$J$18,MATCH(Calculations!$E231,'2018 commission structure'!$A$15:$A$18,0),MATCH(Calculations!X$1,'2018 commission structure'!$A$15:$J$15,0))</f>
        <v>0</v>
      </c>
      <c r="Y887" s="1">
        <f>IF($H887&gt;J887,MIN($H887-J887,K887-J887)*INDEX('2018 commission structure'!$A$15:$J$18,MATCH(Calculations!$E231,'2018 commission structure'!$A$15:$A$18,0),MATCH(Calculations!Y$1,'2018 commission structure'!$A$15:$J$15,0)),0)</f>
        <v>0</v>
      </c>
      <c r="Z887" s="1">
        <f>IF($H887&gt;K887,MIN($H887-K887,L887-K887)*INDEX('2018 commission structure'!$A$15:$J$18,MATCH(Calculations!$E231,'2018 commission structure'!$A$15:$A$18,0),MATCH(Calculations!Z$1,'2018 commission structure'!$A$15:$J$15,0)),0)</f>
        <v>0</v>
      </c>
      <c r="AA887" s="1">
        <f>IF($H887&gt;L887,($H887-L887)*INDEX('2018 commission structure'!$A$15:$J$18,MATCH(Calculations!$E231,'2018 commission structure'!$A$15:$A$18,0),MATCH(Calculations!AA$1,'2018 commission structure'!$A$15:$J$15,0)),0)</f>
        <v>0</v>
      </c>
      <c r="AB887" s="1">
        <f t="shared" si="138"/>
        <v>84609.36</v>
      </c>
      <c r="AC887" s="1">
        <f t="shared" si="139"/>
        <v>181450.36</v>
      </c>
    </row>
    <row r="888" spans="1:29" x14ac:dyDescent="0.3">
      <c r="A888" s="20">
        <v>994826516</v>
      </c>
      <c r="B888" s="1" t="s">
        <v>1247</v>
      </c>
      <c r="C888" s="1" t="s">
        <v>1246</v>
      </c>
      <c r="D888" s="1" t="s">
        <v>23277</v>
      </c>
      <c r="E888" s="1" t="s">
        <v>12</v>
      </c>
      <c r="F888" s="1">
        <v>32317</v>
      </c>
      <c r="G888" s="2">
        <v>20</v>
      </c>
      <c r="H888" s="1">
        <f>SUMIF('deals_closed '!D:D,A888,'deals_closed '!C:C)</f>
        <v>830753</v>
      </c>
      <c r="I888" s="1">
        <f>VLOOKUP(E888,'2018 commission structure'!$A$21:$I$24,9,FALSE)</f>
        <v>500000</v>
      </c>
      <c r="J888" s="1">
        <f t="shared" si="140"/>
        <v>625000</v>
      </c>
      <c r="K888" s="1">
        <f t="shared" si="131"/>
        <v>750000</v>
      </c>
      <c r="L888" s="1">
        <f t="shared" si="132"/>
        <v>1000000</v>
      </c>
      <c r="M888" s="16">
        <f t="shared" si="133"/>
        <v>1.6615059999999999</v>
      </c>
      <c r="N888" s="1" t="str">
        <f t="shared" si="134"/>
        <v>150-200%</v>
      </c>
      <c r="O888" s="1">
        <f>MIN($I888, $H888)*INDEX( '2018 commission structure'!$A$21:$I$24,
MATCH($E888,'2018 commission structure'!$A$21:$A$24,0),MATCH(O$1,'2018 commission structure'!$A$21:$I$21,0))</f>
        <v>50000</v>
      </c>
      <c r="P888" s="1">
        <f>IF($H888&gt;$I888, MIN($H888-$I888, J888-$I888)*
INDEX( '2018 commission structure'!$A$21:$I$24,
MATCH($E888,'2018 commission structure'!$A$21:$A$24, 0),
MATCH(P$1,'2018 commission structure'!$A$21:$I$21, 0)), 0)</f>
        <v>18750</v>
      </c>
      <c r="Q888" s="1">
        <f>IF($H888&gt;J888, MIN($H888-J888, K888-J888)*
INDEX( '2018 commission structure'!$A$21:$I$24,
MATCH($E888,'2018 commission structure'!$A$21:$A$24, 0),
MATCH(Q$1,'2018 commission structure'!$A$21:$I$21, 0)), 0)</f>
        <v>22500</v>
      </c>
      <c r="R888" s="1">
        <f>IF($H888&gt;K888, MIN($H888-K888, L888-K888)*
INDEX( '2018 commission structure'!$A$21:$I$24,
MATCH($E888,'2018 commission structure'!$A$21:$A$24, 0),
MATCH(R$1,'2018 commission structure'!$A$21:$I$21, 0)), 0)</f>
        <v>17765.66</v>
      </c>
      <c r="S888" s="1">
        <f>IF($H888&gt;L888, ($H888-L888)*
INDEX( '2018 commission structure'!$A$21:$I$24,
MATCH($E888,'2018 commission structure'!$A$21:$A$24, 0),
MATCH(S$1,'2018 commission structure'!$A$21:$I$21, 0)), 0)</f>
        <v>0</v>
      </c>
      <c r="T888" s="1">
        <f t="shared" si="135"/>
        <v>109015.66</v>
      </c>
      <c r="U888" s="1">
        <f t="shared" si="136"/>
        <v>141332.66</v>
      </c>
      <c r="V888" s="16">
        <f t="shared" si="137"/>
        <v>5.8779973432892296</v>
      </c>
      <c r="W888" s="1">
        <f>MIN(H888,I888)*INDEX('2018 commission structure'!$A$15:$J$18,MATCH(Calculations!$E361,'2018 commission structure'!$A$15:$A$18,0),MATCH(Calculations!W$1,'2018 commission structure'!$A$15:$J$15,0))</f>
        <v>75000</v>
      </c>
      <c r="X888" s="1">
        <f>IF($H888&gt;I888,MIN($H888-I888,J888-I888))*INDEX('2018 commission structure'!$A$15:$J$18,MATCH(Calculations!$E361,'2018 commission structure'!$A$15:$A$18,0),MATCH(Calculations!X$1,'2018 commission structure'!$A$15:$J$15,0))</f>
        <v>22500</v>
      </c>
      <c r="Y888" s="1">
        <f>IF($H888&gt;J888,MIN($H888-J888,K888-J888)*INDEX('2018 commission structure'!$A$15:$J$18,MATCH(Calculations!$E361,'2018 commission structure'!$A$15:$A$18,0),MATCH(Calculations!Y$1,'2018 commission structure'!$A$15:$J$15,0)),0)</f>
        <v>31250</v>
      </c>
      <c r="Z888" s="1">
        <f>IF($H888&gt;K888,MIN($H888-K888,L888-K888)*INDEX('2018 commission structure'!$A$15:$J$18,MATCH(Calculations!$E361,'2018 commission structure'!$A$15:$A$18,0),MATCH(Calculations!Z$1,'2018 commission structure'!$A$15:$J$15,0)),0)</f>
        <v>24225.899999999998</v>
      </c>
      <c r="AA888" s="1">
        <f>IF($H888&gt;L888,($H888-L888)*INDEX('2018 commission structure'!$A$15:$J$18,MATCH(Calculations!$E361,'2018 commission structure'!$A$15:$A$18,0),MATCH(Calculations!AA$1,'2018 commission structure'!$A$15:$J$15,0)),0)</f>
        <v>0</v>
      </c>
      <c r="AB888" s="1">
        <f t="shared" si="138"/>
        <v>152975.9</v>
      </c>
      <c r="AC888" s="1">
        <f t="shared" si="139"/>
        <v>185292.9</v>
      </c>
    </row>
    <row r="889" spans="1:29" x14ac:dyDescent="0.3">
      <c r="A889" s="20">
        <v>1657097021</v>
      </c>
      <c r="B889" s="1" t="s">
        <v>297</v>
      </c>
      <c r="C889" s="1" t="s">
        <v>296</v>
      </c>
      <c r="D889" s="1" t="s">
        <v>22694</v>
      </c>
      <c r="E889" s="1" t="s">
        <v>12</v>
      </c>
      <c r="F889" s="1">
        <v>50269</v>
      </c>
      <c r="G889" s="2">
        <v>21</v>
      </c>
      <c r="H889" s="1">
        <f>SUMIF('deals_closed '!D:D,A889,'deals_closed '!C:C)</f>
        <v>831018</v>
      </c>
      <c r="I889" s="1">
        <f>VLOOKUP(E889,'2018 commission structure'!$A$21:$I$24,9,FALSE)</f>
        <v>500000</v>
      </c>
      <c r="J889" s="1">
        <f t="shared" si="140"/>
        <v>625000</v>
      </c>
      <c r="K889" s="1">
        <f t="shared" si="131"/>
        <v>750000</v>
      </c>
      <c r="L889" s="1">
        <f t="shared" si="132"/>
        <v>1000000</v>
      </c>
      <c r="M889" s="16">
        <f t="shared" si="133"/>
        <v>1.6620360000000001</v>
      </c>
      <c r="N889" s="1" t="str">
        <f t="shared" si="134"/>
        <v>150-200%</v>
      </c>
      <c r="O889" s="1">
        <f>MIN($I889, $H889)*INDEX( '2018 commission structure'!$A$21:$I$24,
MATCH($E889,'2018 commission structure'!$A$21:$A$24,0),MATCH(O$1,'2018 commission structure'!$A$21:$I$21,0))</f>
        <v>50000</v>
      </c>
      <c r="P889" s="1">
        <f>IF($H889&gt;$I889, MIN($H889-$I889, J889-$I889)*
INDEX( '2018 commission structure'!$A$21:$I$24,
MATCH($E889,'2018 commission structure'!$A$21:$A$24, 0),
MATCH(P$1,'2018 commission structure'!$A$21:$I$21, 0)), 0)</f>
        <v>18750</v>
      </c>
      <c r="Q889" s="1">
        <f>IF($H889&gt;J889, MIN($H889-J889, K889-J889)*
INDEX( '2018 commission structure'!$A$21:$I$24,
MATCH($E889,'2018 commission structure'!$A$21:$A$24, 0),
MATCH(Q$1,'2018 commission structure'!$A$21:$I$21, 0)), 0)</f>
        <v>22500</v>
      </c>
      <c r="R889" s="1">
        <f>IF($H889&gt;K889, MIN($H889-K889, L889-K889)*
INDEX( '2018 commission structure'!$A$21:$I$24,
MATCH($E889,'2018 commission structure'!$A$21:$A$24, 0),
MATCH(R$1,'2018 commission structure'!$A$21:$I$21, 0)), 0)</f>
        <v>17823.96</v>
      </c>
      <c r="S889" s="1">
        <f>IF($H889&gt;L889, ($H889-L889)*
INDEX( '2018 commission structure'!$A$21:$I$24,
MATCH($E889,'2018 commission structure'!$A$21:$A$24, 0),
MATCH(S$1,'2018 commission structure'!$A$21:$I$21, 0)), 0)</f>
        <v>0</v>
      </c>
      <c r="T889" s="1">
        <f t="shared" si="135"/>
        <v>109073.95999999999</v>
      </c>
      <c r="U889" s="1">
        <f t="shared" si="136"/>
        <v>159342.96</v>
      </c>
      <c r="V889" s="16">
        <f t="shared" si="137"/>
        <v>5.2152790433916882</v>
      </c>
      <c r="W889" s="1">
        <f>MIN(H889,I889)*INDEX('2018 commission structure'!$A$15:$J$18,MATCH(Calculations!$E852,'2018 commission structure'!$A$15:$A$18,0),MATCH(Calculations!W$1,'2018 commission structure'!$A$15:$J$15,0))</f>
        <v>60000</v>
      </c>
      <c r="X889" s="1">
        <f>IF($H889&gt;I889,MIN($H889-I889,J889-I889))*INDEX('2018 commission structure'!$A$15:$J$18,MATCH(Calculations!$E852,'2018 commission structure'!$A$15:$A$18,0),MATCH(Calculations!X$1,'2018 commission structure'!$A$15:$J$15,0))</f>
        <v>21250</v>
      </c>
      <c r="Y889" s="1">
        <f>IF($H889&gt;J889,MIN($H889-J889,K889-J889)*INDEX('2018 commission structure'!$A$15:$J$18,MATCH(Calculations!$E852,'2018 commission structure'!$A$15:$A$18,0),MATCH(Calculations!Y$1,'2018 commission structure'!$A$15:$J$15,0)),0)</f>
        <v>25000</v>
      </c>
      <c r="Z889" s="1">
        <f>IF($H889&gt;K889,MIN($H889-K889,L889-K889)*INDEX('2018 commission structure'!$A$15:$J$18,MATCH(Calculations!$E852,'2018 commission structure'!$A$15:$A$18,0),MATCH(Calculations!Z$1,'2018 commission structure'!$A$15:$J$15,0)),0)</f>
        <v>17823.96</v>
      </c>
      <c r="AA889" s="1">
        <f>IF($H889&gt;L889,($H889-L889)*INDEX('2018 commission structure'!$A$15:$J$18,MATCH(Calculations!$E852,'2018 commission structure'!$A$15:$A$18,0),MATCH(Calculations!AA$1,'2018 commission structure'!$A$15:$J$15,0)),0)</f>
        <v>0</v>
      </c>
      <c r="AB889" s="1">
        <f t="shared" si="138"/>
        <v>124073.95999999999</v>
      </c>
      <c r="AC889" s="1">
        <f t="shared" si="139"/>
        <v>174342.96</v>
      </c>
    </row>
    <row r="890" spans="1:29" x14ac:dyDescent="0.3">
      <c r="A890" s="20">
        <v>5000631609</v>
      </c>
      <c r="B890" s="1" t="s">
        <v>1067</v>
      </c>
      <c r="C890" s="1" t="s">
        <v>1066</v>
      </c>
      <c r="D890" s="1" t="s">
        <v>22493</v>
      </c>
      <c r="E890" s="1" t="s">
        <v>12</v>
      </c>
      <c r="F890" s="1">
        <v>59055</v>
      </c>
      <c r="G890" s="2">
        <v>23</v>
      </c>
      <c r="H890" s="1">
        <f>SUMIF('deals_closed '!D:D,A890,'deals_closed '!C:C)</f>
        <v>834217</v>
      </c>
      <c r="I890" s="1">
        <f>VLOOKUP(E890,'2018 commission structure'!$A$21:$I$24,9,FALSE)</f>
        <v>500000</v>
      </c>
      <c r="J890" s="1">
        <f t="shared" si="140"/>
        <v>625000</v>
      </c>
      <c r="K890" s="1">
        <f t="shared" si="131"/>
        <v>750000</v>
      </c>
      <c r="L890" s="1">
        <f t="shared" si="132"/>
        <v>1000000</v>
      </c>
      <c r="M890" s="16">
        <f t="shared" si="133"/>
        <v>1.668434</v>
      </c>
      <c r="N890" s="1" t="str">
        <f t="shared" si="134"/>
        <v>150-200%</v>
      </c>
      <c r="O890" s="1">
        <f>MIN($I890, $H890)*INDEX( '2018 commission structure'!$A$21:$I$24,
MATCH($E890,'2018 commission structure'!$A$21:$A$24,0),MATCH(O$1,'2018 commission structure'!$A$21:$I$21,0))</f>
        <v>50000</v>
      </c>
      <c r="P890" s="1">
        <f>IF($H890&gt;$I890, MIN($H890-$I890, J890-$I890)*
INDEX( '2018 commission structure'!$A$21:$I$24,
MATCH($E890,'2018 commission structure'!$A$21:$A$24, 0),
MATCH(P$1,'2018 commission structure'!$A$21:$I$21, 0)), 0)</f>
        <v>18750</v>
      </c>
      <c r="Q890" s="1">
        <f>IF($H890&gt;J890, MIN($H890-J890, K890-J890)*
INDEX( '2018 commission structure'!$A$21:$I$24,
MATCH($E890,'2018 commission structure'!$A$21:$A$24, 0),
MATCH(Q$1,'2018 commission structure'!$A$21:$I$21, 0)), 0)</f>
        <v>22500</v>
      </c>
      <c r="R890" s="1">
        <f>IF($H890&gt;K890, MIN($H890-K890, L890-K890)*
INDEX( '2018 commission structure'!$A$21:$I$24,
MATCH($E890,'2018 commission structure'!$A$21:$A$24, 0),
MATCH(R$1,'2018 commission structure'!$A$21:$I$21, 0)), 0)</f>
        <v>18527.740000000002</v>
      </c>
      <c r="S890" s="1">
        <f>IF($H890&gt;L890, ($H890-L890)*
INDEX( '2018 commission structure'!$A$21:$I$24,
MATCH($E890,'2018 commission structure'!$A$21:$A$24, 0),
MATCH(S$1,'2018 commission structure'!$A$21:$I$21, 0)), 0)</f>
        <v>0</v>
      </c>
      <c r="T890" s="1">
        <f t="shared" si="135"/>
        <v>109777.74</v>
      </c>
      <c r="U890" s="1">
        <f t="shared" si="136"/>
        <v>168832.74</v>
      </c>
      <c r="V890" s="16">
        <f t="shared" si="137"/>
        <v>4.9410854790368273</v>
      </c>
      <c r="W890" s="1">
        <f>MIN(H890,I890)*INDEX('2018 commission structure'!$A$15:$J$18,MATCH(Calculations!$E456,'2018 commission structure'!$A$15:$A$18,0),MATCH(Calculations!W$1,'2018 commission structure'!$A$15:$J$15,0))</f>
        <v>75000</v>
      </c>
      <c r="X890" s="1">
        <f>IF($H890&gt;I890,MIN($H890-I890,J890-I890))*INDEX('2018 commission structure'!$A$15:$J$18,MATCH(Calculations!$E456,'2018 commission structure'!$A$15:$A$18,0),MATCH(Calculations!X$1,'2018 commission structure'!$A$15:$J$15,0))</f>
        <v>22500</v>
      </c>
      <c r="Y890" s="1">
        <f>IF($H890&gt;J890,MIN($H890-J890,K890-J890)*INDEX('2018 commission structure'!$A$15:$J$18,MATCH(Calculations!$E456,'2018 commission structure'!$A$15:$A$18,0),MATCH(Calculations!Y$1,'2018 commission structure'!$A$15:$J$15,0)),0)</f>
        <v>31250</v>
      </c>
      <c r="Z890" s="1">
        <f>IF($H890&gt;K890,MIN($H890-K890,L890-K890)*INDEX('2018 commission structure'!$A$15:$J$18,MATCH(Calculations!$E456,'2018 commission structure'!$A$15:$A$18,0),MATCH(Calculations!Z$1,'2018 commission structure'!$A$15:$J$15,0)),0)</f>
        <v>25265.1</v>
      </c>
      <c r="AA890" s="1">
        <f>IF($H890&gt;L890,($H890-L890)*INDEX('2018 commission structure'!$A$15:$J$18,MATCH(Calculations!$E456,'2018 commission structure'!$A$15:$A$18,0),MATCH(Calculations!AA$1,'2018 commission structure'!$A$15:$J$15,0)),0)</f>
        <v>0</v>
      </c>
      <c r="AB890" s="1">
        <f t="shared" si="138"/>
        <v>154015.1</v>
      </c>
      <c r="AC890" s="1">
        <f t="shared" si="139"/>
        <v>213070.1</v>
      </c>
    </row>
    <row r="891" spans="1:29" x14ac:dyDescent="0.3">
      <c r="A891" s="20">
        <v>4492546545</v>
      </c>
      <c r="B891" s="1" t="s">
        <v>1525</v>
      </c>
      <c r="C891" s="1" t="s">
        <v>1524</v>
      </c>
      <c r="D891" s="1" t="s">
        <v>22458</v>
      </c>
      <c r="E891" s="1" t="s">
        <v>12</v>
      </c>
      <c r="F891" s="1">
        <v>59662</v>
      </c>
      <c r="G891" s="2">
        <v>23</v>
      </c>
      <c r="H891" s="1">
        <f>SUMIF('deals_closed '!D:D,A891,'deals_closed '!C:C)</f>
        <v>834584</v>
      </c>
      <c r="I891" s="1">
        <f>VLOOKUP(E891,'2018 commission structure'!$A$21:$I$24,9,FALSE)</f>
        <v>500000</v>
      </c>
      <c r="J891" s="1">
        <f t="shared" si="140"/>
        <v>625000</v>
      </c>
      <c r="K891" s="1">
        <f t="shared" si="131"/>
        <v>750000</v>
      </c>
      <c r="L891" s="1">
        <f t="shared" si="132"/>
        <v>1000000</v>
      </c>
      <c r="M891" s="16">
        <f t="shared" si="133"/>
        <v>1.669168</v>
      </c>
      <c r="N891" s="1" t="str">
        <f t="shared" si="134"/>
        <v>150-200%</v>
      </c>
      <c r="O891" s="1">
        <f>MIN($I891, $H891)*INDEX( '2018 commission structure'!$A$21:$I$24,
MATCH($E891,'2018 commission structure'!$A$21:$A$24,0),MATCH(O$1,'2018 commission structure'!$A$21:$I$21,0))</f>
        <v>50000</v>
      </c>
      <c r="P891" s="1">
        <f>IF($H891&gt;$I891, MIN($H891-$I891, J891-$I891)*
INDEX( '2018 commission structure'!$A$21:$I$24,
MATCH($E891,'2018 commission structure'!$A$21:$A$24, 0),
MATCH(P$1,'2018 commission structure'!$A$21:$I$21, 0)), 0)</f>
        <v>18750</v>
      </c>
      <c r="Q891" s="1">
        <f>IF($H891&gt;J891, MIN($H891-J891, K891-J891)*
INDEX( '2018 commission structure'!$A$21:$I$24,
MATCH($E891,'2018 commission structure'!$A$21:$A$24, 0),
MATCH(Q$1,'2018 commission structure'!$A$21:$I$21, 0)), 0)</f>
        <v>22500</v>
      </c>
      <c r="R891" s="1">
        <f>IF($H891&gt;K891, MIN($H891-K891, L891-K891)*
INDEX( '2018 commission structure'!$A$21:$I$24,
MATCH($E891,'2018 commission structure'!$A$21:$A$24, 0),
MATCH(R$1,'2018 commission structure'!$A$21:$I$21, 0)), 0)</f>
        <v>18608.48</v>
      </c>
      <c r="S891" s="1">
        <f>IF($H891&gt;L891, ($H891-L891)*
INDEX( '2018 commission structure'!$A$21:$I$24,
MATCH($E891,'2018 commission structure'!$A$21:$A$24, 0),
MATCH(S$1,'2018 commission structure'!$A$21:$I$21, 0)), 0)</f>
        <v>0</v>
      </c>
      <c r="T891" s="1">
        <f t="shared" si="135"/>
        <v>109858.48</v>
      </c>
      <c r="U891" s="1">
        <f t="shared" si="136"/>
        <v>169520.47999999998</v>
      </c>
      <c r="V891" s="16">
        <f t="shared" si="137"/>
        <v>4.9232045591187568</v>
      </c>
      <c r="W891" s="1">
        <f>MIN(H891,I891)*INDEX('2018 commission structure'!$A$15:$J$18,MATCH(Calculations!$E215,'2018 commission structure'!$A$15:$A$18,0),MATCH(Calculations!W$1,'2018 commission structure'!$A$15:$J$15,0))</f>
        <v>75000</v>
      </c>
      <c r="X891" s="1">
        <f>IF($H891&gt;I891,MIN($H891-I891,J891-I891))*INDEX('2018 commission structure'!$A$15:$J$18,MATCH(Calculations!$E215,'2018 commission structure'!$A$15:$A$18,0),MATCH(Calculations!X$1,'2018 commission structure'!$A$15:$J$15,0))</f>
        <v>27500</v>
      </c>
      <c r="Y891" s="1">
        <f>IF($H891&gt;J891,MIN($H891-J891,K891-J891)*INDEX('2018 commission structure'!$A$15:$J$18,MATCH(Calculations!$E215,'2018 commission structure'!$A$15:$A$18,0),MATCH(Calculations!Y$1,'2018 commission structure'!$A$15:$J$15,0)),0)</f>
        <v>31250</v>
      </c>
      <c r="Z891" s="1">
        <f>IF($H891&gt;K891,MIN($H891-K891,L891-K891)*INDEX('2018 commission structure'!$A$15:$J$18,MATCH(Calculations!$E215,'2018 commission structure'!$A$15:$A$18,0),MATCH(Calculations!Z$1,'2018 commission structure'!$A$15:$J$15,0)),0)</f>
        <v>27912.720000000001</v>
      </c>
      <c r="AA891" s="1">
        <f>IF($H891&gt;L891,($H891-L891)*INDEX('2018 commission structure'!$A$15:$J$18,MATCH(Calculations!$E215,'2018 commission structure'!$A$15:$A$18,0),MATCH(Calculations!AA$1,'2018 commission structure'!$A$15:$J$15,0)),0)</f>
        <v>0</v>
      </c>
      <c r="AB891" s="1">
        <f t="shared" si="138"/>
        <v>161662.72</v>
      </c>
      <c r="AC891" s="1">
        <f t="shared" si="139"/>
        <v>221324.72</v>
      </c>
    </row>
    <row r="892" spans="1:29" x14ac:dyDescent="0.3">
      <c r="A892" s="20">
        <v>9603610356</v>
      </c>
      <c r="B892" s="1" t="s">
        <v>76</v>
      </c>
      <c r="C892" s="1" t="s">
        <v>75</v>
      </c>
      <c r="D892" s="1" t="s">
        <v>22366</v>
      </c>
      <c r="E892" s="1" t="s">
        <v>0</v>
      </c>
      <c r="F892" s="1">
        <v>52759</v>
      </c>
      <c r="G892" s="2">
        <v>8</v>
      </c>
      <c r="H892" s="1">
        <f>SUMIF('deals_closed '!D:D,A892,'deals_closed '!C:C)</f>
        <v>229737</v>
      </c>
      <c r="I892" s="1">
        <f>VLOOKUP(E892,'2018 commission structure'!$A$21:$I$24,9,FALSE)</f>
        <v>600000</v>
      </c>
      <c r="J892" s="1">
        <f t="shared" si="140"/>
        <v>750000</v>
      </c>
      <c r="K892" s="1">
        <f t="shared" si="131"/>
        <v>900000</v>
      </c>
      <c r="L892" s="1">
        <f t="shared" si="132"/>
        <v>1200000</v>
      </c>
      <c r="M892" s="16">
        <f t="shared" si="133"/>
        <v>0.38289499999999999</v>
      </c>
      <c r="N892" s="1" t="str">
        <f t="shared" si="134"/>
        <v>0-100%</v>
      </c>
      <c r="O892" s="1">
        <f>MIN($I892, $H892)*INDEX( '2018 commission structure'!$A$21:$I$24,
MATCH($E892,'2018 commission structure'!$A$21:$A$24,0),MATCH(O$1,'2018 commission structure'!$A$21:$I$21,0))</f>
        <v>29865.81</v>
      </c>
      <c r="P892" s="1">
        <f>IF($H892&gt;$I892, MIN($H892-$I892, J892-$I892)*
INDEX( '2018 commission structure'!$A$21:$I$24,
MATCH($E892,'2018 commission structure'!$A$21:$A$24, 0),
MATCH(P$1,'2018 commission structure'!$A$21:$I$21, 0)), 0)</f>
        <v>0</v>
      </c>
      <c r="Q892" s="1">
        <f>IF($H892&gt;J892, MIN($H892-J892, K892-J892)*
INDEX( '2018 commission structure'!$A$21:$I$24,
MATCH($E892,'2018 commission structure'!$A$21:$A$24, 0),
MATCH(Q$1,'2018 commission structure'!$A$21:$I$21, 0)), 0)</f>
        <v>0</v>
      </c>
      <c r="R892" s="1">
        <f>IF($H892&gt;K892, MIN($H892-K892, L892-K892)*
INDEX( '2018 commission structure'!$A$21:$I$24,
MATCH($E892,'2018 commission structure'!$A$21:$A$24, 0),
MATCH(R$1,'2018 commission structure'!$A$21:$I$21, 0)), 0)</f>
        <v>0</v>
      </c>
      <c r="S892" s="1">
        <f>IF($H892&gt;L892, ($H892-L892)*
INDEX( '2018 commission structure'!$A$21:$I$24,
MATCH($E892,'2018 commission structure'!$A$21:$A$24, 0),
MATCH(S$1,'2018 commission structure'!$A$21:$I$21, 0)), 0)</f>
        <v>0</v>
      </c>
      <c r="T892" s="1">
        <f t="shared" si="135"/>
        <v>29865.81</v>
      </c>
      <c r="U892" s="1">
        <f t="shared" si="136"/>
        <v>82624.81</v>
      </c>
      <c r="V892" s="16">
        <f t="shared" si="137"/>
        <v>2.7804844573923981</v>
      </c>
      <c r="W892" s="1">
        <f>MIN(H892,I892)*INDEX('2018 commission structure'!$A$15:$J$18,MATCH(Calculations!$E965,'2018 commission structure'!$A$15:$A$18,0),MATCH(Calculations!W$1,'2018 commission structure'!$A$15:$J$15,0))</f>
        <v>34460.549999999996</v>
      </c>
      <c r="X892" s="1">
        <f>IF($H892&gt;I892,MIN($H892-I892,J892-I892))*INDEX('2018 commission structure'!$A$15:$J$18,MATCH(Calculations!$E965,'2018 commission structure'!$A$15:$A$18,0),MATCH(Calculations!X$1,'2018 commission structure'!$A$15:$J$15,0))</f>
        <v>0</v>
      </c>
      <c r="Y892" s="1">
        <f>IF($H892&gt;J892,MIN($H892-J892,K892-J892)*INDEX('2018 commission structure'!$A$15:$J$18,MATCH(Calculations!$E965,'2018 commission structure'!$A$15:$A$18,0),MATCH(Calculations!Y$1,'2018 commission structure'!$A$15:$J$15,0)),0)</f>
        <v>0</v>
      </c>
      <c r="Z892" s="1">
        <f>IF($H892&gt;K892,MIN($H892-K892,L892-K892)*INDEX('2018 commission structure'!$A$15:$J$18,MATCH(Calculations!$E965,'2018 commission structure'!$A$15:$A$18,0),MATCH(Calculations!Z$1,'2018 commission structure'!$A$15:$J$15,0)),0)</f>
        <v>0</v>
      </c>
      <c r="AA892" s="1">
        <f>IF($H892&gt;L892,($H892-L892)*INDEX('2018 commission structure'!$A$15:$J$18,MATCH(Calculations!$E965,'2018 commission structure'!$A$15:$A$18,0),MATCH(Calculations!AA$1,'2018 commission structure'!$A$15:$J$15,0)),0)</f>
        <v>0</v>
      </c>
      <c r="AB892" s="1">
        <f t="shared" si="138"/>
        <v>34460.549999999996</v>
      </c>
      <c r="AC892" s="1">
        <f t="shared" si="139"/>
        <v>87219.549999999988</v>
      </c>
    </row>
    <row r="893" spans="1:29" x14ac:dyDescent="0.3">
      <c r="A893" s="20">
        <v>4085082426</v>
      </c>
      <c r="B893" s="1" t="s">
        <v>1836</v>
      </c>
      <c r="C893" s="1" t="s">
        <v>1835</v>
      </c>
      <c r="D893" s="1" t="s">
        <v>22929</v>
      </c>
      <c r="E893" s="1" t="s">
        <v>0</v>
      </c>
      <c r="F893" s="1">
        <v>64047</v>
      </c>
      <c r="G893" s="2">
        <v>28</v>
      </c>
      <c r="H893" s="1">
        <f>SUMIF('deals_closed '!D:D,A893,'deals_closed '!C:C)</f>
        <v>1002125</v>
      </c>
      <c r="I893" s="1">
        <f>VLOOKUP(E893,'2018 commission structure'!$A$21:$I$24,9,FALSE)</f>
        <v>600000</v>
      </c>
      <c r="J893" s="1">
        <f t="shared" si="140"/>
        <v>750000</v>
      </c>
      <c r="K893" s="1">
        <f t="shared" si="131"/>
        <v>900000</v>
      </c>
      <c r="L893" s="1">
        <f t="shared" si="132"/>
        <v>1200000</v>
      </c>
      <c r="M893" s="16">
        <f t="shared" si="133"/>
        <v>1.6702083333333333</v>
      </c>
      <c r="N893" s="1" t="str">
        <f t="shared" si="134"/>
        <v>150-200%</v>
      </c>
      <c r="O893" s="1">
        <f>MIN($I893, $H893)*INDEX( '2018 commission structure'!$A$21:$I$24,
MATCH($E893,'2018 commission structure'!$A$21:$A$24,0),MATCH(O$1,'2018 commission structure'!$A$21:$I$21,0))</f>
        <v>78000</v>
      </c>
      <c r="P893" s="1">
        <f>IF($H893&gt;$I893, MIN($H893-$I893, J893-$I893)*
INDEX( '2018 commission structure'!$A$21:$I$24,
MATCH($E893,'2018 commission structure'!$A$21:$A$24, 0),
MATCH(P$1,'2018 commission structure'!$A$21:$I$21, 0)), 0)</f>
        <v>25500.000000000004</v>
      </c>
      <c r="Q893" s="1">
        <f>IF($H893&gt;J893, MIN($H893-J893, K893-J893)*
INDEX( '2018 commission structure'!$A$21:$I$24,
MATCH($E893,'2018 commission structure'!$A$21:$A$24, 0),
MATCH(Q$1,'2018 commission structure'!$A$21:$I$21, 0)), 0)</f>
        <v>31500</v>
      </c>
      <c r="R893" s="1">
        <f>IF($H893&gt;K893, MIN($H893-K893, L893-K893)*
INDEX( '2018 commission structure'!$A$21:$I$24,
MATCH($E893,'2018 commission structure'!$A$21:$A$24, 0),
MATCH(R$1,'2018 commission structure'!$A$21:$I$21, 0)), 0)</f>
        <v>26552.5</v>
      </c>
      <c r="S893" s="1">
        <f>IF($H893&gt;L893, ($H893-L893)*
INDEX( '2018 commission structure'!$A$21:$I$24,
MATCH($E893,'2018 commission structure'!$A$21:$A$24, 0),
MATCH(S$1,'2018 commission structure'!$A$21:$I$21, 0)), 0)</f>
        <v>0</v>
      </c>
      <c r="T893" s="1">
        <f t="shared" si="135"/>
        <v>161552.5</v>
      </c>
      <c r="U893" s="1">
        <f t="shared" si="136"/>
        <v>225599.5</v>
      </c>
      <c r="V893" s="16">
        <f t="shared" si="137"/>
        <v>4.4420532846925633</v>
      </c>
      <c r="W893" s="1">
        <f>MIN(H893,I893)*INDEX('2018 commission structure'!$A$15:$J$18,MATCH(Calculations!$E47,'2018 commission structure'!$A$15:$A$18,0),MATCH(Calculations!W$1,'2018 commission structure'!$A$15:$J$15,0))</f>
        <v>72000</v>
      </c>
      <c r="X893" s="1">
        <f>IF($H893&gt;I893,MIN($H893-I893,J893-I893))*INDEX('2018 commission structure'!$A$15:$J$18,MATCH(Calculations!$E47,'2018 commission structure'!$A$15:$A$18,0),MATCH(Calculations!X$1,'2018 commission structure'!$A$15:$J$15,0))</f>
        <v>25500.000000000004</v>
      </c>
      <c r="Y893" s="1">
        <f>IF($H893&gt;J893,MIN($H893-J893,K893-J893)*INDEX('2018 commission structure'!$A$15:$J$18,MATCH(Calculations!$E47,'2018 commission structure'!$A$15:$A$18,0),MATCH(Calculations!Y$1,'2018 commission structure'!$A$15:$J$15,0)),0)</f>
        <v>30000</v>
      </c>
      <c r="Z893" s="1">
        <f>IF($H893&gt;K893,MIN($H893-K893,L893-K893)*INDEX('2018 commission structure'!$A$15:$J$18,MATCH(Calculations!$E47,'2018 commission structure'!$A$15:$A$18,0),MATCH(Calculations!Z$1,'2018 commission structure'!$A$15:$J$15,0)),0)</f>
        <v>22467.5</v>
      </c>
      <c r="AA893" s="1">
        <f>IF($H893&gt;L893,($H893-L893)*INDEX('2018 commission structure'!$A$15:$J$18,MATCH(Calculations!$E47,'2018 commission structure'!$A$15:$A$18,0),MATCH(Calculations!AA$1,'2018 commission structure'!$A$15:$J$15,0)),0)</f>
        <v>0</v>
      </c>
      <c r="AB893" s="1">
        <f t="shared" si="138"/>
        <v>149967.5</v>
      </c>
      <c r="AC893" s="1">
        <f t="shared" si="139"/>
        <v>214014.5</v>
      </c>
    </row>
    <row r="894" spans="1:29" x14ac:dyDescent="0.3">
      <c r="A894" s="20">
        <v>7286297414</v>
      </c>
      <c r="B894" s="1" t="s">
        <v>682</v>
      </c>
      <c r="C894" s="1" t="s">
        <v>681</v>
      </c>
      <c r="D894" s="1" t="s">
        <v>22801</v>
      </c>
      <c r="E894" s="1" t="s">
        <v>12</v>
      </c>
      <c r="F894" s="1">
        <v>47678</v>
      </c>
      <c r="G894" s="2">
        <v>23</v>
      </c>
      <c r="H894" s="1">
        <f>SUMIF('deals_closed '!D:D,A894,'deals_closed '!C:C)</f>
        <v>835659</v>
      </c>
      <c r="I894" s="1">
        <f>VLOOKUP(E894,'2018 commission structure'!$A$21:$I$24,9,FALSE)</f>
        <v>500000</v>
      </c>
      <c r="J894" s="1">
        <f t="shared" si="140"/>
        <v>625000</v>
      </c>
      <c r="K894" s="1">
        <f t="shared" si="131"/>
        <v>750000</v>
      </c>
      <c r="L894" s="1">
        <f t="shared" si="132"/>
        <v>1000000</v>
      </c>
      <c r="M894" s="16">
        <f t="shared" si="133"/>
        <v>1.6713180000000001</v>
      </c>
      <c r="N894" s="1" t="str">
        <f t="shared" si="134"/>
        <v>150-200%</v>
      </c>
      <c r="O894" s="1">
        <f>MIN($I894, $H894)*INDEX( '2018 commission structure'!$A$21:$I$24,
MATCH($E894,'2018 commission structure'!$A$21:$A$24,0),MATCH(O$1,'2018 commission structure'!$A$21:$I$21,0))</f>
        <v>50000</v>
      </c>
      <c r="P894" s="1">
        <f>IF($H894&gt;$I894, MIN($H894-$I894, J894-$I894)*
INDEX( '2018 commission structure'!$A$21:$I$24,
MATCH($E894,'2018 commission structure'!$A$21:$A$24, 0),
MATCH(P$1,'2018 commission structure'!$A$21:$I$21, 0)), 0)</f>
        <v>18750</v>
      </c>
      <c r="Q894" s="1">
        <f>IF($H894&gt;J894, MIN($H894-J894, K894-J894)*
INDEX( '2018 commission structure'!$A$21:$I$24,
MATCH($E894,'2018 commission structure'!$A$21:$A$24, 0),
MATCH(Q$1,'2018 commission structure'!$A$21:$I$21, 0)), 0)</f>
        <v>22500</v>
      </c>
      <c r="R894" s="1">
        <f>IF($H894&gt;K894, MIN($H894-K894, L894-K894)*
INDEX( '2018 commission structure'!$A$21:$I$24,
MATCH($E894,'2018 commission structure'!$A$21:$A$24, 0),
MATCH(R$1,'2018 commission structure'!$A$21:$I$21, 0)), 0)</f>
        <v>18844.98</v>
      </c>
      <c r="S894" s="1">
        <f>IF($H894&gt;L894, ($H894-L894)*
INDEX( '2018 commission structure'!$A$21:$I$24,
MATCH($E894,'2018 commission structure'!$A$21:$A$24, 0),
MATCH(S$1,'2018 commission structure'!$A$21:$I$21, 0)), 0)</f>
        <v>0</v>
      </c>
      <c r="T894" s="1">
        <f t="shared" si="135"/>
        <v>110094.98</v>
      </c>
      <c r="U894" s="1">
        <f t="shared" si="136"/>
        <v>157772.97999999998</v>
      </c>
      <c r="V894" s="16">
        <f t="shared" si="137"/>
        <v>5.2965913428268898</v>
      </c>
      <c r="W894" s="1">
        <f>MIN(H894,I894)*INDEX('2018 commission structure'!$A$15:$J$18,MATCH(Calculations!$E656,'2018 commission structure'!$A$15:$A$18,0),MATCH(Calculations!W$1,'2018 commission structure'!$A$15:$J$15,0))</f>
        <v>60000</v>
      </c>
      <c r="X894" s="1">
        <f>IF($H894&gt;I894,MIN($H894-I894,J894-I894))*INDEX('2018 commission structure'!$A$15:$J$18,MATCH(Calculations!$E656,'2018 commission structure'!$A$15:$A$18,0),MATCH(Calculations!X$1,'2018 commission structure'!$A$15:$J$15,0))</f>
        <v>21250</v>
      </c>
      <c r="Y894" s="1">
        <f>IF($H894&gt;J894,MIN($H894-J894,K894-J894)*INDEX('2018 commission structure'!$A$15:$J$18,MATCH(Calculations!$E656,'2018 commission structure'!$A$15:$A$18,0),MATCH(Calculations!Y$1,'2018 commission structure'!$A$15:$J$15,0)),0)</f>
        <v>25000</v>
      </c>
      <c r="Z894" s="1">
        <f>IF($H894&gt;K894,MIN($H894-K894,L894-K894)*INDEX('2018 commission structure'!$A$15:$J$18,MATCH(Calculations!$E656,'2018 commission structure'!$A$15:$A$18,0),MATCH(Calculations!Z$1,'2018 commission structure'!$A$15:$J$15,0)),0)</f>
        <v>18844.98</v>
      </c>
      <c r="AA894" s="1">
        <f>IF($H894&gt;L894,($H894-L894)*INDEX('2018 commission structure'!$A$15:$J$18,MATCH(Calculations!$E656,'2018 commission structure'!$A$15:$A$18,0),MATCH(Calculations!AA$1,'2018 commission structure'!$A$15:$J$15,0)),0)</f>
        <v>0</v>
      </c>
      <c r="AB894" s="1">
        <f t="shared" si="138"/>
        <v>125094.98</v>
      </c>
      <c r="AC894" s="1">
        <f t="shared" si="139"/>
        <v>172772.97999999998</v>
      </c>
    </row>
    <row r="895" spans="1:29" x14ac:dyDescent="0.3">
      <c r="A895" s="20">
        <v>4192879565</v>
      </c>
      <c r="B895" s="1" t="s">
        <v>1230</v>
      </c>
      <c r="C895" s="1" t="s">
        <v>1229</v>
      </c>
      <c r="D895" s="1" t="s">
        <v>22916</v>
      </c>
      <c r="E895" s="1" t="s">
        <v>0</v>
      </c>
      <c r="F895" s="1">
        <v>57704</v>
      </c>
      <c r="G895" s="2">
        <v>17</v>
      </c>
      <c r="H895" s="1">
        <f>SUMIF('deals_closed '!D:D,A895,'deals_closed '!C:C)</f>
        <v>487994</v>
      </c>
      <c r="I895" s="1">
        <f>VLOOKUP(E895,'2018 commission structure'!$A$21:$I$24,9,FALSE)</f>
        <v>600000</v>
      </c>
      <c r="J895" s="1">
        <f t="shared" si="140"/>
        <v>750000</v>
      </c>
      <c r="K895" s="1">
        <f t="shared" si="131"/>
        <v>900000</v>
      </c>
      <c r="L895" s="1">
        <f t="shared" si="132"/>
        <v>1200000</v>
      </c>
      <c r="M895" s="16">
        <f t="shared" si="133"/>
        <v>0.81332333333333329</v>
      </c>
      <c r="N895" s="1" t="str">
        <f t="shared" si="134"/>
        <v>0-100%</v>
      </c>
      <c r="O895" s="1">
        <f>MIN($I895, $H895)*INDEX( '2018 commission structure'!$A$21:$I$24,
MATCH($E895,'2018 commission structure'!$A$21:$A$24,0),MATCH(O$1,'2018 commission structure'!$A$21:$I$21,0))</f>
        <v>63439.22</v>
      </c>
      <c r="P895" s="1">
        <f>IF($H895&gt;$I895, MIN($H895-$I895, J895-$I895)*
INDEX( '2018 commission structure'!$A$21:$I$24,
MATCH($E895,'2018 commission structure'!$A$21:$A$24, 0),
MATCH(P$1,'2018 commission structure'!$A$21:$I$21, 0)), 0)</f>
        <v>0</v>
      </c>
      <c r="Q895" s="1">
        <f>IF($H895&gt;J895, MIN($H895-J895, K895-J895)*
INDEX( '2018 commission structure'!$A$21:$I$24,
MATCH($E895,'2018 commission structure'!$A$21:$A$24, 0),
MATCH(Q$1,'2018 commission structure'!$A$21:$I$21, 0)), 0)</f>
        <v>0</v>
      </c>
      <c r="R895" s="1">
        <f>IF($H895&gt;K895, MIN($H895-K895, L895-K895)*
INDEX( '2018 commission structure'!$A$21:$I$24,
MATCH($E895,'2018 commission structure'!$A$21:$A$24, 0),
MATCH(R$1,'2018 commission structure'!$A$21:$I$21, 0)), 0)</f>
        <v>0</v>
      </c>
      <c r="S895" s="1">
        <f>IF($H895&gt;L895, ($H895-L895)*
INDEX( '2018 commission structure'!$A$21:$I$24,
MATCH($E895,'2018 commission structure'!$A$21:$A$24, 0),
MATCH(S$1,'2018 commission structure'!$A$21:$I$21, 0)), 0)</f>
        <v>0</v>
      </c>
      <c r="T895" s="1">
        <f t="shared" si="135"/>
        <v>63439.22</v>
      </c>
      <c r="U895" s="1">
        <f t="shared" si="136"/>
        <v>121143.22</v>
      </c>
      <c r="V895" s="16">
        <f t="shared" si="137"/>
        <v>4.0282402927708212</v>
      </c>
      <c r="W895" s="1">
        <f>MIN(H895,I895)*INDEX('2018 commission structure'!$A$15:$J$18,MATCH(Calculations!$E370,'2018 commission structure'!$A$15:$A$18,0),MATCH(Calculations!W$1,'2018 commission structure'!$A$15:$J$15,0))</f>
        <v>73199.099999999991</v>
      </c>
      <c r="X895" s="1">
        <f>IF($H895&gt;I895,MIN($H895-I895,J895-I895))*INDEX('2018 commission structure'!$A$15:$J$18,MATCH(Calculations!$E370,'2018 commission structure'!$A$15:$A$18,0),MATCH(Calculations!X$1,'2018 commission structure'!$A$15:$J$15,0))</f>
        <v>0</v>
      </c>
      <c r="Y895" s="1">
        <f>IF($H895&gt;J895,MIN($H895-J895,K895-J895)*INDEX('2018 commission structure'!$A$15:$J$18,MATCH(Calculations!$E370,'2018 commission structure'!$A$15:$A$18,0),MATCH(Calculations!Y$1,'2018 commission structure'!$A$15:$J$15,0)),0)</f>
        <v>0</v>
      </c>
      <c r="Z895" s="1">
        <f>IF($H895&gt;K895,MIN($H895-K895,L895-K895)*INDEX('2018 commission structure'!$A$15:$J$18,MATCH(Calculations!$E370,'2018 commission structure'!$A$15:$A$18,0),MATCH(Calculations!Z$1,'2018 commission structure'!$A$15:$J$15,0)),0)</f>
        <v>0</v>
      </c>
      <c r="AA895" s="1">
        <f>IF($H895&gt;L895,($H895-L895)*INDEX('2018 commission structure'!$A$15:$J$18,MATCH(Calculations!$E370,'2018 commission structure'!$A$15:$A$18,0),MATCH(Calculations!AA$1,'2018 commission structure'!$A$15:$J$15,0)),0)</f>
        <v>0</v>
      </c>
      <c r="AB895" s="1">
        <f t="shared" si="138"/>
        <v>73199.099999999991</v>
      </c>
      <c r="AC895" s="1">
        <f t="shared" si="139"/>
        <v>130903.09999999999</v>
      </c>
    </row>
    <row r="896" spans="1:29" x14ac:dyDescent="0.3">
      <c r="A896" s="20">
        <v>1475796307</v>
      </c>
      <c r="B896" s="1" t="s">
        <v>265</v>
      </c>
      <c r="C896" s="1" t="s">
        <v>264</v>
      </c>
      <c r="D896" s="1" t="s">
        <v>23292</v>
      </c>
      <c r="E896" s="1" t="s">
        <v>12</v>
      </c>
      <c r="F896" s="1">
        <v>31487</v>
      </c>
      <c r="G896" s="2">
        <v>22</v>
      </c>
      <c r="H896" s="1">
        <f>SUMIF('deals_closed '!D:D,A896,'deals_closed '!C:C)</f>
        <v>837529</v>
      </c>
      <c r="I896" s="1">
        <f>VLOOKUP(E896,'2018 commission structure'!$A$21:$I$24,9,FALSE)</f>
        <v>500000</v>
      </c>
      <c r="J896" s="1">
        <f t="shared" si="140"/>
        <v>625000</v>
      </c>
      <c r="K896" s="1">
        <f t="shared" si="131"/>
        <v>750000</v>
      </c>
      <c r="L896" s="1">
        <f t="shared" si="132"/>
        <v>1000000</v>
      </c>
      <c r="M896" s="16">
        <f t="shared" si="133"/>
        <v>1.6750579999999999</v>
      </c>
      <c r="N896" s="1" t="str">
        <f t="shared" si="134"/>
        <v>150-200%</v>
      </c>
      <c r="O896" s="1">
        <f>MIN($I896, $H896)*INDEX( '2018 commission structure'!$A$21:$I$24,
MATCH($E896,'2018 commission structure'!$A$21:$A$24,0),MATCH(O$1,'2018 commission structure'!$A$21:$I$21,0))</f>
        <v>50000</v>
      </c>
      <c r="P896" s="1">
        <f>IF($H896&gt;$I896, MIN($H896-$I896, J896-$I896)*
INDEX( '2018 commission structure'!$A$21:$I$24,
MATCH($E896,'2018 commission structure'!$A$21:$A$24, 0),
MATCH(P$1,'2018 commission structure'!$A$21:$I$21, 0)), 0)</f>
        <v>18750</v>
      </c>
      <c r="Q896" s="1">
        <f>IF($H896&gt;J896, MIN($H896-J896, K896-J896)*
INDEX( '2018 commission structure'!$A$21:$I$24,
MATCH($E896,'2018 commission structure'!$A$21:$A$24, 0),
MATCH(Q$1,'2018 commission structure'!$A$21:$I$21, 0)), 0)</f>
        <v>22500</v>
      </c>
      <c r="R896" s="1">
        <f>IF($H896&gt;K896, MIN($H896-K896, L896-K896)*
INDEX( '2018 commission structure'!$A$21:$I$24,
MATCH($E896,'2018 commission structure'!$A$21:$A$24, 0),
MATCH(R$1,'2018 commission structure'!$A$21:$I$21, 0)), 0)</f>
        <v>19256.38</v>
      </c>
      <c r="S896" s="1">
        <f>IF($H896&gt;L896, ($H896-L896)*
INDEX( '2018 commission structure'!$A$21:$I$24,
MATCH($E896,'2018 commission structure'!$A$21:$A$24, 0),
MATCH(S$1,'2018 commission structure'!$A$21:$I$21, 0)), 0)</f>
        <v>0</v>
      </c>
      <c r="T896" s="1">
        <f t="shared" si="135"/>
        <v>110506.38</v>
      </c>
      <c r="U896" s="1">
        <f t="shared" si="136"/>
        <v>141993.38</v>
      </c>
      <c r="V896" s="16">
        <f t="shared" si="137"/>
        <v>5.8983665294818675</v>
      </c>
      <c r="W896" s="1">
        <f>MIN(H896,I896)*INDEX('2018 commission structure'!$A$15:$J$18,MATCH(Calculations!$E869,'2018 commission structure'!$A$15:$A$18,0),MATCH(Calculations!W$1,'2018 commission structure'!$A$15:$J$15,0))</f>
        <v>60000</v>
      </c>
      <c r="X896" s="1">
        <f>IF($H896&gt;I896,MIN($H896-I896,J896-I896))*INDEX('2018 commission structure'!$A$15:$J$18,MATCH(Calculations!$E869,'2018 commission structure'!$A$15:$A$18,0),MATCH(Calculations!X$1,'2018 commission structure'!$A$15:$J$15,0))</f>
        <v>21250</v>
      </c>
      <c r="Y896" s="1">
        <f>IF($H896&gt;J896,MIN($H896-J896,K896-J896)*INDEX('2018 commission structure'!$A$15:$J$18,MATCH(Calculations!$E869,'2018 commission structure'!$A$15:$A$18,0),MATCH(Calculations!Y$1,'2018 commission structure'!$A$15:$J$15,0)),0)</f>
        <v>25000</v>
      </c>
      <c r="Z896" s="1">
        <f>IF($H896&gt;K896,MIN($H896-K896,L896-K896)*INDEX('2018 commission structure'!$A$15:$J$18,MATCH(Calculations!$E869,'2018 commission structure'!$A$15:$A$18,0),MATCH(Calculations!Z$1,'2018 commission structure'!$A$15:$J$15,0)),0)</f>
        <v>19256.38</v>
      </c>
      <c r="AA896" s="1">
        <f>IF($H896&gt;L896,($H896-L896)*INDEX('2018 commission structure'!$A$15:$J$18,MATCH(Calculations!$E869,'2018 commission structure'!$A$15:$A$18,0),MATCH(Calculations!AA$1,'2018 commission structure'!$A$15:$J$15,0)),0)</f>
        <v>0</v>
      </c>
      <c r="AB896" s="1">
        <f t="shared" si="138"/>
        <v>125506.38</v>
      </c>
      <c r="AC896" s="1">
        <f t="shared" si="139"/>
        <v>156993.38</v>
      </c>
    </row>
    <row r="897" spans="1:29" x14ac:dyDescent="0.3">
      <c r="A897" s="20">
        <v>8552526727</v>
      </c>
      <c r="B897" s="1" t="s">
        <v>656</v>
      </c>
      <c r="C897" s="1" t="s">
        <v>655</v>
      </c>
      <c r="D897" s="1" t="s">
        <v>22473</v>
      </c>
      <c r="E897" s="1" t="s">
        <v>0</v>
      </c>
      <c r="F897" s="1">
        <v>57147</v>
      </c>
      <c r="G897" s="2">
        <v>27</v>
      </c>
      <c r="H897" s="1">
        <f>SUMIF('deals_closed '!D:D,A897,'deals_closed '!C:C)</f>
        <v>1005142</v>
      </c>
      <c r="I897" s="1">
        <f>VLOOKUP(E897,'2018 commission structure'!$A$21:$I$24,9,FALSE)</f>
        <v>600000</v>
      </c>
      <c r="J897" s="1">
        <f t="shared" si="140"/>
        <v>750000</v>
      </c>
      <c r="K897" s="1">
        <f t="shared" si="131"/>
        <v>900000</v>
      </c>
      <c r="L897" s="1">
        <f t="shared" si="132"/>
        <v>1200000</v>
      </c>
      <c r="M897" s="16">
        <f t="shared" si="133"/>
        <v>1.6752366666666667</v>
      </c>
      <c r="N897" s="1" t="str">
        <f t="shared" si="134"/>
        <v>150-200%</v>
      </c>
      <c r="O897" s="1">
        <f>MIN($I897, $H897)*INDEX( '2018 commission structure'!$A$21:$I$24,
MATCH($E897,'2018 commission structure'!$A$21:$A$24,0),MATCH(O$1,'2018 commission structure'!$A$21:$I$21,0))</f>
        <v>78000</v>
      </c>
      <c r="P897" s="1">
        <f>IF($H897&gt;$I897, MIN($H897-$I897, J897-$I897)*
INDEX( '2018 commission structure'!$A$21:$I$24,
MATCH($E897,'2018 commission structure'!$A$21:$A$24, 0),
MATCH(P$1,'2018 commission structure'!$A$21:$I$21, 0)), 0)</f>
        <v>25500.000000000004</v>
      </c>
      <c r="Q897" s="1">
        <f>IF($H897&gt;J897, MIN($H897-J897, K897-J897)*
INDEX( '2018 commission structure'!$A$21:$I$24,
MATCH($E897,'2018 commission structure'!$A$21:$A$24, 0),
MATCH(Q$1,'2018 commission structure'!$A$21:$I$21, 0)), 0)</f>
        <v>31500</v>
      </c>
      <c r="R897" s="1">
        <f>IF($H897&gt;K897, MIN($H897-K897, L897-K897)*
INDEX( '2018 commission structure'!$A$21:$I$24,
MATCH($E897,'2018 commission structure'!$A$21:$A$24, 0),
MATCH(R$1,'2018 commission structure'!$A$21:$I$21, 0)), 0)</f>
        <v>27336.920000000002</v>
      </c>
      <c r="S897" s="1">
        <f>IF($H897&gt;L897, ($H897-L897)*
INDEX( '2018 commission structure'!$A$21:$I$24,
MATCH($E897,'2018 commission structure'!$A$21:$A$24, 0),
MATCH(S$1,'2018 commission structure'!$A$21:$I$21, 0)), 0)</f>
        <v>0</v>
      </c>
      <c r="T897" s="1">
        <f t="shared" si="135"/>
        <v>162336.92000000001</v>
      </c>
      <c r="U897" s="1">
        <f t="shared" si="136"/>
        <v>219483.92</v>
      </c>
      <c r="V897" s="16">
        <f t="shared" si="137"/>
        <v>4.5795701115598808</v>
      </c>
      <c r="W897" s="1">
        <f>MIN(H897,I897)*INDEX('2018 commission structure'!$A$15:$J$18,MATCH(Calculations!$E669,'2018 commission structure'!$A$15:$A$18,0),MATCH(Calculations!W$1,'2018 commission structure'!$A$15:$J$15,0))</f>
        <v>72000</v>
      </c>
      <c r="X897" s="1">
        <f>IF($H897&gt;I897,MIN($H897-I897,J897-I897))*INDEX('2018 commission structure'!$A$15:$J$18,MATCH(Calculations!$E669,'2018 commission structure'!$A$15:$A$18,0),MATCH(Calculations!X$1,'2018 commission structure'!$A$15:$J$15,0))</f>
        <v>25500.000000000004</v>
      </c>
      <c r="Y897" s="1">
        <f>IF($H897&gt;J897,MIN($H897-J897,K897-J897)*INDEX('2018 commission structure'!$A$15:$J$18,MATCH(Calculations!$E669,'2018 commission structure'!$A$15:$A$18,0),MATCH(Calculations!Y$1,'2018 commission structure'!$A$15:$J$15,0)),0)</f>
        <v>30000</v>
      </c>
      <c r="Z897" s="1">
        <f>IF($H897&gt;K897,MIN($H897-K897,L897-K897)*INDEX('2018 commission structure'!$A$15:$J$18,MATCH(Calculations!$E669,'2018 commission structure'!$A$15:$A$18,0),MATCH(Calculations!Z$1,'2018 commission structure'!$A$15:$J$15,0)),0)</f>
        <v>23131.24</v>
      </c>
      <c r="AA897" s="1">
        <f>IF($H897&gt;L897,($H897-L897)*INDEX('2018 commission structure'!$A$15:$J$18,MATCH(Calculations!$E669,'2018 commission structure'!$A$15:$A$18,0),MATCH(Calculations!AA$1,'2018 commission structure'!$A$15:$J$15,0)),0)</f>
        <v>0</v>
      </c>
      <c r="AB897" s="1">
        <f t="shared" si="138"/>
        <v>150631.24</v>
      </c>
      <c r="AC897" s="1">
        <f t="shared" si="139"/>
        <v>207778.24</v>
      </c>
    </row>
    <row r="898" spans="1:29" x14ac:dyDescent="0.3">
      <c r="A898" s="20">
        <v>8482007106</v>
      </c>
      <c r="B898" s="1" t="s">
        <v>1726</v>
      </c>
      <c r="C898" s="1" t="s">
        <v>1725</v>
      </c>
      <c r="D898" s="1" t="s">
        <v>22482</v>
      </c>
      <c r="E898" s="1" t="s">
        <v>3</v>
      </c>
      <c r="F898" s="1">
        <v>80762</v>
      </c>
      <c r="G898" s="2">
        <v>19</v>
      </c>
      <c r="H898" s="1">
        <f>SUMIF('deals_closed '!D:D,A898,'deals_closed '!C:C)</f>
        <v>672476</v>
      </c>
      <c r="I898" s="1">
        <f>VLOOKUP(E898,'2018 commission structure'!$A$21:$I$24,9,FALSE)</f>
        <v>750000</v>
      </c>
      <c r="J898" s="1">
        <f t="shared" si="140"/>
        <v>937500</v>
      </c>
      <c r="K898" s="1">
        <f t="shared" ref="K898:K961" si="141">$I898*1.5</f>
        <v>1125000</v>
      </c>
      <c r="L898" s="1">
        <f t="shared" ref="L898:L961" si="142">$I898*2</f>
        <v>1500000</v>
      </c>
      <c r="M898" s="16">
        <f t="shared" ref="M898:M961" si="143">$H898/$I898</f>
        <v>0.89663466666666669</v>
      </c>
      <c r="N898" s="1" t="str">
        <f t="shared" ref="N898:N961" si="144">IF(M898&lt;=1,"0-100%",
IF(M898&lt;=1.25,"100-125%",
IF(M898&lt;=1.5,"125-150%",
IF(M898&lt;=2,"150-200%","&gt;200%"))))</f>
        <v>0-100%</v>
      </c>
      <c r="O898" s="1">
        <f>MIN($I898, $H898)*INDEX( '2018 commission structure'!$A$21:$I$24,
MATCH($E898,'2018 commission structure'!$A$21:$A$24,0),MATCH(O$1,'2018 commission structure'!$A$21:$I$21,0))</f>
        <v>100871.4</v>
      </c>
      <c r="P898" s="1">
        <f>IF($H898&gt;$I898, MIN($H898-$I898, J898-$I898)*
INDEX( '2018 commission structure'!$A$21:$I$24,
MATCH($E898,'2018 commission structure'!$A$21:$A$24, 0),
MATCH(P$1,'2018 commission structure'!$A$21:$I$21, 0)), 0)</f>
        <v>0</v>
      </c>
      <c r="Q898" s="1">
        <f>IF($H898&gt;J898, MIN($H898-J898, K898-J898)*
INDEX( '2018 commission structure'!$A$21:$I$24,
MATCH($E898,'2018 commission structure'!$A$21:$A$24, 0),
MATCH(Q$1,'2018 commission structure'!$A$21:$I$21, 0)), 0)</f>
        <v>0</v>
      </c>
      <c r="R898" s="1">
        <f>IF($H898&gt;K898, MIN($H898-K898, L898-K898)*
INDEX( '2018 commission structure'!$A$21:$I$24,
MATCH($E898,'2018 commission structure'!$A$21:$A$24, 0),
MATCH(R$1,'2018 commission structure'!$A$21:$I$21, 0)), 0)</f>
        <v>0</v>
      </c>
      <c r="S898" s="1">
        <f>IF($H898&gt;L898, ($H898-L898)*
INDEX( '2018 commission structure'!$A$21:$I$24,
MATCH($E898,'2018 commission structure'!$A$21:$A$24, 0),
MATCH(S$1,'2018 commission structure'!$A$21:$I$21, 0)), 0)</f>
        <v>0</v>
      </c>
      <c r="T898" s="1">
        <f t="shared" ref="T898:T961" si="145">SUM(O898:S898)</f>
        <v>100871.4</v>
      </c>
      <c r="U898" s="1">
        <f t="shared" ref="U898:U961" si="146">SUM(F898+T898)</f>
        <v>181633.4</v>
      </c>
      <c r="V898" s="16">
        <f t="shared" ref="V898:V961" si="147">H898/U898</f>
        <v>3.702380729535427</v>
      </c>
      <c r="W898" s="1">
        <f>MIN(H898,I898)*INDEX('2018 commission structure'!$A$15:$J$18,MATCH(Calculations!$E107,'2018 commission structure'!$A$15:$A$18,0),MATCH(Calculations!W$1,'2018 commission structure'!$A$15:$J$15,0))</f>
        <v>100871.4</v>
      </c>
      <c r="X898" s="1">
        <f>IF($H898&gt;I898,MIN($H898-I898,J898-I898))*INDEX('2018 commission structure'!$A$15:$J$18,MATCH(Calculations!$E107,'2018 commission structure'!$A$15:$A$18,0),MATCH(Calculations!X$1,'2018 commission structure'!$A$15:$J$15,0))</f>
        <v>0</v>
      </c>
      <c r="Y898" s="1">
        <f>IF($H898&gt;J898,MIN($H898-J898,K898-J898)*INDEX('2018 commission structure'!$A$15:$J$18,MATCH(Calculations!$E107,'2018 commission structure'!$A$15:$A$18,0),MATCH(Calculations!Y$1,'2018 commission structure'!$A$15:$J$15,0)),0)</f>
        <v>0</v>
      </c>
      <c r="Z898" s="1">
        <f>IF($H898&gt;K898,MIN($H898-K898,L898-K898)*INDEX('2018 commission structure'!$A$15:$J$18,MATCH(Calculations!$E107,'2018 commission structure'!$A$15:$A$18,0),MATCH(Calculations!Z$1,'2018 commission structure'!$A$15:$J$15,0)),0)</f>
        <v>0</v>
      </c>
      <c r="AA898" s="1">
        <f>IF($H898&gt;L898,($H898-L898)*INDEX('2018 commission structure'!$A$15:$J$18,MATCH(Calculations!$E107,'2018 commission structure'!$A$15:$A$18,0),MATCH(Calculations!AA$1,'2018 commission structure'!$A$15:$J$15,0)),0)</f>
        <v>0</v>
      </c>
      <c r="AB898" s="1">
        <f t="shared" ref="AB898:AB961" si="148">SUM(W898:AA898)</f>
        <v>100871.4</v>
      </c>
      <c r="AC898" s="1">
        <f t="shared" ref="AC898:AC961" si="149">AB898+F898</f>
        <v>181633.4</v>
      </c>
    </row>
    <row r="899" spans="1:29" x14ac:dyDescent="0.3">
      <c r="A899" s="20">
        <v>3932861779</v>
      </c>
      <c r="B899" s="1" t="s">
        <v>784</v>
      </c>
      <c r="C899" s="1" t="s">
        <v>783</v>
      </c>
      <c r="D899" s="1" t="s">
        <v>22949</v>
      </c>
      <c r="E899" s="1" t="s">
        <v>0</v>
      </c>
      <c r="F899" s="1">
        <v>66367</v>
      </c>
      <c r="G899" s="2">
        <v>31</v>
      </c>
      <c r="H899" s="1">
        <f>SUMIF('deals_closed '!D:D,A899,'deals_closed '!C:C)</f>
        <v>1005303</v>
      </c>
      <c r="I899" s="1">
        <f>VLOOKUP(E899,'2018 commission structure'!$A$21:$I$24,9,FALSE)</f>
        <v>600000</v>
      </c>
      <c r="J899" s="1">
        <f t="shared" si="140"/>
        <v>750000</v>
      </c>
      <c r="K899" s="1">
        <f t="shared" si="141"/>
        <v>900000</v>
      </c>
      <c r="L899" s="1">
        <f t="shared" si="142"/>
        <v>1200000</v>
      </c>
      <c r="M899" s="16">
        <f t="shared" si="143"/>
        <v>1.675505</v>
      </c>
      <c r="N899" s="1" t="str">
        <f t="shared" si="144"/>
        <v>150-200%</v>
      </c>
      <c r="O899" s="1">
        <f>MIN($I899, $H899)*INDEX( '2018 commission structure'!$A$21:$I$24,
MATCH($E899,'2018 commission structure'!$A$21:$A$24,0),MATCH(O$1,'2018 commission structure'!$A$21:$I$21,0))</f>
        <v>78000</v>
      </c>
      <c r="P899" s="1">
        <f>IF($H899&gt;$I899, MIN($H899-$I899, J899-$I899)*
INDEX( '2018 commission structure'!$A$21:$I$24,
MATCH($E899,'2018 commission structure'!$A$21:$A$24, 0),
MATCH(P$1,'2018 commission structure'!$A$21:$I$21, 0)), 0)</f>
        <v>25500.000000000004</v>
      </c>
      <c r="Q899" s="1">
        <f>IF($H899&gt;J899, MIN($H899-J899, K899-J899)*
INDEX( '2018 commission structure'!$A$21:$I$24,
MATCH($E899,'2018 commission structure'!$A$21:$A$24, 0),
MATCH(Q$1,'2018 commission structure'!$A$21:$I$21, 0)), 0)</f>
        <v>31500</v>
      </c>
      <c r="R899" s="1">
        <f>IF($H899&gt;K899, MIN($H899-K899, L899-K899)*
INDEX( '2018 commission structure'!$A$21:$I$24,
MATCH($E899,'2018 commission structure'!$A$21:$A$24, 0),
MATCH(R$1,'2018 commission structure'!$A$21:$I$21, 0)), 0)</f>
        <v>27378.780000000002</v>
      </c>
      <c r="S899" s="1">
        <f>IF($H899&gt;L899, ($H899-L899)*
INDEX( '2018 commission structure'!$A$21:$I$24,
MATCH($E899,'2018 commission structure'!$A$21:$A$24, 0),
MATCH(S$1,'2018 commission structure'!$A$21:$I$21, 0)), 0)</f>
        <v>0</v>
      </c>
      <c r="T899" s="1">
        <f t="shared" si="145"/>
        <v>162378.78</v>
      </c>
      <c r="U899" s="1">
        <f t="shared" si="146"/>
        <v>228745.78</v>
      </c>
      <c r="V899" s="16">
        <f t="shared" si="147"/>
        <v>4.394848289660251</v>
      </c>
      <c r="W899" s="1">
        <f>MIN(H899,I899)*INDEX('2018 commission structure'!$A$15:$J$18,MATCH(Calculations!$E602,'2018 commission structure'!$A$15:$A$18,0),MATCH(Calculations!W$1,'2018 commission structure'!$A$15:$J$15,0))</f>
        <v>90000</v>
      </c>
      <c r="X899" s="1">
        <f>IF($H899&gt;I899,MIN($H899-I899,J899-I899))*INDEX('2018 commission structure'!$A$15:$J$18,MATCH(Calculations!$E602,'2018 commission structure'!$A$15:$A$18,0),MATCH(Calculations!X$1,'2018 commission structure'!$A$15:$J$15,0))</f>
        <v>27000</v>
      </c>
      <c r="Y899" s="1">
        <f>IF($H899&gt;J899,MIN($H899-J899,K899-J899)*INDEX('2018 commission structure'!$A$15:$J$18,MATCH(Calculations!$E602,'2018 commission structure'!$A$15:$A$18,0),MATCH(Calculations!Y$1,'2018 commission structure'!$A$15:$J$15,0)),0)</f>
        <v>37500</v>
      </c>
      <c r="Z899" s="1">
        <f>IF($H899&gt;K899,MIN($H899-K899,L899-K899)*INDEX('2018 commission structure'!$A$15:$J$18,MATCH(Calculations!$E602,'2018 commission structure'!$A$15:$A$18,0),MATCH(Calculations!Z$1,'2018 commission structure'!$A$15:$J$15,0)),0)</f>
        <v>31590.899999999998</v>
      </c>
      <c r="AA899" s="1">
        <f>IF($H899&gt;L899,($H899-L899)*INDEX('2018 commission structure'!$A$15:$J$18,MATCH(Calculations!$E602,'2018 commission structure'!$A$15:$A$18,0),MATCH(Calculations!AA$1,'2018 commission structure'!$A$15:$J$15,0)),0)</f>
        <v>0</v>
      </c>
      <c r="AB899" s="1">
        <f t="shared" si="148"/>
        <v>186090.9</v>
      </c>
      <c r="AC899" s="1">
        <f t="shared" si="149"/>
        <v>252457.9</v>
      </c>
    </row>
    <row r="900" spans="1:29" x14ac:dyDescent="0.3">
      <c r="A900" s="20">
        <v>5079859830</v>
      </c>
      <c r="B900" s="1" t="s">
        <v>42</v>
      </c>
      <c r="C900" s="1" t="s">
        <v>41</v>
      </c>
      <c r="D900" s="1" t="s">
        <v>22609</v>
      </c>
      <c r="E900" s="1" t="s">
        <v>12</v>
      </c>
      <c r="F900" s="1">
        <v>54395</v>
      </c>
      <c r="G900" s="2">
        <v>22</v>
      </c>
      <c r="H900" s="1">
        <f>SUMIF('deals_closed '!D:D,A900,'deals_closed '!C:C)</f>
        <v>838502</v>
      </c>
      <c r="I900" s="1">
        <f>VLOOKUP(E900,'2018 commission structure'!$A$21:$I$24,9,FALSE)</f>
        <v>500000</v>
      </c>
      <c r="J900" s="1">
        <f t="shared" si="140"/>
        <v>625000</v>
      </c>
      <c r="K900" s="1">
        <f t="shared" si="141"/>
        <v>750000</v>
      </c>
      <c r="L900" s="1">
        <f t="shared" si="142"/>
        <v>1000000</v>
      </c>
      <c r="M900" s="16">
        <f t="shared" si="143"/>
        <v>1.6770039999999999</v>
      </c>
      <c r="N900" s="1" t="str">
        <f t="shared" si="144"/>
        <v>150-200%</v>
      </c>
      <c r="O900" s="1">
        <f>MIN($I900, $H900)*INDEX( '2018 commission structure'!$A$21:$I$24,
MATCH($E900,'2018 commission structure'!$A$21:$A$24,0),MATCH(O$1,'2018 commission structure'!$A$21:$I$21,0))</f>
        <v>50000</v>
      </c>
      <c r="P900" s="1">
        <f>IF($H900&gt;$I900, MIN($H900-$I900, J900-$I900)*
INDEX( '2018 commission structure'!$A$21:$I$24,
MATCH($E900,'2018 commission structure'!$A$21:$A$24, 0),
MATCH(P$1,'2018 commission structure'!$A$21:$I$21, 0)), 0)</f>
        <v>18750</v>
      </c>
      <c r="Q900" s="1">
        <f>IF($H900&gt;J900, MIN($H900-J900, K900-J900)*
INDEX( '2018 commission structure'!$A$21:$I$24,
MATCH($E900,'2018 commission structure'!$A$21:$A$24, 0),
MATCH(Q$1,'2018 commission structure'!$A$21:$I$21, 0)), 0)</f>
        <v>22500</v>
      </c>
      <c r="R900" s="1">
        <f>IF($H900&gt;K900, MIN($H900-K900, L900-K900)*
INDEX( '2018 commission structure'!$A$21:$I$24,
MATCH($E900,'2018 commission structure'!$A$21:$A$24, 0),
MATCH(R$1,'2018 commission structure'!$A$21:$I$21, 0)), 0)</f>
        <v>19470.439999999999</v>
      </c>
      <c r="S900" s="1">
        <f>IF($H900&gt;L900, ($H900-L900)*
INDEX( '2018 commission structure'!$A$21:$I$24,
MATCH($E900,'2018 commission structure'!$A$21:$A$24, 0),
MATCH(S$1,'2018 commission structure'!$A$21:$I$21, 0)), 0)</f>
        <v>0</v>
      </c>
      <c r="T900" s="1">
        <f t="shared" si="145"/>
        <v>110720.44</v>
      </c>
      <c r="U900" s="1">
        <f t="shared" si="146"/>
        <v>165115.44</v>
      </c>
      <c r="V900" s="16">
        <f t="shared" si="147"/>
        <v>5.078277355527745</v>
      </c>
      <c r="W900" s="1">
        <f>MIN(H900,I900)*INDEX('2018 commission structure'!$A$15:$J$18,MATCH(Calculations!$E982,'2018 commission structure'!$A$15:$A$18,0),MATCH(Calculations!W$1,'2018 commission structure'!$A$15:$J$15,0))</f>
        <v>60000</v>
      </c>
      <c r="X900" s="1">
        <f>IF($H900&gt;I900,MIN($H900-I900,J900-I900))*INDEX('2018 commission structure'!$A$15:$J$18,MATCH(Calculations!$E982,'2018 commission structure'!$A$15:$A$18,0),MATCH(Calculations!X$1,'2018 commission structure'!$A$15:$J$15,0))</f>
        <v>21250</v>
      </c>
      <c r="Y900" s="1">
        <f>IF($H900&gt;J900,MIN($H900-J900,K900-J900)*INDEX('2018 commission structure'!$A$15:$J$18,MATCH(Calculations!$E982,'2018 commission structure'!$A$15:$A$18,0),MATCH(Calculations!Y$1,'2018 commission structure'!$A$15:$J$15,0)),0)</f>
        <v>25000</v>
      </c>
      <c r="Z900" s="1">
        <f>IF($H900&gt;K900,MIN($H900-K900,L900-K900)*INDEX('2018 commission structure'!$A$15:$J$18,MATCH(Calculations!$E982,'2018 commission structure'!$A$15:$A$18,0),MATCH(Calculations!Z$1,'2018 commission structure'!$A$15:$J$15,0)),0)</f>
        <v>19470.439999999999</v>
      </c>
      <c r="AA900" s="1">
        <f>IF($H900&gt;L900,($H900-L900)*INDEX('2018 commission structure'!$A$15:$J$18,MATCH(Calculations!$E982,'2018 commission structure'!$A$15:$A$18,0),MATCH(Calculations!AA$1,'2018 commission structure'!$A$15:$J$15,0)),0)</f>
        <v>0</v>
      </c>
      <c r="AB900" s="1">
        <f t="shared" si="148"/>
        <v>125720.44</v>
      </c>
      <c r="AC900" s="1">
        <f t="shared" si="149"/>
        <v>180115.44</v>
      </c>
    </row>
    <row r="901" spans="1:29" x14ac:dyDescent="0.3">
      <c r="A901" s="20">
        <v>3271497702</v>
      </c>
      <c r="B901" s="1" t="s">
        <v>1672</v>
      </c>
      <c r="C901" s="1" t="s">
        <v>1671</v>
      </c>
      <c r="D901" s="1" t="s">
        <v>23003</v>
      </c>
      <c r="E901" s="1" t="s">
        <v>3</v>
      </c>
      <c r="F901" s="1">
        <v>86830</v>
      </c>
      <c r="G901" s="2">
        <v>18</v>
      </c>
      <c r="H901" s="1">
        <f>SUMIF('deals_closed '!D:D,A901,'deals_closed '!C:C)</f>
        <v>654001</v>
      </c>
      <c r="I901" s="1">
        <f>VLOOKUP(E901,'2018 commission structure'!$A$21:$I$24,9,FALSE)</f>
        <v>750000</v>
      </c>
      <c r="J901" s="1">
        <f t="shared" si="140"/>
        <v>937500</v>
      </c>
      <c r="K901" s="1">
        <f t="shared" si="141"/>
        <v>1125000</v>
      </c>
      <c r="L901" s="1">
        <f t="shared" si="142"/>
        <v>1500000</v>
      </c>
      <c r="M901" s="16">
        <f t="shared" si="143"/>
        <v>0.87200133333333329</v>
      </c>
      <c r="N901" s="1" t="str">
        <f t="shared" si="144"/>
        <v>0-100%</v>
      </c>
      <c r="O901" s="1">
        <f>MIN($I901, $H901)*INDEX( '2018 commission structure'!$A$21:$I$24,
MATCH($E901,'2018 commission structure'!$A$21:$A$24,0),MATCH(O$1,'2018 commission structure'!$A$21:$I$21,0))</f>
        <v>98100.15</v>
      </c>
      <c r="P901" s="1">
        <f>IF($H901&gt;$I901, MIN($H901-$I901, J901-$I901)*
INDEX( '2018 commission structure'!$A$21:$I$24,
MATCH($E901,'2018 commission structure'!$A$21:$A$24, 0),
MATCH(P$1,'2018 commission structure'!$A$21:$I$21, 0)), 0)</f>
        <v>0</v>
      </c>
      <c r="Q901" s="1">
        <f>IF($H901&gt;J901, MIN($H901-J901, K901-J901)*
INDEX( '2018 commission structure'!$A$21:$I$24,
MATCH($E901,'2018 commission structure'!$A$21:$A$24, 0),
MATCH(Q$1,'2018 commission structure'!$A$21:$I$21, 0)), 0)</f>
        <v>0</v>
      </c>
      <c r="R901" s="1">
        <f>IF($H901&gt;K901, MIN($H901-K901, L901-K901)*
INDEX( '2018 commission structure'!$A$21:$I$24,
MATCH($E901,'2018 commission structure'!$A$21:$A$24, 0),
MATCH(R$1,'2018 commission structure'!$A$21:$I$21, 0)), 0)</f>
        <v>0</v>
      </c>
      <c r="S901" s="1">
        <f>IF($H901&gt;L901, ($H901-L901)*
INDEX( '2018 commission structure'!$A$21:$I$24,
MATCH($E901,'2018 commission structure'!$A$21:$A$24, 0),
MATCH(S$1,'2018 commission structure'!$A$21:$I$21, 0)), 0)</f>
        <v>0</v>
      </c>
      <c r="T901" s="1">
        <f t="shared" si="145"/>
        <v>98100.15</v>
      </c>
      <c r="U901" s="1">
        <f t="shared" si="146"/>
        <v>184930.15</v>
      </c>
      <c r="V901" s="16">
        <f t="shared" si="147"/>
        <v>3.5364757991057707</v>
      </c>
      <c r="W901" s="1">
        <f>MIN(H901,I901)*INDEX('2018 commission structure'!$A$15:$J$18,MATCH(Calculations!$E136,'2018 commission structure'!$A$15:$A$18,0),MATCH(Calculations!W$1,'2018 commission structure'!$A$15:$J$15,0))</f>
        <v>98100.15</v>
      </c>
      <c r="X901" s="1">
        <f>IF($H901&gt;I901,MIN($H901-I901,J901-I901))*INDEX('2018 commission structure'!$A$15:$J$18,MATCH(Calculations!$E136,'2018 commission structure'!$A$15:$A$18,0),MATCH(Calculations!X$1,'2018 commission structure'!$A$15:$J$15,0))</f>
        <v>0</v>
      </c>
      <c r="Y901" s="1">
        <f>IF($H901&gt;J901,MIN($H901-J901,K901-J901)*INDEX('2018 commission structure'!$A$15:$J$18,MATCH(Calculations!$E136,'2018 commission structure'!$A$15:$A$18,0),MATCH(Calculations!Y$1,'2018 commission structure'!$A$15:$J$15,0)),0)</f>
        <v>0</v>
      </c>
      <c r="Z901" s="1">
        <f>IF($H901&gt;K901,MIN($H901-K901,L901-K901)*INDEX('2018 commission structure'!$A$15:$J$18,MATCH(Calculations!$E136,'2018 commission structure'!$A$15:$A$18,0),MATCH(Calculations!Z$1,'2018 commission structure'!$A$15:$J$15,0)),0)</f>
        <v>0</v>
      </c>
      <c r="AA901" s="1">
        <f>IF($H901&gt;L901,($H901-L901)*INDEX('2018 commission structure'!$A$15:$J$18,MATCH(Calculations!$E136,'2018 commission structure'!$A$15:$A$18,0),MATCH(Calculations!AA$1,'2018 commission structure'!$A$15:$J$15,0)),0)</f>
        <v>0</v>
      </c>
      <c r="AB901" s="1">
        <f t="shared" si="148"/>
        <v>98100.15</v>
      </c>
      <c r="AC901" s="1">
        <f t="shared" si="149"/>
        <v>184930.15</v>
      </c>
    </row>
    <row r="902" spans="1:29" x14ac:dyDescent="0.3">
      <c r="A902" s="20">
        <v>7966083349</v>
      </c>
      <c r="B902" s="1" t="s">
        <v>922</v>
      </c>
      <c r="C902" s="1" t="s">
        <v>921</v>
      </c>
      <c r="D902" s="1" t="s">
        <v>23111</v>
      </c>
      <c r="E902" s="1" t="s">
        <v>12</v>
      </c>
      <c r="F902" s="1">
        <v>36923</v>
      </c>
      <c r="G902" s="2">
        <v>25</v>
      </c>
      <c r="H902" s="1">
        <f>SUMIF('deals_closed '!D:D,A902,'deals_closed '!C:C)</f>
        <v>838575</v>
      </c>
      <c r="I902" s="1">
        <f>VLOOKUP(E902,'2018 commission structure'!$A$21:$I$24,9,FALSE)</f>
        <v>500000</v>
      </c>
      <c r="J902" s="1">
        <f t="shared" si="140"/>
        <v>625000</v>
      </c>
      <c r="K902" s="1">
        <f t="shared" si="141"/>
        <v>750000</v>
      </c>
      <c r="L902" s="1">
        <f t="shared" si="142"/>
        <v>1000000</v>
      </c>
      <c r="M902" s="16">
        <f t="shared" si="143"/>
        <v>1.6771499999999999</v>
      </c>
      <c r="N902" s="1" t="str">
        <f t="shared" si="144"/>
        <v>150-200%</v>
      </c>
      <c r="O902" s="1">
        <f>MIN($I902, $H902)*INDEX( '2018 commission structure'!$A$21:$I$24,
MATCH($E902,'2018 commission structure'!$A$21:$A$24,0),MATCH(O$1,'2018 commission structure'!$A$21:$I$21,0))</f>
        <v>50000</v>
      </c>
      <c r="P902" s="1">
        <f>IF($H902&gt;$I902, MIN($H902-$I902, J902-$I902)*
INDEX( '2018 commission structure'!$A$21:$I$24,
MATCH($E902,'2018 commission structure'!$A$21:$A$24, 0),
MATCH(P$1,'2018 commission structure'!$A$21:$I$21, 0)), 0)</f>
        <v>18750</v>
      </c>
      <c r="Q902" s="1">
        <f>IF($H902&gt;J902, MIN($H902-J902, K902-J902)*
INDEX( '2018 commission structure'!$A$21:$I$24,
MATCH($E902,'2018 commission structure'!$A$21:$A$24, 0),
MATCH(Q$1,'2018 commission structure'!$A$21:$I$21, 0)), 0)</f>
        <v>22500</v>
      </c>
      <c r="R902" s="1">
        <f>IF($H902&gt;K902, MIN($H902-K902, L902-K902)*
INDEX( '2018 commission structure'!$A$21:$I$24,
MATCH($E902,'2018 commission structure'!$A$21:$A$24, 0),
MATCH(R$1,'2018 commission structure'!$A$21:$I$21, 0)), 0)</f>
        <v>19486.5</v>
      </c>
      <c r="S902" s="1">
        <f>IF($H902&gt;L902, ($H902-L902)*
INDEX( '2018 commission structure'!$A$21:$I$24,
MATCH($E902,'2018 commission structure'!$A$21:$A$24, 0),
MATCH(S$1,'2018 commission structure'!$A$21:$I$21, 0)), 0)</f>
        <v>0</v>
      </c>
      <c r="T902" s="1">
        <f t="shared" si="145"/>
        <v>110736.5</v>
      </c>
      <c r="U902" s="1">
        <f t="shared" si="146"/>
        <v>147659.5</v>
      </c>
      <c r="V902" s="16">
        <f t="shared" si="147"/>
        <v>5.6791130946535784</v>
      </c>
      <c r="W902" s="1">
        <f>MIN(H902,I902)*INDEX('2018 commission structure'!$A$15:$J$18,MATCH(Calculations!$E531,'2018 commission structure'!$A$15:$A$18,0),MATCH(Calculations!W$1,'2018 commission structure'!$A$15:$J$15,0))</f>
        <v>75000</v>
      </c>
      <c r="X902" s="1">
        <f>IF($H902&gt;I902,MIN($H902-I902,J902-I902))*INDEX('2018 commission structure'!$A$15:$J$18,MATCH(Calculations!$E531,'2018 commission structure'!$A$15:$A$18,0),MATCH(Calculations!X$1,'2018 commission structure'!$A$15:$J$15,0))</f>
        <v>27500</v>
      </c>
      <c r="Y902" s="1">
        <f>IF($H902&gt;J902,MIN($H902-J902,K902-J902)*INDEX('2018 commission structure'!$A$15:$J$18,MATCH(Calculations!$E531,'2018 commission structure'!$A$15:$A$18,0),MATCH(Calculations!Y$1,'2018 commission structure'!$A$15:$J$15,0)),0)</f>
        <v>31250</v>
      </c>
      <c r="Z902" s="1">
        <f>IF($H902&gt;K902,MIN($H902-K902,L902-K902)*INDEX('2018 commission structure'!$A$15:$J$18,MATCH(Calculations!$E531,'2018 commission structure'!$A$15:$A$18,0),MATCH(Calculations!Z$1,'2018 commission structure'!$A$15:$J$15,0)),0)</f>
        <v>29229.75</v>
      </c>
      <c r="AA902" s="1">
        <f>IF($H902&gt;L902,($H902-L902)*INDEX('2018 commission structure'!$A$15:$J$18,MATCH(Calculations!$E531,'2018 commission structure'!$A$15:$A$18,0),MATCH(Calculations!AA$1,'2018 commission structure'!$A$15:$J$15,0)),0)</f>
        <v>0</v>
      </c>
      <c r="AB902" s="1">
        <f t="shared" si="148"/>
        <v>162979.75</v>
      </c>
      <c r="AC902" s="1">
        <f t="shared" si="149"/>
        <v>199902.75</v>
      </c>
    </row>
    <row r="903" spans="1:29" x14ac:dyDescent="0.3">
      <c r="A903" s="20">
        <v>3219601650</v>
      </c>
      <c r="B903" s="1" t="s">
        <v>1794</v>
      </c>
      <c r="C903" s="1" t="s">
        <v>1793</v>
      </c>
      <c r="D903" s="1" t="s">
        <v>23009</v>
      </c>
      <c r="E903" s="1" t="s">
        <v>0</v>
      </c>
      <c r="F903" s="1">
        <v>55807</v>
      </c>
      <c r="G903" s="2">
        <v>28</v>
      </c>
      <c r="H903" s="1">
        <f>SUMIF('deals_closed '!D:D,A903,'deals_closed '!C:C)</f>
        <v>1006770</v>
      </c>
      <c r="I903" s="1">
        <f>VLOOKUP(E903,'2018 commission structure'!$A$21:$I$24,9,FALSE)</f>
        <v>600000</v>
      </c>
      <c r="J903" s="1">
        <f t="shared" si="140"/>
        <v>750000</v>
      </c>
      <c r="K903" s="1">
        <f t="shared" si="141"/>
        <v>900000</v>
      </c>
      <c r="L903" s="1">
        <f t="shared" si="142"/>
        <v>1200000</v>
      </c>
      <c r="M903" s="16">
        <f t="shared" si="143"/>
        <v>1.6779500000000001</v>
      </c>
      <c r="N903" s="1" t="str">
        <f t="shared" si="144"/>
        <v>150-200%</v>
      </c>
      <c r="O903" s="1">
        <f>MIN($I903, $H903)*INDEX( '2018 commission structure'!$A$21:$I$24,
MATCH($E903,'2018 commission structure'!$A$21:$A$24,0),MATCH(O$1,'2018 commission structure'!$A$21:$I$21,0))</f>
        <v>78000</v>
      </c>
      <c r="P903" s="1">
        <f>IF($H903&gt;$I903, MIN($H903-$I903, J903-$I903)*
INDEX( '2018 commission structure'!$A$21:$I$24,
MATCH($E903,'2018 commission structure'!$A$21:$A$24, 0),
MATCH(P$1,'2018 commission structure'!$A$21:$I$21, 0)), 0)</f>
        <v>25500.000000000004</v>
      </c>
      <c r="Q903" s="1">
        <f>IF($H903&gt;J903, MIN($H903-J903, K903-J903)*
INDEX( '2018 commission structure'!$A$21:$I$24,
MATCH($E903,'2018 commission structure'!$A$21:$A$24, 0),
MATCH(Q$1,'2018 commission structure'!$A$21:$I$21, 0)), 0)</f>
        <v>31500</v>
      </c>
      <c r="R903" s="1">
        <f>IF($H903&gt;K903, MIN($H903-K903, L903-K903)*
INDEX( '2018 commission structure'!$A$21:$I$24,
MATCH($E903,'2018 commission structure'!$A$21:$A$24, 0),
MATCH(R$1,'2018 commission structure'!$A$21:$I$21, 0)), 0)</f>
        <v>27760.2</v>
      </c>
      <c r="S903" s="1">
        <f>IF($H903&gt;L903, ($H903-L903)*
INDEX( '2018 commission structure'!$A$21:$I$24,
MATCH($E903,'2018 commission structure'!$A$21:$A$24, 0),
MATCH(S$1,'2018 commission structure'!$A$21:$I$21, 0)), 0)</f>
        <v>0</v>
      </c>
      <c r="T903" s="1">
        <f t="shared" si="145"/>
        <v>162760.20000000001</v>
      </c>
      <c r="U903" s="1">
        <f t="shared" si="146"/>
        <v>218567.2</v>
      </c>
      <c r="V903" s="16">
        <f t="shared" si="147"/>
        <v>4.6062263688238669</v>
      </c>
      <c r="W903" s="1">
        <f>MIN(H903,I903)*INDEX('2018 commission structure'!$A$15:$J$18,MATCH(Calculations!$E70,'2018 commission structure'!$A$15:$A$18,0),MATCH(Calculations!W$1,'2018 commission structure'!$A$15:$J$15,0))</f>
        <v>90000</v>
      </c>
      <c r="X903" s="1">
        <f>IF($H903&gt;I903,MIN($H903-I903,J903-I903))*INDEX('2018 commission structure'!$A$15:$J$18,MATCH(Calculations!$E70,'2018 commission structure'!$A$15:$A$18,0),MATCH(Calculations!X$1,'2018 commission structure'!$A$15:$J$15,0))</f>
        <v>33000</v>
      </c>
      <c r="Y903" s="1">
        <f>IF($H903&gt;J903,MIN($H903-J903,K903-J903)*INDEX('2018 commission structure'!$A$15:$J$18,MATCH(Calculations!$E70,'2018 commission structure'!$A$15:$A$18,0),MATCH(Calculations!Y$1,'2018 commission structure'!$A$15:$J$15,0)),0)</f>
        <v>37500</v>
      </c>
      <c r="Z903" s="1">
        <f>IF($H903&gt;K903,MIN($H903-K903,L903-K903)*INDEX('2018 commission structure'!$A$15:$J$18,MATCH(Calculations!$E70,'2018 commission structure'!$A$15:$A$18,0),MATCH(Calculations!Z$1,'2018 commission structure'!$A$15:$J$15,0)),0)</f>
        <v>35234.1</v>
      </c>
      <c r="AA903" s="1">
        <f>IF($H903&gt;L903,($H903-L903)*INDEX('2018 commission structure'!$A$15:$J$18,MATCH(Calculations!$E70,'2018 commission structure'!$A$15:$A$18,0),MATCH(Calculations!AA$1,'2018 commission structure'!$A$15:$J$15,0)),0)</f>
        <v>0</v>
      </c>
      <c r="AB903" s="1">
        <f t="shared" si="148"/>
        <v>195734.1</v>
      </c>
      <c r="AC903" s="1">
        <f t="shared" si="149"/>
        <v>251541.1</v>
      </c>
    </row>
    <row r="904" spans="1:29" x14ac:dyDescent="0.3">
      <c r="A904" s="20">
        <v>1898839557</v>
      </c>
      <c r="B904" s="1" t="s">
        <v>589</v>
      </c>
      <c r="C904" s="1" t="s">
        <v>588</v>
      </c>
      <c r="D904" s="1" t="s">
        <v>23150</v>
      </c>
      <c r="E904" s="1" t="s">
        <v>0</v>
      </c>
      <c r="F904" s="1">
        <v>70011</v>
      </c>
      <c r="G904" s="2">
        <v>32</v>
      </c>
      <c r="H904" s="1">
        <f>SUMIF('deals_closed '!D:D,A904,'deals_closed '!C:C)</f>
        <v>1010499</v>
      </c>
      <c r="I904" s="1">
        <f>VLOOKUP(E904,'2018 commission structure'!$A$21:$I$24,9,FALSE)</f>
        <v>600000</v>
      </c>
      <c r="J904" s="1">
        <f t="shared" si="140"/>
        <v>750000</v>
      </c>
      <c r="K904" s="1">
        <f t="shared" si="141"/>
        <v>900000</v>
      </c>
      <c r="L904" s="1">
        <f t="shared" si="142"/>
        <v>1200000</v>
      </c>
      <c r="M904" s="16">
        <f t="shared" si="143"/>
        <v>1.6841649999999999</v>
      </c>
      <c r="N904" s="1" t="str">
        <f t="shared" si="144"/>
        <v>150-200%</v>
      </c>
      <c r="O904" s="1">
        <f>MIN($I904, $H904)*INDEX( '2018 commission structure'!$A$21:$I$24,
MATCH($E904,'2018 commission structure'!$A$21:$A$24,0),MATCH(O$1,'2018 commission structure'!$A$21:$I$21,0))</f>
        <v>78000</v>
      </c>
      <c r="P904" s="1">
        <f>IF($H904&gt;$I904, MIN($H904-$I904, J904-$I904)*
INDEX( '2018 commission structure'!$A$21:$I$24,
MATCH($E904,'2018 commission structure'!$A$21:$A$24, 0),
MATCH(P$1,'2018 commission structure'!$A$21:$I$21, 0)), 0)</f>
        <v>25500.000000000004</v>
      </c>
      <c r="Q904" s="1">
        <f>IF($H904&gt;J904, MIN($H904-J904, K904-J904)*
INDEX( '2018 commission structure'!$A$21:$I$24,
MATCH($E904,'2018 commission structure'!$A$21:$A$24, 0),
MATCH(Q$1,'2018 commission structure'!$A$21:$I$21, 0)), 0)</f>
        <v>31500</v>
      </c>
      <c r="R904" s="1">
        <f>IF($H904&gt;K904, MIN($H904-K904, L904-K904)*
INDEX( '2018 commission structure'!$A$21:$I$24,
MATCH($E904,'2018 commission structure'!$A$21:$A$24, 0),
MATCH(R$1,'2018 commission structure'!$A$21:$I$21, 0)), 0)</f>
        <v>28729.74</v>
      </c>
      <c r="S904" s="1">
        <f>IF($H904&gt;L904, ($H904-L904)*
INDEX( '2018 commission structure'!$A$21:$I$24,
MATCH($E904,'2018 commission structure'!$A$21:$A$24, 0),
MATCH(S$1,'2018 commission structure'!$A$21:$I$21, 0)), 0)</f>
        <v>0</v>
      </c>
      <c r="T904" s="1">
        <f t="shared" si="145"/>
        <v>163729.74</v>
      </c>
      <c r="U904" s="1">
        <f t="shared" si="146"/>
        <v>233740.74</v>
      </c>
      <c r="V904" s="16">
        <f t="shared" si="147"/>
        <v>4.3231616362641789</v>
      </c>
      <c r="W904" s="1">
        <f>MIN(H904,I904)*INDEX('2018 commission structure'!$A$15:$J$18,MATCH(Calculations!$E703,'2018 commission structure'!$A$15:$A$18,0),MATCH(Calculations!W$1,'2018 commission structure'!$A$15:$J$15,0))</f>
        <v>72000</v>
      </c>
      <c r="X904" s="1">
        <f>IF($H904&gt;I904,MIN($H904-I904,J904-I904))*INDEX('2018 commission structure'!$A$15:$J$18,MATCH(Calculations!$E703,'2018 commission structure'!$A$15:$A$18,0),MATCH(Calculations!X$1,'2018 commission structure'!$A$15:$J$15,0))</f>
        <v>25500.000000000004</v>
      </c>
      <c r="Y904" s="1">
        <f>IF($H904&gt;J904,MIN($H904-J904,K904-J904)*INDEX('2018 commission structure'!$A$15:$J$18,MATCH(Calculations!$E703,'2018 commission structure'!$A$15:$A$18,0),MATCH(Calculations!Y$1,'2018 commission structure'!$A$15:$J$15,0)),0)</f>
        <v>30000</v>
      </c>
      <c r="Z904" s="1">
        <f>IF($H904&gt;K904,MIN($H904-K904,L904-K904)*INDEX('2018 commission structure'!$A$15:$J$18,MATCH(Calculations!$E703,'2018 commission structure'!$A$15:$A$18,0),MATCH(Calculations!Z$1,'2018 commission structure'!$A$15:$J$15,0)),0)</f>
        <v>24309.78</v>
      </c>
      <c r="AA904" s="1">
        <f>IF($H904&gt;L904,($H904-L904)*INDEX('2018 commission structure'!$A$15:$J$18,MATCH(Calculations!$E703,'2018 commission structure'!$A$15:$A$18,0),MATCH(Calculations!AA$1,'2018 commission structure'!$A$15:$J$15,0)),0)</f>
        <v>0</v>
      </c>
      <c r="AB904" s="1">
        <f t="shared" si="148"/>
        <v>151809.78</v>
      </c>
      <c r="AC904" s="1">
        <f t="shared" si="149"/>
        <v>221820.78</v>
      </c>
    </row>
    <row r="905" spans="1:29" x14ac:dyDescent="0.3">
      <c r="A905" s="20">
        <v>8750494546</v>
      </c>
      <c r="B905" s="1" t="s">
        <v>1545</v>
      </c>
      <c r="C905" s="1" t="s">
        <v>1544</v>
      </c>
      <c r="D905" s="1" t="s">
        <v>22448</v>
      </c>
      <c r="E905" s="1" t="s">
        <v>0</v>
      </c>
      <c r="F905" s="1">
        <v>54058</v>
      </c>
      <c r="G905" s="2">
        <v>32</v>
      </c>
      <c r="H905" s="1">
        <f>SUMIF('deals_closed '!D:D,A905,'deals_closed '!C:C)</f>
        <v>1012954</v>
      </c>
      <c r="I905" s="1">
        <f>VLOOKUP(E905,'2018 commission structure'!$A$21:$I$24,9,FALSE)</f>
        <v>600000</v>
      </c>
      <c r="J905" s="1">
        <f t="shared" si="140"/>
        <v>750000</v>
      </c>
      <c r="K905" s="1">
        <f t="shared" si="141"/>
        <v>900000</v>
      </c>
      <c r="L905" s="1">
        <f t="shared" si="142"/>
        <v>1200000</v>
      </c>
      <c r="M905" s="16">
        <f t="shared" si="143"/>
        <v>1.6882566666666667</v>
      </c>
      <c r="N905" s="1" t="str">
        <f t="shared" si="144"/>
        <v>150-200%</v>
      </c>
      <c r="O905" s="1">
        <f>MIN($I905, $H905)*INDEX( '2018 commission structure'!$A$21:$I$24,
MATCH($E905,'2018 commission structure'!$A$21:$A$24,0),MATCH(O$1,'2018 commission structure'!$A$21:$I$21,0))</f>
        <v>78000</v>
      </c>
      <c r="P905" s="1">
        <f>IF($H905&gt;$I905, MIN($H905-$I905, J905-$I905)*
INDEX( '2018 commission structure'!$A$21:$I$24,
MATCH($E905,'2018 commission structure'!$A$21:$A$24, 0),
MATCH(P$1,'2018 commission structure'!$A$21:$I$21, 0)), 0)</f>
        <v>25500.000000000004</v>
      </c>
      <c r="Q905" s="1">
        <f>IF($H905&gt;J905, MIN($H905-J905, K905-J905)*
INDEX( '2018 commission structure'!$A$21:$I$24,
MATCH($E905,'2018 commission structure'!$A$21:$A$24, 0),
MATCH(Q$1,'2018 commission structure'!$A$21:$I$21, 0)), 0)</f>
        <v>31500</v>
      </c>
      <c r="R905" s="1">
        <f>IF($H905&gt;K905, MIN($H905-K905, L905-K905)*
INDEX( '2018 commission structure'!$A$21:$I$24,
MATCH($E905,'2018 commission structure'!$A$21:$A$24, 0),
MATCH(R$1,'2018 commission structure'!$A$21:$I$21, 0)), 0)</f>
        <v>29368.04</v>
      </c>
      <c r="S905" s="1">
        <f>IF($H905&gt;L905, ($H905-L905)*
INDEX( '2018 commission structure'!$A$21:$I$24,
MATCH($E905,'2018 commission structure'!$A$21:$A$24, 0),
MATCH(S$1,'2018 commission structure'!$A$21:$I$21, 0)), 0)</f>
        <v>0</v>
      </c>
      <c r="T905" s="1">
        <f t="shared" si="145"/>
        <v>164368.04</v>
      </c>
      <c r="U905" s="1">
        <f t="shared" si="146"/>
        <v>218426.04</v>
      </c>
      <c r="V905" s="16">
        <f t="shared" si="147"/>
        <v>4.6375148311071337</v>
      </c>
      <c r="W905" s="1">
        <f>MIN(H905,I905)*INDEX('2018 commission structure'!$A$15:$J$18,MATCH(Calculations!$E205,'2018 commission structure'!$A$15:$A$18,0),MATCH(Calculations!W$1,'2018 commission structure'!$A$15:$J$15,0))</f>
        <v>90000</v>
      </c>
      <c r="X905" s="1">
        <f>IF($H905&gt;I905,MIN($H905-I905,J905-I905))*INDEX('2018 commission structure'!$A$15:$J$18,MATCH(Calculations!$E205,'2018 commission structure'!$A$15:$A$18,0),MATCH(Calculations!X$1,'2018 commission structure'!$A$15:$J$15,0))</f>
        <v>33000</v>
      </c>
      <c r="Y905" s="1">
        <f>IF($H905&gt;J905,MIN($H905-J905,K905-J905)*INDEX('2018 commission structure'!$A$15:$J$18,MATCH(Calculations!$E205,'2018 commission structure'!$A$15:$A$18,0),MATCH(Calculations!Y$1,'2018 commission structure'!$A$15:$J$15,0)),0)</f>
        <v>37500</v>
      </c>
      <c r="Z905" s="1">
        <f>IF($H905&gt;K905,MIN($H905-K905,L905-K905)*INDEX('2018 commission structure'!$A$15:$J$18,MATCH(Calculations!$E205,'2018 commission structure'!$A$15:$A$18,0),MATCH(Calculations!Z$1,'2018 commission structure'!$A$15:$J$15,0)),0)</f>
        <v>37274.82</v>
      </c>
      <c r="AA905" s="1">
        <f>IF($H905&gt;L905,($H905-L905)*INDEX('2018 commission structure'!$A$15:$J$18,MATCH(Calculations!$E205,'2018 commission structure'!$A$15:$A$18,0),MATCH(Calculations!AA$1,'2018 commission structure'!$A$15:$J$15,0)),0)</f>
        <v>0</v>
      </c>
      <c r="AB905" s="1">
        <f t="shared" si="148"/>
        <v>197774.82</v>
      </c>
      <c r="AC905" s="1">
        <f t="shared" si="149"/>
        <v>251832.82</v>
      </c>
    </row>
    <row r="906" spans="1:29" x14ac:dyDescent="0.3">
      <c r="A906" s="20">
        <v>3211170715</v>
      </c>
      <c r="B906" s="1" t="s">
        <v>1045</v>
      </c>
      <c r="C906" s="1" t="s">
        <v>1044</v>
      </c>
      <c r="D906" s="1" t="s">
        <v>22531</v>
      </c>
      <c r="E906" s="1" t="s">
        <v>12</v>
      </c>
      <c r="F906" s="1">
        <v>57666</v>
      </c>
      <c r="G906" s="2">
        <v>24</v>
      </c>
      <c r="H906" s="1">
        <f>SUMIF('deals_closed '!D:D,A906,'deals_closed '!C:C)</f>
        <v>846426</v>
      </c>
      <c r="I906" s="1">
        <f>VLOOKUP(E906,'2018 commission structure'!$A$21:$I$24,9,FALSE)</f>
        <v>500000</v>
      </c>
      <c r="J906" s="1">
        <f t="shared" si="140"/>
        <v>625000</v>
      </c>
      <c r="K906" s="1">
        <f t="shared" si="141"/>
        <v>750000</v>
      </c>
      <c r="L906" s="1">
        <f t="shared" si="142"/>
        <v>1000000</v>
      </c>
      <c r="M906" s="16">
        <f t="shared" si="143"/>
        <v>1.692852</v>
      </c>
      <c r="N906" s="1" t="str">
        <f t="shared" si="144"/>
        <v>150-200%</v>
      </c>
      <c r="O906" s="1">
        <f>MIN($I906, $H906)*INDEX( '2018 commission structure'!$A$21:$I$24,
MATCH($E906,'2018 commission structure'!$A$21:$A$24,0),MATCH(O$1,'2018 commission structure'!$A$21:$I$21,0))</f>
        <v>50000</v>
      </c>
      <c r="P906" s="1">
        <f>IF($H906&gt;$I906, MIN($H906-$I906, J906-$I906)*
INDEX( '2018 commission structure'!$A$21:$I$24,
MATCH($E906,'2018 commission structure'!$A$21:$A$24, 0),
MATCH(P$1,'2018 commission structure'!$A$21:$I$21, 0)), 0)</f>
        <v>18750</v>
      </c>
      <c r="Q906" s="1">
        <f>IF($H906&gt;J906, MIN($H906-J906, K906-J906)*
INDEX( '2018 commission structure'!$A$21:$I$24,
MATCH($E906,'2018 commission structure'!$A$21:$A$24, 0),
MATCH(Q$1,'2018 commission structure'!$A$21:$I$21, 0)), 0)</f>
        <v>22500</v>
      </c>
      <c r="R906" s="1">
        <f>IF($H906&gt;K906, MIN($H906-K906, L906-K906)*
INDEX( '2018 commission structure'!$A$21:$I$24,
MATCH($E906,'2018 commission structure'!$A$21:$A$24, 0),
MATCH(R$1,'2018 commission structure'!$A$21:$I$21, 0)), 0)</f>
        <v>21213.72</v>
      </c>
      <c r="S906" s="1">
        <f>IF($H906&gt;L906, ($H906-L906)*
INDEX( '2018 commission structure'!$A$21:$I$24,
MATCH($E906,'2018 commission structure'!$A$21:$A$24, 0),
MATCH(S$1,'2018 commission structure'!$A$21:$I$21, 0)), 0)</f>
        <v>0</v>
      </c>
      <c r="T906" s="1">
        <f t="shared" si="145"/>
        <v>112463.72</v>
      </c>
      <c r="U906" s="1">
        <f t="shared" si="146"/>
        <v>170129.72</v>
      </c>
      <c r="V906" s="16">
        <f t="shared" si="147"/>
        <v>4.9751801155024529</v>
      </c>
      <c r="W906" s="1">
        <f>MIN(H906,I906)*INDEX('2018 commission structure'!$A$15:$J$18,MATCH(Calculations!$E467,'2018 commission structure'!$A$15:$A$18,0),MATCH(Calculations!W$1,'2018 commission structure'!$A$15:$J$15,0))</f>
        <v>75000</v>
      </c>
      <c r="X906" s="1">
        <f>IF($H906&gt;I906,MIN($H906-I906,J906-I906))*INDEX('2018 commission structure'!$A$15:$J$18,MATCH(Calculations!$E467,'2018 commission structure'!$A$15:$A$18,0),MATCH(Calculations!X$1,'2018 commission structure'!$A$15:$J$15,0))</f>
        <v>22500</v>
      </c>
      <c r="Y906" s="1">
        <f>IF($H906&gt;J906,MIN($H906-J906,K906-J906)*INDEX('2018 commission structure'!$A$15:$J$18,MATCH(Calculations!$E467,'2018 commission structure'!$A$15:$A$18,0),MATCH(Calculations!Y$1,'2018 commission structure'!$A$15:$J$15,0)),0)</f>
        <v>31250</v>
      </c>
      <c r="Z906" s="1">
        <f>IF($H906&gt;K906,MIN($H906-K906,L906-K906)*INDEX('2018 commission structure'!$A$15:$J$18,MATCH(Calculations!$E467,'2018 commission structure'!$A$15:$A$18,0),MATCH(Calculations!Z$1,'2018 commission structure'!$A$15:$J$15,0)),0)</f>
        <v>28927.8</v>
      </c>
      <c r="AA906" s="1">
        <f>IF($H906&gt;L906,($H906-L906)*INDEX('2018 commission structure'!$A$15:$J$18,MATCH(Calculations!$E467,'2018 commission structure'!$A$15:$A$18,0),MATCH(Calculations!AA$1,'2018 commission structure'!$A$15:$J$15,0)),0)</f>
        <v>0</v>
      </c>
      <c r="AB906" s="1">
        <f t="shared" si="148"/>
        <v>157677.79999999999</v>
      </c>
      <c r="AC906" s="1">
        <f t="shared" si="149"/>
        <v>215343.8</v>
      </c>
    </row>
    <row r="907" spans="1:29" x14ac:dyDescent="0.3">
      <c r="A907" s="20">
        <v>4739588234</v>
      </c>
      <c r="B907" s="1" t="s">
        <v>255</v>
      </c>
      <c r="C907" s="1" t="s">
        <v>254</v>
      </c>
      <c r="D907" s="1" t="s">
        <v>22554</v>
      </c>
      <c r="E907" s="1" t="s">
        <v>12</v>
      </c>
      <c r="F907" s="1">
        <v>56787</v>
      </c>
      <c r="G907" s="2">
        <v>24</v>
      </c>
      <c r="H907" s="1">
        <f>SUMIF('deals_closed '!D:D,A907,'deals_closed '!C:C)</f>
        <v>848509</v>
      </c>
      <c r="I907" s="1">
        <f>VLOOKUP(E907,'2018 commission structure'!$A$21:$I$24,9,FALSE)</f>
        <v>500000</v>
      </c>
      <c r="J907" s="1">
        <f t="shared" si="140"/>
        <v>625000</v>
      </c>
      <c r="K907" s="1">
        <f t="shared" si="141"/>
        <v>750000</v>
      </c>
      <c r="L907" s="1">
        <f t="shared" si="142"/>
        <v>1000000</v>
      </c>
      <c r="M907" s="16">
        <f t="shared" si="143"/>
        <v>1.6970179999999999</v>
      </c>
      <c r="N907" s="1" t="str">
        <f t="shared" si="144"/>
        <v>150-200%</v>
      </c>
      <c r="O907" s="1">
        <f>MIN($I907, $H907)*INDEX( '2018 commission structure'!$A$21:$I$24,
MATCH($E907,'2018 commission structure'!$A$21:$A$24,0),MATCH(O$1,'2018 commission structure'!$A$21:$I$21,0))</f>
        <v>50000</v>
      </c>
      <c r="P907" s="1">
        <f>IF($H907&gt;$I907, MIN($H907-$I907, J907-$I907)*
INDEX( '2018 commission structure'!$A$21:$I$24,
MATCH($E907,'2018 commission structure'!$A$21:$A$24, 0),
MATCH(P$1,'2018 commission structure'!$A$21:$I$21, 0)), 0)</f>
        <v>18750</v>
      </c>
      <c r="Q907" s="1">
        <f>IF($H907&gt;J907, MIN($H907-J907, K907-J907)*
INDEX( '2018 commission structure'!$A$21:$I$24,
MATCH($E907,'2018 commission structure'!$A$21:$A$24, 0),
MATCH(Q$1,'2018 commission structure'!$A$21:$I$21, 0)), 0)</f>
        <v>22500</v>
      </c>
      <c r="R907" s="1">
        <f>IF($H907&gt;K907, MIN($H907-K907, L907-K907)*
INDEX( '2018 commission structure'!$A$21:$I$24,
MATCH($E907,'2018 commission structure'!$A$21:$A$24, 0),
MATCH(R$1,'2018 commission structure'!$A$21:$I$21, 0)), 0)</f>
        <v>21671.98</v>
      </c>
      <c r="S907" s="1">
        <f>IF($H907&gt;L907, ($H907-L907)*
INDEX( '2018 commission structure'!$A$21:$I$24,
MATCH($E907,'2018 commission structure'!$A$21:$A$24, 0),
MATCH(S$1,'2018 commission structure'!$A$21:$I$21, 0)), 0)</f>
        <v>0</v>
      </c>
      <c r="T907" s="1">
        <f t="shared" si="145"/>
        <v>112921.98</v>
      </c>
      <c r="U907" s="1">
        <f t="shared" si="146"/>
        <v>169708.97999999998</v>
      </c>
      <c r="V907" s="16">
        <f t="shared" si="147"/>
        <v>4.9997884614002164</v>
      </c>
      <c r="W907" s="1">
        <f>MIN(H907,I907)*INDEX('2018 commission structure'!$A$15:$J$18,MATCH(Calculations!$E874,'2018 commission structure'!$A$15:$A$18,0),MATCH(Calculations!W$1,'2018 commission structure'!$A$15:$J$15,0))</f>
        <v>60000</v>
      </c>
      <c r="X907" s="1">
        <f>IF($H907&gt;I907,MIN($H907-I907,J907-I907))*INDEX('2018 commission structure'!$A$15:$J$18,MATCH(Calculations!$E874,'2018 commission structure'!$A$15:$A$18,0),MATCH(Calculations!X$1,'2018 commission structure'!$A$15:$J$15,0))</f>
        <v>21250</v>
      </c>
      <c r="Y907" s="1">
        <f>IF($H907&gt;J907,MIN($H907-J907,K907-J907)*INDEX('2018 commission structure'!$A$15:$J$18,MATCH(Calculations!$E874,'2018 commission structure'!$A$15:$A$18,0),MATCH(Calculations!Y$1,'2018 commission structure'!$A$15:$J$15,0)),0)</f>
        <v>25000</v>
      </c>
      <c r="Z907" s="1">
        <f>IF($H907&gt;K907,MIN($H907-K907,L907-K907)*INDEX('2018 commission structure'!$A$15:$J$18,MATCH(Calculations!$E874,'2018 commission structure'!$A$15:$A$18,0),MATCH(Calculations!Z$1,'2018 commission structure'!$A$15:$J$15,0)),0)</f>
        <v>21671.98</v>
      </c>
      <c r="AA907" s="1">
        <f>IF($H907&gt;L907,($H907-L907)*INDEX('2018 commission structure'!$A$15:$J$18,MATCH(Calculations!$E874,'2018 commission structure'!$A$15:$A$18,0),MATCH(Calculations!AA$1,'2018 commission structure'!$A$15:$J$15,0)),0)</f>
        <v>0</v>
      </c>
      <c r="AB907" s="1">
        <f t="shared" si="148"/>
        <v>127921.98</v>
      </c>
      <c r="AC907" s="1">
        <f t="shared" si="149"/>
        <v>184708.97999999998</v>
      </c>
    </row>
    <row r="908" spans="1:29" x14ac:dyDescent="0.3">
      <c r="A908" s="20">
        <v>9151658844</v>
      </c>
      <c r="B908" s="1" t="s">
        <v>1824</v>
      </c>
      <c r="C908" s="1" t="s">
        <v>1823</v>
      </c>
      <c r="D908" s="1" t="s">
        <v>22412</v>
      </c>
      <c r="E908" s="1" t="s">
        <v>0</v>
      </c>
      <c r="F908" s="1">
        <v>50141</v>
      </c>
      <c r="G908" s="2">
        <v>25</v>
      </c>
      <c r="H908" s="1">
        <f>SUMIF('deals_closed '!D:D,A908,'deals_closed '!C:C)</f>
        <v>1019541</v>
      </c>
      <c r="I908" s="1">
        <f>VLOOKUP(E908,'2018 commission structure'!$A$21:$I$24,9,FALSE)</f>
        <v>600000</v>
      </c>
      <c r="J908" s="1">
        <f t="shared" si="140"/>
        <v>750000</v>
      </c>
      <c r="K908" s="1">
        <f t="shared" si="141"/>
        <v>900000</v>
      </c>
      <c r="L908" s="1">
        <f t="shared" si="142"/>
        <v>1200000</v>
      </c>
      <c r="M908" s="16">
        <f t="shared" si="143"/>
        <v>1.6992350000000001</v>
      </c>
      <c r="N908" s="1" t="str">
        <f t="shared" si="144"/>
        <v>150-200%</v>
      </c>
      <c r="O908" s="1">
        <f>MIN($I908, $H908)*INDEX( '2018 commission structure'!$A$21:$I$24,
MATCH($E908,'2018 commission structure'!$A$21:$A$24,0),MATCH(O$1,'2018 commission structure'!$A$21:$I$21,0))</f>
        <v>78000</v>
      </c>
      <c r="P908" s="1">
        <f>IF($H908&gt;$I908, MIN($H908-$I908, J908-$I908)*
INDEX( '2018 commission structure'!$A$21:$I$24,
MATCH($E908,'2018 commission structure'!$A$21:$A$24, 0),
MATCH(P$1,'2018 commission structure'!$A$21:$I$21, 0)), 0)</f>
        <v>25500.000000000004</v>
      </c>
      <c r="Q908" s="1">
        <f>IF($H908&gt;J908, MIN($H908-J908, K908-J908)*
INDEX( '2018 commission structure'!$A$21:$I$24,
MATCH($E908,'2018 commission structure'!$A$21:$A$24, 0),
MATCH(Q$1,'2018 commission structure'!$A$21:$I$21, 0)), 0)</f>
        <v>31500</v>
      </c>
      <c r="R908" s="1">
        <f>IF($H908&gt;K908, MIN($H908-K908, L908-K908)*
INDEX( '2018 commission structure'!$A$21:$I$24,
MATCH($E908,'2018 commission structure'!$A$21:$A$24, 0),
MATCH(R$1,'2018 commission structure'!$A$21:$I$21, 0)), 0)</f>
        <v>31080.66</v>
      </c>
      <c r="S908" s="1">
        <f>IF($H908&gt;L908, ($H908-L908)*
INDEX( '2018 commission structure'!$A$21:$I$24,
MATCH($E908,'2018 commission structure'!$A$21:$A$24, 0),
MATCH(S$1,'2018 commission structure'!$A$21:$I$21, 0)), 0)</f>
        <v>0</v>
      </c>
      <c r="T908" s="1">
        <f t="shared" si="145"/>
        <v>166080.66</v>
      </c>
      <c r="U908" s="1">
        <f t="shared" si="146"/>
        <v>216221.66</v>
      </c>
      <c r="V908" s="16">
        <f t="shared" si="147"/>
        <v>4.7152584065814684</v>
      </c>
      <c r="W908" s="1">
        <f>MIN(H908,I908)*INDEX('2018 commission structure'!$A$15:$J$18,MATCH(Calculations!$E53,'2018 commission structure'!$A$15:$A$18,0),MATCH(Calculations!W$1,'2018 commission structure'!$A$15:$J$15,0))</f>
        <v>90000</v>
      </c>
      <c r="X908" s="1">
        <f>IF($H908&gt;I908,MIN($H908-I908,J908-I908))*INDEX('2018 commission structure'!$A$15:$J$18,MATCH(Calculations!$E53,'2018 commission structure'!$A$15:$A$18,0),MATCH(Calculations!X$1,'2018 commission structure'!$A$15:$J$15,0))</f>
        <v>33000</v>
      </c>
      <c r="Y908" s="1">
        <f>IF($H908&gt;J908,MIN($H908-J908,K908-J908)*INDEX('2018 commission structure'!$A$15:$J$18,MATCH(Calculations!$E53,'2018 commission structure'!$A$15:$A$18,0),MATCH(Calculations!Y$1,'2018 commission structure'!$A$15:$J$15,0)),0)</f>
        <v>37500</v>
      </c>
      <c r="Z908" s="1">
        <f>IF($H908&gt;K908,MIN($H908-K908,L908-K908)*INDEX('2018 commission structure'!$A$15:$J$18,MATCH(Calculations!$E53,'2018 commission structure'!$A$15:$A$18,0),MATCH(Calculations!Z$1,'2018 commission structure'!$A$15:$J$15,0)),0)</f>
        <v>39448.53</v>
      </c>
      <c r="AA908" s="1">
        <f>IF($H908&gt;L908,($H908-L908)*INDEX('2018 commission structure'!$A$15:$J$18,MATCH(Calculations!$E53,'2018 commission structure'!$A$15:$A$18,0),MATCH(Calculations!AA$1,'2018 commission structure'!$A$15:$J$15,0)),0)</f>
        <v>0</v>
      </c>
      <c r="AB908" s="1">
        <f t="shared" si="148"/>
        <v>199948.53</v>
      </c>
      <c r="AC908" s="1">
        <f t="shared" si="149"/>
        <v>250089.53</v>
      </c>
    </row>
    <row r="909" spans="1:29" x14ac:dyDescent="0.3">
      <c r="A909" s="20">
        <v>3792993961</v>
      </c>
      <c r="B909" s="1" t="s">
        <v>1391</v>
      </c>
      <c r="C909" s="1" t="s">
        <v>1390</v>
      </c>
      <c r="D909" s="1" t="s">
        <v>23273</v>
      </c>
      <c r="E909" s="1" t="s">
        <v>12</v>
      </c>
      <c r="F909" s="1">
        <v>32408</v>
      </c>
      <c r="G909" s="2">
        <v>21</v>
      </c>
      <c r="H909" s="1">
        <f>SUMIF('deals_closed '!D:D,A909,'deals_closed '!C:C)</f>
        <v>851536</v>
      </c>
      <c r="I909" s="1">
        <f>VLOOKUP(E909,'2018 commission structure'!$A$21:$I$24,9,FALSE)</f>
        <v>500000</v>
      </c>
      <c r="J909" s="1">
        <f t="shared" si="140"/>
        <v>625000</v>
      </c>
      <c r="K909" s="1">
        <f t="shared" si="141"/>
        <v>750000</v>
      </c>
      <c r="L909" s="1">
        <f t="shared" si="142"/>
        <v>1000000</v>
      </c>
      <c r="M909" s="16">
        <f t="shared" si="143"/>
        <v>1.7030719999999999</v>
      </c>
      <c r="N909" s="1" t="str">
        <f t="shared" si="144"/>
        <v>150-200%</v>
      </c>
      <c r="O909" s="1">
        <f>MIN($I909, $H909)*INDEX( '2018 commission structure'!$A$21:$I$24,
MATCH($E909,'2018 commission structure'!$A$21:$A$24,0),MATCH(O$1,'2018 commission structure'!$A$21:$I$21,0))</f>
        <v>50000</v>
      </c>
      <c r="P909" s="1">
        <f>IF($H909&gt;$I909, MIN($H909-$I909, J909-$I909)*
INDEX( '2018 commission structure'!$A$21:$I$24,
MATCH($E909,'2018 commission structure'!$A$21:$A$24, 0),
MATCH(P$1,'2018 commission structure'!$A$21:$I$21, 0)), 0)</f>
        <v>18750</v>
      </c>
      <c r="Q909" s="1">
        <f>IF($H909&gt;J909, MIN($H909-J909, K909-J909)*
INDEX( '2018 commission structure'!$A$21:$I$24,
MATCH($E909,'2018 commission structure'!$A$21:$A$24, 0),
MATCH(Q$1,'2018 commission structure'!$A$21:$I$21, 0)), 0)</f>
        <v>22500</v>
      </c>
      <c r="R909" s="1">
        <f>IF($H909&gt;K909, MIN($H909-K909, L909-K909)*
INDEX( '2018 commission structure'!$A$21:$I$24,
MATCH($E909,'2018 commission structure'!$A$21:$A$24, 0),
MATCH(R$1,'2018 commission structure'!$A$21:$I$21, 0)), 0)</f>
        <v>22337.920000000002</v>
      </c>
      <c r="S909" s="1">
        <f>IF($H909&gt;L909, ($H909-L909)*
INDEX( '2018 commission structure'!$A$21:$I$24,
MATCH($E909,'2018 commission structure'!$A$21:$A$24, 0),
MATCH(S$1,'2018 commission structure'!$A$21:$I$21, 0)), 0)</f>
        <v>0</v>
      </c>
      <c r="T909" s="1">
        <f t="shared" si="145"/>
        <v>113587.92</v>
      </c>
      <c r="U909" s="1">
        <f t="shared" si="146"/>
        <v>145995.91999999998</v>
      </c>
      <c r="V909" s="16">
        <f t="shared" si="147"/>
        <v>5.8326013494075735</v>
      </c>
      <c r="W909" s="1">
        <f>MIN(H909,I909)*INDEX('2018 commission structure'!$A$15:$J$18,MATCH(Calculations!$E286,'2018 commission structure'!$A$15:$A$18,0),MATCH(Calculations!W$1,'2018 commission structure'!$A$15:$J$15,0))</f>
        <v>75000</v>
      </c>
      <c r="X909" s="1">
        <f>IF($H909&gt;I909,MIN($H909-I909,J909-I909))*INDEX('2018 commission structure'!$A$15:$J$18,MATCH(Calculations!$E286,'2018 commission structure'!$A$15:$A$18,0),MATCH(Calculations!X$1,'2018 commission structure'!$A$15:$J$15,0))</f>
        <v>22500</v>
      </c>
      <c r="Y909" s="1">
        <f>IF($H909&gt;J909,MIN($H909-J909,K909-J909)*INDEX('2018 commission structure'!$A$15:$J$18,MATCH(Calculations!$E286,'2018 commission structure'!$A$15:$A$18,0),MATCH(Calculations!Y$1,'2018 commission structure'!$A$15:$J$15,0)),0)</f>
        <v>31250</v>
      </c>
      <c r="Z909" s="1">
        <f>IF($H909&gt;K909,MIN($H909-K909,L909-K909)*INDEX('2018 commission structure'!$A$15:$J$18,MATCH(Calculations!$E286,'2018 commission structure'!$A$15:$A$18,0),MATCH(Calculations!Z$1,'2018 commission structure'!$A$15:$J$15,0)),0)</f>
        <v>30460.799999999999</v>
      </c>
      <c r="AA909" s="1">
        <f>IF($H909&gt;L909,($H909-L909)*INDEX('2018 commission structure'!$A$15:$J$18,MATCH(Calculations!$E286,'2018 commission structure'!$A$15:$A$18,0),MATCH(Calculations!AA$1,'2018 commission structure'!$A$15:$J$15,0)),0)</f>
        <v>0</v>
      </c>
      <c r="AB909" s="1">
        <f t="shared" si="148"/>
        <v>159210.79999999999</v>
      </c>
      <c r="AC909" s="1">
        <f t="shared" si="149"/>
        <v>191618.8</v>
      </c>
    </row>
    <row r="910" spans="1:29" x14ac:dyDescent="0.3">
      <c r="A910" s="20">
        <v>2136806068</v>
      </c>
      <c r="B910" s="1" t="s">
        <v>24</v>
      </c>
      <c r="C910" s="1" t="s">
        <v>23</v>
      </c>
      <c r="D910" s="1" t="s">
        <v>23126</v>
      </c>
      <c r="E910" s="1" t="s">
        <v>0</v>
      </c>
      <c r="F910" s="1">
        <v>75616</v>
      </c>
      <c r="G910" s="2">
        <v>13</v>
      </c>
      <c r="H910" s="1">
        <f>SUMIF('deals_closed '!D:D,A910,'deals_closed '!C:C)</f>
        <v>478069</v>
      </c>
      <c r="I910" s="1">
        <f>VLOOKUP(E910,'2018 commission structure'!$A$21:$I$24,9,FALSE)</f>
        <v>600000</v>
      </c>
      <c r="J910" s="1">
        <f t="shared" si="140"/>
        <v>750000</v>
      </c>
      <c r="K910" s="1">
        <f t="shared" si="141"/>
        <v>900000</v>
      </c>
      <c r="L910" s="1">
        <f t="shared" si="142"/>
        <v>1200000</v>
      </c>
      <c r="M910" s="16">
        <f t="shared" si="143"/>
        <v>0.79678166666666672</v>
      </c>
      <c r="N910" s="1" t="str">
        <f t="shared" si="144"/>
        <v>0-100%</v>
      </c>
      <c r="O910" s="1">
        <f>MIN($I910, $H910)*INDEX( '2018 commission structure'!$A$21:$I$24,
MATCH($E910,'2018 commission structure'!$A$21:$A$24,0),MATCH(O$1,'2018 commission structure'!$A$21:$I$21,0))</f>
        <v>62148.97</v>
      </c>
      <c r="P910" s="1">
        <f>IF($H910&gt;$I910, MIN($H910-$I910, J910-$I910)*
INDEX( '2018 commission structure'!$A$21:$I$24,
MATCH($E910,'2018 commission structure'!$A$21:$A$24, 0),
MATCH(P$1,'2018 commission structure'!$A$21:$I$21, 0)), 0)</f>
        <v>0</v>
      </c>
      <c r="Q910" s="1">
        <f>IF($H910&gt;J910, MIN($H910-J910, K910-J910)*
INDEX( '2018 commission structure'!$A$21:$I$24,
MATCH($E910,'2018 commission structure'!$A$21:$A$24, 0),
MATCH(Q$1,'2018 commission structure'!$A$21:$I$21, 0)), 0)</f>
        <v>0</v>
      </c>
      <c r="R910" s="1">
        <f>IF($H910&gt;K910, MIN($H910-K910, L910-K910)*
INDEX( '2018 commission structure'!$A$21:$I$24,
MATCH($E910,'2018 commission structure'!$A$21:$A$24, 0),
MATCH(R$1,'2018 commission structure'!$A$21:$I$21, 0)), 0)</f>
        <v>0</v>
      </c>
      <c r="S910" s="1">
        <f>IF($H910&gt;L910, ($H910-L910)*
INDEX( '2018 commission structure'!$A$21:$I$24,
MATCH($E910,'2018 commission structure'!$A$21:$A$24, 0),
MATCH(S$1,'2018 commission structure'!$A$21:$I$21, 0)), 0)</f>
        <v>0</v>
      </c>
      <c r="T910" s="1">
        <f t="shared" si="145"/>
        <v>62148.97</v>
      </c>
      <c r="U910" s="1">
        <f t="shared" si="146"/>
        <v>137764.97</v>
      </c>
      <c r="V910" s="16">
        <f t="shared" si="147"/>
        <v>3.4701782318103072</v>
      </c>
      <c r="W910" s="1">
        <f>MIN(H910,I910)*INDEX('2018 commission structure'!$A$15:$J$18,MATCH(Calculations!$E991,'2018 commission structure'!$A$15:$A$18,0),MATCH(Calculations!W$1,'2018 commission structure'!$A$15:$J$15,0))</f>
        <v>57368.28</v>
      </c>
      <c r="X910" s="1">
        <f>IF($H910&gt;I910,MIN($H910-I910,J910-I910))*INDEX('2018 commission structure'!$A$15:$J$18,MATCH(Calculations!$E991,'2018 commission structure'!$A$15:$A$18,0),MATCH(Calculations!X$1,'2018 commission structure'!$A$15:$J$15,0))</f>
        <v>0</v>
      </c>
      <c r="Y910" s="1">
        <f>IF($H910&gt;J910,MIN($H910-J910,K910-J910)*INDEX('2018 commission structure'!$A$15:$J$18,MATCH(Calculations!$E991,'2018 commission structure'!$A$15:$A$18,0),MATCH(Calculations!Y$1,'2018 commission structure'!$A$15:$J$15,0)),0)</f>
        <v>0</v>
      </c>
      <c r="Z910" s="1">
        <f>IF($H910&gt;K910,MIN($H910-K910,L910-K910)*INDEX('2018 commission structure'!$A$15:$J$18,MATCH(Calculations!$E991,'2018 commission structure'!$A$15:$A$18,0),MATCH(Calculations!Z$1,'2018 commission structure'!$A$15:$J$15,0)),0)</f>
        <v>0</v>
      </c>
      <c r="AA910" s="1">
        <f>IF($H910&gt;L910,($H910-L910)*INDEX('2018 commission structure'!$A$15:$J$18,MATCH(Calculations!$E991,'2018 commission structure'!$A$15:$A$18,0),MATCH(Calculations!AA$1,'2018 commission structure'!$A$15:$J$15,0)),0)</f>
        <v>0</v>
      </c>
      <c r="AB910" s="1">
        <f t="shared" si="148"/>
        <v>57368.28</v>
      </c>
      <c r="AC910" s="1">
        <f t="shared" si="149"/>
        <v>132984.28</v>
      </c>
    </row>
    <row r="911" spans="1:29" x14ac:dyDescent="0.3">
      <c r="A911" s="20">
        <v>304906506</v>
      </c>
      <c r="B911" s="1" t="s">
        <v>198</v>
      </c>
      <c r="C911" s="1" t="s">
        <v>197</v>
      </c>
      <c r="D911" s="1" t="s">
        <v>22343</v>
      </c>
      <c r="E911" s="1" t="s">
        <v>12</v>
      </c>
      <c r="F911" s="1">
        <v>64753</v>
      </c>
      <c r="G911" s="2">
        <v>25</v>
      </c>
      <c r="H911" s="1">
        <f>SUMIF('deals_closed '!D:D,A911,'deals_closed '!C:C)</f>
        <v>852715</v>
      </c>
      <c r="I911" s="1">
        <f>VLOOKUP(E911,'2018 commission structure'!$A$21:$I$24,9,FALSE)</f>
        <v>500000</v>
      </c>
      <c r="J911" s="1">
        <f t="shared" si="140"/>
        <v>625000</v>
      </c>
      <c r="K911" s="1">
        <f t="shared" si="141"/>
        <v>750000</v>
      </c>
      <c r="L911" s="1">
        <f t="shared" si="142"/>
        <v>1000000</v>
      </c>
      <c r="M911" s="16">
        <f t="shared" si="143"/>
        <v>1.70543</v>
      </c>
      <c r="N911" s="1" t="str">
        <f t="shared" si="144"/>
        <v>150-200%</v>
      </c>
      <c r="O911" s="1">
        <f>MIN($I911, $H911)*INDEX( '2018 commission structure'!$A$21:$I$24,
MATCH($E911,'2018 commission structure'!$A$21:$A$24,0),MATCH(O$1,'2018 commission structure'!$A$21:$I$21,0))</f>
        <v>50000</v>
      </c>
      <c r="P911" s="1">
        <f>IF($H911&gt;$I911, MIN($H911-$I911, J911-$I911)*
INDEX( '2018 commission structure'!$A$21:$I$24,
MATCH($E911,'2018 commission structure'!$A$21:$A$24, 0),
MATCH(P$1,'2018 commission structure'!$A$21:$I$21, 0)), 0)</f>
        <v>18750</v>
      </c>
      <c r="Q911" s="1">
        <f>IF($H911&gt;J911, MIN($H911-J911, K911-J911)*
INDEX( '2018 commission structure'!$A$21:$I$24,
MATCH($E911,'2018 commission structure'!$A$21:$A$24, 0),
MATCH(Q$1,'2018 commission structure'!$A$21:$I$21, 0)), 0)</f>
        <v>22500</v>
      </c>
      <c r="R911" s="1">
        <f>IF($H911&gt;K911, MIN($H911-K911, L911-K911)*
INDEX( '2018 commission structure'!$A$21:$I$24,
MATCH($E911,'2018 commission structure'!$A$21:$A$24, 0),
MATCH(R$1,'2018 commission structure'!$A$21:$I$21, 0)), 0)</f>
        <v>22597.3</v>
      </c>
      <c r="S911" s="1">
        <f>IF($H911&gt;L911, ($H911-L911)*
INDEX( '2018 commission structure'!$A$21:$I$24,
MATCH($E911,'2018 commission structure'!$A$21:$A$24, 0),
MATCH(S$1,'2018 commission structure'!$A$21:$I$21, 0)), 0)</f>
        <v>0</v>
      </c>
      <c r="T911" s="1">
        <f t="shared" si="145"/>
        <v>113847.3</v>
      </c>
      <c r="U911" s="1">
        <f t="shared" si="146"/>
        <v>178600.3</v>
      </c>
      <c r="V911" s="16">
        <f t="shared" si="147"/>
        <v>4.774432069822951</v>
      </c>
      <c r="W911" s="1">
        <f>MIN(H911,I911)*INDEX('2018 commission structure'!$A$15:$J$18,MATCH(Calculations!$E903,'2018 commission structure'!$A$15:$A$18,0),MATCH(Calculations!W$1,'2018 commission structure'!$A$15:$J$15,0))</f>
        <v>75000</v>
      </c>
      <c r="X911" s="1">
        <f>IF($H911&gt;I911,MIN($H911-I911,J911-I911))*INDEX('2018 commission structure'!$A$15:$J$18,MATCH(Calculations!$E903,'2018 commission structure'!$A$15:$A$18,0),MATCH(Calculations!X$1,'2018 commission structure'!$A$15:$J$15,0))</f>
        <v>22500</v>
      </c>
      <c r="Y911" s="1">
        <f>IF($H911&gt;J911,MIN($H911-J911,K911-J911)*INDEX('2018 commission structure'!$A$15:$J$18,MATCH(Calculations!$E903,'2018 commission structure'!$A$15:$A$18,0),MATCH(Calculations!Y$1,'2018 commission structure'!$A$15:$J$15,0)),0)</f>
        <v>31250</v>
      </c>
      <c r="Z911" s="1">
        <f>IF($H911&gt;K911,MIN($H911-K911,L911-K911)*INDEX('2018 commission structure'!$A$15:$J$18,MATCH(Calculations!$E903,'2018 commission structure'!$A$15:$A$18,0),MATCH(Calculations!Z$1,'2018 commission structure'!$A$15:$J$15,0)),0)</f>
        <v>30814.5</v>
      </c>
      <c r="AA911" s="1">
        <f>IF($H911&gt;L911,($H911-L911)*INDEX('2018 commission structure'!$A$15:$J$18,MATCH(Calculations!$E903,'2018 commission structure'!$A$15:$A$18,0),MATCH(Calculations!AA$1,'2018 commission structure'!$A$15:$J$15,0)),0)</f>
        <v>0</v>
      </c>
      <c r="AB911" s="1">
        <f t="shared" si="148"/>
        <v>159564.5</v>
      </c>
      <c r="AC911" s="1">
        <f t="shared" si="149"/>
        <v>224317.5</v>
      </c>
    </row>
    <row r="912" spans="1:29" x14ac:dyDescent="0.3">
      <c r="A912" s="20">
        <v>3379645060</v>
      </c>
      <c r="B912" s="1" t="s">
        <v>1862</v>
      </c>
      <c r="C912" s="1" t="s">
        <v>1861</v>
      </c>
      <c r="D912" s="1" t="s">
        <v>22867</v>
      </c>
      <c r="E912" s="1" t="s">
        <v>12</v>
      </c>
      <c r="F912" s="1">
        <v>45353</v>
      </c>
      <c r="G912" s="2">
        <v>23</v>
      </c>
      <c r="H912" s="1">
        <f>SUMIF('deals_closed '!D:D,A912,'deals_closed '!C:C)</f>
        <v>852910</v>
      </c>
      <c r="I912" s="1">
        <f>VLOOKUP(E912,'2018 commission structure'!$A$21:$I$24,9,FALSE)</f>
        <v>500000</v>
      </c>
      <c r="J912" s="1">
        <f t="shared" si="140"/>
        <v>625000</v>
      </c>
      <c r="K912" s="1">
        <f t="shared" si="141"/>
        <v>750000</v>
      </c>
      <c r="L912" s="1">
        <f t="shared" si="142"/>
        <v>1000000</v>
      </c>
      <c r="M912" s="16">
        <f t="shared" si="143"/>
        <v>1.7058199999999999</v>
      </c>
      <c r="N912" s="1" t="str">
        <f t="shared" si="144"/>
        <v>150-200%</v>
      </c>
      <c r="O912" s="1">
        <f>MIN($I912, $H912)*INDEX( '2018 commission structure'!$A$21:$I$24,
MATCH($E912,'2018 commission structure'!$A$21:$A$24,0),MATCH(O$1,'2018 commission structure'!$A$21:$I$21,0))</f>
        <v>50000</v>
      </c>
      <c r="P912" s="1">
        <f>IF($H912&gt;$I912, MIN($H912-$I912, J912-$I912)*
INDEX( '2018 commission structure'!$A$21:$I$24,
MATCH($E912,'2018 commission structure'!$A$21:$A$24, 0),
MATCH(P$1,'2018 commission structure'!$A$21:$I$21, 0)), 0)</f>
        <v>18750</v>
      </c>
      <c r="Q912" s="1">
        <f>IF($H912&gt;J912, MIN($H912-J912, K912-J912)*
INDEX( '2018 commission structure'!$A$21:$I$24,
MATCH($E912,'2018 commission structure'!$A$21:$A$24, 0),
MATCH(Q$1,'2018 commission structure'!$A$21:$I$21, 0)), 0)</f>
        <v>22500</v>
      </c>
      <c r="R912" s="1">
        <f>IF($H912&gt;K912, MIN($H912-K912, L912-K912)*
INDEX( '2018 commission structure'!$A$21:$I$24,
MATCH($E912,'2018 commission structure'!$A$21:$A$24, 0),
MATCH(R$1,'2018 commission structure'!$A$21:$I$21, 0)), 0)</f>
        <v>22640.2</v>
      </c>
      <c r="S912" s="1">
        <f>IF($H912&gt;L912, ($H912-L912)*
INDEX( '2018 commission structure'!$A$21:$I$24,
MATCH($E912,'2018 commission structure'!$A$21:$A$24, 0),
MATCH(S$1,'2018 commission structure'!$A$21:$I$21, 0)), 0)</f>
        <v>0</v>
      </c>
      <c r="T912" s="1">
        <f t="shared" si="145"/>
        <v>113890.2</v>
      </c>
      <c r="U912" s="1">
        <f t="shared" si="146"/>
        <v>159243.20000000001</v>
      </c>
      <c r="V912" s="16">
        <f t="shared" si="147"/>
        <v>5.3560214816080052</v>
      </c>
      <c r="W912" s="1">
        <f>MIN(H912,I912)*INDEX('2018 commission structure'!$A$15:$J$18,MATCH(Calculations!$E32,'2018 commission structure'!$A$15:$A$18,0),MATCH(Calculations!W$1,'2018 commission structure'!$A$15:$J$15,0))</f>
        <v>60000</v>
      </c>
      <c r="X912" s="1">
        <f>IF($H912&gt;I912,MIN($H912-I912,J912-I912))*INDEX('2018 commission structure'!$A$15:$J$18,MATCH(Calculations!$E32,'2018 commission structure'!$A$15:$A$18,0),MATCH(Calculations!X$1,'2018 commission structure'!$A$15:$J$15,0))</f>
        <v>21250</v>
      </c>
      <c r="Y912" s="1">
        <f>IF($H912&gt;J912,MIN($H912-J912,K912-J912)*INDEX('2018 commission structure'!$A$15:$J$18,MATCH(Calculations!$E32,'2018 commission structure'!$A$15:$A$18,0),MATCH(Calculations!Y$1,'2018 commission structure'!$A$15:$J$15,0)),0)</f>
        <v>25000</v>
      </c>
      <c r="Z912" s="1">
        <f>IF($H912&gt;K912,MIN($H912-K912,L912-K912)*INDEX('2018 commission structure'!$A$15:$J$18,MATCH(Calculations!$E32,'2018 commission structure'!$A$15:$A$18,0),MATCH(Calculations!Z$1,'2018 commission structure'!$A$15:$J$15,0)),0)</f>
        <v>22640.2</v>
      </c>
      <c r="AA912" s="1">
        <f>IF($H912&gt;L912,($H912-L912)*INDEX('2018 commission structure'!$A$15:$J$18,MATCH(Calculations!$E32,'2018 commission structure'!$A$15:$A$18,0),MATCH(Calculations!AA$1,'2018 commission structure'!$A$15:$J$15,0)),0)</f>
        <v>0</v>
      </c>
      <c r="AB912" s="1">
        <f t="shared" si="148"/>
        <v>128890.2</v>
      </c>
      <c r="AC912" s="1">
        <f t="shared" si="149"/>
        <v>174243.20000000001</v>
      </c>
    </row>
    <row r="913" spans="1:29" x14ac:dyDescent="0.3">
      <c r="A913" s="20">
        <v>2353272215</v>
      </c>
      <c r="B913" s="1" t="s">
        <v>640</v>
      </c>
      <c r="C913" s="1" t="s">
        <v>639</v>
      </c>
      <c r="D913" s="1" t="s">
        <v>23100</v>
      </c>
      <c r="E913" s="1" t="s">
        <v>0</v>
      </c>
      <c r="F913" s="1">
        <v>70609</v>
      </c>
      <c r="G913" s="2">
        <v>26</v>
      </c>
      <c r="H913" s="1">
        <f>SUMIF('deals_closed '!D:D,A913,'deals_closed '!C:C)</f>
        <v>1023789</v>
      </c>
      <c r="I913" s="1">
        <f>VLOOKUP(E913,'2018 commission structure'!$A$21:$I$24,9,FALSE)</f>
        <v>600000</v>
      </c>
      <c r="J913" s="1">
        <f t="shared" si="140"/>
        <v>750000</v>
      </c>
      <c r="K913" s="1">
        <f t="shared" si="141"/>
        <v>900000</v>
      </c>
      <c r="L913" s="1">
        <f t="shared" si="142"/>
        <v>1200000</v>
      </c>
      <c r="M913" s="16">
        <f t="shared" si="143"/>
        <v>1.706315</v>
      </c>
      <c r="N913" s="1" t="str">
        <f t="shared" si="144"/>
        <v>150-200%</v>
      </c>
      <c r="O913" s="1">
        <f>MIN($I913, $H913)*INDEX( '2018 commission structure'!$A$21:$I$24,
MATCH($E913,'2018 commission structure'!$A$21:$A$24,0),MATCH(O$1,'2018 commission structure'!$A$21:$I$21,0))</f>
        <v>78000</v>
      </c>
      <c r="P913" s="1">
        <f>IF($H913&gt;$I913, MIN($H913-$I913, J913-$I913)*
INDEX( '2018 commission structure'!$A$21:$I$24,
MATCH($E913,'2018 commission structure'!$A$21:$A$24, 0),
MATCH(P$1,'2018 commission structure'!$A$21:$I$21, 0)), 0)</f>
        <v>25500.000000000004</v>
      </c>
      <c r="Q913" s="1">
        <f>IF($H913&gt;J913, MIN($H913-J913, K913-J913)*
INDEX( '2018 commission structure'!$A$21:$I$24,
MATCH($E913,'2018 commission structure'!$A$21:$A$24, 0),
MATCH(Q$1,'2018 commission structure'!$A$21:$I$21, 0)), 0)</f>
        <v>31500</v>
      </c>
      <c r="R913" s="1">
        <f>IF($H913&gt;K913, MIN($H913-K913, L913-K913)*
INDEX( '2018 commission structure'!$A$21:$I$24,
MATCH($E913,'2018 commission structure'!$A$21:$A$24, 0),
MATCH(R$1,'2018 commission structure'!$A$21:$I$21, 0)), 0)</f>
        <v>32185.14</v>
      </c>
      <c r="S913" s="1">
        <f>IF($H913&gt;L913, ($H913-L913)*
INDEX( '2018 commission structure'!$A$21:$I$24,
MATCH($E913,'2018 commission structure'!$A$21:$A$24, 0),
MATCH(S$1,'2018 commission structure'!$A$21:$I$21, 0)), 0)</f>
        <v>0</v>
      </c>
      <c r="T913" s="1">
        <f t="shared" si="145"/>
        <v>167185.14000000001</v>
      </c>
      <c r="U913" s="1">
        <f t="shared" si="146"/>
        <v>237794.14</v>
      </c>
      <c r="V913" s="16">
        <f t="shared" si="147"/>
        <v>4.3053584079069394</v>
      </c>
      <c r="W913" s="1">
        <f>MIN(H913,I913)*INDEX('2018 commission structure'!$A$15:$J$18,MATCH(Calculations!$E677,'2018 commission structure'!$A$15:$A$18,0),MATCH(Calculations!W$1,'2018 commission structure'!$A$15:$J$15,0))</f>
        <v>72000</v>
      </c>
      <c r="X913" s="1">
        <f>IF($H913&gt;I913,MIN($H913-I913,J913-I913))*INDEX('2018 commission structure'!$A$15:$J$18,MATCH(Calculations!$E677,'2018 commission structure'!$A$15:$A$18,0),MATCH(Calculations!X$1,'2018 commission structure'!$A$15:$J$15,0))</f>
        <v>25500.000000000004</v>
      </c>
      <c r="Y913" s="1">
        <f>IF($H913&gt;J913,MIN($H913-J913,K913-J913)*INDEX('2018 commission structure'!$A$15:$J$18,MATCH(Calculations!$E677,'2018 commission structure'!$A$15:$A$18,0),MATCH(Calculations!Y$1,'2018 commission structure'!$A$15:$J$15,0)),0)</f>
        <v>30000</v>
      </c>
      <c r="Z913" s="1">
        <f>IF($H913&gt;K913,MIN($H913-K913,L913-K913)*INDEX('2018 commission structure'!$A$15:$J$18,MATCH(Calculations!$E677,'2018 commission structure'!$A$15:$A$18,0),MATCH(Calculations!Z$1,'2018 commission structure'!$A$15:$J$15,0)),0)</f>
        <v>27233.58</v>
      </c>
      <c r="AA913" s="1">
        <f>IF($H913&gt;L913,($H913-L913)*INDEX('2018 commission structure'!$A$15:$J$18,MATCH(Calculations!$E677,'2018 commission structure'!$A$15:$A$18,0),MATCH(Calculations!AA$1,'2018 commission structure'!$A$15:$J$15,0)),0)</f>
        <v>0</v>
      </c>
      <c r="AB913" s="1">
        <f t="shared" si="148"/>
        <v>154733.58000000002</v>
      </c>
      <c r="AC913" s="1">
        <f t="shared" si="149"/>
        <v>225342.58000000002</v>
      </c>
    </row>
    <row r="914" spans="1:29" x14ac:dyDescent="0.3">
      <c r="A914" s="20">
        <v>9939542542</v>
      </c>
      <c r="B914" s="1" t="s">
        <v>1293</v>
      </c>
      <c r="C914" s="1" t="s">
        <v>1292</v>
      </c>
      <c r="D914" s="1" t="s">
        <v>22334</v>
      </c>
      <c r="E914" s="1" t="s">
        <v>3</v>
      </c>
      <c r="F914" s="1">
        <v>85588</v>
      </c>
      <c r="G914" s="2">
        <v>31</v>
      </c>
      <c r="H914" s="1">
        <f>SUMIF('deals_closed '!D:D,A914,'deals_closed '!C:C)</f>
        <v>1280079</v>
      </c>
      <c r="I914" s="1">
        <f>VLOOKUP(E914,'2018 commission structure'!$A$21:$I$24,9,FALSE)</f>
        <v>750000</v>
      </c>
      <c r="J914" s="1">
        <f t="shared" si="140"/>
        <v>937500</v>
      </c>
      <c r="K914" s="1">
        <f t="shared" si="141"/>
        <v>1125000</v>
      </c>
      <c r="L914" s="1">
        <f t="shared" si="142"/>
        <v>1500000</v>
      </c>
      <c r="M914" s="16">
        <f t="shared" si="143"/>
        <v>1.706772</v>
      </c>
      <c r="N914" s="1" t="str">
        <f t="shared" si="144"/>
        <v>150-200%</v>
      </c>
      <c r="O914" s="1">
        <f>MIN($I914, $H914)*INDEX( '2018 commission structure'!$A$21:$I$24,
MATCH($E914,'2018 commission structure'!$A$21:$A$24,0),MATCH(O$1,'2018 commission structure'!$A$21:$I$21,0))</f>
        <v>112500</v>
      </c>
      <c r="P914" s="1">
        <f>IF($H914&gt;$I914, MIN($H914-$I914, J914-$I914)*
INDEX( '2018 commission structure'!$A$21:$I$24,
MATCH($E914,'2018 commission structure'!$A$21:$A$24, 0),
MATCH(P$1,'2018 commission structure'!$A$21:$I$21, 0)), 0)</f>
        <v>35625</v>
      </c>
      <c r="Q914" s="1">
        <f>IF($H914&gt;J914, MIN($H914-J914, K914-J914)*
INDEX( '2018 commission structure'!$A$21:$I$24,
MATCH($E914,'2018 commission structure'!$A$21:$A$24, 0),
MATCH(Q$1,'2018 commission structure'!$A$21:$I$21, 0)), 0)</f>
        <v>43125</v>
      </c>
      <c r="R914" s="1">
        <f>IF($H914&gt;K914, MIN($H914-K914, L914-K914)*
INDEX( '2018 commission structure'!$A$21:$I$24,
MATCH($E914,'2018 commission structure'!$A$21:$A$24, 0),
MATCH(R$1,'2018 commission structure'!$A$21:$I$21, 0)), 0)</f>
        <v>46523.7</v>
      </c>
      <c r="S914" s="1">
        <f>IF($H914&gt;L914, ($H914-L914)*
INDEX( '2018 commission structure'!$A$21:$I$24,
MATCH($E914,'2018 commission structure'!$A$21:$A$24, 0),
MATCH(S$1,'2018 commission structure'!$A$21:$I$21, 0)), 0)</f>
        <v>0</v>
      </c>
      <c r="T914" s="1">
        <f t="shared" si="145"/>
        <v>237773.7</v>
      </c>
      <c r="U914" s="1">
        <f t="shared" si="146"/>
        <v>323361.7</v>
      </c>
      <c r="V914" s="16">
        <f t="shared" si="147"/>
        <v>3.9586599155063817</v>
      </c>
      <c r="W914" s="1">
        <f>MIN(H914,I914)*INDEX('2018 commission structure'!$A$15:$J$18,MATCH(Calculations!$E337,'2018 commission structure'!$A$15:$A$18,0),MATCH(Calculations!W$1,'2018 commission structure'!$A$15:$J$15,0))</f>
        <v>112500</v>
      </c>
      <c r="X914" s="1">
        <f>IF($H914&gt;I914,MIN($H914-I914,J914-I914))*INDEX('2018 commission structure'!$A$15:$J$18,MATCH(Calculations!$E337,'2018 commission structure'!$A$15:$A$18,0),MATCH(Calculations!X$1,'2018 commission structure'!$A$15:$J$15,0))</f>
        <v>33750</v>
      </c>
      <c r="Y914" s="1">
        <f>IF($H914&gt;J914,MIN($H914-J914,K914-J914)*INDEX('2018 commission structure'!$A$15:$J$18,MATCH(Calculations!$E337,'2018 commission structure'!$A$15:$A$18,0),MATCH(Calculations!Y$1,'2018 commission structure'!$A$15:$J$15,0)),0)</f>
        <v>46875</v>
      </c>
      <c r="Z914" s="1">
        <f>IF($H914&gt;K914,MIN($H914-K914,L914-K914)*INDEX('2018 commission structure'!$A$15:$J$18,MATCH(Calculations!$E337,'2018 commission structure'!$A$15:$A$18,0),MATCH(Calculations!Z$1,'2018 commission structure'!$A$15:$J$15,0)),0)</f>
        <v>46523.7</v>
      </c>
      <c r="AA914" s="1">
        <f>IF($H914&gt;L914,($H914-L914)*INDEX('2018 commission structure'!$A$15:$J$18,MATCH(Calculations!$E337,'2018 commission structure'!$A$15:$A$18,0),MATCH(Calculations!AA$1,'2018 commission structure'!$A$15:$J$15,0)),0)</f>
        <v>0</v>
      </c>
      <c r="AB914" s="1">
        <f t="shared" si="148"/>
        <v>239648.7</v>
      </c>
      <c r="AC914" s="1">
        <f t="shared" si="149"/>
        <v>325236.7</v>
      </c>
    </row>
    <row r="915" spans="1:29" x14ac:dyDescent="0.3">
      <c r="A915" s="20">
        <v>3545427749</v>
      </c>
      <c r="B915" s="1" t="s">
        <v>1634</v>
      </c>
      <c r="C915" s="1" t="s">
        <v>1633</v>
      </c>
      <c r="D915" s="1" t="s">
        <v>23294</v>
      </c>
      <c r="E915" s="1" t="s">
        <v>12</v>
      </c>
      <c r="F915" s="1">
        <v>31483</v>
      </c>
      <c r="G915" s="2">
        <v>23</v>
      </c>
      <c r="H915" s="1">
        <f>SUMIF('deals_closed '!D:D,A915,'deals_closed '!C:C)</f>
        <v>854322</v>
      </c>
      <c r="I915" s="1">
        <f>VLOOKUP(E915,'2018 commission structure'!$A$21:$I$24,9,FALSE)</f>
        <v>500000</v>
      </c>
      <c r="J915" s="1">
        <f t="shared" ref="J915:J978" si="150">I915*1.25</f>
        <v>625000</v>
      </c>
      <c r="K915" s="1">
        <f t="shared" si="141"/>
        <v>750000</v>
      </c>
      <c r="L915" s="1">
        <f t="shared" si="142"/>
        <v>1000000</v>
      </c>
      <c r="M915" s="16">
        <f t="shared" si="143"/>
        <v>1.7086440000000001</v>
      </c>
      <c r="N915" s="1" t="str">
        <f t="shared" si="144"/>
        <v>150-200%</v>
      </c>
      <c r="O915" s="1">
        <f>MIN($I915, $H915)*INDEX( '2018 commission structure'!$A$21:$I$24,
MATCH($E915,'2018 commission structure'!$A$21:$A$24,0),MATCH(O$1,'2018 commission structure'!$A$21:$I$21,0))</f>
        <v>50000</v>
      </c>
      <c r="P915" s="1">
        <f>IF($H915&gt;$I915, MIN($H915-$I915, J915-$I915)*
INDEX( '2018 commission structure'!$A$21:$I$24,
MATCH($E915,'2018 commission structure'!$A$21:$A$24, 0),
MATCH(P$1,'2018 commission structure'!$A$21:$I$21, 0)), 0)</f>
        <v>18750</v>
      </c>
      <c r="Q915" s="1">
        <f>IF($H915&gt;J915, MIN($H915-J915, K915-J915)*
INDEX( '2018 commission structure'!$A$21:$I$24,
MATCH($E915,'2018 commission structure'!$A$21:$A$24, 0),
MATCH(Q$1,'2018 commission structure'!$A$21:$I$21, 0)), 0)</f>
        <v>22500</v>
      </c>
      <c r="R915" s="1">
        <f>IF($H915&gt;K915, MIN($H915-K915, L915-K915)*
INDEX( '2018 commission structure'!$A$21:$I$24,
MATCH($E915,'2018 commission structure'!$A$21:$A$24, 0),
MATCH(R$1,'2018 commission structure'!$A$21:$I$21, 0)), 0)</f>
        <v>22950.84</v>
      </c>
      <c r="S915" s="1">
        <f>IF($H915&gt;L915, ($H915-L915)*
INDEX( '2018 commission structure'!$A$21:$I$24,
MATCH($E915,'2018 commission structure'!$A$21:$A$24, 0),
MATCH(S$1,'2018 commission structure'!$A$21:$I$21, 0)), 0)</f>
        <v>0</v>
      </c>
      <c r="T915" s="1">
        <f t="shared" si="145"/>
        <v>114200.84</v>
      </c>
      <c r="U915" s="1">
        <f t="shared" si="146"/>
        <v>145683.84</v>
      </c>
      <c r="V915" s="16">
        <f t="shared" si="147"/>
        <v>5.8642193945464367</v>
      </c>
      <c r="W915" s="1">
        <f>MIN(H915,I915)*INDEX('2018 commission structure'!$A$15:$J$18,MATCH(Calculations!$E157,'2018 commission structure'!$A$15:$A$18,0),MATCH(Calculations!W$1,'2018 commission structure'!$A$15:$J$15,0))</f>
        <v>75000</v>
      </c>
      <c r="X915" s="1">
        <f>IF($H915&gt;I915,MIN($H915-I915,J915-I915))*INDEX('2018 commission structure'!$A$15:$J$18,MATCH(Calculations!$E157,'2018 commission structure'!$A$15:$A$18,0),MATCH(Calculations!X$1,'2018 commission structure'!$A$15:$J$15,0))</f>
        <v>27500</v>
      </c>
      <c r="Y915" s="1">
        <f>IF($H915&gt;J915,MIN($H915-J915,K915-J915)*INDEX('2018 commission structure'!$A$15:$J$18,MATCH(Calculations!$E157,'2018 commission structure'!$A$15:$A$18,0),MATCH(Calculations!Y$1,'2018 commission structure'!$A$15:$J$15,0)),0)</f>
        <v>31250</v>
      </c>
      <c r="Z915" s="1">
        <f>IF($H915&gt;K915,MIN($H915-K915,L915-K915)*INDEX('2018 commission structure'!$A$15:$J$18,MATCH(Calculations!$E157,'2018 commission structure'!$A$15:$A$18,0),MATCH(Calculations!Z$1,'2018 commission structure'!$A$15:$J$15,0)),0)</f>
        <v>34426.26</v>
      </c>
      <c r="AA915" s="1">
        <f>IF($H915&gt;L915,($H915-L915)*INDEX('2018 commission structure'!$A$15:$J$18,MATCH(Calculations!$E157,'2018 commission structure'!$A$15:$A$18,0),MATCH(Calculations!AA$1,'2018 commission structure'!$A$15:$J$15,0)),0)</f>
        <v>0</v>
      </c>
      <c r="AB915" s="1">
        <f t="shared" si="148"/>
        <v>168176.26</v>
      </c>
      <c r="AC915" s="1">
        <f t="shared" si="149"/>
        <v>199659.26</v>
      </c>
    </row>
    <row r="916" spans="1:29" x14ac:dyDescent="0.3">
      <c r="A916" s="20">
        <v>244523738</v>
      </c>
      <c r="B916" s="1" t="s">
        <v>1613</v>
      </c>
      <c r="C916" s="1" t="s">
        <v>1612</v>
      </c>
      <c r="D916" s="1" t="s">
        <v>22695</v>
      </c>
      <c r="E916" s="1" t="s">
        <v>12</v>
      </c>
      <c r="F916" s="1">
        <v>49959</v>
      </c>
      <c r="G916" s="2">
        <v>23</v>
      </c>
      <c r="H916" s="1">
        <f>SUMIF('deals_closed '!D:D,A916,'deals_closed '!C:C)</f>
        <v>854570</v>
      </c>
      <c r="I916" s="1">
        <f>VLOOKUP(E916,'2018 commission structure'!$A$21:$I$24,9,FALSE)</f>
        <v>500000</v>
      </c>
      <c r="J916" s="1">
        <f t="shared" si="150"/>
        <v>625000</v>
      </c>
      <c r="K916" s="1">
        <f t="shared" si="141"/>
        <v>750000</v>
      </c>
      <c r="L916" s="1">
        <f t="shared" si="142"/>
        <v>1000000</v>
      </c>
      <c r="M916" s="16">
        <f t="shared" si="143"/>
        <v>1.7091400000000001</v>
      </c>
      <c r="N916" s="1" t="str">
        <f t="shared" si="144"/>
        <v>150-200%</v>
      </c>
      <c r="O916" s="1">
        <f>MIN($I916, $H916)*INDEX( '2018 commission structure'!$A$21:$I$24,
MATCH($E916,'2018 commission structure'!$A$21:$A$24,0),MATCH(O$1,'2018 commission structure'!$A$21:$I$21,0))</f>
        <v>50000</v>
      </c>
      <c r="P916" s="1">
        <f>IF($H916&gt;$I916, MIN($H916-$I916, J916-$I916)*
INDEX( '2018 commission structure'!$A$21:$I$24,
MATCH($E916,'2018 commission structure'!$A$21:$A$24, 0),
MATCH(P$1,'2018 commission structure'!$A$21:$I$21, 0)), 0)</f>
        <v>18750</v>
      </c>
      <c r="Q916" s="1">
        <f>IF($H916&gt;J916, MIN($H916-J916, K916-J916)*
INDEX( '2018 commission structure'!$A$21:$I$24,
MATCH($E916,'2018 commission structure'!$A$21:$A$24, 0),
MATCH(Q$1,'2018 commission structure'!$A$21:$I$21, 0)), 0)</f>
        <v>22500</v>
      </c>
      <c r="R916" s="1">
        <f>IF($H916&gt;K916, MIN($H916-K916, L916-K916)*
INDEX( '2018 commission structure'!$A$21:$I$24,
MATCH($E916,'2018 commission structure'!$A$21:$A$24, 0),
MATCH(R$1,'2018 commission structure'!$A$21:$I$21, 0)), 0)</f>
        <v>23005.4</v>
      </c>
      <c r="S916" s="1">
        <f>IF($H916&gt;L916, ($H916-L916)*
INDEX( '2018 commission structure'!$A$21:$I$24,
MATCH($E916,'2018 commission structure'!$A$21:$A$24, 0),
MATCH(S$1,'2018 commission structure'!$A$21:$I$21, 0)), 0)</f>
        <v>0</v>
      </c>
      <c r="T916" s="1">
        <f t="shared" si="145"/>
        <v>114255.4</v>
      </c>
      <c r="U916" s="1">
        <f t="shared" si="146"/>
        <v>164214.39999999999</v>
      </c>
      <c r="V916" s="16">
        <f t="shared" si="147"/>
        <v>5.2039894187111484</v>
      </c>
      <c r="W916" s="1">
        <f>MIN(H916,I916)*INDEX('2018 commission structure'!$A$15:$J$18,MATCH(Calculations!$E168,'2018 commission structure'!$A$15:$A$18,0),MATCH(Calculations!W$1,'2018 commission structure'!$A$15:$J$15,0))</f>
        <v>60000</v>
      </c>
      <c r="X916" s="1">
        <f>IF($H916&gt;I916,MIN($H916-I916,J916-I916))*INDEX('2018 commission structure'!$A$15:$J$18,MATCH(Calculations!$E168,'2018 commission structure'!$A$15:$A$18,0),MATCH(Calculations!X$1,'2018 commission structure'!$A$15:$J$15,0))</f>
        <v>21250</v>
      </c>
      <c r="Y916" s="1">
        <f>IF($H916&gt;J916,MIN($H916-J916,K916-J916)*INDEX('2018 commission structure'!$A$15:$J$18,MATCH(Calculations!$E168,'2018 commission structure'!$A$15:$A$18,0),MATCH(Calculations!Y$1,'2018 commission structure'!$A$15:$J$15,0)),0)</f>
        <v>25000</v>
      </c>
      <c r="Z916" s="1">
        <f>IF($H916&gt;K916,MIN($H916-K916,L916-K916)*INDEX('2018 commission structure'!$A$15:$J$18,MATCH(Calculations!$E168,'2018 commission structure'!$A$15:$A$18,0),MATCH(Calculations!Z$1,'2018 commission structure'!$A$15:$J$15,0)),0)</f>
        <v>23005.4</v>
      </c>
      <c r="AA916" s="1">
        <f>IF($H916&gt;L916,($H916-L916)*INDEX('2018 commission structure'!$A$15:$J$18,MATCH(Calculations!$E168,'2018 commission structure'!$A$15:$A$18,0),MATCH(Calculations!AA$1,'2018 commission structure'!$A$15:$J$15,0)),0)</f>
        <v>0</v>
      </c>
      <c r="AB916" s="1">
        <f t="shared" si="148"/>
        <v>129255.4</v>
      </c>
      <c r="AC916" s="1">
        <f t="shared" si="149"/>
        <v>179214.4</v>
      </c>
    </row>
    <row r="917" spans="1:29" x14ac:dyDescent="0.3">
      <c r="A917" s="20">
        <v>1923178164</v>
      </c>
      <c r="B917" s="1" t="s">
        <v>1642</v>
      </c>
      <c r="C917" s="1" t="s">
        <v>1641</v>
      </c>
      <c r="D917" s="1" t="s">
        <v>23148</v>
      </c>
      <c r="E917" s="1" t="s">
        <v>3</v>
      </c>
      <c r="F917" s="1">
        <v>111852</v>
      </c>
      <c r="G917" s="2">
        <v>18</v>
      </c>
      <c r="H917" s="1">
        <f>SUMIF('deals_closed '!D:D,A917,'deals_closed '!C:C)</f>
        <v>605464</v>
      </c>
      <c r="I917" s="1">
        <f>VLOOKUP(E917,'2018 commission structure'!$A$21:$I$24,9,FALSE)</f>
        <v>750000</v>
      </c>
      <c r="J917" s="1">
        <f t="shared" si="150"/>
        <v>937500</v>
      </c>
      <c r="K917" s="1">
        <f t="shared" si="141"/>
        <v>1125000</v>
      </c>
      <c r="L917" s="1">
        <f t="shared" si="142"/>
        <v>1500000</v>
      </c>
      <c r="M917" s="16">
        <f t="shared" si="143"/>
        <v>0.8072853333333333</v>
      </c>
      <c r="N917" s="1" t="str">
        <f t="shared" si="144"/>
        <v>0-100%</v>
      </c>
      <c r="O917" s="1">
        <f>MIN($I917, $H917)*INDEX( '2018 commission structure'!$A$21:$I$24,
MATCH($E917,'2018 commission structure'!$A$21:$A$24,0),MATCH(O$1,'2018 commission structure'!$A$21:$I$21,0))</f>
        <v>90819.599999999991</v>
      </c>
      <c r="P917" s="1">
        <f>IF($H917&gt;$I917, MIN($H917-$I917, J917-$I917)*
INDEX( '2018 commission structure'!$A$21:$I$24,
MATCH($E917,'2018 commission structure'!$A$21:$A$24, 0),
MATCH(P$1,'2018 commission structure'!$A$21:$I$21, 0)), 0)</f>
        <v>0</v>
      </c>
      <c r="Q917" s="1">
        <f>IF($H917&gt;J917, MIN($H917-J917, K917-J917)*
INDEX( '2018 commission structure'!$A$21:$I$24,
MATCH($E917,'2018 commission structure'!$A$21:$A$24, 0),
MATCH(Q$1,'2018 commission structure'!$A$21:$I$21, 0)), 0)</f>
        <v>0</v>
      </c>
      <c r="R917" s="1">
        <f>IF($H917&gt;K917, MIN($H917-K917, L917-K917)*
INDEX( '2018 commission structure'!$A$21:$I$24,
MATCH($E917,'2018 commission structure'!$A$21:$A$24, 0),
MATCH(R$1,'2018 commission structure'!$A$21:$I$21, 0)), 0)</f>
        <v>0</v>
      </c>
      <c r="S917" s="1">
        <f>IF($H917&gt;L917, ($H917-L917)*
INDEX( '2018 commission structure'!$A$21:$I$24,
MATCH($E917,'2018 commission structure'!$A$21:$A$24, 0),
MATCH(S$1,'2018 commission structure'!$A$21:$I$21, 0)), 0)</f>
        <v>0</v>
      </c>
      <c r="T917" s="1">
        <f t="shared" si="145"/>
        <v>90819.599999999991</v>
      </c>
      <c r="U917" s="1">
        <f t="shared" si="146"/>
        <v>202671.59999999998</v>
      </c>
      <c r="V917" s="16">
        <f t="shared" si="147"/>
        <v>2.9874141221562374</v>
      </c>
      <c r="W917" s="1">
        <f>MIN(H917,I917)*INDEX('2018 commission structure'!$A$15:$J$18,MATCH(Calculations!$E153,'2018 commission structure'!$A$15:$A$18,0),MATCH(Calculations!W$1,'2018 commission structure'!$A$15:$J$15,0))</f>
        <v>90819.599999999991</v>
      </c>
      <c r="X917" s="1">
        <f>IF($H917&gt;I917,MIN($H917-I917,J917-I917))*INDEX('2018 commission structure'!$A$15:$J$18,MATCH(Calculations!$E153,'2018 commission structure'!$A$15:$A$18,0),MATCH(Calculations!X$1,'2018 commission structure'!$A$15:$J$15,0))</f>
        <v>0</v>
      </c>
      <c r="Y917" s="1">
        <f>IF($H917&gt;J917,MIN($H917-J917,K917-J917)*INDEX('2018 commission structure'!$A$15:$J$18,MATCH(Calculations!$E153,'2018 commission structure'!$A$15:$A$18,0),MATCH(Calculations!Y$1,'2018 commission structure'!$A$15:$J$15,0)),0)</f>
        <v>0</v>
      </c>
      <c r="Z917" s="1">
        <f>IF($H917&gt;K917,MIN($H917-K917,L917-K917)*INDEX('2018 commission structure'!$A$15:$J$18,MATCH(Calculations!$E153,'2018 commission structure'!$A$15:$A$18,0),MATCH(Calculations!Z$1,'2018 commission structure'!$A$15:$J$15,0)),0)</f>
        <v>0</v>
      </c>
      <c r="AA917" s="1">
        <f>IF($H917&gt;L917,($H917-L917)*INDEX('2018 commission structure'!$A$15:$J$18,MATCH(Calculations!$E153,'2018 commission structure'!$A$15:$A$18,0),MATCH(Calculations!AA$1,'2018 commission structure'!$A$15:$J$15,0)),0)</f>
        <v>0</v>
      </c>
      <c r="AB917" s="1">
        <f t="shared" si="148"/>
        <v>90819.599999999991</v>
      </c>
      <c r="AC917" s="1">
        <f t="shared" si="149"/>
        <v>202671.59999999998</v>
      </c>
    </row>
    <row r="918" spans="1:29" x14ac:dyDescent="0.3">
      <c r="A918" s="20">
        <v>6915102108</v>
      </c>
      <c r="B918" s="1" t="s">
        <v>1529</v>
      </c>
      <c r="C918" s="1" t="s">
        <v>1528</v>
      </c>
      <c r="D918" s="1" t="s">
        <v>22650</v>
      </c>
      <c r="E918" s="1" t="s">
        <v>3</v>
      </c>
      <c r="F918" s="1">
        <v>84051</v>
      </c>
      <c r="G918" s="2">
        <v>21</v>
      </c>
      <c r="H918" s="1">
        <f>SUMIF('deals_closed '!D:D,A918,'deals_closed '!C:C)</f>
        <v>707829</v>
      </c>
      <c r="I918" s="1">
        <f>VLOOKUP(E918,'2018 commission structure'!$A$21:$I$24,9,FALSE)</f>
        <v>750000</v>
      </c>
      <c r="J918" s="1">
        <f t="shared" si="150"/>
        <v>937500</v>
      </c>
      <c r="K918" s="1">
        <f t="shared" si="141"/>
        <v>1125000</v>
      </c>
      <c r="L918" s="1">
        <f t="shared" si="142"/>
        <v>1500000</v>
      </c>
      <c r="M918" s="16">
        <f t="shared" si="143"/>
        <v>0.94377200000000006</v>
      </c>
      <c r="N918" s="1" t="str">
        <f t="shared" si="144"/>
        <v>0-100%</v>
      </c>
      <c r="O918" s="1">
        <f>MIN($I918, $H918)*INDEX( '2018 commission structure'!$A$21:$I$24,
MATCH($E918,'2018 commission structure'!$A$21:$A$24,0),MATCH(O$1,'2018 commission structure'!$A$21:$I$21,0))</f>
        <v>106174.34999999999</v>
      </c>
      <c r="P918" s="1">
        <f>IF($H918&gt;$I918, MIN($H918-$I918, J918-$I918)*
INDEX( '2018 commission structure'!$A$21:$I$24,
MATCH($E918,'2018 commission structure'!$A$21:$A$24, 0),
MATCH(P$1,'2018 commission structure'!$A$21:$I$21, 0)), 0)</f>
        <v>0</v>
      </c>
      <c r="Q918" s="1">
        <f>IF($H918&gt;J918, MIN($H918-J918, K918-J918)*
INDEX( '2018 commission structure'!$A$21:$I$24,
MATCH($E918,'2018 commission structure'!$A$21:$A$24, 0),
MATCH(Q$1,'2018 commission structure'!$A$21:$I$21, 0)), 0)</f>
        <v>0</v>
      </c>
      <c r="R918" s="1">
        <f>IF($H918&gt;K918, MIN($H918-K918, L918-K918)*
INDEX( '2018 commission structure'!$A$21:$I$24,
MATCH($E918,'2018 commission structure'!$A$21:$A$24, 0),
MATCH(R$1,'2018 commission structure'!$A$21:$I$21, 0)), 0)</f>
        <v>0</v>
      </c>
      <c r="S918" s="1">
        <f>IF($H918&gt;L918, ($H918-L918)*
INDEX( '2018 commission structure'!$A$21:$I$24,
MATCH($E918,'2018 commission structure'!$A$21:$A$24, 0),
MATCH(S$1,'2018 commission structure'!$A$21:$I$21, 0)), 0)</f>
        <v>0</v>
      </c>
      <c r="T918" s="1">
        <f t="shared" si="145"/>
        <v>106174.34999999999</v>
      </c>
      <c r="U918" s="1">
        <f t="shared" si="146"/>
        <v>190225.34999999998</v>
      </c>
      <c r="V918" s="16">
        <f t="shared" si="147"/>
        <v>3.7210024846846128</v>
      </c>
      <c r="W918" s="1">
        <f>MIN(H918,I918)*INDEX('2018 commission structure'!$A$15:$J$18,MATCH(Calculations!$E213,'2018 commission structure'!$A$15:$A$18,0),MATCH(Calculations!W$1,'2018 commission structure'!$A$15:$J$15,0))</f>
        <v>106174.34999999999</v>
      </c>
      <c r="X918" s="1">
        <f>IF($H918&gt;I918,MIN($H918-I918,J918-I918))*INDEX('2018 commission structure'!$A$15:$J$18,MATCH(Calculations!$E213,'2018 commission structure'!$A$15:$A$18,0),MATCH(Calculations!X$1,'2018 commission structure'!$A$15:$J$15,0))</f>
        <v>0</v>
      </c>
      <c r="Y918" s="1">
        <f>IF($H918&gt;J918,MIN($H918-J918,K918-J918)*INDEX('2018 commission structure'!$A$15:$J$18,MATCH(Calculations!$E213,'2018 commission structure'!$A$15:$A$18,0),MATCH(Calculations!Y$1,'2018 commission structure'!$A$15:$J$15,0)),0)</f>
        <v>0</v>
      </c>
      <c r="Z918" s="1">
        <f>IF($H918&gt;K918,MIN($H918-K918,L918-K918)*INDEX('2018 commission structure'!$A$15:$J$18,MATCH(Calculations!$E213,'2018 commission structure'!$A$15:$A$18,0),MATCH(Calculations!Z$1,'2018 commission structure'!$A$15:$J$15,0)),0)</f>
        <v>0</v>
      </c>
      <c r="AA918" s="1">
        <f>IF($H918&gt;L918,($H918-L918)*INDEX('2018 commission structure'!$A$15:$J$18,MATCH(Calculations!$E213,'2018 commission structure'!$A$15:$A$18,0),MATCH(Calculations!AA$1,'2018 commission structure'!$A$15:$J$15,0)),0)</f>
        <v>0</v>
      </c>
      <c r="AB918" s="1">
        <f t="shared" si="148"/>
        <v>106174.34999999999</v>
      </c>
      <c r="AC918" s="1">
        <f t="shared" si="149"/>
        <v>190225.34999999998</v>
      </c>
    </row>
    <row r="919" spans="1:29" x14ac:dyDescent="0.3">
      <c r="A919" s="20">
        <v>9855833406</v>
      </c>
      <c r="B919" s="1" t="s">
        <v>1571</v>
      </c>
      <c r="C919" s="1" t="s">
        <v>1570</v>
      </c>
      <c r="D919" s="1" t="s">
        <v>22338</v>
      </c>
      <c r="E919" s="1" t="s">
        <v>3</v>
      </c>
      <c r="F919" s="1">
        <v>78771</v>
      </c>
      <c r="G919" s="2">
        <v>14</v>
      </c>
      <c r="H919" s="1">
        <f>SUMIF('deals_closed '!D:D,A919,'deals_closed '!C:C)</f>
        <v>506627</v>
      </c>
      <c r="I919" s="1">
        <f>VLOOKUP(E919,'2018 commission structure'!$A$21:$I$24,9,FALSE)</f>
        <v>750000</v>
      </c>
      <c r="J919" s="1">
        <f t="shared" si="150"/>
        <v>937500</v>
      </c>
      <c r="K919" s="1">
        <f t="shared" si="141"/>
        <v>1125000</v>
      </c>
      <c r="L919" s="1">
        <f t="shared" si="142"/>
        <v>1500000</v>
      </c>
      <c r="M919" s="16">
        <f t="shared" si="143"/>
        <v>0.6755026666666667</v>
      </c>
      <c r="N919" s="1" t="str">
        <f t="shared" si="144"/>
        <v>0-100%</v>
      </c>
      <c r="O919" s="1">
        <f>MIN($I919, $H919)*INDEX( '2018 commission structure'!$A$21:$I$24,
MATCH($E919,'2018 commission structure'!$A$21:$A$24,0),MATCH(O$1,'2018 commission structure'!$A$21:$I$21,0))</f>
        <v>75994.05</v>
      </c>
      <c r="P919" s="1">
        <f>IF($H919&gt;$I919, MIN($H919-$I919, J919-$I919)*
INDEX( '2018 commission structure'!$A$21:$I$24,
MATCH($E919,'2018 commission structure'!$A$21:$A$24, 0),
MATCH(P$1,'2018 commission structure'!$A$21:$I$21, 0)), 0)</f>
        <v>0</v>
      </c>
      <c r="Q919" s="1">
        <f>IF($H919&gt;J919, MIN($H919-J919, K919-J919)*
INDEX( '2018 commission structure'!$A$21:$I$24,
MATCH($E919,'2018 commission structure'!$A$21:$A$24, 0),
MATCH(Q$1,'2018 commission structure'!$A$21:$I$21, 0)), 0)</f>
        <v>0</v>
      </c>
      <c r="R919" s="1">
        <f>IF($H919&gt;K919, MIN($H919-K919, L919-K919)*
INDEX( '2018 commission structure'!$A$21:$I$24,
MATCH($E919,'2018 commission structure'!$A$21:$A$24, 0),
MATCH(R$1,'2018 commission structure'!$A$21:$I$21, 0)), 0)</f>
        <v>0</v>
      </c>
      <c r="S919" s="1">
        <f>IF($H919&gt;L919, ($H919-L919)*
INDEX( '2018 commission structure'!$A$21:$I$24,
MATCH($E919,'2018 commission structure'!$A$21:$A$24, 0),
MATCH(S$1,'2018 commission structure'!$A$21:$I$21, 0)), 0)</f>
        <v>0</v>
      </c>
      <c r="T919" s="1">
        <f t="shared" si="145"/>
        <v>75994.05</v>
      </c>
      <c r="U919" s="1">
        <f t="shared" si="146"/>
        <v>154765.04999999999</v>
      </c>
      <c r="V919" s="16">
        <f t="shared" si="147"/>
        <v>3.2735233180876433</v>
      </c>
      <c r="W919" s="1">
        <f>MIN(H919,I919)*INDEX('2018 commission structure'!$A$15:$J$18,MATCH(Calculations!$E191,'2018 commission structure'!$A$15:$A$18,0),MATCH(Calculations!W$1,'2018 commission structure'!$A$15:$J$15,0))</f>
        <v>75994.05</v>
      </c>
      <c r="X919" s="1">
        <f>IF($H919&gt;I919,MIN($H919-I919,J919-I919))*INDEX('2018 commission structure'!$A$15:$J$18,MATCH(Calculations!$E191,'2018 commission structure'!$A$15:$A$18,0),MATCH(Calculations!X$1,'2018 commission structure'!$A$15:$J$15,0))</f>
        <v>0</v>
      </c>
      <c r="Y919" s="1">
        <f>IF($H919&gt;J919,MIN($H919-J919,K919-J919)*INDEX('2018 commission structure'!$A$15:$J$18,MATCH(Calculations!$E191,'2018 commission structure'!$A$15:$A$18,0),MATCH(Calculations!Y$1,'2018 commission structure'!$A$15:$J$15,0)),0)</f>
        <v>0</v>
      </c>
      <c r="Z919" s="1">
        <f>IF($H919&gt;K919,MIN($H919-K919,L919-K919)*INDEX('2018 commission structure'!$A$15:$J$18,MATCH(Calculations!$E191,'2018 commission structure'!$A$15:$A$18,0),MATCH(Calculations!Z$1,'2018 commission structure'!$A$15:$J$15,0)),0)</f>
        <v>0</v>
      </c>
      <c r="AA919" s="1">
        <f>IF($H919&gt;L919,($H919-L919)*INDEX('2018 commission structure'!$A$15:$J$18,MATCH(Calculations!$E191,'2018 commission structure'!$A$15:$A$18,0),MATCH(Calculations!AA$1,'2018 commission structure'!$A$15:$J$15,0)),0)</f>
        <v>0</v>
      </c>
      <c r="AB919" s="1">
        <f t="shared" si="148"/>
        <v>75994.05</v>
      </c>
      <c r="AC919" s="1">
        <f t="shared" si="149"/>
        <v>154765.04999999999</v>
      </c>
    </row>
    <row r="920" spans="1:29" x14ac:dyDescent="0.3">
      <c r="A920" s="20">
        <v>2234966051</v>
      </c>
      <c r="B920" s="1" t="s">
        <v>893</v>
      </c>
      <c r="C920" s="1" t="s">
        <v>892</v>
      </c>
      <c r="D920" s="1" t="s">
        <v>23115</v>
      </c>
      <c r="E920" s="1" t="s">
        <v>3</v>
      </c>
      <c r="F920" s="1">
        <v>100058</v>
      </c>
      <c r="G920" s="2">
        <v>21</v>
      </c>
      <c r="H920" s="1">
        <f>SUMIF('deals_closed '!D:D,A920,'deals_closed '!C:C)</f>
        <v>699976</v>
      </c>
      <c r="I920" s="1">
        <f>VLOOKUP(E920,'2018 commission structure'!$A$21:$I$24,9,FALSE)</f>
        <v>750000</v>
      </c>
      <c r="J920" s="1">
        <f t="shared" si="150"/>
        <v>937500</v>
      </c>
      <c r="K920" s="1">
        <f t="shared" si="141"/>
        <v>1125000</v>
      </c>
      <c r="L920" s="1">
        <f t="shared" si="142"/>
        <v>1500000</v>
      </c>
      <c r="M920" s="16">
        <f t="shared" si="143"/>
        <v>0.93330133333333332</v>
      </c>
      <c r="N920" s="1" t="str">
        <f t="shared" si="144"/>
        <v>0-100%</v>
      </c>
      <c r="O920" s="1">
        <f>MIN($I920, $H920)*INDEX( '2018 commission structure'!$A$21:$I$24,
MATCH($E920,'2018 commission structure'!$A$21:$A$24,0),MATCH(O$1,'2018 commission structure'!$A$21:$I$21,0))</f>
        <v>104996.4</v>
      </c>
      <c r="P920" s="1">
        <f>IF($H920&gt;$I920, MIN($H920-$I920, J920-$I920)*
INDEX( '2018 commission structure'!$A$21:$I$24,
MATCH($E920,'2018 commission structure'!$A$21:$A$24, 0),
MATCH(P$1,'2018 commission structure'!$A$21:$I$21, 0)), 0)</f>
        <v>0</v>
      </c>
      <c r="Q920" s="1">
        <f>IF($H920&gt;J920, MIN($H920-J920, K920-J920)*
INDEX( '2018 commission structure'!$A$21:$I$24,
MATCH($E920,'2018 commission structure'!$A$21:$A$24, 0),
MATCH(Q$1,'2018 commission structure'!$A$21:$I$21, 0)), 0)</f>
        <v>0</v>
      </c>
      <c r="R920" s="1">
        <f>IF($H920&gt;K920, MIN($H920-K920, L920-K920)*
INDEX( '2018 commission structure'!$A$21:$I$24,
MATCH($E920,'2018 commission structure'!$A$21:$A$24, 0),
MATCH(R$1,'2018 commission structure'!$A$21:$I$21, 0)), 0)</f>
        <v>0</v>
      </c>
      <c r="S920" s="1">
        <f>IF($H920&gt;L920, ($H920-L920)*
INDEX( '2018 commission structure'!$A$21:$I$24,
MATCH($E920,'2018 commission structure'!$A$21:$A$24, 0),
MATCH(S$1,'2018 commission structure'!$A$21:$I$21, 0)), 0)</f>
        <v>0</v>
      </c>
      <c r="T920" s="1">
        <f t="shared" si="145"/>
        <v>104996.4</v>
      </c>
      <c r="U920" s="1">
        <f t="shared" si="146"/>
        <v>205054.4</v>
      </c>
      <c r="V920" s="16">
        <f t="shared" si="147"/>
        <v>3.4136112173159905</v>
      </c>
      <c r="W920" s="1">
        <f>MIN(H920,I920)*INDEX('2018 commission structure'!$A$15:$J$18,MATCH(Calculations!$E546,'2018 commission structure'!$A$15:$A$18,0),MATCH(Calculations!W$1,'2018 commission structure'!$A$15:$J$15,0))</f>
        <v>83997.119999999995</v>
      </c>
      <c r="X920" s="1">
        <f>IF($H920&gt;I920,MIN($H920-I920,J920-I920))*INDEX('2018 commission structure'!$A$15:$J$18,MATCH(Calculations!$E546,'2018 commission structure'!$A$15:$A$18,0),MATCH(Calculations!X$1,'2018 commission structure'!$A$15:$J$15,0))</f>
        <v>0</v>
      </c>
      <c r="Y920" s="1">
        <f>IF($H920&gt;J920,MIN($H920-J920,K920-J920)*INDEX('2018 commission structure'!$A$15:$J$18,MATCH(Calculations!$E546,'2018 commission structure'!$A$15:$A$18,0),MATCH(Calculations!Y$1,'2018 commission structure'!$A$15:$J$15,0)),0)</f>
        <v>0</v>
      </c>
      <c r="Z920" s="1">
        <f>IF($H920&gt;K920,MIN($H920-K920,L920-K920)*INDEX('2018 commission structure'!$A$15:$J$18,MATCH(Calculations!$E546,'2018 commission structure'!$A$15:$A$18,0),MATCH(Calculations!Z$1,'2018 commission structure'!$A$15:$J$15,0)),0)</f>
        <v>0</v>
      </c>
      <c r="AA920" s="1">
        <f>IF($H920&gt;L920,($H920-L920)*INDEX('2018 commission structure'!$A$15:$J$18,MATCH(Calculations!$E546,'2018 commission structure'!$A$15:$A$18,0),MATCH(Calculations!AA$1,'2018 commission structure'!$A$15:$J$15,0)),0)</f>
        <v>0</v>
      </c>
      <c r="AB920" s="1">
        <f t="shared" si="148"/>
        <v>83997.119999999995</v>
      </c>
      <c r="AC920" s="1">
        <f t="shared" si="149"/>
        <v>184055.12</v>
      </c>
    </row>
    <row r="921" spans="1:29" x14ac:dyDescent="0.3">
      <c r="A921" s="20">
        <v>8875305560</v>
      </c>
      <c r="B921" s="1" t="s">
        <v>1406</v>
      </c>
      <c r="C921" s="1" t="s">
        <v>1405</v>
      </c>
      <c r="D921" s="1" t="s">
        <v>22439</v>
      </c>
      <c r="E921" s="1" t="s">
        <v>0</v>
      </c>
      <c r="F921" s="1">
        <v>71613</v>
      </c>
      <c r="G921" s="2">
        <v>31</v>
      </c>
      <c r="H921" s="1">
        <f>SUMIF('deals_closed '!D:D,A921,'deals_closed '!C:C)</f>
        <v>1026059</v>
      </c>
      <c r="I921" s="1">
        <f>VLOOKUP(E921,'2018 commission structure'!$A$21:$I$24,9,FALSE)</f>
        <v>600000</v>
      </c>
      <c r="J921" s="1">
        <f t="shared" si="150"/>
        <v>750000</v>
      </c>
      <c r="K921" s="1">
        <f t="shared" si="141"/>
        <v>900000</v>
      </c>
      <c r="L921" s="1">
        <f t="shared" si="142"/>
        <v>1200000</v>
      </c>
      <c r="M921" s="16">
        <f t="shared" si="143"/>
        <v>1.7100983333333333</v>
      </c>
      <c r="N921" s="1" t="str">
        <f t="shared" si="144"/>
        <v>150-200%</v>
      </c>
      <c r="O921" s="1">
        <f>MIN($I921, $H921)*INDEX( '2018 commission structure'!$A$21:$I$24,
MATCH($E921,'2018 commission structure'!$A$21:$A$24,0),MATCH(O$1,'2018 commission structure'!$A$21:$I$21,0))</f>
        <v>78000</v>
      </c>
      <c r="P921" s="1">
        <f>IF($H921&gt;$I921, MIN($H921-$I921, J921-$I921)*
INDEX( '2018 commission structure'!$A$21:$I$24,
MATCH($E921,'2018 commission structure'!$A$21:$A$24, 0),
MATCH(P$1,'2018 commission structure'!$A$21:$I$21, 0)), 0)</f>
        <v>25500.000000000004</v>
      </c>
      <c r="Q921" s="1">
        <f>IF($H921&gt;J921, MIN($H921-J921, K921-J921)*
INDEX( '2018 commission structure'!$A$21:$I$24,
MATCH($E921,'2018 commission structure'!$A$21:$A$24, 0),
MATCH(Q$1,'2018 commission structure'!$A$21:$I$21, 0)), 0)</f>
        <v>31500</v>
      </c>
      <c r="R921" s="1">
        <f>IF($H921&gt;K921, MIN($H921-K921, L921-K921)*
INDEX( '2018 commission structure'!$A$21:$I$24,
MATCH($E921,'2018 commission structure'!$A$21:$A$24, 0),
MATCH(R$1,'2018 commission structure'!$A$21:$I$21, 0)), 0)</f>
        <v>32775.340000000004</v>
      </c>
      <c r="S921" s="1">
        <f>IF($H921&gt;L921, ($H921-L921)*
INDEX( '2018 commission structure'!$A$21:$I$24,
MATCH($E921,'2018 commission structure'!$A$21:$A$24, 0),
MATCH(S$1,'2018 commission structure'!$A$21:$I$21, 0)), 0)</f>
        <v>0</v>
      </c>
      <c r="T921" s="1">
        <f t="shared" si="145"/>
        <v>167775.34</v>
      </c>
      <c r="U921" s="1">
        <f t="shared" si="146"/>
        <v>239388.34</v>
      </c>
      <c r="V921" s="16">
        <f t="shared" si="147"/>
        <v>4.2861694934682282</v>
      </c>
      <c r="W921" s="1">
        <f>MIN(H921,I921)*INDEX('2018 commission structure'!$A$15:$J$18,MATCH(Calculations!$E278,'2018 commission structure'!$A$15:$A$18,0),MATCH(Calculations!W$1,'2018 commission structure'!$A$15:$J$15,0))</f>
        <v>90000</v>
      </c>
      <c r="X921" s="1">
        <f>IF($H921&gt;I921,MIN($H921-I921,J921-I921))*INDEX('2018 commission structure'!$A$15:$J$18,MATCH(Calculations!$E278,'2018 commission structure'!$A$15:$A$18,0),MATCH(Calculations!X$1,'2018 commission structure'!$A$15:$J$15,0))</f>
        <v>27000</v>
      </c>
      <c r="Y921" s="1">
        <f>IF($H921&gt;J921,MIN($H921-J921,K921-J921)*INDEX('2018 commission structure'!$A$15:$J$18,MATCH(Calculations!$E278,'2018 commission structure'!$A$15:$A$18,0),MATCH(Calculations!Y$1,'2018 commission structure'!$A$15:$J$15,0)),0)</f>
        <v>37500</v>
      </c>
      <c r="Z921" s="1">
        <f>IF($H921&gt;K921,MIN($H921-K921,L921-K921)*INDEX('2018 commission structure'!$A$15:$J$18,MATCH(Calculations!$E278,'2018 commission structure'!$A$15:$A$18,0),MATCH(Calculations!Z$1,'2018 commission structure'!$A$15:$J$15,0)),0)</f>
        <v>37817.699999999997</v>
      </c>
      <c r="AA921" s="1">
        <f>IF($H921&gt;L921,($H921-L921)*INDEX('2018 commission structure'!$A$15:$J$18,MATCH(Calculations!$E278,'2018 commission structure'!$A$15:$A$18,0),MATCH(Calculations!AA$1,'2018 commission structure'!$A$15:$J$15,0)),0)</f>
        <v>0</v>
      </c>
      <c r="AB921" s="1">
        <f t="shared" si="148"/>
        <v>192317.7</v>
      </c>
      <c r="AC921" s="1">
        <f t="shared" si="149"/>
        <v>263930.7</v>
      </c>
    </row>
    <row r="922" spans="1:29" x14ac:dyDescent="0.3">
      <c r="A922" s="20">
        <v>6260817967</v>
      </c>
      <c r="B922" s="1" t="s">
        <v>510</v>
      </c>
      <c r="C922" s="1" t="s">
        <v>509</v>
      </c>
      <c r="D922" s="1" t="s">
        <v>23109</v>
      </c>
      <c r="E922" s="1" t="s">
        <v>12</v>
      </c>
      <c r="F922" s="1">
        <v>37016</v>
      </c>
      <c r="G922" s="2">
        <v>22</v>
      </c>
      <c r="H922" s="1">
        <f>SUMIF('deals_closed '!D:D,A922,'deals_closed '!C:C)</f>
        <v>860163</v>
      </c>
      <c r="I922" s="1">
        <f>VLOOKUP(E922,'2018 commission structure'!$A$21:$I$24,9,FALSE)</f>
        <v>500000</v>
      </c>
      <c r="J922" s="1">
        <f t="shared" si="150"/>
        <v>625000</v>
      </c>
      <c r="K922" s="1">
        <f t="shared" si="141"/>
        <v>750000</v>
      </c>
      <c r="L922" s="1">
        <f t="shared" si="142"/>
        <v>1000000</v>
      </c>
      <c r="M922" s="16">
        <f t="shared" si="143"/>
        <v>1.720326</v>
      </c>
      <c r="N922" s="1" t="str">
        <f t="shared" si="144"/>
        <v>150-200%</v>
      </c>
      <c r="O922" s="1">
        <f>MIN($I922, $H922)*INDEX( '2018 commission structure'!$A$21:$I$24,
MATCH($E922,'2018 commission structure'!$A$21:$A$24,0),MATCH(O$1,'2018 commission structure'!$A$21:$I$21,0))</f>
        <v>50000</v>
      </c>
      <c r="P922" s="1">
        <f>IF($H922&gt;$I922, MIN($H922-$I922, J922-$I922)*
INDEX( '2018 commission structure'!$A$21:$I$24,
MATCH($E922,'2018 commission structure'!$A$21:$A$24, 0),
MATCH(P$1,'2018 commission structure'!$A$21:$I$21, 0)), 0)</f>
        <v>18750</v>
      </c>
      <c r="Q922" s="1">
        <f>IF($H922&gt;J922, MIN($H922-J922, K922-J922)*
INDEX( '2018 commission structure'!$A$21:$I$24,
MATCH($E922,'2018 commission structure'!$A$21:$A$24, 0),
MATCH(Q$1,'2018 commission structure'!$A$21:$I$21, 0)), 0)</f>
        <v>22500</v>
      </c>
      <c r="R922" s="1">
        <f>IF($H922&gt;K922, MIN($H922-K922, L922-K922)*
INDEX( '2018 commission structure'!$A$21:$I$24,
MATCH($E922,'2018 commission structure'!$A$21:$A$24, 0),
MATCH(R$1,'2018 commission structure'!$A$21:$I$21, 0)), 0)</f>
        <v>24235.86</v>
      </c>
      <c r="S922" s="1">
        <f>IF($H922&gt;L922, ($H922-L922)*
INDEX( '2018 commission structure'!$A$21:$I$24,
MATCH($E922,'2018 commission structure'!$A$21:$A$24, 0),
MATCH(S$1,'2018 commission structure'!$A$21:$I$21, 0)), 0)</f>
        <v>0</v>
      </c>
      <c r="T922" s="1">
        <f t="shared" si="145"/>
        <v>115485.86</v>
      </c>
      <c r="U922" s="1">
        <f t="shared" si="146"/>
        <v>152501.85999999999</v>
      </c>
      <c r="V922" s="16">
        <f t="shared" si="147"/>
        <v>5.6403443210463147</v>
      </c>
      <c r="W922" s="1">
        <f>MIN(H922,I922)*INDEX('2018 commission structure'!$A$15:$J$18,MATCH(Calculations!$E743,'2018 commission structure'!$A$15:$A$18,0),MATCH(Calculations!W$1,'2018 commission structure'!$A$15:$J$15,0))</f>
        <v>60000</v>
      </c>
      <c r="X922" s="1">
        <f>IF($H922&gt;I922,MIN($H922-I922,J922-I922))*INDEX('2018 commission structure'!$A$15:$J$18,MATCH(Calculations!$E743,'2018 commission structure'!$A$15:$A$18,0),MATCH(Calculations!X$1,'2018 commission structure'!$A$15:$J$15,0))</f>
        <v>21250</v>
      </c>
      <c r="Y922" s="1">
        <f>IF($H922&gt;J922,MIN($H922-J922,K922-J922)*INDEX('2018 commission structure'!$A$15:$J$18,MATCH(Calculations!$E743,'2018 commission structure'!$A$15:$A$18,0),MATCH(Calculations!Y$1,'2018 commission structure'!$A$15:$J$15,0)),0)</f>
        <v>25000</v>
      </c>
      <c r="Z922" s="1">
        <f>IF($H922&gt;K922,MIN($H922-K922,L922-K922)*INDEX('2018 commission structure'!$A$15:$J$18,MATCH(Calculations!$E743,'2018 commission structure'!$A$15:$A$18,0),MATCH(Calculations!Z$1,'2018 commission structure'!$A$15:$J$15,0)),0)</f>
        <v>24235.86</v>
      </c>
      <c r="AA922" s="1">
        <f>IF($H922&gt;L922,($H922-L922)*INDEX('2018 commission structure'!$A$15:$J$18,MATCH(Calculations!$E743,'2018 commission structure'!$A$15:$A$18,0),MATCH(Calculations!AA$1,'2018 commission structure'!$A$15:$J$15,0)),0)</f>
        <v>0</v>
      </c>
      <c r="AB922" s="1">
        <f t="shared" si="148"/>
        <v>130485.86</v>
      </c>
      <c r="AC922" s="1">
        <f t="shared" si="149"/>
        <v>167501.85999999999</v>
      </c>
    </row>
    <row r="923" spans="1:29" x14ac:dyDescent="0.3">
      <c r="A923" s="20">
        <v>5828678620</v>
      </c>
      <c r="B923" s="1" t="s">
        <v>157</v>
      </c>
      <c r="C923" s="1" t="s">
        <v>156</v>
      </c>
      <c r="D923" s="1" t="s">
        <v>22629</v>
      </c>
      <c r="E923" s="1" t="s">
        <v>12</v>
      </c>
      <c r="F923" s="1">
        <v>52885</v>
      </c>
      <c r="G923" s="2">
        <v>25</v>
      </c>
      <c r="H923" s="1">
        <f>SUMIF('deals_closed '!D:D,A923,'deals_closed '!C:C)</f>
        <v>860242</v>
      </c>
      <c r="I923" s="1">
        <f>VLOOKUP(E923,'2018 commission structure'!$A$21:$I$24,9,FALSE)</f>
        <v>500000</v>
      </c>
      <c r="J923" s="1">
        <f t="shared" si="150"/>
        <v>625000</v>
      </c>
      <c r="K923" s="1">
        <f t="shared" si="141"/>
        <v>750000</v>
      </c>
      <c r="L923" s="1">
        <f t="shared" si="142"/>
        <v>1000000</v>
      </c>
      <c r="M923" s="16">
        <f t="shared" si="143"/>
        <v>1.7204839999999999</v>
      </c>
      <c r="N923" s="1" t="str">
        <f t="shared" si="144"/>
        <v>150-200%</v>
      </c>
      <c r="O923" s="1">
        <f>MIN($I923, $H923)*INDEX( '2018 commission structure'!$A$21:$I$24,
MATCH($E923,'2018 commission structure'!$A$21:$A$24,0),MATCH(O$1,'2018 commission structure'!$A$21:$I$21,0))</f>
        <v>50000</v>
      </c>
      <c r="P923" s="1">
        <f>IF($H923&gt;$I923, MIN($H923-$I923, J923-$I923)*
INDEX( '2018 commission structure'!$A$21:$I$24,
MATCH($E923,'2018 commission structure'!$A$21:$A$24, 0),
MATCH(P$1,'2018 commission structure'!$A$21:$I$21, 0)), 0)</f>
        <v>18750</v>
      </c>
      <c r="Q923" s="1">
        <f>IF($H923&gt;J923, MIN($H923-J923, K923-J923)*
INDEX( '2018 commission structure'!$A$21:$I$24,
MATCH($E923,'2018 commission structure'!$A$21:$A$24, 0),
MATCH(Q$1,'2018 commission structure'!$A$21:$I$21, 0)), 0)</f>
        <v>22500</v>
      </c>
      <c r="R923" s="1">
        <f>IF($H923&gt;K923, MIN($H923-K923, L923-K923)*
INDEX( '2018 commission structure'!$A$21:$I$24,
MATCH($E923,'2018 commission structure'!$A$21:$A$24, 0),
MATCH(R$1,'2018 commission structure'!$A$21:$I$21, 0)), 0)</f>
        <v>24253.24</v>
      </c>
      <c r="S923" s="1">
        <f>IF($H923&gt;L923, ($H923-L923)*
INDEX( '2018 commission structure'!$A$21:$I$24,
MATCH($E923,'2018 commission structure'!$A$21:$A$24, 0),
MATCH(S$1,'2018 commission structure'!$A$21:$I$21, 0)), 0)</f>
        <v>0</v>
      </c>
      <c r="T923" s="1">
        <f t="shared" si="145"/>
        <v>115503.24</v>
      </c>
      <c r="U923" s="1">
        <f t="shared" si="146"/>
        <v>168388.24</v>
      </c>
      <c r="V923" s="16">
        <f t="shared" si="147"/>
        <v>5.1086821740045512</v>
      </c>
      <c r="W923" s="1">
        <f>MIN(H923,I923)*INDEX('2018 commission structure'!$A$15:$J$18,MATCH(Calculations!$E924,'2018 commission structure'!$A$15:$A$18,0),MATCH(Calculations!W$1,'2018 commission structure'!$A$15:$J$15,0))</f>
        <v>60000</v>
      </c>
      <c r="X923" s="1">
        <f>IF($H923&gt;I923,MIN($H923-I923,J923-I923))*INDEX('2018 commission structure'!$A$15:$J$18,MATCH(Calculations!$E924,'2018 commission structure'!$A$15:$A$18,0),MATCH(Calculations!X$1,'2018 commission structure'!$A$15:$J$15,0))</f>
        <v>21250</v>
      </c>
      <c r="Y923" s="1">
        <f>IF($H923&gt;J923,MIN($H923-J923,K923-J923)*INDEX('2018 commission structure'!$A$15:$J$18,MATCH(Calculations!$E924,'2018 commission structure'!$A$15:$A$18,0),MATCH(Calculations!Y$1,'2018 commission structure'!$A$15:$J$15,0)),0)</f>
        <v>25000</v>
      </c>
      <c r="Z923" s="1">
        <f>IF($H923&gt;K923,MIN($H923-K923,L923-K923)*INDEX('2018 commission structure'!$A$15:$J$18,MATCH(Calculations!$E924,'2018 commission structure'!$A$15:$A$18,0),MATCH(Calculations!Z$1,'2018 commission structure'!$A$15:$J$15,0)),0)</f>
        <v>24253.24</v>
      </c>
      <c r="AA923" s="1">
        <f>IF($H923&gt;L923,($H923-L923)*INDEX('2018 commission structure'!$A$15:$J$18,MATCH(Calculations!$E924,'2018 commission structure'!$A$15:$A$18,0),MATCH(Calculations!AA$1,'2018 commission structure'!$A$15:$J$15,0)),0)</f>
        <v>0</v>
      </c>
      <c r="AB923" s="1">
        <f t="shared" si="148"/>
        <v>130503.24</v>
      </c>
      <c r="AC923" s="1">
        <f t="shared" si="149"/>
        <v>183388.24</v>
      </c>
    </row>
    <row r="924" spans="1:29" x14ac:dyDescent="0.3">
      <c r="A924" s="20">
        <v>5241020535</v>
      </c>
      <c r="B924" s="1" t="s">
        <v>228</v>
      </c>
      <c r="C924" s="1" t="s">
        <v>227</v>
      </c>
      <c r="D924" s="1" t="s">
        <v>23039</v>
      </c>
      <c r="E924" s="1" t="s">
        <v>12</v>
      </c>
      <c r="F924" s="1">
        <v>38828</v>
      </c>
      <c r="G924" s="2">
        <v>25</v>
      </c>
      <c r="H924" s="1">
        <f>SUMIF('deals_closed '!D:D,A924,'deals_closed '!C:C)</f>
        <v>863714</v>
      </c>
      <c r="I924" s="1">
        <f>VLOOKUP(E924,'2018 commission structure'!$A$21:$I$24,9,FALSE)</f>
        <v>500000</v>
      </c>
      <c r="J924" s="1">
        <f t="shared" si="150"/>
        <v>625000</v>
      </c>
      <c r="K924" s="1">
        <f t="shared" si="141"/>
        <v>750000</v>
      </c>
      <c r="L924" s="1">
        <f t="shared" si="142"/>
        <v>1000000</v>
      </c>
      <c r="M924" s="16">
        <f t="shared" si="143"/>
        <v>1.727428</v>
      </c>
      <c r="N924" s="1" t="str">
        <f t="shared" si="144"/>
        <v>150-200%</v>
      </c>
      <c r="O924" s="1">
        <f>MIN($I924, $H924)*INDEX( '2018 commission structure'!$A$21:$I$24,
MATCH($E924,'2018 commission structure'!$A$21:$A$24,0),MATCH(O$1,'2018 commission structure'!$A$21:$I$21,0))</f>
        <v>50000</v>
      </c>
      <c r="P924" s="1">
        <f>IF($H924&gt;$I924, MIN($H924-$I924, J924-$I924)*
INDEX( '2018 commission structure'!$A$21:$I$24,
MATCH($E924,'2018 commission structure'!$A$21:$A$24, 0),
MATCH(P$1,'2018 commission structure'!$A$21:$I$21, 0)), 0)</f>
        <v>18750</v>
      </c>
      <c r="Q924" s="1">
        <f>IF($H924&gt;J924, MIN($H924-J924, K924-J924)*
INDEX( '2018 commission structure'!$A$21:$I$24,
MATCH($E924,'2018 commission structure'!$A$21:$A$24, 0),
MATCH(Q$1,'2018 commission structure'!$A$21:$I$21, 0)), 0)</f>
        <v>22500</v>
      </c>
      <c r="R924" s="1">
        <f>IF($H924&gt;K924, MIN($H924-K924, L924-K924)*
INDEX( '2018 commission structure'!$A$21:$I$24,
MATCH($E924,'2018 commission structure'!$A$21:$A$24, 0),
MATCH(R$1,'2018 commission structure'!$A$21:$I$21, 0)), 0)</f>
        <v>25017.08</v>
      </c>
      <c r="S924" s="1">
        <f>IF($H924&gt;L924, ($H924-L924)*
INDEX( '2018 commission structure'!$A$21:$I$24,
MATCH($E924,'2018 commission structure'!$A$21:$A$24, 0),
MATCH(S$1,'2018 commission structure'!$A$21:$I$21, 0)), 0)</f>
        <v>0</v>
      </c>
      <c r="T924" s="1">
        <f t="shared" si="145"/>
        <v>116267.08</v>
      </c>
      <c r="U924" s="1">
        <f t="shared" si="146"/>
        <v>155095.08000000002</v>
      </c>
      <c r="V924" s="16">
        <f t="shared" si="147"/>
        <v>5.5689322962404733</v>
      </c>
      <c r="W924" s="1">
        <f>MIN(H924,I924)*INDEX('2018 commission structure'!$A$15:$J$18,MATCH(Calculations!$E888,'2018 commission structure'!$A$15:$A$18,0),MATCH(Calculations!W$1,'2018 commission structure'!$A$15:$J$15,0))</f>
        <v>60000</v>
      </c>
      <c r="X924" s="1">
        <f>IF($H924&gt;I924,MIN($H924-I924,J924-I924))*INDEX('2018 commission structure'!$A$15:$J$18,MATCH(Calculations!$E888,'2018 commission structure'!$A$15:$A$18,0),MATCH(Calculations!X$1,'2018 commission structure'!$A$15:$J$15,0))</f>
        <v>21250</v>
      </c>
      <c r="Y924" s="1">
        <f>IF($H924&gt;J924,MIN($H924-J924,K924-J924)*INDEX('2018 commission structure'!$A$15:$J$18,MATCH(Calculations!$E888,'2018 commission structure'!$A$15:$A$18,0),MATCH(Calculations!Y$1,'2018 commission structure'!$A$15:$J$15,0)),0)</f>
        <v>25000</v>
      </c>
      <c r="Z924" s="1">
        <f>IF($H924&gt;K924,MIN($H924-K924,L924-K924)*INDEX('2018 commission structure'!$A$15:$J$18,MATCH(Calculations!$E888,'2018 commission structure'!$A$15:$A$18,0),MATCH(Calculations!Z$1,'2018 commission structure'!$A$15:$J$15,0)),0)</f>
        <v>25017.08</v>
      </c>
      <c r="AA924" s="1">
        <f>IF($H924&gt;L924,($H924-L924)*INDEX('2018 commission structure'!$A$15:$J$18,MATCH(Calculations!$E888,'2018 commission structure'!$A$15:$A$18,0),MATCH(Calculations!AA$1,'2018 commission structure'!$A$15:$J$15,0)),0)</f>
        <v>0</v>
      </c>
      <c r="AB924" s="1">
        <f t="shared" si="148"/>
        <v>131267.08000000002</v>
      </c>
      <c r="AC924" s="1">
        <f t="shared" si="149"/>
        <v>170095.08000000002</v>
      </c>
    </row>
    <row r="925" spans="1:29" x14ac:dyDescent="0.3">
      <c r="A925" s="20">
        <v>6713405010</v>
      </c>
      <c r="B925" s="1" t="s">
        <v>88</v>
      </c>
      <c r="C925" s="1" t="s">
        <v>1177</v>
      </c>
      <c r="D925" s="1" t="s">
        <v>22714</v>
      </c>
      <c r="E925" s="1" t="s">
        <v>12</v>
      </c>
      <c r="F925" s="1">
        <v>49505</v>
      </c>
      <c r="G925" s="2">
        <v>23</v>
      </c>
      <c r="H925" s="1">
        <f>SUMIF('deals_closed '!D:D,A925,'deals_closed '!C:C)</f>
        <v>868569</v>
      </c>
      <c r="I925" s="1">
        <f>VLOOKUP(E925,'2018 commission structure'!$A$21:$I$24,9,FALSE)</f>
        <v>500000</v>
      </c>
      <c r="J925" s="1">
        <f t="shared" si="150"/>
        <v>625000</v>
      </c>
      <c r="K925" s="1">
        <f t="shared" si="141"/>
        <v>750000</v>
      </c>
      <c r="L925" s="1">
        <f t="shared" si="142"/>
        <v>1000000</v>
      </c>
      <c r="M925" s="16">
        <f t="shared" si="143"/>
        <v>1.7371380000000001</v>
      </c>
      <c r="N925" s="1" t="str">
        <f t="shared" si="144"/>
        <v>150-200%</v>
      </c>
      <c r="O925" s="1">
        <f>MIN($I925, $H925)*INDEX( '2018 commission structure'!$A$21:$I$24,
MATCH($E925,'2018 commission structure'!$A$21:$A$24,0),MATCH(O$1,'2018 commission structure'!$A$21:$I$21,0))</f>
        <v>50000</v>
      </c>
      <c r="P925" s="1">
        <f>IF($H925&gt;$I925, MIN($H925-$I925, J925-$I925)*
INDEX( '2018 commission structure'!$A$21:$I$24,
MATCH($E925,'2018 commission structure'!$A$21:$A$24, 0),
MATCH(P$1,'2018 commission structure'!$A$21:$I$21, 0)), 0)</f>
        <v>18750</v>
      </c>
      <c r="Q925" s="1">
        <f>IF($H925&gt;J925, MIN($H925-J925, K925-J925)*
INDEX( '2018 commission structure'!$A$21:$I$24,
MATCH($E925,'2018 commission structure'!$A$21:$A$24, 0),
MATCH(Q$1,'2018 commission structure'!$A$21:$I$21, 0)), 0)</f>
        <v>22500</v>
      </c>
      <c r="R925" s="1">
        <f>IF($H925&gt;K925, MIN($H925-K925, L925-K925)*
INDEX( '2018 commission structure'!$A$21:$I$24,
MATCH($E925,'2018 commission structure'!$A$21:$A$24, 0),
MATCH(R$1,'2018 commission structure'!$A$21:$I$21, 0)), 0)</f>
        <v>26085.18</v>
      </c>
      <c r="S925" s="1">
        <f>IF($H925&gt;L925, ($H925-L925)*
INDEX( '2018 commission structure'!$A$21:$I$24,
MATCH($E925,'2018 commission structure'!$A$21:$A$24, 0),
MATCH(S$1,'2018 commission structure'!$A$21:$I$21, 0)), 0)</f>
        <v>0</v>
      </c>
      <c r="T925" s="1">
        <f t="shared" si="145"/>
        <v>117335.18</v>
      </c>
      <c r="U925" s="1">
        <f t="shared" si="146"/>
        <v>166840.18</v>
      </c>
      <c r="V925" s="16">
        <f t="shared" si="147"/>
        <v>5.2059941436169632</v>
      </c>
      <c r="W925" s="1">
        <f>MIN(H925,I925)*INDEX('2018 commission structure'!$A$15:$J$18,MATCH(Calculations!$E397,'2018 commission structure'!$A$15:$A$18,0),MATCH(Calculations!W$1,'2018 commission structure'!$A$15:$J$15,0))</f>
        <v>75000</v>
      </c>
      <c r="X925" s="1">
        <f>IF($H925&gt;I925,MIN($H925-I925,J925-I925))*INDEX('2018 commission structure'!$A$15:$J$18,MATCH(Calculations!$E397,'2018 commission structure'!$A$15:$A$18,0),MATCH(Calculations!X$1,'2018 commission structure'!$A$15:$J$15,0))</f>
        <v>27500</v>
      </c>
      <c r="Y925" s="1">
        <f>IF($H925&gt;J925,MIN($H925-J925,K925-J925)*INDEX('2018 commission structure'!$A$15:$J$18,MATCH(Calculations!$E397,'2018 commission structure'!$A$15:$A$18,0),MATCH(Calculations!Y$1,'2018 commission structure'!$A$15:$J$15,0)),0)</f>
        <v>31250</v>
      </c>
      <c r="Z925" s="1">
        <f>IF($H925&gt;K925,MIN($H925-K925,L925-K925)*INDEX('2018 commission structure'!$A$15:$J$18,MATCH(Calculations!$E397,'2018 commission structure'!$A$15:$A$18,0),MATCH(Calculations!Z$1,'2018 commission structure'!$A$15:$J$15,0)),0)</f>
        <v>39127.770000000004</v>
      </c>
      <c r="AA925" s="1">
        <f>IF($H925&gt;L925,($H925-L925)*INDEX('2018 commission structure'!$A$15:$J$18,MATCH(Calculations!$E397,'2018 commission structure'!$A$15:$A$18,0),MATCH(Calculations!AA$1,'2018 commission structure'!$A$15:$J$15,0)),0)</f>
        <v>0</v>
      </c>
      <c r="AB925" s="1">
        <f t="shared" si="148"/>
        <v>172877.77000000002</v>
      </c>
      <c r="AC925" s="1">
        <f t="shared" si="149"/>
        <v>222382.77000000002</v>
      </c>
    </row>
    <row r="926" spans="1:29" x14ac:dyDescent="0.3">
      <c r="A926" s="20">
        <v>2649428619</v>
      </c>
      <c r="B926" s="1" t="s">
        <v>1488</v>
      </c>
      <c r="C926" s="1" t="s">
        <v>1487</v>
      </c>
      <c r="D926" s="1" t="s">
        <v>23067</v>
      </c>
      <c r="E926" s="1" t="s">
        <v>0</v>
      </c>
      <c r="F926" s="1">
        <v>73372</v>
      </c>
      <c r="G926" s="2">
        <v>14</v>
      </c>
      <c r="H926" s="1">
        <f>SUMIF('deals_closed '!D:D,A926,'deals_closed '!C:C)</f>
        <v>440900</v>
      </c>
      <c r="I926" s="1">
        <f>VLOOKUP(E926,'2018 commission structure'!$A$21:$I$24,9,FALSE)</f>
        <v>600000</v>
      </c>
      <c r="J926" s="1">
        <f t="shared" si="150"/>
        <v>750000</v>
      </c>
      <c r="K926" s="1">
        <f t="shared" si="141"/>
        <v>900000</v>
      </c>
      <c r="L926" s="1">
        <f t="shared" si="142"/>
        <v>1200000</v>
      </c>
      <c r="M926" s="16">
        <f t="shared" si="143"/>
        <v>0.73483333333333334</v>
      </c>
      <c r="N926" s="1" t="str">
        <f t="shared" si="144"/>
        <v>0-100%</v>
      </c>
      <c r="O926" s="1">
        <f>MIN($I926, $H926)*INDEX( '2018 commission structure'!$A$21:$I$24,
MATCH($E926,'2018 commission structure'!$A$21:$A$24,0),MATCH(O$1,'2018 commission structure'!$A$21:$I$21,0))</f>
        <v>57317</v>
      </c>
      <c r="P926" s="1">
        <f>IF($H926&gt;$I926, MIN($H926-$I926, J926-$I926)*
INDEX( '2018 commission structure'!$A$21:$I$24,
MATCH($E926,'2018 commission structure'!$A$21:$A$24, 0),
MATCH(P$1,'2018 commission structure'!$A$21:$I$21, 0)), 0)</f>
        <v>0</v>
      </c>
      <c r="Q926" s="1">
        <f>IF($H926&gt;J926, MIN($H926-J926, K926-J926)*
INDEX( '2018 commission structure'!$A$21:$I$24,
MATCH($E926,'2018 commission structure'!$A$21:$A$24, 0),
MATCH(Q$1,'2018 commission structure'!$A$21:$I$21, 0)), 0)</f>
        <v>0</v>
      </c>
      <c r="R926" s="1">
        <f>IF($H926&gt;K926, MIN($H926-K926, L926-K926)*
INDEX( '2018 commission structure'!$A$21:$I$24,
MATCH($E926,'2018 commission structure'!$A$21:$A$24, 0),
MATCH(R$1,'2018 commission structure'!$A$21:$I$21, 0)), 0)</f>
        <v>0</v>
      </c>
      <c r="S926" s="1">
        <f>IF($H926&gt;L926, ($H926-L926)*
INDEX( '2018 commission structure'!$A$21:$I$24,
MATCH($E926,'2018 commission structure'!$A$21:$A$24, 0),
MATCH(S$1,'2018 commission structure'!$A$21:$I$21, 0)), 0)</f>
        <v>0</v>
      </c>
      <c r="T926" s="1">
        <f t="shared" si="145"/>
        <v>57317</v>
      </c>
      <c r="U926" s="1">
        <f t="shared" si="146"/>
        <v>130689</v>
      </c>
      <c r="V926" s="16">
        <f t="shared" si="147"/>
        <v>3.3736580737475994</v>
      </c>
      <c r="W926" s="1">
        <f>MIN(H926,I926)*INDEX('2018 commission structure'!$A$15:$J$18,MATCH(Calculations!$E235,'2018 commission structure'!$A$15:$A$18,0),MATCH(Calculations!W$1,'2018 commission structure'!$A$15:$J$15,0))</f>
        <v>52908</v>
      </c>
      <c r="X926" s="1">
        <f>IF($H926&gt;I926,MIN($H926-I926,J926-I926))*INDEX('2018 commission structure'!$A$15:$J$18,MATCH(Calculations!$E235,'2018 commission structure'!$A$15:$A$18,0),MATCH(Calculations!X$1,'2018 commission structure'!$A$15:$J$15,0))</f>
        <v>0</v>
      </c>
      <c r="Y926" s="1">
        <f>IF($H926&gt;J926,MIN($H926-J926,K926-J926)*INDEX('2018 commission structure'!$A$15:$J$18,MATCH(Calculations!$E235,'2018 commission structure'!$A$15:$A$18,0),MATCH(Calculations!Y$1,'2018 commission structure'!$A$15:$J$15,0)),0)</f>
        <v>0</v>
      </c>
      <c r="Z926" s="1">
        <f>IF($H926&gt;K926,MIN($H926-K926,L926-K926)*INDEX('2018 commission structure'!$A$15:$J$18,MATCH(Calculations!$E235,'2018 commission structure'!$A$15:$A$18,0),MATCH(Calculations!Z$1,'2018 commission structure'!$A$15:$J$15,0)),0)</f>
        <v>0</v>
      </c>
      <c r="AA926" s="1">
        <f>IF($H926&gt;L926,($H926-L926)*INDEX('2018 commission structure'!$A$15:$J$18,MATCH(Calculations!$E235,'2018 commission structure'!$A$15:$A$18,0),MATCH(Calculations!AA$1,'2018 commission structure'!$A$15:$J$15,0)),0)</f>
        <v>0</v>
      </c>
      <c r="AB926" s="1">
        <f t="shared" si="148"/>
        <v>52908</v>
      </c>
      <c r="AC926" s="1">
        <f t="shared" si="149"/>
        <v>126280</v>
      </c>
    </row>
    <row r="927" spans="1:29" x14ac:dyDescent="0.3">
      <c r="A927" s="20">
        <v>8162941088</v>
      </c>
      <c r="B927" s="1" t="s">
        <v>469</v>
      </c>
      <c r="C927" s="1" t="s">
        <v>468</v>
      </c>
      <c r="D927" s="1" t="s">
        <v>23297</v>
      </c>
      <c r="E927" s="1" t="s">
        <v>12</v>
      </c>
      <c r="F927" s="1">
        <v>30769</v>
      </c>
      <c r="G927" s="2">
        <v>29</v>
      </c>
      <c r="H927" s="1">
        <f>SUMIF('deals_closed '!D:D,A927,'deals_closed '!C:C)</f>
        <v>869443</v>
      </c>
      <c r="I927" s="1">
        <f>VLOOKUP(E927,'2018 commission structure'!$A$21:$I$24,9,FALSE)</f>
        <v>500000</v>
      </c>
      <c r="J927" s="1">
        <f t="shared" si="150"/>
        <v>625000</v>
      </c>
      <c r="K927" s="1">
        <f t="shared" si="141"/>
        <v>750000</v>
      </c>
      <c r="L927" s="1">
        <f t="shared" si="142"/>
        <v>1000000</v>
      </c>
      <c r="M927" s="16">
        <f t="shared" si="143"/>
        <v>1.7388859999999999</v>
      </c>
      <c r="N927" s="1" t="str">
        <f t="shared" si="144"/>
        <v>150-200%</v>
      </c>
      <c r="O927" s="1">
        <f>MIN($I927, $H927)*INDEX( '2018 commission structure'!$A$21:$I$24,
MATCH($E927,'2018 commission structure'!$A$21:$A$24,0),MATCH(O$1,'2018 commission structure'!$A$21:$I$21,0))</f>
        <v>50000</v>
      </c>
      <c r="P927" s="1">
        <f>IF($H927&gt;$I927, MIN($H927-$I927, J927-$I927)*
INDEX( '2018 commission structure'!$A$21:$I$24,
MATCH($E927,'2018 commission structure'!$A$21:$A$24, 0),
MATCH(P$1,'2018 commission structure'!$A$21:$I$21, 0)), 0)</f>
        <v>18750</v>
      </c>
      <c r="Q927" s="1">
        <f>IF($H927&gt;J927, MIN($H927-J927, K927-J927)*
INDEX( '2018 commission structure'!$A$21:$I$24,
MATCH($E927,'2018 commission structure'!$A$21:$A$24, 0),
MATCH(Q$1,'2018 commission structure'!$A$21:$I$21, 0)), 0)</f>
        <v>22500</v>
      </c>
      <c r="R927" s="1">
        <f>IF($H927&gt;K927, MIN($H927-K927, L927-K927)*
INDEX( '2018 commission structure'!$A$21:$I$24,
MATCH($E927,'2018 commission structure'!$A$21:$A$24, 0),
MATCH(R$1,'2018 commission structure'!$A$21:$I$21, 0)), 0)</f>
        <v>26277.46</v>
      </c>
      <c r="S927" s="1">
        <f>IF($H927&gt;L927, ($H927-L927)*
INDEX( '2018 commission structure'!$A$21:$I$24,
MATCH($E927,'2018 commission structure'!$A$21:$A$24, 0),
MATCH(S$1,'2018 commission structure'!$A$21:$I$21, 0)), 0)</f>
        <v>0</v>
      </c>
      <c r="T927" s="1">
        <f t="shared" si="145"/>
        <v>117527.45999999999</v>
      </c>
      <c r="U927" s="1">
        <f t="shared" si="146"/>
        <v>148296.46</v>
      </c>
      <c r="V927" s="16">
        <f t="shared" si="147"/>
        <v>5.8628709006270281</v>
      </c>
      <c r="W927" s="1">
        <f>MIN(H927,I927)*INDEX('2018 commission structure'!$A$15:$J$18,MATCH(Calculations!$E764,'2018 commission structure'!$A$15:$A$18,0),MATCH(Calculations!W$1,'2018 commission structure'!$A$15:$J$15,0))</f>
        <v>75000</v>
      </c>
      <c r="X927" s="1">
        <f>IF($H927&gt;I927,MIN($H927-I927,J927-I927))*INDEX('2018 commission structure'!$A$15:$J$18,MATCH(Calculations!$E764,'2018 commission structure'!$A$15:$A$18,0),MATCH(Calculations!X$1,'2018 commission structure'!$A$15:$J$15,0))</f>
        <v>22500</v>
      </c>
      <c r="Y927" s="1">
        <f>IF($H927&gt;J927,MIN($H927-J927,K927-J927)*INDEX('2018 commission structure'!$A$15:$J$18,MATCH(Calculations!$E764,'2018 commission structure'!$A$15:$A$18,0),MATCH(Calculations!Y$1,'2018 commission structure'!$A$15:$J$15,0)),0)</f>
        <v>31250</v>
      </c>
      <c r="Z927" s="1">
        <f>IF($H927&gt;K927,MIN($H927-K927,L927-K927)*INDEX('2018 commission structure'!$A$15:$J$18,MATCH(Calculations!$E764,'2018 commission structure'!$A$15:$A$18,0),MATCH(Calculations!Z$1,'2018 commission structure'!$A$15:$J$15,0)),0)</f>
        <v>35832.9</v>
      </c>
      <c r="AA927" s="1">
        <f>IF($H927&gt;L927,($H927-L927)*INDEX('2018 commission structure'!$A$15:$J$18,MATCH(Calculations!$E764,'2018 commission structure'!$A$15:$A$18,0),MATCH(Calculations!AA$1,'2018 commission structure'!$A$15:$J$15,0)),0)</f>
        <v>0</v>
      </c>
      <c r="AB927" s="1">
        <f t="shared" si="148"/>
        <v>164582.9</v>
      </c>
      <c r="AC927" s="1">
        <f t="shared" si="149"/>
        <v>195351.9</v>
      </c>
    </row>
    <row r="928" spans="1:29" x14ac:dyDescent="0.3">
      <c r="A928" s="20">
        <v>5244119095</v>
      </c>
      <c r="B928" s="1" t="s">
        <v>214</v>
      </c>
      <c r="C928" s="1" t="s">
        <v>213</v>
      </c>
      <c r="D928" s="1" t="s">
        <v>22618</v>
      </c>
      <c r="E928" s="1" t="s">
        <v>12</v>
      </c>
      <c r="F928" s="1">
        <v>53456</v>
      </c>
      <c r="G928" s="2">
        <v>25</v>
      </c>
      <c r="H928" s="1">
        <f>SUMIF('deals_closed '!D:D,A928,'deals_closed '!C:C)</f>
        <v>876577</v>
      </c>
      <c r="I928" s="1">
        <f>VLOOKUP(E928,'2018 commission structure'!$A$21:$I$24,9,FALSE)</f>
        <v>500000</v>
      </c>
      <c r="J928" s="1">
        <f t="shared" si="150"/>
        <v>625000</v>
      </c>
      <c r="K928" s="1">
        <f t="shared" si="141"/>
        <v>750000</v>
      </c>
      <c r="L928" s="1">
        <f t="shared" si="142"/>
        <v>1000000</v>
      </c>
      <c r="M928" s="16">
        <f t="shared" si="143"/>
        <v>1.7531540000000001</v>
      </c>
      <c r="N928" s="1" t="str">
        <f t="shared" si="144"/>
        <v>150-200%</v>
      </c>
      <c r="O928" s="1">
        <f>MIN($I928, $H928)*INDEX( '2018 commission structure'!$A$21:$I$24,
MATCH($E928,'2018 commission structure'!$A$21:$A$24,0),MATCH(O$1,'2018 commission structure'!$A$21:$I$21,0))</f>
        <v>50000</v>
      </c>
      <c r="P928" s="1">
        <f>IF($H928&gt;$I928, MIN($H928-$I928, J928-$I928)*
INDEX( '2018 commission structure'!$A$21:$I$24,
MATCH($E928,'2018 commission structure'!$A$21:$A$24, 0),
MATCH(P$1,'2018 commission structure'!$A$21:$I$21, 0)), 0)</f>
        <v>18750</v>
      </c>
      <c r="Q928" s="1">
        <f>IF($H928&gt;J928, MIN($H928-J928, K928-J928)*
INDEX( '2018 commission structure'!$A$21:$I$24,
MATCH($E928,'2018 commission structure'!$A$21:$A$24, 0),
MATCH(Q$1,'2018 commission structure'!$A$21:$I$21, 0)), 0)</f>
        <v>22500</v>
      </c>
      <c r="R928" s="1">
        <f>IF($H928&gt;K928, MIN($H928-K928, L928-K928)*
INDEX( '2018 commission structure'!$A$21:$I$24,
MATCH($E928,'2018 commission structure'!$A$21:$A$24, 0),
MATCH(R$1,'2018 commission structure'!$A$21:$I$21, 0)), 0)</f>
        <v>27846.94</v>
      </c>
      <c r="S928" s="1">
        <f>IF($H928&gt;L928, ($H928-L928)*
INDEX( '2018 commission structure'!$A$21:$I$24,
MATCH($E928,'2018 commission structure'!$A$21:$A$24, 0),
MATCH(S$1,'2018 commission structure'!$A$21:$I$21, 0)), 0)</f>
        <v>0</v>
      </c>
      <c r="T928" s="1">
        <f t="shared" si="145"/>
        <v>119096.94</v>
      </c>
      <c r="U928" s="1">
        <f t="shared" si="146"/>
        <v>172552.94</v>
      </c>
      <c r="V928" s="16">
        <f t="shared" si="147"/>
        <v>5.0800467381199068</v>
      </c>
      <c r="W928" s="1">
        <f>MIN(H928,I928)*INDEX('2018 commission structure'!$A$15:$J$18,MATCH(Calculations!$E895,'2018 commission structure'!$A$15:$A$18,0),MATCH(Calculations!W$1,'2018 commission structure'!$A$15:$J$15,0))</f>
        <v>75000</v>
      </c>
      <c r="X928" s="1">
        <f>IF($H928&gt;I928,MIN($H928-I928,J928-I928))*INDEX('2018 commission structure'!$A$15:$J$18,MATCH(Calculations!$E895,'2018 commission structure'!$A$15:$A$18,0),MATCH(Calculations!X$1,'2018 commission structure'!$A$15:$J$15,0))</f>
        <v>22500</v>
      </c>
      <c r="Y928" s="1">
        <f>IF($H928&gt;J928,MIN($H928-J928,K928-J928)*INDEX('2018 commission structure'!$A$15:$J$18,MATCH(Calculations!$E895,'2018 commission structure'!$A$15:$A$18,0),MATCH(Calculations!Y$1,'2018 commission structure'!$A$15:$J$15,0)),0)</f>
        <v>31250</v>
      </c>
      <c r="Z928" s="1">
        <f>IF($H928&gt;K928,MIN($H928-K928,L928-K928)*INDEX('2018 commission structure'!$A$15:$J$18,MATCH(Calculations!$E895,'2018 commission structure'!$A$15:$A$18,0),MATCH(Calculations!Z$1,'2018 commission structure'!$A$15:$J$15,0)),0)</f>
        <v>37973.1</v>
      </c>
      <c r="AA928" s="1">
        <f>IF($H928&gt;L928,($H928-L928)*INDEX('2018 commission structure'!$A$15:$J$18,MATCH(Calculations!$E895,'2018 commission structure'!$A$15:$A$18,0),MATCH(Calculations!AA$1,'2018 commission structure'!$A$15:$J$15,0)),0)</f>
        <v>0</v>
      </c>
      <c r="AB928" s="1">
        <f t="shared" si="148"/>
        <v>166723.1</v>
      </c>
      <c r="AC928" s="1">
        <f t="shared" si="149"/>
        <v>220179.1</v>
      </c>
    </row>
    <row r="929" spans="1:29" x14ac:dyDescent="0.3">
      <c r="A929" s="20">
        <v>5347887761</v>
      </c>
      <c r="B929" s="1" t="s">
        <v>1314</v>
      </c>
      <c r="C929" s="1" t="s">
        <v>1313</v>
      </c>
      <c r="D929" s="1" t="s">
        <v>22798</v>
      </c>
      <c r="E929" s="1" t="s">
        <v>0</v>
      </c>
      <c r="F929" s="1">
        <v>77465</v>
      </c>
      <c r="G929" s="2">
        <v>29</v>
      </c>
      <c r="H929" s="1">
        <f>SUMIF('deals_closed '!D:D,A929,'deals_closed '!C:C)</f>
        <v>1055102</v>
      </c>
      <c r="I929" s="1">
        <f>VLOOKUP(E929,'2018 commission structure'!$A$21:$I$24,9,FALSE)</f>
        <v>600000</v>
      </c>
      <c r="J929" s="1">
        <f t="shared" si="150"/>
        <v>750000</v>
      </c>
      <c r="K929" s="1">
        <f t="shared" si="141"/>
        <v>900000</v>
      </c>
      <c r="L929" s="1">
        <f t="shared" si="142"/>
        <v>1200000</v>
      </c>
      <c r="M929" s="16">
        <f t="shared" si="143"/>
        <v>1.7585033333333333</v>
      </c>
      <c r="N929" s="1" t="str">
        <f t="shared" si="144"/>
        <v>150-200%</v>
      </c>
      <c r="O929" s="1">
        <f>MIN($I929, $H929)*INDEX( '2018 commission structure'!$A$21:$I$24,
MATCH($E929,'2018 commission structure'!$A$21:$A$24,0),MATCH(O$1,'2018 commission structure'!$A$21:$I$21,0))</f>
        <v>78000</v>
      </c>
      <c r="P929" s="1">
        <f>IF($H929&gt;$I929, MIN($H929-$I929, J929-$I929)*
INDEX( '2018 commission structure'!$A$21:$I$24,
MATCH($E929,'2018 commission structure'!$A$21:$A$24, 0),
MATCH(P$1,'2018 commission structure'!$A$21:$I$21, 0)), 0)</f>
        <v>25500.000000000004</v>
      </c>
      <c r="Q929" s="1">
        <f>IF($H929&gt;J929, MIN($H929-J929, K929-J929)*
INDEX( '2018 commission structure'!$A$21:$I$24,
MATCH($E929,'2018 commission structure'!$A$21:$A$24, 0),
MATCH(Q$1,'2018 commission structure'!$A$21:$I$21, 0)), 0)</f>
        <v>31500</v>
      </c>
      <c r="R929" s="1">
        <f>IF($H929&gt;K929, MIN($H929-K929, L929-K929)*
INDEX( '2018 commission structure'!$A$21:$I$24,
MATCH($E929,'2018 commission structure'!$A$21:$A$24, 0),
MATCH(R$1,'2018 commission structure'!$A$21:$I$21, 0)), 0)</f>
        <v>40326.520000000004</v>
      </c>
      <c r="S929" s="1">
        <f>IF($H929&gt;L929, ($H929-L929)*
INDEX( '2018 commission structure'!$A$21:$I$24,
MATCH($E929,'2018 commission structure'!$A$21:$A$24, 0),
MATCH(S$1,'2018 commission structure'!$A$21:$I$21, 0)), 0)</f>
        <v>0</v>
      </c>
      <c r="T929" s="1">
        <f t="shared" si="145"/>
        <v>175326.52000000002</v>
      </c>
      <c r="U929" s="1">
        <f t="shared" si="146"/>
        <v>252791.52000000002</v>
      </c>
      <c r="V929" s="16">
        <f t="shared" si="147"/>
        <v>4.1738029819987625</v>
      </c>
      <c r="W929" s="1">
        <f>MIN(H929,I929)*INDEX('2018 commission structure'!$A$15:$J$18,MATCH(Calculations!$E326,'2018 commission structure'!$A$15:$A$18,0),MATCH(Calculations!W$1,'2018 commission structure'!$A$15:$J$15,0))</f>
        <v>90000</v>
      </c>
      <c r="X929" s="1">
        <f>IF($H929&gt;I929,MIN($H929-I929,J929-I929))*INDEX('2018 commission structure'!$A$15:$J$18,MATCH(Calculations!$E326,'2018 commission structure'!$A$15:$A$18,0),MATCH(Calculations!X$1,'2018 commission structure'!$A$15:$J$15,0))</f>
        <v>27000</v>
      </c>
      <c r="Y929" s="1">
        <f>IF($H929&gt;J929,MIN($H929-J929,K929-J929)*INDEX('2018 commission structure'!$A$15:$J$18,MATCH(Calculations!$E326,'2018 commission structure'!$A$15:$A$18,0),MATCH(Calculations!Y$1,'2018 commission structure'!$A$15:$J$15,0)),0)</f>
        <v>37500</v>
      </c>
      <c r="Z929" s="1">
        <f>IF($H929&gt;K929,MIN($H929-K929,L929-K929)*INDEX('2018 commission structure'!$A$15:$J$18,MATCH(Calculations!$E326,'2018 commission structure'!$A$15:$A$18,0),MATCH(Calculations!Z$1,'2018 commission structure'!$A$15:$J$15,0)),0)</f>
        <v>46530.6</v>
      </c>
      <c r="AA929" s="1">
        <f>IF($H929&gt;L929,($H929-L929)*INDEX('2018 commission structure'!$A$15:$J$18,MATCH(Calculations!$E326,'2018 commission structure'!$A$15:$A$18,0),MATCH(Calculations!AA$1,'2018 commission structure'!$A$15:$J$15,0)),0)</f>
        <v>0</v>
      </c>
      <c r="AB929" s="1">
        <f t="shared" si="148"/>
        <v>201030.6</v>
      </c>
      <c r="AC929" s="1">
        <f t="shared" si="149"/>
        <v>278495.59999999998</v>
      </c>
    </row>
    <row r="930" spans="1:29" x14ac:dyDescent="0.3">
      <c r="A930" s="20">
        <v>5990182805</v>
      </c>
      <c r="B930" s="1" t="s">
        <v>1410</v>
      </c>
      <c r="C930" s="1" t="s">
        <v>1409</v>
      </c>
      <c r="D930" s="1" t="s">
        <v>22740</v>
      </c>
      <c r="E930" s="1" t="s">
        <v>0</v>
      </c>
      <c r="F930" s="1">
        <v>71661</v>
      </c>
      <c r="G930" s="2">
        <v>13</v>
      </c>
      <c r="H930" s="1">
        <f>SUMIF('deals_closed '!D:D,A930,'deals_closed '!C:C)</f>
        <v>462339</v>
      </c>
      <c r="I930" s="1">
        <f>VLOOKUP(E930,'2018 commission structure'!$A$21:$I$24,9,FALSE)</f>
        <v>600000</v>
      </c>
      <c r="J930" s="1">
        <f t="shared" si="150"/>
        <v>750000</v>
      </c>
      <c r="K930" s="1">
        <f t="shared" si="141"/>
        <v>900000</v>
      </c>
      <c r="L930" s="1">
        <f t="shared" si="142"/>
        <v>1200000</v>
      </c>
      <c r="M930" s="16">
        <f t="shared" si="143"/>
        <v>0.77056500000000006</v>
      </c>
      <c r="N930" s="1" t="str">
        <f t="shared" si="144"/>
        <v>0-100%</v>
      </c>
      <c r="O930" s="1">
        <f>MIN($I930, $H930)*INDEX( '2018 commission structure'!$A$21:$I$24,
MATCH($E930,'2018 commission structure'!$A$21:$A$24,0),MATCH(O$1,'2018 commission structure'!$A$21:$I$21,0))</f>
        <v>60104.07</v>
      </c>
      <c r="P930" s="1">
        <f>IF($H930&gt;$I930, MIN($H930-$I930, J930-$I930)*
INDEX( '2018 commission structure'!$A$21:$I$24,
MATCH($E930,'2018 commission structure'!$A$21:$A$24, 0),
MATCH(P$1,'2018 commission structure'!$A$21:$I$21, 0)), 0)</f>
        <v>0</v>
      </c>
      <c r="Q930" s="1">
        <f>IF($H930&gt;J930, MIN($H930-J930, K930-J930)*
INDEX( '2018 commission structure'!$A$21:$I$24,
MATCH($E930,'2018 commission structure'!$A$21:$A$24, 0),
MATCH(Q$1,'2018 commission structure'!$A$21:$I$21, 0)), 0)</f>
        <v>0</v>
      </c>
      <c r="R930" s="1">
        <f>IF($H930&gt;K930, MIN($H930-K930, L930-K930)*
INDEX( '2018 commission structure'!$A$21:$I$24,
MATCH($E930,'2018 commission structure'!$A$21:$A$24, 0),
MATCH(R$1,'2018 commission structure'!$A$21:$I$21, 0)), 0)</f>
        <v>0</v>
      </c>
      <c r="S930" s="1">
        <f>IF($H930&gt;L930, ($H930-L930)*
INDEX( '2018 commission structure'!$A$21:$I$24,
MATCH($E930,'2018 commission structure'!$A$21:$A$24, 0),
MATCH(S$1,'2018 commission structure'!$A$21:$I$21, 0)), 0)</f>
        <v>0</v>
      </c>
      <c r="T930" s="1">
        <f t="shared" si="145"/>
        <v>60104.07</v>
      </c>
      <c r="U930" s="1">
        <f t="shared" si="146"/>
        <v>131765.07</v>
      </c>
      <c r="V930" s="16">
        <f t="shared" si="147"/>
        <v>3.5088130716281634</v>
      </c>
      <c r="W930" s="1">
        <f>MIN(H930,I930)*INDEX('2018 commission structure'!$A$15:$J$18,MATCH(Calculations!$E276,'2018 commission structure'!$A$15:$A$18,0),MATCH(Calculations!W$1,'2018 commission structure'!$A$15:$J$15,0))</f>
        <v>55480.68</v>
      </c>
      <c r="X930" s="1">
        <f>IF($H930&gt;I930,MIN($H930-I930,J930-I930))*INDEX('2018 commission structure'!$A$15:$J$18,MATCH(Calculations!$E276,'2018 commission structure'!$A$15:$A$18,0),MATCH(Calculations!X$1,'2018 commission structure'!$A$15:$J$15,0))</f>
        <v>0</v>
      </c>
      <c r="Y930" s="1">
        <f>IF($H930&gt;J930,MIN($H930-J930,K930-J930)*INDEX('2018 commission structure'!$A$15:$J$18,MATCH(Calculations!$E276,'2018 commission structure'!$A$15:$A$18,0),MATCH(Calculations!Y$1,'2018 commission structure'!$A$15:$J$15,0)),0)</f>
        <v>0</v>
      </c>
      <c r="Z930" s="1">
        <f>IF($H930&gt;K930,MIN($H930-K930,L930-K930)*INDEX('2018 commission structure'!$A$15:$J$18,MATCH(Calculations!$E276,'2018 commission structure'!$A$15:$A$18,0),MATCH(Calculations!Z$1,'2018 commission structure'!$A$15:$J$15,0)),0)</f>
        <v>0</v>
      </c>
      <c r="AA930" s="1">
        <f>IF($H930&gt;L930,($H930-L930)*INDEX('2018 commission structure'!$A$15:$J$18,MATCH(Calculations!$E276,'2018 commission structure'!$A$15:$A$18,0),MATCH(Calculations!AA$1,'2018 commission structure'!$A$15:$J$15,0)),0)</f>
        <v>0</v>
      </c>
      <c r="AB930" s="1">
        <f t="shared" si="148"/>
        <v>55480.68</v>
      </c>
      <c r="AC930" s="1">
        <f t="shared" si="149"/>
        <v>127141.68</v>
      </c>
    </row>
    <row r="931" spans="1:29" x14ac:dyDescent="0.3">
      <c r="A931" s="20">
        <v>4969679754</v>
      </c>
      <c r="B931" s="1" t="s">
        <v>591</v>
      </c>
      <c r="C931" s="1" t="s">
        <v>590</v>
      </c>
      <c r="D931" s="1" t="s">
        <v>22835</v>
      </c>
      <c r="E931" s="1" t="s">
        <v>0</v>
      </c>
      <c r="F931" s="1">
        <v>54602</v>
      </c>
      <c r="G931" s="2">
        <v>28</v>
      </c>
      <c r="H931" s="1">
        <f>SUMIF('deals_closed '!D:D,A931,'deals_closed '!C:C)</f>
        <v>1057474</v>
      </c>
      <c r="I931" s="1">
        <f>VLOOKUP(E931,'2018 commission structure'!$A$21:$I$24,9,FALSE)</f>
        <v>600000</v>
      </c>
      <c r="J931" s="1">
        <f t="shared" si="150"/>
        <v>750000</v>
      </c>
      <c r="K931" s="1">
        <f t="shared" si="141"/>
        <v>900000</v>
      </c>
      <c r="L931" s="1">
        <f t="shared" si="142"/>
        <v>1200000</v>
      </c>
      <c r="M931" s="16">
        <f t="shared" si="143"/>
        <v>1.7624566666666666</v>
      </c>
      <c r="N931" s="1" t="str">
        <f t="shared" si="144"/>
        <v>150-200%</v>
      </c>
      <c r="O931" s="1">
        <f>MIN($I931, $H931)*INDEX( '2018 commission structure'!$A$21:$I$24,
MATCH($E931,'2018 commission structure'!$A$21:$A$24,0),MATCH(O$1,'2018 commission structure'!$A$21:$I$21,0))</f>
        <v>78000</v>
      </c>
      <c r="P931" s="1">
        <f>IF($H931&gt;$I931, MIN($H931-$I931, J931-$I931)*
INDEX( '2018 commission structure'!$A$21:$I$24,
MATCH($E931,'2018 commission structure'!$A$21:$A$24, 0),
MATCH(P$1,'2018 commission structure'!$A$21:$I$21, 0)), 0)</f>
        <v>25500.000000000004</v>
      </c>
      <c r="Q931" s="1">
        <f>IF($H931&gt;J931, MIN($H931-J931, K931-J931)*
INDEX( '2018 commission structure'!$A$21:$I$24,
MATCH($E931,'2018 commission structure'!$A$21:$A$24, 0),
MATCH(Q$1,'2018 commission structure'!$A$21:$I$21, 0)), 0)</f>
        <v>31500</v>
      </c>
      <c r="R931" s="1">
        <f>IF($H931&gt;K931, MIN($H931-K931, L931-K931)*
INDEX( '2018 commission structure'!$A$21:$I$24,
MATCH($E931,'2018 commission structure'!$A$21:$A$24, 0),
MATCH(R$1,'2018 commission structure'!$A$21:$I$21, 0)), 0)</f>
        <v>40943.24</v>
      </c>
      <c r="S931" s="1">
        <f>IF($H931&gt;L931, ($H931-L931)*
INDEX( '2018 commission structure'!$A$21:$I$24,
MATCH($E931,'2018 commission structure'!$A$21:$A$24, 0),
MATCH(S$1,'2018 commission structure'!$A$21:$I$21, 0)), 0)</f>
        <v>0</v>
      </c>
      <c r="T931" s="1">
        <f t="shared" si="145"/>
        <v>175943.24</v>
      </c>
      <c r="U931" s="1">
        <f t="shared" si="146"/>
        <v>230545.24</v>
      </c>
      <c r="V931" s="16">
        <f t="shared" si="147"/>
        <v>4.5868394420114686</v>
      </c>
      <c r="W931" s="1">
        <f>MIN(H931,I931)*INDEX('2018 commission structure'!$A$15:$J$18,MATCH(Calculations!$E702,'2018 commission structure'!$A$15:$A$18,0),MATCH(Calculations!W$1,'2018 commission structure'!$A$15:$J$15,0))</f>
        <v>90000</v>
      </c>
      <c r="X931" s="1">
        <f>IF($H931&gt;I931,MIN($H931-I931,J931-I931))*INDEX('2018 commission structure'!$A$15:$J$18,MATCH(Calculations!$E702,'2018 commission structure'!$A$15:$A$18,0),MATCH(Calculations!X$1,'2018 commission structure'!$A$15:$J$15,0))</f>
        <v>33000</v>
      </c>
      <c r="Y931" s="1">
        <f>IF($H931&gt;J931,MIN($H931-J931,K931-J931)*INDEX('2018 commission structure'!$A$15:$J$18,MATCH(Calculations!$E702,'2018 commission structure'!$A$15:$A$18,0),MATCH(Calculations!Y$1,'2018 commission structure'!$A$15:$J$15,0)),0)</f>
        <v>37500</v>
      </c>
      <c r="Z931" s="1">
        <f>IF($H931&gt;K931,MIN($H931-K931,L931-K931)*INDEX('2018 commission structure'!$A$15:$J$18,MATCH(Calculations!$E702,'2018 commission structure'!$A$15:$A$18,0),MATCH(Calculations!Z$1,'2018 commission structure'!$A$15:$J$15,0)),0)</f>
        <v>51966.420000000006</v>
      </c>
      <c r="AA931" s="1">
        <f>IF($H931&gt;L931,($H931-L931)*INDEX('2018 commission structure'!$A$15:$J$18,MATCH(Calculations!$E702,'2018 commission structure'!$A$15:$A$18,0),MATCH(Calculations!AA$1,'2018 commission structure'!$A$15:$J$15,0)),0)</f>
        <v>0</v>
      </c>
      <c r="AB931" s="1">
        <f t="shared" si="148"/>
        <v>212466.42</v>
      </c>
      <c r="AC931" s="1">
        <f t="shared" si="149"/>
        <v>267068.42000000004</v>
      </c>
    </row>
    <row r="932" spans="1:29" x14ac:dyDescent="0.3">
      <c r="A932" s="20">
        <v>4866916575</v>
      </c>
      <c r="B932" s="1" t="s">
        <v>305</v>
      </c>
      <c r="C932" s="1" t="s">
        <v>304</v>
      </c>
      <c r="D932" s="1" t="s">
        <v>22881</v>
      </c>
      <c r="E932" s="1" t="s">
        <v>12</v>
      </c>
      <c r="F932" s="1">
        <v>45185</v>
      </c>
      <c r="G932" s="2">
        <v>22</v>
      </c>
      <c r="H932" s="1">
        <f>SUMIF('deals_closed '!D:D,A932,'deals_closed '!C:C)</f>
        <v>886977</v>
      </c>
      <c r="I932" s="1">
        <f>VLOOKUP(E932,'2018 commission structure'!$A$21:$I$24,9,FALSE)</f>
        <v>500000</v>
      </c>
      <c r="J932" s="1">
        <f t="shared" si="150"/>
        <v>625000</v>
      </c>
      <c r="K932" s="1">
        <f t="shared" si="141"/>
        <v>750000</v>
      </c>
      <c r="L932" s="1">
        <f t="shared" si="142"/>
        <v>1000000</v>
      </c>
      <c r="M932" s="16">
        <f t="shared" si="143"/>
        <v>1.773954</v>
      </c>
      <c r="N932" s="1" t="str">
        <f t="shared" si="144"/>
        <v>150-200%</v>
      </c>
      <c r="O932" s="1">
        <f>MIN($I932, $H932)*INDEX( '2018 commission structure'!$A$21:$I$24,
MATCH($E932,'2018 commission structure'!$A$21:$A$24,0),MATCH(O$1,'2018 commission structure'!$A$21:$I$21,0))</f>
        <v>50000</v>
      </c>
      <c r="P932" s="1">
        <f>IF($H932&gt;$I932, MIN($H932-$I932, J932-$I932)*
INDEX( '2018 commission structure'!$A$21:$I$24,
MATCH($E932,'2018 commission structure'!$A$21:$A$24, 0),
MATCH(P$1,'2018 commission structure'!$A$21:$I$21, 0)), 0)</f>
        <v>18750</v>
      </c>
      <c r="Q932" s="1">
        <f>IF($H932&gt;J932, MIN($H932-J932, K932-J932)*
INDEX( '2018 commission structure'!$A$21:$I$24,
MATCH($E932,'2018 commission structure'!$A$21:$A$24, 0),
MATCH(Q$1,'2018 commission structure'!$A$21:$I$21, 0)), 0)</f>
        <v>22500</v>
      </c>
      <c r="R932" s="1">
        <f>IF($H932&gt;K932, MIN($H932-K932, L932-K932)*
INDEX( '2018 commission structure'!$A$21:$I$24,
MATCH($E932,'2018 commission structure'!$A$21:$A$24, 0),
MATCH(R$1,'2018 commission structure'!$A$21:$I$21, 0)), 0)</f>
        <v>30134.94</v>
      </c>
      <c r="S932" s="1">
        <f>IF($H932&gt;L932, ($H932-L932)*
INDEX( '2018 commission structure'!$A$21:$I$24,
MATCH($E932,'2018 commission structure'!$A$21:$A$24, 0),
MATCH(S$1,'2018 commission structure'!$A$21:$I$21, 0)), 0)</f>
        <v>0</v>
      </c>
      <c r="T932" s="1">
        <f t="shared" si="145"/>
        <v>121384.94</v>
      </c>
      <c r="U932" s="1">
        <f t="shared" si="146"/>
        <v>166569.94</v>
      </c>
      <c r="V932" s="16">
        <f t="shared" si="147"/>
        <v>5.3249523893686943</v>
      </c>
      <c r="W932" s="1">
        <f>MIN(H932,I932)*INDEX('2018 commission structure'!$A$15:$J$18,MATCH(Calculations!$E848,'2018 commission structure'!$A$15:$A$18,0),MATCH(Calculations!W$1,'2018 commission structure'!$A$15:$J$15,0))</f>
        <v>60000</v>
      </c>
      <c r="X932" s="1">
        <f>IF($H932&gt;I932,MIN($H932-I932,J932-I932))*INDEX('2018 commission structure'!$A$15:$J$18,MATCH(Calculations!$E848,'2018 commission structure'!$A$15:$A$18,0),MATCH(Calculations!X$1,'2018 commission structure'!$A$15:$J$15,0))</f>
        <v>21250</v>
      </c>
      <c r="Y932" s="1">
        <f>IF($H932&gt;J932,MIN($H932-J932,K932-J932)*INDEX('2018 commission structure'!$A$15:$J$18,MATCH(Calculations!$E848,'2018 commission structure'!$A$15:$A$18,0),MATCH(Calculations!Y$1,'2018 commission structure'!$A$15:$J$15,0)),0)</f>
        <v>25000</v>
      </c>
      <c r="Z932" s="1">
        <f>IF($H932&gt;K932,MIN($H932-K932,L932-K932)*INDEX('2018 commission structure'!$A$15:$J$18,MATCH(Calculations!$E848,'2018 commission structure'!$A$15:$A$18,0),MATCH(Calculations!Z$1,'2018 commission structure'!$A$15:$J$15,0)),0)</f>
        <v>30134.94</v>
      </c>
      <c r="AA932" s="1">
        <f>IF($H932&gt;L932,($H932-L932)*INDEX('2018 commission structure'!$A$15:$J$18,MATCH(Calculations!$E848,'2018 commission structure'!$A$15:$A$18,0),MATCH(Calculations!AA$1,'2018 commission structure'!$A$15:$J$15,0)),0)</f>
        <v>0</v>
      </c>
      <c r="AB932" s="1">
        <f t="shared" si="148"/>
        <v>136384.94</v>
      </c>
      <c r="AC932" s="1">
        <f t="shared" si="149"/>
        <v>181569.94</v>
      </c>
    </row>
    <row r="933" spans="1:29" x14ac:dyDescent="0.3">
      <c r="A933" s="20">
        <v>8127128031</v>
      </c>
      <c r="B933" s="1" t="s">
        <v>936</v>
      </c>
      <c r="C933" s="1" t="s">
        <v>935</v>
      </c>
      <c r="D933" s="1" t="s">
        <v>22523</v>
      </c>
      <c r="E933" s="1" t="s">
        <v>0</v>
      </c>
      <c r="F933" s="1">
        <v>77872</v>
      </c>
      <c r="G933" s="2">
        <v>17</v>
      </c>
      <c r="H933" s="1">
        <f>SUMIF('deals_closed '!D:D,A933,'deals_closed '!C:C)</f>
        <v>522770</v>
      </c>
      <c r="I933" s="1">
        <f>VLOOKUP(E933,'2018 commission structure'!$A$21:$I$24,9,FALSE)</f>
        <v>600000</v>
      </c>
      <c r="J933" s="1">
        <f t="shared" si="150"/>
        <v>750000</v>
      </c>
      <c r="K933" s="1">
        <f t="shared" si="141"/>
        <v>900000</v>
      </c>
      <c r="L933" s="1">
        <f t="shared" si="142"/>
        <v>1200000</v>
      </c>
      <c r="M933" s="16">
        <f t="shared" si="143"/>
        <v>0.8712833333333333</v>
      </c>
      <c r="N933" s="1" t="str">
        <f t="shared" si="144"/>
        <v>0-100%</v>
      </c>
      <c r="O933" s="1">
        <f>MIN($I933, $H933)*INDEX( '2018 commission structure'!$A$21:$I$24,
MATCH($E933,'2018 commission structure'!$A$21:$A$24,0),MATCH(O$1,'2018 commission structure'!$A$21:$I$21,0))</f>
        <v>67960.100000000006</v>
      </c>
      <c r="P933" s="1">
        <f>IF($H933&gt;$I933, MIN($H933-$I933, J933-$I933)*
INDEX( '2018 commission structure'!$A$21:$I$24,
MATCH($E933,'2018 commission structure'!$A$21:$A$24, 0),
MATCH(P$1,'2018 commission structure'!$A$21:$I$21, 0)), 0)</f>
        <v>0</v>
      </c>
      <c r="Q933" s="1">
        <f>IF($H933&gt;J933, MIN($H933-J933, K933-J933)*
INDEX( '2018 commission structure'!$A$21:$I$24,
MATCH($E933,'2018 commission structure'!$A$21:$A$24, 0),
MATCH(Q$1,'2018 commission structure'!$A$21:$I$21, 0)), 0)</f>
        <v>0</v>
      </c>
      <c r="R933" s="1">
        <f>IF($H933&gt;K933, MIN($H933-K933, L933-K933)*
INDEX( '2018 commission structure'!$A$21:$I$24,
MATCH($E933,'2018 commission structure'!$A$21:$A$24, 0),
MATCH(R$1,'2018 commission structure'!$A$21:$I$21, 0)), 0)</f>
        <v>0</v>
      </c>
      <c r="S933" s="1">
        <f>IF($H933&gt;L933, ($H933-L933)*
INDEX( '2018 commission structure'!$A$21:$I$24,
MATCH($E933,'2018 commission structure'!$A$21:$A$24, 0),
MATCH(S$1,'2018 commission structure'!$A$21:$I$21, 0)), 0)</f>
        <v>0</v>
      </c>
      <c r="T933" s="1">
        <f t="shared" si="145"/>
        <v>67960.100000000006</v>
      </c>
      <c r="U933" s="1">
        <f t="shared" si="146"/>
        <v>145832.1</v>
      </c>
      <c r="V933" s="16">
        <f t="shared" si="147"/>
        <v>3.5847388880774531</v>
      </c>
      <c r="W933" s="1">
        <f>MIN(H933,I933)*INDEX('2018 commission structure'!$A$15:$J$18,MATCH(Calculations!$E524,'2018 commission structure'!$A$15:$A$18,0),MATCH(Calculations!W$1,'2018 commission structure'!$A$15:$J$15,0))</f>
        <v>62732.399999999994</v>
      </c>
      <c r="X933" s="1">
        <f>IF($H933&gt;I933,MIN($H933-I933,J933-I933))*INDEX('2018 commission structure'!$A$15:$J$18,MATCH(Calculations!$E524,'2018 commission structure'!$A$15:$A$18,0),MATCH(Calculations!X$1,'2018 commission structure'!$A$15:$J$15,0))</f>
        <v>0</v>
      </c>
      <c r="Y933" s="1">
        <f>IF($H933&gt;J933,MIN($H933-J933,K933-J933)*INDEX('2018 commission structure'!$A$15:$J$18,MATCH(Calculations!$E524,'2018 commission structure'!$A$15:$A$18,0),MATCH(Calculations!Y$1,'2018 commission structure'!$A$15:$J$15,0)),0)</f>
        <v>0</v>
      </c>
      <c r="Z933" s="1">
        <f>IF($H933&gt;K933,MIN($H933-K933,L933-K933)*INDEX('2018 commission structure'!$A$15:$J$18,MATCH(Calculations!$E524,'2018 commission structure'!$A$15:$A$18,0),MATCH(Calculations!Z$1,'2018 commission structure'!$A$15:$J$15,0)),0)</f>
        <v>0</v>
      </c>
      <c r="AA933" s="1">
        <f>IF($H933&gt;L933,($H933-L933)*INDEX('2018 commission structure'!$A$15:$J$18,MATCH(Calculations!$E524,'2018 commission structure'!$A$15:$A$18,0),MATCH(Calculations!AA$1,'2018 commission structure'!$A$15:$J$15,0)),0)</f>
        <v>0</v>
      </c>
      <c r="AB933" s="1">
        <f t="shared" si="148"/>
        <v>62732.399999999994</v>
      </c>
      <c r="AC933" s="1">
        <f t="shared" si="149"/>
        <v>140604.4</v>
      </c>
    </row>
    <row r="934" spans="1:29" x14ac:dyDescent="0.3">
      <c r="A934" s="20">
        <v>3164004753</v>
      </c>
      <c r="B934" s="1" t="s">
        <v>486</v>
      </c>
      <c r="C934" s="1" t="s">
        <v>485</v>
      </c>
      <c r="D934" s="1" t="s">
        <v>23306</v>
      </c>
      <c r="E934" s="1" t="s">
        <v>12</v>
      </c>
      <c r="F934" s="1">
        <v>30622</v>
      </c>
      <c r="G934" s="2">
        <v>28</v>
      </c>
      <c r="H934" s="1">
        <f>SUMIF('deals_closed '!D:D,A934,'deals_closed '!C:C)</f>
        <v>893148</v>
      </c>
      <c r="I934" s="1">
        <f>VLOOKUP(E934,'2018 commission structure'!$A$21:$I$24,9,FALSE)</f>
        <v>500000</v>
      </c>
      <c r="J934" s="1">
        <f t="shared" si="150"/>
        <v>625000</v>
      </c>
      <c r="K934" s="1">
        <f t="shared" si="141"/>
        <v>750000</v>
      </c>
      <c r="L934" s="1">
        <f t="shared" si="142"/>
        <v>1000000</v>
      </c>
      <c r="M934" s="16">
        <f t="shared" si="143"/>
        <v>1.7862960000000001</v>
      </c>
      <c r="N934" s="1" t="str">
        <f t="shared" si="144"/>
        <v>150-200%</v>
      </c>
      <c r="O934" s="1">
        <f>MIN($I934, $H934)*INDEX( '2018 commission structure'!$A$21:$I$24,
MATCH($E934,'2018 commission structure'!$A$21:$A$24,0),MATCH(O$1,'2018 commission structure'!$A$21:$I$21,0))</f>
        <v>50000</v>
      </c>
      <c r="P934" s="1">
        <f>IF($H934&gt;$I934, MIN($H934-$I934, J934-$I934)*
INDEX( '2018 commission structure'!$A$21:$I$24,
MATCH($E934,'2018 commission structure'!$A$21:$A$24, 0),
MATCH(P$1,'2018 commission structure'!$A$21:$I$21, 0)), 0)</f>
        <v>18750</v>
      </c>
      <c r="Q934" s="1">
        <f>IF($H934&gt;J934, MIN($H934-J934, K934-J934)*
INDEX( '2018 commission structure'!$A$21:$I$24,
MATCH($E934,'2018 commission structure'!$A$21:$A$24, 0),
MATCH(Q$1,'2018 commission structure'!$A$21:$I$21, 0)), 0)</f>
        <v>22500</v>
      </c>
      <c r="R934" s="1">
        <f>IF($H934&gt;K934, MIN($H934-K934, L934-K934)*
INDEX( '2018 commission structure'!$A$21:$I$24,
MATCH($E934,'2018 commission structure'!$A$21:$A$24, 0),
MATCH(R$1,'2018 commission structure'!$A$21:$I$21, 0)), 0)</f>
        <v>31492.560000000001</v>
      </c>
      <c r="S934" s="1">
        <f>IF($H934&gt;L934, ($H934-L934)*
INDEX( '2018 commission structure'!$A$21:$I$24,
MATCH($E934,'2018 commission structure'!$A$21:$A$24, 0),
MATCH(S$1,'2018 commission structure'!$A$21:$I$21, 0)), 0)</f>
        <v>0</v>
      </c>
      <c r="T934" s="1">
        <f t="shared" si="145"/>
        <v>122742.56</v>
      </c>
      <c r="U934" s="1">
        <f t="shared" si="146"/>
        <v>153364.56</v>
      </c>
      <c r="V934" s="16">
        <f t="shared" si="147"/>
        <v>5.8236922532819841</v>
      </c>
      <c r="W934" s="1">
        <f>MIN(H934,I934)*INDEX('2018 commission structure'!$A$15:$J$18,MATCH(Calculations!$E755,'2018 commission structure'!$A$15:$A$18,0),MATCH(Calculations!W$1,'2018 commission structure'!$A$15:$J$15,0))</f>
        <v>75000</v>
      </c>
      <c r="X934" s="1">
        <f>IF($H934&gt;I934,MIN($H934-I934,J934-I934))*INDEX('2018 commission structure'!$A$15:$J$18,MATCH(Calculations!$E755,'2018 commission structure'!$A$15:$A$18,0),MATCH(Calculations!X$1,'2018 commission structure'!$A$15:$J$15,0))</f>
        <v>27500</v>
      </c>
      <c r="Y934" s="1">
        <f>IF($H934&gt;J934,MIN($H934-J934,K934-J934)*INDEX('2018 commission structure'!$A$15:$J$18,MATCH(Calculations!$E755,'2018 commission structure'!$A$15:$A$18,0),MATCH(Calculations!Y$1,'2018 commission structure'!$A$15:$J$15,0)),0)</f>
        <v>31250</v>
      </c>
      <c r="Z934" s="1">
        <f>IF($H934&gt;K934,MIN($H934-K934,L934-K934)*INDEX('2018 commission structure'!$A$15:$J$18,MATCH(Calculations!$E755,'2018 commission structure'!$A$15:$A$18,0),MATCH(Calculations!Z$1,'2018 commission structure'!$A$15:$J$15,0)),0)</f>
        <v>47238.840000000004</v>
      </c>
      <c r="AA934" s="1">
        <f>IF($H934&gt;L934,($H934-L934)*INDEX('2018 commission structure'!$A$15:$J$18,MATCH(Calculations!$E755,'2018 commission structure'!$A$15:$A$18,0),MATCH(Calculations!AA$1,'2018 commission structure'!$A$15:$J$15,0)),0)</f>
        <v>0</v>
      </c>
      <c r="AB934" s="1">
        <f t="shared" si="148"/>
        <v>180988.84</v>
      </c>
      <c r="AC934" s="1">
        <f t="shared" si="149"/>
        <v>211610.84</v>
      </c>
    </row>
    <row r="935" spans="1:29" x14ac:dyDescent="0.3">
      <c r="A935" s="20">
        <v>2975315244</v>
      </c>
      <c r="B935" s="1" t="s">
        <v>800</v>
      </c>
      <c r="C935" s="1" t="s">
        <v>799</v>
      </c>
      <c r="D935" s="1" t="s">
        <v>23034</v>
      </c>
      <c r="E935" s="1" t="s">
        <v>3</v>
      </c>
      <c r="F935" s="1">
        <v>108445</v>
      </c>
      <c r="G935" s="2">
        <v>21</v>
      </c>
      <c r="H935" s="1">
        <f>SUMIF('deals_closed '!D:D,A935,'deals_closed '!C:C)</f>
        <v>745518</v>
      </c>
      <c r="I935" s="1">
        <f>VLOOKUP(E935,'2018 commission structure'!$A$21:$I$24,9,FALSE)</f>
        <v>750000</v>
      </c>
      <c r="J935" s="1">
        <f t="shared" si="150"/>
        <v>937500</v>
      </c>
      <c r="K935" s="1">
        <f t="shared" si="141"/>
        <v>1125000</v>
      </c>
      <c r="L935" s="1">
        <f t="shared" si="142"/>
        <v>1500000</v>
      </c>
      <c r="M935" s="16">
        <f t="shared" si="143"/>
        <v>0.99402400000000002</v>
      </c>
      <c r="N935" s="1" t="str">
        <f t="shared" si="144"/>
        <v>0-100%</v>
      </c>
      <c r="O935" s="1">
        <f>MIN($I935, $H935)*INDEX( '2018 commission structure'!$A$21:$I$24,
MATCH($E935,'2018 commission structure'!$A$21:$A$24,0),MATCH(O$1,'2018 commission structure'!$A$21:$I$21,0))</f>
        <v>111827.7</v>
      </c>
      <c r="P935" s="1">
        <f>IF($H935&gt;$I935, MIN($H935-$I935, J935-$I935)*
INDEX( '2018 commission structure'!$A$21:$I$24,
MATCH($E935,'2018 commission structure'!$A$21:$A$24, 0),
MATCH(P$1,'2018 commission structure'!$A$21:$I$21, 0)), 0)</f>
        <v>0</v>
      </c>
      <c r="Q935" s="1">
        <f>IF($H935&gt;J935, MIN($H935-J935, K935-J935)*
INDEX( '2018 commission structure'!$A$21:$I$24,
MATCH($E935,'2018 commission structure'!$A$21:$A$24, 0),
MATCH(Q$1,'2018 commission structure'!$A$21:$I$21, 0)), 0)</f>
        <v>0</v>
      </c>
      <c r="R935" s="1">
        <f>IF($H935&gt;K935, MIN($H935-K935, L935-K935)*
INDEX( '2018 commission structure'!$A$21:$I$24,
MATCH($E935,'2018 commission structure'!$A$21:$A$24, 0),
MATCH(R$1,'2018 commission structure'!$A$21:$I$21, 0)), 0)</f>
        <v>0</v>
      </c>
      <c r="S935" s="1">
        <f>IF($H935&gt;L935, ($H935-L935)*
INDEX( '2018 commission structure'!$A$21:$I$24,
MATCH($E935,'2018 commission structure'!$A$21:$A$24, 0),
MATCH(S$1,'2018 commission structure'!$A$21:$I$21, 0)), 0)</f>
        <v>0</v>
      </c>
      <c r="T935" s="1">
        <f t="shared" si="145"/>
        <v>111827.7</v>
      </c>
      <c r="U935" s="1">
        <f t="shared" si="146"/>
        <v>220272.7</v>
      </c>
      <c r="V935" s="16">
        <f t="shared" si="147"/>
        <v>3.3845229118270215</v>
      </c>
      <c r="W935" s="1">
        <f>MIN(H935,I935)*INDEX('2018 commission structure'!$A$15:$J$18,MATCH(Calculations!$E594,'2018 commission structure'!$A$15:$A$18,0),MATCH(Calculations!W$1,'2018 commission structure'!$A$15:$J$15,0))</f>
        <v>111827.7</v>
      </c>
      <c r="X935" s="1">
        <f>IF($H935&gt;I935,MIN($H935-I935,J935-I935))*INDEX('2018 commission structure'!$A$15:$J$18,MATCH(Calculations!$E594,'2018 commission structure'!$A$15:$A$18,0),MATCH(Calculations!X$1,'2018 commission structure'!$A$15:$J$15,0))</f>
        <v>0</v>
      </c>
      <c r="Y935" s="1">
        <f>IF($H935&gt;J935,MIN($H935-J935,K935-J935)*INDEX('2018 commission structure'!$A$15:$J$18,MATCH(Calculations!$E594,'2018 commission structure'!$A$15:$A$18,0),MATCH(Calculations!Y$1,'2018 commission structure'!$A$15:$J$15,0)),0)</f>
        <v>0</v>
      </c>
      <c r="Z935" s="1">
        <f>IF($H935&gt;K935,MIN($H935-K935,L935-K935)*INDEX('2018 commission structure'!$A$15:$J$18,MATCH(Calculations!$E594,'2018 commission structure'!$A$15:$A$18,0),MATCH(Calculations!Z$1,'2018 commission structure'!$A$15:$J$15,0)),0)</f>
        <v>0</v>
      </c>
      <c r="AA935" s="1">
        <f>IF($H935&gt;L935,($H935-L935)*INDEX('2018 commission structure'!$A$15:$J$18,MATCH(Calculations!$E594,'2018 commission structure'!$A$15:$A$18,0),MATCH(Calculations!AA$1,'2018 commission structure'!$A$15:$J$15,0)),0)</f>
        <v>0</v>
      </c>
      <c r="AB935" s="1">
        <f t="shared" si="148"/>
        <v>111827.7</v>
      </c>
      <c r="AC935" s="1">
        <f t="shared" si="149"/>
        <v>220272.7</v>
      </c>
    </row>
    <row r="936" spans="1:29" x14ac:dyDescent="0.3">
      <c r="A936" s="20">
        <v>9260254965</v>
      </c>
      <c r="B936" s="1" t="s">
        <v>126</v>
      </c>
      <c r="C936" s="1" t="s">
        <v>125</v>
      </c>
      <c r="D936" s="1" t="s">
        <v>22474</v>
      </c>
      <c r="E936" s="1" t="s">
        <v>12</v>
      </c>
      <c r="F936" s="1">
        <v>59588</v>
      </c>
      <c r="G936" s="2">
        <v>24</v>
      </c>
      <c r="H936" s="1">
        <f>SUMIF('deals_closed '!D:D,A936,'deals_closed '!C:C)</f>
        <v>894395</v>
      </c>
      <c r="I936" s="1">
        <f>VLOOKUP(E936,'2018 commission structure'!$A$21:$I$24,9,FALSE)</f>
        <v>500000</v>
      </c>
      <c r="J936" s="1">
        <f t="shared" si="150"/>
        <v>625000</v>
      </c>
      <c r="K936" s="1">
        <f t="shared" si="141"/>
        <v>750000</v>
      </c>
      <c r="L936" s="1">
        <f t="shared" si="142"/>
        <v>1000000</v>
      </c>
      <c r="M936" s="16">
        <f t="shared" si="143"/>
        <v>1.7887900000000001</v>
      </c>
      <c r="N936" s="1" t="str">
        <f t="shared" si="144"/>
        <v>150-200%</v>
      </c>
      <c r="O936" s="1">
        <f>MIN($I936, $H936)*INDEX( '2018 commission structure'!$A$21:$I$24,
MATCH($E936,'2018 commission structure'!$A$21:$A$24,0),MATCH(O$1,'2018 commission structure'!$A$21:$I$21,0))</f>
        <v>50000</v>
      </c>
      <c r="P936" s="1">
        <f>IF($H936&gt;$I936, MIN($H936-$I936, J936-$I936)*
INDEX( '2018 commission structure'!$A$21:$I$24,
MATCH($E936,'2018 commission structure'!$A$21:$A$24, 0),
MATCH(P$1,'2018 commission structure'!$A$21:$I$21, 0)), 0)</f>
        <v>18750</v>
      </c>
      <c r="Q936" s="1">
        <f>IF($H936&gt;J936, MIN($H936-J936, K936-J936)*
INDEX( '2018 commission structure'!$A$21:$I$24,
MATCH($E936,'2018 commission structure'!$A$21:$A$24, 0),
MATCH(Q$1,'2018 commission structure'!$A$21:$I$21, 0)), 0)</f>
        <v>22500</v>
      </c>
      <c r="R936" s="1">
        <f>IF($H936&gt;K936, MIN($H936-K936, L936-K936)*
INDEX( '2018 commission structure'!$A$21:$I$24,
MATCH($E936,'2018 commission structure'!$A$21:$A$24, 0),
MATCH(R$1,'2018 commission structure'!$A$21:$I$21, 0)), 0)</f>
        <v>31766.9</v>
      </c>
      <c r="S936" s="1">
        <f>IF($H936&gt;L936, ($H936-L936)*
INDEX( '2018 commission structure'!$A$21:$I$24,
MATCH($E936,'2018 commission structure'!$A$21:$A$24, 0),
MATCH(S$1,'2018 commission structure'!$A$21:$I$21, 0)), 0)</f>
        <v>0</v>
      </c>
      <c r="T936" s="1">
        <f t="shared" si="145"/>
        <v>123016.9</v>
      </c>
      <c r="U936" s="1">
        <f t="shared" si="146"/>
        <v>182604.9</v>
      </c>
      <c r="V936" s="16">
        <f t="shared" si="147"/>
        <v>4.8979791889483799</v>
      </c>
      <c r="W936" s="1">
        <f>MIN(H936,I936)*INDEX('2018 commission structure'!$A$15:$J$18,MATCH(Calculations!$E940,'2018 commission structure'!$A$15:$A$18,0),MATCH(Calculations!W$1,'2018 commission structure'!$A$15:$J$15,0))</f>
        <v>75000</v>
      </c>
      <c r="X936" s="1">
        <f>IF($H936&gt;I936,MIN($H936-I936,J936-I936))*INDEX('2018 commission structure'!$A$15:$J$18,MATCH(Calculations!$E940,'2018 commission structure'!$A$15:$A$18,0),MATCH(Calculations!X$1,'2018 commission structure'!$A$15:$J$15,0))</f>
        <v>27500</v>
      </c>
      <c r="Y936" s="1">
        <f>IF($H936&gt;J936,MIN($H936-J936,K936-J936)*INDEX('2018 commission structure'!$A$15:$J$18,MATCH(Calculations!$E940,'2018 commission structure'!$A$15:$A$18,0),MATCH(Calculations!Y$1,'2018 commission structure'!$A$15:$J$15,0)),0)</f>
        <v>31250</v>
      </c>
      <c r="Z936" s="1">
        <f>IF($H936&gt;K936,MIN($H936-K936,L936-K936)*INDEX('2018 commission structure'!$A$15:$J$18,MATCH(Calculations!$E940,'2018 commission structure'!$A$15:$A$18,0),MATCH(Calculations!Z$1,'2018 commission structure'!$A$15:$J$15,0)),0)</f>
        <v>47650.350000000006</v>
      </c>
      <c r="AA936" s="1">
        <f>IF($H936&gt;L936,($H936-L936)*INDEX('2018 commission structure'!$A$15:$J$18,MATCH(Calculations!$E940,'2018 commission structure'!$A$15:$A$18,0),MATCH(Calculations!AA$1,'2018 commission structure'!$A$15:$J$15,0)),0)</f>
        <v>0</v>
      </c>
      <c r="AB936" s="1">
        <f t="shared" si="148"/>
        <v>181400.35</v>
      </c>
      <c r="AC936" s="1">
        <f t="shared" si="149"/>
        <v>240988.35</v>
      </c>
    </row>
    <row r="937" spans="1:29" x14ac:dyDescent="0.3">
      <c r="A937" s="20">
        <v>8333777430</v>
      </c>
      <c r="B937" s="1" t="s">
        <v>98</v>
      </c>
      <c r="C937" s="1" t="s">
        <v>97</v>
      </c>
      <c r="D937" s="1" t="s">
        <v>22666</v>
      </c>
      <c r="E937" s="1" t="s">
        <v>12</v>
      </c>
      <c r="F937" s="1">
        <v>51314</v>
      </c>
      <c r="G937" s="2">
        <v>26</v>
      </c>
      <c r="H937" s="1">
        <f>SUMIF('deals_closed '!D:D,A937,'deals_closed '!C:C)</f>
        <v>895549</v>
      </c>
      <c r="I937" s="1">
        <f>VLOOKUP(E937,'2018 commission structure'!$A$21:$I$24,9,FALSE)</f>
        <v>500000</v>
      </c>
      <c r="J937" s="1">
        <f t="shared" si="150"/>
        <v>625000</v>
      </c>
      <c r="K937" s="1">
        <f t="shared" si="141"/>
        <v>750000</v>
      </c>
      <c r="L937" s="1">
        <f t="shared" si="142"/>
        <v>1000000</v>
      </c>
      <c r="M937" s="16">
        <f t="shared" si="143"/>
        <v>1.7910980000000001</v>
      </c>
      <c r="N937" s="1" t="str">
        <f t="shared" si="144"/>
        <v>150-200%</v>
      </c>
      <c r="O937" s="1">
        <f>MIN($I937, $H937)*INDEX( '2018 commission structure'!$A$21:$I$24,
MATCH($E937,'2018 commission structure'!$A$21:$A$24,0),MATCH(O$1,'2018 commission structure'!$A$21:$I$21,0))</f>
        <v>50000</v>
      </c>
      <c r="P937" s="1">
        <f>IF($H937&gt;$I937, MIN($H937-$I937, J937-$I937)*
INDEX( '2018 commission structure'!$A$21:$I$24,
MATCH($E937,'2018 commission structure'!$A$21:$A$24, 0),
MATCH(P$1,'2018 commission structure'!$A$21:$I$21, 0)), 0)</f>
        <v>18750</v>
      </c>
      <c r="Q937" s="1">
        <f>IF($H937&gt;J937, MIN($H937-J937, K937-J937)*
INDEX( '2018 commission structure'!$A$21:$I$24,
MATCH($E937,'2018 commission structure'!$A$21:$A$24, 0),
MATCH(Q$1,'2018 commission structure'!$A$21:$I$21, 0)), 0)</f>
        <v>22500</v>
      </c>
      <c r="R937" s="1">
        <f>IF($H937&gt;K937, MIN($H937-K937, L937-K937)*
INDEX( '2018 commission structure'!$A$21:$I$24,
MATCH($E937,'2018 commission structure'!$A$21:$A$24, 0),
MATCH(R$1,'2018 commission structure'!$A$21:$I$21, 0)), 0)</f>
        <v>32020.78</v>
      </c>
      <c r="S937" s="1">
        <f>IF($H937&gt;L937, ($H937-L937)*
INDEX( '2018 commission structure'!$A$21:$I$24,
MATCH($E937,'2018 commission structure'!$A$21:$A$24, 0),
MATCH(S$1,'2018 commission structure'!$A$21:$I$21, 0)), 0)</f>
        <v>0</v>
      </c>
      <c r="T937" s="1">
        <f t="shared" si="145"/>
        <v>123270.78</v>
      </c>
      <c r="U937" s="1">
        <f t="shared" si="146"/>
        <v>174584.78</v>
      </c>
      <c r="V937" s="16">
        <f t="shared" si="147"/>
        <v>5.1295937710034059</v>
      </c>
      <c r="W937" s="1">
        <f>MIN(H937,I937)*INDEX('2018 commission structure'!$A$15:$J$18,MATCH(Calculations!$E954,'2018 commission structure'!$A$15:$A$18,0),MATCH(Calculations!W$1,'2018 commission structure'!$A$15:$J$15,0))</f>
        <v>60000</v>
      </c>
      <c r="X937" s="1">
        <f>IF($H937&gt;I937,MIN($H937-I937,J937-I937))*INDEX('2018 commission structure'!$A$15:$J$18,MATCH(Calculations!$E954,'2018 commission structure'!$A$15:$A$18,0),MATCH(Calculations!X$1,'2018 commission structure'!$A$15:$J$15,0))</f>
        <v>21250</v>
      </c>
      <c r="Y937" s="1">
        <f>IF($H937&gt;J937,MIN($H937-J937,K937-J937)*INDEX('2018 commission structure'!$A$15:$J$18,MATCH(Calculations!$E954,'2018 commission structure'!$A$15:$A$18,0),MATCH(Calculations!Y$1,'2018 commission structure'!$A$15:$J$15,0)),0)</f>
        <v>25000</v>
      </c>
      <c r="Z937" s="1">
        <f>IF($H937&gt;K937,MIN($H937-K937,L937-K937)*INDEX('2018 commission structure'!$A$15:$J$18,MATCH(Calculations!$E954,'2018 commission structure'!$A$15:$A$18,0),MATCH(Calculations!Z$1,'2018 commission structure'!$A$15:$J$15,0)),0)</f>
        <v>32020.78</v>
      </c>
      <c r="AA937" s="1">
        <f>IF($H937&gt;L937,($H937-L937)*INDEX('2018 commission structure'!$A$15:$J$18,MATCH(Calculations!$E954,'2018 commission structure'!$A$15:$A$18,0),MATCH(Calculations!AA$1,'2018 commission structure'!$A$15:$J$15,0)),0)</f>
        <v>0</v>
      </c>
      <c r="AB937" s="1">
        <f t="shared" si="148"/>
        <v>138270.78</v>
      </c>
      <c r="AC937" s="1">
        <f t="shared" si="149"/>
        <v>189584.78</v>
      </c>
    </row>
    <row r="938" spans="1:29" x14ac:dyDescent="0.3">
      <c r="A938" s="20">
        <v>1856596435</v>
      </c>
      <c r="B938" s="1" t="s">
        <v>768</v>
      </c>
      <c r="C938" s="1" t="s">
        <v>767</v>
      </c>
      <c r="D938" s="1" t="s">
        <v>23156</v>
      </c>
      <c r="E938" s="1" t="s">
        <v>3</v>
      </c>
      <c r="F938" s="1">
        <v>100859</v>
      </c>
      <c r="G938" s="2">
        <v>18</v>
      </c>
      <c r="H938" s="1">
        <f>SUMIF('deals_closed '!D:D,A938,'deals_closed '!C:C)</f>
        <v>580833</v>
      </c>
      <c r="I938" s="1">
        <f>VLOOKUP(E938,'2018 commission structure'!$A$21:$I$24,9,FALSE)</f>
        <v>750000</v>
      </c>
      <c r="J938" s="1">
        <f t="shared" si="150"/>
        <v>937500</v>
      </c>
      <c r="K938" s="1">
        <f t="shared" si="141"/>
        <v>1125000</v>
      </c>
      <c r="L938" s="1">
        <f t="shared" si="142"/>
        <v>1500000</v>
      </c>
      <c r="M938" s="16">
        <f t="shared" si="143"/>
        <v>0.77444400000000002</v>
      </c>
      <c r="N938" s="1" t="str">
        <f t="shared" si="144"/>
        <v>0-100%</v>
      </c>
      <c r="O938" s="1">
        <f>MIN($I938, $H938)*INDEX( '2018 commission structure'!$A$21:$I$24,
MATCH($E938,'2018 commission structure'!$A$21:$A$24,0),MATCH(O$1,'2018 commission structure'!$A$21:$I$21,0))</f>
        <v>87124.95</v>
      </c>
      <c r="P938" s="1">
        <f>IF($H938&gt;$I938, MIN($H938-$I938, J938-$I938)*
INDEX( '2018 commission structure'!$A$21:$I$24,
MATCH($E938,'2018 commission structure'!$A$21:$A$24, 0),
MATCH(P$1,'2018 commission structure'!$A$21:$I$21, 0)), 0)</f>
        <v>0</v>
      </c>
      <c r="Q938" s="1">
        <f>IF($H938&gt;J938, MIN($H938-J938, K938-J938)*
INDEX( '2018 commission structure'!$A$21:$I$24,
MATCH($E938,'2018 commission structure'!$A$21:$A$24, 0),
MATCH(Q$1,'2018 commission structure'!$A$21:$I$21, 0)), 0)</f>
        <v>0</v>
      </c>
      <c r="R938" s="1">
        <f>IF($H938&gt;K938, MIN($H938-K938, L938-K938)*
INDEX( '2018 commission structure'!$A$21:$I$24,
MATCH($E938,'2018 commission structure'!$A$21:$A$24, 0),
MATCH(R$1,'2018 commission structure'!$A$21:$I$21, 0)), 0)</f>
        <v>0</v>
      </c>
      <c r="S938" s="1">
        <f>IF($H938&gt;L938, ($H938-L938)*
INDEX( '2018 commission structure'!$A$21:$I$24,
MATCH($E938,'2018 commission structure'!$A$21:$A$24, 0),
MATCH(S$1,'2018 commission structure'!$A$21:$I$21, 0)), 0)</f>
        <v>0</v>
      </c>
      <c r="T938" s="1">
        <f t="shared" si="145"/>
        <v>87124.95</v>
      </c>
      <c r="U938" s="1">
        <f t="shared" si="146"/>
        <v>187983.95</v>
      </c>
      <c r="V938" s="16">
        <f t="shared" si="147"/>
        <v>3.0898010175868738</v>
      </c>
      <c r="W938" s="1">
        <f>MIN(H938,I938)*INDEX('2018 commission structure'!$A$15:$J$18,MATCH(Calculations!$E610,'2018 commission structure'!$A$15:$A$18,0),MATCH(Calculations!W$1,'2018 commission structure'!$A$15:$J$15,0))</f>
        <v>87124.95</v>
      </c>
      <c r="X938" s="1">
        <f>IF($H938&gt;I938,MIN($H938-I938,J938-I938))*INDEX('2018 commission structure'!$A$15:$J$18,MATCH(Calculations!$E610,'2018 commission structure'!$A$15:$A$18,0),MATCH(Calculations!X$1,'2018 commission structure'!$A$15:$J$15,0))</f>
        <v>0</v>
      </c>
      <c r="Y938" s="1">
        <f>IF($H938&gt;J938,MIN($H938-J938,K938-J938)*INDEX('2018 commission structure'!$A$15:$J$18,MATCH(Calculations!$E610,'2018 commission structure'!$A$15:$A$18,0),MATCH(Calculations!Y$1,'2018 commission structure'!$A$15:$J$15,0)),0)</f>
        <v>0</v>
      </c>
      <c r="Z938" s="1">
        <f>IF($H938&gt;K938,MIN($H938-K938,L938-K938)*INDEX('2018 commission structure'!$A$15:$J$18,MATCH(Calculations!$E610,'2018 commission structure'!$A$15:$A$18,0),MATCH(Calculations!Z$1,'2018 commission structure'!$A$15:$J$15,0)),0)</f>
        <v>0</v>
      </c>
      <c r="AA938" s="1">
        <f>IF($H938&gt;L938,($H938-L938)*INDEX('2018 commission structure'!$A$15:$J$18,MATCH(Calculations!$E610,'2018 commission structure'!$A$15:$A$18,0),MATCH(Calculations!AA$1,'2018 commission structure'!$A$15:$J$15,0)),0)</f>
        <v>0</v>
      </c>
      <c r="AB938" s="1">
        <f t="shared" si="148"/>
        <v>87124.95</v>
      </c>
      <c r="AC938" s="1">
        <f t="shared" si="149"/>
        <v>187983.95</v>
      </c>
    </row>
    <row r="939" spans="1:29" x14ac:dyDescent="0.3">
      <c r="A939" s="20">
        <v>2670196322</v>
      </c>
      <c r="B939" s="1" t="s">
        <v>1558</v>
      </c>
      <c r="C939" s="1" t="s">
        <v>1557</v>
      </c>
      <c r="D939" s="1" t="s">
        <v>22675</v>
      </c>
      <c r="E939" s="1" t="s">
        <v>12</v>
      </c>
      <c r="F939" s="1">
        <v>50840</v>
      </c>
      <c r="G939" s="2">
        <v>24</v>
      </c>
      <c r="H939" s="1">
        <f>SUMIF('deals_closed '!D:D,A939,'deals_closed '!C:C)</f>
        <v>895817</v>
      </c>
      <c r="I939" s="1">
        <f>VLOOKUP(E939,'2018 commission structure'!$A$21:$I$24,9,FALSE)</f>
        <v>500000</v>
      </c>
      <c r="J939" s="1">
        <f t="shared" si="150"/>
        <v>625000</v>
      </c>
      <c r="K939" s="1">
        <f t="shared" si="141"/>
        <v>750000</v>
      </c>
      <c r="L939" s="1">
        <f t="shared" si="142"/>
        <v>1000000</v>
      </c>
      <c r="M939" s="16">
        <f t="shared" si="143"/>
        <v>1.7916339999999999</v>
      </c>
      <c r="N939" s="1" t="str">
        <f t="shared" si="144"/>
        <v>150-200%</v>
      </c>
      <c r="O939" s="1">
        <f>MIN($I939, $H939)*INDEX( '2018 commission structure'!$A$21:$I$24,
MATCH($E939,'2018 commission structure'!$A$21:$A$24,0),MATCH(O$1,'2018 commission structure'!$A$21:$I$21,0))</f>
        <v>50000</v>
      </c>
      <c r="P939" s="1">
        <f>IF($H939&gt;$I939, MIN($H939-$I939, J939-$I939)*
INDEX( '2018 commission structure'!$A$21:$I$24,
MATCH($E939,'2018 commission structure'!$A$21:$A$24, 0),
MATCH(P$1,'2018 commission structure'!$A$21:$I$21, 0)), 0)</f>
        <v>18750</v>
      </c>
      <c r="Q939" s="1">
        <f>IF($H939&gt;J939, MIN($H939-J939, K939-J939)*
INDEX( '2018 commission structure'!$A$21:$I$24,
MATCH($E939,'2018 commission structure'!$A$21:$A$24, 0),
MATCH(Q$1,'2018 commission structure'!$A$21:$I$21, 0)), 0)</f>
        <v>22500</v>
      </c>
      <c r="R939" s="1">
        <f>IF($H939&gt;K939, MIN($H939-K939, L939-K939)*
INDEX( '2018 commission structure'!$A$21:$I$24,
MATCH($E939,'2018 commission structure'!$A$21:$A$24, 0),
MATCH(R$1,'2018 commission structure'!$A$21:$I$21, 0)), 0)</f>
        <v>32079.74</v>
      </c>
      <c r="S939" s="1">
        <f>IF($H939&gt;L939, ($H939-L939)*
INDEX( '2018 commission structure'!$A$21:$I$24,
MATCH($E939,'2018 commission structure'!$A$21:$A$24, 0),
MATCH(S$1,'2018 commission structure'!$A$21:$I$21, 0)), 0)</f>
        <v>0</v>
      </c>
      <c r="T939" s="1">
        <f t="shared" si="145"/>
        <v>123329.74</v>
      </c>
      <c r="U939" s="1">
        <f t="shared" si="146"/>
        <v>174169.74</v>
      </c>
      <c r="V939" s="16">
        <f t="shared" si="147"/>
        <v>5.1433561306344036</v>
      </c>
      <c r="W939" s="1">
        <f>MIN(H939,I939)*INDEX('2018 commission structure'!$A$15:$J$18,MATCH(Calculations!$E198,'2018 commission structure'!$A$15:$A$18,0),MATCH(Calculations!W$1,'2018 commission structure'!$A$15:$J$15,0))</f>
        <v>75000</v>
      </c>
      <c r="X939" s="1">
        <f>IF($H939&gt;I939,MIN($H939-I939,J939-I939))*INDEX('2018 commission structure'!$A$15:$J$18,MATCH(Calculations!$E198,'2018 commission structure'!$A$15:$A$18,0),MATCH(Calculations!X$1,'2018 commission structure'!$A$15:$J$15,0))</f>
        <v>27500</v>
      </c>
      <c r="Y939" s="1">
        <f>IF($H939&gt;J939,MIN($H939-J939,K939-J939)*INDEX('2018 commission structure'!$A$15:$J$18,MATCH(Calculations!$E198,'2018 commission structure'!$A$15:$A$18,0),MATCH(Calculations!Y$1,'2018 commission structure'!$A$15:$J$15,0)),0)</f>
        <v>31250</v>
      </c>
      <c r="Z939" s="1">
        <f>IF($H939&gt;K939,MIN($H939-K939,L939-K939)*INDEX('2018 commission structure'!$A$15:$J$18,MATCH(Calculations!$E198,'2018 commission structure'!$A$15:$A$18,0),MATCH(Calculations!Z$1,'2018 commission structure'!$A$15:$J$15,0)),0)</f>
        <v>48119.61</v>
      </c>
      <c r="AA939" s="1">
        <f>IF($H939&gt;L939,($H939-L939)*INDEX('2018 commission structure'!$A$15:$J$18,MATCH(Calculations!$E198,'2018 commission structure'!$A$15:$A$18,0),MATCH(Calculations!AA$1,'2018 commission structure'!$A$15:$J$15,0)),0)</f>
        <v>0</v>
      </c>
      <c r="AB939" s="1">
        <f t="shared" si="148"/>
        <v>181869.61</v>
      </c>
      <c r="AC939" s="1">
        <f t="shared" si="149"/>
        <v>232709.61</v>
      </c>
    </row>
    <row r="940" spans="1:29" x14ac:dyDescent="0.3">
      <c r="A940" s="20">
        <v>3891707452</v>
      </c>
      <c r="B940" s="1" t="s">
        <v>181</v>
      </c>
      <c r="C940" s="1" t="s">
        <v>180</v>
      </c>
      <c r="D940" s="1" t="s">
        <v>22952</v>
      </c>
      <c r="E940" s="1" t="s">
        <v>3</v>
      </c>
      <c r="F940" s="1">
        <v>90591</v>
      </c>
      <c r="G940" s="2">
        <v>18</v>
      </c>
      <c r="H940" s="1">
        <f>SUMIF('deals_closed '!D:D,A940,'deals_closed '!C:C)</f>
        <v>696628</v>
      </c>
      <c r="I940" s="1">
        <f>VLOOKUP(E940,'2018 commission structure'!$A$21:$I$24,9,FALSE)</f>
        <v>750000</v>
      </c>
      <c r="J940" s="1">
        <f t="shared" si="150"/>
        <v>937500</v>
      </c>
      <c r="K940" s="1">
        <f t="shared" si="141"/>
        <v>1125000</v>
      </c>
      <c r="L940" s="1">
        <f t="shared" si="142"/>
        <v>1500000</v>
      </c>
      <c r="M940" s="16">
        <f t="shared" si="143"/>
        <v>0.92883733333333329</v>
      </c>
      <c r="N940" s="1" t="str">
        <f t="shared" si="144"/>
        <v>0-100%</v>
      </c>
      <c r="O940" s="1">
        <f>MIN($I940, $H940)*INDEX( '2018 commission structure'!$A$21:$I$24,
MATCH($E940,'2018 commission structure'!$A$21:$A$24,0),MATCH(O$1,'2018 commission structure'!$A$21:$I$21,0))</f>
        <v>104494.2</v>
      </c>
      <c r="P940" s="1">
        <f>IF($H940&gt;$I940, MIN($H940-$I940, J940-$I940)*
INDEX( '2018 commission structure'!$A$21:$I$24,
MATCH($E940,'2018 commission structure'!$A$21:$A$24, 0),
MATCH(P$1,'2018 commission structure'!$A$21:$I$21, 0)), 0)</f>
        <v>0</v>
      </c>
      <c r="Q940" s="1">
        <f>IF($H940&gt;J940, MIN($H940-J940, K940-J940)*
INDEX( '2018 commission structure'!$A$21:$I$24,
MATCH($E940,'2018 commission structure'!$A$21:$A$24, 0),
MATCH(Q$1,'2018 commission structure'!$A$21:$I$21, 0)), 0)</f>
        <v>0</v>
      </c>
      <c r="R940" s="1">
        <f>IF($H940&gt;K940, MIN($H940-K940, L940-K940)*
INDEX( '2018 commission structure'!$A$21:$I$24,
MATCH($E940,'2018 commission structure'!$A$21:$A$24, 0),
MATCH(R$1,'2018 commission structure'!$A$21:$I$21, 0)), 0)</f>
        <v>0</v>
      </c>
      <c r="S940" s="1">
        <f>IF($H940&gt;L940, ($H940-L940)*
INDEX( '2018 commission structure'!$A$21:$I$24,
MATCH($E940,'2018 commission structure'!$A$21:$A$24, 0),
MATCH(S$1,'2018 commission structure'!$A$21:$I$21, 0)), 0)</f>
        <v>0</v>
      </c>
      <c r="T940" s="1">
        <f t="shared" si="145"/>
        <v>104494.2</v>
      </c>
      <c r="U940" s="1">
        <f t="shared" si="146"/>
        <v>195085.2</v>
      </c>
      <c r="V940" s="16">
        <f t="shared" si="147"/>
        <v>3.5708910773344158</v>
      </c>
      <c r="W940" s="1">
        <f>MIN(H940,I940)*INDEX('2018 commission structure'!$A$15:$J$18,MATCH(Calculations!$E912,'2018 commission structure'!$A$15:$A$18,0),MATCH(Calculations!W$1,'2018 commission structure'!$A$15:$J$15,0))</f>
        <v>83595.360000000001</v>
      </c>
      <c r="X940" s="1">
        <f>IF($H940&gt;I940,MIN($H940-I940,J940-I940))*INDEX('2018 commission structure'!$A$15:$J$18,MATCH(Calculations!$E912,'2018 commission structure'!$A$15:$A$18,0),MATCH(Calculations!X$1,'2018 commission structure'!$A$15:$J$15,0))</f>
        <v>0</v>
      </c>
      <c r="Y940" s="1">
        <f>IF($H940&gt;J940,MIN($H940-J940,K940-J940)*INDEX('2018 commission structure'!$A$15:$J$18,MATCH(Calculations!$E912,'2018 commission structure'!$A$15:$A$18,0),MATCH(Calculations!Y$1,'2018 commission structure'!$A$15:$J$15,0)),0)</f>
        <v>0</v>
      </c>
      <c r="Z940" s="1">
        <f>IF($H940&gt;K940,MIN($H940-K940,L940-K940)*INDEX('2018 commission structure'!$A$15:$J$18,MATCH(Calculations!$E912,'2018 commission structure'!$A$15:$A$18,0),MATCH(Calculations!Z$1,'2018 commission structure'!$A$15:$J$15,0)),0)</f>
        <v>0</v>
      </c>
      <c r="AA940" s="1">
        <f>IF($H940&gt;L940,($H940-L940)*INDEX('2018 commission structure'!$A$15:$J$18,MATCH(Calculations!$E912,'2018 commission structure'!$A$15:$A$18,0),MATCH(Calculations!AA$1,'2018 commission structure'!$A$15:$J$15,0)),0)</f>
        <v>0</v>
      </c>
      <c r="AB940" s="1">
        <f t="shared" si="148"/>
        <v>83595.360000000001</v>
      </c>
      <c r="AC940" s="1">
        <f t="shared" si="149"/>
        <v>174186.36</v>
      </c>
    </row>
    <row r="941" spans="1:29" x14ac:dyDescent="0.3">
      <c r="A941" s="20">
        <v>9096285417</v>
      </c>
      <c r="B941" s="1" t="s">
        <v>284</v>
      </c>
      <c r="C941" s="1" t="s">
        <v>823</v>
      </c>
      <c r="D941" s="1" t="s">
        <v>23226</v>
      </c>
      <c r="E941" s="1" t="s">
        <v>12</v>
      </c>
      <c r="F941" s="1">
        <v>34150</v>
      </c>
      <c r="G941" s="2">
        <v>22</v>
      </c>
      <c r="H941" s="1">
        <f>SUMIF('deals_closed '!D:D,A941,'deals_closed '!C:C)</f>
        <v>898061</v>
      </c>
      <c r="I941" s="1">
        <f>VLOOKUP(E941,'2018 commission structure'!$A$21:$I$24,9,FALSE)</f>
        <v>500000</v>
      </c>
      <c r="J941" s="1">
        <f t="shared" si="150"/>
        <v>625000</v>
      </c>
      <c r="K941" s="1">
        <f t="shared" si="141"/>
        <v>750000</v>
      </c>
      <c r="L941" s="1">
        <f t="shared" si="142"/>
        <v>1000000</v>
      </c>
      <c r="M941" s="16">
        <f t="shared" si="143"/>
        <v>1.796122</v>
      </c>
      <c r="N941" s="1" t="str">
        <f t="shared" si="144"/>
        <v>150-200%</v>
      </c>
      <c r="O941" s="1">
        <f>MIN($I941, $H941)*INDEX( '2018 commission structure'!$A$21:$I$24,
MATCH($E941,'2018 commission structure'!$A$21:$A$24,0),MATCH(O$1,'2018 commission structure'!$A$21:$I$21,0))</f>
        <v>50000</v>
      </c>
      <c r="P941" s="1">
        <f>IF($H941&gt;$I941, MIN($H941-$I941, J941-$I941)*
INDEX( '2018 commission structure'!$A$21:$I$24,
MATCH($E941,'2018 commission structure'!$A$21:$A$24, 0),
MATCH(P$1,'2018 commission structure'!$A$21:$I$21, 0)), 0)</f>
        <v>18750</v>
      </c>
      <c r="Q941" s="1">
        <f>IF($H941&gt;J941, MIN($H941-J941, K941-J941)*
INDEX( '2018 commission structure'!$A$21:$I$24,
MATCH($E941,'2018 commission structure'!$A$21:$A$24, 0),
MATCH(Q$1,'2018 commission structure'!$A$21:$I$21, 0)), 0)</f>
        <v>22500</v>
      </c>
      <c r="R941" s="1">
        <f>IF($H941&gt;K941, MIN($H941-K941, L941-K941)*
INDEX( '2018 commission structure'!$A$21:$I$24,
MATCH($E941,'2018 commission structure'!$A$21:$A$24, 0),
MATCH(R$1,'2018 commission structure'!$A$21:$I$21, 0)), 0)</f>
        <v>32573.420000000002</v>
      </c>
      <c r="S941" s="1">
        <f>IF($H941&gt;L941, ($H941-L941)*
INDEX( '2018 commission structure'!$A$21:$I$24,
MATCH($E941,'2018 commission structure'!$A$21:$A$24, 0),
MATCH(S$1,'2018 commission structure'!$A$21:$I$21, 0)), 0)</f>
        <v>0</v>
      </c>
      <c r="T941" s="1">
        <f t="shared" si="145"/>
        <v>123823.42</v>
      </c>
      <c r="U941" s="1">
        <f t="shared" si="146"/>
        <v>157973.41999999998</v>
      </c>
      <c r="V941" s="16">
        <f t="shared" si="147"/>
        <v>5.6848867360091342</v>
      </c>
      <c r="W941" s="1">
        <f>MIN(H941,I941)*INDEX('2018 commission structure'!$A$15:$J$18,MATCH(Calculations!$E582,'2018 commission structure'!$A$15:$A$18,0),MATCH(Calculations!W$1,'2018 commission structure'!$A$15:$J$15,0))</f>
        <v>75000</v>
      </c>
      <c r="X941" s="1">
        <f>IF($H941&gt;I941,MIN($H941-I941,J941-I941))*INDEX('2018 commission structure'!$A$15:$J$18,MATCH(Calculations!$E582,'2018 commission structure'!$A$15:$A$18,0),MATCH(Calculations!X$1,'2018 commission structure'!$A$15:$J$15,0))</f>
        <v>27500</v>
      </c>
      <c r="Y941" s="1">
        <f>IF($H941&gt;J941,MIN($H941-J941,K941-J941)*INDEX('2018 commission structure'!$A$15:$J$18,MATCH(Calculations!$E582,'2018 commission structure'!$A$15:$A$18,0),MATCH(Calculations!Y$1,'2018 commission structure'!$A$15:$J$15,0)),0)</f>
        <v>31250</v>
      </c>
      <c r="Z941" s="1">
        <f>IF($H941&gt;K941,MIN($H941-K941,L941-K941)*INDEX('2018 commission structure'!$A$15:$J$18,MATCH(Calculations!$E582,'2018 commission structure'!$A$15:$A$18,0),MATCH(Calculations!Z$1,'2018 commission structure'!$A$15:$J$15,0)),0)</f>
        <v>48860.130000000005</v>
      </c>
      <c r="AA941" s="1">
        <f>IF($H941&gt;L941,($H941-L941)*INDEX('2018 commission structure'!$A$15:$J$18,MATCH(Calculations!$E582,'2018 commission structure'!$A$15:$A$18,0),MATCH(Calculations!AA$1,'2018 commission structure'!$A$15:$J$15,0)),0)</f>
        <v>0</v>
      </c>
      <c r="AB941" s="1">
        <f t="shared" si="148"/>
        <v>182610.13</v>
      </c>
      <c r="AC941" s="1">
        <f t="shared" si="149"/>
        <v>216760.13</v>
      </c>
    </row>
    <row r="942" spans="1:29" x14ac:dyDescent="0.3">
      <c r="A942" s="20">
        <v>9966428720</v>
      </c>
      <c r="B942" s="1" t="s">
        <v>1792</v>
      </c>
      <c r="C942" s="1" t="s">
        <v>1791</v>
      </c>
      <c r="D942" s="1" t="s">
        <v>22330</v>
      </c>
      <c r="E942" s="1" t="s">
        <v>3</v>
      </c>
      <c r="F942" s="1">
        <v>121579</v>
      </c>
      <c r="G942" s="2">
        <v>18</v>
      </c>
      <c r="H942" s="1">
        <f>SUMIF('deals_closed '!D:D,A942,'deals_closed '!C:C)</f>
        <v>557797</v>
      </c>
      <c r="I942" s="1">
        <f>VLOOKUP(E942,'2018 commission structure'!$A$21:$I$24,9,FALSE)</f>
        <v>750000</v>
      </c>
      <c r="J942" s="1">
        <f t="shared" si="150"/>
        <v>937500</v>
      </c>
      <c r="K942" s="1">
        <f t="shared" si="141"/>
        <v>1125000</v>
      </c>
      <c r="L942" s="1">
        <f t="shared" si="142"/>
        <v>1500000</v>
      </c>
      <c r="M942" s="16">
        <f t="shared" si="143"/>
        <v>0.74372933333333335</v>
      </c>
      <c r="N942" s="1" t="str">
        <f t="shared" si="144"/>
        <v>0-100%</v>
      </c>
      <c r="O942" s="1">
        <f>MIN($I942, $H942)*INDEX( '2018 commission structure'!$A$21:$I$24,
MATCH($E942,'2018 commission structure'!$A$21:$A$24,0),MATCH(O$1,'2018 commission structure'!$A$21:$I$21,0))</f>
        <v>83669.55</v>
      </c>
      <c r="P942" s="1">
        <f>IF($H942&gt;$I942, MIN($H942-$I942, J942-$I942)*
INDEX( '2018 commission structure'!$A$21:$I$24,
MATCH($E942,'2018 commission structure'!$A$21:$A$24, 0),
MATCH(P$1,'2018 commission structure'!$A$21:$I$21, 0)), 0)</f>
        <v>0</v>
      </c>
      <c r="Q942" s="1">
        <f>IF($H942&gt;J942, MIN($H942-J942, K942-J942)*
INDEX( '2018 commission structure'!$A$21:$I$24,
MATCH($E942,'2018 commission structure'!$A$21:$A$24, 0),
MATCH(Q$1,'2018 commission structure'!$A$21:$I$21, 0)), 0)</f>
        <v>0</v>
      </c>
      <c r="R942" s="1">
        <f>IF($H942&gt;K942, MIN($H942-K942, L942-K942)*
INDEX( '2018 commission structure'!$A$21:$I$24,
MATCH($E942,'2018 commission structure'!$A$21:$A$24, 0),
MATCH(R$1,'2018 commission structure'!$A$21:$I$21, 0)), 0)</f>
        <v>0</v>
      </c>
      <c r="S942" s="1">
        <f>IF($H942&gt;L942, ($H942-L942)*
INDEX( '2018 commission structure'!$A$21:$I$24,
MATCH($E942,'2018 commission structure'!$A$21:$A$24, 0),
MATCH(S$1,'2018 commission structure'!$A$21:$I$21, 0)), 0)</f>
        <v>0</v>
      </c>
      <c r="T942" s="1">
        <f t="shared" si="145"/>
        <v>83669.55</v>
      </c>
      <c r="U942" s="1">
        <f t="shared" si="146"/>
        <v>205248.55</v>
      </c>
      <c r="V942" s="16">
        <f t="shared" si="147"/>
        <v>2.7176659713308573</v>
      </c>
      <c r="W942" s="1">
        <f>MIN(H942,I942)*INDEX('2018 commission structure'!$A$15:$J$18,MATCH(Calculations!$E71,'2018 commission structure'!$A$15:$A$18,0),MATCH(Calculations!W$1,'2018 commission structure'!$A$15:$J$15,0))</f>
        <v>83669.55</v>
      </c>
      <c r="X942" s="1">
        <f>IF($H942&gt;I942,MIN($H942-I942,J942-I942))*INDEX('2018 commission structure'!$A$15:$J$18,MATCH(Calculations!$E71,'2018 commission structure'!$A$15:$A$18,0),MATCH(Calculations!X$1,'2018 commission structure'!$A$15:$J$15,0))</f>
        <v>0</v>
      </c>
      <c r="Y942" s="1">
        <f>IF($H942&gt;J942,MIN($H942-J942,K942-J942)*INDEX('2018 commission structure'!$A$15:$J$18,MATCH(Calculations!$E71,'2018 commission structure'!$A$15:$A$18,0),MATCH(Calculations!Y$1,'2018 commission structure'!$A$15:$J$15,0)),0)</f>
        <v>0</v>
      </c>
      <c r="Z942" s="1">
        <f>IF($H942&gt;K942,MIN($H942-K942,L942-K942)*INDEX('2018 commission structure'!$A$15:$J$18,MATCH(Calculations!$E71,'2018 commission structure'!$A$15:$A$18,0),MATCH(Calculations!Z$1,'2018 commission structure'!$A$15:$J$15,0)),0)</f>
        <v>0</v>
      </c>
      <c r="AA942" s="1">
        <f>IF($H942&gt;L942,($H942-L942)*INDEX('2018 commission structure'!$A$15:$J$18,MATCH(Calculations!$E71,'2018 commission structure'!$A$15:$A$18,0),MATCH(Calculations!AA$1,'2018 commission structure'!$A$15:$J$15,0)),0)</f>
        <v>0</v>
      </c>
      <c r="AB942" s="1">
        <f t="shared" si="148"/>
        <v>83669.55</v>
      </c>
      <c r="AC942" s="1">
        <f t="shared" si="149"/>
        <v>205248.55</v>
      </c>
    </row>
    <row r="943" spans="1:29" x14ac:dyDescent="0.3">
      <c r="A943" s="20">
        <v>6235447353</v>
      </c>
      <c r="B943" s="1" t="s">
        <v>1541</v>
      </c>
      <c r="C943" s="1" t="s">
        <v>1540</v>
      </c>
      <c r="D943" s="1" t="s">
        <v>23162</v>
      </c>
      <c r="E943" s="1" t="s">
        <v>12</v>
      </c>
      <c r="F943" s="1">
        <v>35661</v>
      </c>
      <c r="G943" s="2">
        <v>24</v>
      </c>
      <c r="H943" s="1">
        <f>SUMIF('deals_closed '!D:D,A943,'deals_closed '!C:C)</f>
        <v>898865</v>
      </c>
      <c r="I943" s="1">
        <f>VLOOKUP(E943,'2018 commission structure'!$A$21:$I$24,9,FALSE)</f>
        <v>500000</v>
      </c>
      <c r="J943" s="1">
        <f t="shared" si="150"/>
        <v>625000</v>
      </c>
      <c r="K943" s="1">
        <f t="shared" si="141"/>
        <v>750000</v>
      </c>
      <c r="L943" s="1">
        <f t="shared" si="142"/>
        <v>1000000</v>
      </c>
      <c r="M943" s="16">
        <f t="shared" si="143"/>
        <v>1.7977300000000001</v>
      </c>
      <c r="N943" s="1" t="str">
        <f t="shared" si="144"/>
        <v>150-200%</v>
      </c>
      <c r="O943" s="1">
        <f>MIN($I943, $H943)*INDEX( '2018 commission structure'!$A$21:$I$24,
MATCH($E943,'2018 commission structure'!$A$21:$A$24,0),MATCH(O$1,'2018 commission structure'!$A$21:$I$21,0))</f>
        <v>50000</v>
      </c>
      <c r="P943" s="1">
        <f>IF($H943&gt;$I943, MIN($H943-$I943, J943-$I943)*
INDEX( '2018 commission structure'!$A$21:$I$24,
MATCH($E943,'2018 commission structure'!$A$21:$A$24, 0),
MATCH(P$1,'2018 commission structure'!$A$21:$I$21, 0)), 0)</f>
        <v>18750</v>
      </c>
      <c r="Q943" s="1">
        <f>IF($H943&gt;J943, MIN($H943-J943, K943-J943)*
INDEX( '2018 commission structure'!$A$21:$I$24,
MATCH($E943,'2018 commission structure'!$A$21:$A$24, 0),
MATCH(Q$1,'2018 commission structure'!$A$21:$I$21, 0)), 0)</f>
        <v>22500</v>
      </c>
      <c r="R943" s="1">
        <f>IF($H943&gt;K943, MIN($H943-K943, L943-K943)*
INDEX( '2018 commission structure'!$A$21:$I$24,
MATCH($E943,'2018 commission structure'!$A$21:$A$24, 0),
MATCH(R$1,'2018 commission structure'!$A$21:$I$21, 0)), 0)</f>
        <v>32750.3</v>
      </c>
      <c r="S943" s="1">
        <f>IF($H943&gt;L943, ($H943-L943)*
INDEX( '2018 commission structure'!$A$21:$I$24,
MATCH($E943,'2018 commission structure'!$A$21:$A$24, 0),
MATCH(S$1,'2018 commission structure'!$A$21:$I$21, 0)), 0)</f>
        <v>0</v>
      </c>
      <c r="T943" s="1">
        <f t="shared" si="145"/>
        <v>124000.3</v>
      </c>
      <c r="U943" s="1">
        <f t="shared" si="146"/>
        <v>159661.29999999999</v>
      </c>
      <c r="V943" s="16">
        <f t="shared" si="147"/>
        <v>5.629823883433243</v>
      </c>
      <c r="W943" s="1">
        <f>MIN(H943,I943)*INDEX('2018 commission structure'!$A$15:$J$18,MATCH(Calculations!$E207,'2018 commission structure'!$A$15:$A$18,0),MATCH(Calculations!W$1,'2018 commission structure'!$A$15:$J$15,0))</f>
        <v>75000</v>
      </c>
      <c r="X943" s="1">
        <f>IF($H943&gt;I943,MIN($H943-I943,J943-I943))*INDEX('2018 commission structure'!$A$15:$J$18,MATCH(Calculations!$E207,'2018 commission structure'!$A$15:$A$18,0),MATCH(Calculations!X$1,'2018 commission structure'!$A$15:$J$15,0))</f>
        <v>22500</v>
      </c>
      <c r="Y943" s="1">
        <f>IF($H943&gt;J943,MIN($H943-J943,K943-J943)*INDEX('2018 commission structure'!$A$15:$J$18,MATCH(Calculations!$E207,'2018 commission structure'!$A$15:$A$18,0),MATCH(Calculations!Y$1,'2018 commission structure'!$A$15:$J$15,0)),0)</f>
        <v>31250</v>
      </c>
      <c r="Z943" s="1">
        <f>IF($H943&gt;K943,MIN($H943-K943,L943-K943)*INDEX('2018 commission structure'!$A$15:$J$18,MATCH(Calculations!$E207,'2018 commission structure'!$A$15:$A$18,0),MATCH(Calculations!Z$1,'2018 commission structure'!$A$15:$J$15,0)),0)</f>
        <v>44659.5</v>
      </c>
      <c r="AA943" s="1">
        <f>IF($H943&gt;L943,($H943-L943)*INDEX('2018 commission structure'!$A$15:$J$18,MATCH(Calculations!$E207,'2018 commission structure'!$A$15:$A$18,0),MATCH(Calculations!AA$1,'2018 commission structure'!$A$15:$J$15,0)),0)</f>
        <v>0</v>
      </c>
      <c r="AB943" s="1">
        <f t="shared" si="148"/>
        <v>173409.5</v>
      </c>
      <c r="AC943" s="1">
        <f t="shared" si="149"/>
        <v>209070.5</v>
      </c>
    </row>
    <row r="944" spans="1:29" x14ac:dyDescent="0.3">
      <c r="A944" s="20">
        <v>9732655267</v>
      </c>
      <c r="B944" s="1" t="s">
        <v>329</v>
      </c>
      <c r="C944" s="1" t="s">
        <v>328</v>
      </c>
      <c r="D944" s="1" t="s">
        <v>22348</v>
      </c>
      <c r="E944" s="1" t="s">
        <v>0</v>
      </c>
      <c r="F944" s="1">
        <v>77474</v>
      </c>
      <c r="G944" s="2">
        <v>11</v>
      </c>
      <c r="H944" s="1">
        <f>SUMIF('deals_closed '!D:D,A944,'deals_closed '!C:C)</f>
        <v>454991</v>
      </c>
      <c r="I944" s="1">
        <f>VLOOKUP(E944,'2018 commission structure'!$A$21:$I$24,9,FALSE)</f>
        <v>600000</v>
      </c>
      <c r="J944" s="1">
        <f t="shared" si="150"/>
        <v>750000</v>
      </c>
      <c r="K944" s="1">
        <f t="shared" si="141"/>
        <v>900000</v>
      </c>
      <c r="L944" s="1">
        <f t="shared" si="142"/>
        <v>1200000</v>
      </c>
      <c r="M944" s="16">
        <f t="shared" si="143"/>
        <v>0.75831833333333332</v>
      </c>
      <c r="N944" s="1" t="str">
        <f t="shared" si="144"/>
        <v>0-100%</v>
      </c>
      <c r="O944" s="1">
        <f>MIN($I944, $H944)*INDEX( '2018 commission structure'!$A$21:$I$24,
MATCH($E944,'2018 commission structure'!$A$21:$A$24,0),MATCH(O$1,'2018 commission structure'!$A$21:$I$21,0))</f>
        <v>59148.83</v>
      </c>
      <c r="P944" s="1">
        <f>IF($H944&gt;$I944, MIN($H944-$I944, J944-$I944)*
INDEX( '2018 commission structure'!$A$21:$I$24,
MATCH($E944,'2018 commission structure'!$A$21:$A$24, 0),
MATCH(P$1,'2018 commission structure'!$A$21:$I$21, 0)), 0)</f>
        <v>0</v>
      </c>
      <c r="Q944" s="1">
        <f>IF($H944&gt;J944, MIN($H944-J944, K944-J944)*
INDEX( '2018 commission structure'!$A$21:$I$24,
MATCH($E944,'2018 commission structure'!$A$21:$A$24, 0),
MATCH(Q$1,'2018 commission structure'!$A$21:$I$21, 0)), 0)</f>
        <v>0</v>
      </c>
      <c r="R944" s="1">
        <f>IF($H944&gt;K944, MIN($H944-K944, L944-K944)*
INDEX( '2018 commission structure'!$A$21:$I$24,
MATCH($E944,'2018 commission structure'!$A$21:$A$24, 0),
MATCH(R$1,'2018 commission structure'!$A$21:$I$21, 0)), 0)</f>
        <v>0</v>
      </c>
      <c r="S944" s="1">
        <f>IF($H944&gt;L944, ($H944-L944)*
INDEX( '2018 commission structure'!$A$21:$I$24,
MATCH($E944,'2018 commission structure'!$A$21:$A$24, 0),
MATCH(S$1,'2018 commission structure'!$A$21:$I$21, 0)), 0)</f>
        <v>0</v>
      </c>
      <c r="T944" s="1">
        <f t="shared" si="145"/>
        <v>59148.83</v>
      </c>
      <c r="U944" s="1">
        <f t="shared" si="146"/>
        <v>136622.83000000002</v>
      </c>
      <c r="V944" s="16">
        <f t="shared" si="147"/>
        <v>3.3302706436398655</v>
      </c>
      <c r="W944" s="1">
        <f>MIN(H944,I944)*INDEX('2018 commission structure'!$A$15:$J$18,MATCH(Calculations!$E836,'2018 commission structure'!$A$15:$A$18,0),MATCH(Calculations!W$1,'2018 commission structure'!$A$15:$J$15,0))</f>
        <v>68248.649999999994</v>
      </c>
      <c r="X944" s="1">
        <f>IF($H944&gt;I944,MIN($H944-I944,J944-I944))*INDEX('2018 commission structure'!$A$15:$J$18,MATCH(Calculations!$E836,'2018 commission structure'!$A$15:$A$18,0),MATCH(Calculations!X$1,'2018 commission structure'!$A$15:$J$15,0))</f>
        <v>0</v>
      </c>
      <c r="Y944" s="1">
        <f>IF($H944&gt;J944,MIN($H944-J944,K944-J944)*INDEX('2018 commission structure'!$A$15:$J$18,MATCH(Calculations!$E836,'2018 commission structure'!$A$15:$A$18,0),MATCH(Calculations!Y$1,'2018 commission structure'!$A$15:$J$15,0)),0)</f>
        <v>0</v>
      </c>
      <c r="Z944" s="1">
        <f>IF($H944&gt;K944,MIN($H944-K944,L944-K944)*INDEX('2018 commission structure'!$A$15:$J$18,MATCH(Calculations!$E836,'2018 commission structure'!$A$15:$A$18,0),MATCH(Calculations!Z$1,'2018 commission structure'!$A$15:$J$15,0)),0)</f>
        <v>0</v>
      </c>
      <c r="AA944" s="1">
        <f>IF($H944&gt;L944,($H944-L944)*INDEX('2018 commission structure'!$A$15:$J$18,MATCH(Calculations!$E836,'2018 commission structure'!$A$15:$A$18,0),MATCH(Calculations!AA$1,'2018 commission structure'!$A$15:$J$15,0)),0)</f>
        <v>0</v>
      </c>
      <c r="AB944" s="1">
        <f t="shared" si="148"/>
        <v>68248.649999999994</v>
      </c>
      <c r="AC944" s="1">
        <f t="shared" si="149"/>
        <v>145722.65</v>
      </c>
    </row>
    <row r="945" spans="1:29" x14ac:dyDescent="0.3">
      <c r="A945" s="20">
        <v>5814713100</v>
      </c>
      <c r="B945" s="1" t="s">
        <v>1308</v>
      </c>
      <c r="C945" s="1" t="s">
        <v>1307</v>
      </c>
      <c r="D945" s="1" t="s">
        <v>22756</v>
      </c>
      <c r="E945" s="1" t="s">
        <v>0</v>
      </c>
      <c r="F945" s="1">
        <v>50467</v>
      </c>
      <c r="G945" s="2">
        <v>11</v>
      </c>
      <c r="H945" s="1">
        <f>SUMIF('deals_closed '!D:D,A945,'deals_closed '!C:C)</f>
        <v>431484</v>
      </c>
      <c r="I945" s="1">
        <f>VLOOKUP(E945,'2018 commission structure'!$A$21:$I$24,9,FALSE)</f>
        <v>600000</v>
      </c>
      <c r="J945" s="1">
        <f t="shared" si="150"/>
        <v>750000</v>
      </c>
      <c r="K945" s="1">
        <f t="shared" si="141"/>
        <v>900000</v>
      </c>
      <c r="L945" s="1">
        <f t="shared" si="142"/>
        <v>1200000</v>
      </c>
      <c r="M945" s="16">
        <f t="shared" si="143"/>
        <v>0.71914</v>
      </c>
      <c r="N945" s="1" t="str">
        <f t="shared" si="144"/>
        <v>0-100%</v>
      </c>
      <c r="O945" s="1">
        <f>MIN($I945, $H945)*INDEX( '2018 commission structure'!$A$21:$I$24,
MATCH($E945,'2018 commission structure'!$A$21:$A$24,0),MATCH(O$1,'2018 commission structure'!$A$21:$I$21,0))</f>
        <v>56092.920000000006</v>
      </c>
      <c r="P945" s="1">
        <f>IF($H945&gt;$I945, MIN($H945-$I945, J945-$I945)*
INDEX( '2018 commission structure'!$A$21:$I$24,
MATCH($E945,'2018 commission structure'!$A$21:$A$24, 0),
MATCH(P$1,'2018 commission structure'!$A$21:$I$21, 0)), 0)</f>
        <v>0</v>
      </c>
      <c r="Q945" s="1">
        <f>IF($H945&gt;J945, MIN($H945-J945, K945-J945)*
INDEX( '2018 commission structure'!$A$21:$I$24,
MATCH($E945,'2018 commission structure'!$A$21:$A$24, 0),
MATCH(Q$1,'2018 commission structure'!$A$21:$I$21, 0)), 0)</f>
        <v>0</v>
      </c>
      <c r="R945" s="1">
        <f>IF($H945&gt;K945, MIN($H945-K945, L945-K945)*
INDEX( '2018 commission structure'!$A$21:$I$24,
MATCH($E945,'2018 commission structure'!$A$21:$A$24, 0),
MATCH(R$1,'2018 commission structure'!$A$21:$I$21, 0)), 0)</f>
        <v>0</v>
      </c>
      <c r="S945" s="1">
        <f>IF($H945&gt;L945, ($H945-L945)*
INDEX( '2018 commission structure'!$A$21:$I$24,
MATCH($E945,'2018 commission structure'!$A$21:$A$24, 0),
MATCH(S$1,'2018 commission structure'!$A$21:$I$21, 0)), 0)</f>
        <v>0</v>
      </c>
      <c r="T945" s="1">
        <f t="shared" si="145"/>
        <v>56092.920000000006</v>
      </c>
      <c r="U945" s="1">
        <f t="shared" si="146"/>
        <v>106559.92000000001</v>
      </c>
      <c r="V945" s="16">
        <f t="shared" si="147"/>
        <v>4.0492147516627259</v>
      </c>
      <c r="W945" s="1">
        <f>MIN(H945,I945)*INDEX('2018 commission structure'!$A$15:$J$18,MATCH(Calculations!$E329,'2018 commission structure'!$A$15:$A$18,0),MATCH(Calculations!W$1,'2018 commission structure'!$A$15:$J$15,0))</f>
        <v>64722.6</v>
      </c>
      <c r="X945" s="1">
        <f>IF($H945&gt;I945,MIN($H945-I945,J945-I945))*INDEX('2018 commission structure'!$A$15:$J$18,MATCH(Calculations!$E329,'2018 commission structure'!$A$15:$A$18,0),MATCH(Calculations!X$1,'2018 commission structure'!$A$15:$J$15,0))</f>
        <v>0</v>
      </c>
      <c r="Y945" s="1">
        <f>IF($H945&gt;J945,MIN($H945-J945,K945-J945)*INDEX('2018 commission structure'!$A$15:$J$18,MATCH(Calculations!$E329,'2018 commission structure'!$A$15:$A$18,0),MATCH(Calculations!Y$1,'2018 commission structure'!$A$15:$J$15,0)),0)</f>
        <v>0</v>
      </c>
      <c r="Z945" s="1">
        <f>IF($H945&gt;K945,MIN($H945-K945,L945-K945)*INDEX('2018 commission structure'!$A$15:$J$18,MATCH(Calculations!$E329,'2018 commission structure'!$A$15:$A$18,0),MATCH(Calculations!Z$1,'2018 commission structure'!$A$15:$J$15,0)),0)</f>
        <v>0</v>
      </c>
      <c r="AA945" s="1">
        <f>IF($H945&gt;L945,($H945-L945)*INDEX('2018 commission structure'!$A$15:$J$18,MATCH(Calculations!$E329,'2018 commission structure'!$A$15:$A$18,0),MATCH(Calculations!AA$1,'2018 commission structure'!$A$15:$J$15,0)),0)</f>
        <v>0</v>
      </c>
      <c r="AB945" s="1">
        <f t="shared" si="148"/>
        <v>64722.6</v>
      </c>
      <c r="AC945" s="1">
        <f t="shared" si="149"/>
        <v>115189.6</v>
      </c>
    </row>
    <row r="946" spans="1:29" x14ac:dyDescent="0.3">
      <c r="A946" s="20">
        <v>495702854</v>
      </c>
      <c r="B946" s="1" t="s">
        <v>1282</v>
      </c>
      <c r="C946" s="1" t="s">
        <v>1624</v>
      </c>
      <c r="D946" s="1" t="s">
        <v>23036</v>
      </c>
      <c r="E946" s="1" t="s">
        <v>12</v>
      </c>
      <c r="F946" s="1">
        <v>39500</v>
      </c>
      <c r="G946" s="2">
        <v>23</v>
      </c>
      <c r="H946" s="1">
        <f>SUMIF('deals_closed '!D:D,A946,'deals_closed '!C:C)</f>
        <v>906546</v>
      </c>
      <c r="I946" s="1">
        <f>VLOOKUP(E946,'2018 commission structure'!$A$21:$I$24,9,FALSE)</f>
        <v>500000</v>
      </c>
      <c r="J946" s="1">
        <f t="shared" si="150"/>
        <v>625000</v>
      </c>
      <c r="K946" s="1">
        <f t="shared" si="141"/>
        <v>750000</v>
      </c>
      <c r="L946" s="1">
        <f t="shared" si="142"/>
        <v>1000000</v>
      </c>
      <c r="M946" s="16">
        <f t="shared" si="143"/>
        <v>1.8130919999999999</v>
      </c>
      <c r="N946" s="1" t="str">
        <f t="shared" si="144"/>
        <v>150-200%</v>
      </c>
      <c r="O946" s="1">
        <f>MIN($I946, $H946)*INDEX( '2018 commission structure'!$A$21:$I$24,
MATCH($E946,'2018 commission structure'!$A$21:$A$24,0),MATCH(O$1,'2018 commission structure'!$A$21:$I$21,0))</f>
        <v>50000</v>
      </c>
      <c r="P946" s="1">
        <f>IF($H946&gt;$I946, MIN($H946-$I946, J946-$I946)*
INDEX( '2018 commission structure'!$A$21:$I$24,
MATCH($E946,'2018 commission structure'!$A$21:$A$24, 0),
MATCH(P$1,'2018 commission structure'!$A$21:$I$21, 0)), 0)</f>
        <v>18750</v>
      </c>
      <c r="Q946" s="1">
        <f>IF($H946&gt;J946, MIN($H946-J946, K946-J946)*
INDEX( '2018 commission structure'!$A$21:$I$24,
MATCH($E946,'2018 commission structure'!$A$21:$A$24, 0),
MATCH(Q$1,'2018 commission structure'!$A$21:$I$21, 0)), 0)</f>
        <v>22500</v>
      </c>
      <c r="R946" s="1">
        <f>IF($H946&gt;K946, MIN($H946-K946, L946-K946)*
INDEX( '2018 commission structure'!$A$21:$I$24,
MATCH($E946,'2018 commission structure'!$A$21:$A$24, 0),
MATCH(R$1,'2018 commission structure'!$A$21:$I$21, 0)), 0)</f>
        <v>34440.120000000003</v>
      </c>
      <c r="S946" s="1">
        <f>IF($H946&gt;L946, ($H946-L946)*
INDEX( '2018 commission structure'!$A$21:$I$24,
MATCH($E946,'2018 commission structure'!$A$21:$A$24, 0),
MATCH(S$1,'2018 commission structure'!$A$21:$I$21, 0)), 0)</f>
        <v>0</v>
      </c>
      <c r="T946" s="1">
        <f t="shared" si="145"/>
        <v>125690.12</v>
      </c>
      <c r="U946" s="1">
        <f t="shared" si="146"/>
        <v>165190.12</v>
      </c>
      <c r="V946" s="16">
        <f t="shared" si="147"/>
        <v>5.4878947966137446</v>
      </c>
      <c r="W946" s="1">
        <f>MIN(H946,I946)*INDEX('2018 commission structure'!$A$15:$J$18,MATCH(Calculations!$E162,'2018 commission structure'!$A$15:$A$18,0),MATCH(Calculations!W$1,'2018 commission structure'!$A$15:$J$15,0))</f>
        <v>75000</v>
      </c>
      <c r="X946" s="1">
        <f>IF($H946&gt;I946,MIN($H946-I946,J946-I946))*INDEX('2018 commission structure'!$A$15:$J$18,MATCH(Calculations!$E162,'2018 commission structure'!$A$15:$A$18,0),MATCH(Calculations!X$1,'2018 commission structure'!$A$15:$J$15,0))</f>
        <v>27500</v>
      </c>
      <c r="Y946" s="1">
        <f>IF($H946&gt;J946,MIN($H946-J946,K946-J946)*INDEX('2018 commission structure'!$A$15:$J$18,MATCH(Calculations!$E162,'2018 commission structure'!$A$15:$A$18,0),MATCH(Calculations!Y$1,'2018 commission structure'!$A$15:$J$15,0)),0)</f>
        <v>31250</v>
      </c>
      <c r="Z946" s="1">
        <f>IF($H946&gt;K946,MIN($H946-K946,L946-K946)*INDEX('2018 commission structure'!$A$15:$J$18,MATCH(Calculations!$E162,'2018 commission structure'!$A$15:$A$18,0),MATCH(Calculations!Z$1,'2018 commission structure'!$A$15:$J$15,0)),0)</f>
        <v>51660.18</v>
      </c>
      <c r="AA946" s="1">
        <f>IF($H946&gt;L946,($H946-L946)*INDEX('2018 commission structure'!$A$15:$J$18,MATCH(Calculations!$E162,'2018 commission structure'!$A$15:$A$18,0),MATCH(Calculations!AA$1,'2018 commission structure'!$A$15:$J$15,0)),0)</f>
        <v>0</v>
      </c>
      <c r="AB946" s="1">
        <f t="shared" si="148"/>
        <v>185410.18</v>
      </c>
      <c r="AC946" s="1">
        <f t="shared" si="149"/>
        <v>224910.18</v>
      </c>
    </row>
    <row r="947" spans="1:29" x14ac:dyDescent="0.3">
      <c r="A947" s="20">
        <v>9803956825</v>
      </c>
      <c r="B947" s="1" t="s">
        <v>1838</v>
      </c>
      <c r="C947" s="1" t="s">
        <v>1837</v>
      </c>
      <c r="D947" s="1" t="s">
        <v>22821</v>
      </c>
      <c r="E947" s="1" t="s">
        <v>12</v>
      </c>
      <c r="F947" s="1">
        <v>47103</v>
      </c>
      <c r="G947" s="2">
        <v>23</v>
      </c>
      <c r="H947" s="1">
        <f>SUMIF('deals_closed '!D:D,A947,'deals_closed '!C:C)</f>
        <v>909806</v>
      </c>
      <c r="I947" s="1">
        <f>VLOOKUP(E947,'2018 commission structure'!$A$21:$I$24,9,FALSE)</f>
        <v>500000</v>
      </c>
      <c r="J947" s="1">
        <f t="shared" si="150"/>
        <v>625000</v>
      </c>
      <c r="K947" s="1">
        <f t="shared" si="141"/>
        <v>750000</v>
      </c>
      <c r="L947" s="1">
        <f t="shared" si="142"/>
        <v>1000000</v>
      </c>
      <c r="M947" s="16">
        <f t="shared" si="143"/>
        <v>1.819612</v>
      </c>
      <c r="N947" s="1" t="str">
        <f t="shared" si="144"/>
        <v>150-200%</v>
      </c>
      <c r="O947" s="1">
        <f>MIN($I947, $H947)*INDEX( '2018 commission structure'!$A$21:$I$24,
MATCH($E947,'2018 commission structure'!$A$21:$A$24,0),MATCH(O$1,'2018 commission structure'!$A$21:$I$21,0))</f>
        <v>50000</v>
      </c>
      <c r="P947" s="1">
        <f>IF($H947&gt;$I947, MIN($H947-$I947, J947-$I947)*
INDEX( '2018 commission structure'!$A$21:$I$24,
MATCH($E947,'2018 commission structure'!$A$21:$A$24, 0),
MATCH(P$1,'2018 commission structure'!$A$21:$I$21, 0)), 0)</f>
        <v>18750</v>
      </c>
      <c r="Q947" s="1">
        <f>IF($H947&gt;J947, MIN($H947-J947, K947-J947)*
INDEX( '2018 commission structure'!$A$21:$I$24,
MATCH($E947,'2018 commission structure'!$A$21:$A$24, 0),
MATCH(Q$1,'2018 commission structure'!$A$21:$I$21, 0)), 0)</f>
        <v>22500</v>
      </c>
      <c r="R947" s="1">
        <f>IF($H947&gt;K947, MIN($H947-K947, L947-K947)*
INDEX( '2018 commission structure'!$A$21:$I$24,
MATCH($E947,'2018 commission structure'!$A$21:$A$24, 0),
MATCH(R$1,'2018 commission structure'!$A$21:$I$21, 0)), 0)</f>
        <v>35157.32</v>
      </c>
      <c r="S947" s="1">
        <f>IF($H947&gt;L947, ($H947-L947)*
INDEX( '2018 commission structure'!$A$21:$I$24,
MATCH($E947,'2018 commission structure'!$A$21:$A$24, 0),
MATCH(S$1,'2018 commission structure'!$A$21:$I$21, 0)), 0)</f>
        <v>0</v>
      </c>
      <c r="T947" s="1">
        <f t="shared" si="145"/>
        <v>126407.32</v>
      </c>
      <c r="U947" s="1">
        <f t="shared" si="146"/>
        <v>173510.32</v>
      </c>
      <c r="V947" s="16">
        <f t="shared" si="147"/>
        <v>5.2435267250962365</v>
      </c>
      <c r="W947" s="1">
        <f>MIN(H947,I947)*INDEX('2018 commission structure'!$A$15:$J$18,MATCH(Calculations!$E46,'2018 commission structure'!$A$15:$A$18,0),MATCH(Calculations!W$1,'2018 commission structure'!$A$15:$J$15,0))</f>
        <v>60000</v>
      </c>
      <c r="X947" s="1">
        <f>IF($H947&gt;I947,MIN($H947-I947,J947-I947))*INDEX('2018 commission structure'!$A$15:$J$18,MATCH(Calculations!$E46,'2018 commission structure'!$A$15:$A$18,0),MATCH(Calculations!X$1,'2018 commission structure'!$A$15:$J$15,0))</f>
        <v>21250</v>
      </c>
      <c r="Y947" s="1">
        <f>IF($H947&gt;J947,MIN($H947-J947,K947-J947)*INDEX('2018 commission structure'!$A$15:$J$18,MATCH(Calculations!$E46,'2018 commission structure'!$A$15:$A$18,0),MATCH(Calculations!Y$1,'2018 commission structure'!$A$15:$J$15,0)),0)</f>
        <v>25000</v>
      </c>
      <c r="Z947" s="1">
        <f>IF($H947&gt;K947,MIN($H947-K947,L947-K947)*INDEX('2018 commission structure'!$A$15:$J$18,MATCH(Calculations!$E46,'2018 commission structure'!$A$15:$A$18,0),MATCH(Calculations!Z$1,'2018 commission structure'!$A$15:$J$15,0)),0)</f>
        <v>35157.32</v>
      </c>
      <c r="AA947" s="1">
        <f>IF($H947&gt;L947,($H947-L947)*INDEX('2018 commission structure'!$A$15:$J$18,MATCH(Calculations!$E46,'2018 commission structure'!$A$15:$A$18,0),MATCH(Calculations!AA$1,'2018 commission structure'!$A$15:$J$15,0)),0)</f>
        <v>0</v>
      </c>
      <c r="AB947" s="1">
        <f t="shared" si="148"/>
        <v>141407.32</v>
      </c>
      <c r="AC947" s="1">
        <f t="shared" si="149"/>
        <v>188510.32</v>
      </c>
    </row>
    <row r="948" spans="1:29" x14ac:dyDescent="0.3">
      <c r="A948" s="20">
        <v>1296185559</v>
      </c>
      <c r="B948" s="1" t="s">
        <v>1334</v>
      </c>
      <c r="C948" s="1" t="s">
        <v>1333</v>
      </c>
      <c r="D948" s="1" t="s">
        <v>23206</v>
      </c>
      <c r="E948" s="1" t="s">
        <v>3</v>
      </c>
      <c r="F948" s="1">
        <v>83229</v>
      </c>
      <c r="G948" s="2">
        <v>22</v>
      </c>
      <c r="H948" s="1">
        <f>SUMIF('deals_closed '!D:D,A948,'deals_closed '!C:C)</f>
        <v>717332</v>
      </c>
      <c r="I948" s="1">
        <f>VLOOKUP(E948,'2018 commission structure'!$A$21:$I$24,9,FALSE)</f>
        <v>750000</v>
      </c>
      <c r="J948" s="1">
        <f t="shared" si="150"/>
        <v>937500</v>
      </c>
      <c r="K948" s="1">
        <f t="shared" si="141"/>
        <v>1125000</v>
      </c>
      <c r="L948" s="1">
        <f t="shared" si="142"/>
        <v>1500000</v>
      </c>
      <c r="M948" s="16">
        <f t="shared" si="143"/>
        <v>0.95644266666666666</v>
      </c>
      <c r="N948" s="1" t="str">
        <f t="shared" si="144"/>
        <v>0-100%</v>
      </c>
      <c r="O948" s="1">
        <f>MIN($I948, $H948)*INDEX( '2018 commission structure'!$A$21:$I$24,
MATCH($E948,'2018 commission structure'!$A$21:$A$24,0),MATCH(O$1,'2018 commission structure'!$A$21:$I$21,0))</f>
        <v>107599.8</v>
      </c>
      <c r="P948" s="1">
        <f>IF($H948&gt;$I948, MIN($H948-$I948, J948-$I948)*
INDEX( '2018 commission structure'!$A$21:$I$24,
MATCH($E948,'2018 commission structure'!$A$21:$A$24, 0),
MATCH(P$1,'2018 commission structure'!$A$21:$I$21, 0)), 0)</f>
        <v>0</v>
      </c>
      <c r="Q948" s="1">
        <f>IF($H948&gt;J948, MIN($H948-J948, K948-J948)*
INDEX( '2018 commission structure'!$A$21:$I$24,
MATCH($E948,'2018 commission structure'!$A$21:$A$24, 0),
MATCH(Q$1,'2018 commission structure'!$A$21:$I$21, 0)), 0)</f>
        <v>0</v>
      </c>
      <c r="R948" s="1">
        <f>IF($H948&gt;K948, MIN($H948-K948, L948-K948)*
INDEX( '2018 commission structure'!$A$21:$I$24,
MATCH($E948,'2018 commission structure'!$A$21:$A$24, 0),
MATCH(R$1,'2018 commission structure'!$A$21:$I$21, 0)), 0)</f>
        <v>0</v>
      </c>
      <c r="S948" s="1">
        <f>IF($H948&gt;L948, ($H948-L948)*
INDEX( '2018 commission structure'!$A$21:$I$24,
MATCH($E948,'2018 commission structure'!$A$21:$A$24, 0),
MATCH(S$1,'2018 commission structure'!$A$21:$I$21, 0)), 0)</f>
        <v>0</v>
      </c>
      <c r="T948" s="1">
        <f t="shared" si="145"/>
        <v>107599.8</v>
      </c>
      <c r="U948" s="1">
        <f t="shared" si="146"/>
        <v>190828.79999999999</v>
      </c>
      <c r="V948" s="16">
        <f t="shared" si="147"/>
        <v>3.7590342757487343</v>
      </c>
      <c r="W948" s="1">
        <f>MIN(H948,I948)*INDEX('2018 commission structure'!$A$15:$J$18,MATCH(Calculations!$E315,'2018 commission structure'!$A$15:$A$18,0),MATCH(Calculations!W$1,'2018 commission structure'!$A$15:$J$15,0))</f>
        <v>107599.8</v>
      </c>
      <c r="X948" s="1">
        <f>IF($H948&gt;I948,MIN($H948-I948,J948-I948))*INDEX('2018 commission structure'!$A$15:$J$18,MATCH(Calculations!$E315,'2018 commission structure'!$A$15:$A$18,0),MATCH(Calculations!X$1,'2018 commission structure'!$A$15:$J$15,0))</f>
        <v>0</v>
      </c>
      <c r="Y948" s="1">
        <f>IF($H948&gt;J948,MIN($H948-J948,K948-J948)*INDEX('2018 commission structure'!$A$15:$J$18,MATCH(Calculations!$E315,'2018 commission structure'!$A$15:$A$18,0),MATCH(Calculations!Y$1,'2018 commission structure'!$A$15:$J$15,0)),0)</f>
        <v>0</v>
      </c>
      <c r="Z948" s="1">
        <f>IF($H948&gt;K948,MIN($H948-K948,L948-K948)*INDEX('2018 commission structure'!$A$15:$J$18,MATCH(Calculations!$E315,'2018 commission structure'!$A$15:$A$18,0),MATCH(Calculations!Z$1,'2018 commission structure'!$A$15:$J$15,0)),0)</f>
        <v>0</v>
      </c>
      <c r="AA948" s="1">
        <f>IF($H948&gt;L948,($H948-L948)*INDEX('2018 commission structure'!$A$15:$J$18,MATCH(Calculations!$E315,'2018 commission structure'!$A$15:$A$18,0),MATCH(Calculations!AA$1,'2018 commission structure'!$A$15:$J$15,0)),0)</f>
        <v>0</v>
      </c>
      <c r="AB948" s="1">
        <f t="shared" si="148"/>
        <v>107599.8</v>
      </c>
      <c r="AC948" s="1">
        <f t="shared" si="149"/>
        <v>190828.79999999999</v>
      </c>
    </row>
    <row r="949" spans="1:29" x14ac:dyDescent="0.3">
      <c r="A949" s="20">
        <v>4716524892</v>
      </c>
      <c r="B949" s="1" t="s">
        <v>1237</v>
      </c>
      <c r="C949" s="1" t="s">
        <v>1236</v>
      </c>
      <c r="D949" s="1" t="s">
        <v>22864</v>
      </c>
      <c r="E949" s="1" t="s">
        <v>0</v>
      </c>
      <c r="F949" s="1">
        <v>79201</v>
      </c>
      <c r="G949" s="2">
        <v>29</v>
      </c>
      <c r="H949" s="1">
        <f>SUMIF('deals_closed '!D:D,A949,'deals_closed '!C:C)</f>
        <v>1092533</v>
      </c>
      <c r="I949" s="1">
        <f>VLOOKUP(E949,'2018 commission structure'!$A$21:$I$24,9,FALSE)</f>
        <v>600000</v>
      </c>
      <c r="J949" s="1">
        <f t="shared" si="150"/>
        <v>750000</v>
      </c>
      <c r="K949" s="1">
        <f t="shared" si="141"/>
        <v>900000</v>
      </c>
      <c r="L949" s="1">
        <f t="shared" si="142"/>
        <v>1200000</v>
      </c>
      <c r="M949" s="16">
        <f t="shared" si="143"/>
        <v>1.8208883333333334</v>
      </c>
      <c r="N949" s="1" t="str">
        <f t="shared" si="144"/>
        <v>150-200%</v>
      </c>
      <c r="O949" s="1">
        <f>MIN($I949, $H949)*INDEX( '2018 commission structure'!$A$21:$I$24,
MATCH($E949,'2018 commission structure'!$A$21:$A$24,0),MATCH(O$1,'2018 commission structure'!$A$21:$I$21,0))</f>
        <v>78000</v>
      </c>
      <c r="P949" s="1">
        <f>IF($H949&gt;$I949, MIN($H949-$I949, J949-$I949)*
INDEX( '2018 commission structure'!$A$21:$I$24,
MATCH($E949,'2018 commission structure'!$A$21:$A$24, 0),
MATCH(P$1,'2018 commission structure'!$A$21:$I$21, 0)), 0)</f>
        <v>25500.000000000004</v>
      </c>
      <c r="Q949" s="1">
        <f>IF($H949&gt;J949, MIN($H949-J949, K949-J949)*
INDEX( '2018 commission structure'!$A$21:$I$24,
MATCH($E949,'2018 commission structure'!$A$21:$A$24, 0),
MATCH(Q$1,'2018 commission structure'!$A$21:$I$21, 0)), 0)</f>
        <v>31500</v>
      </c>
      <c r="R949" s="1">
        <f>IF($H949&gt;K949, MIN($H949-K949, L949-K949)*
INDEX( '2018 commission structure'!$A$21:$I$24,
MATCH($E949,'2018 commission structure'!$A$21:$A$24, 0),
MATCH(R$1,'2018 commission structure'!$A$21:$I$21, 0)), 0)</f>
        <v>50058.58</v>
      </c>
      <c r="S949" s="1">
        <f>IF($H949&gt;L949, ($H949-L949)*
INDEX( '2018 commission structure'!$A$21:$I$24,
MATCH($E949,'2018 commission structure'!$A$21:$A$24, 0),
MATCH(S$1,'2018 commission structure'!$A$21:$I$21, 0)), 0)</f>
        <v>0</v>
      </c>
      <c r="T949" s="1">
        <f t="shared" si="145"/>
        <v>185058.58000000002</v>
      </c>
      <c r="U949" s="1">
        <f t="shared" si="146"/>
        <v>264259.58</v>
      </c>
      <c r="V949" s="16">
        <f t="shared" si="147"/>
        <v>4.1343174767779463</v>
      </c>
      <c r="W949" s="1">
        <f>MIN(H949,I949)*INDEX('2018 commission structure'!$A$15:$J$18,MATCH(Calculations!$E366,'2018 commission structure'!$A$15:$A$18,0),MATCH(Calculations!W$1,'2018 commission structure'!$A$15:$J$15,0))</f>
        <v>90000</v>
      </c>
      <c r="X949" s="1">
        <f>IF($H949&gt;I949,MIN($H949-I949,J949-I949))*INDEX('2018 commission structure'!$A$15:$J$18,MATCH(Calculations!$E366,'2018 commission structure'!$A$15:$A$18,0),MATCH(Calculations!X$1,'2018 commission structure'!$A$15:$J$15,0))</f>
        <v>33000</v>
      </c>
      <c r="Y949" s="1">
        <f>IF($H949&gt;J949,MIN($H949-J949,K949-J949)*INDEX('2018 commission structure'!$A$15:$J$18,MATCH(Calculations!$E366,'2018 commission structure'!$A$15:$A$18,0),MATCH(Calculations!Y$1,'2018 commission structure'!$A$15:$J$15,0)),0)</f>
        <v>37500</v>
      </c>
      <c r="Z949" s="1">
        <f>IF($H949&gt;K949,MIN($H949-K949,L949-K949)*INDEX('2018 commission structure'!$A$15:$J$18,MATCH(Calculations!$E366,'2018 commission structure'!$A$15:$A$18,0),MATCH(Calculations!Z$1,'2018 commission structure'!$A$15:$J$15,0)),0)</f>
        <v>63535.89</v>
      </c>
      <c r="AA949" s="1">
        <f>IF($H949&gt;L949,($H949-L949)*INDEX('2018 commission structure'!$A$15:$J$18,MATCH(Calculations!$E366,'2018 commission structure'!$A$15:$A$18,0),MATCH(Calculations!AA$1,'2018 commission structure'!$A$15:$J$15,0)),0)</f>
        <v>0</v>
      </c>
      <c r="AB949" s="1">
        <f t="shared" si="148"/>
        <v>224035.89</v>
      </c>
      <c r="AC949" s="1">
        <f t="shared" si="149"/>
        <v>303236.89</v>
      </c>
    </row>
    <row r="950" spans="1:29" x14ac:dyDescent="0.3">
      <c r="A950" s="20">
        <v>1053331541</v>
      </c>
      <c r="B950" s="1" t="s">
        <v>1713</v>
      </c>
      <c r="C950" s="1" t="s">
        <v>1712</v>
      </c>
      <c r="D950" s="1" t="s">
        <v>22475</v>
      </c>
      <c r="E950" s="1" t="s">
        <v>12</v>
      </c>
      <c r="F950" s="1">
        <v>59443</v>
      </c>
      <c r="G950" s="2">
        <v>25</v>
      </c>
      <c r="H950" s="1">
        <f>SUMIF('deals_closed '!D:D,A950,'deals_closed '!C:C)</f>
        <v>914251</v>
      </c>
      <c r="I950" s="1">
        <f>VLOOKUP(E950,'2018 commission structure'!$A$21:$I$24,9,FALSE)</f>
        <v>500000</v>
      </c>
      <c r="J950" s="1">
        <f t="shared" si="150"/>
        <v>625000</v>
      </c>
      <c r="K950" s="1">
        <f t="shared" si="141"/>
        <v>750000</v>
      </c>
      <c r="L950" s="1">
        <f t="shared" si="142"/>
        <v>1000000</v>
      </c>
      <c r="M950" s="16">
        <f t="shared" si="143"/>
        <v>1.8285020000000001</v>
      </c>
      <c r="N950" s="1" t="str">
        <f t="shared" si="144"/>
        <v>150-200%</v>
      </c>
      <c r="O950" s="1">
        <f>MIN($I950, $H950)*INDEX( '2018 commission structure'!$A$21:$I$24,
MATCH($E950,'2018 commission structure'!$A$21:$A$24,0),MATCH(O$1,'2018 commission structure'!$A$21:$I$21,0))</f>
        <v>50000</v>
      </c>
      <c r="P950" s="1">
        <f>IF($H950&gt;$I950, MIN($H950-$I950, J950-$I950)*
INDEX( '2018 commission structure'!$A$21:$I$24,
MATCH($E950,'2018 commission structure'!$A$21:$A$24, 0),
MATCH(P$1,'2018 commission structure'!$A$21:$I$21, 0)), 0)</f>
        <v>18750</v>
      </c>
      <c r="Q950" s="1">
        <f>IF($H950&gt;J950, MIN($H950-J950, K950-J950)*
INDEX( '2018 commission structure'!$A$21:$I$24,
MATCH($E950,'2018 commission structure'!$A$21:$A$24, 0),
MATCH(Q$1,'2018 commission structure'!$A$21:$I$21, 0)), 0)</f>
        <v>22500</v>
      </c>
      <c r="R950" s="1">
        <f>IF($H950&gt;K950, MIN($H950-K950, L950-K950)*
INDEX( '2018 commission structure'!$A$21:$I$24,
MATCH($E950,'2018 commission structure'!$A$21:$A$24, 0),
MATCH(R$1,'2018 commission structure'!$A$21:$I$21, 0)), 0)</f>
        <v>36135.22</v>
      </c>
      <c r="S950" s="1">
        <f>IF($H950&gt;L950, ($H950-L950)*
INDEX( '2018 commission structure'!$A$21:$I$24,
MATCH($E950,'2018 commission structure'!$A$21:$A$24, 0),
MATCH(S$1,'2018 commission structure'!$A$21:$I$21, 0)), 0)</f>
        <v>0</v>
      </c>
      <c r="T950" s="1">
        <f t="shared" si="145"/>
        <v>127385.22</v>
      </c>
      <c r="U950" s="1">
        <f t="shared" si="146"/>
        <v>186828.22</v>
      </c>
      <c r="V950" s="16">
        <f t="shared" si="147"/>
        <v>4.8935380318883306</v>
      </c>
      <c r="W950" s="1">
        <f>MIN(H950,I950)*INDEX('2018 commission structure'!$A$15:$J$18,MATCH(Calculations!$E115,'2018 commission structure'!$A$15:$A$18,0),MATCH(Calculations!W$1,'2018 commission structure'!$A$15:$J$15,0))</f>
        <v>75000</v>
      </c>
      <c r="X950" s="1">
        <f>IF($H950&gt;I950,MIN($H950-I950,J950-I950))*INDEX('2018 commission structure'!$A$15:$J$18,MATCH(Calculations!$E115,'2018 commission structure'!$A$15:$A$18,0),MATCH(Calculations!X$1,'2018 commission structure'!$A$15:$J$15,0))</f>
        <v>22500</v>
      </c>
      <c r="Y950" s="1">
        <f>IF($H950&gt;J950,MIN($H950-J950,K950-J950)*INDEX('2018 commission structure'!$A$15:$J$18,MATCH(Calculations!$E115,'2018 commission structure'!$A$15:$A$18,0),MATCH(Calculations!Y$1,'2018 commission structure'!$A$15:$J$15,0)),0)</f>
        <v>31250</v>
      </c>
      <c r="Z950" s="1">
        <f>IF($H950&gt;K950,MIN($H950-K950,L950-K950)*INDEX('2018 commission structure'!$A$15:$J$18,MATCH(Calculations!$E115,'2018 commission structure'!$A$15:$A$18,0),MATCH(Calculations!Z$1,'2018 commission structure'!$A$15:$J$15,0)),0)</f>
        <v>49275.299999999996</v>
      </c>
      <c r="AA950" s="1">
        <f>IF($H950&gt;L950,($H950-L950)*INDEX('2018 commission structure'!$A$15:$J$18,MATCH(Calculations!$E115,'2018 commission structure'!$A$15:$A$18,0),MATCH(Calculations!AA$1,'2018 commission structure'!$A$15:$J$15,0)),0)</f>
        <v>0</v>
      </c>
      <c r="AB950" s="1">
        <f t="shared" si="148"/>
        <v>178025.3</v>
      </c>
      <c r="AC950" s="1">
        <f t="shared" si="149"/>
        <v>237468.3</v>
      </c>
    </row>
    <row r="951" spans="1:29" x14ac:dyDescent="0.3">
      <c r="A951" s="20">
        <v>4119729087</v>
      </c>
      <c r="B951" s="1" t="s">
        <v>118</v>
      </c>
      <c r="C951" s="1" t="s">
        <v>117</v>
      </c>
      <c r="D951" s="1" t="s">
        <v>22926</v>
      </c>
      <c r="E951" s="1" t="s">
        <v>3</v>
      </c>
      <c r="F951" s="1">
        <v>95210</v>
      </c>
      <c r="G951" s="2">
        <v>20</v>
      </c>
      <c r="H951" s="1">
        <f>SUMIF('deals_closed '!D:D,A951,'deals_closed '!C:C)</f>
        <v>618954</v>
      </c>
      <c r="I951" s="1">
        <f>VLOOKUP(E951,'2018 commission structure'!$A$21:$I$24,9,FALSE)</f>
        <v>750000</v>
      </c>
      <c r="J951" s="1">
        <f t="shared" si="150"/>
        <v>937500</v>
      </c>
      <c r="K951" s="1">
        <f t="shared" si="141"/>
        <v>1125000</v>
      </c>
      <c r="L951" s="1">
        <f t="shared" si="142"/>
        <v>1500000</v>
      </c>
      <c r="M951" s="16">
        <f t="shared" si="143"/>
        <v>0.82527200000000001</v>
      </c>
      <c r="N951" s="1" t="str">
        <f t="shared" si="144"/>
        <v>0-100%</v>
      </c>
      <c r="O951" s="1">
        <f>MIN($I951, $H951)*INDEX( '2018 commission structure'!$A$21:$I$24,
MATCH($E951,'2018 commission structure'!$A$21:$A$24,0),MATCH(O$1,'2018 commission structure'!$A$21:$I$21,0))</f>
        <v>92843.099999999991</v>
      </c>
      <c r="P951" s="1">
        <f>IF($H951&gt;$I951, MIN($H951-$I951, J951-$I951)*
INDEX( '2018 commission structure'!$A$21:$I$24,
MATCH($E951,'2018 commission structure'!$A$21:$A$24, 0),
MATCH(P$1,'2018 commission structure'!$A$21:$I$21, 0)), 0)</f>
        <v>0</v>
      </c>
      <c r="Q951" s="1">
        <f>IF($H951&gt;J951, MIN($H951-J951, K951-J951)*
INDEX( '2018 commission structure'!$A$21:$I$24,
MATCH($E951,'2018 commission structure'!$A$21:$A$24, 0),
MATCH(Q$1,'2018 commission structure'!$A$21:$I$21, 0)), 0)</f>
        <v>0</v>
      </c>
      <c r="R951" s="1">
        <f>IF($H951&gt;K951, MIN($H951-K951, L951-K951)*
INDEX( '2018 commission structure'!$A$21:$I$24,
MATCH($E951,'2018 commission structure'!$A$21:$A$24, 0),
MATCH(R$1,'2018 commission structure'!$A$21:$I$21, 0)), 0)</f>
        <v>0</v>
      </c>
      <c r="S951" s="1">
        <f>IF($H951&gt;L951, ($H951-L951)*
INDEX( '2018 commission structure'!$A$21:$I$24,
MATCH($E951,'2018 commission structure'!$A$21:$A$24, 0),
MATCH(S$1,'2018 commission structure'!$A$21:$I$21, 0)), 0)</f>
        <v>0</v>
      </c>
      <c r="T951" s="1">
        <f t="shared" si="145"/>
        <v>92843.099999999991</v>
      </c>
      <c r="U951" s="1">
        <f t="shared" si="146"/>
        <v>188053.09999999998</v>
      </c>
      <c r="V951" s="16">
        <f t="shared" si="147"/>
        <v>3.2913788711805338</v>
      </c>
      <c r="W951" s="1">
        <f>MIN(H951,I951)*INDEX('2018 commission structure'!$A$15:$J$18,MATCH(Calculations!$E944,'2018 commission structure'!$A$15:$A$18,0),MATCH(Calculations!W$1,'2018 commission structure'!$A$15:$J$15,0))</f>
        <v>92843.099999999991</v>
      </c>
      <c r="X951" s="1">
        <f>IF($H951&gt;I951,MIN($H951-I951,J951-I951))*INDEX('2018 commission structure'!$A$15:$J$18,MATCH(Calculations!$E944,'2018 commission structure'!$A$15:$A$18,0),MATCH(Calculations!X$1,'2018 commission structure'!$A$15:$J$15,0))</f>
        <v>0</v>
      </c>
      <c r="Y951" s="1">
        <f>IF($H951&gt;J951,MIN($H951-J951,K951-J951)*INDEX('2018 commission structure'!$A$15:$J$18,MATCH(Calculations!$E944,'2018 commission structure'!$A$15:$A$18,0),MATCH(Calculations!Y$1,'2018 commission structure'!$A$15:$J$15,0)),0)</f>
        <v>0</v>
      </c>
      <c r="Z951" s="1">
        <f>IF($H951&gt;K951,MIN($H951-K951,L951-K951)*INDEX('2018 commission structure'!$A$15:$J$18,MATCH(Calculations!$E944,'2018 commission structure'!$A$15:$A$18,0),MATCH(Calculations!Z$1,'2018 commission structure'!$A$15:$J$15,0)),0)</f>
        <v>0</v>
      </c>
      <c r="AA951" s="1">
        <f>IF($H951&gt;L951,($H951-L951)*INDEX('2018 commission structure'!$A$15:$J$18,MATCH(Calculations!$E944,'2018 commission structure'!$A$15:$A$18,0),MATCH(Calculations!AA$1,'2018 commission structure'!$A$15:$J$15,0)),0)</f>
        <v>0</v>
      </c>
      <c r="AB951" s="1">
        <f t="shared" si="148"/>
        <v>92843.099999999991</v>
      </c>
      <c r="AC951" s="1">
        <f t="shared" si="149"/>
        <v>188053.09999999998</v>
      </c>
    </row>
    <row r="952" spans="1:29" x14ac:dyDescent="0.3">
      <c r="A952" s="20">
        <v>6596440737</v>
      </c>
      <c r="B952" s="1" t="s">
        <v>1820</v>
      </c>
      <c r="C952" s="1" t="s">
        <v>1819</v>
      </c>
      <c r="D952" s="1" t="s">
        <v>23214</v>
      </c>
      <c r="E952" s="1" t="s">
        <v>12</v>
      </c>
      <c r="F952" s="1">
        <v>34438</v>
      </c>
      <c r="G952" s="2">
        <v>27</v>
      </c>
      <c r="H952" s="1">
        <f>SUMIF('deals_closed '!D:D,A952,'deals_closed '!C:C)</f>
        <v>915219</v>
      </c>
      <c r="I952" s="1">
        <f>VLOOKUP(E952,'2018 commission structure'!$A$21:$I$24,9,FALSE)</f>
        <v>500000</v>
      </c>
      <c r="J952" s="1">
        <f t="shared" si="150"/>
        <v>625000</v>
      </c>
      <c r="K952" s="1">
        <f t="shared" si="141"/>
        <v>750000</v>
      </c>
      <c r="L952" s="1">
        <f t="shared" si="142"/>
        <v>1000000</v>
      </c>
      <c r="M952" s="16">
        <f t="shared" si="143"/>
        <v>1.830438</v>
      </c>
      <c r="N952" s="1" t="str">
        <f t="shared" si="144"/>
        <v>150-200%</v>
      </c>
      <c r="O952" s="1">
        <f>MIN($I952, $H952)*INDEX( '2018 commission structure'!$A$21:$I$24,
MATCH($E952,'2018 commission structure'!$A$21:$A$24,0),MATCH(O$1,'2018 commission structure'!$A$21:$I$21,0))</f>
        <v>50000</v>
      </c>
      <c r="P952" s="1">
        <f>IF($H952&gt;$I952, MIN($H952-$I952, J952-$I952)*
INDEX( '2018 commission structure'!$A$21:$I$24,
MATCH($E952,'2018 commission structure'!$A$21:$A$24, 0),
MATCH(P$1,'2018 commission structure'!$A$21:$I$21, 0)), 0)</f>
        <v>18750</v>
      </c>
      <c r="Q952" s="1">
        <f>IF($H952&gt;J952, MIN($H952-J952, K952-J952)*
INDEX( '2018 commission structure'!$A$21:$I$24,
MATCH($E952,'2018 commission structure'!$A$21:$A$24, 0),
MATCH(Q$1,'2018 commission structure'!$A$21:$I$21, 0)), 0)</f>
        <v>22500</v>
      </c>
      <c r="R952" s="1">
        <f>IF($H952&gt;K952, MIN($H952-K952, L952-K952)*
INDEX( '2018 commission structure'!$A$21:$I$24,
MATCH($E952,'2018 commission structure'!$A$21:$A$24, 0),
MATCH(R$1,'2018 commission structure'!$A$21:$I$21, 0)), 0)</f>
        <v>36348.18</v>
      </c>
      <c r="S952" s="1">
        <f>IF($H952&gt;L952, ($H952-L952)*
INDEX( '2018 commission structure'!$A$21:$I$24,
MATCH($E952,'2018 commission structure'!$A$21:$A$24, 0),
MATCH(S$1,'2018 commission structure'!$A$21:$I$21, 0)), 0)</f>
        <v>0</v>
      </c>
      <c r="T952" s="1">
        <f t="shared" si="145"/>
        <v>127598.18</v>
      </c>
      <c r="U952" s="1">
        <f t="shared" si="146"/>
        <v>162036.18</v>
      </c>
      <c r="V952" s="16">
        <f t="shared" si="147"/>
        <v>5.6482385600549216</v>
      </c>
      <c r="W952" s="1">
        <f>MIN(H952,I952)*INDEX('2018 commission structure'!$A$15:$J$18,MATCH(Calculations!$E55,'2018 commission structure'!$A$15:$A$18,0),MATCH(Calculations!W$1,'2018 commission structure'!$A$15:$J$15,0))</f>
        <v>75000</v>
      </c>
      <c r="X952" s="1">
        <f>IF($H952&gt;I952,MIN($H952-I952,J952-I952))*INDEX('2018 commission structure'!$A$15:$J$18,MATCH(Calculations!$E55,'2018 commission structure'!$A$15:$A$18,0),MATCH(Calculations!X$1,'2018 commission structure'!$A$15:$J$15,0))</f>
        <v>22500</v>
      </c>
      <c r="Y952" s="1">
        <f>IF($H952&gt;J952,MIN($H952-J952,K952-J952)*INDEX('2018 commission structure'!$A$15:$J$18,MATCH(Calculations!$E55,'2018 commission structure'!$A$15:$A$18,0),MATCH(Calculations!Y$1,'2018 commission structure'!$A$15:$J$15,0)),0)</f>
        <v>31250</v>
      </c>
      <c r="Z952" s="1">
        <f>IF($H952&gt;K952,MIN($H952-K952,L952-K952)*INDEX('2018 commission structure'!$A$15:$J$18,MATCH(Calculations!$E55,'2018 commission structure'!$A$15:$A$18,0),MATCH(Calculations!Z$1,'2018 commission structure'!$A$15:$J$15,0)),0)</f>
        <v>49565.7</v>
      </c>
      <c r="AA952" s="1">
        <f>IF($H952&gt;L952,($H952-L952)*INDEX('2018 commission structure'!$A$15:$J$18,MATCH(Calculations!$E55,'2018 commission structure'!$A$15:$A$18,0),MATCH(Calculations!AA$1,'2018 commission structure'!$A$15:$J$15,0)),0)</f>
        <v>0</v>
      </c>
      <c r="AB952" s="1">
        <f t="shared" si="148"/>
        <v>178315.7</v>
      </c>
      <c r="AC952" s="1">
        <f t="shared" si="149"/>
        <v>212753.7</v>
      </c>
    </row>
    <row r="953" spans="1:29" x14ac:dyDescent="0.3">
      <c r="A953" s="20">
        <v>2976436541</v>
      </c>
      <c r="B953" s="1" t="s">
        <v>364</v>
      </c>
      <c r="C953" s="1" t="s">
        <v>1755</v>
      </c>
      <c r="D953" s="1" t="s">
        <v>23033</v>
      </c>
      <c r="E953" s="1" t="s">
        <v>3</v>
      </c>
      <c r="F953" s="1">
        <v>77783</v>
      </c>
      <c r="G953" s="2">
        <v>12</v>
      </c>
      <c r="H953" s="1">
        <f>SUMIF('deals_closed '!D:D,A953,'deals_closed '!C:C)</f>
        <v>417788</v>
      </c>
      <c r="I953" s="1">
        <f>VLOOKUP(E953,'2018 commission structure'!$A$21:$I$24,9,FALSE)</f>
        <v>750000</v>
      </c>
      <c r="J953" s="1">
        <f t="shared" si="150"/>
        <v>937500</v>
      </c>
      <c r="K953" s="1">
        <f t="shared" si="141"/>
        <v>1125000</v>
      </c>
      <c r="L953" s="1">
        <f t="shared" si="142"/>
        <v>1500000</v>
      </c>
      <c r="M953" s="16">
        <f t="shared" si="143"/>
        <v>0.55705066666666669</v>
      </c>
      <c r="N953" s="1" t="str">
        <f t="shared" si="144"/>
        <v>0-100%</v>
      </c>
      <c r="O953" s="1">
        <f>MIN($I953, $H953)*INDEX( '2018 commission structure'!$A$21:$I$24,
MATCH($E953,'2018 commission structure'!$A$21:$A$24,0),MATCH(O$1,'2018 commission structure'!$A$21:$I$21,0))</f>
        <v>62668.2</v>
      </c>
      <c r="P953" s="1">
        <f>IF($H953&gt;$I953, MIN($H953-$I953, J953-$I953)*
INDEX( '2018 commission structure'!$A$21:$I$24,
MATCH($E953,'2018 commission structure'!$A$21:$A$24, 0),
MATCH(P$1,'2018 commission structure'!$A$21:$I$21, 0)), 0)</f>
        <v>0</v>
      </c>
      <c r="Q953" s="1">
        <f>IF($H953&gt;J953, MIN($H953-J953, K953-J953)*
INDEX( '2018 commission structure'!$A$21:$I$24,
MATCH($E953,'2018 commission structure'!$A$21:$A$24, 0),
MATCH(Q$1,'2018 commission structure'!$A$21:$I$21, 0)), 0)</f>
        <v>0</v>
      </c>
      <c r="R953" s="1">
        <f>IF($H953&gt;K953, MIN($H953-K953, L953-K953)*
INDEX( '2018 commission structure'!$A$21:$I$24,
MATCH($E953,'2018 commission structure'!$A$21:$A$24, 0),
MATCH(R$1,'2018 commission structure'!$A$21:$I$21, 0)), 0)</f>
        <v>0</v>
      </c>
      <c r="S953" s="1">
        <f>IF($H953&gt;L953, ($H953-L953)*
INDEX( '2018 commission structure'!$A$21:$I$24,
MATCH($E953,'2018 commission structure'!$A$21:$A$24, 0),
MATCH(S$1,'2018 commission structure'!$A$21:$I$21, 0)), 0)</f>
        <v>0</v>
      </c>
      <c r="T953" s="1">
        <f t="shared" si="145"/>
        <v>62668.2</v>
      </c>
      <c r="U953" s="1">
        <f t="shared" si="146"/>
        <v>140451.20000000001</v>
      </c>
      <c r="V953" s="16">
        <f t="shared" si="147"/>
        <v>2.9746132464514363</v>
      </c>
      <c r="W953" s="1">
        <f>MIN(H953,I953)*INDEX('2018 commission structure'!$A$15:$J$18,MATCH(Calculations!$E91,'2018 commission structure'!$A$15:$A$18,0),MATCH(Calculations!W$1,'2018 commission structure'!$A$15:$J$15,0))</f>
        <v>50134.559999999998</v>
      </c>
      <c r="X953" s="1">
        <f>IF($H953&gt;I953,MIN($H953-I953,J953-I953))*INDEX('2018 commission structure'!$A$15:$J$18,MATCH(Calculations!$E91,'2018 commission structure'!$A$15:$A$18,0),MATCH(Calculations!X$1,'2018 commission structure'!$A$15:$J$15,0))</f>
        <v>0</v>
      </c>
      <c r="Y953" s="1">
        <f>IF($H953&gt;J953,MIN($H953-J953,K953-J953)*INDEX('2018 commission structure'!$A$15:$J$18,MATCH(Calculations!$E91,'2018 commission structure'!$A$15:$A$18,0),MATCH(Calculations!Y$1,'2018 commission structure'!$A$15:$J$15,0)),0)</f>
        <v>0</v>
      </c>
      <c r="Z953" s="1">
        <f>IF($H953&gt;K953,MIN($H953-K953,L953-K953)*INDEX('2018 commission structure'!$A$15:$J$18,MATCH(Calculations!$E91,'2018 commission structure'!$A$15:$A$18,0),MATCH(Calculations!Z$1,'2018 commission structure'!$A$15:$J$15,0)),0)</f>
        <v>0</v>
      </c>
      <c r="AA953" s="1">
        <f>IF($H953&gt;L953,($H953-L953)*INDEX('2018 commission structure'!$A$15:$J$18,MATCH(Calculations!$E91,'2018 commission structure'!$A$15:$A$18,0),MATCH(Calculations!AA$1,'2018 commission structure'!$A$15:$J$15,0)),0)</f>
        <v>0</v>
      </c>
      <c r="AB953" s="1">
        <f t="shared" si="148"/>
        <v>50134.559999999998</v>
      </c>
      <c r="AC953" s="1">
        <f t="shared" si="149"/>
        <v>127917.56</v>
      </c>
    </row>
    <row r="954" spans="1:29" x14ac:dyDescent="0.3">
      <c r="A954" s="20">
        <v>5779075530</v>
      </c>
      <c r="B954" s="1" t="s">
        <v>1694</v>
      </c>
      <c r="C954" s="1" t="s">
        <v>1693</v>
      </c>
      <c r="D954" s="1" t="s">
        <v>22990</v>
      </c>
      <c r="E954" s="1" t="s">
        <v>12</v>
      </c>
      <c r="F954" s="1">
        <v>41802</v>
      </c>
      <c r="G954" s="2">
        <v>25</v>
      </c>
      <c r="H954" s="1">
        <f>SUMIF('deals_closed '!D:D,A954,'deals_closed '!C:C)</f>
        <v>919261</v>
      </c>
      <c r="I954" s="1">
        <f>VLOOKUP(E954,'2018 commission structure'!$A$21:$I$24,9,FALSE)</f>
        <v>500000</v>
      </c>
      <c r="J954" s="1">
        <f t="shared" si="150"/>
        <v>625000</v>
      </c>
      <c r="K954" s="1">
        <f t="shared" si="141"/>
        <v>750000</v>
      </c>
      <c r="L954" s="1">
        <f t="shared" si="142"/>
        <v>1000000</v>
      </c>
      <c r="M954" s="16">
        <f t="shared" si="143"/>
        <v>1.838522</v>
      </c>
      <c r="N954" s="1" t="str">
        <f t="shared" si="144"/>
        <v>150-200%</v>
      </c>
      <c r="O954" s="1">
        <f>MIN($I954, $H954)*INDEX( '2018 commission structure'!$A$21:$I$24,
MATCH($E954,'2018 commission structure'!$A$21:$A$24,0),MATCH(O$1,'2018 commission structure'!$A$21:$I$21,0))</f>
        <v>50000</v>
      </c>
      <c r="P954" s="1">
        <f>IF($H954&gt;$I954, MIN($H954-$I954, J954-$I954)*
INDEX( '2018 commission structure'!$A$21:$I$24,
MATCH($E954,'2018 commission structure'!$A$21:$A$24, 0),
MATCH(P$1,'2018 commission structure'!$A$21:$I$21, 0)), 0)</f>
        <v>18750</v>
      </c>
      <c r="Q954" s="1">
        <f>IF($H954&gt;J954, MIN($H954-J954, K954-J954)*
INDEX( '2018 commission structure'!$A$21:$I$24,
MATCH($E954,'2018 commission structure'!$A$21:$A$24, 0),
MATCH(Q$1,'2018 commission structure'!$A$21:$I$21, 0)), 0)</f>
        <v>22500</v>
      </c>
      <c r="R954" s="1">
        <f>IF($H954&gt;K954, MIN($H954-K954, L954-K954)*
INDEX( '2018 commission structure'!$A$21:$I$24,
MATCH($E954,'2018 commission structure'!$A$21:$A$24, 0),
MATCH(R$1,'2018 commission structure'!$A$21:$I$21, 0)), 0)</f>
        <v>37237.42</v>
      </c>
      <c r="S954" s="1">
        <f>IF($H954&gt;L954, ($H954-L954)*
INDEX( '2018 commission structure'!$A$21:$I$24,
MATCH($E954,'2018 commission structure'!$A$21:$A$24, 0),
MATCH(S$1,'2018 commission structure'!$A$21:$I$21, 0)), 0)</f>
        <v>0</v>
      </c>
      <c r="T954" s="1">
        <f t="shared" si="145"/>
        <v>128487.42</v>
      </c>
      <c r="U954" s="1">
        <f t="shared" si="146"/>
        <v>170289.41999999998</v>
      </c>
      <c r="V954" s="16">
        <f t="shared" si="147"/>
        <v>5.3982273238114269</v>
      </c>
      <c r="W954" s="1">
        <f>MIN(H954,I954)*INDEX('2018 commission structure'!$A$15:$J$18,MATCH(Calculations!$E125,'2018 commission structure'!$A$15:$A$18,0),MATCH(Calculations!W$1,'2018 commission structure'!$A$15:$J$15,0))</f>
        <v>75000</v>
      </c>
      <c r="X954" s="1">
        <f>IF($H954&gt;I954,MIN($H954-I954,J954-I954))*INDEX('2018 commission structure'!$A$15:$J$18,MATCH(Calculations!$E125,'2018 commission structure'!$A$15:$A$18,0),MATCH(Calculations!X$1,'2018 commission structure'!$A$15:$J$15,0))</f>
        <v>27500</v>
      </c>
      <c r="Y954" s="1">
        <f>IF($H954&gt;J954,MIN($H954-J954,K954-J954)*INDEX('2018 commission structure'!$A$15:$J$18,MATCH(Calculations!$E125,'2018 commission structure'!$A$15:$A$18,0),MATCH(Calculations!Y$1,'2018 commission structure'!$A$15:$J$15,0)),0)</f>
        <v>31250</v>
      </c>
      <c r="Z954" s="1">
        <f>IF($H954&gt;K954,MIN($H954-K954,L954-K954)*INDEX('2018 commission structure'!$A$15:$J$18,MATCH(Calculations!$E125,'2018 commission structure'!$A$15:$A$18,0),MATCH(Calculations!Z$1,'2018 commission structure'!$A$15:$J$15,0)),0)</f>
        <v>55856.130000000005</v>
      </c>
      <c r="AA954" s="1">
        <f>IF($H954&gt;L954,($H954-L954)*INDEX('2018 commission structure'!$A$15:$J$18,MATCH(Calculations!$E125,'2018 commission structure'!$A$15:$A$18,0),MATCH(Calculations!AA$1,'2018 commission structure'!$A$15:$J$15,0)),0)</f>
        <v>0</v>
      </c>
      <c r="AB954" s="1">
        <f t="shared" si="148"/>
        <v>189606.13</v>
      </c>
      <c r="AC954" s="1">
        <f t="shared" si="149"/>
        <v>231408.13</v>
      </c>
    </row>
    <row r="955" spans="1:29" x14ac:dyDescent="0.3">
      <c r="A955" s="20">
        <v>7236563277</v>
      </c>
      <c r="B955" s="1" t="s">
        <v>1375</v>
      </c>
      <c r="C955" s="1" t="s">
        <v>1374</v>
      </c>
      <c r="D955" s="1" t="s">
        <v>22617</v>
      </c>
      <c r="E955" s="1" t="s">
        <v>0</v>
      </c>
      <c r="F955" s="1">
        <v>79502</v>
      </c>
      <c r="G955" s="2">
        <v>13</v>
      </c>
      <c r="H955" s="1">
        <f>SUMIF('deals_closed '!D:D,A955,'deals_closed '!C:C)</f>
        <v>438197</v>
      </c>
      <c r="I955" s="1">
        <f>VLOOKUP(E955,'2018 commission structure'!$A$21:$I$24,9,FALSE)</f>
        <v>600000</v>
      </c>
      <c r="J955" s="1">
        <f t="shared" si="150"/>
        <v>750000</v>
      </c>
      <c r="K955" s="1">
        <f t="shared" si="141"/>
        <v>900000</v>
      </c>
      <c r="L955" s="1">
        <f t="shared" si="142"/>
        <v>1200000</v>
      </c>
      <c r="M955" s="16">
        <f t="shared" si="143"/>
        <v>0.73032833333333336</v>
      </c>
      <c r="N955" s="1" t="str">
        <f t="shared" si="144"/>
        <v>0-100%</v>
      </c>
      <c r="O955" s="1">
        <f>MIN($I955, $H955)*INDEX( '2018 commission structure'!$A$21:$I$24,
MATCH($E955,'2018 commission structure'!$A$21:$A$24,0),MATCH(O$1,'2018 commission structure'!$A$21:$I$21,0))</f>
        <v>56965.61</v>
      </c>
      <c r="P955" s="1">
        <f>IF($H955&gt;$I955, MIN($H955-$I955, J955-$I955)*
INDEX( '2018 commission structure'!$A$21:$I$24,
MATCH($E955,'2018 commission structure'!$A$21:$A$24, 0),
MATCH(P$1,'2018 commission structure'!$A$21:$I$21, 0)), 0)</f>
        <v>0</v>
      </c>
      <c r="Q955" s="1">
        <f>IF($H955&gt;J955, MIN($H955-J955, K955-J955)*
INDEX( '2018 commission structure'!$A$21:$I$24,
MATCH($E955,'2018 commission structure'!$A$21:$A$24, 0),
MATCH(Q$1,'2018 commission structure'!$A$21:$I$21, 0)), 0)</f>
        <v>0</v>
      </c>
      <c r="R955" s="1">
        <f>IF($H955&gt;K955, MIN($H955-K955, L955-K955)*
INDEX( '2018 commission structure'!$A$21:$I$24,
MATCH($E955,'2018 commission structure'!$A$21:$A$24, 0),
MATCH(R$1,'2018 commission structure'!$A$21:$I$21, 0)), 0)</f>
        <v>0</v>
      </c>
      <c r="S955" s="1">
        <f>IF($H955&gt;L955, ($H955-L955)*
INDEX( '2018 commission structure'!$A$21:$I$24,
MATCH($E955,'2018 commission structure'!$A$21:$A$24, 0),
MATCH(S$1,'2018 commission structure'!$A$21:$I$21, 0)), 0)</f>
        <v>0</v>
      </c>
      <c r="T955" s="1">
        <f t="shared" si="145"/>
        <v>56965.61</v>
      </c>
      <c r="U955" s="1">
        <f t="shared" si="146"/>
        <v>136467.60999999999</v>
      </c>
      <c r="V955" s="16">
        <f t="shared" si="147"/>
        <v>3.21099636756297</v>
      </c>
      <c r="W955" s="1">
        <f>MIN(H955,I955)*INDEX('2018 commission structure'!$A$15:$J$18,MATCH(Calculations!$E294,'2018 commission structure'!$A$15:$A$18,0),MATCH(Calculations!W$1,'2018 commission structure'!$A$15:$J$15,0))</f>
        <v>65729.55</v>
      </c>
      <c r="X955" s="1">
        <f>IF($H955&gt;I955,MIN($H955-I955,J955-I955))*INDEX('2018 commission structure'!$A$15:$J$18,MATCH(Calculations!$E294,'2018 commission structure'!$A$15:$A$18,0),MATCH(Calculations!X$1,'2018 commission structure'!$A$15:$J$15,0))</f>
        <v>0</v>
      </c>
      <c r="Y955" s="1">
        <f>IF($H955&gt;J955,MIN($H955-J955,K955-J955)*INDEX('2018 commission structure'!$A$15:$J$18,MATCH(Calculations!$E294,'2018 commission structure'!$A$15:$A$18,0),MATCH(Calculations!Y$1,'2018 commission structure'!$A$15:$J$15,0)),0)</f>
        <v>0</v>
      </c>
      <c r="Z955" s="1">
        <f>IF($H955&gt;K955,MIN($H955-K955,L955-K955)*INDEX('2018 commission structure'!$A$15:$J$18,MATCH(Calculations!$E294,'2018 commission structure'!$A$15:$A$18,0),MATCH(Calculations!Z$1,'2018 commission structure'!$A$15:$J$15,0)),0)</f>
        <v>0</v>
      </c>
      <c r="AA955" s="1">
        <f>IF($H955&gt;L955,($H955-L955)*INDEX('2018 commission structure'!$A$15:$J$18,MATCH(Calculations!$E294,'2018 commission structure'!$A$15:$A$18,0),MATCH(Calculations!AA$1,'2018 commission structure'!$A$15:$J$15,0)),0)</f>
        <v>0</v>
      </c>
      <c r="AB955" s="1">
        <f t="shared" si="148"/>
        <v>65729.55</v>
      </c>
      <c r="AC955" s="1">
        <f t="shared" si="149"/>
        <v>145231.54999999999</v>
      </c>
    </row>
    <row r="956" spans="1:29" x14ac:dyDescent="0.3">
      <c r="A956" s="20">
        <v>483886254</v>
      </c>
      <c r="B956" s="1" t="s">
        <v>436</v>
      </c>
      <c r="C956" s="1" t="s">
        <v>435</v>
      </c>
      <c r="D956" s="1" t="s">
        <v>22500</v>
      </c>
      <c r="E956" s="1" t="s">
        <v>12</v>
      </c>
      <c r="F956" s="1">
        <v>58261</v>
      </c>
      <c r="G956" s="2">
        <v>26</v>
      </c>
      <c r="H956" s="1">
        <f>SUMIF('deals_closed '!D:D,A956,'deals_closed '!C:C)</f>
        <v>921445</v>
      </c>
      <c r="I956" s="1">
        <f>VLOOKUP(E956,'2018 commission structure'!$A$21:$I$24,9,FALSE)</f>
        <v>500000</v>
      </c>
      <c r="J956" s="1">
        <f t="shared" si="150"/>
        <v>625000</v>
      </c>
      <c r="K956" s="1">
        <f t="shared" si="141"/>
        <v>750000</v>
      </c>
      <c r="L956" s="1">
        <f t="shared" si="142"/>
        <v>1000000</v>
      </c>
      <c r="M956" s="16">
        <f t="shared" si="143"/>
        <v>1.8428899999999999</v>
      </c>
      <c r="N956" s="1" t="str">
        <f t="shared" si="144"/>
        <v>150-200%</v>
      </c>
      <c r="O956" s="1">
        <f>MIN($I956, $H956)*INDEX( '2018 commission structure'!$A$21:$I$24,
MATCH($E956,'2018 commission structure'!$A$21:$A$24,0),MATCH(O$1,'2018 commission structure'!$A$21:$I$21,0))</f>
        <v>50000</v>
      </c>
      <c r="P956" s="1">
        <f>IF($H956&gt;$I956, MIN($H956-$I956, J956-$I956)*
INDEX( '2018 commission structure'!$A$21:$I$24,
MATCH($E956,'2018 commission structure'!$A$21:$A$24, 0),
MATCH(P$1,'2018 commission structure'!$A$21:$I$21, 0)), 0)</f>
        <v>18750</v>
      </c>
      <c r="Q956" s="1">
        <f>IF($H956&gt;J956, MIN($H956-J956, K956-J956)*
INDEX( '2018 commission structure'!$A$21:$I$24,
MATCH($E956,'2018 commission structure'!$A$21:$A$24, 0),
MATCH(Q$1,'2018 commission structure'!$A$21:$I$21, 0)), 0)</f>
        <v>22500</v>
      </c>
      <c r="R956" s="1">
        <f>IF($H956&gt;K956, MIN($H956-K956, L956-K956)*
INDEX( '2018 commission structure'!$A$21:$I$24,
MATCH($E956,'2018 commission structure'!$A$21:$A$24, 0),
MATCH(R$1,'2018 commission structure'!$A$21:$I$21, 0)), 0)</f>
        <v>37717.9</v>
      </c>
      <c r="S956" s="1">
        <f>IF($H956&gt;L956, ($H956-L956)*
INDEX( '2018 commission structure'!$A$21:$I$24,
MATCH($E956,'2018 commission structure'!$A$21:$A$24, 0),
MATCH(S$1,'2018 commission structure'!$A$21:$I$21, 0)), 0)</f>
        <v>0</v>
      </c>
      <c r="T956" s="1">
        <f t="shared" si="145"/>
        <v>128967.9</v>
      </c>
      <c r="U956" s="1">
        <f t="shared" si="146"/>
        <v>187228.9</v>
      </c>
      <c r="V956" s="16">
        <f t="shared" si="147"/>
        <v>4.9214891504463258</v>
      </c>
      <c r="W956" s="1">
        <f>MIN(H956,I956)*INDEX('2018 commission structure'!$A$15:$J$18,MATCH(Calculations!$E781,'2018 commission structure'!$A$15:$A$18,0),MATCH(Calculations!W$1,'2018 commission structure'!$A$15:$J$15,0))</f>
        <v>75000</v>
      </c>
      <c r="X956" s="1">
        <f>IF($H956&gt;I956,MIN($H956-I956,J956-I956))*INDEX('2018 commission structure'!$A$15:$J$18,MATCH(Calculations!$E781,'2018 commission structure'!$A$15:$A$18,0),MATCH(Calculations!X$1,'2018 commission structure'!$A$15:$J$15,0))</f>
        <v>22500</v>
      </c>
      <c r="Y956" s="1">
        <f>IF($H956&gt;J956,MIN($H956-J956,K956-J956)*INDEX('2018 commission structure'!$A$15:$J$18,MATCH(Calculations!$E781,'2018 commission structure'!$A$15:$A$18,0),MATCH(Calculations!Y$1,'2018 commission structure'!$A$15:$J$15,0)),0)</f>
        <v>31250</v>
      </c>
      <c r="Z956" s="1">
        <f>IF($H956&gt;K956,MIN($H956-K956,L956-K956)*INDEX('2018 commission structure'!$A$15:$J$18,MATCH(Calculations!$E781,'2018 commission structure'!$A$15:$A$18,0),MATCH(Calculations!Z$1,'2018 commission structure'!$A$15:$J$15,0)),0)</f>
        <v>51433.5</v>
      </c>
      <c r="AA956" s="1">
        <f>IF($H956&gt;L956,($H956-L956)*INDEX('2018 commission structure'!$A$15:$J$18,MATCH(Calculations!$E781,'2018 commission structure'!$A$15:$A$18,0),MATCH(Calculations!AA$1,'2018 commission structure'!$A$15:$J$15,0)),0)</f>
        <v>0</v>
      </c>
      <c r="AB956" s="1">
        <f t="shared" si="148"/>
        <v>180183.5</v>
      </c>
      <c r="AC956" s="1">
        <f t="shared" si="149"/>
        <v>238444.5</v>
      </c>
    </row>
    <row r="957" spans="1:29" x14ac:dyDescent="0.3">
      <c r="A957" s="20">
        <v>3418374697</v>
      </c>
      <c r="B957" s="1" t="s">
        <v>84</v>
      </c>
      <c r="C957" s="1" t="s">
        <v>83</v>
      </c>
      <c r="D957" s="1" t="s">
        <v>23130</v>
      </c>
      <c r="E957" s="1" t="s">
        <v>12</v>
      </c>
      <c r="F957" s="1">
        <v>36594</v>
      </c>
      <c r="G957" s="2">
        <v>26</v>
      </c>
      <c r="H957" s="1">
        <f>SUMIF('deals_closed '!D:D,A957,'deals_closed '!C:C)</f>
        <v>922938</v>
      </c>
      <c r="I957" s="1">
        <f>VLOOKUP(E957,'2018 commission structure'!$A$21:$I$24,9,FALSE)</f>
        <v>500000</v>
      </c>
      <c r="J957" s="1">
        <f t="shared" si="150"/>
        <v>625000</v>
      </c>
      <c r="K957" s="1">
        <f t="shared" si="141"/>
        <v>750000</v>
      </c>
      <c r="L957" s="1">
        <f t="shared" si="142"/>
        <v>1000000</v>
      </c>
      <c r="M957" s="16">
        <f t="shared" si="143"/>
        <v>1.8458760000000001</v>
      </c>
      <c r="N957" s="1" t="str">
        <f t="shared" si="144"/>
        <v>150-200%</v>
      </c>
      <c r="O957" s="1">
        <f>MIN($I957, $H957)*INDEX( '2018 commission structure'!$A$21:$I$24,
MATCH($E957,'2018 commission structure'!$A$21:$A$24,0),MATCH(O$1,'2018 commission structure'!$A$21:$I$21,0))</f>
        <v>50000</v>
      </c>
      <c r="P957" s="1">
        <f>IF($H957&gt;$I957, MIN($H957-$I957, J957-$I957)*
INDEX( '2018 commission structure'!$A$21:$I$24,
MATCH($E957,'2018 commission structure'!$A$21:$A$24, 0),
MATCH(P$1,'2018 commission structure'!$A$21:$I$21, 0)), 0)</f>
        <v>18750</v>
      </c>
      <c r="Q957" s="1">
        <f>IF($H957&gt;J957, MIN($H957-J957, K957-J957)*
INDEX( '2018 commission structure'!$A$21:$I$24,
MATCH($E957,'2018 commission structure'!$A$21:$A$24, 0),
MATCH(Q$1,'2018 commission structure'!$A$21:$I$21, 0)), 0)</f>
        <v>22500</v>
      </c>
      <c r="R957" s="1">
        <f>IF($H957&gt;K957, MIN($H957-K957, L957-K957)*
INDEX( '2018 commission structure'!$A$21:$I$24,
MATCH($E957,'2018 commission structure'!$A$21:$A$24, 0),
MATCH(R$1,'2018 commission structure'!$A$21:$I$21, 0)), 0)</f>
        <v>38046.36</v>
      </c>
      <c r="S957" s="1">
        <f>IF($H957&gt;L957, ($H957-L957)*
INDEX( '2018 commission structure'!$A$21:$I$24,
MATCH($E957,'2018 commission structure'!$A$21:$A$24, 0),
MATCH(S$1,'2018 commission structure'!$A$21:$I$21, 0)), 0)</f>
        <v>0</v>
      </c>
      <c r="T957" s="1">
        <f t="shared" si="145"/>
        <v>129296.36</v>
      </c>
      <c r="U957" s="1">
        <f t="shared" si="146"/>
        <v>165890.35999999999</v>
      </c>
      <c r="V957" s="16">
        <f t="shared" si="147"/>
        <v>5.5635420888832847</v>
      </c>
      <c r="W957" s="1">
        <f>MIN(H957,I957)*INDEX('2018 commission structure'!$A$15:$J$18,MATCH(Calculations!$E961,'2018 commission structure'!$A$15:$A$18,0),MATCH(Calculations!W$1,'2018 commission structure'!$A$15:$J$15,0))</f>
        <v>75000</v>
      </c>
      <c r="X957" s="1">
        <f>IF($H957&gt;I957,MIN($H957-I957,J957-I957))*INDEX('2018 commission structure'!$A$15:$J$18,MATCH(Calculations!$E961,'2018 commission structure'!$A$15:$A$18,0),MATCH(Calculations!X$1,'2018 commission structure'!$A$15:$J$15,0))</f>
        <v>22500</v>
      </c>
      <c r="Y957" s="1">
        <f>IF($H957&gt;J957,MIN($H957-J957,K957-J957)*INDEX('2018 commission structure'!$A$15:$J$18,MATCH(Calculations!$E961,'2018 commission structure'!$A$15:$A$18,0),MATCH(Calculations!Y$1,'2018 commission structure'!$A$15:$J$15,0)),0)</f>
        <v>31250</v>
      </c>
      <c r="Z957" s="1">
        <f>IF($H957&gt;K957,MIN($H957-K957,L957-K957)*INDEX('2018 commission structure'!$A$15:$J$18,MATCH(Calculations!$E961,'2018 commission structure'!$A$15:$A$18,0),MATCH(Calculations!Z$1,'2018 commission structure'!$A$15:$J$15,0)),0)</f>
        <v>51881.4</v>
      </c>
      <c r="AA957" s="1">
        <f>IF($H957&gt;L957,($H957-L957)*INDEX('2018 commission structure'!$A$15:$J$18,MATCH(Calculations!$E961,'2018 commission structure'!$A$15:$A$18,0),MATCH(Calculations!AA$1,'2018 commission structure'!$A$15:$J$15,0)),0)</f>
        <v>0</v>
      </c>
      <c r="AB957" s="1">
        <f t="shared" si="148"/>
        <v>180631.4</v>
      </c>
      <c r="AC957" s="1">
        <f t="shared" si="149"/>
        <v>217225.4</v>
      </c>
    </row>
    <row r="958" spans="1:29" x14ac:dyDescent="0.3">
      <c r="A958" s="20">
        <v>2547511673</v>
      </c>
      <c r="B958" s="1" t="s">
        <v>1746</v>
      </c>
      <c r="C958" s="1" t="s">
        <v>1801</v>
      </c>
      <c r="D958" s="1" t="s">
        <v>23077</v>
      </c>
      <c r="E958" s="1" t="s">
        <v>0</v>
      </c>
      <c r="F958" s="1">
        <v>71416</v>
      </c>
      <c r="G958" s="2">
        <v>14</v>
      </c>
      <c r="H958" s="1">
        <f>SUMIF('deals_closed '!D:D,A958,'deals_closed '!C:C)</f>
        <v>492390</v>
      </c>
      <c r="I958" s="1">
        <f>VLOOKUP(E958,'2018 commission structure'!$A$21:$I$24,9,FALSE)</f>
        <v>600000</v>
      </c>
      <c r="J958" s="1">
        <f t="shared" si="150"/>
        <v>750000</v>
      </c>
      <c r="K958" s="1">
        <f t="shared" si="141"/>
        <v>900000</v>
      </c>
      <c r="L958" s="1">
        <f t="shared" si="142"/>
        <v>1200000</v>
      </c>
      <c r="M958" s="16">
        <f t="shared" si="143"/>
        <v>0.82064999999999999</v>
      </c>
      <c r="N958" s="1" t="str">
        <f t="shared" si="144"/>
        <v>0-100%</v>
      </c>
      <c r="O958" s="1">
        <f>MIN($I958, $H958)*INDEX( '2018 commission structure'!$A$21:$I$24,
MATCH($E958,'2018 commission structure'!$A$21:$A$24,0),MATCH(O$1,'2018 commission structure'!$A$21:$I$21,0))</f>
        <v>64010.700000000004</v>
      </c>
      <c r="P958" s="1">
        <f>IF($H958&gt;$I958, MIN($H958-$I958, J958-$I958)*
INDEX( '2018 commission structure'!$A$21:$I$24,
MATCH($E958,'2018 commission structure'!$A$21:$A$24, 0),
MATCH(P$1,'2018 commission structure'!$A$21:$I$21, 0)), 0)</f>
        <v>0</v>
      </c>
      <c r="Q958" s="1">
        <f>IF($H958&gt;J958, MIN($H958-J958, K958-J958)*
INDEX( '2018 commission structure'!$A$21:$I$24,
MATCH($E958,'2018 commission structure'!$A$21:$A$24, 0),
MATCH(Q$1,'2018 commission structure'!$A$21:$I$21, 0)), 0)</f>
        <v>0</v>
      </c>
      <c r="R958" s="1">
        <f>IF($H958&gt;K958, MIN($H958-K958, L958-K958)*
INDEX( '2018 commission structure'!$A$21:$I$24,
MATCH($E958,'2018 commission structure'!$A$21:$A$24, 0),
MATCH(R$1,'2018 commission structure'!$A$21:$I$21, 0)), 0)</f>
        <v>0</v>
      </c>
      <c r="S958" s="1">
        <f>IF($H958&gt;L958, ($H958-L958)*
INDEX( '2018 commission structure'!$A$21:$I$24,
MATCH($E958,'2018 commission structure'!$A$21:$A$24, 0),
MATCH(S$1,'2018 commission structure'!$A$21:$I$21, 0)), 0)</f>
        <v>0</v>
      </c>
      <c r="T958" s="1">
        <f t="shared" si="145"/>
        <v>64010.700000000004</v>
      </c>
      <c r="U958" s="1">
        <f t="shared" si="146"/>
        <v>135426.70000000001</v>
      </c>
      <c r="V958" s="16">
        <f t="shared" si="147"/>
        <v>3.6358413813524213</v>
      </c>
      <c r="W958" s="1">
        <f>MIN(H958,I958)*INDEX('2018 commission structure'!$A$15:$J$18,MATCH(Calculations!$E66,'2018 commission structure'!$A$15:$A$18,0),MATCH(Calculations!W$1,'2018 commission structure'!$A$15:$J$15,0))</f>
        <v>73858.5</v>
      </c>
      <c r="X958" s="1">
        <f>IF($H958&gt;I958,MIN($H958-I958,J958-I958))*INDEX('2018 commission structure'!$A$15:$J$18,MATCH(Calculations!$E66,'2018 commission structure'!$A$15:$A$18,0),MATCH(Calculations!X$1,'2018 commission structure'!$A$15:$J$15,0))</f>
        <v>0</v>
      </c>
      <c r="Y958" s="1">
        <f>IF($H958&gt;J958,MIN($H958-J958,K958-J958)*INDEX('2018 commission structure'!$A$15:$J$18,MATCH(Calculations!$E66,'2018 commission structure'!$A$15:$A$18,0),MATCH(Calculations!Y$1,'2018 commission structure'!$A$15:$J$15,0)),0)</f>
        <v>0</v>
      </c>
      <c r="Z958" s="1">
        <f>IF($H958&gt;K958,MIN($H958-K958,L958-K958)*INDEX('2018 commission structure'!$A$15:$J$18,MATCH(Calculations!$E66,'2018 commission structure'!$A$15:$A$18,0),MATCH(Calculations!Z$1,'2018 commission structure'!$A$15:$J$15,0)),0)</f>
        <v>0</v>
      </c>
      <c r="AA958" s="1">
        <f>IF($H958&gt;L958,($H958-L958)*INDEX('2018 commission structure'!$A$15:$J$18,MATCH(Calculations!$E66,'2018 commission structure'!$A$15:$A$18,0),MATCH(Calculations!AA$1,'2018 commission structure'!$A$15:$J$15,0)),0)</f>
        <v>0</v>
      </c>
      <c r="AB958" s="1">
        <f t="shared" si="148"/>
        <v>73858.5</v>
      </c>
      <c r="AC958" s="1">
        <f t="shared" si="149"/>
        <v>145274.5</v>
      </c>
    </row>
    <row r="959" spans="1:29" x14ac:dyDescent="0.3">
      <c r="A959" s="20">
        <v>4439073344</v>
      </c>
      <c r="B959" s="1" t="s">
        <v>36</v>
      </c>
      <c r="C959" s="1" t="s">
        <v>35</v>
      </c>
      <c r="D959" s="1" t="s">
        <v>22445</v>
      </c>
      <c r="E959" s="1" t="s">
        <v>12</v>
      </c>
      <c r="F959" s="1">
        <v>61002</v>
      </c>
      <c r="G959" s="2">
        <v>26</v>
      </c>
      <c r="H959" s="1">
        <f>SUMIF('deals_closed '!D:D,A959,'deals_closed '!C:C)</f>
        <v>924420</v>
      </c>
      <c r="I959" s="1">
        <f>VLOOKUP(E959,'2018 commission structure'!$A$21:$I$24,9,FALSE)</f>
        <v>500000</v>
      </c>
      <c r="J959" s="1">
        <f t="shared" si="150"/>
        <v>625000</v>
      </c>
      <c r="K959" s="1">
        <f t="shared" si="141"/>
        <v>750000</v>
      </c>
      <c r="L959" s="1">
        <f t="shared" si="142"/>
        <v>1000000</v>
      </c>
      <c r="M959" s="16">
        <f t="shared" si="143"/>
        <v>1.84884</v>
      </c>
      <c r="N959" s="1" t="str">
        <f t="shared" si="144"/>
        <v>150-200%</v>
      </c>
      <c r="O959" s="1">
        <f>MIN($I959, $H959)*INDEX( '2018 commission structure'!$A$21:$I$24,
MATCH($E959,'2018 commission structure'!$A$21:$A$24,0),MATCH(O$1,'2018 commission structure'!$A$21:$I$21,0))</f>
        <v>50000</v>
      </c>
      <c r="P959" s="1">
        <f>IF($H959&gt;$I959, MIN($H959-$I959, J959-$I959)*
INDEX( '2018 commission structure'!$A$21:$I$24,
MATCH($E959,'2018 commission structure'!$A$21:$A$24, 0),
MATCH(P$1,'2018 commission structure'!$A$21:$I$21, 0)), 0)</f>
        <v>18750</v>
      </c>
      <c r="Q959" s="1">
        <f>IF($H959&gt;J959, MIN($H959-J959, K959-J959)*
INDEX( '2018 commission structure'!$A$21:$I$24,
MATCH($E959,'2018 commission structure'!$A$21:$A$24, 0),
MATCH(Q$1,'2018 commission structure'!$A$21:$I$21, 0)), 0)</f>
        <v>22500</v>
      </c>
      <c r="R959" s="1">
        <f>IF($H959&gt;K959, MIN($H959-K959, L959-K959)*
INDEX( '2018 commission structure'!$A$21:$I$24,
MATCH($E959,'2018 commission structure'!$A$21:$A$24, 0),
MATCH(R$1,'2018 commission structure'!$A$21:$I$21, 0)), 0)</f>
        <v>38372.400000000001</v>
      </c>
      <c r="S959" s="1">
        <f>IF($H959&gt;L959, ($H959-L959)*
INDEX( '2018 commission structure'!$A$21:$I$24,
MATCH($E959,'2018 commission structure'!$A$21:$A$24, 0),
MATCH(S$1,'2018 commission structure'!$A$21:$I$21, 0)), 0)</f>
        <v>0</v>
      </c>
      <c r="T959" s="1">
        <f t="shared" si="145"/>
        <v>129622.39999999999</v>
      </c>
      <c r="U959" s="1">
        <f t="shared" si="146"/>
        <v>190624.4</v>
      </c>
      <c r="V959" s="16">
        <f t="shared" si="147"/>
        <v>4.8494316572275116</v>
      </c>
      <c r="W959" s="1">
        <f>MIN(H959,I959)*INDEX('2018 commission structure'!$A$15:$J$18,MATCH(Calculations!$E985,'2018 commission structure'!$A$15:$A$18,0),MATCH(Calculations!W$1,'2018 commission structure'!$A$15:$J$15,0))</f>
        <v>75000</v>
      </c>
      <c r="X959" s="1">
        <f>IF($H959&gt;I959,MIN($H959-I959,J959-I959))*INDEX('2018 commission structure'!$A$15:$J$18,MATCH(Calculations!$E985,'2018 commission structure'!$A$15:$A$18,0),MATCH(Calculations!X$1,'2018 commission structure'!$A$15:$J$15,0))</f>
        <v>22500</v>
      </c>
      <c r="Y959" s="1">
        <f>IF($H959&gt;J959,MIN($H959-J959,K959-J959)*INDEX('2018 commission structure'!$A$15:$J$18,MATCH(Calculations!$E985,'2018 commission structure'!$A$15:$A$18,0),MATCH(Calculations!Y$1,'2018 commission structure'!$A$15:$J$15,0)),0)</f>
        <v>31250</v>
      </c>
      <c r="Z959" s="1">
        <f>IF($H959&gt;K959,MIN($H959-K959,L959-K959)*INDEX('2018 commission structure'!$A$15:$J$18,MATCH(Calculations!$E985,'2018 commission structure'!$A$15:$A$18,0),MATCH(Calculations!Z$1,'2018 commission structure'!$A$15:$J$15,0)),0)</f>
        <v>52326</v>
      </c>
      <c r="AA959" s="1">
        <f>IF($H959&gt;L959,($H959-L959)*INDEX('2018 commission structure'!$A$15:$J$18,MATCH(Calculations!$E985,'2018 commission structure'!$A$15:$A$18,0),MATCH(Calculations!AA$1,'2018 commission structure'!$A$15:$J$15,0)),0)</f>
        <v>0</v>
      </c>
      <c r="AB959" s="1">
        <f t="shared" si="148"/>
        <v>181076</v>
      </c>
      <c r="AC959" s="1">
        <f t="shared" si="149"/>
        <v>242078</v>
      </c>
    </row>
    <row r="960" spans="1:29" x14ac:dyDescent="0.3">
      <c r="A960" s="20">
        <v>5929508313</v>
      </c>
      <c r="B960" s="1" t="s">
        <v>173</v>
      </c>
      <c r="C960" s="1" t="s">
        <v>172</v>
      </c>
      <c r="D960" s="1" t="s">
        <v>22345</v>
      </c>
      <c r="E960" s="1" t="s">
        <v>12</v>
      </c>
      <c r="F960" s="1">
        <v>64685</v>
      </c>
      <c r="G960" s="2">
        <v>26</v>
      </c>
      <c r="H960" s="1">
        <f>SUMIF('deals_closed '!D:D,A960,'deals_closed '!C:C)</f>
        <v>925114</v>
      </c>
      <c r="I960" s="1">
        <f>VLOOKUP(E960,'2018 commission structure'!$A$21:$I$24,9,FALSE)</f>
        <v>500000</v>
      </c>
      <c r="J960" s="1">
        <f t="shared" si="150"/>
        <v>625000</v>
      </c>
      <c r="K960" s="1">
        <f t="shared" si="141"/>
        <v>750000</v>
      </c>
      <c r="L960" s="1">
        <f t="shared" si="142"/>
        <v>1000000</v>
      </c>
      <c r="M960" s="16">
        <f t="shared" si="143"/>
        <v>1.850228</v>
      </c>
      <c r="N960" s="1" t="str">
        <f t="shared" si="144"/>
        <v>150-200%</v>
      </c>
      <c r="O960" s="1">
        <f>MIN($I960, $H960)*INDEX( '2018 commission structure'!$A$21:$I$24,
MATCH($E960,'2018 commission structure'!$A$21:$A$24,0),MATCH(O$1,'2018 commission structure'!$A$21:$I$21,0))</f>
        <v>50000</v>
      </c>
      <c r="P960" s="1">
        <f>IF($H960&gt;$I960, MIN($H960-$I960, J960-$I960)*
INDEX( '2018 commission structure'!$A$21:$I$24,
MATCH($E960,'2018 commission structure'!$A$21:$A$24, 0),
MATCH(P$1,'2018 commission structure'!$A$21:$I$21, 0)), 0)</f>
        <v>18750</v>
      </c>
      <c r="Q960" s="1">
        <f>IF($H960&gt;J960, MIN($H960-J960, K960-J960)*
INDEX( '2018 commission structure'!$A$21:$I$24,
MATCH($E960,'2018 commission structure'!$A$21:$A$24, 0),
MATCH(Q$1,'2018 commission structure'!$A$21:$I$21, 0)), 0)</f>
        <v>22500</v>
      </c>
      <c r="R960" s="1">
        <f>IF($H960&gt;K960, MIN($H960-K960, L960-K960)*
INDEX( '2018 commission structure'!$A$21:$I$24,
MATCH($E960,'2018 commission structure'!$A$21:$A$24, 0),
MATCH(R$1,'2018 commission structure'!$A$21:$I$21, 0)), 0)</f>
        <v>38525.08</v>
      </c>
      <c r="S960" s="1">
        <f>IF($H960&gt;L960, ($H960-L960)*
INDEX( '2018 commission structure'!$A$21:$I$24,
MATCH($E960,'2018 commission structure'!$A$21:$A$24, 0),
MATCH(S$1,'2018 commission structure'!$A$21:$I$21, 0)), 0)</f>
        <v>0</v>
      </c>
      <c r="T960" s="1">
        <f t="shared" si="145"/>
        <v>129775.08</v>
      </c>
      <c r="U960" s="1">
        <f t="shared" si="146"/>
        <v>194460.08000000002</v>
      </c>
      <c r="V960" s="16">
        <f t="shared" si="147"/>
        <v>4.7573465978210026</v>
      </c>
      <c r="W960" s="1">
        <f>MIN(H960,I960)*INDEX('2018 commission structure'!$A$15:$J$18,MATCH(Calculations!$E916,'2018 commission structure'!$A$15:$A$18,0),MATCH(Calculations!W$1,'2018 commission structure'!$A$15:$J$15,0))</f>
        <v>60000</v>
      </c>
      <c r="X960" s="1">
        <f>IF($H960&gt;I960,MIN($H960-I960,J960-I960))*INDEX('2018 commission structure'!$A$15:$J$18,MATCH(Calculations!$E916,'2018 commission structure'!$A$15:$A$18,0),MATCH(Calculations!X$1,'2018 commission structure'!$A$15:$J$15,0))</f>
        <v>21250</v>
      </c>
      <c r="Y960" s="1">
        <f>IF($H960&gt;J960,MIN($H960-J960,K960-J960)*INDEX('2018 commission structure'!$A$15:$J$18,MATCH(Calculations!$E916,'2018 commission structure'!$A$15:$A$18,0),MATCH(Calculations!Y$1,'2018 commission structure'!$A$15:$J$15,0)),0)</f>
        <v>25000</v>
      </c>
      <c r="Z960" s="1">
        <f>IF($H960&gt;K960,MIN($H960-K960,L960-K960)*INDEX('2018 commission structure'!$A$15:$J$18,MATCH(Calculations!$E916,'2018 commission structure'!$A$15:$A$18,0),MATCH(Calculations!Z$1,'2018 commission structure'!$A$15:$J$15,0)),0)</f>
        <v>38525.08</v>
      </c>
      <c r="AA960" s="1">
        <f>IF($H960&gt;L960,($H960-L960)*INDEX('2018 commission structure'!$A$15:$J$18,MATCH(Calculations!$E916,'2018 commission structure'!$A$15:$A$18,0),MATCH(Calculations!AA$1,'2018 commission structure'!$A$15:$J$15,0)),0)</f>
        <v>0</v>
      </c>
      <c r="AB960" s="1">
        <f t="shared" si="148"/>
        <v>144775.08000000002</v>
      </c>
      <c r="AC960" s="1">
        <f t="shared" si="149"/>
        <v>209460.08000000002</v>
      </c>
    </row>
    <row r="961" spans="1:29" x14ac:dyDescent="0.3">
      <c r="A961" s="20">
        <v>2657442315</v>
      </c>
      <c r="B961" s="1" t="s">
        <v>1381</v>
      </c>
      <c r="C961" s="1" t="s">
        <v>1380</v>
      </c>
      <c r="D961" s="1" t="s">
        <v>23066</v>
      </c>
      <c r="E961" s="1" t="s">
        <v>0</v>
      </c>
      <c r="F961" s="1">
        <v>58319</v>
      </c>
      <c r="G961" s="2">
        <v>15</v>
      </c>
      <c r="H961" s="1">
        <f>SUMIF('deals_closed '!D:D,A961,'deals_closed '!C:C)</f>
        <v>560614</v>
      </c>
      <c r="I961" s="1">
        <f>VLOOKUP(E961,'2018 commission structure'!$A$21:$I$24,9,FALSE)</f>
        <v>600000</v>
      </c>
      <c r="J961" s="1">
        <f t="shared" si="150"/>
        <v>750000</v>
      </c>
      <c r="K961" s="1">
        <f t="shared" si="141"/>
        <v>900000</v>
      </c>
      <c r="L961" s="1">
        <f t="shared" si="142"/>
        <v>1200000</v>
      </c>
      <c r="M961" s="16">
        <f t="shared" si="143"/>
        <v>0.93435666666666661</v>
      </c>
      <c r="N961" s="1" t="str">
        <f t="shared" si="144"/>
        <v>0-100%</v>
      </c>
      <c r="O961" s="1">
        <f>MIN($I961, $H961)*INDEX( '2018 commission structure'!$A$21:$I$24,
MATCH($E961,'2018 commission structure'!$A$21:$A$24,0),MATCH(O$1,'2018 commission structure'!$A$21:$I$21,0))</f>
        <v>72879.820000000007</v>
      </c>
      <c r="P961" s="1">
        <f>IF($H961&gt;$I961, MIN($H961-$I961, J961-$I961)*
INDEX( '2018 commission structure'!$A$21:$I$24,
MATCH($E961,'2018 commission structure'!$A$21:$A$24, 0),
MATCH(P$1,'2018 commission structure'!$A$21:$I$21, 0)), 0)</f>
        <v>0</v>
      </c>
      <c r="Q961" s="1">
        <f>IF($H961&gt;J961, MIN($H961-J961, K961-J961)*
INDEX( '2018 commission structure'!$A$21:$I$24,
MATCH($E961,'2018 commission structure'!$A$21:$A$24, 0),
MATCH(Q$1,'2018 commission structure'!$A$21:$I$21, 0)), 0)</f>
        <v>0</v>
      </c>
      <c r="R961" s="1">
        <f>IF($H961&gt;K961, MIN($H961-K961, L961-K961)*
INDEX( '2018 commission structure'!$A$21:$I$24,
MATCH($E961,'2018 commission structure'!$A$21:$A$24, 0),
MATCH(R$1,'2018 commission structure'!$A$21:$I$21, 0)), 0)</f>
        <v>0</v>
      </c>
      <c r="S961" s="1">
        <f>IF($H961&gt;L961, ($H961-L961)*
INDEX( '2018 commission structure'!$A$21:$I$24,
MATCH($E961,'2018 commission structure'!$A$21:$A$24, 0),
MATCH(S$1,'2018 commission structure'!$A$21:$I$21, 0)), 0)</f>
        <v>0</v>
      </c>
      <c r="T961" s="1">
        <f t="shared" si="145"/>
        <v>72879.820000000007</v>
      </c>
      <c r="U961" s="1">
        <f t="shared" si="146"/>
        <v>131198.82</v>
      </c>
      <c r="V961" s="16">
        <f t="shared" si="147"/>
        <v>4.2730109920195929</v>
      </c>
      <c r="W961" s="1">
        <f>MIN(H961,I961)*INDEX('2018 commission structure'!$A$15:$J$18,MATCH(Calculations!$E291,'2018 commission structure'!$A$15:$A$18,0),MATCH(Calculations!W$1,'2018 commission structure'!$A$15:$J$15,0))</f>
        <v>84092.099999999991</v>
      </c>
      <c r="X961" s="1">
        <f>IF($H961&gt;I961,MIN($H961-I961,J961-I961))*INDEX('2018 commission structure'!$A$15:$J$18,MATCH(Calculations!$E291,'2018 commission structure'!$A$15:$A$18,0),MATCH(Calculations!X$1,'2018 commission structure'!$A$15:$J$15,0))</f>
        <v>0</v>
      </c>
      <c r="Y961" s="1">
        <f>IF($H961&gt;J961,MIN($H961-J961,K961-J961)*INDEX('2018 commission structure'!$A$15:$J$18,MATCH(Calculations!$E291,'2018 commission structure'!$A$15:$A$18,0),MATCH(Calculations!Y$1,'2018 commission structure'!$A$15:$J$15,0)),0)</f>
        <v>0</v>
      </c>
      <c r="Z961" s="1">
        <f>IF($H961&gt;K961,MIN($H961-K961,L961-K961)*INDEX('2018 commission structure'!$A$15:$J$18,MATCH(Calculations!$E291,'2018 commission structure'!$A$15:$A$18,0),MATCH(Calculations!Z$1,'2018 commission structure'!$A$15:$J$15,0)),0)</f>
        <v>0</v>
      </c>
      <c r="AA961" s="1">
        <f>IF($H961&gt;L961,($H961-L961)*INDEX('2018 commission structure'!$A$15:$J$18,MATCH(Calculations!$E291,'2018 commission structure'!$A$15:$A$18,0),MATCH(Calculations!AA$1,'2018 commission structure'!$A$15:$J$15,0)),0)</f>
        <v>0</v>
      </c>
      <c r="AB961" s="1">
        <f t="shared" si="148"/>
        <v>84092.099999999991</v>
      </c>
      <c r="AC961" s="1">
        <f t="shared" si="149"/>
        <v>142411.09999999998</v>
      </c>
    </row>
    <row r="962" spans="1:29" x14ac:dyDescent="0.3">
      <c r="A962" s="20">
        <v>2565093969</v>
      </c>
      <c r="B962" s="1" t="s">
        <v>1834</v>
      </c>
      <c r="C962" s="1" t="s">
        <v>1833</v>
      </c>
      <c r="D962" s="1" t="s">
        <v>22847</v>
      </c>
      <c r="E962" s="1" t="s">
        <v>12</v>
      </c>
      <c r="F962" s="1">
        <v>46352</v>
      </c>
      <c r="G962" s="2">
        <v>25</v>
      </c>
      <c r="H962" s="1">
        <f>SUMIF('deals_closed '!D:D,A962,'deals_closed '!C:C)</f>
        <v>935138</v>
      </c>
      <c r="I962" s="1">
        <f>VLOOKUP(E962,'2018 commission structure'!$A$21:$I$24,9,FALSE)</f>
        <v>500000</v>
      </c>
      <c r="J962" s="1">
        <f t="shared" si="150"/>
        <v>625000</v>
      </c>
      <c r="K962" s="1">
        <f t="shared" ref="K962:K1000" si="151">$I962*1.5</f>
        <v>750000</v>
      </c>
      <c r="L962" s="1">
        <f t="shared" ref="L962:L1000" si="152">$I962*2</f>
        <v>1000000</v>
      </c>
      <c r="M962" s="16">
        <f t="shared" ref="M962:M1000" si="153">$H962/$I962</f>
        <v>1.870276</v>
      </c>
      <c r="N962" s="1" t="str">
        <f t="shared" ref="N962:N1000" si="154">IF(M962&lt;=1,"0-100%",
IF(M962&lt;=1.25,"100-125%",
IF(M962&lt;=1.5,"125-150%",
IF(M962&lt;=2,"150-200%","&gt;200%"))))</f>
        <v>150-200%</v>
      </c>
      <c r="O962" s="1">
        <f>MIN($I962, $H962)*INDEX( '2018 commission structure'!$A$21:$I$24,
MATCH($E962,'2018 commission structure'!$A$21:$A$24,0),MATCH(O$1,'2018 commission structure'!$A$21:$I$21,0))</f>
        <v>50000</v>
      </c>
      <c r="P962" s="1">
        <f>IF($H962&gt;$I962, MIN($H962-$I962, J962-$I962)*
INDEX( '2018 commission structure'!$A$21:$I$24,
MATCH($E962,'2018 commission structure'!$A$21:$A$24, 0),
MATCH(P$1,'2018 commission structure'!$A$21:$I$21, 0)), 0)</f>
        <v>18750</v>
      </c>
      <c r="Q962" s="1">
        <f>IF($H962&gt;J962, MIN($H962-J962, K962-J962)*
INDEX( '2018 commission structure'!$A$21:$I$24,
MATCH($E962,'2018 commission structure'!$A$21:$A$24, 0),
MATCH(Q$1,'2018 commission structure'!$A$21:$I$21, 0)), 0)</f>
        <v>22500</v>
      </c>
      <c r="R962" s="1">
        <f>IF($H962&gt;K962, MIN($H962-K962, L962-K962)*
INDEX( '2018 commission structure'!$A$21:$I$24,
MATCH($E962,'2018 commission structure'!$A$21:$A$24, 0),
MATCH(R$1,'2018 commission structure'!$A$21:$I$21, 0)), 0)</f>
        <v>40730.36</v>
      </c>
      <c r="S962" s="1">
        <f>IF($H962&gt;L962, ($H962-L962)*
INDEX( '2018 commission structure'!$A$21:$I$24,
MATCH($E962,'2018 commission structure'!$A$21:$A$24, 0),
MATCH(S$1,'2018 commission structure'!$A$21:$I$21, 0)), 0)</f>
        <v>0</v>
      </c>
      <c r="T962" s="1">
        <f t="shared" ref="T962:T1000" si="155">SUM(O962:S962)</f>
        <v>131980.35999999999</v>
      </c>
      <c r="U962" s="1">
        <f t="shared" ref="U962:U1000" si="156">SUM(F962+T962)</f>
        <v>178332.36</v>
      </c>
      <c r="V962" s="16">
        <f t="shared" ref="V962:V1000" si="157">H962/U962</f>
        <v>5.2437931063100383</v>
      </c>
      <c r="W962" s="1">
        <f>MIN(H962,I962)*INDEX('2018 commission structure'!$A$15:$J$18,MATCH(Calculations!$E48,'2018 commission structure'!$A$15:$A$18,0),MATCH(Calculations!W$1,'2018 commission structure'!$A$15:$J$15,0))</f>
        <v>75000</v>
      </c>
      <c r="X962" s="1">
        <f>IF($H962&gt;I962,MIN($H962-I962,J962-I962))*INDEX('2018 commission structure'!$A$15:$J$18,MATCH(Calculations!$E48,'2018 commission structure'!$A$15:$A$18,0),MATCH(Calculations!X$1,'2018 commission structure'!$A$15:$J$15,0))</f>
        <v>27500</v>
      </c>
      <c r="Y962" s="1">
        <f>IF($H962&gt;J962,MIN($H962-J962,K962-J962)*INDEX('2018 commission structure'!$A$15:$J$18,MATCH(Calculations!$E48,'2018 commission structure'!$A$15:$A$18,0),MATCH(Calculations!Y$1,'2018 commission structure'!$A$15:$J$15,0)),0)</f>
        <v>31250</v>
      </c>
      <c r="Z962" s="1">
        <f>IF($H962&gt;K962,MIN($H962-K962,L962-K962)*INDEX('2018 commission structure'!$A$15:$J$18,MATCH(Calculations!$E48,'2018 commission structure'!$A$15:$A$18,0),MATCH(Calculations!Z$1,'2018 commission structure'!$A$15:$J$15,0)),0)</f>
        <v>61095.54</v>
      </c>
      <c r="AA962" s="1">
        <f>IF($H962&gt;L962,($H962-L962)*INDEX('2018 commission structure'!$A$15:$J$18,MATCH(Calculations!$E48,'2018 commission structure'!$A$15:$A$18,0),MATCH(Calculations!AA$1,'2018 commission structure'!$A$15:$J$15,0)),0)</f>
        <v>0</v>
      </c>
      <c r="AB962" s="1">
        <f t="shared" ref="AB962:AB1000" si="158">SUM(W962:AA962)</f>
        <v>194845.54</v>
      </c>
      <c r="AC962" s="1">
        <f t="shared" ref="AC962:AC1000" si="159">AB962+F962</f>
        <v>241197.54</v>
      </c>
    </row>
    <row r="963" spans="1:29" x14ac:dyDescent="0.3">
      <c r="A963" s="20">
        <v>7794042674</v>
      </c>
      <c r="B963" s="1" t="s">
        <v>873</v>
      </c>
      <c r="C963" s="1" t="s">
        <v>872</v>
      </c>
      <c r="D963" s="1" t="s">
        <v>22755</v>
      </c>
      <c r="E963" s="1" t="s">
        <v>12</v>
      </c>
      <c r="F963" s="1">
        <v>48616</v>
      </c>
      <c r="G963" s="2">
        <v>26</v>
      </c>
      <c r="H963" s="1">
        <f>SUMIF('deals_closed '!D:D,A963,'deals_closed '!C:C)</f>
        <v>937273</v>
      </c>
      <c r="I963" s="1">
        <f>VLOOKUP(E963,'2018 commission structure'!$A$21:$I$24,9,FALSE)</f>
        <v>500000</v>
      </c>
      <c r="J963" s="1">
        <f t="shared" si="150"/>
        <v>625000</v>
      </c>
      <c r="K963" s="1">
        <f t="shared" si="151"/>
        <v>750000</v>
      </c>
      <c r="L963" s="1">
        <f t="shared" si="152"/>
        <v>1000000</v>
      </c>
      <c r="M963" s="16">
        <f t="shared" si="153"/>
        <v>1.874546</v>
      </c>
      <c r="N963" s="1" t="str">
        <f t="shared" si="154"/>
        <v>150-200%</v>
      </c>
      <c r="O963" s="1">
        <f>MIN($I963, $H963)*INDEX( '2018 commission structure'!$A$21:$I$24,
MATCH($E963,'2018 commission structure'!$A$21:$A$24,0),MATCH(O$1,'2018 commission structure'!$A$21:$I$21,0))</f>
        <v>50000</v>
      </c>
      <c r="P963" s="1">
        <f>IF($H963&gt;$I963, MIN($H963-$I963, J963-$I963)*
INDEX( '2018 commission structure'!$A$21:$I$24,
MATCH($E963,'2018 commission structure'!$A$21:$A$24, 0),
MATCH(P$1,'2018 commission structure'!$A$21:$I$21, 0)), 0)</f>
        <v>18750</v>
      </c>
      <c r="Q963" s="1">
        <f>IF($H963&gt;J963, MIN($H963-J963, K963-J963)*
INDEX( '2018 commission structure'!$A$21:$I$24,
MATCH($E963,'2018 commission structure'!$A$21:$A$24, 0),
MATCH(Q$1,'2018 commission structure'!$A$21:$I$21, 0)), 0)</f>
        <v>22500</v>
      </c>
      <c r="R963" s="1">
        <f>IF($H963&gt;K963, MIN($H963-K963, L963-K963)*
INDEX( '2018 commission structure'!$A$21:$I$24,
MATCH($E963,'2018 commission structure'!$A$21:$A$24, 0),
MATCH(R$1,'2018 commission structure'!$A$21:$I$21, 0)), 0)</f>
        <v>41200.06</v>
      </c>
      <c r="S963" s="1">
        <f>IF($H963&gt;L963, ($H963-L963)*
INDEX( '2018 commission structure'!$A$21:$I$24,
MATCH($E963,'2018 commission structure'!$A$21:$A$24, 0),
MATCH(S$1,'2018 commission structure'!$A$21:$I$21, 0)), 0)</f>
        <v>0</v>
      </c>
      <c r="T963" s="1">
        <f t="shared" si="155"/>
        <v>132450.06</v>
      </c>
      <c r="U963" s="1">
        <f t="shared" si="156"/>
        <v>181066.06</v>
      </c>
      <c r="V963" s="16">
        <f t="shared" si="157"/>
        <v>5.1764146190622364</v>
      </c>
      <c r="W963" s="1">
        <f>MIN(H963,I963)*INDEX('2018 commission structure'!$A$15:$J$18,MATCH(Calculations!$E556,'2018 commission structure'!$A$15:$A$18,0),MATCH(Calculations!W$1,'2018 commission structure'!$A$15:$J$15,0))</f>
        <v>75000</v>
      </c>
      <c r="X963" s="1">
        <f>IF($H963&gt;I963,MIN($H963-I963,J963-I963))*INDEX('2018 commission structure'!$A$15:$J$18,MATCH(Calculations!$E556,'2018 commission structure'!$A$15:$A$18,0),MATCH(Calculations!X$1,'2018 commission structure'!$A$15:$J$15,0))</f>
        <v>27500</v>
      </c>
      <c r="Y963" s="1">
        <f>IF($H963&gt;J963,MIN($H963-J963,K963-J963)*INDEX('2018 commission structure'!$A$15:$J$18,MATCH(Calculations!$E556,'2018 commission structure'!$A$15:$A$18,0),MATCH(Calculations!Y$1,'2018 commission structure'!$A$15:$J$15,0)),0)</f>
        <v>31250</v>
      </c>
      <c r="Z963" s="1">
        <f>IF($H963&gt;K963,MIN($H963-K963,L963-K963)*INDEX('2018 commission structure'!$A$15:$J$18,MATCH(Calculations!$E556,'2018 commission structure'!$A$15:$A$18,0),MATCH(Calculations!Z$1,'2018 commission structure'!$A$15:$J$15,0)),0)</f>
        <v>61800.090000000004</v>
      </c>
      <c r="AA963" s="1">
        <f>IF($H963&gt;L963,($H963-L963)*INDEX('2018 commission structure'!$A$15:$J$18,MATCH(Calculations!$E556,'2018 commission structure'!$A$15:$A$18,0),MATCH(Calculations!AA$1,'2018 commission structure'!$A$15:$J$15,0)),0)</f>
        <v>0</v>
      </c>
      <c r="AB963" s="1">
        <f t="shared" si="158"/>
        <v>195550.09</v>
      </c>
      <c r="AC963" s="1">
        <f t="shared" si="159"/>
        <v>244166.09</v>
      </c>
    </row>
    <row r="964" spans="1:29" x14ac:dyDescent="0.3">
      <c r="A964" s="20">
        <v>9483290694</v>
      </c>
      <c r="B964" s="1" t="s">
        <v>289</v>
      </c>
      <c r="C964" s="1" t="s">
        <v>288</v>
      </c>
      <c r="D964" s="1" t="s">
        <v>22996</v>
      </c>
      <c r="E964" s="1" t="s">
        <v>12</v>
      </c>
      <c r="F964" s="1">
        <v>41287</v>
      </c>
      <c r="G964" s="2">
        <v>26</v>
      </c>
      <c r="H964" s="1">
        <f>SUMIF('deals_closed '!D:D,A964,'deals_closed '!C:C)</f>
        <v>937682</v>
      </c>
      <c r="I964" s="1">
        <f>VLOOKUP(E964,'2018 commission structure'!$A$21:$I$24,9,FALSE)</f>
        <v>500000</v>
      </c>
      <c r="J964" s="1">
        <f t="shared" si="150"/>
        <v>625000</v>
      </c>
      <c r="K964" s="1">
        <f t="shared" si="151"/>
        <v>750000</v>
      </c>
      <c r="L964" s="1">
        <f t="shared" si="152"/>
        <v>1000000</v>
      </c>
      <c r="M964" s="16">
        <f t="shared" si="153"/>
        <v>1.875364</v>
      </c>
      <c r="N964" s="1" t="str">
        <f t="shared" si="154"/>
        <v>150-200%</v>
      </c>
      <c r="O964" s="1">
        <f>MIN($I964, $H964)*INDEX( '2018 commission structure'!$A$21:$I$24,
MATCH($E964,'2018 commission structure'!$A$21:$A$24,0),MATCH(O$1,'2018 commission structure'!$A$21:$I$21,0))</f>
        <v>50000</v>
      </c>
      <c r="P964" s="1">
        <f>IF($H964&gt;$I964, MIN($H964-$I964, J964-$I964)*
INDEX( '2018 commission structure'!$A$21:$I$24,
MATCH($E964,'2018 commission structure'!$A$21:$A$24, 0),
MATCH(P$1,'2018 commission structure'!$A$21:$I$21, 0)), 0)</f>
        <v>18750</v>
      </c>
      <c r="Q964" s="1">
        <f>IF($H964&gt;J964, MIN($H964-J964, K964-J964)*
INDEX( '2018 commission structure'!$A$21:$I$24,
MATCH($E964,'2018 commission structure'!$A$21:$A$24, 0),
MATCH(Q$1,'2018 commission structure'!$A$21:$I$21, 0)), 0)</f>
        <v>22500</v>
      </c>
      <c r="R964" s="1">
        <f>IF($H964&gt;K964, MIN($H964-K964, L964-K964)*
INDEX( '2018 commission structure'!$A$21:$I$24,
MATCH($E964,'2018 commission structure'!$A$21:$A$24, 0),
MATCH(R$1,'2018 commission structure'!$A$21:$I$21, 0)), 0)</f>
        <v>41290.04</v>
      </c>
      <c r="S964" s="1">
        <f>IF($H964&gt;L964, ($H964-L964)*
INDEX( '2018 commission structure'!$A$21:$I$24,
MATCH($E964,'2018 commission structure'!$A$21:$A$24, 0),
MATCH(S$1,'2018 commission structure'!$A$21:$I$21, 0)), 0)</f>
        <v>0</v>
      </c>
      <c r="T964" s="1">
        <f t="shared" si="155"/>
        <v>132540.04</v>
      </c>
      <c r="U964" s="1">
        <f t="shared" si="156"/>
        <v>173827.04</v>
      </c>
      <c r="V964" s="16">
        <f t="shared" si="157"/>
        <v>5.3943391085759727</v>
      </c>
      <c r="W964" s="1">
        <f>MIN(H964,I964)*INDEX('2018 commission structure'!$A$15:$J$18,MATCH(Calculations!$E856,'2018 commission structure'!$A$15:$A$18,0),MATCH(Calculations!W$1,'2018 commission structure'!$A$15:$J$15,0))</f>
        <v>60000</v>
      </c>
      <c r="X964" s="1">
        <f>IF($H964&gt;I964,MIN($H964-I964,J964-I964))*INDEX('2018 commission structure'!$A$15:$J$18,MATCH(Calculations!$E856,'2018 commission structure'!$A$15:$A$18,0),MATCH(Calculations!X$1,'2018 commission structure'!$A$15:$J$15,0))</f>
        <v>21250</v>
      </c>
      <c r="Y964" s="1">
        <f>IF($H964&gt;J964,MIN($H964-J964,K964-J964)*INDEX('2018 commission structure'!$A$15:$J$18,MATCH(Calculations!$E856,'2018 commission structure'!$A$15:$A$18,0),MATCH(Calculations!Y$1,'2018 commission structure'!$A$15:$J$15,0)),0)</f>
        <v>25000</v>
      </c>
      <c r="Z964" s="1">
        <f>IF($H964&gt;K964,MIN($H964-K964,L964-K964)*INDEX('2018 commission structure'!$A$15:$J$18,MATCH(Calculations!$E856,'2018 commission structure'!$A$15:$A$18,0),MATCH(Calculations!Z$1,'2018 commission structure'!$A$15:$J$15,0)),0)</f>
        <v>41290.04</v>
      </c>
      <c r="AA964" s="1">
        <f>IF($H964&gt;L964,($H964-L964)*INDEX('2018 commission structure'!$A$15:$J$18,MATCH(Calculations!$E856,'2018 commission structure'!$A$15:$A$18,0),MATCH(Calculations!AA$1,'2018 commission structure'!$A$15:$J$15,0)),0)</f>
        <v>0</v>
      </c>
      <c r="AB964" s="1">
        <f t="shared" si="158"/>
        <v>147540.04</v>
      </c>
      <c r="AC964" s="1">
        <f t="shared" si="159"/>
        <v>188827.04</v>
      </c>
    </row>
    <row r="965" spans="1:29" x14ac:dyDescent="0.3">
      <c r="A965" s="20">
        <v>3213290963</v>
      </c>
      <c r="B965" s="1" t="s">
        <v>1121</v>
      </c>
      <c r="C965" s="1" t="s">
        <v>1120</v>
      </c>
      <c r="D965" s="1" t="s">
        <v>23012</v>
      </c>
      <c r="E965" s="1" t="s">
        <v>0</v>
      </c>
      <c r="F965" s="1">
        <v>55737</v>
      </c>
      <c r="G965" s="2">
        <v>28</v>
      </c>
      <c r="H965" s="1">
        <f>SUMIF('deals_closed '!D:D,A965,'deals_closed '!C:C)</f>
        <v>1127142</v>
      </c>
      <c r="I965" s="1">
        <f>VLOOKUP(E965,'2018 commission structure'!$A$21:$I$24,9,FALSE)</f>
        <v>600000</v>
      </c>
      <c r="J965" s="1">
        <f t="shared" si="150"/>
        <v>750000</v>
      </c>
      <c r="K965" s="1">
        <f t="shared" si="151"/>
        <v>900000</v>
      </c>
      <c r="L965" s="1">
        <f t="shared" si="152"/>
        <v>1200000</v>
      </c>
      <c r="M965" s="16">
        <f t="shared" si="153"/>
        <v>1.8785700000000001</v>
      </c>
      <c r="N965" s="1" t="str">
        <f t="shared" si="154"/>
        <v>150-200%</v>
      </c>
      <c r="O965" s="1">
        <f>MIN($I965, $H965)*INDEX( '2018 commission structure'!$A$21:$I$24,
MATCH($E965,'2018 commission structure'!$A$21:$A$24,0),MATCH(O$1,'2018 commission structure'!$A$21:$I$21,0))</f>
        <v>78000</v>
      </c>
      <c r="P965" s="1">
        <f>IF($H965&gt;$I965, MIN($H965-$I965, J965-$I965)*
INDEX( '2018 commission structure'!$A$21:$I$24,
MATCH($E965,'2018 commission structure'!$A$21:$A$24, 0),
MATCH(P$1,'2018 commission structure'!$A$21:$I$21, 0)), 0)</f>
        <v>25500.000000000004</v>
      </c>
      <c r="Q965" s="1">
        <f>IF($H965&gt;J965, MIN($H965-J965, K965-J965)*
INDEX( '2018 commission structure'!$A$21:$I$24,
MATCH($E965,'2018 commission structure'!$A$21:$A$24, 0),
MATCH(Q$1,'2018 commission structure'!$A$21:$I$21, 0)), 0)</f>
        <v>31500</v>
      </c>
      <c r="R965" s="1">
        <f>IF($H965&gt;K965, MIN($H965-K965, L965-K965)*
INDEX( '2018 commission structure'!$A$21:$I$24,
MATCH($E965,'2018 commission structure'!$A$21:$A$24, 0),
MATCH(R$1,'2018 commission structure'!$A$21:$I$21, 0)), 0)</f>
        <v>59056.920000000006</v>
      </c>
      <c r="S965" s="1">
        <f>IF($H965&gt;L965, ($H965-L965)*
INDEX( '2018 commission structure'!$A$21:$I$24,
MATCH($E965,'2018 commission structure'!$A$21:$A$24, 0),
MATCH(S$1,'2018 commission structure'!$A$21:$I$21, 0)), 0)</f>
        <v>0</v>
      </c>
      <c r="T965" s="1">
        <f t="shared" si="155"/>
        <v>194056.92</v>
      </c>
      <c r="U965" s="1">
        <f t="shared" si="156"/>
        <v>249793.92000000001</v>
      </c>
      <c r="V965" s="16">
        <f t="shared" si="157"/>
        <v>4.5122875688887865</v>
      </c>
      <c r="W965" s="1">
        <f>MIN(H965,I965)*INDEX('2018 commission structure'!$A$15:$J$18,MATCH(Calculations!$E427,'2018 commission structure'!$A$15:$A$18,0),MATCH(Calculations!W$1,'2018 commission structure'!$A$15:$J$15,0))</f>
        <v>72000</v>
      </c>
      <c r="X965" s="1">
        <f>IF($H965&gt;I965,MIN($H965-I965,J965-I965))*INDEX('2018 commission structure'!$A$15:$J$18,MATCH(Calculations!$E427,'2018 commission structure'!$A$15:$A$18,0),MATCH(Calculations!X$1,'2018 commission structure'!$A$15:$J$15,0))</f>
        <v>25500.000000000004</v>
      </c>
      <c r="Y965" s="1">
        <f>IF($H965&gt;J965,MIN($H965-J965,K965-J965)*INDEX('2018 commission structure'!$A$15:$J$18,MATCH(Calculations!$E427,'2018 commission structure'!$A$15:$A$18,0),MATCH(Calculations!Y$1,'2018 commission structure'!$A$15:$J$15,0)),0)</f>
        <v>30000</v>
      </c>
      <c r="Z965" s="1">
        <f>IF($H965&gt;K965,MIN($H965-K965,L965-K965)*INDEX('2018 commission structure'!$A$15:$J$18,MATCH(Calculations!$E427,'2018 commission structure'!$A$15:$A$18,0),MATCH(Calculations!Z$1,'2018 commission structure'!$A$15:$J$15,0)),0)</f>
        <v>49971.24</v>
      </c>
      <c r="AA965" s="1">
        <f>IF($H965&gt;L965,($H965-L965)*INDEX('2018 commission structure'!$A$15:$J$18,MATCH(Calculations!$E427,'2018 commission structure'!$A$15:$A$18,0),MATCH(Calculations!AA$1,'2018 commission structure'!$A$15:$J$15,0)),0)</f>
        <v>0</v>
      </c>
      <c r="AB965" s="1">
        <f t="shared" si="158"/>
        <v>177471.24</v>
      </c>
      <c r="AC965" s="1">
        <f t="shared" si="159"/>
        <v>233208.24</v>
      </c>
    </row>
    <row r="966" spans="1:29" x14ac:dyDescent="0.3">
      <c r="A966" s="20">
        <v>5234982726</v>
      </c>
      <c r="B966" s="1" t="s">
        <v>1004</v>
      </c>
      <c r="C966" s="1" t="s">
        <v>1003</v>
      </c>
      <c r="D966" s="1" t="s">
        <v>22807</v>
      </c>
      <c r="E966" s="1" t="s">
        <v>3</v>
      </c>
      <c r="F966" s="1">
        <v>110384</v>
      </c>
      <c r="G966" s="2">
        <v>21</v>
      </c>
      <c r="H966" s="1">
        <f>SUMIF('deals_closed '!D:D,A966,'deals_closed '!C:C)</f>
        <v>743306</v>
      </c>
      <c r="I966" s="1">
        <f>VLOOKUP(E966,'2018 commission structure'!$A$21:$I$24,9,FALSE)</f>
        <v>750000</v>
      </c>
      <c r="J966" s="1">
        <f t="shared" si="150"/>
        <v>937500</v>
      </c>
      <c r="K966" s="1">
        <f t="shared" si="151"/>
        <v>1125000</v>
      </c>
      <c r="L966" s="1">
        <f t="shared" si="152"/>
        <v>1500000</v>
      </c>
      <c r="M966" s="16">
        <f t="shared" si="153"/>
        <v>0.99107466666666666</v>
      </c>
      <c r="N966" s="1" t="str">
        <f t="shared" si="154"/>
        <v>0-100%</v>
      </c>
      <c r="O966" s="1">
        <f>MIN($I966, $H966)*INDEX( '2018 commission structure'!$A$21:$I$24,
MATCH($E966,'2018 commission structure'!$A$21:$A$24,0),MATCH(O$1,'2018 commission structure'!$A$21:$I$21,0))</f>
        <v>111495.9</v>
      </c>
      <c r="P966" s="1">
        <f>IF($H966&gt;$I966, MIN($H966-$I966, J966-$I966)*
INDEX( '2018 commission structure'!$A$21:$I$24,
MATCH($E966,'2018 commission structure'!$A$21:$A$24, 0),
MATCH(P$1,'2018 commission structure'!$A$21:$I$21, 0)), 0)</f>
        <v>0</v>
      </c>
      <c r="Q966" s="1">
        <f>IF($H966&gt;J966, MIN($H966-J966, K966-J966)*
INDEX( '2018 commission structure'!$A$21:$I$24,
MATCH($E966,'2018 commission structure'!$A$21:$A$24, 0),
MATCH(Q$1,'2018 commission structure'!$A$21:$I$21, 0)), 0)</f>
        <v>0</v>
      </c>
      <c r="R966" s="1">
        <f>IF($H966&gt;K966, MIN($H966-K966, L966-K966)*
INDEX( '2018 commission structure'!$A$21:$I$24,
MATCH($E966,'2018 commission structure'!$A$21:$A$24, 0),
MATCH(R$1,'2018 commission structure'!$A$21:$I$21, 0)), 0)</f>
        <v>0</v>
      </c>
      <c r="S966" s="1">
        <f>IF($H966&gt;L966, ($H966-L966)*
INDEX( '2018 commission structure'!$A$21:$I$24,
MATCH($E966,'2018 commission structure'!$A$21:$A$24, 0),
MATCH(S$1,'2018 commission structure'!$A$21:$I$21, 0)), 0)</f>
        <v>0</v>
      </c>
      <c r="T966" s="1">
        <f t="shared" si="155"/>
        <v>111495.9</v>
      </c>
      <c r="U966" s="1">
        <f t="shared" si="156"/>
        <v>221879.9</v>
      </c>
      <c r="V966" s="16">
        <f t="shared" si="157"/>
        <v>3.3500375653675705</v>
      </c>
      <c r="W966" s="1">
        <f>MIN(H966,I966)*INDEX('2018 commission structure'!$A$15:$J$18,MATCH(Calculations!$E489,'2018 commission structure'!$A$15:$A$18,0),MATCH(Calculations!W$1,'2018 commission structure'!$A$15:$J$15,0))</f>
        <v>111495.9</v>
      </c>
      <c r="X966" s="1">
        <f>IF($H966&gt;I966,MIN($H966-I966,J966-I966))*INDEX('2018 commission structure'!$A$15:$J$18,MATCH(Calculations!$E489,'2018 commission structure'!$A$15:$A$18,0),MATCH(Calculations!X$1,'2018 commission structure'!$A$15:$J$15,0))</f>
        <v>0</v>
      </c>
      <c r="Y966" s="1">
        <f>IF($H966&gt;J966,MIN($H966-J966,K966-J966)*INDEX('2018 commission structure'!$A$15:$J$18,MATCH(Calculations!$E489,'2018 commission structure'!$A$15:$A$18,0),MATCH(Calculations!Y$1,'2018 commission structure'!$A$15:$J$15,0)),0)</f>
        <v>0</v>
      </c>
      <c r="Z966" s="1">
        <f>IF($H966&gt;K966,MIN($H966-K966,L966-K966)*INDEX('2018 commission structure'!$A$15:$J$18,MATCH(Calculations!$E489,'2018 commission structure'!$A$15:$A$18,0),MATCH(Calculations!Z$1,'2018 commission structure'!$A$15:$J$15,0)),0)</f>
        <v>0</v>
      </c>
      <c r="AA966" s="1">
        <f>IF($H966&gt;L966,($H966-L966)*INDEX('2018 commission structure'!$A$15:$J$18,MATCH(Calculations!$E489,'2018 commission structure'!$A$15:$A$18,0),MATCH(Calculations!AA$1,'2018 commission structure'!$A$15:$J$15,0)),0)</f>
        <v>0</v>
      </c>
      <c r="AB966" s="1">
        <f t="shared" si="158"/>
        <v>111495.9</v>
      </c>
      <c r="AC966" s="1">
        <f t="shared" si="159"/>
        <v>221879.9</v>
      </c>
    </row>
    <row r="967" spans="1:29" x14ac:dyDescent="0.3">
      <c r="A967" s="20">
        <v>7338728615</v>
      </c>
      <c r="B967" s="1" t="s">
        <v>804</v>
      </c>
      <c r="C967" s="1" t="s">
        <v>803</v>
      </c>
      <c r="D967" s="1" t="s">
        <v>22420</v>
      </c>
      <c r="E967" s="1" t="s">
        <v>12</v>
      </c>
      <c r="F967" s="1">
        <v>61730</v>
      </c>
      <c r="G967" s="2">
        <v>27</v>
      </c>
      <c r="H967" s="1">
        <f>SUMIF('deals_closed '!D:D,A967,'deals_closed '!C:C)</f>
        <v>939740</v>
      </c>
      <c r="I967" s="1">
        <f>VLOOKUP(E967,'2018 commission structure'!$A$21:$I$24,9,FALSE)</f>
        <v>500000</v>
      </c>
      <c r="J967" s="1">
        <f t="shared" si="150"/>
        <v>625000</v>
      </c>
      <c r="K967" s="1">
        <f t="shared" si="151"/>
        <v>750000</v>
      </c>
      <c r="L967" s="1">
        <f t="shared" si="152"/>
        <v>1000000</v>
      </c>
      <c r="M967" s="16">
        <f t="shared" si="153"/>
        <v>1.87948</v>
      </c>
      <c r="N967" s="1" t="str">
        <f t="shared" si="154"/>
        <v>150-200%</v>
      </c>
      <c r="O967" s="1">
        <f>MIN($I967, $H967)*INDEX( '2018 commission structure'!$A$21:$I$24,
MATCH($E967,'2018 commission structure'!$A$21:$A$24,0),MATCH(O$1,'2018 commission structure'!$A$21:$I$21,0))</f>
        <v>50000</v>
      </c>
      <c r="P967" s="1">
        <f>IF($H967&gt;$I967, MIN($H967-$I967, J967-$I967)*
INDEX( '2018 commission structure'!$A$21:$I$24,
MATCH($E967,'2018 commission structure'!$A$21:$A$24, 0),
MATCH(P$1,'2018 commission structure'!$A$21:$I$21, 0)), 0)</f>
        <v>18750</v>
      </c>
      <c r="Q967" s="1">
        <f>IF($H967&gt;J967, MIN($H967-J967, K967-J967)*
INDEX( '2018 commission structure'!$A$21:$I$24,
MATCH($E967,'2018 commission structure'!$A$21:$A$24, 0),
MATCH(Q$1,'2018 commission structure'!$A$21:$I$21, 0)), 0)</f>
        <v>22500</v>
      </c>
      <c r="R967" s="1">
        <f>IF($H967&gt;K967, MIN($H967-K967, L967-K967)*
INDEX( '2018 commission structure'!$A$21:$I$24,
MATCH($E967,'2018 commission structure'!$A$21:$A$24, 0),
MATCH(R$1,'2018 commission structure'!$A$21:$I$21, 0)), 0)</f>
        <v>41742.800000000003</v>
      </c>
      <c r="S967" s="1">
        <f>IF($H967&gt;L967, ($H967-L967)*
INDEX( '2018 commission structure'!$A$21:$I$24,
MATCH($E967,'2018 commission structure'!$A$21:$A$24, 0),
MATCH(S$1,'2018 commission structure'!$A$21:$I$21, 0)), 0)</f>
        <v>0</v>
      </c>
      <c r="T967" s="1">
        <f t="shared" si="155"/>
        <v>132992.79999999999</v>
      </c>
      <c r="U967" s="1">
        <f t="shared" si="156"/>
        <v>194722.8</v>
      </c>
      <c r="V967" s="16">
        <f t="shared" si="157"/>
        <v>4.8260398884979061</v>
      </c>
      <c r="W967" s="1">
        <f>MIN(H967,I967)*INDEX('2018 commission structure'!$A$15:$J$18,MATCH(Calculations!$E592,'2018 commission structure'!$A$15:$A$18,0),MATCH(Calculations!W$1,'2018 commission structure'!$A$15:$J$15,0))</f>
        <v>60000</v>
      </c>
      <c r="X967" s="1">
        <f>IF($H967&gt;I967,MIN($H967-I967,J967-I967))*INDEX('2018 commission structure'!$A$15:$J$18,MATCH(Calculations!$E592,'2018 commission structure'!$A$15:$A$18,0),MATCH(Calculations!X$1,'2018 commission structure'!$A$15:$J$15,0))</f>
        <v>21250</v>
      </c>
      <c r="Y967" s="1">
        <f>IF($H967&gt;J967,MIN($H967-J967,K967-J967)*INDEX('2018 commission structure'!$A$15:$J$18,MATCH(Calculations!$E592,'2018 commission structure'!$A$15:$A$18,0),MATCH(Calculations!Y$1,'2018 commission structure'!$A$15:$J$15,0)),0)</f>
        <v>25000</v>
      </c>
      <c r="Z967" s="1">
        <f>IF($H967&gt;K967,MIN($H967-K967,L967-K967)*INDEX('2018 commission structure'!$A$15:$J$18,MATCH(Calculations!$E592,'2018 commission structure'!$A$15:$A$18,0),MATCH(Calculations!Z$1,'2018 commission structure'!$A$15:$J$15,0)),0)</f>
        <v>41742.800000000003</v>
      </c>
      <c r="AA967" s="1">
        <f>IF($H967&gt;L967,($H967-L967)*INDEX('2018 commission structure'!$A$15:$J$18,MATCH(Calculations!$E592,'2018 commission structure'!$A$15:$A$18,0),MATCH(Calculations!AA$1,'2018 commission structure'!$A$15:$J$15,0)),0)</f>
        <v>0</v>
      </c>
      <c r="AB967" s="1">
        <f t="shared" si="158"/>
        <v>147992.79999999999</v>
      </c>
      <c r="AC967" s="1">
        <f t="shared" si="159"/>
        <v>209722.8</v>
      </c>
    </row>
    <row r="968" spans="1:29" x14ac:dyDescent="0.3">
      <c r="A968" s="20">
        <v>6614458434</v>
      </c>
      <c r="B968" s="1" t="s">
        <v>337</v>
      </c>
      <c r="C968" s="1" t="s">
        <v>336</v>
      </c>
      <c r="D968" s="1" t="s">
        <v>22684</v>
      </c>
      <c r="E968" s="1" t="s">
        <v>3</v>
      </c>
      <c r="F968" s="1">
        <v>118195</v>
      </c>
      <c r="G968" s="2">
        <v>13</v>
      </c>
      <c r="H968" s="1">
        <f>SUMIF('deals_closed '!D:D,A968,'deals_closed '!C:C)</f>
        <v>457093</v>
      </c>
      <c r="I968" s="1">
        <f>VLOOKUP(E968,'2018 commission structure'!$A$21:$I$24,9,FALSE)</f>
        <v>750000</v>
      </c>
      <c r="J968" s="1">
        <f t="shared" si="150"/>
        <v>937500</v>
      </c>
      <c r="K968" s="1">
        <f t="shared" si="151"/>
        <v>1125000</v>
      </c>
      <c r="L968" s="1">
        <f t="shared" si="152"/>
        <v>1500000</v>
      </c>
      <c r="M968" s="16">
        <f t="shared" si="153"/>
        <v>0.6094573333333333</v>
      </c>
      <c r="N968" s="1" t="str">
        <f t="shared" si="154"/>
        <v>0-100%</v>
      </c>
      <c r="O968" s="1">
        <f>MIN($I968, $H968)*INDEX( '2018 commission structure'!$A$21:$I$24,
MATCH($E968,'2018 commission structure'!$A$21:$A$24,0),MATCH(O$1,'2018 commission structure'!$A$21:$I$21,0))</f>
        <v>68563.95</v>
      </c>
      <c r="P968" s="1">
        <f>IF($H968&gt;$I968, MIN($H968-$I968, J968-$I968)*
INDEX( '2018 commission structure'!$A$21:$I$24,
MATCH($E968,'2018 commission structure'!$A$21:$A$24, 0),
MATCH(P$1,'2018 commission structure'!$A$21:$I$21, 0)), 0)</f>
        <v>0</v>
      </c>
      <c r="Q968" s="1">
        <f>IF($H968&gt;J968, MIN($H968-J968, K968-J968)*
INDEX( '2018 commission structure'!$A$21:$I$24,
MATCH($E968,'2018 commission structure'!$A$21:$A$24, 0),
MATCH(Q$1,'2018 commission structure'!$A$21:$I$21, 0)), 0)</f>
        <v>0</v>
      </c>
      <c r="R968" s="1">
        <f>IF($H968&gt;K968, MIN($H968-K968, L968-K968)*
INDEX( '2018 commission structure'!$A$21:$I$24,
MATCH($E968,'2018 commission structure'!$A$21:$A$24, 0),
MATCH(R$1,'2018 commission structure'!$A$21:$I$21, 0)), 0)</f>
        <v>0</v>
      </c>
      <c r="S968" s="1">
        <f>IF($H968&gt;L968, ($H968-L968)*
INDEX( '2018 commission structure'!$A$21:$I$24,
MATCH($E968,'2018 commission structure'!$A$21:$A$24, 0),
MATCH(S$1,'2018 commission structure'!$A$21:$I$21, 0)), 0)</f>
        <v>0</v>
      </c>
      <c r="T968" s="1">
        <f t="shared" si="155"/>
        <v>68563.95</v>
      </c>
      <c r="U968" s="1">
        <f t="shared" si="156"/>
        <v>186758.95</v>
      </c>
      <c r="V968" s="16">
        <f t="shared" si="157"/>
        <v>2.4475025159436803</v>
      </c>
      <c r="W968" s="1">
        <f>MIN(H968,I968)*INDEX('2018 commission structure'!$A$15:$J$18,MATCH(Calculations!$E832,'2018 commission structure'!$A$15:$A$18,0),MATCH(Calculations!W$1,'2018 commission structure'!$A$15:$J$15,0))</f>
        <v>68563.95</v>
      </c>
      <c r="X968" s="1">
        <f>IF($H968&gt;I968,MIN($H968-I968,J968-I968))*INDEX('2018 commission structure'!$A$15:$J$18,MATCH(Calculations!$E832,'2018 commission structure'!$A$15:$A$18,0),MATCH(Calculations!X$1,'2018 commission structure'!$A$15:$J$15,0))</f>
        <v>0</v>
      </c>
      <c r="Y968" s="1">
        <f>IF($H968&gt;J968,MIN($H968-J968,K968-J968)*INDEX('2018 commission structure'!$A$15:$J$18,MATCH(Calculations!$E832,'2018 commission structure'!$A$15:$A$18,0),MATCH(Calculations!Y$1,'2018 commission structure'!$A$15:$J$15,0)),0)</f>
        <v>0</v>
      </c>
      <c r="Z968" s="1">
        <f>IF($H968&gt;K968,MIN($H968-K968,L968-K968)*INDEX('2018 commission structure'!$A$15:$J$18,MATCH(Calculations!$E832,'2018 commission structure'!$A$15:$A$18,0),MATCH(Calculations!Z$1,'2018 commission structure'!$A$15:$J$15,0)),0)</f>
        <v>0</v>
      </c>
      <c r="AA968" s="1">
        <f>IF($H968&gt;L968,($H968-L968)*INDEX('2018 commission structure'!$A$15:$J$18,MATCH(Calculations!$E832,'2018 commission structure'!$A$15:$A$18,0),MATCH(Calculations!AA$1,'2018 commission structure'!$A$15:$J$15,0)),0)</f>
        <v>0</v>
      </c>
      <c r="AB968" s="1">
        <f t="shared" si="158"/>
        <v>68563.95</v>
      </c>
      <c r="AC968" s="1">
        <f t="shared" si="159"/>
        <v>186758.95</v>
      </c>
    </row>
    <row r="969" spans="1:29" x14ac:dyDescent="0.3">
      <c r="A969" s="20">
        <v>2757793764</v>
      </c>
      <c r="B969" s="1" t="s">
        <v>1199</v>
      </c>
      <c r="C969" s="1" t="s">
        <v>1198</v>
      </c>
      <c r="D969" s="1" t="s">
        <v>23057</v>
      </c>
      <c r="E969" s="1" t="s">
        <v>3</v>
      </c>
      <c r="F969" s="1">
        <v>91521</v>
      </c>
      <c r="G969" s="2">
        <v>19</v>
      </c>
      <c r="H969" s="1">
        <f>SUMIF('deals_closed '!D:D,A969,'deals_closed '!C:C)</f>
        <v>584366</v>
      </c>
      <c r="I969" s="1">
        <f>VLOOKUP(E969,'2018 commission structure'!$A$21:$I$24,9,FALSE)</f>
        <v>750000</v>
      </c>
      <c r="J969" s="1">
        <f t="shared" si="150"/>
        <v>937500</v>
      </c>
      <c r="K969" s="1">
        <f t="shared" si="151"/>
        <v>1125000</v>
      </c>
      <c r="L969" s="1">
        <f t="shared" si="152"/>
        <v>1500000</v>
      </c>
      <c r="M969" s="16">
        <f t="shared" si="153"/>
        <v>0.77915466666666666</v>
      </c>
      <c r="N969" s="1" t="str">
        <f t="shared" si="154"/>
        <v>0-100%</v>
      </c>
      <c r="O969" s="1">
        <f>MIN($I969, $H969)*INDEX( '2018 commission structure'!$A$21:$I$24,
MATCH($E969,'2018 commission structure'!$A$21:$A$24,0),MATCH(O$1,'2018 commission structure'!$A$21:$I$21,0))</f>
        <v>87654.9</v>
      </c>
      <c r="P969" s="1">
        <f>IF($H969&gt;$I969, MIN($H969-$I969, J969-$I969)*
INDEX( '2018 commission structure'!$A$21:$I$24,
MATCH($E969,'2018 commission structure'!$A$21:$A$24, 0),
MATCH(P$1,'2018 commission structure'!$A$21:$I$21, 0)), 0)</f>
        <v>0</v>
      </c>
      <c r="Q969" s="1">
        <f>IF($H969&gt;J969, MIN($H969-J969, K969-J969)*
INDEX( '2018 commission structure'!$A$21:$I$24,
MATCH($E969,'2018 commission structure'!$A$21:$A$24, 0),
MATCH(Q$1,'2018 commission structure'!$A$21:$I$21, 0)), 0)</f>
        <v>0</v>
      </c>
      <c r="R969" s="1">
        <f>IF($H969&gt;K969, MIN($H969-K969, L969-K969)*
INDEX( '2018 commission structure'!$A$21:$I$24,
MATCH($E969,'2018 commission structure'!$A$21:$A$24, 0),
MATCH(R$1,'2018 commission structure'!$A$21:$I$21, 0)), 0)</f>
        <v>0</v>
      </c>
      <c r="S969" s="1">
        <f>IF($H969&gt;L969, ($H969-L969)*
INDEX( '2018 commission structure'!$A$21:$I$24,
MATCH($E969,'2018 commission structure'!$A$21:$A$24, 0),
MATCH(S$1,'2018 commission structure'!$A$21:$I$21, 0)), 0)</f>
        <v>0</v>
      </c>
      <c r="T969" s="1">
        <f t="shared" si="155"/>
        <v>87654.9</v>
      </c>
      <c r="U969" s="1">
        <f t="shared" si="156"/>
        <v>179175.9</v>
      </c>
      <c r="V969" s="16">
        <f t="shared" si="157"/>
        <v>3.2614095980542026</v>
      </c>
      <c r="W969" s="1">
        <f>MIN(H969,I969)*INDEX('2018 commission structure'!$A$15:$J$18,MATCH(Calculations!$E386,'2018 commission structure'!$A$15:$A$18,0),MATCH(Calculations!W$1,'2018 commission structure'!$A$15:$J$15,0))</f>
        <v>87654.9</v>
      </c>
      <c r="X969" s="1">
        <f>IF($H969&gt;I969,MIN($H969-I969,J969-I969))*INDEX('2018 commission structure'!$A$15:$J$18,MATCH(Calculations!$E386,'2018 commission structure'!$A$15:$A$18,0),MATCH(Calculations!X$1,'2018 commission structure'!$A$15:$J$15,0))</f>
        <v>0</v>
      </c>
      <c r="Y969" s="1">
        <f>IF($H969&gt;J969,MIN($H969-J969,K969-J969)*INDEX('2018 commission structure'!$A$15:$J$18,MATCH(Calculations!$E386,'2018 commission structure'!$A$15:$A$18,0),MATCH(Calculations!Y$1,'2018 commission structure'!$A$15:$J$15,0)),0)</f>
        <v>0</v>
      </c>
      <c r="Z969" s="1">
        <f>IF($H969&gt;K969,MIN($H969-K969,L969-K969)*INDEX('2018 commission structure'!$A$15:$J$18,MATCH(Calculations!$E386,'2018 commission structure'!$A$15:$A$18,0),MATCH(Calculations!Z$1,'2018 commission structure'!$A$15:$J$15,0)),0)</f>
        <v>0</v>
      </c>
      <c r="AA969" s="1">
        <f>IF($H969&gt;L969,($H969-L969)*INDEX('2018 commission structure'!$A$15:$J$18,MATCH(Calculations!$E386,'2018 commission structure'!$A$15:$A$18,0),MATCH(Calculations!AA$1,'2018 commission structure'!$A$15:$J$15,0)),0)</f>
        <v>0</v>
      </c>
      <c r="AB969" s="1">
        <f t="shared" si="158"/>
        <v>87654.9</v>
      </c>
      <c r="AC969" s="1">
        <f t="shared" si="159"/>
        <v>179175.9</v>
      </c>
    </row>
    <row r="970" spans="1:29" x14ac:dyDescent="0.3">
      <c r="A970" s="20">
        <v>6279928705</v>
      </c>
      <c r="B970" s="1" t="s">
        <v>1682</v>
      </c>
      <c r="C970" s="1" t="s">
        <v>1681</v>
      </c>
      <c r="D970" s="1" t="s">
        <v>22713</v>
      </c>
      <c r="E970" s="1" t="s">
        <v>0</v>
      </c>
      <c r="F970" s="1">
        <v>79834</v>
      </c>
      <c r="G970" s="2">
        <v>31</v>
      </c>
      <c r="H970" s="1">
        <f>SUMIF('deals_closed '!D:D,A970,'deals_closed '!C:C)</f>
        <v>1128878</v>
      </c>
      <c r="I970" s="1">
        <f>VLOOKUP(E970,'2018 commission structure'!$A$21:$I$24,9,FALSE)</f>
        <v>600000</v>
      </c>
      <c r="J970" s="1">
        <f t="shared" si="150"/>
        <v>750000</v>
      </c>
      <c r="K970" s="1">
        <f t="shared" si="151"/>
        <v>900000</v>
      </c>
      <c r="L970" s="1">
        <f t="shared" si="152"/>
        <v>1200000</v>
      </c>
      <c r="M970" s="16">
        <f t="shared" si="153"/>
        <v>1.8814633333333333</v>
      </c>
      <c r="N970" s="1" t="str">
        <f t="shared" si="154"/>
        <v>150-200%</v>
      </c>
      <c r="O970" s="1">
        <f>MIN($I970, $H970)*INDEX( '2018 commission structure'!$A$21:$I$24,
MATCH($E970,'2018 commission structure'!$A$21:$A$24,0),MATCH(O$1,'2018 commission structure'!$A$21:$I$21,0))</f>
        <v>78000</v>
      </c>
      <c r="P970" s="1">
        <f>IF($H970&gt;$I970, MIN($H970-$I970, J970-$I970)*
INDEX( '2018 commission structure'!$A$21:$I$24,
MATCH($E970,'2018 commission structure'!$A$21:$A$24, 0),
MATCH(P$1,'2018 commission structure'!$A$21:$I$21, 0)), 0)</f>
        <v>25500.000000000004</v>
      </c>
      <c r="Q970" s="1">
        <f>IF($H970&gt;J970, MIN($H970-J970, K970-J970)*
INDEX( '2018 commission structure'!$A$21:$I$24,
MATCH($E970,'2018 commission structure'!$A$21:$A$24, 0),
MATCH(Q$1,'2018 commission structure'!$A$21:$I$21, 0)), 0)</f>
        <v>31500</v>
      </c>
      <c r="R970" s="1">
        <f>IF($H970&gt;K970, MIN($H970-K970, L970-K970)*
INDEX( '2018 commission structure'!$A$21:$I$24,
MATCH($E970,'2018 commission structure'!$A$21:$A$24, 0),
MATCH(R$1,'2018 commission structure'!$A$21:$I$21, 0)), 0)</f>
        <v>59508.28</v>
      </c>
      <c r="S970" s="1">
        <f>IF($H970&gt;L970, ($H970-L970)*
INDEX( '2018 commission structure'!$A$21:$I$24,
MATCH($E970,'2018 commission structure'!$A$21:$A$24, 0),
MATCH(S$1,'2018 commission structure'!$A$21:$I$21, 0)), 0)</f>
        <v>0</v>
      </c>
      <c r="T970" s="1">
        <f t="shared" si="155"/>
        <v>194508.28</v>
      </c>
      <c r="U970" s="1">
        <f t="shared" si="156"/>
        <v>274342.28000000003</v>
      </c>
      <c r="V970" s="16">
        <f t="shared" si="157"/>
        <v>4.1148524390771994</v>
      </c>
      <c r="W970" s="1">
        <f>MIN(H970,I970)*INDEX('2018 commission structure'!$A$15:$J$18,MATCH(Calculations!$E131,'2018 commission structure'!$A$15:$A$18,0),MATCH(Calculations!W$1,'2018 commission structure'!$A$15:$J$15,0))</f>
        <v>72000</v>
      </c>
      <c r="X970" s="1">
        <f>IF($H970&gt;I970,MIN($H970-I970,J970-I970))*INDEX('2018 commission structure'!$A$15:$J$18,MATCH(Calculations!$E131,'2018 commission structure'!$A$15:$A$18,0),MATCH(Calculations!X$1,'2018 commission structure'!$A$15:$J$15,0))</f>
        <v>25500.000000000004</v>
      </c>
      <c r="Y970" s="1">
        <f>IF($H970&gt;J970,MIN($H970-J970,K970-J970)*INDEX('2018 commission structure'!$A$15:$J$18,MATCH(Calculations!$E131,'2018 commission structure'!$A$15:$A$18,0),MATCH(Calculations!Y$1,'2018 commission structure'!$A$15:$J$15,0)),0)</f>
        <v>30000</v>
      </c>
      <c r="Z970" s="1">
        <f>IF($H970&gt;K970,MIN($H970-K970,L970-K970)*INDEX('2018 commission structure'!$A$15:$J$18,MATCH(Calculations!$E131,'2018 commission structure'!$A$15:$A$18,0),MATCH(Calculations!Z$1,'2018 commission structure'!$A$15:$J$15,0)),0)</f>
        <v>50353.16</v>
      </c>
      <c r="AA970" s="1">
        <f>IF($H970&gt;L970,($H970-L970)*INDEX('2018 commission structure'!$A$15:$J$18,MATCH(Calculations!$E131,'2018 commission structure'!$A$15:$A$18,0),MATCH(Calculations!AA$1,'2018 commission structure'!$A$15:$J$15,0)),0)</f>
        <v>0</v>
      </c>
      <c r="AB970" s="1">
        <f t="shared" si="158"/>
        <v>177853.16</v>
      </c>
      <c r="AC970" s="1">
        <f t="shared" si="159"/>
        <v>257687.16</v>
      </c>
    </row>
    <row r="971" spans="1:29" x14ac:dyDescent="0.3">
      <c r="A971" s="20">
        <v>2259282237</v>
      </c>
      <c r="B971" s="1" t="s">
        <v>1886</v>
      </c>
      <c r="C971" s="1" t="s">
        <v>1885</v>
      </c>
      <c r="D971" s="1" t="s">
        <v>22603</v>
      </c>
      <c r="E971" s="1" t="s">
        <v>12</v>
      </c>
      <c r="F971" s="1">
        <v>54632</v>
      </c>
      <c r="G971" s="2">
        <v>28</v>
      </c>
      <c r="H971" s="1">
        <f>SUMIF('deals_closed '!D:D,A971,'deals_closed '!C:C)</f>
        <v>941481</v>
      </c>
      <c r="I971" s="1">
        <f>VLOOKUP(E971,'2018 commission structure'!$A$21:$I$24,9,FALSE)</f>
        <v>500000</v>
      </c>
      <c r="J971" s="1">
        <f t="shared" si="150"/>
        <v>625000</v>
      </c>
      <c r="K971" s="1">
        <f t="shared" si="151"/>
        <v>750000</v>
      </c>
      <c r="L971" s="1">
        <f t="shared" si="152"/>
        <v>1000000</v>
      </c>
      <c r="M971" s="16">
        <f t="shared" si="153"/>
        <v>1.882962</v>
      </c>
      <c r="N971" s="1" t="str">
        <f t="shared" si="154"/>
        <v>150-200%</v>
      </c>
      <c r="O971" s="1">
        <f>MIN($I971, $H971)*INDEX( '2018 commission structure'!$A$21:$I$24,
MATCH($E971,'2018 commission structure'!$A$21:$A$24,0),MATCH(O$1,'2018 commission structure'!$A$21:$I$21,0))</f>
        <v>50000</v>
      </c>
      <c r="P971" s="1">
        <f>IF($H971&gt;$I971, MIN($H971-$I971, J971-$I971)*
INDEX( '2018 commission structure'!$A$21:$I$24,
MATCH($E971,'2018 commission structure'!$A$21:$A$24, 0),
MATCH(P$1,'2018 commission structure'!$A$21:$I$21, 0)), 0)</f>
        <v>18750</v>
      </c>
      <c r="Q971" s="1">
        <f>IF($H971&gt;J971, MIN($H971-J971, K971-J971)*
INDEX( '2018 commission structure'!$A$21:$I$24,
MATCH($E971,'2018 commission structure'!$A$21:$A$24, 0),
MATCH(Q$1,'2018 commission structure'!$A$21:$I$21, 0)), 0)</f>
        <v>22500</v>
      </c>
      <c r="R971" s="1">
        <f>IF($H971&gt;K971, MIN($H971-K971, L971-K971)*
INDEX( '2018 commission structure'!$A$21:$I$24,
MATCH($E971,'2018 commission structure'!$A$21:$A$24, 0),
MATCH(R$1,'2018 commission structure'!$A$21:$I$21, 0)), 0)</f>
        <v>42125.82</v>
      </c>
      <c r="S971" s="1">
        <f>IF($H971&gt;L971, ($H971-L971)*
INDEX( '2018 commission structure'!$A$21:$I$24,
MATCH($E971,'2018 commission structure'!$A$21:$A$24, 0),
MATCH(S$1,'2018 commission structure'!$A$21:$I$21, 0)), 0)</f>
        <v>0</v>
      </c>
      <c r="T971" s="1">
        <f t="shared" si="155"/>
        <v>133375.82</v>
      </c>
      <c r="U971" s="1">
        <f t="shared" si="156"/>
        <v>188007.82</v>
      </c>
      <c r="V971" s="16">
        <f t="shared" si="157"/>
        <v>5.0076693618382464</v>
      </c>
      <c r="W971" s="1">
        <f>MIN(H971,I971)*INDEX('2018 commission structure'!$A$15:$J$18,MATCH(Calculations!$E20,'2018 commission structure'!$A$15:$A$18,0),MATCH(Calculations!W$1,'2018 commission structure'!$A$15:$J$15,0))</f>
        <v>75000</v>
      </c>
      <c r="X971" s="1">
        <f>IF($H971&gt;I971,MIN($H971-I971,J971-I971))*INDEX('2018 commission structure'!$A$15:$J$18,MATCH(Calculations!$E20,'2018 commission structure'!$A$15:$A$18,0),MATCH(Calculations!X$1,'2018 commission structure'!$A$15:$J$15,0))</f>
        <v>22500</v>
      </c>
      <c r="Y971" s="1">
        <f>IF($H971&gt;J971,MIN($H971-J971,K971-J971)*INDEX('2018 commission structure'!$A$15:$J$18,MATCH(Calculations!$E20,'2018 commission structure'!$A$15:$A$18,0),MATCH(Calculations!Y$1,'2018 commission structure'!$A$15:$J$15,0)),0)</f>
        <v>31250</v>
      </c>
      <c r="Z971" s="1">
        <f>IF($H971&gt;K971,MIN($H971-K971,L971-K971)*INDEX('2018 commission structure'!$A$15:$J$18,MATCH(Calculations!$E20,'2018 commission structure'!$A$15:$A$18,0),MATCH(Calculations!Z$1,'2018 commission structure'!$A$15:$J$15,0)),0)</f>
        <v>57444.299999999996</v>
      </c>
      <c r="AA971" s="1">
        <f>IF($H971&gt;L971,($H971-L971)*INDEX('2018 commission structure'!$A$15:$J$18,MATCH(Calculations!$E20,'2018 commission structure'!$A$15:$A$18,0),MATCH(Calculations!AA$1,'2018 commission structure'!$A$15:$J$15,0)),0)</f>
        <v>0</v>
      </c>
      <c r="AB971" s="1">
        <f t="shared" si="158"/>
        <v>186194.3</v>
      </c>
      <c r="AC971" s="1">
        <f t="shared" si="159"/>
        <v>240826.3</v>
      </c>
    </row>
    <row r="972" spans="1:29" x14ac:dyDescent="0.3">
      <c r="A972" s="20">
        <v>1419116835</v>
      </c>
      <c r="B972" s="1" t="s">
        <v>636</v>
      </c>
      <c r="C972" s="1" t="s">
        <v>635</v>
      </c>
      <c r="D972" s="1" t="s">
        <v>23198</v>
      </c>
      <c r="E972" s="1" t="s">
        <v>3</v>
      </c>
      <c r="F972" s="1">
        <v>117781</v>
      </c>
      <c r="G972" s="2">
        <v>18</v>
      </c>
      <c r="H972" s="1">
        <f>SUMIF('deals_closed '!D:D,A972,'deals_closed '!C:C)</f>
        <v>544027</v>
      </c>
      <c r="I972" s="1">
        <f>VLOOKUP(E972,'2018 commission structure'!$A$21:$I$24,9,FALSE)</f>
        <v>750000</v>
      </c>
      <c r="J972" s="1">
        <f t="shared" si="150"/>
        <v>937500</v>
      </c>
      <c r="K972" s="1">
        <f t="shared" si="151"/>
        <v>1125000</v>
      </c>
      <c r="L972" s="1">
        <f t="shared" si="152"/>
        <v>1500000</v>
      </c>
      <c r="M972" s="16">
        <f t="shared" si="153"/>
        <v>0.72536933333333331</v>
      </c>
      <c r="N972" s="1" t="str">
        <f t="shared" si="154"/>
        <v>0-100%</v>
      </c>
      <c r="O972" s="1">
        <f>MIN($I972, $H972)*INDEX( '2018 commission structure'!$A$21:$I$24,
MATCH($E972,'2018 commission structure'!$A$21:$A$24,0),MATCH(O$1,'2018 commission structure'!$A$21:$I$21,0))</f>
        <v>81604.05</v>
      </c>
      <c r="P972" s="1">
        <f>IF($H972&gt;$I972, MIN($H972-$I972, J972-$I972)*
INDEX( '2018 commission structure'!$A$21:$I$24,
MATCH($E972,'2018 commission structure'!$A$21:$A$24, 0),
MATCH(P$1,'2018 commission structure'!$A$21:$I$21, 0)), 0)</f>
        <v>0</v>
      </c>
      <c r="Q972" s="1">
        <f>IF($H972&gt;J972, MIN($H972-J972, K972-J972)*
INDEX( '2018 commission structure'!$A$21:$I$24,
MATCH($E972,'2018 commission structure'!$A$21:$A$24, 0),
MATCH(Q$1,'2018 commission structure'!$A$21:$I$21, 0)), 0)</f>
        <v>0</v>
      </c>
      <c r="R972" s="1">
        <f>IF($H972&gt;K972, MIN($H972-K972, L972-K972)*
INDEX( '2018 commission structure'!$A$21:$I$24,
MATCH($E972,'2018 commission structure'!$A$21:$A$24, 0),
MATCH(R$1,'2018 commission structure'!$A$21:$I$21, 0)), 0)</f>
        <v>0</v>
      </c>
      <c r="S972" s="1">
        <f>IF($H972&gt;L972, ($H972-L972)*
INDEX( '2018 commission structure'!$A$21:$I$24,
MATCH($E972,'2018 commission structure'!$A$21:$A$24, 0),
MATCH(S$1,'2018 commission structure'!$A$21:$I$21, 0)), 0)</f>
        <v>0</v>
      </c>
      <c r="T972" s="1">
        <f t="shared" si="155"/>
        <v>81604.05</v>
      </c>
      <c r="U972" s="1">
        <f t="shared" si="156"/>
        <v>199385.05</v>
      </c>
      <c r="V972" s="16">
        <f t="shared" si="157"/>
        <v>2.7285245308010806</v>
      </c>
      <c r="W972" s="1">
        <f>MIN(H972,I972)*INDEX('2018 commission structure'!$A$15:$J$18,MATCH(Calculations!$E679,'2018 commission structure'!$A$15:$A$18,0),MATCH(Calculations!W$1,'2018 commission structure'!$A$15:$J$15,0))</f>
        <v>65283.24</v>
      </c>
      <c r="X972" s="1">
        <f>IF($H972&gt;I972,MIN($H972-I972,J972-I972))*INDEX('2018 commission structure'!$A$15:$J$18,MATCH(Calculations!$E679,'2018 commission structure'!$A$15:$A$18,0),MATCH(Calculations!X$1,'2018 commission structure'!$A$15:$J$15,0))</f>
        <v>0</v>
      </c>
      <c r="Y972" s="1">
        <f>IF($H972&gt;J972,MIN($H972-J972,K972-J972)*INDEX('2018 commission structure'!$A$15:$J$18,MATCH(Calculations!$E679,'2018 commission structure'!$A$15:$A$18,0),MATCH(Calculations!Y$1,'2018 commission structure'!$A$15:$J$15,0)),0)</f>
        <v>0</v>
      </c>
      <c r="Z972" s="1">
        <f>IF($H972&gt;K972,MIN($H972-K972,L972-K972)*INDEX('2018 commission structure'!$A$15:$J$18,MATCH(Calculations!$E679,'2018 commission structure'!$A$15:$A$18,0),MATCH(Calculations!Z$1,'2018 commission structure'!$A$15:$J$15,0)),0)</f>
        <v>0</v>
      </c>
      <c r="AA972" s="1">
        <f>IF($H972&gt;L972,($H972-L972)*INDEX('2018 commission structure'!$A$15:$J$18,MATCH(Calculations!$E679,'2018 commission structure'!$A$15:$A$18,0),MATCH(Calculations!AA$1,'2018 commission structure'!$A$15:$J$15,0)),0)</f>
        <v>0</v>
      </c>
      <c r="AB972" s="1">
        <f t="shared" si="158"/>
        <v>65283.24</v>
      </c>
      <c r="AC972" s="1">
        <f t="shared" si="159"/>
        <v>183064.24</v>
      </c>
    </row>
    <row r="973" spans="1:29" x14ac:dyDescent="0.3">
      <c r="A973" s="20">
        <v>8370379001</v>
      </c>
      <c r="B973" s="1" t="s">
        <v>416</v>
      </c>
      <c r="C973" s="1" t="s">
        <v>415</v>
      </c>
      <c r="D973" s="1" t="s">
        <v>22543</v>
      </c>
      <c r="E973" s="1" t="s">
        <v>12</v>
      </c>
      <c r="F973" s="1">
        <v>57499</v>
      </c>
      <c r="G973" s="2">
        <v>27</v>
      </c>
      <c r="H973" s="1">
        <f>SUMIF('deals_closed '!D:D,A973,'deals_closed '!C:C)</f>
        <v>942255</v>
      </c>
      <c r="I973" s="1">
        <f>VLOOKUP(E973,'2018 commission structure'!$A$21:$I$24,9,FALSE)</f>
        <v>500000</v>
      </c>
      <c r="J973" s="1">
        <f t="shared" si="150"/>
        <v>625000</v>
      </c>
      <c r="K973" s="1">
        <f t="shared" si="151"/>
        <v>750000</v>
      </c>
      <c r="L973" s="1">
        <f t="shared" si="152"/>
        <v>1000000</v>
      </c>
      <c r="M973" s="16">
        <f t="shared" si="153"/>
        <v>1.8845099999999999</v>
      </c>
      <c r="N973" s="1" t="str">
        <f t="shared" si="154"/>
        <v>150-200%</v>
      </c>
      <c r="O973" s="1">
        <f>MIN($I973, $H973)*INDEX( '2018 commission structure'!$A$21:$I$24,
MATCH($E973,'2018 commission structure'!$A$21:$A$24,0),MATCH(O$1,'2018 commission structure'!$A$21:$I$21,0))</f>
        <v>50000</v>
      </c>
      <c r="P973" s="1">
        <f>IF($H973&gt;$I973, MIN($H973-$I973, J973-$I973)*
INDEX( '2018 commission structure'!$A$21:$I$24,
MATCH($E973,'2018 commission structure'!$A$21:$A$24, 0),
MATCH(P$1,'2018 commission structure'!$A$21:$I$21, 0)), 0)</f>
        <v>18750</v>
      </c>
      <c r="Q973" s="1">
        <f>IF($H973&gt;J973, MIN($H973-J973, K973-J973)*
INDEX( '2018 commission structure'!$A$21:$I$24,
MATCH($E973,'2018 commission structure'!$A$21:$A$24, 0),
MATCH(Q$1,'2018 commission structure'!$A$21:$I$21, 0)), 0)</f>
        <v>22500</v>
      </c>
      <c r="R973" s="1">
        <f>IF($H973&gt;K973, MIN($H973-K973, L973-K973)*
INDEX( '2018 commission structure'!$A$21:$I$24,
MATCH($E973,'2018 commission structure'!$A$21:$A$24, 0),
MATCH(R$1,'2018 commission structure'!$A$21:$I$21, 0)), 0)</f>
        <v>42296.1</v>
      </c>
      <c r="S973" s="1">
        <f>IF($H973&gt;L973, ($H973-L973)*
INDEX( '2018 commission structure'!$A$21:$I$24,
MATCH($E973,'2018 commission structure'!$A$21:$A$24, 0),
MATCH(S$1,'2018 commission structure'!$A$21:$I$21, 0)), 0)</f>
        <v>0</v>
      </c>
      <c r="T973" s="1">
        <f t="shared" si="155"/>
        <v>133546.1</v>
      </c>
      <c r="U973" s="1">
        <f t="shared" si="156"/>
        <v>191045.1</v>
      </c>
      <c r="V973" s="16">
        <f t="shared" si="157"/>
        <v>4.9321076541612427</v>
      </c>
      <c r="W973" s="1">
        <f>MIN(H973,I973)*INDEX('2018 commission structure'!$A$15:$J$18,MATCH(Calculations!$E791,'2018 commission structure'!$A$15:$A$18,0),MATCH(Calculations!W$1,'2018 commission structure'!$A$15:$J$15,0))</f>
        <v>60000</v>
      </c>
      <c r="X973" s="1">
        <f>IF($H973&gt;I973,MIN($H973-I973,J973-I973))*INDEX('2018 commission structure'!$A$15:$J$18,MATCH(Calculations!$E791,'2018 commission structure'!$A$15:$A$18,0),MATCH(Calculations!X$1,'2018 commission structure'!$A$15:$J$15,0))</f>
        <v>21250</v>
      </c>
      <c r="Y973" s="1">
        <f>IF($H973&gt;J973,MIN($H973-J973,K973-J973)*INDEX('2018 commission structure'!$A$15:$J$18,MATCH(Calculations!$E791,'2018 commission structure'!$A$15:$A$18,0),MATCH(Calculations!Y$1,'2018 commission structure'!$A$15:$J$15,0)),0)</f>
        <v>25000</v>
      </c>
      <c r="Z973" s="1">
        <f>IF($H973&gt;K973,MIN($H973-K973,L973-K973)*INDEX('2018 commission structure'!$A$15:$J$18,MATCH(Calculations!$E791,'2018 commission structure'!$A$15:$A$18,0),MATCH(Calculations!Z$1,'2018 commission structure'!$A$15:$J$15,0)),0)</f>
        <v>42296.1</v>
      </c>
      <c r="AA973" s="1">
        <f>IF($H973&gt;L973,($H973-L973)*INDEX('2018 commission structure'!$A$15:$J$18,MATCH(Calculations!$E791,'2018 commission structure'!$A$15:$A$18,0),MATCH(Calculations!AA$1,'2018 commission structure'!$A$15:$J$15,0)),0)</f>
        <v>0</v>
      </c>
      <c r="AB973" s="1">
        <f t="shared" si="158"/>
        <v>148546.1</v>
      </c>
      <c r="AC973" s="1">
        <f t="shared" si="159"/>
        <v>206045.1</v>
      </c>
    </row>
    <row r="974" spans="1:29" x14ac:dyDescent="0.3">
      <c r="A974" s="20">
        <v>5499856877</v>
      </c>
      <c r="B974" s="1" t="s">
        <v>216</v>
      </c>
      <c r="C974" s="1" t="s">
        <v>215</v>
      </c>
      <c r="D974" s="1" t="s">
        <v>22783</v>
      </c>
      <c r="E974" s="1" t="s">
        <v>0</v>
      </c>
      <c r="F974" s="1">
        <v>77267</v>
      </c>
      <c r="G974" s="2">
        <v>13</v>
      </c>
      <c r="H974" s="1">
        <f>SUMIF('deals_closed '!D:D,A974,'deals_closed '!C:C)</f>
        <v>475164</v>
      </c>
      <c r="I974" s="1">
        <f>VLOOKUP(E974,'2018 commission structure'!$A$21:$I$24,9,FALSE)</f>
        <v>600000</v>
      </c>
      <c r="J974" s="1">
        <f t="shared" si="150"/>
        <v>750000</v>
      </c>
      <c r="K974" s="1">
        <f t="shared" si="151"/>
        <v>900000</v>
      </c>
      <c r="L974" s="1">
        <f t="shared" si="152"/>
        <v>1200000</v>
      </c>
      <c r="M974" s="16">
        <f t="shared" si="153"/>
        <v>0.79193999999999998</v>
      </c>
      <c r="N974" s="1" t="str">
        <f t="shared" si="154"/>
        <v>0-100%</v>
      </c>
      <c r="O974" s="1">
        <f>MIN($I974, $H974)*INDEX( '2018 commission structure'!$A$21:$I$24,
MATCH($E974,'2018 commission structure'!$A$21:$A$24,0),MATCH(O$1,'2018 commission structure'!$A$21:$I$21,0))</f>
        <v>61771.32</v>
      </c>
      <c r="P974" s="1">
        <f>IF($H974&gt;$I974, MIN($H974-$I974, J974-$I974)*
INDEX( '2018 commission structure'!$A$21:$I$24,
MATCH($E974,'2018 commission structure'!$A$21:$A$24, 0),
MATCH(P$1,'2018 commission structure'!$A$21:$I$21, 0)), 0)</f>
        <v>0</v>
      </c>
      <c r="Q974" s="1">
        <f>IF($H974&gt;J974, MIN($H974-J974, K974-J974)*
INDEX( '2018 commission structure'!$A$21:$I$24,
MATCH($E974,'2018 commission structure'!$A$21:$A$24, 0),
MATCH(Q$1,'2018 commission structure'!$A$21:$I$21, 0)), 0)</f>
        <v>0</v>
      </c>
      <c r="R974" s="1">
        <f>IF($H974&gt;K974, MIN($H974-K974, L974-K974)*
INDEX( '2018 commission structure'!$A$21:$I$24,
MATCH($E974,'2018 commission structure'!$A$21:$A$24, 0),
MATCH(R$1,'2018 commission structure'!$A$21:$I$21, 0)), 0)</f>
        <v>0</v>
      </c>
      <c r="S974" s="1">
        <f>IF($H974&gt;L974, ($H974-L974)*
INDEX( '2018 commission structure'!$A$21:$I$24,
MATCH($E974,'2018 commission structure'!$A$21:$A$24, 0),
MATCH(S$1,'2018 commission structure'!$A$21:$I$21, 0)), 0)</f>
        <v>0</v>
      </c>
      <c r="T974" s="1">
        <f t="shared" si="155"/>
        <v>61771.32</v>
      </c>
      <c r="U974" s="1">
        <f t="shared" si="156"/>
        <v>139038.32</v>
      </c>
      <c r="V974" s="16">
        <f t="shared" si="157"/>
        <v>3.4175038938905473</v>
      </c>
      <c r="W974" s="1">
        <f>MIN(H974,I974)*INDEX('2018 commission structure'!$A$15:$J$18,MATCH(Calculations!$E894,'2018 commission structure'!$A$15:$A$18,0),MATCH(Calculations!W$1,'2018 commission structure'!$A$15:$J$15,0))</f>
        <v>57019.68</v>
      </c>
      <c r="X974" s="1">
        <f>IF($H974&gt;I974,MIN($H974-I974,J974-I974))*INDEX('2018 commission structure'!$A$15:$J$18,MATCH(Calculations!$E894,'2018 commission structure'!$A$15:$A$18,0),MATCH(Calculations!X$1,'2018 commission structure'!$A$15:$J$15,0))</f>
        <v>0</v>
      </c>
      <c r="Y974" s="1">
        <f>IF($H974&gt;J974,MIN($H974-J974,K974-J974)*INDEX('2018 commission structure'!$A$15:$J$18,MATCH(Calculations!$E894,'2018 commission structure'!$A$15:$A$18,0),MATCH(Calculations!Y$1,'2018 commission structure'!$A$15:$J$15,0)),0)</f>
        <v>0</v>
      </c>
      <c r="Z974" s="1">
        <f>IF($H974&gt;K974,MIN($H974-K974,L974-K974)*INDEX('2018 commission structure'!$A$15:$J$18,MATCH(Calculations!$E894,'2018 commission structure'!$A$15:$A$18,0),MATCH(Calculations!Z$1,'2018 commission structure'!$A$15:$J$15,0)),0)</f>
        <v>0</v>
      </c>
      <c r="AA974" s="1">
        <f>IF($H974&gt;L974,($H974-L974)*INDEX('2018 commission structure'!$A$15:$J$18,MATCH(Calculations!$E894,'2018 commission structure'!$A$15:$A$18,0),MATCH(Calculations!AA$1,'2018 commission structure'!$A$15:$J$15,0)),0)</f>
        <v>0</v>
      </c>
      <c r="AB974" s="1">
        <f t="shared" si="158"/>
        <v>57019.68</v>
      </c>
      <c r="AC974" s="1">
        <f t="shared" si="159"/>
        <v>134286.68</v>
      </c>
    </row>
    <row r="975" spans="1:29" x14ac:dyDescent="0.3">
      <c r="A975" s="20">
        <v>549857826</v>
      </c>
      <c r="B975" s="1" t="s">
        <v>1744</v>
      </c>
      <c r="C975" s="1" t="s">
        <v>1743</v>
      </c>
      <c r="D975" s="1" t="s">
        <v>22417</v>
      </c>
      <c r="E975" s="1" t="s">
        <v>12</v>
      </c>
      <c r="F975" s="1">
        <v>62151</v>
      </c>
      <c r="G975" s="2">
        <v>26</v>
      </c>
      <c r="H975" s="1">
        <f>SUMIF('deals_closed '!D:D,A975,'deals_closed '!C:C)</f>
        <v>951272</v>
      </c>
      <c r="I975" s="1">
        <f>VLOOKUP(E975,'2018 commission structure'!$A$21:$I$24,9,FALSE)</f>
        <v>500000</v>
      </c>
      <c r="J975" s="1">
        <f t="shared" si="150"/>
        <v>625000</v>
      </c>
      <c r="K975" s="1">
        <f t="shared" si="151"/>
        <v>750000</v>
      </c>
      <c r="L975" s="1">
        <f t="shared" si="152"/>
        <v>1000000</v>
      </c>
      <c r="M975" s="16">
        <f t="shared" si="153"/>
        <v>1.902544</v>
      </c>
      <c r="N975" s="1" t="str">
        <f t="shared" si="154"/>
        <v>150-200%</v>
      </c>
      <c r="O975" s="1">
        <f>MIN($I975, $H975)*INDEX( '2018 commission structure'!$A$21:$I$24,
MATCH($E975,'2018 commission structure'!$A$21:$A$24,0),MATCH(O$1,'2018 commission structure'!$A$21:$I$21,0))</f>
        <v>50000</v>
      </c>
      <c r="P975" s="1">
        <f>IF($H975&gt;$I975, MIN($H975-$I975, J975-$I975)*
INDEX( '2018 commission structure'!$A$21:$I$24,
MATCH($E975,'2018 commission structure'!$A$21:$A$24, 0),
MATCH(P$1,'2018 commission structure'!$A$21:$I$21, 0)), 0)</f>
        <v>18750</v>
      </c>
      <c r="Q975" s="1">
        <f>IF($H975&gt;J975, MIN($H975-J975, K975-J975)*
INDEX( '2018 commission structure'!$A$21:$I$24,
MATCH($E975,'2018 commission structure'!$A$21:$A$24, 0),
MATCH(Q$1,'2018 commission structure'!$A$21:$I$21, 0)), 0)</f>
        <v>22500</v>
      </c>
      <c r="R975" s="1">
        <f>IF($H975&gt;K975, MIN($H975-K975, L975-K975)*
INDEX( '2018 commission structure'!$A$21:$I$24,
MATCH($E975,'2018 commission structure'!$A$21:$A$24, 0),
MATCH(R$1,'2018 commission structure'!$A$21:$I$21, 0)), 0)</f>
        <v>44279.840000000004</v>
      </c>
      <c r="S975" s="1">
        <f>IF($H975&gt;L975, ($H975-L975)*
INDEX( '2018 commission structure'!$A$21:$I$24,
MATCH($E975,'2018 commission structure'!$A$21:$A$24, 0),
MATCH(S$1,'2018 commission structure'!$A$21:$I$21, 0)), 0)</f>
        <v>0</v>
      </c>
      <c r="T975" s="1">
        <f t="shared" si="155"/>
        <v>135529.84</v>
      </c>
      <c r="U975" s="1">
        <f t="shared" si="156"/>
        <v>197680.84</v>
      </c>
      <c r="V975" s="16">
        <f t="shared" si="157"/>
        <v>4.8121608548405606</v>
      </c>
      <c r="W975" s="1">
        <f>MIN(H975,I975)*INDEX('2018 commission structure'!$A$15:$J$18,MATCH(Calculations!$E97,'2018 commission structure'!$A$15:$A$18,0),MATCH(Calculations!W$1,'2018 commission structure'!$A$15:$J$15,0))</f>
        <v>60000</v>
      </c>
      <c r="X975" s="1">
        <f>IF($H975&gt;I975,MIN($H975-I975,J975-I975))*INDEX('2018 commission structure'!$A$15:$J$18,MATCH(Calculations!$E97,'2018 commission structure'!$A$15:$A$18,0),MATCH(Calculations!X$1,'2018 commission structure'!$A$15:$J$15,0))</f>
        <v>21250</v>
      </c>
      <c r="Y975" s="1">
        <f>IF($H975&gt;J975,MIN($H975-J975,K975-J975)*INDEX('2018 commission structure'!$A$15:$J$18,MATCH(Calculations!$E97,'2018 commission structure'!$A$15:$A$18,0),MATCH(Calculations!Y$1,'2018 commission structure'!$A$15:$J$15,0)),0)</f>
        <v>25000</v>
      </c>
      <c r="Z975" s="1">
        <f>IF($H975&gt;K975,MIN($H975-K975,L975-K975)*INDEX('2018 commission structure'!$A$15:$J$18,MATCH(Calculations!$E97,'2018 commission structure'!$A$15:$A$18,0),MATCH(Calculations!Z$1,'2018 commission structure'!$A$15:$J$15,0)),0)</f>
        <v>44279.840000000004</v>
      </c>
      <c r="AA975" s="1">
        <f>IF($H975&gt;L975,($H975-L975)*INDEX('2018 commission structure'!$A$15:$J$18,MATCH(Calculations!$E97,'2018 commission structure'!$A$15:$A$18,0),MATCH(Calculations!AA$1,'2018 commission structure'!$A$15:$J$15,0)),0)</f>
        <v>0</v>
      </c>
      <c r="AB975" s="1">
        <f t="shared" si="158"/>
        <v>150529.84</v>
      </c>
      <c r="AC975" s="1">
        <f t="shared" si="159"/>
        <v>212680.84</v>
      </c>
    </row>
    <row r="976" spans="1:29" x14ac:dyDescent="0.3">
      <c r="A976" s="20">
        <v>7888574610</v>
      </c>
      <c r="B976" s="1" t="s">
        <v>1748</v>
      </c>
      <c r="C976" s="1" t="s">
        <v>1747</v>
      </c>
      <c r="D976" s="1" t="s">
        <v>22913</v>
      </c>
      <c r="E976" s="1" t="s">
        <v>12</v>
      </c>
      <c r="F976" s="1">
        <v>43872</v>
      </c>
      <c r="G976" s="2">
        <v>27</v>
      </c>
      <c r="H976" s="1">
        <f>SUMIF('deals_closed '!D:D,A976,'deals_closed '!C:C)</f>
        <v>952586</v>
      </c>
      <c r="I976" s="1">
        <f>VLOOKUP(E976,'2018 commission structure'!$A$21:$I$24,9,FALSE)</f>
        <v>500000</v>
      </c>
      <c r="J976" s="1">
        <f t="shared" si="150"/>
        <v>625000</v>
      </c>
      <c r="K976" s="1">
        <f t="shared" si="151"/>
        <v>750000</v>
      </c>
      <c r="L976" s="1">
        <f t="shared" si="152"/>
        <v>1000000</v>
      </c>
      <c r="M976" s="16">
        <f t="shared" si="153"/>
        <v>1.9051720000000001</v>
      </c>
      <c r="N976" s="1" t="str">
        <f t="shared" si="154"/>
        <v>150-200%</v>
      </c>
      <c r="O976" s="1">
        <f>MIN($I976, $H976)*INDEX( '2018 commission structure'!$A$21:$I$24,
MATCH($E976,'2018 commission structure'!$A$21:$A$24,0),MATCH(O$1,'2018 commission structure'!$A$21:$I$21,0))</f>
        <v>50000</v>
      </c>
      <c r="P976" s="1">
        <f>IF($H976&gt;$I976, MIN($H976-$I976, J976-$I976)*
INDEX( '2018 commission structure'!$A$21:$I$24,
MATCH($E976,'2018 commission structure'!$A$21:$A$24, 0),
MATCH(P$1,'2018 commission structure'!$A$21:$I$21, 0)), 0)</f>
        <v>18750</v>
      </c>
      <c r="Q976" s="1">
        <f>IF($H976&gt;J976, MIN($H976-J976, K976-J976)*
INDEX( '2018 commission structure'!$A$21:$I$24,
MATCH($E976,'2018 commission structure'!$A$21:$A$24, 0),
MATCH(Q$1,'2018 commission structure'!$A$21:$I$21, 0)), 0)</f>
        <v>22500</v>
      </c>
      <c r="R976" s="1">
        <f>IF($H976&gt;K976, MIN($H976-K976, L976-K976)*
INDEX( '2018 commission structure'!$A$21:$I$24,
MATCH($E976,'2018 commission structure'!$A$21:$A$24, 0),
MATCH(R$1,'2018 commission structure'!$A$21:$I$21, 0)), 0)</f>
        <v>44568.92</v>
      </c>
      <c r="S976" s="1">
        <f>IF($H976&gt;L976, ($H976-L976)*
INDEX( '2018 commission structure'!$A$21:$I$24,
MATCH($E976,'2018 commission structure'!$A$21:$A$24, 0),
MATCH(S$1,'2018 commission structure'!$A$21:$I$21, 0)), 0)</f>
        <v>0</v>
      </c>
      <c r="T976" s="1">
        <f t="shared" si="155"/>
        <v>135818.91999999998</v>
      </c>
      <c r="U976" s="1">
        <f t="shared" si="156"/>
        <v>179690.91999999998</v>
      </c>
      <c r="V976" s="16">
        <f t="shared" si="157"/>
        <v>5.3012472750431687</v>
      </c>
      <c r="W976" s="1">
        <f>MIN(H976,I976)*INDEX('2018 commission structure'!$A$15:$J$18,MATCH(Calculations!$E95,'2018 commission structure'!$A$15:$A$18,0),MATCH(Calculations!W$1,'2018 commission structure'!$A$15:$J$15,0))</f>
        <v>60000</v>
      </c>
      <c r="X976" s="1">
        <f>IF($H976&gt;I976,MIN($H976-I976,J976-I976))*INDEX('2018 commission structure'!$A$15:$J$18,MATCH(Calculations!$E95,'2018 commission structure'!$A$15:$A$18,0),MATCH(Calculations!X$1,'2018 commission structure'!$A$15:$J$15,0))</f>
        <v>21250</v>
      </c>
      <c r="Y976" s="1">
        <f>IF($H976&gt;J976,MIN($H976-J976,K976-J976)*INDEX('2018 commission structure'!$A$15:$J$18,MATCH(Calculations!$E95,'2018 commission structure'!$A$15:$A$18,0),MATCH(Calculations!Y$1,'2018 commission structure'!$A$15:$J$15,0)),0)</f>
        <v>25000</v>
      </c>
      <c r="Z976" s="1">
        <f>IF($H976&gt;K976,MIN($H976-K976,L976-K976)*INDEX('2018 commission structure'!$A$15:$J$18,MATCH(Calculations!$E95,'2018 commission structure'!$A$15:$A$18,0),MATCH(Calculations!Z$1,'2018 commission structure'!$A$15:$J$15,0)),0)</f>
        <v>44568.92</v>
      </c>
      <c r="AA976" s="1">
        <f>IF($H976&gt;L976,($H976-L976)*INDEX('2018 commission structure'!$A$15:$J$18,MATCH(Calculations!$E95,'2018 commission structure'!$A$15:$A$18,0),MATCH(Calculations!AA$1,'2018 commission structure'!$A$15:$J$15,0)),0)</f>
        <v>0</v>
      </c>
      <c r="AB976" s="1">
        <f t="shared" si="158"/>
        <v>150818.91999999998</v>
      </c>
      <c r="AC976" s="1">
        <f t="shared" si="159"/>
        <v>194690.91999999998</v>
      </c>
    </row>
    <row r="977" spans="1:29" x14ac:dyDescent="0.3">
      <c r="A977" s="20">
        <v>8808097757</v>
      </c>
      <c r="B977" s="1" t="s">
        <v>993</v>
      </c>
      <c r="C977" s="1" t="s">
        <v>992</v>
      </c>
      <c r="D977" s="1" t="s">
        <v>22739</v>
      </c>
      <c r="E977" s="1" t="s">
        <v>12</v>
      </c>
      <c r="F977" s="1">
        <v>49051</v>
      </c>
      <c r="G977" s="2">
        <v>25</v>
      </c>
      <c r="H977" s="1">
        <f>SUMIF('deals_closed '!D:D,A977,'deals_closed '!C:C)</f>
        <v>959690</v>
      </c>
      <c r="I977" s="1">
        <f>VLOOKUP(E977,'2018 commission structure'!$A$21:$I$24,9,FALSE)</f>
        <v>500000</v>
      </c>
      <c r="J977" s="1">
        <f t="shared" si="150"/>
        <v>625000</v>
      </c>
      <c r="K977" s="1">
        <f t="shared" si="151"/>
        <v>750000</v>
      </c>
      <c r="L977" s="1">
        <f t="shared" si="152"/>
        <v>1000000</v>
      </c>
      <c r="M977" s="16">
        <f t="shared" si="153"/>
        <v>1.9193800000000001</v>
      </c>
      <c r="N977" s="1" t="str">
        <f t="shared" si="154"/>
        <v>150-200%</v>
      </c>
      <c r="O977" s="1">
        <f>MIN($I977, $H977)*INDEX( '2018 commission structure'!$A$21:$I$24,
MATCH($E977,'2018 commission structure'!$A$21:$A$24,0),MATCH(O$1,'2018 commission structure'!$A$21:$I$21,0))</f>
        <v>50000</v>
      </c>
      <c r="P977" s="1">
        <f>IF($H977&gt;$I977, MIN($H977-$I977, J977-$I977)*
INDEX( '2018 commission structure'!$A$21:$I$24,
MATCH($E977,'2018 commission structure'!$A$21:$A$24, 0),
MATCH(P$1,'2018 commission structure'!$A$21:$I$21, 0)), 0)</f>
        <v>18750</v>
      </c>
      <c r="Q977" s="1">
        <f>IF($H977&gt;J977, MIN($H977-J977, K977-J977)*
INDEX( '2018 commission structure'!$A$21:$I$24,
MATCH($E977,'2018 commission structure'!$A$21:$A$24, 0),
MATCH(Q$1,'2018 commission structure'!$A$21:$I$21, 0)), 0)</f>
        <v>22500</v>
      </c>
      <c r="R977" s="1">
        <f>IF($H977&gt;K977, MIN($H977-K977, L977-K977)*
INDEX( '2018 commission structure'!$A$21:$I$24,
MATCH($E977,'2018 commission structure'!$A$21:$A$24, 0),
MATCH(R$1,'2018 commission structure'!$A$21:$I$21, 0)), 0)</f>
        <v>46131.8</v>
      </c>
      <c r="S977" s="1">
        <f>IF($H977&gt;L977, ($H977-L977)*
INDEX( '2018 commission structure'!$A$21:$I$24,
MATCH($E977,'2018 commission structure'!$A$21:$A$24, 0),
MATCH(S$1,'2018 commission structure'!$A$21:$I$21, 0)), 0)</f>
        <v>0</v>
      </c>
      <c r="T977" s="1">
        <f t="shared" si="155"/>
        <v>137381.79999999999</v>
      </c>
      <c r="U977" s="1">
        <f t="shared" si="156"/>
        <v>186432.8</v>
      </c>
      <c r="V977" s="16">
        <f t="shared" si="157"/>
        <v>5.1476456932471111</v>
      </c>
      <c r="W977" s="1">
        <f>MIN(H977,I977)*INDEX('2018 commission structure'!$A$15:$J$18,MATCH(Calculations!$E495,'2018 commission structure'!$A$15:$A$18,0),MATCH(Calculations!W$1,'2018 commission structure'!$A$15:$J$15,0))</f>
        <v>75000</v>
      </c>
      <c r="X977" s="1">
        <f>IF($H977&gt;I977,MIN($H977-I977,J977-I977))*INDEX('2018 commission structure'!$A$15:$J$18,MATCH(Calculations!$E495,'2018 commission structure'!$A$15:$A$18,0),MATCH(Calculations!X$1,'2018 commission structure'!$A$15:$J$15,0))</f>
        <v>27500</v>
      </c>
      <c r="Y977" s="1">
        <f>IF($H977&gt;J977,MIN($H977-J977,K977-J977)*INDEX('2018 commission structure'!$A$15:$J$18,MATCH(Calculations!$E495,'2018 commission structure'!$A$15:$A$18,0),MATCH(Calculations!Y$1,'2018 commission structure'!$A$15:$J$15,0)),0)</f>
        <v>31250</v>
      </c>
      <c r="Z977" s="1">
        <f>IF($H977&gt;K977,MIN($H977-K977,L977-K977)*INDEX('2018 commission structure'!$A$15:$J$18,MATCH(Calculations!$E495,'2018 commission structure'!$A$15:$A$18,0),MATCH(Calculations!Z$1,'2018 commission structure'!$A$15:$J$15,0)),0)</f>
        <v>69197.7</v>
      </c>
      <c r="AA977" s="1">
        <f>IF($H977&gt;L977,($H977-L977)*INDEX('2018 commission structure'!$A$15:$J$18,MATCH(Calculations!$E495,'2018 commission structure'!$A$15:$A$18,0),MATCH(Calculations!AA$1,'2018 commission structure'!$A$15:$J$15,0)),0)</f>
        <v>0</v>
      </c>
      <c r="AB977" s="1">
        <f t="shared" si="158"/>
        <v>202947.7</v>
      </c>
      <c r="AC977" s="1">
        <f t="shared" si="159"/>
        <v>251998.7</v>
      </c>
    </row>
    <row r="978" spans="1:29" x14ac:dyDescent="0.3">
      <c r="A978" s="20">
        <v>2936088178</v>
      </c>
      <c r="B978" s="1" t="s">
        <v>1442</v>
      </c>
      <c r="C978" s="1" t="s">
        <v>1441</v>
      </c>
      <c r="D978" s="1" t="s">
        <v>23040</v>
      </c>
      <c r="E978" s="1" t="s">
        <v>3</v>
      </c>
      <c r="F978" s="1">
        <v>76155</v>
      </c>
      <c r="G978" s="2">
        <v>15</v>
      </c>
      <c r="H978" s="1">
        <f>SUMIF('deals_closed '!D:D,A978,'deals_closed '!C:C)</f>
        <v>483274</v>
      </c>
      <c r="I978" s="1">
        <f>VLOOKUP(E978,'2018 commission structure'!$A$21:$I$24,9,FALSE)</f>
        <v>750000</v>
      </c>
      <c r="J978" s="1">
        <f t="shared" si="150"/>
        <v>937500</v>
      </c>
      <c r="K978" s="1">
        <f t="shared" si="151"/>
        <v>1125000</v>
      </c>
      <c r="L978" s="1">
        <f t="shared" si="152"/>
        <v>1500000</v>
      </c>
      <c r="M978" s="16">
        <f t="shared" si="153"/>
        <v>0.64436533333333335</v>
      </c>
      <c r="N978" s="1" t="str">
        <f t="shared" si="154"/>
        <v>0-100%</v>
      </c>
      <c r="O978" s="1">
        <f>MIN($I978, $H978)*INDEX( '2018 commission structure'!$A$21:$I$24,
MATCH($E978,'2018 commission structure'!$A$21:$A$24,0),MATCH(O$1,'2018 commission structure'!$A$21:$I$21,0))</f>
        <v>72491.099999999991</v>
      </c>
      <c r="P978" s="1">
        <f>IF($H978&gt;$I978, MIN($H978-$I978, J978-$I978)*
INDEX( '2018 commission structure'!$A$21:$I$24,
MATCH($E978,'2018 commission structure'!$A$21:$A$24, 0),
MATCH(P$1,'2018 commission structure'!$A$21:$I$21, 0)), 0)</f>
        <v>0</v>
      </c>
      <c r="Q978" s="1">
        <f>IF($H978&gt;J978, MIN($H978-J978, K978-J978)*
INDEX( '2018 commission structure'!$A$21:$I$24,
MATCH($E978,'2018 commission structure'!$A$21:$A$24, 0),
MATCH(Q$1,'2018 commission structure'!$A$21:$I$21, 0)), 0)</f>
        <v>0</v>
      </c>
      <c r="R978" s="1">
        <f>IF($H978&gt;K978, MIN($H978-K978, L978-K978)*
INDEX( '2018 commission structure'!$A$21:$I$24,
MATCH($E978,'2018 commission structure'!$A$21:$A$24, 0),
MATCH(R$1,'2018 commission structure'!$A$21:$I$21, 0)), 0)</f>
        <v>0</v>
      </c>
      <c r="S978" s="1">
        <f>IF($H978&gt;L978, ($H978-L978)*
INDEX( '2018 commission structure'!$A$21:$I$24,
MATCH($E978,'2018 commission structure'!$A$21:$A$24, 0),
MATCH(S$1,'2018 commission structure'!$A$21:$I$21, 0)), 0)</f>
        <v>0</v>
      </c>
      <c r="T978" s="1">
        <f t="shared" si="155"/>
        <v>72491.099999999991</v>
      </c>
      <c r="U978" s="1">
        <f t="shared" si="156"/>
        <v>148646.09999999998</v>
      </c>
      <c r="V978" s="16">
        <f t="shared" si="157"/>
        <v>3.2511717428173363</v>
      </c>
      <c r="W978" s="1">
        <f>MIN(H978,I978)*INDEX('2018 commission structure'!$A$15:$J$18,MATCH(Calculations!$E259,'2018 commission structure'!$A$15:$A$18,0),MATCH(Calculations!W$1,'2018 commission structure'!$A$15:$J$15,0))</f>
        <v>72491.099999999991</v>
      </c>
      <c r="X978" s="1">
        <f>IF($H978&gt;I978,MIN($H978-I978,J978-I978))*INDEX('2018 commission structure'!$A$15:$J$18,MATCH(Calculations!$E259,'2018 commission structure'!$A$15:$A$18,0),MATCH(Calculations!X$1,'2018 commission structure'!$A$15:$J$15,0))</f>
        <v>0</v>
      </c>
      <c r="Y978" s="1">
        <f>IF($H978&gt;J978,MIN($H978-J978,K978-J978)*INDEX('2018 commission structure'!$A$15:$J$18,MATCH(Calculations!$E259,'2018 commission structure'!$A$15:$A$18,0),MATCH(Calculations!Y$1,'2018 commission structure'!$A$15:$J$15,0)),0)</f>
        <v>0</v>
      </c>
      <c r="Z978" s="1">
        <f>IF($H978&gt;K978,MIN($H978-K978,L978-K978)*INDEX('2018 commission structure'!$A$15:$J$18,MATCH(Calculations!$E259,'2018 commission structure'!$A$15:$A$18,0),MATCH(Calculations!Z$1,'2018 commission structure'!$A$15:$J$15,0)),0)</f>
        <v>0</v>
      </c>
      <c r="AA978" s="1">
        <f>IF($H978&gt;L978,($H978-L978)*INDEX('2018 commission structure'!$A$15:$J$18,MATCH(Calculations!$E259,'2018 commission structure'!$A$15:$A$18,0),MATCH(Calculations!AA$1,'2018 commission structure'!$A$15:$J$15,0)),0)</f>
        <v>0</v>
      </c>
      <c r="AB978" s="1">
        <f t="shared" si="158"/>
        <v>72491.099999999991</v>
      </c>
      <c r="AC978" s="1">
        <f t="shared" si="159"/>
        <v>148646.09999999998</v>
      </c>
    </row>
    <row r="979" spans="1:29" x14ac:dyDescent="0.3">
      <c r="A979" s="20">
        <v>4786629839</v>
      </c>
      <c r="B979" s="1" t="s">
        <v>1826</v>
      </c>
      <c r="C979" s="1" t="s">
        <v>1825</v>
      </c>
      <c r="D979" s="1" t="s">
        <v>22820</v>
      </c>
      <c r="E979" s="1" t="s">
        <v>12</v>
      </c>
      <c r="F979" s="1">
        <v>47140</v>
      </c>
      <c r="G979" s="2">
        <v>26</v>
      </c>
      <c r="H979" s="1">
        <f>SUMIF('deals_closed '!D:D,A979,'deals_closed '!C:C)</f>
        <v>968216</v>
      </c>
      <c r="I979" s="1">
        <f>VLOOKUP(E979,'2018 commission structure'!$A$21:$I$24,9,FALSE)</f>
        <v>500000</v>
      </c>
      <c r="J979" s="1">
        <f t="shared" ref="J979:J1000" si="160">I979*1.25</f>
        <v>625000</v>
      </c>
      <c r="K979" s="1">
        <f t="shared" si="151"/>
        <v>750000</v>
      </c>
      <c r="L979" s="1">
        <f t="shared" si="152"/>
        <v>1000000</v>
      </c>
      <c r="M979" s="16">
        <f t="shared" si="153"/>
        <v>1.9364319999999999</v>
      </c>
      <c r="N979" s="1" t="str">
        <f t="shared" si="154"/>
        <v>150-200%</v>
      </c>
      <c r="O979" s="1">
        <f>MIN($I979, $H979)*INDEX( '2018 commission structure'!$A$21:$I$24,
MATCH($E979,'2018 commission structure'!$A$21:$A$24,0),MATCH(O$1,'2018 commission structure'!$A$21:$I$21,0))</f>
        <v>50000</v>
      </c>
      <c r="P979" s="1">
        <f>IF($H979&gt;$I979, MIN($H979-$I979, J979-$I979)*
INDEX( '2018 commission structure'!$A$21:$I$24,
MATCH($E979,'2018 commission structure'!$A$21:$A$24, 0),
MATCH(P$1,'2018 commission structure'!$A$21:$I$21, 0)), 0)</f>
        <v>18750</v>
      </c>
      <c r="Q979" s="1">
        <f>IF($H979&gt;J979, MIN($H979-J979, K979-J979)*
INDEX( '2018 commission structure'!$A$21:$I$24,
MATCH($E979,'2018 commission structure'!$A$21:$A$24, 0),
MATCH(Q$1,'2018 commission structure'!$A$21:$I$21, 0)), 0)</f>
        <v>22500</v>
      </c>
      <c r="R979" s="1">
        <f>IF($H979&gt;K979, MIN($H979-K979, L979-K979)*
INDEX( '2018 commission structure'!$A$21:$I$24,
MATCH($E979,'2018 commission structure'!$A$21:$A$24, 0),
MATCH(R$1,'2018 commission structure'!$A$21:$I$21, 0)), 0)</f>
        <v>48007.519999999997</v>
      </c>
      <c r="S979" s="1">
        <f>IF($H979&gt;L979, ($H979-L979)*
INDEX( '2018 commission structure'!$A$21:$I$24,
MATCH($E979,'2018 commission structure'!$A$21:$A$24, 0),
MATCH(S$1,'2018 commission structure'!$A$21:$I$21, 0)), 0)</f>
        <v>0</v>
      </c>
      <c r="T979" s="1">
        <f t="shared" si="155"/>
        <v>139257.51999999999</v>
      </c>
      <c r="U979" s="1">
        <f t="shared" si="156"/>
        <v>186397.52</v>
      </c>
      <c r="V979" s="16">
        <f t="shared" si="157"/>
        <v>5.1943609550169985</v>
      </c>
      <c r="W979" s="1">
        <f>MIN(H979,I979)*INDEX('2018 commission structure'!$A$15:$J$18,MATCH(Calculations!$E52,'2018 commission structure'!$A$15:$A$18,0),MATCH(Calculations!W$1,'2018 commission structure'!$A$15:$J$15,0))</f>
        <v>75000</v>
      </c>
      <c r="X979" s="1">
        <f>IF($H979&gt;I979,MIN($H979-I979,J979-I979))*INDEX('2018 commission structure'!$A$15:$J$18,MATCH(Calculations!$E52,'2018 commission structure'!$A$15:$A$18,0),MATCH(Calculations!X$1,'2018 commission structure'!$A$15:$J$15,0))</f>
        <v>22500</v>
      </c>
      <c r="Y979" s="1">
        <f>IF($H979&gt;J979,MIN($H979-J979,K979-J979)*INDEX('2018 commission structure'!$A$15:$J$18,MATCH(Calculations!$E52,'2018 commission structure'!$A$15:$A$18,0),MATCH(Calculations!Y$1,'2018 commission structure'!$A$15:$J$15,0)),0)</f>
        <v>31250</v>
      </c>
      <c r="Z979" s="1">
        <f>IF($H979&gt;K979,MIN($H979-K979,L979-K979)*INDEX('2018 commission structure'!$A$15:$J$18,MATCH(Calculations!$E52,'2018 commission structure'!$A$15:$A$18,0),MATCH(Calculations!Z$1,'2018 commission structure'!$A$15:$J$15,0)),0)</f>
        <v>65464.799999999996</v>
      </c>
      <c r="AA979" s="1">
        <f>IF($H979&gt;L979,($H979-L979)*INDEX('2018 commission structure'!$A$15:$J$18,MATCH(Calculations!$E52,'2018 commission structure'!$A$15:$A$18,0),MATCH(Calculations!AA$1,'2018 commission structure'!$A$15:$J$15,0)),0)</f>
        <v>0</v>
      </c>
      <c r="AB979" s="1">
        <f t="shared" si="158"/>
        <v>194214.8</v>
      </c>
      <c r="AC979" s="1">
        <f t="shared" si="159"/>
        <v>241354.8</v>
      </c>
    </row>
    <row r="980" spans="1:29" x14ac:dyDescent="0.3">
      <c r="A980" s="20">
        <v>3016446324</v>
      </c>
      <c r="B980" s="1" t="s">
        <v>319</v>
      </c>
      <c r="C980" s="1" t="s">
        <v>318</v>
      </c>
      <c r="D980" s="1" t="s">
        <v>22880</v>
      </c>
      <c r="E980" s="1" t="s">
        <v>12</v>
      </c>
      <c r="F980" s="1">
        <v>45261</v>
      </c>
      <c r="G980" s="2">
        <v>26</v>
      </c>
      <c r="H980" s="1">
        <f>SUMIF('deals_closed '!D:D,A980,'deals_closed '!C:C)</f>
        <v>970661</v>
      </c>
      <c r="I980" s="1">
        <f>VLOOKUP(E980,'2018 commission structure'!$A$21:$I$24,9,FALSE)</f>
        <v>500000</v>
      </c>
      <c r="J980" s="1">
        <f t="shared" si="160"/>
        <v>625000</v>
      </c>
      <c r="K980" s="1">
        <f t="shared" si="151"/>
        <v>750000</v>
      </c>
      <c r="L980" s="1">
        <f t="shared" si="152"/>
        <v>1000000</v>
      </c>
      <c r="M980" s="16">
        <f t="shared" si="153"/>
        <v>1.941322</v>
      </c>
      <c r="N980" s="1" t="str">
        <f t="shared" si="154"/>
        <v>150-200%</v>
      </c>
      <c r="O980" s="1">
        <f>MIN($I980, $H980)*INDEX( '2018 commission structure'!$A$21:$I$24,
MATCH($E980,'2018 commission structure'!$A$21:$A$24,0),MATCH(O$1,'2018 commission structure'!$A$21:$I$21,0))</f>
        <v>50000</v>
      </c>
      <c r="P980" s="1">
        <f>IF($H980&gt;$I980, MIN($H980-$I980, J980-$I980)*
INDEX( '2018 commission structure'!$A$21:$I$24,
MATCH($E980,'2018 commission structure'!$A$21:$A$24, 0),
MATCH(P$1,'2018 commission structure'!$A$21:$I$21, 0)), 0)</f>
        <v>18750</v>
      </c>
      <c r="Q980" s="1">
        <f>IF($H980&gt;J980, MIN($H980-J980, K980-J980)*
INDEX( '2018 commission structure'!$A$21:$I$24,
MATCH($E980,'2018 commission structure'!$A$21:$A$24, 0),
MATCH(Q$1,'2018 commission structure'!$A$21:$I$21, 0)), 0)</f>
        <v>22500</v>
      </c>
      <c r="R980" s="1">
        <f>IF($H980&gt;K980, MIN($H980-K980, L980-K980)*
INDEX( '2018 commission structure'!$A$21:$I$24,
MATCH($E980,'2018 commission structure'!$A$21:$A$24, 0),
MATCH(R$1,'2018 commission structure'!$A$21:$I$21, 0)), 0)</f>
        <v>48545.42</v>
      </c>
      <c r="S980" s="1">
        <f>IF($H980&gt;L980, ($H980-L980)*
INDEX( '2018 commission structure'!$A$21:$I$24,
MATCH($E980,'2018 commission structure'!$A$21:$A$24, 0),
MATCH(S$1,'2018 commission structure'!$A$21:$I$21, 0)), 0)</f>
        <v>0</v>
      </c>
      <c r="T980" s="1">
        <f t="shared" si="155"/>
        <v>139795.41999999998</v>
      </c>
      <c r="U980" s="1">
        <f t="shared" si="156"/>
        <v>185056.41999999998</v>
      </c>
      <c r="V980" s="16">
        <f t="shared" si="157"/>
        <v>5.2452165669259143</v>
      </c>
      <c r="W980" s="1">
        <f>MIN(H980,I980)*INDEX('2018 commission structure'!$A$15:$J$18,MATCH(Calculations!$E841,'2018 commission structure'!$A$15:$A$18,0),MATCH(Calculations!W$1,'2018 commission structure'!$A$15:$J$15,0))</f>
        <v>60000</v>
      </c>
      <c r="X980" s="1">
        <f>IF($H980&gt;I980,MIN($H980-I980,J980-I980))*INDEX('2018 commission structure'!$A$15:$J$18,MATCH(Calculations!$E841,'2018 commission structure'!$A$15:$A$18,0),MATCH(Calculations!X$1,'2018 commission structure'!$A$15:$J$15,0))</f>
        <v>21250</v>
      </c>
      <c r="Y980" s="1">
        <f>IF($H980&gt;J980,MIN($H980-J980,K980-J980)*INDEX('2018 commission structure'!$A$15:$J$18,MATCH(Calculations!$E841,'2018 commission structure'!$A$15:$A$18,0),MATCH(Calculations!Y$1,'2018 commission structure'!$A$15:$J$15,0)),0)</f>
        <v>25000</v>
      </c>
      <c r="Z980" s="1">
        <f>IF($H980&gt;K980,MIN($H980-K980,L980-K980)*INDEX('2018 commission structure'!$A$15:$J$18,MATCH(Calculations!$E841,'2018 commission structure'!$A$15:$A$18,0),MATCH(Calculations!Z$1,'2018 commission structure'!$A$15:$J$15,0)),0)</f>
        <v>48545.42</v>
      </c>
      <c r="AA980" s="1">
        <f>IF($H980&gt;L980,($H980-L980)*INDEX('2018 commission structure'!$A$15:$J$18,MATCH(Calculations!$E841,'2018 commission structure'!$A$15:$A$18,0),MATCH(Calculations!AA$1,'2018 commission structure'!$A$15:$J$15,0)),0)</f>
        <v>0</v>
      </c>
      <c r="AB980" s="1">
        <f t="shared" si="158"/>
        <v>154795.41999999998</v>
      </c>
      <c r="AC980" s="1">
        <f t="shared" si="159"/>
        <v>200056.41999999998</v>
      </c>
    </row>
    <row r="981" spans="1:29" x14ac:dyDescent="0.3">
      <c r="A981" s="20">
        <v>5837501576</v>
      </c>
      <c r="B981" s="1" t="s">
        <v>1662</v>
      </c>
      <c r="C981" s="1" t="s">
        <v>1661</v>
      </c>
      <c r="D981" s="1" t="s">
        <v>22641</v>
      </c>
      <c r="E981" s="1" t="s">
        <v>12</v>
      </c>
      <c r="F981" s="1">
        <v>52489</v>
      </c>
      <c r="G981" s="2">
        <v>29</v>
      </c>
      <c r="H981" s="1">
        <f>SUMIF('deals_closed '!D:D,A981,'deals_closed '!C:C)</f>
        <v>974290</v>
      </c>
      <c r="I981" s="1">
        <f>VLOOKUP(E981,'2018 commission structure'!$A$21:$I$24,9,FALSE)</f>
        <v>500000</v>
      </c>
      <c r="J981" s="1">
        <f t="shared" si="160"/>
        <v>625000</v>
      </c>
      <c r="K981" s="1">
        <f t="shared" si="151"/>
        <v>750000</v>
      </c>
      <c r="L981" s="1">
        <f t="shared" si="152"/>
        <v>1000000</v>
      </c>
      <c r="M981" s="16">
        <f t="shared" si="153"/>
        <v>1.94858</v>
      </c>
      <c r="N981" s="1" t="str">
        <f t="shared" si="154"/>
        <v>150-200%</v>
      </c>
      <c r="O981" s="1">
        <f>MIN($I981, $H981)*INDEX( '2018 commission structure'!$A$21:$I$24,
MATCH($E981,'2018 commission structure'!$A$21:$A$24,0),MATCH(O$1,'2018 commission structure'!$A$21:$I$21,0))</f>
        <v>50000</v>
      </c>
      <c r="P981" s="1">
        <f>IF($H981&gt;$I981, MIN($H981-$I981, J981-$I981)*
INDEX( '2018 commission structure'!$A$21:$I$24,
MATCH($E981,'2018 commission structure'!$A$21:$A$24, 0),
MATCH(P$1,'2018 commission structure'!$A$21:$I$21, 0)), 0)</f>
        <v>18750</v>
      </c>
      <c r="Q981" s="1">
        <f>IF($H981&gt;J981, MIN($H981-J981, K981-J981)*
INDEX( '2018 commission structure'!$A$21:$I$24,
MATCH($E981,'2018 commission structure'!$A$21:$A$24, 0),
MATCH(Q$1,'2018 commission structure'!$A$21:$I$21, 0)), 0)</f>
        <v>22500</v>
      </c>
      <c r="R981" s="1">
        <f>IF($H981&gt;K981, MIN($H981-K981, L981-K981)*
INDEX( '2018 commission structure'!$A$21:$I$24,
MATCH($E981,'2018 commission structure'!$A$21:$A$24, 0),
MATCH(R$1,'2018 commission structure'!$A$21:$I$21, 0)), 0)</f>
        <v>49343.8</v>
      </c>
      <c r="S981" s="1">
        <f>IF($H981&gt;L981, ($H981-L981)*
INDEX( '2018 commission structure'!$A$21:$I$24,
MATCH($E981,'2018 commission structure'!$A$21:$A$24, 0),
MATCH(S$1,'2018 commission structure'!$A$21:$I$21, 0)), 0)</f>
        <v>0</v>
      </c>
      <c r="T981" s="1">
        <f t="shared" si="155"/>
        <v>140593.79999999999</v>
      </c>
      <c r="U981" s="1">
        <f t="shared" si="156"/>
        <v>193082.8</v>
      </c>
      <c r="V981" s="16">
        <f t="shared" si="157"/>
        <v>5.0459699154973929</v>
      </c>
      <c r="W981" s="1">
        <f>MIN(H981,I981)*INDEX('2018 commission structure'!$A$15:$J$18,MATCH(Calculations!$E142,'2018 commission structure'!$A$15:$A$18,0),MATCH(Calculations!W$1,'2018 commission structure'!$A$15:$J$15,0))</f>
        <v>75000</v>
      </c>
      <c r="X981" s="1">
        <f>IF($H981&gt;I981,MIN($H981-I981,J981-I981))*INDEX('2018 commission structure'!$A$15:$J$18,MATCH(Calculations!$E142,'2018 commission structure'!$A$15:$A$18,0),MATCH(Calculations!X$1,'2018 commission structure'!$A$15:$J$15,0))</f>
        <v>27500</v>
      </c>
      <c r="Y981" s="1">
        <f>IF($H981&gt;J981,MIN($H981-J981,K981-J981)*INDEX('2018 commission structure'!$A$15:$J$18,MATCH(Calculations!$E142,'2018 commission structure'!$A$15:$A$18,0),MATCH(Calculations!Y$1,'2018 commission structure'!$A$15:$J$15,0)),0)</f>
        <v>31250</v>
      </c>
      <c r="Z981" s="1">
        <f>IF($H981&gt;K981,MIN($H981-K981,L981-K981)*INDEX('2018 commission structure'!$A$15:$J$18,MATCH(Calculations!$E142,'2018 commission structure'!$A$15:$A$18,0),MATCH(Calculations!Z$1,'2018 commission structure'!$A$15:$J$15,0)),0)</f>
        <v>74015.7</v>
      </c>
      <c r="AA981" s="1">
        <f>IF($H981&gt;L981,($H981-L981)*INDEX('2018 commission structure'!$A$15:$J$18,MATCH(Calculations!$E142,'2018 commission structure'!$A$15:$A$18,0),MATCH(Calculations!AA$1,'2018 commission structure'!$A$15:$J$15,0)),0)</f>
        <v>0</v>
      </c>
      <c r="AB981" s="1">
        <f t="shared" si="158"/>
        <v>207765.7</v>
      </c>
      <c r="AC981" s="1">
        <f t="shared" si="159"/>
        <v>260254.7</v>
      </c>
    </row>
    <row r="982" spans="1:29" x14ac:dyDescent="0.3">
      <c r="A982" s="20">
        <v>1549399640</v>
      </c>
      <c r="B982" s="1" t="s">
        <v>989</v>
      </c>
      <c r="C982" s="1" t="s">
        <v>988</v>
      </c>
      <c r="D982" s="1" t="s">
        <v>23290</v>
      </c>
      <c r="E982" s="1" t="s">
        <v>12</v>
      </c>
      <c r="F982" s="1">
        <v>31856</v>
      </c>
      <c r="G982" s="2">
        <v>28</v>
      </c>
      <c r="H982" s="1">
        <f>SUMIF('deals_closed '!D:D,A982,'deals_closed '!C:C)</f>
        <v>988078</v>
      </c>
      <c r="I982" s="1">
        <f>VLOOKUP(E982,'2018 commission structure'!$A$21:$I$24,9,FALSE)</f>
        <v>500000</v>
      </c>
      <c r="J982" s="1">
        <f t="shared" si="160"/>
        <v>625000</v>
      </c>
      <c r="K982" s="1">
        <f t="shared" si="151"/>
        <v>750000</v>
      </c>
      <c r="L982" s="1">
        <f t="shared" si="152"/>
        <v>1000000</v>
      </c>
      <c r="M982" s="16">
        <f t="shared" si="153"/>
        <v>1.976156</v>
      </c>
      <c r="N982" s="1" t="str">
        <f t="shared" si="154"/>
        <v>150-200%</v>
      </c>
      <c r="O982" s="1">
        <f>MIN($I982, $H982)*INDEX( '2018 commission structure'!$A$21:$I$24,
MATCH($E982,'2018 commission structure'!$A$21:$A$24,0),MATCH(O$1,'2018 commission structure'!$A$21:$I$21,0))</f>
        <v>50000</v>
      </c>
      <c r="P982" s="1">
        <f>IF($H982&gt;$I982, MIN($H982-$I982, J982-$I982)*
INDEX( '2018 commission structure'!$A$21:$I$24,
MATCH($E982,'2018 commission structure'!$A$21:$A$24, 0),
MATCH(P$1,'2018 commission structure'!$A$21:$I$21, 0)), 0)</f>
        <v>18750</v>
      </c>
      <c r="Q982" s="1">
        <f>IF($H982&gt;J982, MIN($H982-J982, K982-J982)*
INDEX( '2018 commission structure'!$A$21:$I$24,
MATCH($E982,'2018 commission structure'!$A$21:$A$24, 0),
MATCH(Q$1,'2018 commission structure'!$A$21:$I$21, 0)), 0)</f>
        <v>22500</v>
      </c>
      <c r="R982" s="1">
        <f>IF($H982&gt;K982, MIN($H982-K982, L982-K982)*
INDEX( '2018 commission structure'!$A$21:$I$24,
MATCH($E982,'2018 commission structure'!$A$21:$A$24, 0),
MATCH(R$1,'2018 commission structure'!$A$21:$I$21, 0)), 0)</f>
        <v>52377.16</v>
      </c>
      <c r="S982" s="1">
        <f>IF($H982&gt;L982, ($H982-L982)*
INDEX( '2018 commission structure'!$A$21:$I$24,
MATCH($E982,'2018 commission structure'!$A$21:$A$24, 0),
MATCH(S$1,'2018 commission structure'!$A$21:$I$21, 0)), 0)</f>
        <v>0</v>
      </c>
      <c r="T982" s="1">
        <f t="shared" si="155"/>
        <v>143627.16</v>
      </c>
      <c r="U982" s="1">
        <f t="shared" si="156"/>
        <v>175483.16</v>
      </c>
      <c r="V982" s="16">
        <f t="shared" si="157"/>
        <v>5.630614356386106</v>
      </c>
      <c r="W982" s="1">
        <f>MIN(H982,I982)*INDEX('2018 commission structure'!$A$15:$J$18,MATCH(Calculations!$E497,'2018 commission structure'!$A$15:$A$18,0),MATCH(Calculations!W$1,'2018 commission structure'!$A$15:$J$15,0))</f>
        <v>60000</v>
      </c>
      <c r="X982" s="1">
        <f>IF($H982&gt;I982,MIN($H982-I982,J982-I982))*INDEX('2018 commission structure'!$A$15:$J$18,MATCH(Calculations!$E497,'2018 commission structure'!$A$15:$A$18,0),MATCH(Calculations!X$1,'2018 commission structure'!$A$15:$J$15,0))</f>
        <v>21250</v>
      </c>
      <c r="Y982" s="1">
        <f>IF($H982&gt;J982,MIN($H982-J982,K982-J982)*INDEX('2018 commission structure'!$A$15:$J$18,MATCH(Calculations!$E497,'2018 commission structure'!$A$15:$A$18,0),MATCH(Calculations!Y$1,'2018 commission structure'!$A$15:$J$15,0)),0)</f>
        <v>25000</v>
      </c>
      <c r="Z982" s="1">
        <f>IF($H982&gt;K982,MIN($H982-K982,L982-K982)*INDEX('2018 commission structure'!$A$15:$J$18,MATCH(Calculations!$E497,'2018 commission structure'!$A$15:$A$18,0),MATCH(Calculations!Z$1,'2018 commission structure'!$A$15:$J$15,0)),0)</f>
        <v>52377.16</v>
      </c>
      <c r="AA982" s="1">
        <f>IF($H982&gt;L982,($H982-L982)*INDEX('2018 commission structure'!$A$15:$J$18,MATCH(Calculations!$E497,'2018 commission structure'!$A$15:$A$18,0),MATCH(Calculations!AA$1,'2018 commission structure'!$A$15:$J$15,0)),0)</f>
        <v>0</v>
      </c>
      <c r="AB982" s="1">
        <f t="shared" si="158"/>
        <v>158627.16</v>
      </c>
      <c r="AC982" s="1">
        <f t="shared" si="159"/>
        <v>190483.16</v>
      </c>
    </row>
    <row r="983" spans="1:29" x14ac:dyDescent="0.3">
      <c r="A983" s="20">
        <v>4185019157</v>
      </c>
      <c r="B983" s="1" t="s">
        <v>1765</v>
      </c>
      <c r="C983" s="1" t="s">
        <v>1764</v>
      </c>
      <c r="D983" s="1" t="s">
        <v>22647</v>
      </c>
      <c r="E983" s="1" t="s">
        <v>12</v>
      </c>
      <c r="F983" s="1">
        <v>52111</v>
      </c>
      <c r="G983" s="2">
        <v>26</v>
      </c>
      <c r="H983" s="1">
        <f>SUMIF('deals_closed '!D:D,A983,'deals_closed '!C:C)</f>
        <v>1001970</v>
      </c>
      <c r="I983" s="1">
        <f>VLOOKUP(E983,'2018 commission structure'!$A$21:$I$24,9,FALSE)</f>
        <v>500000</v>
      </c>
      <c r="J983" s="1">
        <f t="shared" si="160"/>
        <v>625000</v>
      </c>
      <c r="K983" s="1">
        <f t="shared" si="151"/>
        <v>750000</v>
      </c>
      <c r="L983" s="1">
        <f t="shared" si="152"/>
        <v>1000000</v>
      </c>
      <c r="M983" s="16">
        <f t="shared" si="153"/>
        <v>2.0039400000000001</v>
      </c>
      <c r="N983" s="1" t="str">
        <f t="shared" si="154"/>
        <v>&gt;200%</v>
      </c>
      <c r="O983" s="1">
        <f>MIN($I983, $H983)*INDEX( '2018 commission structure'!$A$21:$I$24,
MATCH($E983,'2018 commission structure'!$A$21:$A$24,0),MATCH(O$1,'2018 commission structure'!$A$21:$I$21,0))</f>
        <v>50000</v>
      </c>
      <c r="P983" s="1">
        <f>IF($H983&gt;$I983, MIN($H983-$I983, J983-$I983)*
INDEX( '2018 commission structure'!$A$21:$I$24,
MATCH($E983,'2018 commission structure'!$A$21:$A$24, 0),
MATCH(P$1,'2018 commission structure'!$A$21:$I$21, 0)), 0)</f>
        <v>18750</v>
      </c>
      <c r="Q983" s="1">
        <f>IF($H983&gt;J983, MIN($H983-J983, K983-J983)*
INDEX( '2018 commission structure'!$A$21:$I$24,
MATCH($E983,'2018 commission structure'!$A$21:$A$24, 0),
MATCH(Q$1,'2018 commission structure'!$A$21:$I$21, 0)), 0)</f>
        <v>22500</v>
      </c>
      <c r="R983" s="1">
        <f>IF($H983&gt;K983, MIN($H983-K983, L983-K983)*
INDEX( '2018 commission structure'!$A$21:$I$24,
MATCH($E983,'2018 commission structure'!$A$21:$A$24, 0),
MATCH(R$1,'2018 commission structure'!$A$21:$I$21, 0)), 0)</f>
        <v>55000</v>
      </c>
      <c r="S983" s="1">
        <f>IF($H983&gt;L983, ($H983-L983)*
INDEX( '2018 commission structure'!$A$21:$I$24,
MATCH($E983,'2018 commission structure'!$A$21:$A$24, 0),
MATCH(S$1,'2018 commission structure'!$A$21:$I$21, 0)), 0)</f>
        <v>197</v>
      </c>
      <c r="T983" s="1">
        <f t="shared" si="155"/>
        <v>146447</v>
      </c>
      <c r="U983" s="1">
        <f t="shared" si="156"/>
        <v>198558</v>
      </c>
      <c r="V983" s="16">
        <f t="shared" si="157"/>
        <v>5.0462333423986943</v>
      </c>
      <c r="W983" s="1">
        <f>MIN(H983,I983)*INDEX('2018 commission structure'!$A$15:$J$18,MATCH(Calculations!$E86,'2018 commission structure'!$A$15:$A$18,0),MATCH(Calculations!W$1,'2018 commission structure'!$A$15:$J$15,0))</f>
        <v>60000</v>
      </c>
      <c r="X983" s="1">
        <f>IF($H983&gt;I983,MIN($H983-I983,J983-I983))*INDEX('2018 commission structure'!$A$15:$J$18,MATCH(Calculations!$E86,'2018 commission structure'!$A$15:$A$18,0),MATCH(Calculations!X$1,'2018 commission structure'!$A$15:$J$15,0))</f>
        <v>21250</v>
      </c>
      <c r="Y983" s="1">
        <f>IF($H983&gt;J983,MIN($H983-J983,K983-J983)*INDEX('2018 commission structure'!$A$15:$J$18,MATCH(Calculations!$E86,'2018 commission structure'!$A$15:$A$18,0),MATCH(Calculations!Y$1,'2018 commission structure'!$A$15:$J$15,0)),0)</f>
        <v>25000</v>
      </c>
      <c r="Z983" s="1">
        <f>IF($H983&gt;K983,MIN($H983-K983,L983-K983)*INDEX('2018 commission structure'!$A$15:$J$18,MATCH(Calculations!$E86,'2018 commission structure'!$A$15:$A$18,0),MATCH(Calculations!Z$1,'2018 commission structure'!$A$15:$J$15,0)),0)</f>
        <v>55000</v>
      </c>
      <c r="AA983" s="1">
        <f>IF($H983&gt;L983,($H983-L983)*INDEX('2018 commission structure'!$A$15:$J$18,MATCH(Calculations!$E86,'2018 commission structure'!$A$15:$A$18,0),MATCH(Calculations!AA$1,'2018 commission structure'!$A$15:$J$15,0)),0)</f>
        <v>197</v>
      </c>
      <c r="AB983" s="1">
        <f t="shared" si="158"/>
        <v>161447</v>
      </c>
      <c r="AC983" s="1">
        <f t="shared" si="159"/>
        <v>213558</v>
      </c>
    </row>
    <row r="984" spans="1:29" x14ac:dyDescent="0.3">
      <c r="A984" s="20">
        <v>7462961601</v>
      </c>
      <c r="B984" s="1" t="s">
        <v>1319</v>
      </c>
      <c r="C984" s="1" t="s">
        <v>1318</v>
      </c>
      <c r="D984" s="1" t="s">
        <v>23031</v>
      </c>
      <c r="E984" s="1" t="s">
        <v>12</v>
      </c>
      <c r="F984" s="1">
        <v>39503</v>
      </c>
      <c r="G984" s="2">
        <v>26</v>
      </c>
      <c r="H984" s="1">
        <f>SUMIF('deals_closed '!D:D,A984,'deals_closed '!C:C)</f>
        <v>1004176</v>
      </c>
      <c r="I984" s="1">
        <f>VLOOKUP(E984,'2018 commission structure'!$A$21:$I$24,9,FALSE)</f>
        <v>500000</v>
      </c>
      <c r="J984" s="1">
        <f t="shared" si="160"/>
        <v>625000</v>
      </c>
      <c r="K984" s="1">
        <f t="shared" si="151"/>
        <v>750000</v>
      </c>
      <c r="L984" s="1">
        <f t="shared" si="152"/>
        <v>1000000</v>
      </c>
      <c r="M984" s="16">
        <f t="shared" si="153"/>
        <v>2.0083519999999999</v>
      </c>
      <c r="N984" s="1" t="str">
        <f t="shared" si="154"/>
        <v>&gt;200%</v>
      </c>
      <c r="O984" s="1">
        <f>MIN($I984, $H984)*INDEX( '2018 commission structure'!$A$21:$I$24,
MATCH($E984,'2018 commission structure'!$A$21:$A$24,0),MATCH(O$1,'2018 commission structure'!$A$21:$I$21,0))</f>
        <v>50000</v>
      </c>
      <c r="P984" s="1">
        <f>IF($H984&gt;$I984, MIN($H984-$I984, J984-$I984)*
INDEX( '2018 commission structure'!$A$21:$I$24,
MATCH($E984,'2018 commission structure'!$A$21:$A$24, 0),
MATCH(P$1,'2018 commission structure'!$A$21:$I$21, 0)), 0)</f>
        <v>18750</v>
      </c>
      <c r="Q984" s="1">
        <f>IF($H984&gt;J984, MIN($H984-J984, K984-J984)*
INDEX( '2018 commission structure'!$A$21:$I$24,
MATCH($E984,'2018 commission structure'!$A$21:$A$24, 0),
MATCH(Q$1,'2018 commission structure'!$A$21:$I$21, 0)), 0)</f>
        <v>22500</v>
      </c>
      <c r="R984" s="1">
        <f>IF($H984&gt;K984, MIN($H984-K984, L984-K984)*
INDEX( '2018 commission structure'!$A$21:$I$24,
MATCH($E984,'2018 commission structure'!$A$21:$A$24, 0),
MATCH(R$1,'2018 commission structure'!$A$21:$I$21, 0)), 0)</f>
        <v>55000</v>
      </c>
      <c r="S984" s="1">
        <f>IF($H984&gt;L984, ($H984-L984)*
INDEX( '2018 commission structure'!$A$21:$I$24,
MATCH($E984,'2018 commission structure'!$A$21:$A$24, 0),
MATCH(S$1,'2018 commission structure'!$A$21:$I$21, 0)), 0)</f>
        <v>417.6</v>
      </c>
      <c r="T984" s="1">
        <f t="shared" si="155"/>
        <v>146667.6</v>
      </c>
      <c r="U984" s="1">
        <f t="shared" si="156"/>
        <v>186170.6</v>
      </c>
      <c r="V984" s="16">
        <f t="shared" si="157"/>
        <v>5.3938484379381064</v>
      </c>
      <c r="W984" s="1">
        <f>MIN(H984,I984)*INDEX('2018 commission structure'!$A$15:$J$18,MATCH(Calculations!$E323,'2018 commission structure'!$A$15:$A$18,0),MATCH(Calculations!W$1,'2018 commission structure'!$A$15:$J$15,0))</f>
        <v>75000</v>
      </c>
      <c r="X984" s="1">
        <f>IF($H984&gt;I984,MIN($H984-I984,J984-I984))*INDEX('2018 commission structure'!$A$15:$J$18,MATCH(Calculations!$E323,'2018 commission structure'!$A$15:$A$18,0),MATCH(Calculations!X$1,'2018 commission structure'!$A$15:$J$15,0))</f>
        <v>27500</v>
      </c>
      <c r="Y984" s="1">
        <f>IF($H984&gt;J984,MIN($H984-J984,K984-J984)*INDEX('2018 commission structure'!$A$15:$J$18,MATCH(Calculations!$E323,'2018 commission structure'!$A$15:$A$18,0),MATCH(Calculations!Y$1,'2018 commission structure'!$A$15:$J$15,0)),0)</f>
        <v>31250</v>
      </c>
      <c r="Z984" s="1">
        <f>IF($H984&gt;K984,MIN($H984-K984,L984-K984)*INDEX('2018 commission structure'!$A$15:$J$18,MATCH(Calculations!$E323,'2018 commission structure'!$A$15:$A$18,0),MATCH(Calculations!Z$1,'2018 commission structure'!$A$15:$J$15,0)),0)</f>
        <v>82500</v>
      </c>
      <c r="AA984" s="1">
        <f>IF($H984&gt;L984,($H984-L984)*INDEX('2018 commission structure'!$A$15:$J$18,MATCH(Calculations!$E323,'2018 commission structure'!$A$15:$A$18,0),MATCH(Calculations!AA$1,'2018 commission structure'!$A$15:$J$15,0)),0)</f>
        <v>626.4</v>
      </c>
      <c r="AB984" s="1">
        <f t="shared" si="158"/>
        <v>216876.4</v>
      </c>
      <c r="AC984" s="1">
        <f t="shared" si="159"/>
        <v>256379.4</v>
      </c>
    </row>
    <row r="985" spans="1:29" x14ac:dyDescent="0.3">
      <c r="A985" s="20">
        <v>3819859829</v>
      </c>
      <c r="B985" s="1" t="s">
        <v>518</v>
      </c>
      <c r="C985" s="1" t="s">
        <v>517</v>
      </c>
      <c r="D985" s="1" t="s">
        <v>22958</v>
      </c>
      <c r="E985" s="1" t="s">
        <v>0</v>
      </c>
      <c r="F985" s="1">
        <v>59349</v>
      </c>
      <c r="G985" s="2">
        <v>20</v>
      </c>
      <c r="H985" s="1">
        <f>SUMIF('deals_closed '!D:D,A985,'deals_closed '!C:C)</f>
        <v>599501</v>
      </c>
      <c r="I985" s="1">
        <f>VLOOKUP(E985,'2018 commission structure'!$A$21:$I$24,9,FALSE)</f>
        <v>600000</v>
      </c>
      <c r="J985" s="1">
        <f t="shared" si="160"/>
        <v>750000</v>
      </c>
      <c r="K985" s="1">
        <f t="shared" si="151"/>
        <v>900000</v>
      </c>
      <c r="L985" s="1">
        <f t="shared" si="152"/>
        <v>1200000</v>
      </c>
      <c r="M985" s="16">
        <f t="shared" si="153"/>
        <v>0.99916833333333333</v>
      </c>
      <c r="N985" s="1" t="str">
        <f t="shared" si="154"/>
        <v>0-100%</v>
      </c>
      <c r="O985" s="1">
        <f>MIN($I985, $H985)*INDEX( '2018 commission structure'!$A$21:$I$24,
MATCH($E985,'2018 commission structure'!$A$21:$A$24,0),MATCH(O$1,'2018 commission structure'!$A$21:$I$21,0))</f>
        <v>77935.13</v>
      </c>
      <c r="P985" s="1">
        <f>IF($H985&gt;$I985, MIN($H985-$I985, J985-$I985)*
INDEX( '2018 commission structure'!$A$21:$I$24,
MATCH($E985,'2018 commission structure'!$A$21:$A$24, 0),
MATCH(P$1,'2018 commission structure'!$A$21:$I$21, 0)), 0)</f>
        <v>0</v>
      </c>
      <c r="Q985" s="1">
        <f>IF($H985&gt;J985, MIN($H985-J985, K985-J985)*
INDEX( '2018 commission structure'!$A$21:$I$24,
MATCH($E985,'2018 commission structure'!$A$21:$A$24, 0),
MATCH(Q$1,'2018 commission structure'!$A$21:$I$21, 0)), 0)</f>
        <v>0</v>
      </c>
      <c r="R985" s="1">
        <f>IF($H985&gt;K985, MIN($H985-K985, L985-K985)*
INDEX( '2018 commission structure'!$A$21:$I$24,
MATCH($E985,'2018 commission structure'!$A$21:$A$24, 0),
MATCH(R$1,'2018 commission structure'!$A$21:$I$21, 0)), 0)</f>
        <v>0</v>
      </c>
      <c r="S985" s="1">
        <f>IF($H985&gt;L985, ($H985-L985)*
INDEX( '2018 commission structure'!$A$21:$I$24,
MATCH($E985,'2018 commission structure'!$A$21:$A$24, 0),
MATCH(S$1,'2018 commission structure'!$A$21:$I$21, 0)), 0)</f>
        <v>0</v>
      </c>
      <c r="T985" s="1">
        <f t="shared" si="155"/>
        <v>77935.13</v>
      </c>
      <c r="U985" s="1">
        <f t="shared" si="156"/>
        <v>137284.13</v>
      </c>
      <c r="V985" s="16">
        <f t="shared" si="157"/>
        <v>4.3668630889819529</v>
      </c>
      <c r="W985" s="1">
        <f>MIN(H985,I985)*INDEX('2018 commission structure'!$A$15:$J$18,MATCH(Calculations!$E739,'2018 commission structure'!$A$15:$A$18,0),MATCH(Calculations!W$1,'2018 commission structure'!$A$15:$J$15,0))</f>
        <v>89925.15</v>
      </c>
      <c r="X985" s="1">
        <f>IF($H985&gt;I985,MIN($H985-I985,J985-I985))*INDEX('2018 commission structure'!$A$15:$J$18,MATCH(Calculations!$E739,'2018 commission structure'!$A$15:$A$18,0),MATCH(Calculations!X$1,'2018 commission structure'!$A$15:$J$15,0))</f>
        <v>0</v>
      </c>
      <c r="Y985" s="1">
        <f>IF($H985&gt;J985,MIN($H985-J985,K985-J985)*INDEX('2018 commission structure'!$A$15:$J$18,MATCH(Calculations!$E739,'2018 commission structure'!$A$15:$A$18,0),MATCH(Calculations!Y$1,'2018 commission structure'!$A$15:$J$15,0)),0)</f>
        <v>0</v>
      </c>
      <c r="Z985" s="1">
        <f>IF($H985&gt;K985,MIN($H985-K985,L985-K985)*INDEX('2018 commission structure'!$A$15:$J$18,MATCH(Calculations!$E739,'2018 commission structure'!$A$15:$A$18,0),MATCH(Calculations!Z$1,'2018 commission structure'!$A$15:$J$15,0)),0)</f>
        <v>0</v>
      </c>
      <c r="AA985" s="1">
        <f>IF($H985&gt;L985,($H985-L985)*INDEX('2018 commission structure'!$A$15:$J$18,MATCH(Calculations!$E739,'2018 commission structure'!$A$15:$A$18,0),MATCH(Calculations!AA$1,'2018 commission structure'!$A$15:$J$15,0)),0)</f>
        <v>0</v>
      </c>
      <c r="AB985" s="1">
        <f t="shared" si="158"/>
        <v>89925.15</v>
      </c>
      <c r="AC985" s="1">
        <f t="shared" si="159"/>
        <v>149274.15</v>
      </c>
    </row>
    <row r="986" spans="1:29" x14ac:dyDescent="0.3">
      <c r="A986" s="20">
        <v>6788593582</v>
      </c>
      <c r="B986" s="1" t="s">
        <v>132</v>
      </c>
      <c r="C986" s="1" t="s">
        <v>131</v>
      </c>
      <c r="D986" s="1" t="s">
        <v>22669</v>
      </c>
      <c r="E986" s="1" t="s">
        <v>0</v>
      </c>
      <c r="F986" s="1">
        <v>52481</v>
      </c>
      <c r="G986" s="2">
        <v>32</v>
      </c>
      <c r="H986" s="1">
        <f>SUMIF('deals_closed '!D:D,A986,'deals_closed '!C:C)</f>
        <v>1214099</v>
      </c>
      <c r="I986" s="1">
        <f>VLOOKUP(E986,'2018 commission structure'!$A$21:$I$24,9,FALSE)</f>
        <v>600000</v>
      </c>
      <c r="J986" s="1">
        <f t="shared" si="160"/>
        <v>750000</v>
      </c>
      <c r="K986" s="1">
        <f t="shared" si="151"/>
        <v>900000</v>
      </c>
      <c r="L986" s="1">
        <f t="shared" si="152"/>
        <v>1200000</v>
      </c>
      <c r="M986" s="16">
        <f t="shared" si="153"/>
        <v>2.0234983333333334</v>
      </c>
      <c r="N986" s="1" t="str">
        <f t="shared" si="154"/>
        <v>&gt;200%</v>
      </c>
      <c r="O986" s="1">
        <f>MIN($I986, $H986)*INDEX( '2018 commission structure'!$A$21:$I$24,
MATCH($E986,'2018 commission structure'!$A$21:$A$24,0),MATCH(O$1,'2018 commission structure'!$A$21:$I$21,0))</f>
        <v>78000</v>
      </c>
      <c r="P986" s="1">
        <f>IF($H986&gt;$I986, MIN($H986-$I986, J986-$I986)*
INDEX( '2018 commission structure'!$A$21:$I$24,
MATCH($E986,'2018 commission structure'!$A$21:$A$24, 0),
MATCH(P$1,'2018 commission structure'!$A$21:$I$21, 0)), 0)</f>
        <v>25500.000000000004</v>
      </c>
      <c r="Q986" s="1">
        <f>IF($H986&gt;J986, MIN($H986-J986, K986-J986)*
INDEX( '2018 commission structure'!$A$21:$I$24,
MATCH($E986,'2018 commission structure'!$A$21:$A$24, 0),
MATCH(Q$1,'2018 commission structure'!$A$21:$I$21, 0)), 0)</f>
        <v>31500</v>
      </c>
      <c r="R986" s="1">
        <f>IF($H986&gt;K986, MIN($H986-K986, L986-K986)*
INDEX( '2018 commission structure'!$A$21:$I$24,
MATCH($E986,'2018 commission structure'!$A$21:$A$24, 0),
MATCH(R$1,'2018 commission structure'!$A$21:$I$21, 0)), 0)</f>
        <v>78000</v>
      </c>
      <c r="S986" s="1">
        <f>IF($H986&gt;L986, ($H986-L986)*
INDEX( '2018 commission structure'!$A$21:$I$24,
MATCH($E986,'2018 commission structure'!$A$21:$A$24, 0),
MATCH(S$1,'2018 commission structure'!$A$21:$I$21, 0)), 0)</f>
        <v>1832.8700000000001</v>
      </c>
      <c r="T986" s="1">
        <f t="shared" si="155"/>
        <v>214832.87</v>
      </c>
      <c r="U986" s="1">
        <f t="shared" si="156"/>
        <v>267313.87</v>
      </c>
      <c r="V986" s="16">
        <f t="shared" si="157"/>
        <v>4.5418481278206775</v>
      </c>
      <c r="W986" s="1">
        <f>MIN(H986,I986)*INDEX('2018 commission structure'!$A$15:$J$18,MATCH(Calculations!$E937,'2018 commission structure'!$A$15:$A$18,0),MATCH(Calculations!W$1,'2018 commission structure'!$A$15:$J$15,0))</f>
        <v>72000</v>
      </c>
      <c r="X986" s="1">
        <f>IF($H986&gt;I986,MIN($H986-I986,J986-I986))*INDEX('2018 commission structure'!$A$15:$J$18,MATCH(Calculations!$E937,'2018 commission structure'!$A$15:$A$18,0),MATCH(Calculations!X$1,'2018 commission structure'!$A$15:$J$15,0))</f>
        <v>25500.000000000004</v>
      </c>
      <c r="Y986" s="1">
        <f>IF($H986&gt;J986,MIN($H986-J986,K986-J986)*INDEX('2018 commission structure'!$A$15:$J$18,MATCH(Calculations!$E937,'2018 commission structure'!$A$15:$A$18,0),MATCH(Calculations!Y$1,'2018 commission structure'!$A$15:$J$15,0)),0)</f>
        <v>30000</v>
      </c>
      <c r="Z986" s="1">
        <f>IF($H986&gt;K986,MIN($H986-K986,L986-K986)*INDEX('2018 commission structure'!$A$15:$J$18,MATCH(Calculations!$E937,'2018 commission structure'!$A$15:$A$18,0),MATCH(Calculations!Z$1,'2018 commission structure'!$A$15:$J$15,0)),0)</f>
        <v>66000</v>
      </c>
      <c r="AA986" s="1">
        <f>IF($H986&gt;L986,($H986-L986)*INDEX('2018 commission structure'!$A$15:$J$18,MATCH(Calculations!$E937,'2018 commission structure'!$A$15:$A$18,0),MATCH(Calculations!AA$1,'2018 commission structure'!$A$15:$J$15,0)),0)</f>
        <v>1409.9</v>
      </c>
      <c r="AB986" s="1">
        <f t="shared" si="158"/>
        <v>194909.9</v>
      </c>
      <c r="AC986" s="1">
        <f t="shared" si="159"/>
        <v>247390.9</v>
      </c>
    </row>
    <row r="987" spans="1:29" x14ac:dyDescent="0.3">
      <c r="A987" s="20">
        <v>2763158331</v>
      </c>
      <c r="B987" s="1" t="s">
        <v>30</v>
      </c>
      <c r="C987" s="1" t="s">
        <v>29</v>
      </c>
      <c r="D987" s="1" t="s">
        <v>22381</v>
      </c>
      <c r="E987" s="1" t="s">
        <v>12</v>
      </c>
      <c r="F987" s="1">
        <v>63815</v>
      </c>
      <c r="G987" s="2">
        <v>30</v>
      </c>
      <c r="H987" s="1">
        <f>SUMIF('deals_closed '!D:D,A987,'deals_closed '!C:C)</f>
        <v>1025894</v>
      </c>
      <c r="I987" s="1">
        <f>VLOOKUP(E987,'2018 commission structure'!$A$21:$I$24,9,FALSE)</f>
        <v>500000</v>
      </c>
      <c r="J987" s="1">
        <f t="shared" si="160"/>
        <v>625000</v>
      </c>
      <c r="K987" s="1">
        <f t="shared" si="151"/>
        <v>750000</v>
      </c>
      <c r="L987" s="1">
        <f t="shared" si="152"/>
        <v>1000000</v>
      </c>
      <c r="M987" s="16">
        <f t="shared" si="153"/>
        <v>2.0517880000000002</v>
      </c>
      <c r="N987" s="1" t="str">
        <f t="shared" si="154"/>
        <v>&gt;200%</v>
      </c>
      <c r="O987" s="1">
        <f>MIN($I987, $H987)*INDEX( '2018 commission structure'!$A$21:$I$24,
MATCH($E987,'2018 commission structure'!$A$21:$A$24,0),MATCH(O$1,'2018 commission structure'!$A$21:$I$21,0))</f>
        <v>50000</v>
      </c>
      <c r="P987" s="1">
        <f>IF($H987&gt;$I987, MIN($H987-$I987, J987-$I987)*
INDEX( '2018 commission structure'!$A$21:$I$24,
MATCH($E987,'2018 commission structure'!$A$21:$A$24, 0),
MATCH(P$1,'2018 commission structure'!$A$21:$I$21, 0)), 0)</f>
        <v>18750</v>
      </c>
      <c r="Q987" s="1">
        <f>IF($H987&gt;J987, MIN($H987-J987, K987-J987)*
INDEX( '2018 commission structure'!$A$21:$I$24,
MATCH($E987,'2018 commission structure'!$A$21:$A$24, 0),
MATCH(Q$1,'2018 commission structure'!$A$21:$I$21, 0)), 0)</f>
        <v>22500</v>
      </c>
      <c r="R987" s="1">
        <f>IF($H987&gt;K987, MIN($H987-K987, L987-K987)*
INDEX( '2018 commission structure'!$A$21:$I$24,
MATCH($E987,'2018 commission structure'!$A$21:$A$24, 0),
MATCH(R$1,'2018 commission structure'!$A$21:$I$21, 0)), 0)</f>
        <v>55000</v>
      </c>
      <c r="S987" s="1">
        <f>IF($H987&gt;L987, ($H987-L987)*
INDEX( '2018 commission structure'!$A$21:$I$24,
MATCH($E987,'2018 commission structure'!$A$21:$A$24, 0),
MATCH(S$1,'2018 commission structure'!$A$21:$I$21, 0)), 0)</f>
        <v>2589.4</v>
      </c>
      <c r="T987" s="1">
        <f t="shared" si="155"/>
        <v>148839.4</v>
      </c>
      <c r="U987" s="1">
        <f t="shared" si="156"/>
        <v>212654.4</v>
      </c>
      <c r="V987" s="16">
        <f t="shared" si="157"/>
        <v>4.8242312409242416</v>
      </c>
      <c r="W987" s="1">
        <f>MIN(H987,I987)*INDEX('2018 commission structure'!$A$15:$J$18,MATCH(Calculations!$E988,'2018 commission structure'!$A$15:$A$18,0),MATCH(Calculations!W$1,'2018 commission structure'!$A$15:$J$15,0))</f>
        <v>60000</v>
      </c>
      <c r="X987" s="1">
        <f>IF($H987&gt;I987,MIN($H987-I987,J987-I987))*INDEX('2018 commission structure'!$A$15:$J$18,MATCH(Calculations!$E988,'2018 commission structure'!$A$15:$A$18,0),MATCH(Calculations!X$1,'2018 commission structure'!$A$15:$J$15,0))</f>
        <v>21250</v>
      </c>
      <c r="Y987" s="1">
        <f>IF($H987&gt;J987,MIN($H987-J987,K987-J987)*INDEX('2018 commission structure'!$A$15:$J$18,MATCH(Calculations!$E988,'2018 commission structure'!$A$15:$A$18,0),MATCH(Calculations!Y$1,'2018 commission structure'!$A$15:$J$15,0)),0)</f>
        <v>25000</v>
      </c>
      <c r="Z987" s="1">
        <f>IF($H987&gt;K987,MIN($H987-K987,L987-K987)*INDEX('2018 commission structure'!$A$15:$J$18,MATCH(Calculations!$E988,'2018 commission structure'!$A$15:$A$18,0),MATCH(Calculations!Z$1,'2018 commission structure'!$A$15:$J$15,0)),0)</f>
        <v>55000</v>
      </c>
      <c r="AA987" s="1">
        <f>IF($H987&gt;L987,($H987-L987)*INDEX('2018 commission structure'!$A$15:$J$18,MATCH(Calculations!$E988,'2018 commission structure'!$A$15:$A$18,0),MATCH(Calculations!AA$1,'2018 commission structure'!$A$15:$J$15,0)),0)</f>
        <v>2589.4</v>
      </c>
      <c r="AB987" s="1">
        <f t="shared" si="158"/>
        <v>163839.4</v>
      </c>
      <c r="AC987" s="1">
        <f t="shared" si="159"/>
        <v>227654.39999999999</v>
      </c>
    </row>
    <row r="988" spans="1:29" x14ac:dyDescent="0.3">
      <c r="A988" s="20">
        <v>5395528121</v>
      </c>
      <c r="B988" s="1" t="s">
        <v>22</v>
      </c>
      <c r="C988" s="1" t="s">
        <v>21</v>
      </c>
      <c r="D988" s="1" t="s">
        <v>23097</v>
      </c>
      <c r="E988" s="1" t="s">
        <v>12</v>
      </c>
      <c r="F988" s="1">
        <v>37393</v>
      </c>
      <c r="G988" s="2">
        <v>26</v>
      </c>
      <c r="H988" s="1">
        <f>SUMIF('deals_closed '!D:D,A988,'deals_closed '!C:C)</f>
        <v>1029294</v>
      </c>
      <c r="I988" s="1">
        <f>VLOOKUP(E988,'2018 commission structure'!$A$21:$I$24,9,FALSE)</f>
        <v>500000</v>
      </c>
      <c r="J988" s="1">
        <f t="shared" si="160"/>
        <v>625000</v>
      </c>
      <c r="K988" s="1">
        <f t="shared" si="151"/>
        <v>750000</v>
      </c>
      <c r="L988" s="1">
        <f t="shared" si="152"/>
        <v>1000000</v>
      </c>
      <c r="M988" s="16">
        <f t="shared" si="153"/>
        <v>2.0585879999999999</v>
      </c>
      <c r="N988" s="1" t="str">
        <f t="shared" si="154"/>
        <v>&gt;200%</v>
      </c>
      <c r="O988" s="1">
        <f>MIN($I988, $H988)*INDEX( '2018 commission structure'!$A$21:$I$24,
MATCH($E988,'2018 commission structure'!$A$21:$A$24,0),MATCH(O$1,'2018 commission structure'!$A$21:$I$21,0))</f>
        <v>50000</v>
      </c>
      <c r="P988" s="1">
        <f>IF($H988&gt;$I988, MIN($H988-$I988, J988-$I988)*
INDEX( '2018 commission structure'!$A$21:$I$24,
MATCH($E988,'2018 commission structure'!$A$21:$A$24, 0),
MATCH(P$1,'2018 commission structure'!$A$21:$I$21, 0)), 0)</f>
        <v>18750</v>
      </c>
      <c r="Q988" s="1">
        <f>IF($H988&gt;J988, MIN($H988-J988, K988-J988)*
INDEX( '2018 commission structure'!$A$21:$I$24,
MATCH($E988,'2018 commission structure'!$A$21:$A$24, 0),
MATCH(Q$1,'2018 commission structure'!$A$21:$I$21, 0)), 0)</f>
        <v>22500</v>
      </c>
      <c r="R988" s="1">
        <f>IF($H988&gt;K988, MIN($H988-K988, L988-K988)*
INDEX( '2018 commission structure'!$A$21:$I$24,
MATCH($E988,'2018 commission structure'!$A$21:$A$24, 0),
MATCH(R$1,'2018 commission structure'!$A$21:$I$21, 0)), 0)</f>
        <v>55000</v>
      </c>
      <c r="S988" s="1">
        <f>IF($H988&gt;L988, ($H988-L988)*
INDEX( '2018 commission structure'!$A$21:$I$24,
MATCH($E988,'2018 commission structure'!$A$21:$A$24, 0),
MATCH(S$1,'2018 commission structure'!$A$21:$I$21, 0)), 0)</f>
        <v>2929.4</v>
      </c>
      <c r="T988" s="1">
        <f t="shared" si="155"/>
        <v>149179.4</v>
      </c>
      <c r="U988" s="1">
        <f t="shared" si="156"/>
        <v>186572.4</v>
      </c>
      <c r="V988" s="16">
        <f t="shared" si="157"/>
        <v>5.5168610148124806</v>
      </c>
      <c r="W988" s="1">
        <f>MIN(H988,I988)*INDEX('2018 commission structure'!$A$15:$J$18,MATCH(Calculations!$E992,'2018 commission structure'!$A$15:$A$18,0),MATCH(Calculations!W$1,'2018 commission structure'!$A$15:$J$15,0))</f>
        <v>60000</v>
      </c>
      <c r="X988" s="1">
        <f>IF($H988&gt;I988,MIN($H988-I988,J988-I988))*INDEX('2018 commission structure'!$A$15:$J$18,MATCH(Calculations!$E992,'2018 commission structure'!$A$15:$A$18,0),MATCH(Calculations!X$1,'2018 commission structure'!$A$15:$J$15,0))</f>
        <v>21250</v>
      </c>
      <c r="Y988" s="1">
        <f>IF($H988&gt;J988,MIN($H988-J988,K988-J988)*INDEX('2018 commission structure'!$A$15:$J$18,MATCH(Calculations!$E992,'2018 commission structure'!$A$15:$A$18,0),MATCH(Calculations!Y$1,'2018 commission structure'!$A$15:$J$15,0)),0)</f>
        <v>25000</v>
      </c>
      <c r="Z988" s="1">
        <f>IF($H988&gt;K988,MIN($H988-K988,L988-K988)*INDEX('2018 commission structure'!$A$15:$J$18,MATCH(Calculations!$E992,'2018 commission structure'!$A$15:$A$18,0),MATCH(Calculations!Z$1,'2018 commission structure'!$A$15:$J$15,0)),0)</f>
        <v>55000</v>
      </c>
      <c r="AA988" s="1">
        <f>IF($H988&gt;L988,($H988-L988)*INDEX('2018 commission structure'!$A$15:$J$18,MATCH(Calculations!$E992,'2018 commission structure'!$A$15:$A$18,0),MATCH(Calculations!AA$1,'2018 commission structure'!$A$15:$J$15,0)),0)</f>
        <v>2929.4</v>
      </c>
      <c r="AB988" s="1">
        <f t="shared" si="158"/>
        <v>164179.4</v>
      </c>
      <c r="AC988" s="1">
        <f t="shared" si="159"/>
        <v>201572.4</v>
      </c>
    </row>
    <row r="989" spans="1:29" x14ac:dyDescent="0.3">
      <c r="A989" s="20">
        <v>4359854056</v>
      </c>
      <c r="B989" s="1" t="s">
        <v>1412</v>
      </c>
      <c r="C989" s="1" t="s">
        <v>1411</v>
      </c>
      <c r="D989" s="1" t="s">
        <v>22899</v>
      </c>
      <c r="E989" s="1" t="s">
        <v>0</v>
      </c>
      <c r="F989" s="1">
        <v>77185</v>
      </c>
      <c r="G989" s="2">
        <v>33</v>
      </c>
      <c r="H989" s="1">
        <f>SUMIF('deals_closed '!D:D,A989,'deals_closed '!C:C)</f>
        <v>1259829</v>
      </c>
      <c r="I989" s="1">
        <f>VLOOKUP(E989,'2018 commission structure'!$A$21:$I$24,9,FALSE)</f>
        <v>600000</v>
      </c>
      <c r="J989" s="1">
        <f t="shared" si="160"/>
        <v>750000</v>
      </c>
      <c r="K989" s="1">
        <f t="shared" si="151"/>
        <v>900000</v>
      </c>
      <c r="L989" s="1">
        <f t="shared" si="152"/>
        <v>1200000</v>
      </c>
      <c r="M989" s="16">
        <f t="shared" si="153"/>
        <v>2.0997150000000002</v>
      </c>
      <c r="N989" s="1" t="str">
        <f t="shared" si="154"/>
        <v>&gt;200%</v>
      </c>
      <c r="O989" s="1">
        <f>MIN($I989, $H989)*INDEX( '2018 commission structure'!$A$21:$I$24,
MATCH($E989,'2018 commission structure'!$A$21:$A$24,0),MATCH(O$1,'2018 commission structure'!$A$21:$I$21,0))</f>
        <v>78000</v>
      </c>
      <c r="P989" s="1">
        <f>IF($H989&gt;$I989, MIN($H989-$I989, J989-$I989)*
INDEX( '2018 commission structure'!$A$21:$I$24,
MATCH($E989,'2018 commission structure'!$A$21:$A$24, 0),
MATCH(P$1,'2018 commission structure'!$A$21:$I$21, 0)), 0)</f>
        <v>25500.000000000004</v>
      </c>
      <c r="Q989" s="1">
        <f>IF($H989&gt;J989, MIN($H989-J989, K989-J989)*
INDEX( '2018 commission structure'!$A$21:$I$24,
MATCH($E989,'2018 commission structure'!$A$21:$A$24, 0),
MATCH(Q$1,'2018 commission structure'!$A$21:$I$21, 0)), 0)</f>
        <v>31500</v>
      </c>
      <c r="R989" s="1">
        <f>IF($H989&gt;K989, MIN($H989-K989, L989-K989)*
INDEX( '2018 commission structure'!$A$21:$I$24,
MATCH($E989,'2018 commission structure'!$A$21:$A$24, 0),
MATCH(R$1,'2018 commission structure'!$A$21:$I$21, 0)), 0)</f>
        <v>78000</v>
      </c>
      <c r="S989" s="1">
        <f>IF($H989&gt;L989, ($H989-L989)*
INDEX( '2018 commission structure'!$A$21:$I$24,
MATCH($E989,'2018 commission structure'!$A$21:$A$24, 0),
MATCH(S$1,'2018 commission structure'!$A$21:$I$21, 0)), 0)</f>
        <v>7777.77</v>
      </c>
      <c r="T989" s="1">
        <f t="shared" si="155"/>
        <v>220777.77</v>
      </c>
      <c r="U989" s="1">
        <f t="shared" si="156"/>
        <v>297962.77</v>
      </c>
      <c r="V989" s="16">
        <f t="shared" si="157"/>
        <v>4.2281423279827877</v>
      </c>
      <c r="W989" s="1">
        <f>MIN(H989,I989)*INDEX('2018 commission structure'!$A$15:$J$18,MATCH(Calculations!$E275,'2018 commission structure'!$A$15:$A$18,0),MATCH(Calculations!W$1,'2018 commission structure'!$A$15:$J$15,0))</f>
        <v>90000</v>
      </c>
      <c r="X989" s="1">
        <f>IF($H989&gt;I989,MIN($H989-I989,J989-I989))*INDEX('2018 commission structure'!$A$15:$J$18,MATCH(Calculations!$E275,'2018 commission structure'!$A$15:$A$18,0),MATCH(Calculations!X$1,'2018 commission structure'!$A$15:$J$15,0))</f>
        <v>33000</v>
      </c>
      <c r="Y989" s="1">
        <f>IF($H989&gt;J989,MIN($H989-J989,K989-J989)*INDEX('2018 commission structure'!$A$15:$J$18,MATCH(Calculations!$E275,'2018 commission structure'!$A$15:$A$18,0),MATCH(Calculations!Y$1,'2018 commission structure'!$A$15:$J$15,0)),0)</f>
        <v>37500</v>
      </c>
      <c r="Z989" s="1">
        <f>IF($H989&gt;K989,MIN($H989-K989,L989-K989)*INDEX('2018 commission structure'!$A$15:$J$18,MATCH(Calculations!$E275,'2018 commission structure'!$A$15:$A$18,0),MATCH(Calculations!Z$1,'2018 commission structure'!$A$15:$J$15,0)),0)</f>
        <v>99000</v>
      </c>
      <c r="AA989" s="1">
        <f>IF($H989&gt;L989,($H989-L989)*INDEX('2018 commission structure'!$A$15:$J$18,MATCH(Calculations!$E275,'2018 commission structure'!$A$15:$A$18,0),MATCH(Calculations!AA$1,'2018 commission structure'!$A$15:$J$15,0)),0)</f>
        <v>8974.35</v>
      </c>
      <c r="AB989" s="1">
        <f t="shared" si="158"/>
        <v>268474.34999999998</v>
      </c>
      <c r="AC989" s="1">
        <f t="shared" si="159"/>
        <v>345659.35</v>
      </c>
    </row>
    <row r="990" spans="1:29" x14ac:dyDescent="0.3">
      <c r="A990" s="20">
        <v>7957976743</v>
      </c>
      <c r="B990" s="1" t="s">
        <v>1346</v>
      </c>
      <c r="C990" s="1" t="s">
        <v>1345</v>
      </c>
      <c r="D990" s="1" t="s">
        <v>23101</v>
      </c>
      <c r="E990" s="1" t="s">
        <v>12</v>
      </c>
      <c r="F990" s="1">
        <v>37175</v>
      </c>
      <c r="G990" s="2">
        <v>30</v>
      </c>
      <c r="H990" s="1">
        <f>SUMIF('deals_closed '!D:D,A990,'deals_closed '!C:C)</f>
        <v>1056123</v>
      </c>
      <c r="I990" s="1">
        <f>VLOOKUP(E990,'2018 commission structure'!$A$21:$I$24,9,FALSE)</f>
        <v>500000</v>
      </c>
      <c r="J990" s="1">
        <f t="shared" si="160"/>
        <v>625000</v>
      </c>
      <c r="K990" s="1">
        <f t="shared" si="151"/>
        <v>750000</v>
      </c>
      <c r="L990" s="1">
        <f t="shared" si="152"/>
        <v>1000000</v>
      </c>
      <c r="M990" s="16">
        <f t="shared" si="153"/>
        <v>2.1122459999999998</v>
      </c>
      <c r="N990" s="1" t="str">
        <f t="shared" si="154"/>
        <v>&gt;200%</v>
      </c>
      <c r="O990" s="1">
        <f>MIN($I990, $H990)*INDEX( '2018 commission structure'!$A$21:$I$24,
MATCH($E990,'2018 commission structure'!$A$21:$A$24,0),MATCH(O$1,'2018 commission structure'!$A$21:$I$21,0))</f>
        <v>50000</v>
      </c>
      <c r="P990" s="1">
        <f>IF($H990&gt;$I990, MIN($H990-$I990, J990-$I990)*
INDEX( '2018 commission structure'!$A$21:$I$24,
MATCH($E990,'2018 commission structure'!$A$21:$A$24, 0),
MATCH(P$1,'2018 commission structure'!$A$21:$I$21, 0)), 0)</f>
        <v>18750</v>
      </c>
      <c r="Q990" s="1">
        <f>IF($H990&gt;J990, MIN($H990-J990, K990-J990)*
INDEX( '2018 commission structure'!$A$21:$I$24,
MATCH($E990,'2018 commission structure'!$A$21:$A$24, 0),
MATCH(Q$1,'2018 commission structure'!$A$21:$I$21, 0)), 0)</f>
        <v>22500</v>
      </c>
      <c r="R990" s="1">
        <f>IF($H990&gt;K990, MIN($H990-K990, L990-K990)*
INDEX( '2018 commission structure'!$A$21:$I$24,
MATCH($E990,'2018 commission structure'!$A$21:$A$24, 0),
MATCH(R$1,'2018 commission structure'!$A$21:$I$21, 0)), 0)</f>
        <v>55000</v>
      </c>
      <c r="S990" s="1">
        <f>IF($H990&gt;L990, ($H990-L990)*
INDEX( '2018 commission structure'!$A$21:$I$24,
MATCH($E990,'2018 commission structure'!$A$21:$A$24, 0),
MATCH(S$1,'2018 commission structure'!$A$21:$I$21, 0)), 0)</f>
        <v>5612.3</v>
      </c>
      <c r="T990" s="1">
        <f t="shared" si="155"/>
        <v>151862.29999999999</v>
      </c>
      <c r="U990" s="1">
        <f t="shared" si="156"/>
        <v>189037.3</v>
      </c>
      <c r="V990" s="16">
        <f t="shared" si="157"/>
        <v>5.5868497910200796</v>
      </c>
      <c r="W990" s="1">
        <f>MIN(H990,I990)*INDEX('2018 commission structure'!$A$15:$J$18,MATCH(Calculations!$E309,'2018 commission structure'!$A$15:$A$18,0),MATCH(Calculations!W$1,'2018 commission structure'!$A$15:$J$15,0))</f>
        <v>75000</v>
      </c>
      <c r="X990" s="1">
        <f>IF($H990&gt;I990,MIN($H990-I990,J990-I990))*INDEX('2018 commission structure'!$A$15:$J$18,MATCH(Calculations!$E309,'2018 commission structure'!$A$15:$A$18,0),MATCH(Calculations!X$1,'2018 commission structure'!$A$15:$J$15,0))</f>
        <v>27500</v>
      </c>
      <c r="Y990" s="1">
        <f>IF($H990&gt;J990,MIN($H990-J990,K990-J990)*INDEX('2018 commission structure'!$A$15:$J$18,MATCH(Calculations!$E309,'2018 commission structure'!$A$15:$A$18,0),MATCH(Calculations!Y$1,'2018 commission structure'!$A$15:$J$15,0)),0)</f>
        <v>31250</v>
      </c>
      <c r="Z990" s="1">
        <f>IF($H990&gt;K990,MIN($H990-K990,L990-K990)*INDEX('2018 commission structure'!$A$15:$J$18,MATCH(Calculations!$E309,'2018 commission structure'!$A$15:$A$18,0),MATCH(Calculations!Z$1,'2018 commission structure'!$A$15:$J$15,0)),0)</f>
        <v>82500</v>
      </c>
      <c r="AA990" s="1">
        <f>IF($H990&gt;L990,($H990-L990)*INDEX('2018 commission structure'!$A$15:$J$18,MATCH(Calculations!$E309,'2018 commission structure'!$A$15:$A$18,0),MATCH(Calculations!AA$1,'2018 commission structure'!$A$15:$J$15,0)),0)</f>
        <v>8418.4499999999989</v>
      </c>
      <c r="AB990" s="1">
        <f t="shared" si="158"/>
        <v>224668.45</v>
      </c>
      <c r="AC990" s="1">
        <f t="shared" si="159"/>
        <v>261843.45</v>
      </c>
    </row>
    <row r="991" spans="1:29" x14ac:dyDescent="0.3">
      <c r="A991" s="20">
        <v>5412518958</v>
      </c>
      <c r="B991" s="1" t="s">
        <v>40</v>
      </c>
      <c r="C991" s="1" t="s">
        <v>39</v>
      </c>
      <c r="D991" s="1" t="s">
        <v>23228</v>
      </c>
      <c r="E991" s="1" t="s">
        <v>12</v>
      </c>
      <c r="F991" s="1">
        <v>34010</v>
      </c>
      <c r="G991" s="2">
        <v>31</v>
      </c>
      <c r="H991" s="1">
        <f>SUMIF('deals_closed '!D:D,A991,'deals_closed '!C:C)</f>
        <v>1064286</v>
      </c>
      <c r="I991" s="1">
        <f>VLOOKUP(E991,'2018 commission structure'!$A$21:$I$24,9,FALSE)</f>
        <v>500000</v>
      </c>
      <c r="J991" s="1">
        <f t="shared" si="160"/>
        <v>625000</v>
      </c>
      <c r="K991" s="1">
        <f t="shared" si="151"/>
        <v>750000</v>
      </c>
      <c r="L991" s="1">
        <f t="shared" si="152"/>
        <v>1000000</v>
      </c>
      <c r="M991" s="16">
        <f t="shared" si="153"/>
        <v>2.1285720000000001</v>
      </c>
      <c r="N991" s="1" t="str">
        <f t="shared" si="154"/>
        <v>&gt;200%</v>
      </c>
      <c r="O991" s="1">
        <f>MIN($I991, $H991)*INDEX( '2018 commission structure'!$A$21:$I$24,
MATCH($E991,'2018 commission structure'!$A$21:$A$24,0),MATCH(O$1,'2018 commission structure'!$A$21:$I$21,0))</f>
        <v>50000</v>
      </c>
      <c r="P991" s="1">
        <f>IF($H991&gt;$I991, MIN($H991-$I991, J991-$I991)*
INDEX( '2018 commission structure'!$A$21:$I$24,
MATCH($E991,'2018 commission structure'!$A$21:$A$24, 0),
MATCH(P$1,'2018 commission structure'!$A$21:$I$21, 0)), 0)</f>
        <v>18750</v>
      </c>
      <c r="Q991" s="1">
        <f>IF($H991&gt;J991, MIN($H991-J991, K991-J991)*
INDEX( '2018 commission structure'!$A$21:$I$24,
MATCH($E991,'2018 commission structure'!$A$21:$A$24, 0),
MATCH(Q$1,'2018 commission structure'!$A$21:$I$21, 0)), 0)</f>
        <v>22500</v>
      </c>
      <c r="R991" s="1">
        <f>IF($H991&gt;K991, MIN($H991-K991, L991-K991)*
INDEX( '2018 commission structure'!$A$21:$I$24,
MATCH($E991,'2018 commission structure'!$A$21:$A$24, 0),
MATCH(R$1,'2018 commission structure'!$A$21:$I$21, 0)), 0)</f>
        <v>55000</v>
      </c>
      <c r="S991" s="1">
        <f>IF($H991&gt;L991, ($H991-L991)*
INDEX( '2018 commission structure'!$A$21:$I$24,
MATCH($E991,'2018 commission structure'!$A$21:$A$24, 0),
MATCH(S$1,'2018 commission structure'!$A$21:$I$21, 0)), 0)</f>
        <v>6428.6</v>
      </c>
      <c r="T991" s="1">
        <f t="shared" si="155"/>
        <v>152678.6</v>
      </c>
      <c r="U991" s="1">
        <f t="shared" si="156"/>
        <v>186688.6</v>
      </c>
      <c r="V991" s="16">
        <f t="shared" si="157"/>
        <v>5.700862291537887</v>
      </c>
      <c r="W991" s="1">
        <f>MIN(H991,I991)*INDEX('2018 commission structure'!$A$15:$J$18,MATCH(Calculations!$E983,'2018 commission structure'!$A$15:$A$18,0),MATCH(Calculations!W$1,'2018 commission structure'!$A$15:$J$15,0))</f>
        <v>60000</v>
      </c>
      <c r="X991" s="1">
        <f>IF($H991&gt;I991,MIN($H991-I991,J991-I991))*INDEX('2018 commission structure'!$A$15:$J$18,MATCH(Calculations!$E983,'2018 commission structure'!$A$15:$A$18,0),MATCH(Calculations!X$1,'2018 commission structure'!$A$15:$J$15,0))</f>
        <v>21250</v>
      </c>
      <c r="Y991" s="1">
        <f>IF($H991&gt;J991,MIN($H991-J991,K991-J991)*INDEX('2018 commission structure'!$A$15:$J$18,MATCH(Calculations!$E983,'2018 commission structure'!$A$15:$A$18,0),MATCH(Calculations!Y$1,'2018 commission structure'!$A$15:$J$15,0)),0)</f>
        <v>25000</v>
      </c>
      <c r="Z991" s="1">
        <f>IF($H991&gt;K991,MIN($H991-K991,L991-K991)*INDEX('2018 commission structure'!$A$15:$J$18,MATCH(Calculations!$E983,'2018 commission structure'!$A$15:$A$18,0),MATCH(Calculations!Z$1,'2018 commission structure'!$A$15:$J$15,0)),0)</f>
        <v>55000</v>
      </c>
      <c r="AA991" s="1">
        <f>IF($H991&gt;L991,($H991-L991)*INDEX('2018 commission structure'!$A$15:$J$18,MATCH(Calculations!$E983,'2018 commission structure'!$A$15:$A$18,0),MATCH(Calculations!AA$1,'2018 commission structure'!$A$15:$J$15,0)),0)</f>
        <v>6428.6</v>
      </c>
      <c r="AB991" s="1">
        <f t="shared" si="158"/>
        <v>167678.6</v>
      </c>
      <c r="AC991" s="1">
        <f t="shared" si="159"/>
        <v>201688.6</v>
      </c>
    </row>
    <row r="992" spans="1:29" x14ac:dyDescent="0.3">
      <c r="A992" s="20">
        <v>9412192312</v>
      </c>
      <c r="B992" s="1" t="s">
        <v>1582</v>
      </c>
      <c r="C992" s="1" t="s">
        <v>1581</v>
      </c>
      <c r="D992" s="1" t="s">
        <v>22901</v>
      </c>
      <c r="E992" s="1" t="s">
        <v>12</v>
      </c>
      <c r="F992" s="1">
        <v>44442</v>
      </c>
      <c r="G992" s="2">
        <v>26</v>
      </c>
      <c r="H992" s="1">
        <f>SUMIF('deals_closed '!D:D,A992,'deals_closed '!C:C)</f>
        <v>1100641</v>
      </c>
      <c r="I992" s="1">
        <f>VLOOKUP(E992,'2018 commission structure'!$A$21:$I$24,9,FALSE)</f>
        <v>500000</v>
      </c>
      <c r="J992" s="1">
        <f t="shared" si="160"/>
        <v>625000</v>
      </c>
      <c r="K992" s="1">
        <f t="shared" si="151"/>
        <v>750000</v>
      </c>
      <c r="L992" s="1">
        <f t="shared" si="152"/>
        <v>1000000</v>
      </c>
      <c r="M992" s="16">
        <f t="shared" si="153"/>
        <v>2.201282</v>
      </c>
      <c r="N992" s="1" t="str">
        <f t="shared" si="154"/>
        <v>&gt;200%</v>
      </c>
      <c r="O992" s="1">
        <f>MIN($I992, $H992)*INDEX( '2018 commission structure'!$A$21:$I$24,
MATCH($E992,'2018 commission structure'!$A$21:$A$24,0),MATCH(O$1,'2018 commission structure'!$A$21:$I$21,0))</f>
        <v>50000</v>
      </c>
      <c r="P992" s="1">
        <f>IF($H992&gt;$I992, MIN($H992-$I992, J992-$I992)*
INDEX( '2018 commission structure'!$A$21:$I$24,
MATCH($E992,'2018 commission structure'!$A$21:$A$24, 0),
MATCH(P$1,'2018 commission structure'!$A$21:$I$21, 0)), 0)</f>
        <v>18750</v>
      </c>
      <c r="Q992" s="1">
        <f>IF($H992&gt;J992, MIN($H992-J992, K992-J992)*
INDEX( '2018 commission structure'!$A$21:$I$24,
MATCH($E992,'2018 commission structure'!$A$21:$A$24, 0),
MATCH(Q$1,'2018 commission structure'!$A$21:$I$21, 0)), 0)</f>
        <v>22500</v>
      </c>
      <c r="R992" s="1">
        <f>IF($H992&gt;K992, MIN($H992-K992, L992-K992)*
INDEX( '2018 commission structure'!$A$21:$I$24,
MATCH($E992,'2018 commission structure'!$A$21:$A$24, 0),
MATCH(R$1,'2018 commission structure'!$A$21:$I$21, 0)), 0)</f>
        <v>55000</v>
      </c>
      <c r="S992" s="1">
        <f>IF($H992&gt;L992, ($H992-L992)*
INDEX( '2018 commission structure'!$A$21:$I$24,
MATCH($E992,'2018 commission structure'!$A$21:$A$24, 0),
MATCH(S$1,'2018 commission structure'!$A$21:$I$21, 0)), 0)</f>
        <v>10064.1</v>
      </c>
      <c r="T992" s="1">
        <f t="shared" si="155"/>
        <v>156314.1</v>
      </c>
      <c r="U992" s="1">
        <f t="shared" si="156"/>
        <v>200756.1</v>
      </c>
      <c r="V992" s="16">
        <f t="shared" si="157"/>
        <v>5.4824784900682966</v>
      </c>
      <c r="W992" s="1">
        <f>MIN(H992,I992)*INDEX('2018 commission structure'!$A$15:$J$18,MATCH(Calculations!$E184,'2018 commission structure'!$A$15:$A$18,0),MATCH(Calculations!W$1,'2018 commission structure'!$A$15:$J$15,0))</f>
        <v>75000</v>
      </c>
      <c r="X992" s="1">
        <f>IF($H992&gt;I992,MIN($H992-I992,J992-I992))*INDEX('2018 commission structure'!$A$15:$J$18,MATCH(Calculations!$E184,'2018 commission structure'!$A$15:$A$18,0),MATCH(Calculations!X$1,'2018 commission structure'!$A$15:$J$15,0))</f>
        <v>27500</v>
      </c>
      <c r="Y992" s="1">
        <f>IF($H992&gt;J992,MIN($H992-J992,K992-J992)*INDEX('2018 commission structure'!$A$15:$J$18,MATCH(Calculations!$E184,'2018 commission structure'!$A$15:$A$18,0),MATCH(Calculations!Y$1,'2018 commission structure'!$A$15:$J$15,0)),0)</f>
        <v>31250</v>
      </c>
      <c r="Z992" s="1">
        <f>IF($H992&gt;K992,MIN($H992-K992,L992-K992)*INDEX('2018 commission structure'!$A$15:$J$18,MATCH(Calculations!$E184,'2018 commission structure'!$A$15:$A$18,0),MATCH(Calculations!Z$1,'2018 commission structure'!$A$15:$J$15,0)),0)</f>
        <v>82500</v>
      </c>
      <c r="AA992" s="1">
        <f>IF($H992&gt;L992,($H992-L992)*INDEX('2018 commission structure'!$A$15:$J$18,MATCH(Calculations!$E184,'2018 commission structure'!$A$15:$A$18,0),MATCH(Calculations!AA$1,'2018 commission structure'!$A$15:$J$15,0)),0)</f>
        <v>15096.15</v>
      </c>
      <c r="AB992" s="1">
        <f t="shared" si="158"/>
        <v>231346.15</v>
      </c>
      <c r="AC992" s="1">
        <f t="shared" si="159"/>
        <v>275788.15000000002</v>
      </c>
    </row>
    <row r="993" spans="1:29" x14ac:dyDescent="0.3">
      <c r="A993" s="20">
        <v>2607689635</v>
      </c>
      <c r="B993" s="1" t="s">
        <v>1389</v>
      </c>
      <c r="C993" s="1" t="s">
        <v>1388</v>
      </c>
      <c r="D993" s="1" t="s">
        <v>23068</v>
      </c>
      <c r="E993" s="1" t="s">
        <v>0</v>
      </c>
      <c r="F993" s="1">
        <v>53124</v>
      </c>
      <c r="G993" s="2">
        <v>20</v>
      </c>
      <c r="H993" s="1">
        <f>SUMIF('deals_closed '!D:D,A993,'deals_closed '!C:C)</f>
        <v>595273</v>
      </c>
      <c r="I993" s="1">
        <f>VLOOKUP(E993,'2018 commission structure'!$A$21:$I$24,9,FALSE)</f>
        <v>600000</v>
      </c>
      <c r="J993" s="1">
        <f t="shared" si="160"/>
        <v>750000</v>
      </c>
      <c r="K993" s="1">
        <f t="shared" si="151"/>
        <v>900000</v>
      </c>
      <c r="L993" s="1">
        <f t="shared" si="152"/>
        <v>1200000</v>
      </c>
      <c r="M993" s="16">
        <f t="shared" si="153"/>
        <v>0.99212166666666668</v>
      </c>
      <c r="N993" s="1" t="str">
        <f t="shared" si="154"/>
        <v>0-100%</v>
      </c>
      <c r="O993" s="1">
        <f>MIN($I993, $H993)*INDEX( '2018 commission structure'!$A$21:$I$24,
MATCH($E993,'2018 commission structure'!$A$21:$A$24,0),MATCH(O$1,'2018 commission structure'!$A$21:$I$21,0))</f>
        <v>77385.490000000005</v>
      </c>
      <c r="P993" s="1">
        <f>IF($H993&gt;$I993, MIN($H993-$I993, J993-$I993)*
INDEX( '2018 commission structure'!$A$21:$I$24,
MATCH($E993,'2018 commission structure'!$A$21:$A$24, 0),
MATCH(P$1,'2018 commission structure'!$A$21:$I$21, 0)), 0)</f>
        <v>0</v>
      </c>
      <c r="Q993" s="1">
        <f>IF($H993&gt;J993, MIN($H993-J993, K993-J993)*
INDEX( '2018 commission structure'!$A$21:$I$24,
MATCH($E993,'2018 commission structure'!$A$21:$A$24, 0),
MATCH(Q$1,'2018 commission structure'!$A$21:$I$21, 0)), 0)</f>
        <v>0</v>
      </c>
      <c r="R993" s="1">
        <f>IF($H993&gt;K993, MIN($H993-K993, L993-K993)*
INDEX( '2018 commission structure'!$A$21:$I$24,
MATCH($E993,'2018 commission structure'!$A$21:$A$24, 0),
MATCH(R$1,'2018 commission structure'!$A$21:$I$21, 0)), 0)</f>
        <v>0</v>
      </c>
      <c r="S993" s="1">
        <f>IF($H993&gt;L993, ($H993-L993)*
INDEX( '2018 commission structure'!$A$21:$I$24,
MATCH($E993,'2018 commission structure'!$A$21:$A$24, 0),
MATCH(S$1,'2018 commission structure'!$A$21:$I$21, 0)), 0)</f>
        <v>0</v>
      </c>
      <c r="T993" s="1">
        <f t="shared" si="155"/>
        <v>77385.490000000005</v>
      </c>
      <c r="U993" s="1">
        <f t="shared" si="156"/>
        <v>130509.49</v>
      </c>
      <c r="V993" s="16">
        <f t="shared" si="157"/>
        <v>4.561147239177779</v>
      </c>
      <c r="W993" s="1">
        <f>MIN(H993,I993)*INDEX('2018 commission structure'!$A$15:$J$18,MATCH(Calculations!$E287,'2018 commission structure'!$A$15:$A$18,0),MATCH(Calculations!W$1,'2018 commission structure'!$A$15:$J$15,0))</f>
        <v>89290.95</v>
      </c>
      <c r="X993" s="1">
        <f>IF($H993&gt;I993,MIN($H993-I993,J993-I993))*INDEX('2018 commission structure'!$A$15:$J$18,MATCH(Calculations!$E287,'2018 commission structure'!$A$15:$A$18,0),MATCH(Calculations!X$1,'2018 commission structure'!$A$15:$J$15,0))</f>
        <v>0</v>
      </c>
      <c r="Y993" s="1">
        <f>IF($H993&gt;J993,MIN($H993-J993,K993-J993)*INDEX('2018 commission structure'!$A$15:$J$18,MATCH(Calculations!$E287,'2018 commission structure'!$A$15:$A$18,0),MATCH(Calculations!Y$1,'2018 commission structure'!$A$15:$J$15,0)),0)</f>
        <v>0</v>
      </c>
      <c r="Z993" s="1">
        <f>IF($H993&gt;K993,MIN($H993-K993,L993-K993)*INDEX('2018 commission structure'!$A$15:$J$18,MATCH(Calculations!$E287,'2018 commission structure'!$A$15:$A$18,0),MATCH(Calculations!Z$1,'2018 commission structure'!$A$15:$J$15,0)),0)</f>
        <v>0</v>
      </c>
      <c r="AA993" s="1">
        <f>IF($H993&gt;L993,($H993-L993)*INDEX('2018 commission structure'!$A$15:$J$18,MATCH(Calculations!$E287,'2018 commission structure'!$A$15:$A$18,0),MATCH(Calculations!AA$1,'2018 commission structure'!$A$15:$J$15,0)),0)</f>
        <v>0</v>
      </c>
      <c r="AB993" s="1">
        <f t="shared" si="158"/>
        <v>89290.95</v>
      </c>
      <c r="AC993" s="1">
        <f t="shared" si="159"/>
        <v>142414.95000000001</v>
      </c>
    </row>
    <row r="994" spans="1:29" x14ac:dyDescent="0.3">
      <c r="A994" s="20">
        <v>6842801095</v>
      </c>
      <c r="B994" s="1" t="s">
        <v>1022</v>
      </c>
      <c r="C994" s="1" t="s">
        <v>1021</v>
      </c>
      <c r="D994" s="1" t="s">
        <v>22658</v>
      </c>
      <c r="E994" s="1" t="s">
        <v>3</v>
      </c>
      <c r="F994" s="1">
        <v>110949</v>
      </c>
      <c r="G994" s="2">
        <v>12</v>
      </c>
      <c r="H994" s="1">
        <f>SUMIF('deals_closed '!D:D,A994,'deals_closed '!C:C)</f>
        <v>439307</v>
      </c>
      <c r="I994" s="1">
        <f>VLOOKUP(E994,'2018 commission structure'!$A$21:$I$24,9,FALSE)</f>
        <v>750000</v>
      </c>
      <c r="J994" s="1">
        <f t="shared" si="160"/>
        <v>937500</v>
      </c>
      <c r="K994" s="1">
        <f t="shared" si="151"/>
        <v>1125000</v>
      </c>
      <c r="L994" s="1">
        <f t="shared" si="152"/>
        <v>1500000</v>
      </c>
      <c r="M994" s="16">
        <f t="shared" si="153"/>
        <v>0.58574266666666663</v>
      </c>
      <c r="N994" s="1" t="str">
        <f t="shared" si="154"/>
        <v>0-100%</v>
      </c>
      <c r="O994" s="1">
        <f>MIN($I994, $H994)*INDEX( '2018 commission structure'!$A$21:$I$24,
MATCH($E994,'2018 commission structure'!$A$21:$A$24,0),MATCH(O$1,'2018 commission structure'!$A$21:$I$21,0))</f>
        <v>65896.05</v>
      </c>
      <c r="P994" s="1">
        <f>IF($H994&gt;$I994, MIN($H994-$I994, J994-$I994)*
INDEX( '2018 commission structure'!$A$21:$I$24,
MATCH($E994,'2018 commission structure'!$A$21:$A$24, 0),
MATCH(P$1,'2018 commission structure'!$A$21:$I$21, 0)), 0)</f>
        <v>0</v>
      </c>
      <c r="Q994" s="1">
        <f>IF($H994&gt;J994, MIN($H994-J994, K994-J994)*
INDEX( '2018 commission structure'!$A$21:$I$24,
MATCH($E994,'2018 commission structure'!$A$21:$A$24, 0),
MATCH(Q$1,'2018 commission structure'!$A$21:$I$21, 0)), 0)</f>
        <v>0</v>
      </c>
      <c r="R994" s="1">
        <f>IF($H994&gt;K994, MIN($H994-K994, L994-K994)*
INDEX( '2018 commission structure'!$A$21:$I$24,
MATCH($E994,'2018 commission structure'!$A$21:$A$24, 0),
MATCH(R$1,'2018 commission structure'!$A$21:$I$21, 0)), 0)</f>
        <v>0</v>
      </c>
      <c r="S994" s="1">
        <f>IF($H994&gt;L994, ($H994-L994)*
INDEX( '2018 commission structure'!$A$21:$I$24,
MATCH($E994,'2018 commission structure'!$A$21:$A$24, 0),
MATCH(S$1,'2018 commission structure'!$A$21:$I$21, 0)), 0)</f>
        <v>0</v>
      </c>
      <c r="T994" s="1">
        <f t="shared" si="155"/>
        <v>65896.05</v>
      </c>
      <c r="U994" s="1">
        <f t="shared" si="156"/>
        <v>176845.05</v>
      </c>
      <c r="V994" s="16">
        <f t="shared" si="157"/>
        <v>2.4841351228094881</v>
      </c>
      <c r="W994" s="1">
        <f>MIN(H994,I994)*INDEX('2018 commission structure'!$A$15:$J$18,MATCH(Calculations!$E480,'2018 commission structure'!$A$15:$A$18,0),MATCH(Calculations!W$1,'2018 commission structure'!$A$15:$J$15,0))</f>
        <v>65896.05</v>
      </c>
      <c r="X994" s="1">
        <f>IF($H994&gt;I994,MIN($H994-I994,J994-I994))*INDEX('2018 commission structure'!$A$15:$J$18,MATCH(Calculations!$E480,'2018 commission structure'!$A$15:$A$18,0),MATCH(Calculations!X$1,'2018 commission structure'!$A$15:$J$15,0))</f>
        <v>0</v>
      </c>
      <c r="Y994" s="1">
        <f>IF($H994&gt;J994,MIN($H994-J994,K994-J994)*INDEX('2018 commission structure'!$A$15:$J$18,MATCH(Calculations!$E480,'2018 commission structure'!$A$15:$A$18,0),MATCH(Calculations!Y$1,'2018 commission structure'!$A$15:$J$15,0)),0)</f>
        <v>0</v>
      </c>
      <c r="Z994" s="1">
        <f>IF($H994&gt;K994,MIN($H994-K994,L994-K994)*INDEX('2018 commission structure'!$A$15:$J$18,MATCH(Calculations!$E480,'2018 commission structure'!$A$15:$A$18,0),MATCH(Calculations!Z$1,'2018 commission structure'!$A$15:$J$15,0)),0)</f>
        <v>0</v>
      </c>
      <c r="AA994" s="1">
        <f>IF($H994&gt;L994,($H994-L994)*INDEX('2018 commission structure'!$A$15:$J$18,MATCH(Calculations!$E480,'2018 commission structure'!$A$15:$A$18,0),MATCH(Calculations!AA$1,'2018 commission structure'!$A$15:$J$15,0)),0)</f>
        <v>0</v>
      </c>
      <c r="AB994" s="1">
        <f t="shared" si="158"/>
        <v>65896.05</v>
      </c>
      <c r="AC994" s="1">
        <f t="shared" si="159"/>
        <v>176845.05</v>
      </c>
    </row>
    <row r="995" spans="1:29" x14ac:dyDescent="0.3">
      <c r="A995" s="20">
        <v>3967370569</v>
      </c>
      <c r="B995" s="1" t="s">
        <v>1424</v>
      </c>
      <c r="C995" s="1" t="s">
        <v>1423</v>
      </c>
      <c r="D995" s="1" t="s">
        <v>22944</v>
      </c>
      <c r="E995" s="1" t="s">
        <v>0</v>
      </c>
      <c r="F995" s="1">
        <v>72987</v>
      </c>
      <c r="G995" s="2">
        <v>33</v>
      </c>
      <c r="H995" s="1">
        <f>SUMIF('deals_closed '!D:D,A995,'deals_closed '!C:C)</f>
        <v>1369014</v>
      </c>
      <c r="I995" s="1">
        <f>VLOOKUP(E995,'2018 commission structure'!$A$21:$I$24,9,FALSE)</f>
        <v>600000</v>
      </c>
      <c r="J995" s="1">
        <f t="shared" si="160"/>
        <v>750000</v>
      </c>
      <c r="K995" s="1">
        <f t="shared" si="151"/>
        <v>900000</v>
      </c>
      <c r="L995" s="1">
        <f t="shared" si="152"/>
        <v>1200000</v>
      </c>
      <c r="M995" s="16">
        <f t="shared" si="153"/>
        <v>2.2816900000000002</v>
      </c>
      <c r="N995" s="1" t="str">
        <f t="shared" si="154"/>
        <v>&gt;200%</v>
      </c>
      <c r="O995" s="1">
        <f>MIN($I995, $H995)*INDEX( '2018 commission structure'!$A$21:$I$24,
MATCH($E995,'2018 commission structure'!$A$21:$A$24,0),MATCH(O$1,'2018 commission structure'!$A$21:$I$21,0))</f>
        <v>78000</v>
      </c>
      <c r="P995" s="1">
        <f>IF($H995&gt;$I995, MIN($H995-$I995, J995-$I995)*
INDEX( '2018 commission structure'!$A$21:$I$24,
MATCH($E995,'2018 commission structure'!$A$21:$A$24, 0),
MATCH(P$1,'2018 commission structure'!$A$21:$I$21, 0)), 0)</f>
        <v>25500.000000000004</v>
      </c>
      <c r="Q995" s="1">
        <f>IF($H995&gt;J995, MIN($H995-J995, K995-J995)*
INDEX( '2018 commission structure'!$A$21:$I$24,
MATCH($E995,'2018 commission structure'!$A$21:$A$24, 0),
MATCH(Q$1,'2018 commission structure'!$A$21:$I$21, 0)), 0)</f>
        <v>31500</v>
      </c>
      <c r="R995" s="1">
        <f>IF($H995&gt;K995, MIN($H995-K995, L995-K995)*
INDEX( '2018 commission structure'!$A$21:$I$24,
MATCH($E995,'2018 commission structure'!$A$21:$A$24, 0),
MATCH(R$1,'2018 commission structure'!$A$21:$I$21, 0)), 0)</f>
        <v>78000</v>
      </c>
      <c r="S995" s="1">
        <f>IF($H995&gt;L995, ($H995-L995)*
INDEX( '2018 commission structure'!$A$21:$I$24,
MATCH($E995,'2018 commission structure'!$A$21:$A$24, 0),
MATCH(S$1,'2018 commission structure'!$A$21:$I$21, 0)), 0)</f>
        <v>21971.82</v>
      </c>
      <c r="T995" s="1">
        <f t="shared" si="155"/>
        <v>234971.82</v>
      </c>
      <c r="U995" s="1">
        <f t="shared" si="156"/>
        <v>307958.82</v>
      </c>
      <c r="V995" s="16">
        <f t="shared" si="157"/>
        <v>4.4454450111219419</v>
      </c>
      <c r="W995" s="1">
        <f>MIN(H995,I995)*INDEX('2018 commission structure'!$A$15:$J$18,MATCH(Calculations!$E269,'2018 commission structure'!$A$15:$A$18,0),MATCH(Calculations!W$1,'2018 commission structure'!$A$15:$J$15,0))</f>
        <v>72000</v>
      </c>
      <c r="X995" s="1">
        <f>IF($H995&gt;I995,MIN($H995-I995,J995-I995))*INDEX('2018 commission structure'!$A$15:$J$18,MATCH(Calculations!$E269,'2018 commission structure'!$A$15:$A$18,0),MATCH(Calculations!X$1,'2018 commission structure'!$A$15:$J$15,0))</f>
        <v>25500.000000000004</v>
      </c>
      <c r="Y995" s="1">
        <f>IF($H995&gt;J995,MIN($H995-J995,K995-J995)*INDEX('2018 commission structure'!$A$15:$J$18,MATCH(Calculations!$E269,'2018 commission structure'!$A$15:$A$18,0),MATCH(Calculations!Y$1,'2018 commission structure'!$A$15:$J$15,0)),0)</f>
        <v>30000</v>
      </c>
      <c r="Z995" s="1">
        <f>IF($H995&gt;K995,MIN($H995-K995,L995-K995)*INDEX('2018 commission structure'!$A$15:$J$18,MATCH(Calculations!$E269,'2018 commission structure'!$A$15:$A$18,0),MATCH(Calculations!Z$1,'2018 commission structure'!$A$15:$J$15,0)),0)</f>
        <v>66000</v>
      </c>
      <c r="AA995" s="1">
        <f>IF($H995&gt;L995,($H995-L995)*INDEX('2018 commission structure'!$A$15:$J$18,MATCH(Calculations!$E269,'2018 commission structure'!$A$15:$A$18,0),MATCH(Calculations!AA$1,'2018 commission structure'!$A$15:$J$15,0)),0)</f>
        <v>16901.400000000001</v>
      </c>
      <c r="AB995" s="1">
        <f t="shared" si="158"/>
        <v>210401.4</v>
      </c>
      <c r="AC995" s="1">
        <f t="shared" si="159"/>
        <v>283388.40000000002</v>
      </c>
    </row>
    <row r="996" spans="1:29" x14ac:dyDescent="0.3">
      <c r="A996" s="20">
        <v>3661649302</v>
      </c>
      <c r="B996" s="1" t="s">
        <v>956</v>
      </c>
      <c r="C996" s="1" t="s">
        <v>955</v>
      </c>
      <c r="D996" s="1" t="s">
        <v>22477</v>
      </c>
      <c r="E996" s="1" t="s">
        <v>12</v>
      </c>
      <c r="F996" s="1">
        <v>59438</v>
      </c>
      <c r="G996" s="2">
        <v>35</v>
      </c>
      <c r="H996" s="1">
        <f>SUMIF('deals_closed '!D:D,A996,'deals_closed '!C:C)</f>
        <v>1196909</v>
      </c>
      <c r="I996" s="1">
        <f>VLOOKUP(E996,'2018 commission structure'!$A$21:$I$24,9,FALSE)</f>
        <v>500000</v>
      </c>
      <c r="J996" s="1">
        <f t="shared" si="160"/>
        <v>625000</v>
      </c>
      <c r="K996" s="1">
        <f t="shared" si="151"/>
        <v>750000</v>
      </c>
      <c r="L996" s="1">
        <f t="shared" si="152"/>
        <v>1000000</v>
      </c>
      <c r="M996" s="16">
        <f t="shared" si="153"/>
        <v>2.393818</v>
      </c>
      <c r="N996" s="1" t="str">
        <f t="shared" si="154"/>
        <v>&gt;200%</v>
      </c>
      <c r="O996" s="1">
        <f>MIN($I996, $H996)*INDEX( '2018 commission structure'!$A$21:$I$24,
MATCH($E996,'2018 commission structure'!$A$21:$A$24,0),MATCH(O$1,'2018 commission structure'!$A$21:$I$21,0))</f>
        <v>50000</v>
      </c>
      <c r="P996" s="1">
        <f>IF($H996&gt;$I996, MIN($H996-$I996, J996-$I996)*
INDEX( '2018 commission structure'!$A$21:$I$24,
MATCH($E996,'2018 commission structure'!$A$21:$A$24, 0),
MATCH(P$1,'2018 commission structure'!$A$21:$I$21, 0)), 0)</f>
        <v>18750</v>
      </c>
      <c r="Q996" s="1">
        <f>IF($H996&gt;J996, MIN($H996-J996, K996-J996)*
INDEX( '2018 commission structure'!$A$21:$I$24,
MATCH($E996,'2018 commission structure'!$A$21:$A$24, 0),
MATCH(Q$1,'2018 commission structure'!$A$21:$I$21, 0)), 0)</f>
        <v>22500</v>
      </c>
      <c r="R996" s="1">
        <f>IF($H996&gt;K996, MIN($H996-K996, L996-K996)*
INDEX( '2018 commission structure'!$A$21:$I$24,
MATCH($E996,'2018 commission structure'!$A$21:$A$24, 0),
MATCH(R$1,'2018 commission structure'!$A$21:$I$21, 0)), 0)</f>
        <v>55000</v>
      </c>
      <c r="S996" s="1">
        <f>IF($H996&gt;L996, ($H996-L996)*
INDEX( '2018 commission structure'!$A$21:$I$24,
MATCH($E996,'2018 commission structure'!$A$21:$A$24, 0),
MATCH(S$1,'2018 commission structure'!$A$21:$I$21, 0)), 0)</f>
        <v>19690.900000000001</v>
      </c>
      <c r="T996" s="1">
        <f t="shared" si="155"/>
        <v>165940.9</v>
      </c>
      <c r="U996" s="1">
        <f t="shared" si="156"/>
        <v>225378.9</v>
      </c>
      <c r="V996" s="16">
        <f t="shared" si="157"/>
        <v>5.31065241688552</v>
      </c>
      <c r="W996" s="1">
        <f>MIN(H996,I996)*INDEX('2018 commission structure'!$A$15:$J$18,MATCH(Calculations!$E514,'2018 commission structure'!$A$15:$A$18,0),MATCH(Calculations!W$1,'2018 commission structure'!$A$15:$J$15,0))</f>
        <v>75000</v>
      </c>
      <c r="X996" s="1">
        <f>IF($H996&gt;I996,MIN($H996-I996,J996-I996))*INDEX('2018 commission structure'!$A$15:$J$18,MATCH(Calculations!$E514,'2018 commission structure'!$A$15:$A$18,0),MATCH(Calculations!X$1,'2018 commission structure'!$A$15:$J$15,0))</f>
        <v>27500</v>
      </c>
      <c r="Y996" s="1">
        <f>IF($H996&gt;J996,MIN($H996-J996,K996-J996)*INDEX('2018 commission structure'!$A$15:$J$18,MATCH(Calculations!$E514,'2018 commission structure'!$A$15:$A$18,0),MATCH(Calculations!Y$1,'2018 commission structure'!$A$15:$J$15,0)),0)</f>
        <v>31250</v>
      </c>
      <c r="Z996" s="1">
        <f>IF($H996&gt;K996,MIN($H996-K996,L996-K996)*INDEX('2018 commission structure'!$A$15:$J$18,MATCH(Calculations!$E514,'2018 commission structure'!$A$15:$A$18,0),MATCH(Calculations!Z$1,'2018 commission structure'!$A$15:$J$15,0)),0)</f>
        <v>82500</v>
      </c>
      <c r="AA996" s="1">
        <f>IF($H996&gt;L996,($H996-L996)*INDEX('2018 commission structure'!$A$15:$J$18,MATCH(Calculations!$E514,'2018 commission structure'!$A$15:$A$18,0),MATCH(Calculations!AA$1,'2018 commission structure'!$A$15:$J$15,0)),0)</f>
        <v>29536.35</v>
      </c>
      <c r="AB996" s="1">
        <f t="shared" si="158"/>
        <v>245786.35</v>
      </c>
      <c r="AC996" s="1">
        <f t="shared" si="159"/>
        <v>305224.34999999998</v>
      </c>
    </row>
    <row r="997" spans="1:29" x14ac:dyDescent="0.3">
      <c r="A997" s="20">
        <v>2292892200</v>
      </c>
      <c r="B997" s="1" t="s">
        <v>1251</v>
      </c>
      <c r="C997" s="1" t="s">
        <v>1250</v>
      </c>
      <c r="D997" s="1" t="s">
        <v>23108</v>
      </c>
      <c r="E997" s="1" t="s">
        <v>0</v>
      </c>
      <c r="F997" s="1">
        <v>66242</v>
      </c>
      <c r="G997" s="2">
        <v>16</v>
      </c>
      <c r="H997" s="1">
        <f>SUMIF('deals_closed '!D:D,A997,'deals_closed '!C:C)</f>
        <v>551148</v>
      </c>
      <c r="I997" s="1">
        <f>VLOOKUP(E997,'2018 commission structure'!$A$21:$I$24,9,FALSE)</f>
        <v>600000</v>
      </c>
      <c r="J997" s="1">
        <f t="shared" si="160"/>
        <v>750000</v>
      </c>
      <c r="K997" s="1">
        <f t="shared" si="151"/>
        <v>900000</v>
      </c>
      <c r="L997" s="1">
        <f t="shared" si="152"/>
        <v>1200000</v>
      </c>
      <c r="M997" s="16">
        <f t="shared" si="153"/>
        <v>0.91857999999999995</v>
      </c>
      <c r="N997" s="1" t="str">
        <f t="shared" si="154"/>
        <v>0-100%</v>
      </c>
      <c r="O997" s="1">
        <f>MIN($I997, $H997)*INDEX( '2018 commission structure'!$A$21:$I$24,
MATCH($E997,'2018 commission structure'!$A$21:$A$24,0),MATCH(O$1,'2018 commission structure'!$A$21:$I$21,0))</f>
        <v>71649.240000000005</v>
      </c>
      <c r="P997" s="1">
        <f>IF($H997&gt;$I997, MIN($H997-$I997, J997-$I997)*
INDEX( '2018 commission structure'!$A$21:$I$24,
MATCH($E997,'2018 commission structure'!$A$21:$A$24, 0),
MATCH(P$1,'2018 commission structure'!$A$21:$I$21, 0)), 0)</f>
        <v>0</v>
      </c>
      <c r="Q997" s="1">
        <f>IF($H997&gt;J997, MIN($H997-J997, K997-J997)*
INDEX( '2018 commission structure'!$A$21:$I$24,
MATCH($E997,'2018 commission structure'!$A$21:$A$24, 0),
MATCH(Q$1,'2018 commission structure'!$A$21:$I$21, 0)), 0)</f>
        <v>0</v>
      </c>
      <c r="R997" s="1">
        <f>IF($H997&gt;K997, MIN($H997-K997, L997-K997)*
INDEX( '2018 commission structure'!$A$21:$I$24,
MATCH($E997,'2018 commission structure'!$A$21:$A$24, 0),
MATCH(R$1,'2018 commission structure'!$A$21:$I$21, 0)), 0)</f>
        <v>0</v>
      </c>
      <c r="S997" s="1">
        <f>IF($H997&gt;L997, ($H997-L997)*
INDEX( '2018 commission structure'!$A$21:$I$24,
MATCH($E997,'2018 commission structure'!$A$21:$A$24, 0),
MATCH(S$1,'2018 commission structure'!$A$21:$I$21, 0)), 0)</f>
        <v>0</v>
      </c>
      <c r="T997" s="1">
        <f t="shared" si="155"/>
        <v>71649.240000000005</v>
      </c>
      <c r="U997" s="1">
        <f t="shared" si="156"/>
        <v>137891.24</v>
      </c>
      <c r="V997" s="16">
        <f t="shared" si="157"/>
        <v>3.9969761675941129</v>
      </c>
      <c r="W997" s="1">
        <f>MIN(H997,I997)*INDEX('2018 commission structure'!$A$15:$J$18,MATCH(Calculations!$E359,'2018 commission structure'!$A$15:$A$18,0),MATCH(Calculations!W$1,'2018 commission structure'!$A$15:$J$15,0))</f>
        <v>82672.2</v>
      </c>
      <c r="X997" s="1">
        <f>IF($H997&gt;I997,MIN($H997-I997,J997-I997))*INDEX('2018 commission structure'!$A$15:$J$18,MATCH(Calculations!$E359,'2018 commission structure'!$A$15:$A$18,0),MATCH(Calculations!X$1,'2018 commission structure'!$A$15:$J$15,0))</f>
        <v>0</v>
      </c>
      <c r="Y997" s="1">
        <f>IF($H997&gt;J997,MIN($H997-J997,K997-J997)*INDEX('2018 commission structure'!$A$15:$J$18,MATCH(Calculations!$E359,'2018 commission structure'!$A$15:$A$18,0),MATCH(Calculations!Y$1,'2018 commission structure'!$A$15:$J$15,0)),0)</f>
        <v>0</v>
      </c>
      <c r="Z997" s="1">
        <f>IF($H997&gt;K997,MIN($H997-K997,L997-K997)*INDEX('2018 commission structure'!$A$15:$J$18,MATCH(Calculations!$E359,'2018 commission structure'!$A$15:$A$18,0),MATCH(Calculations!Z$1,'2018 commission structure'!$A$15:$J$15,0)),0)</f>
        <v>0</v>
      </c>
      <c r="AA997" s="1">
        <f>IF($H997&gt;L997,($H997-L997)*INDEX('2018 commission structure'!$A$15:$J$18,MATCH(Calculations!$E359,'2018 commission structure'!$A$15:$A$18,0),MATCH(Calculations!AA$1,'2018 commission structure'!$A$15:$J$15,0)),0)</f>
        <v>0</v>
      </c>
      <c r="AB997" s="1">
        <f t="shared" si="158"/>
        <v>82672.2</v>
      </c>
      <c r="AC997" s="1">
        <f t="shared" si="159"/>
        <v>148914.20000000001</v>
      </c>
    </row>
    <row r="998" spans="1:29" x14ac:dyDescent="0.3">
      <c r="A998" s="20">
        <v>2294342399</v>
      </c>
      <c r="B998" s="1" t="s">
        <v>1852</v>
      </c>
      <c r="C998" s="1" t="s">
        <v>1851</v>
      </c>
      <c r="D998" s="1" t="s">
        <v>23107</v>
      </c>
      <c r="E998" s="1" t="s">
        <v>0</v>
      </c>
      <c r="F998" s="1">
        <v>74676</v>
      </c>
      <c r="G998" s="2">
        <v>16</v>
      </c>
      <c r="H998" s="1">
        <f>SUMIF('deals_closed '!D:D,A998,'deals_closed '!C:C)</f>
        <v>470117</v>
      </c>
      <c r="I998" s="1">
        <f>VLOOKUP(E998,'2018 commission structure'!$A$21:$I$24,9,FALSE)</f>
        <v>600000</v>
      </c>
      <c r="J998" s="1">
        <f t="shared" si="160"/>
        <v>750000</v>
      </c>
      <c r="K998" s="1">
        <f t="shared" si="151"/>
        <v>900000</v>
      </c>
      <c r="L998" s="1">
        <f t="shared" si="152"/>
        <v>1200000</v>
      </c>
      <c r="M998" s="16">
        <f t="shared" si="153"/>
        <v>0.78352833333333338</v>
      </c>
      <c r="N998" s="1" t="str">
        <f t="shared" si="154"/>
        <v>0-100%</v>
      </c>
      <c r="O998" s="1">
        <f>MIN($I998, $H998)*INDEX( '2018 commission structure'!$A$21:$I$24,
MATCH($E998,'2018 commission structure'!$A$21:$A$24,0),MATCH(O$1,'2018 commission structure'!$A$21:$I$21,0))</f>
        <v>61115.21</v>
      </c>
      <c r="P998" s="1">
        <f>IF($H998&gt;$I998, MIN($H998-$I998, J998-$I998)*
INDEX( '2018 commission structure'!$A$21:$I$24,
MATCH($E998,'2018 commission structure'!$A$21:$A$24, 0),
MATCH(P$1,'2018 commission structure'!$A$21:$I$21, 0)), 0)</f>
        <v>0</v>
      </c>
      <c r="Q998" s="1">
        <f>IF($H998&gt;J998, MIN($H998-J998, K998-J998)*
INDEX( '2018 commission structure'!$A$21:$I$24,
MATCH($E998,'2018 commission structure'!$A$21:$A$24, 0),
MATCH(Q$1,'2018 commission structure'!$A$21:$I$21, 0)), 0)</f>
        <v>0</v>
      </c>
      <c r="R998" s="1">
        <f>IF($H998&gt;K998, MIN($H998-K998, L998-K998)*
INDEX( '2018 commission structure'!$A$21:$I$24,
MATCH($E998,'2018 commission structure'!$A$21:$A$24, 0),
MATCH(R$1,'2018 commission structure'!$A$21:$I$21, 0)), 0)</f>
        <v>0</v>
      </c>
      <c r="S998" s="1">
        <f>IF($H998&gt;L998, ($H998-L998)*
INDEX( '2018 commission structure'!$A$21:$I$24,
MATCH($E998,'2018 commission structure'!$A$21:$A$24, 0),
MATCH(S$1,'2018 commission structure'!$A$21:$I$21, 0)), 0)</f>
        <v>0</v>
      </c>
      <c r="T998" s="1">
        <f t="shared" si="155"/>
        <v>61115.21</v>
      </c>
      <c r="U998" s="1">
        <f t="shared" si="156"/>
        <v>135791.21</v>
      </c>
      <c r="V998" s="16">
        <f t="shared" si="157"/>
        <v>3.4620576692703455</v>
      </c>
      <c r="W998" s="1">
        <f>MIN(H998,I998)*INDEX('2018 commission structure'!$A$15:$J$18,MATCH(Calculations!$E37,'2018 commission structure'!$A$15:$A$18,0),MATCH(Calculations!W$1,'2018 commission structure'!$A$15:$J$15,0))</f>
        <v>56414.04</v>
      </c>
      <c r="X998" s="1">
        <f>IF($H998&gt;I998,MIN($H998-I998,J998-I998))*INDEX('2018 commission structure'!$A$15:$J$18,MATCH(Calculations!$E37,'2018 commission structure'!$A$15:$A$18,0),MATCH(Calculations!X$1,'2018 commission structure'!$A$15:$J$15,0))</f>
        <v>0</v>
      </c>
      <c r="Y998" s="1">
        <f>IF($H998&gt;J998,MIN($H998-J998,K998-J998)*INDEX('2018 commission structure'!$A$15:$J$18,MATCH(Calculations!$E37,'2018 commission structure'!$A$15:$A$18,0),MATCH(Calculations!Y$1,'2018 commission structure'!$A$15:$J$15,0)),0)</f>
        <v>0</v>
      </c>
      <c r="Z998" s="1">
        <f>IF($H998&gt;K998,MIN($H998-K998,L998-K998)*INDEX('2018 commission structure'!$A$15:$J$18,MATCH(Calculations!$E37,'2018 commission structure'!$A$15:$A$18,0),MATCH(Calculations!Z$1,'2018 commission structure'!$A$15:$J$15,0)),0)</f>
        <v>0</v>
      </c>
      <c r="AA998" s="1">
        <f>IF($H998&gt;L998,($H998-L998)*INDEX('2018 commission structure'!$A$15:$J$18,MATCH(Calculations!$E37,'2018 commission structure'!$A$15:$A$18,0),MATCH(Calculations!AA$1,'2018 commission structure'!$A$15:$J$15,0)),0)</f>
        <v>0</v>
      </c>
      <c r="AB998" s="1">
        <f t="shared" si="158"/>
        <v>56414.04</v>
      </c>
      <c r="AC998" s="1">
        <f t="shared" si="159"/>
        <v>131090.04</v>
      </c>
    </row>
    <row r="999" spans="1:29" x14ac:dyDescent="0.3">
      <c r="A999" s="20">
        <v>8034345962</v>
      </c>
      <c r="B999" s="1" t="s">
        <v>325</v>
      </c>
      <c r="C999" s="1" t="s">
        <v>324</v>
      </c>
      <c r="D999" s="1" t="s">
        <v>22533</v>
      </c>
      <c r="E999" s="1" t="s">
        <v>3</v>
      </c>
      <c r="F999" s="1">
        <v>121088</v>
      </c>
      <c r="G999" s="2">
        <v>23</v>
      </c>
      <c r="H999" s="1">
        <f>SUMIF('deals_closed '!D:D,A999,'deals_closed '!C:C)</f>
        <v>696032</v>
      </c>
      <c r="I999" s="1">
        <f>VLOOKUP(E999,'2018 commission structure'!$A$21:$I$24,9,FALSE)</f>
        <v>750000</v>
      </c>
      <c r="J999" s="1">
        <f t="shared" si="160"/>
        <v>937500</v>
      </c>
      <c r="K999" s="1">
        <f t="shared" si="151"/>
        <v>1125000</v>
      </c>
      <c r="L999" s="1">
        <f t="shared" si="152"/>
        <v>1500000</v>
      </c>
      <c r="M999" s="16">
        <f t="shared" si="153"/>
        <v>0.92804266666666668</v>
      </c>
      <c r="N999" s="1" t="str">
        <f t="shared" si="154"/>
        <v>0-100%</v>
      </c>
      <c r="O999" s="1">
        <f>MIN($I999, $H999)*INDEX( '2018 commission structure'!$A$21:$I$24,
MATCH($E999,'2018 commission structure'!$A$21:$A$24,0),MATCH(O$1,'2018 commission structure'!$A$21:$I$21,0))</f>
        <v>104404.8</v>
      </c>
      <c r="P999" s="1">
        <f>IF($H999&gt;$I999, MIN($H999-$I999, J999-$I999)*
INDEX( '2018 commission structure'!$A$21:$I$24,
MATCH($E999,'2018 commission structure'!$A$21:$A$24, 0),
MATCH(P$1,'2018 commission structure'!$A$21:$I$21, 0)), 0)</f>
        <v>0</v>
      </c>
      <c r="Q999" s="1">
        <f>IF($H999&gt;J999, MIN($H999-J999, K999-J999)*
INDEX( '2018 commission structure'!$A$21:$I$24,
MATCH($E999,'2018 commission structure'!$A$21:$A$24, 0),
MATCH(Q$1,'2018 commission structure'!$A$21:$I$21, 0)), 0)</f>
        <v>0</v>
      </c>
      <c r="R999" s="1">
        <f>IF($H999&gt;K999, MIN($H999-K999, L999-K999)*
INDEX( '2018 commission structure'!$A$21:$I$24,
MATCH($E999,'2018 commission structure'!$A$21:$A$24, 0),
MATCH(R$1,'2018 commission structure'!$A$21:$I$21, 0)), 0)</f>
        <v>0</v>
      </c>
      <c r="S999" s="1">
        <f>IF($H999&gt;L999, ($H999-L999)*
INDEX( '2018 commission structure'!$A$21:$I$24,
MATCH($E999,'2018 commission structure'!$A$21:$A$24, 0),
MATCH(S$1,'2018 commission structure'!$A$21:$I$21, 0)), 0)</f>
        <v>0</v>
      </c>
      <c r="T999" s="1">
        <f t="shared" si="155"/>
        <v>104404.8</v>
      </c>
      <c r="U999" s="1">
        <f t="shared" si="156"/>
        <v>225492.8</v>
      </c>
      <c r="V999" s="16">
        <f t="shared" si="157"/>
        <v>3.08671496384807</v>
      </c>
      <c r="W999" s="1">
        <f>MIN(H999,I999)*INDEX('2018 commission structure'!$A$15:$J$18,MATCH(Calculations!$E838,'2018 commission structure'!$A$15:$A$18,0),MATCH(Calculations!W$1,'2018 commission structure'!$A$15:$J$15,0))</f>
        <v>104404.8</v>
      </c>
      <c r="X999" s="1">
        <f>IF($H999&gt;I999,MIN($H999-I999,J999-I999))*INDEX('2018 commission structure'!$A$15:$J$18,MATCH(Calculations!$E838,'2018 commission structure'!$A$15:$A$18,0),MATCH(Calculations!X$1,'2018 commission structure'!$A$15:$J$15,0))</f>
        <v>0</v>
      </c>
      <c r="Y999" s="1">
        <f>IF($H999&gt;J999,MIN($H999-J999,K999-J999)*INDEX('2018 commission structure'!$A$15:$J$18,MATCH(Calculations!$E838,'2018 commission structure'!$A$15:$A$18,0),MATCH(Calculations!Y$1,'2018 commission structure'!$A$15:$J$15,0)),0)</f>
        <v>0</v>
      </c>
      <c r="Z999" s="1">
        <f>IF($H999&gt;K999,MIN($H999-K999,L999-K999)*INDEX('2018 commission structure'!$A$15:$J$18,MATCH(Calculations!$E838,'2018 commission structure'!$A$15:$A$18,0),MATCH(Calculations!Z$1,'2018 commission structure'!$A$15:$J$15,0)),0)</f>
        <v>0</v>
      </c>
      <c r="AA999" s="1">
        <f>IF($H999&gt;L999,($H999-L999)*INDEX('2018 commission structure'!$A$15:$J$18,MATCH(Calculations!$E838,'2018 commission structure'!$A$15:$A$18,0),MATCH(Calculations!AA$1,'2018 commission structure'!$A$15:$J$15,0)),0)</f>
        <v>0</v>
      </c>
      <c r="AB999" s="1">
        <f t="shared" si="158"/>
        <v>104404.8</v>
      </c>
      <c r="AC999" s="1">
        <f t="shared" si="159"/>
        <v>225492.8</v>
      </c>
    </row>
    <row r="1000" spans="1:29" x14ac:dyDescent="0.3">
      <c r="A1000" s="20">
        <v>3935718624</v>
      </c>
      <c r="B1000" s="1" t="s">
        <v>1757</v>
      </c>
      <c r="C1000" s="1" t="s">
        <v>1756</v>
      </c>
      <c r="D1000" s="1" t="s">
        <v>22885</v>
      </c>
      <c r="E1000" s="1" t="s">
        <v>12</v>
      </c>
      <c r="F1000" s="1">
        <v>44845</v>
      </c>
      <c r="G1000" s="2">
        <v>35</v>
      </c>
      <c r="H1000" s="1">
        <f>SUMIF('deals_closed '!D:D,A1000,'deals_closed '!C:C)</f>
        <v>1230202</v>
      </c>
      <c r="I1000" s="1">
        <f>VLOOKUP(E1000,'2018 commission structure'!$A$21:$I$24,9,FALSE)</f>
        <v>500000</v>
      </c>
      <c r="J1000" s="1">
        <f t="shared" si="160"/>
        <v>625000</v>
      </c>
      <c r="K1000" s="1">
        <f t="shared" si="151"/>
        <v>750000</v>
      </c>
      <c r="L1000" s="1">
        <f t="shared" si="152"/>
        <v>1000000</v>
      </c>
      <c r="M1000" s="16">
        <f t="shared" si="153"/>
        <v>2.460404</v>
      </c>
      <c r="N1000" s="1" t="str">
        <f t="shared" si="154"/>
        <v>&gt;200%</v>
      </c>
      <c r="O1000" s="1">
        <f>MIN($I1000, $H1000)*INDEX( '2018 commission structure'!$A$21:$I$24,
MATCH($E1000,'2018 commission structure'!$A$21:$A$24,0),MATCH(O$1,'2018 commission structure'!$A$21:$I$21,0))</f>
        <v>50000</v>
      </c>
      <c r="P1000" s="1">
        <f>IF($H1000&gt;$I1000, MIN($H1000-$I1000, J1000-$I1000)*
INDEX( '2018 commission structure'!$A$21:$I$24,
MATCH($E1000,'2018 commission structure'!$A$21:$A$24, 0),
MATCH(P$1,'2018 commission structure'!$A$21:$I$21, 0)), 0)</f>
        <v>18750</v>
      </c>
      <c r="Q1000" s="1">
        <f>IF($H1000&gt;J1000, MIN($H1000-J1000, K1000-J1000)*
INDEX( '2018 commission structure'!$A$21:$I$24,
MATCH($E1000,'2018 commission structure'!$A$21:$A$24, 0),
MATCH(Q$1,'2018 commission structure'!$A$21:$I$21, 0)), 0)</f>
        <v>22500</v>
      </c>
      <c r="R1000" s="1">
        <f>IF($H1000&gt;K1000, MIN($H1000-K1000, L1000-K1000)*
INDEX( '2018 commission structure'!$A$21:$I$24,
MATCH($E1000,'2018 commission structure'!$A$21:$A$24, 0),
MATCH(R$1,'2018 commission structure'!$A$21:$I$21, 0)), 0)</f>
        <v>55000</v>
      </c>
      <c r="S1000" s="1">
        <f>IF($H1000&gt;L1000, ($H1000-L1000)*
INDEX( '2018 commission structure'!$A$21:$I$24,
MATCH($E1000,'2018 commission structure'!$A$21:$A$24, 0),
MATCH(S$1,'2018 commission structure'!$A$21:$I$21, 0)), 0)</f>
        <v>23020.2</v>
      </c>
      <c r="T1000" s="1">
        <f t="shared" si="155"/>
        <v>169270.2</v>
      </c>
      <c r="U1000" s="1">
        <f t="shared" si="156"/>
        <v>214115.20000000001</v>
      </c>
      <c r="V1000" s="16">
        <f t="shared" si="157"/>
        <v>5.745514564122491</v>
      </c>
      <c r="W1000" s="1">
        <f>MIN(H1000,I1000)*INDEX('2018 commission structure'!$A$15:$J$18,MATCH(Calculations!$E90,'2018 commission structure'!$A$15:$A$18,0),MATCH(Calculations!W$1,'2018 commission structure'!$A$15:$J$15,0))</f>
        <v>75000</v>
      </c>
      <c r="X1000" s="1">
        <f>IF($H1000&gt;I1000,MIN($H1000-I1000,J1000-I1000))*INDEX('2018 commission structure'!$A$15:$J$18,MATCH(Calculations!$E90,'2018 commission structure'!$A$15:$A$18,0),MATCH(Calculations!X$1,'2018 commission structure'!$A$15:$J$15,0))</f>
        <v>22500</v>
      </c>
      <c r="Y1000" s="1">
        <f>IF($H1000&gt;J1000,MIN($H1000-J1000,K1000-J1000)*INDEX('2018 commission structure'!$A$15:$J$18,MATCH(Calculations!$E90,'2018 commission structure'!$A$15:$A$18,0),MATCH(Calculations!Y$1,'2018 commission structure'!$A$15:$J$15,0)),0)</f>
        <v>31250</v>
      </c>
      <c r="Z1000" s="1">
        <f>IF($H1000&gt;K1000,MIN($H1000-K1000,L1000-K1000)*INDEX('2018 commission structure'!$A$15:$J$18,MATCH(Calculations!$E90,'2018 commission structure'!$A$15:$A$18,0),MATCH(Calculations!Z$1,'2018 commission structure'!$A$15:$J$15,0)),0)</f>
        <v>75000</v>
      </c>
      <c r="AA1000" s="1">
        <f>IF($H1000&gt;L1000,($H1000-L1000)*INDEX('2018 commission structure'!$A$15:$J$18,MATCH(Calculations!$E90,'2018 commission structure'!$A$15:$A$18,0),MATCH(Calculations!AA$1,'2018 commission structure'!$A$15:$J$15,0)),0)</f>
        <v>29926.260000000002</v>
      </c>
      <c r="AB1000" s="1">
        <f t="shared" si="158"/>
        <v>233676.26</v>
      </c>
      <c r="AC1000" s="1">
        <f t="shared" si="159"/>
        <v>278521.26</v>
      </c>
    </row>
    <row r="1001" spans="1:29" x14ac:dyDescent="0.3">
      <c r="A1001" s="20">
        <v>4783377790</v>
      </c>
      <c r="B1001" s="1" t="s">
        <v>1905</v>
      </c>
      <c r="C1001" s="1" t="s">
        <v>1904</v>
      </c>
      <c r="D1001" s="1" t="s">
        <v>22855</v>
      </c>
      <c r="E1001" s="1" t="s">
        <v>3</v>
      </c>
      <c r="F1001" s="1">
        <v>110817</v>
      </c>
      <c r="G1001" s="2">
        <v>19</v>
      </c>
      <c r="H1001" s="1">
        <f>SUMIF('deals_closed '!D:D,A1001,'deals_closed '!C:C)</f>
        <v>713679</v>
      </c>
      <c r="I1001" s="1">
        <f>VLOOKUP(E1001,'2018 commission structure'!$A$21:$I$24,9,FALSE)</f>
        <v>750000</v>
      </c>
      <c r="J1001" s="1">
        <f t="shared" ref="J1001" si="161">I1001*1.25</f>
        <v>937500</v>
      </c>
      <c r="K1001" s="1">
        <f t="shared" ref="K1001" si="162">$I1001*1.5</f>
        <v>1125000</v>
      </c>
      <c r="L1001" s="1">
        <f t="shared" ref="L1001" si="163">$I1001*2</f>
        <v>1500000</v>
      </c>
      <c r="M1001" s="16">
        <f t="shared" ref="M1001" si="164">$H1001/$I1001</f>
        <v>0.95157199999999997</v>
      </c>
      <c r="N1001" s="1" t="str">
        <f t="shared" ref="N1001" si="165">IF(M1001&lt;=1,"0-100%",
IF(M1001&lt;=1.25,"100-125%",
IF(M1001&lt;=1.5,"125-150%",
IF(M1001&lt;=2,"150-200%","&gt;200%"))))</f>
        <v>0-100%</v>
      </c>
      <c r="O1001" s="1">
        <f>MIN($I1001, $H1001)*INDEX( '2018 commission structure'!$A$21:$I$24,
MATCH($E1001,'2018 commission structure'!$A$21:$A$24,0),MATCH(O$1,'2018 commission structure'!$A$21:$I$21,0))</f>
        <v>107051.84999999999</v>
      </c>
      <c r="P1001" s="1">
        <f>IF($H1001&gt;$I1001, MIN($H1001-$I1001, J1001-$I1001)*
INDEX( '2018 commission structure'!$A$21:$I$24,
MATCH($E1001,'2018 commission structure'!$A$21:$A$24, 0),
MATCH(P$1,'2018 commission structure'!$A$21:$I$21, 0)), 0)</f>
        <v>0</v>
      </c>
      <c r="Q1001" s="1">
        <f>IF($H1001&gt;J1001, MIN($H1001-J1001, K1001-J1001)*
INDEX( '2018 commission structure'!$A$21:$I$24,
MATCH($E1001,'2018 commission structure'!$A$21:$A$24, 0),
MATCH(Q$1,'2018 commission structure'!$A$21:$I$21, 0)), 0)</f>
        <v>0</v>
      </c>
      <c r="R1001" s="1">
        <f>IF($H1001&gt;K1001, MIN($H1001-K1001, L1001-K1001)*
INDEX( '2018 commission structure'!$A$21:$I$24,
MATCH($E1001,'2018 commission structure'!$A$21:$A$24, 0),
MATCH(R$1,'2018 commission structure'!$A$21:$I$21, 0)), 0)</f>
        <v>0</v>
      </c>
      <c r="S1001" s="1">
        <f>IF($H1001&gt;L1001, ($H1001-L1001)*
INDEX( '2018 commission structure'!$A$21:$I$24,
MATCH($E1001,'2018 commission structure'!$A$21:$A$24, 0),
MATCH(S$1,'2018 commission structure'!$A$21:$I$21, 0)), 0)</f>
        <v>0</v>
      </c>
      <c r="T1001" s="1">
        <f t="shared" ref="T1001" si="166">SUM(O1001:S1001)</f>
        <v>107051.84999999999</v>
      </c>
      <c r="U1001" s="1">
        <f t="shared" ref="U1001" si="167">SUM(F1001+T1001)</f>
        <v>217868.84999999998</v>
      </c>
      <c r="V1001" s="16">
        <f t="shared" ref="V1001" si="168">H1001/U1001</f>
        <v>3.275727576475481</v>
      </c>
      <c r="W1001" s="1">
        <f>MIN(H1001,I1001)*INDEX('2018 commission structure'!$A$15:$J$18,MATCH(Calculations!$E10,'2018 commission structure'!$A$15:$A$18,0),MATCH(Calculations!W$1,'2018 commission structure'!$A$15:$J$15,0))</f>
        <v>107051.84999999999</v>
      </c>
      <c r="X1001" s="1">
        <f>IF($H1001&gt;I1001,MIN($H1001-I1001,J1001-I1001))*INDEX('2018 commission structure'!$A$15:$J$18,MATCH(Calculations!$E10,'2018 commission structure'!$A$15:$A$18,0),MATCH(Calculations!X$1,'2018 commission structure'!$A$15:$J$15,0))</f>
        <v>0</v>
      </c>
      <c r="Y1001" s="1">
        <f>IF($H1001&gt;J1001,MIN($H1001-J1001,K1001-J1001)*INDEX('2018 commission structure'!$A$15:$J$18,MATCH(Calculations!$E10,'2018 commission structure'!$A$15:$A$18,0),MATCH(Calculations!Y$1,'2018 commission structure'!$A$15:$J$15,0)),0)</f>
        <v>0</v>
      </c>
      <c r="Z1001" s="1">
        <f>IF($H1001&gt;K1001,MIN($H1001-K1001,L1001-K1001)*INDEX('2018 commission structure'!$A$15:$J$18,MATCH(Calculations!$E10,'2018 commission structure'!$A$15:$A$18,0),MATCH(Calculations!Z$1,'2018 commission structure'!$A$15:$J$15,0)),0)</f>
        <v>0</v>
      </c>
      <c r="AA1001" s="1">
        <f>IF($H1001&gt;L1001,($H1001-L1001)*INDEX('2018 commission structure'!$A$15:$J$18,MATCH(Calculations!$E10,'2018 commission structure'!$A$15:$A$18,0),MATCH(Calculations!AA$1,'2018 commission structure'!$A$15:$J$15,0)),0)</f>
        <v>0</v>
      </c>
      <c r="AB1001" s="1">
        <f t="shared" ref="AB1001" si="169">SUM(W1001:AA1001)</f>
        <v>107051.84999999999</v>
      </c>
      <c r="AC1001" s="1">
        <f t="shared" ref="AC1001" si="170">AB1001+F1001</f>
        <v>217868.84999999998</v>
      </c>
    </row>
    <row r="1002" spans="1:29" x14ac:dyDescent="0.3">
      <c r="H1002" s="3"/>
      <c r="O1002" s="1">
        <f>SUBTOTAL(9,O2:O1001)</f>
        <v>74817105.369999945</v>
      </c>
    </row>
    <row r="1006" spans="1:29" x14ac:dyDescent="0.3">
      <c r="M1006" s="16">
        <v>342</v>
      </c>
    </row>
  </sheetData>
  <sortState xmlns:xlrd2="http://schemas.microsoft.com/office/spreadsheetml/2017/richdata2" ref="A2:AC1002">
    <sortCondition ref="C2:C100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2941A-0DA5-4521-A94A-84A8A9CF8D73}">
  <dimension ref="D5:I23"/>
  <sheetViews>
    <sheetView workbookViewId="0"/>
  </sheetViews>
  <sheetFormatPr defaultRowHeight="15" x14ac:dyDescent="0.25"/>
  <cols>
    <col min="4" max="4" width="33.28515625" bestFit="1" customWidth="1"/>
    <col min="5" max="5" width="14.85546875" bestFit="1" customWidth="1"/>
    <col min="6" max="6" width="21.5703125" bestFit="1" customWidth="1"/>
    <col min="7" max="8" width="14.85546875" bestFit="1" customWidth="1"/>
    <col min="9" max="9" width="21.140625" customWidth="1"/>
  </cols>
  <sheetData>
    <row r="5" spans="4:6" ht="15.75" thickBot="1" x14ac:dyDescent="0.3"/>
    <row r="6" spans="4:6" ht="15.75" thickBot="1" x14ac:dyDescent="0.3">
      <c r="D6" s="168" t="s">
        <v>23414</v>
      </c>
      <c r="E6" s="170" t="s">
        <v>23373</v>
      </c>
      <c r="F6" s="172" t="s">
        <v>23396</v>
      </c>
    </row>
    <row r="7" spans="4:6" x14ac:dyDescent="0.25">
      <c r="D7" s="169" t="s">
        <v>23345</v>
      </c>
      <c r="E7" s="171">
        <v>1000</v>
      </c>
      <c r="F7" s="173">
        <v>1200</v>
      </c>
    </row>
    <row r="8" spans="4:6" x14ac:dyDescent="0.25">
      <c r="D8" s="169" t="s">
        <v>23343</v>
      </c>
      <c r="E8" s="175">
        <v>699144198</v>
      </c>
      <c r="F8" s="174">
        <v>1219178249.9323108</v>
      </c>
    </row>
    <row r="9" spans="4:6" x14ac:dyDescent="0.25">
      <c r="D9" s="169" t="s">
        <v>23330</v>
      </c>
      <c r="E9" s="175">
        <v>529750592.8099997</v>
      </c>
      <c r="F9" s="174">
        <v>968737104.76071095</v>
      </c>
    </row>
    <row r="10" spans="4:6" x14ac:dyDescent="0.25">
      <c r="F10" s="8"/>
    </row>
    <row r="23" spans="7:9" x14ac:dyDescent="0.25">
      <c r="G23" s="8"/>
      <c r="H23" s="8"/>
      <c r="I23" s="8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6701-0B7B-4196-BBF4-4CFA964ACB1C}">
  <dimension ref="A3:K27"/>
  <sheetViews>
    <sheetView workbookViewId="0">
      <selection activeCell="B21" sqref="B21"/>
    </sheetView>
  </sheetViews>
  <sheetFormatPr defaultRowHeight="15" x14ac:dyDescent="0.25"/>
  <cols>
    <col min="1" max="1" width="19.5703125" bestFit="1" customWidth="1"/>
    <col min="2" max="2" width="18.28515625" bestFit="1" customWidth="1"/>
    <col min="3" max="3" width="12.42578125" bestFit="1" customWidth="1"/>
    <col min="4" max="4" width="25.42578125" customWidth="1"/>
    <col min="5" max="5" width="26.7109375" customWidth="1"/>
    <col min="6" max="6" width="28" customWidth="1"/>
    <col min="7" max="7" width="8.140625" bestFit="1" customWidth="1"/>
    <col min="8" max="8" width="25.42578125" customWidth="1"/>
    <col min="9" max="9" width="26.7109375" customWidth="1"/>
    <col min="10" max="10" width="28" customWidth="1"/>
    <col min="12" max="12" width="15.7109375" bestFit="1" customWidth="1"/>
    <col min="13" max="15" width="13.85546875" bestFit="1" customWidth="1"/>
  </cols>
  <sheetData>
    <row r="3" spans="1:11" x14ac:dyDescent="0.25">
      <c r="A3" s="86" t="s">
        <v>23375</v>
      </c>
      <c r="B3" t="s">
        <v>23377</v>
      </c>
    </row>
    <row r="4" spans="1:11" x14ac:dyDescent="0.25">
      <c r="A4" s="87" t="s">
        <v>12</v>
      </c>
      <c r="B4" s="88">
        <v>214745407</v>
      </c>
    </row>
    <row r="5" spans="1:11" x14ac:dyDescent="0.25">
      <c r="A5" s="87" t="s">
        <v>0</v>
      </c>
      <c r="B5" s="88">
        <v>243703748</v>
      </c>
    </row>
    <row r="6" spans="1:11" x14ac:dyDescent="0.25">
      <c r="A6" s="87" t="s">
        <v>3</v>
      </c>
      <c r="B6" s="88">
        <v>240004965</v>
      </c>
    </row>
    <row r="7" spans="1:11" x14ac:dyDescent="0.25">
      <c r="A7" s="87" t="s">
        <v>23376</v>
      </c>
      <c r="B7" s="88">
        <v>698454120</v>
      </c>
    </row>
    <row r="13" spans="1:11" ht="16.5" x14ac:dyDescent="0.3">
      <c r="G13" s="22"/>
      <c r="H13" s="22"/>
      <c r="I13" s="22"/>
      <c r="J13" s="22"/>
    </row>
    <row r="15" spans="1:11" ht="19.5" x14ac:dyDescent="0.25">
      <c r="C15" s="154" t="s">
        <v>23410</v>
      </c>
      <c r="D15" s="150" t="s">
        <v>12</v>
      </c>
      <c r="E15" s="150" t="s">
        <v>0</v>
      </c>
      <c r="F15" s="155" t="s">
        <v>3</v>
      </c>
      <c r="G15" s="212"/>
      <c r="H15" s="154" t="s">
        <v>12</v>
      </c>
      <c r="I15" s="150" t="s">
        <v>0</v>
      </c>
      <c r="J15" s="155" t="s">
        <v>3</v>
      </c>
      <c r="K15" s="146"/>
    </row>
    <row r="16" spans="1:11" ht="15.75" customHeight="1" x14ac:dyDescent="0.25">
      <c r="C16" s="151" t="s">
        <v>1933</v>
      </c>
      <c r="D16" s="160">
        <v>500000</v>
      </c>
      <c r="E16" s="160">
        <v>600000</v>
      </c>
      <c r="F16" s="166">
        <v>750000</v>
      </c>
      <c r="G16" s="213"/>
      <c r="H16" s="161">
        <v>600000</v>
      </c>
      <c r="I16" s="147">
        <v>700000</v>
      </c>
      <c r="J16" s="152">
        <v>800000</v>
      </c>
      <c r="K16" s="146"/>
    </row>
    <row r="17" spans="3:11" ht="19.5" x14ac:dyDescent="0.25">
      <c r="C17" s="151" t="s">
        <v>1927</v>
      </c>
      <c r="D17" s="148">
        <v>0.1</v>
      </c>
      <c r="E17" s="148">
        <v>0.13</v>
      </c>
      <c r="F17" s="164">
        <v>0.15</v>
      </c>
      <c r="G17" s="213"/>
      <c r="H17" s="162">
        <v>0.12</v>
      </c>
      <c r="I17" s="149">
        <v>0.15</v>
      </c>
      <c r="J17" s="153">
        <v>0.15</v>
      </c>
      <c r="K17" s="146"/>
    </row>
    <row r="18" spans="3:11" ht="19.5" x14ac:dyDescent="0.25">
      <c r="C18" s="151" t="s">
        <v>1926</v>
      </c>
      <c r="D18" s="148">
        <v>0.15</v>
      </c>
      <c r="E18" s="148">
        <v>0.17</v>
      </c>
      <c r="F18" s="164">
        <v>0.19</v>
      </c>
      <c r="G18" s="213"/>
      <c r="H18" s="162">
        <v>0.17</v>
      </c>
      <c r="I18" s="149">
        <v>0.18</v>
      </c>
      <c r="J18" s="153">
        <v>0.22</v>
      </c>
      <c r="K18" s="146"/>
    </row>
    <row r="19" spans="3:11" ht="19.5" x14ac:dyDescent="0.25">
      <c r="C19" s="151" t="s">
        <v>1925</v>
      </c>
      <c r="D19" s="148">
        <v>0.18</v>
      </c>
      <c r="E19" s="148">
        <v>0.21</v>
      </c>
      <c r="F19" s="164">
        <v>0.23</v>
      </c>
      <c r="G19" s="213"/>
      <c r="H19" s="162">
        <v>0.2</v>
      </c>
      <c r="I19" s="149">
        <v>0.25</v>
      </c>
      <c r="J19" s="153">
        <v>0.25</v>
      </c>
      <c r="K19" s="146"/>
    </row>
    <row r="20" spans="3:11" ht="19.5" x14ac:dyDescent="0.25">
      <c r="C20" s="151" t="s">
        <v>1924</v>
      </c>
      <c r="D20" s="148">
        <v>0.22</v>
      </c>
      <c r="E20" s="148">
        <v>0.26</v>
      </c>
      <c r="F20" s="164">
        <v>0.3</v>
      </c>
      <c r="G20" s="213"/>
      <c r="H20" s="162">
        <v>0.22</v>
      </c>
      <c r="I20" s="149">
        <v>0.3</v>
      </c>
      <c r="J20" s="153">
        <v>0.33</v>
      </c>
      <c r="K20" s="146"/>
    </row>
    <row r="21" spans="3:11" ht="19.5" x14ac:dyDescent="0.25">
      <c r="C21" s="151" t="s">
        <v>1923</v>
      </c>
      <c r="D21" s="148">
        <v>0.1</v>
      </c>
      <c r="E21" s="148">
        <v>0.13</v>
      </c>
      <c r="F21" s="164">
        <v>0.15</v>
      </c>
      <c r="G21" s="213"/>
      <c r="H21" s="162">
        <v>0.1</v>
      </c>
      <c r="I21" s="149">
        <v>0.13</v>
      </c>
      <c r="J21" s="153">
        <v>0.15</v>
      </c>
      <c r="K21" s="146"/>
    </row>
    <row r="22" spans="3:11" ht="19.5" x14ac:dyDescent="0.25">
      <c r="C22" s="156" t="s">
        <v>23347</v>
      </c>
      <c r="D22" s="157">
        <v>310</v>
      </c>
      <c r="E22" s="157">
        <v>343</v>
      </c>
      <c r="F22" s="165">
        <v>347</v>
      </c>
      <c r="G22" s="214"/>
      <c r="H22" s="163">
        <v>400</v>
      </c>
      <c r="I22" s="158">
        <v>400</v>
      </c>
      <c r="J22" s="159">
        <v>400</v>
      </c>
      <c r="K22" s="146"/>
    </row>
    <row r="27" spans="3:11" ht="15.75" x14ac:dyDescent="0.25">
      <c r="D27" s="189">
        <f>48665000/97382112</f>
        <v>0.4997324354600155</v>
      </c>
    </row>
  </sheetData>
  <mergeCells count="1">
    <mergeCell ref="G15:G22"/>
  </mergeCells>
  <dataValidations count="2">
    <dataValidation type="decimal" allowBlank="1" showInputMessage="1" showErrorMessage="1" sqref="H17:J17" xr:uid="{D5FF5847-A38E-4821-8ED5-7F3B0B2BB0D0}">
      <formula1>0</formula1>
      <formula2>0.5</formula2>
    </dataValidation>
    <dataValidation type="decimal" errorStyle="information" allowBlank="1" showInputMessage="1" showErrorMessage="1" errorTitle="Out of range" error="Values must be between 0%-50%" sqref="H18:J21" xr:uid="{EA66CC94-2538-46B4-B7AB-6101FCC8E676}">
      <formula1>0</formula1>
      <formula2>0.5</formula2>
    </dataValidation>
  </dataValidations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2FA5-AEE6-4D8A-934A-325FD674D427}">
  <dimension ref="A1:K20002"/>
  <sheetViews>
    <sheetView tabSelected="1" workbookViewId="0">
      <selection activeCell="E17" sqref="E17"/>
    </sheetView>
  </sheetViews>
  <sheetFormatPr defaultRowHeight="15" x14ac:dyDescent="0.25"/>
  <cols>
    <col min="1" max="1" width="14.7109375" customWidth="1"/>
    <col min="2" max="2" width="12.5703125" customWidth="1"/>
    <col min="3" max="3" width="15.140625" style="8" customWidth="1"/>
    <col min="4" max="4" width="15.42578125" customWidth="1"/>
    <col min="5" max="5" width="21.140625" bestFit="1" customWidth="1"/>
    <col min="6" max="6" width="21.7109375" bestFit="1" customWidth="1"/>
    <col min="10" max="10" width="11" bestFit="1" customWidth="1"/>
    <col min="11" max="11" width="11.140625" bestFit="1" customWidth="1"/>
  </cols>
  <sheetData>
    <row r="1" spans="1:6" ht="16.5" x14ac:dyDescent="0.3">
      <c r="A1" s="9" t="s">
        <v>22328</v>
      </c>
      <c r="B1" s="9" t="s">
        <v>22327</v>
      </c>
      <c r="C1" s="10" t="s">
        <v>22326</v>
      </c>
      <c r="D1" s="9" t="s">
        <v>1940</v>
      </c>
      <c r="E1" s="9" t="s">
        <v>22325</v>
      </c>
      <c r="F1" s="9" t="s">
        <v>22324</v>
      </c>
    </row>
    <row r="2" spans="1:6" ht="16.5" x14ac:dyDescent="0.3">
      <c r="A2" s="9" t="s">
        <v>22323</v>
      </c>
      <c r="B2" s="9" t="s">
        <v>2667</v>
      </c>
      <c r="C2" s="10">
        <v>56950</v>
      </c>
      <c r="D2" s="9">
        <v>5422052862</v>
      </c>
      <c r="E2" s="9" t="e">
        <f>INDEX(#REF!:#REF!,MATCH($D2,#REF!:#REF!,0),MATCH(#REF!,#REF!:#REF!,0))</f>
        <v>#REF!</v>
      </c>
      <c r="F2" s="9" t="e">
        <f>INDEX(#REF!:#REF!,MATCH($D2,#REF!:#REF!,0),MATCH(#REF!,#REF!:#REF!,0))</f>
        <v>#REF!</v>
      </c>
    </row>
    <row r="3" spans="1:6" ht="16.5" x14ac:dyDescent="0.3">
      <c r="A3" s="9" t="s">
        <v>22322</v>
      </c>
      <c r="B3" s="9" t="s">
        <v>2443</v>
      </c>
      <c r="C3" s="10">
        <v>48209</v>
      </c>
      <c r="D3" s="9">
        <v>8565880958</v>
      </c>
      <c r="E3" s="9" t="e">
        <f>INDEX(#REF!:#REF!,MATCH($D3,#REF!:#REF!,0),MATCH(#REF!,#REF!:#REF!,0))</f>
        <v>#REF!</v>
      </c>
      <c r="F3" s="9" t="e">
        <f>INDEX(#REF!:#REF!,MATCH($D3,#REF!:#REF!,0),MATCH(#REF!,#REF!:#REF!,0))</f>
        <v>#REF!</v>
      </c>
    </row>
    <row r="4" spans="1:6" ht="16.5" x14ac:dyDescent="0.3">
      <c r="A4" s="9" t="s">
        <v>22321</v>
      </c>
      <c r="B4" s="9" t="s">
        <v>2161</v>
      </c>
      <c r="C4" s="10">
        <v>21451</v>
      </c>
      <c r="D4" s="9">
        <v>5511711233</v>
      </c>
      <c r="E4" s="9" t="e">
        <f>INDEX(#REF!:#REF!,MATCH($D4,#REF!:#REF!,0),MATCH(#REF!,#REF!:#REF!,0))</f>
        <v>#REF!</v>
      </c>
      <c r="F4" s="9" t="e">
        <f>INDEX(#REF!:#REF!,MATCH($D4,#REF!:#REF!,0),MATCH(#REF!,#REF!:#REF!,0))</f>
        <v>#REF!</v>
      </c>
    </row>
    <row r="5" spans="1:6" ht="16.5" x14ac:dyDescent="0.3">
      <c r="A5" s="9" t="s">
        <v>22320</v>
      </c>
      <c r="B5" s="9" t="s">
        <v>2721</v>
      </c>
      <c r="C5" s="10">
        <v>25987</v>
      </c>
      <c r="D5" s="9">
        <v>3547596165</v>
      </c>
      <c r="E5" s="9" t="e">
        <f>INDEX(#REF!:#REF!,MATCH($D5,#REF!:#REF!,0),MATCH(#REF!,#REF!:#REF!,0))</f>
        <v>#REF!</v>
      </c>
      <c r="F5" s="9" t="e">
        <f>INDEX(#REF!:#REF!,MATCH($D5,#REF!:#REF!,0),MATCH(#REF!,#REF!:#REF!,0))</f>
        <v>#REF!</v>
      </c>
    </row>
    <row r="6" spans="1:6" ht="16.5" x14ac:dyDescent="0.3">
      <c r="A6" s="9" t="s">
        <v>22319</v>
      </c>
      <c r="B6" s="9" t="s">
        <v>3172</v>
      </c>
      <c r="C6" s="10">
        <v>34774</v>
      </c>
      <c r="D6" s="9">
        <v>4175195971</v>
      </c>
      <c r="E6" s="9" t="e">
        <f>INDEX(#REF!:#REF!,MATCH($D6,#REF!:#REF!,0),MATCH(#REF!,#REF!:#REF!,0))</f>
        <v>#REF!</v>
      </c>
      <c r="F6" s="9" t="e">
        <f>INDEX(#REF!:#REF!,MATCH($D6,#REF!:#REF!,0),MATCH(#REF!,#REF!:#REF!,0))</f>
        <v>#REF!</v>
      </c>
    </row>
    <row r="7" spans="1:6" ht="16.5" x14ac:dyDescent="0.3">
      <c r="A7" s="9" t="s">
        <v>22318</v>
      </c>
      <c r="B7" s="9" t="s">
        <v>3044</v>
      </c>
      <c r="C7" s="10">
        <v>14259</v>
      </c>
      <c r="D7" s="9">
        <v>6183510505</v>
      </c>
      <c r="E7" s="9" t="e">
        <f>INDEX(#REF!:#REF!,MATCH($D7,#REF!:#REF!,0),MATCH(#REF!,#REF!:#REF!,0))</f>
        <v>#REF!</v>
      </c>
      <c r="F7" s="9" t="e">
        <f>INDEX(#REF!:#REF!,MATCH($D7,#REF!:#REF!,0),MATCH(#REF!,#REF!:#REF!,0))</f>
        <v>#REF!</v>
      </c>
    </row>
    <row r="8" spans="1:6" ht="16.5" x14ac:dyDescent="0.3">
      <c r="A8" s="9" t="s">
        <v>22317</v>
      </c>
      <c r="B8" s="9" t="s">
        <v>2947</v>
      </c>
      <c r="C8" s="10">
        <v>14971</v>
      </c>
      <c r="D8" s="9">
        <v>9483290694</v>
      </c>
      <c r="E8" s="9" t="e">
        <f>INDEX(#REF!:#REF!,MATCH($D8,#REF!:#REF!,0),MATCH(#REF!,#REF!:#REF!,0))</f>
        <v>#REF!</v>
      </c>
      <c r="F8" s="9" t="e">
        <f>INDEX(#REF!:#REF!,MATCH($D8,#REF!:#REF!,0),MATCH(#REF!,#REF!:#REF!,0))</f>
        <v>#REF!</v>
      </c>
    </row>
    <row r="9" spans="1:6" ht="16.5" x14ac:dyDescent="0.3">
      <c r="A9" s="9" t="s">
        <v>22316</v>
      </c>
      <c r="B9" s="9" t="s">
        <v>3177</v>
      </c>
      <c r="C9" s="10">
        <v>56182</v>
      </c>
      <c r="D9" s="9">
        <v>264454596</v>
      </c>
      <c r="E9" s="9" t="e">
        <f>INDEX(#REF!:#REF!,MATCH($D9,#REF!:#REF!,0),MATCH(#REF!,#REF!:#REF!,0))</f>
        <v>#REF!</v>
      </c>
      <c r="F9" s="9" t="e">
        <f>INDEX(#REF!:#REF!,MATCH($D9,#REF!:#REF!,0),MATCH(#REF!,#REF!:#REF!,0))</f>
        <v>#REF!</v>
      </c>
    </row>
    <row r="10" spans="1:6" ht="16.5" x14ac:dyDescent="0.3">
      <c r="A10" s="9" t="s">
        <v>22315</v>
      </c>
      <c r="B10" s="9" t="s">
        <v>2470</v>
      </c>
      <c r="C10" s="10">
        <v>37022</v>
      </c>
      <c r="D10" s="9">
        <v>3935718624</v>
      </c>
      <c r="E10" s="9" t="e">
        <f>INDEX(#REF!:#REF!,MATCH($D10,#REF!:#REF!,0),MATCH(#REF!,#REF!:#REF!,0))</f>
        <v>#REF!</v>
      </c>
      <c r="F10" s="9" t="e">
        <f>INDEX(#REF!:#REF!,MATCH($D10,#REF!:#REF!,0),MATCH(#REF!,#REF!:#REF!,0))</f>
        <v>#REF!</v>
      </c>
    </row>
    <row r="11" spans="1:6" ht="16.5" x14ac:dyDescent="0.3">
      <c r="A11" s="9" t="s">
        <v>22314</v>
      </c>
      <c r="B11" s="9" t="s">
        <v>1951</v>
      </c>
      <c r="C11" s="10">
        <v>54203</v>
      </c>
      <c r="D11" s="9">
        <v>2355104786</v>
      </c>
      <c r="E11" s="9" t="e">
        <f>INDEX(#REF!:#REF!,MATCH($D11,#REF!:#REF!,0),MATCH(#REF!,#REF!:#REF!,0))</f>
        <v>#REF!</v>
      </c>
      <c r="F11" s="9" t="e">
        <f>INDEX(#REF!:#REF!,MATCH($D11,#REF!:#REF!,0),MATCH(#REF!,#REF!:#REF!,0))</f>
        <v>#REF!</v>
      </c>
    </row>
    <row r="12" spans="1:6" ht="16.5" x14ac:dyDescent="0.3">
      <c r="A12" s="9" t="s">
        <v>22313</v>
      </c>
      <c r="B12" s="9" t="s">
        <v>2974</v>
      </c>
      <c r="C12" s="10">
        <v>17688</v>
      </c>
      <c r="D12" s="9">
        <v>2533903736</v>
      </c>
      <c r="E12" s="9" t="e">
        <f>INDEX(#REF!:#REF!,MATCH($D12,#REF!:#REF!,0),MATCH(#REF!,#REF!:#REF!,0))</f>
        <v>#REF!</v>
      </c>
      <c r="F12" s="9" t="e">
        <f>INDEX(#REF!:#REF!,MATCH($D12,#REF!:#REF!,0),MATCH(#REF!,#REF!:#REF!,0))</f>
        <v>#REF!</v>
      </c>
    </row>
    <row r="13" spans="1:6" ht="16.5" x14ac:dyDescent="0.3">
      <c r="A13" s="9" t="s">
        <v>22312</v>
      </c>
      <c r="B13" s="9" t="s">
        <v>1943</v>
      </c>
      <c r="C13" s="10">
        <v>53718</v>
      </c>
      <c r="D13" s="9">
        <v>9293760045</v>
      </c>
      <c r="E13" s="9" t="e">
        <f>INDEX(#REF!:#REF!,MATCH($D13,#REF!:#REF!,0),MATCH(#REF!,#REF!:#REF!,0))</f>
        <v>#REF!</v>
      </c>
      <c r="F13" s="9" t="e">
        <f>INDEX(#REF!:#REF!,MATCH($D13,#REF!:#REF!,0),MATCH(#REF!,#REF!:#REF!,0))</f>
        <v>#REF!</v>
      </c>
    </row>
    <row r="14" spans="1:6" ht="16.5" x14ac:dyDescent="0.3">
      <c r="A14" s="9" t="s">
        <v>22311</v>
      </c>
      <c r="B14" s="9" t="s">
        <v>2845</v>
      </c>
      <c r="C14" s="10">
        <v>22114</v>
      </c>
      <c r="D14" s="9">
        <v>3933561566</v>
      </c>
      <c r="E14" s="9" t="e">
        <f>INDEX(#REF!:#REF!,MATCH($D14,#REF!:#REF!,0),MATCH(#REF!,#REF!:#REF!,0))</f>
        <v>#REF!</v>
      </c>
      <c r="F14" s="9" t="e">
        <f>INDEX(#REF!:#REF!,MATCH($D14,#REF!:#REF!,0),MATCH(#REF!,#REF!:#REF!,0))</f>
        <v>#REF!</v>
      </c>
    </row>
    <row r="15" spans="1:6" ht="16.5" x14ac:dyDescent="0.3">
      <c r="A15" s="9" t="s">
        <v>22310</v>
      </c>
      <c r="B15" s="9" t="s">
        <v>1989</v>
      </c>
      <c r="C15" s="10">
        <v>56954</v>
      </c>
      <c r="D15" s="9">
        <v>7402856011</v>
      </c>
      <c r="E15" s="9" t="e">
        <f>INDEX(#REF!:#REF!,MATCH($D15,#REF!:#REF!,0),MATCH(#REF!,#REF!:#REF!,0))</f>
        <v>#REF!</v>
      </c>
      <c r="F15" s="9" t="e">
        <f>INDEX(#REF!:#REF!,MATCH($D15,#REF!:#REF!,0),MATCH(#REF!,#REF!:#REF!,0))</f>
        <v>#REF!</v>
      </c>
    </row>
    <row r="16" spans="1:6" ht="16.5" x14ac:dyDescent="0.3">
      <c r="A16" s="9" t="s">
        <v>22309</v>
      </c>
      <c r="B16" s="9" t="s">
        <v>2366</v>
      </c>
      <c r="C16" s="10">
        <v>36601</v>
      </c>
      <c r="D16" s="9">
        <v>4323171323</v>
      </c>
      <c r="E16" s="9" t="e">
        <f>INDEX(#REF!:#REF!,MATCH($D16,#REF!:#REF!,0),MATCH(#REF!,#REF!:#REF!,0))</f>
        <v>#REF!</v>
      </c>
      <c r="F16" s="9" t="e">
        <f>INDEX(#REF!:#REF!,MATCH($D16,#REF!:#REF!,0),MATCH(#REF!,#REF!:#REF!,0))</f>
        <v>#REF!</v>
      </c>
    </row>
    <row r="17" spans="1:6" ht="16.5" x14ac:dyDescent="0.3">
      <c r="A17" s="9" t="s">
        <v>22308</v>
      </c>
      <c r="B17" s="9" t="s">
        <v>1965</v>
      </c>
      <c r="C17" s="10">
        <v>34798</v>
      </c>
      <c r="D17" s="9">
        <v>594961432</v>
      </c>
      <c r="E17" s="9" t="e">
        <f>INDEX(#REF!:#REF!,MATCH($D17,#REF!:#REF!,0),MATCH(#REF!,#REF!:#REF!,0))</f>
        <v>#REF!</v>
      </c>
      <c r="F17" s="9" t="e">
        <f>INDEX(#REF!:#REF!,MATCH($D17,#REF!:#REF!,0),MATCH(#REF!,#REF!:#REF!,0))</f>
        <v>#REF!</v>
      </c>
    </row>
    <row r="18" spans="1:6" ht="16.5" x14ac:dyDescent="0.3">
      <c r="A18" s="9" t="s">
        <v>22307</v>
      </c>
      <c r="B18" s="9" t="s">
        <v>2584</v>
      </c>
      <c r="C18" s="10">
        <v>58683</v>
      </c>
      <c r="D18" s="9">
        <v>3381164996</v>
      </c>
      <c r="E18" s="9" t="e">
        <f>INDEX(#REF!:#REF!,MATCH($D18,#REF!:#REF!,0),MATCH(#REF!,#REF!:#REF!,0))</f>
        <v>#REF!</v>
      </c>
      <c r="F18" s="9" t="e">
        <f>INDEX(#REF!:#REF!,MATCH($D18,#REF!:#REF!,0),MATCH(#REF!,#REF!:#REF!,0))</f>
        <v>#REF!</v>
      </c>
    </row>
    <row r="19" spans="1:6" ht="16.5" x14ac:dyDescent="0.3">
      <c r="A19" s="9" t="s">
        <v>22306</v>
      </c>
      <c r="B19" s="9" t="s">
        <v>2450</v>
      </c>
      <c r="C19" s="10">
        <v>39579</v>
      </c>
      <c r="D19" s="9">
        <v>8467388188</v>
      </c>
      <c r="E19" s="9" t="e">
        <f>INDEX(#REF!:#REF!,MATCH($D19,#REF!:#REF!,0),MATCH(#REF!,#REF!:#REF!,0))</f>
        <v>#REF!</v>
      </c>
      <c r="F19" s="9" t="e">
        <f>INDEX(#REF!:#REF!,MATCH($D19,#REF!:#REF!,0),MATCH(#REF!,#REF!:#REF!,0))</f>
        <v>#REF!</v>
      </c>
    </row>
    <row r="20" spans="1:6" ht="16.5" x14ac:dyDescent="0.3">
      <c r="A20" s="9" t="s">
        <v>22305</v>
      </c>
      <c r="B20" s="9" t="s">
        <v>3328</v>
      </c>
      <c r="C20" s="10">
        <v>34362</v>
      </c>
      <c r="D20" s="9">
        <v>2138131904</v>
      </c>
      <c r="E20" s="9" t="e">
        <f>INDEX(#REF!:#REF!,MATCH($D20,#REF!:#REF!,0),MATCH(#REF!,#REF!:#REF!,0))</f>
        <v>#REF!</v>
      </c>
      <c r="F20" s="9" t="e">
        <f>INDEX(#REF!:#REF!,MATCH($D20,#REF!:#REF!,0),MATCH(#REF!,#REF!:#REF!,0))</f>
        <v>#REF!</v>
      </c>
    </row>
    <row r="21" spans="1:6" ht="16.5" x14ac:dyDescent="0.3">
      <c r="A21" s="9" t="s">
        <v>22304</v>
      </c>
      <c r="B21" s="9" t="s">
        <v>1975</v>
      </c>
      <c r="C21" s="10">
        <v>36916</v>
      </c>
      <c r="D21" s="9">
        <v>3145039288</v>
      </c>
      <c r="E21" s="9" t="e">
        <f>INDEX(#REF!:#REF!,MATCH($D21,#REF!:#REF!,0),MATCH(#REF!,#REF!:#REF!,0))</f>
        <v>#REF!</v>
      </c>
      <c r="F21" s="9" t="e">
        <f>INDEX(#REF!:#REF!,MATCH($D21,#REF!:#REF!,0),MATCH(#REF!,#REF!:#REF!,0))</f>
        <v>#REF!</v>
      </c>
    </row>
    <row r="22" spans="1:6" ht="16.5" x14ac:dyDescent="0.3">
      <c r="A22" s="9" t="s">
        <v>22303</v>
      </c>
      <c r="B22" s="9" t="s">
        <v>2867</v>
      </c>
      <c r="C22" s="10">
        <v>20514</v>
      </c>
      <c r="D22" s="9">
        <v>299663825</v>
      </c>
      <c r="E22" s="9" t="e">
        <f>INDEX(#REF!:#REF!,MATCH($D22,#REF!:#REF!,0),MATCH(#REF!,#REF!:#REF!,0))</f>
        <v>#REF!</v>
      </c>
      <c r="F22" s="9" t="e">
        <f>INDEX(#REF!:#REF!,MATCH($D22,#REF!:#REF!,0),MATCH(#REF!,#REF!:#REF!,0))</f>
        <v>#REF!</v>
      </c>
    </row>
    <row r="23" spans="1:6" ht="16.5" x14ac:dyDescent="0.3">
      <c r="A23" s="9" t="s">
        <v>22302</v>
      </c>
      <c r="B23" s="9" t="s">
        <v>2005</v>
      </c>
      <c r="C23" s="10">
        <v>36420</v>
      </c>
      <c r="D23" s="9">
        <v>1839046880</v>
      </c>
      <c r="E23" s="9" t="e">
        <f>INDEX(#REF!:#REF!,MATCH($D23,#REF!:#REF!,0),MATCH(#REF!,#REF!:#REF!,0))</f>
        <v>#REF!</v>
      </c>
      <c r="F23" s="9" t="e">
        <f>INDEX(#REF!:#REF!,MATCH($D23,#REF!:#REF!,0),MATCH(#REF!,#REF!:#REF!,0))</f>
        <v>#REF!</v>
      </c>
    </row>
    <row r="24" spans="1:6" ht="16.5" x14ac:dyDescent="0.3">
      <c r="A24" s="9" t="s">
        <v>22301</v>
      </c>
      <c r="B24" s="9" t="s">
        <v>2420</v>
      </c>
      <c r="C24" s="10">
        <v>29041</v>
      </c>
      <c r="D24" s="9">
        <v>7560031153</v>
      </c>
      <c r="E24" s="9" t="e">
        <f>INDEX(#REF!:#REF!,MATCH($D24,#REF!:#REF!,0),MATCH(#REF!,#REF!:#REF!,0))</f>
        <v>#REF!</v>
      </c>
      <c r="F24" s="9" t="e">
        <f>INDEX(#REF!:#REF!,MATCH($D24,#REF!:#REF!,0),MATCH(#REF!,#REF!:#REF!,0))</f>
        <v>#REF!</v>
      </c>
    </row>
    <row r="25" spans="1:6" ht="16.5" x14ac:dyDescent="0.3">
      <c r="A25" s="9" t="s">
        <v>22300</v>
      </c>
      <c r="B25" s="9" t="s">
        <v>2023</v>
      </c>
      <c r="C25" s="10">
        <v>39244</v>
      </c>
      <c r="D25" s="9">
        <v>5637692440</v>
      </c>
      <c r="E25" s="9" t="e">
        <f>INDEX(#REF!:#REF!,MATCH($D25,#REF!:#REF!,0),MATCH(#REF!,#REF!:#REF!,0))</f>
        <v>#REF!</v>
      </c>
      <c r="F25" s="9" t="e">
        <f>INDEX(#REF!:#REF!,MATCH($D25,#REF!:#REF!,0),MATCH(#REF!,#REF!:#REF!,0))</f>
        <v>#REF!</v>
      </c>
    </row>
    <row r="26" spans="1:6" ht="16.5" x14ac:dyDescent="0.3">
      <c r="A26" s="9" t="s">
        <v>22299</v>
      </c>
      <c r="B26" s="9" t="s">
        <v>3073</v>
      </c>
      <c r="C26" s="10">
        <v>49572</v>
      </c>
      <c r="D26" s="9">
        <v>4862005330</v>
      </c>
      <c r="E26" s="9" t="e">
        <f>INDEX(#REF!:#REF!,MATCH($D26,#REF!:#REF!,0),MATCH(#REF!,#REF!:#REF!,0))</f>
        <v>#REF!</v>
      </c>
      <c r="F26" s="9" t="e">
        <f>INDEX(#REF!:#REF!,MATCH($D26,#REF!:#REF!,0),MATCH(#REF!,#REF!:#REF!,0))</f>
        <v>#REF!</v>
      </c>
    </row>
    <row r="27" spans="1:6" ht="16.5" x14ac:dyDescent="0.3">
      <c r="A27" s="9" t="s">
        <v>22298</v>
      </c>
      <c r="B27" s="9" t="s">
        <v>2021</v>
      </c>
      <c r="C27" s="10">
        <v>54376</v>
      </c>
      <c r="D27" s="9">
        <v>6286877770</v>
      </c>
      <c r="E27" s="9" t="e">
        <f>INDEX(#REF!:#REF!,MATCH($D27,#REF!:#REF!,0),MATCH(#REF!,#REF!:#REF!,0))</f>
        <v>#REF!</v>
      </c>
      <c r="F27" s="9" t="e">
        <f>INDEX(#REF!:#REF!,MATCH($D27,#REF!:#REF!,0),MATCH(#REF!,#REF!:#REF!,0))</f>
        <v>#REF!</v>
      </c>
    </row>
    <row r="28" spans="1:6" ht="16.5" x14ac:dyDescent="0.3">
      <c r="A28" s="9" t="s">
        <v>22297</v>
      </c>
      <c r="B28" s="9" t="s">
        <v>2236</v>
      </c>
      <c r="C28" s="10">
        <v>54964</v>
      </c>
      <c r="D28" s="9">
        <v>7326611955</v>
      </c>
      <c r="E28" s="9" t="e">
        <f>INDEX(#REF!:#REF!,MATCH($D28,#REF!:#REF!,0),MATCH(#REF!,#REF!:#REF!,0))</f>
        <v>#REF!</v>
      </c>
      <c r="F28" s="9" t="e">
        <f>INDEX(#REF!:#REF!,MATCH($D28,#REF!:#REF!,0),MATCH(#REF!,#REF!:#REF!,0))</f>
        <v>#REF!</v>
      </c>
    </row>
    <row r="29" spans="1:6" ht="16.5" x14ac:dyDescent="0.3">
      <c r="A29" s="9" t="s">
        <v>22296</v>
      </c>
      <c r="B29" s="9" t="s">
        <v>2970</v>
      </c>
      <c r="C29" s="10">
        <v>34620</v>
      </c>
      <c r="D29" s="9">
        <v>9163060264</v>
      </c>
      <c r="E29" s="9" t="e">
        <f>INDEX(#REF!:#REF!,MATCH($D29,#REF!:#REF!,0),MATCH(#REF!,#REF!:#REF!,0))</f>
        <v>#REF!</v>
      </c>
      <c r="F29" s="9" t="e">
        <f>INDEX(#REF!:#REF!,MATCH($D29,#REF!:#REF!,0),MATCH(#REF!,#REF!:#REF!,0))</f>
        <v>#REF!</v>
      </c>
    </row>
    <row r="30" spans="1:6" ht="16.5" x14ac:dyDescent="0.3">
      <c r="A30" s="9" t="s">
        <v>22295</v>
      </c>
      <c r="B30" s="9" t="s">
        <v>1953</v>
      </c>
      <c r="C30" s="10">
        <v>17792</v>
      </c>
      <c r="D30" s="9">
        <v>3259018638</v>
      </c>
      <c r="E30" s="9" t="e">
        <f>INDEX(#REF!:#REF!,MATCH($D30,#REF!:#REF!,0),MATCH(#REF!,#REF!:#REF!,0))</f>
        <v>#REF!</v>
      </c>
      <c r="F30" s="9" t="e">
        <f>INDEX(#REF!:#REF!,MATCH($D30,#REF!:#REF!,0),MATCH(#REF!,#REF!:#REF!,0))</f>
        <v>#REF!</v>
      </c>
    </row>
    <row r="31" spans="1:6" ht="16.5" x14ac:dyDescent="0.3">
      <c r="A31" s="9" t="s">
        <v>22294</v>
      </c>
      <c r="B31" s="9" t="s">
        <v>2389</v>
      </c>
      <c r="C31" s="10">
        <v>13775</v>
      </c>
      <c r="D31" s="9">
        <v>6819637888</v>
      </c>
      <c r="E31" s="9" t="e">
        <f>INDEX(#REF!:#REF!,MATCH($D31,#REF!:#REF!,0),MATCH(#REF!,#REF!:#REF!,0))</f>
        <v>#REF!</v>
      </c>
      <c r="F31" s="9" t="e">
        <f>INDEX(#REF!:#REF!,MATCH($D31,#REF!:#REF!,0),MATCH(#REF!,#REF!:#REF!,0))</f>
        <v>#REF!</v>
      </c>
    </row>
    <row r="32" spans="1:6" ht="16.5" x14ac:dyDescent="0.3">
      <c r="A32" s="9" t="s">
        <v>22293</v>
      </c>
      <c r="B32" s="9" t="s">
        <v>2867</v>
      </c>
      <c r="C32" s="10">
        <v>45277</v>
      </c>
      <c r="D32" s="9">
        <v>5474718616</v>
      </c>
      <c r="E32" s="9" t="e">
        <f>INDEX(#REF!:#REF!,MATCH($D32,#REF!:#REF!,0),MATCH(#REF!,#REF!:#REF!,0))</f>
        <v>#REF!</v>
      </c>
      <c r="F32" s="9" t="e">
        <f>INDEX(#REF!:#REF!,MATCH($D32,#REF!:#REF!,0),MATCH(#REF!,#REF!:#REF!,0))</f>
        <v>#REF!</v>
      </c>
    </row>
    <row r="33" spans="1:6" ht="16.5" x14ac:dyDescent="0.3">
      <c r="A33" s="9" t="s">
        <v>22292</v>
      </c>
      <c r="B33" s="9" t="s">
        <v>3372</v>
      </c>
      <c r="C33" s="10">
        <v>33594</v>
      </c>
      <c r="D33" s="9">
        <v>4192879565</v>
      </c>
      <c r="E33" s="9" t="e">
        <f>INDEX(#REF!:#REF!,MATCH($D33,#REF!:#REF!,0),MATCH(#REF!,#REF!:#REF!,0))</f>
        <v>#REF!</v>
      </c>
      <c r="F33" s="9" t="e">
        <f>INDEX(#REF!:#REF!,MATCH($D33,#REF!:#REF!,0),MATCH(#REF!,#REF!:#REF!,0))</f>
        <v>#REF!</v>
      </c>
    </row>
    <row r="34" spans="1:6" ht="16.5" x14ac:dyDescent="0.3">
      <c r="A34" s="9" t="s">
        <v>22291</v>
      </c>
      <c r="B34" s="9" t="s">
        <v>2610</v>
      </c>
      <c r="C34" s="10">
        <v>25434</v>
      </c>
      <c r="D34" s="9">
        <v>6776868107</v>
      </c>
      <c r="E34" s="9" t="e">
        <f>INDEX(#REF!:#REF!,MATCH($D34,#REF!:#REF!,0),MATCH(#REF!,#REF!:#REF!,0))</f>
        <v>#REF!</v>
      </c>
      <c r="F34" s="9" t="e">
        <f>INDEX(#REF!:#REF!,MATCH($D34,#REF!:#REF!,0),MATCH(#REF!,#REF!:#REF!,0))</f>
        <v>#REF!</v>
      </c>
    </row>
    <row r="35" spans="1:6" ht="16.5" x14ac:dyDescent="0.3">
      <c r="A35" s="9" t="s">
        <v>22290</v>
      </c>
      <c r="B35" s="9" t="s">
        <v>2351</v>
      </c>
      <c r="C35" s="10">
        <v>56499</v>
      </c>
      <c r="D35" s="9">
        <v>2565093969</v>
      </c>
      <c r="E35" s="9" t="e">
        <f>INDEX(#REF!:#REF!,MATCH($D35,#REF!:#REF!,0),MATCH(#REF!,#REF!:#REF!,0))</f>
        <v>#REF!</v>
      </c>
      <c r="F35" s="9" t="e">
        <f>INDEX(#REF!:#REF!,MATCH($D35,#REF!:#REF!,0),MATCH(#REF!,#REF!:#REF!,0))</f>
        <v>#REF!</v>
      </c>
    </row>
    <row r="36" spans="1:6" ht="16.5" x14ac:dyDescent="0.3">
      <c r="A36" s="9" t="s">
        <v>22289</v>
      </c>
      <c r="B36" s="9" t="s">
        <v>1947</v>
      </c>
      <c r="C36" s="10">
        <v>38741</v>
      </c>
      <c r="D36" s="9">
        <v>9207464802</v>
      </c>
      <c r="E36" s="9" t="e">
        <f>INDEX(#REF!:#REF!,MATCH($D36,#REF!:#REF!,0),MATCH(#REF!,#REF!:#REF!,0))</f>
        <v>#REF!</v>
      </c>
      <c r="F36" s="9" t="e">
        <f>INDEX(#REF!:#REF!,MATCH($D36,#REF!:#REF!,0),MATCH(#REF!,#REF!:#REF!,0))</f>
        <v>#REF!</v>
      </c>
    </row>
    <row r="37" spans="1:6" ht="16.5" x14ac:dyDescent="0.3">
      <c r="A37" s="9" t="s">
        <v>22288</v>
      </c>
      <c r="B37" s="9" t="s">
        <v>2647</v>
      </c>
      <c r="C37" s="10">
        <v>50162</v>
      </c>
      <c r="D37" s="9">
        <v>7132417177</v>
      </c>
      <c r="E37" s="9" t="e">
        <f>INDEX(#REF!:#REF!,MATCH($D37,#REF!:#REF!,0),MATCH(#REF!,#REF!:#REF!,0))</f>
        <v>#REF!</v>
      </c>
      <c r="F37" s="9" t="e">
        <f>INDEX(#REF!:#REF!,MATCH($D37,#REF!:#REF!,0),MATCH(#REF!,#REF!:#REF!,0))</f>
        <v>#REF!</v>
      </c>
    </row>
    <row r="38" spans="1:6" ht="16.5" x14ac:dyDescent="0.3">
      <c r="A38" s="9" t="s">
        <v>22287</v>
      </c>
      <c r="B38" s="9" t="s">
        <v>2557</v>
      </c>
      <c r="C38" s="10">
        <v>58300</v>
      </c>
      <c r="D38" s="9">
        <v>9548500949</v>
      </c>
      <c r="E38" s="9" t="e">
        <f>INDEX(#REF!:#REF!,MATCH($D38,#REF!:#REF!,0),MATCH(#REF!,#REF!:#REF!,0))</f>
        <v>#REF!</v>
      </c>
      <c r="F38" s="9" t="e">
        <f>INDEX(#REF!:#REF!,MATCH($D38,#REF!:#REF!,0),MATCH(#REF!,#REF!:#REF!,0))</f>
        <v>#REF!</v>
      </c>
    </row>
    <row r="39" spans="1:6" ht="16.5" x14ac:dyDescent="0.3">
      <c r="A39" s="9" t="s">
        <v>22286</v>
      </c>
      <c r="B39" s="9" t="s">
        <v>3044</v>
      </c>
      <c r="C39" s="10">
        <v>17246</v>
      </c>
      <c r="D39" s="9">
        <v>397599129</v>
      </c>
      <c r="E39" s="9" t="e">
        <f>INDEX(#REF!:#REF!,MATCH($D39,#REF!:#REF!,0),MATCH(#REF!,#REF!:#REF!,0))</f>
        <v>#REF!</v>
      </c>
      <c r="F39" s="9" t="e">
        <f>INDEX(#REF!:#REF!,MATCH($D39,#REF!:#REF!,0),MATCH(#REF!,#REF!:#REF!,0))</f>
        <v>#REF!</v>
      </c>
    </row>
    <row r="40" spans="1:6" ht="16.5" x14ac:dyDescent="0.3">
      <c r="A40" s="9" t="s">
        <v>22285</v>
      </c>
      <c r="B40" s="9" t="s">
        <v>2431</v>
      </c>
      <c r="C40" s="10">
        <v>58781</v>
      </c>
      <c r="D40" s="9">
        <v>1518783783</v>
      </c>
      <c r="E40" s="9" t="e">
        <f>INDEX(#REF!:#REF!,MATCH($D40,#REF!:#REF!,0),MATCH(#REF!,#REF!:#REF!,0))</f>
        <v>#REF!</v>
      </c>
      <c r="F40" s="9" t="e">
        <f>INDEX(#REF!:#REF!,MATCH($D40,#REF!:#REF!,0),MATCH(#REF!,#REF!:#REF!,0))</f>
        <v>#REF!</v>
      </c>
    </row>
    <row r="41" spans="1:6" ht="16.5" x14ac:dyDescent="0.3">
      <c r="A41" s="9" t="s">
        <v>22284</v>
      </c>
      <c r="B41" s="9" t="s">
        <v>2099</v>
      </c>
      <c r="C41" s="10">
        <v>44609</v>
      </c>
      <c r="D41" s="9">
        <v>8002426673</v>
      </c>
      <c r="E41" s="9" t="e">
        <f>INDEX(#REF!:#REF!,MATCH($D41,#REF!:#REF!,0),MATCH(#REF!,#REF!:#REF!,0))</f>
        <v>#REF!</v>
      </c>
      <c r="F41" s="9" t="e">
        <f>INDEX(#REF!:#REF!,MATCH($D41,#REF!:#REF!,0),MATCH(#REF!,#REF!:#REF!,0))</f>
        <v>#REF!</v>
      </c>
    </row>
    <row r="42" spans="1:6" ht="16.5" x14ac:dyDescent="0.3">
      <c r="A42" s="9" t="s">
        <v>22283</v>
      </c>
      <c r="B42" s="9" t="s">
        <v>2190</v>
      </c>
      <c r="C42" s="10">
        <v>19443</v>
      </c>
      <c r="D42" s="9">
        <v>1268934771</v>
      </c>
      <c r="E42" s="9" t="e">
        <f>INDEX(#REF!:#REF!,MATCH($D42,#REF!:#REF!,0),MATCH(#REF!,#REF!:#REF!,0))</f>
        <v>#REF!</v>
      </c>
      <c r="F42" s="9" t="e">
        <f>INDEX(#REF!:#REF!,MATCH($D42,#REF!:#REF!,0),MATCH(#REF!,#REF!:#REF!,0))</f>
        <v>#REF!</v>
      </c>
    </row>
    <row r="43" spans="1:6" ht="16.5" x14ac:dyDescent="0.3">
      <c r="A43" s="9" t="s">
        <v>22282</v>
      </c>
      <c r="B43" s="9" t="s">
        <v>2474</v>
      </c>
      <c r="C43" s="10">
        <v>20581</v>
      </c>
      <c r="D43" s="9">
        <v>4900475084</v>
      </c>
      <c r="E43" s="9" t="e">
        <f>INDEX(#REF!:#REF!,MATCH($D43,#REF!:#REF!,0),MATCH(#REF!,#REF!:#REF!,0))</f>
        <v>#REF!</v>
      </c>
      <c r="F43" s="9" t="e">
        <f>INDEX(#REF!:#REF!,MATCH($D43,#REF!:#REF!,0),MATCH(#REF!,#REF!:#REF!,0))</f>
        <v>#REF!</v>
      </c>
    </row>
    <row r="44" spans="1:6" ht="16.5" x14ac:dyDescent="0.3">
      <c r="A44" s="9" t="s">
        <v>22281</v>
      </c>
      <c r="B44" s="9" t="s">
        <v>2206</v>
      </c>
      <c r="C44" s="10">
        <v>24071</v>
      </c>
      <c r="D44" s="9">
        <v>7338728615</v>
      </c>
      <c r="E44" s="9" t="e">
        <f>INDEX(#REF!:#REF!,MATCH($D44,#REF!:#REF!,0),MATCH(#REF!,#REF!:#REF!,0))</f>
        <v>#REF!</v>
      </c>
      <c r="F44" s="9" t="e">
        <f>INDEX(#REF!:#REF!,MATCH($D44,#REF!:#REF!,0),MATCH(#REF!,#REF!:#REF!,0))</f>
        <v>#REF!</v>
      </c>
    </row>
    <row r="45" spans="1:6" ht="16.5" x14ac:dyDescent="0.3">
      <c r="A45" s="9" t="s">
        <v>22280</v>
      </c>
      <c r="B45" s="9" t="s">
        <v>2219</v>
      </c>
      <c r="C45" s="10">
        <v>31450</v>
      </c>
      <c r="D45" s="9">
        <v>6148235056</v>
      </c>
      <c r="E45" s="9" t="e">
        <f>INDEX(#REF!:#REF!,MATCH($D45,#REF!:#REF!,0),MATCH(#REF!,#REF!:#REF!,0))</f>
        <v>#REF!</v>
      </c>
      <c r="F45" s="9" t="e">
        <f>INDEX(#REF!:#REF!,MATCH($D45,#REF!:#REF!,0),MATCH(#REF!,#REF!:#REF!,0))</f>
        <v>#REF!</v>
      </c>
    </row>
    <row r="46" spans="1:6" ht="16.5" x14ac:dyDescent="0.3">
      <c r="A46" s="9" t="s">
        <v>22279</v>
      </c>
      <c r="B46" s="9" t="s">
        <v>1981</v>
      </c>
      <c r="C46" s="10">
        <v>26995</v>
      </c>
      <c r="D46" s="9">
        <v>2376099331</v>
      </c>
      <c r="E46" s="9" t="e">
        <f>INDEX(#REF!:#REF!,MATCH($D46,#REF!:#REF!,0),MATCH(#REF!,#REF!:#REF!,0))</f>
        <v>#REF!</v>
      </c>
      <c r="F46" s="9" t="e">
        <f>INDEX(#REF!:#REF!,MATCH($D46,#REF!:#REF!,0),MATCH(#REF!,#REF!:#REF!,0))</f>
        <v>#REF!</v>
      </c>
    </row>
    <row r="47" spans="1:6" ht="16.5" x14ac:dyDescent="0.3">
      <c r="A47" s="9" t="s">
        <v>22278</v>
      </c>
      <c r="B47" s="9" t="s">
        <v>2121</v>
      </c>
      <c r="C47" s="10">
        <v>28746</v>
      </c>
      <c r="D47" s="9">
        <v>9545462825</v>
      </c>
      <c r="E47" s="9" t="e">
        <f>INDEX(#REF!:#REF!,MATCH($D47,#REF!:#REF!,0),MATCH(#REF!,#REF!:#REF!,0))</f>
        <v>#REF!</v>
      </c>
      <c r="F47" s="9" t="e">
        <f>INDEX(#REF!:#REF!,MATCH($D47,#REF!:#REF!,0),MATCH(#REF!,#REF!:#REF!,0))</f>
        <v>#REF!</v>
      </c>
    </row>
    <row r="48" spans="1:6" ht="16.5" x14ac:dyDescent="0.3">
      <c r="A48" s="9" t="s">
        <v>22277</v>
      </c>
      <c r="B48" s="9" t="s">
        <v>3275</v>
      </c>
      <c r="C48" s="10">
        <v>59225</v>
      </c>
      <c r="D48" s="9">
        <v>4852897158</v>
      </c>
      <c r="E48" s="9" t="e">
        <f>INDEX(#REF!:#REF!,MATCH($D48,#REF!:#REF!,0),MATCH(#REF!,#REF!:#REF!,0))</f>
        <v>#REF!</v>
      </c>
      <c r="F48" s="9" t="e">
        <f>INDEX(#REF!:#REF!,MATCH($D48,#REF!:#REF!,0),MATCH(#REF!,#REF!:#REF!,0))</f>
        <v>#REF!</v>
      </c>
    </row>
    <row r="49" spans="1:6" ht="16.5" x14ac:dyDescent="0.3">
      <c r="A49" s="9" t="s">
        <v>22276</v>
      </c>
      <c r="B49" s="9" t="s">
        <v>2019</v>
      </c>
      <c r="C49" s="10">
        <v>57868</v>
      </c>
      <c r="D49" s="9">
        <v>4691333258</v>
      </c>
      <c r="E49" s="9" t="e">
        <f>INDEX(#REF!:#REF!,MATCH($D49,#REF!:#REF!,0),MATCH(#REF!,#REF!:#REF!,0))</f>
        <v>#REF!</v>
      </c>
      <c r="F49" s="9" t="e">
        <f>INDEX(#REF!:#REF!,MATCH($D49,#REF!:#REF!,0),MATCH(#REF!,#REF!:#REF!,0))</f>
        <v>#REF!</v>
      </c>
    </row>
    <row r="50" spans="1:6" ht="16.5" x14ac:dyDescent="0.3">
      <c r="A50" s="9" t="s">
        <v>22275</v>
      </c>
      <c r="B50" s="9" t="s">
        <v>2718</v>
      </c>
      <c r="C50" s="10">
        <v>24547</v>
      </c>
      <c r="D50" s="9">
        <v>1739513533</v>
      </c>
      <c r="E50" s="9" t="e">
        <f>INDEX(#REF!:#REF!,MATCH($D50,#REF!:#REF!,0),MATCH(#REF!,#REF!:#REF!,0))</f>
        <v>#REF!</v>
      </c>
      <c r="F50" s="9" t="e">
        <f>INDEX(#REF!:#REF!,MATCH($D50,#REF!:#REF!,0),MATCH(#REF!,#REF!:#REF!,0))</f>
        <v>#REF!</v>
      </c>
    </row>
    <row r="51" spans="1:6" ht="16.5" x14ac:dyDescent="0.3">
      <c r="A51" s="9" t="s">
        <v>22274</v>
      </c>
      <c r="B51" s="9" t="s">
        <v>2833</v>
      </c>
      <c r="C51" s="10">
        <v>23450</v>
      </c>
      <c r="D51" s="9">
        <v>5795848808</v>
      </c>
      <c r="E51" s="9" t="e">
        <f>INDEX(#REF!:#REF!,MATCH($D51,#REF!:#REF!,0),MATCH(#REF!,#REF!:#REF!,0))</f>
        <v>#REF!</v>
      </c>
      <c r="F51" s="9" t="e">
        <f>INDEX(#REF!:#REF!,MATCH($D51,#REF!:#REF!,0),MATCH(#REF!,#REF!:#REF!,0))</f>
        <v>#REF!</v>
      </c>
    </row>
    <row r="52" spans="1:6" ht="16.5" x14ac:dyDescent="0.3">
      <c r="A52" s="9" t="s">
        <v>22273</v>
      </c>
      <c r="B52" s="9" t="s">
        <v>2633</v>
      </c>
      <c r="C52" s="10">
        <v>20598</v>
      </c>
      <c r="D52" s="9">
        <v>1462166245</v>
      </c>
      <c r="E52" s="9" t="e">
        <f>INDEX(#REF!:#REF!,MATCH($D52,#REF!:#REF!,0),MATCH(#REF!,#REF!:#REF!,0))</f>
        <v>#REF!</v>
      </c>
      <c r="F52" s="9" t="e">
        <f>INDEX(#REF!:#REF!,MATCH($D52,#REF!:#REF!,0),MATCH(#REF!,#REF!:#REF!,0))</f>
        <v>#REF!</v>
      </c>
    </row>
    <row r="53" spans="1:6" ht="16.5" x14ac:dyDescent="0.3">
      <c r="A53" s="9" t="s">
        <v>22272</v>
      </c>
      <c r="B53" s="9" t="s">
        <v>2835</v>
      </c>
      <c r="C53" s="10">
        <v>20792</v>
      </c>
      <c r="D53" s="9">
        <v>9483290694</v>
      </c>
      <c r="E53" s="9" t="e">
        <f>INDEX(#REF!:#REF!,MATCH($D53,#REF!:#REF!,0),MATCH(#REF!,#REF!:#REF!,0))</f>
        <v>#REF!</v>
      </c>
      <c r="F53" s="9" t="e">
        <f>INDEX(#REF!:#REF!,MATCH($D53,#REF!:#REF!,0),MATCH(#REF!,#REF!:#REF!,0))</f>
        <v>#REF!</v>
      </c>
    </row>
    <row r="54" spans="1:6" ht="16.5" x14ac:dyDescent="0.3">
      <c r="A54" s="9" t="s">
        <v>22271</v>
      </c>
      <c r="B54" s="9" t="s">
        <v>2054</v>
      </c>
      <c r="C54" s="10">
        <v>39299</v>
      </c>
      <c r="D54" s="9">
        <v>8127128031</v>
      </c>
      <c r="E54" s="9" t="e">
        <f>INDEX(#REF!:#REF!,MATCH($D54,#REF!:#REF!,0),MATCH(#REF!,#REF!:#REF!,0))</f>
        <v>#REF!</v>
      </c>
      <c r="F54" s="9" t="e">
        <f>INDEX(#REF!:#REF!,MATCH($D54,#REF!:#REF!,0),MATCH(#REF!,#REF!:#REF!,0))</f>
        <v>#REF!</v>
      </c>
    </row>
    <row r="55" spans="1:6" ht="16.5" x14ac:dyDescent="0.3">
      <c r="A55" s="9" t="s">
        <v>22270</v>
      </c>
      <c r="B55" s="9" t="s">
        <v>1951</v>
      </c>
      <c r="C55" s="10">
        <v>54613</v>
      </c>
      <c r="D55" s="9">
        <v>3213290963</v>
      </c>
      <c r="E55" s="9" t="e">
        <f>INDEX(#REF!:#REF!,MATCH($D55,#REF!:#REF!,0),MATCH(#REF!,#REF!:#REF!,0))</f>
        <v>#REF!</v>
      </c>
      <c r="F55" s="9" t="e">
        <f>INDEX(#REF!:#REF!,MATCH($D55,#REF!:#REF!,0),MATCH(#REF!,#REF!:#REF!,0))</f>
        <v>#REF!</v>
      </c>
    </row>
    <row r="56" spans="1:6" ht="16.5" x14ac:dyDescent="0.3">
      <c r="A56" s="9" t="s">
        <v>22269</v>
      </c>
      <c r="B56" s="9" t="s">
        <v>1997</v>
      </c>
      <c r="C56" s="10">
        <v>15967</v>
      </c>
      <c r="D56" s="9">
        <v>3986480021</v>
      </c>
      <c r="E56" s="9" t="e">
        <f>INDEX(#REF!:#REF!,MATCH($D56,#REF!:#REF!,0),MATCH(#REF!,#REF!:#REF!,0))</f>
        <v>#REF!</v>
      </c>
      <c r="F56" s="9" t="e">
        <f>INDEX(#REF!:#REF!,MATCH($D56,#REF!:#REF!,0),MATCH(#REF!,#REF!:#REF!,0))</f>
        <v>#REF!</v>
      </c>
    </row>
    <row r="57" spans="1:6" ht="16.5" x14ac:dyDescent="0.3">
      <c r="A57" s="9" t="s">
        <v>22268</v>
      </c>
      <c r="B57" s="9" t="s">
        <v>2013</v>
      </c>
      <c r="C57" s="10">
        <v>25047</v>
      </c>
      <c r="D57" s="9">
        <v>1053331541</v>
      </c>
      <c r="E57" s="9" t="e">
        <f>INDEX(#REF!:#REF!,MATCH($D57,#REF!:#REF!,0),MATCH(#REF!,#REF!:#REF!,0))</f>
        <v>#REF!</v>
      </c>
      <c r="F57" s="9" t="e">
        <f>INDEX(#REF!:#REF!,MATCH($D57,#REF!:#REF!,0),MATCH(#REF!,#REF!:#REF!,0))</f>
        <v>#REF!</v>
      </c>
    </row>
    <row r="58" spans="1:6" ht="16.5" x14ac:dyDescent="0.3">
      <c r="A58" s="9" t="s">
        <v>22267</v>
      </c>
      <c r="B58" s="9" t="s">
        <v>2459</v>
      </c>
      <c r="C58" s="10">
        <v>48477</v>
      </c>
      <c r="D58" s="9">
        <v>5197585250</v>
      </c>
      <c r="E58" s="9" t="e">
        <f>INDEX(#REF!:#REF!,MATCH($D58,#REF!:#REF!,0),MATCH(#REF!,#REF!:#REF!,0))</f>
        <v>#REF!</v>
      </c>
      <c r="F58" s="9" t="e">
        <f>INDEX(#REF!:#REF!,MATCH($D58,#REF!:#REF!,0),MATCH(#REF!,#REF!:#REF!,0))</f>
        <v>#REF!</v>
      </c>
    </row>
    <row r="59" spans="1:6" ht="16.5" x14ac:dyDescent="0.3">
      <c r="A59" s="9" t="s">
        <v>22266</v>
      </c>
      <c r="B59" s="9" t="s">
        <v>2412</v>
      </c>
      <c r="C59" s="10">
        <v>21275</v>
      </c>
      <c r="D59" s="9">
        <v>3877279783</v>
      </c>
      <c r="E59" s="9" t="e">
        <f>INDEX(#REF!:#REF!,MATCH($D59,#REF!:#REF!,0),MATCH(#REF!,#REF!:#REF!,0))</f>
        <v>#REF!</v>
      </c>
      <c r="F59" s="9" t="e">
        <f>INDEX(#REF!:#REF!,MATCH($D59,#REF!:#REF!,0),MATCH(#REF!,#REF!:#REF!,0))</f>
        <v>#REF!</v>
      </c>
    </row>
    <row r="60" spans="1:6" ht="16.5" x14ac:dyDescent="0.3">
      <c r="A60" s="9" t="s">
        <v>22265</v>
      </c>
      <c r="B60" s="9" t="s">
        <v>2555</v>
      </c>
      <c r="C60" s="10">
        <v>30039</v>
      </c>
      <c r="D60" s="9">
        <v>5079859830</v>
      </c>
      <c r="E60" s="9" t="e">
        <f>INDEX(#REF!:#REF!,MATCH($D60,#REF!:#REF!,0),MATCH(#REF!,#REF!:#REF!,0))</f>
        <v>#REF!</v>
      </c>
      <c r="F60" s="9" t="e">
        <f>INDEX(#REF!:#REF!,MATCH($D60,#REF!:#REF!,0),MATCH(#REF!,#REF!:#REF!,0))</f>
        <v>#REF!</v>
      </c>
    </row>
    <row r="61" spans="1:6" ht="16.5" x14ac:dyDescent="0.3">
      <c r="A61" s="9" t="s">
        <v>22264</v>
      </c>
      <c r="B61" s="9" t="s">
        <v>2142</v>
      </c>
      <c r="C61" s="10">
        <v>14895</v>
      </c>
      <c r="D61" s="9">
        <v>5687748091</v>
      </c>
      <c r="E61" s="9" t="e">
        <f>INDEX(#REF!:#REF!,MATCH($D61,#REF!:#REF!,0),MATCH(#REF!,#REF!:#REF!,0))</f>
        <v>#REF!</v>
      </c>
      <c r="F61" s="9" t="e">
        <f>INDEX(#REF!:#REF!,MATCH($D61,#REF!:#REF!,0),MATCH(#REF!,#REF!:#REF!,0))</f>
        <v>#REF!</v>
      </c>
    </row>
    <row r="62" spans="1:6" ht="16.5" x14ac:dyDescent="0.3">
      <c r="A62" s="9" t="s">
        <v>22263</v>
      </c>
      <c r="B62" s="9" t="s">
        <v>2103</v>
      </c>
      <c r="C62" s="10">
        <v>27539</v>
      </c>
      <c r="D62" s="9">
        <v>8267733809</v>
      </c>
      <c r="E62" s="9" t="e">
        <f>INDEX(#REF!:#REF!,MATCH($D62,#REF!:#REF!,0),MATCH(#REF!,#REF!:#REF!,0))</f>
        <v>#REF!</v>
      </c>
      <c r="F62" s="9" t="e">
        <f>INDEX(#REF!:#REF!,MATCH($D62,#REF!:#REF!,0),MATCH(#REF!,#REF!:#REF!,0))</f>
        <v>#REF!</v>
      </c>
    </row>
    <row r="63" spans="1:6" ht="16.5" x14ac:dyDescent="0.3">
      <c r="A63" s="9" t="s">
        <v>22262</v>
      </c>
      <c r="B63" s="9" t="s">
        <v>3116</v>
      </c>
      <c r="C63" s="10">
        <v>10836</v>
      </c>
      <c r="D63" s="9">
        <v>7645724897</v>
      </c>
      <c r="E63" s="9" t="e">
        <f>INDEX(#REF!:#REF!,MATCH($D63,#REF!:#REF!,0),MATCH(#REF!,#REF!:#REF!,0))</f>
        <v>#REF!</v>
      </c>
      <c r="F63" s="9" t="e">
        <f>INDEX(#REF!:#REF!,MATCH($D63,#REF!:#REF!,0),MATCH(#REF!,#REF!:#REF!,0))</f>
        <v>#REF!</v>
      </c>
    </row>
    <row r="64" spans="1:6" ht="16.5" x14ac:dyDescent="0.3">
      <c r="A64" s="9" t="s">
        <v>22261</v>
      </c>
      <c r="B64" s="9" t="s">
        <v>2144</v>
      </c>
      <c r="C64" s="10">
        <v>20834</v>
      </c>
      <c r="D64" s="9">
        <v>9885165231</v>
      </c>
      <c r="E64" s="9" t="e">
        <f>INDEX(#REF!:#REF!,MATCH($D64,#REF!:#REF!,0),MATCH(#REF!,#REF!:#REF!,0))</f>
        <v>#REF!</v>
      </c>
      <c r="F64" s="9" t="e">
        <f>INDEX(#REF!:#REF!,MATCH($D64,#REF!:#REF!,0),MATCH(#REF!,#REF!:#REF!,0))</f>
        <v>#REF!</v>
      </c>
    </row>
    <row r="65" spans="1:6" ht="16.5" x14ac:dyDescent="0.3">
      <c r="A65" s="9" t="s">
        <v>22260</v>
      </c>
      <c r="B65" s="9" t="s">
        <v>1989</v>
      </c>
      <c r="C65" s="10">
        <v>15147</v>
      </c>
      <c r="D65" s="9">
        <v>9128677390</v>
      </c>
      <c r="E65" s="9" t="e">
        <f>INDEX(#REF!:#REF!,MATCH($D65,#REF!:#REF!,0),MATCH(#REF!,#REF!:#REF!,0))</f>
        <v>#REF!</v>
      </c>
      <c r="F65" s="9" t="e">
        <f>INDEX(#REF!:#REF!,MATCH($D65,#REF!:#REF!,0),MATCH(#REF!,#REF!:#REF!,0))</f>
        <v>#REF!</v>
      </c>
    </row>
    <row r="66" spans="1:6" ht="16.5" x14ac:dyDescent="0.3">
      <c r="A66" s="9" t="s">
        <v>22259</v>
      </c>
      <c r="B66" s="9" t="s">
        <v>2768</v>
      </c>
      <c r="C66" s="10">
        <v>26500</v>
      </c>
      <c r="D66" s="9">
        <v>209942509</v>
      </c>
      <c r="E66" s="9" t="e">
        <f>INDEX(#REF!:#REF!,MATCH($D66,#REF!:#REF!,0),MATCH(#REF!,#REF!:#REF!,0))</f>
        <v>#REF!</v>
      </c>
      <c r="F66" s="9" t="e">
        <f>INDEX(#REF!:#REF!,MATCH($D66,#REF!:#REF!,0),MATCH(#REF!,#REF!:#REF!,0))</f>
        <v>#REF!</v>
      </c>
    </row>
    <row r="67" spans="1:6" ht="16.5" x14ac:dyDescent="0.3">
      <c r="A67" s="9" t="s">
        <v>22258</v>
      </c>
      <c r="B67" s="9" t="s">
        <v>2023</v>
      </c>
      <c r="C67" s="10">
        <v>35913</v>
      </c>
      <c r="D67" s="9">
        <v>4162153728</v>
      </c>
      <c r="E67" s="9" t="e">
        <f>INDEX(#REF!:#REF!,MATCH($D67,#REF!:#REF!,0),MATCH(#REF!,#REF!:#REF!,0))</f>
        <v>#REF!</v>
      </c>
      <c r="F67" s="9" t="e">
        <f>INDEX(#REF!:#REF!,MATCH($D67,#REF!:#REF!,0),MATCH(#REF!,#REF!:#REF!,0))</f>
        <v>#REF!</v>
      </c>
    </row>
    <row r="68" spans="1:6" ht="16.5" x14ac:dyDescent="0.3">
      <c r="A68" s="9" t="s">
        <v>22257</v>
      </c>
      <c r="B68" s="9" t="s">
        <v>2509</v>
      </c>
      <c r="C68" s="10">
        <v>52124</v>
      </c>
      <c r="D68" s="9">
        <v>3507341514</v>
      </c>
      <c r="E68" s="9" t="e">
        <f>INDEX(#REF!:#REF!,MATCH($D68,#REF!:#REF!,0),MATCH(#REF!,#REF!:#REF!,0))</f>
        <v>#REF!</v>
      </c>
      <c r="F68" s="9" t="e">
        <f>INDEX(#REF!:#REF!,MATCH($D68,#REF!:#REF!,0),MATCH(#REF!,#REF!:#REF!,0))</f>
        <v>#REF!</v>
      </c>
    </row>
    <row r="69" spans="1:6" ht="16.5" x14ac:dyDescent="0.3">
      <c r="A69" s="9" t="s">
        <v>22256</v>
      </c>
      <c r="B69" s="9" t="s">
        <v>2496</v>
      </c>
      <c r="C69" s="10">
        <v>20964</v>
      </c>
      <c r="D69" s="9">
        <v>2314136845</v>
      </c>
      <c r="E69" s="9" t="e">
        <f>INDEX(#REF!:#REF!,MATCH($D69,#REF!:#REF!,0),MATCH(#REF!,#REF!:#REF!,0))</f>
        <v>#REF!</v>
      </c>
      <c r="F69" s="9" t="e">
        <f>INDEX(#REF!:#REF!,MATCH($D69,#REF!:#REF!,0),MATCH(#REF!,#REF!:#REF!,0))</f>
        <v>#REF!</v>
      </c>
    </row>
    <row r="70" spans="1:6" ht="16.5" x14ac:dyDescent="0.3">
      <c r="A70" s="9" t="s">
        <v>22255</v>
      </c>
      <c r="B70" s="9" t="s">
        <v>2167</v>
      </c>
      <c r="C70" s="10">
        <v>49247</v>
      </c>
      <c r="D70" s="9">
        <v>7236563277</v>
      </c>
      <c r="E70" s="9" t="e">
        <f>INDEX(#REF!:#REF!,MATCH($D70,#REF!:#REF!,0),MATCH(#REF!,#REF!:#REF!,0))</f>
        <v>#REF!</v>
      </c>
      <c r="F70" s="9" t="e">
        <f>INDEX(#REF!:#REF!,MATCH($D70,#REF!:#REF!,0),MATCH(#REF!,#REF!:#REF!,0))</f>
        <v>#REF!</v>
      </c>
    </row>
    <row r="71" spans="1:6" ht="16.5" x14ac:dyDescent="0.3">
      <c r="A71" s="9" t="s">
        <v>22254</v>
      </c>
      <c r="B71" s="9" t="s">
        <v>1957</v>
      </c>
      <c r="C71" s="10">
        <v>16928</v>
      </c>
      <c r="D71" s="9">
        <v>9312128221</v>
      </c>
      <c r="E71" s="9" t="e">
        <f>INDEX(#REF!:#REF!,MATCH($D71,#REF!:#REF!,0),MATCH(#REF!,#REF!:#REF!,0))</f>
        <v>#REF!</v>
      </c>
      <c r="F71" s="9" t="e">
        <f>INDEX(#REF!:#REF!,MATCH($D71,#REF!:#REF!,0),MATCH(#REF!,#REF!:#REF!,0))</f>
        <v>#REF!</v>
      </c>
    </row>
    <row r="72" spans="1:6" ht="16.5" x14ac:dyDescent="0.3">
      <c r="A72" s="9" t="s">
        <v>22253</v>
      </c>
      <c r="B72" s="9" t="s">
        <v>2793</v>
      </c>
      <c r="C72" s="10">
        <v>57926</v>
      </c>
      <c r="D72" s="9">
        <v>1953937357</v>
      </c>
      <c r="E72" s="9" t="e">
        <f>INDEX(#REF!:#REF!,MATCH($D72,#REF!:#REF!,0),MATCH(#REF!,#REF!:#REF!,0))</f>
        <v>#REF!</v>
      </c>
      <c r="F72" s="9" t="e">
        <f>INDEX(#REF!:#REF!,MATCH($D72,#REF!:#REF!,0),MATCH(#REF!,#REF!:#REF!,0))</f>
        <v>#REF!</v>
      </c>
    </row>
    <row r="73" spans="1:6" ht="16.5" x14ac:dyDescent="0.3">
      <c r="A73" s="9" t="s">
        <v>22252</v>
      </c>
      <c r="B73" s="9" t="s">
        <v>2453</v>
      </c>
      <c r="C73" s="10">
        <v>39932</v>
      </c>
      <c r="D73" s="9">
        <v>7205288142</v>
      </c>
      <c r="E73" s="9" t="e">
        <f>INDEX(#REF!:#REF!,MATCH($D73,#REF!:#REF!,0),MATCH(#REF!,#REF!:#REF!,0))</f>
        <v>#REF!</v>
      </c>
      <c r="F73" s="9" t="e">
        <f>INDEX(#REF!:#REF!,MATCH($D73,#REF!:#REF!,0),MATCH(#REF!,#REF!:#REF!,0))</f>
        <v>#REF!</v>
      </c>
    </row>
    <row r="74" spans="1:6" ht="16.5" x14ac:dyDescent="0.3">
      <c r="A74" s="9" t="s">
        <v>22251</v>
      </c>
      <c r="B74" s="9" t="s">
        <v>2935</v>
      </c>
      <c r="C74" s="10">
        <v>19364</v>
      </c>
      <c r="D74" s="9">
        <v>1958063002</v>
      </c>
      <c r="E74" s="9" t="e">
        <f>INDEX(#REF!:#REF!,MATCH($D74,#REF!:#REF!,0),MATCH(#REF!,#REF!:#REF!,0))</f>
        <v>#REF!</v>
      </c>
      <c r="F74" s="9" t="e">
        <f>INDEX(#REF!:#REF!,MATCH($D74,#REF!:#REF!,0),MATCH(#REF!,#REF!:#REF!,0))</f>
        <v>#REF!</v>
      </c>
    </row>
    <row r="75" spans="1:6" ht="16.5" x14ac:dyDescent="0.3">
      <c r="A75" s="9" t="s">
        <v>22250</v>
      </c>
      <c r="B75" s="9" t="s">
        <v>3498</v>
      </c>
      <c r="C75" s="10">
        <v>46426</v>
      </c>
      <c r="D75" s="9">
        <v>9163060264</v>
      </c>
      <c r="E75" s="9" t="e">
        <f>INDEX(#REF!:#REF!,MATCH($D75,#REF!:#REF!,0),MATCH(#REF!,#REF!:#REF!,0))</f>
        <v>#REF!</v>
      </c>
      <c r="F75" s="9" t="e">
        <f>INDEX(#REF!:#REF!,MATCH($D75,#REF!:#REF!,0),MATCH(#REF!,#REF!:#REF!,0))</f>
        <v>#REF!</v>
      </c>
    </row>
    <row r="76" spans="1:6" ht="16.5" x14ac:dyDescent="0.3">
      <c r="A76" s="9" t="s">
        <v>22249</v>
      </c>
      <c r="B76" s="9" t="s">
        <v>1995</v>
      </c>
      <c r="C76" s="10">
        <v>31106</v>
      </c>
      <c r="D76" s="9">
        <v>19662963</v>
      </c>
      <c r="E76" s="9" t="e">
        <f>INDEX(#REF!:#REF!,MATCH($D76,#REF!:#REF!,0),MATCH(#REF!,#REF!:#REF!,0))</f>
        <v>#REF!</v>
      </c>
      <c r="F76" s="9" t="e">
        <f>INDEX(#REF!:#REF!,MATCH($D76,#REF!:#REF!,0),MATCH(#REF!,#REF!:#REF!,0))</f>
        <v>#REF!</v>
      </c>
    </row>
    <row r="77" spans="1:6" ht="16.5" x14ac:dyDescent="0.3">
      <c r="A77" s="9" t="s">
        <v>22248</v>
      </c>
      <c r="B77" s="9" t="s">
        <v>2036</v>
      </c>
      <c r="C77" s="10">
        <v>49263</v>
      </c>
      <c r="D77" s="9">
        <v>3661649302</v>
      </c>
      <c r="E77" s="9" t="e">
        <f>INDEX(#REF!:#REF!,MATCH($D77,#REF!:#REF!,0),MATCH(#REF!,#REF!:#REF!,0))</f>
        <v>#REF!</v>
      </c>
      <c r="F77" s="9" t="e">
        <f>INDEX(#REF!:#REF!,MATCH($D77,#REF!:#REF!,0),MATCH(#REF!,#REF!:#REF!,0))</f>
        <v>#REF!</v>
      </c>
    </row>
    <row r="78" spans="1:6" ht="16.5" x14ac:dyDescent="0.3">
      <c r="A78" s="9" t="s">
        <v>22247</v>
      </c>
      <c r="B78" s="9" t="s">
        <v>2886</v>
      </c>
      <c r="C78" s="10">
        <v>14614</v>
      </c>
      <c r="D78" s="9">
        <v>5837066497</v>
      </c>
      <c r="E78" s="9" t="e">
        <f>INDEX(#REF!:#REF!,MATCH($D78,#REF!:#REF!,0),MATCH(#REF!,#REF!:#REF!,0))</f>
        <v>#REF!</v>
      </c>
      <c r="F78" s="9" t="e">
        <f>INDEX(#REF!:#REF!,MATCH($D78,#REF!:#REF!,0),MATCH(#REF!,#REF!:#REF!,0))</f>
        <v>#REF!</v>
      </c>
    </row>
    <row r="79" spans="1:6" ht="16.5" x14ac:dyDescent="0.3">
      <c r="A79" s="9" t="s">
        <v>22246</v>
      </c>
      <c r="B79" s="9" t="s">
        <v>2820</v>
      </c>
      <c r="C79" s="10">
        <v>47449</v>
      </c>
      <c r="D79" s="9">
        <v>6515844751</v>
      </c>
      <c r="E79" s="9" t="e">
        <f>INDEX(#REF!:#REF!,MATCH($D79,#REF!:#REF!,0),MATCH(#REF!,#REF!:#REF!,0))</f>
        <v>#REF!</v>
      </c>
      <c r="F79" s="9" t="e">
        <f>INDEX(#REF!:#REF!,MATCH($D79,#REF!:#REF!,0),MATCH(#REF!,#REF!:#REF!,0))</f>
        <v>#REF!</v>
      </c>
    </row>
    <row r="80" spans="1:6" ht="16.5" x14ac:dyDescent="0.3">
      <c r="A80" s="9" t="s">
        <v>22245</v>
      </c>
      <c r="B80" s="9" t="s">
        <v>2366</v>
      </c>
      <c r="C80" s="10">
        <v>17319</v>
      </c>
      <c r="D80" s="9">
        <v>1419116835</v>
      </c>
      <c r="E80" s="9" t="e">
        <f>INDEX(#REF!:#REF!,MATCH($D80,#REF!:#REF!,0),MATCH(#REF!,#REF!:#REF!,0))</f>
        <v>#REF!</v>
      </c>
      <c r="F80" s="9" t="e">
        <f>INDEX(#REF!:#REF!,MATCH($D80,#REF!:#REF!,0),MATCH(#REF!,#REF!:#REF!,0))</f>
        <v>#REF!</v>
      </c>
    </row>
    <row r="81" spans="1:6" ht="16.5" x14ac:dyDescent="0.3">
      <c r="A81" s="9" t="s">
        <v>22244</v>
      </c>
      <c r="B81" s="9" t="s">
        <v>2161</v>
      </c>
      <c r="C81" s="10">
        <v>59484</v>
      </c>
      <c r="D81" s="9">
        <v>4525743115</v>
      </c>
      <c r="E81" s="9" t="e">
        <f>INDEX(#REF!:#REF!,MATCH($D81,#REF!:#REF!,0),MATCH(#REF!,#REF!:#REF!,0))</f>
        <v>#REF!</v>
      </c>
      <c r="F81" s="9" t="e">
        <f>INDEX(#REF!:#REF!,MATCH($D81,#REF!:#REF!,0),MATCH(#REF!,#REF!:#REF!,0))</f>
        <v>#REF!</v>
      </c>
    </row>
    <row r="82" spans="1:6" ht="16.5" x14ac:dyDescent="0.3">
      <c r="A82" s="9" t="s">
        <v>22243</v>
      </c>
      <c r="B82" s="9" t="s">
        <v>2216</v>
      </c>
      <c r="C82" s="10">
        <v>28158</v>
      </c>
      <c r="D82" s="9">
        <v>3524504531</v>
      </c>
      <c r="E82" s="9" t="e">
        <f>INDEX(#REF!:#REF!,MATCH($D82,#REF!:#REF!,0),MATCH(#REF!,#REF!:#REF!,0))</f>
        <v>#REF!</v>
      </c>
      <c r="F82" s="9" t="e">
        <f>INDEX(#REF!:#REF!,MATCH($D82,#REF!:#REF!,0),MATCH(#REF!,#REF!:#REF!,0))</f>
        <v>#REF!</v>
      </c>
    </row>
    <row r="83" spans="1:6" ht="16.5" x14ac:dyDescent="0.3">
      <c r="A83" s="9" t="s">
        <v>22242</v>
      </c>
      <c r="B83" s="9" t="s">
        <v>2820</v>
      </c>
      <c r="C83" s="10">
        <v>52673</v>
      </c>
      <c r="D83" s="9">
        <v>244523738</v>
      </c>
      <c r="E83" s="9" t="e">
        <f>INDEX(#REF!:#REF!,MATCH($D83,#REF!:#REF!,0),MATCH(#REF!,#REF!:#REF!,0))</f>
        <v>#REF!</v>
      </c>
      <c r="F83" s="9" t="e">
        <f>INDEX(#REF!:#REF!,MATCH($D83,#REF!:#REF!,0),MATCH(#REF!,#REF!:#REF!,0))</f>
        <v>#REF!</v>
      </c>
    </row>
    <row r="84" spans="1:6" ht="16.5" x14ac:dyDescent="0.3">
      <c r="A84" s="9" t="s">
        <v>22241</v>
      </c>
      <c r="B84" s="9" t="s">
        <v>2236</v>
      </c>
      <c r="C84" s="10">
        <v>50816</v>
      </c>
      <c r="D84" s="9">
        <v>3213290963</v>
      </c>
      <c r="E84" s="9" t="e">
        <f>INDEX(#REF!:#REF!,MATCH($D84,#REF!:#REF!,0),MATCH(#REF!,#REF!:#REF!,0))</f>
        <v>#REF!</v>
      </c>
      <c r="F84" s="9" t="e">
        <f>INDEX(#REF!:#REF!,MATCH($D84,#REF!:#REF!,0),MATCH(#REF!,#REF!:#REF!,0))</f>
        <v>#REF!</v>
      </c>
    </row>
    <row r="85" spans="1:6" ht="16.5" x14ac:dyDescent="0.3">
      <c r="A85" s="9" t="s">
        <v>22240</v>
      </c>
      <c r="B85" s="9" t="s">
        <v>2083</v>
      </c>
      <c r="C85" s="10">
        <v>17278</v>
      </c>
      <c r="D85" s="9">
        <v>5907724676</v>
      </c>
      <c r="E85" s="9" t="e">
        <f>INDEX(#REF!:#REF!,MATCH($D85,#REF!:#REF!,0),MATCH(#REF!,#REF!:#REF!,0))</f>
        <v>#REF!</v>
      </c>
      <c r="F85" s="9" t="e">
        <f>INDEX(#REF!:#REF!,MATCH($D85,#REF!:#REF!,0),MATCH(#REF!,#REF!:#REF!,0))</f>
        <v>#REF!</v>
      </c>
    </row>
    <row r="86" spans="1:6" ht="16.5" x14ac:dyDescent="0.3">
      <c r="A86" s="9" t="s">
        <v>22239</v>
      </c>
      <c r="B86" s="9" t="s">
        <v>3098</v>
      </c>
      <c r="C86" s="10">
        <v>24000</v>
      </c>
      <c r="D86" s="9">
        <v>7273123196</v>
      </c>
      <c r="E86" s="9" t="e">
        <f>INDEX(#REF!:#REF!,MATCH($D86,#REF!:#REF!,0),MATCH(#REF!,#REF!:#REF!,0))</f>
        <v>#REF!</v>
      </c>
      <c r="F86" s="9" t="e">
        <f>INDEX(#REF!:#REF!,MATCH($D86,#REF!:#REF!,0),MATCH(#REF!,#REF!:#REF!,0))</f>
        <v>#REF!</v>
      </c>
    </row>
    <row r="87" spans="1:6" ht="16.5" x14ac:dyDescent="0.3">
      <c r="A87" s="9" t="s">
        <v>22238</v>
      </c>
      <c r="B87" s="9" t="s">
        <v>1947</v>
      </c>
      <c r="C87" s="10">
        <v>13677</v>
      </c>
      <c r="D87" s="9">
        <v>9854387496</v>
      </c>
      <c r="E87" s="9" t="e">
        <f>INDEX(#REF!:#REF!,MATCH($D87,#REF!:#REF!,0),MATCH(#REF!,#REF!:#REF!,0))</f>
        <v>#REF!</v>
      </c>
      <c r="F87" s="9" t="e">
        <f>INDEX(#REF!:#REF!,MATCH($D87,#REF!:#REF!,0),MATCH(#REF!,#REF!:#REF!,0))</f>
        <v>#REF!</v>
      </c>
    </row>
    <row r="88" spans="1:6" ht="16.5" x14ac:dyDescent="0.3">
      <c r="A88" s="9" t="s">
        <v>22237</v>
      </c>
      <c r="B88" s="9" t="s">
        <v>1995</v>
      </c>
      <c r="C88" s="10">
        <v>53522</v>
      </c>
      <c r="D88" s="9">
        <v>1472093461</v>
      </c>
      <c r="E88" s="9" t="e">
        <f>INDEX(#REF!:#REF!,MATCH($D88,#REF!:#REF!,0),MATCH(#REF!,#REF!:#REF!,0))</f>
        <v>#REF!</v>
      </c>
      <c r="F88" s="9" t="e">
        <f>INDEX(#REF!:#REF!,MATCH($D88,#REF!:#REF!,0),MATCH(#REF!,#REF!:#REF!,0))</f>
        <v>#REF!</v>
      </c>
    </row>
    <row r="89" spans="1:6" ht="16.5" x14ac:dyDescent="0.3">
      <c r="A89" s="9" t="s">
        <v>22236</v>
      </c>
      <c r="B89" s="9" t="s">
        <v>2422</v>
      </c>
      <c r="C89" s="10">
        <v>26620</v>
      </c>
      <c r="D89" s="9">
        <v>4786629839</v>
      </c>
      <c r="E89" s="9" t="e">
        <f>INDEX(#REF!:#REF!,MATCH($D89,#REF!:#REF!,0),MATCH(#REF!,#REF!:#REF!,0))</f>
        <v>#REF!</v>
      </c>
      <c r="F89" s="9" t="e">
        <f>INDEX(#REF!:#REF!,MATCH($D89,#REF!:#REF!,0),MATCH(#REF!,#REF!:#REF!,0))</f>
        <v>#REF!</v>
      </c>
    </row>
    <row r="90" spans="1:6" ht="16.5" x14ac:dyDescent="0.3">
      <c r="A90" s="9" t="s">
        <v>22235</v>
      </c>
      <c r="B90" s="9" t="s">
        <v>2428</v>
      </c>
      <c r="C90" s="10">
        <v>54950</v>
      </c>
      <c r="D90" s="9">
        <v>1532722974</v>
      </c>
      <c r="E90" s="9" t="e">
        <f>INDEX(#REF!:#REF!,MATCH($D90,#REF!:#REF!,0),MATCH(#REF!,#REF!:#REF!,0))</f>
        <v>#REF!</v>
      </c>
      <c r="F90" s="9" t="e">
        <f>INDEX(#REF!:#REF!,MATCH($D90,#REF!:#REF!,0),MATCH(#REF!,#REF!:#REF!,0))</f>
        <v>#REF!</v>
      </c>
    </row>
    <row r="91" spans="1:6" ht="16.5" x14ac:dyDescent="0.3">
      <c r="A91" s="9" t="s">
        <v>22234</v>
      </c>
      <c r="B91" s="9" t="s">
        <v>3125</v>
      </c>
      <c r="C91" s="10">
        <v>24489</v>
      </c>
      <c r="D91" s="9">
        <v>8349606134</v>
      </c>
      <c r="E91" s="9" t="e">
        <f>INDEX(#REF!:#REF!,MATCH($D91,#REF!:#REF!,0),MATCH(#REF!,#REF!:#REF!,0))</f>
        <v>#REF!</v>
      </c>
      <c r="F91" s="9" t="e">
        <f>INDEX(#REF!:#REF!,MATCH($D91,#REF!:#REF!,0),MATCH(#REF!,#REF!:#REF!,0))</f>
        <v>#REF!</v>
      </c>
    </row>
    <row r="92" spans="1:6" ht="16.5" x14ac:dyDescent="0.3">
      <c r="A92" s="9" t="s">
        <v>22233</v>
      </c>
      <c r="B92" s="9" t="s">
        <v>2195</v>
      </c>
      <c r="C92" s="10">
        <v>47329</v>
      </c>
      <c r="D92" s="9">
        <v>6734537986</v>
      </c>
      <c r="E92" s="9" t="e">
        <f>INDEX(#REF!:#REF!,MATCH($D92,#REF!:#REF!,0),MATCH(#REF!,#REF!:#REF!,0))</f>
        <v>#REF!</v>
      </c>
      <c r="F92" s="9" t="e">
        <f>INDEX(#REF!:#REF!,MATCH($D92,#REF!:#REF!,0),MATCH(#REF!,#REF!:#REF!,0))</f>
        <v>#REF!</v>
      </c>
    </row>
    <row r="93" spans="1:6" ht="16.5" x14ac:dyDescent="0.3">
      <c r="A93" s="9" t="s">
        <v>22232</v>
      </c>
      <c r="B93" s="9" t="s">
        <v>2513</v>
      </c>
      <c r="C93" s="10">
        <v>24507</v>
      </c>
      <c r="D93" s="9">
        <v>7160109333</v>
      </c>
      <c r="E93" s="9" t="e">
        <f>INDEX(#REF!:#REF!,MATCH($D93,#REF!:#REF!,0),MATCH(#REF!,#REF!:#REF!,0))</f>
        <v>#REF!</v>
      </c>
      <c r="F93" s="9" t="e">
        <f>INDEX(#REF!:#REF!,MATCH($D93,#REF!:#REF!,0),MATCH(#REF!,#REF!:#REF!,0))</f>
        <v>#REF!</v>
      </c>
    </row>
    <row r="94" spans="1:6" ht="16.5" x14ac:dyDescent="0.3">
      <c r="A94" s="9" t="s">
        <v>22231</v>
      </c>
      <c r="B94" s="9" t="s">
        <v>2500</v>
      </c>
      <c r="C94" s="10">
        <v>29852</v>
      </c>
      <c r="D94" s="9">
        <v>9491257560</v>
      </c>
      <c r="E94" s="9" t="e">
        <f>INDEX(#REF!:#REF!,MATCH($D94,#REF!:#REF!,0),MATCH(#REF!,#REF!:#REF!,0))</f>
        <v>#REF!</v>
      </c>
      <c r="F94" s="9" t="e">
        <f>INDEX(#REF!:#REF!,MATCH($D94,#REF!:#REF!,0),MATCH(#REF!,#REF!:#REF!,0))</f>
        <v>#REF!</v>
      </c>
    </row>
    <row r="95" spans="1:6" ht="16.5" x14ac:dyDescent="0.3">
      <c r="A95" s="9" t="s">
        <v>22230</v>
      </c>
      <c r="B95" s="9" t="s">
        <v>1943</v>
      </c>
      <c r="C95" s="10">
        <v>44345</v>
      </c>
      <c r="D95" s="9">
        <v>9854387496</v>
      </c>
      <c r="E95" s="9" t="e">
        <f>INDEX(#REF!:#REF!,MATCH($D95,#REF!:#REF!,0),MATCH(#REF!,#REF!:#REF!,0))</f>
        <v>#REF!</v>
      </c>
      <c r="F95" s="9" t="e">
        <f>INDEX(#REF!:#REF!,MATCH($D95,#REF!:#REF!,0),MATCH(#REF!,#REF!:#REF!,0))</f>
        <v>#REF!</v>
      </c>
    </row>
    <row r="96" spans="1:6" ht="16.5" x14ac:dyDescent="0.3">
      <c r="A96" s="9" t="s">
        <v>22229</v>
      </c>
      <c r="B96" s="9" t="s">
        <v>2077</v>
      </c>
      <c r="C96" s="10">
        <v>45664</v>
      </c>
      <c r="D96" s="9">
        <v>2575500974</v>
      </c>
      <c r="E96" s="9" t="e">
        <f>INDEX(#REF!:#REF!,MATCH($D96,#REF!:#REF!,0),MATCH(#REF!,#REF!:#REF!,0))</f>
        <v>#REF!</v>
      </c>
      <c r="F96" s="9" t="e">
        <f>INDEX(#REF!:#REF!,MATCH($D96,#REF!:#REF!,0),MATCH(#REF!,#REF!:#REF!,0))</f>
        <v>#REF!</v>
      </c>
    </row>
    <row r="97" spans="1:6" ht="16.5" x14ac:dyDescent="0.3">
      <c r="A97" s="9" t="s">
        <v>22228</v>
      </c>
      <c r="B97" s="9" t="s">
        <v>1989</v>
      </c>
      <c r="C97" s="10">
        <v>55090</v>
      </c>
      <c r="D97" s="9">
        <v>3097425365</v>
      </c>
      <c r="E97" s="9" t="e">
        <f>INDEX(#REF!:#REF!,MATCH($D97,#REF!:#REF!,0),MATCH(#REF!,#REF!:#REF!,0))</f>
        <v>#REF!</v>
      </c>
      <c r="F97" s="9" t="e">
        <f>INDEX(#REF!:#REF!,MATCH($D97,#REF!:#REF!,0),MATCH(#REF!,#REF!:#REF!,0))</f>
        <v>#REF!</v>
      </c>
    </row>
    <row r="98" spans="1:6" ht="16.5" x14ac:dyDescent="0.3">
      <c r="A98" s="9" t="s">
        <v>22227</v>
      </c>
      <c r="B98" s="9" t="s">
        <v>3580</v>
      </c>
      <c r="C98" s="10">
        <v>44305</v>
      </c>
      <c r="D98" s="9">
        <v>5439294325</v>
      </c>
      <c r="E98" s="9" t="e">
        <f>INDEX(#REF!:#REF!,MATCH($D98,#REF!:#REF!,0),MATCH(#REF!,#REF!:#REF!,0))</f>
        <v>#REF!</v>
      </c>
      <c r="F98" s="9" t="e">
        <f>INDEX(#REF!:#REF!,MATCH($D98,#REF!:#REF!,0),MATCH(#REF!,#REF!:#REF!,0))</f>
        <v>#REF!</v>
      </c>
    </row>
    <row r="99" spans="1:6" ht="16.5" x14ac:dyDescent="0.3">
      <c r="A99" s="9" t="s">
        <v>22226</v>
      </c>
      <c r="B99" s="9" t="s">
        <v>2595</v>
      </c>
      <c r="C99" s="10">
        <v>57491</v>
      </c>
      <c r="D99" s="9">
        <v>4786629839</v>
      </c>
      <c r="E99" s="9" t="e">
        <f>INDEX(#REF!:#REF!,MATCH($D99,#REF!:#REF!,0),MATCH(#REF!,#REF!:#REF!,0))</f>
        <v>#REF!</v>
      </c>
      <c r="F99" s="9" t="e">
        <f>INDEX(#REF!:#REF!,MATCH($D99,#REF!:#REF!,0),MATCH(#REF!,#REF!:#REF!,0))</f>
        <v>#REF!</v>
      </c>
    </row>
    <row r="100" spans="1:6" ht="16.5" x14ac:dyDescent="0.3">
      <c r="A100" s="9" t="s">
        <v>22225</v>
      </c>
      <c r="B100" s="9" t="s">
        <v>2254</v>
      </c>
      <c r="C100" s="10">
        <v>28270</v>
      </c>
      <c r="D100" s="9">
        <v>3935718624</v>
      </c>
      <c r="E100" s="9" t="e">
        <f>INDEX(#REF!:#REF!,MATCH($D100,#REF!:#REF!,0),MATCH(#REF!,#REF!:#REF!,0))</f>
        <v>#REF!</v>
      </c>
      <c r="F100" s="9" t="e">
        <f>INDEX(#REF!:#REF!,MATCH($D100,#REF!:#REF!,0),MATCH(#REF!,#REF!:#REF!,0))</f>
        <v>#REF!</v>
      </c>
    </row>
    <row r="101" spans="1:6" ht="16.5" x14ac:dyDescent="0.3">
      <c r="A101" s="9" t="s">
        <v>22224</v>
      </c>
      <c r="B101" s="9" t="s">
        <v>1989</v>
      </c>
      <c r="C101" s="10">
        <v>16811</v>
      </c>
      <c r="D101" s="9">
        <v>9023313240</v>
      </c>
      <c r="E101" s="9" t="e">
        <f>INDEX(#REF!:#REF!,MATCH($D101,#REF!:#REF!,0),MATCH(#REF!,#REF!:#REF!,0))</f>
        <v>#REF!</v>
      </c>
      <c r="F101" s="9" t="e">
        <f>INDEX(#REF!:#REF!,MATCH($D101,#REF!:#REF!,0),MATCH(#REF!,#REF!:#REF!,0))</f>
        <v>#REF!</v>
      </c>
    </row>
    <row r="102" spans="1:6" ht="16.5" x14ac:dyDescent="0.3">
      <c r="A102" s="9" t="s">
        <v>22223</v>
      </c>
      <c r="B102" s="9" t="s">
        <v>2436</v>
      </c>
      <c r="C102" s="10">
        <v>23250</v>
      </c>
      <c r="D102" s="9">
        <v>999389173</v>
      </c>
      <c r="E102" s="9" t="e">
        <f>INDEX(#REF!:#REF!,MATCH($D102,#REF!:#REF!,0),MATCH(#REF!,#REF!:#REF!,0))</f>
        <v>#REF!</v>
      </c>
      <c r="F102" s="9" t="e">
        <f>INDEX(#REF!:#REF!,MATCH($D102,#REF!:#REF!,0),MATCH(#REF!,#REF!:#REF!,0))</f>
        <v>#REF!</v>
      </c>
    </row>
    <row r="103" spans="1:6" ht="16.5" x14ac:dyDescent="0.3">
      <c r="A103" s="9" t="s">
        <v>22222</v>
      </c>
      <c r="B103" s="9" t="s">
        <v>2534</v>
      </c>
      <c r="C103" s="10">
        <v>44942</v>
      </c>
      <c r="D103" s="9">
        <v>25254650</v>
      </c>
      <c r="E103" s="9" t="e">
        <f>INDEX(#REF!:#REF!,MATCH($D103,#REF!:#REF!,0),MATCH(#REF!,#REF!:#REF!,0))</f>
        <v>#REF!</v>
      </c>
      <c r="F103" s="9" t="e">
        <f>INDEX(#REF!:#REF!,MATCH($D103,#REF!:#REF!,0),MATCH(#REF!,#REF!:#REF!,0))</f>
        <v>#REF!</v>
      </c>
    </row>
    <row r="104" spans="1:6" ht="16.5" x14ac:dyDescent="0.3">
      <c r="A104" s="9" t="s">
        <v>22221</v>
      </c>
      <c r="B104" s="9" t="s">
        <v>2142</v>
      </c>
      <c r="C104" s="10">
        <v>47618</v>
      </c>
      <c r="D104" s="9">
        <v>7521557441</v>
      </c>
      <c r="E104" s="9" t="e">
        <f>INDEX(#REF!:#REF!,MATCH($D104,#REF!:#REF!,0),MATCH(#REF!,#REF!:#REF!,0))</f>
        <v>#REF!</v>
      </c>
      <c r="F104" s="9" t="e">
        <f>INDEX(#REF!:#REF!,MATCH($D104,#REF!:#REF!,0),MATCH(#REF!,#REF!:#REF!,0))</f>
        <v>#REF!</v>
      </c>
    </row>
    <row r="105" spans="1:6" ht="16.5" x14ac:dyDescent="0.3">
      <c r="A105" s="9" t="s">
        <v>22220</v>
      </c>
      <c r="B105" s="9" t="s">
        <v>2248</v>
      </c>
      <c r="C105" s="10">
        <v>21420</v>
      </c>
      <c r="D105" s="9">
        <v>9829586073</v>
      </c>
      <c r="E105" s="9" t="e">
        <f>INDEX(#REF!:#REF!,MATCH($D105,#REF!:#REF!,0),MATCH(#REF!,#REF!:#REF!,0))</f>
        <v>#REF!</v>
      </c>
      <c r="F105" s="9" t="e">
        <f>INDEX(#REF!:#REF!,MATCH($D105,#REF!:#REF!,0),MATCH(#REF!,#REF!:#REF!,0))</f>
        <v>#REF!</v>
      </c>
    </row>
    <row r="106" spans="1:6" ht="16.5" x14ac:dyDescent="0.3">
      <c r="A106" s="9" t="s">
        <v>22219</v>
      </c>
      <c r="B106" s="9" t="s">
        <v>2073</v>
      </c>
      <c r="C106" s="10">
        <v>22322</v>
      </c>
      <c r="D106" s="9">
        <v>8971738782</v>
      </c>
      <c r="E106" s="9" t="e">
        <f>INDEX(#REF!:#REF!,MATCH($D106,#REF!:#REF!,0),MATCH(#REF!,#REF!:#REF!,0))</f>
        <v>#REF!</v>
      </c>
      <c r="F106" s="9" t="e">
        <f>INDEX(#REF!:#REF!,MATCH($D106,#REF!:#REF!,0),MATCH(#REF!,#REF!:#REF!,0))</f>
        <v>#REF!</v>
      </c>
    </row>
    <row r="107" spans="1:6" ht="16.5" x14ac:dyDescent="0.3">
      <c r="A107" s="9" t="s">
        <v>22218</v>
      </c>
      <c r="B107" s="9" t="s">
        <v>2633</v>
      </c>
      <c r="C107" s="10">
        <v>35175</v>
      </c>
      <c r="D107" s="9">
        <v>4039266773</v>
      </c>
      <c r="E107" s="9" t="e">
        <f>INDEX(#REF!:#REF!,MATCH($D107,#REF!:#REF!,0),MATCH(#REF!,#REF!:#REF!,0))</f>
        <v>#REF!</v>
      </c>
      <c r="F107" s="9" t="e">
        <f>INDEX(#REF!:#REF!,MATCH($D107,#REF!:#REF!,0),MATCH(#REF!,#REF!:#REF!,0))</f>
        <v>#REF!</v>
      </c>
    </row>
    <row r="108" spans="1:6" ht="16.5" x14ac:dyDescent="0.3">
      <c r="A108" s="9" t="s">
        <v>22217</v>
      </c>
      <c r="B108" s="9" t="s">
        <v>2793</v>
      </c>
      <c r="C108" s="10">
        <v>42121</v>
      </c>
      <c r="D108" s="9">
        <v>2376099331</v>
      </c>
      <c r="E108" s="9" t="e">
        <f>INDEX(#REF!:#REF!,MATCH($D108,#REF!:#REF!,0),MATCH(#REF!,#REF!:#REF!,0))</f>
        <v>#REF!</v>
      </c>
      <c r="F108" s="9" t="e">
        <f>INDEX(#REF!:#REF!,MATCH($D108,#REF!:#REF!,0),MATCH(#REF!,#REF!:#REF!,0))</f>
        <v>#REF!</v>
      </c>
    </row>
    <row r="109" spans="1:6" ht="16.5" x14ac:dyDescent="0.3">
      <c r="A109" s="9" t="s">
        <v>22216</v>
      </c>
      <c r="B109" s="9" t="s">
        <v>2870</v>
      </c>
      <c r="C109" s="10">
        <v>13812</v>
      </c>
      <c r="D109" s="9">
        <v>9223618401</v>
      </c>
      <c r="E109" s="9" t="e">
        <f>INDEX(#REF!:#REF!,MATCH($D109,#REF!:#REF!,0),MATCH(#REF!,#REF!:#REF!,0))</f>
        <v>#REF!</v>
      </c>
      <c r="F109" s="9" t="e">
        <f>INDEX(#REF!:#REF!,MATCH($D109,#REF!:#REF!,0),MATCH(#REF!,#REF!:#REF!,0))</f>
        <v>#REF!</v>
      </c>
    </row>
    <row r="110" spans="1:6" ht="16.5" x14ac:dyDescent="0.3">
      <c r="A110" s="9" t="s">
        <v>22215</v>
      </c>
      <c r="B110" s="9" t="s">
        <v>2673</v>
      </c>
      <c r="C110" s="10">
        <v>11811</v>
      </c>
      <c r="D110" s="9">
        <v>2924550912</v>
      </c>
      <c r="E110" s="9" t="e">
        <f>INDEX(#REF!:#REF!,MATCH($D110,#REF!:#REF!,0),MATCH(#REF!,#REF!:#REF!,0))</f>
        <v>#REF!</v>
      </c>
      <c r="F110" s="9" t="e">
        <f>INDEX(#REF!:#REF!,MATCH($D110,#REF!:#REF!,0),MATCH(#REF!,#REF!:#REF!,0))</f>
        <v>#REF!</v>
      </c>
    </row>
    <row r="111" spans="1:6" ht="16.5" x14ac:dyDescent="0.3">
      <c r="A111" s="9" t="s">
        <v>22214</v>
      </c>
      <c r="B111" s="9" t="s">
        <v>2519</v>
      </c>
      <c r="C111" s="10">
        <v>43166</v>
      </c>
      <c r="D111" s="9">
        <v>4472356473</v>
      </c>
      <c r="E111" s="9" t="e">
        <f>INDEX(#REF!:#REF!,MATCH($D111,#REF!:#REF!,0),MATCH(#REF!,#REF!:#REF!,0))</f>
        <v>#REF!</v>
      </c>
      <c r="F111" s="9" t="e">
        <f>INDEX(#REF!:#REF!,MATCH($D111,#REF!:#REF!,0),MATCH(#REF!,#REF!:#REF!,0))</f>
        <v>#REF!</v>
      </c>
    </row>
    <row r="112" spans="1:6" ht="16.5" x14ac:dyDescent="0.3">
      <c r="A112" s="9" t="s">
        <v>22213</v>
      </c>
      <c r="B112" s="9" t="s">
        <v>2559</v>
      </c>
      <c r="C112" s="10">
        <v>53338</v>
      </c>
      <c r="D112" s="9">
        <v>3569414450</v>
      </c>
      <c r="E112" s="9" t="e">
        <f>INDEX(#REF!:#REF!,MATCH($D112,#REF!:#REF!,0),MATCH(#REF!,#REF!:#REF!,0))</f>
        <v>#REF!</v>
      </c>
      <c r="F112" s="9" t="e">
        <f>INDEX(#REF!:#REF!,MATCH($D112,#REF!:#REF!,0),MATCH(#REF!,#REF!:#REF!,0))</f>
        <v>#REF!</v>
      </c>
    </row>
    <row r="113" spans="1:6" ht="16.5" x14ac:dyDescent="0.3">
      <c r="A113" s="9" t="s">
        <v>22212</v>
      </c>
      <c r="B113" s="9" t="s">
        <v>2375</v>
      </c>
      <c r="C113" s="10">
        <v>10227</v>
      </c>
      <c r="D113" s="9">
        <v>4029727026</v>
      </c>
      <c r="E113" s="9" t="e">
        <f>INDEX(#REF!:#REF!,MATCH($D113,#REF!:#REF!,0),MATCH(#REF!,#REF!:#REF!,0))</f>
        <v>#REF!</v>
      </c>
      <c r="F113" s="9" t="e">
        <f>INDEX(#REF!:#REF!,MATCH($D113,#REF!:#REF!,0),MATCH(#REF!,#REF!:#REF!,0))</f>
        <v>#REF!</v>
      </c>
    </row>
    <row r="114" spans="1:6" ht="16.5" x14ac:dyDescent="0.3">
      <c r="A114" s="9" t="s">
        <v>22211</v>
      </c>
      <c r="B114" s="9" t="s">
        <v>3241</v>
      </c>
      <c r="C114" s="10">
        <v>55237</v>
      </c>
      <c r="D114" s="9">
        <v>6769297310</v>
      </c>
      <c r="E114" s="9" t="e">
        <f>INDEX(#REF!:#REF!,MATCH($D114,#REF!:#REF!,0),MATCH(#REF!,#REF!:#REF!,0))</f>
        <v>#REF!</v>
      </c>
      <c r="F114" s="9" t="e">
        <f>INDEX(#REF!:#REF!,MATCH($D114,#REF!:#REF!,0),MATCH(#REF!,#REF!:#REF!,0))</f>
        <v>#REF!</v>
      </c>
    </row>
    <row r="115" spans="1:6" ht="16.5" x14ac:dyDescent="0.3">
      <c r="A115" s="9" t="s">
        <v>22210</v>
      </c>
      <c r="B115" s="9" t="s">
        <v>2521</v>
      </c>
      <c r="C115" s="10">
        <v>39708</v>
      </c>
      <c r="D115" s="9">
        <v>5837501576</v>
      </c>
      <c r="E115" s="9" t="e">
        <f>INDEX(#REF!:#REF!,MATCH($D115,#REF!:#REF!,0),MATCH(#REF!,#REF!:#REF!,0))</f>
        <v>#REF!</v>
      </c>
      <c r="F115" s="9" t="e">
        <f>INDEX(#REF!:#REF!,MATCH($D115,#REF!:#REF!,0),MATCH(#REF!,#REF!:#REF!,0))</f>
        <v>#REF!</v>
      </c>
    </row>
    <row r="116" spans="1:6" ht="16.5" x14ac:dyDescent="0.3">
      <c r="A116" s="9" t="s">
        <v>22209</v>
      </c>
      <c r="B116" s="9" t="s">
        <v>2465</v>
      </c>
      <c r="C116" s="10">
        <v>38975</v>
      </c>
      <c r="D116" s="9">
        <v>5422052862</v>
      </c>
      <c r="E116" s="9" t="e">
        <f>INDEX(#REF!:#REF!,MATCH($D116,#REF!:#REF!,0),MATCH(#REF!,#REF!:#REF!,0))</f>
        <v>#REF!</v>
      </c>
      <c r="F116" s="9" t="e">
        <f>INDEX(#REF!:#REF!,MATCH($D116,#REF!:#REF!,0),MATCH(#REF!,#REF!:#REF!,0))</f>
        <v>#REF!</v>
      </c>
    </row>
    <row r="117" spans="1:6" ht="16.5" x14ac:dyDescent="0.3">
      <c r="A117" s="9" t="s">
        <v>22208</v>
      </c>
      <c r="B117" s="9" t="s">
        <v>2939</v>
      </c>
      <c r="C117" s="10">
        <v>23962</v>
      </c>
      <c r="D117" s="9">
        <v>6009848660</v>
      </c>
      <c r="E117" s="9" t="e">
        <f>INDEX(#REF!:#REF!,MATCH($D117,#REF!:#REF!,0),MATCH(#REF!,#REF!:#REF!,0))</f>
        <v>#REF!</v>
      </c>
      <c r="F117" s="9" t="e">
        <f>INDEX(#REF!:#REF!,MATCH($D117,#REF!:#REF!,0),MATCH(#REF!,#REF!:#REF!,0))</f>
        <v>#REF!</v>
      </c>
    </row>
    <row r="118" spans="1:6" ht="16.5" x14ac:dyDescent="0.3">
      <c r="A118" s="9" t="s">
        <v>22207</v>
      </c>
      <c r="B118" s="9" t="s">
        <v>1947</v>
      </c>
      <c r="C118" s="10">
        <v>10865</v>
      </c>
      <c r="D118" s="9">
        <v>8482007106</v>
      </c>
      <c r="E118" s="9" t="e">
        <f>INDEX(#REF!:#REF!,MATCH($D118,#REF!:#REF!,0),MATCH(#REF!,#REF!:#REF!,0))</f>
        <v>#REF!</v>
      </c>
      <c r="F118" s="9" t="e">
        <f>INDEX(#REF!:#REF!,MATCH($D118,#REF!:#REF!,0),MATCH(#REF!,#REF!:#REF!,0))</f>
        <v>#REF!</v>
      </c>
    </row>
    <row r="119" spans="1:6" ht="16.5" x14ac:dyDescent="0.3">
      <c r="A119" s="9" t="s">
        <v>22206</v>
      </c>
      <c r="B119" s="9" t="s">
        <v>2404</v>
      </c>
      <c r="C119" s="10">
        <v>13333</v>
      </c>
      <c r="D119" s="9">
        <v>2209340063</v>
      </c>
      <c r="E119" s="9" t="e">
        <f>INDEX(#REF!:#REF!,MATCH($D119,#REF!:#REF!,0),MATCH(#REF!,#REF!:#REF!,0))</f>
        <v>#REF!</v>
      </c>
      <c r="F119" s="9" t="e">
        <f>INDEX(#REF!:#REF!,MATCH($D119,#REF!:#REF!,0),MATCH(#REF!,#REF!:#REF!,0))</f>
        <v>#REF!</v>
      </c>
    </row>
    <row r="120" spans="1:6" ht="16.5" x14ac:dyDescent="0.3">
      <c r="A120" s="9" t="s">
        <v>22205</v>
      </c>
      <c r="B120" s="9" t="s">
        <v>2206</v>
      </c>
      <c r="C120" s="10">
        <v>48782</v>
      </c>
      <c r="D120" s="9">
        <v>2012142672</v>
      </c>
      <c r="E120" s="9" t="e">
        <f>INDEX(#REF!:#REF!,MATCH($D120,#REF!:#REF!,0),MATCH(#REF!,#REF!:#REF!,0))</f>
        <v>#REF!</v>
      </c>
      <c r="F120" s="9" t="e">
        <f>INDEX(#REF!:#REF!,MATCH($D120,#REF!:#REF!,0),MATCH(#REF!,#REF!:#REF!,0))</f>
        <v>#REF!</v>
      </c>
    </row>
    <row r="121" spans="1:6" ht="16.5" x14ac:dyDescent="0.3">
      <c r="A121" s="9" t="s">
        <v>22204</v>
      </c>
      <c r="B121" s="9" t="s">
        <v>2174</v>
      </c>
      <c r="C121" s="10">
        <v>47206</v>
      </c>
      <c r="D121" s="9">
        <v>1522190236</v>
      </c>
      <c r="E121" s="9" t="e">
        <f>INDEX(#REF!:#REF!,MATCH($D121,#REF!:#REF!,0),MATCH(#REF!,#REF!:#REF!,0))</f>
        <v>#REF!</v>
      </c>
      <c r="F121" s="9" t="e">
        <f>INDEX(#REF!:#REF!,MATCH($D121,#REF!:#REF!,0),MATCH(#REF!,#REF!:#REF!,0))</f>
        <v>#REF!</v>
      </c>
    </row>
    <row r="122" spans="1:6" ht="16.5" x14ac:dyDescent="0.3">
      <c r="A122" s="9" t="s">
        <v>22203</v>
      </c>
      <c r="B122" s="9" t="s">
        <v>2129</v>
      </c>
      <c r="C122" s="10">
        <v>20974</v>
      </c>
      <c r="D122" s="9">
        <v>6255831884</v>
      </c>
      <c r="E122" s="9" t="e">
        <f>INDEX(#REF!:#REF!,MATCH($D122,#REF!:#REF!,0),MATCH(#REF!,#REF!:#REF!,0))</f>
        <v>#REF!</v>
      </c>
      <c r="F122" s="9" t="e">
        <f>INDEX(#REF!:#REF!,MATCH($D122,#REF!:#REF!,0),MATCH(#REF!,#REF!:#REF!,0))</f>
        <v>#REF!</v>
      </c>
    </row>
    <row r="123" spans="1:6" ht="16.5" x14ac:dyDescent="0.3">
      <c r="A123" s="9" t="s">
        <v>22202</v>
      </c>
      <c r="B123" s="9" t="s">
        <v>3125</v>
      </c>
      <c r="C123" s="10">
        <v>46258</v>
      </c>
      <c r="D123" s="9">
        <v>7866715386</v>
      </c>
      <c r="E123" s="9" t="e">
        <f>INDEX(#REF!:#REF!,MATCH($D123,#REF!:#REF!,0),MATCH(#REF!,#REF!:#REF!,0))</f>
        <v>#REF!</v>
      </c>
      <c r="F123" s="9" t="e">
        <f>INDEX(#REF!:#REF!,MATCH($D123,#REF!:#REF!,0),MATCH(#REF!,#REF!:#REF!,0))</f>
        <v>#REF!</v>
      </c>
    </row>
    <row r="124" spans="1:6" ht="16.5" x14ac:dyDescent="0.3">
      <c r="A124" s="9" t="s">
        <v>22201</v>
      </c>
      <c r="B124" s="9" t="s">
        <v>2539</v>
      </c>
      <c r="C124" s="10">
        <v>50755</v>
      </c>
      <c r="D124" s="9">
        <v>3661649302</v>
      </c>
      <c r="E124" s="9" t="e">
        <f>INDEX(#REF!:#REF!,MATCH($D124,#REF!:#REF!,0),MATCH(#REF!,#REF!:#REF!,0))</f>
        <v>#REF!</v>
      </c>
      <c r="F124" s="9" t="e">
        <f>INDEX(#REF!:#REF!,MATCH($D124,#REF!:#REF!,0),MATCH(#REF!,#REF!:#REF!,0))</f>
        <v>#REF!</v>
      </c>
    </row>
    <row r="125" spans="1:6" ht="16.5" x14ac:dyDescent="0.3">
      <c r="A125" s="9" t="s">
        <v>22200</v>
      </c>
      <c r="B125" s="9" t="s">
        <v>2260</v>
      </c>
      <c r="C125" s="10">
        <v>51133</v>
      </c>
      <c r="D125" s="9">
        <v>1992195951</v>
      </c>
      <c r="E125" s="9" t="e">
        <f>INDEX(#REF!:#REF!,MATCH($D125,#REF!:#REF!,0),MATCH(#REF!,#REF!:#REF!,0))</f>
        <v>#REF!</v>
      </c>
      <c r="F125" s="9" t="e">
        <f>INDEX(#REF!:#REF!,MATCH($D125,#REF!:#REF!,0),MATCH(#REF!,#REF!:#REF!,0))</f>
        <v>#REF!</v>
      </c>
    </row>
    <row r="126" spans="1:6" ht="16.5" x14ac:dyDescent="0.3">
      <c r="A126" s="9" t="s">
        <v>22199</v>
      </c>
      <c r="B126" s="9" t="s">
        <v>2532</v>
      </c>
      <c r="C126" s="10">
        <v>39723</v>
      </c>
      <c r="D126" s="9">
        <v>6255831884</v>
      </c>
      <c r="E126" s="9" t="e">
        <f>INDEX(#REF!:#REF!,MATCH($D126,#REF!:#REF!,0),MATCH(#REF!,#REF!:#REF!,0))</f>
        <v>#REF!</v>
      </c>
      <c r="F126" s="9" t="e">
        <f>INDEX(#REF!:#REF!,MATCH($D126,#REF!:#REF!,0),MATCH(#REF!,#REF!:#REF!,0))</f>
        <v>#REF!</v>
      </c>
    </row>
    <row r="127" spans="1:6" ht="16.5" x14ac:dyDescent="0.3">
      <c r="A127" s="9" t="s">
        <v>22198</v>
      </c>
      <c r="B127" s="9" t="s">
        <v>2721</v>
      </c>
      <c r="C127" s="10">
        <v>22745</v>
      </c>
      <c r="D127" s="9">
        <v>2779378506</v>
      </c>
      <c r="E127" s="9" t="e">
        <f>INDEX(#REF!:#REF!,MATCH($D127,#REF!:#REF!,0),MATCH(#REF!,#REF!:#REF!,0))</f>
        <v>#REF!</v>
      </c>
      <c r="F127" s="9" t="e">
        <f>INDEX(#REF!:#REF!,MATCH($D127,#REF!:#REF!,0),MATCH(#REF!,#REF!:#REF!,0))</f>
        <v>#REF!</v>
      </c>
    </row>
    <row r="128" spans="1:6" ht="16.5" x14ac:dyDescent="0.3">
      <c r="A128" s="9" t="s">
        <v>22197</v>
      </c>
      <c r="B128" s="9" t="s">
        <v>2063</v>
      </c>
      <c r="C128" s="10">
        <v>26121</v>
      </c>
      <c r="D128" s="9">
        <v>4579641655</v>
      </c>
      <c r="E128" s="9" t="e">
        <f>INDEX(#REF!:#REF!,MATCH($D128,#REF!:#REF!,0),MATCH(#REF!,#REF!:#REF!,0))</f>
        <v>#REF!</v>
      </c>
      <c r="F128" s="9" t="e">
        <f>INDEX(#REF!:#REF!,MATCH($D128,#REF!:#REF!,0),MATCH(#REF!,#REF!:#REF!,0))</f>
        <v>#REF!</v>
      </c>
    </row>
    <row r="129" spans="1:6" ht="16.5" x14ac:dyDescent="0.3">
      <c r="A129" s="9" t="s">
        <v>22196</v>
      </c>
      <c r="B129" s="9" t="s">
        <v>1957</v>
      </c>
      <c r="C129" s="10">
        <v>22846</v>
      </c>
      <c r="D129" s="9">
        <v>5358183647</v>
      </c>
      <c r="E129" s="9" t="e">
        <f>INDEX(#REF!:#REF!,MATCH($D129,#REF!:#REF!,0),MATCH(#REF!,#REF!:#REF!,0))</f>
        <v>#REF!</v>
      </c>
      <c r="F129" s="9" t="e">
        <f>INDEX(#REF!:#REF!,MATCH($D129,#REF!:#REF!,0),MATCH(#REF!,#REF!:#REF!,0))</f>
        <v>#REF!</v>
      </c>
    </row>
    <row r="130" spans="1:6" ht="16.5" x14ac:dyDescent="0.3">
      <c r="A130" s="9" t="s">
        <v>22195</v>
      </c>
      <c r="B130" s="9" t="s">
        <v>2386</v>
      </c>
      <c r="C130" s="10">
        <v>20196</v>
      </c>
      <c r="D130" s="9">
        <v>9726873223</v>
      </c>
      <c r="E130" s="9" t="e">
        <f>INDEX(#REF!:#REF!,MATCH($D130,#REF!:#REF!,0),MATCH(#REF!,#REF!:#REF!,0))</f>
        <v>#REF!</v>
      </c>
      <c r="F130" s="9" t="e">
        <f>INDEX(#REF!:#REF!,MATCH($D130,#REF!:#REF!,0),MATCH(#REF!,#REF!:#REF!,0))</f>
        <v>#REF!</v>
      </c>
    </row>
    <row r="131" spans="1:6" ht="16.5" x14ac:dyDescent="0.3">
      <c r="A131" s="9" t="s">
        <v>22194</v>
      </c>
      <c r="B131" s="9" t="s">
        <v>2564</v>
      </c>
      <c r="C131" s="10">
        <v>32581</v>
      </c>
      <c r="D131" s="9">
        <v>4119729087</v>
      </c>
      <c r="E131" s="9" t="e">
        <f>INDEX(#REF!:#REF!,MATCH($D131,#REF!:#REF!,0),MATCH(#REF!,#REF!:#REF!,0))</f>
        <v>#REF!</v>
      </c>
      <c r="F131" s="9" t="e">
        <f>INDEX(#REF!:#REF!,MATCH($D131,#REF!:#REF!,0),MATCH(#REF!,#REF!:#REF!,0))</f>
        <v>#REF!</v>
      </c>
    </row>
    <row r="132" spans="1:6" ht="16.5" x14ac:dyDescent="0.3">
      <c r="A132" s="9" t="s">
        <v>22193</v>
      </c>
      <c r="B132" s="9" t="s">
        <v>1973</v>
      </c>
      <c r="C132" s="10">
        <v>42212</v>
      </c>
      <c r="D132" s="9">
        <v>8676088039</v>
      </c>
      <c r="E132" s="9" t="e">
        <f>INDEX(#REF!:#REF!,MATCH($D132,#REF!:#REF!,0),MATCH(#REF!,#REF!:#REF!,0))</f>
        <v>#REF!</v>
      </c>
      <c r="F132" s="9" t="e">
        <f>INDEX(#REF!:#REF!,MATCH($D132,#REF!:#REF!,0),MATCH(#REF!,#REF!:#REF!,0))</f>
        <v>#REF!</v>
      </c>
    </row>
    <row r="133" spans="1:6" ht="16.5" x14ac:dyDescent="0.3">
      <c r="A133" s="9" t="s">
        <v>22192</v>
      </c>
      <c r="B133" s="9" t="s">
        <v>2134</v>
      </c>
      <c r="C133" s="10">
        <v>29597</v>
      </c>
      <c r="D133" s="9">
        <v>1592980554</v>
      </c>
      <c r="E133" s="9" t="e">
        <f>INDEX(#REF!:#REF!,MATCH($D133,#REF!:#REF!,0),MATCH(#REF!,#REF!:#REF!,0))</f>
        <v>#REF!</v>
      </c>
      <c r="F133" s="9" t="e">
        <f>INDEX(#REF!:#REF!,MATCH($D133,#REF!:#REF!,0),MATCH(#REF!,#REF!:#REF!,0))</f>
        <v>#REF!</v>
      </c>
    </row>
    <row r="134" spans="1:6" ht="16.5" x14ac:dyDescent="0.3">
      <c r="A134" s="9" t="s">
        <v>22191</v>
      </c>
      <c r="B134" s="9" t="s">
        <v>2144</v>
      </c>
      <c r="C134" s="10">
        <v>31132</v>
      </c>
      <c r="D134" s="9">
        <v>4150450668</v>
      </c>
      <c r="E134" s="9" t="e">
        <f>INDEX(#REF!:#REF!,MATCH($D134,#REF!:#REF!,0),MATCH(#REF!,#REF!:#REF!,0))</f>
        <v>#REF!</v>
      </c>
      <c r="F134" s="9" t="e">
        <f>INDEX(#REF!:#REF!,MATCH($D134,#REF!:#REF!,0),MATCH(#REF!,#REF!:#REF!,0))</f>
        <v>#REF!</v>
      </c>
    </row>
    <row r="135" spans="1:6" ht="16.5" x14ac:dyDescent="0.3">
      <c r="A135" s="9" t="s">
        <v>22190</v>
      </c>
      <c r="B135" s="9" t="s">
        <v>2994</v>
      </c>
      <c r="C135" s="10">
        <v>13388</v>
      </c>
      <c r="D135" s="9">
        <v>3569414450</v>
      </c>
      <c r="E135" s="9" t="e">
        <f>INDEX(#REF!:#REF!,MATCH($D135,#REF!:#REF!,0),MATCH(#REF!,#REF!:#REF!,0))</f>
        <v>#REF!</v>
      </c>
      <c r="F135" s="9" t="e">
        <f>INDEX(#REF!:#REF!,MATCH($D135,#REF!:#REF!,0),MATCH(#REF!,#REF!:#REF!,0))</f>
        <v>#REF!</v>
      </c>
    </row>
    <row r="136" spans="1:6" ht="16.5" x14ac:dyDescent="0.3">
      <c r="A136" s="9" t="s">
        <v>22189</v>
      </c>
      <c r="B136" s="9" t="s">
        <v>1985</v>
      </c>
      <c r="C136" s="10">
        <v>23992</v>
      </c>
      <c r="D136" s="9">
        <v>8603912793</v>
      </c>
      <c r="E136" s="9" t="e">
        <f>INDEX(#REF!:#REF!,MATCH($D136,#REF!:#REF!,0),MATCH(#REF!,#REF!:#REF!,0))</f>
        <v>#REF!</v>
      </c>
      <c r="F136" s="9" t="e">
        <f>INDEX(#REF!:#REF!,MATCH($D136,#REF!:#REF!,0),MATCH(#REF!,#REF!:#REF!,0))</f>
        <v>#REF!</v>
      </c>
    </row>
    <row r="137" spans="1:6" ht="16.5" x14ac:dyDescent="0.3">
      <c r="A137" s="9" t="s">
        <v>22188</v>
      </c>
      <c r="B137" s="9" t="s">
        <v>2526</v>
      </c>
      <c r="C137" s="10">
        <v>33047</v>
      </c>
      <c r="D137" s="9">
        <v>2698184272</v>
      </c>
      <c r="E137" s="9" t="e">
        <f>INDEX(#REF!:#REF!,MATCH($D137,#REF!:#REF!,0),MATCH(#REF!,#REF!:#REF!,0))</f>
        <v>#REF!</v>
      </c>
      <c r="F137" s="9" t="e">
        <f>INDEX(#REF!:#REF!,MATCH($D137,#REF!:#REF!,0),MATCH(#REF!,#REF!:#REF!,0))</f>
        <v>#REF!</v>
      </c>
    </row>
    <row r="138" spans="1:6" ht="16.5" x14ac:dyDescent="0.3">
      <c r="A138" s="9" t="s">
        <v>22187</v>
      </c>
      <c r="B138" s="9" t="s">
        <v>3187</v>
      </c>
      <c r="C138" s="10">
        <v>35228</v>
      </c>
      <c r="D138" s="9">
        <v>9732655267</v>
      </c>
      <c r="E138" s="9" t="e">
        <f>INDEX(#REF!:#REF!,MATCH($D138,#REF!:#REF!,0),MATCH(#REF!,#REF!:#REF!,0))</f>
        <v>#REF!</v>
      </c>
      <c r="F138" s="9" t="e">
        <f>INDEX(#REF!:#REF!,MATCH($D138,#REF!:#REF!,0),MATCH(#REF!,#REF!:#REF!,0))</f>
        <v>#REF!</v>
      </c>
    </row>
    <row r="139" spans="1:6" ht="16.5" x14ac:dyDescent="0.3">
      <c r="A139" s="9" t="s">
        <v>22186</v>
      </c>
      <c r="B139" s="9" t="s">
        <v>2768</v>
      </c>
      <c r="C139" s="10">
        <v>53987</v>
      </c>
      <c r="D139" s="9">
        <v>7885796000</v>
      </c>
      <c r="E139" s="9" t="e">
        <f>INDEX(#REF!:#REF!,MATCH($D139,#REF!:#REF!,0),MATCH(#REF!,#REF!:#REF!,0))</f>
        <v>#REF!</v>
      </c>
      <c r="F139" s="9" t="e">
        <f>INDEX(#REF!:#REF!,MATCH($D139,#REF!:#REF!,0),MATCH(#REF!,#REF!:#REF!,0))</f>
        <v>#REF!</v>
      </c>
    </row>
    <row r="140" spans="1:6" ht="16.5" x14ac:dyDescent="0.3">
      <c r="A140" s="9" t="s">
        <v>22185</v>
      </c>
      <c r="B140" s="9" t="s">
        <v>2341</v>
      </c>
      <c r="C140" s="10">
        <v>32119</v>
      </c>
      <c r="D140" s="9">
        <v>5603330430</v>
      </c>
      <c r="E140" s="9" t="e">
        <f>INDEX(#REF!:#REF!,MATCH($D140,#REF!:#REF!,0),MATCH(#REF!,#REF!:#REF!,0))</f>
        <v>#REF!</v>
      </c>
      <c r="F140" s="9" t="e">
        <f>INDEX(#REF!:#REF!,MATCH($D140,#REF!:#REF!,0),MATCH(#REF!,#REF!:#REF!,0))</f>
        <v>#REF!</v>
      </c>
    </row>
    <row r="141" spans="1:6" ht="16.5" x14ac:dyDescent="0.3">
      <c r="A141" s="9" t="s">
        <v>22184</v>
      </c>
      <c r="B141" s="9" t="s">
        <v>2258</v>
      </c>
      <c r="C141" s="10">
        <v>54560</v>
      </c>
      <c r="D141" s="9">
        <v>7493076952</v>
      </c>
      <c r="E141" s="9" t="e">
        <f>INDEX(#REF!:#REF!,MATCH($D141,#REF!:#REF!,0),MATCH(#REF!,#REF!:#REF!,0))</f>
        <v>#REF!</v>
      </c>
      <c r="F141" s="9" t="e">
        <f>INDEX(#REF!:#REF!,MATCH($D141,#REF!:#REF!,0),MATCH(#REF!,#REF!:#REF!,0))</f>
        <v>#REF!</v>
      </c>
    </row>
    <row r="142" spans="1:6" ht="16.5" x14ac:dyDescent="0.3">
      <c r="A142" s="9" t="s">
        <v>22183</v>
      </c>
      <c r="B142" s="9" t="s">
        <v>2886</v>
      </c>
      <c r="C142" s="10">
        <v>17125</v>
      </c>
      <c r="D142" s="9">
        <v>6769297310</v>
      </c>
      <c r="E142" s="9" t="e">
        <f>INDEX(#REF!:#REF!,MATCH($D142,#REF!:#REF!,0),MATCH(#REF!,#REF!:#REF!,0))</f>
        <v>#REF!</v>
      </c>
      <c r="F142" s="9" t="e">
        <f>INDEX(#REF!:#REF!,MATCH($D142,#REF!:#REF!,0),MATCH(#REF!,#REF!:#REF!,0))</f>
        <v>#REF!</v>
      </c>
    </row>
    <row r="143" spans="1:6" ht="16.5" x14ac:dyDescent="0.3">
      <c r="A143" s="9" t="s">
        <v>22182</v>
      </c>
      <c r="B143" s="9" t="s">
        <v>2073</v>
      </c>
      <c r="C143" s="10">
        <v>40615</v>
      </c>
      <c r="D143" s="9">
        <v>4876404933</v>
      </c>
      <c r="E143" s="9" t="e">
        <f>INDEX(#REF!:#REF!,MATCH($D143,#REF!:#REF!,0),MATCH(#REF!,#REF!:#REF!,0))</f>
        <v>#REF!</v>
      </c>
      <c r="F143" s="9" t="e">
        <f>INDEX(#REF!:#REF!,MATCH($D143,#REF!:#REF!,0),MATCH(#REF!,#REF!:#REF!,0))</f>
        <v>#REF!</v>
      </c>
    </row>
    <row r="144" spans="1:6" ht="16.5" x14ac:dyDescent="0.3">
      <c r="A144" s="9" t="s">
        <v>22181</v>
      </c>
      <c r="B144" s="9" t="s">
        <v>2323</v>
      </c>
      <c r="C144" s="10">
        <v>30817</v>
      </c>
      <c r="D144" s="9">
        <v>6732216945</v>
      </c>
      <c r="E144" s="9" t="e">
        <f>INDEX(#REF!:#REF!,MATCH($D144,#REF!:#REF!,0),MATCH(#REF!,#REF!:#REF!,0))</f>
        <v>#REF!</v>
      </c>
      <c r="F144" s="9" t="e">
        <f>INDEX(#REF!:#REF!,MATCH($D144,#REF!:#REF!,0),MATCH(#REF!,#REF!:#REF!,0))</f>
        <v>#REF!</v>
      </c>
    </row>
    <row r="145" spans="1:6" ht="16.5" x14ac:dyDescent="0.3">
      <c r="A145" s="9" t="s">
        <v>22180</v>
      </c>
      <c r="B145" s="9" t="s">
        <v>2945</v>
      </c>
      <c r="C145" s="10">
        <v>51939</v>
      </c>
      <c r="D145" s="9">
        <v>3266408608</v>
      </c>
      <c r="E145" s="9" t="e">
        <f>INDEX(#REF!:#REF!,MATCH($D145,#REF!:#REF!,0),MATCH(#REF!,#REF!:#REF!,0))</f>
        <v>#REF!</v>
      </c>
      <c r="F145" s="9" t="e">
        <f>INDEX(#REF!:#REF!,MATCH($D145,#REF!:#REF!,0),MATCH(#REF!,#REF!:#REF!,0))</f>
        <v>#REF!</v>
      </c>
    </row>
    <row r="146" spans="1:6" ht="16.5" x14ac:dyDescent="0.3">
      <c r="A146" s="9" t="s">
        <v>22179</v>
      </c>
      <c r="B146" s="9" t="s">
        <v>3360</v>
      </c>
      <c r="C146" s="10">
        <v>58389</v>
      </c>
      <c r="D146" s="9">
        <v>3129526900</v>
      </c>
      <c r="E146" s="9" t="e">
        <f>INDEX(#REF!:#REF!,MATCH($D146,#REF!:#REF!,0),MATCH(#REF!,#REF!:#REF!,0))</f>
        <v>#REF!</v>
      </c>
      <c r="F146" s="9" t="e">
        <f>INDEX(#REF!:#REF!,MATCH($D146,#REF!:#REF!,0),MATCH(#REF!,#REF!:#REF!,0))</f>
        <v>#REF!</v>
      </c>
    </row>
    <row r="147" spans="1:6" ht="16.5" x14ac:dyDescent="0.3">
      <c r="A147" s="9" t="s">
        <v>22178</v>
      </c>
      <c r="B147" s="9" t="s">
        <v>2310</v>
      </c>
      <c r="C147" s="10">
        <v>18432</v>
      </c>
      <c r="D147" s="9">
        <v>5629875752</v>
      </c>
      <c r="E147" s="9" t="e">
        <f>INDEX(#REF!:#REF!,MATCH($D147,#REF!:#REF!,0),MATCH(#REF!,#REF!:#REF!,0))</f>
        <v>#REF!</v>
      </c>
      <c r="F147" s="9" t="e">
        <f>INDEX(#REF!:#REF!,MATCH($D147,#REF!:#REF!,0),MATCH(#REF!,#REF!:#REF!,0))</f>
        <v>#REF!</v>
      </c>
    </row>
    <row r="148" spans="1:6" ht="16.5" x14ac:dyDescent="0.3">
      <c r="A148" s="9" t="s">
        <v>22177</v>
      </c>
      <c r="B148" s="9" t="s">
        <v>2386</v>
      </c>
      <c r="C148" s="10">
        <v>35972</v>
      </c>
      <c r="D148" s="9">
        <v>2565093969</v>
      </c>
      <c r="E148" s="9" t="e">
        <f>INDEX(#REF!:#REF!,MATCH($D148,#REF!:#REF!,0),MATCH(#REF!,#REF!:#REF!,0))</f>
        <v>#REF!</v>
      </c>
      <c r="F148" s="9" t="e">
        <f>INDEX(#REF!:#REF!,MATCH($D148,#REF!:#REF!,0),MATCH(#REF!,#REF!:#REF!,0))</f>
        <v>#REF!</v>
      </c>
    </row>
    <row r="149" spans="1:6" ht="16.5" x14ac:dyDescent="0.3">
      <c r="A149" s="9" t="s">
        <v>22176</v>
      </c>
      <c r="B149" s="9" t="s">
        <v>2640</v>
      </c>
      <c r="C149" s="10">
        <v>33229</v>
      </c>
      <c r="D149" s="9">
        <v>7892446737</v>
      </c>
      <c r="E149" s="9" t="e">
        <f>INDEX(#REF!:#REF!,MATCH($D149,#REF!:#REF!,0),MATCH(#REF!,#REF!:#REF!,0))</f>
        <v>#REF!</v>
      </c>
      <c r="F149" s="9" t="e">
        <f>INDEX(#REF!:#REF!,MATCH($D149,#REF!:#REF!,0),MATCH(#REF!,#REF!:#REF!,0))</f>
        <v>#REF!</v>
      </c>
    </row>
    <row r="150" spans="1:6" ht="16.5" x14ac:dyDescent="0.3">
      <c r="A150" s="9" t="s">
        <v>22175</v>
      </c>
      <c r="B150" s="9" t="s">
        <v>2228</v>
      </c>
      <c r="C150" s="10">
        <v>11039</v>
      </c>
      <c r="D150" s="9">
        <v>2257563263</v>
      </c>
      <c r="E150" s="9" t="e">
        <f>INDEX(#REF!:#REF!,MATCH($D150,#REF!:#REF!,0),MATCH(#REF!,#REF!:#REF!,0))</f>
        <v>#REF!</v>
      </c>
      <c r="F150" s="9" t="e">
        <f>INDEX(#REF!:#REF!,MATCH($D150,#REF!:#REF!,0),MATCH(#REF!,#REF!:#REF!,0))</f>
        <v>#REF!</v>
      </c>
    </row>
    <row r="151" spans="1:6" ht="16.5" x14ac:dyDescent="0.3">
      <c r="A151" s="9" t="s">
        <v>22174</v>
      </c>
      <c r="B151" s="9" t="s">
        <v>2212</v>
      </c>
      <c r="C151" s="10">
        <v>42481</v>
      </c>
      <c r="D151" s="9">
        <v>4409014943</v>
      </c>
      <c r="E151" s="9" t="e">
        <f>INDEX(#REF!:#REF!,MATCH($D151,#REF!:#REF!,0),MATCH(#REF!,#REF!:#REF!,0))</f>
        <v>#REF!</v>
      </c>
      <c r="F151" s="9" t="e">
        <f>INDEX(#REF!:#REF!,MATCH($D151,#REF!:#REF!,0),MATCH(#REF!,#REF!:#REF!,0))</f>
        <v>#REF!</v>
      </c>
    </row>
    <row r="152" spans="1:6" ht="16.5" x14ac:dyDescent="0.3">
      <c r="A152" s="9" t="s">
        <v>22173</v>
      </c>
      <c r="B152" s="9" t="s">
        <v>2163</v>
      </c>
      <c r="C152" s="10">
        <v>26380</v>
      </c>
      <c r="D152" s="9">
        <v>7286297414</v>
      </c>
      <c r="E152" s="9" t="e">
        <f>INDEX(#REF!:#REF!,MATCH($D152,#REF!:#REF!,0),MATCH(#REF!,#REF!:#REF!,0))</f>
        <v>#REF!</v>
      </c>
      <c r="F152" s="9" t="e">
        <f>INDEX(#REF!:#REF!,MATCH($D152,#REF!:#REF!,0),MATCH(#REF!,#REF!:#REF!,0))</f>
        <v>#REF!</v>
      </c>
    </row>
    <row r="153" spans="1:6" ht="16.5" x14ac:dyDescent="0.3">
      <c r="A153" s="9" t="s">
        <v>22172</v>
      </c>
      <c r="B153" s="9" t="s">
        <v>2193</v>
      </c>
      <c r="C153" s="10">
        <v>53854</v>
      </c>
      <c r="D153" s="9">
        <v>4786629839</v>
      </c>
      <c r="E153" s="9" t="e">
        <f>INDEX(#REF!:#REF!,MATCH($D153,#REF!:#REF!,0),MATCH(#REF!,#REF!:#REF!,0))</f>
        <v>#REF!</v>
      </c>
      <c r="F153" s="9" t="e">
        <f>INDEX(#REF!:#REF!,MATCH($D153,#REF!:#REF!,0),MATCH(#REF!,#REF!:#REF!,0))</f>
        <v>#REF!</v>
      </c>
    </row>
    <row r="154" spans="1:6" ht="16.5" x14ac:dyDescent="0.3">
      <c r="A154" s="9" t="s">
        <v>22171</v>
      </c>
      <c r="B154" s="9" t="s">
        <v>2123</v>
      </c>
      <c r="C154" s="10">
        <v>46838</v>
      </c>
      <c r="D154" s="9">
        <v>8750494546</v>
      </c>
      <c r="E154" s="9" t="e">
        <f>INDEX(#REF!:#REF!,MATCH($D154,#REF!:#REF!,0),MATCH(#REF!,#REF!:#REF!,0))</f>
        <v>#REF!</v>
      </c>
      <c r="F154" s="9" t="e">
        <f>INDEX(#REF!:#REF!,MATCH($D154,#REF!:#REF!,0),MATCH(#REF!,#REF!:#REF!,0))</f>
        <v>#REF!</v>
      </c>
    </row>
    <row r="155" spans="1:6" ht="16.5" x14ac:dyDescent="0.3">
      <c r="A155" s="9" t="s">
        <v>22170</v>
      </c>
      <c r="B155" s="9" t="s">
        <v>2534</v>
      </c>
      <c r="C155" s="10">
        <v>29588</v>
      </c>
      <c r="D155" s="9">
        <v>4269946768</v>
      </c>
      <c r="E155" s="9" t="e">
        <f>INDEX(#REF!:#REF!,MATCH($D155,#REF!:#REF!,0),MATCH(#REF!,#REF!:#REF!,0))</f>
        <v>#REF!</v>
      </c>
      <c r="F155" s="9" t="e">
        <f>INDEX(#REF!:#REF!,MATCH($D155,#REF!:#REF!,0),MATCH(#REF!,#REF!:#REF!,0))</f>
        <v>#REF!</v>
      </c>
    </row>
    <row r="156" spans="1:6" ht="16.5" x14ac:dyDescent="0.3">
      <c r="A156" s="9" t="s">
        <v>22169</v>
      </c>
      <c r="B156" s="9" t="s">
        <v>2052</v>
      </c>
      <c r="C156" s="10">
        <v>26462</v>
      </c>
      <c r="D156" s="9">
        <v>6276010022</v>
      </c>
      <c r="E156" s="9" t="e">
        <f>INDEX(#REF!:#REF!,MATCH($D156,#REF!:#REF!,0),MATCH(#REF!,#REF!:#REF!,0))</f>
        <v>#REF!</v>
      </c>
      <c r="F156" s="9" t="e">
        <f>INDEX(#REF!:#REF!,MATCH($D156,#REF!:#REF!,0),MATCH(#REF!,#REF!:#REF!,0))</f>
        <v>#REF!</v>
      </c>
    </row>
    <row r="157" spans="1:6" ht="16.5" x14ac:dyDescent="0.3">
      <c r="A157" s="9" t="s">
        <v>22168</v>
      </c>
      <c r="B157" s="9" t="s">
        <v>3493</v>
      </c>
      <c r="C157" s="10">
        <v>20836</v>
      </c>
      <c r="D157" s="9">
        <v>8481632066</v>
      </c>
      <c r="E157" s="9" t="e">
        <f>INDEX(#REF!:#REF!,MATCH($D157,#REF!:#REF!,0),MATCH(#REF!,#REF!:#REF!,0))</f>
        <v>#REF!</v>
      </c>
      <c r="F157" s="9" t="e">
        <f>INDEX(#REF!:#REF!,MATCH($D157,#REF!:#REF!,0),MATCH(#REF!,#REF!:#REF!,0))</f>
        <v>#REF!</v>
      </c>
    </row>
    <row r="158" spans="1:6" ht="16.5" x14ac:dyDescent="0.3">
      <c r="A158" s="9" t="s">
        <v>22167</v>
      </c>
      <c r="B158" s="9" t="s">
        <v>2291</v>
      </c>
      <c r="C158" s="10">
        <v>34589</v>
      </c>
      <c r="D158" s="9">
        <v>4638232353</v>
      </c>
      <c r="E158" s="9" t="e">
        <f>INDEX(#REF!:#REF!,MATCH($D158,#REF!:#REF!,0),MATCH(#REF!,#REF!:#REF!,0))</f>
        <v>#REF!</v>
      </c>
      <c r="F158" s="9" t="e">
        <f>INDEX(#REF!:#REF!,MATCH($D158,#REF!:#REF!,0),MATCH(#REF!,#REF!:#REF!,0))</f>
        <v>#REF!</v>
      </c>
    </row>
    <row r="159" spans="1:6" ht="16.5" x14ac:dyDescent="0.3">
      <c r="A159" s="9" t="s">
        <v>22166</v>
      </c>
      <c r="B159" s="9" t="s">
        <v>2557</v>
      </c>
      <c r="C159" s="10">
        <v>12355</v>
      </c>
      <c r="D159" s="9">
        <v>1472093461</v>
      </c>
      <c r="E159" s="9" t="e">
        <f>INDEX(#REF!:#REF!,MATCH($D159,#REF!:#REF!,0),MATCH(#REF!,#REF!:#REF!,0))</f>
        <v>#REF!</v>
      </c>
      <c r="F159" s="9" t="e">
        <f>INDEX(#REF!:#REF!,MATCH($D159,#REF!:#REF!,0),MATCH(#REF!,#REF!:#REF!,0))</f>
        <v>#REF!</v>
      </c>
    </row>
    <row r="160" spans="1:6" ht="16.5" x14ac:dyDescent="0.3">
      <c r="A160" s="9" t="s">
        <v>22165</v>
      </c>
      <c r="B160" s="9" t="s">
        <v>1941</v>
      </c>
      <c r="C160" s="10">
        <v>42793</v>
      </c>
      <c r="D160" s="9">
        <v>8349606134</v>
      </c>
      <c r="E160" s="9" t="e">
        <f>INDEX(#REF!:#REF!,MATCH($D160,#REF!:#REF!,0),MATCH(#REF!,#REF!:#REF!,0))</f>
        <v>#REF!</v>
      </c>
      <c r="F160" s="9" t="e">
        <f>INDEX(#REF!:#REF!,MATCH($D160,#REF!:#REF!,0),MATCH(#REF!,#REF!:#REF!,0))</f>
        <v>#REF!</v>
      </c>
    </row>
    <row r="161" spans="1:6" ht="16.5" x14ac:dyDescent="0.3">
      <c r="A161" s="9" t="s">
        <v>22164</v>
      </c>
      <c r="B161" s="9" t="s">
        <v>2409</v>
      </c>
      <c r="C161" s="10">
        <v>48671</v>
      </c>
      <c r="D161" s="9">
        <v>5588978080</v>
      </c>
      <c r="E161" s="9" t="e">
        <f>INDEX(#REF!:#REF!,MATCH($D161,#REF!:#REF!,0),MATCH(#REF!,#REF!:#REF!,0))</f>
        <v>#REF!</v>
      </c>
      <c r="F161" s="9" t="e">
        <f>INDEX(#REF!:#REF!,MATCH($D161,#REF!:#REF!,0),MATCH(#REF!,#REF!:#REF!,0))</f>
        <v>#REF!</v>
      </c>
    </row>
    <row r="162" spans="1:6" ht="16.5" x14ac:dyDescent="0.3">
      <c r="A162" s="9" t="s">
        <v>22163</v>
      </c>
      <c r="B162" s="9" t="s">
        <v>2306</v>
      </c>
      <c r="C162" s="10">
        <v>34771</v>
      </c>
      <c r="D162" s="9">
        <v>5304381319</v>
      </c>
      <c r="E162" s="9" t="e">
        <f>INDEX(#REF!:#REF!,MATCH($D162,#REF!:#REF!,0),MATCH(#REF!,#REF!:#REF!,0))</f>
        <v>#REF!</v>
      </c>
      <c r="F162" s="9" t="e">
        <f>INDEX(#REF!:#REF!,MATCH($D162,#REF!:#REF!,0),MATCH(#REF!,#REF!:#REF!,0))</f>
        <v>#REF!</v>
      </c>
    </row>
    <row r="163" spans="1:6" ht="16.5" x14ac:dyDescent="0.3">
      <c r="A163" s="9" t="s">
        <v>22162</v>
      </c>
      <c r="B163" s="9" t="s">
        <v>2783</v>
      </c>
      <c r="C163" s="10">
        <v>44489</v>
      </c>
      <c r="D163" s="9">
        <v>4877108939</v>
      </c>
      <c r="E163" s="9" t="e">
        <f>INDEX(#REF!:#REF!,MATCH($D163,#REF!:#REF!,0),MATCH(#REF!,#REF!:#REF!,0))</f>
        <v>#REF!</v>
      </c>
      <c r="F163" s="9" t="e">
        <f>INDEX(#REF!:#REF!,MATCH($D163,#REF!:#REF!,0),MATCH(#REF!,#REF!:#REF!,0))</f>
        <v>#REF!</v>
      </c>
    </row>
    <row r="164" spans="1:6" ht="16.5" x14ac:dyDescent="0.3">
      <c r="A164" s="9" t="s">
        <v>22161</v>
      </c>
      <c r="B164" s="9" t="s">
        <v>2140</v>
      </c>
      <c r="C164" s="10">
        <v>30964</v>
      </c>
      <c r="D164" s="9">
        <v>8115985503</v>
      </c>
      <c r="E164" s="9" t="e">
        <f>INDEX(#REF!:#REF!,MATCH($D164,#REF!:#REF!,0),MATCH(#REF!,#REF!:#REF!,0))</f>
        <v>#REF!</v>
      </c>
      <c r="F164" s="9" t="e">
        <f>INDEX(#REF!:#REF!,MATCH($D164,#REF!:#REF!,0),MATCH(#REF!,#REF!:#REF!,0))</f>
        <v>#REF!</v>
      </c>
    </row>
    <row r="165" spans="1:6" ht="16.5" x14ac:dyDescent="0.3">
      <c r="A165" s="9" t="s">
        <v>22160</v>
      </c>
      <c r="B165" s="9" t="s">
        <v>2073</v>
      </c>
      <c r="C165" s="10">
        <v>22259</v>
      </c>
      <c r="D165" s="9">
        <v>4009257075</v>
      </c>
      <c r="E165" s="9" t="e">
        <f>INDEX(#REF!:#REF!,MATCH($D165,#REF!:#REF!,0),MATCH(#REF!,#REF!:#REF!,0))</f>
        <v>#REF!</v>
      </c>
      <c r="F165" s="9" t="e">
        <f>INDEX(#REF!:#REF!,MATCH($D165,#REF!:#REF!,0),MATCH(#REF!,#REF!:#REF!,0))</f>
        <v>#REF!</v>
      </c>
    </row>
    <row r="166" spans="1:6" ht="16.5" x14ac:dyDescent="0.3">
      <c r="A166" s="9" t="s">
        <v>22159</v>
      </c>
      <c r="B166" s="9" t="s">
        <v>2134</v>
      </c>
      <c r="C166" s="10">
        <v>19024</v>
      </c>
      <c r="D166" s="9">
        <v>8187246642</v>
      </c>
      <c r="E166" s="9" t="e">
        <f>INDEX(#REF!:#REF!,MATCH($D166,#REF!:#REF!,0),MATCH(#REF!,#REF!:#REF!,0))</f>
        <v>#REF!</v>
      </c>
      <c r="F166" s="9" t="e">
        <f>INDEX(#REF!:#REF!,MATCH($D166,#REF!:#REF!,0),MATCH(#REF!,#REF!:#REF!,0))</f>
        <v>#REF!</v>
      </c>
    </row>
    <row r="167" spans="1:6" ht="16.5" x14ac:dyDescent="0.3">
      <c r="A167" s="9" t="s">
        <v>22158</v>
      </c>
      <c r="B167" s="9" t="s">
        <v>2947</v>
      </c>
      <c r="C167" s="10">
        <v>25576</v>
      </c>
      <c r="D167" s="9">
        <v>2924550912</v>
      </c>
      <c r="E167" s="9" t="e">
        <f>INDEX(#REF!:#REF!,MATCH($D167,#REF!:#REF!,0),MATCH(#REF!,#REF!:#REF!,0))</f>
        <v>#REF!</v>
      </c>
      <c r="F167" s="9" t="e">
        <f>INDEX(#REF!:#REF!,MATCH($D167,#REF!:#REF!,0),MATCH(#REF!,#REF!:#REF!,0))</f>
        <v>#REF!</v>
      </c>
    </row>
    <row r="168" spans="1:6" ht="16.5" x14ac:dyDescent="0.3">
      <c r="A168" s="9" t="s">
        <v>22157</v>
      </c>
      <c r="B168" s="9" t="s">
        <v>2193</v>
      </c>
      <c r="C168" s="10">
        <v>38882</v>
      </c>
      <c r="D168" s="9">
        <v>1888605537</v>
      </c>
      <c r="E168" s="9" t="e">
        <f>INDEX(#REF!:#REF!,MATCH($D168,#REF!:#REF!,0),MATCH(#REF!,#REF!:#REF!,0))</f>
        <v>#REF!</v>
      </c>
      <c r="F168" s="9" t="e">
        <f>INDEX(#REF!:#REF!,MATCH($D168,#REF!:#REF!,0),MATCH(#REF!,#REF!:#REF!,0))</f>
        <v>#REF!</v>
      </c>
    </row>
    <row r="169" spans="1:6" ht="16.5" x14ac:dyDescent="0.3">
      <c r="A169" s="9" t="s">
        <v>22156</v>
      </c>
      <c r="B169" s="9" t="s">
        <v>2044</v>
      </c>
      <c r="C169" s="10">
        <v>14014</v>
      </c>
      <c r="D169" s="9">
        <v>5623178685</v>
      </c>
      <c r="E169" s="9" t="e">
        <f>INDEX(#REF!:#REF!,MATCH($D169,#REF!:#REF!,0),MATCH(#REF!,#REF!:#REF!,0))</f>
        <v>#REF!</v>
      </c>
      <c r="F169" s="9" t="e">
        <f>INDEX(#REF!:#REF!,MATCH($D169,#REF!:#REF!,0),MATCH(#REF!,#REF!:#REF!,0))</f>
        <v>#REF!</v>
      </c>
    </row>
    <row r="170" spans="1:6" ht="16.5" x14ac:dyDescent="0.3">
      <c r="A170" s="9" t="s">
        <v>22155</v>
      </c>
      <c r="B170" s="9" t="s">
        <v>2564</v>
      </c>
      <c r="C170" s="10">
        <v>12786</v>
      </c>
      <c r="D170" s="9">
        <v>115757341</v>
      </c>
      <c r="E170" s="9" t="e">
        <f>INDEX(#REF!:#REF!,MATCH($D170,#REF!:#REF!,0),MATCH(#REF!,#REF!:#REF!,0))</f>
        <v>#REF!</v>
      </c>
      <c r="F170" s="9" t="e">
        <f>INDEX(#REF!:#REF!,MATCH($D170,#REF!:#REF!,0),MATCH(#REF!,#REF!:#REF!,0))</f>
        <v>#REF!</v>
      </c>
    </row>
    <row r="171" spans="1:6" ht="16.5" x14ac:dyDescent="0.3">
      <c r="A171" s="9" t="s">
        <v>22154</v>
      </c>
      <c r="B171" s="9" t="s">
        <v>2238</v>
      </c>
      <c r="C171" s="10">
        <v>49665</v>
      </c>
      <c r="D171" s="9">
        <v>858481901</v>
      </c>
      <c r="E171" s="9" t="e">
        <f>INDEX(#REF!:#REF!,MATCH($D171,#REF!:#REF!,0),MATCH(#REF!,#REF!:#REF!,0))</f>
        <v>#REF!</v>
      </c>
      <c r="F171" s="9" t="e">
        <f>INDEX(#REF!:#REF!,MATCH($D171,#REF!:#REF!,0),MATCH(#REF!,#REF!:#REF!,0))</f>
        <v>#REF!</v>
      </c>
    </row>
    <row r="172" spans="1:6" ht="16.5" x14ac:dyDescent="0.3">
      <c r="A172" s="9" t="s">
        <v>22153</v>
      </c>
      <c r="B172" s="9" t="s">
        <v>2262</v>
      </c>
      <c r="C172" s="10">
        <v>55240</v>
      </c>
      <c r="D172" s="9">
        <v>9619649427</v>
      </c>
      <c r="E172" s="9" t="e">
        <f>INDEX(#REF!:#REF!,MATCH($D172,#REF!:#REF!,0),MATCH(#REF!,#REF!:#REF!,0))</f>
        <v>#REF!</v>
      </c>
      <c r="F172" s="9" t="e">
        <f>INDEX(#REF!:#REF!,MATCH($D172,#REF!:#REF!,0),MATCH(#REF!,#REF!:#REF!,0))</f>
        <v>#REF!</v>
      </c>
    </row>
    <row r="173" spans="1:6" ht="16.5" x14ac:dyDescent="0.3">
      <c r="A173" s="9" t="s">
        <v>22152</v>
      </c>
      <c r="B173" s="9" t="s">
        <v>2262</v>
      </c>
      <c r="C173" s="10">
        <v>38308</v>
      </c>
      <c r="D173" s="9">
        <v>9782845590</v>
      </c>
      <c r="E173" s="9" t="e">
        <f>INDEX(#REF!:#REF!,MATCH($D173,#REF!:#REF!,0),MATCH(#REF!,#REF!:#REF!,0))</f>
        <v>#REF!</v>
      </c>
      <c r="F173" s="9" t="e">
        <f>INDEX(#REF!:#REF!,MATCH($D173,#REF!:#REF!,0),MATCH(#REF!,#REF!:#REF!,0))</f>
        <v>#REF!</v>
      </c>
    </row>
    <row r="174" spans="1:6" ht="16.5" x14ac:dyDescent="0.3">
      <c r="A174" s="9" t="s">
        <v>22151</v>
      </c>
      <c r="B174" s="9" t="s">
        <v>2635</v>
      </c>
      <c r="C174" s="10">
        <v>36597</v>
      </c>
      <c r="D174" s="9">
        <v>9726873223</v>
      </c>
      <c r="E174" s="9" t="e">
        <f>INDEX(#REF!:#REF!,MATCH($D174,#REF!:#REF!,0),MATCH(#REF!,#REF!:#REF!,0))</f>
        <v>#REF!</v>
      </c>
      <c r="F174" s="9" t="e">
        <f>INDEX(#REF!:#REF!,MATCH($D174,#REF!:#REF!,0),MATCH(#REF!,#REF!:#REF!,0))</f>
        <v>#REF!</v>
      </c>
    </row>
    <row r="175" spans="1:6" ht="16.5" x14ac:dyDescent="0.3">
      <c r="A175" s="9" t="s">
        <v>22150</v>
      </c>
      <c r="B175" s="9" t="s">
        <v>2768</v>
      </c>
      <c r="C175" s="10">
        <v>37901</v>
      </c>
      <c r="D175" s="9">
        <v>3021692982</v>
      </c>
      <c r="E175" s="9" t="e">
        <f>INDEX(#REF!:#REF!,MATCH($D175,#REF!:#REF!,0),MATCH(#REF!,#REF!:#REF!,0))</f>
        <v>#REF!</v>
      </c>
      <c r="F175" s="9" t="e">
        <f>INDEX(#REF!:#REF!,MATCH($D175,#REF!:#REF!,0),MATCH(#REF!,#REF!:#REF!,0))</f>
        <v>#REF!</v>
      </c>
    </row>
    <row r="176" spans="1:6" ht="16.5" x14ac:dyDescent="0.3">
      <c r="A176" s="9" t="s">
        <v>22149</v>
      </c>
      <c r="B176" s="9" t="s">
        <v>2762</v>
      </c>
      <c r="C176" s="10">
        <v>41390</v>
      </c>
      <c r="D176" s="9">
        <v>2497321256</v>
      </c>
      <c r="E176" s="9" t="e">
        <f>INDEX(#REF!:#REF!,MATCH($D176,#REF!:#REF!,0),MATCH(#REF!,#REF!:#REF!,0))</f>
        <v>#REF!</v>
      </c>
      <c r="F176" s="9" t="e">
        <f>INDEX(#REF!:#REF!,MATCH($D176,#REF!:#REF!,0),MATCH(#REF!,#REF!:#REF!,0))</f>
        <v>#REF!</v>
      </c>
    </row>
    <row r="177" spans="1:6" ht="16.5" x14ac:dyDescent="0.3">
      <c r="A177" s="9" t="s">
        <v>22148</v>
      </c>
      <c r="B177" s="9" t="s">
        <v>2017</v>
      </c>
      <c r="C177" s="10">
        <v>55722</v>
      </c>
      <c r="D177" s="9">
        <v>7402856011</v>
      </c>
      <c r="E177" s="9" t="e">
        <f>INDEX(#REF!:#REF!,MATCH($D177,#REF!:#REF!,0),MATCH(#REF!,#REF!:#REF!,0))</f>
        <v>#REF!</v>
      </c>
      <c r="F177" s="9" t="e">
        <f>INDEX(#REF!:#REF!,MATCH($D177,#REF!:#REF!,0),MATCH(#REF!,#REF!:#REF!,0))</f>
        <v>#REF!</v>
      </c>
    </row>
    <row r="178" spans="1:6" ht="16.5" x14ac:dyDescent="0.3">
      <c r="A178" s="9" t="s">
        <v>22147</v>
      </c>
      <c r="B178" s="9" t="s">
        <v>2056</v>
      </c>
      <c r="C178" s="10">
        <v>20058</v>
      </c>
      <c r="D178" s="9">
        <v>899126162</v>
      </c>
      <c r="E178" s="9" t="e">
        <f>INDEX(#REF!:#REF!,MATCH($D178,#REF!:#REF!,0),MATCH(#REF!,#REF!:#REF!,0))</f>
        <v>#REF!</v>
      </c>
      <c r="F178" s="9" t="e">
        <f>INDEX(#REF!:#REF!,MATCH($D178,#REF!:#REF!,0),MATCH(#REF!,#REF!:#REF!,0))</f>
        <v>#REF!</v>
      </c>
    </row>
    <row r="179" spans="1:6" ht="16.5" x14ac:dyDescent="0.3">
      <c r="A179" s="9" t="s">
        <v>22146</v>
      </c>
      <c r="B179" s="9" t="s">
        <v>3177</v>
      </c>
      <c r="C179" s="10">
        <v>36567</v>
      </c>
      <c r="D179" s="9">
        <v>8644362151</v>
      </c>
      <c r="E179" s="9" t="e">
        <f>INDEX(#REF!:#REF!,MATCH($D179,#REF!:#REF!,0),MATCH(#REF!,#REF!:#REF!,0))</f>
        <v>#REF!</v>
      </c>
      <c r="F179" s="9" t="e">
        <f>INDEX(#REF!:#REF!,MATCH($D179,#REF!:#REF!,0),MATCH(#REF!,#REF!:#REF!,0))</f>
        <v>#REF!</v>
      </c>
    </row>
    <row r="180" spans="1:6" ht="16.5" x14ac:dyDescent="0.3">
      <c r="A180" s="9" t="s">
        <v>22145</v>
      </c>
      <c r="B180" s="9" t="s">
        <v>3617</v>
      </c>
      <c r="C180" s="10">
        <v>12641</v>
      </c>
      <c r="D180" s="9">
        <v>7180536660</v>
      </c>
      <c r="E180" s="9" t="e">
        <f>INDEX(#REF!:#REF!,MATCH($D180,#REF!:#REF!,0),MATCH(#REF!,#REF!:#REF!,0))</f>
        <v>#REF!</v>
      </c>
      <c r="F180" s="9" t="e">
        <f>INDEX(#REF!:#REF!,MATCH($D180,#REF!:#REF!,0),MATCH(#REF!,#REF!:#REF!,0))</f>
        <v>#REF!</v>
      </c>
    </row>
    <row r="181" spans="1:6" ht="16.5" x14ac:dyDescent="0.3">
      <c r="A181" s="9" t="s">
        <v>22144</v>
      </c>
      <c r="B181" s="9" t="s">
        <v>3366</v>
      </c>
      <c r="C181" s="10">
        <v>15023</v>
      </c>
      <c r="D181" s="9">
        <v>6172549286</v>
      </c>
      <c r="E181" s="9" t="e">
        <f>INDEX(#REF!:#REF!,MATCH($D181,#REF!:#REF!,0),MATCH(#REF!,#REF!:#REF!,0))</f>
        <v>#REF!</v>
      </c>
      <c r="F181" s="9" t="e">
        <f>INDEX(#REF!:#REF!,MATCH($D181,#REF!:#REF!,0),MATCH(#REF!,#REF!:#REF!,0))</f>
        <v>#REF!</v>
      </c>
    </row>
    <row r="182" spans="1:6" ht="16.5" x14ac:dyDescent="0.3">
      <c r="A182" s="9" t="s">
        <v>22143</v>
      </c>
      <c r="B182" s="9" t="s">
        <v>1945</v>
      </c>
      <c r="C182" s="10">
        <v>20120</v>
      </c>
      <c r="D182" s="9">
        <v>5412518958</v>
      </c>
      <c r="E182" s="9" t="e">
        <f>INDEX(#REF!:#REF!,MATCH($D182,#REF!:#REF!,0),MATCH(#REF!,#REF!:#REF!,0))</f>
        <v>#REF!</v>
      </c>
      <c r="F182" s="9" t="e">
        <f>INDEX(#REF!:#REF!,MATCH($D182,#REF!:#REF!,0),MATCH(#REF!,#REF!:#REF!,0))</f>
        <v>#REF!</v>
      </c>
    </row>
    <row r="183" spans="1:6" ht="16.5" x14ac:dyDescent="0.3">
      <c r="A183" s="9" t="s">
        <v>22142</v>
      </c>
      <c r="B183" s="9" t="s">
        <v>3856</v>
      </c>
      <c r="C183" s="10">
        <v>50114</v>
      </c>
      <c r="D183" s="9">
        <v>7338728615</v>
      </c>
      <c r="E183" s="9" t="e">
        <f>INDEX(#REF!:#REF!,MATCH($D183,#REF!:#REF!,0),MATCH(#REF!,#REF!:#REF!,0))</f>
        <v>#REF!</v>
      </c>
      <c r="F183" s="9" t="e">
        <f>INDEX(#REF!:#REF!,MATCH($D183,#REF!:#REF!,0),MATCH(#REF!,#REF!:#REF!,0))</f>
        <v>#REF!</v>
      </c>
    </row>
    <row r="184" spans="1:6" ht="16.5" x14ac:dyDescent="0.3">
      <c r="A184" s="9" t="s">
        <v>22141</v>
      </c>
      <c r="B184" s="9" t="s">
        <v>3042</v>
      </c>
      <c r="C184" s="10">
        <v>54161</v>
      </c>
      <c r="D184" s="9">
        <v>7178607831</v>
      </c>
      <c r="E184" s="9" t="e">
        <f>INDEX(#REF!:#REF!,MATCH($D184,#REF!:#REF!,0),MATCH(#REF!,#REF!:#REF!,0))</f>
        <v>#REF!</v>
      </c>
      <c r="F184" s="9" t="e">
        <f>INDEX(#REF!:#REF!,MATCH($D184,#REF!:#REF!,0),MATCH(#REF!,#REF!:#REF!,0))</f>
        <v>#REF!</v>
      </c>
    </row>
    <row r="185" spans="1:6" ht="16.5" x14ac:dyDescent="0.3">
      <c r="A185" s="9" t="s">
        <v>22140</v>
      </c>
      <c r="B185" s="9" t="s">
        <v>3073</v>
      </c>
      <c r="C185" s="10">
        <v>34254</v>
      </c>
      <c r="D185" s="9">
        <v>27852261</v>
      </c>
      <c r="E185" s="9" t="e">
        <f>INDEX(#REF!:#REF!,MATCH($D185,#REF!:#REF!,0),MATCH(#REF!,#REF!:#REF!,0))</f>
        <v>#REF!</v>
      </c>
      <c r="F185" s="9" t="e">
        <f>INDEX(#REF!:#REF!,MATCH($D185,#REF!:#REF!,0),MATCH(#REF!,#REF!:#REF!,0))</f>
        <v>#REF!</v>
      </c>
    </row>
    <row r="186" spans="1:6" ht="16.5" x14ac:dyDescent="0.3">
      <c r="A186" s="9" t="s">
        <v>22139</v>
      </c>
      <c r="B186" s="9" t="s">
        <v>1983</v>
      </c>
      <c r="C186" s="10">
        <v>21624</v>
      </c>
      <c r="D186" s="9">
        <v>630160104</v>
      </c>
      <c r="E186" s="9" t="e">
        <f>INDEX(#REF!:#REF!,MATCH($D186,#REF!:#REF!,0),MATCH(#REF!,#REF!:#REF!,0))</f>
        <v>#REF!</v>
      </c>
      <c r="F186" s="9" t="e">
        <f>INDEX(#REF!:#REF!,MATCH($D186,#REF!:#REF!,0),MATCH(#REF!,#REF!:#REF!,0))</f>
        <v>#REF!</v>
      </c>
    </row>
    <row r="187" spans="1:6" ht="16.5" x14ac:dyDescent="0.3">
      <c r="A187" s="9" t="s">
        <v>22138</v>
      </c>
      <c r="B187" s="9" t="s">
        <v>2465</v>
      </c>
      <c r="C187" s="10">
        <v>14566</v>
      </c>
      <c r="D187" s="9">
        <v>9529277938</v>
      </c>
      <c r="E187" s="9" t="e">
        <f>INDEX(#REF!:#REF!,MATCH($D187,#REF!:#REF!,0),MATCH(#REF!,#REF!:#REF!,0))</f>
        <v>#REF!</v>
      </c>
      <c r="F187" s="9" t="e">
        <f>INDEX(#REF!:#REF!,MATCH($D187,#REF!:#REF!,0),MATCH(#REF!,#REF!:#REF!,0))</f>
        <v>#REF!</v>
      </c>
    </row>
    <row r="188" spans="1:6" ht="16.5" x14ac:dyDescent="0.3">
      <c r="A188" s="9" t="s">
        <v>22137</v>
      </c>
      <c r="B188" s="9" t="s">
        <v>1947</v>
      </c>
      <c r="C188" s="10">
        <v>31875</v>
      </c>
      <c r="D188" s="9">
        <v>9373778889</v>
      </c>
      <c r="E188" s="9" t="e">
        <f>INDEX(#REF!:#REF!,MATCH($D188,#REF!:#REF!,0),MATCH(#REF!,#REF!:#REF!,0))</f>
        <v>#REF!</v>
      </c>
      <c r="F188" s="9" t="e">
        <f>INDEX(#REF!:#REF!,MATCH($D188,#REF!:#REF!,0),MATCH(#REF!,#REF!:#REF!,0))</f>
        <v>#REF!</v>
      </c>
    </row>
    <row r="189" spans="1:6" ht="16.5" x14ac:dyDescent="0.3">
      <c r="A189" s="9" t="s">
        <v>22136</v>
      </c>
      <c r="B189" s="9" t="s">
        <v>2125</v>
      </c>
      <c r="C189" s="10">
        <v>11253</v>
      </c>
      <c r="D189" s="9">
        <v>5574535556</v>
      </c>
      <c r="E189" s="9" t="e">
        <f>INDEX(#REF!:#REF!,MATCH($D189,#REF!:#REF!,0),MATCH(#REF!,#REF!:#REF!,0))</f>
        <v>#REF!</v>
      </c>
      <c r="F189" s="9" t="e">
        <f>INDEX(#REF!:#REF!,MATCH($D189,#REF!:#REF!,0),MATCH(#REF!,#REF!:#REF!,0))</f>
        <v>#REF!</v>
      </c>
    </row>
    <row r="190" spans="1:6" ht="16.5" x14ac:dyDescent="0.3">
      <c r="A190" s="9" t="s">
        <v>22135</v>
      </c>
      <c r="B190" s="9" t="s">
        <v>2117</v>
      </c>
      <c r="C190" s="10">
        <v>30061</v>
      </c>
      <c r="D190" s="9">
        <v>2353272215</v>
      </c>
      <c r="E190" s="9" t="e">
        <f>INDEX(#REF!:#REF!,MATCH($D190,#REF!:#REF!,0),MATCH(#REF!,#REF!:#REF!,0))</f>
        <v>#REF!</v>
      </c>
      <c r="F190" s="9" t="e">
        <f>INDEX(#REF!:#REF!,MATCH($D190,#REF!:#REF!,0),MATCH(#REF!,#REF!:#REF!,0))</f>
        <v>#REF!</v>
      </c>
    </row>
    <row r="191" spans="1:6" ht="16.5" x14ac:dyDescent="0.3">
      <c r="A191" s="9" t="s">
        <v>22134</v>
      </c>
      <c r="B191" s="9" t="s">
        <v>3042</v>
      </c>
      <c r="C191" s="10">
        <v>53114</v>
      </c>
      <c r="D191" s="9">
        <v>6183510505</v>
      </c>
      <c r="E191" s="9" t="e">
        <f>INDEX(#REF!:#REF!,MATCH($D191,#REF!:#REF!,0),MATCH(#REF!,#REF!:#REF!,0))</f>
        <v>#REF!</v>
      </c>
      <c r="F191" s="9" t="e">
        <f>INDEX(#REF!:#REF!,MATCH($D191,#REF!:#REF!,0),MATCH(#REF!,#REF!:#REF!,0))</f>
        <v>#REF!</v>
      </c>
    </row>
    <row r="192" spans="1:6" ht="16.5" x14ac:dyDescent="0.3">
      <c r="A192" s="9" t="s">
        <v>22133</v>
      </c>
      <c r="B192" s="9" t="s">
        <v>2136</v>
      </c>
      <c r="C192" s="10">
        <v>46711</v>
      </c>
      <c r="D192" s="9">
        <v>7492341709</v>
      </c>
      <c r="E192" s="9" t="e">
        <f>INDEX(#REF!:#REF!,MATCH($D192,#REF!:#REF!,0),MATCH(#REF!,#REF!:#REF!,0))</f>
        <v>#REF!</v>
      </c>
      <c r="F192" s="9" t="e">
        <f>INDEX(#REF!:#REF!,MATCH($D192,#REF!:#REF!,0),MATCH(#REF!,#REF!:#REF!,0))</f>
        <v>#REF!</v>
      </c>
    </row>
    <row r="193" spans="1:6" ht="16.5" x14ac:dyDescent="0.3">
      <c r="A193" s="9" t="s">
        <v>22132</v>
      </c>
      <c r="B193" s="9" t="s">
        <v>2727</v>
      </c>
      <c r="C193" s="10">
        <v>14481</v>
      </c>
      <c r="D193" s="9">
        <v>1296185559</v>
      </c>
      <c r="E193" s="9" t="e">
        <f>INDEX(#REF!:#REF!,MATCH($D193,#REF!:#REF!,0),MATCH(#REF!,#REF!:#REF!,0))</f>
        <v>#REF!</v>
      </c>
      <c r="F193" s="9" t="e">
        <f>INDEX(#REF!:#REF!,MATCH($D193,#REF!:#REF!,0),MATCH(#REF!,#REF!:#REF!,0))</f>
        <v>#REF!</v>
      </c>
    </row>
    <row r="194" spans="1:6" ht="16.5" x14ac:dyDescent="0.3">
      <c r="A194" s="9" t="s">
        <v>22131</v>
      </c>
      <c r="B194" s="9" t="s">
        <v>3275</v>
      </c>
      <c r="C194" s="10">
        <v>41134</v>
      </c>
      <c r="D194" s="9">
        <v>1469328364</v>
      </c>
      <c r="E194" s="9" t="e">
        <f>INDEX(#REF!:#REF!,MATCH($D194,#REF!:#REF!,0),MATCH(#REF!,#REF!:#REF!,0))</f>
        <v>#REF!</v>
      </c>
      <c r="F194" s="9" t="e">
        <f>INDEX(#REF!:#REF!,MATCH($D194,#REF!:#REF!,0),MATCH(#REF!,#REF!:#REF!,0))</f>
        <v>#REF!</v>
      </c>
    </row>
    <row r="195" spans="1:6" ht="16.5" x14ac:dyDescent="0.3">
      <c r="A195" s="9" t="s">
        <v>22130</v>
      </c>
      <c r="B195" s="9" t="s">
        <v>1997</v>
      </c>
      <c r="C195" s="10">
        <v>52539</v>
      </c>
      <c r="D195" s="9">
        <v>4783377790</v>
      </c>
      <c r="E195" s="9" t="e">
        <f>INDEX(#REF!:#REF!,MATCH($D195,#REF!:#REF!,0),MATCH(#REF!,#REF!:#REF!,0))</f>
        <v>#REF!</v>
      </c>
      <c r="F195" s="9" t="e">
        <f>INDEX(#REF!:#REF!,MATCH($D195,#REF!:#REF!,0),MATCH(#REF!,#REF!:#REF!,0))</f>
        <v>#REF!</v>
      </c>
    </row>
    <row r="196" spans="1:6" ht="16.5" x14ac:dyDescent="0.3">
      <c r="A196" s="9" t="s">
        <v>22129</v>
      </c>
      <c r="B196" s="9" t="s">
        <v>2422</v>
      </c>
      <c r="C196" s="10">
        <v>20853</v>
      </c>
      <c r="D196" s="9">
        <v>4639895275</v>
      </c>
      <c r="E196" s="9" t="e">
        <f>INDEX(#REF!:#REF!,MATCH($D196,#REF!:#REF!,0),MATCH(#REF!,#REF!:#REF!,0))</f>
        <v>#REF!</v>
      </c>
      <c r="F196" s="9" t="e">
        <f>INDEX(#REF!:#REF!,MATCH($D196,#REF!:#REF!,0),MATCH(#REF!,#REF!:#REF!,0))</f>
        <v>#REF!</v>
      </c>
    </row>
    <row r="197" spans="1:6" ht="16.5" x14ac:dyDescent="0.3">
      <c r="A197" s="9" t="s">
        <v>22128</v>
      </c>
      <c r="B197" s="9" t="s">
        <v>2149</v>
      </c>
      <c r="C197" s="10">
        <v>45281</v>
      </c>
      <c r="D197" s="9">
        <v>9966428720</v>
      </c>
      <c r="E197" s="9" t="e">
        <f>INDEX(#REF!:#REF!,MATCH($D197,#REF!:#REF!,0),MATCH(#REF!,#REF!:#REF!,0))</f>
        <v>#REF!</v>
      </c>
      <c r="F197" s="9" t="e">
        <f>INDEX(#REF!:#REF!,MATCH($D197,#REF!:#REF!,0),MATCH(#REF!,#REF!:#REF!,0))</f>
        <v>#REF!</v>
      </c>
    </row>
    <row r="198" spans="1:6" ht="16.5" x14ac:dyDescent="0.3">
      <c r="A198" s="9" t="s">
        <v>22127</v>
      </c>
      <c r="B198" s="9" t="s">
        <v>2833</v>
      </c>
      <c r="C198" s="10">
        <v>58017</v>
      </c>
      <c r="D198" s="9">
        <v>2859566597</v>
      </c>
      <c r="E198" s="9" t="e">
        <f>INDEX(#REF!:#REF!,MATCH($D198,#REF!:#REF!,0),MATCH(#REF!,#REF!:#REF!,0))</f>
        <v>#REF!</v>
      </c>
      <c r="F198" s="9" t="e">
        <f>INDEX(#REF!:#REF!,MATCH($D198,#REF!:#REF!,0),MATCH(#REF!,#REF!:#REF!,0))</f>
        <v>#REF!</v>
      </c>
    </row>
    <row r="199" spans="1:6" ht="16.5" x14ac:dyDescent="0.3">
      <c r="A199" s="9" t="s">
        <v>22126</v>
      </c>
      <c r="B199" s="9" t="s">
        <v>3841</v>
      </c>
      <c r="C199" s="10">
        <v>12575</v>
      </c>
      <c r="D199" s="9">
        <v>9238967105</v>
      </c>
      <c r="E199" s="9" t="e">
        <f>INDEX(#REF!:#REF!,MATCH($D199,#REF!:#REF!,0),MATCH(#REF!,#REF!:#REF!,0))</f>
        <v>#REF!</v>
      </c>
      <c r="F199" s="9" t="e">
        <f>INDEX(#REF!:#REF!,MATCH($D199,#REF!:#REF!,0),MATCH(#REF!,#REF!:#REF!,0))</f>
        <v>#REF!</v>
      </c>
    </row>
    <row r="200" spans="1:6" ht="16.5" x14ac:dyDescent="0.3">
      <c r="A200" s="9" t="s">
        <v>22125</v>
      </c>
      <c r="B200" s="9" t="s">
        <v>3617</v>
      </c>
      <c r="C200" s="10">
        <v>48978</v>
      </c>
      <c r="D200" s="9">
        <v>784224471</v>
      </c>
      <c r="E200" s="9" t="e">
        <f>INDEX(#REF!:#REF!,MATCH($D200,#REF!:#REF!,0),MATCH(#REF!,#REF!:#REF!,0))</f>
        <v>#REF!</v>
      </c>
      <c r="F200" s="9" t="e">
        <f>INDEX(#REF!:#REF!,MATCH($D200,#REF!:#REF!,0),MATCH(#REF!,#REF!:#REF!,0))</f>
        <v>#REF!</v>
      </c>
    </row>
    <row r="201" spans="1:6" ht="16.5" x14ac:dyDescent="0.3">
      <c r="A201" s="9" t="s">
        <v>22124</v>
      </c>
      <c r="B201" s="9" t="s">
        <v>2005</v>
      </c>
      <c r="C201" s="10">
        <v>35692</v>
      </c>
      <c r="D201" s="9">
        <v>784224471</v>
      </c>
      <c r="E201" s="9" t="e">
        <f>INDEX(#REF!:#REF!,MATCH($D201,#REF!:#REF!,0),MATCH(#REF!,#REF!:#REF!,0))</f>
        <v>#REF!</v>
      </c>
      <c r="F201" s="9" t="e">
        <f>INDEX(#REF!:#REF!,MATCH($D201,#REF!:#REF!,0),MATCH(#REF!,#REF!:#REF!,0))</f>
        <v>#REF!</v>
      </c>
    </row>
    <row r="202" spans="1:6" ht="16.5" x14ac:dyDescent="0.3">
      <c r="A202" s="9" t="s">
        <v>22123</v>
      </c>
      <c r="B202" s="9" t="s">
        <v>2418</v>
      </c>
      <c r="C202" s="10">
        <v>27591</v>
      </c>
      <c r="D202" s="9">
        <v>1729795870</v>
      </c>
      <c r="E202" s="9" t="e">
        <f>INDEX(#REF!:#REF!,MATCH($D202,#REF!:#REF!,0),MATCH(#REF!,#REF!:#REF!,0))</f>
        <v>#REF!</v>
      </c>
      <c r="F202" s="9" t="e">
        <f>INDEX(#REF!:#REF!,MATCH($D202,#REF!:#REF!,0),MATCH(#REF!,#REF!:#REF!,0))</f>
        <v>#REF!</v>
      </c>
    </row>
    <row r="203" spans="1:6" ht="16.5" x14ac:dyDescent="0.3">
      <c r="A203" s="9" t="s">
        <v>22122</v>
      </c>
      <c r="B203" s="9" t="s">
        <v>2409</v>
      </c>
      <c r="C203" s="10">
        <v>40384</v>
      </c>
      <c r="D203" s="9">
        <v>2177097355</v>
      </c>
      <c r="E203" s="9" t="e">
        <f>INDEX(#REF!:#REF!,MATCH($D203,#REF!:#REF!,0),MATCH(#REF!,#REF!:#REF!,0))</f>
        <v>#REF!</v>
      </c>
      <c r="F203" s="9" t="e">
        <f>INDEX(#REF!:#REF!,MATCH($D203,#REF!:#REF!,0),MATCH(#REF!,#REF!:#REF!,0))</f>
        <v>#REF!</v>
      </c>
    </row>
    <row r="204" spans="1:6" ht="16.5" x14ac:dyDescent="0.3">
      <c r="A204" s="9" t="s">
        <v>22121</v>
      </c>
      <c r="B204" s="9" t="s">
        <v>2602</v>
      </c>
      <c r="C204" s="10">
        <v>42140</v>
      </c>
      <c r="D204" s="9">
        <v>9854387496</v>
      </c>
      <c r="E204" s="9" t="e">
        <f>INDEX(#REF!:#REF!,MATCH($D204,#REF!:#REF!,0),MATCH(#REF!,#REF!:#REF!,0))</f>
        <v>#REF!</v>
      </c>
      <c r="F204" s="9" t="e">
        <f>INDEX(#REF!:#REF!,MATCH($D204,#REF!:#REF!,0),MATCH(#REF!,#REF!:#REF!,0))</f>
        <v>#REF!</v>
      </c>
    </row>
    <row r="205" spans="1:6" ht="16.5" x14ac:dyDescent="0.3">
      <c r="A205" s="9" t="s">
        <v>22120</v>
      </c>
      <c r="B205" s="9" t="s">
        <v>2831</v>
      </c>
      <c r="C205" s="10">
        <v>50490</v>
      </c>
      <c r="D205" s="9">
        <v>7191906499</v>
      </c>
      <c r="E205" s="9" t="e">
        <f>INDEX(#REF!:#REF!,MATCH($D205,#REF!:#REF!,0),MATCH(#REF!,#REF!:#REF!,0))</f>
        <v>#REF!</v>
      </c>
      <c r="F205" s="9" t="e">
        <f>INDEX(#REF!:#REF!,MATCH($D205,#REF!:#REF!,0),MATCH(#REF!,#REF!:#REF!,0))</f>
        <v>#REF!</v>
      </c>
    </row>
    <row r="206" spans="1:6" ht="16.5" x14ac:dyDescent="0.3">
      <c r="A206" s="9" t="s">
        <v>22119</v>
      </c>
      <c r="B206" s="9" t="s">
        <v>2250</v>
      </c>
      <c r="C206" s="10">
        <v>41444</v>
      </c>
      <c r="D206" s="9">
        <v>7645724897</v>
      </c>
      <c r="E206" s="9" t="e">
        <f>INDEX(#REF!:#REF!,MATCH($D206,#REF!:#REF!,0),MATCH(#REF!,#REF!:#REF!,0))</f>
        <v>#REF!</v>
      </c>
      <c r="F206" s="9" t="e">
        <f>INDEX(#REF!:#REF!,MATCH($D206,#REF!:#REF!,0),MATCH(#REF!,#REF!:#REF!,0))</f>
        <v>#REF!</v>
      </c>
    </row>
    <row r="207" spans="1:6" ht="16.5" x14ac:dyDescent="0.3">
      <c r="A207" s="9" t="s">
        <v>22118</v>
      </c>
      <c r="B207" s="9" t="s">
        <v>2083</v>
      </c>
      <c r="C207" s="10">
        <v>20831</v>
      </c>
      <c r="D207" s="9">
        <v>9491257560</v>
      </c>
      <c r="E207" s="9" t="e">
        <f>INDEX(#REF!:#REF!,MATCH($D207,#REF!:#REF!,0),MATCH(#REF!,#REF!:#REF!,0))</f>
        <v>#REF!</v>
      </c>
      <c r="F207" s="9" t="e">
        <f>INDEX(#REF!:#REF!,MATCH($D207,#REF!:#REF!,0),MATCH(#REF!,#REF!:#REF!,0))</f>
        <v>#REF!</v>
      </c>
    </row>
    <row r="208" spans="1:6" ht="16.5" x14ac:dyDescent="0.3">
      <c r="A208" s="9" t="s">
        <v>22117</v>
      </c>
      <c r="B208" s="9" t="s">
        <v>2277</v>
      </c>
      <c r="C208" s="10">
        <v>57872</v>
      </c>
      <c r="D208" s="9">
        <v>299663825</v>
      </c>
      <c r="E208" s="9" t="e">
        <f>INDEX(#REF!:#REF!,MATCH($D208,#REF!:#REF!,0),MATCH(#REF!,#REF!:#REF!,0))</f>
        <v>#REF!</v>
      </c>
      <c r="F208" s="9" t="e">
        <f>INDEX(#REF!:#REF!,MATCH($D208,#REF!:#REF!,0),MATCH(#REF!,#REF!:#REF!,0))</f>
        <v>#REF!</v>
      </c>
    </row>
    <row r="209" spans="1:6" ht="16.5" x14ac:dyDescent="0.3">
      <c r="A209" s="9" t="s">
        <v>22116</v>
      </c>
      <c r="B209" s="9" t="s">
        <v>3580</v>
      </c>
      <c r="C209" s="10">
        <v>50013</v>
      </c>
      <c r="D209" s="9">
        <v>5561472151</v>
      </c>
      <c r="E209" s="9" t="e">
        <f>INDEX(#REF!:#REF!,MATCH($D209,#REF!:#REF!,0),MATCH(#REF!,#REF!:#REF!,0))</f>
        <v>#REF!</v>
      </c>
      <c r="F209" s="9" t="e">
        <f>INDEX(#REF!:#REF!,MATCH($D209,#REF!:#REF!,0),MATCH(#REF!,#REF!:#REF!,0))</f>
        <v>#REF!</v>
      </c>
    </row>
    <row r="210" spans="1:6" ht="16.5" x14ac:dyDescent="0.3">
      <c r="A210" s="9" t="s">
        <v>22115</v>
      </c>
      <c r="B210" s="9" t="s">
        <v>2476</v>
      </c>
      <c r="C210" s="10">
        <v>37841</v>
      </c>
      <c r="D210" s="9">
        <v>901154172</v>
      </c>
      <c r="E210" s="9" t="e">
        <f>INDEX(#REF!:#REF!,MATCH($D210,#REF!:#REF!,0),MATCH(#REF!,#REF!:#REF!,0))</f>
        <v>#REF!</v>
      </c>
      <c r="F210" s="9" t="e">
        <f>INDEX(#REF!:#REF!,MATCH($D210,#REF!:#REF!,0),MATCH(#REF!,#REF!:#REF!,0))</f>
        <v>#REF!</v>
      </c>
    </row>
    <row r="211" spans="1:6" ht="16.5" x14ac:dyDescent="0.3">
      <c r="A211" s="9" t="s">
        <v>22114</v>
      </c>
      <c r="B211" s="9" t="s">
        <v>1955</v>
      </c>
      <c r="C211" s="10">
        <v>46440</v>
      </c>
      <c r="D211" s="9">
        <v>6842797632</v>
      </c>
      <c r="E211" s="9" t="e">
        <f>INDEX(#REF!:#REF!,MATCH($D211,#REF!:#REF!,0),MATCH(#REF!,#REF!:#REF!,0))</f>
        <v>#REF!</v>
      </c>
      <c r="F211" s="9" t="e">
        <f>INDEX(#REF!:#REF!,MATCH($D211,#REF!:#REF!,0),MATCH(#REF!,#REF!:#REF!,0))</f>
        <v>#REF!</v>
      </c>
    </row>
    <row r="212" spans="1:6" ht="16.5" x14ac:dyDescent="0.3">
      <c r="A212" s="9" t="s">
        <v>22113</v>
      </c>
      <c r="B212" s="9" t="s">
        <v>2675</v>
      </c>
      <c r="C212" s="10">
        <v>10901</v>
      </c>
      <c r="D212" s="9">
        <v>5792300712</v>
      </c>
      <c r="E212" s="9" t="e">
        <f>INDEX(#REF!:#REF!,MATCH($D212,#REF!:#REF!,0),MATCH(#REF!,#REF!:#REF!,0))</f>
        <v>#REF!</v>
      </c>
      <c r="F212" s="9" t="e">
        <f>INDEX(#REF!:#REF!,MATCH($D212,#REF!:#REF!,0),MATCH(#REF!,#REF!:#REF!,0))</f>
        <v>#REF!</v>
      </c>
    </row>
    <row r="213" spans="1:6" ht="16.5" x14ac:dyDescent="0.3">
      <c r="A213" s="9" t="s">
        <v>22112</v>
      </c>
      <c r="B213" s="9" t="s">
        <v>4046</v>
      </c>
      <c r="C213" s="10">
        <v>48124</v>
      </c>
      <c r="D213" s="9">
        <v>3227873028</v>
      </c>
      <c r="E213" s="9" t="e">
        <f>INDEX(#REF!:#REF!,MATCH($D213,#REF!:#REF!,0),MATCH(#REF!,#REF!:#REF!,0))</f>
        <v>#REF!</v>
      </c>
      <c r="F213" s="9" t="e">
        <f>INDEX(#REF!:#REF!,MATCH($D213,#REF!:#REF!,0),MATCH(#REF!,#REF!:#REF!,0))</f>
        <v>#REF!</v>
      </c>
    </row>
    <row r="214" spans="1:6" ht="16.5" x14ac:dyDescent="0.3">
      <c r="A214" s="9" t="s">
        <v>22111</v>
      </c>
      <c r="B214" s="9" t="s">
        <v>2935</v>
      </c>
      <c r="C214" s="10">
        <v>29028</v>
      </c>
      <c r="D214" s="9">
        <v>3409869514</v>
      </c>
      <c r="E214" s="9" t="e">
        <f>INDEX(#REF!:#REF!,MATCH($D214,#REF!:#REF!,0),MATCH(#REF!,#REF!:#REF!,0))</f>
        <v>#REF!</v>
      </c>
      <c r="F214" s="9" t="e">
        <f>INDEX(#REF!:#REF!,MATCH($D214,#REF!:#REF!,0),MATCH(#REF!,#REF!:#REF!,0))</f>
        <v>#REF!</v>
      </c>
    </row>
    <row r="215" spans="1:6" ht="16.5" x14ac:dyDescent="0.3">
      <c r="A215" s="9" t="s">
        <v>22110</v>
      </c>
      <c r="B215" s="9" t="s">
        <v>3309</v>
      </c>
      <c r="C215" s="10">
        <v>38277</v>
      </c>
      <c r="D215" s="9">
        <v>1462119603</v>
      </c>
      <c r="E215" s="9" t="e">
        <f>INDEX(#REF!:#REF!,MATCH($D215,#REF!:#REF!,0),MATCH(#REF!,#REF!:#REF!,0))</f>
        <v>#REF!</v>
      </c>
      <c r="F215" s="9" t="e">
        <f>INDEX(#REF!:#REF!,MATCH($D215,#REF!:#REF!,0),MATCH(#REF!,#REF!:#REF!,0))</f>
        <v>#REF!</v>
      </c>
    </row>
    <row r="216" spans="1:6" ht="16.5" x14ac:dyDescent="0.3">
      <c r="A216" s="9" t="s">
        <v>22109</v>
      </c>
      <c r="B216" s="9" t="s">
        <v>2450</v>
      </c>
      <c r="C216" s="10">
        <v>26988</v>
      </c>
      <c r="D216" s="9">
        <v>2670196322</v>
      </c>
      <c r="E216" s="9" t="e">
        <f>INDEX(#REF!:#REF!,MATCH($D216,#REF!:#REF!,0),MATCH(#REF!,#REF!:#REF!,0))</f>
        <v>#REF!</v>
      </c>
      <c r="F216" s="9" t="e">
        <f>INDEX(#REF!:#REF!,MATCH($D216,#REF!:#REF!,0),MATCH(#REF!,#REF!:#REF!,0))</f>
        <v>#REF!</v>
      </c>
    </row>
    <row r="217" spans="1:6" ht="16.5" x14ac:dyDescent="0.3">
      <c r="A217" s="9" t="s">
        <v>22108</v>
      </c>
      <c r="B217" s="9" t="s">
        <v>2334</v>
      </c>
      <c r="C217" s="10">
        <v>52553</v>
      </c>
      <c r="D217" s="9">
        <v>7938954179</v>
      </c>
      <c r="E217" s="9" t="e">
        <f>INDEX(#REF!:#REF!,MATCH($D217,#REF!:#REF!,0),MATCH(#REF!,#REF!:#REF!,0))</f>
        <v>#REF!</v>
      </c>
      <c r="F217" s="9" t="e">
        <f>INDEX(#REF!:#REF!,MATCH($D217,#REF!:#REF!,0),MATCH(#REF!,#REF!:#REF!,0))</f>
        <v>#REF!</v>
      </c>
    </row>
    <row r="218" spans="1:6" ht="16.5" x14ac:dyDescent="0.3">
      <c r="A218" s="9" t="s">
        <v>22107</v>
      </c>
      <c r="B218" s="9" t="s">
        <v>2707</v>
      </c>
      <c r="C218" s="10">
        <v>46866</v>
      </c>
      <c r="D218" s="9">
        <v>9151658844</v>
      </c>
      <c r="E218" s="9" t="e">
        <f>INDEX(#REF!:#REF!,MATCH($D218,#REF!:#REF!,0),MATCH(#REF!,#REF!:#REF!,0))</f>
        <v>#REF!</v>
      </c>
      <c r="F218" s="9" t="e">
        <f>INDEX(#REF!:#REF!,MATCH($D218,#REF!:#REF!,0),MATCH(#REF!,#REF!:#REF!,0))</f>
        <v>#REF!</v>
      </c>
    </row>
    <row r="219" spans="1:6" ht="16.5" x14ac:dyDescent="0.3">
      <c r="A219" s="9" t="s">
        <v>22106</v>
      </c>
      <c r="B219" s="9" t="s">
        <v>2284</v>
      </c>
      <c r="C219" s="10">
        <v>27767</v>
      </c>
      <c r="D219" s="9">
        <v>6253520369</v>
      </c>
      <c r="E219" s="9" t="e">
        <f>INDEX(#REF!:#REF!,MATCH($D219,#REF!:#REF!,0),MATCH(#REF!,#REF!:#REF!,0))</f>
        <v>#REF!</v>
      </c>
      <c r="F219" s="9" t="e">
        <f>INDEX(#REF!:#REF!,MATCH($D219,#REF!:#REF!,0),MATCH(#REF!,#REF!:#REF!,0))</f>
        <v>#REF!</v>
      </c>
    </row>
    <row r="220" spans="1:6" ht="16.5" x14ac:dyDescent="0.3">
      <c r="A220" s="9" t="s">
        <v>22105</v>
      </c>
      <c r="B220" s="9" t="s">
        <v>2132</v>
      </c>
      <c r="C220" s="10">
        <v>15135</v>
      </c>
      <c r="D220" s="9">
        <v>7180110256</v>
      </c>
      <c r="E220" s="9" t="e">
        <f>INDEX(#REF!:#REF!,MATCH($D220,#REF!:#REF!,0),MATCH(#REF!,#REF!:#REF!,0))</f>
        <v>#REF!</v>
      </c>
      <c r="F220" s="9" t="e">
        <f>INDEX(#REF!:#REF!,MATCH($D220,#REF!:#REF!,0),MATCH(#REF!,#REF!:#REF!,0))</f>
        <v>#REF!</v>
      </c>
    </row>
    <row r="221" spans="1:6" ht="16.5" x14ac:dyDescent="0.3">
      <c r="A221" s="9" t="s">
        <v>22104</v>
      </c>
      <c r="B221" s="9" t="s">
        <v>3195</v>
      </c>
      <c r="C221" s="10">
        <v>40186</v>
      </c>
      <c r="D221" s="9">
        <v>3145039288</v>
      </c>
      <c r="E221" s="9" t="e">
        <f>INDEX(#REF!:#REF!,MATCH($D221,#REF!:#REF!,0),MATCH(#REF!,#REF!:#REF!,0))</f>
        <v>#REF!</v>
      </c>
      <c r="F221" s="9" t="e">
        <f>INDEX(#REF!:#REF!,MATCH($D221,#REF!:#REF!,0),MATCH(#REF!,#REF!:#REF!,0))</f>
        <v>#REF!</v>
      </c>
    </row>
    <row r="222" spans="1:6" ht="16.5" x14ac:dyDescent="0.3">
      <c r="A222" s="9" t="s">
        <v>22103</v>
      </c>
      <c r="B222" s="9" t="s">
        <v>2465</v>
      </c>
      <c r="C222" s="10">
        <v>32911</v>
      </c>
      <c r="D222" s="9">
        <v>9963057691</v>
      </c>
      <c r="E222" s="9" t="e">
        <f>INDEX(#REF!:#REF!,MATCH($D222,#REF!:#REF!,0),MATCH(#REF!,#REF!:#REF!,0))</f>
        <v>#REF!</v>
      </c>
      <c r="F222" s="9" t="e">
        <f>INDEX(#REF!:#REF!,MATCH($D222,#REF!:#REF!,0),MATCH(#REF!,#REF!:#REF!,0))</f>
        <v>#REF!</v>
      </c>
    </row>
    <row r="223" spans="1:6" ht="16.5" x14ac:dyDescent="0.3">
      <c r="A223" s="9" t="s">
        <v>22102</v>
      </c>
      <c r="B223" s="9" t="s">
        <v>2744</v>
      </c>
      <c r="C223" s="10">
        <v>25100</v>
      </c>
      <c r="D223" s="9">
        <v>7188904251</v>
      </c>
      <c r="E223" s="9" t="e">
        <f>INDEX(#REF!:#REF!,MATCH($D223,#REF!:#REF!,0),MATCH(#REF!,#REF!:#REF!,0))</f>
        <v>#REF!</v>
      </c>
      <c r="F223" s="9" t="e">
        <f>INDEX(#REF!:#REF!,MATCH($D223,#REF!:#REF!,0),MATCH(#REF!,#REF!:#REF!,0))</f>
        <v>#REF!</v>
      </c>
    </row>
    <row r="224" spans="1:6" ht="16.5" x14ac:dyDescent="0.3">
      <c r="A224" s="9" t="s">
        <v>22101</v>
      </c>
      <c r="B224" s="9" t="s">
        <v>2662</v>
      </c>
      <c r="C224" s="10">
        <v>12480</v>
      </c>
      <c r="D224" s="9">
        <v>6183510505</v>
      </c>
      <c r="E224" s="9" t="e">
        <f>INDEX(#REF!:#REF!,MATCH($D224,#REF!:#REF!,0),MATCH(#REF!,#REF!:#REF!,0))</f>
        <v>#REF!</v>
      </c>
      <c r="F224" s="9" t="e">
        <f>INDEX(#REF!:#REF!,MATCH($D224,#REF!:#REF!,0),MATCH(#REF!,#REF!:#REF!,0))</f>
        <v>#REF!</v>
      </c>
    </row>
    <row r="225" spans="1:6" ht="16.5" x14ac:dyDescent="0.3">
      <c r="A225" s="9" t="s">
        <v>22100</v>
      </c>
      <c r="B225" s="9" t="s">
        <v>2597</v>
      </c>
      <c r="C225" s="10">
        <v>40298</v>
      </c>
      <c r="D225" s="9">
        <v>9621571960</v>
      </c>
      <c r="E225" s="9" t="e">
        <f>INDEX(#REF!:#REF!,MATCH($D225,#REF!:#REF!,0),MATCH(#REF!,#REF!:#REF!,0))</f>
        <v>#REF!</v>
      </c>
      <c r="F225" s="9" t="e">
        <f>INDEX(#REF!:#REF!,MATCH($D225,#REF!:#REF!,0),MATCH(#REF!,#REF!:#REF!,0))</f>
        <v>#REF!</v>
      </c>
    </row>
    <row r="226" spans="1:6" ht="16.5" x14ac:dyDescent="0.3">
      <c r="A226" s="9" t="s">
        <v>22099</v>
      </c>
      <c r="B226" s="9" t="s">
        <v>2183</v>
      </c>
      <c r="C226" s="10">
        <v>42253</v>
      </c>
      <c r="D226" s="9">
        <v>7778092905</v>
      </c>
      <c r="E226" s="9" t="e">
        <f>INDEX(#REF!:#REF!,MATCH($D226,#REF!:#REF!,0),MATCH(#REF!,#REF!:#REF!,0))</f>
        <v>#REF!</v>
      </c>
      <c r="F226" s="9" t="e">
        <f>INDEX(#REF!:#REF!,MATCH($D226,#REF!:#REF!,0),MATCH(#REF!,#REF!:#REF!,0))</f>
        <v>#REF!</v>
      </c>
    </row>
    <row r="227" spans="1:6" ht="16.5" x14ac:dyDescent="0.3">
      <c r="A227" s="9" t="s">
        <v>22098</v>
      </c>
      <c r="B227" s="9" t="s">
        <v>2284</v>
      </c>
      <c r="C227" s="10">
        <v>32716</v>
      </c>
      <c r="D227" s="9">
        <v>2936088178</v>
      </c>
      <c r="E227" s="9" t="e">
        <f>INDEX(#REF!:#REF!,MATCH($D227,#REF!:#REF!,0),MATCH(#REF!,#REF!:#REF!,0))</f>
        <v>#REF!</v>
      </c>
      <c r="F227" s="9" t="e">
        <f>INDEX(#REF!:#REF!,MATCH($D227,#REF!:#REF!,0),MATCH(#REF!,#REF!:#REF!,0))</f>
        <v>#REF!</v>
      </c>
    </row>
    <row r="228" spans="1:6" ht="16.5" x14ac:dyDescent="0.3">
      <c r="A228" s="9" t="s">
        <v>22097</v>
      </c>
      <c r="B228" s="9" t="s">
        <v>2073</v>
      </c>
      <c r="C228" s="10">
        <v>10124</v>
      </c>
      <c r="D228" s="9">
        <v>9052475601</v>
      </c>
      <c r="E228" s="9" t="e">
        <f>INDEX(#REF!:#REF!,MATCH($D228,#REF!:#REF!,0),MATCH(#REF!,#REF!:#REF!,0))</f>
        <v>#REF!</v>
      </c>
      <c r="F228" s="9" t="e">
        <f>INDEX(#REF!:#REF!,MATCH($D228,#REF!:#REF!,0),MATCH(#REF!,#REF!:#REF!,0))</f>
        <v>#REF!</v>
      </c>
    </row>
    <row r="229" spans="1:6" ht="16.5" x14ac:dyDescent="0.3">
      <c r="A229" s="9" t="s">
        <v>22096</v>
      </c>
      <c r="B229" s="9" t="s">
        <v>3156</v>
      </c>
      <c r="C229" s="10">
        <v>43043</v>
      </c>
      <c r="D229" s="9">
        <v>5412518958</v>
      </c>
      <c r="E229" s="9" t="e">
        <f>INDEX(#REF!:#REF!,MATCH($D229,#REF!:#REF!,0),MATCH(#REF!,#REF!:#REF!,0))</f>
        <v>#REF!</v>
      </c>
      <c r="F229" s="9" t="e">
        <f>INDEX(#REF!:#REF!,MATCH($D229,#REF!:#REF!,0),MATCH(#REF!,#REF!:#REF!,0))</f>
        <v>#REF!</v>
      </c>
    </row>
    <row r="230" spans="1:6" ht="16.5" x14ac:dyDescent="0.3">
      <c r="A230" s="9" t="s">
        <v>22095</v>
      </c>
      <c r="B230" s="9" t="s">
        <v>2083</v>
      </c>
      <c r="C230" s="10">
        <v>27582</v>
      </c>
      <c r="D230" s="9">
        <v>9491257560</v>
      </c>
      <c r="E230" s="9" t="e">
        <f>INDEX(#REF!:#REF!,MATCH($D230,#REF!:#REF!,0),MATCH(#REF!,#REF!:#REF!,0))</f>
        <v>#REF!</v>
      </c>
      <c r="F230" s="9" t="e">
        <f>INDEX(#REF!:#REF!,MATCH($D230,#REF!:#REF!,0),MATCH(#REF!,#REF!:#REF!,0))</f>
        <v>#REF!</v>
      </c>
    </row>
    <row r="231" spans="1:6" ht="16.5" x14ac:dyDescent="0.3">
      <c r="A231" s="9" t="s">
        <v>22094</v>
      </c>
      <c r="B231" s="9" t="s">
        <v>3195</v>
      </c>
      <c r="C231" s="10">
        <v>30142</v>
      </c>
      <c r="D231" s="9">
        <v>1149008652</v>
      </c>
      <c r="E231" s="9" t="e">
        <f>INDEX(#REF!:#REF!,MATCH($D231,#REF!:#REF!,0),MATCH(#REF!,#REF!:#REF!,0))</f>
        <v>#REF!</v>
      </c>
      <c r="F231" s="9" t="e">
        <f>INDEX(#REF!:#REF!,MATCH($D231,#REF!:#REF!,0),MATCH(#REF!,#REF!:#REF!,0))</f>
        <v>#REF!</v>
      </c>
    </row>
    <row r="232" spans="1:6" ht="16.5" x14ac:dyDescent="0.3">
      <c r="A232" s="9" t="s">
        <v>22093</v>
      </c>
      <c r="B232" s="9" t="s">
        <v>2366</v>
      </c>
      <c r="C232" s="10">
        <v>53134</v>
      </c>
      <c r="D232" s="9">
        <v>8187246642</v>
      </c>
      <c r="E232" s="9" t="e">
        <f>INDEX(#REF!:#REF!,MATCH($D232,#REF!:#REF!,0),MATCH(#REF!,#REF!:#REF!,0))</f>
        <v>#REF!</v>
      </c>
      <c r="F232" s="9" t="e">
        <f>INDEX(#REF!:#REF!,MATCH($D232,#REF!:#REF!,0),MATCH(#REF!,#REF!:#REF!,0))</f>
        <v>#REF!</v>
      </c>
    </row>
    <row r="233" spans="1:6" ht="16.5" x14ac:dyDescent="0.3">
      <c r="A233" s="9" t="s">
        <v>22092</v>
      </c>
      <c r="B233" s="9" t="s">
        <v>2083</v>
      </c>
      <c r="C233" s="10">
        <v>36140</v>
      </c>
      <c r="D233" s="9">
        <v>3661649302</v>
      </c>
      <c r="E233" s="9" t="e">
        <f>INDEX(#REF!:#REF!,MATCH($D233,#REF!:#REF!,0),MATCH(#REF!,#REF!:#REF!,0))</f>
        <v>#REF!</v>
      </c>
      <c r="F233" s="9" t="e">
        <f>INDEX(#REF!:#REF!,MATCH($D233,#REF!:#REF!,0),MATCH(#REF!,#REF!:#REF!,0))</f>
        <v>#REF!</v>
      </c>
    </row>
    <row r="234" spans="1:6" ht="16.5" x14ac:dyDescent="0.3">
      <c r="A234" s="9" t="s">
        <v>22091</v>
      </c>
      <c r="B234" s="9" t="s">
        <v>2201</v>
      </c>
      <c r="C234" s="10">
        <v>43552</v>
      </c>
      <c r="D234" s="9">
        <v>8875305560</v>
      </c>
      <c r="E234" s="9" t="e">
        <f>INDEX(#REF!:#REF!,MATCH($D234,#REF!:#REF!,0),MATCH(#REF!,#REF!:#REF!,0))</f>
        <v>#REF!</v>
      </c>
      <c r="F234" s="9" t="e">
        <f>INDEX(#REF!:#REF!,MATCH($D234,#REF!:#REF!,0),MATCH(#REF!,#REF!:#REF!,0))</f>
        <v>#REF!</v>
      </c>
    </row>
    <row r="235" spans="1:6" ht="16.5" x14ac:dyDescent="0.3">
      <c r="A235" s="9" t="s">
        <v>22090</v>
      </c>
      <c r="B235" s="9" t="s">
        <v>2954</v>
      </c>
      <c r="C235" s="10">
        <v>29720</v>
      </c>
      <c r="D235" s="9">
        <v>9529277938</v>
      </c>
      <c r="E235" s="9" t="e">
        <f>INDEX(#REF!:#REF!,MATCH($D235,#REF!:#REF!,0),MATCH(#REF!,#REF!:#REF!,0))</f>
        <v>#REF!</v>
      </c>
      <c r="F235" s="9" t="e">
        <f>INDEX(#REF!:#REF!,MATCH($D235,#REF!:#REF!,0),MATCH(#REF!,#REF!:#REF!,0))</f>
        <v>#REF!</v>
      </c>
    </row>
    <row r="236" spans="1:6" ht="16.5" x14ac:dyDescent="0.3">
      <c r="A236" s="9" t="s">
        <v>22089</v>
      </c>
      <c r="B236" s="9" t="s">
        <v>2310</v>
      </c>
      <c r="C236" s="10">
        <v>52427</v>
      </c>
      <c r="D236" s="9">
        <v>509393462</v>
      </c>
      <c r="E236" s="9" t="e">
        <f>INDEX(#REF!:#REF!,MATCH($D236,#REF!:#REF!,0),MATCH(#REF!,#REF!:#REF!,0))</f>
        <v>#REF!</v>
      </c>
      <c r="F236" s="9" t="e">
        <f>INDEX(#REF!:#REF!,MATCH($D236,#REF!:#REF!,0),MATCH(#REF!,#REF!:#REF!,0))</f>
        <v>#REF!</v>
      </c>
    </row>
    <row r="237" spans="1:6" ht="16.5" x14ac:dyDescent="0.3">
      <c r="A237" s="9" t="s">
        <v>22088</v>
      </c>
      <c r="B237" s="9" t="s">
        <v>2155</v>
      </c>
      <c r="C237" s="10">
        <v>56195</v>
      </c>
      <c r="D237" s="9">
        <v>7325246862</v>
      </c>
      <c r="E237" s="9" t="e">
        <f>INDEX(#REF!:#REF!,MATCH($D237,#REF!:#REF!,0),MATCH(#REF!,#REF!:#REF!,0))</f>
        <v>#REF!</v>
      </c>
      <c r="F237" s="9" t="e">
        <f>INDEX(#REF!:#REF!,MATCH($D237,#REF!:#REF!,0),MATCH(#REF!,#REF!:#REF!,0))</f>
        <v>#REF!</v>
      </c>
    </row>
    <row r="238" spans="1:6" ht="16.5" x14ac:dyDescent="0.3">
      <c r="A238" s="9" t="s">
        <v>22087</v>
      </c>
      <c r="B238" s="9" t="s">
        <v>2323</v>
      </c>
      <c r="C238" s="10">
        <v>37591</v>
      </c>
      <c r="D238" s="9">
        <v>6279928705</v>
      </c>
      <c r="E238" s="9" t="e">
        <f>INDEX(#REF!:#REF!,MATCH($D238,#REF!:#REF!,0),MATCH(#REF!,#REF!:#REF!,0))</f>
        <v>#REF!</v>
      </c>
      <c r="F238" s="9" t="e">
        <f>INDEX(#REF!:#REF!,MATCH($D238,#REF!:#REF!,0),MATCH(#REF!,#REF!:#REF!,0))</f>
        <v>#REF!</v>
      </c>
    </row>
    <row r="239" spans="1:6" ht="16.5" x14ac:dyDescent="0.3">
      <c r="A239" s="9" t="s">
        <v>22086</v>
      </c>
      <c r="B239" s="9" t="s">
        <v>2112</v>
      </c>
      <c r="C239" s="10">
        <v>29708</v>
      </c>
      <c r="D239" s="9">
        <v>3935718624</v>
      </c>
      <c r="E239" s="9" t="e">
        <f>INDEX(#REF!:#REF!,MATCH($D239,#REF!:#REF!,0),MATCH(#REF!,#REF!:#REF!,0))</f>
        <v>#REF!</v>
      </c>
      <c r="F239" s="9" t="e">
        <f>INDEX(#REF!:#REF!,MATCH($D239,#REF!:#REF!,0),MATCH(#REF!,#REF!:#REF!,0))</f>
        <v>#REF!</v>
      </c>
    </row>
    <row r="240" spans="1:6" ht="16.5" x14ac:dyDescent="0.3">
      <c r="A240" s="9" t="s">
        <v>22085</v>
      </c>
      <c r="B240" s="9" t="s">
        <v>2032</v>
      </c>
      <c r="C240" s="10">
        <v>18969</v>
      </c>
      <c r="D240" s="9">
        <v>4406664351</v>
      </c>
      <c r="E240" s="9" t="e">
        <f>INDEX(#REF!:#REF!,MATCH($D240,#REF!:#REF!,0),MATCH(#REF!,#REF!:#REF!,0))</f>
        <v>#REF!</v>
      </c>
      <c r="F240" s="9" t="e">
        <f>INDEX(#REF!:#REF!,MATCH($D240,#REF!:#REF!,0),MATCH(#REF!,#REF!:#REF!,0))</f>
        <v>#REF!</v>
      </c>
    </row>
    <row r="241" spans="1:6" ht="16.5" x14ac:dyDescent="0.3">
      <c r="A241" s="9" t="s">
        <v>22084</v>
      </c>
      <c r="B241" s="9" t="s">
        <v>2833</v>
      </c>
      <c r="C241" s="10">
        <v>45456</v>
      </c>
      <c r="D241" s="9">
        <v>5372344725</v>
      </c>
      <c r="E241" s="9" t="e">
        <f>INDEX(#REF!:#REF!,MATCH($D241,#REF!:#REF!,0),MATCH(#REF!,#REF!:#REF!,0))</f>
        <v>#REF!</v>
      </c>
      <c r="F241" s="9" t="e">
        <f>INDEX(#REF!:#REF!,MATCH($D241,#REF!:#REF!,0),MATCH(#REF!,#REF!:#REF!,0))</f>
        <v>#REF!</v>
      </c>
    </row>
    <row r="242" spans="1:6" ht="16.5" x14ac:dyDescent="0.3">
      <c r="A242" s="9" t="s">
        <v>22083</v>
      </c>
      <c r="B242" s="9" t="s">
        <v>2881</v>
      </c>
      <c r="C242" s="10">
        <v>23323</v>
      </c>
      <c r="D242" s="9">
        <v>8162941088</v>
      </c>
      <c r="E242" s="9" t="e">
        <f>INDEX(#REF!:#REF!,MATCH($D242,#REF!:#REF!,0),MATCH(#REF!,#REF!:#REF!,0))</f>
        <v>#REF!</v>
      </c>
      <c r="F242" s="9" t="e">
        <f>INDEX(#REF!:#REF!,MATCH($D242,#REF!:#REF!,0),MATCH(#REF!,#REF!:#REF!,0))</f>
        <v>#REF!</v>
      </c>
    </row>
    <row r="243" spans="1:6" ht="16.5" x14ac:dyDescent="0.3">
      <c r="A243" s="9" t="s">
        <v>22082</v>
      </c>
      <c r="B243" s="9" t="s">
        <v>3281</v>
      </c>
      <c r="C243" s="10">
        <v>20110</v>
      </c>
      <c r="D243" s="9">
        <v>6961242316</v>
      </c>
      <c r="E243" s="9" t="e">
        <f>INDEX(#REF!:#REF!,MATCH($D243,#REF!:#REF!,0),MATCH(#REF!,#REF!:#REF!,0))</f>
        <v>#REF!</v>
      </c>
      <c r="F243" s="9" t="e">
        <f>INDEX(#REF!:#REF!,MATCH($D243,#REF!:#REF!,0),MATCH(#REF!,#REF!:#REF!,0))</f>
        <v>#REF!</v>
      </c>
    </row>
    <row r="244" spans="1:6" ht="16.5" x14ac:dyDescent="0.3">
      <c r="A244" s="9" t="s">
        <v>22081</v>
      </c>
      <c r="B244" s="9" t="s">
        <v>2675</v>
      </c>
      <c r="C244" s="10">
        <v>37449</v>
      </c>
      <c r="D244" s="9">
        <v>4185019157</v>
      </c>
      <c r="E244" s="9" t="e">
        <f>INDEX(#REF!:#REF!,MATCH($D244,#REF!:#REF!,0),MATCH(#REF!,#REF!:#REF!,0))</f>
        <v>#REF!</v>
      </c>
      <c r="F244" s="9" t="e">
        <f>INDEX(#REF!:#REF!,MATCH($D244,#REF!:#REF!,0),MATCH(#REF!,#REF!:#REF!,0))</f>
        <v>#REF!</v>
      </c>
    </row>
    <row r="245" spans="1:6" ht="16.5" x14ac:dyDescent="0.3">
      <c r="A245" s="9" t="s">
        <v>22080</v>
      </c>
      <c r="B245" s="9" t="s">
        <v>2675</v>
      </c>
      <c r="C245" s="10">
        <v>41490</v>
      </c>
      <c r="D245" s="9">
        <v>2294342399</v>
      </c>
      <c r="E245" s="9" t="e">
        <f>INDEX(#REF!:#REF!,MATCH($D245,#REF!:#REF!,0),MATCH(#REF!,#REF!:#REF!,0))</f>
        <v>#REF!</v>
      </c>
      <c r="F245" s="9" t="e">
        <f>INDEX(#REF!:#REF!,MATCH($D245,#REF!:#REF!,0),MATCH(#REF!,#REF!:#REF!,0))</f>
        <v>#REF!</v>
      </c>
    </row>
    <row r="246" spans="1:6" ht="16.5" x14ac:dyDescent="0.3">
      <c r="A246" s="9" t="s">
        <v>22079</v>
      </c>
      <c r="B246" s="9" t="s">
        <v>2019</v>
      </c>
      <c r="C246" s="10">
        <v>32597</v>
      </c>
      <c r="D246" s="9">
        <v>2053848936</v>
      </c>
      <c r="E246" s="9" t="e">
        <f>INDEX(#REF!:#REF!,MATCH($D246,#REF!:#REF!,0),MATCH(#REF!,#REF!:#REF!,0))</f>
        <v>#REF!</v>
      </c>
      <c r="F246" s="9" t="e">
        <f>INDEX(#REF!:#REF!,MATCH($D246,#REF!:#REF!,0),MATCH(#REF!,#REF!:#REF!,0))</f>
        <v>#REF!</v>
      </c>
    </row>
    <row r="247" spans="1:6" ht="16.5" x14ac:dyDescent="0.3">
      <c r="A247" s="9" t="s">
        <v>22078</v>
      </c>
      <c r="B247" s="9" t="s">
        <v>2875</v>
      </c>
      <c r="C247" s="10">
        <v>54973</v>
      </c>
      <c r="D247" s="9">
        <v>6720857681</v>
      </c>
      <c r="E247" s="9" t="e">
        <f>INDEX(#REF!:#REF!,MATCH($D247,#REF!:#REF!,0),MATCH(#REF!,#REF!:#REF!,0))</f>
        <v>#REF!</v>
      </c>
      <c r="F247" s="9" t="e">
        <f>INDEX(#REF!:#REF!,MATCH($D247,#REF!:#REF!,0),MATCH(#REF!,#REF!:#REF!,0))</f>
        <v>#REF!</v>
      </c>
    </row>
    <row r="248" spans="1:6" ht="16.5" x14ac:dyDescent="0.3">
      <c r="A248" s="9" t="s">
        <v>22077</v>
      </c>
      <c r="B248" s="9" t="s">
        <v>2386</v>
      </c>
      <c r="C248" s="10">
        <v>43193</v>
      </c>
      <c r="D248" s="9">
        <v>8099854152</v>
      </c>
      <c r="E248" s="9" t="e">
        <f>INDEX(#REF!:#REF!,MATCH($D248,#REF!:#REF!,0),MATCH(#REF!,#REF!:#REF!,0))</f>
        <v>#REF!</v>
      </c>
      <c r="F248" s="9" t="e">
        <f>INDEX(#REF!:#REF!,MATCH($D248,#REF!:#REF!,0),MATCH(#REF!,#REF!:#REF!,0))</f>
        <v>#REF!</v>
      </c>
    </row>
    <row r="249" spans="1:6" ht="16.5" x14ac:dyDescent="0.3">
      <c r="A249" s="9" t="s">
        <v>22076</v>
      </c>
      <c r="B249" s="9" t="s">
        <v>2339</v>
      </c>
      <c r="C249" s="10">
        <v>34729</v>
      </c>
      <c r="D249" s="9">
        <v>2352201101</v>
      </c>
      <c r="E249" s="9" t="e">
        <f>INDEX(#REF!:#REF!,MATCH($D249,#REF!:#REF!,0),MATCH(#REF!,#REF!:#REF!,0))</f>
        <v>#REF!</v>
      </c>
      <c r="F249" s="9" t="e">
        <f>INDEX(#REF!:#REF!,MATCH($D249,#REF!:#REF!,0),MATCH(#REF!,#REF!:#REF!,0))</f>
        <v>#REF!</v>
      </c>
    </row>
    <row r="250" spans="1:6" ht="16.5" x14ac:dyDescent="0.3">
      <c r="A250" s="9" t="s">
        <v>22075</v>
      </c>
      <c r="B250" s="9" t="s">
        <v>2269</v>
      </c>
      <c r="C250" s="10">
        <v>39499</v>
      </c>
      <c r="D250" s="9">
        <v>6842797632</v>
      </c>
      <c r="E250" s="9" t="e">
        <f>INDEX(#REF!:#REF!,MATCH($D250,#REF!:#REF!,0),MATCH(#REF!,#REF!:#REF!,0))</f>
        <v>#REF!</v>
      </c>
      <c r="F250" s="9" t="e">
        <f>INDEX(#REF!:#REF!,MATCH($D250,#REF!:#REF!,0),MATCH(#REF!,#REF!:#REF!,0))</f>
        <v>#REF!</v>
      </c>
    </row>
    <row r="251" spans="1:6" ht="16.5" x14ac:dyDescent="0.3">
      <c r="A251" s="9" t="s">
        <v>22074</v>
      </c>
      <c r="B251" s="9" t="s">
        <v>2334</v>
      </c>
      <c r="C251" s="10">
        <v>16808</v>
      </c>
      <c r="D251" s="9">
        <v>8044612831</v>
      </c>
      <c r="E251" s="9" t="e">
        <f>INDEX(#REF!:#REF!,MATCH($D251,#REF!:#REF!,0),MATCH(#REF!,#REF!:#REF!,0))</f>
        <v>#REF!</v>
      </c>
      <c r="F251" s="9" t="e">
        <f>INDEX(#REF!:#REF!,MATCH($D251,#REF!:#REF!,0),MATCH(#REF!,#REF!:#REF!,0))</f>
        <v>#REF!</v>
      </c>
    </row>
    <row r="252" spans="1:6" ht="16.5" x14ac:dyDescent="0.3">
      <c r="A252" s="9" t="s">
        <v>22073</v>
      </c>
      <c r="B252" s="9" t="s">
        <v>3360</v>
      </c>
      <c r="C252" s="10">
        <v>36804</v>
      </c>
      <c r="D252" s="9">
        <v>2873915978</v>
      </c>
      <c r="E252" s="9" t="e">
        <f>INDEX(#REF!:#REF!,MATCH($D252,#REF!:#REF!,0),MATCH(#REF!,#REF!:#REF!,0))</f>
        <v>#REF!</v>
      </c>
      <c r="F252" s="9" t="e">
        <f>INDEX(#REF!:#REF!,MATCH($D252,#REF!:#REF!,0),MATCH(#REF!,#REF!:#REF!,0))</f>
        <v>#REF!</v>
      </c>
    </row>
    <row r="253" spans="1:6" ht="16.5" x14ac:dyDescent="0.3">
      <c r="A253" s="9" t="s">
        <v>22072</v>
      </c>
      <c r="B253" s="9" t="s">
        <v>2389</v>
      </c>
      <c r="C253" s="10">
        <v>28082</v>
      </c>
      <c r="D253" s="9">
        <v>4453705328</v>
      </c>
      <c r="E253" s="9" t="e">
        <f>INDEX(#REF!:#REF!,MATCH($D253,#REF!:#REF!,0),MATCH(#REF!,#REF!:#REF!,0))</f>
        <v>#REF!</v>
      </c>
      <c r="F253" s="9" t="e">
        <f>INDEX(#REF!:#REF!,MATCH($D253,#REF!:#REF!,0),MATCH(#REF!,#REF!:#REF!,0))</f>
        <v>#REF!</v>
      </c>
    </row>
    <row r="254" spans="1:6" ht="16.5" x14ac:dyDescent="0.3">
      <c r="A254" s="9" t="s">
        <v>22071</v>
      </c>
      <c r="B254" s="9" t="s">
        <v>2505</v>
      </c>
      <c r="C254" s="10">
        <v>56377</v>
      </c>
      <c r="D254" s="9">
        <v>3956653289</v>
      </c>
      <c r="E254" s="9" t="e">
        <f>INDEX(#REF!:#REF!,MATCH($D254,#REF!:#REF!,0),MATCH(#REF!,#REF!:#REF!,0))</f>
        <v>#REF!</v>
      </c>
      <c r="F254" s="9" t="e">
        <f>INDEX(#REF!:#REF!,MATCH($D254,#REF!:#REF!,0),MATCH(#REF!,#REF!:#REF!,0))</f>
        <v>#REF!</v>
      </c>
    </row>
    <row r="255" spans="1:6" ht="16.5" x14ac:dyDescent="0.3">
      <c r="A255" s="9" t="s">
        <v>22070</v>
      </c>
      <c r="B255" s="9" t="s">
        <v>1955</v>
      </c>
      <c r="C255" s="10">
        <v>51382</v>
      </c>
      <c r="D255" s="9">
        <v>6973806759</v>
      </c>
      <c r="E255" s="9" t="e">
        <f>INDEX(#REF!:#REF!,MATCH($D255,#REF!:#REF!,0),MATCH(#REF!,#REF!:#REF!,0))</f>
        <v>#REF!</v>
      </c>
      <c r="F255" s="9" t="e">
        <f>INDEX(#REF!:#REF!,MATCH($D255,#REF!:#REF!,0),MATCH(#REF!,#REF!:#REF!,0))</f>
        <v>#REF!</v>
      </c>
    </row>
    <row r="256" spans="1:6" ht="16.5" x14ac:dyDescent="0.3">
      <c r="A256" s="9" t="s">
        <v>22069</v>
      </c>
      <c r="B256" s="9" t="s">
        <v>2195</v>
      </c>
      <c r="C256" s="10">
        <v>42199</v>
      </c>
      <c r="D256" s="9">
        <v>5138969978</v>
      </c>
      <c r="E256" s="9" t="e">
        <f>INDEX(#REF!:#REF!,MATCH($D256,#REF!:#REF!,0),MATCH(#REF!,#REF!:#REF!,0))</f>
        <v>#REF!</v>
      </c>
      <c r="F256" s="9" t="e">
        <f>INDEX(#REF!:#REF!,MATCH($D256,#REF!:#REF!,0),MATCH(#REF!,#REF!:#REF!,0))</f>
        <v>#REF!</v>
      </c>
    </row>
    <row r="257" spans="1:6" ht="16.5" x14ac:dyDescent="0.3">
      <c r="A257" s="9" t="s">
        <v>22068</v>
      </c>
      <c r="B257" s="9" t="s">
        <v>3079</v>
      </c>
      <c r="C257" s="10">
        <v>49221</v>
      </c>
      <c r="D257" s="9">
        <v>197180590</v>
      </c>
      <c r="E257" s="9" t="e">
        <f>INDEX(#REF!:#REF!,MATCH($D257,#REF!:#REF!,0),MATCH(#REF!,#REF!:#REF!,0))</f>
        <v>#REF!</v>
      </c>
      <c r="F257" s="9" t="e">
        <f>INDEX(#REF!:#REF!,MATCH($D257,#REF!:#REF!,0),MATCH(#REF!,#REF!:#REF!,0))</f>
        <v>#REF!</v>
      </c>
    </row>
    <row r="258" spans="1:6" ht="16.5" x14ac:dyDescent="0.3">
      <c r="A258" s="9" t="s">
        <v>22067</v>
      </c>
      <c r="B258" s="9" t="s">
        <v>3366</v>
      </c>
      <c r="C258" s="10">
        <v>33288</v>
      </c>
      <c r="D258" s="9">
        <v>1739513533</v>
      </c>
      <c r="E258" s="9" t="e">
        <f>INDEX(#REF!:#REF!,MATCH($D258,#REF!:#REF!,0),MATCH(#REF!,#REF!:#REF!,0))</f>
        <v>#REF!</v>
      </c>
      <c r="F258" s="9" t="e">
        <f>INDEX(#REF!:#REF!,MATCH($D258,#REF!:#REF!,0),MATCH(#REF!,#REF!:#REF!,0))</f>
        <v>#REF!</v>
      </c>
    </row>
    <row r="259" spans="1:6" ht="16.5" x14ac:dyDescent="0.3">
      <c r="A259" s="9" t="s">
        <v>22066</v>
      </c>
      <c r="B259" s="9" t="s">
        <v>2492</v>
      </c>
      <c r="C259" s="10">
        <v>29943</v>
      </c>
      <c r="D259" s="9">
        <v>6259267215</v>
      </c>
      <c r="E259" s="9" t="e">
        <f>INDEX(#REF!:#REF!,MATCH($D259,#REF!:#REF!,0),MATCH(#REF!,#REF!:#REF!,0))</f>
        <v>#REF!</v>
      </c>
      <c r="F259" s="9" t="e">
        <f>INDEX(#REF!:#REF!,MATCH($D259,#REF!:#REF!,0),MATCH(#REF!,#REF!:#REF!,0))</f>
        <v>#REF!</v>
      </c>
    </row>
    <row r="260" spans="1:6" ht="16.5" x14ac:dyDescent="0.3">
      <c r="A260" s="9" t="s">
        <v>22065</v>
      </c>
      <c r="B260" s="9" t="s">
        <v>2349</v>
      </c>
      <c r="C260" s="10">
        <v>38788</v>
      </c>
      <c r="D260" s="9">
        <v>2450711406</v>
      </c>
      <c r="E260" s="9" t="e">
        <f>INDEX(#REF!:#REF!,MATCH($D260,#REF!:#REF!,0),MATCH(#REF!,#REF!:#REF!,0))</f>
        <v>#REF!</v>
      </c>
      <c r="F260" s="9" t="e">
        <f>INDEX(#REF!:#REF!,MATCH($D260,#REF!:#REF!,0),MATCH(#REF!,#REF!:#REF!,0))</f>
        <v>#REF!</v>
      </c>
    </row>
    <row r="261" spans="1:6" ht="16.5" x14ac:dyDescent="0.3">
      <c r="A261" s="9" t="s">
        <v>22064</v>
      </c>
      <c r="B261" s="9" t="s">
        <v>2147</v>
      </c>
      <c r="C261" s="10">
        <v>58336</v>
      </c>
      <c r="D261" s="9">
        <v>8533410514</v>
      </c>
      <c r="E261" s="9" t="e">
        <f>INDEX(#REF!:#REF!,MATCH($D261,#REF!:#REF!,0),MATCH(#REF!,#REF!:#REF!,0))</f>
        <v>#REF!</v>
      </c>
      <c r="F261" s="9" t="e">
        <f>INDEX(#REF!:#REF!,MATCH($D261,#REF!:#REF!,0),MATCH(#REF!,#REF!:#REF!,0))</f>
        <v>#REF!</v>
      </c>
    </row>
    <row r="262" spans="1:6" ht="16.5" x14ac:dyDescent="0.3">
      <c r="A262" s="9" t="s">
        <v>22063</v>
      </c>
      <c r="B262" s="9" t="s">
        <v>2067</v>
      </c>
      <c r="C262" s="10">
        <v>37197</v>
      </c>
      <c r="D262" s="9">
        <v>8034345962</v>
      </c>
      <c r="E262" s="9" t="e">
        <f>INDEX(#REF!:#REF!,MATCH($D262,#REF!:#REF!,0),MATCH(#REF!,#REF!:#REF!,0))</f>
        <v>#REF!</v>
      </c>
      <c r="F262" s="9" t="e">
        <f>INDEX(#REF!:#REF!,MATCH($D262,#REF!:#REF!,0),MATCH(#REF!,#REF!:#REF!,0))</f>
        <v>#REF!</v>
      </c>
    </row>
    <row r="263" spans="1:6" ht="16.5" x14ac:dyDescent="0.3">
      <c r="A263" s="9" t="s">
        <v>22062</v>
      </c>
      <c r="B263" s="9" t="s">
        <v>2038</v>
      </c>
      <c r="C263" s="10">
        <v>44948</v>
      </c>
      <c r="D263" s="9">
        <v>5764917026</v>
      </c>
      <c r="E263" s="9" t="e">
        <f>INDEX(#REF!:#REF!,MATCH($D263,#REF!:#REF!,0),MATCH(#REF!,#REF!:#REF!,0))</f>
        <v>#REF!</v>
      </c>
      <c r="F263" s="9" t="e">
        <f>INDEX(#REF!:#REF!,MATCH($D263,#REF!:#REF!,0),MATCH(#REF!,#REF!:#REF!,0))</f>
        <v>#REF!</v>
      </c>
    </row>
    <row r="264" spans="1:6" ht="16.5" x14ac:dyDescent="0.3">
      <c r="A264" s="9" t="s">
        <v>22061</v>
      </c>
      <c r="B264" s="9" t="s">
        <v>2349</v>
      </c>
      <c r="C264" s="10">
        <v>54488</v>
      </c>
      <c r="D264" s="9">
        <v>9803956825</v>
      </c>
      <c r="E264" s="9" t="e">
        <f>INDEX(#REF!:#REF!,MATCH($D264,#REF!:#REF!,0),MATCH(#REF!,#REF!:#REF!,0))</f>
        <v>#REF!</v>
      </c>
      <c r="F264" s="9" t="e">
        <f>INDEX(#REF!:#REF!,MATCH($D264,#REF!:#REF!,0),MATCH(#REF!,#REF!:#REF!,0))</f>
        <v>#REF!</v>
      </c>
    </row>
    <row r="265" spans="1:6" ht="16.5" x14ac:dyDescent="0.3">
      <c r="A265" s="9" t="s">
        <v>22060</v>
      </c>
      <c r="B265" s="9" t="s">
        <v>2315</v>
      </c>
      <c r="C265" s="10">
        <v>29734</v>
      </c>
      <c r="D265" s="9">
        <v>8676088039</v>
      </c>
      <c r="E265" s="9" t="e">
        <f>INDEX(#REF!:#REF!,MATCH($D265,#REF!:#REF!,0),MATCH(#REF!,#REF!:#REF!,0))</f>
        <v>#REF!</v>
      </c>
      <c r="F265" s="9" t="e">
        <f>INDEX(#REF!:#REF!,MATCH($D265,#REF!:#REF!,0),MATCH(#REF!,#REF!:#REF!,0))</f>
        <v>#REF!</v>
      </c>
    </row>
    <row r="266" spans="1:6" ht="16.5" x14ac:dyDescent="0.3">
      <c r="A266" s="9" t="s">
        <v>22059</v>
      </c>
      <c r="B266" s="9" t="s">
        <v>2574</v>
      </c>
      <c r="C266" s="10">
        <v>52017</v>
      </c>
      <c r="D266" s="9">
        <v>893122882</v>
      </c>
      <c r="E266" s="9" t="e">
        <f>INDEX(#REF!:#REF!,MATCH($D266,#REF!:#REF!,0),MATCH(#REF!,#REF!:#REF!,0))</f>
        <v>#REF!</v>
      </c>
      <c r="F266" s="9" t="e">
        <f>INDEX(#REF!:#REF!,MATCH($D266,#REF!:#REF!,0),MATCH(#REF!,#REF!:#REF!,0))</f>
        <v>#REF!</v>
      </c>
    </row>
    <row r="267" spans="1:6" ht="16.5" x14ac:dyDescent="0.3">
      <c r="A267" s="9" t="s">
        <v>22058</v>
      </c>
      <c r="B267" s="9" t="s">
        <v>3168</v>
      </c>
      <c r="C267" s="10">
        <v>57662</v>
      </c>
      <c r="D267" s="9">
        <v>6614458434</v>
      </c>
      <c r="E267" s="9" t="e">
        <f>INDEX(#REF!:#REF!,MATCH($D267,#REF!:#REF!,0),MATCH(#REF!,#REF!:#REF!,0))</f>
        <v>#REF!</v>
      </c>
      <c r="F267" s="9" t="e">
        <f>INDEX(#REF!:#REF!,MATCH($D267,#REF!:#REF!,0),MATCH(#REF!,#REF!:#REF!,0))</f>
        <v>#REF!</v>
      </c>
    </row>
    <row r="268" spans="1:6" ht="16.5" x14ac:dyDescent="0.3">
      <c r="A268" s="9" t="s">
        <v>22057</v>
      </c>
      <c r="B268" s="9" t="s">
        <v>3902</v>
      </c>
      <c r="C268" s="10">
        <v>28017</v>
      </c>
      <c r="D268" s="9">
        <v>2698184272</v>
      </c>
      <c r="E268" s="9" t="e">
        <f>INDEX(#REF!:#REF!,MATCH($D268,#REF!:#REF!,0),MATCH(#REF!,#REF!:#REF!,0))</f>
        <v>#REF!</v>
      </c>
      <c r="F268" s="9" t="e">
        <f>INDEX(#REF!:#REF!,MATCH($D268,#REF!:#REF!,0),MATCH(#REF!,#REF!:#REF!,0))</f>
        <v>#REF!</v>
      </c>
    </row>
    <row r="269" spans="1:6" ht="16.5" x14ac:dyDescent="0.3">
      <c r="A269" s="9" t="s">
        <v>22056</v>
      </c>
      <c r="B269" s="9" t="s">
        <v>1991</v>
      </c>
      <c r="C269" s="10">
        <v>36490</v>
      </c>
      <c r="D269" s="9">
        <v>9287480133</v>
      </c>
      <c r="E269" s="9" t="e">
        <f>INDEX(#REF!:#REF!,MATCH($D269,#REF!:#REF!,0),MATCH(#REF!,#REF!:#REF!,0))</f>
        <v>#REF!</v>
      </c>
      <c r="F269" s="9" t="e">
        <f>INDEX(#REF!:#REF!,MATCH($D269,#REF!:#REF!,0),MATCH(#REF!,#REF!:#REF!,0))</f>
        <v>#REF!</v>
      </c>
    </row>
    <row r="270" spans="1:6" ht="16.5" x14ac:dyDescent="0.3">
      <c r="A270" s="9" t="s">
        <v>22055</v>
      </c>
      <c r="B270" s="9" t="s">
        <v>2312</v>
      </c>
      <c r="C270" s="10">
        <v>45170</v>
      </c>
      <c r="D270" s="9">
        <v>6713405010</v>
      </c>
      <c r="E270" s="9" t="e">
        <f>INDEX(#REF!:#REF!,MATCH($D270,#REF!:#REF!,0),MATCH(#REF!,#REF!:#REF!,0))</f>
        <v>#REF!</v>
      </c>
      <c r="F270" s="9" t="e">
        <f>INDEX(#REF!:#REF!,MATCH($D270,#REF!:#REF!,0),MATCH(#REF!,#REF!:#REF!,0))</f>
        <v>#REF!</v>
      </c>
    </row>
    <row r="271" spans="1:6" ht="16.5" x14ac:dyDescent="0.3">
      <c r="A271" s="9" t="s">
        <v>22054</v>
      </c>
      <c r="B271" s="9" t="s">
        <v>3195</v>
      </c>
      <c r="C271" s="10">
        <v>12245</v>
      </c>
      <c r="D271" s="9">
        <v>7621218967</v>
      </c>
      <c r="E271" s="9" t="e">
        <f>INDEX(#REF!:#REF!,MATCH($D271,#REF!:#REF!,0),MATCH(#REF!,#REF!:#REF!,0))</f>
        <v>#REF!</v>
      </c>
      <c r="F271" s="9" t="e">
        <f>INDEX(#REF!:#REF!,MATCH($D271,#REF!:#REF!,0),MATCH(#REF!,#REF!:#REF!,0))</f>
        <v>#REF!</v>
      </c>
    </row>
    <row r="272" spans="1:6" ht="16.5" x14ac:dyDescent="0.3">
      <c r="A272" s="9" t="s">
        <v>22053</v>
      </c>
      <c r="B272" s="9" t="s">
        <v>2572</v>
      </c>
      <c r="C272" s="10">
        <v>10088</v>
      </c>
      <c r="D272" s="9">
        <v>4188124377</v>
      </c>
      <c r="E272" s="9" t="e">
        <f>INDEX(#REF!:#REF!,MATCH($D272,#REF!:#REF!,0),MATCH(#REF!,#REF!:#REF!,0))</f>
        <v>#REF!</v>
      </c>
      <c r="F272" s="9" t="e">
        <f>INDEX(#REF!:#REF!,MATCH($D272,#REF!:#REF!,0),MATCH(#REF!,#REF!:#REF!,0))</f>
        <v>#REF!</v>
      </c>
    </row>
    <row r="273" spans="1:6" ht="16.5" x14ac:dyDescent="0.3">
      <c r="A273" s="9" t="s">
        <v>22052</v>
      </c>
      <c r="B273" s="9" t="s">
        <v>2134</v>
      </c>
      <c r="C273" s="10">
        <v>55441</v>
      </c>
      <c r="D273" s="9">
        <v>9958099322</v>
      </c>
      <c r="E273" s="9" t="e">
        <f>INDEX(#REF!:#REF!,MATCH($D273,#REF!:#REF!,0),MATCH(#REF!,#REF!:#REF!,0))</f>
        <v>#REF!</v>
      </c>
      <c r="F273" s="9" t="e">
        <f>INDEX(#REF!:#REF!,MATCH($D273,#REF!:#REF!,0),MATCH(#REF!,#REF!:#REF!,0))</f>
        <v>#REF!</v>
      </c>
    </row>
    <row r="274" spans="1:6" ht="16.5" x14ac:dyDescent="0.3">
      <c r="A274" s="9" t="s">
        <v>22051</v>
      </c>
      <c r="B274" s="9" t="s">
        <v>2212</v>
      </c>
      <c r="C274" s="10">
        <v>11350</v>
      </c>
      <c r="D274" s="9">
        <v>9820632102</v>
      </c>
      <c r="E274" s="9" t="e">
        <f>INDEX(#REF!:#REF!,MATCH($D274,#REF!:#REF!,0),MATCH(#REF!,#REF!:#REF!,0))</f>
        <v>#REF!</v>
      </c>
      <c r="F274" s="9" t="e">
        <f>INDEX(#REF!:#REF!,MATCH($D274,#REF!:#REF!,0),MATCH(#REF!,#REF!:#REF!,0))</f>
        <v>#REF!</v>
      </c>
    </row>
    <row r="275" spans="1:6" ht="16.5" x14ac:dyDescent="0.3">
      <c r="A275" s="9" t="s">
        <v>22050</v>
      </c>
      <c r="B275" s="9" t="s">
        <v>2073</v>
      </c>
      <c r="C275" s="10">
        <v>22878</v>
      </c>
      <c r="D275" s="9">
        <v>2792636599</v>
      </c>
      <c r="E275" s="9" t="e">
        <f>INDEX(#REF!:#REF!,MATCH($D275,#REF!:#REF!,0),MATCH(#REF!,#REF!:#REF!,0))</f>
        <v>#REF!</v>
      </c>
      <c r="F275" s="9" t="e">
        <f>INDEX(#REF!:#REF!,MATCH($D275,#REF!:#REF!,0),MATCH(#REF!,#REF!:#REF!,0))</f>
        <v>#REF!</v>
      </c>
    </row>
    <row r="276" spans="1:6" ht="16.5" x14ac:dyDescent="0.3">
      <c r="A276" s="9" t="s">
        <v>22049</v>
      </c>
      <c r="B276" s="9" t="s">
        <v>2361</v>
      </c>
      <c r="C276" s="10">
        <v>28631</v>
      </c>
      <c r="D276" s="9">
        <v>5407735911</v>
      </c>
      <c r="E276" s="9" t="e">
        <f>INDEX(#REF!:#REF!,MATCH($D276,#REF!:#REF!,0),MATCH(#REF!,#REF!:#REF!,0))</f>
        <v>#REF!</v>
      </c>
      <c r="F276" s="9" t="e">
        <f>INDEX(#REF!:#REF!,MATCH($D276,#REF!:#REF!,0),MATCH(#REF!,#REF!:#REF!,0))</f>
        <v>#REF!</v>
      </c>
    </row>
    <row r="277" spans="1:6" ht="16.5" x14ac:dyDescent="0.3">
      <c r="A277" s="9" t="s">
        <v>22048</v>
      </c>
      <c r="B277" s="9" t="s">
        <v>2795</v>
      </c>
      <c r="C277" s="10">
        <v>53470</v>
      </c>
      <c r="D277" s="9">
        <v>9547713507</v>
      </c>
      <c r="E277" s="9" t="e">
        <f>INDEX(#REF!:#REF!,MATCH($D277,#REF!:#REF!,0),MATCH(#REF!,#REF!:#REF!,0))</f>
        <v>#REF!</v>
      </c>
      <c r="F277" s="9" t="e">
        <f>INDEX(#REF!:#REF!,MATCH($D277,#REF!:#REF!,0),MATCH(#REF!,#REF!:#REF!,0))</f>
        <v>#REF!</v>
      </c>
    </row>
    <row r="278" spans="1:6" ht="16.5" x14ac:dyDescent="0.3">
      <c r="A278" s="9" t="s">
        <v>22047</v>
      </c>
      <c r="B278" s="9" t="s">
        <v>2914</v>
      </c>
      <c r="C278" s="10">
        <v>23937</v>
      </c>
      <c r="D278" s="9">
        <v>7192290785</v>
      </c>
      <c r="E278" s="9" t="e">
        <f>INDEX(#REF!:#REF!,MATCH($D278,#REF!:#REF!,0),MATCH(#REF!,#REF!:#REF!,0))</f>
        <v>#REF!</v>
      </c>
      <c r="F278" s="9" t="e">
        <f>INDEX(#REF!:#REF!,MATCH($D278,#REF!:#REF!,0),MATCH(#REF!,#REF!:#REF!,0))</f>
        <v>#REF!</v>
      </c>
    </row>
    <row r="279" spans="1:6" ht="16.5" x14ac:dyDescent="0.3">
      <c r="A279" s="9" t="s">
        <v>22046</v>
      </c>
      <c r="B279" s="9" t="s">
        <v>2017</v>
      </c>
      <c r="C279" s="10">
        <v>52615</v>
      </c>
      <c r="D279" s="9">
        <v>325547246</v>
      </c>
      <c r="E279" s="9" t="e">
        <f>INDEX(#REF!:#REF!,MATCH($D279,#REF!:#REF!,0),MATCH(#REF!,#REF!:#REF!,0))</f>
        <v>#REF!</v>
      </c>
      <c r="F279" s="9" t="e">
        <f>INDEX(#REF!:#REF!,MATCH($D279,#REF!:#REF!,0),MATCH(#REF!,#REF!:#REF!,0))</f>
        <v>#REF!</v>
      </c>
    </row>
    <row r="280" spans="1:6" ht="16.5" x14ac:dyDescent="0.3">
      <c r="A280" s="9" t="s">
        <v>22045</v>
      </c>
      <c r="B280" s="9" t="s">
        <v>1957</v>
      </c>
      <c r="C280" s="10">
        <v>59269</v>
      </c>
      <c r="D280" s="9">
        <v>6260817967</v>
      </c>
      <c r="E280" s="9" t="e">
        <f>INDEX(#REF!:#REF!,MATCH($D280,#REF!:#REF!,0),MATCH(#REF!,#REF!:#REF!,0))</f>
        <v>#REF!</v>
      </c>
      <c r="F280" s="9" t="e">
        <f>INDEX(#REF!:#REF!,MATCH($D280,#REF!:#REF!,0),MATCH(#REF!,#REF!:#REF!,0))</f>
        <v>#REF!</v>
      </c>
    </row>
    <row r="281" spans="1:6" ht="16.5" x14ac:dyDescent="0.3">
      <c r="A281" s="9" t="s">
        <v>22044</v>
      </c>
      <c r="B281" s="9" t="s">
        <v>4007</v>
      </c>
      <c r="C281" s="10">
        <v>57697</v>
      </c>
      <c r="D281" s="9">
        <v>3933021111</v>
      </c>
      <c r="E281" s="9" t="e">
        <f>INDEX(#REF!:#REF!,MATCH($D281,#REF!:#REF!,0),MATCH(#REF!,#REF!:#REF!,0))</f>
        <v>#REF!</v>
      </c>
      <c r="F281" s="9" t="e">
        <f>INDEX(#REF!:#REF!,MATCH($D281,#REF!:#REF!,0),MATCH(#REF!,#REF!:#REF!,0))</f>
        <v>#REF!</v>
      </c>
    </row>
    <row r="282" spans="1:6" ht="16.5" x14ac:dyDescent="0.3">
      <c r="A282" s="9" t="s">
        <v>22043</v>
      </c>
      <c r="B282" s="9" t="s">
        <v>2357</v>
      </c>
      <c r="C282" s="10">
        <v>19267</v>
      </c>
      <c r="D282" s="9">
        <v>4759627103</v>
      </c>
      <c r="E282" s="9" t="e">
        <f>INDEX(#REF!:#REF!,MATCH($D282,#REF!:#REF!,0),MATCH(#REF!,#REF!:#REF!,0))</f>
        <v>#REF!</v>
      </c>
      <c r="F282" s="9" t="e">
        <f>INDEX(#REF!:#REF!,MATCH($D282,#REF!:#REF!,0),MATCH(#REF!,#REF!:#REF!,0))</f>
        <v>#REF!</v>
      </c>
    </row>
    <row r="283" spans="1:6" ht="16.5" x14ac:dyDescent="0.3">
      <c r="A283" s="9" t="s">
        <v>22042</v>
      </c>
      <c r="B283" s="9" t="s">
        <v>3073</v>
      </c>
      <c r="C283" s="10">
        <v>33604</v>
      </c>
      <c r="D283" s="9">
        <v>4472356473</v>
      </c>
      <c r="E283" s="9" t="e">
        <f>INDEX(#REF!:#REF!,MATCH($D283,#REF!:#REF!,0),MATCH(#REF!,#REF!:#REF!,0))</f>
        <v>#REF!</v>
      </c>
      <c r="F283" s="9" t="e">
        <f>INDEX(#REF!:#REF!,MATCH($D283,#REF!:#REF!,0),MATCH(#REF!,#REF!:#REF!,0))</f>
        <v>#REF!</v>
      </c>
    </row>
    <row r="284" spans="1:6" ht="16.5" x14ac:dyDescent="0.3">
      <c r="A284" s="9" t="s">
        <v>22041</v>
      </c>
      <c r="B284" s="9" t="s">
        <v>2783</v>
      </c>
      <c r="C284" s="10">
        <v>59630</v>
      </c>
      <c r="D284" s="9">
        <v>532074068</v>
      </c>
      <c r="E284" s="9" t="e">
        <f>INDEX(#REF!:#REF!,MATCH($D284,#REF!:#REF!,0),MATCH(#REF!,#REF!:#REF!,0))</f>
        <v>#REF!</v>
      </c>
      <c r="F284" s="9" t="e">
        <f>INDEX(#REF!:#REF!,MATCH($D284,#REF!:#REF!,0),MATCH(#REF!,#REF!:#REF!,0))</f>
        <v>#REF!</v>
      </c>
    </row>
    <row r="285" spans="1:6" ht="16.5" x14ac:dyDescent="0.3">
      <c r="A285" s="9" t="s">
        <v>22040</v>
      </c>
      <c r="B285" s="9" t="s">
        <v>1967</v>
      </c>
      <c r="C285" s="10">
        <v>38139</v>
      </c>
      <c r="D285" s="9">
        <v>1268934771</v>
      </c>
      <c r="E285" s="9" t="e">
        <f>INDEX(#REF!:#REF!,MATCH($D285,#REF!:#REF!,0),MATCH(#REF!,#REF!:#REF!,0))</f>
        <v>#REF!</v>
      </c>
      <c r="F285" s="9" t="e">
        <f>INDEX(#REF!:#REF!,MATCH($D285,#REF!:#REF!,0),MATCH(#REF!,#REF!:#REF!,0))</f>
        <v>#REF!</v>
      </c>
    </row>
    <row r="286" spans="1:6" ht="16.5" x14ac:dyDescent="0.3">
      <c r="A286" s="9" t="s">
        <v>22039</v>
      </c>
      <c r="B286" s="9" t="s">
        <v>2914</v>
      </c>
      <c r="C286" s="10">
        <v>53457</v>
      </c>
      <c r="D286" s="9">
        <v>6283719635</v>
      </c>
      <c r="E286" s="9" t="e">
        <f>INDEX(#REF!:#REF!,MATCH($D286,#REF!:#REF!,0),MATCH(#REF!,#REF!:#REF!,0))</f>
        <v>#REF!</v>
      </c>
      <c r="F286" s="9" t="e">
        <f>INDEX(#REF!:#REF!,MATCH($D286,#REF!:#REF!,0),MATCH(#REF!,#REF!:#REF!,0))</f>
        <v>#REF!</v>
      </c>
    </row>
    <row r="287" spans="1:6" ht="16.5" x14ac:dyDescent="0.3">
      <c r="A287" s="9" t="s">
        <v>22038</v>
      </c>
      <c r="B287" s="9" t="s">
        <v>2532</v>
      </c>
      <c r="C287" s="10">
        <v>31513</v>
      </c>
      <c r="D287" s="9">
        <v>9963057691</v>
      </c>
      <c r="E287" s="9" t="e">
        <f>INDEX(#REF!:#REF!,MATCH($D287,#REF!:#REF!,0),MATCH(#REF!,#REF!:#REF!,0))</f>
        <v>#REF!</v>
      </c>
      <c r="F287" s="9" t="e">
        <f>INDEX(#REF!:#REF!,MATCH($D287,#REF!:#REF!,0),MATCH(#REF!,#REF!:#REF!,0))</f>
        <v>#REF!</v>
      </c>
    </row>
    <row r="288" spans="1:6" ht="16.5" x14ac:dyDescent="0.3">
      <c r="A288" s="9" t="s">
        <v>22037</v>
      </c>
      <c r="B288" s="9" t="s">
        <v>2541</v>
      </c>
      <c r="C288" s="10">
        <v>12585</v>
      </c>
      <c r="D288" s="9">
        <v>7957976743</v>
      </c>
      <c r="E288" s="9" t="e">
        <f>INDEX(#REF!:#REF!,MATCH($D288,#REF!:#REF!,0),MATCH(#REF!,#REF!:#REF!,0))</f>
        <v>#REF!</v>
      </c>
      <c r="F288" s="9" t="e">
        <f>INDEX(#REF!:#REF!,MATCH($D288,#REF!:#REF!,0),MATCH(#REF!,#REF!:#REF!,0))</f>
        <v>#REF!</v>
      </c>
    </row>
    <row r="289" spans="1:6" ht="16.5" x14ac:dyDescent="0.3">
      <c r="A289" s="9" t="s">
        <v>22036</v>
      </c>
      <c r="B289" s="9" t="s">
        <v>2412</v>
      </c>
      <c r="C289" s="10">
        <v>48135</v>
      </c>
      <c r="D289" s="9">
        <v>3473885983</v>
      </c>
      <c r="E289" s="9" t="e">
        <f>INDEX(#REF!:#REF!,MATCH($D289,#REF!:#REF!,0),MATCH(#REF!,#REF!:#REF!,0))</f>
        <v>#REF!</v>
      </c>
      <c r="F289" s="9" t="e">
        <f>INDEX(#REF!:#REF!,MATCH($D289,#REF!:#REF!,0),MATCH(#REF!,#REF!:#REF!,0))</f>
        <v>#REF!</v>
      </c>
    </row>
    <row r="290" spans="1:6" ht="16.5" x14ac:dyDescent="0.3">
      <c r="A290" s="9" t="s">
        <v>22035</v>
      </c>
      <c r="B290" s="9" t="s">
        <v>2140</v>
      </c>
      <c r="C290" s="10">
        <v>43951</v>
      </c>
      <c r="D290" s="9">
        <v>6478891895</v>
      </c>
      <c r="E290" s="9" t="e">
        <f>INDEX(#REF!:#REF!,MATCH($D290,#REF!:#REF!,0),MATCH(#REF!,#REF!:#REF!,0))</f>
        <v>#REF!</v>
      </c>
      <c r="F290" s="9" t="e">
        <f>INDEX(#REF!:#REF!,MATCH($D290,#REF!:#REF!,0),MATCH(#REF!,#REF!:#REF!,0))</f>
        <v>#REF!</v>
      </c>
    </row>
    <row r="291" spans="1:6" ht="16.5" x14ac:dyDescent="0.3">
      <c r="A291" s="9" t="s">
        <v>22034</v>
      </c>
      <c r="B291" s="9" t="s">
        <v>2013</v>
      </c>
      <c r="C291" s="10">
        <v>24357</v>
      </c>
      <c r="D291" s="9">
        <v>4691333258</v>
      </c>
      <c r="E291" s="9" t="e">
        <f>INDEX(#REF!:#REF!,MATCH($D291,#REF!:#REF!,0),MATCH(#REF!,#REF!:#REF!,0))</f>
        <v>#REF!</v>
      </c>
      <c r="F291" s="9" t="e">
        <f>INDEX(#REF!:#REF!,MATCH($D291,#REF!:#REF!,0),MATCH(#REF!,#REF!:#REF!,0))</f>
        <v>#REF!</v>
      </c>
    </row>
    <row r="292" spans="1:6" ht="16.5" x14ac:dyDescent="0.3">
      <c r="A292" s="9" t="s">
        <v>22033</v>
      </c>
      <c r="B292" s="9" t="s">
        <v>2179</v>
      </c>
      <c r="C292" s="10">
        <v>59667</v>
      </c>
      <c r="D292" s="9">
        <v>2423731264</v>
      </c>
      <c r="E292" s="9" t="e">
        <f>INDEX(#REF!:#REF!,MATCH($D292,#REF!:#REF!,0),MATCH(#REF!,#REF!:#REF!,0))</f>
        <v>#REF!</v>
      </c>
      <c r="F292" s="9" t="e">
        <f>INDEX(#REF!:#REF!,MATCH($D292,#REF!:#REF!,0),MATCH(#REF!,#REF!:#REF!,0))</f>
        <v>#REF!</v>
      </c>
    </row>
    <row r="293" spans="1:6" ht="16.5" x14ac:dyDescent="0.3">
      <c r="A293" s="9" t="s">
        <v>22032</v>
      </c>
      <c r="B293" s="9" t="s">
        <v>3077</v>
      </c>
      <c r="C293" s="10">
        <v>58235</v>
      </c>
      <c r="D293" s="9">
        <v>7885796000</v>
      </c>
      <c r="E293" s="9" t="e">
        <f>INDEX(#REF!:#REF!,MATCH($D293,#REF!:#REF!,0),MATCH(#REF!,#REF!:#REF!,0))</f>
        <v>#REF!</v>
      </c>
      <c r="F293" s="9" t="e">
        <f>INDEX(#REF!:#REF!,MATCH($D293,#REF!:#REF!,0),MATCH(#REF!,#REF!:#REF!,0))</f>
        <v>#REF!</v>
      </c>
    </row>
    <row r="294" spans="1:6" ht="16.5" x14ac:dyDescent="0.3">
      <c r="A294" s="9" t="s">
        <v>22031</v>
      </c>
      <c r="B294" s="9" t="s">
        <v>2359</v>
      </c>
      <c r="C294" s="10">
        <v>16421</v>
      </c>
      <c r="D294" s="9">
        <v>7966083349</v>
      </c>
      <c r="E294" s="9" t="e">
        <f>INDEX(#REF!:#REF!,MATCH($D294,#REF!:#REF!,0),MATCH(#REF!,#REF!:#REF!,0))</f>
        <v>#REF!</v>
      </c>
      <c r="F294" s="9" t="e">
        <f>INDEX(#REF!:#REF!,MATCH($D294,#REF!:#REF!,0),MATCH(#REF!,#REF!:#REF!,0))</f>
        <v>#REF!</v>
      </c>
    </row>
    <row r="295" spans="1:6" ht="16.5" x14ac:dyDescent="0.3">
      <c r="A295" s="9" t="s">
        <v>22030</v>
      </c>
      <c r="B295" s="9" t="s">
        <v>3187</v>
      </c>
      <c r="C295" s="10">
        <v>50804</v>
      </c>
      <c r="D295" s="9">
        <v>2599557828</v>
      </c>
      <c r="E295" s="9" t="e">
        <f>INDEX(#REF!:#REF!,MATCH($D295,#REF!:#REF!,0),MATCH(#REF!,#REF!:#REF!,0))</f>
        <v>#REF!</v>
      </c>
      <c r="F295" s="9" t="e">
        <f>INDEX(#REF!:#REF!,MATCH($D295,#REF!:#REF!,0),MATCH(#REF!,#REF!:#REF!,0))</f>
        <v>#REF!</v>
      </c>
    </row>
    <row r="296" spans="1:6" ht="16.5" x14ac:dyDescent="0.3">
      <c r="A296" s="9" t="s">
        <v>22029</v>
      </c>
      <c r="B296" s="9" t="s">
        <v>2381</v>
      </c>
      <c r="C296" s="10">
        <v>23005</v>
      </c>
      <c r="D296" s="9">
        <v>3824197065</v>
      </c>
      <c r="E296" s="9" t="e">
        <f>INDEX(#REF!:#REF!,MATCH($D296,#REF!:#REF!,0),MATCH(#REF!,#REF!:#REF!,0))</f>
        <v>#REF!</v>
      </c>
      <c r="F296" s="9" t="e">
        <f>INDEX(#REF!:#REF!,MATCH($D296,#REF!:#REF!,0),MATCH(#REF!,#REF!:#REF!,0))</f>
        <v>#REF!</v>
      </c>
    </row>
    <row r="297" spans="1:6" ht="16.5" x14ac:dyDescent="0.3">
      <c r="A297" s="9" t="s">
        <v>22028</v>
      </c>
      <c r="B297" s="9" t="s">
        <v>2147</v>
      </c>
      <c r="C297" s="10">
        <v>53820</v>
      </c>
      <c r="D297" s="9">
        <v>9155356869</v>
      </c>
      <c r="E297" s="9" t="e">
        <f>INDEX(#REF!:#REF!,MATCH($D297,#REF!:#REF!,0),MATCH(#REF!,#REF!:#REF!,0))</f>
        <v>#REF!</v>
      </c>
      <c r="F297" s="9" t="e">
        <f>INDEX(#REF!:#REF!,MATCH($D297,#REF!:#REF!,0),MATCH(#REF!,#REF!:#REF!,0))</f>
        <v>#REF!</v>
      </c>
    </row>
    <row r="298" spans="1:6" ht="16.5" x14ac:dyDescent="0.3">
      <c r="A298" s="9" t="s">
        <v>22027</v>
      </c>
      <c r="B298" s="9" t="s">
        <v>2450</v>
      </c>
      <c r="C298" s="10">
        <v>54127</v>
      </c>
      <c r="D298" s="9">
        <v>4768342426</v>
      </c>
      <c r="E298" s="9" t="e">
        <f>INDEX(#REF!:#REF!,MATCH($D298,#REF!:#REF!,0),MATCH(#REF!,#REF!:#REF!,0))</f>
        <v>#REF!</v>
      </c>
      <c r="F298" s="9" t="e">
        <f>INDEX(#REF!:#REF!,MATCH($D298,#REF!:#REF!,0),MATCH(#REF!,#REF!:#REF!,0))</f>
        <v>#REF!</v>
      </c>
    </row>
    <row r="299" spans="1:6" ht="16.5" x14ac:dyDescent="0.3">
      <c r="A299" s="9" t="s">
        <v>22026</v>
      </c>
      <c r="B299" s="9" t="s">
        <v>2675</v>
      </c>
      <c r="C299" s="10">
        <v>46800</v>
      </c>
      <c r="D299" s="9">
        <v>1149008652</v>
      </c>
      <c r="E299" s="9" t="e">
        <f>INDEX(#REF!:#REF!,MATCH($D299,#REF!:#REF!,0),MATCH(#REF!,#REF!:#REF!,0))</f>
        <v>#REF!</v>
      </c>
      <c r="F299" s="9" t="e">
        <f>INDEX(#REF!:#REF!,MATCH($D299,#REF!:#REF!,0),MATCH(#REF!,#REF!:#REF!,0))</f>
        <v>#REF!</v>
      </c>
    </row>
    <row r="300" spans="1:6" ht="16.5" x14ac:dyDescent="0.3">
      <c r="A300" s="9" t="s">
        <v>22025</v>
      </c>
      <c r="B300" s="9" t="s">
        <v>2272</v>
      </c>
      <c r="C300" s="10">
        <v>58354</v>
      </c>
      <c r="D300" s="9">
        <v>1502791994</v>
      </c>
      <c r="E300" s="9" t="e">
        <f>INDEX(#REF!:#REF!,MATCH($D300,#REF!:#REF!,0),MATCH(#REF!,#REF!:#REF!,0))</f>
        <v>#REF!</v>
      </c>
      <c r="F300" s="9" t="e">
        <f>INDEX(#REF!:#REF!,MATCH($D300,#REF!:#REF!,0),MATCH(#REF!,#REF!:#REF!,0))</f>
        <v>#REF!</v>
      </c>
    </row>
    <row r="301" spans="1:6" ht="16.5" x14ac:dyDescent="0.3">
      <c r="A301" s="9" t="s">
        <v>22024</v>
      </c>
      <c r="B301" s="9" t="s">
        <v>2349</v>
      </c>
      <c r="C301" s="10">
        <v>30959</v>
      </c>
      <c r="D301" s="9">
        <v>9369490930</v>
      </c>
      <c r="E301" s="9" t="e">
        <f>INDEX(#REF!:#REF!,MATCH($D301,#REF!:#REF!,0),MATCH(#REF!,#REF!:#REF!,0))</f>
        <v>#REF!</v>
      </c>
      <c r="F301" s="9" t="e">
        <f>INDEX(#REF!:#REF!,MATCH($D301,#REF!:#REF!,0),MATCH(#REF!,#REF!:#REF!,0))</f>
        <v>#REF!</v>
      </c>
    </row>
    <row r="302" spans="1:6" ht="16.5" x14ac:dyDescent="0.3">
      <c r="A302" s="9" t="s">
        <v>22023</v>
      </c>
      <c r="B302" s="9" t="s">
        <v>2653</v>
      </c>
      <c r="C302" s="10">
        <v>46652</v>
      </c>
      <c r="D302" s="9">
        <v>7688943361</v>
      </c>
      <c r="E302" s="9" t="e">
        <f>INDEX(#REF!:#REF!,MATCH($D302,#REF!:#REF!,0),MATCH(#REF!,#REF!:#REF!,0))</f>
        <v>#REF!</v>
      </c>
      <c r="F302" s="9" t="e">
        <f>INDEX(#REF!:#REF!,MATCH($D302,#REF!:#REF!,0),MATCH(#REF!,#REF!:#REF!,0))</f>
        <v>#REF!</v>
      </c>
    </row>
    <row r="303" spans="1:6" ht="16.5" x14ac:dyDescent="0.3">
      <c r="A303" s="9" t="s">
        <v>22022</v>
      </c>
      <c r="B303" s="9" t="s">
        <v>2092</v>
      </c>
      <c r="C303" s="10">
        <v>31559</v>
      </c>
      <c r="D303" s="9">
        <v>7112955017</v>
      </c>
      <c r="E303" s="9" t="e">
        <f>INDEX(#REF!:#REF!,MATCH($D303,#REF!:#REF!,0),MATCH(#REF!,#REF!:#REF!,0))</f>
        <v>#REF!</v>
      </c>
      <c r="F303" s="9" t="e">
        <f>INDEX(#REF!:#REF!,MATCH($D303,#REF!:#REF!,0),MATCH(#REF!,#REF!:#REF!,0))</f>
        <v>#REF!</v>
      </c>
    </row>
    <row r="304" spans="1:6" ht="16.5" x14ac:dyDescent="0.3">
      <c r="A304" s="9" t="s">
        <v>22021</v>
      </c>
      <c r="B304" s="9" t="s">
        <v>2532</v>
      </c>
      <c r="C304" s="10">
        <v>21548</v>
      </c>
      <c r="D304" s="9">
        <v>7573774818</v>
      </c>
      <c r="E304" s="9" t="e">
        <f>INDEX(#REF!:#REF!,MATCH($D304,#REF!:#REF!,0),MATCH(#REF!,#REF!:#REF!,0))</f>
        <v>#REF!</v>
      </c>
      <c r="F304" s="9" t="e">
        <f>INDEX(#REF!:#REF!,MATCH($D304,#REF!:#REF!,0),MATCH(#REF!,#REF!:#REF!,0))</f>
        <v>#REF!</v>
      </c>
    </row>
    <row r="305" spans="1:6" ht="16.5" x14ac:dyDescent="0.3">
      <c r="A305" s="9" t="s">
        <v>22020</v>
      </c>
      <c r="B305" s="9" t="s">
        <v>2228</v>
      </c>
      <c r="C305" s="10">
        <v>10591</v>
      </c>
      <c r="D305" s="9">
        <v>6235447353</v>
      </c>
      <c r="E305" s="9" t="e">
        <f>INDEX(#REF!:#REF!,MATCH($D305,#REF!:#REF!,0),MATCH(#REF!,#REF!:#REF!,0))</f>
        <v>#REF!</v>
      </c>
      <c r="F305" s="9" t="e">
        <f>INDEX(#REF!:#REF!,MATCH($D305,#REF!:#REF!,0),MATCH(#REF!,#REF!:#REF!,0))</f>
        <v>#REF!</v>
      </c>
    </row>
    <row r="306" spans="1:6" ht="16.5" x14ac:dyDescent="0.3">
      <c r="A306" s="9" t="s">
        <v>22019</v>
      </c>
      <c r="B306" s="9" t="s">
        <v>2509</v>
      </c>
      <c r="C306" s="10">
        <v>41729</v>
      </c>
      <c r="D306" s="9">
        <v>3086393343</v>
      </c>
      <c r="E306" s="9" t="e">
        <f>INDEX(#REF!:#REF!,MATCH($D306,#REF!:#REF!,0),MATCH(#REF!,#REF!:#REF!,0))</f>
        <v>#REF!</v>
      </c>
      <c r="F306" s="9" t="e">
        <f>INDEX(#REF!:#REF!,MATCH($D306,#REF!:#REF!,0),MATCH(#REF!,#REF!:#REF!,0))</f>
        <v>#REF!</v>
      </c>
    </row>
    <row r="307" spans="1:6" ht="16.5" x14ac:dyDescent="0.3">
      <c r="A307" s="9" t="s">
        <v>22018</v>
      </c>
      <c r="B307" s="9" t="s">
        <v>2597</v>
      </c>
      <c r="C307" s="10">
        <v>54357</v>
      </c>
      <c r="D307" s="9">
        <v>4185019157</v>
      </c>
      <c r="E307" s="9" t="e">
        <f>INDEX(#REF!:#REF!,MATCH($D307,#REF!:#REF!,0),MATCH(#REF!,#REF!:#REF!,0))</f>
        <v>#REF!</v>
      </c>
      <c r="F307" s="9" t="e">
        <f>INDEX(#REF!:#REF!,MATCH($D307,#REF!:#REF!,0),MATCH(#REF!,#REF!:#REF!,0))</f>
        <v>#REF!</v>
      </c>
    </row>
    <row r="308" spans="1:6" ht="16.5" x14ac:dyDescent="0.3">
      <c r="A308" s="9" t="s">
        <v>22017</v>
      </c>
      <c r="B308" s="9" t="s">
        <v>3328</v>
      </c>
      <c r="C308" s="10">
        <v>59311</v>
      </c>
      <c r="D308" s="9">
        <v>4009257075</v>
      </c>
      <c r="E308" s="9" t="e">
        <f>INDEX(#REF!:#REF!,MATCH($D308,#REF!:#REF!,0),MATCH(#REF!,#REF!:#REF!,0))</f>
        <v>#REF!</v>
      </c>
      <c r="F308" s="9" t="e">
        <f>INDEX(#REF!:#REF!,MATCH($D308,#REF!:#REF!,0),MATCH(#REF!,#REF!:#REF!,0))</f>
        <v>#REF!</v>
      </c>
    </row>
    <row r="309" spans="1:6" ht="16.5" x14ac:dyDescent="0.3">
      <c r="A309" s="9" t="s">
        <v>22016</v>
      </c>
      <c r="B309" s="9" t="s">
        <v>2351</v>
      </c>
      <c r="C309" s="10">
        <v>59135</v>
      </c>
      <c r="D309" s="9">
        <v>8238030943</v>
      </c>
      <c r="E309" s="9" t="e">
        <f>INDEX(#REF!:#REF!,MATCH($D309,#REF!:#REF!,0),MATCH(#REF!,#REF!:#REF!,0))</f>
        <v>#REF!</v>
      </c>
      <c r="F309" s="9" t="e">
        <f>INDEX(#REF!:#REF!,MATCH($D309,#REF!:#REF!,0),MATCH(#REF!,#REF!:#REF!,0))</f>
        <v>#REF!</v>
      </c>
    </row>
    <row r="310" spans="1:6" ht="16.5" x14ac:dyDescent="0.3">
      <c r="A310" s="9" t="s">
        <v>22015</v>
      </c>
      <c r="B310" s="9" t="s">
        <v>2820</v>
      </c>
      <c r="C310" s="10">
        <v>55929</v>
      </c>
      <c r="D310" s="9">
        <v>5984294621</v>
      </c>
      <c r="E310" s="9" t="e">
        <f>INDEX(#REF!:#REF!,MATCH($D310,#REF!:#REF!,0),MATCH(#REF!,#REF!:#REF!,0))</f>
        <v>#REF!</v>
      </c>
      <c r="F310" s="9" t="e">
        <f>INDEX(#REF!:#REF!,MATCH($D310,#REF!:#REF!,0),MATCH(#REF!,#REF!:#REF!,0))</f>
        <v>#REF!</v>
      </c>
    </row>
    <row r="311" spans="1:6" ht="16.5" x14ac:dyDescent="0.3">
      <c r="A311" s="9" t="s">
        <v>22014</v>
      </c>
      <c r="B311" s="9" t="s">
        <v>2323</v>
      </c>
      <c r="C311" s="10">
        <v>18645</v>
      </c>
      <c r="D311" s="9">
        <v>37593587</v>
      </c>
      <c r="E311" s="9" t="e">
        <f>INDEX(#REF!:#REF!,MATCH($D311,#REF!:#REF!,0),MATCH(#REF!,#REF!:#REF!,0))</f>
        <v>#REF!</v>
      </c>
      <c r="F311" s="9" t="e">
        <f>INDEX(#REF!:#REF!,MATCH($D311,#REF!:#REF!,0),MATCH(#REF!,#REF!:#REF!,0))</f>
        <v>#REF!</v>
      </c>
    </row>
    <row r="312" spans="1:6" ht="16.5" x14ac:dyDescent="0.3">
      <c r="A312" s="9" t="s">
        <v>22013</v>
      </c>
      <c r="B312" s="9" t="s">
        <v>2476</v>
      </c>
      <c r="C312" s="10">
        <v>34429</v>
      </c>
      <c r="D312" s="9">
        <v>3569414450</v>
      </c>
      <c r="E312" s="9" t="e">
        <f>INDEX(#REF!:#REF!,MATCH($D312,#REF!:#REF!,0),MATCH(#REF!,#REF!:#REF!,0))</f>
        <v>#REF!</v>
      </c>
      <c r="F312" s="9" t="e">
        <f>INDEX(#REF!:#REF!,MATCH($D312,#REF!:#REF!,0),MATCH(#REF!,#REF!:#REF!,0))</f>
        <v>#REF!</v>
      </c>
    </row>
    <row r="313" spans="1:6" ht="16.5" x14ac:dyDescent="0.3">
      <c r="A313" s="9" t="s">
        <v>22012</v>
      </c>
      <c r="B313" s="9" t="s">
        <v>3144</v>
      </c>
      <c r="C313" s="10">
        <v>44705</v>
      </c>
      <c r="D313" s="9">
        <v>4502817627</v>
      </c>
      <c r="E313" s="9" t="e">
        <f>INDEX(#REF!:#REF!,MATCH($D313,#REF!:#REF!,0),MATCH(#REF!,#REF!:#REF!,0))</f>
        <v>#REF!</v>
      </c>
      <c r="F313" s="9" t="e">
        <f>INDEX(#REF!:#REF!,MATCH($D313,#REF!:#REF!,0),MATCH(#REF!,#REF!:#REF!,0))</f>
        <v>#REF!</v>
      </c>
    </row>
    <row r="314" spans="1:6" ht="16.5" x14ac:dyDescent="0.3">
      <c r="A314" s="9" t="s">
        <v>22011</v>
      </c>
      <c r="B314" s="9" t="s">
        <v>2519</v>
      </c>
      <c r="C314" s="10">
        <v>14784</v>
      </c>
      <c r="D314" s="9">
        <v>6364724701</v>
      </c>
      <c r="E314" s="9" t="e">
        <f>INDEX(#REF!:#REF!,MATCH($D314,#REF!:#REF!,0),MATCH(#REF!,#REF!:#REF!,0))</f>
        <v>#REF!</v>
      </c>
      <c r="F314" s="9" t="e">
        <f>INDEX(#REF!:#REF!,MATCH($D314,#REF!:#REF!,0),MATCH(#REF!,#REF!:#REF!,0))</f>
        <v>#REF!</v>
      </c>
    </row>
    <row r="315" spans="1:6" ht="16.5" x14ac:dyDescent="0.3">
      <c r="A315" s="9" t="s">
        <v>22010</v>
      </c>
      <c r="B315" s="9" t="s">
        <v>1995</v>
      </c>
      <c r="C315" s="10">
        <v>39633</v>
      </c>
      <c r="D315" s="9">
        <v>5837501576</v>
      </c>
      <c r="E315" s="9" t="e">
        <f>INDEX(#REF!:#REF!,MATCH($D315,#REF!:#REF!,0),MATCH(#REF!,#REF!:#REF!,0))</f>
        <v>#REF!</v>
      </c>
      <c r="F315" s="9" t="e">
        <f>INDEX(#REF!:#REF!,MATCH($D315,#REF!:#REF!,0),MATCH(#REF!,#REF!:#REF!,0))</f>
        <v>#REF!</v>
      </c>
    </row>
    <row r="316" spans="1:6" ht="16.5" x14ac:dyDescent="0.3">
      <c r="A316" s="9" t="s">
        <v>22009</v>
      </c>
      <c r="B316" s="9" t="s">
        <v>2783</v>
      </c>
      <c r="C316" s="10">
        <v>32902</v>
      </c>
      <c r="D316" s="9">
        <v>8682006391</v>
      </c>
      <c r="E316" s="9" t="e">
        <f>INDEX(#REF!:#REF!,MATCH($D316,#REF!:#REF!,0),MATCH(#REF!,#REF!:#REF!,0))</f>
        <v>#REF!</v>
      </c>
      <c r="F316" s="9" t="e">
        <f>INDEX(#REF!:#REF!,MATCH($D316,#REF!:#REF!,0),MATCH(#REF!,#REF!:#REF!,0))</f>
        <v>#REF!</v>
      </c>
    </row>
    <row r="317" spans="1:6" ht="16.5" x14ac:dyDescent="0.3">
      <c r="A317" s="9" t="s">
        <v>22008</v>
      </c>
      <c r="B317" s="9" t="s">
        <v>2548</v>
      </c>
      <c r="C317" s="10">
        <v>49209</v>
      </c>
      <c r="D317" s="9">
        <v>9892583027</v>
      </c>
      <c r="E317" s="9" t="e">
        <f>INDEX(#REF!:#REF!,MATCH($D317,#REF!:#REF!,0),MATCH(#REF!,#REF!:#REF!,0))</f>
        <v>#REF!</v>
      </c>
      <c r="F317" s="9" t="e">
        <f>INDEX(#REF!:#REF!,MATCH($D317,#REF!:#REF!,0),MATCH(#REF!,#REF!:#REF!,0))</f>
        <v>#REF!</v>
      </c>
    </row>
    <row r="318" spans="1:6" ht="16.5" x14ac:dyDescent="0.3">
      <c r="A318" s="9" t="s">
        <v>22007</v>
      </c>
      <c r="B318" s="9" t="s">
        <v>1971</v>
      </c>
      <c r="C318" s="10">
        <v>14064</v>
      </c>
      <c r="D318" s="9">
        <v>5077974136</v>
      </c>
      <c r="E318" s="9" t="e">
        <f>INDEX(#REF!:#REF!,MATCH($D318,#REF!:#REF!,0),MATCH(#REF!,#REF!:#REF!,0))</f>
        <v>#REF!</v>
      </c>
      <c r="F318" s="9" t="e">
        <f>INDEX(#REF!:#REF!,MATCH($D318,#REF!:#REF!,0),MATCH(#REF!,#REF!:#REF!,0))</f>
        <v>#REF!</v>
      </c>
    </row>
    <row r="319" spans="1:6" ht="16.5" x14ac:dyDescent="0.3">
      <c r="A319" s="9" t="s">
        <v>22006</v>
      </c>
      <c r="B319" s="9" t="s">
        <v>1971</v>
      </c>
      <c r="C319" s="10">
        <v>28410</v>
      </c>
      <c r="D319" s="9">
        <v>7251959615</v>
      </c>
      <c r="E319" s="9" t="e">
        <f>INDEX(#REF!:#REF!,MATCH($D319,#REF!:#REF!,0),MATCH(#REF!,#REF!:#REF!,0))</f>
        <v>#REF!</v>
      </c>
      <c r="F319" s="9" t="e">
        <f>INDEX(#REF!:#REF!,MATCH($D319,#REF!:#REF!,0),MATCH(#REF!,#REF!:#REF!,0))</f>
        <v>#REF!</v>
      </c>
    </row>
    <row r="320" spans="1:6" ht="16.5" x14ac:dyDescent="0.3">
      <c r="A320" s="9" t="s">
        <v>22005</v>
      </c>
      <c r="B320" s="9" t="s">
        <v>2428</v>
      </c>
      <c r="C320" s="10">
        <v>50595</v>
      </c>
      <c r="D320" s="9">
        <v>9795921177</v>
      </c>
      <c r="E320" s="9" t="e">
        <f>INDEX(#REF!:#REF!,MATCH($D320,#REF!:#REF!,0),MATCH(#REF!,#REF!:#REF!,0))</f>
        <v>#REF!</v>
      </c>
      <c r="F320" s="9" t="e">
        <f>INDEX(#REF!:#REF!,MATCH($D320,#REF!:#REF!,0),MATCH(#REF!,#REF!:#REF!,0))</f>
        <v>#REF!</v>
      </c>
    </row>
    <row r="321" spans="1:6" ht="16.5" x14ac:dyDescent="0.3">
      <c r="A321" s="9" t="s">
        <v>22004</v>
      </c>
      <c r="B321" s="9" t="s">
        <v>3856</v>
      </c>
      <c r="C321" s="10">
        <v>11917</v>
      </c>
      <c r="D321" s="9">
        <v>6842797632</v>
      </c>
      <c r="E321" s="9" t="e">
        <f>INDEX(#REF!:#REF!,MATCH($D321,#REF!:#REF!,0),MATCH(#REF!,#REF!:#REF!,0))</f>
        <v>#REF!</v>
      </c>
      <c r="F321" s="9" t="e">
        <f>INDEX(#REF!:#REF!,MATCH($D321,#REF!:#REF!,0),MATCH(#REF!,#REF!:#REF!,0))</f>
        <v>#REF!</v>
      </c>
    </row>
    <row r="322" spans="1:6" ht="16.5" x14ac:dyDescent="0.3">
      <c r="A322" s="9" t="s">
        <v>22003</v>
      </c>
      <c r="B322" s="9" t="s">
        <v>2092</v>
      </c>
      <c r="C322" s="10">
        <v>43111</v>
      </c>
      <c r="D322" s="9">
        <v>3516592710</v>
      </c>
      <c r="E322" s="9" t="e">
        <f>INDEX(#REF!:#REF!,MATCH($D322,#REF!:#REF!,0),MATCH(#REF!,#REF!:#REF!,0))</f>
        <v>#REF!</v>
      </c>
      <c r="F322" s="9" t="e">
        <f>INDEX(#REF!:#REF!,MATCH($D322,#REF!:#REF!,0),MATCH(#REF!,#REF!:#REF!,0))</f>
        <v>#REF!</v>
      </c>
    </row>
    <row r="323" spans="1:6" ht="16.5" x14ac:dyDescent="0.3">
      <c r="A323" s="9" t="s">
        <v>22002</v>
      </c>
      <c r="B323" s="9" t="s">
        <v>1995</v>
      </c>
      <c r="C323" s="10">
        <v>50221</v>
      </c>
      <c r="D323" s="9">
        <v>2873915978</v>
      </c>
      <c r="E323" s="9" t="e">
        <f>INDEX(#REF!:#REF!,MATCH($D323,#REF!:#REF!,0),MATCH(#REF!,#REF!:#REF!,0))</f>
        <v>#REF!</v>
      </c>
      <c r="F323" s="9" t="e">
        <f>INDEX(#REF!:#REF!,MATCH($D323,#REF!:#REF!,0),MATCH(#REF!,#REF!:#REF!,0))</f>
        <v>#REF!</v>
      </c>
    </row>
    <row r="324" spans="1:6" ht="16.5" x14ac:dyDescent="0.3">
      <c r="A324" s="9" t="s">
        <v>22001</v>
      </c>
      <c r="B324" s="9" t="s">
        <v>2003</v>
      </c>
      <c r="C324" s="10">
        <v>51028</v>
      </c>
      <c r="D324" s="9">
        <v>8908432159</v>
      </c>
      <c r="E324" s="9" t="e">
        <f>INDEX(#REF!:#REF!,MATCH($D324,#REF!:#REF!,0),MATCH(#REF!,#REF!:#REF!,0))</f>
        <v>#REF!</v>
      </c>
      <c r="F324" s="9" t="e">
        <f>INDEX(#REF!:#REF!,MATCH($D324,#REF!:#REF!,0),MATCH(#REF!,#REF!:#REF!,0))</f>
        <v>#REF!</v>
      </c>
    </row>
    <row r="325" spans="1:6" ht="16.5" x14ac:dyDescent="0.3">
      <c r="A325" s="9" t="s">
        <v>22000</v>
      </c>
      <c r="B325" s="9" t="s">
        <v>2288</v>
      </c>
      <c r="C325" s="10">
        <v>57766</v>
      </c>
      <c r="D325" s="9">
        <v>5285704227</v>
      </c>
      <c r="E325" s="9" t="e">
        <f>INDEX(#REF!:#REF!,MATCH($D325,#REF!:#REF!,0),MATCH(#REF!,#REF!:#REF!,0))</f>
        <v>#REF!</v>
      </c>
      <c r="F325" s="9" t="e">
        <f>INDEX(#REF!:#REF!,MATCH($D325,#REF!:#REF!,0),MATCH(#REF!,#REF!:#REF!,0))</f>
        <v>#REF!</v>
      </c>
    </row>
    <row r="326" spans="1:6" ht="16.5" x14ac:dyDescent="0.3">
      <c r="A326" s="9" t="s">
        <v>21999</v>
      </c>
      <c r="B326" s="9" t="s">
        <v>2090</v>
      </c>
      <c r="C326" s="10">
        <v>17807</v>
      </c>
      <c r="D326" s="9">
        <v>6259267215</v>
      </c>
      <c r="E326" s="9" t="e">
        <f>INDEX(#REF!:#REF!,MATCH($D326,#REF!:#REF!,0),MATCH(#REF!,#REF!:#REF!,0))</f>
        <v>#REF!</v>
      </c>
      <c r="F326" s="9" t="e">
        <f>INDEX(#REF!:#REF!,MATCH($D326,#REF!:#REF!,0),MATCH(#REF!,#REF!:#REF!,0))</f>
        <v>#REF!</v>
      </c>
    </row>
    <row r="327" spans="1:6" ht="16.5" x14ac:dyDescent="0.3">
      <c r="A327" s="9" t="s">
        <v>21998</v>
      </c>
      <c r="B327" s="9" t="s">
        <v>2167</v>
      </c>
      <c r="C327" s="10">
        <v>26635</v>
      </c>
      <c r="D327" s="9">
        <v>6375014751</v>
      </c>
      <c r="E327" s="9" t="e">
        <f>INDEX(#REF!:#REF!,MATCH($D327,#REF!:#REF!,0),MATCH(#REF!,#REF!:#REF!,0))</f>
        <v>#REF!</v>
      </c>
      <c r="F327" s="9" t="e">
        <f>INDEX(#REF!:#REF!,MATCH($D327,#REF!:#REF!,0),MATCH(#REF!,#REF!:#REF!,0))</f>
        <v>#REF!</v>
      </c>
    </row>
    <row r="328" spans="1:6" ht="16.5" x14ac:dyDescent="0.3">
      <c r="A328" s="9" t="s">
        <v>21997</v>
      </c>
      <c r="B328" s="9" t="s">
        <v>2065</v>
      </c>
      <c r="C328" s="10">
        <v>15549</v>
      </c>
      <c r="D328" s="9">
        <v>9412192312</v>
      </c>
      <c r="E328" s="9" t="e">
        <f>INDEX(#REF!:#REF!,MATCH($D328,#REF!:#REF!,0),MATCH(#REF!,#REF!:#REF!,0))</f>
        <v>#REF!</v>
      </c>
      <c r="F328" s="9" t="e">
        <f>INDEX(#REF!:#REF!,MATCH($D328,#REF!:#REF!,0),MATCH(#REF!,#REF!:#REF!,0))</f>
        <v>#REF!</v>
      </c>
    </row>
    <row r="329" spans="1:6" ht="16.5" x14ac:dyDescent="0.3">
      <c r="A329" s="9" t="s">
        <v>21996</v>
      </c>
      <c r="B329" s="9" t="s">
        <v>2151</v>
      </c>
      <c r="C329" s="10">
        <v>12598</v>
      </c>
      <c r="D329" s="9">
        <v>2405876701</v>
      </c>
      <c r="E329" s="9" t="e">
        <f>INDEX(#REF!:#REF!,MATCH($D329,#REF!:#REF!,0),MATCH(#REF!,#REF!:#REF!,0))</f>
        <v>#REF!</v>
      </c>
      <c r="F329" s="9" t="e">
        <f>INDEX(#REF!:#REF!,MATCH($D329,#REF!:#REF!,0),MATCH(#REF!,#REF!:#REF!,0))</f>
        <v>#REF!</v>
      </c>
    </row>
    <row r="330" spans="1:6" ht="16.5" x14ac:dyDescent="0.3">
      <c r="A330" s="9" t="s">
        <v>21995</v>
      </c>
      <c r="B330" s="9" t="s">
        <v>3195</v>
      </c>
      <c r="C330" s="10">
        <v>54820</v>
      </c>
      <c r="D330" s="9">
        <v>819852252</v>
      </c>
      <c r="E330" s="9" t="e">
        <f>INDEX(#REF!:#REF!,MATCH($D330,#REF!:#REF!,0),MATCH(#REF!,#REF!:#REF!,0))</f>
        <v>#REF!</v>
      </c>
      <c r="F330" s="9" t="e">
        <f>INDEX(#REF!:#REF!,MATCH($D330,#REF!:#REF!,0),MATCH(#REF!,#REF!:#REF!,0))</f>
        <v>#REF!</v>
      </c>
    </row>
    <row r="331" spans="1:6" ht="16.5" x14ac:dyDescent="0.3">
      <c r="A331" s="9" t="s">
        <v>21994</v>
      </c>
      <c r="B331" s="9" t="s">
        <v>2059</v>
      </c>
      <c r="C331" s="10">
        <v>35146</v>
      </c>
      <c r="D331" s="9">
        <v>5519420165</v>
      </c>
      <c r="E331" s="9" t="e">
        <f>INDEX(#REF!:#REF!,MATCH($D331,#REF!:#REF!,0),MATCH(#REF!,#REF!:#REF!,0))</f>
        <v>#REF!</v>
      </c>
      <c r="F331" s="9" t="e">
        <f>INDEX(#REF!:#REF!,MATCH($D331,#REF!:#REF!,0),MATCH(#REF!,#REF!:#REF!,0))</f>
        <v>#REF!</v>
      </c>
    </row>
    <row r="332" spans="1:6" ht="16.5" x14ac:dyDescent="0.3">
      <c r="A332" s="9" t="s">
        <v>21993</v>
      </c>
      <c r="B332" s="9" t="s">
        <v>2151</v>
      </c>
      <c r="C332" s="10">
        <v>57069</v>
      </c>
      <c r="D332" s="9">
        <v>4306425231</v>
      </c>
      <c r="E332" s="9" t="e">
        <f>INDEX(#REF!:#REF!,MATCH($D332,#REF!:#REF!,0),MATCH(#REF!,#REF!:#REF!,0))</f>
        <v>#REF!</v>
      </c>
      <c r="F332" s="9" t="e">
        <f>INDEX(#REF!:#REF!,MATCH($D332,#REF!:#REF!,0),MATCH(#REF!,#REF!:#REF!,0))</f>
        <v>#REF!</v>
      </c>
    </row>
    <row r="333" spans="1:6" ht="16.5" x14ac:dyDescent="0.3">
      <c r="A333" s="9" t="s">
        <v>21992</v>
      </c>
      <c r="B333" s="9" t="s">
        <v>2744</v>
      </c>
      <c r="C333" s="10">
        <v>59340</v>
      </c>
      <c r="D333" s="9">
        <v>3932861779</v>
      </c>
      <c r="E333" s="9" t="e">
        <f>INDEX(#REF!:#REF!,MATCH($D333,#REF!:#REF!,0),MATCH(#REF!,#REF!:#REF!,0))</f>
        <v>#REF!</v>
      </c>
      <c r="F333" s="9" t="e">
        <f>INDEX(#REF!:#REF!,MATCH($D333,#REF!:#REF!,0),MATCH(#REF!,#REF!:#REF!,0))</f>
        <v>#REF!</v>
      </c>
    </row>
    <row r="334" spans="1:6" ht="16.5" x14ac:dyDescent="0.3">
      <c r="A334" s="9" t="s">
        <v>21991</v>
      </c>
      <c r="B334" s="9" t="s">
        <v>2870</v>
      </c>
      <c r="C334" s="10">
        <v>13495</v>
      </c>
      <c r="D334" s="9">
        <v>9196221739</v>
      </c>
      <c r="E334" s="9" t="e">
        <f>INDEX(#REF!:#REF!,MATCH($D334,#REF!:#REF!,0),MATCH(#REF!,#REF!:#REF!,0))</f>
        <v>#REF!</v>
      </c>
      <c r="F334" s="9" t="e">
        <f>INDEX(#REF!:#REF!,MATCH($D334,#REF!:#REF!,0),MATCH(#REF!,#REF!:#REF!,0))</f>
        <v>#REF!</v>
      </c>
    </row>
    <row r="335" spans="1:6" ht="16.5" x14ac:dyDescent="0.3">
      <c r="A335" s="9" t="s">
        <v>21990</v>
      </c>
      <c r="B335" s="9" t="s">
        <v>2123</v>
      </c>
      <c r="C335" s="10">
        <v>58879</v>
      </c>
      <c r="D335" s="9">
        <v>2234966051</v>
      </c>
      <c r="E335" s="9" t="e">
        <f>INDEX(#REF!:#REF!,MATCH($D335,#REF!:#REF!,0),MATCH(#REF!,#REF!:#REF!,0))</f>
        <v>#REF!</v>
      </c>
      <c r="F335" s="9" t="e">
        <f>INDEX(#REF!:#REF!,MATCH($D335,#REF!:#REF!,0),MATCH(#REF!,#REF!:#REF!,0))</f>
        <v>#REF!</v>
      </c>
    </row>
    <row r="336" spans="1:6" ht="16.5" x14ac:dyDescent="0.3">
      <c r="A336" s="9" t="s">
        <v>21989</v>
      </c>
      <c r="B336" s="9" t="s">
        <v>2371</v>
      </c>
      <c r="C336" s="10">
        <v>11727</v>
      </c>
      <c r="D336" s="9">
        <v>8333777430</v>
      </c>
      <c r="E336" s="9" t="e">
        <f>INDEX(#REF!:#REF!,MATCH($D336,#REF!:#REF!,0),MATCH(#REF!,#REF!:#REF!,0))</f>
        <v>#REF!</v>
      </c>
      <c r="F336" s="9" t="e">
        <f>INDEX(#REF!:#REF!,MATCH($D336,#REF!:#REF!,0),MATCH(#REF!,#REF!:#REF!,0))</f>
        <v>#REF!</v>
      </c>
    </row>
    <row r="337" spans="1:6" ht="16.5" x14ac:dyDescent="0.3">
      <c r="A337" s="9" t="s">
        <v>21988</v>
      </c>
      <c r="B337" s="9" t="s">
        <v>2174</v>
      </c>
      <c r="C337" s="10">
        <v>15990</v>
      </c>
      <c r="D337" s="9">
        <v>2130919499</v>
      </c>
      <c r="E337" s="9" t="e">
        <f>INDEX(#REF!:#REF!,MATCH($D337,#REF!:#REF!,0),MATCH(#REF!,#REF!:#REF!,0))</f>
        <v>#REF!</v>
      </c>
      <c r="F337" s="9" t="e">
        <f>INDEX(#REF!:#REF!,MATCH($D337,#REF!:#REF!,0),MATCH(#REF!,#REF!:#REF!,0))</f>
        <v>#REF!</v>
      </c>
    </row>
    <row r="338" spans="1:6" ht="16.5" x14ac:dyDescent="0.3">
      <c r="A338" s="9" t="s">
        <v>21987</v>
      </c>
      <c r="B338" s="9" t="s">
        <v>3187</v>
      </c>
      <c r="C338" s="10">
        <v>35693</v>
      </c>
      <c r="D338" s="9">
        <v>7205256240</v>
      </c>
      <c r="E338" s="9" t="e">
        <f>INDEX(#REF!:#REF!,MATCH($D338,#REF!:#REF!,0),MATCH(#REF!,#REF!:#REF!,0))</f>
        <v>#REF!</v>
      </c>
      <c r="F338" s="9" t="e">
        <f>INDEX(#REF!:#REF!,MATCH($D338,#REF!:#REF!,0),MATCH(#REF!,#REF!:#REF!,0))</f>
        <v>#REF!</v>
      </c>
    </row>
    <row r="339" spans="1:6" ht="16.5" x14ac:dyDescent="0.3">
      <c r="A339" s="9" t="s">
        <v>21986</v>
      </c>
      <c r="B339" s="9" t="s">
        <v>2757</v>
      </c>
      <c r="C339" s="10">
        <v>54349</v>
      </c>
      <c r="D339" s="9">
        <v>3463222345</v>
      </c>
      <c r="E339" s="9" t="e">
        <f>INDEX(#REF!:#REF!,MATCH($D339,#REF!:#REF!,0),MATCH(#REF!,#REF!:#REF!,0))</f>
        <v>#REF!</v>
      </c>
      <c r="F339" s="9" t="e">
        <f>INDEX(#REF!:#REF!,MATCH($D339,#REF!:#REF!,0),MATCH(#REF!,#REF!:#REF!,0))</f>
        <v>#REF!</v>
      </c>
    </row>
    <row r="340" spans="1:6" ht="16.5" x14ac:dyDescent="0.3">
      <c r="A340" s="9" t="s">
        <v>21985</v>
      </c>
      <c r="B340" s="9" t="s">
        <v>1995</v>
      </c>
      <c r="C340" s="10">
        <v>45053</v>
      </c>
      <c r="D340" s="9">
        <v>6279928705</v>
      </c>
      <c r="E340" s="9" t="e">
        <f>INDEX(#REF!:#REF!,MATCH($D340,#REF!:#REF!,0),MATCH(#REF!,#REF!:#REF!,0))</f>
        <v>#REF!</v>
      </c>
      <c r="F340" s="9" t="e">
        <f>INDEX(#REF!:#REF!,MATCH($D340,#REF!:#REF!,0),MATCH(#REF!,#REF!:#REF!,0))</f>
        <v>#REF!</v>
      </c>
    </row>
    <row r="341" spans="1:6" ht="16.5" x14ac:dyDescent="0.3">
      <c r="A341" s="9" t="s">
        <v>21984</v>
      </c>
      <c r="B341" s="9" t="s">
        <v>3255</v>
      </c>
      <c r="C341" s="10">
        <v>33329</v>
      </c>
      <c r="D341" s="9">
        <v>1522190236</v>
      </c>
      <c r="E341" s="9" t="e">
        <f>INDEX(#REF!:#REF!,MATCH($D341,#REF!:#REF!,0),MATCH(#REF!,#REF!:#REF!,0))</f>
        <v>#REF!</v>
      </c>
      <c r="F341" s="9" t="e">
        <f>INDEX(#REF!:#REF!,MATCH($D341,#REF!:#REF!,0),MATCH(#REF!,#REF!:#REF!,0))</f>
        <v>#REF!</v>
      </c>
    </row>
    <row r="342" spans="1:6" ht="16.5" x14ac:dyDescent="0.3">
      <c r="A342" s="9" t="s">
        <v>21983</v>
      </c>
      <c r="B342" s="9" t="s">
        <v>2640</v>
      </c>
      <c r="C342" s="10">
        <v>40061</v>
      </c>
      <c r="D342" s="9">
        <v>9597202352</v>
      </c>
      <c r="E342" s="9" t="e">
        <f>INDEX(#REF!:#REF!,MATCH($D342,#REF!:#REF!,0),MATCH(#REF!,#REF!:#REF!,0))</f>
        <v>#REF!</v>
      </c>
      <c r="F342" s="9" t="e">
        <f>INDEX(#REF!:#REF!,MATCH($D342,#REF!:#REF!,0),MATCH(#REF!,#REF!:#REF!,0))</f>
        <v>#REF!</v>
      </c>
    </row>
    <row r="343" spans="1:6" ht="16.5" x14ac:dyDescent="0.3">
      <c r="A343" s="9" t="s">
        <v>21982</v>
      </c>
      <c r="B343" s="9" t="s">
        <v>2680</v>
      </c>
      <c r="C343" s="10">
        <v>54084</v>
      </c>
      <c r="D343" s="9">
        <v>8644362151</v>
      </c>
      <c r="E343" s="9" t="e">
        <f>INDEX(#REF!:#REF!,MATCH($D343,#REF!:#REF!,0),MATCH(#REF!,#REF!:#REF!,0))</f>
        <v>#REF!</v>
      </c>
      <c r="F343" s="9" t="e">
        <f>INDEX(#REF!:#REF!,MATCH($D343,#REF!:#REF!,0),MATCH(#REF!,#REF!:#REF!,0))</f>
        <v>#REF!</v>
      </c>
    </row>
    <row r="344" spans="1:6" ht="16.5" x14ac:dyDescent="0.3">
      <c r="A344" s="9" t="s">
        <v>21981</v>
      </c>
      <c r="B344" s="9" t="s">
        <v>2364</v>
      </c>
      <c r="C344" s="10">
        <v>22138</v>
      </c>
      <c r="D344" s="9">
        <v>7001733199</v>
      </c>
      <c r="E344" s="9" t="e">
        <f>INDEX(#REF!:#REF!,MATCH($D344,#REF!:#REF!,0),MATCH(#REF!,#REF!:#REF!,0))</f>
        <v>#REF!</v>
      </c>
      <c r="F344" s="9" t="e">
        <f>INDEX(#REF!:#REF!,MATCH($D344,#REF!:#REF!,0),MATCH(#REF!,#REF!:#REF!,0))</f>
        <v>#REF!</v>
      </c>
    </row>
    <row r="345" spans="1:6" ht="16.5" x14ac:dyDescent="0.3">
      <c r="A345" s="9" t="s">
        <v>21980</v>
      </c>
      <c r="B345" s="9" t="s">
        <v>2392</v>
      </c>
      <c r="C345" s="10">
        <v>49663</v>
      </c>
      <c r="D345" s="9">
        <v>2524572722</v>
      </c>
      <c r="E345" s="9" t="e">
        <f>INDEX(#REF!:#REF!,MATCH($D345,#REF!:#REF!,0),MATCH(#REF!,#REF!:#REF!,0))</f>
        <v>#REF!</v>
      </c>
      <c r="F345" s="9" t="e">
        <f>INDEX(#REF!:#REF!,MATCH($D345,#REF!:#REF!,0),MATCH(#REF!,#REF!:#REF!,0))</f>
        <v>#REF!</v>
      </c>
    </row>
    <row r="346" spans="1:6" ht="16.5" x14ac:dyDescent="0.3">
      <c r="A346" s="9" t="s">
        <v>21979</v>
      </c>
      <c r="B346" s="9" t="s">
        <v>3309</v>
      </c>
      <c r="C346" s="10">
        <v>22395</v>
      </c>
      <c r="D346" s="9">
        <v>4877108939</v>
      </c>
      <c r="E346" s="9" t="e">
        <f>INDEX(#REF!:#REF!,MATCH($D346,#REF!:#REF!,0),MATCH(#REF!,#REF!:#REF!,0))</f>
        <v>#REF!</v>
      </c>
      <c r="F346" s="9" t="e">
        <f>INDEX(#REF!:#REF!,MATCH($D346,#REF!:#REF!,0),MATCH(#REF!,#REF!:#REF!,0))</f>
        <v>#REF!</v>
      </c>
    </row>
    <row r="347" spans="1:6" ht="16.5" x14ac:dyDescent="0.3">
      <c r="A347" s="9" t="s">
        <v>21978</v>
      </c>
      <c r="B347" s="9" t="s">
        <v>2158</v>
      </c>
      <c r="C347" s="10">
        <v>51819</v>
      </c>
      <c r="D347" s="9">
        <v>4969679754</v>
      </c>
      <c r="E347" s="9" t="e">
        <f>INDEX(#REF!:#REF!,MATCH($D347,#REF!:#REF!,0),MATCH(#REF!,#REF!:#REF!,0))</f>
        <v>#REF!</v>
      </c>
      <c r="F347" s="9" t="e">
        <f>INDEX(#REF!:#REF!,MATCH($D347,#REF!:#REF!,0),MATCH(#REF!,#REF!:#REF!,0))</f>
        <v>#REF!</v>
      </c>
    </row>
    <row r="348" spans="1:6" ht="16.5" x14ac:dyDescent="0.3">
      <c r="A348" s="9" t="s">
        <v>21977</v>
      </c>
      <c r="B348" s="9" t="s">
        <v>3029</v>
      </c>
      <c r="C348" s="10">
        <v>15758</v>
      </c>
      <c r="D348" s="9">
        <v>8238030943</v>
      </c>
      <c r="E348" s="9" t="e">
        <f>INDEX(#REF!:#REF!,MATCH($D348,#REF!:#REF!,0),MATCH(#REF!,#REF!:#REF!,0))</f>
        <v>#REF!</v>
      </c>
      <c r="F348" s="9" t="e">
        <f>INDEX(#REF!:#REF!,MATCH($D348,#REF!:#REF!,0),MATCH(#REF!,#REF!:#REF!,0))</f>
        <v>#REF!</v>
      </c>
    </row>
    <row r="349" spans="1:6" ht="16.5" x14ac:dyDescent="0.3">
      <c r="A349" s="9" t="s">
        <v>21976</v>
      </c>
      <c r="B349" s="9" t="s">
        <v>3430</v>
      </c>
      <c r="C349" s="10">
        <v>31387</v>
      </c>
      <c r="D349" s="9">
        <v>3569619966</v>
      </c>
      <c r="E349" s="9" t="e">
        <f>INDEX(#REF!:#REF!,MATCH($D349,#REF!:#REF!,0),MATCH(#REF!,#REF!:#REF!,0))</f>
        <v>#REF!</v>
      </c>
      <c r="F349" s="9" t="e">
        <f>INDEX(#REF!:#REF!,MATCH($D349,#REF!:#REF!,0),MATCH(#REF!,#REF!:#REF!,0))</f>
        <v>#REF!</v>
      </c>
    </row>
    <row r="350" spans="1:6" ht="16.5" x14ac:dyDescent="0.3">
      <c r="A350" s="9" t="s">
        <v>21975</v>
      </c>
      <c r="B350" s="9" t="s">
        <v>2087</v>
      </c>
      <c r="C350" s="10">
        <v>45691</v>
      </c>
      <c r="D350" s="9">
        <v>6322781804</v>
      </c>
      <c r="E350" s="9" t="e">
        <f>INDEX(#REF!:#REF!,MATCH($D350,#REF!:#REF!,0),MATCH(#REF!,#REF!:#REF!,0))</f>
        <v>#REF!</v>
      </c>
      <c r="F350" s="9" t="e">
        <f>INDEX(#REF!:#REF!,MATCH($D350,#REF!:#REF!,0),MATCH(#REF!,#REF!:#REF!,0))</f>
        <v>#REF!</v>
      </c>
    </row>
    <row r="351" spans="1:6" ht="16.5" x14ac:dyDescent="0.3">
      <c r="A351" s="9" t="s">
        <v>21974</v>
      </c>
      <c r="B351" s="9" t="s">
        <v>2496</v>
      </c>
      <c r="C351" s="10">
        <v>23296</v>
      </c>
      <c r="D351" s="9">
        <v>2255261316</v>
      </c>
      <c r="E351" s="9" t="e">
        <f>INDEX(#REF!:#REF!,MATCH($D351,#REF!:#REF!,0),MATCH(#REF!,#REF!:#REF!,0))</f>
        <v>#REF!</v>
      </c>
      <c r="F351" s="9" t="e">
        <f>INDEX(#REF!:#REF!,MATCH($D351,#REF!:#REF!,0),MATCH(#REF!,#REF!:#REF!,0))</f>
        <v>#REF!</v>
      </c>
    </row>
    <row r="352" spans="1:6" ht="16.5" x14ac:dyDescent="0.3">
      <c r="A352" s="9" t="s">
        <v>21973</v>
      </c>
      <c r="B352" s="9" t="s">
        <v>2526</v>
      </c>
      <c r="C352" s="10">
        <v>40744</v>
      </c>
      <c r="D352" s="9">
        <v>9590888275</v>
      </c>
      <c r="E352" s="9" t="e">
        <f>INDEX(#REF!:#REF!,MATCH($D352,#REF!:#REF!,0),MATCH(#REF!,#REF!:#REF!,0))</f>
        <v>#REF!</v>
      </c>
      <c r="F352" s="9" t="e">
        <f>INDEX(#REF!:#REF!,MATCH($D352,#REF!:#REF!,0),MATCH(#REF!,#REF!:#REF!,0))</f>
        <v>#REF!</v>
      </c>
    </row>
    <row r="353" spans="1:6" ht="16.5" x14ac:dyDescent="0.3">
      <c r="A353" s="9" t="s">
        <v>21972</v>
      </c>
      <c r="B353" s="9" t="s">
        <v>2489</v>
      </c>
      <c r="C353" s="10">
        <v>37649</v>
      </c>
      <c r="D353" s="9">
        <v>3145010581</v>
      </c>
      <c r="E353" s="9" t="e">
        <f>INDEX(#REF!:#REF!,MATCH($D353,#REF!:#REF!,0),MATCH(#REF!,#REF!:#REF!,0))</f>
        <v>#REF!</v>
      </c>
      <c r="F353" s="9" t="e">
        <f>INDEX(#REF!:#REF!,MATCH($D353,#REF!:#REF!,0),MATCH(#REF!,#REF!:#REF!,0))</f>
        <v>#REF!</v>
      </c>
    </row>
    <row r="354" spans="1:6" ht="16.5" x14ac:dyDescent="0.3">
      <c r="A354" s="9" t="s">
        <v>21971</v>
      </c>
      <c r="B354" s="9" t="s">
        <v>2635</v>
      </c>
      <c r="C354" s="10">
        <v>18274</v>
      </c>
      <c r="D354" s="9">
        <v>4969679754</v>
      </c>
      <c r="E354" s="9" t="e">
        <f>INDEX(#REF!:#REF!,MATCH($D354,#REF!:#REF!,0),MATCH(#REF!,#REF!:#REF!,0))</f>
        <v>#REF!</v>
      </c>
      <c r="F354" s="9" t="e">
        <f>INDEX(#REF!:#REF!,MATCH($D354,#REF!:#REF!,0),MATCH(#REF!,#REF!:#REF!,0))</f>
        <v>#REF!</v>
      </c>
    </row>
    <row r="355" spans="1:6" ht="16.5" x14ac:dyDescent="0.3">
      <c r="A355" s="9" t="s">
        <v>21970</v>
      </c>
      <c r="B355" s="9" t="s">
        <v>2312</v>
      </c>
      <c r="C355" s="10">
        <v>52017</v>
      </c>
      <c r="D355" s="9">
        <v>3547596165</v>
      </c>
      <c r="E355" s="9" t="e">
        <f>INDEX(#REF!:#REF!,MATCH($D355,#REF!:#REF!,0),MATCH(#REF!,#REF!:#REF!,0))</f>
        <v>#REF!</v>
      </c>
      <c r="F355" s="9" t="e">
        <f>INDEX(#REF!:#REF!,MATCH($D355,#REF!:#REF!,0),MATCH(#REF!,#REF!:#REF!,0))</f>
        <v>#REF!</v>
      </c>
    </row>
    <row r="356" spans="1:6" ht="16.5" x14ac:dyDescent="0.3">
      <c r="A356" s="9" t="s">
        <v>21969</v>
      </c>
      <c r="B356" s="9" t="s">
        <v>2306</v>
      </c>
      <c r="C356" s="10">
        <v>14482</v>
      </c>
      <c r="D356" s="9">
        <v>4175195971</v>
      </c>
      <c r="E356" s="9" t="e">
        <f>INDEX(#REF!:#REF!,MATCH($D356,#REF!:#REF!,0),MATCH(#REF!,#REF!:#REF!,0))</f>
        <v>#REF!</v>
      </c>
      <c r="F356" s="9" t="e">
        <f>INDEX(#REF!:#REF!,MATCH($D356,#REF!:#REF!,0),MATCH(#REF!,#REF!:#REF!,0))</f>
        <v>#REF!</v>
      </c>
    </row>
    <row r="357" spans="1:6" ht="16.5" x14ac:dyDescent="0.3">
      <c r="A357" s="9" t="s">
        <v>21968</v>
      </c>
      <c r="B357" s="9" t="s">
        <v>2056</v>
      </c>
      <c r="C357" s="10">
        <v>33730</v>
      </c>
      <c r="D357" s="9">
        <v>8757371024</v>
      </c>
      <c r="E357" s="9" t="e">
        <f>INDEX(#REF!:#REF!,MATCH($D357,#REF!:#REF!,0),MATCH(#REF!,#REF!:#REF!,0))</f>
        <v>#REF!</v>
      </c>
      <c r="F357" s="9" t="e">
        <f>INDEX(#REF!:#REF!,MATCH($D357,#REF!:#REF!,0),MATCH(#REF!,#REF!:#REF!,0))</f>
        <v>#REF!</v>
      </c>
    </row>
    <row r="358" spans="1:6" ht="16.5" x14ac:dyDescent="0.3">
      <c r="A358" s="9" t="s">
        <v>21967</v>
      </c>
      <c r="B358" s="9" t="s">
        <v>2582</v>
      </c>
      <c r="C358" s="10">
        <v>25176</v>
      </c>
      <c r="D358" s="9">
        <v>7912639675</v>
      </c>
      <c r="E358" s="9" t="e">
        <f>INDEX(#REF!:#REF!,MATCH($D358,#REF!:#REF!,0),MATCH(#REF!,#REF!:#REF!,0))</f>
        <v>#REF!</v>
      </c>
      <c r="F358" s="9" t="e">
        <f>INDEX(#REF!:#REF!,MATCH($D358,#REF!:#REF!,0),MATCH(#REF!,#REF!:#REF!,0))</f>
        <v>#REF!</v>
      </c>
    </row>
    <row r="359" spans="1:6" ht="16.5" x14ac:dyDescent="0.3">
      <c r="A359" s="9" t="s">
        <v>21966</v>
      </c>
      <c r="B359" s="9" t="s">
        <v>2222</v>
      </c>
      <c r="C359" s="10">
        <v>50347</v>
      </c>
      <c r="D359" s="9">
        <v>304906506</v>
      </c>
      <c r="E359" s="9" t="e">
        <f>INDEX(#REF!:#REF!,MATCH($D359,#REF!:#REF!,0),MATCH(#REF!,#REF!:#REF!,0))</f>
        <v>#REF!</v>
      </c>
      <c r="F359" s="9" t="e">
        <f>INDEX(#REF!:#REF!,MATCH($D359,#REF!:#REF!,0),MATCH(#REF!,#REF!:#REF!,0))</f>
        <v>#REF!</v>
      </c>
    </row>
    <row r="360" spans="1:6" ht="16.5" x14ac:dyDescent="0.3">
      <c r="A360" s="9" t="s">
        <v>21965</v>
      </c>
      <c r="B360" s="9" t="s">
        <v>2069</v>
      </c>
      <c r="C360" s="10">
        <v>25714</v>
      </c>
      <c r="D360" s="9">
        <v>6731572691</v>
      </c>
      <c r="E360" s="9" t="e">
        <f>INDEX(#REF!:#REF!,MATCH($D360,#REF!:#REF!,0),MATCH(#REF!,#REF!:#REF!,0))</f>
        <v>#REF!</v>
      </c>
      <c r="F360" s="9" t="e">
        <f>INDEX(#REF!:#REF!,MATCH($D360,#REF!:#REF!,0),MATCH(#REF!,#REF!:#REF!,0))</f>
        <v>#REF!</v>
      </c>
    </row>
    <row r="361" spans="1:6" ht="16.5" x14ac:dyDescent="0.3">
      <c r="A361" s="9" t="s">
        <v>21964</v>
      </c>
      <c r="B361" s="9" t="s">
        <v>3044</v>
      </c>
      <c r="C361" s="10">
        <v>10385</v>
      </c>
      <c r="D361" s="9">
        <v>6084639828</v>
      </c>
      <c r="E361" s="9" t="e">
        <f>INDEX(#REF!:#REF!,MATCH($D361,#REF!:#REF!,0),MATCH(#REF!,#REF!:#REF!,0))</f>
        <v>#REF!</v>
      </c>
      <c r="F361" s="9" t="e">
        <f>INDEX(#REF!:#REF!,MATCH($D361,#REF!:#REF!,0),MATCH(#REF!,#REF!:#REF!,0))</f>
        <v>#REF!</v>
      </c>
    </row>
    <row r="362" spans="1:6" ht="16.5" x14ac:dyDescent="0.3">
      <c r="A362" s="9" t="s">
        <v>21963</v>
      </c>
      <c r="B362" s="9" t="s">
        <v>3416</v>
      </c>
      <c r="C362" s="10">
        <v>55149</v>
      </c>
      <c r="D362" s="9">
        <v>3867281491</v>
      </c>
      <c r="E362" s="9" t="e">
        <f>INDEX(#REF!:#REF!,MATCH($D362,#REF!:#REF!,0),MATCH(#REF!,#REF!:#REF!,0))</f>
        <v>#REF!</v>
      </c>
      <c r="F362" s="9" t="e">
        <f>INDEX(#REF!:#REF!,MATCH($D362,#REF!:#REF!,0),MATCH(#REF!,#REF!:#REF!,0))</f>
        <v>#REF!</v>
      </c>
    </row>
    <row r="363" spans="1:6" ht="16.5" x14ac:dyDescent="0.3">
      <c r="A363" s="9" t="s">
        <v>21962</v>
      </c>
      <c r="B363" s="9" t="s">
        <v>2090</v>
      </c>
      <c r="C363" s="10">
        <v>21992</v>
      </c>
      <c r="D363" s="9">
        <v>1856596435</v>
      </c>
      <c r="E363" s="9" t="e">
        <f>INDEX(#REF!:#REF!,MATCH($D363,#REF!:#REF!,0),MATCH(#REF!,#REF!:#REF!,0))</f>
        <v>#REF!</v>
      </c>
      <c r="F363" s="9" t="e">
        <f>INDEX(#REF!:#REF!,MATCH($D363,#REF!:#REF!,0),MATCH(#REF!,#REF!:#REF!,0))</f>
        <v>#REF!</v>
      </c>
    </row>
    <row r="364" spans="1:6" ht="16.5" x14ac:dyDescent="0.3">
      <c r="A364" s="9" t="s">
        <v>21961</v>
      </c>
      <c r="B364" s="9" t="s">
        <v>2032</v>
      </c>
      <c r="C364" s="10">
        <v>56452</v>
      </c>
      <c r="D364" s="9">
        <v>5395528121</v>
      </c>
      <c r="E364" s="9" t="e">
        <f>INDEX(#REF!:#REF!,MATCH($D364,#REF!:#REF!,0),MATCH(#REF!,#REF!:#REF!,0))</f>
        <v>#REF!</v>
      </c>
      <c r="F364" s="9" t="e">
        <f>INDEX(#REF!:#REF!,MATCH($D364,#REF!:#REF!,0),MATCH(#REF!,#REF!:#REF!,0))</f>
        <v>#REF!</v>
      </c>
    </row>
    <row r="365" spans="1:6" ht="16.5" x14ac:dyDescent="0.3">
      <c r="A365" s="9" t="s">
        <v>21960</v>
      </c>
      <c r="B365" s="9" t="s">
        <v>2453</v>
      </c>
      <c r="C365" s="10">
        <v>42297</v>
      </c>
      <c r="D365" s="9">
        <v>6471464479</v>
      </c>
      <c r="E365" s="9" t="e">
        <f>INDEX(#REF!:#REF!,MATCH($D365,#REF!:#REF!,0),MATCH(#REF!,#REF!:#REF!,0))</f>
        <v>#REF!</v>
      </c>
      <c r="F365" s="9" t="e">
        <f>INDEX(#REF!:#REF!,MATCH($D365,#REF!:#REF!,0),MATCH(#REF!,#REF!:#REF!,0))</f>
        <v>#REF!</v>
      </c>
    </row>
    <row r="366" spans="1:6" ht="16.5" x14ac:dyDescent="0.3">
      <c r="A366" s="9" t="s">
        <v>21959</v>
      </c>
      <c r="B366" s="9" t="s">
        <v>2602</v>
      </c>
      <c r="C366" s="10">
        <v>25475</v>
      </c>
      <c r="D366" s="9">
        <v>4260324861</v>
      </c>
      <c r="E366" s="9" t="e">
        <f>INDEX(#REF!:#REF!,MATCH($D366,#REF!:#REF!,0),MATCH(#REF!,#REF!:#REF!,0))</f>
        <v>#REF!</v>
      </c>
      <c r="F366" s="9" t="e">
        <f>INDEX(#REF!:#REF!,MATCH($D366,#REF!:#REF!,0),MATCH(#REF!,#REF!:#REF!,0))</f>
        <v>#REF!</v>
      </c>
    </row>
    <row r="367" spans="1:6" ht="16.5" x14ac:dyDescent="0.3">
      <c r="A367" s="9" t="s">
        <v>21958</v>
      </c>
      <c r="B367" s="9" t="s">
        <v>2537</v>
      </c>
      <c r="C367" s="10">
        <v>12376</v>
      </c>
      <c r="D367" s="9">
        <v>2492824950</v>
      </c>
      <c r="E367" s="9" t="e">
        <f>INDEX(#REF!:#REF!,MATCH($D367,#REF!:#REF!,0),MATCH(#REF!,#REF!:#REF!,0))</f>
        <v>#REF!</v>
      </c>
      <c r="F367" s="9" t="e">
        <f>INDEX(#REF!:#REF!,MATCH($D367,#REF!:#REF!,0),MATCH(#REF!,#REF!:#REF!,0))</f>
        <v>#REF!</v>
      </c>
    </row>
    <row r="368" spans="1:6" ht="16.5" x14ac:dyDescent="0.3">
      <c r="A368" s="9" t="s">
        <v>21957</v>
      </c>
      <c r="B368" s="9" t="s">
        <v>3841</v>
      </c>
      <c r="C368" s="10">
        <v>44916</v>
      </c>
      <c r="D368" s="9">
        <v>8971738782</v>
      </c>
      <c r="E368" s="9" t="e">
        <f>INDEX(#REF!:#REF!,MATCH($D368,#REF!:#REF!,0),MATCH(#REF!,#REF!:#REF!,0))</f>
        <v>#REF!</v>
      </c>
      <c r="F368" s="9" t="e">
        <f>INDEX(#REF!:#REF!,MATCH($D368,#REF!:#REF!,0),MATCH(#REF!,#REF!:#REF!,0))</f>
        <v>#REF!</v>
      </c>
    </row>
    <row r="369" spans="1:6" ht="16.5" x14ac:dyDescent="0.3">
      <c r="A369" s="9" t="s">
        <v>21956</v>
      </c>
      <c r="B369" s="9" t="s">
        <v>2302</v>
      </c>
      <c r="C369" s="10">
        <v>32795</v>
      </c>
      <c r="D369" s="9">
        <v>8333777430</v>
      </c>
      <c r="E369" s="9" t="e">
        <f>INDEX(#REF!:#REF!,MATCH($D369,#REF!:#REF!,0),MATCH(#REF!,#REF!:#REF!,0))</f>
        <v>#REF!</v>
      </c>
      <c r="F369" s="9" t="e">
        <f>INDEX(#REF!:#REF!,MATCH($D369,#REF!:#REF!,0),MATCH(#REF!,#REF!:#REF!,0))</f>
        <v>#REF!</v>
      </c>
    </row>
    <row r="370" spans="1:6" ht="16.5" x14ac:dyDescent="0.3">
      <c r="A370" s="9" t="s">
        <v>21955</v>
      </c>
      <c r="B370" s="9" t="s">
        <v>2673</v>
      </c>
      <c r="C370" s="10">
        <v>53642</v>
      </c>
      <c r="D370" s="9">
        <v>4698538416</v>
      </c>
      <c r="E370" s="9" t="e">
        <f>INDEX(#REF!:#REF!,MATCH($D370,#REF!:#REF!,0),MATCH(#REF!,#REF!:#REF!,0))</f>
        <v>#REF!</v>
      </c>
      <c r="F370" s="9" t="e">
        <f>INDEX(#REF!:#REF!,MATCH($D370,#REF!:#REF!,0),MATCH(#REF!,#REF!:#REF!,0))</f>
        <v>#REF!</v>
      </c>
    </row>
    <row r="371" spans="1:6" ht="16.5" x14ac:dyDescent="0.3">
      <c r="A371" s="9" t="s">
        <v>21954</v>
      </c>
      <c r="B371" s="9" t="s">
        <v>2753</v>
      </c>
      <c r="C371" s="10">
        <v>11166</v>
      </c>
      <c r="D371" s="9">
        <v>858481901</v>
      </c>
      <c r="E371" s="9" t="e">
        <f>INDEX(#REF!:#REF!,MATCH($D371,#REF!:#REF!,0),MATCH(#REF!,#REF!:#REF!,0))</f>
        <v>#REF!</v>
      </c>
      <c r="F371" s="9" t="e">
        <f>INDEX(#REF!:#REF!,MATCH($D371,#REF!:#REF!,0),MATCH(#REF!,#REF!:#REF!,0))</f>
        <v>#REF!</v>
      </c>
    </row>
    <row r="372" spans="1:6" ht="16.5" x14ac:dyDescent="0.3">
      <c r="A372" s="9" t="s">
        <v>21953</v>
      </c>
      <c r="B372" s="9" t="s">
        <v>2117</v>
      </c>
      <c r="C372" s="10">
        <v>55813</v>
      </c>
      <c r="D372" s="9">
        <v>7707009371</v>
      </c>
      <c r="E372" s="9" t="e">
        <f>INDEX(#REF!:#REF!,MATCH($D372,#REF!:#REF!,0),MATCH(#REF!,#REF!:#REF!,0))</f>
        <v>#REF!</v>
      </c>
      <c r="F372" s="9" t="e">
        <f>INDEX(#REF!:#REF!,MATCH($D372,#REF!:#REF!,0),MATCH(#REF!,#REF!:#REF!,0))</f>
        <v>#REF!</v>
      </c>
    </row>
    <row r="373" spans="1:6" ht="16.5" x14ac:dyDescent="0.3">
      <c r="A373" s="9" t="s">
        <v>21952</v>
      </c>
      <c r="B373" s="9" t="s">
        <v>2258</v>
      </c>
      <c r="C373" s="10">
        <v>23254</v>
      </c>
      <c r="D373" s="9">
        <v>7373156215</v>
      </c>
      <c r="E373" s="9" t="e">
        <f>INDEX(#REF!:#REF!,MATCH($D373,#REF!:#REF!,0),MATCH(#REF!,#REF!:#REF!,0))</f>
        <v>#REF!</v>
      </c>
      <c r="F373" s="9" t="e">
        <f>INDEX(#REF!:#REF!,MATCH($D373,#REF!:#REF!,0),MATCH(#REF!,#REF!:#REF!,0))</f>
        <v>#REF!</v>
      </c>
    </row>
    <row r="374" spans="1:6" ht="16.5" x14ac:dyDescent="0.3">
      <c r="A374" s="9" t="s">
        <v>21951</v>
      </c>
      <c r="B374" s="9" t="s">
        <v>2650</v>
      </c>
      <c r="C374" s="10">
        <v>20939</v>
      </c>
      <c r="D374" s="9">
        <v>2237103631</v>
      </c>
      <c r="E374" s="9" t="e">
        <f>INDEX(#REF!:#REF!,MATCH($D374,#REF!:#REF!,0),MATCH(#REF!,#REF!:#REF!,0))</f>
        <v>#REF!</v>
      </c>
      <c r="F374" s="9" t="e">
        <f>INDEX(#REF!:#REF!,MATCH($D374,#REF!:#REF!,0),MATCH(#REF!,#REF!:#REF!,0))</f>
        <v>#REF!</v>
      </c>
    </row>
    <row r="375" spans="1:6" ht="16.5" x14ac:dyDescent="0.3">
      <c r="A375" s="9" t="s">
        <v>21950</v>
      </c>
      <c r="B375" s="9" t="s">
        <v>2492</v>
      </c>
      <c r="C375" s="10">
        <v>32618</v>
      </c>
      <c r="D375" s="9">
        <v>2259282237</v>
      </c>
      <c r="E375" s="9" t="e">
        <f>INDEX(#REF!:#REF!,MATCH($D375,#REF!:#REF!,0),MATCH(#REF!,#REF!:#REF!,0))</f>
        <v>#REF!</v>
      </c>
      <c r="F375" s="9" t="e">
        <f>INDEX(#REF!:#REF!,MATCH($D375,#REF!:#REF!,0),MATCH(#REF!,#REF!:#REF!,0))</f>
        <v>#REF!</v>
      </c>
    </row>
    <row r="376" spans="1:6" ht="16.5" x14ac:dyDescent="0.3">
      <c r="A376" s="9" t="s">
        <v>21949</v>
      </c>
      <c r="B376" s="9" t="s">
        <v>2147</v>
      </c>
      <c r="C376" s="10">
        <v>40231</v>
      </c>
      <c r="D376" s="9">
        <v>7621218967</v>
      </c>
      <c r="E376" s="9" t="e">
        <f>INDEX(#REF!:#REF!,MATCH($D376,#REF!:#REF!,0),MATCH(#REF!,#REF!:#REF!,0))</f>
        <v>#REF!</v>
      </c>
      <c r="F376" s="9" t="e">
        <f>INDEX(#REF!:#REF!,MATCH($D376,#REF!:#REF!,0),MATCH(#REF!,#REF!:#REF!,0))</f>
        <v>#REF!</v>
      </c>
    </row>
    <row r="377" spans="1:6" ht="16.5" x14ac:dyDescent="0.3">
      <c r="A377" s="9" t="s">
        <v>21948</v>
      </c>
      <c r="B377" s="9" t="s">
        <v>2489</v>
      </c>
      <c r="C377" s="10">
        <v>16801</v>
      </c>
      <c r="D377" s="9">
        <v>4398950745</v>
      </c>
      <c r="E377" s="9" t="e">
        <f>INDEX(#REF!:#REF!,MATCH($D377,#REF!:#REF!,0),MATCH(#REF!,#REF!:#REF!,0))</f>
        <v>#REF!</v>
      </c>
      <c r="F377" s="9" t="e">
        <f>INDEX(#REF!:#REF!,MATCH($D377,#REF!:#REF!,0),MATCH(#REF!,#REF!:#REF!,0))</f>
        <v>#REF!</v>
      </c>
    </row>
    <row r="378" spans="1:6" ht="16.5" x14ac:dyDescent="0.3">
      <c r="A378" s="9" t="s">
        <v>21947</v>
      </c>
      <c r="B378" s="9" t="s">
        <v>3156</v>
      </c>
      <c r="C378" s="10">
        <v>53896</v>
      </c>
      <c r="D378" s="9">
        <v>8462409454</v>
      </c>
      <c r="E378" s="9" t="e">
        <f>INDEX(#REF!:#REF!,MATCH($D378,#REF!:#REF!,0),MATCH(#REF!,#REF!:#REF!,0))</f>
        <v>#REF!</v>
      </c>
      <c r="F378" s="9" t="e">
        <f>INDEX(#REF!:#REF!,MATCH($D378,#REF!:#REF!,0),MATCH(#REF!,#REF!:#REF!,0))</f>
        <v>#REF!</v>
      </c>
    </row>
    <row r="379" spans="1:6" ht="16.5" x14ac:dyDescent="0.3">
      <c r="A379" s="9" t="s">
        <v>21946</v>
      </c>
      <c r="B379" s="9" t="s">
        <v>1999</v>
      </c>
      <c r="C379" s="10">
        <v>39186</v>
      </c>
      <c r="D379" s="9">
        <v>6402318035</v>
      </c>
      <c r="E379" s="9" t="e">
        <f>INDEX(#REF!:#REF!,MATCH($D379,#REF!:#REF!,0),MATCH(#REF!,#REF!:#REF!,0))</f>
        <v>#REF!</v>
      </c>
      <c r="F379" s="9" t="e">
        <f>INDEX(#REF!:#REF!,MATCH($D379,#REF!:#REF!,0),MATCH(#REF!,#REF!:#REF!,0))</f>
        <v>#REF!</v>
      </c>
    </row>
    <row r="380" spans="1:6" ht="16.5" x14ac:dyDescent="0.3">
      <c r="A380" s="9" t="s">
        <v>21945</v>
      </c>
      <c r="B380" s="9" t="s">
        <v>2528</v>
      </c>
      <c r="C380" s="10">
        <v>54317</v>
      </c>
      <c r="D380" s="9">
        <v>7118642576</v>
      </c>
      <c r="E380" s="9" t="e">
        <f>INDEX(#REF!:#REF!,MATCH($D380,#REF!:#REF!,0),MATCH(#REF!,#REF!:#REF!,0))</f>
        <v>#REF!</v>
      </c>
      <c r="F380" s="9" t="e">
        <f>INDEX(#REF!:#REF!,MATCH($D380,#REF!:#REF!,0),MATCH(#REF!,#REF!:#REF!,0))</f>
        <v>#REF!</v>
      </c>
    </row>
    <row r="381" spans="1:6" ht="16.5" x14ac:dyDescent="0.3">
      <c r="A381" s="9" t="s">
        <v>21944</v>
      </c>
      <c r="B381" s="9" t="s">
        <v>2650</v>
      </c>
      <c r="C381" s="10">
        <v>32967</v>
      </c>
      <c r="D381" s="9">
        <v>8977805007</v>
      </c>
      <c r="E381" s="9" t="e">
        <f>INDEX(#REF!:#REF!,MATCH($D381,#REF!:#REF!,0),MATCH(#REF!,#REF!:#REF!,0))</f>
        <v>#REF!</v>
      </c>
      <c r="F381" s="9" t="e">
        <f>INDEX(#REF!:#REF!,MATCH($D381,#REF!:#REF!,0),MATCH(#REF!,#REF!:#REF!,0))</f>
        <v>#REF!</v>
      </c>
    </row>
    <row r="382" spans="1:6" ht="16.5" x14ac:dyDescent="0.3">
      <c r="A382" s="9" t="s">
        <v>21943</v>
      </c>
      <c r="B382" s="9" t="s">
        <v>1975</v>
      </c>
      <c r="C382" s="10">
        <v>14624</v>
      </c>
      <c r="D382" s="9">
        <v>4290015026</v>
      </c>
      <c r="E382" s="9" t="e">
        <f>INDEX(#REF!:#REF!,MATCH($D382,#REF!:#REF!,0),MATCH(#REF!,#REF!:#REF!,0))</f>
        <v>#REF!</v>
      </c>
      <c r="F382" s="9" t="e">
        <f>INDEX(#REF!:#REF!,MATCH($D382,#REF!:#REF!,0),MATCH(#REF!,#REF!:#REF!,0))</f>
        <v>#REF!</v>
      </c>
    </row>
    <row r="383" spans="1:6" ht="16.5" x14ac:dyDescent="0.3">
      <c r="A383" s="9" t="s">
        <v>21942</v>
      </c>
      <c r="B383" s="9" t="s">
        <v>2046</v>
      </c>
      <c r="C383" s="10">
        <v>55785</v>
      </c>
      <c r="D383" s="9">
        <v>858481901</v>
      </c>
      <c r="E383" s="9" t="e">
        <f>INDEX(#REF!:#REF!,MATCH($D383,#REF!:#REF!,0),MATCH(#REF!,#REF!:#REF!,0))</f>
        <v>#REF!</v>
      </c>
      <c r="F383" s="9" t="e">
        <f>INDEX(#REF!:#REF!,MATCH($D383,#REF!:#REF!,0),MATCH(#REF!,#REF!:#REF!,0))</f>
        <v>#REF!</v>
      </c>
    </row>
    <row r="384" spans="1:6" ht="16.5" x14ac:dyDescent="0.3">
      <c r="A384" s="9" t="s">
        <v>21941</v>
      </c>
      <c r="B384" s="9" t="s">
        <v>2568</v>
      </c>
      <c r="C384" s="10">
        <v>58408</v>
      </c>
      <c r="D384" s="9">
        <v>2022565827</v>
      </c>
      <c r="E384" s="9" t="e">
        <f>INDEX(#REF!:#REF!,MATCH($D384,#REF!:#REF!,0),MATCH(#REF!,#REF!:#REF!,0))</f>
        <v>#REF!</v>
      </c>
      <c r="F384" s="9" t="e">
        <f>INDEX(#REF!:#REF!,MATCH($D384,#REF!:#REF!,0),MATCH(#REF!,#REF!:#REF!,0))</f>
        <v>#REF!</v>
      </c>
    </row>
    <row r="385" spans="1:6" ht="16.5" x14ac:dyDescent="0.3">
      <c r="A385" s="9" t="s">
        <v>21940</v>
      </c>
      <c r="B385" s="9" t="s">
        <v>2443</v>
      </c>
      <c r="C385" s="10">
        <v>56647</v>
      </c>
      <c r="D385" s="9">
        <v>8565880958</v>
      </c>
      <c r="E385" s="9" t="e">
        <f>INDEX(#REF!:#REF!,MATCH($D385,#REF!:#REF!,0),MATCH(#REF!,#REF!:#REF!,0))</f>
        <v>#REF!</v>
      </c>
      <c r="F385" s="9" t="e">
        <f>INDEX(#REF!:#REF!,MATCH($D385,#REF!:#REF!,0),MATCH(#REF!,#REF!:#REF!,0))</f>
        <v>#REF!</v>
      </c>
    </row>
    <row r="386" spans="1:6" ht="16.5" x14ac:dyDescent="0.3">
      <c r="A386" s="9" t="s">
        <v>21939</v>
      </c>
      <c r="B386" s="9" t="s">
        <v>2759</v>
      </c>
      <c r="C386" s="10">
        <v>16142</v>
      </c>
      <c r="D386" s="9">
        <v>8832488175</v>
      </c>
      <c r="E386" s="9" t="e">
        <f>INDEX(#REF!:#REF!,MATCH($D386,#REF!:#REF!,0),MATCH(#REF!,#REF!:#REF!,0))</f>
        <v>#REF!</v>
      </c>
      <c r="F386" s="9" t="e">
        <f>INDEX(#REF!:#REF!,MATCH($D386,#REF!:#REF!,0),MATCH(#REF!,#REF!:#REF!,0))</f>
        <v>#REF!</v>
      </c>
    </row>
    <row r="387" spans="1:6" ht="16.5" x14ac:dyDescent="0.3">
      <c r="A387" s="9" t="s">
        <v>21938</v>
      </c>
      <c r="B387" s="9" t="s">
        <v>3856</v>
      </c>
      <c r="C387" s="10">
        <v>34038</v>
      </c>
      <c r="D387" s="9">
        <v>1231429186</v>
      </c>
      <c r="E387" s="9" t="e">
        <f>INDEX(#REF!:#REF!,MATCH($D387,#REF!:#REF!,0),MATCH(#REF!,#REF!:#REF!,0))</f>
        <v>#REF!</v>
      </c>
      <c r="F387" s="9" t="e">
        <f>INDEX(#REF!:#REF!,MATCH($D387,#REF!:#REF!,0),MATCH(#REF!,#REF!:#REF!,0))</f>
        <v>#REF!</v>
      </c>
    </row>
    <row r="388" spans="1:6" ht="16.5" x14ac:dyDescent="0.3">
      <c r="A388" s="9" t="s">
        <v>21937</v>
      </c>
      <c r="B388" s="9" t="s">
        <v>3168</v>
      </c>
      <c r="C388" s="10">
        <v>58905</v>
      </c>
      <c r="D388" s="9">
        <v>6618120233</v>
      </c>
      <c r="E388" s="9" t="e">
        <f>INDEX(#REF!:#REF!,MATCH($D388,#REF!:#REF!,0),MATCH(#REF!,#REF!:#REF!,0))</f>
        <v>#REF!</v>
      </c>
      <c r="F388" s="9" t="e">
        <f>INDEX(#REF!:#REF!,MATCH($D388,#REF!:#REF!,0),MATCH(#REF!,#REF!:#REF!,0))</f>
        <v>#REF!</v>
      </c>
    </row>
    <row r="389" spans="1:6" ht="16.5" x14ac:dyDescent="0.3">
      <c r="A389" s="9" t="s">
        <v>21936</v>
      </c>
      <c r="B389" s="9" t="s">
        <v>2125</v>
      </c>
      <c r="C389" s="10">
        <v>31609</v>
      </c>
      <c r="D389" s="9">
        <v>4439073344</v>
      </c>
      <c r="E389" s="9" t="e">
        <f>INDEX(#REF!:#REF!,MATCH($D389,#REF!:#REF!,0),MATCH(#REF!,#REF!:#REF!,0))</f>
        <v>#REF!</v>
      </c>
      <c r="F389" s="9" t="e">
        <f>INDEX(#REF!:#REF!,MATCH($D389,#REF!:#REF!,0),MATCH(#REF!,#REF!:#REF!,0))</f>
        <v>#REF!</v>
      </c>
    </row>
    <row r="390" spans="1:6" ht="16.5" x14ac:dyDescent="0.3">
      <c r="A390" s="9" t="s">
        <v>21935</v>
      </c>
      <c r="B390" s="9" t="s">
        <v>2521</v>
      </c>
      <c r="C390" s="10">
        <v>27341</v>
      </c>
      <c r="D390" s="9">
        <v>9163060264</v>
      </c>
      <c r="E390" s="9" t="e">
        <f>INDEX(#REF!:#REF!,MATCH($D390,#REF!:#REF!,0),MATCH(#REF!,#REF!:#REF!,0))</f>
        <v>#REF!</v>
      </c>
      <c r="F390" s="9" t="e">
        <f>INDEX(#REF!:#REF!,MATCH($D390,#REF!:#REF!,0),MATCH(#REF!,#REF!:#REF!,0))</f>
        <v>#REF!</v>
      </c>
    </row>
    <row r="391" spans="1:6" ht="16.5" x14ac:dyDescent="0.3">
      <c r="A391" s="9" t="s">
        <v>21934</v>
      </c>
      <c r="B391" s="9" t="s">
        <v>2127</v>
      </c>
      <c r="C391" s="10">
        <v>58622</v>
      </c>
      <c r="D391" s="9">
        <v>4525743115</v>
      </c>
      <c r="E391" s="9" t="e">
        <f>INDEX(#REF!:#REF!,MATCH($D391,#REF!:#REF!,0),MATCH(#REF!,#REF!:#REF!,0))</f>
        <v>#REF!</v>
      </c>
      <c r="F391" s="9" t="e">
        <f>INDEX(#REF!:#REF!,MATCH($D391,#REF!:#REF!,0),MATCH(#REF!,#REF!:#REF!,0))</f>
        <v>#REF!</v>
      </c>
    </row>
    <row r="392" spans="1:6" ht="16.5" x14ac:dyDescent="0.3">
      <c r="A392" s="9" t="s">
        <v>21933</v>
      </c>
      <c r="B392" s="9" t="s">
        <v>2323</v>
      </c>
      <c r="C392" s="10">
        <v>21692</v>
      </c>
      <c r="D392" s="9">
        <v>3145039288</v>
      </c>
      <c r="E392" s="9" t="e">
        <f>INDEX(#REF!:#REF!,MATCH($D392,#REF!:#REF!,0),MATCH(#REF!,#REF!:#REF!,0))</f>
        <v>#REF!</v>
      </c>
      <c r="F392" s="9" t="e">
        <f>INDEX(#REF!:#REF!,MATCH($D392,#REF!:#REF!,0),MATCH(#REF!,#REF!:#REF!,0))</f>
        <v>#REF!</v>
      </c>
    </row>
    <row r="393" spans="1:6" ht="16.5" x14ac:dyDescent="0.3">
      <c r="A393" s="9" t="s">
        <v>21932</v>
      </c>
      <c r="B393" s="9" t="s">
        <v>2216</v>
      </c>
      <c r="C393" s="10">
        <v>27281</v>
      </c>
      <c r="D393" s="9">
        <v>5811999097</v>
      </c>
      <c r="E393" s="9" t="e">
        <f>INDEX(#REF!:#REF!,MATCH($D393,#REF!:#REF!,0),MATCH(#REF!,#REF!:#REF!,0))</f>
        <v>#REF!</v>
      </c>
      <c r="F393" s="9" t="e">
        <f>INDEX(#REF!:#REF!,MATCH($D393,#REF!:#REF!,0),MATCH(#REF!,#REF!:#REF!,0))</f>
        <v>#REF!</v>
      </c>
    </row>
    <row r="394" spans="1:6" ht="16.5" x14ac:dyDescent="0.3">
      <c r="A394" s="9" t="s">
        <v>21931</v>
      </c>
      <c r="B394" s="9" t="s">
        <v>2304</v>
      </c>
      <c r="C394" s="10">
        <v>54546</v>
      </c>
      <c r="D394" s="9">
        <v>8658719154</v>
      </c>
      <c r="E394" s="9" t="e">
        <f>INDEX(#REF!:#REF!,MATCH($D394,#REF!:#REF!,0),MATCH(#REF!,#REF!:#REF!,0))</f>
        <v>#REF!</v>
      </c>
      <c r="F394" s="9" t="e">
        <f>INDEX(#REF!:#REF!,MATCH($D394,#REF!:#REF!,0),MATCH(#REF!,#REF!:#REF!,0))</f>
        <v>#REF!</v>
      </c>
    </row>
    <row r="395" spans="1:6" ht="16.5" x14ac:dyDescent="0.3">
      <c r="A395" s="9" t="s">
        <v>21930</v>
      </c>
      <c r="B395" s="9" t="s">
        <v>2119</v>
      </c>
      <c r="C395" s="10">
        <v>19223</v>
      </c>
      <c r="D395" s="9">
        <v>2659144249</v>
      </c>
      <c r="E395" s="9" t="e">
        <f>INDEX(#REF!:#REF!,MATCH($D395,#REF!:#REF!,0),MATCH(#REF!,#REF!:#REF!,0))</f>
        <v>#REF!</v>
      </c>
      <c r="F395" s="9" t="e">
        <f>INDEX(#REF!:#REF!,MATCH($D395,#REF!:#REF!,0),MATCH(#REF!,#REF!:#REF!,0))</f>
        <v>#REF!</v>
      </c>
    </row>
    <row r="396" spans="1:6" ht="16.5" x14ac:dyDescent="0.3">
      <c r="A396" s="9" t="s">
        <v>21929</v>
      </c>
      <c r="B396" s="9" t="s">
        <v>2119</v>
      </c>
      <c r="C396" s="10">
        <v>34324</v>
      </c>
      <c r="D396" s="9">
        <v>583595162</v>
      </c>
      <c r="E396" s="9" t="e">
        <f>INDEX(#REF!:#REF!,MATCH($D396,#REF!:#REF!,0),MATCH(#REF!,#REF!:#REF!,0))</f>
        <v>#REF!</v>
      </c>
      <c r="F396" s="9" t="e">
        <f>INDEX(#REF!:#REF!,MATCH($D396,#REF!:#REF!,0),MATCH(#REF!,#REF!:#REF!,0))</f>
        <v>#REF!</v>
      </c>
    </row>
    <row r="397" spans="1:6" ht="16.5" x14ac:dyDescent="0.3">
      <c r="A397" s="9" t="s">
        <v>21928</v>
      </c>
      <c r="B397" s="9" t="s">
        <v>2110</v>
      </c>
      <c r="C397" s="10">
        <v>54526</v>
      </c>
      <c r="D397" s="9">
        <v>2922893758</v>
      </c>
      <c r="E397" s="9" t="e">
        <f>INDEX(#REF!:#REF!,MATCH($D397,#REF!:#REF!,0),MATCH(#REF!,#REF!:#REF!,0))</f>
        <v>#REF!</v>
      </c>
      <c r="F397" s="9" t="e">
        <f>INDEX(#REF!:#REF!,MATCH($D397,#REF!:#REF!,0),MATCH(#REF!,#REF!:#REF!,0))</f>
        <v>#REF!</v>
      </c>
    </row>
    <row r="398" spans="1:6" ht="16.5" x14ac:dyDescent="0.3">
      <c r="A398" s="9" t="s">
        <v>21927</v>
      </c>
      <c r="B398" s="9" t="s">
        <v>2286</v>
      </c>
      <c r="C398" s="10">
        <v>23792</v>
      </c>
      <c r="D398" s="9">
        <v>710473923</v>
      </c>
      <c r="E398" s="9" t="e">
        <f>INDEX(#REF!:#REF!,MATCH($D398,#REF!:#REF!,0),MATCH(#REF!,#REF!:#REF!,0))</f>
        <v>#REF!</v>
      </c>
      <c r="F398" s="9" t="e">
        <f>INDEX(#REF!:#REF!,MATCH($D398,#REF!:#REF!,0),MATCH(#REF!,#REF!:#REF!,0))</f>
        <v>#REF!</v>
      </c>
    </row>
    <row r="399" spans="1:6" ht="16.5" x14ac:dyDescent="0.3">
      <c r="A399" s="9" t="s">
        <v>21926</v>
      </c>
      <c r="B399" s="9" t="s">
        <v>3222</v>
      </c>
      <c r="C399" s="10">
        <v>36657</v>
      </c>
      <c r="D399" s="9">
        <v>8189289020</v>
      </c>
      <c r="E399" s="9" t="e">
        <f>INDEX(#REF!:#REF!,MATCH($D399,#REF!:#REF!,0),MATCH(#REF!,#REF!:#REF!,0))</f>
        <v>#REF!</v>
      </c>
      <c r="F399" s="9" t="e">
        <f>INDEX(#REF!:#REF!,MATCH($D399,#REF!:#REF!,0),MATCH(#REF!,#REF!:#REF!,0))</f>
        <v>#REF!</v>
      </c>
    </row>
    <row r="400" spans="1:6" ht="16.5" x14ac:dyDescent="0.3">
      <c r="A400" s="9" t="s">
        <v>21925</v>
      </c>
      <c r="B400" s="9" t="s">
        <v>2306</v>
      </c>
      <c r="C400" s="10">
        <v>47186</v>
      </c>
      <c r="D400" s="9">
        <v>6183510505</v>
      </c>
      <c r="E400" s="9" t="e">
        <f>INDEX(#REF!:#REF!,MATCH($D400,#REF!:#REF!,0),MATCH(#REF!,#REF!:#REF!,0))</f>
        <v>#REF!</v>
      </c>
      <c r="F400" s="9" t="e">
        <f>INDEX(#REF!:#REF!,MATCH($D400,#REF!:#REF!,0),MATCH(#REF!,#REF!:#REF!,0))</f>
        <v>#REF!</v>
      </c>
    </row>
    <row r="401" spans="1:6" ht="16.5" x14ac:dyDescent="0.3">
      <c r="A401" s="9" t="s">
        <v>21924</v>
      </c>
      <c r="B401" s="9" t="s">
        <v>2954</v>
      </c>
      <c r="C401" s="10">
        <v>38519</v>
      </c>
      <c r="D401" s="9">
        <v>8254304106</v>
      </c>
      <c r="E401" s="9" t="e">
        <f>INDEX(#REF!:#REF!,MATCH($D401,#REF!:#REF!,0),MATCH(#REF!,#REF!:#REF!,0))</f>
        <v>#REF!</v>
      </c>
      <c r="F401" s="9" t="e">
        <f>INDEX(#REF!:#REF!,MATCH($D401,#REF!:#REF!,0),MATCH(#REF!,#REF!:#REF!,0))</f>
        <v>#REF!</v>
      </c>
    </row>
    <row r="402" spans="1:6" ht="16.5" x14ac:dyDescent="0.3">
      <c r="A402" s="9" t="s">
        <v>21923</v>
      </c>
      <c r="B402" s="9" t="s">
        <v>2212</v>
      </c>
      <c r="C402" s="10">
        <v>41267</v>
      </c>
      <c r="D402" s="9">
        <v>483886254</v>
      </c>
      <c r="E402" s="9" t="e">
        <f>INDEX(#REF!:#REF!,MATCH($D402,#REF!:#REF!,0),MATCH(#REF!,#REF!:#REF!,0))</f>
        <v>#REF!</v>
      </c>
      <c r="F402" s="9" t="e">
        <f>INDEX(#REF!:#REF!,MATCH($D402,#REF!:#REF!,0),MATCH(#REF!,#REF!:#REF!,0))</f>
        <v>#REF!</v>
      </c>
    </row>
    <row r="403" spans="1:6" ht="16.5" x14ac:dyDescent="0.3">
      <c r="A403" s="9" t="s">
        <v>21922</v>
      </c>
      <c r="B403" s="9" t="s">
        <v>2142</v>
      </c>
      <c r="C403" s="10">
        <v>45624</v>
      </c>
      <c r="D403" s="9">
        <v>7152427402</v>
      </c>
      <c r="E403" s="9" t="e">
        <f>INDEX(#REF!:#REF!,MATCH($D403,#REF!:#REF!,0),MATCH(#REF!,#REF!:#REF!,0))</f>
        <v>#REF!</v>
      </c>
      <c r="F403" s="9" t="e">
        <f>INDEX(#REF!:#REF!,MATCH($D403,#REF!:#REF!,0),MATCH(#REF!,#REF!:#REF!,0))</f>
        <v>#REF!</v>
      </c>
    </row>
    <row r="404" spans="1:6" ht="16.5" x14ac:dyDescent="0.3">
      <c r="A404" s="9" t="s">
        <v>21921</v>
      </c>
      <c r="B404" s="9" t="s">
        <v>2513</v>
      </c>
      <c r="C404" s="10">
        <v>16549</v>
      </c>
      <c r="D404" s="9">
        <v>1918356416</v>
      </c>
      <c r="E404" s="9" t="e">
        <f>INDEX(#REF!:#REF!,MATCH($D404,#REF!:#REF!,0),MATCH(#REF!,#REF!:#REF!,0))</f>
        <v>#REF!</v>
      </c>
      <c r="F404" s="9" t="e">
        <f>INDEX(#REF!:#REF!,MATCH($D404,#REF!:#REF!,0),MATCH(#REF!,#REF!:#REF!,0))</f>
        <v>#REF!</v>
      </c>
    </row>
    <row r="405" spans="1:6" ht="16.5" x14ac:dyDescent="0.3">
      <c r="A405" s="9" t="s">
        <v>21920</v>
      </c>
      <c r="B405" s="9" t="s">
        <v>1969</v>
      </c>
      <c r="C405" s="10">
        <v>47807</v>
      </c>
      <c r="D405" s="9">
        <v>5519420165</v>
      </c>
      <c r="E405" s="9" t="e">
        <f>INDEX(#REF!:#REF!,MATCH($D405,#REF!:#REF!,0),MATCH(#REF!,#REF!:#REF!,0))</f>
        <v>#REF!</v>
      </c>
      <c r="F405" s="9" t="e">
        <f>INDEX(#REF!:#REF!,MATCH($D405,#REF!:#REF!,0),MATCH(#REF!,#REF!:#REF!,0))</f>
        <v>#REF!</v>
      </c>
    </row>
    <row r="406" spans="1:6" ht="16.5" x14ac:dyDescent="0.3">
      <c r="A406" s="9" t="s">
        <v>21919</v>
      </c>
      <c r="B406" s="9" t="s">
        <v>2820</v>
      </c>
      <c r="C406" s="10">
        <v>38737</v>
      </c>
      <c r="D406" s="9">
        <v>5149710571</v>
      </c>
      <c r="E406" s="9" t="e">
        <f>INDEX(#REF!:#REF!,MATCH($D406,#REF!:#REF!,0),MATCH(#REF!,#REF!:#REF!,0))</f>
        <v>#REF!</v>
      </c>
      <c r="F406" s="9" t="e">
        <f>INDEX(#REF!:#REF!,MATCH($D406,#REF!:#REF!,0),MATCH(#REF!,#REF!:#REF!,0))</f>
        <v>#REF!</v>
      </c>
    </row>
    <row r="407" spans="1:6" ht="16.5" x14ac:dyDescent="0.3">
      <c r="A407" s="9" t="s">
        <v>21918</v>
      </c>
      <c r="B407" s="9" t="s">
        <v>2653</v>
      </c>
      <c r="C407" s="10">
        <v>51143</v>
      </c>
      <c r="D407" s="9">
        <v>1279282711</v>
      </c>
      <c r="E407" s="9" t="e">
        <f>INDEX(#REF!:#REF!,MATCH($D407,#REF!:#REF!,0),MATCH(#REF!,#REF!:#REF!,0))</f>
        <v>#REF!</v>
      </c>
      <c r="F407" s="9" t="e">
        <f>INDEX(#REF!:#REF!,MATCH($D407,#REF!:#REF!,0),MATCH(#REF!,#REF!:#REF!,0))</f>
        <v>#REF!</v>
      </c>
    </row>
    <row r="408" spans="1:6" ht="16.5" x14ac:dyDescent="0.3">
      <c r="A408" s="9" t="s">
        <v>21917</v>
      </c>
      <c r="B408" s="9" t="s">
        <v>2326</v>
      </c>
      <c r="C408" s="10">
        <v>42961</v>
      </c>
      <c r="D408" s="9">
        <v>513904581</v>
      </c>
      <c r="E408" s="9" t="e">
        <f>INDEX(#REF!:#REF!,MATCH($D408,#REF!:#REF!,0),MATCH(#REF!,#REF!:#REF!,0))</f>
        <v>#REF!</v>
      </c>
      <c r="F408" s="9" t="e">
        <f>INDEX(#REF!:#REF!,MATCH($D408,#REF!:#REF!,0),MATCH(#REF!,#REF!:#REF!,0))</f>
        <v>#REF!</v>
      </c>
    </row>
    <row r="409" spans="1:6" ht="16.5" x14ac:dyDescent="0.3">
      <c r="A409" s="9" t="s">
        <v>21916</v>
      </c>
      <c r="B409" s="9" t="s">
        <v>2443</v>
      </c>
      <c r="C409" s="10">
        <v>29351</v>
      </c>
      <c r="D409" s="9">
        <v>5511711233</v>
      </c>
      <c r="E409" s="9" t="e">
        <f>INDEX(#REF!:#REF!,MATCH($D409,#REF!:#REF!,0),MATCH(#REF!,#REF!:#REF!,0))</f>
        <v>#REF!</v>
      </c>
      <c r="F409" s="9" t="e">
        <f>INDEX(#REF!:#REF!,MATCH($D409,#REF!:#REF!,0),MATCH(#REF!,#REF!:#REF!,0))</f>
        <v>#REF!</v>
      </c>
    </row>
    <row r="410" spans="1:6" ht="16.5" x14ac:dyDescent="0.3">
      <c r="A410" s="9" t="s">
        <v>21915</v>
      </c>
      <c r="B410" s="9" t="s">
        <v>2489</v>
      </c>
      <c r="C410" s="10">
        <v>50926</v>
      </c>
      <c r="D410" s="9">
        <v>5603330430</v>
      </c>
      <c r="E410" s="9" t="e">
        <f>INDEX(#REF!:#REF!,MATCH($D410,#REF!:#REF!,0),MATCH(#REF!,#REF!:#REF!,0))</f>
        <v>#REF!</v>
      </c>
      <c r="F410" s="9" t="e">
        <f>INDEX(#REF!:#REF!,MATCH($D410,#REF!:#REF!,0),MATCH(#REF!,#REF!:#REF!,0))</f>
        <v>#REF!</v>
      </c>
    </row>
    <row r="411" spans="1:6" ht="16.5" x14ac:dyDescent="0.3">
      <c r="A411" s="9" t="s">
        <v>21914</v>
      </c>
      <c r="B411" s="9" t="s">
        <v>2201</v>
      </c>
      <c r="C411" s="10">
        <v>24294</v>
      </c>
      <c r="D411" s="9">
        <v>879297433</v>
      </c>
      <c r="E411" s="9" t="e">
        <f>INDEX(#REF!:#REF!,MATCH($D411,#REF!:#REF!,0),MATCH(#REF!,#REF!:#REF!,0))</f>
        <v>#REF!</v>
      </c>
      <c r="F411" s="9" t="e">
        <f>INDEX(#REF!:#REF!,MATCH($D411,#REF!:#REF!,0),MATCH(#REF!,#REF!:#REF!,0))</f>
        <v>#REF!</v>
      </c>
    </row>
    <row r="412" spans="1:6" ht="16.5" x14ac:dyDescent="0.3">
      <c r="A412" s="9" t="s">
        <v>21913</v>
      </c>
      <c r="B412" s="9" t="s">
        <v>2707</v>
      </c>
      <c r="C412" s="10">
        <v>20276</v>
      </c>
      <c r="D412" s="9">
        <v>8047841793</v>
      </c>
      <c r="E412" s="9" t="e">
        <f>INDEX(#REF!:#REF!,MATCH($D412,#REF!:#REF!,0),MATCH(#REF!,#REF!:#REF!,0))</f>
        <v>#REF!</v>
      </c>
      <c r="F412" s="9" t="e">
        <f>INDEX(#REF!:#REF!,MATCH($D412,#REF!:#REF!,0),MATCH(#REF!,#REF!:#REF!,0))</f>
        <v>#REF!</v>
      </c>
    </row>
    <row r="413" spans="1:6" ht="16.5" x14ac:dyDescent="0.3">
      <c r="A413" s="9" t="s">
        <v>21912</v>
      </c>
      <c r="B413" s="9" t="s">
        <v>2061</v>
      </c>
      <c r="C413" s="10">
        <v>33248</v>
      </c>
      <c r="D413" s="9">
        <v>2177097355</v>
      </c>
      <c r="E413" s="9" t="e">
        <f>INDEX(#REF!:#REF!,MATCH($D413,#REF!:#REF!,0),MATCH(#REF!,#REF!:#REF!,0))</f>
        <v>#REF!</v>
      </c>
      <c r="F413" s="9" t="e">
        <f>INDEX(#REF!:#REF!,MATCH($D413,#REF!:#REF!,0),MATCH(#REF!,#REF!:#REF!,0))</f>
        <v>#REF!</v>
      </c>
    </row>
    <row r="414" spans="1:6" ht="16.5" x14ac:dyDescent="0.3">
      <c r="A414" s="9" t="s">
        <v>21911</v>
      </c>
      <c r="B414" s="9" t="s">
        <v>1989</v>
      </c>
      <c r="C414" s="10">
        <v>18743</v>
      </c>
      <c r="D414" s="9">
        <v>8289594380</v>
      </c>
      <c r="E414" s="9" t="e">
        <f>INDEX(#REF!:#REF!,MATCH($D414,#REF!:#REF!,0),MATCH(#REF!,#REF!:#REF!,0))</f>
        <v>#REF!</v>
      </c>
      <c r="F414" s="9" t="e">
        <f>INDEX(#REF!:#REF!,MATCH($D414,#REF!:#REF!,0),MATCH(#REF!,#REF!:#REF!,0))</f>
        <v>#REF!</v>
      </c>
    </row>
    <row r="415" spans="1:6" ht="16.5" x14ac:dyDescent="0.3">
      <c r="A415" s="9" t="s">
        <v>21910</v>
      </c>
      <c r="B415" s="9" t="s">
        <v>2071</v>
      </c>
      <c r="C415" s="10">
        <v>13285</v>
      </c>
      <c r="D415" s="9">
        <v>9381484503</v>
      </c>
      <c r="E415" s="9" t="e">
        <f>INDEX(#REF!:#REF!,MATCH($D415,#REF!:#REF!,0),MATCH(#REF!,#REF!:#REF!,0))</f>
        <v>#REF!</v>
      </c>
      <c r="F415" s="9" t="e">
        <f>INDEX(#REF!:#REF!,MATCH($D415,#REF!:#REF!,0),MATCH(#REF!,#REF!:#REF!,0))</f>
        <v>#REF!</v>
      </c>
    </row>
    <row r="416" spans="1:6" ht="16.5" x14ac:dyDescent="0.3">
      <c r="A416" s="9" t="s">
        <v>21909</v>
      </c>
      <c r="B416" s="9" t="s">
        <v>2302</v>
      </c>
      <c r="C416" s="10">
        <v>55295</v>
      </c>
      <c r="D416" s="9">
        <v>5383734902</v>
      </c>
      <c r="E416" s="9" t="e">
        <f>INDEX(#REF!:#REF!,MATCH($D416,#REF!:#REF!,0),MATCH(#REF!,#REF!:#REF!,0))</f>
        <v>#REF!</v>
      </c>
      <c r="F416" s="9" t="e">
        <f>INDEX(#REF!:#REF!,MATCH($D416,#REF!:#REF!,0),MATCH(#REF!,#REF!:#REF!,0))</f>
        <v>#REF!</v>
      </c>
    </row>
    <row r="417" spans="1:6" ht="16.5" x14ac:dyDescent="0.3">
      <c r="A417" s="9" t="s">
        <v>21908</v>
      </c>
      <c r="B417" s="9" t="s">
        <v>3416</v>
      </c>
      <c r="C417" s="10">
        <v>24827</v>
      </c>
      <c r="D417" s="9">
        <v>4406664351</v>
      </c>
      <c r="E417" s="9" t="e">
        <f>INDEX(#REF!:#REF!,MATCH($D417,#REF!:#REF!,0),MATCH(#REF!,#REF!:#REF!,0))</f>
        <v>#REF!</v>
      </c>
      <c r="F417" s="9" t="e">
        <f>INDEX(#REF!:#REF!,MATCH($D417,#REF!:#REF!,0),MATCH(#REF!,#REF!:#REF!,0))</f>
        <v>#REF!</v>
      </c>
    </row>
    <row r="418" spans="1:6" ht="16.5" x14ac:dyDescent="0.3">
      <c r="A418" s="9" t="s">
        <v>21907</v>
      </c>
      <c r="B418" s="9" t="s">
        <v>2095</v>
      </c>
      <c r="C418" s="10">
        <v>12914</v>
      </c>
      <c r="D418" s="9">
        <v>9095573850</v>
      </c>
      <c r="E418" s="9" t="e">
        <f>INDEX(#REF!:#REF!,MATCH($D418,#REF!:#REF!,0),MATCH(#REF!,#REF!:#REF!,0))</f>
        <v>#REF!</v>
      </c>
      <c r="F418" s="9" t="e">
        <f>INDEX(#REF!:#REF!,MATCH($D418,#REF!:#REF!,0),MATCH(#REF!,#REF!:#REF!,0))</f>
        <v>#REF!</v>
      </c>
    </row>
    <row r="419" spans="1:6" ht="16.5" x14ac:dyDescent="0.3">
      <c r="A419" s="9" t="s">
        <v>21906</v>
      </c>
      <c r="B419" s="9" t="s">
        <v>4046</v>
      </c>
      <c r="C419" s="10">
        <v>36832</v>
      </c>
      <c r="D419" s="9">
        <v>2841287114</v>
      </c>
      <c r="E419" s="9" t="e">
        <f>INDEX(#REF!:#REF!,MATCH($D419,#REF!:#REF!,0),MATCH(#REF!,#REF!:#REF!,0))</f>
        <v>#REF!</v>
      </c>
      <c r="F419" s="9" t="e">
        <f>INDEX(#REF!:#REF!,MATCH($D419,#REF!:#REF!,0),MATCH(#REF!,#REF!:#REF!,0))</f>
        <v>#REF!</v>
      </c>
    </row>
    <row r="420" spans="1:6" ht="16.5" x14ac:dyDescent="0.3">
      <c r="A420" s="9" t="s">
        <v>21905</v>
      </c>
      <c r="B420" s="9" t="s">
        <v>3098</v>
      </c>
      <c r="C420" s="10">
        <v>41814</v>
      </c>
      <c r="D420" s="9">
        <v>2138131904</v>
      </c>
      <c r="E420" s="9" t="e">
        <f>INDEX(#REF!:#REF!,MATCH($D420,#REF!:#REF!,0),MATCH(#REF!,#REF!:#REF!,0))</f>
        <v>#REF!</v>
      </c>
      <c r="F420" s="9" t="e">
        <f>INDEX(#REF!:#REF!,MATCH($D420,#REF!:#REF!,0),MATCH(#REF!,#REF!:#REF!,0))</f>
        <v>#REF!</v>
      </c>
    </row>
    <row r="421" spans="1:6" ht="16.5" x14ac:dyDescent="0.3">
      <c r="A421" s="9" t="s">
        <v>21904</v>
      </c>
      <c r="B421" s="9" t="s">
        <v>2183</v>
      </c>
      <c r="C421" s="10">
        <v>43334</v>
      </c>
      <c r="D421" s="9">
        <v>965285472</v>
      </c>
      <c r="E421" s="9" t="e">
        <f>INDEX(#REF!:#REF!,MATCH($D421,#REF!:#REF!,0),MATCH(#REF!,#REF!:#REF!,0))</f>
        <v>#REF!</v>
      </c>
      <c r="F421" s="9" t="e">
        <f>INDEX(#REF!:#REF!,MATCH($D421,#REF!:#REF!,0),MATCH(#REF!,#REF!:#REF!,0))</f>
        <v>#REF!</v>
      </c>
    </row>
    <row r="422" spans="1:6" ht="16.5" x14ac:dyDescent="0.3">
      <c r="A422" s="9" t="s">
        <v>21903</v>
      </c>
      <c r="B422" s="9" t="s">
        <v>2201</v>
      </c>
      <c r="C422" s="10">
        <v>17766</v>
      </c>
      <c r="D422" s="9">
        <v>9966428720</v>
      </c>
      <c r="E422" s="9" t="e">
        <f>INDEX(#REF!:#REF!,MATCH($D422,#REF!:#REF!,0),MATCH(#REF!,#REF!:#REF!,0))</f>
        <v>#REF!</v>
      </c>
      <c r="F422" s="9" t="e">
        <f>INDEX(#REF!:#REF!,MATCH($D422,#REF!:#REF!,0),MATCH(#REF!,#REF!:#REF!,0))</f>
        <v>#REF!</v>
      </c>
    </row>
    <row r="423" spans="1:6" ht="16.5" x14ac:dyDescent="0.3">
      <c r="A423" s="9" t="s">
        <v>21902</v>
      </c>
      <c r="B423" s="9" t="s">
        <v>2050</v>
      </c>
      <c r="C423" s="10">
        <v>53448</v>
      </c>
      <c r="D423" s="9">
        <v>8694120054</v>
      </c>
      <c r="E423" s="9" t="e">
        <f>INDEX(#REF!:#REF!,MATCH($D423,#REF!:#REF!,0),MATCH(#REF!,#REF!:#REF!,0))</f>
        <v>#REF!</v>
      </c>
      <c r="F423" s="9" t="e">
        <f>INDEX(#REF!:#REF!,MATCH($D423,#REF!:#REF!,0),MATCH(#REF!,#REF!:#REF!,0))</f>
        <v>#REF!</v>
      </c>
    </row>
    <row r="424" spans="1:6" ht="16.5" x14ac:dyDescent="0.3">
      <c r="A424" s="9" t="s">
        <v>21901</v>
      </c>
      <c r="B424" s="9" t="s">
        <v>2856</v>
      </c>
      <c r="C424" s="10">
        <v>40512</v>
      </c>
      <c r="D424" s="9">
        <v>4492546545</v>
      </c>
      <c r="E424" s="9" t="e">
        <f>INDEX(#REF!:#REF!,MATCH($D424,#REF!:#REF!,0),MATCH(#REF!,#REF!:#REF!,0))</f>
        <v>#REF!</v>
      </c>
      <c r="F424" s="9" t="e">
        <f>INDEX(#REF!:#REF!,MATCH($D424,#REF!:#REF!,0),MATCH(#REF!,#REF!:#REF!,0))</f>
        <v>#REF!</v>
      </c>
    </row>
    <row r="425" spans="1:6" ht="16.5" x14ac:dyDescent="0.3">
      <c r="A425" s="9" t="s">
        <v>21900</v>
      </c>
      <c r="B425" s="9" t="s">
        <v>2557</v>
      </c>
      <c r="C425" s="10">
        <v>40131</v>
      </c>
      <c r="D425" s="9">
        <v>7118642576</v>
      </c>
      <c r="E425" s="9" t="e">
        <f>INDEX(#REF!:#REF!,MATCH($D425,#REF!:#REF!,0),MATCH(#REF!,#REF!:#REF!,0))</f>
        <v>#REF!</v>
      </c>
      <c r="F425" s="9" t="e">
        <f>INDEX(#REF!:#REF!,MATCH($D425,#REF!:#REF!,0),MATCH(#REF!,#REF!:#REF!,0))</f>
        <v>#REF!</v>
      </c>
    </row>
    <row r="426" spans="1:6" ht="16.5" x14ac:dyDescent="0.3">
      <c r="A426" s="9" t="s">
        <v>21899</v>
      </c>
      <c r="B426" s="9" t="s">
        <v>1953</v>
      </c>
      <c r="C426" s="10">
        <v>53520</v>
      </c>
      <c r="D426" s="9">
        <v>5422052862</v>
      </c>
      <c r="E426" s="9" t="e">
        <f>INDEX(#REF!:#REF!,MATCH($D426,#REF!:#REF!,0),MATCH(#REF!,#REF!:#REF!,0))</f>
        <v>#REF!</v>
      </c>
      <c r="F426" s="9" t="e">
        <f>INDEX(#REF!:#REF!,MATCH($D426,#REF!:#REF!,0),MATCH(#REF!,#REF!:#REF!,0))</f>
        <v>#REF!</v>
      </c>
    </row>
    <row r="427" spans="1:6" ht="16.5" x14ac:dyDescent="0.3">
      <c r="A427" s="9" t="s">
        <v>21898</v>
      </c>
      <c r="B427" s="9" t="s">
        <v>2521</v>
      </c>
      <c r="C427" s="10">
        <v>55180</v>
      </c>
      <c r="D427" s="9">
        <v>7914395587</v>
      </c>
      <c r="E427" s="9" t="e">
        <f>INDEX(#REF!:#REF!,MATCH($D427,#REF!:#REF!,0),MATCH(#REF!,#REF!:#REF!,0))</f>
        <v>#REF!</v>
      </c>
      <c r="F427" s="9" t="e">
        <f>INDEX(#REF!:#REF!,MATCH($D427,#REF!:#REF!,0),MATCH(#REF!,#REF!:#REF!,0))</f>
        <v>#REF!</v>
      </c>
    </row>
    <row r="428" spans="1:6" ht="16.5" x14ac:dyDescent="0.3">
      <c r="A428" s="9" t="s">
        <v>21897</v>
      </c>
      <c r="B428" s="9" t="s">
        <v>2519</v>
      </c>
      <c r="C428" s="10">
        <v>43579</v>
      </c>
      <c r="D428" s="9">
        <v>1442784075</v>
      </c>
      <c r="E428" s="9" t="e">
        <f>INDEX(#REF!:#REF!,MATCH($D428,#REF!:#REF!,0),MATCH(#REF!,#REF!:#REF!,0))</f>
        <v>#REF!</v>
      </c>
      <c r="F428" s="9" t="e">
        <f>INDEX(#REF!:#REF!,MATCH($D428,#REF!:#REF!,0),MATCH(#REF!,#REF!:#REF!,0))</f>
        <v>#REF!</v>
      </c>
    </row>
    <row r="429" spans="1:6" ht="16.5" x14ac:dyDescent="0.3">
      <c r="A429" s="9" t="s">
        <v>21896</v>
      </c>
      <c r="B429" s="9" t="s">
        <v>2704</v>
      </c>
      <c r="C429" s="10">
        <v>13159</v>
      </c>
      <c r="D429" s="9">
        <v>2607689635</v>
      </c>
      <c r="E429" s="9" t="e">
        <f>INDEX(#REF!:#REF!,MATCH($D429,#REF!:#REF!,0),MATCH(#REF!,#REF!:#REF!,0))</f>
        <v>#REF!</v>
      </c>
      <c r="F429" s="9" t="e">
        <f>INDEX(#REF!:#REF!,MATCH($D429,#REF!:#REF!,0),MATCH(#REF!,#REF!:#REF!,0))</f>
        <v>#REF!</v>
      </c>
    </row>
    <row r="430" spans="1:6" ht="16.5" x14ac:dyDescent="0.3">
      <c r="A430" s="9" t="s">
        <v>21895</v>
      </c>
      <c r="B430" s="9" t="s">
        <v>2056</v>
      </c>
      <c r="C430" s="10">
        <v>44155</v>
      </c>
      <c r="D430" s="9">
        <v>2423731264</v>
      </c>
      <c r="E430" s="9" t="e">
        <f>INDEX(#REF!:#REF!,MATCH($D430,#REF!:#REF!,0),MATCH(#REF!,#REF!:#REF!,0))</f>
        <v>#REF!</v>
      </c>
      <c r="F430" s="9" t="e">
        <f>INDEX(#REF!:#REF!,MATCH($D430,#REF!:#REF!,0),MATCH(#REF!,#REF!:#REF!,0))</f>
        <v>#REF!</v>
      </c>
    </row>
    <row r="431" spans="1:6" ht="16.5" x14ac:dyDescent="0.3">
      <c r="A431" s="9" t="s">
        <v>21894</v>
      </c>
      <c r="B431" s="9" t="s">
        <v>2433</v>
      </c>
      <c r="C431" s="10">
        <v>53503</v>
      </c>
      <c r="D431" s="9">
        <v>5623930522</v>
      </c>
      <c r="E431" s="9" t="e">
        <f>INDEX(#REF!:#REF!,MATCH($D431,#REF!:#REF!,0),MATCH(#REF!,#REF!:#REF!,0))</f>
        <v>#REF!</v>
      </c>
      <c r="F431" s="9" t="e">
        <f>INDEX(#REF!:#REF!,MATCH($D431,#REF!:#REF!,0),MATCH(#REF!,#REF!:#REF!,0))</f>
        <v>#REF!</v>
      </c>
    </row>
    <row r="432" spans="1:6" ht="16.5" x14ac:dyDescent="0.3">
      <c r="A432" s="9" t="s">
        <v>21893</v>
      </c>
      <c r="B432" s="9" t="s">
        <v>1967</v>
      </c>
      <c r="C432" s="10">
        <v>58367</v>
      </c>
      <c r="D432" s="9">
        <v>8093156364</v>
      </c>
      <c r="E432" s="9" t="e">
        <f>INDEX(#REF!:#REF!,MATCH($D432,#REF!:#REF!,0),MATCH(#REF!,#REF!:#REF!,0))</f>
        <v>#REF!</v>
      </c>
      <c r="F432" s="9" t="e">
        <f>INDEX(#REF!:#REF!,MATCH($D432,#REF!:#REF!,0),MATCH(#REF!,#REF!:#REF!,0))</f>
        <v>#REF!</v>
      </c>
    </row>
    <row r="433" spans="1:6" ht="16.5" x14ac:dyDescent="0.3">
      <c r="A433" s="9" t="s">
        <v>21892</v>
      </c>
      <c r="B433" s="9" t="s">
        <v>2361</v>
      </c>
      <c r="C433" s="10">
        <v>44054</v>
      </c>
      <c r="D433" s="9">
        <v>5244119095</v>
      </c>
      <c r="E433" s="9" t="e">
        <f>INDEX(#REF!:#REF!,MATCH($D433,#REF!:#REF!,0),MATCH(#REF!,#REF!:#REF!,0))</f>
        <v>#REF!</v>
      </c>
      <c r="F433" s="9" t="e">
        <f>INDEX(#REF!:#REF!,MATCH($D433,#REF!:#REF!,0),MATCH(#REF!,#REF!:#REF!,0))</f>
        <v>#REF!</v>
      </c>
    </row>
    <row r="434" spans="1:6" ht="16.5" x14ac:dyDescent="0.3">
      <c r="A434" s="9" t="s">
        <v>21891</v>
      </c>
      <c r="B434" s="9" t="s">
        <v>3079</v>
      </c>
      <c r="C434" s="10">
        <v>44073</v>
      </c>
      <c r="D434" s="9">
        <v>5975948169</v>
      </c>
      <c r="E434" s="9" t="e">
        <f>INDEX(#REF!:#REF!,MATCH($D434,#REF!:#REF!,0),MATCH(#REF!,#REF!:#REF!,0))</f>
        <v>#REF!</v>
      </c>
      <c r="F434" s="9" t="e">
        <f>INDEX(#REF!:#REF!,MATCH($D434,#REF!:#REF!,0),MATCH(#REF!,#REF!:#REF!,0))</f>
        <v>#REF!</v>
      </c>
    </row>
    <row r="435" spans="1:6" ht="16.5" x14ac:dyDescent="0.3">
      <c r="A435" s="9" t="s">
        <v>21890</v>
      </c>
      <c r="B435" s="9" t="s">
        <v>2886</v>
      </c>
      <c r="C435" s="10">
        <v>33723</v>
      </c>
      <c r="D435" s="9">
        <v>1518783783</v>
      </c>
      <c r="E435" s="9" t="e">
        <f>INDEX(#REF!:#REF!,MATCH($D435,#REF!:#REF!,0),MATCH(#REF!,#REF!:#REF!,0))</f>
        <v>#REF!</v>
      </c>
      <c r="F435" s="9" t="e">
        <f>INDEX(#REF!:#REF!,MATCH($D435,#REF!:#REF!,0),MATCH(#REF!,#REF!:#REF!,0))</f>
        <v>#REF!</v>
      </c>
    </row>
    <row r="436" spans="1:6" ht="16.5" x14ac:dyDescent="0.3">
      <c r="A436" s="9" t="s">
        <v>21889</v>
      </c>
      <c r="B436" s="9" t="s">
        <v>2747</v>
      </c>
      <c r="C436" s="10">
        <v>42656</v>
      </c>
      <c r="D436" s="9">
        <v>6446166575</v>
      </c>
      <c r="E436" s="9" t="e">
        <f>INDEX(#REF!:#REF!,MATCH($D436,#REF!:#REF!,0),MATCH(#REF!,#REF!:#REF!,0))</f>
        <v>#REF!</v>
      </c>
      <c r="F436" s="9" t="e">
        <f>INDEX(#REF!:#REF!,MATCH($D436,#REF!:#REF!,0),MATCH(#REF!,#REF!:#REF!,0))</f>
        <v>#REF!</v>
      </c>
    </row>
    <row r="437" spans="1:6" ht="16.5" x14ac:dyDescent="0.3">
      <c r="A437" s="9" t="s">
        <v>21888</v>
      </c>
      <c r="B437" s="9" t="s">
        <v>2190</v>
      </c>
      <c r="C437" s="10">
        <v>38291</v>
      </c>
      <c r="D437" s="9">
        <v>6842911427</v>
      </c>
      <c r="E437" s="9" t="e">
        <f>INDEX(#REF!:#REF!,MATCH($D437,#REF!:#REF!,0),MATCH(#REF!,#REF!:#REF!,0))</f>
        <v>#REF!</v>
      </c>
      <c r="F437" s="9" t="e">
        <f>INDEX(#REF!:#REF!,MATCH($D437,#REF!:#REF!,0),MATCH(#REF!,#REF!:#REF!,0))</f>
        <v>#REF!</v>
      </c>
    </row>
    <row r="438" spans="1:6" ht="16.5" x14ac:dyDescent="0.3">
      <c r="A438" s="9" t="s">
        <v>21887</v>
      </c>
      <c r="B438" s="9" t="s">
        <v>2564</v>
      </c>
      <c r="C438" s="10">
        <v>10922</v>
      </c>
      <c r="D438" s="9">
        <v>2533903736</v>
      </c>
      <c r="E438" s="9" t="e">
        <f>INDEX(#REF!:#REF!,MATCH($D438,#REF!:#REF!,0),MATCH(#REF!,#REF!:#REF!,0))</f>
        <v>#REF!</v>
      </c>
      <c r="F438" s="9" t="e">
        <f>INDEX(#REF!:#REF!,MATCH($D438,#REF!:#REF!,0),MATCH(#REF!,#REF!:#REF!,0))</f>
        <v>#REF!</v>
      </c>
    </row>
    <row r="439" spans="1:6" ht="16.5" x14ac:dyDescent="0.3">
      <c r="A439" s="9" t="s">
        <v>21886</v>
      </c>
      <c r="B439" s="9" t="s">
        <v>2099</v>
      </c>
      <c r="C439" s="10">
        <v>48438</v>
      </c>
      <c r="D439" s="9">
        <v>8858733592</v>
      </c>
      <c r="E439" s="9" t="e">
        <f>INDEX(#REF!:#REF!,MATCH($D439,#REF!:#REF!,0),MATCH(#REF!,#REF!:#REF!,0))</f>
        <v>#REF!</v>
      </c>
      <c r="F439" s="9" t="e">
        <f>INDEX(#REF!:#REF!,MATCH($D439,#REF!:#REF!,0),MATCH(#REF!,#REF!:#REF!,0))</f>
        <v>#REF!</v>
      </c>
    </row>
    <row r="440" spans="1:6" ht="16.5" x14ac:dyDescent="0.3">
      <c r="A440" s="9" t="s">
        <v>21885</v>
      </c>
      <c r="B440" s="9" t="s">
        <v>2961</v>
      </c>
      <c r="C440" s="10">
        <v>16118</v>
      </c>
      <c r="D440" s="9">
        <v>6183510505</v>
      </c>
      <c r="E440" s="9" t="e">
        <f>INDEX(#REF!:#REF!,MATCH($D440,#REF!:#REF!,0),MATCH(#REF!,#REF!:#REF!,0))</f>
        <v>#REF!</v>
      </c>
      <c r="F440" s="9" t="e">
        <f>INDEX(#REF!:#REF!,MATCH($D440,#REF!:#REF!,0),MATCH(#REF!,#REF!:#REF!,0))</f>
        <v>#REF!</v>
      </c>
    </row>
    <row r="441" spans="1:6" ht="16.5" x14ac:dyDescent="0.3">
      <c r="A441" s="9" t="s">
        <v>21884</v>
      </c>
      <c r="B441" s="9" t="s">
        <v>2564</v>
      </c>
      <c r="C441" s="10">
        <v>15142</v>
      </c>
      <c r="D441" s="9">
        <v>5795848808</v>
      </c>
      <c r="E441" s="9" t="e">
        <f>INDEX(#REF!:#REF!,MATCH($D441,#REF!:#REF!,0),MATCH(#REF!,#REF!:#REF!,0))</f>
        <v>#REF!</v>
      </c>
      <c r="F441" s="9" t="e">
        <f>INDEX(#REF!:#REF!,MATCH($D441,#REF!:#REF!,0),MATCH(#REF!,#REF!:#REF!,0))</f>
        <v>#REF!</v>
      </c>
    </row>
    <row r="442" spans="1:6" ht="16.5" x14ac:dyDescent="0.3">
      <c r="A442" s="9" t="s">
        <v>21883</v>
      </c>
      <c r="B442" s="9" t="s">
        <v>2110</v>
      </c>
      <c r="C442" s="10">
        <v>54814</v>
      </c>
      <c r="D442" s="9">
        <v>4499766028</v>
      </c>
      <c r="E442" s="9" t="e">
        <f>INDEX(#REF!:#REF!,MATCH($D442,#REF!:#REF!,0),MATCH(#REF!,#REF!:#REF!,0))</f>
        <v>#REF!</v>
      </c>
      <c r="F442" s="9" t="e">
        <f>INDEX(#REF!:#REF!,MATCH($D442,#REF!:#REF!,0),MATCH(#REF!,#REF!:#REF!,0))</f>
        <v>#REF!</v>
      </c>
    </row>
    <row r="443" spans="1:6" ht="16.5" x14ac:dyDescent="0.3">
      <c r="A443" s="9" t="s">
        <v>21882</v>
      </c>
      <c r="B443" s="9" t="s">
        <v>2412</v>
      </c>
      <c r="C443" s="10">
        <v>25617</v>
      </c>
      <c r="D443" s="9">
        <v>2893065872</v>
      </c>
      <c r="E443" s="9" t="e">
        <f>INDEX(#REF!:#REF!,MATCH($D443,#REF!:#REF!,0),MATCH(#REF!,#REF!:#REF!,0))</f>
        <v>#REF!</v>
      </c>
      <c r="F443" s="9" t="e">
        <f>INDEX(#REF!:#REF!,MATCH($D443,#REF!:#REF!,0),MATCH(#REF!,#REF!:#REF!,0))</f>
        <v>#REF!</v>
      </c>
    </row>
    <row r="444" spans="1:6" ht="16.5" x14ac:dyDescent="0.3">
      <c r="A444" s="9" t="s">
        <v>21881</v>
      </c>
      <c r="B444" s="9" t="s">
        <v>2198</v>
      </c>
      <c r="C444" s="10">
        <v>26311</v>
      </c>
      <c r="D444" s="9">
        <v>4011453366</v>
      </c>
      <c r="E444" s="9" t="e">
        <f>INDEX(#REF!:#REF!,MATCH($D444,#REF!:#REF!,0),MATCH(#REF!,#REF!:#REF!,0))</f>
        <v>#REF!</v>
      </c>
      <c r="F444" s="9" t="e">
        <f>INDEX(#REF!:#REF!,MATCH($D444,#REF!:#REF!,0),MATCH(#REF!,#REF!:#REF!,0))</f>
        <v>#REF!</v>
      </c>
    </row>
    <row r="445" spans="1:6" ht="16.5" x14ac:dyDescent="0.3">
      <c r="A445" s="9" t="s">
        <v>21880</v>
      </c>
      <c r="B445" s="9" t="s">
        <v>1975</v>
      </c>
      <c r="C445" s="10">
        <v>38520</v>
      </c>
      <c r="D445" s="9">
        <v>1895483948</v>
      </c>
      <c r="E445" s="9" t="e">
        <f>INDEX(#REF!:#REF!,MATCH($D445,#REF!:#REF!,0),MATCH(#REF!,#REF!:#REF!,0))</f>
        <v>#REF!</v>
      </c>
      <c r="F445" s="9" t="e">
        <f>INDEX(#REF!:#REF!,MATCH($D445,#REF!:#REF!,0),MATCH(#REF!,#REF!:#REF!,0))</f>
        <v>#REF!</v>
      </c>
    </row>
    <row r="446" spans="1:6" ht="16.5" x14ac:dyDescent="0.3">
      <c r="A446" s="9" t="s">
        <v>21879</v>
      </c>
      <c r="B446" s="9" t="s">
        <v>3123</v>
      </c>
      <c r="C446" s="10">
        <v>15797</v>
      </c>
      <c r="D446" s="9">
        <v>2421688019</v>
      </c>
      <c r="E446" s="9" t="e">
        <f>INDEX(#REF!:#REF!,MATCH($D446,#REF!:#REF!,0),MATCH(#REF!,#REF!:#REF!,0))</f>
        <v>#REF!</v>
      </c>
      <c r="F446" s="9" t="e">
        <f>INDEX(#REF!:#REF!,MATCH($D446,#REF!:#REF!,0),MATCH(#REF!,#REF!:#REF!,0))</f>
        <v>#REF!</v>
      </c>
    </row>
    <row r="447" spans="1:6" ht="16.5" x14ac:dyDescent="0.3">
      <c r="A447" s="9" t="s">
        <v>21878</v>
      </c>
      <c r="B447" s="9" t="s">
        <v>3241</v>
      </c>
      <c r="C447" s="10">
        <v>49671</v>
      </c>
      <c r="D447" s="9">
        <v>5603330430</v>
      </c>
      <c r="E447" s="9" t="e">
        <f>INDEX(#REF!:#REF!,MATCH($D447,#REF!:#REF!,0),MATCH(#REF!,#REF!:#REF!,0))</f>
        <v>#REF!</v>
      </c>
      <c r="F447" s="9" t="e">
        <f>INDEX(#REF!:#REF!,MATCH($D447,#REF!:#REF!,0),MATCH(#REF!,#REF!:#REF!,0))</f>
        <v>#REF!</v>
      </c>
    </row>
    <row r="448" spans="1:6" ht="16.5" x14ac:dyDescent="0.3">
      <c r="A448" s="9" t="s">
        <v>21877</v>
      </c>
      <c r="B448" s="9" t="s">
        <v>2015</v>
      </c>
      <c r="C448" s="10">
        <v>52372</v>
      </c>
      <c r="D448" s="9">
        <v>9684187432</v>
      </c>
      <c r="E448" s="9" t="e">
        <f>INDEX(#REF!:#REF!,MATCH($D448,#REF!:#REF!,0),MATCH(#REF!,#REF!:#REF!,0))</f>
        <v>#REF!</v>
      </c>
      <c r="F448" s="9" t="e">
        <f>INDEX(#REF!:#REF!,MATCH($D448,#REF!:#REF!,0),MATCH(#REF!,#REF!:#REF!,0))</f>
        <v>#REF!</v>
      </c>
    </row>
    <row r="449" spans="1:6" ht="16.5" x14ac:dyDescent="0.3">
      <c r="A449" s="9" t="s">
        <v>21876</v>
      </c>
      <c r="B449" s="9" t="s">
        <v>3800</v>
      </c>
      <c r="C449" s="10">
        <v>54626</v>
      </c>
      <c r="D449" s="9">
        <v>3288836432</v>
      </c>
      <c r="E449" s="9" t="e">
        <f>INDEX(#REF!:#REF!,MATCH($D449,#REF!:#REF!,0),MATCH(#REF!,#REF!:#REF!,0))</f>
        <v>#REF!</v>
      </c>
      <c r="F449" s="9" t="e">
        <f>INDEX(#REF!:#REF!,MATCH($D449,#REF!:#REF!,0),MATCH(#REF!,#REF!:#REF!,0))</f>
        <v>#REF!</v>
      </c>
    </row>
    <row r="450" spans="1:6" ht="16.5" x14ac:dyDescent="0.3">
      <c r="A450" s="9" t="s">
        <v>21875</v>
      </c>
      <c r="B450" s="9" t="s">
        <v>2768</v>
      </c>
      <c r="C450" s="10">
        <v>40768</v>
      </c>
      <c r="D450" s="9">
        <v>7979647432</v>
      </c>
      <c r="E450" s="9" t="e">
        <f>INDEX(#REF!:#REF!,MATCH($D450,#REF!:#REF!,0),MATCH(#REF!,#REF!:#REF!,0))</f>
        <v>#REF!</v>
      </c>
      <c r="F450" s="9" t="e">
        <f>INDEX(#REF!:#REF!,MATCH($D450,#REF!:#REF!,0),MATCH(#REF!,#REF!:#REF!,0))</f>
        <v>#REF!</v>
      </c>
    </row>
    <row r="451" spans="1:6" ht="16.5" x14ac:dyDescent="0.3">
      <c r="A451" s="9" t="s">
        <v>21874</v>
      </c>
      <c r="B451" s="9" t="s">
        <v>1973</v>
      </c>
      <c r="C451" s="10">
        <v>11671</v>
      </c>
      <c r="D451" s="9">
        <v>844376051</v>
      </c>
      <c r="E451" s="9" t="e">
        <f>INDEX(#REF!:#REF!,MATCH($D451,#REF!:#REF!,0),MATCH(#REF!,#REF!:#REF!,0))</f>
        <v>#REF!</v>
      </c>
      <c r="F451" s="9" t="e">
        <f>INDEX(#REF!:#REF!,MATCH($D451,#REF!:#REF!,0),MATCH(#REF!,#REF!:#REF!,0))</f>
        <v>#REF!</v>
      </c>
    </row>
    <row r="452" spans="1:6" ht="16.5" x14ac:dyDescent="0.3">
      <c r="A452" s="9" t="s">
        <v>21873</v>
      </c>
      <c r="B452" s="9" t="s">
        <v>2161</v>
      </c>
      <c r="C452" s="10">
        <v>35352</v>
      </c>
      <c r="D452" s="9">
        <v>2973558387</v>
      </c>
      <c r="E452" s="9" t="e">
        <f>INDEX(#REF!:#REF!,MATCH($D452,#REF!:#REF!,0),MATCH(#REF!,#REF!:#REF!,0))</f>
        <v>#REF!</v>
      </c>
      <c r="F452" s="9" t="e">
        <f>INDEX(#REF!:#REF!,MATCH($D452,#REF!:#REF!,0),MATCH(#REF!,#REF!:#REF!,0))</f>
        <v>#REF!</v>
      </c>
    </row>
    <row r="453" spans="1:6" ht="16.5" x14ac:dyDescent="0.3">
      <c r="A453" s="9" t="s">
        <v>21872</v>
      </c>
      <c r="B453" s="9" t="s">
        <v>3372</v>
      </c>
      <c r="C453" s="10">
        <v>37878</v>
      </c>
      <c r="D453" s="9">
        <v>3271497702</v>
      </c>
      <c r="E453" s="9" t="e">
        <f>INDEX(#REF!:#REF!,MATCH($D453,#REF!:#REF!,0),MATCH(#REF!,#REF!:#REF!,0))</f>
        <v>#REF!</v>
      </c>
      <c r="F453" s="9" t="e">
        <f>INDEX(#REF!:#REF!,MATCH($D453,#REF!:#REF!,0),MATCH(#REF!,#REF!:#REF!,0))</f>
        <v>#REF!</v>
      </c>
    </row>
    <row r="454" spans="1:6" ht="16.5" x14ac:dyDescent="0.3">
      <c r="A454" s="9" t="s">
        <v>21871</v>
      </c>
      <c r="B454" s="9" t="s">
        <v>2580</v>
      </c>
      <c r="C454" s="10">
        <v>23176</v>
      </c>
      <c r="D454" s="9">
        <v>2306669465</v>
      </c>
      <c r="E454" s="9" t="e">
        <f>INDEX(#REF!:#REF!,MATCH($D454,#REF!:#REF!,0),MATCH(#REF!,#REF!:#REF!,0))</f>
        <v>#REF!</v>
      </c>
      <c r="F454" s="9" t="e">
        <f>INDEX(#REF!:#REF!,MATCH($D454,#REF!:#REF!,0),MATCH(#REF!,#REF!:#REF!,0))</f>
        <v>#REF!</v>
      </c>
    </row>
    <row r="455" spans="1:6" ht="16.5" x14ac:dyDescent="0.3">
      <c r="A455" s="9" t="s">
        <v>21870</v>
      </c>
      <c r="B455" s="9" t="s">
        <v>3123</v>
      </c>
      <c r="C455" s="10">
        <v>43038</v>
      </c>
      <c r="D455" s="9">
        <v>3000763902</v>
      </c>
      <c r="E455" s="9" t="e">
        <f>INDEX(#REF!:#REF!,MATCH($D455,#REF!:#REF!,0),MATCH(#REF!,#REF!:#REF!,0))</f>
        <v>#REF!</v>
      </c>
      <c r="F455" s="9" t="e">
        <f>INDEX(#REF!:#REF!,MATCH($D455,#REF!:#REF!,0),MATCH(#REF!,#REF!:#REF!,0))</f>
        <v>#REF!</v>
      </c>
    </row>
    <row r="456" spans="1:6" ht="16.5" x14ac:dyDescent="0.3">
      <c r="A456" s="9" t="s">
        <v>21869</v>
      </c>
      <c r="B456" s="9" t="s">
        <v>3200</v>
      </c>
      <c r="C456" s="10">
        <v>28811</v>
      </c>
      <c r="D456" s="9">
        <v>7188904251</v>
      </c>
      <c r="E456" s="9" t="e">
        <f>INDEX(#REF!:#REF!,MATCH($D456,#REF!:#REF!,0),MATCH(#REF!,#REF!:#REF!,0))</f>
        <v>#REF!</v>
      </c>
      <c r="F456" s="9" t="e">
        <f>INDEX(#REF!:#REF!,MATCH($D456,#REF!:#REF!,0),MATCH(#REF!,#REF!:#REF!,0))</f>
        <v>#REF!</v>
      </c>
    </row>
    <row r="457" spans="1:6" ht="16.5" x14ac:dyDescent="0.3">
      <c r="A457" s="9" t="s">
        <v>21868</v>
      </c>
      <c r="B457" s="9" t="s">
        <v>2704</v>
      </c>
      <c r="C457" s="10">
        <v>47925</v>
      </c>
      <c r="D457" s="9">
        <v>5138969978</v>
      </c>
      <c r="E457" s="9" t="e">
        <f>INDEX(#REF!:#REF!,MATCH($D457,#REF!:#REF!,0),MATCH(#REF!,#REF!:#REF!,0))</f>
        <v>#REF!</v>
      </c>
      <c r="F457" s="9" t="e">
        <f>INDEX(#REF!:#REF!,MATCH($D457,#REF!:#REF!,0),MATCH(#REF!,#REF!:#REF!,0))</f>
        <v>#REF!</v>
      </c>
    </row>
    <row r="458" spans="1:6" ht="16.5" x14ac:dyDescent="0.3">
      <c r="A458" s="9" t="s">
        <v>21867</v>
      </c>
      <c r="B458" s="9" t="s">
        <v>2129</v>
      </c>
      <c r="C458" s="10">
        <v>46836</v>
      </c>
      <c r="D458" s="9">
        <v>2158895349</v>
      </c>
      <c r="E458" s="9" t="e">
        <f>INDEX(#REF!:#REF!,MATCH($D458,#REF!:#REF!,0),MATCH(#REF!,#REF!:#REF!,0))</f>
        <v>#REF!</v>
      </c>
      <c r="F458" s="9" t="e">
        <f>INDEX(#REF!:#REF!,MATCH($D458,#REF!:#REF!,0),MATCH(#REF!,#REF!:#REF!,0))</f>
        <v>#REF!</v>
      </c>
    </row>
    <row r="459" spans="1:6" ht="16.5" x14ac:dyDescent="0.3">
      <c r="A459" s="9" t="s">
        <v>21866</v>
      </c>
      <c r="B459" s="9" t="s">
        <v>2597</v>
      </c>
      <c r="C459" s="10">
        <v>37888</v>
      </c>
      <c r="D459" s="9">
        <v>6510701464</v>
      </c>
      <c r="E459" s="9" t="e">
        <f>INDEX(#REF!:#REF!,MATCH($D459,#REF!:#REF!,0),MATCH(#REF!,#REF!:#REF!,0))</f>
        <v>#REF!</v>
      </c>
      <c r="F459" s="9" t="e">
        <f>INDEX(#REF!:#REF!,MATCH($D459,#REF!:#REF!,0),MATCH(#REF!,#REF!:#REF!,0))</f>
        <v>#REF!</v>
      </c>
    </row>
    <row r="460" spans="1:6" ht="16.5" x14ac:dyDescent="0.3">
      <c r="A460" s="9" t="s">
        <v>21865</v>
      </c>
      <c r="B460" s="9" t="s">
        <v>2132</v>
      </c>
      <c r="C460" s="10">
        <v>27676</v>
      </c>
      <c r="D460" s="9">
        <v>6732216945</v>
      </c>
      <c r="E460" s="9" t="e">
        <f>INDEX(#REF!:#REF!,MATCH($D460,#REF!:#REF!,0),MATCH(#REF!,#REF!:#REF!,0))</f>
        <v>#REF!</v>
      </c>
      <c r="F460" s="9" t="e">
        <f>INDEX(#REF!:#REF!,MATCH($D460,#REF!:#REF!,0),MATCH(#REF!,#REF!:#REF!,0))</f>
        <v>#REF!</v>
      </c>
    </row>
    <row r="461" spans="1:6" ht="16.5" x14ac:dyDescent="0.3">
      <c r="A461" s="9" t="s">
        <v>21864</v>
      </c>
      <c r="B461" s="9" t="s">
        <v>2003</v>
      </c>
      <c r="C461" s="10">
        <v>40455</v>
      </c>
      <c r="D461" s="9">
        <v>7007279686</v>
      </c>
      <c r="E461" s="9" t="e">
        <f>INDEX(#REF!:#REF!,MATCH($D461,#REF!:#REF!,0),MATCH(#REF!,#REF!:#REF!,0))</f>
        <v>#REF!</v>
      </c>
      <c r="F461" s="9" t="e">
        <f>INDEX(#REF!:#REF!,MATCH($D461,#REF!:#REF!,0),MATCH(#REF!,#REF!:#REF!,0))</f>
        <v>#REF!</v>
      </c>
    </row>
    <row r="462" spans="1:6" ht="16.5" x14ac:dyDescent="0.3">
      <c r="A462" s="9" t="s">
        <v>21863</v>
      </c>
      <c r="B462" s="9" t="s">
        <v>2059</v>
      </c>
      <c r="C462" s="10">
        <v>34380</v>
      </c>
      <c r="D462" s="9">
        <v>4011453366</v>
      </c>
      <c r="E462" s="9" t="e">
        <f>INDEX(#REF!:#REF!,MATCH($D462,#REF!:#REF!,0),MATCH(#REF!,#REF!:#REF!,0))</f>
        <v>#REF!</v>
      </c>
      <c r="F462" s="9" t="e">
        <f>INDEX(#REF!:#REF!,MATCH($D462,#REF!:#REF!,0),MATCH(#REF!,#REF!:#REF!,0))</f>
        <v>#REF!</v>
      </c>
    </row>
    <row r="463" spans="1:6" ht="16.5" x14ac:dyDescent="0.3">
      <c r="A463" s="9" t="s">
        <v>21862</v>
      </c>
      <c r="B463" s="9" t="s">
        <v>2418</v>
      </c>
      <c r="C463" s="10">
        <v>31211</v>
      </c>
      <c r="D463" s="9">
        <v>6378969205</v>
      </c>
      <c r="E463" s="9" t="e">
        <f>INDEX(#REF!:#REF!,MATCH($D463,#REF!:#REF!,0),MATCH(#REF!,#REF!:#REF!,0))</f>
        <v>#REF!</v>
      </c>
      <c r="F463" s="9" t="e">
        <f>INDEX(#REF!:#REF!,MATCH($D463,#REF!:#REF!,0),MATCH(#REF!,#REF!:#REF!,0))</f>
        <v>#REF!</v>
      </c>
    </row>
    <row r="464" spans="1:6" ht="16.5" x14ac:dyDescent="0.3">
      <c r="A464" s="9" t="s">
        <v>21861</v>
      </c>
      <c r="B464" s="9" t="s">
        <v>2496</v>
      </c>
      <c r="C464" s="10">
        <v>56372</v>
      </c>
      <c r="D464" s="9">
        <v>3164004753</v>
      </c>
      <c r="E464" s="9" t="e">
        <f>INDEX(#REF!:#REF!,MATCH($D464,#REF!:#REF!,0),MATCH(#REF!,#REF!:#REF!,0))</f>
        <v>#REF!</v>
      </c>
      <c r="F464" s="9" t="e">
        <f>INDEX(#REF!:#REF!,MATCH($D464,#REF!:#REF!,0),MATCH(#REF!,#REF!:#REF!,0))</f>
        <v>#REF!</v>
      </c>
    </row>
    <row r="465" spans="1:6" ht="16.5" x14ac:dyDescent="0.3">
      <c r="A465" s="9" t="s">
        <v>21860</v>
      </c>
      <c r="B465" s="9" t="s">
        <v>1979</v>
      </c>
      <c r="C465" s="10">
        <v>15129</v>
      </c>
      <c r="D465" s="9">
        <v>2237103631</v>
      </c>
      <c r="E465" s="9" t="e">
        <f>INDEX(#REF!:#REF!,MATCH($D465,#REF!:#REF!,0),MATCH(#REF!,#REF!:#REF!,0))</f>
        <v>#REF!</v>
      </c>
      <c r="F465" s="9" t="e">
        <f>INDEX(#REF!:#REF!,MATCH($D465,#REF!:#REF!,0),MATCH(#REF!,#REF!:#REF!,0))</f>
        <v>#REF!</v>
      </c>
    </row>
    <row r="466" spans="1:6" ht="16.5" x14ac:dyDescent="0.3">
      <c r="A466" s="9" t="s">
        <v>21859</v>
      </c>
      <c r="B466" s="9" t="s">
        <v>2532</v>
      </c>
      <c r="C466" s="10">
        <v>15098</v>
      </c>
      <c r="D466" s="9">
        <v>1565607864</v>
      </c>
      <c r="E466" s="9" t="e">
        <f>INDEX(#REF!:#REF!,MATCH($D466,#REF!:#REF!,0),MATCH(#REF!,#REF!:#REF!,0))</f>
        <v>#REF!</v>
      </c>
      <c r="F466" s="9" t="e">
        <f>INDEX(#REF!:#REF!,MATCH($D466,#REF!:#REF!,0),MATCH(#REF!,#REF!:#REF!,0))</f>
        <v>#REF!</v>
      </c>
    </row>
    <row r="467" spans="1:6" ht="16.5" x14ac:dyDescent="0.3">
      <c r="A467" s="9" t="s">
        <v>21858</v>
      </c>
      <c r="B467" s="9" t="s">
        <v>2440</v>
      </c>
      <c r="C467" s="10">
        <v>45114</v>
      </c>
      <c r="D467" s="9">
        <v>4958503722</v>
      </c>
      <c r="E467" s="9" t="e">
        <f>INDEX(#REF!:#REF!,MATCH($D467,#REF!:#REF!,0),MATCH(#REF!,#REF!:#REF!,0))</f>
        <v>#REF!</v>
      </c>
      <c r="F467" s="9" t="e">
        <f>INDEX(#REF!:#REF!,MATCH($D467,#REF!:#REF!,0),MATCH(#REF!,#REF!:#REF!,0))</f>
        <v>#REF!</v>
      </c>
    </row>
    <row r="468" spans="1:6" ht="16.5" x14ac:dyDescent="0.3">
      <c r="A468" s="9" t="s">
        <v>21857</v>
      </c>
      <c r="B468" s="9" t="s">
        <v>2478</v>
      </c>
      <c r="C468" s="10">
        <v>22968</v>
      </c>
      <c r="D468" s="9">
        <v>4290015026</v>
      </c>
      <c r="E468" s="9" t="e">
        <f>INDEX(#REF!:#REF!,MATCH($D468,#REF!:#REF!,0),MATCH(#REF!,#REF!:#REF!,0))</f>
        <v>#REF!</v>
      </c>
      <c r="F468" s="9" t="e">
        <f>INDEX(#REF!:#REF!,MATCH($D468,#REF!:#REF!,0),MATCH(#REF!,#REF!:#REF!,0))</f>
        <v>#REF!</v>
      </c>
    </row>
    <row r="469" spans="1:6" ht="16.5" x14ac:dyDescent="0.3">
      <c r="A469" s="9" t="s">
        <v>21856</v>
      </c>
      <c r="B469" s="9" t="s">
        <v>2555</v>
      </c>
      <c r="C469" s="10">
        <v>52873</v>
      </c>
      <c r="D469" s="9">
        <v>1411873114</v>
      </c>
      <c r="E469" s="9" t="e">
        <f>INDEX(#REF!:#REF!,MATCH($D469,#REF!:#REF!,0),MATCH(#REF!,#REF!:#REF!,0))</f>
        <v>#REF!</v>
      </c>
      <c r="F469" s="9" t="e">
        <f>INDEX(#REF!:#REF!,MATCH($D469,#REF!:#REF!,0),MATCH(#REF!,#REF!:#REF!,0))</f>
        <v>#REF!</v>
      </c>
    </row>
    <row r="470" spans="1:6" ht="16.5" x14ac:dyDescent="0.3">
      <c r="A470" s="9" t="s">
        <v>21855</v>
      </c>
      <c r="B470" s="9" t="s">
        <v>2450</v>
      </c>
      <c r="C470" s="10">
        <v>31163</v>
      </c>
      <c r="D470" s="9">
        <v>7979647432</v>
      </c>
      <c r="E470" s="9" t="e">
        <f>INDEX(#REF!:#REF!,MATCH($D470,#REF!:#REF!,0),MATCH(#REF!,#REF!:#REF!,0))</f>
        <v>#REF!</v>
      </c>
      <c r="F470" s="9" t="e">
        <f>INDEX(#REF!:#REF!,MATCH($D470,#REF!:#REF!,0),MATCH(#REF!,#REF!:#REF!,0))</f>
        <v>#REF!</v>
      </c>
    </row>
    <row r="471" spans="1:6" ht="16.5" x14ac:dyDescent="0.3">
      <c r="A471" s="9" t="s">
        <v>21854</v>
      </c>
      <c r="B471" s="9" t="s">
        <v>2158</v>
      </c>
      <c r="C471" s="10">
        <v>58789</v>
      </c>
      <c r="D471" s="9">
        <v>1152386727</v>
      </c>
      <c r="E471" s="9" t="e">
        <f>INDEX(#REF!:#REF!,MATCH($D471,#REF!:#REF!,0),MATCH(#REF!,#REF!:#REF!,0))</f>
        <v>#REF!</v>
      </c>
      <c r="F471" s="9" t="e">
        <f>INDEX(#REF!:#REF!,MATCH($D471,#REF!:#REF!,0),MATCH(#REF!,#REF!:#REF!,0))</f>
        <v>#REF!</v>
      </c>
    </row>
    <row r="472" spans="1:6" ht="16.5" x14ac:dyDescent="0.3">
      <c r="A472" s="9" t="s">
        <v>21853</v>
      </c>
      <c r="B472" s="9" t="s">
        <v>2075</v>
      </c>
      <c r="C472" s="10">
        <v>26409</v>
      </c>
      <c r="D472" s="9">
        <v>4256220232</v>
      </c>
      <c r="E472" s="9" t="e">
        <f>INDEX(#REF!:#REF!,MATCH($D472,#REF!:#REF!,0),MATCH(#REF!,#REF!:#REF!,0))</f>
        <v>#REF!</v>
      </c>
      <c r="F472" s="9" t="e">
        <f>INDEX(#REF!:#REF!,MATCH($D472,#REF!:#REF!,0),MATCH(#REF!,#REF!:#REF!,0))</f>
        <v>#REF!</v>
      </c>
    </row>
    <row r="473" spans="1:6" ht="16.5" x14ac:dyDescent="0.3">
      <c r="A473" s="9" t="s">
        <v>21852</v>
      </c>
      <c r="B473" s="9" t="s">
        <v>2095</v>
      </c>
      <c r="C473" s="10">
        <v>12554</v>
      </c>
      <c r="D473" s="9">
        <v>3819859829</v>
      </c>
      <c r="E473" s="9" t="e">
        <f>INDEX(#REF!:#REF!,MATCH($D473,#REF!:#REF!,0),MATCH(#REF!,#REF!:#REF!,0))</f>
        <v>#REF!</v>
      </c>
      <c r="F473" s="9" t="e">
        <f>INDEX(#REF!:#REF!,MATCH($D473,#REF!:#REF!,0),MATCH(#REF!,#REF!:#REF!,0))</f>
        <v>#REF!</v>
      </c>
    </row>
    <row r="474" spans="1:6" ht="16.5" x14ac:dyDescent="0.3">
      <c r="A474" s="9" t="s">
        <v>21851</v>
      </c>
      <c r="B474" s="9" t="s">
        <v>2222</v>
      </c>
      <c r="C474" s="10">
        <v>26410</v>
      </c>
      <c r="D474" s="9">
        <v>5552170407</v>
      </c>
      <c r="E474" s="9" t="e">
        <f>INDEX(#REF!:#REF!,MATCH($D474,#REF!:#REF!,0),MATCH(#REF!,#REF!:#REF!,0))</f>
        <v>#REF!</v>
      </c>
      <c r="F474" s="9" t="e">
        <f>INDEX(#REF!:#REF!,MATCH($D474,#REF!:#REF!,0),MATCH(#REF!,#REF!:#REF!,0))</f>
        <v>#REF!</v>
      </c>
    </row>
    <row r="475" spans="1:6" ht="16.5" x14ac:dyDescent="0.3">
      <c r="A475" s="9" t="s">
        <v>21850</v>
      </c>
      <c r="B475" s="9" t="s">
        <v>2368</v>
      </c>
      <c r="C475" s="10">
        <v>50758</v>
      </c>
      <c r="D475" s="9">
        <v>9966428720</v>
      </c>
      <c r="E475" s="9" t="e">
        <f>INDEX(#REF!:#REF!,MATCH($D475,#REF!:#REF!,0),MATCH(#REF!,#REF!:#REF!,0))</f>
        <v>#REF!</v>
      </c>
      <c r="F475" s="9" t="e">
        <f>INDEX(#REF!:#REF!,MATCH($D475,#REF!:#REF!,0),MATCH(#REF!,#REF!:#REF!,0))</f>
        <v>#REF!</v>
      </c>
    </row>
    <row r="476" spans="1:6" ht="16.5" x14ac:dyDescent="0.3">
      <c r="A476" s="9" t="s">
        <v>21849</v>
      </c>
      <c r="B476" s="9" t="s">
        <v>1995</v>
      </c>
      <c r="C476" s="10">
        <v>51185</v>
      </c>
      <c r="D476" s="9">
        <v>1425230725</v>
      </c>
      <c r="E476" s="9" t="e">
        <f>INDEX(#REF!:#REF!,MATCH($D476,#REF!:#REF!,0),MATCH(#REF!,#REF!:#REF!,0))</f>
        <v>#REF!</v>
      </c>
      <c r="F476" s="9" t="e">
        <f>INDEX(#REF!:#REF!,MATCH($D476,#REF!:#REF!,0),MATCH(#REF!,#REF!:#REF!,0))</f>
        <v>#REF!</v>
      </c>
    </row>
    <row r="477" spans="1:6" ht="16.5" x14ac:dyDescent="0.3">
      <c r="A477" s="9" t="s">
        <v>21848</v>
      </c>
      <c r="B477" s="9" t="s">
        <v>2470</v>
      </c>
      <c r="C477" s="10">
        <v>55868</v>
      </c>
      <c r="D477" s="9">
        <v>2060025532</v>
      </c>
      <c r="E477" s="9" t="e">
        <f>INDEX(#REF!:#REF!,MATCH($D477,#REF!:#REF!,0),MATCH(#REF!,#REF!:#REF!,0))</f>
        <v>#REF!</v>
      </c>
      <c r="F477" s="9" t="e">
        <f>INDEX(#REF!:#REF!,MATCH($D477,#REF!:#REF!,0),MATCH(#REF!,#REF!:#REF!,0))</f>
        <v>#REF!</v>
      </c>
    </row>
    <row r="478" spans="1:6" ht="16.5" x14ac:dyDescent="0.3">
      <c r="A478" s="9" t="s">
        <v>21847</v>
      </c>
      <c r="B478" s="9" t="s">
        <v>2059</v>
      </c>
      <c r="C478" s="10">
        <v>33822</v>
      </c>
      <c r="D478" s="9">
        <v>8109358470</v>
      </c>
      <c r="E478" s="9" t="e">
        <f>INDEX(#REF!:#REF!,MATCH($D478,#REF!:#REF!,0),MATCH(#REF!,#REF!:#REF!,0))</f>
        <v>#REF!</v>
      </c>
      <c r="F478" s="9" t="e">
        <f>INDEX(#REF!:#REF!,MATCH($D478,#REF!:#REF!,0),MATCH(#REF!,#REF!:#REF!,0))</f>
        <v>#REF!</v>
      </c>
    </row>
    <row r="479" spans="1:6" ht="16.5" x14ac:dyDescent="0.3">
      <c r="A479" s="9" t="s">
        <v>21846</v>
      </c>
      <c r="B479" s="9" t="s">
        <v>2117</v>
      </c>
      <c r="C479" s="10">
        <v>41004</v>
      </c>
      <c r="D479" s="9">
        <v>515647594</v>
      </c>
      <c r="E479" s="9" t="e">
        <f>INDEX(#REF!:#REF!,MATCH($D479,#REF!:#REF!,0),MATCH(#REF!,#REF!:#REF!,0))</f>
        <v>#REF!</v>
      </c>
      <c r="F479" s="9" t="e">
        <f>INDEX(#REF!:#REF!,MATCH($D479,#REF!:#REF!,0),MATCH(#REF!,#REF!:#REF!,0))</f>
        <v>#REF!</v>
      </c>
    </row>
    <row r="480" spans="1:6" ht="16.5" x14ac:dyDescent="0.3">
      <c r="A480" s="9" t="s">
        <v>21845</v>
      </c>
      <c r="B480" s="9" t="s">
        <v>2615</v>
      </c>
      <c r="C480" s="10">
        <v>24961</v>
      </c>
      <c r="D480" s="9">
        <v>885693418</v>
      </c>
      <c r="E480" s="9" t="e">
        <f>INDEX(#REF!:#REF!,MATCH($D480,#REF!:#REF!,0),MATCH(#REF!,#REF!:#REF!,0))</f>
        <v>#REF!</v>
      </c>
      <c r="F480" s="9" t="e">
        <f>INDEX(#REF!:#REF!,MATCH($D480,#REF!:#REF!,0),MATCH(#REF!,#REF!:#REF!,0))</f>
        <v>#REF!</v>
      </c>
    </row>
    <row r="481" spans="1:6" ht="16.5" x14ac:dyDescent="0.3">
      <c r="A481" s="9" t="s">
        <v>21844</v>
      </c>
      <c r="B481" s="9" t="s">
        <v>1987</v>
      </c>
      <c r="C481" s="10">
        <v>14090</v>
      </c>
      <c r="D481" s="9">
        <v>2426144645</v>
      </c>
      <c r="E481" s="9" t="e">
        <f>INDEX(#REF!:#REF!,MATCH($D481,#REF!:#REF!,0),MATCH(#REF!,#REF!:#REF!,0))</f>
        <v>#REF!</v>
      </c>
      <c r="F481" s="9" t="e">
        <f>INDEX(#REF!:#REF!,MATCH($D481,#REF!:#REF!,0),MATCH(#REF!,#REF!:#REF!,0))</f>
        <v>#REF!</v>
      </c>
    </row>
    <row r="482" spans="1:6" ht="16.5" x14ac:dyDescent="0.3">
      <c r="A482" s="9" t="s">
        <v>21843</v>
      </c>
      <c r="B482" s="9" t="s">
        <v>1997</v>
      </c>
      <c r="C482" s="10">
        <v>24841</v>
      </c>
      <c r="D482" s="9">
        <v>5519420165</v>
      </c>
      <c r="E482" s="9" t="e">
        <f>INDEX(#REF!:#REF!,MATCH($D482,#REF!:#REF!,0),MATCH(#REF!,#REF!:#REF!,0))</f>
        <v>#REF!</v>
      </c>
      <c r="F482" s="9" t="e">
        <f>INDEX(#REF!:#REF!,MATCH($D482,#REF!:#REF!,0),MATCH(#REF!,#REF!:#REF!,0))</f>
        <v>#REF!</v>
      </c>
    </row>
    <row r="483" spans="1:6" ht="16.5" x14ac:dyDescent="0.3">
      <c r="A483" s="9" t="s">
        <v>21842</v>
      </c>
      <c r="B483" s="9" t="s">
        <v>2163</v>
      </c>
      <c r="C483" s="10">
        <v>31385</v>
      </c>
      <c r="D483" s="9">
        <v>5460394635</v>
      </c>
      <c r="E483" s="9" t="e">
        <f>INDEX(#REF!:#REF!,MATCH($D483,#REF!:#REF!,0),MATCH(#REF!,#REF!:#REF!,0))</f>
        <v>#REF!</v>
      </c>
      <c r="F483" s="9" t="e">
        <f>INDEX(#REF!:#REF!,MATCH($D483,#REF!:#REF!,0),MATCH(#REF!,#REF!:#REF!,0))</f>
        <v>#REF!</v>
      </c>
    </row>
    <row r="484" spans="1:6" ht="16.5" x14ac:dyDescent="0.3">
      <c r="A484" s="9" t="s">
        <v>21841</v>
      </c>
      <c r="B484" s="9" t="s">
        <v>2489</v>
      </c>
      <c r="C484" s="10">
        <v>38385</v>
      </c>
      <c r="D484" s="9">
        <v>8370379001</v>
      </c>
      <c r="E484" s="9" t="e">
        <f>INDEX(#REF!:#REF!,MATCH($D484,#REF!:#REF!,0),MATCH(#REF!,#REF!:#REF!,0))</f>
        <v>#REF!</v>
      </c>
      <c r="F484" s="9" t="e">
        <f>INDEX(#REF!:#REF!,MATCH($D484,#REF!:#REF!,0),MATCH(#REF!,#REF!:#REF!,0))</f>
        <v>#REF!</v>
      </c>
    </row>
    <row r="485" spans="1:6" ht="16.5" x14ac:dyDescent="0.3">
      <c r="A485" s="9" t="s">
        <v>21840</v>
      </c>
      <c r="B485" s="9" t="s">
        <v>2034</v>
      </c>
      <c r="C485" s="10">
        <v>48632</v>
      </c>
      <c r="D485" s="9">
        <v>7007279686</v>
      </c>
      <c r="E485" s="9" t="e">
        <f>INDEX(#REF!:#REF!,MATCH($D485,#REF!:#REF!,0),MATCH(#REF!,#REF!:#REF!,0))</f>
        <v>#REF!</v>
      </c>
      <c r="F485" s="9" t="e">
        <f>INDEX(#REF!:#REF!,MATCH($D485,#REF!:#REF!,0),MATCH(#REF!,#REF!:#REF!,0))</f>
        <v>#REF!</v>
      </c>
    </row>
    <row r="486" spans="1:6" ht="16.5" x14ac:dyDescent="0.3">
      <c r="A486" s="9" t="s">
        <v>21839</v>
      </c>
      <c r="B486" s="9" t="s">
        <v>2236</v>
      </c>
      <c r="C486" s="10">
        <v>38750</v>
      </c>
      <c r="D486" s="9">
        <v>6776868107</v>
      </c>
      <c r="E486" s="9" t="e">
        <f>INDEX(#REF!:#REF!,MATCH($D486,#REF!:#REF!,0),MATCH(#REF!,#REF!:#REF!,0))</f>
        <v>#REF!</v>
      </c>
      <c r="F486" s="9" t="e">
        <f>INDEX(#REF!:#REF!,MATCH($D486,#REF!:#REF!,0),MATCH(#REF!,#REF!:#REF!,0))</f>
        <v>#REF!</v>
      </c>
    </row>
    <row r="487" spans="1:6" ht="16.5" x14ac:dyDescent="0.3">
      <c r="A487" s="9" t="s">
        <v>21838</v>
      </c>
      <c r="B487" s="9" t="s">
        <v>2341</v>
      </c>
      <c r="C487" s="10">
        <v>18537</v>
      </c>
      <c r="D487" s="9">
        <v>4815280800</v>
      </c>
      <c r="E487" s="9" t="e">
        <f>INDEX(#REF!:#REF!,MATCH($D487,#REF!:#REF!,0),MATCH(#REF!,#REF!:#REF!,0))</f>
        <v>#REF!</v>
      </c>
      <c r="F487" s="9" t="e">
        <f>INDEX(#REF!:#REF!,MATCH($D487,#REF!:#REF!,0),MATCH(#REF!,#REF!:#REF!,0))</f>
        <v>#REF!</v>
      </c>
    </row>
    <row r="488" spans="1:6" ht="16.5" x14ac:dyDescent="0.3">
      <c r="A488" s="9" t="s">
        <v>21837</v>
      </c>
      <c r="B488" s="9" t="s">
        <v>2933</v>
      </c>
      <c r="C488" s="10">
        <v>30019</v>
      </c>
      <c r="D488" s="9">
        <v>2234966051</v>
      </c>
      <c r="E488" s="9" t="e">
        <f>INDEX(#REF!:#REF!,MATCH($D488,#REF!:#REF!,0),MATCH(#REF!,#REF!:#REF!,0))</f>
        <v>#REF!</v>
      </c>
      <c r="F488" s="9" t="e">
        <f>INDEX(#REF!:#REF!,MATCH($D488,#REF!:#REF!,0),MATCH(#REF!,#REF!:#REF!,0))</f>
        <v>#REF!</v>
      </c>
    </row>
    <row r="489" spans="1:6" ht="16.5" x14ac:dyDescent="0.3">
      <c r="A489" s="9" t="s">
        <v>21836</v>
      </c>
      <c r="B489" s="9" t="s">
        <v>3951</v>
      </c>
      <c r="C489" s="10">
        <v>16432</v>
      </c>
      <c r="D489" s="9">
        <v>7489370671</v>
      </c>
      <c r="E489" s="9" t="e">
        <f>INDEX(#REF!:#REF!,MATCH($D489,#REF!:#REF!,0),MATCH(#REF!,#REF!:#REF!,0))</f>
        <v>#REF!</v>
      </c>
      <c r="F489" s="9" t="e">
        <f>INDEX(#REF!:#REF!,MATCH($D489,#REF!:#REF!,0),MATCH(#REF!,#REF!:#REF!,0))</f>
        <v>#REF!</v>
      </c>
    </row>
    <row r="490" spans="1:6" ht="16.5" x14ac:dyDescent="0.3">
      <c r="A490" s="9" t="s">
        <v>21835</v>
      </c>
      <c r="B490" s="9" t="s">
        <v>2568</v>
      </c>
      <c r="C490" s="10">
        <v>30621</v>
      </c>
      <c r="D490" s="9">
        <v>4849214614</v>
      </c>
      <c r="E490" s="9" t="e">
        <f>INDEX(#REF!:#REF!,MATCH($D490,#REF!:#REF!,0),MATCH(#REF!,#REF!:#REF!,0))</f>
        <v>#REF!</v>
      </c>
      <c r="F490" s="9" t="e">
        <f>INDEX(#REF!:#REF!,MATCH($D490,#REF!:#REF!,0),MATCH(#REF!,#REF!:#REF!,0))</f>
        <v>#REF!</v>
      </c>
    </row>
    <row r="491" spans="1:6" ht="16.5" x14ac:dyDescent="0.3">
      <c r="A491" s="9" t="s">
        <v>21834</v>
      </c>
      <c r="B491" s="9" t="s">
        <v>2056</v>
      </c>
      <c r="C491" s="10">
        <v>30313</v>
      </c>
      <c r="D491" s="9">
        <v>8254304106</v>
      </c>
      <c r="E491" s="9" t="e">
        <f>INDEX(#REF!:#REF!,MATCH($D491,#REF!:#REF!,0),MATCH(#REF!,#REF!:#REF!,0))</f>
        <v>#REF!</v>
      </c>
      <c r="F491" s="9" t="e">
        <f>INDEX(#REF!:#REF!,MATCH($D491,#REF!:#REF!,0),MATCH(#REF!,#REF!:#REF!,0))</f>
        <v>#REF!</v>
      </c>
    </row>
    <row r="492" spans="1:6" ht="16.5" x14ac:dyDescent="0.3">
      <c r="A492" s="9" t="s">
        <v>21833</v>
      </c>
      <c r="B492" s="9" t="s">
        <v>2557</v>
      </c>
      <c r="C492" s="10">
        <v>33026</v>
      </c>
      <c r="D492" s="9">
        <v>304906506</v>
      </c>
      <c r="E492" s="9" t="e">
        <f>INDEX(#REF!:#REF!,MATCH($D492,#REF!:#REF!,0),MATCH(#REF!,#REF!:#REF!,0))</f>
        <v>#REF!</v>
      </c>
      <c r="F492" s="9" t="e">
        <f>INDEX(#REF!:#REF!,MATCH($D492,#REF!:#REF!,0),MATCH(#REF!,#REF!:#REF!,0))</f>
        <v>#REF!</v>
      </c>
    </row>
    <row r="493" spans="1:6" ht="16.5" x14ac:dyDescent="0.3">
      <c r="A493" s="9" t="s">
        <v>21832</v>
      </c>
      <c r="B493" s="9" t="s">
        <v>2198</v>
      </c>
      <c r="C493" s="10">
        <v>32688</v>
      </c>
      <c r="D493" s="9">
        <v>1469328364</v>
      </c>
      <c r="E493" s="9" t="e">
        <f>INDEX(#REF!:#REF!,MATCH($D493,#REF!:#REF!,0),MATCH(#REF!,#REF!:#REF!,0))</f>
        <v>#REF!</v>
      </c>
      <c r="F493" s="9" t="e">
        <f>INDEX(#REF!:#REF!,MATCH($D493,#REF!:#REF!,0),MATCH(#REF!,#REF!:#REF!,0))</f>
        <v>#REF!</v>
      </c>
    </row>
    <row r="494" spans="1:6" ht="16.5" x14ac:dyDescent="0.3">
      <c r="A494" s="9" t="s">
        <v>21831</v>
      </c>
      <c r="B494" s="9" t="s">
        <v>2077</v>
      </c>
      <c r="C494" s="10">
        <v>35230</v>
      </c>
      <c r="D494" s="9">
        <v>2763158331</v>
      </c>
      <c r="E494" s="9" t="e">
        <f>INDEX(#REF!:#REF!,MATCH($D494,#REF!:#REF!,0),MATCH(#REF!,#REF!:#REF!,0))</f>
        <v>#REF!</v>
      </c>
      <c r="F494" s="9" t="e">
        <f>INDEX(#REF!:#REF!,MATCH($D494,#REF!:#REF!,0),MATCH(#REF!,#REF!:#REF!,0))</f>
        <v>#REF!</v>
      </c>
    </row>
    <row r="495" spans="1:6" ht="16.5" x14ac:dyDescent="0.3">
      <c r="A495" s="9" t="s">
        <v>21830</v>
      </c>
      <c r="B495" s="9" t="s">
        <v>2272</v>
      </c>
      <c r="C495" s="10">
        <v>41065</v>
      </c>
      <c r="D495" s="9">
        <v>6842801095</v>
      </c>
      <c r="E495" s="9" t="e">
        <f>INDEX(#REF!:#REF!,MATCH($D495,#REF!:#REF!,0),MATCH(#REF!,#REF!:#REF!,0))</f>
        <v>#REF!</v>
      </c>
      <c r="F495" s="9" t="e">
        <f>INDEX(#REF!:#REF!,MATCH($D495,#REF!:#REF!,0),MATCH(#REF!,#REF!:#REF!,0))</f>
        <v>#REF!</v>
      </c>
    </row>
    <row r="496" spans="1:6" ht="16.5" x14ac:dyDescent="0.3">
      <c r="A496" s="9" t="s">
        <v>21829</v>
      </c>
      <c r="B496" s="9" t="s">
        <v>2366</v>
      </c>
      <c r="C496" s="10">
        <v>57416</v>
      </c>
      <c r="D496" s="9">
        <v>3509620267</v>
      </c>
      <c r="E496" s="9" t="e">
        <f>INDEX(#REF!:#REF!,MATCH($D496,#REF!:#REF!,0),MATCH(#REF!,#REF!:#REF!,0))</f>
        <v>#REF!</v>
      </c>
      <c r="F496" s="9" t="e">
        <f>INDEX(#REF!:#REF!,MATCH($D496,#REF!:#REF!,0),MATCH(#REF!,#REF!:#REF!,0))</f>
        <v>#REF!</v>
      </c>
    </row>
    <row r="497" spans="1:6" ht="16.5" x14ac:dyDescent="0.3">
      <c r="A497" s="9" t="s">
        <v>21828</v>
      </c>
      <c r="B497" s="9" t="s">
        <v>2947</v>
      </c>
      <c r="C497" s="10">
        <v>35064</v>
      </c>
      <c r="D497" s="9">
        <v>3819859829</v>
      </c>
      <c r="E497" s="9" t="e">
        <f>INDEX(#REF!:#REF!,MATCH($D497,#REF!:#REF!,0),MATCH(#REF!,#REF!:#REF!,0))</f>
        <v>#REF!</v>
      </c>
      <c r="F497" s="9" t="e">
        <f>INDEX(#REF!:#REF!,MATCH($D497,#REF!:#REF!,0),MATCH(#REF!,#REF!:#REF!,0))</f>
        <v>#REF!</v>
      </c>
    </row>
    <row r="498" spans="1:6" ht="16.5" x14ac:dyDescent="0.3">
      <c r="A498" s="9" t="s">
        <v>21827</v>
      </c>
      <c r="B498" s="9" t="s">
        <v>2939</v>
      </c>
      <c r="C498" s="10">
        <v>45507</v>
      </c>
      <c r="D498" s="9">
        <v>2079803735</v>
      </c>
      <c r="E498" s="9" t="e">
        <f>INDEX(#REF!:#REF!,MATCH($D498,#REF!:#REF!,0),MATCH(#REF!,#REF!:#REF!,0))</f>
        <v>#REF!</v>
      </c>
      <c r="F498" s="9" t="e">
        <f>INDEX(#REF!:#REF!,MATCH($D498,#REF!:#REF!,0),MATCH(#REF!,#REF!:#REF!,0))</f>
        <v>#REF!</v>
      </c>
    </row>
    <row r="499" spans="1:6" ht="16.5" x14ac:dyDescent="0.3">
      <c r="A499" s="9" t="s">
        <v>21826</v>
      </c>
      <c r="B499" s="9" t="s">
        <v>2291</v>
      </c>
      <c r="C499" s="10">
        <v>45981</v>
      </c>
      <c r="D499" s="9">
        <v>4439073344</v>
      </c>
      <c r="E499" s="9" t="e">
        <f>INDEX(#REF!:#REF!,MATCH($D499,#REF!:#REF!,0),MATCH(#REF!,#REF!:#REF!,0))</f>
        <v>#REF!</v>
      </c>
      <c r="F499" s="9" t="e">
        <f>INDEX(#REF!:#REF!,MATCH($D499,#REF!:#REF!,0),MATCH(#REF!,#REF!:#REF!,0))</f>
        <v>#REF!</v>
      </c>
    </row>
    <row r="500" spans="1:6" ht="16.5" x14ac:dyDescent="0.3">
      <c r="A500" s="9" t="s">
        <v>21825</v>
      </c>
      <c r="B500" s="9" t="s">
        <v>2465</v>
      </c>
      <c r="C500" s="10">
        <v>48111</v>
      </c>
      <c r="D500" s="9">
        <v>8617243198</v>
      </c>
      <c r="E500" s="9" t="e">
        <f>INDEX(#REF!:#REF!,MATCH($D500,#REF!:#REF!,0),MATCH(#REF!,#REF!:#REF!,0))</f>
        <v>#REF!</v>
      </c>
      <c r="F500" s="9" t="e">
        <f>INDEX(#REF!:#REF!,MATCH($D500,#REF!:#REF!,0),MATCH(#REF!,#REF!:#REF!,0))</f>
        <v>#REF!</v>
      </c>
    </row>
    <row r="501" spans="1:6" ht="16.5" x14ac:dyDescent="0.3">
      <c r="A501" s="9" t="s">
        <v>21824</v>
      </c>
      <c r="B501" s="9" t="s">
        <v>3281</v>
      </c>
      <c r="C501" s="10">
        <v>12179</v>
      </c>
      <c r="D501" s="9">
        <v>9619649427</v>
      </c>
      <c r="E501" s="9" t="e">
        <f>INDEX(#REF!:#REF!,MATCH($D501,#REF!:#REF!,0),MATCH(#REF!,#REF!:#REF!,0))</f>
        <v>#REF!</v>
      </c>
      <c r="F501" s="9" t="e">
        <f>INDEX(#REF!:#REF!,MATCH($D501,#REF!:#REF!,0),MATCH(#REF!,#REF!:#REF!,0))</f>
        <v>#REF!</v>
      </c>
    </row>
    <row r="502" spans="1:6" ht="16.5" x14ac:dyDescent="0.3">
      <c r="A502" s="9" t="s">
        <v>21823</v>
      </c>
      <c r="B502" s="9" t="s">
        <v>3617</v>
      </c>
      <c r="C502" s="10">
        <v>12428</v>
      </c>
      <c r="D502" s="9">
        <v>2579936017</v>
      </c>
      <c r="E502" s="9" t="e">
        <f>INDEX(#REF!:#REF!,MATCH($D502,#REF!:#REF!,0),MATCH(#REF!,#REF!:#REF!,0))</f>
        <v>#REF!</v>
      </c>
      <c r="F502" s="9" t="e">
        <f>INDEX(#REF!:#REF!,MATCH($D502,#REF!:#REF!,0),MATCH(#REF!,#REF!:#REF!,0))</f>
        <v>#REF!</v>
      </c>
    </row>
    <row r="503" spans="1:6" ht="16.5" x14ac:dyDescent="0.3">
      <c r="A503" s="9" t="s">
        <v>21822</v>
      </c>
      <c r="B503" s="9" t="s">
        <v>2222</v>
      </c>
      <c r="C503" s="10">
        <v>33653</v>
      </c>
      <c r="D503" s="9">
        <v>304906506</v>
      </c>
      <c r="E503" s="9" t="e">
        <f>INDEX(#REF!:#REF!,MATCH($D503,#REF!:#REF!,0),MATCH(#REF!,#REF!:#REF!,0))</f>
        <v>#REF!</v>
      </c>
      <c r="F503" s="9" t="e">
        <f>INDEX(#REF!:#REF!,MATCH($D503,#REF!:#REF!,0),MATCH(#REF!,#REF!:#REF!,0))</f>
        <v>#REF!</v>
      </c>
    </row>
    <row r="504" spans="1:6" ht="16.5" x14ac:dyDescent="0.3">
      <c r="A504" s="9" t="s">
        <v>21821</v>
      </c>
      <c r="B504" s="9" t="s">
        <v>1977</v>
      </c>
      <c r="C504" s="10">
        <v>38083</v>
      </c>
      <c r="D504" s="9">
        <v>6471464479</v>
      </c>
      <c r="E504" s="9" t="e">
        <f>INDEX(#REF!:#REF!,MATCH($D504,#REF!:#REF!,0),MATCH(#REF!,#REF!:#REF!,0))</f>
        <v>#REF!</v>
      </c>
      <c r="F504" s="9" t="e">
        <f>INDEX(#REF!:#REF!,MATCH($D504,#REF!:#REF!,0),MATCH(#REF!,#REF!:#REF!,0))</f>
        <v>#REF!</v>
      </c>
    </row>
    <row r="505" spans="1:6" ht="16.5" x14ac:dyDescent="0.3">
      <c r="A505" s="9" t="s">
        <v>21820</v>
      </c>
      <c r="B505" s="9" t="s">
        <v>3360</v>
      </c>
      <c r="C505" s="10">
        <v>38668</v>
      </c>
      <c r="D505" s="9">
        <v>1096335336</v>
      </c>
      <c r="E505" s="9" t="e">
        <f>INDEX(#REF!:#REF!,MATCH($D505,#REF!:#REF!,0),MATCH(#REF!,#REF!:#REF!,0))</f>
        <v>#REF!</v>
      </c>
      <c r="F505" s="9" t="e">
        <f>INDEX(#REF!:#REF!,MATCH($D505,#REF!:#REF!,0),MATCH(#REF!,#REF!:#REF!,0))</f>
        <v>#REF!</v>
      </c>
    </row>
    <row r="506" spans="1:6" ht="16.5" x14ac:dyDescent="0.3">
      <c r="A506" s="9" t="s">
        <v>21819</v>
      </c>
      <c r="B506" s="9" t="s">
        <v>2509</v>
      </c>
      <c r="C506" s="10">
        <v>29882</v>
      </c>
      <c r="D506" s="9">
        <v>1628738227</v>
      </c>
      <c r="E506" s="9" t="e">
        <f>INDEX(#REF!:#REF!,MATCH($D506,#REF!:#REF!,0),MATCH(#REF!,#REF!:#REF!,0))</f>
        <v>#REF!</v>
      </c>
      <c r="F506" s="9" t="e">
        <f>INDEX(#REF!:#REF!,MATCH($D506,#REF!:#REF!,0),MATCH(#REF!,#REF!:#REF!,0))</f>
        <v>#REF!</v>
      </c>
    </row>
    <row r="507" spans="1:6" ht="16.5" x14ac:dyDescent="0.3">
      <c r="A507" s="9" t="s">
        <v>21818</v>
      </c>
      <c r="B507" s="9" t="s">
        <v>2793</v>
      </c>
      <c r="C507" s="10">
        <v>32132</v>
      </c>
      <c r="D507" s="9">
        <v>2136806068</v>
      </c>
      <c r="E507" s="9" t="e">
        <f>INDEX(#REF!:#REF!,MATCH($D507,#REF!:#REF!,0),MATCH(#REF!,#REF!:#REF!,0))</f>
        <v>#REF!</v>
      </c>
      <c r="F507" s="9" t="e">
        <f>INDEX(#REF!:#REF!,MATCH($D507,#REF!:#REF!,0),MATCH(#REF!,#REF!:#REF!,0))</f>
        <v>#REF!</v>
      </c>
    </row>
    <row r="508" spans="1:6" ht="16.5" x14ac:dyDescent="0.3">
      <c r="A508" s="9" t="s">
        <v>21817</v>
      </c>
      <c r="B508" s="9" t="s">
        <v>2171</v>
      </c>
      <c r="C508" s="10">
        <v>20881</v>
      </c>
      <c r="D508" s="9">
        <v>701563818</v>
      </c>
      <c r="E508" s="9" t="e">
        <f>INDEX(#REF!:#REF!,MATCH($D508,#REF!:#REF!,0),MATCH(#REF!,#REF!:#REF!,0))</f>
        <v>#REF!</v>
      </c>
      <c r="F508" s="9" t="e">
        <f>INDEX(#REF!:#REF!,MATCH($D508,#REF!:#REF!,0),MATCH(#REF!,#REF!:#REF!,0))</f>
        <v>#REF!</v>
      </c>
    </row>
    <row r="509" spans="1:6" ht="16.5" x14ac:dyDescent="0.3">
      <c r="A509" s="9" t="s">
        <v>21816</v>
      </c>
      <c r="B509" s="9" t="s">
        <v>2105</v>
      </c>
      <c r="C509" s="10">
        <v>37824</v>
      </c>
      <c r="D509" s="9">
        <v>116428384</v>
      </c>
      <c r="E509" s="9" t="e">
        <f>INDEX(#REF!:#REF!,MATCH($D509,#REF!:#REF!,0),MATCH(#REF!,#REF!:#REF!,0))</f>
        <v>#REF!</v>
      </c>
      <c r="F509" s="9" t="e">
        <f>INDEX(#REF!:#REF!,MATCH($D509,#REF!:#REF!,0),MATCH(#REF!,#REF!:#REF!,0))</f>
        <v>#REF!</v>
      </c>
    </row>
    <row r="510" spans="1:6" ht="16.5" x14ac:dyDescent="0.3">
      <c r="A510" s="9" t="s">
        <v>21815</v>
      </c>
      <c r="B510" s="9" t="s">
        <v>3357</v>
      </c>
      <c r="C510" s="10">
        <v>36875</v>
      </c>
      <c r="D510" s="9">
        <v>8044612831</v>
      </c>
      <c r="E510" s="9" t="e">
        <f>INDEX(#REF!:#REF!,MATCH($D510,#REF!:#REF!,0),MATCH(#REF!,#REF!:#REF!,0))</f>
        <v>#REF!</v>
      </c>
      <c r="F510" s="9" t="e">
        <f>INDEX(#REF!:#REF!,MATCH($D510,#REF!:#REF!,0),MATCH(#REF!,#REF!:#REF!,0))</f>
        <v>#REF!</v>
      </c>
    </row>
    <row r="511" spans="1:6" ht="16.5" x14ac:dyDescent="0.3">
      <c r="A511" s="9" t="s">
        <v>21814</v>
      </c>
      <c r="B511" s="9" t="s">
        <v>2418</v>
      </c>
      <c r="C511" s="10">
        <v>44989</v>
      </c>
      <c r="D511" s="9">
        <v>7180536660</v>
      </c>
      <c r="E511" s="9" t="e">
        <f>INDEX(#REF!:#REF!,MATCH($D511,#REF!:#REF!,0),MATCH(#REF!,#REF!:#REF!,0))</f>
        <v>#REF!</v>
      </c>
      <c r="F511" s="9" t="e">
        <f>INDEX(#REF!:#REF!,MATCH($D511,#REF!:#REF!,0),MATCH(#REF!,#REF!:#REF!,0))</f>
        <v>#REF!</v>
      </c>
    </row>
    <row r="512" spans="1:6" ht="16.5" x14ac:dyDescent="0.3">
      <c r="A512" s="9" t="s">
        <v>21813</v>
      </c>
      <c r="B512" s="9" t="s">
        <v>2183</v>
      </c>
      <c r="C512" s="10">
        <v>29371</v>
      </c>
      <c r="D512" s="9">
        <v>4849214614</v>
      </c>
      <c r="E512" s="9" t="e">
        <f>INDEX(#REF!:#REF!,MATCH($D512,#REF!:#REF!,0),MATCH(#REF!,#REF!:#REF!,0))</f>
        <v>#REF!</v>
      </c>
      <c r="F512" s="9" t="e">
        <f>INDEX(#REF!:#REF!,MATCH($D512,#REF!:#REF!,0),MATCH(#REF!,#REF!:#REF!,0))</f>
        <v>#REF!</v>
      </c>
    </row>
    <row r="513" spans="1:6" ht="16.5" x14ac:dyDescent="0.3">
      <c r="A513" s="9" t="s">
        <v>21812</v>
      </c>
      <c r="B513" s="9" t="s">
        <v>2589</v>
      </c>
      <c r="C513" s="10">
        <v>18246</v>
      </c>
      <c r="D513" s="9">
        <v>1252810490</v>
      </c>
      <c r="E513" s="9" t="e">
        <f>INDEX(#REF!:#REF!,MATCH($D513,#REF!:#REF!,0),MATCH(#REF!,#REF!:#REF!,0))</f>
        <v>#REF!</v>
      </c>
      <c r="F513" s="9" t="e">
        <f>INDEX(#REF!:#REF!,MATCH($D513,#REF!:#REF!,0),MATCH(#REF!,#REF!:#REF!,0))</f>
        <v>#REF!</v>
      </c>
    </row>
    <row r="514" spans="1:6" ht="16.5" x14ac:dyDescent="0.3">
      <c r="A514" s="9" t="s">
        <v>21811</v>
      </c>
      <c r="B514" s="9" t="s">
        <v>3841</v>
      </c>
      <c r="C514" s="10">
        <v>32921</v>
      </c>
      <c r="D514" s="9">
        <v>7166957409</v>
      </c>
      <c r="E514" s="9" t="e">
        <f>INDEX(#REF!:#REF!,MATCH($D514,#REF!:#REF!,0),MATCH(#REF!,#REF!:#REF!,0))</f>
        <v>#REF!</v>
      </c>
      <c r="F514" s="9" t="e">
        <f>INDEX(#REF!:#REF!,MATCH($D514,#REF!:#REF!,0),MATCH(#REF!,#REF!:#REF!,0))</f>
        <v>#REF!</v>
      </c>
    </row>
    <row r="515" spans="1:6" ht="16.5" x14ac:dyDescent="0.3">
      <c r="A515" s="9" t="s">
        <v>21810</v>
      </c>
      <c r="B515" s="9" t="s">
        <v>2921</v>
      </c>
      <c r="C515" s="10">
        <v>54918</v>
      </c>
      <c r="D515" s="9">
        <v>2209340063</v>
      </c>
      <c r="E515" s="9" t="e">
        <f>INDEX(#REF!:#REF!,MATCH($D515,#REF!:#REF!,0),MATCH(#REF!,#REF!:#REF!,0))</f>
        <v>#REF!</v>
      </c>
      <c r="F515" s="9" t="e">
        <f>INDEX(#REF!:#REF!,MATCH($D515,#REF!:#REF!,0),MATCH(#REF!,#REF!:#REF!,0))</f>
        <v>#REF!</v>
      </c>
    </row>
    <row r="516" spans="1:6" ht="16.5" x14ac:dyDescent="0.3">
      <c r="A516" s="9" t="s">
        <v>21809</v>
      </c>
      <c r="B516" s="9" t="s">
        <v>2230</v>
      </c>
      <c r="C516" s="10">
        <v>28085</v>
      </c>
      <c r="D516" s="9">
        <v>4439073344</v>
      </c>
      <c r="E516" s="9" t="e">
        <f>INDEX(#REF!:#REF!,MATCH($D516,#REF!:#REF!,0),MATCH(#REF!,#REF!:#REF!,0))</f>
        <v>#REF!</v>
      </c>
      <c r="F516" s="9" t="e">
        <f>INDEX(#REF!:#REF!,MATCH($D516,#REF!:#REF!,0),MATCH(#REF!,#REF!:#REF!,0))</f>
        <v>#REF!</v>
      </c>
    </row>
    <row r="517" spans="1:6" ht="16.5" x14ac:dyDescent="0.3">
      <c r="A517" s="9" t="s">
        <v>21808</v>
      </c>
      <c r="B517" s="9" t="s">
        <v>2404</v>
      </c>
      <c r="C517" s="10">
        <v>11467</v>
      </c>
      <c r="D517" s="9">
        <v>6410530811</v>
      </c>
      <c r="E517" s="9" t="e">
        <f>INDEX(#REF!:#REF!,MATCH($D517,#REF!:#REF!,0),MATCH(#REF!,#REF!:#REF!,0))</f>
        <v>#REF!</v>
      </c>
      <c r="F517" s="9" t="e">
        <f>INDEX(#REF!:#REF!,MATCH($D517,#REF!:#REF!,0),MATCH(#REF!,#REF!:#REF!,0))</f>
        <v>#REF!</v>
      </c>
    </row>
    <row r="518" spans="1:6" ht="16.5" x14ac:dyDescent="0.3">
      <c r="A518" s="9" t="s">
        <v>21807</v>
      </c>
      <c r="B518" s="9" t="s">
        <v>2087</v>
      </c>
      <c r="C518" s="10">
        <v>10751</v>
      </c>
      <c r="D518" s="9">
        <v>7567063646</v>
      </c>
      <c r="E518" s="9" t="e">
        <f>INDEX(#REF!:#REF!,MATCH($D518,#REF!:#REF!,0),MATCH(#REF!,#REF!:#REF!,0))</f>
        <v>#REF!</v>
      </c>
      <c r="F518" s="9" t="e">
        <f>INDEX(#REF!:#REF!,MATCH($D518,#REF!:#REF!,0),MATCH(#REF!,#REF!:#REF!,0))</f>
        <v>#REF!</v>
      </c>
    </row>
    <row r="519" spans="1:6" ht="16.5" x14ac:dyDescent="0.3">
      <c r="A519" s="9" t="s">
        <v>21806</v>
      </c>
      <c r="B519" s="9" t="s">
        <v>2169</v>
      </c>
      <c r="C519" s="10">
        <v>51336</v>
      </c>
      <c r="D519" s="9">
        <v>3101620996</v>
      </c>
      <c r="E519" s="9" t="e">
        <f>INDEX(#REF!:#REF!,MATCH($D519,#REF!:#REF!,0),MATCH(#REF!,#REF!:#REF!,0))</f>
        <v>#REF!</v>
      </c>
      <c r="F519" s="9" t="e">
        <f>INDEX(#REF!:#REF!,MATCH($D519,#REF!:#REF!,0),MATCH(#REF!,#REF!:#REF!,0))</f>
        <v>#REF!</v>
      </c>
    </row>
    <row r="520" spans="1:6" ht="16.5" x14ac:dyDescent="0.3">
      <c r="A520" s="9" t="s">
        <v>21805</v>
      </c>
      <c r="B520" s="9" t="s">
        <v>2117</v>
      </c>
      <c r="C520" s="10">
        <v>40369</v>
      </c>
      <c r="D520" s="9">
        <v>7118642576</v>
      </c>
      <c r="E520" s="9" t="e">
        <f>INDEX(#REF!:#REF!,MATCH($D520,#REF!:#REF!,0),MATCH(#REF!,#REF!:#REF!,0))</f>
        <v>#REF!</v>
      </c>
      <c r="F520" s="9" t="e">
        <f>INDEX(#REF!:#REF!,MATCH($D520,#REF!:#REF!,0),MATCH(#REF!,#REF!:#REF!,0))</f>
        <v>#REF!</v>
      </c>
    </row>
    <row r="521" spans="1:6" ht="16.5" x14ac:dyDescent="0.3">
      <c r="A521" s="9" t="s">
        <v>21804</v>
      </c>
      <c r="B521" s="9" t="s">
        <v>2274</v>
      </c>
      <c r="C521" s="10">
        <v>30998</v>
      </c>
      <c r="D521" s="9">
        <v>9373778889</v>
      </c>
      <c r="E521" s="9" t="e">
        <f>INDEX(#REF!:#REF!,MATCH($D521,#REF!:#REF!,0),MATCH(#REF!,#REF!:#REF!,0))</f>
        <v>#REF!</v>
      </c>
      <c r="F521" s="9" t="e">
        <f>INDEX(#REF!:#REF!,MATCH($D521,#REF!:#REF!,0),MATCH(#REF!,#REF!:#REF!,0))</f>
        <v>#REF!</v>
      </c>
    </row>
    <row r="522" spans="1:6" ht="16.5" x14ac:dyDescent="0.3">
      <c r="A522" s="9" t="s">
        <v>21803</v>
      </c>
      <c r="B522" s="9" t="s">
        <v>2232</v>
      </c>
      <c r="C522" s="10">
        <v>40437</v>
      </c>
      <c r="D522" s="9">
        <v>4323727860</v>
      </c>
      <c r="E522" s="9" t="e">
        <f>INDEX(#REF!:#REF!,MATCH($D522,#REF!:#REF!,0),MATCH(#REF!,#REF!:#REF!,0))</f>
        <v>#REF!</v>
      </c>
      <c r="F522" s="9" t="e">
        <f>INDEX(#REF!:#REF!,MATCH($D522,#REF!:#REF!,0),MATCH(#REF!,#REF!:#REF!,0))</f>
        <v>#REF!</v>
      </c>
    </row>
    <row r="523" spans="1:6" ht="16.5" x14ac:dyDescent="0.3">
      <c r="A523" s="9" t="s">
        <v>21802</v>
      </c>
      <c r="B523" s="9" t="s">
        <v>2174</v>
      </c>
      <c r="C523" s="10">
        <v>59474</v>
      </c>
      <c r="D523" s="9">
        <v>9264026959</v>
      </c>
      <c r="E523" s="9" t="e">
        <f>INDEX(#REF!:#REF!,MATCH($D523,#REF!:#REF!,0),MATCH(#REF!,#REF!:#REF!,0))</f>
        <v>#REF!</v>
      </c>
      <c r="F523" s="9" t="e">
        <f>INDEX(#REF!:#REF!,MATCH($D523,#REF!:#REF!,0),MATCH(#REF!,#REF!:#REF!,0))</f>
        <v>#REF!</v>
      </c>
    </row>
    <row r="524" spans="1:6" ht="16.5" x14ac:dyDescent="0.3">
      <c r="A524" s="9" t="s">
        <v>21801</v>
      </c>
      <c r="B524" s="9" t="s">
        <v>2555</v>
      </c>
      <c r="C524" s="10">
        <v>29018</v>
      </c>
      <c r="D524" s="9">
        <v>7888574610</v>
      </c>
      <c r="E524" s="9" t="e">
        <f>INDEX(#REF!:#REF!,MATCH($D524,#REF!:#REF!,0),MATCH(#REF!,#REF!:#REF!,0))</f>
        <v>#REF!</v>
      </c>
      <c r="F524" s="9" t="e">
        <f>INDEX(#REF!:#REF!,MATCH($D524,#REF!:#REF!,0),MATCH(#REF!,#REF!:#REF!,0))</f>
        <v>#REF!</v>
      </c>
    </row>
    <row r="525" spans="1:6" ht="16.5" x14ac:dyDescent="0.3">
      <c r="A525" s="9" t="s">
        <v>21800</v>
      </c>
      <c r="B525" s="9" t="s">
        <v>2081</v>
      </c>
      <c r="C525" s="10">
        <v>18801</v>
      </c>
      <c r="D525" s="9">
        <v>5974179625</v>
      </c>
      <c r="E525" s="9" t="e">
        <f>INDEX(#REF!:#REF!,MATCH($D525,#REF!:#REF!,0),MATCH(#REF!,#REF!:#REF!,0))</f>
        <v>#REF!</v>
      </c>
      <c r="F525" s="9" t="e">
        <f>INDEX(#REF!:#REF!,MATCH($D525,#REF!:#REF!,0),MATCH(#REF!,#REF!:#REF!,0))</f>
        <v>#REF!</v>
      </c>
    </row>
    <row r="526" spans="1:6" ht="16.5" x14ac:dyDescent="0.3">
      <c r="A526" s="9" t="s">
        <v>21799</v>
      </c>
      <c r="B526" s="9" t="s">
        <v>2833</v>
      </c>
      <c r="C526" s="10">
        <v>47137</v>
      </c>
      <c r="D526" s="9">
        <v>1755716656</v>
      </c>
      <c r="E526" s="9" t="e">
        <f>INDEX(#REF!:#REF!,MATCH($D526,#REF!:#REF!,0),MATCH(#REF!,#REF!:#REF!,0))</f>
        <v>#REF!</v>
      </c>
      <c r="F526" s="9" t="e">
        <f>INDEX(#REF!:#REF!,MATCH($D526,#REF!:#REF!,0),MATCH(#REF!,#REF!:#REF!,0))</f>
        <v>#REF!</v>
      </c>
    </row>
    <row r="527" spans="1:6" ht="16.5" x14ac:dyDescent="0.3">
      <c r="A527" s="9" t="s">
        <v>21798</v>
      </c>
      <c r="B527" s="9" t="s">
        <v>2856</v>
      </c>
      <c r="C527" s="10">
        <v>59290</v>
      </c>
      <c r="D527" s="9">
        <v>7596173217</v>
      </c>
      <c r="E527" s="9" t="e">
        <f>INDEX(#REF!:#REF!,MATCH($D527,#REF!:#REF!,0),MATCH(#REF!,#REF!:#REF!,0))</f>
        <v>#REF!</v>
      </c>
      <c r="F527" s="9" t="e">
        <f>INDEX(#REF!:#REF!,MATCH($D527,#REF!:#REF!,0),MATCH(#REF!,#REF!:#REF!,0))</f>
        <v>#REF!</v>
      </c>
    </row>
    <row r="528" spans="1:6" ht="16.5" x14ac:dyDescent="0.3">
      <c r="A528" s="9" t="s">
        <v>21797</v>
      </c>
      <c r="B528" s="9" t="s">
        <v>2158</v>
      </c>
      <c r="C528" s="10">
        <v>33320</v>
      </c>
      <c r="D528" s="9">
        <v>5353923685</v>
      </c>
      <c r="E528" s="9" t="e">
        <f>INDEX(#REF!:#REF!,MATCH($D528,#REF!:#REF!,0),MATCH(#REF!,#REF!:#REF!,0))</f>
        <v>#REF!</v>
      </c>
      <c r="F528" s="9" t="e">
        <f>INDEX(#REF!:#REF!,MATCH($D528,#REF!:#REF!,0),MATCH(#REF!,#REF!:#REF!,0))</f>
        <v>#REF!</v>
      </c>
    </row>
    <row r="529" spans="1:6" ht="16.5" x14ac:dyDescent="0.3">
      <c r="A529" s="9" t="s">
        <v>21796</v>
      </c>
      <c r="B529" s="9" t="s">
        <v>2650</v>
      </c>
      <c r="C529" s="10">
        <v>22768</v>
      </c>
      <c r="D529" s="9">
        <v>3670950885</v>
      </c>
      <c r="E529" s="9" t="e">
        <f>INDEX(#REF!:#REF!,MATCH($D529,#REF!:#REF!,0),MATCH(#REF!,#REF!:#REF!,0))</f>
        <v>#REF!</v>
      </c>
      <c r="F529" s="9" t="e">
        <f>INDEX(#REF!:#REF!,MATCH($D529,#REF!:#REF!,0),MATCH(#REF!,#REF!:#REF!,0))</f>
        <v>#REF!</v>
      </c>
    </row>
    <row r="530" spans="1:6" ht="16.5" x14ac:dyDescent="0.3">
      <c r="A530" s="9" t="s">
        <v>21795</v>
      </c>
      <c r="B530" s="9" t="s">
        <v>2107</v>
      </c>
      <c r="C530" s="10">
        <v>45979</v>
      </c>
      <c r="D530" s="9">
        <v>9107581297</v>
      </c>
      <c r="E530" s="9" t="e">
        <f>INDEX(#REF!:#REF!,MATCH($D530,#REF!:#REF!,0),MATCH(#REF!,#REF!:#REF!,0))</f>
        <v>#REF!</v>
      </c>
      <c r="F530" s="9" t="e">
        <f>INDEX(#REF!:#REF!,MATCH($D530,#REF!:#REF!,0),MATCH(#REF!,#REF!:#REF!,0))</f>
        <v>#REF!</v>
      </c>
    </row>
    <row r="531" spans="1:6" ht="16.5" x14ac:dyDescent="0.3">
      <c r="A531" s="9" t="s">
        <v>21794</v>
      </c>
      <c r="B531" s="9" t="s">
        <v>2870</v>
      </c>
      <c r="C531" s="10">
        <v>32914</v>
      </c>
      <c r="D531" s="9">
        <v>1502791994</v>
      </c>
      <c r="E531" s="9" t="e">
        <f>INDEX(#REF!:#REF!,MATCH($D531,#REF!:#REF!,0),MATCH(#REF!,#REF!:#REF!,0))</f>
        <v>#REF!</v>
      </c>
      <c r="F531" s="9" t="e">
        <f>INDEX(#REF!:#REF!,MATCH($D531,#REF!:#REF!,0),MATCH(#REF!,#REF!:#REF!,0))</f>
        <v>#REF!</v>
      </c>
    </row>
    <row r="532" spans="1:6" ht="16.5" x14ac:dyDescent="0.3">
      <c r="A532" s="9" t="s">
        <v>21793</v>
      </c>
      <c r="B532" s="9" t="s">
        <v>2645</v>
      </c>
      <c r="C532" s="10">
        <v>16239</v>
      </c>
      <c r="D532" s="9">
        <v>9684187432</v>
      </c>
      <c r="E532" s="9" t="e">
        <f>INDEX(#REF!:#REF!,MATCH($D532,#REF!:#REF!,0),MATCH(#REF!,#REF!:#REF!,0))</f>
        <v>#REF!</v>
      </c>
      <c r="F532" s="9" t="e">
        <f>INDEX(#REF!:#REF!,MATCH($D532,#REF!:#REF!,0),MATCH(#REF!,#REF!:#REF!,0))</f>
        <v>#REF!</v>
      </c>
    </row>
    <row r="533" spans="1:6" ht="16.5" x14ac:dyDescent="0.3">
      <c r="A533" s="9" t="s">
        <v>21792</v>
      </c>
      <c r="B533" s="9" t="s">
        <v>2158</v>
      </c>
      <c r="C533" s="10">
        <v>25101</v>
      </c>
      <c r="D533" s="9">
        <v>5211527984</v>
      </c>
      <c r="E533" s="9" t="e">
        <f>INDEX(#REF!:#REF!,MATCH($D533,#REF!:#REF!,0),MATCH(#REF!,#REF!:#REF!,0))</f>
        <v>#REF!</v>
      </c>
      <c r="F533" s="9" t="e">
        <f>INDEX(#REF!:#REF!,MATCH($D533,#REF!:#REF!,0),MATCH(#REF!,#REF!:#REF!,0))</f>
        <v>#REF!</v>
      </c>
    </row>
    <row r="534" spans="1:6" ht="16.5" x14ac:dyDescent="0.3">
      <c r="A534" s="9" t="s">
        <v>21791</v>
      </c>
      <c r="B534" s="9" t="s">
        <v>2300</v>
      </c>
      <c r="C534" s="10">
        <v>41113</v>
      </c>
      <c r="D534" s="9">
        <v>6383978705</v>
      </c>
      <c r="E534" s="9" t="e">
        <f>INDEX(#REF!:#REF!,MATCH($D534,#REF!:#REF!,0),MATCH(#REF!,#REF!:#REF!,0))</f>
        <v>#REF!</v>
      </c>
      <c r="F534" s="9" t="e">
        <f>INDEX(#REF!:#REF!,MATCH($D534,#REF!:#REF!,0),MATCH(#REF!,#REF!:#REF!,0))</f>
        <v>#REF!</v>
      </c>
    </row>
    <row r="535" spans="1:6" ht="16.5" x14ac:dyDescent="0.3">
      <c r="A535" s="9" t="s">
        <v>21790</v>
      </c>
      <c r="B535" s="9" t="s">
        <v>3073</v>
      </c>
      <c r="C535" s="10">
        <v>28322</v>
      </c>
      <c r="D535" s="9">
        <v>4037854406</v>
      </c>
      <c r="E535" s="9" t="e">
        <f>INDEX(#REF!:#REF!,MATCH($D535,#REF!:#REF!,0),MATCH(#REF!,#REF!:#REF!,0))</f>
        <v>#REF!</v>
      </c>
      <c r="F535" s="9" t="e">
        <f>INDEX(#REF!:#REF!,MATCH($D535,#REF!:#REF!,0),MATCH(#REF!,#REF!:#REF!,0))</f>
        <v>#REF!</v>
      </c>
    </row>
    <row r="536" spans="1:6" ht="16.5" x14ac:dyDescent="0.3">
      <c r="A536" s="9" t="s">
        <v>21789</v>
      </c>
      <c r="B536" s="9" t="s">
        <v>2129</v>
      </c>
      <c r="C536" s="10">
        <v>34640</v>
      </c>
      <c r="D536" s="9">
        <v>2053848936</v>
      </c>
      <c r="E536" s="9" t="e">
        <f>INDEX(#REF!:#REF!,MATCH($D536,#REF!:#REF!,0),MATCH(#REF!,#REF!:#REF!,0))</f>
        <v>#REF!</v>
      </c>
      <c r="F536" s="9" t="e">
        <f>INDEX(#REF!:#REF!,MATCH($D536,#REF!:#REF!,0),MATCH(#REF!,#REF!:#REF!,0))</f>
        <v>#REF!</v>
      </c>
    </row>
    <row r="537" spans="1:6" ht="16.5" x14ac:dyDescent="0.3">
      <c r="A537" s="9" t="s">
        <v>21788</v>
      </c>
      <c r="B537" s="9" t="s">
        <v>1995</v>
      </c>
      <c r="C537" s="10">
        <v>45955</v>
      </c>
      <c r="D537" s="9">
        <v>7242677408</v>
      </c>
      <c r="E537" s="9" t="e">
        <f>INDEX(#REF!:#REF!,MATCH($D537,#REF!:#REF!,0),MATCH(#REF!,#REF!:#REF!,0))</f>
        <v>#REF!</v>
      </c>
      <c r="F537" s="9" t="e">
        <f>INDEX(#REF!:#REF!,MATCH($D537,#REF!:#REF!,0),MATCH(#REF!,#REF!:#REF!,0))</f>
        <v>#REF!</v>
      </c>
    </row>
    <row r="538" spans="1:6" ht="16.5" x14ac:dyDescent="0.3">
      <c r="A538" s="9" t="s">
        <v>21787</v>
      </c>
      <c r="B538" s="9" t="s">
        <v>2669</v>
      </c>
      <c r="C538" s="10">
        <v>31736</v>
      </c>
      <c r="D538" s="9">
        <v>939715988</v>
      </c>
      <c r="E538" s="9" t="e">
        <f>INDEX(#REF!:#REF!,MATCH($D538,#REF!:#REF!,0),MATCH(#REF!,#REF!:#REF!,0))</f>
        <v>#REF!</v>
      </c>
      <c r="F538" s="9" t="e">
        <f>INDEX(#REF!:#REF!,MATCH($D538,#REF!:#REF!,0),MATCH(#REF!,#REF!:#REF!,0))</f>
        <v>#REF!</v>
      </c>
    </row>
    <row r="539" spans="1:6" ht="16.5" x14ac:dyDescent="0.3">
      <c r="A539" s="9" t="s">
        <v>21786</v>
      </c>
      <c r="B539" s="9" t="s">
        <v>2744</v>
      </c>
      <c r="C539" s="10">
        <v>34450</v>
      </c>
      <c r="D539" s="9">
        <v>6596440737</v>
      </c>
      <c r="E539" s="9" t="e">
        <f>INDEX(#REF!:#REF!,MATCH($D539,#REF!:#REF!,0),MATCH(#REF!,#REF!:#REF!,0))</f>
        <v>#REF!</v>
      </c>
      <c r="F539" s="9" t="e">
        <f>INDEX(#REF!:#REF!,MATCH($D539,#REF!:#REF!,0),MATCH(#REF!,#REF!:#REF!,0))</f>
        <v>#REF!</v>
      </c>
    </row>
    <row r="540" spans="1:6" ht="16.5" x14ac:dyDescent="0.3">
      <c r="A540" s="9" t="s">
        <v>21785</v>
      </c>
      <c r="B540" s="9" t="s">
        <v>2574</v>
      </c>
      <c r="C540" s="10">
        <v>47201</v>
      </c>
      <c r="D540" s="9">
        <v>6789690301</v>
      </c>
      <c r="E540" s="9" t="e">
        <f>INDEX(#REF!:#REF!,MATCH($D540,#REF!:#REF!,0),MATCH(#REF!,#REF!:#REF!,0))</f>
        <v>#REF!</v>
      </c>
      <c r="F540" s="9" t="e">
        <f>INDEX(#REF!:#REF!,MATCH($D540,#REF!:#REF!,0),MATCH(#REF!,#REF!:#REF!,0))</f>
        <v>#REF!</v>
      </c>
    </row>
    <row r="541" spans="1:6" ht="16.5" x14ac:dyDescent="0.3">
      <c r="A541" s="9" t="s">
        <v>21784</v>
      </c>
      <c r="B541" s="9" t="s">
        <v>2228</v>
      </c>
      <c r="C541" s="10">
        <v>53201</v>
      </c>
      <c r="D541" s="9">
        <v>2074776004</v>
      </c>
      <c r="E541" s="9" t="e">
        <f>INDEX(#REF!:#REF!,MATCH($D541,#REF!:#REF!,0),MATCH(#REF!,#REF!:#REF!,0))</f>
        <v>#REF!</v>
      </c>
      <c r="F541" s="9" t="e">
        <f>INDEX(#REF!:#REF!,MATCH($D541,#REF!:#REF!,0),MATCH(#REF!,#REF!:#REF!,0))</f>
        <v>#REF!</v>
      </c>
    </row>
    <row r="542" spans="1:6" ht="16.5" x14ac:dyDescent="0.3">
      <c r="A542" s="9" t="s">
        <v>21783</v>
      </c>
      <c r="B542" s="9" t="s">
        <v>2503</v>
      </c>
      <c r="C542" s="10">
        <v>40308</v>
      </c>
      <c r="D542" s="9">
        <v>8204786093</v>
      </c>
      <c r="E542" s="9" t="e">
        <f>INDEX(#REF!:#REF!,MATCH($D542,#REF!:#REF!,0),MATCH(#REF!,#REF!:#REF!,0))</f>
        <v>#REF!</v>
      </c>
      <c r="F542" s="9" t="e">
        <f>INDEX(#REF!:#REF!,MATCH($D542,#REF!:#REF!,0),MATCH(#REF!,#REF!:#REF!,0))</f>
        <v>#REF!</v>
      </c>
    </row>
    <row r="543" spans="1:6" ht="16.5" x14ac:dyDescent="0.3">
      <c r="A543" s="9" t="s">
        <v>21782</v>
      </c>
      <c r="B543" s="9" t="s">
        <v>5218</v>
      </c>
      <c r="C543" s="10">
        <v>44626</v>
      </c>
      <c r="D543" s="9">
        <v>6854809452</v>
      </c>
      <c r="E543" s="9" t="e">
        <f>INDEX(#REF!:#REF!,MATCH($D543,#REF!:#REF!,0),MATCH(#REF!,#REF!:#REF!,0))</f>
        <v>#REF!</v>
      </c>
      <c r="F543" s="9" t="e">
        <f>INDEX(#REF!:#REF!,MATCH($D543,#REF!:#REF!,0),MATCH(#REF!,#REF!:#REF!,0))</f>
        <v>#REF!</v>
      </c>
    </row>
    <row r="544" spans="1:6" ht="16.5" x14ac:dyDescent="0.3">
      <c r="A544" s="9" t="s">
        <v>21781</v>
      </c>
      <c r="B544" s="9" t="s">
        <v>3177</v>
      </c>
      <c r="C544" s="10">
        <v>18434</v>
      </c>
      <c r="D544" s="9">
        <v>263573389</v>
      </c>
      <c r="E544" s="9" t="e">
        <f>INDEX(#REF!:#REF!,MATCH($D544,#REF!:#REF!,0),MATCH(#REF!,#REF!:#REF!,0))</f>
        <v>#REF!</v>
      </c>
      <c r="F544" s="9" t="e">
        <f>INDEX(#REF!:#REF!,MATCH($D544,#REF!:#REF!,0),MATCH(#REF!,#REF!:#REF!,0))</f>
        <v>#REF!</v>
      </c>
    </row>
    <row r="545" spans="1:6" ht="16.5" x14ac:dyDescent="0.3">
      <c r="A545" s="9" t="s">
        <v>21780</v>
      </c>
      <c r="B545" s="9" t="s">
        <v>2744</v>
      </c>
      <c r="C545" s="10">
        <v>47845</v>
      </c>
      <c r="D545" s="9">
        <v>1391414047</v>
      </c>
      <c r="E545" s="9" t="e">
        <f>INDEX(#REF!:#REF!,MATCH($D545,#REF!:#REF!,0),MATCH(#REF!,#REF!:#REF!,0))</f>
        <v>#REF!</v>
      </c>
      <c r="F545" s="9" t="e">
        <f>INDEX(#REF!:#REF!,MATCH($D545,#REF!:#REF!,0),MATCH(#REF!,#REF!:#REF!,0))</f>
        <v>#REF!</v>
      </c>
    </row>
    <row r="546" spans="1:6" ht="16.5" x14ac:dyDescent="0.3">
      <c r="A546" s="9" t="s">
        <v>21779</v>
      </c>
      <c r="B546" s="9" t="s">
        <v>3416</v>
      </c>
      <c r="C546" s="10">
        <v>44059</v>
      </c>
      <c r="D546" s="9">
        <v>4097160079</v>
      </c>
      <c r="E546" s="9" t="e">
        <f>INDEX(#REF!:#REF!,MATCH($D546,#REF!:#REF!,0),MATCH(#REF!,#REF!:#REF!,0))</f>
        <v>#REF!</v>
      </c>
      <c r="F546" s="9" t="e">
        <f>INDEX(#REF!:#REF!,MATCH($D546,#REF!:#REF!,0),MATCH(#REF!,#REF!:#REF!,0))</f>
        <v>#REF!</v>
      </c>
    </row>
    <row r="547" spans="1:6" ht="16.5" x14ac:dyDescent="0.3">
      <c r="A547" s="9" t="s">
        <v>21778</v>
      </c>
      <c r="B547" s="9" t="s">
        <v>2602</v>
      </c>
      <c r="C547" s="10">
        <v>28735</v>
      </c>
      <c r="D547" s="9">
        <v>7760701055</v>
      </c>
      <c r="E547" s="9" t="e">
        <f>INDEX(#REF!:#REF!,MATCH($D547,#REF!:#REF!,0),MATCH(#REF!,#REF!:#REF!,0))</f>
        <v>#REF!</v>
      </c>
      <c r="F547" s="9" t="e">
        <f>INDEX(#REF!:#REF!,MATCH($D547,#REF!:#REF!,0),MATCH(#REF!,#REF!:#REF!,0))</f>
        <v>#REF!</v>
      </c>
    </row>
    <row r="548" spans="1:6" ht="16.5" x14ac:dyDescent="0.3">
      <c r="A548" s="9" t="s">
        <v>21777</v>
      </c>
      <c r="B548" s="9" t="s">
        <v>4046</v>
      </c>
      <c r="C548" s="10">
        <v>34823</v>
      </c>
      <c r="D548" s="9">
        <v>630160104</v>
      </c>
      <c r="E548" s="9" t="e">
        <f>INDEX(#REF!:#REF!,MATCH($D548,#REF!:#REF!,0),MATCH(#REF!,#REF!:#REF!,0))</f>
        <v>#REF!</v>
      </c>
      <c r="F548" s="9" t="e">
        <f>INDEX(#REF!:#REF!,MATCH($D548,#REF!:#REF!,0),MATCH(#REF!,#REF!:#REF!,0))</f>
        <v>#REF!</v>
      </c>
    </row>
    <row r="549" spans="1:6" ht="16.5" x14ac:dyDescent="0.3">
      <c r="A549" s="9" t="s">
        <v>21776</v>
      </c>
      <c r="B549" s="9" t="s">
        <v>2272</v>
      </c>
      <c r="C549" s="10">
        <v>15612</v>
      </c>
      <c r="D549" s="9">
        <v>3418374697</v>
      </c>
      <c r="E549" s="9" t="e">
        <f>INDEX(#REF!:#REF!,MATCH($D549,#REF!:#REF!,0),MATCH(#REF!,#REF!:#REF!,0))</f>
        <v>#REF!</v>
      </c>
      <c r="F549" s="9" t="e">
        <f>INDEX(#REF!:#REF!,MATCH($D549,#REF!:#REF!,0),MATCH(#REF!,#REF!:#REF!,0))</f>
        <v>#REF!</v>
      </c>
    </row>
    <row r="550" spans="1:6" ht="16.5" x14ac:dyDescent="0.3">
      <c r="A550" s="9" t="s">
        <v>21775</v>
      </c>
      <c r="B550" s="9" t="s">
        <v>3116</v>
      </c>
      <c r="C550" s="10">
        <v>36559</v>
      </c>
      <c r="D550" s="9">
        <v>4499766028</v>
      </c>
      <c r="E550" s="9" t="e">
        <f>INDEX(#REF!:#REF!,MATCH($D550,#REF!:#REF!,0),MATCH(#REF!,#REF!:#REF!,0))</f>
        <v>#REF!</v>
      </c>
      <c r="F550" s="9" t="e">
        <f>INDEX(#REF!:#REF!,MATCH($D550,#REF!:#REF!,0),MATCH(#REF!,#REF!:#REF!,0))</f>
        <v>#REF!</v>
      </c>
    </row>
    <row r="551" spans="1:6" ht="16.5" x14ac:dyDescent="0.3">
      <c r="A551" s="9" t="s">
        <v>21774</v>
      </c>
      <c r="B551" s="9" t="s">
        <v>2532</v>
      </c>
      <c r="C551" s="10">
        <v>21261</v>
      </c>
      <c r="D551" s="9">
        <v>495702854</v>
      </c>
      <c r="E551" s="9" t="e">
        <f>INDEX(#REF!:#REF!,MATCH($D551,#REF!:#REF!,0),MATCH(#REF!,#REF!:#REF!,0))</f>
        <v>#REF!</v>
      </c>
      <c r="F551" s="9" t="e">
        <f>INDEX(#REF!:#REF!,MATCH($D551,#REF!:#REF!,0),MATCH(#REF!,#REF!:#REF!,0))</f>
        <v>#REF!</v>
      </c>
    </row>
    <row r="552" spans="1:6" ht="16.5" x14ac:dyDescent="0.3">
      <c r="A552" s="9" t="s">
        <v>21773</v>
      </c>
      <c r="B552" s="9" t="s">
        <v>2163</v>
      </c>
      <c r="C552" s="10">
        <v>49647</v>
      </c>
      <c r="D552" s="9">
        <v>8467388188</v>
      </c>
      <c r="E552" s="9" t="e">
        <f>INDEX(#REF!:#REF!,MATCH($D552,#REF!:#REF!,0),MATCH(#REF!,#REF!:#REF!,0))</f>
        <v>#REF!</v>
      </c>
      <c r="F552" s="9" t="e">
        <f>INDEX(#REF!:#REF!,MATCH($D552,#REF!:#REF!,0),MATCH(#REF!,#REF!:#REF!,0))</f>
        <v>#REF!</v>
      </c>
    </row>
    <row r="553" spans="1:6" ht="16.5" x14ac:dyDescent="0.3">
      <c r="A553" s="9" t="s">
        <v>21772</v>
      </c>
      <c r="B553" s="9" t="s">
        <v>2119</v>
      </c>
      <c r="C553" s="10">
        <v>53592</v>
      </c>
      <c r="D553" s="9">
        <v>264454596</v>
      </c>
      <c r="E553" s="9" t="e">
        <f>INDEX(#REF!:#REF!,MATCH($D553,#REF!:#REF!,0),MATCH(#REF!,#REF!:#REF!,0))</f>
        <v>#REF!</v>
      </c>
      <c r="F553" s="9" t="e">
        <f>INDEX(#REF!:#REF!,MATCH($D553,#REF!:#REF!,0),MATCH(#REF!,#REF!:#REF!,0))</f>
        <v>#REF!</v>
      </c>
    </row>
    <row r="554" spans="1:6" ht="16.5" x14ac:dyDescent="0.3">
      <c r="A554" s="9" t="s">
        <v>21771</v>
      </c>
      <c r="B554" s="9" t="s">
        <v>2054</v>
      </c>
      <c r="C554" s="10">
        <v>18582</v>
      </c>
      <c r="D554" s="9">
        <v>4972162740</v>
      </c>
      <c r="E554" s="9" t="e">
        <f>INDEX(#REF!:#REF!,MATCH($D554,#REF!:#REF!,0),MATCH(#REF!,#REF!:#REF!,0))</f>
        <v>#REF!</v>
      </c>
      <c r="F554" s="9" t="e">
        <f>INDEX(#REF!:#REF!,MATCH($D554,#REF!:#REF!,0),MATCH(#REF!,#REF!:#REF!,0))</f>
        <v>#REF!</v>
      </c>
    </row>
    <row r="555" spans="1:6" ht="16.5" x14ac:dyDescent="0.3">
      <c r="A555" s="9" t="s">
        <v>21770</v>
      </c>
      <c r="B555" s="9" t="s">
        <v>3856</v>
      </c>
      <c r="C555" s="10">
        <v>10634</v>
      </c>
      <c r="D555" s="9">
        <v>2524572722</v>
      </c>
      <c r="E555" s="9" t="e">
        <f>INDEX(#REF!:#REF!,MATCH($D555,#REF!:#REF!,0),MATCH(#REF!,#REF!:#REF!,0))</f>
        <v>#REF!</v>
      </c>
      <c r="F555" s="9" t="e">
        <f>INDEX(#REF!:#REF!,MATCH($D555,#REF!:#REF!,0),MATCH(#REF!,#REF!:#REF!,0))</f>
        <v>#REF!</v>
      </c>
    </row>
    <row r="556" spans="1:6" ht="16.5" x14ac:dyDescent="0.3">
      <c r="A556" s="9" t="s">
        <v>21769</v>
      </c>
      <c r="B556" s="9" t="s">
        <v>3071</v>
      </c>
      <c r="C556" s="10">
        <v>19055</v>
      </c>
      <c r="D556" s="9">
        <v>9458563771</v>
      </c>
      <c r="E556" s="9" t="e">
        <f>INDEX(#REF!:#REF!,MATCH($D556,#REF!:#REF!,0),MATCH(#REF!,#REF!:#REF!,0))</f>
        <v>#REF!</v>
      </c>
      <c r="F556" s="9" t="e">
        <f>INDEX(#REF!:#REF!,MATCH($D556,#REF!:#REF!,0),MATCH(#REF!,#REF!:#REF!,0))</f>
        <v>#REF!</v>
      </c>
    </row>
    <row r="557" spans="1:6" ht="16.5" x14ac:dyDescent="0.3">
      <c r="A557" s="9" t="s">
        <v>21768</v>
      </c>
      <c r="B557" s="9" t="s">
        <v>2063</v>
      </c>
      <c r="C557" s="10">
        <v>59242</v>
      </c>
      <c r="D557" s="9">
        <v>9855833406</v>
      </c>
      <c r="E557" s="9" t="e">
        <f>INDEX(#REF!:#REF!,MATCH($D557,#REF!:#REF!,0),MATCH(#REF!,#REF!:#REF!,0))</f>
        <v>#REF!</v>
      </c>
      <c r="F557" s="9" t="e">
        <f>INDEX(#REF!:#REF!,MATCH($D557,#REF!:#REF!,0),MATCH(#REF!,#REF!:#REF!,0))</f>
        <v>#REF!</v>
      </c>
    </row>
    <row r="558" spans="1:6" ht="16.5" x14ac:dyDescent="0.3">
      <c r="A558" s="9" t="s">
        <v>21767</v>
      </c>
      <c r="B558" s="9" t="s">
        <v>2158</v>
      </c>
      <c r="C558" s="10">
        <v>17285</v>
      </c>
      <c r="D558" s="9">
        <v>9155356869</v>
      </c>
      <c r="E558" s="9" t="e">
        <f>INDEX(#REF!:#REF!,MATCH($D558,#REF!:#REF!,0),MATCH(#REF!,#REF!:#REF!,0))</f>
        <v>#REF!</v>
      </c>
      <c r="F558" s="9" t="e">
        <f>INDEX(#REF!:#REF!,MATCH($D558,#REF!:#REF!,0),MATCH(#REF!,#REF!:#REF!,0))</f>
        <v>#REF!</v>
      </c>
    </row>
    <row r="559" spans="1:6" ht="16.5" x14ac:dyDescent="0.3">
      <c r="A559" s="9" t="s">
        <v>21766</v>
      </c>
      <c r="B559" s="9" t="s">
        <v>5218</v>
      </c>
      <c r="C559" s="10">
        <v>33923</v>
      </c>
      <c r="D559" s="9">
        <v>2279888742</v>
      </c>
      <c r="E559" s="9" t="e">
        <f>INDEX(#REF!:#REF!,MATCH($D559,#REF!:#REF!,0),MATCH(#REF!,#REF!:#REF!,0))</f>
        <v>#REF!</v>
      </c>
      <c r="F559" s="9" t="e">
        <f>INDEX(#REF!:#REF!,MATCH($D559,#REF!:#REF!,0),MATCH(#REF!,#REF!:#REF!,0))</f>
        <v>#REF!</v>
      </c>
    </row>
    <row r="560" spans="1:6" ht="16.5" x14ac:dyDescent="0.3">
      <c r="A560" s="9" t="s">
        <v>21765</v>
      </c>
      <c r="B560" s="9" t="s">
        <v>2195</v>
      </c>
      <c r="C560" s="10">
        <v>46203</v>
      </c>
      <c r="D560" s="9">
        <v>6410530811</v>
      </c>
      <c r="E560" s="9" t="e">
        <f>INDEX(#REF!:#REF!,MATCH($D560,#REF!:#REF!,0),MATCH(#REF!,#REF!:#REF!,0))</f>
        <v>#REF!</v>
      </c>
      <c r="F560" s="9" t="e">
        <f>INDEX(#REF!:#REF!,MATCH($D560,#REF!:#REF!,0),MATCH(#REF!,#REF!:#REF!,0))</f>
        <v>#REF!</v>
      </c>
    </row>
    <row r="561" spans="1:6" ht="16.5" x14ac:dyDescent="0.3">
      <c r="A561" s="9" t="s">
        <v>21764</v>
      </c>
      <c r="B561" s="9" t="s">
        <v>2067</v>
      </c>
      <c r="C561" s="10">
        <v>13702</v>
      </c>
      <c r="D561" s="9">
        <v>8875320292</v>
      </c>
      <c r="E561" s="9" t="e">
        <f>INDEX(#REF!:#REF!,MATCH($D561,#REF!:#REF!,0),MATCH(#REF!,#REF!:#REF!,0))</f>
        <v>#REF!</v>
      </c>
      <c r="F561" s="9" t="e">
        <f>INDEX(#REF!:#REF!,MATCH($D561,#REF!:#REF!,0),MATCH(#REF!,#REF!:#REF!,0))</f>
        <v>#REF!</v>
      </c>
    </row>
    <row r="562" spans="1:6" ht="16.5" x14ac:dyDescent="0.3">
      <c r="A562" s="9" t="s">
        <v>21763</v>
      </c>
      <c r="B562" s="9" t="s">
        <v>2359</v>
      </c>
      <c r="C562" s="10">
        <v>30781</v>
      </c>
      <c r="D562" s="9">
        <v>7070564503</v>
      </c>
      <c r="E562" s="9" t="e">
        <f>INDEX(#REF!:#REF!,MATCH($D562,#REF!:#REF!,0),MATCH(#REF!,#REF!:#REF!,0))</f>
        <v>#REF!</v>
      </c>
      <c r="F562" s="9" t="e">
        <f>INDEX(#REF!:#REF!,MATCH($D562,#REF!:#REF!,0),MATCH(#REF!,#REF!:#REF!,0))</f>
        <v>#REF!</v>
      </c>
    </row>
    <row r="563" spans="1:6" ht="16.5" x14ac:dyDescent="0.3">
      <c r="A563" s="9" t="s">
        <v>21762</v>
      </c>
      <c r="B563" s="9" t="s">
        <v>2123</v>
      </c>
      <c r="C563" s="10">
        <v>17735</v>
      </c>
      <c r="D563" s="9">
        <v>1268934771</v>
      </c>
      <c r="E563" s="9" t="e">
        <f>INDEX(#REF!:#REF!,MATCH($D563,#REF!:#REF!,0),MATCH(#REF!,#REF!:#REF!,0))</f>
        <v>#REF!</v>
      </c>
      <c r="F563" s="9" t="e">
        <f>INDEX(#REF!:#REF!,MATCH($D563,#REF!:#REF!,0),MATCH(#REF!,#REF!:#REF!,0))</f>
        <v>#REF!</v>
      </c>
    </row>
    <row r="564" spans="1:6" ht="16.5" x14ac:dyDescent="0.3">
      <c r="A564" s="9" t="s">
        <v>21761</v>
      </c>
      <c r="B564" s="9" t="s">
        <v>2489</v>
      </c>
      <c r="C564" s="10">
        <v>54399</v>
      </c>
      <c r="D564" s="9">
        <v>858481901</v>
      </c>
      <c r="E564" s="9" t="e">
        <f>INDEX(#REF!:#REF!,MATCH($D564,#REF!:#REF!,0),MATCH(#REF!,#REF!:#REF!,0))</f>
        <v>#REF!</v>
      </c>
      <c r="F564" s="9" t="e">
        <f>INDEX(#REF!:#REF!,MATCH($D564,#REF!:#REF!,0),MATCH(#REF!,#REF!:#REF!,0))</f>
        <v>#REF!</v>
      </c>
    </row>
    <row r="565" spans="1:6" ht="16.5" x14ac:dyDescent="0.3">
      <c r="A565" s="9" t="s">
        <v>21760</v>
      </c>
      <c r="B565" s="9" t="s">
        <v>2532</v>
      </c>
      <c r="C565" s="10">
        <v>15464</v>
      </c>
      <c r="D565" s="9">
        <v>5687748091</v>
      </c>
      <c r="E565" s="9" t="e">
        <f>INDEX(#REF!:#REF!,MATCH($D565,#REF!:#REF!,0),MATCH(#REF!,#REF!:#REF!,0))</f>
        <v>#REF!</v>
      </c>
      <c r="F565" s="9" t="e">
        <f>INDEX(#REF!:#REF!,MATCH($D565,#REF!:#REF!,0),MATCH(#REF!,#REF!:#REF!,0))</f>
        <v>#REF!</v>
      </c>
    </row>
    <row r="566" spans="1:6" ht="16.5" x14ac:dyDescent="0.3">
      <c r="A566" s="9" t="s">
        <v>21759</v>
      </c>
      <c r="B566" s="9" t="s">
        <v>2216</v>
      </c>
      <c r="C566" s="10">
        <v>13225</v>
      </c>
      <c r="D566" s="9">
        <v>2922893758</v>
      </c>
      <c r="E566" s="9" t="e">
        <f>INDEX(#REF!:#REF!,MATCH($D566,#REF!:#REF!,0),MATCH(#REF!,#REF!:#REF!,0))</f>
        <v>#REF!</v>
      </c>
      <c r="F566" s="9" t="e">
        <f>INDEX(#REF!:#REF!,MATCH($D566,#REF!:#REF!,0),MATCH(#REF!,#REF!:#REF!,0))</f>
        <v>#REF!</v>
      </c>
    </row>
    <row r="567" spans="1:6" ht="16.5" x14ac:dyDescent="0.3">
      <c r="A567" s="9" t="s">
        <v>21758</v>
      </c>
      <c r="B567" s="9" t="s">
        <v>2025</v>
      </c>
      <c r="C567" s="10">
        <v>43907</v>
      </c>
      <c r="D567" s="9">
        <v>5138969978</v>
      </c>
      <c r="E567" s="9" t="e">
        <f>INDEX(#REF!:#REF!,MATCH($D567,#REF!:#REF!,0),MATCH(#REF!,#REF!:#REF!,0))</f>
        <v>#REF!</v>
      </c>
      <c r="F567" s="9" t="e">
        <f>INDEX(#REF!:#REF!,MATCH($D567,#REF!:#REF!,0),MATCH(#REF!,#REF!:#REF!,0))</f>
        <v>#REF!</v>
      </c>
    </row>
    <row r="568" spans="1:6" ht="16.5" x14ac:dyDescent="0.3">
      <c r="A568" s="9" t="s">
        <v>21757</v>
      </c>
      <c r="B568" s="9" t="s">
        <v>2870</v>
      </c>
      <c r="C568" s="10">
        <v>26727</v>
      </c>
      <c r="D568" s="9">
        <v>7070564503</v>
      </c>
      <c r="E568" s="9" t="e">
        <f>INDEX(#REF!:#REF!,MATCH($D568,#REF!:#REF!,0),MATCH(#REF!,#REF!:#REF!,0))</f>
        <v>#REF!</v>
      </c>
      <c r="F568" s="9" t="e">
        <f>INDEX(#REF!:#REF!,MATCH($D568,#REF!:#REF!,0),MATCH(#REF!,#REF!:#REF!,0))</f>
        <v>#REF!</v>
      </c>
    </row>
    <row r="569" spans="1:6" ht="16.5" x14ac:dyDescent="0.3">
      <c r="A569" s="9" t="s">
        <v>21756</v>
      </c>
      <c r="B569" s="9" t="s">
        <v>2061</v>
      </c>
      <c r="C569" s="10">
        <v>11242</v>
      </c>
      <c r="D569" s="9">
        <v>3547596165</v>
      </c>
      <c r="E569" s="9" t="e">
        <f>INDEX(#REF!:#REF!,MATCH($D569,#REF!:#REF!,0),MATCH(#REF!,#REF!:#REF!,0))</f>
        <v>#REF!</v>
      </c>
      <c r="F569" s="9" t="e">
        <f>INDEX(#REF!:#REF!,MATCH($D569,#REF!:#REF!,0),MATCH(#REF!,#REF!:#REF!,0))</f>
        <v>#REF!</v>
      </c>
    </row>
    <row r="570" spans="1:6" ht="16.5" x14ac:dyDescent="0.3">
      <c r="A570" s="9" t="s">
        <v>21755</v>
      </c>
      <c r="B570" s="9" t="s">
        <v>3357</v>
      </c>
      <c r="C570" s="10">
        <v>42114</v>
      </c>
      <c r="D570" s="9">
        <v>2659144249</v>
      </c>
      <c r="E570" s="9" t="e">
        <f>INDEX(#REF!:#REF!,MATCH($D570,#REF!:#REF!,0),MATCH(#REF!,#REF!:#REF!,0))</f>
        <v>#REF!</v>
      </c>
      <c r="F570" s="9" t="e">
        <f>INDEX(#REF!:#REF!,MATCH($D570,#REF!:#REF!,0),MATCH(#REF!,#REF!:#REF!,0))</f>
        <v>#REF!</v>
      </c>
    </row>
    <row r="571" spans="1:6" ht="16.5" x14ac:dyDescent="0.3">
      <c r="A571" s="9" t="s">
        <v>21754</v>
      </c>
      <c r="B571" s="9" t="s">
        <v>2418</v>
      </c>
      <c r="C571" s="10">
        <v>24766</v>
      </c>
      <c r="D571" s="9">
        <v>2698184272</v>
      </c>
      <c r="E571" s="9" t="e">
        <f>INDEX(#REF!:#REF!,MATCH($D571,#REF!:#REF!,0),MATCH(#REF!,#REF!:#REF!,0))</f>
        <v>#REF!</v>
      </c>
      <c r="F571" s="9" t="e">
        <f>INDEX(#REF!:#REF!,MATCH($D571,#REF!:#REF!,0),MATCH(#REF!,#REF!:#REF!,0))</f>
        <v>#REF!</v>
      </c>
    </row>
    <row r="572" spans="1:6" ht="16.5" x14ac:dyDescent="0.3">
      <c r="A572" s="9" t="s">
        <v>21753</v>
      </c>
      <c r="B572" s="9" t="s">
        <v>2368</v>
      </c>
      <c r="C572" s="10">
        <v>25323</v>
      </c>
      <c r="D572" s="9">
        <v>5907724676</v>
      </c>
      <c r="E572" s="9" t="e">
        <f>INDEX(#REF!:#REF!,MATCH($D572,#REF!:#REF!,0),MATCH(#REF!,#REF!:#REF!,0))</f>
        <v>#REF!</v>
      </c>
      <c r="F572" s="9" t="e">
        <f>INDEX(#REF!:#REF!,MATCH($D572,#REF!:#REF!,0),MATCH(#REF!,#REF!:#REF!,0))</f>
        <v>#REF!</v>
      </c>
    </row>
    <row r="573" spans="1:6" ht="16.5" x14ac:dyDescent="0.3">
      <c r="A573" s="9" t="s">
        <v>21752</v>
      </c>
      <c r="B573" s="9" t="s">
        <v>2379</v>
      </c>
      <c r="C573" s="10">
        <v>57361</v>
      </c>
      <c r="D573" s="9">
        <v>3986480021</v>
      </c>
      <c r="E573" s="9" t="e">
        <f>INDEX(#REF!:#REF!,MATCH($D573,#REF!:#REF!,0),MATCH(#REF!,#REF!:#REF!,0))</f>
        <v>#REF!</v>
      </c>
      <c r="F573" s="9" t="e">
        <f>INDEX(#REF!:#REF!,MATCH($D573,#REF!:#REF!,0),MATCH(#REF!,#REF!:#REF!,0))</f>
        <v>#REF!</v>
      </c>
    </row>
    <row r="574" spans="1:6" ht="16.5" x14ac:dyDescent="0.3">
      <c r="A574" s="9" t="s">
        <v>21751</v>
      </c>
      <c r="B574" s="9" t="s">
        <v>2054</v>
      </c>
      <c r="C574" s="10">
        <v>56504</v>
      </c>
      <c r="D574" s="9">
        <v>5074304008</v>
      </c>
      <c r="E574" s="9" t="e">
        <f>INDEX(#REF!:#REF!,MATCH($D574,#REF!:#REF!,0),MATCH(#REF!,#REF!:#REF!,0))</f>
        <v>#REF!</v>
      </c>
      <c r="F574" s="9" t="e">
        <f>INDEX(#REF!:#REF!,MATCH($D574,#REF!:#REF!,0),MATCH(#REF!,#REF!:#REF!,0))</f>
        <v>#REF!</v>
      </c>
    </row>
    <row r="575" spans="1:6" ht="16.5" x14ac:dyDescent="0.3">
      <c r="A575" s="9" t="s">
        <v>21750</v>
      </c>
      <c r="B575" s="9" t="s">
        <v>1961</v>
      </c>
      <c r="C575" s="10">
        <v>28466</v>
      </c>
      <c r="D575" s="9">
        <v>8127128031</v>
      </c>
      <c r="E575" s="9" t="e">
        <f>INDEX(#REF!:#REF!,MATCH($D575,#REF!:#REF!,0),MATCH(#REF!,#REF!:#REF!,0))</f>
        <v>#REF!</v>
      </c>
      <c r="F575" s="9" t="e">
        <f>INDEX(#REF!:#REF!,MATCH($D575,#REF!:#REF!,0),MATCH(#REF!,#REF!:#REF!,0))</f>
        <v>#REF!</v>
      </c>
    </row>
    <row r="576" spans="1:6" ht="16.5" x14ac:dyDescent="0.3">
      <c r="A576" s="9" t="s">
        <v>21749</v>
      </c>
      <c r="B576" s="9" t="s">
        <v>2472</v>
      </c>
      <c r="C576" s="10">
        <v>30523</v>
      </c>
      <c r="D576" s="9">
        <v>2757793764</v>
      </c>
      <c r="E576" s="9" t="e">
        <f>INDEX(#REF!:#REF!,MATCH($D576,#REF!:#REF!,0),MATCH(#REF!,#REF!:#REF!,0))</f>
        <v>#REF!</v>
      </c>
      <c r="F576" s="9" t="e">
        <f>INDEX(#REF!:#REF!,MATCH($D576,#REF!:#REF!,0),MATCH(#REF!,#REF!:#REF!,0))</f>
        <v>#REF!</v>
      </c>
    </row>
    <row r="577" spans="1:6" ht="16.5" x14ac:dyDescent="0.3">
      <c r="A577" s="9" t="s">
        <v>21748</v>
      </c>
      <c r="B577" s="9" t="s">
        <v>2042</v>
      </c>
      <c r="C577" s="10">
        <v>19913</v>
      </c>
      <c r="D577" s="9">
        <v>2936088178</v>
      </c>
      <c r="E577" s="9" t="e">
        <f>INDEX(#REF!:#REF!,MATCH($D577,#REF!:#REF!,0),MATCH(#REF!,#REF!:#REF!,0))</f>
        <v>#REF!</v>
      </c>
      <c r="F577" s="9" t="e">
        <f>INDEX(#REF!:#REF!,MATCH($D577,#REF!:#REF!,0),MATCH(#REF!,#REF!:#REF!,0))</f>
        <v>#REF!</v>
      </c>
    </row>
    <row r="578" spans="1:6" ht="16.5" x14ac:dyDescent="0.3">
      <c r="A578" s="9" t="s">
        <v>21747</v>
      </c>
      <c r="B578" s="9" t="s">
        <v>2302</v>
      </c>
      <c r="C578" s="10">
        <v>32386</v>
      </c>
      <c r="D578" s="9">
        <v>2450711406</v>
      </c>
      <c r="E578" s="9" t="e">
        <f>INDEX(#REF!:#REF!,MATCH($D578,#REF!:#REF!,0),MATCH(#REF!,#REF!:#REF!,0))</f>
        <v>#REF!</v>
      </c>
      <c r="F578" s="9" t="e">
        <f>INDEX(#REF!:#REF!,MATCH($D578,#REF!:#REF!,0),MATCH(#REF!,#REF!:#REF!,0))</f>
        <v>#REF!</v>
      </c>
    </row>
    <row r="579" spans="1:6" ht="16.5" x14ac:dyDescent="0.3">
      <c r="A579" s="9" t="s">
        <v>21746</v>
      </c>
      <c r="B579" s="9" t="s">
        <v>2870</v>
      </c>
      <c r="C579" s="10">
        <v>33445</v>
      </c>
      <c r="D579" s="9">
        <v>701563818</v>
      </c>
      <c r="E579" s="9" t="e">
        <f>INDEX(#REF!:#REF!,MATCH($D579,#REF!:#REF!,0),MATCH(#REF!,#REF!:#REF!,0))</f>
        <v>#REF!</v>
      </c>
      <c r="F579" s="9" t="e">
        <f>INDEX(#REF!:#REF!,MATCH($D579,#REF!:#REF!,0),MATCH(#REF!,#REF!:#REF!,0))</f>
        <v>#REF!</v>
      </c>
    </row>
    <row r="580" spans="1:6" ht="16.5" x14ac:dyDescent="0.3">
      <c r="A580" s="9" t="s">
        <v>21745</v>
      </c>
      <c r="B580" s="9" t="s">
        <v>2795</v>
      </c>
      <c r="C580" s="10">
        <v>39828</v>
      </c>
      <c r="D580" s="9">
        <v>5422052862</v>
      </c>
      <c r="E580" s="9" t="e">
        <f>INDEX(#REF!:#REF!,MATCH($D580,#REF!:#REF!,0),MATCH(#REF!,#REF!:#REF!,0))</f>
        <v>#REF!</v>
      </c>
      <c r="F580" s="9" t="e">
        <f>INDEX(#REF!:#REF!,MATCH($D580,#REF!:#REF!,0),MATCH(#REF!,#REF!:#REF!,0))</f>
        <v>#REF!</v>
      </c>
    </row>
    <row r="581" spans="1:6" ht="16.5" x14ac:dyDescent="0.3">
      <c r="A581" s="9" t="s">
        <v>21744</v>
      </c>
      <c r="B581" s="9" t="s">
        <v>2826</v>
      </c>
      <c r="C581" s="10">
        <v>11900</v>
      </c>
      <c r="D581" s="9">
        <v>7286297414</v>
      </c>
      <c r="E581" s="9" t="e">
        <f>INDEX(#REF!:#REF!,MATCH($D581,#REF!:#REF!,0),MATCH(#REF!,#REF!:#REF!,0))</f>
        <v>#REF!</v>
      </c>
      <c r="F581" s="9" t="e">
        <f>INDEX(#REF!:#REF!,MATCH($D581,#REF!:#REF!,0),MATCH(#REF!,#REF!:#REF!,0))</f>
        <v>#REF!</v>
      </c>
    </row>
    <row r="582" spans="1:6" ht="16.5" x14ac:dyDescent="0.3">
      <c r="A582" s="9" t="s">
        <v>21743</v>
      </c>
      <c r="B582" s="9" t="s">
        <v>2147</v>
      </c>
      <c r="C582" s="10">
        <v>22635</v>
      </c>
      <c r="D582" s="9">
        <v>2575500974</v>
      </c>
      <c r="E582" s="9" t="e">
        <f>INDEX(#REF!:#REF!,MATCH($D582,#REF!:#REF!,0),MATCH(#REF!,#REF!:#REF!,0))</f>
        <v>#REF!</v>
      </c>
      <c r="F582" s="9" t="e">
        <f>INDEX(#REF!:#REF!,MATCH($D582,#REF!:#REF!,0),MATCH(#REF!,#REF!:#REF!,0))</f>
        <v>#REF!</v>
      </c>
    </row>
    <row r="583" spans="1:6" ht="16.5" x14ac:dyDescent="0.3">
      <c r="A583" s="9" t="s">
        <v>21742</v>
      </c>
      <c r="B583" s="9" t="s">
        <v>3156</v>
      </c>
      <c r="C583" s="10">
        <v>57162</v>
      </c>
      <c r="D583" s="9">
        <v>6084639828</v>
      </c>
      <c r="E583" s="9" t="e">
        <f>INDEX(#REF!:#REF!,MATCH($D583,#REF!:#REF!,0),MATCH(#REF!,#REF!:#REF!,0))</f>
        <v>#REF!</v>
      </c>
      <c r="F583" s="9" t="e">
        <f>INDEX(#REF!:#REF!,MATCH($D583,#REF!:#REF!,0),MATCH(#REF!,#REF!:#REF!,0))</f>
        <v>#REF!</v>
      </c>
    </row>
    <row r="584" spans="1:6" ht="16.5" x14ac:dyDescent="0.3">
      <c r="A584" s="9" t="s">
        <v>21741</v>
      </c>
      <c r="B584" s="9" t="s">
        <v>2105</v>
      </c>
      <c r="C584" s="10">
        <v>30079</v>
      </c>
      <c r="D584" s="9">
        <v>5974179625</v>
      </c>
      <c r="E584" s="9" t="e">
        <f>INDEX(#REF!:#REF!,MATCH($D584,#REF!:#REF!,0),MATCH(#REF!,#REF!:#REF!,0))</f>
        <v>#REF!</v>
      </c>
      <c r="F584" s="9" t="e">
        <f>INDEX(#REF!:#REF!,MATCH($D584,#REF!:#REF!,0),MATCH(#REF!,#REF!:#REF!,0))</f>
        <v>#REF!</v>
      </c>
    </row>
    <row r="585" spans="1:6" ht="16.5" x14ac:dyDescent="0.3">
      <c r="A585" s="9" t="s">
        <v>21740</v>
      </c>
      <c r="B585" s="9" t="s">
        <v>2640</v>
      </c>
      <c r="C585" s="10">
        <v>11587</v>
      </c>
      <c r="D585" s="9">
        <v>710473923</v>
      </c>
      <c r="E585" s="9" t="e">
        <f>INDEX(#REF!:#REF!,MATCH($D585,#REF!:#REF!,0),MATCH(#REF!,#REF!:#REF!,0))</f>
        <v>#REF!</v>
      </c>
      <c r="F585" s="9" t="e">
        <f>INDEX(#REF!:#REF!,MATCH($D585,#REF!:#REF!,0),MATCH(#REF!,#REF!:#REF!,0))</f>
        <v>#REF!</v>
      </c>
    </row>
    <row r="586" spans="1:6" ht="16.5" x14ac:dyDescent="0.3">
      <c r="A586" s="9" t="s">
        <v>21739</v>
      </c>
      <c r="B586" s="9" t="s">
        <v>2262</v>
      </c>
      <c r="C586" s="10">
        <v>34830</v>
      </c>
      <c r="D586" s="9">
        <v>7180536660</v>
      </c>
      <c r="E586" s="9" t="e">
        <f>INDEX(#REF!:#REF!,MATCH($D586,#REF!:#REF!,0),MATCH(#REF!,#REF!:#REF!,0))</f>
        <v>#REF!</v>
      </c>
      <c r="F586" s="9" t="e">
        <f>INDEX(#REF!:#REF!,MATCH($D586,#REF!:#REF!,0),MATCH(#REF!,#REF!:#REF!,0))</f>
        <v>#REF!</v>
      </c>
    </row>
    <row r="587" spans="1:6" ht="16.5" x14ac:dyDescent="0.3">
      <c r="A587" s="9" t="s">
        <v>21738</v>
      </c>
      <c r="B587" s="9" t="s">
        <v>2443</v>
      </c>
      <c r="C587" s="10">
        <v>42506</v>
      </c>
      <c r="D587" s="9">
        <v>7367438190</v>
      </c>
      <c r="E587" s="9" t="e">
        <f>INDEX(#REF!:#REF!,MATCH($D587,#REF!:#REF!,0),MATCH(#REF!,#REF!:#REF!,0))</f>
        <v>#REF!</v>
      </c>
      <c r="F587" s="9" t="e">
        <f>INDEX(#REF!:#REF!,MATCH($D587,#REF!:#REF!,0),MATCH(#REF!,#REF!:#REF!,0))</f>
        <v>#REF!</v>
      </c>
    </row>
    <row r="588" spans="1:6" ht="16.5" x14ac:dyDescent="0.3">
      <c r="A588" s="9" t="s">
        <v>21737</v>
      </c>
      <c r="B588" s="9" t="s">
        <v>2103</v>
      </c>
      <c r="C588" s="10">
        <v>19688</v>
      </c>
      <c r="D588" s="9">
        <v>6293335589</v>
      </c>
      <c r="E588" s="9" t="e">
        <f>INDEX(#REF!:#REF!,MATCH($D588,#REF!:#REF!,0),MATCH(#REF!,#REF!:#REF!,0))</f>
        <v>#REF!</v>
      </c>
      <c r="F588" s="9" t="e">
        <f>INDEX(#REF!:#REF!,MATCH($D588,#REF!:#REF!,0),MATCH(#REF!,#REF!:#REF!,0))</f>
        <v>#REF!</v>
      </c>
    </row>
    <row r="589" spans="1:6" ht="16.5" x14ac:dyDescent="0.3">
      <c r="A589" s="9" t="s">
        <v>21736</v>
      </c>
      <c r="B589" s="9" t="s">
        <v>3073</v>
      </c>
      <c r="C589" s="10">
        <v>14256</v>
      </c>
      <c r="D589" s="9">
        <v>6734537986</v>
      </c>
      <c r="E589" s="9" t="e">
        <f>INDEX(#REF!:#REF!,MATCH($D589,#REF!:#REF!,0),MATCH(#REF!,#REF!:#REF!,0))</f>
        <v>#REF!</v>
      </c>
      <c r="F589" s="9" t="e">
        <f>INDEX(#REF!:#REF!,MATCH($D589,#REF!:#REF!,0),MATCH(#REF!,#REF!:#REF!,0))</f>
        <v>#REF!</v>
      </c>
    </row>
    <row r="590" spans="1:6" ht="16.5" x14ac:dyDescent="0.3">
      <c r="A590" s="9" t="s">
        <v>21735</v>
      </c>
      <c r="B590" s="9" t="s">
        <v>2404</v>
      </c>
      <c r="C590" s="10">
        <v>43634</v>
      </c>
      <c r="D590" s="9">
        <v>8731494560</v>
      </c>
      <c r="E590" s="9" t="e">
        <f>INDEX(#REF!:#REF!,MATCH($D590,#REF!:#REF!,0),MATCH(#REF!,#REF!:#REF!,0))</f>
        <v>#REF!</v>
      </c>
      <c r="F590" s="9" t="e">
        <f>INDEX(#REF!:#REF!,MATCH($D590,#REF!:#REF!,0),MATCH(#REF!,#REF!:#REF!,0))</f>
        <v>#REF!</v>
      </c>
    </row>
    <row r="591" spans="1:6" ht="16.5" x14ac:dyDescent="0.3">
      <c r="A591" s="9" t="s">
        <v>21734</v>
      </c>
      <c r="B591" s="9" t="s">
        <v>2440</v>
      </c>
      <c r="C591" s="10">
        <v>27609</v>
      </c>
      <c r="D591" s="9">
        <v>6520635286</v>
      </c>
      <c r="E591" s="9" t="e">
        <f>INDEX(#REF!:#REF!,MATCH($D591,#REF!:#REF!,0),MATCH(#REF!,#REF!:#REF!,0))</f>
        <v>#REF!</v>
      </c>
      <c r="F591" s="9" t="e">
        <f>INDEX(#REF!:#REF!,MATCH($D591,#REF!:#REF!,0),MATCH(#REF!,#REF!:#REF!,0))</f>
        <v>#REF!</v>
      </c>
    </row>
    <row r="592" spans="1:6" ht="16.5" x14ac:dyDescent="0.3">
      <c r="A592" s="9" t="s">
        <v>21733</v>
      </c>
      <c r="B592" s="9" t="s">
        <v>3200</v>
      </c>
      <c r="C592" s="10">
        <v>49258</v>
      </c>
      <c r="D592" s="9">
        <v>9516781780</v>
      </c>
      <c r="E592" s="9" t="e">
        <f>INDEX(#REF!:#REF!,MATCH($D592,#REF!:#REF!,0),MATCH(#REF!,#REF!:#REF!,0))</f>
        <v>#REF!</v>
      </c>
      <c r="F592" s="9" t="e">
        <f>INDEX(#REF!:#REF!,MATCH($D592,#REF!:#REF!,0),MATCH(#REF!,#REF!:#REF!,0))</f>
        <v>#REF!</v>
      </c>
    </row>
    <row r="593" spans="1:6" ht="16.5" x14ac:dyDescent="0.3">
      <c r="A593" s="9" t="s">
        <v>21732</v>
      </c>
      <c r="B593" s="9" t="s">
        <v>2258</v>
      </c>
      <c r="C593" s="10">
        <v>32955</v>
      </c>
      <c r="D593" s="9">
        <v>7039995972</v>
      </c>
      <c r="E593" s="9" t="e">
        <f>INDEX(#REF!:#REF!,MATCH($D593,#REF!:#REF!,0),MATCH(#REF!,#REF!:#REF!,0))</f>
        <v>#REF!</v>
      </c>
      <c r="F593" s="9" t="e">
        <f>INDEX(#REF!:#REF!,MATCH($D593,#REF!:#REF!,0),MATCH(#REF!,#REF!:#REF!,0))</f>
        <v>#REF!</v>
      </c>
    </row>
    <row r="594" spans="1:6" ht="16.5" x14ac:dyDescent="0.3">
      <c r="A594" s="9" t="s">
        <v>21731</v>
      </c>
      <c r="B594" s="9" t="s">
        <v>2718</v>
      </c>
      <c r="C594" s="10">
        <v>32301</v>
      </c>
      <c r="D594" s="9">
        <v>1755716656</v>
      </c>
      <c r="E594" s="9" t="e">
        <f>INDEX(#REF!:#REF!,MATCH($D594,#REF!:#REF!,0),MATCH(#REF!,#REF!:#REF!,0))</f>
        <v>#REF!</v>
      </c>
      <c r="F594" s="9" t="e">
        <f>INDEX(#REF!:#REF!,MATCH($D594,#REF!:#REF!,0),MATCH(#REF!,#REF!:#REF!,0))</f>
        <v>#REF!</v>
      </c>
    </row>
    <row r="595" spans="1:6" ht="16.5" x14ac:dyDescent="0.3">
      <c r="A595" s="9" t="s">
        <v>21730</v>
      </c>
      <c r="B595" s="9" t="s">
        <v>2683</v>
      </c>
      <c r="C595" s="10">
        <v>15767</v>
      </c>
      <c r="D595" s="9">
        <v>8482007106</v>
      </c>
      <c r="E595" s="9" t="e">
        <f>INDEX(#REF!:#REF!,MATCH($D595,#REF!:#REF!,0),MATCH(#REF!,#REF!:#REF!,0))</f>
        <v>#REF!</v>
      </c>
      <c r="F595" s="9" t="e">
        <f>INDEX(#REF!:#REF!,MATCH($D595,#REF!:#REF!,0),MATCH(#REF!,#REF!:#REF!,0))</f>
        <v>#REF!</v>
      </c>
    </row>
    <row r="596" spans="1:6" ht="16.5" x14ac:dyDescent="0.3">
      <c r="A596" s="9" t="s">
        <v>21729</v>
      </c>
      <c r="B596" s="9" t="s">
        <v>1991</v>
      </c>
      <c r="C596" s="10">
        <v>40335</v>
      </c>
      <c r="D596" s="9">
        <v>9621331862</v>
      </c>
      <c r="E596" s="9" t="e">
        <f>INDEX(#REF!:#REF!,MATCH($D596,#REF!:#REF!,0),MATCH(#REF!,#REF!:#REF!,0))</f>
        <v>#REF!</v>
      </c>
      <c r="F596" s="9" t="e">
        <f>INDEX(#REF!:#REF!,MATCH($D596,#REF!:#REF!,0),MATCH(#REF!,#REF!:#REF!,0))</f>
        <v>#REF!</v>
      </c>
    </row>
    <row r="597" spans="1:6" ht="16.5" x14ac:dyDescent="0.3">
      <c r="A597" s="9" t="s">
        <v>21728</v>
      </c>
      <c r="B597" s="9" t="s">
        <v>2669</v>
      </c>
      <c r="C597" s="10">
        <v>44954</v>
      </c>
      <c r="D597" s="9">
        <v>2958692264</v>
      </c>
      <c r="E597" s="9" t="e">
        <f>INDEX(#REF!:#REF!,MATCH($D597,#REF!:#REF!,0),MATCH(#REF!,#REF!:#REF!,0))</f>
        <v>#REF!</v>
      </c>
      <c r="F597" s="9" t="e">
        <f>INDEX(#REF!:#REF!,MATCH($D597,#REF!:#REF!,0),MATCH(#REF!,#REF!:#REF!,0))</f>
        <v>#REF!</v>
      </c>
    </row>
    <row r="598" spans="1:6" ht="16.5" x14ac:dyDescent="0.3">
      <c r="A598" s="9" t="s">
        <v>21727</v>
      </c>
      <c r="B598" s="9" t="s">
        <v>2341</v>
      </c>
      <c r="C598" s="10">
        <v>57154</v>
      </c>
      <c r="D598" s="9">
        <v>8550875457</v>
      </c>
      <c r="E598" s="9" t="e">
        <f>INDEX(#REF!:#REF!,MATCH($D598,#REF!:#REF!,0),MATCH(#REF!,#REF!:#REF!,0))</f>
        <v>#REF!</v>
      </c>
      <c r="F598" s="9" t="e">
        <f>INDEX(#REF!:#REF!,MATCH($D598,#REF!:#REF!,0),MATCH(#REF!,#REF!:#REF!,0))</f>
        <v>#REF!</v>
      </c>
    </row>
    <row r="599" spans="1:6" ht="16.5" x14ac:dyDescent="0.3">
      <c r="A599" s="9" t="s">
        <v>21726</v>
      </c>
      <c r="B599" s="9" t="s">
        <v>3281</v>
      </c>
      <c r="C599" s="10">
        <v>57572</v>
      </c>
      <c r="D599" s="9">
        <v>6172549286</v>
      </c>
      <c r="E599" s="9" t="e">
        <f>INDEX(#REF!:#REF!,MATCH($D599,#REF!:#REF!,0),MATCH(#REF!,#REF!:#REF!,0))</f>
        <v>#REF!</v>
      </c>
      <c r="F599" s="9" t="e">
        <f>INDEX(#REF!:#REF!,MATCH($D599,#REF!:#REF!,0),MATCH(#REF!,#REF!:#REF!,0))</f>
        <v>#REF!</v>
      </c>
    </row>
    <row r="600" spans="1:6" ht="16.5" x14ac:dyDescent="0.3">
      <c r="A600" s="9" t="s">
        <v>21725</v>
      </c>
      <c r="B600" s="9" t="s">
        <v>2496</v>
      </c>
      <c r="C600" s="10">
        <v>30708</v>
      </c>
      <c r="D600" s="9">
        <v>7912639675</v>
      </c>
      <c r="E600" s="9" t="e">
        <f>INDEX(#REF!:#REF!,MATCH($D600,#REF!:#REF!,0),MATCH(#REF!,#REF!:#REF!,0))</f>
        <v>#REF!</v>
      </c>
      <c r="F600" s="9" t="e">
        <f>INDEX(#REF!:#REF!,MATCH($D600,#REF!:#REF!,0),MATCH(#REF!,#REF!:#REF!,0))</f>
        <v>#REF!</v>
      </c>
    </row>
    <row r="601" spans="1:6" ht="16.5" x14ac:dyDescent="0.3">
      <c r="A601" s="9" t="s">
        <v>21724</v>
      </c>
      <c r="B601" s="9" t="s">
        <v>1955</v>
      </c>
      <c r="C601" s="10">
        <v>34767</v>
      </c>
      <c r="D601" s="9">
        <v>4862005330</v>
      </c>
      <c r="E601" s="9" t="e">
        <f>INDEX(#REF!:#REF!,MATCH($D601,#REF!:#REF!,0),MATCH(#REF!,#REF!:#REF!,0))</f>
        <v>#REF!</v>
      </c>
      <c r="F601" s="9" t="e">
        <f>INDEX(#REF!:#REF!,MATCH($D601,#REF!:#REF!,0),MATCH(#REF!,#REF!:#REF!,0))</f>
        <v>#REF!</v>
      </c>
    </row>
    <row r="602" spans="1:6" ht="16.5" x14ac:dyDescent="0.3">
      <c r="A602" s="9" t="s">
        <v>21723</v>
      </c>
      <c r="B602" s="9" t="s">
        <v>2136</v>
      </c>
      <c r="C602" s="10">
        <v>12245</v>
      </c>
      <c r="D602" s="9">
        <v>7914395587</v>
      </c>
      <c r="E602" s="9" t="e">
        <f>INDEX(#REF!:#REF!,MATCH($D602,#REF!:#REF!,0),MATCH(#REF!,#REF!:#REF!,0))</f>
        <v>#REF!</v>
      </c>
      <c r="F602" s="9" t="e">
        <f>INDEX(#REF!:#REF!,MATCH($D602,#REF!:#REF!,0),MATCH(#REF!,#REF!:#REF!,0))</f>
        <v>#REF!</v>
      </c>
    </row>
    <row r="603" spans="1:6" ht="16.5" x14ac:dyDescent="0.3">
      <c r="A603" s="9" t="s">
        <v>21722</v>
      </c>
      <c r="B603" s="9" t="s">
        <v>3372</v>
      </c>
      <c r="C603" s="10">
        <v>31820</v>
      </c>
      <c r="D603" s="9">
        <v>9458901820</v>
      </c>
      <c r="E603" s="9" t="e">
        <f>INDEX(#REF!:#REF!,MATCH($D603,#REF!:#REF!,0),MATCH(#REF!,#REF!:#REF!,0))</f>
        <v>#REF!</v>
      </c>
      <c r="F603" s="9" t="e">
        <f>INDEX(#REF!:#REF!,MATCH($D603,#REF!:#REF!,0),MATCH(#REF!,#REF!:#REF!,0))</f>
        <v>#REF!</v>
      </c>
    </row>
    <row r="604" spans="1:6" ht="16.5" x14ac:dyDescent="0.3">
      <c r="A604" s="9" t="s">
        <v>21721</v>
      </c>
      <c r="B604" s="9" t="s">
        <v>2021</v>
      </c>
      <c r="C604" s="10">
        <v>34912</v>
      </c>
      <c r="D604" s="9">
        <v>8099854152</v>
      </c>
      <c r="E604" s="9" t="e">
        <f>INDEX(#REF!:#REF!,MATCH($D604,#REF!:#REF!,0),MATCH(#REF!,#REF!:#REF!,0))</f>
        <v>#REF!</v>
      </c>
      <c r="F604" s="9" t="e">
        <f>INDEX(#REF!:#REF!,MATCH($D604,#REF!:#REF!,0),MATCH(#REF!,#REF!:#REF!,0))</f>
        <v>#REF!</v>
      </c>
    </row>
    <row r="605" spans="1:6" ht="16.5" x14ac:dyDescent="0.3">
      <c r="A605" s="9" t="s">
        <v>21720</v>
      </c>
      <c r="B605" s="9" t="s">
        <v>2174</v>
      </c>
      <c r="C605" s="10">
        <v>31954</v>
      </c>
      <c r="D605" s="9">
        <v>1079691642</v>
      </c>
      <c r="E605" s="9" t="e">
        <f>INDEX(#REF!:#REF!,MATCH($D605,#REF!:#REF!,0),MATCH(#REF!,#REF!:#REF!,0))</f>
        <v>#REF!</v>
      </c>
      <c r="F605" s="9" t="e">
        <f>INDEX(#REF!:#REF!,MATCH($D605,#REF!:#REF!,0),MATCH(#REF!,#REF!:#REF!,0))</f>
        <v>#REF!</v>
      </c>
    </row>
    <row r="606" spans="1:6" ht="16.5" x14ac:dyDescent="0.3">
      <c r="A606" s="9" t="s">
        <v>21719</v>
      </c>
      <c r="B606" s="9" t="s">
        <v>2833</v>
      </c>
      <c r="C606" s="10">
        <v>53567</v>
      </c>
      <c r="D606" s="9">
        <v>7180536660</v>
      </c>
      <c r="E606" s="9" t="e">
        <f>INDEX(#REF!:#REF!,MATCH($D606,#REF!:#REF!,0),MATCH(#REF!,#REF!:#REF!,0))</f>
        <v>#REF!</v>
      </c>
      <c r="F606" s="9" t="e">
        <f>INDEX(#REF!:#REF!,MATCH($D606,#REF!:#REF!,0),MATCH(#REF!,#REF!:#REF!,0))</f>
        <v>#REF!</v>
      </c>
    </row>
    <row r="607" spans="1:6" ht="16.5" x14ac:dyDescent="0.3">
      <c r="A607" s="9" t="s">
        <v>21718</v>
      </c>
      <c r="B607" s="9" t="s">
        <v>2193</v>
      </c>
      <c r="C607" s="10">
        <v>12628</v>
      </c>
      <c r="D607" s="9">
        <v>7628323464</v>
      </c>
      <c r="E607" s="9" t="e">
        <f>INDEX(#REF!:#REF!,MATCH($D607,#REF!:#REF!,0),MATCH(#REF!,#REF!:#REF!,0))</f>
        <v>#REF!</v>
      </c>
      <c r="F607" s="9" t="e">
        <f>INDEX(#REF!:#REF!,MATCH($D607,#REF!:#REF!,0),MATCH(#REF!,#REF!:#REF!,0))</f>
        <v>#REF!</v>
      </c>
    </row>
    <row r="608" spans="1:6" ht="16.5" x14ac:dyDescent="0.3">
      <c r="A608" s="9" t="s">
        <v>21717</v>
      </c>
      <c r="B608" s="9" t="s">
        <v>1991</v>
      </c>
      <c r="C608" s="10">
        <v>30631</v>
      </c>
      <c r="D608" s="9">
        <v>6915102108</v>
      </c>
      <c r="E608" s="9" t="e">
        <f>INDEX(#REF!:#REF!,MATCH($D608,#REF!:#REF!,0),MATCH(#REF!,#REF!:#REF!,0))</f>
        <v>#REF!</v>
      </c>
      <c r="F608" s="9" t="e">
        <f>INDEX(#REF!:#REF!,MATCH($D608,#REF!:#REF!,0),MATCH(#REF!,#REF!:#REF!,0))</f>
        <v>#REF!</v>
      </c>
    </row>
    <row r="609" spans="1:6" ht="16.5" x14ac:dyDescent="0.3">
      <c r="A609" s="9" t="s">
        <v>21716</v>
      </c>
      <c r="B609" s="9" t="s">
        <v>2140</v>
      </c>
      <c r="C609" s="10">
        <v>31905</v>
      </c>
      <c r="D609" s="9">
        <v>9892583027</v>
      </c>
      <c r="E609" s="9" t="e">
        <f>INDEX(#REF!:#REF!,MATCH($D609,#REF!:#REF!,0),MATCH(#REF!,#REF!:#REF!,0))</f>
        <v>#REF!</v>
      </c>
      <c r="F609" s="9" t="e">
        <f>INDEX(#REF!:#REF!,MATCH($D609,#REF!:#REF!,0),MATCH(#REF!,#REF!:#REF!,0))</f>
        <v>#REF!</v>
      </c>
    </row>
    <row r="610" spans="1:6" ht="16.5" x14ac:dyDescent="0.3">
      <c r="A610" s="9" t="s">
        <v>21715</v>
      </c>
      <c r="B610" s="9" t="s">
        <v>2312</v>
      </c>
      <c r="C610" s="10">
        <v>27607</v>
      </c>
      <c r="D610" s="9">
        <v>4878156686</v>
      </c>
      <c r="E610" s="9" t="e">
        <f>INDEX(#REF!:#REF!,MATCH($D610,#REF!:#REF!,0),MATCH(#REF!,#REF!:#REF!,0))</f>
        <v>#REF!</v>
      </c>
      <c r="F610" s="9" t="e">
        <f>INDEX(#REF!:#REF!,MATCH($D610,#REF!:#REF!,0),MATCH(#REF!,#REF!:#REF!,0))</f>
        <v>#REF!</v>
      </c>
    </row>
    <row r="611" spans="1:6" ht="16.5" x14ac:dyDescent="0.3">
      <c r="A611" s="9" t="s">
        <v>21714</v>
      </c>
      <c r="B611" s="9" t="s">
        <v>2336</v>
      </c>
      <c r="C611" s="10">
        <v>43861</v>
      </c>
      <c r="D611" s="9">
        <v>7281103514</v>
      </c>
      <c r="E611" s="9" t="e">
        <f>INDEX(#REF!:#REF!,MATCH($D611,#REF!:#REF!,0),MATCH(#REF!,#REF!:#REF!,0))</f>
        <v>#REF!</v>
      </c>
      <c r="F611" s="9" t="e">
        <f>INDEX(#REF!:#REF!,MATCH($D611,#REF!:#REF!,0),MATCH(#REF!,#REF!:#REF!,0))</f>
        <v>#REF!</v>
      </c>
    </row>
    <row r="612" spans="1:6" ht="16.5" x14ac:dyDescent="0.3">
      <c r="A612" s="9" t="s">
        <v>21713</v>
      </c>
      <c r="B612" s="9" t="s">
        <v>2136</v>
      </c>
      <c r="C612" s="10">
        <v>41458</v>
      </c>
      <c r="D612" s="9">
        <v>8187246642</v>
      </c>
      <c r="E612" s="9" t="e">
        <f>INDEX(#REF!:#REF!,MATCH($D612,#REF!:#REF!,0),MATCH(#REF!,#REF!:#REF!,0))</f>
        <v>#REF!</v>
      </c>
      <c r="F612" s="9" t="e">
        <f>INDEX(#REF!:#REF!,MATCH($D612,#REF!:#REF!,0),MATCH(#REF!,#REF!:#REF!,0))</f>
        <v>#REF!</v>
      </c>
    </row>
    <row r="613" spans="1:6" ht="16.5" x14ac:dyDescent="0.3">
      <c r="A613" s="9" t="s">
        <v>21712</v>
      </c>
      <c r="B613" s="9" t="s">
        <v>2669</v>
      </c>
      <c r="C613" s="10">
        <v>53950</v>
      </c>
      <c r="D613" s="9">
        <v>7286297414</v>
      </c>
      <c r="E613" s="9" t="e">
        <f>INDEX(#REF!:#REF!,MATCH($D613,#REF!:#REF!,0),MATCH(#REF!,#REF!:#REF!,0))</f>
        <v>#REF!</v>
      </c>
      <c r="F613" s="9" t="e">
        <f>INDEX(#REF!:#REF!,MATCH($D613,#REF!:#REF!,0),MATCH(#REF!,#REF!:#REF!,0))</f>
        <v>#REF!</v>
      </c>
    </row>
    <row r="614" spans="1:6" ht="16.5" x14ac:dyDescent="0.3">
      <c r="A614" s="9" t="s">
        <v>21711</v>
      </c>
      <c r="B614" s="9" t="s">
        <v>1977</v>
      </c>
      <c r="C614" s="10">
        <v>29852</v>
      </c>
      <c r="D614" s="9">
        <v>7778092905</v>
      </c>
      <c r="E614" s="9" t="e">
        <f>INDEX(#REF!:#REF!,MATCH($D614,#REF!:#REF!,0),MATCH(#REF!,#REF!:#REF!,0))</f>
        <v>#REF!</v>
      </c>
      <c r="F614" s="9" t="e">
        <f>INDEX(#REF!:#REF!,MATCH($D614,#REF!:#REF!,0),MATCH(#REF!,#REF!:#REF!,0))</f>
        <v>#REF!</v>
      </c>
    </row>
    <row r="615" spans="1:6" ht="16.5" x14ac:dyDescent="0.3">
      <c r="A615" s="9" t="s">
        <v>21710</v>
      </c>
      <c r="B615" s="9" t="s">
        <v>2721</v>
      </c>
      <c r="C615" s="10">
        <v>31064</v>
      </c>
      <c r="D615" s="9">
        <v>4359854056</v>
      </c>
      <c r="E615" s="9" t="e">
        <f>INDEX(#REF!:#REF!,MATCH($D615,#REF!:#REF!,0),MATCH(#REF!,#REF!:#REF!,0))</f>
        <v>#REF!</v>
      </c>
      <c r="F615" s="9" t="e">
        <f>INDEX(#REF!:#REF!,MATCH($D615,#REF!:#REF!,0),MATCH(#REF!,#REF!:#REF!,0))</f>
        <v>#REF!</v>
      </c>
    </row>
    <row r="616" spans="1:6" ht="16.5" x14ac:dyDescent="0.3">
      <c r="A616" s="9" t="s">
        <v>21709</v>
      </c>
      <c r="B616" s="9" t="s">
        <v>3388</v>
      </c>
      <c r="C616" s="10">
        <v>45921</v>
      </c>
      <c r="D616" s="9">
        <v>9674189459</v>
      </c>
      <c r="E616" s="9" t="e">
        <f>INDEX(#REF!:#REF!,MATCH($D616,#REF!:#REF!,0),MATCH(#REF!,#REF!:#REF!,0))</f>
        <v>#REF!</v>
      </c>
      <c r="F616" s="9" t="e">
        <f>INDEX(#REF!:#REF!,MATCH($D616,#REF!:#REF!,0),MATCH(#REF!,#REF!:#REF!,0))</f>
        <v>#REF!</v>
      </c>
    </row>
    <row r="617" spans="1:6" ht="16.5" x14ac:dyDescent="0.3">
      <c r="A617" s="9" t="s">
        <v>21708</v>
      </c>
      <c r="B617" s="9" t="s">
        <v>2103</v>
      </c>
      <c r="C617" s="10">
        <v>11857</v>
      </c>
      <c r="D617" s="9">
        <v>3418374697</v>
      </c>
      <c r="E617" s="9" t="e">
        <f>INDEX(#REF!:#REF!,MATCH($D617,#REF!:#REF!,0),MATCH(#REF!,#REF!:#REF!,0))</f>
        <v>#REF!</v>
      </c>
      <c r="F617" s="9" t="e">
        <f>INDEX(#REF!:#REF!,MATCH($D617,#REF!:#REF!,0),MATCH(#REF!,#REF!:#REF!,0))</f>
        <v>#REF!</v>
      </c>
    </row>
    <row r="618" spans="1:6" ht="16.5" x14ac:dyDescent="0.3">
      <c r="A618" s="9" t="s">
        <v>21707</v>
      </c>
      <c r="B618" s="9" t="s">
        <v>1943</v>
      </c>
      <c r="C618" s="10">
        <v>42951</v>
      </c>
      <c r="D618" s="9">
        <v>2492824950</v>
      </c>
      <c r="E618" s="9" t="e">
        <f>INDEX(#REF!:#REF!,MATCH($D618,#REF!:#REF!,0),MATCH(#REF!,#REF!:#REF!,0))</f>
        <v>#REF!</v>
      </c>
      <c r="F618" s="9" t="e">
        <f>INDEX(#REF!:#REF!,MATCH($D618,#REF!:#REF!,0),MATCH(#REF!,#REF!:#REF!,0))</f>
        <v>#REF!</v>
      </c>
    </row>
    <row r="619" spans="1:6" ht="16.5" x14ac:dyDescent="0.3">
      <c r="A619" s="9" t="s">
        <v>21706</v>
      </c>
      <c r="B619" s="9" t="s">
        <v>2933</v>
      </c>
      <c r="C619" s="10">
        <v>17921</v>
      </c>
      <c r="D619" s="9">
        <v>5928086253</v>
      </c>
      <c r="E619" s="9" t="e">
        <f>INDEX(#REF!:#REF!,MATCH($D619,#REF!:#REF!,0),MATCH(#REF!,#REF!:#REF!,0))</f>
        <v>#REF!</v>
      </c>
      <c r="F619" s="9" t="e">
        <f>INDEX(#REF!:#REF!,MATCH($D619,#REF!:#REF!,0),MATCH(#REF!,#REF!:#REF!,0))</f>
        <v>#REF!</v>
      </c>
    </row>
    <row r="620" spans="1:6" ht="16.5" x14ac:dyDescent="0.3">
      <c r="A620" s="9" t="s">
        <v>21705</v>
      </c>
      <c r="B620" s="9" t="s">
        <v>2472</v>
      </c>
      <c r="C620" s="10">
        <v>36903</v>
      </c>
      <c r="D620" s="9">
        <v>6227038881</v>
      </c>
      <c r="E620" s="9" t="e">
        <f>INDEX(#REF!:#REF!,MATCH($D620,#REF!:#REF!,0),MATCH(#REF!,#REF!:#REF!,0))</f>
        <v>#REF!</v>
      </c>
      <c r="F620" s="9" t="e">
        <f>INDEX(#REF!:#REF!,MATCH($D620,#REF!:#REF!,0),MATCH(#REF!,#REF!:#REF!,0))</f>
        <v>#REF!</v>
      </c>
    </row>
    <row r="621" spans="1:6" ht="16.5" x14ac:dyDescent="0.3">
      <c r="A621" s="9" t="s">
        <v>21704</v>
      </c>
      <c r="B621" s="9" t="s">
        <v>1993</v>
      </c>
      <c r="C621" s="10">
        <v>17877</v>
      </c>
      <c r="D621" s="9">
        <v>8115985503</v>
      </c>
      <c r="E621" s="9" t="e">
        <f>INDEX(#REF!:#REF!,MATCH($D621,#REF!:#REF!,0),MATCH(#REF!,#REF!:#REF!,0))</f>
        <v>#REF!</v>
      </c>
      <c r="F621" s="9" t="e">
        <f>INDEX(#REF!:#REF!,MATCH($D621,#REF!:#REF!,0),MATCH(#REF!,#REF!:#REF!,0))</f>
        <v>#REF!</v>
      </c>
    </row>
    <row r="622" spans="1:6" ht="16.5" x14ac:dyDescent="0.3">
      <c r="A622" s="9" t="s">
        <v>21703</v>
      </c>
      <c r="B622" s="9" t="s">
        <v>2065</v>
      </c>
      <c r="C622" s="10">
        <v>34581</v>
      </c>
      <c r="D622" s="9">
        <v>9619649427</v>
      </c>
      <c r="E622" s="9" t="e">
        <f>INDEX(#REF!:#REF!,MATCH($D622,#REF!:#REF!,0),MATCH(#REF!,#REF!:#REF!,0))</f>
        <v>#REF!</v>
      </c>
      <c r="F622" s="9" t="e">
        <f>INDEX(#REF!:#REF!,MATCH($D622,#REF!:#REF!,0),MATCH(#REF!,#REF!:#REF!,0))</f>
        <v>#REF!</v>
      </c>
    </row>
    <row r="623" spans="1:6" ht="16.5" x14ac:dyDescent="0.3">
      <c r="A623" s="9" t="s">
        <v>21702</v>
      </c>
      <c r="B623" s="9" t="s">
        <v>2001</v>
      </c>
      <c r="C623" s="10">
        <v>42464</v>
      </c>
      <c r="D623" s="9">
        <v>2973558387</v>
      </c>
      <c r="E623" s="9" t="e">
        <f>INDEX(#REF!:#REF!,MATCH($D623,#REF!:#REF!,0),MATCH(#REF!,#REF!:#REF!,0))</f>
        <v>#REF!</v>
      </c>
      <c r="F623" s="9" t="e">
        <f>INDEX(#REF!:#REF!,MATCH($D623,#REF!:#REF!,0),MATCH(#REF!,#REF!:#REF!,0))</f>
        <v>#REF!</v>
      </c>
    </row>
    <row r="624" spans="1:6" ht="16.5" x14ac:dyDescent="0.3">
      <c r="A624" s="9" t="s">
        <v>21701</v>
      </c>
      <c r="B624" s="9" t="s">
        <v>2169</v>
      </c>
      <c r="C624" s="10">
        <v>40455</v>
      </c>
      <c r="D624" s="9">
        <v>5412518958</v>
      </c>
      <c r="E624" s="9" t="e">
        <f>INDEX(#REF!:#REF!,MATCH($D624,#REF!:#REF!,0),MATCH(#REF!,#REF!:#REF!,0))</f>
        <v>#REF!</v>
      </c>
      <c r="F624" s="9" t="e">
        <f>INDEX(#REF!:#REF!,MATCH($D624,#REF!:#REF!,0),MATCH(#REF!,#REF!:#REF!,0))</f>
        <v>#REF!</v>
      </c>
    </row>
    <row r="625" spans="1:6" ht="16.5" x14ac:dyDescent="0.3">
      <c r="A625" s="9" t="s">
        <v>21700</v>
      </c>
      <c r="B625" s="9" t="s">
        <v>1975</v>
      </c>
      <c r="C625" s="10">
        <v>26020</v>
      </c>
      <c r="D625" s="9">
        <v>8315800957</v>
      </c>
      <c r="E625" s="9" t="e">
        <f>INDEX(#REF!:#REF!,MATCH($D625,#REF!:#REF!,0),MATCH(#REF!,#REF!:#REF!,0))</f>
        <v>#REF!</v>
      </c>
      <c r="F625" s="9" t="e">
        <f>INDEX(#REF!:#REF!,MATCH($D625,#REF!:#REF!,0),MATCH(#REF!,#REF!:#REF!,0))</f>
        <v>#REF!</v>
      </c>
    </row>
    <row r="626" spans="1:6" ht="16.5" x14ac:dyDescent="0.3">
      <c r="A626" s="9" t="s">
        <v>21699</v>
      </c>
      <c r="B626" s="9" t="s">
        <v>2875</v>
      </c>
      <c r="C626" s="10">
        <v>10381</v>
      </c>
      <c r="D626" s="9">
        <v>7118642576</v>
      </c>
      <c r="E626" s="9" t="e">
        <f>INDEX(#REF!:#REF!,MATCH($D626,#REF!:#REF!,0),MATCH(#REF!,#REF!:#REF!,0))</f>
        <v>#REF!</v>
      </c>
      <c r="F626" s="9" t="e">
        <f>INDEX(#REF!:#REF!,MATCH($D626,#REF!:#REF!,0),MATCH(#REF!,#REF!:#REF!,0))</f>
        <v>#REF!</v>
      </c>
    </row>
    <row r="627" spans="1:6" ht="16.5" x14ac:dyDescent="0.3">
      <c r="A627" s="9" t="s">
        <v>21698</v>
      </c>
      <c r="B627" s="9" t="s">
        <v>2302</v>
      </c>
      <c r="C627" s="10">
        <v>33844</v>
      </c>
      <c r="D627" s="9">
        <v>1598957961</v>
      </c>
      <c r="E627" s="9" t="e">
        <f>INDEX(#REF!:#REF!,MATCH($D627,#REF!:#REF!,0),MATCH(#REF!,#REF!:#REF!,0))</f>
        <v>#REF!</v>
      </c>
      <c r="F627" s="9" t="e">
        <f>INDEX(#REF!:#REF!,MATCH($D627,#REF!:#REF!,0),MATCH(#REF!,#REF!:#REF!,0))</f>
        <v>#REF!</v>
      </c>
    </row>
    <row r="628" spans="1:6" ht="16.5" x14ac:dyDescent="0.3">
      <c r="A628" s="9" t="s">
        <v>21697</v>
      </c>
      <c r="B628" s="9" t="s">
        <v>2300</v>
      </c>
      <c r="C628" s="10">
        <v>49960</v>
      </c>
      <c r="D628" s="9">
        <v>5623930522</v>
      </c>
      <c r="E628" s="9" t="e">
        <f>INDEX(#REF!:#REF!,MATCH($D628,#REF!:#REF!,0),MATCH(#REF!,#REF!:#REF!,0))</f>
        <v>#REF!</v>
      </c>
      <c r="F628" s="9" t="e">
        <f>INDEX(#REF!:#REF!,MATCH($D628,#REF!:#REF!,0),MATCH(#REF!,#REF!:#REF!,0))</f>
        <v>#REF!</v>
      </c>
    </row>
    <row r="629" spans="1:6" ht="16.5" x14ac:dyDescent="0.3">
      <c r="A629" s="9" t="s">
        <v>21696</v>
      </c>
      <c r="B629" s="9" t="s">
        <v>2117</v>
      </c>
      <c r="C629" s="10">
        <v>39541</v>
      </c>
      <c r="D629" s="9">
        <v>222477806</v>
      </c>
      <c r="E629" s="9" t="e">
        <f>INDEX(#REF!:#REF!,MATCH($D629,#REF!:#REF!,0),MATCH(#REF!,#REF!:#REF!,0))</f>
        <v>#REF!</v>
      </c>
      <c r="F629" s="9" t="e">
        <f>INDEX(#REF!:#REF!,MATCH($D629,#REF!:#REF!,0),MATCH(#REF!,#REF!:#REF!,0))</f>
        <v>#REF!</v>
      </c>
    </row>
    <row r="630" spans="1:6" ht="16.5" x14ac:dyDescent="0.3">
      <c r="A630" s="9" t="s">
        <v>21695</v>
      </c>
      <c r="B630" s="9" t="s">
        <v>2119</v>
      </c>
      <c r="C630" s="10">
        <v>26346</v>
      </c>
      <c r="D630" s="9">
        <v>6148235056</v>
      </c>
      <c r="E630" s="9" t="e">
        <f>INDEX(#REF!:#REF!,MATCH($D630,#REF!:#REF!,0),MATCH(#REF!,#REF!:#REF!,0))</f>
        <v>#REF!</v>
      </c>
      <c r="F630" s="9" t="e">
        <f>INDEX(#REF!:#REF!,MATCH($D630,#REF!:#REF!,0),MATCH(#REF!,#REF!:#REF!,0))</f>
        <v>#REF!</v>
      </c>
    </row>
    <row r="631" spans="1:6" ht="16.5" x14ac:dyDescent="0.3">
      <c r="A631" s="9" t="s">
        <v>21694</v>
      </c>
      <c r="B631" s="9" t="s">
        <v>2046</v>
      </c>
      <c r="C631" s="10">
        <v>56879</v>
      </c>
      <c r="D631" s="9">
        <v>844376051</v>
      </c>
      <c r="E631" s="9" t="e">
        <f>INDEX(#REF!:#REF!,MATCH($D631,#REF!:#REF!,0),MATCH(#REF!,#REF!:#REF!,0))</f>
        <v>#REF!</v>
      </c>
      <c r="F631" s="9" t="e">
        <f>INDEX(#REF!:#REF!,MATCH($D631,#REF!:#REF!,0),MATCH(#REF!,#REF!:#REF!,0))</f>
        <v>#REF!</v>
      </c>
    </row>
    <row r="632" spans="1:6" ht="16.5" x14ac:dyDescent="0.3">
      <c r="A632" s="9" t="s">
        <v>21693</v>
      </c>
      <c r="B632" s="9" t="s">
        <v>2528</v>
      </c>
      <c r="C632" s="10">
        <v>22672</v>
      </c>
      <c r="D632" s="9">
        <v>6487054410</v>
      </c>
      <c r="E632" s="9" t="e">
        <f>INDEX(#REF!:#REF!,MATCH($D632,#REF!:#REF!,0),MATCH(#REF!,#REF!:#REF!,0))</f>
        <v>#REF!</v>
      </c>
      <c r="F632" s="9" t="e">
        <f>INDEX(#REF!:#REF!,MATCH($D632,#REF!:#REF!,0),MATCH(#REF!,#REF!:#REF!,0))</f>
        <v>#REF!</v>
      </c>
    </row>
    <row r="633" spans="1:6" ht="16.5" x14ac:dyDescent="0.3">
      <c r="A633" s="9" t="s">
        <v>21692</v>
      </c>
      <c r="B633" s="9" t="s">
        <v>2914</v>
      </c>
      <c r="C633" s="10">
        <v>16149</v>
      </c>
      <c r="D633" s="9">
        <v>483886254</v>
      </c>
      <c r="E633" s="9" t="e">
        <f>INDEX(#REF!:#REF!,MATCH($D633,#REF!:#REF!,0),MATCH(#REF!,#REF!:#REF!,0))</f>
        <v>#REF!</v>
      </c>
      <c r="F633" s="9" t="e">
        <f>INDEX(#REF!:#REF!,MATCH($D633,#REF!:#REF!,0),MATCH(#REF!,#REF!:#REF!,0))</f>
        <v>#REF!</v>
      </c>
    </row>
    <row r="634" spans="1:6" ht="16.5" x14ac:dyDescent="0.3">
      <c r="A634" s="9" t="s">
        <v>21691</v>
      </c>
      <c r="B634" s="9" t="s">
        <v>3902</v>
      </c>
      <c r="C634" s="10">
        <v>54052</v>
      </c>
      <c r="D634" s="9">
        <v>4877108939</v>
      </c>
      <c r="E634" s="9" t="e">
        <f>INDEX(#REF!:#REF!,MATCH($D634,#REF!:#REF!,0),MATCH(#REF!,#REF!:#REF!,0))</f>
        <v>#REF!</v>
      </c>
      <c r="F634" s="9" t="e">
        <f>INDEX(#REF!:#REF!,MATCH($D634,#REF!:#REF!,0),MATCH(#REF!,#REF!:#REF!,0))</f>
        <v>#REF!</v>
      </c>
    </row>
    <row r="635" spans="1:6" ht="16.5" x14ac:dyDescent="0.3">
      <c r="A635" s="9" t="s">
        <v>21690</v>
      </c>
      <c r="B635" s="9" t="s">
        <v>2153</v>
      </c>
      <c r="C635" s="10">
        <v>47077</v>
      </c>
      <c r="D635" s="9">
        <v>7273123196</v>
      </c>
      <c r="E635" s="9" t="e">
        <f>INDEX(#REF!:#REF!,MATCH($D635,#REF!:#REF!,0),MATCH(#REF!,#REF!:#REF!,0))</f>
        <v>#REF!</v>
      </c>
      <c r="F635" s="9" t="e">
        <f>INDEX(#REF!:#REF!,MATCH($D635,#REF!:#REF!,0),MATCH(#REF!,#REF!:#REF!,0))</f>
        <v>#REF!</v>
      </c>
    </row>
    <row r="636" spans="1:6" ht="16.5" x14ac:dyDescent="0.3">
      <c r="A636" s="9" t="s">
        <v>21689</v>
      </c>
      <c r="B636" s="9" t="s">
        <v>2073</v>
      </c>
      <c r="C636" s="10">
        <v>14979</v>
      </c>
      <c r="D636" s="9">
        <v>4260324861</v>
      </c>
      <c r="E636" s="9" t="e">
        <f>INDEX(#REF!:#REF!,MATCH($D636,#REF!:#REF!,0),MATCH(#REF!,#REF!:#REF!,0))</f>
        <v>#REF!</v>
      </c>
      <c r="F636" s="9" t="e">
        <f>INDEX(#REF!:#REF!,MATCH($D636,#REF!:#REF!,0),MATCH(#REF!,#REF!:#REF!,0))</f>
        <v>#REF!</v>
      </c>
    </row>
    <row r="637" spans="1:6" ht="16.5" x14ac:dyDescent="0.3">
      <c r="A637" s="9" t="s">
        <v>21688</v>
      </c>
      <c r="B637" s="9" t="s">
        <v>2134</v>
      </c>
      <c r="C637" s="10">
        <v>29640</v>
      </c>
      <c r="D637" s="9">
        <v>6614458434</v>
      </c>
      <c r="E637" s="9" t="e">
        <f>INDEX(#REF!:#REF!,MATCH($D637,#REF!:#REF!,0),MATCH(#REF!,#REF!:#REF!,0))</f>
        <v>#REF!</v>
      </c>
      <c r="F637" s="9" t="e">
        <f>INDEX(#REF!:#REF!,MATCH($D637,#REF!:#REF!,0),MATCH(#REF!,#REF!:#REF!,0))</f>
        <v>#REF!</v>
      </c>
    </row>
    <row r="638" spans="1:6" ht="16.5" x14ac:dyDescent="0.3">
      <c r="A638" s="9" t="s">
        <v>21687</v>
      </c>
      <c r="B638" s="9" t="s">
        <v>2544</v>
      </c>
      <c r="C638" s="10">
        <v>39505</v>
      </c>
      <c r="D638" s="9">
        <v>2408183758</v>
      </c>
      <c r="E638" s="9" t="e">
        <f>INDEX(#REF!:#REF!,MATCH($D638,#REF!:#REF!,0),MATCH(#REF!,#REF!:#REF!,0))</f>
        <v>#REF!</v>
      </c>
      <c r="F638" s="9" t="e">
        <f>INDEX(#REF!:#REF!,MATCH($D638,#REF!:#REF!,0),MATCH(#REF!,#REF!:#REF!,0))</f>
        <v>#REF!</v>
      </c>
    </row>
    <row r="639" spans="1:6" ht="16.5" x14ac:dyDescent="0.3">
      <c r="A639" s="9" t="s">
        <v>21686</v>
      </c>
      <c r="B639" s="9" t="s">
        <v>2974</v>
      </c>
      <c r="C639" s="10">
        <v>35012</v>
      </c>
      <c r="D639" s="9">
        <v>5637692440</v>
      </c>
      <c r="E639" s="9" t="e">
        <f>INDEX(#REF!:#REF!,MATCH($D639,#REF!:#REF!,0),MATCH(#REF!,#REF!:#REF!,0))</f>
        <v>#REF!</v>
      </c>
      <c r="F639" s="9" t="e">
        <f>INDEX(#REF!:#REF!,MATCH($D639,#REF!:#REF!,0),MATCH(#REF!,#REF!:#REF!,0))</f>
        <v>#REF!</v>
      </c>
    </row>
    <row r="640" spans="1:6" ht="16.5" x14ac:dyDescent="0.3">
      <c r="A640" s="9" t="s">
        <v>21685</v>
      </c>
      <c r="B640" s="9" t="s">
        <v>2589</v>
      </c>
      <c r="C640" s="10">
        <v>21425</v>
      </c>
      <c r="D640" s="9">
        <v>9089601147</v>
      </c>
      <c r="E640" s="9" t="e">
        <f>INDEX(#REF!:#REF!,MATCH($D640,#REF!:#REF!,0),MATCH(#REF!,#REF!:#REF!,0))</f>
        <v>#REF!</v>
      </c>
      <c r="F640" s="9" t="e">
        <f>INDEX(#REF!:#REF!,MATCH($D640,#REF!:#REF!,0),MATCH(#REF!,#REF!:#REF!,0))</f>
        <v>#REF!</v>
      </c>
    </row>
    <row r="641" spans="1:6" ht="16.5" x14ac:dyDescent="0.3">
      <c r="A641" s="9" t="s">
        <v>21684</v>
      </c>
      <c r="B641" s="9" t="s">
        <v>2032</v>
      </c>
      <c r="C641" s="10">
        <v>40724</v>
      </c>
      <c r="D641" s="9">
        <v>5675852751</v>
      </c>
      <c r="E641" s="9" t="e">
        <f>INDEX(#REF!:#REF!,MATCH($D641,#REF!:#REF!,0),MATCH(#REF!,#REF!:#REF!,0))</f>
        <v>#REF!</v>
      </c>
      <c r="F641" s="9" t="e">
        <f>INDEX(#REF!:#REF!,MATCH($D641,#REF!:#REF!,0),MATCH(#REF!,#REF!:#REF!,0))</f>
        <v>#REF!</v>
      </c>
    </row>
    <row r="642" spans="1:6" ht="16.5" x14ac:dyDescent="0.3">
      <c r="A642" s="9" t="s">
        <v>21683</v>
      </c>
      <c r="B642" s="9" t="s">
        <v>3222</v>
      </c>
      <c r="C642" s="10">
        <v>12617</v>
      </c>
      <c r="D642" s="9">
        <v>2230983466</v>
      </c>
      <c r="E642" s="9" t="e">
        <f>INDEX(#REF!:#REF!,MATCH($D642,#REF!:#REF!,0),MATCH(#REF!,#REF!:#REF!,0))</f>
        <v>#REF!</v>
      </c>
      <c r="F642" s="9" t="e">
        <f>INDEX(#REF!:#REF!,MATCH($D642,#REF!:#REF!,0),MATCH(#REF!,#REF!:#REF!,0))</f>
        <v>#REF!</v>
      </c>
    </row>
    <row r="643" spans="1:6" ht="16.5" x14ac:dyDescent="0.3">
      <c r="A643" s="9" t="s">
        <v>21682</v>
      </c>
      <c r="B643" s="9" t="s">
        <v>2323</v>
      </c>
      <c r="C643" s="10">
        <v>20762</v>
      </c>
      <c r="D643" s="9">
        <v>8646243699</v>
      </c>
      <c r="E643" s="9" t="e">
        <f>INDEX(#REF!:#REF!,MATCH($D643,#REF!:#REF!,0),MATCH(#REF!,#REF!:#REF!,0))</f>
        <v>#REF!</v>
      </c>
      <c r="F643" s="9" t="e">
        <f>INDEX(#REF!:#REF!,MATCH($D643,#REF!:#REF!,0),MATCH(#REF!,#REF!:#REF!,0))</f>
        <v>#REF!</v>
      </c>
    </row>
    <row r="644" spans="1:6" ht="16.5" x14ac:dyDescent="0.3">
      <c r="A644" s="9" t="s">
        <v>21681</v>
      </c>
      <c r="B644" s="9" t="s">
        <v>2077</v>
      </c>
      <c r="C644" s="10">
        <v>38413</v>
      </c>
      <c r="D644" s="9">
        <v>9617190826</v>
      </c>
      <c r="E644" s="9" t="e">
        <f>INDEX(#REF!:#REF!,MATCH($D644,#REF!:#REF!,0),MATCH(#REF!,#REF!:#REF!,0))</f>
        <v>#REF!</v>
      </c>
      <c r="F644" s="9" t="e">
        <f>INDEX(#REF!:#REF!,MATCH($D644,#REF!:#REF!,0),MATCH(#REF!,#REF!:#REF!,0))</f>
        <v>#REF!</v>
      </c>
    </row>
    <row r="645" spans="1:6" ht="16.5" x14ac:dyDescent="0.3">
      <c r="A645" s="9" t="s">
        <v>21680</v>
      </c>
      <c r="B645" s="9" t="s">
        <v>2147</v>
      </c>
      <c r="C645" s="10">
        <v>28857</v>
      </c>
      <c r="D645" s="9">
        <v>1382734301</v>
      </c>
      <c r="E645" s="9" t="e">
        <f>INDEX(#REF!:#REF!,MATCH($D645,#REF!:#REF!,0),MATCH(#REF!,#REF!:#REF!,0))</f>
        <v>#REF!</v>
      </c>
      <c r="F645" s="9" t="e">
        <f>INDEX(#REF!:#REF!,MATCH($D645,#REF!:#REF!,0),MATCH(#REF!,#REF!:#REF!,0))</f>
        <v>#REF!</v>
      </c>
    </row>
    <row r="646" spans="1:6" ht="16.5" x14ac:dyDescent="0.3">
      <c r="A646" s="9" t="s">
        <v>21679</v>
      </c>
      <c r="B646" s="9" t="s">
        <v>1957</v>
      </c>
      <c r="C646" s="10">
        <v>10505</v>
      </c>
      <c r="D646" s="9">
        <v>7453397081</v>
      </c>
      <c r="E646" s="9" t="e">
        <f>INDEX(#REF!:#REF!,MATCH($D646,#REF!:#REF!,0),MATCH(#REF!,#REF!:#REF!,0))</f>
        <v>#REF!</v>
      </c>
      <c r="F646" s="9" t="e">
        <f>INDEX(#REF!:#REF!,MATCH($D646,#REF!:#REF!,0),MATCH(#REF!,#REF!:#REF!,0))</f>
        <v>#REF!</v>
      </c>
    </row>
    <row r="647" spans="1:6" ht="16.5" x14ac:dyDescent="0.3">
      <c r="A647" s="9" t="s">
        <v>21678</v>
      </c>
      <c r="B647" s="9" t="s">
        <v>2361</v>
      </c>
      <c r="C647" s="10">
        <v>14285</v>
      </c>
      <c r="D647" s="9">
        <v>7760701055</v>
      </c>
      <c r="E647" s="9" t="e">
        <f>INDEX(#REF!:#REF!,MATCH($D647,#REF!:#REF!,0),MATCH(#REF!,#REF!:#REF!,0))</f>
        <v>#REF!</v>
      </c>
      <c r="F647" s="9" t="e">
        <f>INDEX(#REF!:#REF!,MATCH($D647,#REF!:#REF!,0),MATCH(#REF!,#REF!:#REF!,0))</f>
        <v>#REF!</v>
      </c>
    </row>
    <row r="648" spans="1:6" ht="16.5" x14ac:dyDescent="0.3">
      <c r="A648" s="9" t="s">
        <v>21677</v>
      </c>
      <c r="B648" s="9" t="s">
        <v>1961</v>
      </c>
      <c r="C648" s="10">
        <v>49678</v>
      </c>
      <c r="D648" s="9">
        <v>8256403403</v>
      </c>
      <c r="E648" s="9" t="e">
        <f>INDEX(#REF!:#REF!,MATCH($D648,#REF!:#REF!,0),MATCH(#REF!,#REF!:#REF!,0))</f>
        <v>#REF!</v>
      </c>
      <c r="F648" s="9" t="e">
        <f>INDEX(#REF!:#REF!,MATCH($D648,#REF!:#REF!,0),MATCH(#REF!,#REF!:#REF!,0))</f>
        <v>#REF!</v>
      </c>
    </row>
    <row r="649" spans="1:6" ht="16.5" x14ac:dyDescent="0.3">
      <c r="A649" s="9" t="s">
        <v>21676</v>
      </c>
      <c r="B649" s="9" t="s">
        <v>3720</v>
      </c>
      <c r="C649" s="10">
        <v>36811</v>
      </c>
      <c r="D649" s="9">
        <v>2060025532</v>
      </c>
      <c r="E649" s="9" t="e">
        <f>INDEX(#REF!:#REF!,MATCH($D649,#REF!:#REF!,0),MATCH(#REF!,#REF!:#REF!,0))</f>
        <v>#REF!</v>
      </c>
      <c r="F649" s="9" t="e">
        <f>INDEX(#REF!:#REF!,MATCH($D649,#REF!:#REF!,0),MATCH(#REF!,#REF!:#REF!,0))</f>
        <v>#REF!</v>
      </c>
    </row>
    <row r="650" spans="1:6" ht="16.5" x14ac:dyDescent="0.3">
      <c r="A650" s="9" t="s">
        <v>21675</v>
      </c>
      <c r="B650" s="9" t="s">
        <v>5218</v>
      </c>
      <c r="C650" s="10">
        <v>23484</v>
      </c>
      <c r="D650" s="9">
        <v>17898579</v>
      </c>
      <c r="E650" s="9" t="e">
        <f>INDEX(#REF!:#REF!,MATCH($D650,#REF!:#REF!,0),MATCH(#REF!,#REF!:#REF!,0))</f>
        <v>#REF!</v>
      </c>
      <c r="F650" s="9" t="e">
        <f>INDEX(#REF!:#REF!,MATCH($D650,#REF!:#REF!,0),MATCH(#REF!,#REF!:#REF!,0))</f>
        <v>#REF!</v>
      </c>
    </row>
    <row r="651" spans="1:6" ht="16.5" x14ac:dyDescent="0.3">
      <c r="A651" s="9" t="s">
        <v>21674</v>
      </c>
      <c r="B651" s="9" t="s">
        <v>2947</v>
      </c>
      <c r="C651" s="10">
        <v>51128</v>
      </c>
      <c r="D651" s="9">
        <v>8640079943</v>
      </c>
      <c r="E651" s="9" t="e">
        <f>INDEX(#REF!:#REF!,MATCH($D651,#REF!:#REF!,0),MATCH(#REF!,#REF!:#REF!,0))</f>
        <v>#REF!</v>
      </c>
      <c r="F651" s="9" t="e">
        <f>INDEX(#REF!:#REF!,MATCH($D651,#REF!:#REF!,0),MATCH(#REF!,#REF!:#REF!,0))</f>
        <v>#REF!</v>
      </c>
    </row>
    <row r="652" spans="1:6" ht="16.5" x14ac:dyDescent="0.3">
      <c r="A652" s="9" t="s">
        <v>21673</v>
      </c>
      <c r="B652" s="9" t="s">
        <v>2038</v>
      </c>
      <c r="C652" s="10">
        <v>48530</v>
      </c>
      <c r="D652" s="9">
        <v>6271204627</v>
      </c>
      <c r="E652" s="9" t="e">
        <f>INDEX(#REF!:#REF!,MATCH($D652,#REF!:#REF!,0),MATCH(#REF!,#REF!:#REF!,0))</f>
        <v>#REF!</v>
      </c>
      <c r="F652" s="9" t="e">
        <f>INDEX(#REF!:#REF!,MATCH($D652,#REF!:#REF!,0),MATCH(#REF!,#REF!:#REF!,0))</f>
        <v>#REF!</v>
      </c>
    </row>
    <row r="653" spans="1:6" ht="16.5" x14ac:dyDescent="0.3">
      <c r="A653" s="9" t="s">
        <v>21672</v>
      </c>
      <c r="B653" s="9" t="s">
        <v>2450</v>
      </c>
      <c r="C653" s="10">
        <v>38365</v>
      </c>
      <c r="D653" s="9">
        <v>9153408497</v>
      </c>
      <c r="E653" s="9" t="e">
        <f>INDEX(#REF!:#REF!,MATCH($D653,#REF!:#REF!,0),MATCH(#REF!,#REF!:#REF!,0))</f>
        <v>#REF!</v>
      </c>
      <c r="F653" s="9" t="e">
        <f>INDEX(#REF!:#REF!,MATCH($D653,#REF!:#REF!,0),MATCH(#REF!,#REF!:#REF!,0))</f>
        <v>#REF!</v>
      </c>
    </row>
    <row r="654" spans="1:6" ht="16.5" x14ac:dyDescent="0.3">
      <c r="A654" s="9" t="s">
        <v>21671</v>
      </c>
      <c r="B654" s="9" t="s">
        <v>2564</v>
      </c>
      <c r="C654" s="10">
        <v>17802</v>
      </c>
      <c r="D654" s="9">
        <v>1532722974</v>
      </c>
      <c r="E654" s="9" t="e">
        <f>INDEX(#REF!:#REF!,MATCH($D654,#REF!:#REF!,0),MATCH(#REF!,#REF!:#REF!,0))</f>
        <v>#REF!</v>
      </c>
      <c r="F654" s="9" t="e">
        <f>INDEX(#REF!:#REF!,MATCH($D654,#REF!:#REF!,0),MATCH(#REF!,#REF!:#REF!,0))</f>
        <v>#REF!</v>
      </c>
    </row>
    <row r="655" spans="1:6" ht="16.5" x14ac:dyDescent="0.3">
      <c r="A655" s="9" t="s">
        <v>21670</v>
      </c>
      <c r="B655" s="9" t="s">
        <v>1989</v>
      </c>
      <c r="C655" s="10">
        <v>35056</v>
      </c>
      <c r="D655" s="9">
        <v>4359854056</v>
      </c>
      <c r="E655" s="9" t="e">
        <f>INDEX(#REF!:#REF!,MATCH($D655,#REF!:#REF!,0),MATCH(#REF!,#REF!:#REF!,0))</f>
        <v>#REF!</v>
      </c>
      <c r="F655" s="9" t="e">
        <f>INDEX(#REF!:#REF!,MATCH($D655,#REF!:#REF!,0),MATCH(#REF!,#REF!:#REF!,0))</f>
        <v>#REF!</v>
      </c>
    </row>
    <row r="656" spans="1:6" ht="16.5" x14ac:dyDescent="0.3">
      <c r="A656" s="9" t="s">
        <v>21669</v>
      </c>
      <c r="B656" s="9" t="s">
        <v>2667</v>
      </c>
      <c r="C656" s="10">
        <v>48987</v>
      </c>
      <c r="D656" s="9">
        <v>9293760045</v>
      </c>
      <c r="E656" s="9" t="e">
        <f>INDEX(#REF!:#REF!,MATCH($D656,#REF!:#REF!,0),MATCH(#REF!,#REF!:#REF!,0))</f>
        <v>#REF!</v>
      </c>
      <c r="F656" s="9" t="e">
        <f>INDEX(#REF!:#REF!,MATCH($D656,#REF!:#REF!,0),MATCH(#REF!,#REF!:#REF!,0))</f>
        <v>#REF!</v>
      </c>
    </row>
    <row r="657" spans="1:6" ht="16.5" x14ac:dyDescent="0.3">
      <c r="A657" s="9" t="s">
        <v>21668</v>
      </c>
      <c r="B657" s="9" t="s">
        <v>2633</v>
      </c>
      <c r="C657" s="10">
        <v>12469</v>
      </c>
      <c r="D657" s="9">
        <v>8419732141</v>
      </c>
      <c r="E657" s="9" t="e">
        <f>INDEX(#REF!:#REF!,MATCH($D657,#REF!:#REF!,0),MATCH(#REF!,#REF!:#REF!,0))</f>
        <v>#REF!</v>
      </c>
      <c r="F657" s="9" t="e">
        <f>INDEX(#REF!:#REF!,MATCH($D657,#REF!:#REF!,0),MATCH(#REF!,#REF!:#REF!,0))</f>
        <v>#REF!</v>
      </c>
    </row>
    <row r="658" spans="1:6" ht="16.5" x14ac:dyDescent="0.3">
      <c r="A658" s="9" t="s">
        <v>21667</v>
      </c>
      <c r="B658" s="9" t="s">
        <v>2193</v>
      </c>
      <c r="C658" s="10">
        <v>18626</v>
      </c>
      <c r="D658" s="9">
        <v>9965847037</v>
      </c>
      <c r="E658" s="9" t="e">
        <f>INDEX(#REF!:#REF!,MATCH($D658,#REF!:#REF!,0),MATCH(#REF!,#REF!:#REF!,0))</f>
        <v>#REF!</v>
      </c>
      <c r="F658" s="9" t="e">
        <f>INDEX(#REF!:#REF!,MATCH($D658,#REF!:#REF!,0),MATCH(#REF!,#REF!:#REF!,0))</f>
        <v>#REF!</v>
      </c>
    </row>
    <row r="659" spans="1:6" ht="16.5" x14ac:dyDescent="0.3">
      <c r="A659" s="9" t="s">
        <v>21666</v>
      </c>
      <c r="B659" s="9" t="s">
        <v>2224</v>
      </c>
      <c r="C659" s="10">
        <v>31755</v>
      </c>
      <c r="D659" s="9">
        <v>1074899180</v>
      </c>
      <c r="E659" s="9" t="e">
        <f>INDEX(#REF!:#REF!,MATCH($D659,#REF!:#REF!,0),MATCH(#REF!,#REF!:#REF!,0))</f>
        <v>#REF!</v>
      </c>
      <c r="F659" s="9" t="e">
        <f>INDEX(#REF!:#REF!,MATCH($D659,#REF!:#REF!,0),MATCH(#REF!,#REF!:#REF!,0))</f>
        <v>#REF!</v>
      </c>
    </row>
    <row r="660" spans="1:6" ht="16.5" x14ac:dyDescent="0.3">
      <c r="A660" s="9" t="s">
        <v>21665</v>
      </c>
      <c r="B660" s="9" t="s">
        <v>2680</v>
      </c>
      <c r="C660" s="10">
        <v>15300</v>
      </c>
      <c r="D660" s="9">
        <v>7931128354</v>
      </c>
      <c r="E660" s="9" t="e">
        <f>INDEX(#REF!:#REF!,MATCH($D660,#REF!:#REF!,0),MATCH(#REF!,#REF!:#REF!,0))</f>
        <v>#REF!</v>
      </c>
      <c r="F660" s="9" t="e">
        <f>INDEX(#REF!:#REF!,MATCH($D660,#REF!:#REF!,0),MATCH(#REF!,#REF!:#REF!,0))</f>
        <v>#REF!</v>
      </c>
    </row>
    <row r="661" spans="1:6" ht="16.5" x14ac:dyDescent="0.3">
      <c r="A661" s="9" t="s">
        <v>21664</v>
      </c>
      <c r="B661" s="9" t="s">
        <v>2867</v>
      </c>
      <c r="C661" s="10">
        <v>46352</v>
      </c>
      <c r="D661" s="9">
        <v>5209112160</v>
      </c>
      <c r="E661" s="9" t="e">
        <f>INDEX(#REF!:#REF!,MATCH($D661,#REF!:#REF!,0),MATCH(#REF!,#REF!:#REF!,0))</f>
        <v>#REF!</v>
      </c>
      <c r="F661" s="9" t="e">
        <f>INDEX(#REF!:#REF!,MATCH($D661,#REF!:#REF!,0),MATCH(#REF!,#REF!:#REF!,0))</f>
        <v>#REF!</v>
      </c>
    </row>
    <row r="662" spans="1:6" ht="16.5" x14ac:dyDescent="0.3">
      <c r="A662" s="9" t="s">
        <v>21663</v>
      </c>
      <c r="B662" s="9" t="s">
        <v>2291</v>
      </c>
      <c r="C662" s="10">
        <v>28964</v>
      </c>
      <c r="D662" s="9">
        <v>994826516</v>
      </c>
      <c r="E662" s="9" t="e">
        <f>INDEX(#REF!:#REF!,MATCH($D662,#REF!:#REF!,0),MATCH(#REF!,#REF!:#REF!,0))</f>
        <v>#REF!</v>
      </c>
      <c r="F662" s="9" t="e">
        <f>INDEX(#REF!:#REF!,MATCH($D662,#REF!:#REF!,0),MATCH(#REF!,#REF!:#REF!,0))</f>
        <v>#REF!</v>
      </c>
    </row>
    <row r="663" spans="1:6" ht="16.5" x14ac:dyDescent="0.3">
      <c r="A663" s="9" t="s">
        <v>21662</v>
      </c>
      <c r="B663" s="9" t="s">
        <v>3478</v>
      </c>
      <c r="C663" s="10">
        <v>52939</v>
      </c>
      <c r="D663" s="9">
        <v>1532722974</v>
      </c>
      <c r="E663" s="9" t="e">
        <f>INDEX(#REF!:#REF!,MATCH($D663,#REF!:#REF!,0),MATCH(#REF!,#REF!:#REF!,0))</f>
        <v>#REF!</v>
      </c>
      <c r="F663" s="9" t="e">
        <f>INDEX(#REF!:#REF!,MATCH($D663,#REF!:#REF!,0),MATCH(#REF!,#REF!:#REF!,0))</f>
        <v>#REF!</v>
      </c>
    </row>
    <row r="664" spans="1:6" ht="16.5" x14ac:dyDescent="0.3">
      <c r="A664" s="9" t="s">
        <v>21661</v>
      </c>
      <c r="B664" s="9" t="s">
        <v>2123</v>
      </c>
      <c r="C664" s="10">
        <v>48837</v>
      </c>
      <c r="D664" s="9">
        <v>7866715386</v>
      </c>
      <c r="E664" s="9" t="e">
        <f>INDEX(#REF!:#REF!,MATCH($D664,#REF!:#REF!,0),MATCH(#REF!,#REF!:#REF!,0))</f>
        <v>#REF!</v>
      </c>
      <c r="F664" s="9" t="e">
        <f>INDEX(#REF!:#REF!,MATCH($D664,#REF!:#REF!,0),MATCH(#REF!,#REF!:#REF!,0))</f>
        <v>#REF!</v>
      </c>
    </row>
    <row r="665" spans="1:6" ht="16.5" x14ac:dyDescent="0.3">
      <c r="A665" s="9" t="s">
        <v>21660</v>
      </c>
      <c r="B665" s="9" t="s">
        <v>1981</v>
      </c>
      <c r="C665" s="10">
        <v>37836</v>
      </c>
      <c r="D665" s="9">
        <v>7938954179</v>
      </c>
      <c r="E665" s="9" t="e">
        <f>INDEX(#REF!:#REF!,MATCH($D665,#REF!:#REF!,0),MATCH(#REF!,#REF!:#REF!,0))</f>
        <v>#REF!</v>
      </c>
      <c r="F665" s="9" t="e">
        <f>INDEX(#REF!:#REF!,MATCH($D665,#REF!:#REF!,0),MATCH(#REF!,#REF!:#REF!,0))</f>
        <v>#REF!</v>
      </c>
    </row>
    <row r="666" spans="1:6" ht="16.5" x14ac:dyDescent="0.3">
      <c r="A666" s="9" t="s">
        <v>21659</v>
      </c>
      <c r="B666" s="9" t="s">
        <v>2409</v>
      </c>
      <c r="C666" s="10">
        <v>17014</v>
      </c>
      <c r="D666" s="9">
        <v>797787712</v>
      </c>
      <c r="E666" s="9" t="e">
        <f>INDEX(#REF!:#REF!,MATCH($D666,#REF!:#REF!,0),MATCH(#REF!,#REF!:#REF!,0))</f>
        <v>#REF!</v>
      </c>
      <c r="F666" s="9" t="e">
        <f>INDEX(#REF!:#REF!,MATCH($D666,#REF!:#REF!,0),MATCH(#REF!,#REF!:#REF!,0))</f>
        <v>#REF!</v>
      </c>
    </row>
    <row r="667" spans="1:6" ht="16.5" x14ac:dyDescent="0.3">
      <c r="A667" s="9" t="s">
        <v>21658</v>
      </c>
      <c r="B667" s="9" t="s">
        <v>1965</v>
      </c>
      <c r="C667" s="10">
        <v>17431</v>
      </c>
      <c r="D667" s="9">
        <v>2480515559</v>
      </c>
      <c r="E667" s="9" t="e">
        <f>INDEX(#REF!:#REF!,MATCH($D667,#REF!:#REF!,0),MATCH(#REF!,#REF!:#REF!,0))</f>
        <v>#REF!</v>
      </c>
      <c r="F667" s="9" t="e">
        <f>INDEX(#REF!:#REF!,MATCH($D667,#REF!:#REF!,0),MATCH(#REF!,#REF!:#REF!,0))</f>
        <v>#REF!</v>
      </c>
    </row>
    <row r="668" spans="1:6" ht="16.5" x14ac:dyDescent="0.3">
      <c r="A668" s="9" t="s">
        <v>21657</v>
      </c>
      <c r="B668" s="9" t="s">
        <v>3902</v>
      </c>
      <c r="C668" s="10">
        <v>50852</v>
      </c>
      <c r="D668" s="9">
        <v>6286877770</v>
      </c>
      <c r="E668" s="9" t="e">
        <f>INDEX(#REF!:#REF!,MATCH($D668,#REF!:#REF!,0),MATCH(#REF!,#REF!:#REF!,0))</f>
        <v>#REF!</v>
      </c>
      <c r="F668" s="9" t="e">
        <f>INDEX(#REF!:#REF!,MATCH($D668,#REF!:#REF!,0),MATCH(#REF!,#REF!:#REF!,0))</f>
        <v>#REF!</v>
      </c>
    </row>
    <row r="669" spans="1:6" ht="16.5" x14ac:dyDescent="0.3">
      <c r="A669" s="9" t="s">
        <v>21656</v>
      </c>
      <c r="B669" s="9" t="s">
        <v>3856</v>
      </c>
      <c r="C669" s="10">
        <v>39465</v>
      </c>
      <c r="D669" s="9">
        <v>9939542542</v>
      </c>
      <c r="E669" s="9" t="e">
        <f>INDEX(#REF!:#REF!,MATCH($D669,#REF!:#REF!,0),MATCH(#REF!,#REF!:#REF!,0))</f>
        <v>#REF!</v>
      </c>
      <c r="F669" s="9" t="e">
        <f>INDEX(#REF!:#REF!,MATCH($D669,#REF!:#REF!,0),MATCH(#REF!,#REF!:#REF!,0))</f>
        <v>#REF!</v>
      </c>
    </row>
    <row r="670" spans="1:6" ht="16.5" x14ac:dyDescent="0.3">
      <c r="A670" s="9" t="s">
        <v>21655</v>
      </c>
      <c r="B670" s="9" t="s">
        <v>2568</v>
      </c>
      <c r="C670" s="10">
        <v>35136</v>
      </c>
      <c r="D670" s="9">
        <v>3670950885</v>
      </c>
      <c r="E670" s="9" t="e">
        <f>INDEX(#REF!:#REF!,MATCH($D670,#REF!:#REF!,0),MATCH(#REF!,#REF!:#REF!,0))</f>
        <v>#REF!</v>
      </c>
      <c r="F670" s="9" t="e">
        <f>INDEX(#REF!:#REF!,MATCH($D670,#REF!:#REF!,0),MATCH(#REF!,#REF!:#REF!,0))</f>
        <v>#REF!</v>
      </c>
    </row>
    <row r="671" spans="1:6" ht="16.5" x14ac:dyDescent="0.3">
      <c r="A671" s="9" t="s">
        <v>21654</v>
      </c>
      <c r="B671" s="9" t="s">
        <v>1961</v>
      </c>
      <c r="C671" s="10">
        <v>23218</v>
      </c>
      <c r="D671" s="9">
        <v>2158895349</v>
      </c>
      <c r="E671" s="9" t="e">
        <f>INDEX(#REF!:#REF!,MATCH($D671,#REF!:#REF!,0),MATCH(#REF!,#REF!:#REF!,0))</f>
        <v>#REF!</v>
      </c>
      <c r="F671" s="9" t="e">
        <f>INDEX(#REF!:#REF!,MATCH($D671,#REF!:#REF!,0),MATCH(#REF!,#REF!:#REF!,0))</f>
        <v>#REF!</v>
      </c>
    </row>
    <row r="672" spans="1:6" ht="16.5" x14ac:dyDescent="0.3">
      <c r="A672" s="9" t="s">
        <v>21653</v>
      </c>
      <c r="B672" s="9" t="s">
        <v>2762</v>
      </c>
      <c r="C672" s="10">
        <v>18016</v>
      </c>
      <c r="D672" s="9">
        <v>9916787441</v>
      </c>
      <c r="E672" s="9" t="e">
        <f>INDEX(#REF!:#REF!,MATCH($D672,#REF!:#REF!,0),MATCH(#REF!,#REF!:#REF!,0))</f>
        <v>#REF!</v>
      </c>
      <c r="F672" s="9" t="e">
        <f>INDEX(#REF!:#REF!,MATCH($D672,#REF!:#REF!,0),MATCH(#REF!,#REF!:#REF!,0))</f>
        <v>#REF!</v>
      </c>
    </row>
    <row r="673" spans="1:6" ht="16.5" x14ac:dyDescent="0.3">
      <c r="A673" s="9" t="s">
        <v>21652</v>
      </c>
      <c r="B673" s="9" t="s">
        <v>2640</v>
      </c>
      <c r="C673" s="10">
        <v>35439</v>
      </c>
      <c r="D673" s="9">
        <v>1296185559</v>
      </c>
      <c r="E673" s="9" t="e">
        <f>INDEX(#REF!:#REF!,MATCH($D673,#REF!:#REF!,0),MATCH(#REF!,#REF!:#REF!,0))</f>
        <v>#REF!</v>
      </c>
      <c r="F673" s="9" t="e">
        <f>INDEX(#REF!:#REF!,MATCH($D673,#REF!:#REF!,0),MATCH(#REF!,#REF!:#REF!,0))</f>
        <v>#REF!</v>
      </c>
    </row>
    <row r="674" spans="1:6" ht="16.5" x14ac:dyDescent="0.3">
      <c r="A674" s="9" t="s">
        <v>21651</v>
      </c>
      <c r="B674" s="9" t="s">
        <v>2572</v>
      </c>
      <c r="C674" s="10">
        <v>29812</v>
      </c>
      <c r="D674" s="9">
        <v>9114174103</v>
      </c>
      <c r="E674" s="9" t="e">
        <f>INDEX(#REF!:#REF!,MATCH($D674,#REF!:#REF!,0),MATCH(#REF!,#REF!:#REF!,0))</f>
        <v>#REF!</v>
      </c>
      <c r="F674" s="9" t="e">
        <f>INDEX(#REF!:#REF!,MATCH($D674,#REF!:#REF!,0),MATCH(#REF!,#REF!:#REF!,0))</f>
        <v>#REF!</v>
      </c>
    </row>
    <row r="675" spans="1:6" ht="16.5" x14ac:dyDescent="0.3">
      <c r="A675" s="9" t="s">
        <v>21650</v>
      </c>
      <c r="B675" s="9" t="s">
        <v>2029</v>
      </c>
      <c r="C675" s="10">
        <v>50713</v>
      </c>
      <c r="D675" s="9">
        <v>247438790</v>
      </c>
      <c r="E675" s="9" t="e">
        <f>INDEX(#REF!:#REF!,MATCH($D675,#REF!:#REF!,0),MATCH(#REF!,#REF!:#REF!,0))</f>
        <v>#REF!</v>
      </c>
      <c r="F675" s="9" t="e">
        <f>INDEX(#REF!:#REF!,MATCH($D675,#REF!:#REF!,0),MATCH(#REF!,#REF!:#REF!,0))</f>
        <v>#REF!</v>
      </c>
    </row>
    <row r="676" spans="1:6" ht="16.5" x14ac:dyDescent="0.3">
      <c r="A676" s="9" t="s">
        <v>21649</v>
      </c>
      <c r="B676" s="9" t="s">
        <v>2293</v>
      </c>
      <c r="C676" s="10">
        <v>30010</v>
      </c>
      <c r="D676" s="9">
        <v>3819859829</v>
      </c>
      <c r="E676" s="9" t="e">
        <f>INDEX(#REF!:#REF!,MATCH($D676,#REF!:#REF!,0),MATCH(#REF!,#REF!:#REF!,0))</f>
        <v>#REF!</v>
      </c>
      <c r="F676" s="9" t="e">
        <f>INDEX(#REF!:#REF!,MATCH($D676,#REF!:#REF!,0),MATCH(#REF!,#REF!:#REF!,0))</f>
        <v>#REF!</v>
      </c>
    </row>
    <row r="677" spans="1:6" ht="16.5" x14ac:dyDescent="0.3">
      <c r="A677" s="9" t="s">
        <v>21648</v>
      </c>
      <c r="B677" s="9" t="s">
        <v>3281</v>
      </c>
      <c r="C677" s="10">
        <v>30632</v>
      </c>
      <c r="D677" s="9">
        <v>8187246642</v>
      </c>
      <c r="E677" s="9" t="e">
        <f>INDEX(#REF!:#REF!,MATCH($D677,#REF!:#REF!,0),MATCH(#REF!,#REF!:#REF!,0))</f>
        <v>#REF!</v>
      </c>
      <c r="F677" s="9" t="e">
        <f>INDEX(#REF!:#REF!,MATCH($D677,#REF!:#REF!,0),MATCH(#REF!,#REF!:#REF!,0))</f>
        <v>#REF!</v>
      </c>
    </row>
    <row r="678" spans="1:6" ht="16.5" x14ac:dyDescent="0.3">
      <c r="A678" s="9" t="s">
        <v>21647</v>
      </c>
      <c r="B678" s="9" t="s">
        <v>2050</v>
      </c>
      <c r="C678" s="10">
        <v>39937</v>
      </c>
      <c r="D678" s="9">
        <v>483886254</v>
      </c>
      <c r="E678" s="9" t="e">
        <f>INDEX(#REF!:#REF!,MATCH($D678,#REF!:#REF!,0),MATCH(#REF!,#REF!:#REF!,0))</f>
        <v>#REF!</v>
      </c>
      <c r="F678" s="9" t="e">
        <f>INDEX(#REF!:#REF!,MATCH($D678,#REF!:#REF!,0),MATCH(#REF!,#REF!:#REF!,0))</f>
        <v>#REF!</v>
      </c>
    </row>
    <row r="679" spans="1:6" ht="16.5" x14ac:dyDescent="0.3">
      <c r="A679" s="9" t="s">
        <v>21646</v>
      </c>
      <c r="B679" s="9" t="s">
        <v>2396</v>
      </c>
      <c r="C679" s="10">
        <v>20856</v>
      </c>
      <c r="D679" s="9">
        <v>1391414047</v>
      </c>
      <c r="E679" s="9" t="e">
        <f>INDEX(#REF!:#REF!,MATCH($D679,#REF!:#REF!,0),MATCH(#REF!,#REF!:#REF!,0))</f>
        <v>#REF!</v>
      </c>
      <c r="F679" s="9" t="e">
        <f>INDEX(#REF!:#REF!,MATCH($D679,#REF!:#REF!,0),MATCH(#REF!,#REF!:#REF!,0))</f>
        <v>#REF!</v>
      </c>
    </row>
    <row r="680" spans="1:6" ht="16.5" x14ac:dyDescent="0.3">
      <c r="A680" s="9" t="s">
        <v>21645</v>
      </c>
      <c r="B680" s="9" t="s">
        <v>2258</v>
      </c>
      <c r="C680" s="10">
        <v>39038</v>
      </c>
      <c r="D680" s="9">
        <v>8467388188</v>
      </c>
      <c r="E680" s="9" t="e">
        <f>INDEX(#REF!:#REF!,MATCH($D680,#REF!:#REF!,0),MATCH(#REF!,#REF!:#REF!,0))</f>
        <v>#REF!</v>
      </c>
      <c r="F680" s="9" t="e">
        <f>INDEX(#REF!:#REF!,MATCH($D680,#REF!:#REF!,0),MATCH(#REF!,#REF!:#REF!,0))</f>
        <v>#REF!</v>
      </c>
    </row>
    <row r="681" spans="1:6" ht="16.5" x14ac:dyDescent="0.3">
      <c r="A681" s="9" t="s">
        <v>21644</v>
      </c>
      <c r="B681" s="9" t="s">
        <v>2424</v>
      </c>
      <c r="C681" s="10">
        <v>54000</v>
      </c>
      <c r="D681" s="9">
        <v>76572129</v>
      </c>
      <c r="E681" s="9" t="e">
        <f>INDEX(#REF!:#REF!,MATCH($D681,#REF!:#REF!,0),MATCH(#REF!,#REF!:#REF!,0))</f>
        <v>#REF!</v>
      </c>
      <c r="F681" s="9" t="e">
        <f>INDEX(#REF!:#REF!,MATCH($D681,#REF!:#REF!,0),MATCH(#REF!,#REF!:#REF!,0))</f>
        <v>#REF!</v>
      </c>
    </row>
    <row r="682" spans="1:6" ht="16.5" x14ac:dyDescent="0.3">
      <c r="A682" s="9" t="s">
        <v>21643</v>
      </c>
      <c r="B682" s="9" t="s">
        <v>2254</v>
      </c>
      <c r="C682" s="10">
        <v>56287</v>
      </c>
      <c r="D682" s="9">
        <v>8335120919</v>
      </c>
      <c r="E682" s="9" t="e">
        <f>INDEX(#REF!:#REF!,MATCH($D682,#REF!:#REF!,0),MATCH(#REF!,#REF!:#REF!,0))</f>
        <v>#REF!</v>
      </c>
      <c r="F682" s="9" t="e">
        <f>INDEX(#REF!:#REF!,MATCH($D682,#REF!:#REF!,0),MATCH(#REF!,#REF!:#REF!,0))</f>
        <v>#REF!</v>
      </c>
    </row>
    <row r="683" spans="1:6" ht="16.5" x14ac:dyDescent="0.3">
      <c r="A683" s="9" t="s">
        <v>21642</v>
      </c>
      <c r="B683" s="9" t="s">
        <v>2961</v>
      </c>
      <c r="C683" s="10">
        <v>16489</v>
      </c>
      <c r="D683" s="9">
        <v>7070564503</v>
      </c>
      <c r="E683" s="9" t="e">
        <f>INDEX(#REF!:#REF!,MATCH($D683,#REF!:#REF!,0),MATCH(#REF!,#REF!:#REF!,0))</f>
        <v>#REF!</v>
      </c>
      <c r="F683" s="9" t="e">
        <f>INDEX(#REF!:#REF!,MATCH($D683,#REF!:#REF!,0),MATCH(#REF!,#REF!:#REF!,0))</f>
        <v>#REF!</v>
      </c>
    </row>
    <row r="684" spans="1:6" ht="16.5" x14ac:dyDescent="0.3">
      <c r="A684" s="9" t="s">
        <v>21641</v>
      </c>
      <c r="B684" s="9" t="s">
        <v>2503</v>
      </c>
      <c r="C684" s="10">
        <v>46901</v>
      </c>
      <c r="D684" s="9">
        <v>9312128221</v>
      </c>
      <c r="E684" s="9" t="e">
        <f>INDEX(#REF!:#REF!,MATCH($D684,#REF!:#REF!,0),MATCH(#REF!,#REF!:#REF!,0))</f>
        <v>#REF!</v>
      </c>
      <c r="F684" s="9" t="e">
        <f>INDEX(#REF!:#REF!,MATCH($D684,#REF!:#REF!,0),MATCH(#REF!,#REF!:#REF!,0))</f>
        <v>#REF!</v>
      </c>
    </row>
    <row r="685" spans="1:6" ht="16.5" x14ac:dyDescent="0.3">
      <c r="A685" s="9" t="s">
        <v>21640</v>
      </c>
      <c r="B685" s="9" t="s">
        <v>2121</v>
      </c>
      <c r="C685" s="10">
        <v>40921</v>
      </c>
      <c r="D685" s="9">
        <v>893122882</v>
      </c>
      <c r="E685" s="9" t="e">
        <f>INDEX(#REF!:#REF!,MATCH($D685,#REF!:#REF!,0),MATCH(#REF!,#REF!:#REF!,0))</f>
        <v>#REF!</v>
      </c>
      <c r="F685" s="9" t="e">
        <f>INDEX(#REF!:#REF!,MATCH($D685,#REF!:#REF!,0),MATCH(#REF!,#REF!:#REF!,0))</f>
        <v>#REF!</v>
      </c>
    </row>
    <row r="686" spans="1:6" ht="16.5" x14ac:dyDescent="0.3">
      <c r="A686" s="9" t="s">
        <v>21639</v>
      </c>
      <c r="B686" s="9" t="s">
        <v>2040</v>
      </c>
      <c r="C686" s="10">
        <v>10316</v>
      </c>
      <c r="D686" s="9">
        <v>4688336071</v>
      </c>
      <c r="E686" s="9" t="e">
        <f>INDEX(#REF!:#REF!,MATCH($D686,#REF!:#REF!,0),MATCH(#REF!,#REF!:#REF!,0))</f>
        <v>#REF!</v>
      </c>
      <c r="F686" s="9" t="e">
        <f>INDEX(#REF!:#REF!,MATCH($D686,#REF!:#REF!,0),MATCH(#REF!,#REF!:#REF!,0))</f>
        <v>#REF!</v>
      </c>
    </row>
    <row r="687" spans="1:6" ht="16.5" x14ac:dyDescent="0.3">
      <c r="A687" s="9" t="s">
        <v>21638</v>
      </c>
      <c r="B687" s="9" t="s">
        <v>2530</v>
      </c>
      <c r="C687" s="10">
        <v>51702</v>
      </c>
      <c r="D687" s="9">
        <v>3935718624</v>
      </c>
      <c r="E687" s="9" t="e">
        <f>INDEX(#REF!:#REF!,MATCH($D687,#REF!:#REF!,0),MATCH(#REF!,#REF!:#REF!,0))</f>
        <v>#REF!</v>
      </c>
      <c r="F687" s="9" t="e">
        <f>INDEX(#REF!:#REF!,MATCH($D687,#REF!:#REF!,0),MATCH(#REF!,#REF!:#REF!,0))</f>
        <v>#REF!</v>
      </c>
    </row>
    <row r="688" spans="1:6" ht="16.5" x14ac:dyDescent="0.3">
      <c r="A688" s="9" t="s">
        <v>21637</v>
      </c>
      <c r="B688" s="9" t="s">
        <v>2470</v>
      </c>
      <c r="C688" s="10">
        <v>51822</v>
      </c>
      <c r="D688" s="9">
        <v>1053331541</v>
      </c>
      <c r="E688" s="9" t="e">
        <f>INDEX(#REF!:#REF!,MATCH($D688,#REF!:#REF!,0),MATCH(#REF!,#REF!:#REF!,0))</f>
        <v>#REF!</v>
      </c>
      <c r="F688" s="9" t="e">
        <f>INDEX(#REF!:#REF!,MATCH($D688,#REF!:#REF!,0),MATCH(#REF!,#REF!:#REF!,0))</f>
        <v>#REF!</v>
      </c>
    </row>
    <row r="689" spans="1:6" ht="16.5" x14ac:dyDescent="0.3">
      <c r="A689" s="9" t="s">
        <v>21636</v>
      </c>
      <c r="B689" s="9" t="s">
        <v>3281</v>
      </c>
      <c r="C689" s="10">
        <v>28736</v>
      </c>
      <c r="D689" s="9">
        <v>4877108939</v>
      </c>
      <c r="E689" s="9" t="e">
        <f>INDEX(#REF!:#REF!,MATCH($D689,#REF!:#REF!,0),MATCH(#REF!,#REF!:#REF!,0))</f>
        <v>#REF!</v>
      </c>
      <c r="F689" s="9" t="e">
        <f>INDEX(#REF!:#REF!,MATCH($D689,#REF!:#REF!,0),MATCH(#REF!,#REF!:#REF!,0))</f>
        <v>#REF!</v>
      </c>
    </row>
    <row r="690" spans="1:6" ht="16.5" x14ac:dyDescent="0.3">
      <c r="A690" s="9" t="s">
        <v>21635</v>
      </c>
      <c r="B690" s="9" t="s">
        <v>2339</v>
      </c>
      <c r="C690" s="10">
        <v>14879</v>
      </c>
      <c r="D690" s="9">
        <v>9447906176</v>
      </c>
      <c r="E690" s="9" t="e">
        <f>INDEX(#REF!:#REF!,MATCH($D690,#REF!:#REF!,0),MATCH(#REF!,#REF!:#REF!,0))</f>
        <v>#REF!</v>
      </c>
      <c r="F690" s="9" t="e">
        <f>INDEX(#REF!:#REF!,MATCH($D690,#REF!:#REF!,0),MATCH(#REF!,#REF!:#REF!,0))</f>
        <v>#REF!</v>
      </c>
    </row>
    <row r="691" spans="1:6" ht="16.5" x14ac:dyDescent="0.3">
      <c r="A691" s="9" t="s">
        <v>21634</v>
      </c>
      <c r="B691" s="9" t="s">
        <v>3416</v>
      </c>
      <c r="C691" s="10">
        <v>25326</v>
      </c>
      <c r="D691" s="9">
        <v>4011453366</v>
      </c>
      <c r="E691" s="9" t="e">
        <f>INDEX(#REF!:#REF!,MATCH($D691,#REF!:#REF!,0),MATCH(#REF!,#REF!:#REF!,0))</f>
        <v>#REF!</v>
      </c>
      <c r="F691" s="9" t="e">
        <f>INDEX(#REF!:#REF!,MATCH($D691,#REF!:#REF!,0),MATCH(#REF!,#REF!:#REF!,0))</f>
        <v>#REF!</v>
      </c>
    </row>
    <row r="692" spans="1:6" ht="16.5" x14ac:dyDescent="0.3">
      <c r="A692" s="9" t="s">
        <v>21633</v>
      </c>
      <c r="B692" s="9" t="s">
        <v>2496</v>
      </c>
      <c r="C692" s="10">
        <v>56783</v>
      </c>
      <c r="D692" s="9">
        <v>1522190236</v>
      </c>
      <c r="E692" s="9" t="e">
        <f>INDEX(#REF!:#REF!,MATCH($D692,#REF!:#REF!,0),MATCH(#REF!,#REF!:#REF!,0))</f>
        <v>#REF!</v>
      </c>
      <c r="F692" s="9" t="e">
        <f>INDEX(#REF!:#REF!,MATCH($D692,#REF!:#REF!,0),MATCH(#REF!,#REF!:#REF!,0))</f>
        <v>#REF!</v>
      </c>
    </row>
    <row r="693" spans="1:6" ht="16.5" x14ac:dyDescent="0.3">
      <c r="A693" s="9" t="s">
        <v>21632</v>
      </c>
      <c r="B693" s="9" t="s">
        <v>2537</v>
      </c>
      <c r="C693" s="10">
        <v>13327</v>
      </c>
      <c r="D693" s="9">
        <v>2792499575</v>
      </c>
      <c r="E693" s="9" t="e">
        <f>INDEX(#REF!:#REF!,MATCH($D693,#REF!:#REF!,0),MATCH(#REF!,#REF!:#REF!,0))</f>
        <v>#REF!</v>
      </c>
      <c r="F693" s="9" t="e">
        <f>INDEX(#REF!:#REF!,MATCH($D693,#REF!:#REF!,0),MATCH(#REF!,#REF!:#REF!,0))</f>
        <v>#REF!</v>
      </c>
    </row>
    <row r="694" spans="1:6" ht="16.5" x14ac:dyDescent="0.3">
      <c r="A694" s="9" t="s">
        <v>21631</v>
      </c>
      <c r="B694" s="9" t="s">
        <v>2683</v>
      </c>
      <c r="C694" s="10">
        <v>17740</v>
      </c>
      <c r="D694" s="9">
        <v>6978367184</v>
      </c>
      <c r="E694" s="9" t="e">
        <f>INDEX(#REF!:#REF!,MATCH($D694,#REF!:#REF!,0),MATCH(#REF!,#REF!:#REF!,0))</f>
        <v>#REF!</v>
      </c>
      <c r="F694" s="9" t="e">
        <f>INDEX(#REF!:#REF!,MATCH($D694,#REF!:#REF!,0),MATCH(#REF!,#REF!:#REF!,0))</f>
        <v>#REF!</v>
      </c>
    </row>
    <row r="695" spans="1:6" ht="16.5" x14ac:dyDescent="0.3">
      <c r="A695" s="9" t="s">
        <v>21630</v>
      </c>
      <c r="B695" s="9" t="s">
        <v>2747</v>
      </c>
      <c r="C695" s="10">
        <v>19837</v>
      </c>
      <c r="D695" s="9">
        <v>1545110042</v>
      </c>
      <c r="E695" s="9" t="e">
        <f>INDEX(#REF!:#REF!,MATCH($D695,#REF!:#REF!,0),MATCH(#REF!,#REF!:#REF!,0))</f>
        <v>#REF!</v>
      </c>
      <c r="F695" s="9" t="e">
        <f>INDEX(#REF!:#REF!,MATCH($D695,#REF!:#REF!,0),MATCH(#REF!,#REF!:#REF!,0))</f>
        <v>#REF!</v>
      </c>
    </row>
    <row r="696" spans="1:6" ht="16.5" x14ac:dyDescent="0.3">
      <c r="A696" s="9" t="s">
        <v>21629</v>
      </c>
      <c r="B696" s="9" t="s">
        <v>2129</v>
      </c>
      <c r="C696" s="10">
        <v>35822</v>
      </c>
      <c r="D696" s="9">
        <v>9238967105</v>
      </c>
      <c r="E696" s="9" t="e">
        <f>INDEX(#REF!:#REF!,MATCH($D696,#REF!:#REF!,0),MATCH(#REF!,#REF!:#REF!,0))</f>
        <v>#REF!</v>
      </c>
      <c r="F696" s="9" t="e">
        <f>INDEX(#REF!:#REF!,MATCH($D696,#REF!:#REF!,0),MATCH(#REF!,#REF!:#REF!,0))</f>
        <v>#REF!</v>
      </c>
    </row>
    <row r="697" spans="1:6" ht="16.5" x14ac:dyDescent="0.3">
      <c r="A697" s="9" t="s">
        <v>21628</v>
      </c>
      <c r="B697" s="9" t="s">
        <v>3071</v>
      </c>
      <c r="C697" s="10">
        <v>20618</v>
      </c>
      <c r="D697" s="9">
        <v>222477806</v>
      </c>
      <c r="E697" s="9" t="e">
        <f>INDEX(#REF!:#REF!,MATCH($D697,#REF!:#REF!,0),MATCH(#REF!,#REF!:#REF!,0))</f>
        <v>#REF!</v>
      </c>
      <c r="F697" s="9" t="e">
        <f>INDEX(#REF!:#REF!,MATCH($D697,#REF!:#REF!,0),MATCH(#REF!,#REF!:#REF!,0))</f>
        <v>#REF!</v>
      </c>
    </row>
    <row r="698" spans="1:6" ht="16.5" x14ac:dyDescent="0.3">
      <c r="A698" s="9" t="s">
        <v>21627</v>
      </c>
      <c r="B698" s="9" t="s">
        <v>1955</v>
      </c>
      <c r="C698" s="10">
        <v>13966</v>
      </c>
      <c r="D698" s="9">
        <v>6731572691</v>
      </c>
      <c r="E698" s="9" t="e">
        <f>INDEX(#REF!:#REF!,MATCH($D698,#REF!:#REF!,0),MATCH(#REF!,#REF!:#REF!,0))</f>
        <v>#REF!</v>
      </c>
      <c r="F698" s="9" t="e">
        <f>INDEX(#REF!:#REF!,MATCH($D698,#REF!:#REF!,0),MATCH(#REF!,#REF!:#REF!,0))</f>
        <v>#REF!</v>
      </c>
    </row>
    <row r="699" spans="1:6" ht="16.5" x14ac:dyDescent="0.3">
      <c r="A699" s="9" t="s">
        <v>21626</v>
      </c>
      <c r="B699" s="9" t="s">
        <v>2040</v>
      </c>
      <c r="C699" s="10">
        <v>21931</v>
      </c>
      <c r="D699" s="9">
        <v>3569619966</v>
      </c>
      <c r="E699" s="9" t="e">
        <f>INDEX(#REF!:#REF!,MATCH($D699,#REF!:#REF!,0),MATCH(#REF!,#REF!:#REF!,0))</f>
        <v>#REF!</v>
      </c>
      <c r="F699" s="9" t="e">
        <f>INDEX(#REF!:#REF!,MATCH($D699,#REF!:#REF!,0),MATCH(#REF!,#REF!:#REF!,0))</f>
        <v>#REF!</v>
      </c>
    </row>
    <row r="700" spans="1:6" ht="16.5" x14ac:dyDescent="0.3">
      <c r="A700" s="9" t="s">
        <v>21625</v>
      </c>
      <c r="B700" s="9" t="s">
        <v>2440</v>
      </c>
      <c r="C700" s="10">
        <v>23879</v>
      </c>
      <c r="D700" s="9">
        <v>6227038881</v>
      </c>
      <c r="E700" s="9" t="e">
        <f>INDEX(#REF!:#REF!,MATCH($D700,#REF!:#REF!,0),MATCH(#REF!,#REF!:#REF!,0))</f>
        <v>#REF!</v>
      </c>
      <c r="F700" s="9" t="e">
        <f>INDEX(#REF!:#REF!,MATCH($D700,#REF!:#REF!,0),MATCH(#REF!,#REF!:#REF!,0))</f>
        <v>#REF!</v>
      </c>
    </row>
    <row r="701" spans="1:6" ht="16.5" x14ac:dyDescent="0.3">
      <c r="A701" s="9" t="s">
        <v>21624</v>
      </c>
      <c r="B701" s="9" t="s">
        <v>2125</v>
      </c>
      <c r="C701" s="10">
        <v>41500</v>
      </c>
      <c r="D701" s="9">
        <v>8545135858</v>
      </c>
      <c r="E701" s="9" t="e">
        <f>INDEX(#REF!:#REF!,MATCH($D701,#REF!:#REF!,0),MATCH(#REF!,#REF!:#REF!,0))</f>
        <v>#REF!</v>
      </c>
      <c r="F701" s="9" t="e">
        <f>INDEX(#REF!:#REF!,MATCH($D701,#REF!:#REF!,0),MATCH(#REF!,#REF!:#REF!,0))</f>
        <v>#REF!</v>
      </c>
    </row>
    <row r="702" spans="1:6" ht="16.5" x14ac:dyDescent="0.3">
      <c r="A702" s="9" t="s">
        <v>21623</v>
      </c>
      <c r="B702" s="9" t="s">
        <v>2119</v>
      </c>
      <c r="C702" s="10">
        <v>51816</v>
      </c>
      <c r="D702" s="9">
        <v>7007279686</v>
      </c>
      <c r="E702" s="9" t="e">
        <f>INDEX(#REF!:#REF!,MATCH($D702,#REF!:#REF!,0),MATCH(#REF!,#REF!:#REF!,0))</f>
        <v>#REF!</v>
      </c>
      <c r="F702" s="9" t="e">
        <f>INDEX(#REF!:#REF!,MATCH($D702,#REF!:#REF!,0),MATCH(#REF!,#REF!:#REF!,0))</f>
        <v>#REF!</v>
      </c>
    </row>
    <row r="703" spans="1:6" ht="16.5" x14ac:dyDescent="0.3">
      <c r="A703" s="9" t="s">
        <v>21622</v>
      </c>
      <c r="B703" s="9" t="s">
        <v>3195</v>
      </c>
      <c r="C703" s="10">
        <v>11942</v>
      </c>
      <c r="D703" s="9">
        <v>3381164996</v>
      </c>
      <c r="E703" s="9" t="e">
        <f>INDEX(#REF!:#REF!,MATCH($D703,#REF!:#REF!,0),MATCH(#REF!,#REF!:#REF!,0))</f>
        <v>#REF!</v>
      </c>
      <c r="F703" s="9" t="e">
        <f>INDEX(#REF!:#REF!,MATCH($D703,#REF!:#REF!,0),MATCH(#REF!,#REF!:#REF!,0))</f>
        <v>#REF!</v>
      </c>
    </row>
    <row r="704" spans="1:6" ht="16.5" x14ac:dyDescent="0.3">
      <c r="A704" s="9" t="s">
        <v>21621</v>
      </c>
      <c r="B704" s="9" t="s">
        <v>3388</v>
      </c>
      <c r="C704" s="10">
        <v>57483</v>
      </c>
      <c r="D704" s="9">
        <v>3129526900</v>
      </c>
      <c r="E704" s="9" t="e">
        <f>INDEX(#REF!:#REF!,MATCH($D704,#REF!:#REF!,0),MATCH(#REF!,#REF!:#REF!,0))</f>
        <v>#REF!</v>
      </c>
      <c r="F704" s="9" t="e">
        <f>INDEX(#REF!:#REF!,MATCH($D704,#REF!:#REF!,0),MATCH(#REF!,#REF!:#REF!,0))</f>
        <v>#REF!</v>
      </c>
    </row>
    <row r="705" spans="1:6" ht="16.5" x14ac:dyDescent="0.3">
      <c r="A705" s="9" t="s">
        <v>21620</v>
      </c>
      <c r="B705" s="9" t="s">
        <v>2081</v>
      </c>
      <c r="C705" s="10">
        <v>43721</v>
      </c>
      <c r="D705" s="9">
        <v>3458178171</v>
      </c>
      <c r="E705" s="9" t="e">
        <f>INDEX(#REF!:#REF!,MATCH($D705,#REF!:#REF!,0),MATCH(#REF!,#REF!:#REF!,0))</f>
        <v>#REF!</v>
      </c>
      <c r="F705" s="9" t="e">
        <f>INDEX(#REF!:#REF!,MATCH($D705,#REF!:#REF!,0),MATCH(#REF!,#REF!:#REF!,0))</f>
        <v>#REF!</v>
      </c>
    </row>
    <row r="706" spans="1:6" ht="16.5" x14ac:dyDescent="0.3">
      <c r="A706" s="9" t="s">
        <v>21619</v>
      </c>
      <c r="B706" s="9" t="s">
        <v>3049</v>
      </c>
      <c r="C706" s="10">
        <v>11188</v>
      </c>
      <c r="D706" s="9">
        <v>2976436541</v>
      </c>
      <c r="E706" s="9" t="e">
        <f>INDEX(#REF!:#REF!,MATCH($D706,#REF!:#REF!,0),MATCH(#REF!,#REF!:#REF!,0))</f>
        <v>#REF!</v>
      </c>
      <c r="F706" s="9" t="e">
        <f>INDEX(#REF!:#REF!,MATCH($D706,#REF!:#REF!,0),MATCH(#REF!,#REF!:#REF!,0))</f>
        <v>#REF!</v>
      </c>
    </row>
    <row r="707" spans="1:6" ht="16.5" x14ac:dyDescent="0.3">
      <c r="A707" s="9" t="s">
        <v>21618</v>
      </c>
      <c r="B707" s="9" t="s">
        <v>2635</v>
      </c>
      <c r="C707" s="10">
        <v>23533</v>
      </c>
      <c r="D707" s="9">
        <v>1895483948</v>
      </c>
      <c r="E707" s="9" t="e">
        <f>INDEX(#REF!:#REF!,MATCH($D707,#REF!:#REF!,0),MATCH(#REF!,#REF!:#REF!,0))</f>
        <v>#REF!</v>
      </c>
      <c r="F707" s="9" t="e">
        <f>INDEX(#REF!:#REF!,MATCH($D707,#REF!:#REF!,0),MATCH(#REF!,#REF!:#REF!,0))</f>
        <v>#REF!</v>
      </c>
    </row>
    <row r="708" spans="1:6" ht="16.5" x14ac:dyDescent="0.3">
      <c r="A708" s="9" t="s">
        <v>21617</v>
      </c>
      <c r="B708" s="9" t="s">
        <v>1951</v>
      </c>
      <c r="C708" s="10">
        <v>41172</v>
      </c>
      <c r="D708" s="9">
        <v>8373529241</v>
      </c>
      <c r="E708" s="9" t="e">
        <f>INDEX(#REF!:#REF!,MATCH($D708,#REF!:#REF!,0),MATCH(#REF!,#REF!:#REF!,0))</f>
        <v>#REF!</v>
      </c>
      <c r="F708" s="9" t="e">
        <f>INDEX(#REF!:#REF!,MATCH($D708,#REF!:#REF!,0),MATCH(#REF!,#REF!:#REF!,0))</f>
        <v>#REF!</v>
      </c>
    </row>
    <row r="709" spans="1:6" ht="16.5" x14ac:dyDescent="0.3">
      <c r="A709" s="9" t="s">
        <v>21616</v>
      </c>
      <c r="B709" s="9" t="s">
        <v>2526</v>
      </c>
      <c r="C709" s="10">
        <v>16319</v>
      </c>
      <c r="D709" s="9">
        <v>5412518958</v>
      </c>
      <c r="E709" s="9" t="e">
        <f>INDEX(#REF!:#REF!,MATCH($D709,#REF!:#REF!,0),MATCH(#REF!,#REF!:#REF!,0))</f>
        <v>#REF!</v>
      </c>
      <c r="F709" s="9" t="e">
        <f>INDEX(#REF!:#REF!,MATCH($D709,#REF!:#REF!,0),MATCH(#REF!,#REF!:#REF!,0))</f>
        <v>#REF!</v>
      </c>
    </row>
    <row r="710" spans="1:6" ht="16.5" x14ac:dyDescent="0.3">
      <c r="A710" s="9" t="s">
        <v>21615</v>
      </c>
      <c r="B710" s="9" t="s">
        <v>2193</v>
      </c>
      <c r="C710" s="10">
        <v>32752</v>
      </c>
      <c r="D710" s="9">
        <v>556704134</v>
      </c>
      <c r="E710" s="9" t="e">
        <f>INDEX(#REF!:#REF!,MATCH($D710,#REF!:#REF!,0),MATCH(#REF!,#REF!:#REF!,0))</f>
        <v>#REF!</v>
      </c>
      <c r="F710" s="9" t="e">
        <f>INDEX(#REF!:#REF!,MATCH($D710,#REF!:#REF!,0),MATCH(#REF!,#REF!:#REF!,0))</f>
        <v>#REF!</v>
      </c>
    </row>
    <row r="711" spans="1:6" ht="16.5" x14ac:dyDescent="0.3">
      <c r="A711" s="9" t="s">
        <v>21614</v>
      </c>
      <c r="B711" s="9" t="s">
        <v>2248</v>
      </c>
      <c r="C711" s="10">
        <v>28412</v>
      </c>
      <c r="D711" s="9">
        <v>6378969205</v>
      </c>
      <c r="E711" s="9" t="e">
        <f>INDEX(#REF!:#REF!,MATCH($D711,#REF!:#REF!,0),MATCH(#REF!,#REF!:#REF!,0))</f>
        <v>#REF!</v>
      </c>
      <c r="F711" s="9" t="e">
        <f>INDEX(#REF!:#REF!,MATCH($D711,#REF!:#REF!,0),MATCH(#REF!,#REF!:#REF!,0))</f>
        <v>#REF!</v>
      </c>
    </row>
    <row r="712" spans="1:6" ht="16.5" x14ac:dyDescent="0.3">
      <c r="A712" s="9" t="s">
        <v>21613</v>
      </c>
      <c r="B712" s="9" t="s">
        <v>2667</v>
      </c>
      <c r="C712" s="10">
        <v>52070</v>
      </c>
      <c r="D712" s="9">
        <v>6126779991</v>
      </c>
      <c r="E712" s="9" t="e">
        <f>INDEX(#REF!:#REF!,MATCH($D712,#REF!:#REF!,0),MATCH(#REF!,#REF!:#REF!,0))</f>
        <v>#REF!</v>
      </c>
      <c r="F712" s="9" t="e">
        <f>INDEX(#REF!:#REF!,MATCH($D712,#REF!:#REF!,0),MATCH(#REF!,#REF!:#REF!,0))</f>
        <v>#REF!</v>
      </c>
    </row>
    <row r="713" spans="1:6" ht="16.5" x14ac:dyDescent="0.3">
      <c r="A713" s="9" t="s">
        <v>21612</v>
      </c>
      <c r="B713" s="9" t="s">
        <v>2238</v>
      </c>
      <c r="C713" s="10">
        <v>49111</v>
      </c>
      <c r="D713" s="9">
        <v>7794042674</v>
      </c>
      <c r="E713" s="9" t="e">
        <f>INDEX(#REF!:#REF!,MATCH($D713,#REF!:#REF!,0),MATCH(#REF!,#REF!:#REF!,0))</f>
        <v>#REF!</v>
      </c>
      <c r="F713" s="9" t="e">
        <f>INDEX(#REF!:#REF!,MATCH($D713,#REF!:#REF!,0),MATCH(#REF!,#REF!:#REF!,0))</f>
        <v>#REF!</v>
      </c>
    </row>
    <row r="714" spans="1:6" ht="16.5" x14ac:dyDescent="0.3">
      <c r="A714" s="9" t="s">
        <v>21611</v>
      </c>
      <c r="B714" s="9" t="s">
        <v>3168</v>
      </c>
      <c r="C714" s="10">
        <v>20455</v>
      </c>
      <c r="D714" s="9">
        <v>1522190236</v>
      </c>
      <c r="E714" s="9" t="e">
        <f>INDEX(#REF!:#REF!,MATCH($D714,#REF!:#REF!,0),MATCH(#REF!,#REF!:#REF!,0))</f>
        <v>#REF!</v>
      </c>
      <c r="F714" s="9" t="e">
        <f>INDEX(#REF!:#REF!,MATCH($D714,#REF!:#REF!,0),MATCH(#REF!,#REF!:#REF!,0))</f>
        <v>#REF!</v>
      </c>
    </row>
    <row r="715" spans="1:6" ht="16.5" x14ac:dyDescent="0.3">
      <c r="A715" s="9" t="s">
        <v>21610</v>
      </c>
      <c r="B715" s="9" t="s">
        <v>2762</v>
      </c>
      <c r="C715" s="10">
        <v>36586</v>
      </c>
      <c r="D715" s="9">
        <v>2592292012</v>
      </c>
      <c r="E715" s="9" t="e">
        <f>INDEX(#REF!:#REF!,MATCH($D715,#REF!:#REF!,0),MATCH(#REF!,#REF!:#REF!,0))</f>
        <v>#REF!</v>
      </c>
      <c r="F715" s="9" t="e">
        <f>INDEX(#REF!:#REF!,MATCH($D715,#REF!:#REF!,0),MATCH(#REF!,#REF!:#REF!,0))</f>
        <v>#REF!</v>
      </c>
    </row>
    <row r="716" spans="1:6" ht="16.5" x14ac:dyDescent="0.3">
      <c r="A716" s="9" t="s">
        <v>21609</v>
      </c>
      <c r="B716" s="9" t="s">
        <v>3195</v>
      </c>
      <c r="C716" s="10">
        <v>15695</v>
      </c>
      <c r="D716" s="9">
        <v>2012142672</v>
      </c>
      <c r="E716" s="9" t="e">
        <f>INDEX(#REF!:#REF!,MATCH($D716,#REF!:#REF!,0),MATCH(#REF!,#REF!:#REF!,0))</f>
        <v>#REF!</v>
      </c>
      <c r="F716" s="9" t="e">
        <f>INDEX(#REF!:#REF!,MATCH($D716,#REF!:#REF!,0),MATCH(#REF!,#REF!:#REF!,0))</f>
        <v>#REF!</v>
      </c>
    </row>
    <row r="717" spans="1:6" ht="16.5" x14ac:dyDescent="0.3">
      <c r="A717" s="9" t="s">
        <v>21608</v>
      </c>
      <c r="B717" s="9" t="s">
        <v>2680</v>
      </c>
      <c r="C717" s="10">
        <v>26863</v>
      </c>
      <c r="D717" s="9">
        <v>8552526727</v>
      </c>
      <c r="E717" s="9" t="e">
        <f>INDEX(#REF!:#REF!,MATCH($D717,#REF!:#REF!,0),MATCH(#REF!,#REF!:#REF!,0))</f>
        <v>#REF!</v>
      </c>
      <c r="F717" s="9" t="e">
        <f>INDEX(#REF!:#REF!,MATCH($D717,#REF!:#REF!,0),MATCH(#REF!,#REF!:#REF!,0))</f>
        <v>#REF!</v>
      </c>
    </row>
    <row r="718" spans="1:6" ht="16.5" x14ac:dyDescent="0.3">
      <c r="A718" s="9" t="s">
        <v>21607</v>
      </c>
      <c r="B718" s="9" t="s">
        <v>2061</v>
      </c>
      <c r="C718" s="10">
        <v>11983</v>
      </c>
      <c r="D718" s="9">
        <v>5304381319</v>
      </c>
      <c r="E718" s="9" t="e">
        <f>INDEX(#REF!:#REF!,MATCH($D718,#REF!:#REF!,0),MATCH(#REF!,#REF!:#REF!,0))</f>
        <v>#REF!</v>
      </c>
      <c r="F718" s="9" t="e">
        <f>INDEX(#REF!:#REF!,MATCH($D718,#REF!:#REF!,0),MATCH(#REF!,#REF!:#REF!,0))</f>
        <v>#REF!</v>
      </c>
    </row>
    <row r="719" spans="1:6" ht="16.5" x14ac:dyDescent="0.3">
      <c r="A719" s="9" t="s">
        <v>21606</v>
      </c>
      <c r="B719" s="9" t="s">
        <v>2498</v>
      </c>
      <c r="C719" s="10">
        <v>58032</v>
      </c>
      <c r="D719" s="9">
        <v>8875320292</v>
      </c>
      <c r="E719" s="9" t="e">
        <f>INDEX(#REF!:#REF!,MATCH($D719,#REF!:#REF!,0),MATCH(#REF!,#REF!:#REF!,0))</f>
        <v>#REF!</v>
      </c>
      <c r="F719" s="9" t="e">
        <f>INDEX(#REF!:#REF!,MATCH($D719,#REF!:#REF!,0),MATCH(#REF!,#REF!:#REF!,0))</f>
        <v>#REF!</v>
      </c>
    </row>
    <row r="720" spans="1:6" ht="16.5" x14ac:dyDescent="0.3">
      <c r="A720" s="9" t="s">
        <v>21605</v>
      </c>
      <c r="B720" s="9" t="s">
        <v>2633</v>
      </c>
      <c r="C720" s="10">
        <v>43901</v>
      </c>
      <c r="D720" s="9">
        <v>4548725172</v>
      </c>
      <c r="E720" s="9" t="e">
        <f>INDEX(#REF!:#REF!,MATCH($D720,#REF!:#REF!,0),MATCH(#REF!,#REF!:#REF!,0))</f>
        <v>#REF!</v>
      </c>
      <c r="F720" s="9" t="e">
        <f>INDEX(#REF!:#REF!,MATCH($D720,#REF!:#REF!,0),MATCH(#REF!,#REF!:#REF!,0))</f>
        <v>#REF!</v>
      </c>
    </row>
    <row r="721" spans="1:6" ht="16.5" x14ac:dyDescent="0.3">
      <c r="A721" s="9" t="s">
        <v>21604</v>
      </c>
      <c r="B721" s="9" t="s">
        <v>2478</v>
      </c>
      <c r="C721" s="10">
        <v>42541</v>
      </c>
      <c r="D721" s="9">
        <v>7906441400</v>
      </c>
      <c r="E721" s="9" t="e">
        <f>INDEX(#REF!:#REF!,MATCH($D721,#REF!:#REF!,0),MATCH(#REF!,#REF!:#REF!,0))</f>
        <v>#REF!</v>
      </c>
      <c r="F721" s="9" t="e">
        <f>INDEX(#REF!:#REF!,MATCH($D721,#REF!:#REF!,0),MATCH(#REF!,#REF!:#REF!,0))</f>
        <v>#REF!</v>
      </c>
    </row>
    <row r="722" spans="1:6" ht="16.5" x14ac:dyDescent="0.3">
      <c r="A722" s="9" t="s">
        <v>21603</v>
      </c>
      <c r="B722" s="9" t="s">
        <v>2013</v>
      </c>
      <c r="C722" s="10">
        <v>33740</v>
      </c>
      <c r="D722" s="9">
        <v>7240169995</v>
      </c>
      <c r="E722" s="9" t="e">
        <f>INDEX(#REF!:#REF!,MATCH($D722,#REF!:#REF!,0),MATCH(#REF!,#REF!:#REF!,0))</f>
        <v>#REF!</v>
      </c>
      <c r="F722" s="9" t="e">
        <f>INDEX(#REF!:#REF!,MATCH($D722,#REF!:#REF!,0),MATCH(#REF!,#REF!:#REF!,0))</f>
        <v>#REF!</v>
      </c>
    </row>
    <row r="723" spans="1:6" ht="16.5" x14ac:dyDescent="0.3">
      <c r="A723" s="9" t="s">
        <v>21602</v>
      </c>
      <c r="B723" s="9" t="s">
        <v>2445</v>
      </c>
      <c r="C723" s="10">
        <v>35530</v>
      </c>
      <c r="D723" s="9">
        <v>4579641655</v>
      </c>
      <c r="E723" s="9" t="e">
        <f>INDEX(#REF!:#REF!,MATCH($D723,#REF!:#REF!,0),MATCH(#REF!,#REF!:#REF!,0))</f>
        <v>#REF!</v>
      </c>
      <c r="F723" s="9" t="e">
        <f>INDEX(#REF!:#REF!,MATCH($D723,#REF!:#REF!,0),MATCH(#REF!,#REF!:#REF!,0))</f>
        <v>#REF!</v>
      </c>
    </row>
    <row r="724" spans="1:6" ht="16.5" x14ac:dyDescent="0.3">
      <c r="A724" s="9" t="s">
        <v>21601</v>
      </c>
      <c r="B724" s="9" t="s">
        <v>2757</v>
      </c>
      <c r="C724" s="10">
        <v>46529</v>
      </c>
      <c r="D724" s="9">
        <v>3904109642</v>
      </c>
      <c r="E724" s="9" t="e">
        <f>INDEX(#REF!:#REF!,MATCH($D724,#REF!:#REF!,0),MATCH(#REF!,#REF!:#REF!,0))</f>
        <v>#REF!</v>
      </c>
      <c r="F724" s="9" t="e">
        <f>INDEX(#REF!:#REF!,MATCH($D724,#REF!:#REF!,0),MATCH(#REF!,#REF!:#REF!,0))</f>
        <v>#REF!</v>
      </c>
    </row>
    <row r="725" spans="1:6" ht="16.5" x14ac:dyDescent="0.3">
      <c r="A725" s="9" t="s">
        <v>21600</v>
      </c>
      <c r="B725" s="9" t="s">
        <v>2386</v>
      </c>
      <c r="C725" s="10">
        <v>44828</v>
      </c>
      <c r="D725" s="9">
        <v>115757341</v>
      </c>
      <c r="E725" s="9" t="e">
        <f>INDEX(#REF!:#REF!,MATCH($D725,#REF!:#REF!,0),MATCH(#REF!,#REF!:#REF!,0))</f>
        <v>#REF!</v>
      </c>
      <c r="F725" s="9" t="e">
        <f>INDEX(#REF!:#REF!,MATCH($D725,#REF!:#REF!,0),MATCH(#REF!,#REF!:#REF!,0))</f>
        <v>#REF!</v>
      </c>
    </row>
    <row r="726" spans="1:6" ht="16.5" x14ac:dyDescent="0.3">
      <c r="A726" s="9" t="s">
        <v>21599</v>
      </c>
      <c r="B726" s="9" t="s">
        <v>3222</v>
      </c>
      <c r="C726" s="10">
        <v>39962</v>
      </c>
      <c r="D726" s="9">
        <v>1953937357</v>
      </c>
      <c r="E726" s="9" t="e">
        <f>INDEX(#REF!:#REF!,MATCH($D726,#REF!:#REF!,0),MATCH(#REF!,#REF!:#REF!,0))</f>
        <v>#REF!</v>
      </c>
      <c r="F726" s="9" t="e">
        <f>INDEX(#REF!:#REF!,MATCH($D726,#REF!:#REF!,0),MATCH(#REF!,#REF!:#REF!,0))</f>
        <v>#REF!</v>
      </c>
    </row>
    <row r="727" spans="1:6" ht="16.5" x14ac:dyDescent="0.3">
      <c r="A727" s="9" t="s">
        <v>21598</v>
      </c>
      <c r="B727" s="9" t="s">
        <v>2260</v>
      </c>
      <c r="C727" s="10">
        <v>52988</v>
      </c>
      <c r="D727" s="9">
        <v>3642988458</v>
      </c>
      <c r="E727" s="9" t="e">
        <f>INDEX(#REF!:#REF!,MATCH($D727,#REF!:#REF!,0),MATCH(#REF!,#REF!:#REF!,0))</f>
        <v>#REF!</v>
      </c>
      <c r="F727" s="9" t="e">
        <f>INDEX(#REF!:#REF!,MATCH($D727,#REF!:#REF!,0),MATCH(#REF!,#REF!:#REF!,0))</f>
        <v>#REF!</v>
      </c>
    </row>
    <row r="728" spans="1:6" ht="16.5" x14ac:dyDescent="0.3">
      <c r="A728" s="9" t="s">
        <v>21597</v>
      </c>
      <c r="B728" s="9" t="s">
        <v>2835</v>
      </c>
      <c r="C728" s="10">
        <v>59395</v>
      </c>
      <c r="D728" s="9">
        <v>9287480133</v>
      </c>
      <c r="E728" s="9" t="e">
        <f>INDEX(#REF!:#REF!,MATCH($D728,#REF!:#REF!,0),MATCH(#REF!,#REF!:#REF!,0))</f>
        <v>#REF!</v>
      </c>
      <c r="F728" s="9" t="e">
        <f>INDEX(#REF!:#REF!,MATCH($D728,#REF!:#REF!,0),MATCH(#REF!,#REF!:#REF!,0))</f>
        <v>#REF!</v>
      </c>
    </row>
    <row r="729" spans="1:6" ht="16.5" x14ac:dyDescent="0.3">
      <c r="A729" s="9" t="s">
        <v>21596</v>
      </c>
      <c r="B729" s="9" t="s">
        <v>2048</v>
      </c>
      <c r="C729" s="10">
        <v>37746</v>
      </c>
      <c r="D729" s="9">
        <v>6408517315</v>
      </c>
      <c r="E729" s="9" t="e">
        <f>INDEX(#REF!:#REF!,MATCH($D729,#REF!:#REF!,0),MATCH(#REF!,#REF!:#REF!,0))</f>
        <v>#REF!</v>
      </c>
      <c r="F729" s="9" t="e">
        <f>INDEX(#REF!:#REF!,MATCH($D729,#REF!:#REF!,0),MATCH(#REF!,#REF!:#REF!,0))</f>
        <v>#REF!</v>
      </c>
    </row>
    <row r="730" spans="1:6" ht="16.5" x14ac:dyDescent="0.3">
      <c r="A730" s="9" t="s">
        <v>21595</v>
      </c>
      <c r="B730" s="9" t="s">
        <v>2003</v>
      </c>
      <c r="C730" s="10">
        <v>49040</v>
      </c>
      <c r="D730" s="9">
        <v>6520635286</v>
      </c>
      <c r="E730" s="9" t="e">
        <f>INDEX(#REF!:#REF!,MATCH($D730,#REF!:#REF!,0),MATCH(#REF!,#REF!:#REF!,0))</f>
        <v>#REF!</v>
      </c>
      <c r="F730" s="9" t="e">
        <f>INDEX(#REF!:#REF!,MATCH($D730,#REF!:#REF!,0),MATCH(#REF!,#REF!:#REF!,0))</f>
        <v>#REF!</v>
      </c>
    </row>
    <row r="731" spans="1:6" ht="16.5" x14ac:dyDescent="0.3">
      <c r="A731" s="9" t="s">
        <v>21594</v>
      </c>
      <c r="B731" s="9" t="s">
        <v>2222</v>
      </c>
      <c r="C731" s="10">
        <v>14730</v>
      </c>
      <c r="D731" s="9">
        <v>2565093969</v>
      </c>
      <c r="E731" s="9" t="e">
        <f>INDEX(#REF!:#REF!,MATCH($D731,#REF!:#REF!,0),MATCH(#REF!,#REF!:#REF!,0))</f>
        <v>#REF!</v>
      </c>
      <c r="F731" s="9" t="e">
        <f>INDEX(#REF!:#REF!,MATCH($D731,#REF!:#REF!,0),MATCH(#REF!,#REF!:#REF!,0))</f>
        <v>#REF!</v>
      </c>
    </row>
    <row r="732" spans="1:6" ht="16.5" x14ac:dyDescent="0.3">
      <c r="A732" s="9" t="s">
        <v>21593</v>
      </c>
      <c r="B732" s="9" t="s">
        <v>2445</v>
      </c>
      <c r="C732" s="10">
        <v>44342</v>
      </c>
      <c r="D732" s="9">
        <v>9207464802</v>
      </c>
      <c r="E732" s="9" t="e">
        <f>INDEX(#REF!:#REF!,MATCH($D732,#REF!:#REF!,0),MATCH(#REF!,#REF!:#REF!,0))</f>
        <v>#REF!</v>
      </c>
      <c r="F732" s="9" t="e">
        <f>INDEX(#REF!:#REF!,MATCH($D732,#REF!:#REF!,0),MATCH(#REF!,#REF!:#REF!,0))</f>
        <v>#REF!</v>
      </c>
    </row>
    <row r="733" spans="1:6" ht="16.5" x14ac:dyDescent="0.3">
      <c r="A733" s="9" t="s">
        <v>21592</v>
      </c>
      <c r="B733" s="9" t="s">
        <v>2768</v>
      </c>
      <c r="C733" s="10">
        <v>37516</v>
      </c>
      <c r="D733" s="9">
        <v>4256220232</v>
      </c>
      <c r="E733" s="9" t="e">
        <f>INDEX(#REF!:#REF!,MATCH($D733,#REF!:#REF!,0),MATCH(#REF!,#REF!:#REF!,0))</f>
        <v>#REF!</v>
      </c>
      <c r="F733" s="9" t="e">
        <f>INDEX(#REF!:#REF!,MATCH($D733,#REF!:#REF!,0),MATCH(#REF!,#REF!:#REF!,0))</f>
        <v>#REF!</v>
      </c>
    </row>
    <row r="734" spans="1:6" ht="16.5" x14ac:dyDescent="0.3">
      <c r="A734" s="9" t="s">
        <v>21591</v>
      </c>
      <c r="B734" s="9" t="s">
        <v>2580</v>
      </c>
      <c r="C734" s="10">
        <v>40424</v>
      </c>
      <c r="D734" s="9">
        <v>7961231404</v>
      </c>
      <c r="E734" s="9" t="e">
        <f>INDEX(#REF!:#REF!,MATCH($D734,#REF!:#REF!,0),MATCH(#REF!,#REF!:#REF!,0))</f>
        <v>#REF!</v>
      </c>
      <c r="F734" s="9" t="e">
        <f>INDEX(#REF!:#REF!,MATCH($D734,#REF!:#REF!,0),MATCH(#REF!,#REF!:#REF!,0))</f>
        <v>#REF!</v>
      </c>
    </row>
    <row r="735" spans="1:6" ht="16.5" x14ac:dyDescent="0.3">
      <c r="A735" s="9" t="s">
        <v>21590</v>
      </c>
      <c r="B735" s="9" t="s">
        <v>2793</v>
      </c>
      <c r="C735" s="10">
        <v>18259</v>
      </c>
      <c r="D735" s="9">
        <v>9434604370</v>
      </c>
      <c r="E735" s="9" t="e">
        <f>INDEX(#REF!:#REF!,MATCH($D735,#REF!:#REF!,0),MATCH(#REF!,#REF!:#REF!,0))</f>
        <v>#REF!</v>
      </c>
      <c r="F735" s="9" t="e">
        <f>INDEX(#REF!:#REF!,MATCH($D735,#REF!:#REF!,0),MATCH(#REF!,#REF!:#REF!,0))</f>
        <v>#REF!</v>
      </c>
    </row>
    <row r="736" spans="1:6" ht="16.5" x14ac:dyDescent="0.3">
      <c r="A736" s="9" t="s">
        <v>21589</v>
      </c>
      <c r="B736" s="9" t="s">
        <v>2564</v>
      </c>
      <c r="C736" s="10">
        <v>57095</v>
      </c>
      <c r="D736" s="9">
        <v>3642452728</v>
      </c>
      <c r="E736" s="9" t="e">
        <f>INDEX(#REF!:#REF!,MATCH($D736,#REF!:#REF!,0),MATCH(#REF!,#REF!:#REF!,0))</f>
        <v>#REF!</v>
      </c>
      <c r="F736" s="9" t="e">
        <f>INDEX(#REF!:#REF!,MATCH($D736,#REF!:#REF!,0),MATCH(#REF!,#REF!:#REF!,0))</f>
        <v>#REF!</v>
      </c>
    </row>
    <row r="737" spans="1:6" ht="16.5" x14ac:dyDescent="0.3">
      <c r="A737" s="9" t="s">
        <v>21588</v>
      </c>
      <c r="B737" s="9" t="s">
        <v>2163</v>
      </c>
      <c r="C737" s="10">
        <v>12878</v>
      </c>
      <c r="D737" s="9">
        <v>594961432</v>
      </c>
      <c r="E737" s="9" t="e">
        <f>INDEX(#REF!:#REF!,MATCH($D737,#REF!:#REF!,0),MATCH(#REF!,#REF!:#REF!,0))</f>
        <v>#REF!</v>
      </c>
      <c r="F737" s="9" t="e">
        <f>INDEX(#REF!:#REF!,MATCH($D737,#REF!:#REF!,0),MATCH(#REF!,#REF!:#REF!,0))</f>
        <v>#REF!</v>
      </c>
    </row>
    <row r="738" spans="1:6" ht="16.5" x14ac:dyDescent="0.3">
      <c r="A738" s="9" t="s">
        <v>21587</v>
      </c>
      <c r="B738" s="9" t="s">
        <v>2161</v>
      </c>
      <c r="C738" s="10">
        <v>31629</v>
      </c>
      <c r="D738" s="9">
        <v>8501525324</v>
      </c>
      <c r="E738" s="9" t="e">
        <f>INDEX(#REF!:#REF!,MATCH($D738,#REF!:#REF!,0),MATCH(#REF!,#REF!:#REF!,0))</f>
        <v>#REF!</v>
      </c>
      <c r="F738" s="9" t="e">
        <f>INDEX(#REF!:#REF!,MATCH($D738,#REF!:#REF!,0),MATCH(#REF!,#REF!:#REF!,0))</f>
        <v>#REF!</v>
      </c>
    </row>
    <row r="739" spans="1:6" ht="16.5" x14ac:dyDescent="0.3">
      <c r="A739" s="9" t="s">
        <v>21586</v>
      </c>
      <c r="B739" s="9" t="s">
        <v>3125</v>
      </c>
      <c r="C739" s="10">
        <v>40547</v>
      </c>
      <c r="D739" s="9">
        <v>5079859830</v>
      </c>
      <c r="E739" s="9" t="e">
        <f>INDEX(#REF!:#REF!,MATCH($D739,#REF!:#REF!,0),MATCH(#REF!,#REF!:#REF!,0))</f>
        <v>#REF!</v>
      </c>
      <c r="F739" s="9" t="e">
        <f>INDEX(#REF!:#REF!,MATCH($D739,#REF!:#REF!,0),MATCH(#REF!,#REF!:#REF!,0))</f>
        <v>#REF!</v>
      </c>
    </row>
    <row r="740" spans="1:6" ht="16.5" x14ac:dyDescent="0.3">
      <c r="A740" s="9" t="s">
        <v>21585</v>
      </c>
      <c r="B740" s="9" t="s">
        <v>2077</v>
      </c>
      <c r="C740" s="10">
        <v>40412</v>
      </c>
      <c r="D740" s="9">
        <v>7178607831</v>
      </c>
      <c r="E740" s="9" t="e">
        <f>INDEX(#REF!:#REF!,MATCH($D740,#REF!:#REF!,0),MATCH(#REF!,#REF!:#REF!,0))</f>
        <v>#REF!</v>
      </c>
      <c r="F740" s="9" t="e">
        <f>INDEX(#REF!:#REF!,MATCH($D740,#REF!:#REF!,0),MATCH(#REF!,#REF!:#REF!,0))</f>
        <v>#REF!</v>
      </c>
    </row>
    <row r="741" spans="1:6" ht="16.5" x14ac:dyDescent="0.3">
      <c r="A741" s="9" t="s">
        <v>21584</v>
      </c>
      <c r="B741" s="9" t="s">
        <v>3151</v>
      </c>
      <c r="C741" s="10">
        <v>53938</v>
      </c>
      <c r="D741" s="9">
        <v>8908432159</v>
      </c>
      <c r="E741" s="9" t="e">
        <f>INDEX(#REF!:#REF!,MATCH($D741,#REF!:#REF!,0),MATCH(#REF!,#REF!:#REF!,0))</f>
        <v>#REF!</v>
      </c>
      <c r="F741" s="9" t="e">
        <f>INDEX(#REF!:#REF!,MATCH($D741,#REF!:#REF!,0),MATCH(#REF!,#REF!:#REF!,0))</f>
        <v>#REF!</v>
      </c>
    </row>
    <row r="742" spans="1:6" ht="16.5" x14ac:dyDescent="0.3">
      <c r="A742" s="9" t="s">
        <v>21583</v>
      </c>
      <c r="B742" s="9" t="s">
        <v>1959</v>
      </c>
      <c r="C742" s="10">
        <v>55341</v>
      </c>
      <c r="D742" s="9">
        <v>7281103514</v>
      </c>
      <c r="E742" s="9" t="e">
        <f>INDEX(#REF!:#REF!,MATCH($D742,#REF!:#REF!,0),MATCH(#REF!,#REF!:#REF!,0))</f>
        <v>#REF!</v>
      </c>
      <c r="F742" s="9" t="e">
        <f>INDEX(#REF!:#REF!,MATCH($D742,#REF!:#REF!,0),MATCH(#REF!,#REF!:#REF!,0))</f>
        <v>#REF!</v>
      </c>
    </row>
    <row r="743" spans="1:6" ht="16.5" x14ac:dyDescent="0.3">
      <c r="A743" s="9" t="s">
        <v>21582</v>
      </c>
      <c r="B743" s="9" t="s">
        <v>1971</v>
      </c>
      <c r="C743" s="10">
        <v>10255</v>
      </c>
      <c r="D743" s="9">
        <v>2561690342</v>
      </c>
      <c r="E743" s="9" t="e">
        <f>INDEX(#REF!:#REF!,MATCH($D743,#REF!:#REF!,0),MATCH(#REF!,#REF!:#REF!,0))</f>
        <v>#REF!</v>
      </c>
      <c r="F743" s="9" t="e">
        <f>INDEX(#REF!:#REF!,MATCH($D743,#REF!:#REF!,0),MATCH(#REF!,#REF!:#REF!,0))</f>
        <v>#REF!</v>
      </c>
    </row>
    <row r="744" spans="1:6" ht="16.5" x14ac:dyDescent="0.3">
      <c r="A744" s="9" t="s">
        <v>21581</v>
      </c>
      <c r="B744" s="9" t="s">
        <v>3172</v>
      </c>
      <c r="C744" s="10">
        <v>30144</v>
      </c>
      <c r="D744" s="9">
        <v>2314136845</v>
      </c>
      <c r="E744" s="9" t="e">
        <f>INDEX(#REF!:#REF!,MATCH($D744,#REF!:#REF!,0),MATCH(#REF!,#REF!:#REF!,0))</f>
        <v>#REF!</v>
      </c>
      <c r="F744" s="9" t="e">
        <f>INDEX(#REF!:#REF!,MATCH($D744,#REF!:#REF!,0),MATCH(#REF!,#REF!:#REF!,0))</f>
        <v>#REF!</v>
      </c>
    </row>
    <row r="745" spans="1:6" ht="16.5" x14ac:dyDescent="0.3">
      <c r="A745" s="9" t="s">
        <v>21580</v>
      </c>
      <c r="B745" s="9" t="s">
        <v>1979</v>
      </c>
      <c r="C745" s="10">
        <v>32770</v>
      </c>
      <c r="D745" s="9">
        <v>8315800957</v>
      </c>
      <c r="E745" s="9" t="e">
        <f>INDEX(#REF!:#REF!,MATCH($D745,#REF!:#REF!,0),MATCH(#REF!,#REF!:#REF!,0))</f>
        <v>#REF!</v>
      </c>
      <c r="F745" s="9" t="e">
        <f>INDEX(#REF!:#REF!,MATCH($D745,#REF!:#REF!,0),MATCH(#REF!,#REF!:#REF!,0))</f>
        <v>#REF!</v>
      </c>
    </row>
    <row r="746" spans="1:6" ht="16.5" x14ac:dyDescent="0.3">
      <c r="A746" s="9" t="s">
        <v>21579</v>
      </c>
      <c r="B746" s="9" t="s">
        <v>2138</v>
      </c>
      <c r="C746" s="10">
        <v>25532</v>
      </c>
      <c r="D746" s="9">
        <v>5372344725</v>
      </c>
      <c r="E746" s="9" t="e">
        <f>INDEX(#REF!:#REF!,MATCH($D746,#REF!:#REF!,0),MATCH(#REF!,#REF!:#REF!,0))</f>
        <v>#REF!</v>
      </c>
      <c r="F746" s="9" t="e">
        <f>INDEX(#REF!:#REF!,MATCH($D746,#REF!:#REF!,0),MATCH(#REF!,#REF!:#REF!,0))</f>
        <v>#REF!</v>
      </c>
    </row>
    <row r="747" spans="1:6" ht="16.5" x14ac:dyDescent="0.3">
      <c r="A747" s="9" t="s">
        <v>21578</v>
      </c>
      <c r="B747" s="9" t="s">
        <v>1975</v>
      </c>
      <c r="C747" s="10">
        <v>59900</v>
      </c>
      <c r="D747" s="9">
        <v>9292607561</v>
      </c>
      <c r="E747" s="9" t="e">
        <f>INDEX(#REF!:#REF!,MATCH($D747,#REF!:#REF!,0),MATCH(#REF!,#REF!:#REF!,0))</f>
        <v>#REF!</v>
      </c>
      <c r="F747" s="9" t="e">
        <f>INDEX(#REF!:#REF!,MATCH($D747,#REF!:#REF!,0),MATCH(#REF!,#REF!:#REF!,0))</f>
        <v>#REF!</v>
      </c>
    </row>
    <row r="748" spans="1:6" ht="16.5" x14ac:dyDescent="0.3">
      <c r="A748" s="9" t="s">
        <v>21577</v>
      </c>
      <c r="B748" s="9" t="s">
        <v>2683</v>
      </c>
      <c r="C748" s="10">
        <v>38155</v>
      </c>
      <c r="D748" s="9">
        <v>2779378506</v>
      </c>
      <c r="E748" s="9" t="e">
        <f>INDEX(#REF!:#REF!,MATCH($D748,#REF!:#REF!,0),MATCH(#REF!,#REF!:#REF!,0))</f>
        <v>#REF!</v>
      </c>
      <c r="F748" s="9" t="e">
        <f>INDEX(#REF!:#REF!,MATCH($D748,#REF!:#REF!,0),MATCH(#REF!,#REF!:#REF!,0))</f>
        <v>#REF!</v>
      </c>
    </row>
    <row r="749" spans="1:6" ht="16.5" x14ac:dyDescent="0.3">
      <c r="A749" s="9" t="s">
        <v>21576</v>
      </c>
      <c r="B749" s="9" t="s">
        <v>2293</v>
      </c>
      <c r="C749" s="10">
        <v>46911</v>
      </c>
      <c r="D749" s="9">
        <v>6819596901</v>
      </c>
      <c r="E749" s="9" t="e">
        <f>INDEX(#REF!:#REF!,MATCH($D749,#REF!:#REF!,0),MATCH(#REF!,#REF!:#REF!,0))</f>
        <v>#REF!</v>
      </c>
      <c r="F749" s="9" t="e">
        <f>INDEX(#REF!:#REF!,MATCH($D749,#REF!:#REF!,0),MATCH(#REF!,#REF!:#REF!,0))</f>
        <v>#REF!</v>
      </c>
    </row>
    <row r="750" spans="1:6" ht="16.5" x14ac:dyDescent="0.3">
      <c r="A750" s="9" t="s">
        <v>21575</v>
      </c>
      <c r="B750" s="9" t="s">
        <v>2361</v>
      </c>
      <c r="C750" s="10">
        <v>56652</v>
      </c>
      <c r="D750" s="9">
        <v>5792300712</v>
      </c>
      <c r="E750" s="9" t="e">
        <f>INDEX(#REF!:#REF!,MATCH($D750,#REF!:#REF!,0),MATCH(#REF!,#REF!:#REF!,0))</f>
        <v>#REF!</v>
      </c>
      <c r="F750" s="9" t="e">
        <f>INDEX(#REF!:#REF!,MATCH($D750,#REF!:#REF!,0),MATCH(#REF!,#REF!:#REF!,0))</f>
        <v>#REF!</v>
      </c>
    </row>
    <row r="751" spans="1:6" ht="16.5" x14ac:dyDescent="0.3">
      <c r="A751" s="9" t="s">
        <v>21574</v>
      </c>
      <c r="B751" s="9" t="s">
        <v>2472</v>
      </c>
      <c r="C751" s="10">
        <v>52007</v>
      </c>
      <c r="D751" s="9">
        <v>3779559293</v>
      </c>
      <c r="E751" s="9" t="e">
        <f>INDEX(#REF!:#REF!,MATCH($D751,#REF!:#REF!,0),MATCH(#REF!,#REF!:#REF!,0))</f>
        <v>#REF!</v>
      </c>
      <c r="F751" s="9" t="e">
        <f>INDEX(#REF!:#REF!,MATCH($D751,#REF!:#REF!,0),MATCH(#REF!,#REF!:#REF!,0))</f>
        <v>#REF!</v>
      </c>
    </row>
    <row r="752" spans="1:6" ht="16.5" x14ac:dyDescent="0.3">
      <c r="A752" s="9" t="s">
        <v>21573</v>
      </c>
      <c r="B752" s="9" t="s">
        <v>2021</v>
      </c>
      <c r="C752" s="10">
        <v>38970</v>
      </c>
      <c r="D752" s="9">
        <v>1456229036</v>
      </c>
      <c r="E752" s="9" t="e">
        <f>INDEX(#REF!:#REF!,MATCH($D752,#REF!:#REF!,0),MATCH(#REF!,#REF!:#REF!,0))</f>
        <v>#REF!</v>
      </c>
      <c r="F752" s="9" t="e">
        <f>INDEX(#REF!:#REF!,MATCH($D752,#REF!:#REF!,0),MATCH(#REF!,#REF!:#REF!,0))</f>
        <v>#REF!</v>
      </c>
    </row>
    <row r="753" spans="1:6" ht="16.5" x14ac:dyDescent="0.3">
      <c r="A753" s="9" t="s">
        <v>21572</v>
      </c>
      <c r="B753" s="9" t="s">
        <v>2428</v>
      </c>
      <c r="C753" s="10">
        <v>56222</v>
      </c>
      <c r="D753" s="9">
        <v>6842797632</v>
      </c>
      <c r="E753" s="9" t="e">
        <f>INDEX(#REF!:#REF!,MATCH($D753,#REF!:#REF!,0),MATCH(#REF!,#REF!:#REF!,0))</f>
        <v>#REF!</v>
      </c>
      <c r="F753" s="9" t="e">
        <f>INDEX(#REF!:#REF!,MATCH($D753,#REF!:#REF!,0),MATCH(#REF!,#REF!:#REF!,0))</f>
        <v>#REF!</v>
      </c>
    </row>
    <row r="754" spans="1:6" ht="16.5" x14ac:dyDescent="0.3">
      <c r="A754" s="9" t="s">
        <v>21571</v>
      </c>
      <c r="B754" s="9" t="s">
        <v>2107</v>
      </c>
      <c r="C754" s="10">
        <v>13689</v>
      </c>
      <c r="D754" s="9">
        <v>6478891895</v>
      </c>
      <c r="E754" s="9" t="e">
        <f>INDEX(#REF!:#REF!,MATCH($D754,#REF!:#REF!,0),MATCH(#REF!,#REF!:#REF!,0))</f>
        <v>#REF!</v>
      </c>
      <c r="F754" s="9" t="e">
        <f>INDEX(#REF!:#REF!,MATCH($D754,#REF!:#REF!,0),MATCH(#REF!,#REF!:#REF!,0))</f>
        <v>#REF!</v>
      </c>
    </row>
    <row r="755" spans="1:6" ht="16.5" x14ac:dyDescent="0.3">
      <c r="A755" s="9" t="s">
        <v>21570</v>
      </c>
      <c r="B755" s="9" t="s">
        <v>2129</v>
      </c>
      <c r="C755" s="10">
        <v>26214</v>
      </c>
      <c r="D755" s="9">
        <v>4409014943</v>
      </c>
      <c r="E755" s="9" t="e">
        <f>INDEX(#REF!:#REF!,MATCH($D755,#REF!:#REF!,0),MATCH(#REF!,#REF!:#REF!,0))</f>
        <v>#REF!</v>
      </c>
      <c r="F755" s="9" t="e">
        <f>INDEX(#REF!:#REF!,MATCH($D755,#REF!:#REF!,0),MATCH(#REF!,#REF!:#REF!,0))</f>
        <v>#REF!</v>
      </c>
    </row>
    <row r="756" spans="1:6" ht="16.5" x14ac:dyDescent="0.3">
      <c r="A756" s="9" t="s">
        <v>21569</v>
      </c>
      <c r="B756" s="9" t="s">
        <v>2056</v>
      </c>
      <c r="C756" s="10">
        <v>51979</v>
      </c>
      <c r="D756" s="9">
        <v>6253520369</v>
      </c>
      <c r="E756" s="9" t="e">
        <f>INDEX(#REF!:#REF!,MATCH($D756,#REF!:#REF!,0),MATCH(#REF!,#REF!:#REF!,0))</f>
        <v>#REF!</v>
      </c>
      <c r="F756" s="9" t="e">
        <f>INDEX(#REF!:#REF!,MATCH($D756,#REF!:#REF!,0),MATCH(#REF!,#REF!:#REF!,0))</f>
        <v>#REF!</v>
      </c>
    </row>
    <row r="757" spans="1:6" ht="16.5" x14ac:dyDescent="0.3">
      <c r="A757" s="9" t="s">
        <v>21568</v>
      </c>
      <c r="B757" s="9" t="s">
        <v>2190</v>
      </c>
      <c r="C757" s="10">
        <v>49051</v>
      </c>
      <c r="D757" s="9">
        <v>2575500974</v>
      </c>
      <c r="E757" s="9" t="e">
        <f>INDEX(#REF!:#REF!,MATCH($D757,#REF!:#REF!,0),MATCH(#REF!,#REF!:#REF!,0))</f>
        <v>#REF!</v>
      </c>
      <c r="F757" s="9" t="e">
        <f>INDEX(#REF!:#REF!,MATCH($D757,#REF!:#REF!,0),MATCH(#REF!,#REF!:#REF!,0))</f>
        <v>#REF!</v>
      </c>
    </row>
    <row r="758" spans="1:6" ht="16.5" x14ac:dyDescent="0.3">
      <c r="A758" s="9" t="s">
        <v>21567</v>
      </c>
      <c r="B758" s="9" t="s">
        <v>2161</v>
      </c>
      <c r="C758" s="10">
        <v>12970</v>
      </c>
      <c r="D758" s="9">
        <v>6402318035</v>
      </c>
      <c r="E758" s="9" t="e">
        <f>INDEX(#REF!:#REF!,MATCH($D758,#REF!:#REF!,0),MATCH(#REF!,#REF!:#REF!,0))</f>
        <v>#REF!</v>
      </c>
      <c r="F758" s="9" t="e">
        <f>INDEX(#REF!:#REF!,MATCH($D758,#REF!:#REF!,0),MATCH(#REF!,#REF!:#REF!,0))</f>
        <v>#REF!</v>
      </c>
    </row>
    <row r="759" spans="1:6" ht="16.5" x14ac:dyDescent="0.3">
      <c r="A759" s="9" t="s">
        <v>21566</v>
      </c>
      <c r="B759" s="9" t="s">
        <v>2833</v>
      </c>
      <c r="C759" s="10">
        <v>31691</v>
      </c>
      <c r="D759" s="9">
        <v>4638232353</v>
      </c>
      <c r="E759" s="9" t="e">
        <f>INDEX(#REF!:#REF!,MATCH($D759,#REF!:#REF!,0),MATCH(#REF!,#REF!:#REF!,0))</f>
        <v>#REF!</v>
      </c>
      <c r="F759" s="9" t="e">
        <f>INDEX(#REF!:#REF!,MATCH($D759,#REF!:#REF!,0),MATCH(#REF!,#REF!:#REF!,0))</f>
        <v>#REF!</v>
      </c>
    </row>
    <row r="760" spans="1:6" ht="16.5" x14ac:dyDescent="0.3">
      <c r="A760" s="9" t="s">
        <v>21565</v>
      </c>
      <c r="B760" s="9" t="s">
        <v>3255</v>
      </c>
      <c r="C760" s="10">
        <v>40343</v>
      </c>
      <c r="D760" s="9">
        <v>9317454674</v>
      </c>
      <c r="E760" s="9" t="e">
        <f>INDEX(#REF!:#REF!,MATCH($D760,#REF!:#REF!,0),MATCH(#REF!,#REF!:#REF!,0))</f>
        <v>#REF!</v>
      </c>
      <c r="F760" s="9" t="e">
        <f>INDEX(#REF!:#REF!,MATCH($D760,#REF!:#REF!,0),MATCH(#REF!,#REF!:#REF!,0))</f>
        <v>#REF!</v>
      </c>
    </row>
    <row r="761" spans="1:6" ht="16.5" x14ac:dyDescent="0.3">
      <c r="A761" s="9" t="s">
        <v>21564</v>
      </c>
      <c r="B761" s="9" t="s">
        <v>3800</v>
      </c>
      <c r="C761" s="10">
        <v>35116</v>
      </c>
      <c r="D761" s="9">
        <v>3991963221</v>
      </c>
      <c r="E761" s="9" t="e">
        <f>INDEX(#REF!:#REF!,MATCH($D761,#REF!:#REF!,0),MATCH(#REF!,#REF!:#REF!,0))</f>
        <v>#REF!</v>
      </c>
      <c r="F761" s="9" t="e">
        <f>INDEX(#REF!:#REF!,MATCH($D761,#REF!:#REF!,0),MATCH(#REF!,#REF!:#REF!,0))</f>
        <v>#REF!</v>
      </c>
    </row>
    <row r="762" spans="1:6" ht="16.5" x14ac:dyDescent="0.3">
      <c r="A762" s="9" t="s">
        <v>21563</v>
      </c>
      <c r="B762" s="9" t="s">
        <v>2087</v>
      </c>
      <c r="C762" s="10">
        <v>21908</v>
      </c>
      <c r="D762" s="9">
        <v>7783641539</v>
      </c>
      <c r="E762" s="9" t="e">
        <f>INDEX(#REF!:#REF!,MATCH($D762,#REF!:#REF!,0),MATCH(#REF!,#REF!:#REF!,0))</f>
        <v>#REF!</v>
      </c>
      <c r="F762" s="9" t="e">
        <f>INDEX(#REF!:#REF!,MATCH($D762,#REF!:#REF!,0),MATCH(#REF!,#REF!:#REF!,0))</f>
        <v>#REF!</v>
      </c>
    </row>
    <row r="763" spans="1:6" ht="16.5" x14ac:dyDescent="0.3">
      <c r="A763" s="9" t="s">
        <v>21562</v>
      </c>
      <c r="B763" s="9" t="s">
        <v>2833</v>
      </c>
      <c r="C763" s="10">
        <v>54939</v>
      </c>
      <c r="D763" s="9">
        <v>8895721314</v>
      </c>
      <c r="E763" s="9" t="e">
        <f>INDEX(#REF!:#REF!,MATCH($D763,#REF!:#REF!,0),MATCH(#REF!,#REF!:#REF!,0))</f>
        <v>#REF!</v>
      </c>
      <c r="F763" s="9" t="e">
        <f>INDEX(#REF!:#REF!,MATCH($D763,#REF!:#REF!,0),MATCH(#REF!,#REF!:#REF!,0))</f>
        <v>#REF!</v>
      </c>
    </row>
    <row r="764" spans="1:6" ht="16.5" x14ac:dyDescent="0.3">
      <c r="A764" s="9" t="s">
        <v>21561</v>
      </c>
      <c r="B764" s="9" t="s">
        <v>2635</v>
      </c>
      <c r="C764" s="10">
        <v>52210</v>
      </c>
      <c r="D764" s="9">
        <v>1266227768</v>
      </c>
      <c r="E764" s="9" t="e">
        <f>INDEX(#REF!:#REF!,MATCH($D764,#REF!:#REF!,0),MATCH(#REF!,#REF!:#REF!,0))</f>
        <v>#REF!</v>
      </c>
      <c r="F764" s="9" t="e">
        <f>INDEX(#REF!:#REF!,MATCH($D764,#REF!:#REF!,0),MATCH(#REF!,#REF!:#REF!,0))</f>
        <v>#REF!</v>
      </c>
    </row>
    <row r="765" spans="1:6" ht="16.5" x14ac:dyDescent="0.3">
      <c r="A765" s="9" t="s">
        <v>21560</v>
      </c>
      <c r="B765" s="9" t="s">
        <v>2067</v>
      </c>
      <c r="C765" s="10">
        <v>36742</v>
      </c>
      <c r="D765" s="9">
        <v>6383978705</v>
      </c>
      <c r="E765" s="9" t="e">
        <f>INDEX(#REF!:#REF!,MATCH($D765,#REF!:#REF!,0),MATCH(#REF!,#REF!:#REF!,0))</f>
        <v>#REF!</v>
      </c>
      <c r="F765" s="9" t="e">
        <f>INDEX(#REF!:#REF!,MATCH($D765,#REF!:#REF!,0),MATCH(#REF!,#REF!:#REF!,0))</f>
        <v>#REF!</v>
      </c>
    </row>
    <row r="766" spans="1:6" ht="16.5" x14ac:dyDescent="0.3">
      <c r="A766" s="9" t="s">
        <v>21559</v>
      </c>
      <c r="B766" s="9" t="s">
        <v>4007</v>
      </c>
      <c r="C766" s="10">
        <v>45352</v>
      </c>
      <c r="D766" s="9">
        <v>4739588234</v>
      </c>
      <c r="E766" s="9" t="e">
        <f>INDEX(#REF!:#REF!,MATCH($D766,#REF!:#REF!,0),MATCH(#REF!,#REF!:#REF!,0))</f>
        <v>#REF!</v>
      </c>
      <c r="F766" s="9" t="e">
        <f>INDEX(#REF!:#REF!,MATCH($D766,#REF!:#REF!,0),MATCH(#REF!,#REF!:#REF!,0))</f>
        <v>#REF!</v>
      </c>
    </row>
    <row r="767" spans="1:6" ht="16.5" x14ac:dyDescent="0.3">
      <c r="A767" s="9" t="s">
        <v>21558</v>
      </c>
      <c r="B767" s="9" t="s">
        <v>2589</v>
      </c>
      <c r="C767" s="10">
        <v>35291</v>
      </c>
      <c r="D767" s="9">
        <v>1841759848</v>
      </c>
      <c r="E767" s="9" t="e">
        <f>INDEX(#REF!:#REF!,MATCH($D767,#REF!:#REF!,0),MATCH(#REF!,#REF!:#REF!,0))</f>
        <v>#REF!</v>
      </c>
      <c r="F767" s="9" t="e">
        <f>INDEX(#REF!:#REF!,MATCH($D767,#REF!:#REF!,0),MATCH(#REF!,#REF!:#REF!,0))</f>
        <v>#REF!</v>
      </c>
    </row>
    <row r="768" spans="1:6" ht="16.5" x14ac:dyDescent="0.3">
      <c r="A768" s="9" t="s">
        <v>21557</v>
      </c>
      <c r="B768" s="9" t="s">
        <v>2075</v>
      </c>
      <c r="C768" s="10">
        <v>54197</v>
      </c>
      <c r="D768" s="9">
        <v>4256220232</v>
      </c>
      <c r="E768" s="9" t="e">
        <f>INDEX(#REF!:#REF!,MATCH($D768,#REF!:#REF!,0),MATCH(#REF!,#REF!:#REF!,0))</f>
        <v>#REF!</v>
      </c>
      <c r="F768" s="9" t="e">
        <f>INDEX(#REF!:#REF!,MATCH($D768,#REF!:#REF!,0),MATCH(#REF!,#REF!:#REF!,0))</f>
        <v>#REF!</v>
      </c>
    </row>
    <row r="769" spans="1:6" ht="16.5" x14ac:dyDescent="0.3">
      <c r="A769" s="9" t="s">
        <v>21556</v>
      </c>
      <c r="B769" s="9" t="s">
        <v>2219</v>
      </c>
      <c r="C769" s="10">
        <v>57818</v>
      </c>
      <c r="D769" s="9">
        <v>1152386727</v>
      </c>
      <c r="E769" s="9" t="e">
        <f>INDEX(#REF!:#REF!,MATCH($D769,#REF!:#REF!,0),MATCH(#REF!,#REF!:#REF!,0))</f>
        <v>#REF!</v>
      </c>
      <c r="F769" s="9" t="e">
        <f>INDEX(#REF!:#REF!,MATCH($D769,#REF!:#REF!,0),MATCH(#REF!,#REF!:#REF!,0))</f>
        <v>#REF!</v>
      </c>
    </row>
    <row r="770" spans="1:6" ht="16.5" x14ac:dyDescent="0.3">
      <c r="A770" s="9" t="s">
        <v>21555</v>
      </c>
      <c r="B770" s="9" t="s">
        <v>2379</v>
      </c>
      <c r="C770" s="10">
        <v>59019</v>
      </c>
      <c r="D770" s="9">
        <v>6850203894</v>
      </c>
      <c r="E770" s="9" t="e">
        <f>INDEX(#REF!:#REF!,MATCH($D770,#REF!:#REF!,0),MATCH(#REF!,#REF!:#REF!,0))</f>
        <v>#REF!</v>
      </c>
      <c r="F770" s="9" t="e">
        <f>INDEX(#REF!:#REF!,MATCH($D770,#REF!:#REF!,0),MATCH(#REF!,#REF!:#REF!,0))</f>
        <v>#REF!</v>
      </c>
    </row>
    <row r="771" spans="1:6" ht="16.5" x14ac:dyDescent="0.3">
      <c r="A771" s="9" t="s">
        <v>21554</v>
      </c>
      <c r="B771" s="9" t="s">
        <v>2485</v>
      </c>
      <c r="C771" s="10">
        <v>35506</v>
      </c>
      <c r="D771" s="9">
        <v>2138131904</v>
      </c>
      <c r="E771" s="9" t="e">
        <f>INDEX(#REF!:#REF!,MATCH($D771,#REF!:#REF!,0),MATCH(#REF!,#REF!:#REF!,0))</f>
        <v>#REF!</v>
      </c>
      <c r="F771" s="9" t="e">
        <f>INDEX(#REF!:#REF!,MATCH($D771,#REF!:#REF!,0),MATCH(#REF!,#REF!:#REF!,0))</f>
        <v>#REF!</v>
      </c>
    </row>
    <row r="772" spans="1:6" ht="16.5" x14ac:dyDescent="0.3">
      <c r="A772" s="9" t="s">
        <v>21553</v>
      </c>
      <c r="B772" s="9" t="s">
        <v>2945</v>
      </c>
      <c r="C772" s="10">
        <v>14443</v>
      </c>
      <c r="D772" s="9">
        <v>583595162</v>
      </c>
      <c r="E772" s="9" t="e">
        <f>INDEX(#REF!:#REF!,MATCH($D772,#REF!:#REF!,0),MATCH(#REF!,#REF!:#REF!,0))</f>
        <v>#REF!</v>
      </c>
      <c r="F772" s="9" t="e">
        <f>INDEX(#REF!:#REF!,MATCH($D772,#REF!:#REF!,0),MATCH(#REF!,#REF!:#REF!,0))</f>
        <v>#REF!</v>
      </c>
    </row>
    <row r="773" spans="1:6" ht="16.5" x14ac:dyDescent="0.3">
      <c r="A773" s="9" t="s">
        <v>21552</v>
      </c>
      <c r="B773" s="9" t="s">
        <v>3044</v>
      </c>
      <c r="C773" s="10">
        <v>28132</v>
      </c>
      <c r="D773" s="9">
        <v>8289594380</v>
      </c>
      <c r="E773" s="9" t="e">
        <f>INDEX(#REF!:#REF!,MATCH($D773,#REF!:#REF!,0),MATCH(#REF!,#REF!:#REF!,0))</f>
        <v>#REF!</v>
      </c>
      <c r="F773" s="9" t="e">
        <f>INDEX(#REF!:#REF!,MATCH($D773,#REF!:#REF!,0),MATCH(#REF!,#REF!:#REF!,0))</f>
        <v>#REF!</v>
      </c>
    </row>
    <row r="774" spans="1:6" ht="16.5" x14ac:dyDescent="0.3">
      <c r="A774" s="9" t="s">
        <v>21551</v>
      </c>
      <c r="B774" s="9" t="s">
        <v>3255</v>
      </c>
      <c r="C774" s="10">
        <v>50423</v>
      </c>
      <c r="D774" s="9">
        <v>8705788102</v>
      </c>
      <c r="E774" s="9" t="e">
        <f>INDEX(#REF!:#REF!,MATCH($D774,#REF!:#REF!,0),MATCH(#REF!,#REF!:#REF!,0))</f>
        <v>#REF!</v>
      </c>
      <c r="F774" s="9" t="e">
        <f>INDEX(#REF!:#REF!,MATCH($D774,#REF!:#REF!,0),MATCH(#REF!,#REF!:#REF!,0))</f>
        <v>#REF!</v>
      </c>
    </row>
    <row r="775" spans="1:6" ht="16.5" x14ac:dyDescent="0.3">
      <c r="A775" s="9" t="s">
        <v>21550</v>
      </c>
      <c r="B775" s="9" t="s">
        <v>2015</v>
      </c>
      <c r="C775" s="10">
        <v>49808</v>
      </c>
      <c r="D775" s="9">
        <v>6000780338</v>
      </c>
      <c r="E775" s="9" t="e">
        <f>INDEX(#REF!:#REF!,MATCH($D775,#REF!:#REF!,0),MATCH(#REF!,#REF!:#REF!,0))</f>
        <v>#REF!</v>
      </c>
      <c r="F775" s="9" t="e">
        <f>INDEX(#REF!:#REF!,MATCH($D775,#REF!:#REF!,0),MATCH(#REF!,#REF!:#REF!,0))</f>
        <v>#REF!</v>
      </c>
    </row>
    <row r="776" spans="1:6" ht="16.5" x14ac:dyDescent="0.3">
      <c r="A776" s="9" t="s">
        <v>21549</v>
      </c>
      <c r="B776" s="9" t="s">
        <v>1979</v>
      </c>
      <c r="C776" s="10">
        <v>19142</v>
      </c>
      <c r="D776" s="9">
        <v>2012142672</v>
      </c>
      <c r="E776" s="9" t="e">
        <f>INDEX(#REF!:#REF!,MATCH($D776,#REF!:#REF!,0),MATCH(#REF!,#REF!:#REF!,0))</f>
        <v>#REF!</v>
      </c>
      <c r="F776" s="9" t="e">
        <f>INDEX(#REF!:#REF!,MATCH($D776,#REF!:#REF!,0),MATCH(#REF!,#REF!:#REF!,0))</f>
        <v>#REF!</v>
      </c>
    </row>
    <row r="777" spans="1:6" ht="16.5" x14ac:dyDescent="0.3">
      <c r="A777" s="9" t="s">
        <v>21548</v>
      </c>
      <c r="B777" s="9" t="s">
        <v>2050</v>
      </c>
      <c r="C777" s="10">
        <v>30902</v>
      </c>
      <c r="D777" s="9">
        <v>2138131904</v>
      </c>
      <c r="E777" s="9" t="e">
        <f>INDEX(#REF!:#REF!,MATCH($D777,#REF!:#REF!,0),MATCH(#REF!,#REF!:#REF!,0))</f>
        <v>#REF!</v>
      </c>
      <c r="F777" s="9" t="e">
        <f>INDEX(#REF!:#REF!,MATCH($D777,#REF!:#REF!,0),MATCH(#REF!,#REF!:#REF!,0))</f>
        <v>#REF!</v>
      </c>
    </row>
    <row r="778" spans="1:6" ht="16.5" x14ac:dyDescent="0.3">
      <c r="A778" s="9" t="s">
        <v>21547</v>
      </c>
      <c r="B778" s="9" t="s">
        <v>2366</v>
      </c>
      <c r="C778" s="10">
        <v>41453</v>
      </c>
      <c r="D778" s="9">
        <v>5117202538</v>
      </c>
      <c r="E778" s="9" t="e">
        <f>INDEX(#REF!:#REF!,MATCH($D778,#REF!:#REF!,0),MATCH(#REF!,#REF!:#REF!,0))</f>
        <v>#REF!</v>
      </c>
      <c r="F778" s="9" t="e">
        <f>INDEX(#REF!:#REF!,MATCH($D778,#REF!:#REF!,0),MATCH(#REF!,#REF!:#REF!,0))</f>
        <v>#REF!</v>
      </c>
    </row>
    <row r="779" spans="1:6" ht="16.5" x14ac:dyDescent="0.3">
      <c r="A779" s="9" t="s">
        <v>21546</v>
      </c>
      <c r="B779" s="9" t="s">
        <v>3357</v>
      </c>
      <c r="C779" s="10">
        <v>17797</v>
      </c>
      <c r="D779" s="9">
        <v>769312748</v>
      </c>
      <c r="E779" s="9" t="e">
        <f>INDEX(#REF!:#REF!,MATCH($D779,#REF!:#REF!,0),MATCH(#REF!,#REF!:#REF!,0))</f>
        <v>#REF!</v>
      </c>
      <c r="F779" s="9" t="e">
        <f>INDEX(#REF!:#REF!,MATCH($D779,#REF!:#REF!,0),MATCH(#REF!,#REF!:#REF!,0))</f>
        <v>#REF!</v>
      </c>
    </row>
    <row r="780" spans="1:6" ht="16.5" x14ac:dyDescent="0.3">
      <c r="A780" s="9" t="s">
        <v>21545</v>
      </c>
      <c r="B780" s="9" t="s">
        <v>2492</v>
      </c>
      <c r="C780" s="10">
        <v>30989</v>
      </c>
      <c r="D780" s="9">
        <v>4937054791</v>
      </c>
      <c r="E780" s="9" t="e">
        <f>INDEX(#REF!:#REF!,MATCH($D780,#REF!:#REF!,0),MATCH(#REF!,#REF!:#REF!,0))</f>
        <v>#REF!</v>
      </c>
      <c r="F780" s="9" t="e">
        <f>INDEX(#REF!:#REF!,MATCH($D780,#REF!:#REF!,0),MATCH(#REF!,#REF!:#REF!,0))</f>
        <v>#REF!</v>
      </c>
    </row>
    <row r="781" spans="1:6" ht="16.5" x14ac:dyDescent="0.3">
      <c r="A781" s="9" t="s">
        <v>21544</v>
      </c>
      <c r="B781" s="9" t="s">
        <v>2489</v>
      </c>
      <c r="C781" s="10">
        <v>48100</v>
      </c>
      <c r="D781" s="9">
        <v>5974179625</v>
      </c>
      <c r="E781" s="9" t="e">
        <f>INDEX(#REF!:#REF!,MATCH($D781,#REF!:#REF!,0),MATCH(#REF!,#REF!:#REF!,0))</f>
        <v>#REF!</v>
      </c>
      <c r="F781" s="9" t="e">
        <f>INDEX(#REF!:#REF!,MATCH($D781,#REF!:#REF!,0),MATCH(#REF!,#REF!:#REF!,0))</f>
        <v>#REF!</v>
      </c>
    </row>
    <row r="782" spans="1:6" ht="16.5" x14ac:dyDescent="0.3">
      <c r="A782" s="9" t="s">
        <v>21543</v>
      </c>
      <c r="B782" s="9" t="s">
        <v>2935</v>
      </c>
      <c r="C782" s="10">
        <v>40612</v>
      </c>
      <c r="D782" s="9">
        <v>2257563263</v>
      </c>
      <c r="E782" s="9" t="e">
        <f>INDEX(#REF!:#REF!,MATCH($D782,#REF!:#REF!,0),MATCH(#REF!,#REF!:#REF!,0))</f>
        <v>#REF!</v>
      </c>
      <c r="F782" s="9" t="e">
        <f>INDEX(#REF!:#REF!,MATCH($D782,#REF!:#REF!,0),MATCH(#REF!,#REF!:#REF!,0))</f>
        <v>#REF!</v>
      </c>
    </row>
    <row r="783" spans="1:6" ht="16.5" x14ac:dyDescent="0.3">
      <c r="A783" s="9" t="s">
        <v>21542</v>
      </c>
      <c r="B783" s="9" t="s">
        <v>2947</v>
      </c>
      <c r="C783" s="10">
        <v>52485</v>
      </c>
      <c r="D783" s="9">
        <v>3554200719</v>
      </c>
      <c r="E783" s="9" t="e">
        <f>INDEX(#REF!:#REF!,MATCH($D783,#REF!:#REF!,0),MATCH(#REF!,#REF!:#REF!,0))</f>
        <v>#REF!</v>
      </c>
      <c r="F783" s="9" t="e">
        <f>INDEX(#REF!:#REF!,MATCH($D783,#REF!:#REF!,0),MATCH(#REF!,#REF!:#REF!,0))</f>
        <v>#REF!</v>
      </c>
    </row>
    <row r="784" spans="1:6" ht="16.5" x14ac:dyDescent="0.3">
      <c r="A784" s="9" t="s">
        <v>21541</v>
      </c>
      <c r="B784" s="9" t="s">
        <v>2935</v>
      </c>
      <c r="C784" s="10">
        <v>23172</v>
      </c>
      <c r="D784" s="9">
        <v>4639895275</v>
      </c>
      <c r="E784" s="9" t="e">
        <f>INDEX(#REF!:#REF!,MATCH($D784,#REF!:#REF!,0),MATCH(#REF!,#REF!:#REF!,0))</f>
        <v>#REF!</v>
      </c>
      <c r="F784" s="9" t="e">
        <f>INDEX(#REF!:#REF!,MATCH($D784,#REF!:#REF!,0),MATCH(#REF!,#REF!:#REF!,0))</f>
        <v>#REF!</v>
      </c>
    </row>
    <row r="785" spans="1:6" ht="16.5" x14ac:dyDescent="0.3">
      <c r="A785" s="9" t="s">
        <v>21540</v>
      </c>
      <c r="B785" s="9" t="s">
        <v>2528</v>
      </c>
      <c r="C785" s="10">
        <v>39232</v>
      </c>
      <c r="D785" s="9">
        <v>8277918739</v>
      </c>
      <c r="E785" s="9" t="e">
        <f>INDEX(#REF!:#REF!,MATCH($D785,#REF!:#REF!,0),MATCH(#REF!,#REF!:#REF!,0))</f>
        <v>#REF!</v>
      </c>
      <c r="F785" s="9" t="e">
        <f>INDEX(#REF!:#REF!,MATCH($D785,#REF!:#REF!,0),MATCH(#REF!,#REF!:#REF!,0))</f>
        <v>#REF!</v>
      </c>
    </row>
    <row r="786" spans="1:6" ht="16.5" x14ac:dyDescent="0.3">
      <c r="A786" s="9" t="s">
        <v>21539</v>
      </c>
      <c r="B786" s="9" t="s">
        <v>2406</v>
      </c>
      <c r="C786" s="10">
        <v>14784</v>
      </c>
      <c r="D786" s="9">
        <v>140020098</v>
      </c>
      <c r="E786" s="9" t="e">
        <f>INDEX(#REF!:#REF!,MATCH($D786,#REF!:#REF!,0),MATCH(#REF!,#REF!:#REF!,0))</f>
        <v>#REF!</v>
      </c>
      <c r="F786" s="9" t="e">
        <f>INDEX(#REF!:#REF!,MATCH($D786,#REF!:#REF!,0),MATCH(#REF!,#REF!:#REF!,0))</f>
        <v>#REF!</v>
      </c>
    </row>
    <row r="787" spans="1:6" ht="16.5" x14ac:dyDescent="0.3">
      <c r="A787" s="9" t="s">
        <v>21538</v>
      </c>
      <c r="B787" s="9" t="s">
        <v>2011</v>
      </c>
      <c r="C787" s="10">
        <v>58495</v>
      </c>
      <c r="D787" s="9">
        <v>9483290694</v>
      </c>
      <c r="E787" s="9" t="e">
        <f>INDEX(#REF!:#REF!,MATCH($D787,#REF!:#REF!,0),MATCH(#REF!,#REF!:#REF!,0))</f>
        <v>#REF!</v>
      </c>
      <c r="F787" s="9" t="e">
        <f>INDEX(#REF!:#REF!,MATCH($D787,#REF!:#REF!,0),MATCH(#REF!,#REF!:#REF!,0))</f>
        <v>#REF!</v>
      </c>
    </row>
    <row r="788" spans="1:6" ht="16.5" x14ac:dyDescent="0.3">
      <c r="A788" s="9" t="s">
        <v>21537</v>
      </c>
      <c r="B788" s="9" t="s">
        <v>2653</v>
      </c>
      <c r="C788" s="10">
        <v>46930</v>
      </c>
      <c r="D788" s="9">
        <v>4839119791</v>
      </c>
      <c r="E788" s="9" t="e">
        <f>INDEX(#REF!:#REF!,MATCH($D788,#REF!:#REF!,0),MATCH(#REF!,#REF!:#REF!,0))</f>
        <v>#REF!</v>
      </c>
      <c r="F788" s="9" t="e">
        <f>INDEX(#REF!:#REF!,MATCH($D788,#REF!:#REF!,0),MATCH(#REF!,#REF!:#REF!,0))</f>
        <v>#REF!</v>
      </c>
    </row>
    <row r="789" spans="1:6" ht="16.5" x14ac:dyDescent="0.3">
      <c r="A789" s="9" t="s">
        <v>21536</v>
      </c>
      <c r="B789" s="9" t="s">
        <v>2860</v>
      </c>
      <c r="C789" s="10">
        <v>51627</v>
      </c>
      <c r="D789" s="9">
        <v>325547246</v>
      </c>
      <c r="E789" s="9" t="e">
        <f>INDEX(#REF!:#REF!,MATCH($D789,#REF!:#REF!,0),MATCH(#REF!,#REF!:#REF!,0))</f>
        <v>#REF!</v>
      </c>
      <c r="F789" s="9" t="e">
        <f>INDEX(#REF!:#REF!,MATCH($D789,#REF!:#REF!,0),MATCH(#REF!,#REF!:#REF!,0))</f>
        <v>#REF!</v>
      </c>
    </row>
    <row r="790" spans="1:6" ht="16.5" x14ac:dyDescent="0.3">
      <c r="A790" s="9" t="s">
        <v>21535</v>
      </c>
      <c r="B790" s="9" t="s">
        <v>2835</v>
      </c>
      <c r="C790" s="10">
        <v>36773</v>
      </c>
      <c r="D790" s="9">
        <v>8267733809</v>
      </c>
      <c r="E790" s="9" t="e">
        <f>INDEX(#REF!:#REF!,MATCH($D790,#REF!:#REF!,0),MATCH(#REF!,#REF!:#REF!,0))</f>
        <v>#REF!</v>
      </c>
      <c r="F790" s="9" t="e">
        <f>INDEX(#REF!:#REF!,MATCH($D790,#REF!:#REF!,0),MATCH(#REF!,#REF!:#REF!,0))</f>
        <v>#REF!</v>
      </c>
    </row>
    <row r="791" spans="1:6" ht="16.5" x14ac:dyDescent="0.3">
      <c r="A791" s="9" t="s">
        <v>21534</v>
      </c>
      <c r="B791" s="9" t="s">
        <v>2339</v>
      </c>
      <c r="C791" s="10">
        <v>25314</v>
      </c>
      <c r="D791" s="9">
        <v>3227873028</v>
      </c>
      <c r="E791" s="9" t="e">
        <f>INDEX(#REF!:#REF!,MATCH($D791,#REF!:#REF!,0),MATCH(#REF!,#REF!:#REF!,0))</f>
        <v>#REF!</v>
      </c>
      <c r="F791" s="9" t="e">
        <f>INDEX(#REF!:#REF!,MATCH($D791,#REF!:#REF!,0),MATCH(#REF!,#REF!:#REF!,0))</f>
        <v>#REF!</v>
      </c>
    </row>
    <row r="792" spans="1:6" ht="16.5" x14ac:dyDescent="0.3">
      <c r="A792" s="9" t="s">
        <v>21533</v>
      </c>
      <c r="B792" s="9" t="s">
        <v>2351</v>
      </c>
      <c r="C792" s="10">
        <v>41037</v>
      </c>
      <c r="D792" s="9">
        <v>25254650</v>
      </c>
      <c r="E792" s="9" t="e">
        <f>INDEX(#REF!:#REF!,MATCH($D792,#REF!:#REF!,0),MATCH(#REF!,#REF!:#REF!,0))</f>
        <v>#REF!</v>
      </c>
      <c r="F792" s="9" t="e">
        <f>INDEX(#REF!:#REF!,MATCH($D792,#REF!:#REF!,0),MATCH(#REF!,#REF!:#REF!,0))</f>
        <v>#REF!</v>
      </c>
    </row>
    <row r="793" spans="1:6" ht="16.5" x14ac:dyDescent="0.3">
      <c r="A793" s="9" t="s">
        <v>21532</v>
      </c>
      <c r="B793" s="9" t="s">
        <v>2040</v>
      </c>
      <c r="C793" s="10">
        <v>59459</v>
      </c>
      <c r="D793" s="9">
        <v>7325246862</v>
      </c>
      <c r="E793" s="9" t="e">
        <f>INDEX(#REF!:#REF!,MATCH($D793,#REF!:#REF!,0),MATCH(#REF!,#REF!:#REF!,0))</f>
        <v>#REF!</v>
      </c>
      <c r="F793" s="9" t="e">
        <f>INDEX(#REF!:#REF!,MATCH($D793,#REF!:#REF!,0),MATCH(#REF!,#REF!:#REF!,0))</f>
        <v>#REF!</v>
      </c>
    </row>
    <row r="794" spans="1:6" ht="16.5" x14ac:dyDescent="0.3">
      <c r="A794" s="9" t="s">
        <v>21531</v>
      </c>
      <c r="B794" s="9" t="s">
        <v>3510</v>
      </c>
      <c r="C794" s="10">
        <v>31393</v>
      </c>
      <c r="D794" s="9">
        <v>1231429186</v>
      </c>
      <c r="E794" s="9" t="e">
        <f>INDEX(#REF!:#REF!,MATCH($D794,#REF!:#REF!,0),MATCH(#REF!,#REF!:#REF!,0))</f>
        <v>#REF!</v>
      </c>
      <c r="F794" s="9" t="e">
        <f>INDEX(#REF!:#REF!,MATCH($D794,#REF!:#REF!,0),MATCH(#REF!,#REF!:#REF!,0))</f>
        <v>#REF!</v>
      </c>
    </row>
    <row r="795" spans="1:6" ht="16.5" x14ac:dyDescent="0.3">
      <c r="A795" s="9" t="s">
        <v>21530</v>
      </c>
      <c r="B795" s="9" t="s">
        <v>2011</v>
      </c>
      <c r="C795" s="10">
        <v>25794</v>
      </c>
      <c r="D795" s="9">
        <v>2230983466</v>
      </c>
      <c r="E795" s="9" t="e">
        <f>INDEX(#REF!:#REF!,MATCH($D795,#REF!:#REF!,0),MATCH(#REF!,#REF!:#REF!,0))</f>
        <v>#REF!</v>
      </c>
      <c r="F795" s="9" t="e">
        <f>INDEX(#REF!:#REF!,MATCH($D795,#REF!:#REF!,0),MATCH(#REF!,#REF!:#REF!,0))</f>
        <v>#REF!</v>
      </c>
    </row>
    <row r="796" spans="1:6" ht="16.5" x14ac:dyDescent="0.3">
      <c r="A796" s="9" t="s">
        <v>21529</v>
      </c>
      <c r="B796" s="9" t="s">
        <v>3328</v>
      </c>
      <c r="C796" s="10">
        <v>50143</v>
      </c>
      <c r="D796" s="9">
        <v>4986200380</v>
      </c>
      <c r="E796" s="9" t="e">
        <f>INDEX(#REF!:#REF!,MATCH($D796,#REF!:#REF!,0),MATCH(#REF!,#REF!:#REF!,0))</f>
        <v>#REF!</v>
      </c>
      <c r="F796" s="9" t="e">
        <f>INDEX(#REF!:#REF!,MATCH($D796,#REF!:#REF!,0),MATCH(#REF!,#REF!:#REF!,0))</f>
        <v>#REF!</v>
      </c>
    </row>
    <row r="797" spans="1:6" ht="16.5" x14ac:dyDescent="0.3">
      <c r="A797" s="9" t="s">
        <v>21528</v>
      </c>
      <c r="B797" s="9" t="s">
        <v>2277</v>
      </c>
      <c r="C797" s="10">
        <v>39287</v>
      </c>
      <c r="D797" s="9">
        <v>7961231404</v>
      </c>
      <c r="E797" s="9" t="e">
        <f>INDEX(#REF!:#REF!,MATCH($D797,#REF!:#REF!,0),MATCH(#REF!,#REF!:#REF!,0))</f>
        <v>#REF!</v>
      </c>
      <c r="F797" s="9" t="e">
        <f>INDEX(#REF!:#REF!,MATCH($D797,#REF!:#REF!,0),MATCH(#REF!,#REF!:#REF!,0))</f>
        <v>#REF!</v>
      </c>
    </row>
    <row r="798" spans="1:6" ht="16.5" x14ac:dyDescent="0.3">
      <c r="A798" s="9" t="s">
        <v>21527</v>
      </c>
      <c r="B798" s="9" t="s">
        <v>2768</v>
      </c>
      <c r="C798" s="10">
        <v>34463</v>
      </c>
      <c r="D798" s="9">
        <v>85304042</v>
      </c>
      <c r="E798" s="9" t="e">
        <f>INDEX(#REF!:#REF!,MATCH($D798,#REF!:#REF!,0),MATCH(#REF!,#REF!:#REF!,0))</f>
        <v>#REF!</v>
      </c>
      <c r="F798" s="9" t="e">
        <f>INDEX(#REF!:#REF!,MATCH($D798,#REF!:#REF!,0),MATCH(#REF!,#REF!:#REF!,0))</f>
        <v>#REF!</v>
      </c>
    </row>
    <row r="799" spans="1:6" ht="16.5" x14ac:dyDescent="0.3">
      <c r="A799" s="9" t="s">
        <v>21526</v>
      </c>
      <c r="B799" s="9" t="s">
        <v>2530</v>
      </c>
      <c r="C799" s="10">
        <v>22560</v>
      </c>
      <c r="D799" s="9">
        <v>3000763902</v>
      </c>
      <c r="E799" s="9" t="e">
        <f>INDEX(#REF!:#REF!,MATCH($D799,#REF!:#REF!,0),MATCH(#REF!,#REF!:#REF!,0))</f>
        <v>#REF!</v>
      </c>
      <c r="F799" s="9" t="e">
        <f>INDEX(#REF!:#REF!,MATCH($D799,#REF!:#REF!,0),MATCH(#REF!,#REF!:#REF!,0))</f>
        <v>#REF!</v>
      </c>
    </row>
    <row r="800" spans="1:6" ht="16.5" x14ac:dyDescent="0.3">
      <c r="A800" s="9" t="s">
        <v>21525</v>
      </c>
      <c r="B800" s="9" t="s">
        <v>2450</v>
      </c>
      <c r="C800" s="10">
        <v>14251</v>
      </c>
      <c r="D800" s="9">
        <v>6183510505</v>
      </c>
      <c r="E800" s="9" t="e">
        <f>INDEX(#REF!:#REF!,MATCH($D800,#REF!:#REF!,0),MATCH(#REF!,#REF!:#REF!,0))</f>
        <v>#REF!</v>
      </c>
      <c r="F800" s="9" t="e">
        <f>INDEX(#REF!:#REF!,MATCH($D800,#REF!:#REF!,0),MATCH(#REF!,#REF!:#REF!,0))</f>
        <v>#REF!</v>
      </c>
    </row>
    <row r="801" spans="1:6" ht="16.5" x14ac:dyDescent="0.3">
      <c r="A801" s="9" t="s">
        <v>21524</v>
      </c>
      <c r="B801" s="9" t="s">
        <v>2485</v>
      </c>
      <c r="C801" s="10">
        <v>50233</v>
      </c>
      <c r="D801" s="9">
        <v>8617243198</v>
      </c>
      <c r="E801" s="9" t="e">
        <f>INDEX(#REF!:#REF!,MATCH($D801,#REF!:#REF!,0),MATCH(#REF!,#REF!:#REF!,0))</f>
        <v>#REF!</v>
      </c>
      <c r="F801" s="9" t="e">
        <f>INDEX(#REF!:#REF!,MATCH($D801,#REF!:#REF!,0),MATCH(#REF!,#REF!:#REF!,0))</f>
        <v>#REF!</v>
      </c>
    </row>
    <row r="802" spans="1:6" ht="16.5" x14ac:dyDescent="0.3">
      <c r="A802" s="9" t="s">
        <v>21523</v>
      </c>
      <c r="B802" s="9" t="s">
        <v>2248</v>
      </c>
      <c r="C802" s="10">
        <v>22253</v>
      </c>
      <c r="D802" s="9">
        <v>481875921</v>
      </c>
      <c r="E802" s="9" t="e">
        <f>INDEX(#REF!:#REF!,MATCH($D802,#REF!:#REF!,0),MATCH(#REF!,#REF!:#REF!,0))</f>
        <v>#REF!</v>
      </c>
      <c r="F802" s="9" t="e">
        <f>INDEX(#REF!:#REF!,MATCH($D802,#REF!:#REF!,0),MATCH(#REF!,#REF!:#REF!,0))</f>
        <v>#REF!</v>
      </c>
    </row>
    <row r="803" spans="1:6" ht="16.5" x14ac:dyDescent="0.3">
      <c r="A803" s="9" t="s">
        <v>21522</v>
      </c>
      <c r="B803" s="9" t="s">
        <v>2548</v>
      </c>
      <c r="C803" s="10">
        <v>27710</v>
      </c>
      <c r="D803" s="9">
        <v>8519669638</v>
      </c>
      <c r="E803" s="9" t="e">
        <f>INDEX(#REF!:#REF!,MATCH($D803,#REF!:#REF!,0),MATCH(#REF!,#REF!:#REF!,0))</f>
        <v>#REF!</v>
      </c>
      <c r="F803" s="9" t="e">
        <f>INDEX(#REF!:#REF!,MATCH($D803,#REF!:#REF!,0),MATCH(#REF!,#REF!:#REF!,0))</f>
        <v>#REF!</v>
      </c>
    </row>
    <row r="804" spans="1:6" ht="16.5" x14ac:dyDescent="0.3">
      <c r="A804" s="9" t="s">
        <v>21521</v>
      </c>
      <c r="B804" s="9" t="s">
        <v>2046</v>
      </c>
      <c r="C804" s="10">
        <v>22527</v>
      </c>
      <c r="D804" s="9">
        <v>7001733199</v>
      </c>
      <c r="E804" s="9" t="e">
        <f>INDEX(#REF!:#REF!,MATCH($D804,#REF!:#REF!,0),MATCH(#REF!,#REF!:#REF!,0))</f>
        <v>#REF!</v>
      </c>
      <c r="F804" s="9" t="e">
        <f>INDEX(#REF!:#REF!,MATCH($D804,#REF!:#REF!,0),MATCH(#REF!,#REF!:#REF!,0))</f>
        <v>#REF!</v>
      </c>
    </row>
    <row r="805" spans="1:6" ht="16.5" x14ac:dyDescent="0.3">
      <c r="A805" s="9" t="s">
        <v>21520</v>
      </c>
      <c r="B805" s="9" t="s">
        <v>2559</v>
      </c>
      <c r="C805" s="10">
        <v>31686</v>
      </c>
      <c r="D805" s="9">
        <v>3133221701</v>
      </c>
      <c r="E805" s="9" t="e">
        <f>INDEX(#REF!:#REF!,MATCH($D805,#REF!:#REF!,0),MATCH(#REF!,#REF!:#REF!,0))</f>
        <v>#REF!</v>
      </c>
      <c r="F805" s="9" t="e">
        <f>INDEX(#REF!:#REF!,MATCH($D805,#REF!:#REF!,0),MATCH(#REF!,#REF!:#REF!,0))</f>
        <v>#REF!</v>
      </c>
    </row>
    <row r="806" spans="1:6" ht="16.5" x14ac:dyDescent="0.3">
      <c r="A806" s="9" t="s">
        <v>21519</v>
      </c>
      <c r="B806" s="9" t="s">
        <v>3177</v>
      </c>
      <c r="C806" s="10">
        <v>16235</v>
      </c>
      <c r="D806" s="9">
        <v>7440017404</v>
      </c>
      <c r="E806" s="9" t="e">
        <f>INDEX(#REF!:#REF!,MATCH($D806,#REF!:#REF!,0),MATCH(#REF!,#REF!:#REF!,0))</f>
        <v>#REF!</v>
      </c>
      <c r="F806" s="9" t="e">
        <f>INDEX(#REF!:#REF!,MATCH($D806,#REF!:#REF!,0),MATCH(#REF!,#REF!:#REF!,0))</f>
        <v>#REF!</v>
      </c>
    </row>
    <row r="807" spans="1:6" ht="16.5" x14ac:dyDescent="0.3">
      <c r="A807" s="9" t="s">
        <v>21518</v>
      </c>
      <c r="B807" s="9" t="s">
        <v>2476</v>
      </c>
      <c r="C807" s="10">
        <v>16132</v>
      </c>
      <c r="D807" s="9">
        <v>3819859829</v>
      </c>
      <c r="E807" s="9" t="e">
        <f>INDEX(#REF!:#REF!,MATCH($D807,#REF!:#REF!,0),MATCH(#REF!,#REF!:#REF!,0))</f>
        <v>#REF!</v>
      </c>
      <c r="F807" s="9" t="e">
        <f>INDEX(#REF!:#REF!,MATCH($D807,#REF!:#REF!,0),MATCH(#REF!,#REF!:#REF!,0))</f>
        <v>#REF!</v>
      </c>
    </row>
    <row r="808" spans="1:6" ht="16.5" x14ac:dyDescent="0.3">
      <c r="A808" s="9" t="s">
        <v>21517</v>
      </c>
      <c r="B808" s="9" t="s">
        <v>2544</v>
      </c>
      <c r="C808" s="10">
        <v>33057</v>
      </c>
      <c r="D808" s="9">
        <v>9619649427</v>
      </c>
      <c r="E808" s="9" t="e">
        <f>INDEX(#REF!:#REF!,MATCH($D808,#REF!:#REF!,0),MATCH(#REF!,#REF!:#REF!,0))</f>
        <v>#REF!</v>
      </c>
      <c r="F808" s="9" t="e">
        <f>INDEX(#REF!:#REF!,MATCH($D808,#REF!:#REF!,0),MATCH(#REF!,#REF!:#REF!,0))</f>
        <v>#REF!</v>
      </c>
    </row>
    <row r="809" spans="1:6" ht="16.5" x14ac:dyDescent="0.3">
      <c r="A809" s="9" t="s">
        <v>21516</v>
      </c>
      <c r="B809" s="9" t="s">
        <v>2856</v>
      </c>
      <c r="C809" s="10">
        <v>18992</v>
      </c>
      <c r="D809" s="9">
        <v>3824197065</v>
      </c>
      <c r="E809" s="9" t="e">
        <f>INDEX(#REF!:#REF!,MATCH($D809,#REF!:#REF!,0),MATCH(#REF!,#REF!:#REF!,0))</f>
        <v>#REF!</v>
      </c>
      <c r="F809" s="9" t="e">
        <f>INDEX(#REF!:#REF!,MATCH($D809,#REF!:#REF!,0),MATCH(#REF!,#REF!:#REF!,0))</f>
        <v>#REF!</v>
      </c>
    </row>
    <row r="810" spans="1:6" ht="16.5" x14ac:dyDescent="0.3">
      <c r="A810" s="9" t="s">
        <v>21515</v>
      </c>
      <c r="B810" s="9" t="s">
        <v>2795</v>
      </c>
      <c r="C810" s="10">
        <v>14614</v>
      </c>
      <c r="D810" s="9">
        <v>2702941109</v>
      </c>
      <c r="E810" s="9" t="e">
        <f>INDEX(#REF!:#REF!,MATCH($D810,#REF!:#REF!,0),MATCH(#REF!,#REF!:#REF!,0))</f>
        <v>#REF!</v>
      </c>
      <c r="F810" s="9" t="e">
        <f>INDEX(#REF!:#REF!,MATCH($D810,#REF!:#REF!,0),MATCH(#REF!,#REF!:#REF!,0))</f>
        <v>#REF!</v>
      </c>
    </row>
    <row r="811" spans="1:6" ht="16.5" x14ac:dyDescent="0.3">
      <c r="A811" s="9" t="s">
        <v>21514</v>
      </c>
      <c r="B811" s="9" t="s">
        <v>2835</v>
      </c>
      <c r="C811" s="10">
        <v>54519</v>
      </c>
      <c r="D811" s="9">
        <v>3932861779</v>
      </c>
      <c r="E811" s="9" t="e">
        <f>INDEX(#REF!:#REF!,MATCH($D811,#REF!:#REF!,0),MATCH(#REF!,#REF!:#REF!,0))</f>
        <v>#REF!</v>
      </c>
      <c r="F811" s="9" t="e">
        <f>INDEX(#REF!:#REF!,MATCH($D811,#REF!:#REF!,0),MATCH(#REF!,#REF!:#REF!,0))</f>
        <v>#REF!</v>
      </c>
    </row>
    <row r="812" spans="1:6" ht="16.5" x14ac:dyDescent="0.3">
      <c r="A812" s="9" t="s">
        <v>21513</v>
      </c>
      <c r="B812" s="9" t="s">
        <v>2105</v>
      </c>
      <c r="C812" s="10">
        <v>42090</v>
      </c>
      <c r="D812" s="9">
        <v>8676088039</v>
      </c>
      <c r="E812" s="9" t="e">
        <f>INDEX(#REF!:#REF!,MATCH($D812,#REF!:#REF!,0),MATCH(#REF!,#REF!:#REF!,0))</f>
        <v>#REF!</v>
      </c>
      <c r="F812" s="9" t="e">
        <f>INDEX(#REF!:#REF!,MATCH($D812,#REF!:#REF!,0),MATCH(#REF!,#REF!:#REF!,0))</f>
        <v>#REF!</v>
      </c>
    </row>
    <row r="813" spans="1:6" ht="16.5" x14ac:dyDescent="0.3">
      <c r="A813" s="9" t="s">
        <v>21512</v>
      </c>
      <c r="B813" s="9" t="s">
        <v>2831</v>
      </c>
      <c r="C813" s="10">
        <v>25041</v>
      </c>
      <c r="D813" s="9">
        <v>3642452728</v>
      </c>
      <c r="E813" s="9" t="e">
        <f>INDEX(#REF!:#REF!,MATCH($D813,#REF!:#REF!,0),MATCH(#REF!,#REF!:#REF!,0))</f>
        <v>#REF!</v>
      </c>
      <c r="F813" s="9" t="e">
        <f>INDEX(#REF!:#REF!,MATCH($D813,#REF!:#REF!,0),MATCH(#REF!,#REF!:#REF!,0))</f>
        <v>#REF!</v>
      </c>
    </row>
    <row r="814" spans="1:6" ht="16.5" x14ac:dyDescent="0.3">
      <c r="A814" s="9" t="s">
        <v>21511</v>
      </c>
      <c r="B814" s="9" t="s">
        <v>3156</v>
      </c>
      <c r="C814" s="10">
        <v>31403</v>
      </c>
      <c r="D814" s="9">
        <v>3435517239</v>
      </c>
      <c r="E814" s="9" t="e">
        <f>INDEX(#REF!:#REF!,MATCH($D814,#REF!:#REF!,0),MATCH(#REF!,#REF!:#REF!,0))</f>
        <v>#REF!</v>
      </c>
      <c r="F814" s="9" t="e">
        <f>INDEX(#REF!:#REF!,MATCH($D814,#REF!:#REF!,0),MATCH(#REF!,#REF!:#REF!,0))</f>
        <v>#REF!</v>
      </c>
    </row>
    <row r="815" spans="1:6" ht="16.5" x14ac:dyDescent="0.3">
      <c r="A815" s="9" t="s">
        <v>21510</v>
      </c>
      <c r="B815" s="9" t="s">
        <v>3372</v>
      </c>
      <c r="C815" s="10">
        <v>44094</v>
      </c>
      <c r="D815" s="9">
        <v>37593587</v>
      </c>
      <c r="E815" s="9" t="e">
        <f>INDEX(#REF!:#REF!,MATCH($D815,#REF!:#REF!,0),MATCH(#REF!,#REF!:#REF!,0))</f>
        <v>#REF!</v>
      </c>
      <c r="F815" s="9" t="e">
        <f>INDEX(#REF!:#REF!,MATCH($D815,#REF!:#REF!,0),MATCH(#REF!,#REF!:#REF!,0))</f>
        <v>#REF!</v>
      </c>
    </row>
    <row r="816" spans="1:6" ht="16.5" x14ac:dyDescent="0.3">
      <c r="A816" s="9" t="s">
        <v>21509</v>
      </c>
      <c r="B816" s="9" t="s">
        <v>1973</v>
      </c>
      <c r="C816" s="10">
        <v>14596</v>
      </c>
      <c r="D816" s="9">
        <v>1855604000</v>
      </c>
      <c r="E816" s="9" t="e">
        <f>INDEX(#REF!:#REF!,MATCH($D816,#REF!:#REF!,0),MATCH(#REF!,#REF!:#REF!,0))</f>
        <v>#REF!</v>
      </c>
      <c r="F816" s="9" t="e">
        <f>INDEX(#REF!:#REF!,MATCH($D816,#REF!:#REF!,0),MATCH(#REF!,#REF!:#REF!,0))</f>
        <v>#REF!</v>
      </c>
    </row>
    <row r="817" spans="1:6" ht="16.5" x14ac:dyDescent="0.3">
      <c r="A817" s="9" t="s">
        <v>21508</v>
      </c>
      <c r="B817" s="9" t="s">
        <v>3841</v>
      </c>
      <c r="C817" s="10">
        <v>26277</v>
      </c>
      <c r="D817" s="9">
        <v>9597202352</v>
      </c>
      <c r="E817" s="9" t="e">
        <f>INDEX(#REF!:#REF!,MATCH($D817,#REF!:#REF!,0),MATCH(#REF!,#REF!:#REF!,0))</f>
        <v>#REF!</v>
      </c>
      <c r="F817" s="9" t="e">
        <f>INDEX(#REF!:#REF!,MATCH($D817,#REF!:#REF!,0),MATCH(#REF!,#REF!:#REF!,0))</f>
        <v>#REF!</v>
      </c>
    </row>
    <row r="818" spans="1:6" ht="16.5" x14ac:dyDescent="0.3">
      <c r="A818" s="9" t="s">
        <v>21507</v>
      </c>
      <c r="B818" s="9" t="s">
        <v>3241</v>
      </c>
      <c r="C818" s="10">
        <v>13486</v>
      </c>
      <c r="D818" s="9">
        <v>6380488901</v>
      </c>
      <c r="E818" s="9" t="e">
        <f>INDEX(#REF!:#REF!,MATCH($D818,#REF!:#REF!,0),MATCH(#REF!,#REF!:#REF!,0))</f>
        <v>#REF!</v>
      </c>
      <c r="F818" s="9" t="e">
        <f>INDEX(#REF!:#REF!,MATCH($D818,#REF!:#REF!,0),MATCH(#REF!,#REF!:#REF!,0))</f>
        <v>#REF!</v>
      </c>
    </row>
    <row r="819" spans="1:6" ht="16.5" x14ac:dyDescent="0.3">
      <c r="A819" s="9" t="s">
        <v>21506</v>
      </c>
      <c r="B819" s="9" t="s">
        <v>3642</v>
      </c>
      <c r="C819" s="10">
        <v>35847</v>
      </c>
      <c r="D819" s="9">
        <v>1606657585</v>
      </c>
      <c r="E819" s="9" t="e">
        <f>INDEX(#REF!:#REF!,MATCH($D819,#REF!:#REF!,0),MATCH(#REF!,#REF!:#REF!,0))</f>
        <v>#REF!</v>
      </c>
      <c r="F819" s="9" t="e">
        <f>INDEX(#REF!:#REF!,MATCH($D819,#REF!:#REF!,0),MATCH(#REF!,#REF!:#REF!,0))</f>
        <v>#REF!</v>
      </c>
    </row>
    <row r="820" spans="1:6" ht="16.5" x14ac:dyDescent="0.3">
      <c r="A820" s="9" t="s">
        <v>21505</v>
      </c>
      <c r="B820" s="9" t="s">
        <v>2317</v>
      </c>
      <c r="C820" s="10">
        <v>36138</v>
      </c>
      <c r="D820" s="9">
        <v>9726644925</v>
      </c>
      <c r="E820" s="9" t="e">
        <f>INDEX(#REF!:#REF!,MATCH($D820,#REF!:#REF!,0),MATCH(#REF!,#REF!:#REF!,0))</f>
        <v>#REF!</v>
      </c>
      <c r="F820" s="9" t="e">
        <f>INDEX(#REF!:#REF!,MATCH($D820,#REF!:#REF!,0),MATCH(#REF!,#REF!:#REF!,0))</f>
        <v>#REF!</v>
      </c>
    </row>
    <row r="821" spans="1:6" ht="16.5" x14ac:dyDescent="0.3">
      <c r="A821" s="9" t="s">
        <v>21504</v>
      </c>
      <c r="B821" s="9" t="s">
        <v>2500</v>
      </c>
      <c r="C821" s="10">
        <v>47246</v>
      </c>
      <c r="D821" s="9">
        <v>1888252693</v>
      </c>
      <c r="E821" s="9" t="e">
        <f>INDEX(#REF!:#REF!,MATCH($D821,#REF!:#REF!,0),MATCH(#REF!,#REF!:#REF!,0))</f>
        <v>#REF!</v>
      </c>
      <c r="F821" s="9" t="e">
        <f>INDEX(#REF!:#REF!,MATCH($D821,#REF!:#REF!,0),MATCH(#REF!,#REF!:#REF!,0))</f>
        <v>#REF!</v>
      </c>
    </row>
    <row r="822" spans="1:6" ht="16.5" x14ac:dyDescent="0.3">
      <c r="A822" s="9" t="s">
        <v>21503</v>
      </c>
      <c r="B822" s="9" t="s">
        <v>2288</v>
      </c>
      <c r="C822" s="10">
        <v>13306</v>
      </c>
      <c r="D822" s="9">
        <v>1888605537</v>
      </c>
      <c r="E822" s="9" t="e">
        <f>INDEX(#REF!:#REF!,MATCH($D822,#REF!:#REF!,0),MATCH(#REF!,#REF!:#REF!,0))</f>
        <v>#REF!</v>
      </c>
      <c r="F822" s="9" t="e">
        <f>INDEX(#REF!:#REF!,MATCH($D822,#REF!:#REF!,0),MATCH(#REF!,#REF!:#REF!,0))</f>
        <v>#REF!</v>
      </c>
    </row>
    <row r="823" spans="1:6" ht="16.5" x14ac:dyDescent="0.3">
      <c r="A823" s="9" t="s">
        <v>21502</v>
      </c>
      <c r="B823" s="9" t="s">
        <v>2505</v>
      </c>
      <c r="C823" s="10">
        <v>44500</v>
      </c>
      <c r="D823" s="9">
        <v>8908432159</v>
      </c>
      <c r="E823" s="9" t="e">
        <f>INDEX(#REF!:#REF!,MATCH($D823,#REF!:#REF!,0),MATCH(#REF!,#REF!:#REF!,0))</f>
        <v>#REF!</v>
      </c>
      <c r="F823" s="9" t="e">
        <f>INDEX(#REF!:#REF!,MATCH($D823,#REF!:#REF!,0),MATCH(#REF!,#REF!:#REF!,0))</f>
        <v>#REF!</v>
      </c>
    </row>
    <row r="824" spans="1:6" ht="16.5" x14ac:dyDescent="0.3">
      <c r="A824" s="9" t="s">
        <v>21501</v>
      </c>
      <c r="B824" s="9" t="s">
        <v>2509</v>
      </c>
      <c r="C824" s="10">
        <v>22256</v>
      </c>
      <c r="D824" s="9">
        <v>1659418720</v>
      </c>
      <c r="E824" s="9" t="e">
        <f>INDEX(#REF!:#REF!,MATCH($D824,#REF!:#REF!,0),MATCH(#REF!,#REF!:#REF!,0))</f>
        <v>#REF!</v>
      </c>
      <c r="F824" s="9" t="e">
        <f>INDEX(#REF!:#REF!,MATCH($D824,#REF!:#REF!,0),MATCH(#REF!,#REF!:#REF!,0))</f>
        <v>#REF!</v>
      </c>
    </row>
    <row r="825" spans="1:6" ht="16.5" x14ac:dyDescent="0.3">
      <c r="A825" s="9" t="s">
        <v>21500</v>
      </c>
      <c r="B825" s="9" t="s">
        <v>2580</v>
      </c>
      <c r="C825" s="10">
        <v>17246</v>
      </c>
      <c r="D825" s="9">
        <v>3259018638</v>
      </c>
      <c r="E825" s="9" t="e">
        <f>INDEX(#REF!:#REF!,MATCH($D825,#REF!:#REF!,0),MATCH(#REF!,#REF!:#REF!,0))</f>
        <v>#REF!</v>
      </c>
      <c r="F825" s="9" t="e">
        <f>INDEX(#REF!:#REF!,MATCH($D825,#REF!:#REF!,0),MATCH(#REF!,#REF!:#REF!,0))</f>
        <v>#REF!</v>
      </c>
    </row>
    <row r="826" spans="1:6" ht="16.5" x14ac:dyDescent="0.3">
      <c r="A826" s="9" t="s">
        <v>21499</v>
      </c>
      <c r="B826" s="9" t="s">
        <v>2532</v>
      </c>
      <c r="C826" s="10">
        <v>58140</v>
      </c>
      <c r="D826" s="9">
        <v>2117567142</v>
      </c>
      <c r="E826" s="9" t="e">
        <f>INDEX(#REF!:#REF!,MATCH($D826,#REF!:#REF!,0),MATCH(#REF!,#REF!:#REF!,0))</f>
        <v>#REF!</v>
      </c>
      <c r="F826" s="9" t="e">
        <f>INDEX(#REF!:#REF!,MATCH($D826,#REF!:#REF!,0),MATCH(#REF!,#REF!:#REF!,0))</f>
        <v>#REF!</v>
      </c>
    </row>
    <row r="827" spans="1:6" ht="16.5" x14ac:dyDescent="0.3">
      <c r="A827" s="9" t="s">
        <v>21498</v>
      </c>
      <c r="B827" s="9" t="s">
        <v>2117</v>
      </c>
      <c r="C827" s="10">
        <v>21327</v>
      </c>
      <c r="D827" s="9">
        <v>4997183822</v>
      </c>
      <c r="E827" s="9" t="e">
        <f>INDEX(#REF!:#REF!,MATCH($D827,#REF!:#REF!,0),MATCH(#REF!,#REF!:#REF!,0))</f>
        <v>#REF!</v>
      </c>
      <c r="F827" s="9" t="e">
        <f>INDEX(#REF!:#REF!,MATCH($D827,#REF!:#REF!,0),MATCH(#REF!,#REF!:#REF!,0))</f>
        <v>#REF!</v>
      </c>
    </row>
    <row r="828" spans="1:6" ht="16.5" x14ac:dyDescent="0.3">
      <c r="A828" s="9" t="s">
        <v>21497</v>
      </c>
      <c r="B828" s="9" t="s">
        <v>2886</v>
      </c>
      <c r="C828" s="10">
        <v>53828</v>
      </c>
      <c r="D828" s="9">
        <v>6819596901</v>
      </c>
      <c r="E828" s="9" t="e">
        <f>INDEX(#REF!:#REF!,MATCH($D828,#REF!:#REF!,0),MATCH(#REF!,#REF!:#REF!,0))</f>
        <v>#REF!</v>
      </c>
      <c r="F828" s="9" t="e">
        <f>INDEX(#REF!:#REF!,MATCH($D828,#REF!:#REF!,0),MATCH(#REF!,#REF!:#REF!,0))</f>
        <v>#REF!</v>
      </c>
    </row>
    <row r="829" spans="1:6" ht="16.5" x14ac:dyDescent="0.3">
      <c r="A829" s="9" t="s">
        <v>21496</v>
      </c>
      <c r="B829" s="9" t="s">
        <v>2589</v>
      </c>
      <c r="C829" s="10">
        <v>29550</v>
      </c>
      <c r="D829" s="9">
        <v>8552526727</v>
      </c>
      <c r="E829" s="9" t="e">
        <f>INDEX(#REF!:#REF!,MATCH($D829,#REF!:#REF!,0),MATCH(#REF!,#REF!:#REF!,0))</f>
        <v>#REF!</v>
      </c>
      <c r="F829" s="9" t="e">
        <f>INDEX(#REF!:#REF!,MATCH($D829,#REF!:#REF!,0),MATCH(#REF!,#REF!:#REF!,0))</f>
        <v>#REF!</v>
      </c>
    </row>
    <row r="830" spans="1:6" ht="16.5" x14ac:dyDescent="0.3">
      <c r="A830" s="9" t="s">
        <v>21495</v>
      </c>
      <c r="B830" s="9" t="s">
        <v>3195</v>
      </c>
      <c r="C830" s="10">
        <v>39136</v>
      </c>
      <c r="D830" s="9">
        <v>7402856011</v>
      </c>
      <c r="E830" s="9" t="e">
        <f>INDEX(#REF!:#REF!,MATCH($D830,#REF!:#REF!,0),MATCH(#REF!,#REF!:#REF!,0))</f>
        <v>#REF!</v>
      </c>
      <c r="F830" s="9" t="e">
        <f>INDEX(#REF!:#REF!,MATCH($D830,#REF!:#REF!,0),MATCH(#REF!,#REF!:#REF!,0))</f>
        <v>#REF!</v>
      </c>
    </row>
    <row r="831" spans="1:6" ht="16.5" x14ac:dyDescent="0.3">
      <c r="A831" s="9" t="s">
        <v>21494</v>
      </c>
      <c r="B831" s="9" t="s">
        <v>2528</v>
      </c>
      <c r="C831" s="10">
        <v>26648</v>
      </c>
      <c r="D831" s="9">
        <v>6293335589</v>
      </c>
      <c r="E831" s="9" t="e">
        <f>INDEX(#REF!:#REF!,MATCH($D831,#REF!:#REF!,0),MATCH(#REF!,#REF!:#REF!,0))</f>
        <v>#REF!</v>
      </c>
      <c r="F831" s="9" t="e">
        <f>INDEX(#REF!:#REF!,MATCH($D831,#REF!:#REF!,0),MATCH(#REF!,#REF!:#REF!,0))</f>
        <v>#REF!</v>
      </c>
    </row>
    <row r="832" spans="1:6" ht="16.5" x14ac:dyDescent="0.3">
      <c r="A832" s="9" t="s">
        <v>21493</v>
      </c>
      <c r="B832" s="9" t="s">
        <v>2371</v>
      </c>
      <c r="C832" s="10">
        <v>15373</v>
      </c>
      <c r="D832" s="9">
        <v>5347887761</v>
      </c>
      <c r="E832" s="9" t="e">
        <f>INDEX(#REF!:#REF!,MATCH($D832,#REF!:#REF!,0),MATCH(#REF!,#REF!:#REF!,0))</f>
        <v>#REF!</v>
      </c>
      <c r="F832" s="9" t="e">
        <f>INDEX(#REF!:#REF!,MATCH($D832,#REF!:#REF!,0),MATCH(#REF!,#REF!:#REF!,0))</f>
        <v>#REF!</v>
      </c>
    </row>
    <row r="833" spans="1:6" ht="16.5" x14ac:dyDescent="0.3">
      <c r="A833" s="9" t="s">
        <v>21492</v>
      </c>
      <c r="B833" s="9" t="s">
        <v>3448</v>
      </c>
      <c r="C833" s="10">
        <v>23220</v>
      </c>
      <c r="D833" s="9">
        <v>8145387981</v>
      </c>
      <c r="E833" s="9" t="e">
        <f>INDEX(#REF!:#REF!,MATCH($D833,#REF!:#REF!,0),MATCH(#REF!,#REF!:#REF!,0))</f>
        <v>#REF!</v>
      </c>
      <c r="F833" s="9" t="e">
        <f>INDEX(#REF!:#REF!,MATCH($D833,#REF!:#REF!,0),MATCH(#REF!,#REF!:#REF!,0))</f>
        <v>#REF!</v>
      </c>
    </row>
    <row r="834" spans="1:6" ht="16.5" x14ac:dyDescent="0.3">
      <c r="A834" s="9" t="s">
        <v>21491</v>
      </c>
      <c r="B834" s="9" t="s">
        <v>2132</v>
      </c>
      <c r="C834" s="10">
        <v>49453</v>
      </c>
      <c r="D834" s="9">
        <v>589071254</v>
      </c>
      <c r="E834" s="9" t="e">
        <f>INDEX(#REF!:#REF!,MATCH($D834,#REF!:#REF!,0),MATCH(#REF!,#REF!:#REF!,0))</f>
        <v>#REF!</v>
      </c>
      <c r="F834" s="9" t="e">
        <f>INDEX(#REF!:#REF!,MATCH($D834,#REF!:#REF!,0),MATCH(#REF!,#REF!:#REF!,0))</f>
        <v>#REF!</v>
      </c>
    </row>
    <row r="835" spans="1:6" ht="16.5" x14ac:dyDescent="0.3">
      <c r="A835" s="9" t="s">
        <v>21490</v>
      </c>
      <c r="B835" s="9" t="s">
        <v>1959</v>
      </c>
      <c r="C835" s="10">
        <v>10884</v>
      </c>
      <c r="D835" s="9">
        <v>6973806759</v>
      </c>
      <c r="E835" s="9" t="e">
        <f>INDEX(#REF!:#REF!,MATCH($D835,#REF!:#REF!,0),MATCH(#REF!,#REF!:#REF!,0))</f>
        <v>#REF!</v>
      </c>
      <c r="F835" s="9" t="e">
        <f>INDEX(#REF!:#REF!,MATCH($D835,#REF!:#REF!,0),MATCH(#REF!,#REF!:#REF!,0))</f>
        <v>#REF!</v>
      </c>
    </row>
    <row r="836" spans="1:6" ht="16.5" x14ac:dyDescent="0.3">
      <c r="A836" s="9" t="s">
        <v>21489</v>
      </c>
      <c r="B836" s="9" t="s">
        <v>2645</v>
      </c>
      <c r="C836" s="10">
        <v>18740</v>
      </c>
      <c r="D836" s="9">
        <v>3597778305</v>
      </c>
      <c r="E836" s="9" t="e">
        <f>INDEX(#REF!:#REF!,MATCH($D836,#REF!:#REF!,0),MATCH(#REF!,#REF!:#REF!,0))</f>
        <v>#REF!</v>
      </c>
      <c r="F836" s="9" t="e">
        <f>INDEX(#REF!:#REF!,MATCH($D836,#REF!:#REF!,0),MATCH(#REF!,#REF!:#REF!,0))</f>
        <v>#REF!</v>
      </c>
    </row>
    <row r="837" spans="1:6" ht="16.5" x14ac:dyDescent="0.3">
      <c r="A837" s="9" t="s">
        <v>21488</v>
      </c>
      <c r="B837" s="9" t="s">
        <v>3498</v>
      </c>
      <c r="C837" s="10">
        <v>43250</v>
      </c>
      <c r="D837" s="9">
        <v>9782845590</v>
      </c>
      <c r="E837" s="9" t="e">
        <f>INDEX(#REF!:#REF!,MATCH($D837,#REF!:#REF!,0),MATCH(#REF!,#REF!:#REF!,0))</f>
        <v>#REF!</v>
      </c>
      <c r="F837" s="9" t="e">
        <f>INDEX(#REF!:#REF!,MATCH($D837,#REF!:#REF!,0),MATCH(#REF!,#REF!:#REF!,0))</f>
        <v>#REF!</v>
      </c>
    </row>
    <row r="838" spans="1:6" ht="16.5" x14ac:dyDescent="0.3">
      <c r="A838" s="9" t="s">
        <v>21487</v>
      </c>
      <c r="B838" s="9" t="s">
        <v>2005</v>
      </c>
      <c r="C838" s="10">
        <v>46560</v>
      </c>
      <c r="D838" s="9">
        <v>9590888275</v>
      </c>
      <c r="E838" s="9" t="e">
        <f>INDEX(#REF!:#REF!,MATCH($D838,#REF!:#REF!,0),MATCH(#REF!,#REF!:#REF!,0))</f>
        <v>#REF!</v>
      </c>
      <c r="F838" s="9" t="e">
        <f>INDEX(#REF!:#REF!,MATCH($D838,#REF!:#REF!,0),MATCH(#REF!,#REF!:#REF!,0))</f>
        <v>#REF!</v>
      </c>
    </row>
    <row r="839" spans="1:6" ht="16.5" x14ac:dyDescent="0.3">
      <c r="A839" s="9" t="s">
        <v>21486</v>
      </c>
      <c r="B839" s="9" t="s">
        <v>3951</v>
      </c>
      <c r="C839" s="10">
        <v>23450</v>
      </c>
      <c r="D839" s="9">
        <v>5075915108</v>
      </c>
      <c r="E839" s="9" t="e">
        <f>INDEX(#REF!:#REF!,MATCH($D839,#REF!:#REF!,0),MATCH(#REF!,#REF!:#REF!,0))</f>
        <v>#REF!</v>
      </c>
      <c r="F839" s="9" t="e">
        <f>INDEX(#REF!:#REF!,MATCH($D839,#REF!:#REF!,0),MATCH(#REF!,#REF!:#REF!,0))</f>
        <v>#REF!</v>
      </c>
    </row>
    <row r="840" spans="1:6" ht="16.5" x14ac:dyDescent="0.3">
      <c r="A840" s="9" t="s">
        <v>21485</v>
      </c>
      <c r="B840" s="9" t="s">
        <v>3510</v>
      </c>
      <c r="C840" s="10">
        <v>17299</v>
      </c>
      <c r="D840" s="9">
        <v>4649590612</v>
      </c>
      <c r="E840" s="9" t="e">
        <f>INDEX(#REF!:#REF!,MATCH($D840,#REF!:#REF!,0),MATCH(#REF!,#REF!:#REF!,0))</f>
        <v>#REF!</v>
      </c>
      <c r="F840" s="9" t="e">
        <f>INDEX(#REF!:#REF!,MATCH($D840,#REF!:#REF!,0),MATCH(#REF!,#REF!:#REF!,0))</f>
        <v>#REF!</v>
      </c>
    </row>
    <row r="841" spans="1:6" ht="16.5" x14ac:dyDescent="0.3">
      <c r="A841" s="9" t="s">
        <v>21484</v>
      </c>
      <c r="B841" s="9" t="s">
        <v>2994</v>
      </c>
      <c r="C841" s="10">
        <v>30480</v>
      </c>
      <c r="D841" s="9">
        <v>6819637888</v>
      </c>
      <c r="E841" s="9" t="e">
        <f>INDEX(#REF!:#REF!,MATCH($D841,#REF!:#REF!,0),MATCH(#REF!,#REF!:#REF!,0))</f>
        <v>#REF!</v>
      </c>
      <c r="F841" s="9" t="e">
        <f>INDEX(#REF!:#REF!,MATCH($D841,#REF!:#REF!,0),MATCH(#REF!,#REF!:#REF!,0))</f>
        <v>#REF!</v>
      </c>
    </row>
    <row r="842" spans="1:6" ht="16.5" x14ac:dyDescent="0.3">
      <c r="A842" s="9" t="s">
        <v>21483</v>
      </c>
      <c r="B842" s="9" t="s">
        <v>2582</v>
      </c>
      <c r="C842" s="10">
        <v>30045</v>
      </c>
      <c r="D842" s="9">
        <v>5928086253</v>
      </c>
      <c r="E842" s="9" t="e">
        <f>INDEX(#REF!:#REF!,MATCH($D842,#REF!:#REF!,0),MATCH(#REF!,#REF!:#REF!,0))</f>
        <v>#REF!</v>
      </c>
      <c r="F842" s="9" t="e">
        <f>INDEX(#REF!:#REF!,MATCH($D842,#REF!:#REF!,0),MATCH(#REF!,#REF!:#REF!,0))</f>
        <v>#REF!</v>
      </c>
    </row>
    <row r="843" spans="1:6" ht="16.5" x14ac:dyDescent="0.3">
      <c r="A843" s="9" t="s">
        <v>21482</v>
      </c>
      <c r="B843" s="9" t="s">
        <v>1981</v>
      </c>
      <c r="C843" s="10">
        <v>54536</v>
      </c>
      <c r="D843" s="9">
        <v>9114174103</v>
      </c>
      <c r="E843" s="9" t="e">
        <f>INDEX(#REF!:#REF!,MATCH($D843,#REF!:#REF!,0),MATCH(#REF!,#REF!:#REF!,0))</f>
        <v>#REF!</v>
      </c>
      <c r="F843" s="9" t="e">
        <f>INDEX(#REF!:#REF!,MATCH($D843,#REF!:#REF!,0),MATCH(#REF!,#REF!:#REF!,0))</f>
        <v>#REF!</v>
      </c>
    </row>
    <row r="844" spans="1:6" ht="16.5" x14ac:dyDescent="0.3">
      <c r="A844" s="9" t="s">
        <v>21481</v>
      </c>
      <c r="B844" s="9" t="s">
        <v>2323</v>
      </c>
      <c r="C844" s="10">
        <v>42686</v>
      </c>
      <c r="D844" s="9">
        <v>4031884281</v>
      </c>
      <c r="E844" s="9" t="e">
        <f>INDEX(#REF!:#REF!,MATCH($D844,#REF!:#REF!,0),MATCH(#REF!,#REF!:#REF!,0))</f>
        <v>#REF!</v>
      </c>
      <c r="F844" s="9" t="e">
        <f>INDEX(#REF!:#REF!,MATCH($D844,#REF!:#REF!,0),MATCH(#REF!,#REF!:#REF!,0))</f>
        <v>#REF!</v>
      </c>
    </row>
    <row r="845" spans="1:6" ht="16.5" x14ac:dyDescent="0.3">
      <c r="A845" s="9" t="s">
        <v>21480</v>
      </c>
      <c r="B845" s="9" t="s">
        <v>2050</v>
      </c>
      <c r="C845" s="10">
        <v>44137</v>
      </c>
      <c r="D845" s="9">
        <v>4323171323</v>
      </c>
      <c r="E845" s="9" t="e">
        <f>INDEX(#REF!:#REF!,MATCH($D845,#REF!:#REF!,0),MATCH(#REF!,#REF!:#REF!,0))</f>
        <v>#REF!</v>
      </c>
      <c r="F845" s="9" t="e">
        <f>INDEX(#REF!:#REF!,MATCH($D845,#REF!:#REF!,0),MATCH(#REF!,#REF!:#REF!,0))</f>
        <v>#REF!</v>
      </c>
    </row>
    <row r="846" spans="1:6" ht="16.5" x14ac:dyDescent="0.3">
      <c r="A846" s="9" t="s">
        <v>21479</v>
      </c>
      <c r="B846" s="9" t="s">
        <v>2707</v>
      </c>
      <c r="C846" s="10">
        <v>57635</v>
      </c>
      <c r="D846" s="9">
        <v>4578004252</v>
      </c>
      <c r="E846" s="9" t="e">
        <f>INDEX(#REF!:#REF!,MATCH($D846,#REF!:#REF!,0),MATCH(#REF!,#REF!:#REF!,0))</f>
        <v>#REF!</v>
      </c>
      <c r="F846" s="9" t="e">
        <f>INDEX(#REF!:#REF!,MATCH($D846,#REF!:#REF!,0),MATCH(#REF!,#REF!:#REF!,0))</f>
        <v>#REF!</v>
      </c>
    </row>
    <row r="847" spans="1:6" ht="16.5" x14ac:dyDescent="0.3">
      <c r="A847" s="9" t="s">
        <v>21478</v>
      </c>
      <c r="B847" s="9" t="s">
        <v>3049</v>
      </c>
      <c r="C847" s="10">
        <v>56627</v>
      </c>
      <c r="D847" s="9">
        <v>3642988458</v>
      </c>
      <c r="E847" s="9" t="e">
        <f>INDEX(#REF!:#REF!,MATCH($D847,#REF!:#REF!,0),MATCH(#REF!,#REF!:#REF!,0))</f>
        <v>#REF!</v>
      </c>
      <c r="F847" s="9" t="e">
        <f>INDEX(#REF!:#REF!,MATCH($D847,#REF!:#REF!,0),MATCH(#REF!,#REF!:#REF!,0))</f>
        <v>#REF!</v>
      </c>
    </row>
    <row r="848" spans="1:6" ht="16.5" x14ac:dyDescent="0.3">
      <c r="A848" s="9" t="s">
        <v>21477</v>
      </c>
      <c r="B848" s="9" t="s">
        <v>2456</v>
      </c>
      <c r="C848" s="10">
        <v>52550</v>
      </c>
      <c r="D848" s="9">
        <v>8047841793</v>
      </c>
      <c r="E848" s="9" t="e">
        <f>INDEX(#REF!:#REF!,MATCH($D848,#REF!:#REF!,0),MATCH(#REF!,#REF!:#REF!,0))</f>
        <v>#REF!</v>
      </c>
      <c r="F848" s="9" t="e">
        <f>INDEX(#REF!:#REF!,MATCH($D848,#REF!:#REF!,0),MATCH(#REF!,#REF!:#REF!,0))</f>
        <v>#REF!</v>
      </c>
    </row>
    <row r="849" spans="1:6" ht="16.5" x14ac:dyDescent="0.3">
      <c r="A849" s="9" t="s">
        <v>21476</v>
      </c>
      <c r="B849" s="9" t="s">
        <v>2650</v>
      </c>
      <c r="C849" s="10">
        <v>59383</v>
      </c>
      <c r="D849" s="9">
        <v>2510440322</v>
      </c>
      <c r="E849" s="9" t="e">
        <f>INDEX(#REF!:#REF!,MATCH($D849,#REF!:#REF!,0),MATCH(#REF!,#REF!:#REF!,0))</f>
        <v>#REF!</v>
      </c>
      <c r="F849" s="9" t="e">
        <f>INDEX(#REF!:#REF!,MATCH($D849,#REF!:#REF!,0),MATCH(#REF!,#REF!:#REF!,0))</f>
        <v>#REF!</v>
      </c>
    </row>
    <row r="850" spans="1:6" ht="16.5" x14ac:dyDescent="0.3">
      <c r="A850" s="9" t="s">
        <v>21475</v>
      </c>
      <c r="B850" s="9" t="s">
        <v>2833</v>
      </c>
      <c r="C850" s="10">
        <v>18096</v>
      </c>
      <c r="D850" s="9">
        <v>9013891098</v>
      </c>
      <c r="E850" s="9" t="e">
        <f>INDEX(#REF!:#REF!,MATCH($D850,#REF!:#REF!,0),MATCH(#REF!,#REF!:#REF!,0))</f>
        <v>#REF!</v>
      </c>
      <c r="F850" s="9" t="e">
        <f>INDEX(#REF!:#REF!,MATCH($D850,#REF!:#REF!,0),MATCH(#REF!,#REF!:#REF!,0))</f>
        <v>#REF!</v>
      </c>
    </row>
    <row r="851" spans="1:6" ht="16.5" x14ac:dyDescent="0.3">
      <c r="A851" s="9" t="s">
        <v>21474</v>
      </c>
      <c r="B851" s="9" t="s">
        <v>2762</v>
      </c>
      <c r="C851" s="10">
        <v>43839</v>
      </c>
      <c r="D851" s="9">
        <v>4323171323</v>
      </c>
      <c r="E851" s="9" t="e">
        <f>INDEX(#REF!:#REF!,MATCH($D851,#REF!:#REF!,0),MATCH(#REF!,#REF!:#REF!,0))</f>
        <v>#REF!</v>
      </c>
      <c r="F851" s="9" t="e">
        <f>INDEX(#REF!:#REF!,MATCH($D851,#REF!:#REF!,0),MATCH(#REF!,#REF!:#REF!,0))</f>
        <v>#REF!</v>
      </c>
    </row>
    <row r="852" spans="1:6" ht="16.5" x14ac:dyDescent="0.3">
      <c r="A852" s="9" t="s">
        <v>21473</v>
      </c>
      <c r="B852" s="9" t="s">
        <v>1949</v>
      </c>
      <c r="C852" s="10">
        <v>51241</v>
      </c>
      <c r="D852" s="9">
        <v>3381164996</v>
      </c>
      <c r="E852" s="9" t="e">
        <f>INDEX(#REF!:#REF!,MATCH($D852,#REF!:#REF!,0),MATCH(#REF!,#REF!:#REF!,0))</f>
        <v>#REF!</v>
      </c>
      <c r="F852" s="9" t="e">
        <f>INDEX(#REF!:#REF!,MATCH($D852,#REF!:#REF!,0),MATCH(#REF!,#REF!:#REF!,0))</f>
        <v>#REF!</v>
      </c>
    </row>
    <row r="853" spans="1:6" ht="16.5" x14ac:dyDescent="0.3">
      <c r="A853" s="9" t="s">
        <v>21472</v>
      </c>
      <c r="B853" s="9" t="s">
        <v>2254</v>
      </c>
      <c r="C853" s="10">
        <v>28539</v>
      </c>
      <c r="D853" s="9">
        <v>923191143</v>
      </c>
      <c r="E853" s="9" t="e">
        <f>INDEX(#REF!:#REF!,MATCH($D853,#REF!:#REF!,0),MATCH(#REF!,#REF!:#REF!,0))</f>
        <v>#REF!</v>
      </c>
      <c r="F853" s="9" t="e">
        <f>INDEX(#REF!:#REF!,MATCH($D853,#REF!:#REF!,0),MATCH(#REF!,#REF!:#REF!,0))</f>
        <v>#REF!</v>
      </c>
    </row>
    <row r="854" spans="1:6" ht="16.5" x14ac:dyDescent="0.3">
      <c r="A854" s="9" t="s">
        <v>21471</v>
      </c>
      <c r="B854" s="9" t="s">
        <v>2795</v>
      </c>
      <c r="C854" s="10">
        <v>26224</v>
      </c>
      <c r="D854" s="9">
        <v>7489370671</v>
      </c>
      <c r="E854" s="9" t="e">
        <f>INDEX(#REF!:#REF!,MATCH($D854,#REF!:#REF!,0),MATCH(#REF!,#REF!:#REF!,0))</f>
        <v>#REF!</v>
      </c>
      <c r="F854" s="9" t="e">
        <f>INDEX(#REF!:#REF!,MATCH($D854,#REF!:#REF!,0),MATCH(#REF!,#REF!:#REF!,0))</f>
        <v>#REF!</v>
      </c>
    </row>
    <row r="855" spans="1:6" ht="16.5" x14ac:dyDescent="0.3">
      <c r="A855" s="9" t="s">
        <v>21470</v>
      </c>
      <c r="B855" s="9" t="s">
        <v>2056</v>
      </c>
      <c r="C855" s="10">
        <v>58676</v>
      </c>
      <c r="D855" s="9">
        <v>7011563598</v>
      </c>
      <c r="E855" s="9" t="e">
        <f>INDEX(#REF!:#REF!,MATCH($D855,#REF!:#REF!,0),MATCH(#REF!,#REF!:#REF!,0))</f>
        <v>#REF!</v>
      </c>
      <c r="F855" s="9" t="e">
        <f>INDEX(#REF!:#REF!,MATCH($D855,#REF!:#REF!,0),MATCH(#REF!,#REF!:#REF!,0))</f>
        <v>#REF!</v>
      </c>
    </row>
    <row r="856" spans="1:6" ht="16.5" x14ac:dyDescent="0.3">
      <c r="A856" s="9" t="s">
        <v>21469</v>
      </c>
      <c r="B856" s="9" t="s">
        <v>2238</v>
      </c>
      <c r="C856" s="10">
        <v>55680</v>
      </c>
      <c r="D856" s="9">
        <v>2149326663</v>
      </c>
      <c r="E856" s="9" t="e">
        <f>INDEX(#REF!:#REF!,MATCH($D856,#REF!:#REF!,0),MATCH(#REF!,#REF!:#REF!,0))</f>
        <v>#REF!</v>
      </c>
      <c r="F856" s="9" t="e">
        <f>INDEX(#REF!:#REF!,MATCH($D856,#REF!:#REF!,0),MATCH(#REF!,#REF!:#REF!,0))</f>
        <v>#REF!</v>
      </c>
    </row>
    <row r="857" spans="1:6" ht="16.5" x14ac:dyDescent="0.3">
      <c r="A857" s="9" t="s">
        <v>21468</v>
      </c>
      <c r="B857" s="9" t="s">
        <v>2820</v>
      </c>
      <c r="C857" s="10">
        <v>11122</v>
      </c>
      <c r="D857" s="9">
        <v>4795089876</v>
      </c>
      <c r="E857" s="9" t="e">
        <f>INDEX(#REF!:#REF!,MATCH($D857,#REF!:#REF!,0),MATCH(#REF!,#REF!:#REF!,0))</f>
        <v>#REF!</v>
      </c>
      <c r="F857" s="9" t="e">
        <f>INDEX(#REF!:#REF!,MATCH($D857,#REF!:#REF!,0),MATCH(#REF!,#REF!:#REF!,0))</f>
        <v>#REF!</v>
      </c>
    </row>
    <row r="858" spans="1:6" ht="16.5" x14ac:dyDescent="0.3">
      <c r="A858" s="9" t="s">
        <v>21467</v>
      </c>
      <c r="B858" s="9" t="s">
        <v>2075</v>
      </c>
      <c r="C858" s="10">
        <v>22362</v>
      </c>
      <c r="D858" s="9">
        <v>6731572691</v>
      </c>
      <c r="E858" s="9" t="e">
        <f>INDEX(#REF!:#REF!,MATCH($D858,#REF!:#REF!,0),MATCH(#REF!,#REF!:#REF!,0))</f>
        <v>#REF!</v>
      </c>
      <c r="F858" s="9" t="e">
        <f>INDEX(#REF!:#REF!,MATCH($D858,#REF!:#REF!,0),MATCH(#REF!,#REF!:#REF!,0))</f>
        <v>#REF!</v>
      </c>
    </row>
    <row r="859" spans="1:6" ht="16.5" x14ac:dyDescent="0.3">
      <c r="A859" s="9" t="s">
        <v>21466</v>
      </c>
      <c r="B859" s="9" t="s">
        <v>2935</v>
      </c>
      <c r="C859" s="10">
        <v>47212</v>
      </c>
      <c r="D859" s="9">
        <v>9766606919</v>
      </c>
      <c r="E859" s="9" t="e">
        <f>INDEX(#REF!:#REF!,MATCH($D859,#REF!:#REF!,0),MATCH(#REF!,#REF!:#REF!,0))</f>
        <v>#REF!</v>
      </c>
      <c r="F859" s="9" t="e">
        <f>INDEX(#REF!:#REF!,MATCH($D859,#REF!:#REF!,0),MATCH(#REF!,#REF!:#REF!,0))</f>
        <v>#REF!</v>
      </c>
    </row>
    <row r="860" spans="1:6" ht="16.5" x14ac:dyDescent="0.3">
      <c r="A860" s="9" t="s">
        <v>21465</v>
      </c>
      <c r="B860" s="9" t="s">
        <v>2368</v>
      </c>
      <c r="C860" s="10">
        <v>42981</v>
      </c>
      <c r="D860" s="9">
        <v>6260817967</v>
      </c>
      <c r="E860" s="9" t="e">
        <f>INDEX(#REF!:#REF!,MATCH($D860,#REF!:#REF!,0),MATCH(#REF!,#REF!:#REF!,0))</f>
        <v>#REF!</v>
      </c>
      <c r="F860" s="9" t="e">
        <f>INDEX(#REF!:#REF!,MATCH($D860,#REF!:#REF!,0),MATCH(#REF!,#REF!:#REF!,0))</f>
        <v>#REF!</v>
      </c>
    </row>
    <row r="861" spans="1:6" ht="16.5" x14ac:dyDescent="0.3">
      <c r="A861" s="9" t="s">
        <v>21464</v>
      </c>
      <c r="B861" s="9" t="s">
        <v>3071</v>
      </c>
      <c r="C861" s="10">
        <v>30671</v>
      </c>
      <c r="D861" s="9">
        <v>9803956825</v>
      </c>
      <c r="E861" s="9" t="e">
        <f>INDEX(#REF!:#REF!,MATCH($D861,#REF!:#REF!,0),MATCH(#REF!,#REF!:#REF!,0))</f>
        <v>#REF!</v>
      </c>
      <c r="F861" s="9" t="e">
        <f>INDEX(#REF!:#REF!,MATCH($D861,#REF!:#REF!,0),MATCH(#REF!,#REF!:#REF!,0))</f>
        <v>#REF!</v>
      </c>
    </row>
    <row r="862" spans="1:6" ht="16.5" x14ac:dyDescent="0.3">
      <c r="A862" s="9" t="s">
        <v>21463</v>
      </c>
      <c r="B862" s="9" t="s">
        <v>2783</v>
      </c>
      <c r="C862" s="10">
        <v>14900</v>
      </c>
      <c r="D862" s="9">
        <v>2138131904</v>
      </c>
      <c r="E862" s="9" t="e">
        <f>INDEX(#REF!:#REF!,MATCH($D862,#REF!:#REF!,0),MATCH(#REF!,#REF!:#REF!,0))</f>
        <v>#REF!</v>
      </c>
      <c r="F862" s="9" t="e">
        <f>INDEX(#REF!:#REF!,MATCH($D862,#REF!:#REF!,0),MATCH(#REF!,#REF!:#REF!,0))</f>
        <v>#REF!</v>
      </c>
    </row>
    <row r="863" spans="1:6" ht="16.5" x14ac:dyDescent="0.3">
      <c r="A863" s="9" t="s">
        <v>21462</v>
      </c>
      <c r="B863" s="9" t="s">
        <v>2669</v>
      </c>
      <c r="C863" s="10">
        <v>46682</v>
      </c>
      <c r="D863" s="9">
        <v>3806430489</v>
      </c>
      <c r="E863" s="9" t="e">
        <f>INDEX(#REF!:#REF!,MATCH($D863,#REF!:#REF!,0),MATCH(#REF!,#REF!:#REF!,0))</f>
        <v>#REF!</v>
      </c>
      <c r="F863" s="9" t="e">
        <f>INDEX(#REF!:#REF!,MATCH($D863,#REF!:#REF!,0),MATCH(#REF!,#REF!:#REF!,0))</f>
        <v>#REF!</v>
      </c>
    </row>
    <row r="864" spans="1:6" ht="16.5" x14ac:dyDescent="0.3">
      <c r="A864" s="9" t="s">
        <v>21461</v>
      </c>
      <c r="B864" s="9" t="s">
        <v>2658</v>
      </c>
      <c r="C864" s="10">
        <v>59240</v>
      </c>
      <c r="D864" s="9">
        <v>2607689635</v>
      </c>
      <c r="E864" s="9" t="e">
        <f>INDEX(#REF!:#REF!,MATCH($D864,#REF!:#REF!,0),MATCH(#REF!,#REF!:#REF!,0))</f>
        <v>#REF!</v>
      </c>
      <c r="F864" s="9" t="e">
        <f>INDEX(#REF!:#REF!,MATCH($D864,#REF!:#REF!,0),MATCH(#REF!,#REF!:#REF!,0))</f>
        <v>#REF!</v>
      </c>
    </row>
    <row r="865" spans="1:6" ht="16.5" x14ac:dyDescent="0.3">
      <c r="A865" s="9" t="s">
        <v>21460</v>
      </c>
      <c r="B865" s="9" t="s">
        <v>2103</v>
      </c>
      <c r="C865" s="10">
        <v>24816</v>
      </c>
      <c r="D865" s="9">
        <v>1573192775</v>
      </c>
      <c r="E865" s="9" t="e">
        <f>INDEX(#REF!:#REF!,MATCH($D865,#REF!:#REF!,0),MATCH(#REF!,#REF!:#REF!,0))</f>
        <v>#REF!</v>
      </c>
      <c r="F865" s="9" t="e">
        <f>INDEX(#REF!:#REF!,MATCH($D865,#REF!:#REF!,0),MATCH(#REF!,#REF!:#REF!,0))</f>
        <v>#REF!</v>
      </c>
    </row>
    <row r="866" spans="1:6" ht="16.5" x14ac:dyDescent="0.3">
      <c r="A866" s="9" t="s">
        <v>21459</v>
      </c>
      <c r="B866" s="9" t="s">
        <v>2144</v>
      </c>
      <c r="C866" s="10">
        <v>54776</v>
      </c>
      <c r="D866" s="9">
        <v>6820956614</v>
      </c>
      <c r="E866" s="9" t="e">
        <f>INDEX(#REF!:#REF!,MATCH($D866,#REF!:#REF!,0),MATCH(#REF!,#REF!:#REF!,0))</f>
        <v>#REF!</v>
      </c>
      <c r="F866" s="9" t="e">
        <f>INDEX(#REF!:#REF!,MATCH($D866,#REF!:#REF!,0),MATCH(#REF!,#REF!:#REF!,0))</f>
        <v>#REF!</v>
      </c>
    </row>
    <row r="867" spans="1:6" ht="16.5" x14ac:dyDescent="0.3">
      <c r="A867" s="9" t="s">
        <v>21458</v>
      </c>
      <c r="B867" s="9" t="s">
        <v>2795</v>
      </c>
      <c r="C867" s="10">
        <v>34609</v>
      </c>
      <c r="D867" s="9">
        <v>2307209530</v>
      </c>
      <c r="E867" s="9" t="e">
        <f>INDEX(#REF!:#REF!,MATCH($D867,#REF!:#REF!,0),MATCH(#REF!,#REF!:#REF!,0))</f>
        <v>#REF!</v>
      </c>
      <c r="F867" s="9" t="e">
        <f>INDEX(#REF!:#REF!,MATCH($D867,#REF!:#REF!,0),MATCH(#REF!,#REF!:#REF!,0))</f>
        <v>#REF!</v>
      </c>
    </row>
    <row r="868" spans="1:6" ht="16.5" x14ac:dyDescent="0.3">
      <c r="A868" s="9" t="s">
        <v>21457</v>
      </c>
      <c r="B868" s="9" t="s">
        <v>3281</v>
      </c>
      <c r="C868" s="10">
        <v>14164</v>
      </c>
      <c r="D868" s="9">
        <v>1096335336</v>
      </c>
      <c r="E868" s="9" t="e">
        <f>INDEX(#REF!:#REF!,MATCH($D868,#REF!:#REF!,0),MATCH(#REF!,#REF!:#REF!,0))</f>
        <v>#REF!</v>
      </c>
      <c r="F868" s="9" t="e">
        <f>INDEX(#REF!:#REF!,MATCH($D868,#REF!:#REF!,0),MATCH(#REF!,#REF!:#REF!,0))</f>
        <v>#REF!</v>
      </c>
    </row>
    <row r="869" spans="1:6" ht="16.5" x14ac:dyDescent="0.3">
      <c r="A869" s="9" t="s">
        <v>21456</v>
      </c>
      <c r="B869" s="9" t="s">
        <v>2025</v>
      </c>
      <c r="C869" s="10">
        <v>55639</v>
      </c>
      <c r="D869" s="9">
        <v>4808886316</v>
      </c>
      <c r="E869" s="9" t="e">
        <f>INDEX(#REF!:#REF!,MATCH($D869,#REF!:#REF!,0),MATCH(#REF!,#REF!:#REF!,0))</f>
        <v>#REF!</v>
      </c>
      <c r="F869" s="9" t="e">
        <f>INDEX(#REF!:#REF!,MATCH($D869,#REF!:#REF!,0),MATCH(#REF!,#REF!:#REF!,0))</f>
        <v>#REF!</v>
      </c>
    </row>
    <row r="870" spans="1:6" ht="16.5" x14ac:dyDescent="0.3">
      <c r="A870" s="9" t="s">
        <v>21455</v>
      </c>
      <c r="B870" s="9" t="s">
        <v>3123</v>
      </c>
      <c r="C870" s="10">
        <v>25043</v>
      </c>
      <c r="D870" s="9">
        <v>4260324861</v>
      </c>
      <c r="E870" s="9" t="e">
        <f>INDEX(#REF!:#REF!,MATCH($D870,#REF!:#REF!,0),MATCH(#REF!,#REF!:#REF!,0))</f>
        <v>#REF!</v>
      </c>
      <c r="F870" s="9" t="e">
        <f>INDEX(#REF!:#REF!,MATCH($D870,#REF!:#REF!,0),MATCH(#REF!,#REF!:#REF!,0))</f>
        <v>#REF!</v>
      </c>
    </row>
    <row r="871" spans="1:6" ht="16.5" x14ac:dyDescent="0.3">
      <c r="A871" s="9" t="s">
        <v>21454</v>
      </c>
      <c r="B871" s="9" t="s">
        <v>2658</v>
      </c>
      <c r="C871" s="10">
        <v>38561</v>
      </c>
      <c r="D871" s="9">
        <v>8676088039</v>
      </c>
      <c r="E871" s="9" t="e">
        <f>INDEX(#REF!:#REF!,MATCH($D871,#REF!:#REF!,0),MATCH(#REF!,#REF!:#REF!,0))</f>
        <v>#REF!</v>
      </c>
      <c r="F871" s="9" t="e">
        <f>INDEX(#REF!:#REF!,MATCH($D871,#REF!:#REF!,0),MATCH(#REF!,#REF!:#REF!,0))</f>
        <v>#REF!</v>
      </c>
    </row>
    <row r="872" spans="1:6" ht="16.5" x14ac:dyDescent="0.3">
      <c r="A872" s="9" t="s">
        <v>21453</v>
      </c>
      <c r="B872" s="9" t="s">
        <v>1953</v>
      </c>
      <c r="C872" s="10">
        <v>20898</v>
      </c>
      <c r="D872" s="9">
        <v>5211527984</v>
      </c>
      <c r="E872" s="9" t="e">
        <f>INDEX(#REF!:#REF!,MATCH($D872,#REF!:#REF!,0),MATCH(#REF!,#REF!:#REF!,0))</f>
        <v>#REF!</v>
      </c>
      <c r="F872" s="9" t="e">
        <f>INDEX(#REF!:#REF!,MATCH($D872,#REF!:#REF!,0),MATCH(#REF!,#REF!:#REF!,0))</f>
        <v>#REF!</v>
      </c>
    </row>
    <row r="873" spans="1:6" ht="16.5" x14ac:dyDescent="0.3">
      <c r="A873" s="9" t="s">
        <v>21452</v>
      </c>
      <c r="B873" s="9" t="s">
        <v>2422</v>
      </c>
      <c r="C873" s="10">
        <v>46291</v>
      </c>
      <c r="D873" s="9">
        <v>5503746279</v>
      </c>
      <c r="E873" s="9" t="e">
        <f>INDEX(#REF!:#REF!,MATCH($D873,#REF!:#REF!,0),MATCH(#REF!,#REF!:#REF!,0))</f>
        <v>#REF!</v>
      </c>
      <c r="F873" s="9" t="e">
        <f>INDEX(#REF!:#REF!,MATCH($D873,#REF!:#REF!,0),MATCH(#REF!,#REF!:#REF!,0))</f>
        <v>#REF!</v>
      </c>
    </row>
    <row r="874" spans="1:6" ht="16.5" x14ac:dyDescent="0.3">
      <c r="A874" s="9" t="s">
        <v>21451</v>
      </c>
      <c r="B874" s="9" t="s">
        <v>2440</v>
      </c>
      <c r="C874" s="10">
        <v>30566</v>
      </c>
      <c r="D874" s="9">
        <v>6109997811</v>
      </c>
      <c r="E874" s="9" t="e">
        <f>INDEX(#REF!:#REF!,MATCH($D874,#REF!:#REF!,0),MATCH(#REF!,#REF!:#REF!,0))</f>
        <v>#REF!</v>
      </c>
      <c r="F874" s="9" t="e">
        <f>INDEX(#REF!:#REF!,MATCH($D874,#REF!:#REF!,0),MATCH(#REF!,#REF!:#REF!,0))</f>
        <v>#REF!</v>
      </c>
    </row>
    <row r="875" spans="1:6" ht="16.5" x14ac:dyDescent="0.3">
      <c r="A875" s="9" t="s">
        <v>21450</v>
      </c>
      <c r="B875" s="9" t="s">
        <v>2260</v>
      </c>
      <c r="C875" s="10">
        <v>30790</v>
      </c>
      <c r="D875" s="9">
        <v>7112955017</v>
      </c>
      <c r="E875" s="9" t="e">
        <f>INDEX(#REF!:#REF!,MATCH($D875,#REF!:#REF!,0),MATCH(#REF!,#REF!:#REF!,0))</f>
        <v>#REF!</v>
      </c>
      <c r="F875" s="9" t="e">
        <f>INDEX(#REF!:#REF!,MATCH($D875,#REF!:#REF!,0),MATCH(#REF!,#REF!:#REF!,0))</f>
        <v>#REF!</v>
      </c>
    </row>
    <row r="876" spans="1:6" ht="16.5" x14ac:dyDescent="0.3">
      <c r="A876" s="9" t="s">
        <v>21449</v>
      </c>
      <c r="B876" s="9" t="s">
        <v>2077</v>
      </c>
      <c r="C876" s="10">
        <v>10880</v>
      </c>
      <c r="D876" s="9">
        <v>4342145855</v>
      </c>
      <c r="E876" s="9" t="e">
        <f>INDEX(#REF!:#REF!,MATCH($D876,#REF!:#REF!,0),MATCH(#REF!,#REF!:#REF!,0))</f>
        <v>#REF!</v>
      </c>
      <c r="F876" s="9" t="e">
        <f>INDEX(#REF!:#REF!,MATCH($D876,#REF!:#REF!,0),MATCH(#REF!,#REF!:#REF!,0))</f>
        <v>#REF!</v>
      </c>
    </row>
    <row r="877" spans="1:6" ht="16.5" x14ac:dyDescent="0.3">
      <c r="A877" s="9" t="s">
        <v>21448</v>
      </c>
      <c r="B877" s="9" t="s">
        <v>3309</v>
      </c>
      <c r="C877" s="10">
        <v>49482</v>
      </c>
      <c r="D877" s="9">
        <v>9627071331</v>
      </c>
      <c r="E877" s="9" t="e">
        <f>INDEX(#REF!:#REF!,MATCH($D877,#REF!:#REF!,0),MATCH(#REF!,#REF!:#REF!,0))</f>
        <v>#REF!</v>
      </c>
      <c r="F877" s="9" t="e">
        <f>INDEX(#REF!:#REF!,MATCH($D877,#REF!:#REF!,0),MATCH(#REF!,#REF!:#REF!,0))</f>
        <v>#REF!</v>
      </c>
    </row>
    <row r="878" spans="1:6" ht="16.5" x14ac:dyDescent="0.3">
      <c r="A878" s="9" t="s">
        <v>21447</v>
      </c>
      <c r="B878" s="9" t="s">
        <v>3841</v>
      </c>
      <c r="C878" s="10">
        <v>44207</v>
      </c>
      <c r="D878" s="9">
        <v>7243767311</v>
      </c>
      <c r="E878" s="9" t="e">
        <f>INDEX(#REF!:#REF!,MATCH($D878,#REF!:#REF!,0),MATCH(#REF!,#REF!:#REF!,0))</f>
        <v>#REF!</v>
      </c>
      <c r="F878" s="9" t="e">
        <f>INDEX(#REF!:#REF!,MATCH($D878,#REF!:#REF!,0),MATCH(#REF!,#REF!:#REF!,0))</f>
        <v>#REF!</v>
      </c>
    </row>
    <row r="879" spans="1:6" ht="16.5" x14ac:dyDescent="0.3">
      <c r="A879" s="9" t="s">
        <v>21446</v>
      </c>
      <c r="B879" s="9" t="s">
        <v>2267</v>
      </c>
      <c r="C879" s="10">
        <v>46808</v>
      </c>
      <c r="D879" s="9">
        <v>1081492333</v>
      </c>
      <c r="E879" s="9" t="e">
        <f>INDEX(#REF!:#REF!,MATCH($D879,#REF!:#REF!,0),MATCH(#REF!,#REF!:#REF!,0))</f>
        <v>#REF!</v>
      </c>
      <c r="F879" s="9" t="e">
        <f>INDEX(#REF!:#REF!,MATCH($D879,#REF!:#REF!,0),MATCH(#REF!,#REF!:#REF!,0))</f>
        <v>#REF!</v>
      </c>
    </row>
    <row r="880" spans="1:6" ht="16.5" x14ac:dyDescent="0.3">
      <c r="A880" s="9" t="s">
        <v>21445</v>
      </c>
      <c r="B880" s="9" t="s">
        <v>2214</v>
      </c>
      <c r="C880" s="10">
        <v>44154</v>
      </c>
      <c r="D880" s="9">
        <v>9766606919</v>
      </c>
      <c r="E880" s="9" t="e">
        <f>INDEX(#REF!:#REF!,MATCH($D880,#REF!:#REF!,0),MATCH(#REF!,#REF!:#REF!,0))</f>
        <v>#REF!</v>
      </c>
      <c r="F880" s="9" t="e">
        <f>INDEX(#REF!:#REF!,MATCH($D880,#REF!:#REF!,0),MATCH(#REF!,#REF!:#REF!,0))</f>
        <v>#REF!</v>
      </c>
    </row>
    <row r="881" spans="1:6" ht="16.5" x14ac:dyDescent="0.3">
      <c r="A881" s="9" t="s">
        <v>21444</v>
      </c>
      <c r="B881" s="9" t="s">
        <v>2140</v>
      </c>
      <c r="C881" s="10">
        <v>33489</v>
      </c>
      <c r="D881" s="9">
        <v>5623896162</v>
      </c>
      <c r="E881" s="9" t="e">
        <f>INDEX(#REF!:#REF!,MATCH($D881,#REF!:#REF!,0),MATCH(#REF!,#REF!:#REF!,0))</f>
        <v>#REF!</v>
      </c>
      <c r="F881" s="9" t="e">
        <f>INDEX(#REF!:#REF!,MATCH($D881,#REF!:#REF!,0),MATCH(#REF!,#REF!:#REF!,0))</f>
        <v>#REF!</v>
      </c>
    </row>
    <row r="882" spans="1:6" ht="16.5" x14ac:dyDescent="0.3">
      <c r="A882" s="9" t="s">
        <v>21443</v>
      </c>
      <c r="B882" s="9" t="s">
        <v>1981</v>
      </c>
      <c r="C882" s="10">
        <v>48460</v>
      </c>
      <c r="D882" s="9">
        <v>8154943166</v>
      </c>
      <c r="E882" s="9" t="e">
        <f>INDEX(#REF!:#REF!,MATCH($D882,#REF!:#REF!,0),MATCH(#REF!,#REF!:#REF!,0))</f>
        <v>#REF!</v>
      </c>
      <c r="F882" s="9" t="e">
        <f>INDEX(#REF!:#REF!,MATCH($D882,#REF!:#REF!,0),MATCH(#REF!,#REF!:#REF!,0))</f>
        <v>#REF!</v>
      </c>
    </row>
    <row r="883" spans="1:6" ht="16.5" x14ac:dyDescent="0.3">
      <c r="A883" s="9" t="s">
        <v>21442</v>
      </c>
      <c r="B883" s="9" t="s">
        <v>2198</v>
      </c>
      <c r="C883" s="10">
        <v>13654</v>
      </c>
      <c r="D883" s="9">
        <v>2551917727</v>
      </c>
      <c r="E883" s="9" t="e">
        <f>INDEX(#REF!:#REF!,MATCH($D883,#REF!:#REF!,0),MATCH(#REF!,#REF!:#REF!,0))</f>
        <v>#REF!</v>
      </c>
      <c r="F883" s="9" t="e">
        <f>INDEX(#REF!:#REF!,MATCH($D883,#REF!:#REF!,0),MATCH(#REF!,#REF!:#REF!,0))</f>
        <v>#REF!</v>
      </c>
    </row>
    <row r="884" spans="1:6" ht="16.5" x14ac:dyDescent="0.3">
      <c r="A884" s="9" t="s">
        <v>21441</v>
      </c>
      <c r="B884" s="9" t="s">
        <v>1977</v>
      </c>
      <c r="C884" s="10">
        <v>40036</v>
      </c>
      <c r="D884" s="9">
        <v>7304628987</v>
      </c>
      <c r="E884" s="9" t="e">
        <f>INDEX(#REF!:#REF!,MATCH($D884,#REF!:#REF!,0),MATCH(#REF!,#REF!:#REF!,0))</f>
        <v>#REF!</v>
      </c>
      <c r="F884" s="9" t="e">
        <f>INDEX(#REF!:#REF!,MATCH($D884,#REF!:#REF!,0),MATCH(#REF!,#REF!:#REF!,0))</f>
        <v>#REF!</v>
      </c>
    </row>
    <row r="885" spans="1:6" ht="16.5" x14ac:dyDescent="0.3">
      <c r="A885" s="9" t="s">
        <v>21440</v>
      </c>
      <c r="B885" s="9" t="s">
        <v>3580</v>
      </c>
      <c r="C885" s="10">
        <v>50848</v>
      </c>
      <c r="D885" s="9">
        <v>9726873223</v>
      </c>
      <c r="E885" s="9" t="e">
        <f>INDEX(#REF!:#REF!,MATCH($D885,#REF!:#REF!,0),MATCH(#REF!,#REF!:#REF!,0))</f>
        <v>#REF!</v>
      </c>
      <c r="F885" s="9" t="e">
        <f>INDEX(#REF!:#REF!,MATCH($D885,#REF!:#REF!,0),MATCH(#REF!,#REF!:#REF!,0))</f>
        <v>#REF!</v>
      </c>
    </row>
    <row r="886" spans="1:6" ht="16.5" x14ac:dyDescent="0.3">
      <c r="A886" s="9" t="s">
        <v>21439</v>
      </c>
      <c r="B886" s="9" t="s">
        <v>2129</v>
      </c>
      <c r="C886" s="10">
        <v>27562</v>
      </c>
      <c r="D886" s="9">
        <v>4656574848</v>
      </c>
      <c r="E886" s="9" t="e">
        <f>INDEX(#REF!:#REF!,MATCH($D886,#REF!:#REF!,0),MATCH(#REF!,#REF!:#REF!,0))</f>
        <v>#REF!</v>
      </c>
      <c r="F886" s="9" t="e">
        <f>INDEX(#REF!:#REF!,MATCH($D886,#REF!:#REF!,0),MATCH(#REF!,#REF!:#REF!,0))</f>
        <v>#REF!</v>
      </c>
    </row>
    <row r="887" spans="1:6" ht="16.5" x14ac:dyDescent="0.3">
      <c r="A887" s="9" t="s">
        <v>21438</v>
      </c>
      <c r="B887" s="9" t="s">
        <v>2503</v>
      </c>
      <c r="C887" s="10">
        <v>27200</v>
      </c>
      <c r="D887" s="9">
        <v>6227038881</v>
      </c>
      <c r="E887" s="9" t="e">
        <f>INDEX(#REF!:#REF!,MATCH($D887,#REF!:#REF!,0),MATCH(#REF!,#REF!:#REF!,0))</f>
        <v>#REF!</v>
      </c>
      <c r="F887" s="9" t="e">
        <f>INDEX(#REF!:#REF!,MATCH($D887,#REF!:#REF!,0),MATCH(#REF!,#REF!:#REF!,0))</f>
        <v>#REF!</v>
      </c>
    </row>
    <row r="888" spans="1:6" ht="16.5" x14ac:dyDescent="0.3">
      <c r="A888" s="9" t="s">
        <v>21437</v>
      </c>
      <c r="B888" s="9" t="s">
        <v>2433</v>
      </c>
      <c r="C888" s="10">
        <v>55248</v>
      </c>
      <c r="D888" s="9">
        <v>8238030943</v>
      </c>
      <c r="E888" s="9" t="e">
        <f>INDEX(#REF!:#REF!,MATCH($D888,#REF!:#REF!,0),MATCH(#REF!,#REF!:#REF!,0))</f>
        <v>#REF!</v>
      </c>
      <c r="F888" s="9" t="e">
        <f>INDEX(#REF!:#REF!,MATCH($D888,#REF!:#REF!,0),MATCH(#REF!,#REF!:#REF!,0))</f>
        <v>#REF!</v>
      </c>
    </row>
    <row r="889" spans="1:6" ht="16.5" x14ac:dyDescent="0.3">
      <c r="A889" s="9" t="s">
        <v>21436</v>
      </c>
      <c r="B889" s="9" t="s">
        <v>2537</v>
      </c>
      <c r="C889" s="10">
        <v>17053</v>
      </c>
      <c r="D889" s="9">
        <v>2209340063</v>
      </c>
      <c r="E889" s="9" t="e">
        <f>INDEX(#REF!:#REF!,MATCH($D889,#REF!:#REF!,0),MATCH(#REF!,#REF!:#REF!,0))</f>
        <v>#REF!</v>
      </c>
      <c r="F889" s="9" t="e">
        <f>INDEX(#REF!:#REF!,MATCH($D889,#REF!:#REF!,0),MATCH(#REF!,#REF!:#REF!,0))</f>
        <v>#REF!</v>
      </c>
    </row>
    <row r="890" spans="1:6" ht="16.5" x14ac:dyDescent="0.3">
      <c r="A890" s="9" t="s">
        <v>21435</v>
      </c>
      <c r="B890" s="9" t="s">
        <v>1995</v>
      </c>
      <c r="C890" s="10">
        <v>19309</v>
      </c>
      <c r="D890" s="9">
        <v>7888574610</v>
      </c>
      <c r="E890" s="9" t="e">
        <f>INDEX(#REF!:#REF!,MATCH($D890,#REF!:#REF!,0),MATCH(#REF!,#REF!:#REF!,0))</f>
        <v>#REF!</v>
      </c>
      <c r="F890" s="9" t="e">
        <f>INDEX(#REF!:#REF!,MATCH($D890,#REF!:#REF!,0),MATCH(#REF!,#REF!:#REF!,0))</f>
        <v>#REF!</v>
      </c>
    </row>
    <row r="891" spans="1:6" ht="16.5" x14ac:dyDescent="0.3">
      <c r="A891" s="9" t="s">
        <v>21434</v>
      </c>
      <c r="B891" s="9" t="s">
        <v>2521</v>
      </c>
      <c r="C891" s="10">
        <v>26213</v>
      </c>
      <c r="D891" s="9">
        <v>4525743115</v>
      </c>
      <c r="E891" s="9" t="e">
        <f>INDEX(#REF!:#REF!,MATCH($D891,#REF!:#REF!,0),MATCH(#REF!,#REF!:#REF!,0))</f>
        <v>#REF!</v>
      </c>
      <c r="F891" s="9" t="e">
        <f>INDEX(#REF!:#REF!,MATCH($D891,#REF!:#REF!,0),MATCH(#REF!,#REF!:#REF!,0))</f>
        <v>#REF!</v>
      </c>
    </row>
    <row r="892" spans="1:6" ht="16.5" x14ac:dyDescent="0.3">
      <c r="A892" s="9" t="s">
        <v>21433</v>
      </c>
      <c r="B892" s="9" t="s">
        <v>1999</v>
      </c>
      <c r="C892" s="10">
        <v>35024</v>
      </c>
      <c r="D892" s="9">
        <v>813371287</v>
      </c>
      <c r="E892" s="9" t="e">
        <f>INDEX(#REF!:#REF!,MATCH($D892,#REF!:#REF!,0),MATCH(#REF!,#REF!:#REF!,0))</f>
        <v>#REF!</v>
      </c>
      <c r="F892" s="9" t="e">
        <f>INDEX(#REF!:#REF!,MATCH($D892,#REF!:#REF!,0),MATCH(#REF!,#REF!:#REF!,0))</f>
        <v>#REF!</v>
      </c>
    </row>
    <row r="893" spans="1:6" ht="16.5" x14ac:dyDescent="0.3">
      <c r="A893" s="9" t="s">
        <v>21432</v>
      </c>
      <c r="B893" s="9" t="s">
        <v>2544</v>
      </c>
      <c r="C893" s="10">
        <v>54492</v>
      </c>
      <c r="D893" s="9">
        <v>9095573850</v>
      </c>
      <c r="E893" s="9" t="e">
        <f>INDEX(#REF!:#REF!,MATCH($D893,#REF!:#REF!,0),MATCH(#REF!,#REF!:#REF!,0))</f>
        <v>#REF!</v>
      </c>
      <c r="F893" s="9" t="e">
        <f>INDEX(#REF!:#REF!,MATCH($D893,#REF!:#REF!,0),MATCH(#REF!,#REF!:#REF!,0))</f>
        <v>#REF!</v>
      </c>
    </row>
    <row r="894" spans="1:6" ht="16.5" x14ac:dyDescent="0.3">
      <c r="A894" s="9" t="s">
        <v>21431</v>
      </c>
      <c r="B894" s="9" t="s">
        <v>1973</v>
      </c>
      <c r="C894" s="10">
        <v>31165</v>
      </c>
      <c r="D894" s="9">
        <v>3259018638</v>
      </c>
      <c r="E894" s="9" t="e">
        <f>INDEX(#REF!:#REF!,MATCH($D894,#REF!:#REF!,0),MATCH(#REF!,#REF!:#REF!,0))</f>
        <v>#REF!</v>
      </c>
      <c r="F894" s="9" t="e">
        <f>INDEX(#REF!:#REF!,MATCH($D894,#REF!:#REF!,0),MATCH(#REF!,#REF!:#REF!,0))</f>
        <v>#REF!</v>
      </c>
    </row>
    <row r="895" spans="1:6" ht="16.5" x14ac:dyDescent="0.3">
      <c r="A895" s="9" t="s">
        <v>21430</v>
      </c>
      <c r="B895" s="9" t="s">
        <v>1961</v>
      </c>
      <c r="C895" s="10">
        <v>23261</v>
      </c>
      <c r="D895" s="9">
        <v>4795089876</v>
      </c>
      <c r="E895" s="9" t="e">
        <f>INDEX(#REF!:#REF!,MATCH($D895,#REF!:#REF!,0),MATCH(#REF!,#REF!:#REF!,0))</f>
        <v>#REF!</v>
      </c>
      <c r="F895" s="9" t="e">
        <f>INDEX(#REF!:#REF!,MATCH($D895,#REF!:#REF!,0),MATCH(#REF!,#REF!:#REF!,0))</f>
        <v>#REF!</v>
      </c>
    </row>
    <row r="896" spans="1:6" ht="16.5" x14ac:dyDescent="0.3">
      <c r="A896" s="9" t="s">
        <v>21429</v>
      </c>
      <c r="B896" s="9" t="s">
        <v>2961</v>
      </c>
      <c r="C896" s="10">
        <v>32726</v>
      </c>
      <c r="D896" s="9">
        <v>2677632772</v>
      </c>
      <c r="E896" s="9" t="e">
        <f>INDEX(#REF!:#REF!,MATCH($D896,#REF!:#REF!,0),MATCH(#REF!,#REF!:#REF!,0))</f>
        <v>#REF!</v>
      </c>
      <c r="F896" s="9" t="e">
        <f>INDEX(#REF!:#REF!,MATCH($D896,#REF!:#REF!,0),MATCH(#REF!,#REF!:#REF!,0))</f>
        <v>#REF!</v>
      </c>
    </row>
    <row r="897" spans="1:6" ht="16.5" x14ac:dyDescent="0.3">
      <c r="A897" s="9" t="s">
        <v>21428</v>
      </c>
      <c r="B897" s="9" t="s">
        <v>2326</v>
      </c>
      <c r="C897" s="10">
        <v>33116</v>
      </c>
      <c r="D897" s="9">
        <v>9153408497</v>
      </c>
      <c r="E897" s="9" t="e">
        <f>INDEX(#REF!:#REF!,MATCH($D897,#REF!:#REF!,0),MATCH(#REF!,#REF!:#REF!,0))</f>
        <v>#REF!</v>
      </c>
      <c r="F897" s="9" t="e">
        <f>INDEX(#REF!:#REF!,MATCH($D897,#REF!:#REF!,0),MATCH(#REF!,#REF!:#REF!,0))</f>
        <v>#REF!</v>
      </c>
    </row>
    <row r="898" spans="1:6" ht="16.5" x14ac:dyDescent="0.3">
      <c r="A898" s="9" t="s">
        <v>21427</v>
      </c>
      <c r="B898" s="9" t="s">
        <v>2580</v>
      </c>
      <c r="C898" s="10">
        <v>46325</v>
      </c>
      <c r="D898" s="9">
        <v>6271204627</v>
      </c>
      <c r="E898" s="9" t="e">
        <f>INDEX(#REF!:#REF!,MATCH($D898,#REF!:#REF!,0),MATCH(#REF!,#REF!:#REF!,0))</f>
        <v>#REF!</v>
      </c>
      <c r="F898" s="9" t="e">
        <f>INDEX(#REF!:#REF!,MATCH($D898,#REF!:#REF!,0),MATCH(#REF!,#REF!:#REF!,0))</f>
        <v>#REF!</v>
      </c>
    </row>
    <row r="899" spans="1:6" ht="16.5" x14ac:dyDescent="0.3">
      <c r="A899" s="9" t="s">
        <v>21426</v>
      </c>
      <c r="B899" s="9" t="s">
        <v>2326</v>
      </c>
      <c r="C899" s="10">
        <v>29136</v>
      </c>
      <c r="D899" s="9">
        <v>4037854406</v>
      </c>
      <c r="E899" s="9" t="e">
        <f>INDEX(#REF!:#REF!,MATCH($D899,#REF!:#REF!,0),MATCH(#REF!,#REF!:#REF!,0))</f>
        <v>#REF!</v>
      </c>
      <c r="F899" s="9" t="e">
        <f>INDEX(#REF!:#REF!,MATCH($D899,#REF!:#REF!,0),MATCH(#REF!,#REF!:#REF!,0))</f>
        <v>#REF!</v>
      </c>
    </row>
    <row r="900" spans="1:6" ht="16.5" x14ac:dyDescent="0.3">
      <c r="A900" s="9" t="s">
        <v>21425</v>
      </c>
      <c r="B900" s="9" t="s">
        <v>2386</v>
      </c>
      <c r="C900" s="10">
        <v>31743</v>
      </c>
      <c r="D900" s="9">
        <v>5079859830</v>
      </c>
      <c r="E900" s="9" t="e">
        <f>INDEX(#REF!:#REF!,MATCH($D900,#REF!:#REF!,0),MATCH(#REF!,#REF!:#REF!,0))</f>
        <v>#REF!</v>
      </c>
      <c r="F900" s="9" t="e">
        <f>INDEX(#REF!:#REF!,MATCH($D900,#REF!:#REF!,0),MATCH(#REF!,#REF!:#REF!,0))</f>
        <v>#REF!</v>
      </c>
    </row>
    <row r="901" spans="1:6" ht="16.5" x14ac:dyDescent="0.3">
      <c r="A901" s="9" t="s">
        <v>21424</v>
      </c>
      <c r="B901" s="9" t="s">
        <v>2947</v>
      </c>
      <c r="C901" s="10">
        <v>53848</v>
      </c>
      <c r="D901" s="9">
        <v>2158895349</v>
      </c>
      <c r="E901" s="9" t="e">
        <f>INDEX(#REF!:#REF!,MATCH($D901,#REF!:#REF!,0),MATCH(#REF!,#REF!:#REF!,0))</f>
        <v>#REF!</v>
      </c>
      <c r="F901" s="9" t="e">
        <f>INDEX(#REF!:#REF!,MATCH($D901,#REF!:#REF!,0),MATCH(#REF!,#REF!:#REF!,0))</f>
        <v>#REF!</v>
      </c>
    </row>
    <row r="902" spans="1:6" ht="16.5" x14ac:dyDescent="0.3">
      <c r="A902" s="9" t="s">
        <v>21423</v>
      </c>
      <c r="B902" s="9" t="s">
        <v>2092</v>
      </c>
      <c r="C902" s="10">
        <v>33683</v>
      </c>
      <c r="D902" s="9">
        <v>977779009</v>
      </c>
      <c r="E902" s="9" t="e">
        <f>INDEX(#REF!:#REF!,MATCH($D902,#REF!:#REF!,0),MATCH(#REF!,#REF!:#REF!,0))</f>
        <v>#REF!</v>
      </c>
      <c r="F902" s="9" t="e">
        <f>INDEX(#REF!:#REF!,MATCH($D902,#REF!:#REF!,0),MATCH(#REF!,#REF!:#REF!,0))</f>
        <v>#REF!</v>
      </c>
    </row>
    <row r="903" spans="1:6" ht="16.5" x14ac:dyDescent="0.3">
      <c r="A903" s="9" t="s">
        <v>21422</v>
      </c>
      <c r="B903" s="9" t="s">
        <v>3077</v>
      </c>
      <c r="C903" s="10">
        <v>32719</v>
      </c>
      <c r="D903" s="9">
        <v>5002048994</v>
      </c>
      <c r="E903" s="9" t="e">
        <f>INDEX(#REF!:#REF!,MATCH($D903,#REF!:#REF!,0),MATCH(#REF!,#REF!:#REF!,0))</f>
        <v>#REF!</v>
      </c>
      <c r="F903" s="9" t="e">
        <f>INDEX(#REF!:#REF!,MATCH($D903,#REF!:#REF!,0),MATCH(#REF!,#REF!:#REF!,0))</f>
        <v>#REF!</v>
      </c>
    </row>
    <row r="904" spans="1:6" ht="16.5" x14ac:dyDescent="0.3">
      <c r="A904" s="9" t="s">
        <v>21421</v>
      </c>
      <c r="B904" s="9" t="s">
        <v>2878</v>
      </c>
      <c r="C904" s="10">
        <v>41763</v>
      </c>
      <c r="D904" s="9">
        <v>5197585250</v>
      </c>
      <c r="E904" s="9" t="e">
        <f>INDEX(#REF!:#REF!,MATCH($D904,#REF!:#REF!,0),MATCH(#REF!,#REF!:#REF!,0))</f>
        <v>#REF!</v>
      </c>
      <c r="F904" s="9" t="e">
        <f>INDEX(#REF!:#REF!,MATCH($D904,#REF!:#REF!,0),MATCH(#REF!,#REF!:#REF!,0))</f>
        <v>#REF!</v>
      </c>
    </row>
    <row r="905" spans="1:6" ht="16.5" x14ac:dyDescent="0.3">
      <c r="A905" s="9" t="s">
        <v>21420</v>
      </c>
      <c r="B905" s="9" t="s">
        <v>2635</v>
      </c>
      <c r="C905" s="10">
        <v>53950</v>
      </c>
      <c r="D905" s="9">
        <v>4578004252</v>
      </c>
      <c r="E905" s="9" t="e">
        <f>INDEX(#REF!:#REF!,MATCH($D905,#REF!:#REF!,0),MATCH(#REF!,#REF!:#REF!,0))</f>
        <v>#REF!</v>
      </c>
      <c r="F905" s="9" t="e">
        <f>INDEX(#REF!:#REF!,MATCH($D905,#REF!:#REF!,0),MATCH(#REF!,#REF!:#REF!,0))</f>
        <v>#REF!</v>
      </c>
    </row>
    <row r="906" spans="1:6" ht="16.5" x14ac:dyDescent="0.3">
      <c r="A906" s="9" t="s">
        <v>21419</v>
      </c>
      <c r="B906" s="9" t="s">
        <v>2081</v>
      </c>
      <c r="C906" s="10">
        <v>18736</v>
      </c>
      <c r="D906" s="9">
        <v>7118642576</v>
      </c>
      <c r="E906" s="9" t="e">
        <f>INDEX(#REF!:#REF!,MATCH($D906,#REF!:#REF!,0),MATCH(#REF!,#REF!:#REF!,0))</f>
        <v>#REF!</v>
      </c>
      <c r="F906" s="9" t="e">
        <f>INDEX(#REF!:#REF!,MATCH($D906,#REF!:#REF!,0),MATCH(#REF!,#REF!:#REF!,0))</f>
        <v>#REF!</v>
      </c>
    </row>
    <row r="907" spans="1:6" ht="16.5" x14ac:dyDescent="0.3">
      <c r="A907" s="9" t="s">
        <v>21418</v>
      </c>
      <c r="B907" s="9" t="s">
        <v>2042</v>
      </c>
      <c r="C907" s="10">
        <v>55812</v>
      </c>
      <c r="D907" s="9">
        <v>244523738</v>
      </c>
      <c r="E907" s="9" t="e">
        <f>INDEX(#REF!:#REF!,MATCH($D907,#REF!:#REF!,0),MATCH(#REF!,#REF!:#REF!,0))</f>
        <v>#REF!</v>
      </c>
      <c r="F907" s="9" t="e">
        <f>INDEX(#REF!:#REF!,MATCH($D907,#REF!:#REF!,0),MATCH(#REF!,#REF!:#REF!,0))</f>
        <v>#REF!</v>
      </c>
    </row>
    <row r="908" spans="1:6" ht="16.5" x14ac:dyDescent="0.3">
      <c r="A908" s="9" t="s">
        <v>21417</v>
      </c>
      <c r="B908" s="9" t="s">
        <v>2933</v>
      </c>
      <c r="C908" s="10">
        <v>23539</v>
      </c>
      <c r="D908" s="9">
        <v>6978367184</v>
      </c>
      <c r="E908" s="9" t="e">
        <f>INDEX(#REF!:#REF!,MATCH($D908,#REF!:#REF!,0),MATCH(#REF!,#REF!:#REF!,0))</f>
        <v>#REF!</v>
      </c>
      <c r="F908" s="9" t="e">
        <f>INDEX(#REF!:#REF!,MATCH($D908,#REF!:#REF!,0),MATCH(#REF!,#REF!:#REF!,0))</f>
        <v>#REF!</v>
      </c>
    </row>
    <row r="909" spans="1:6" ht="16.5" x14ac:dyDescent="0.3">
      <c r="A909" s="9" t="s">
        <v>21416</v>
      </c>
      <c r="B909" s="9" t="s">
        <v>2662</v>
      </c>
      <c r="C909" s="10">
        <v>40387</v>
      </c>
      <c r="D909" s="9">
        <v>966588630</v>
      </c>
      <c r="E909" s="9" t="e">
        <f>INDEX(#REF!:#REF!,MATCH($D909,#REF!:#REF!,0),MATCH(#REF!,#REF!:#REF!,0))</f>
        <v>#REF!</v>
      </c>
      <c r="F909" s="9" t="e">
        <f>INDEX(#REF!:#REF!,MATCH($D909,#REF!:#REF!,0),MATCH(#REF!,#REF!:#REF!,0))</f>
        <v>#REF!</v>
      </c>
    </row>
    <row r="910" spans="1:6" ht="16.5" x14ac:dyDescent="0.3">
      <c r="A910" s="9" t="s">
        <v>21415</v>
      </c>
      <c r="B910" s="9" t="s">
        <v>3328</v>
      </c>
      <c r="C910" s="10">
        <v>56858</v>
      </c>
      <c r="D910" s="9">
        <v>5623930522</v>
      </c>
      <c r="E910" s="9" t="e">
        <f>INDEX(#REF!:#REF!,MATCH($D910,#REF!:#REF!,0),MATCH(#REF!,#REF!:#REF!,0))</f>
        <v>#REF!</v>
      </c>
      <c r="F910" s="9" t="e">
        <f>INDEX(#REF!:#REF!,MATCH($D910,#REF!:#REF!,0),MATCH(#REF!,#REF!:#REF!,0))</f>
        <v>#REF!</v>
      </c>
    </row>
    <row r="911" spans="1:6" ht="16.5" x14ac:dyDescent="0.3">
      <c r="A911" s="9" t="s">
        <v>21414</v>
      </c>
      <c r="B911" s="9" t="s">
        <v>2254</v>
      </c>
      <c r="C911" s="10">
        <v>20799</v>
      </c>
      <c r="D911" s="9">
        <v>5405945366</v>
      </c>
      <c r="E911" s="9" t="e">
        <f>INDEX(#REF!:#REF!,MATCH($D911,#REF!:#REF!,0),MATCH(#REF!,#REF!:#REF!,0))</f>
        <v>#REF!</v>
      </c>
      <c r="F911" s="9" t="e">
        <f>INDEX(#REF!:#REF!,MATCH($D911,#REF!:#REF!,0),MATCH(#REF!,#REF!:#REF!,0))</f>
        <v>#REF!</v>
      </c>
    </row>
    <row r="912" spans="1:6" ht="16.5" x14ac:dyDescent="0.3">
      <c r="A912" s="9" t="s">
        <v>21413</v>
      </c>
      <c r="B912" s="9" t="s">
        <v>2564</v>
      </c>
      <c r="C912" s="10">
        <v>30008</v>
      </c>
      <c r="D912" s="9">
        <v>3021692982</v>
      </c>
      <c r="E912" s="9" t="e">
        <f>INDEX(#REF!:#REF!,MATCH($D912,#REF!:#REF!,0),MATCH(#REF!,#REF!:#REF!,0))</f>
        <v>#REF!</v>
      </c>
      <c r="F912" s="9" t="e">
        <f>INDEX(#REF!:#REF!,MATCH($D912,#REF!:#REF!,0),MATCH(#REF!,#REF!:#REF!,0))</f>
        <v>#REF!</v>
      </c>
    </row>
    <row r="913" spans="1:6" ht="16.5" x14ac:dyDescent="0.3">
      <c r="A913" s="9" t="s">
        <v>21412</v>
      </c>
      <c r="B913" s="9" t="s">
        <v>2470</v>
      </c>
      <c r="C913" s="10">
        <v>41984</v>
      </c>
      <c r="D913" s="9">
        <v>4286367630</v>
      </c>
      <c r="E913" s="9" t="e">
        <f>INDEX(#REF!:#REF!,MATCH($D913,#REF!:#REF!,0),MATCH(#REF!,#REF!:#REF!,0))</f>
        <v>#REF!</v>
      </c>
      <c r="F913" s="9" t="e">
        <f>INDEX(#REF!:#REF!,MATCH($D913,#REF!:#REF!,0),MATCH(#REF!,#REF!:#REF!,0))</f>
        <v>#REF!</v>
      </c>
    </row>
    <row r="914" spans="1:6" ht="16.5" x14ac:dyDescent="0.3">
      <c r="A914" s="9" t="s">
        <v>21411</v>
      </c>
      <c r="B914" s="9" t="s">
        <v>2954</v>
      </c>
      <c r="C914" s="10">
        <v>13561</v>
      </c>
      <c r="D914" s="9">
        <v>9312128221</v>
      </c>
      <c r="E914" s="9" t="e">
        <f>INDEX(#REF!:#REF!,MATCH($D914,#REF!:#REF!,0),MATCH(#REF!,#REF!:#REF!,0))</f>
        <v>#REF!</v>
      </c>
      <c r="F914" s="9" t="e">
        <f>INDEX(#REF!:#REF!,MATCH($D914,#REF!:#REF!,0),MATCH(#REF!,#REF!:#REF!,0))</f>
        <v>#REF!</v>
      </c>
    </row>
    <row r="915" spans="1:6" ht="16.5" x14ac:dyDescent="0.3">
      <c r="A915" s="9" t="s">
        <v>21410</v>
      </c>
      <c r="B915" s="9" t="s">
        <v>1945</v>
      </c>
      <c r="C915" s="10">
        <v>57854</v>
      </c>
      <c r="D915" s="9">
        <v>8685064791</v>
      </c>
      <c r="E915" s="9" t="e">
        <f>INDEX(#REF!:#REF!,MATCH($D915,#REF!:#REF!,0),MATCH(#REF!,#REF!:#REF!,0))</f>
        <v>#REF!</v>
      </c>
      <c r="F915" s="9" t="e">
        <f>INDEX(#REF!:#REF!,MATCH($D915,#REF!:#REF!,0),MATCH(#REF!,#REF!:#REF!,0))</f>
        <v>#REF!</v>
      </c>
    </row>
    <row r="916" spans="1:6" ht="16.5" x14ac:dyDescent="0.3">
      <c r="A916" s="9" t="s">
        <v>21409</v>
      </c>
      <c r="B916" s="9" t="s">
        <v>2334</v>
      </c>
      <c r="C916" s="10">
        <v>25143</v>
      </c>
      <c r="D916" s="9">
        <v>2297168497</v>
      </c>
      <c r="E916" s="9" t="e">
        <f>INDEX(#REF!:#REF!,MATCH($D916,#REF!:#REF!,0),MATCH(#REF!,#REF!:#REF!,0))</f>
        <v>#REF!</v>
      </c>
      <c r="F916" s="9" t="e">
        <f>INDEX(#REF!:#REF!,MATCH($D916,#REF!:#REF!,0),MATCH(#REF!,#REF!:#REF!,0))</f>
        <v>#REF!</v>
      </c>
    </row>
    <row r="917" spans="1:6" ht="16.5" x14ac:dyDescent="0.3">
      <c r="A917" s="9" t="s">
        <v>21408</v>
      </c>
      <c r="B917" s="9" t="s">
        <v>2685</v>
      </c>
      <c r="C917" s="10">
        <v>50158</v>
      </c>
      <c r="D917" s="9">
        <v>6271204627</v>
      </c>
      <c r="E917" s="9" t="e">
        <f>INDEX(#REF!:#REF!,MATCH($D917,#REF!:#REF!,0),MATCH(#REF!,#REF!:#REF!,0))</f>
        <v>#REF!</v>
      </c>
      <c r="F917" s="9" t="e">
        <f>INDEX(#REF!:#REF!,MATCH($D917,#REF!:#REF!,0),MATCH(#REF!,#REF!:#REF!,0))</f>
        <v>#REF!</v>
      </c>
    </row>
    <row r="918" spans="1:6" ht="16.5" x14ac:dyDescent="0.3">
      <c r="A918" s="9" t="s">
        <v>21407</v>
      </c>
      <c r="B918" s="9" t="s">
        <v>2136</v>
      </c>
      <c r="C918" s="10">
        <v>26774</v>
      </c>
      <c r="D918" s="9">
        <v>8519669638</v>
      </c>
      <c r="E918" s="9" t="e">
        <f>INDEX(#REF!:#REF!,MATCH($D918,#REF!:#REF!,0),MATCH(#REF!,#REF!:#REF!,0))</f>
        <v>#REF!</v>
      </c>
      <c r="F918" s="9" t="e">
        <f>INDEX(#REF!:#REF!,MATCH($D918,#REF!:#REF!,0),MATCH(#REF!,#REF!:#REF!,0))</f>
        <v>#REF!</v>
      </c>
    </row>
    <row r="919" spans="1:6" ht="16.5" x14ac:dyDescent="0.3">
      <c r="A919" s="9" t="s">
        <v>21406</v>
      </c>
      <c r="B919" s="9" t="s">
        <v>2555</v>
      </c>
      <c r="C919" s="10">
        <v>19946</v>
      </c>
      <c r="D919" s="9">
        <v>2510440322</v>
      </c>
      <c r="E919" s="9" t="e">
        <f>INDEX(#REF!:#REF!,MATCH($D919,#REF!:#REF!,0),MATCH(#REF!,#REF!:#REF!,0))</f>
        <v>#REF!</v>
      </c>
      <c r="F919" s="9" t="e">
        <f>INDEX(#REF!:#REF!,MATCH($D919,#REF!:#REF!,0),MATCH(#REF!,#REF!:#REF!,0))</f>
        <v>#REF!</v>
      </c>
    </row>
    <row r="920" spans="1:6" ht="16.5" x14ac:dyDescent="0.3">
      <c r="A920" s="9" t="s">
        <v>21405</v>
      </c>
      <c r="B920" s="9" t="s">
        <v>2368</v>
      </c>
      <c r="C920" s="10">
        <v>18720</v>
      </c>
      <c r="D920" s="9">
        <v>2280674246</v>
      </c>
      <c r="E920" s="9" t="e">
        <f>INDEX(#REF!:#REF!,MATCH($D920,#REF!:#REF!,0),MATCH(#REF!,#REF!:#REF!,0))</f>
        <v>#REF!</v>
      </c>
      <c r="F920" s="9" t="e">
        <f>INDEX(#REF!:#REF!,MATCH($D920,#REF!:#REF!,0),MATCH(#REF!,#REF!:#REF!,0))</f>
        <v>#REF!</v>
      </c>
    </row>
    <row r="921" spans="1:6" ht="16.5" x14ac:dyDescent="0.3">
      <c r="A921" s="9" t="s">
        <v>21404</v>
      </c>
      <c r="B921" s="9" t="s">
        <v>2470</v>
      </c>
      <c r="C921" s="10">
        <v>35753</v>
      </c>
      <c r="D921" s="9">
        <v>6009848660</v>
      </c>
      <c r="E921" s="9" t="e">
        <f>INDEX(#REF!:#REF!,MATCH($D921,#REF!:#REF!,0),MATCH(#REF!,#REF!:#REF!,0))</f>
        <v>#REF!</v>
      </c>
      <c r="F921" s="9" t="e">
        <f>INDEX(#REF!:#REF!,MATCH($D921,#REF!:#REF!,0),MATCH(#REF!,#REF!:#REF!,0))</f>
        <v>#REF!</v>
      </c>
    </row>
    <row r="922" spans="1:6" ht="16.5" x14ac:dyDescent="0.3">
      <c r="A922" s="9" t="s">
        <v>21403</v>
      </c>
      <c r="B922" s="9" t="s">
        <v>2459</v>
      </c>
      <c r="C922" s="10">
        <v>15641</v>
      </c>
      <c r="D922" s="9">
        <v>7596173217</v>
      </c>
      <c r="E922" s="9" t="e">
        <f>INDEX(#REF!:#REF!,MATCH($D922,#REF!:#REF!,0),MATCH(#REF!,#REF!:#REF!,0))</f>
        <v>#REF!</v>
      </c>
      <c r="F922" s="9" t="e">
        <f>INDEX(#REF!:#REF!,MATCH($D922,#REF!:#REF!,0),MATCH(#REF!,#REF!:#REF!,0))</f>
        <v>#REF!</v>
      </c>
    </row>
    <row r="923" spans="1:6" ht="16.5" x14ac:dyDescent="0.3">
      <c r="A923" s="9" t="s">
        <v>21402</v>
      </c>
      <c r="B923" s="9" t="s">
        <v>3617</v>
      </c>
      <c r="C923" s="10">
        <v>26047</v>
      </c>
      <c r="D923" s="9">
        <v>6172549286</v>
      </c>
      <c r="E923" s="9" t="e">
        <f>INDEX(#REF!:#REF!,MATCH($D923,#REF!:#REF!,0),MATCH(#REF!,#REF!:#REF!,0))</f>
        <v>#REF!</v>
      </c>
      <c r="F923" s="9" t="e">
        <f>INDEX(#REF!:#REF!,MATCH($D923,#REF!:#REF!,0),MATCH(#REF!,#REF!:#REF!,0))</f>
        <v>#REF!</v>
      </c>
    </row>
    <row r="924" spans="1:6" ht="16.5" x14ac:dyDescent="0.3">
      <c r="A924" s="9" t="s">
        <v>21401</v>
      </c>
      <c r="B924" s="9" t="s">
        <v>3309</v>
      </c>
      <c r="C924" s="10">
        <v>54332</v>
      </c>
      <c r="D924" s="9">
        <v>8875305560</v>
      </c>
      <c r="E924" s="9" t="e">
        <f>INDEX(#REF!:#REF!,MATCH($D924,#REF!:#REF!,0),MATCH(#REF!,#REF!:#REF!,0))</f>
        <v>#REF!</v>
      </c>
      <c r="F924" s="9" t="e">
        <f>INDEX(#REF!:#REF!,MATCH($D924,#REF!:#REF!,0),MATCH(#REF!,#REF!:#REF!,0))</f>
        <v>#REF!</v>
      </c>
    </row>
    <row r="925" spans="1:6" ht="16.5" x14ac:dyDescent="0.3">
      <c r="A925" s="9" t="s">
        <v>21400</v>
      </c>
      <c r="B925" s="9" t="s">
        <v>2371</v>
      </c>
      <c r="C925" s="10">
        <v>26351</v>
      </c>
      <c r="D925" s="9">
        <v>2158895349</v>
      </c>
      <c r="E925" s="9" t="e">
        <f>INDEX(#REF!:#REF!,MATCH($D925,#REF!:#REF!,0),MATCH(#REF!,#REF!:#REF!,0))</f>
        <v>#REF!</v>
      </c>
      <c r="F925" s="9" t="e">
        <f>INDEX(#REF!:#REF!,MATCH($D925,#REF!:#REF!,0),MATCH(#REF!,#REF!:#REF!,0))</f>
        <v>#REF!</v>
      </c>
    </row>
    <row r="926" spans="1:6" ht="16.5" x14ac:dyDescent="0.3">
      <c r="A926" s="9" t="s">
        <v>21399</v>
      </c>
      <c r="B926" s="9" t="s">
        <v>2228</v>
      </c>
      <c r="C926" s="10">
        <v>52724</v>
      </c>
      <c r="D926" s="9">
        <v>1296185559</v>
      </c>
      <c r="E926" s="9" t="e">
        <f>INDEX(#REF!:#REF!,MATCH($D926,#REF!:#REF!,0),MATCH(#REF!,#REF!:#REF!,0))</f>
        <v>#REF!</v>
      </c>
      <c r="F926" s="9" t="e">
        <f>INDEX(#REF!:#REF!,MATCH($D926,#REF!:#REF!,0),MATCH(#REF!,#REF!:#REF!,0))</f>
        <v>#REF!</v>
      </c>
    </row>
    <row r="927" spans="1:6" ht="16.5" x14ac:dyDescent="0.3">
      <c r="A927" s="9" t="s">
        <v>21398</v>
      </c>
      <c r="B927" s="9" t="s">
        <v>2288</v>
      </c>
      <c r="C927" s="10">
        <v>15814</v>
      </c>
      <c r="D927" s="9">
        <v>8032296239</v>
      </c>
      <c r="E927" s="9" t="e">
        <f>INDEX(#REF!:#REF!,MATCH($D927,#REF!:#REF!,0),MATCH(#REF!,#REF!:#REF!,0))</f>
        <v>#REF!</v>
      </c>
      <c r="F927" s="9" t="e">
        <f>INDEX(#REF!:#REF!,MATCH($D927,#REF!:#REF!,0),MATCH(#REF!,#REF!:#REF!,0))</f>
        <v>#REF!</v>
      </c>
    </row>
    <row r="928" spans="1:6" ht="16.5" x14ac:dyDescent="0.3">
      <c r="A928" s="9" t="s">
        <v>21397</v>
      </c>
      <c r="B928" s="9" t="s">
        <v>5218</v>
      </c>
      <c r="C928" s="10">
        <v>11407</v>
      </c>
      <c r="D928" s="9">
        <v>4323727860</v>
      </c>
      <c r="E928" s="9" t="e">
        <f>INDEX(#REF!:#REF!,MATCH($D928,#REF!:#REF!,0),MATCH(#REF!,#REF!:#REF!,0))</f>
        <v>#REF!</v>
      </c>
      <c r="F928" s="9" t="e">
        <f>INDEX(#REF!:#REF!,MATCH($D928,#REF!:#REF!,0),MATCH(#REF!,#REF!:#REF!,0))</f>
        <v>#REF!</v>
      </c>
    </row>
    <row r="929" spans="1:6" ht="16.5" x14ac:dyDescent="0.3">
      <c r="A929" s="9" t="s">
        <v>21396</v>
      </c>
      <c r="B929" s="9" t="s">
        <v>2453</v>
      </c>
      <c r="C929" s="10">
        <v>48495</v>
      </c>
      <c r="D929" s="9">
        <v>3211170715</v>
      </c>
      <c r="E929" s="9" t="e">
        <f>INDEX(#REF!:#REF!,MATCH($D929,#REF!:#REF!,0),MATCH(#REF!,#REF!:#REF!,0))</f>
        <v>#REF!</v>
      </c>
      <c r="F929" s="9" t="e">
        <f>INDEX(#REF!:#REF!,MATCH($D929,#REF!:#REF!,0),MATCH(#REF!,#REF!:#REF!,0))</f>
        <v>#REF!</v>
      </c>
    </row>
    <row r="930" spans="1:6" ht="16.5" x14ac:dyDescent="0.3">
      <c r="A930" s="9" t="s">
        <v>21395</v>
      </c>
      <c r="B930" s="9" t="s">
        <v>2140</v>
      </c>
      <c r="C930" s="10">
        <v>36404</v>
      </c>
      <c r="D930" s="9">
        <v>5074304008</v>
      </c>
      <c r="E930" s="9" t="e">
        <f>INDEX(#REF!:#REF!,MATCH($D930,#REF!:#REF!,0),MATCH(#REF!,#REF!:#REF!,0))</f>
        <v>#REF!</v>
      </c>
      <c r="F930" s="9" t="e">
        <f>INDEX(#REF!:#REF!,MATCH($D930,#REF!:#REF!,0),MATCH(#REF!,#REF!:#REF!,0))</f>
        <v>#REF!</v>
      </c>
    </row>
    <row r="931" spans="1:6" ht="16.5" x14ac:dyDescent="0.3">
      <c r="A931" s="9" t="s">
        <v>21394</v>
      </c>
      <c r="B931" s="9" t="s">
        <v>2161</v>
      </c>
      <c r="C931" s="10">
        <v>41366</v>
      </c>
      <c r="D931" s="9">
        <v>7621218967</v>
      </c>
      <c r="E931" s="9" t="e">
        <f>INDEX(#REF!:#REF!,MATCH($D931,#REF!:#REF!,0),MATCH(#REF!,#REF!:#REF!,0))</f>
        <v>#REF!</v>
      </c>
      <c r="F931" s="9" t="e">
        <f>INDEX(#REF!:#REF!,MATCH($D931,#REF!:#REF!,0),MATCH(#REF!,#REF!:#REF!,0))</f>
        <v>#REF!</v>
      </c>
    </row>
    <row r="932" spans="1:6" ht="16.5" x14ac:dyDescent="0.3">
      <c r="A932" s="9" t="s">
        <v>21393</v>
      </c>
      <c r="B932" s="9" t="s">
        <v>2647</v>
      </c>
      <c r="C932" s="10">
        <v>50908</v>
      </c>
      <c r="D932" s="9">
        <v>8099854152</v>
      </c>
      <c r="E932" s="9" t="e">
        <f>INDEX(#REF!:#REF!,MATCH($D932,#REF!:#REF!,0),MATCH(#REF!,#REF!:#REF!,0))</f>
        <v>#REF!</v>
      </c>
      <c r="F932" s="9" t="e">
        <f>INDEX(#REF!:#REF!,MATCH($D932,#REF!:#REF!,0),MATCH(#REF!,#REF!:#REF!,0))</f>
        <v>#REF!</v>
      </c>
    </row>
    <row r="933" spans="1:6" ht="16.5" x14ac:dyDescent="0.3">
      <c r="A933" s="9" t="s">
        <v>21392</v>
      </c>
      <c r="B933" s="9" t="s">
        <v>2073</v>
      </c>
      <c r="C933" s="10">
        <v>50516</v>
      </c>
      <c r="D933" s="9">
        <v>4688336071</v>
      </c>
      <c r="E933" s="9" t="e">
        <f>INDEX(#REF!:#REF!,MATCH($D933,#REF!:#REF!,0),MATCH(#REF!,#REF!:#REF!,0))</f>
        <v>#REF!</v>
      </c>
      <c r="F933" s="9" t="e">
        <f>INDEX(#REF!:#REF!,MATCH($D933,#REF!:#REF!,0),MATCH(#REF!,#REF!:#REF!,0))</f>
        <v>#REF!</v>
      </c>
    </row>
    <row r="934" spans="1:6" ht="16.5" x14ac:dyDescent="0.3">
      <c r="A934" s="9" t="s">
        <v>21391</v>
      </c>
      <c r="B934" s="9" t="s">
        <v>2622</v>
      </c>
      <c r="C934" s="10">
        <v>38864</v>
      </c>
      <c r="D934" s="9">
        <v>4085082426</v>
      </c>
      <c r="E934" s="9" t="e">
        <f>INDEX(#REF!:#REF!,MATCH($D934,#REF!:#REF!,0),MATCH(#REF!,#REF!:#REF!,0))</f>
        <v>#REF!</v>
      </c>
      <c r="F934" s="9" t="e">
        <f>INDEX(#REF!:#REF!,MATCH($D934,#REF!:#REF!,0),MATCH(#REF!,#REF!:#REF!,0))</f>
        <v>#REF!</v>
      </c>
    </row>
    <row r="935" spans="1:6" ht="16.5" x14ac:dyDescent="0.3">
      <c r="A935" s="9" t="s">
        <v>21390</v>
      </c>
      <c r="B935" s="9" t="s">
        <v>2381</v>
      </c>
      <c r="C935" s="10">
        <v>13613</v>
      </c>
      <c r="D935" s="9">
        <v>7325246862</v>
      </c>
      <c r="E935" s="9" t="e">
        <f>INDEX(#REF!:#REF!,MATCH($D935,#REF!:#REF!,0),MATCH(#REF!,#REF!:#REF!,0))</f>
        <v>#REF!</v>
      </c>
      <c r="F935" s="9" t="e">
        <f>INDEX(#REF!:#REF!,MATCH($D935,#REF!:#REF!,0),MATCH(#REF!,#REF!:#REF!,0))</f>
        <v>#REF!</v>
      </c>
    </row>
    <row r="936" spans="1:6" ht="16.5" x14ac:dyDescent="0.3">
      <c r="A936" s="9" t="s">
        <v>21389</v>
      </c>
      <c r="B936" s="9" t="s">
        <v>2954</v>
      </c>
      <c r="C936" s="10">
        <v>35649</v>
      </c>
      <c r="D936" s="9">
        <v>9885165231</v>
      </c>
      <c r="E936" s="9" t="e">
        <f>INDEX(#REF!:#REF!,MATCH($D936,#REF!:#REF!,0),MATCH(#REF!,#REF!:#REF!,0))</f>
        <v>#REF!</v>
      </c>
      <c r="F936" s="9" t="e">
        <f>INDEX(#REF!:#REF!,MATCH($D936,#REF!:#REF!,0),MATCH(#REF!,#REF!:#REF!,0))</f>
        <v>#REF!</v>
      </c>
    </row>
    <row r="937" spans="1:6" ht="16.5" x14ac:dyDescent="0.3">
      <c r="A937" s="9" t="s">
        <v>21388</v>
      </c>
      <c r="B937" s="9" t="s">
        <v>2653</v>
      </c>
      <c r="C937" s="10">
        <v>13615</v>
      </c>
      <c r="D937" s="9">
        <v>6209983448</v>
      </c>
      <c r="E937" s="9" t="e">
        <f>INDEX(#REF!:#REF!,MATCH($D937,#REF!:#REF!,0),MATCH(#REF!,#REF!:#REF!,0))</f>
        <v>#REF!</v>
      </c>
      <c r="F937" s="9" t="e">
        <f>INDEX(#REF!:#REF!,MATCH($D937,#REF!:#REF!,0),MATCH(#REF!,#REF!:#REF!,0))</f>
        <v>#REF!</v>
      </c>
    </row>
    <row r="938" spans="1:6" ht="16.5" x14ac:dyDescent="0.3">
      <c r="A938" s="9" t="s">
        <v>21387</v>
      </c>
      <c r="B938" s="9" t="s">
        <v>2610</v>
      </c>
      <c r="C938" s="10">
        <v>27378</v>
      </c>
      <c r="D938" s="9">
        <v>6471464479</v>
      </c>
      <c r="E938" s="9" t="e">
        <f>INDEX(#REF!:#REF!,MATCH($D938,#REF!:#REF!,0),MATCH(#REF!,#REF!:#REF!,0))</f>
        <v>#REF!</v>
      </c>
      <c r="F938" s="9" t="e">
        <f>INDEX(#REF!:#REF!,MATCH($D938,#REF!:#REF!,0),MATCH(#REF!,#REF!:#REF!,0))</f>
        <v>#REF!</v>
      </c>
    </row>
    <row r="939" spans="1:6" ht="16.5" x14ac:dyDescent="0.3">
      <c r="A939" s="9" t="s">
        <v>21386</v>
      </c>
      <c r="B939" s="9" t="s">
        <v>2422</v>
      </c>
      <c r="C939" s="10">
        <v>56923</v>
      </c>
      <c r="D939" s="9">
        <v>4074728869</v>
      </c>
      <c r="E939" s="9" t="e">
        <f>INDEX(#REF!:#REF!,MATCH($D939,#REF!:#REF!,0),MATCH(#REF!,#REF!:#REF!,0))</f>
        <v>#REF!</v>
      </c>
      <c r="F939" s="9" t="e">
        <f>INDEX(#REF!:#REF!,MATCH($D939,#REF!:#REF!,0),MATCH(#REF!,#REF!:#REF!,0))</f>
        <v>#REF!</v>
      </c>
    </row>
    <row r="940" spans="1:6" ht="16.5" x14ac:dyDescent="0.3">
      <c r="A940" s="9" t="s">
        <v>21385</v>
      </c>
      <c r="B940" s="9" t="s">
        <v>1957</v>
      </c>
      <c r="C940" s="10">
        <v>28523</v>
      </c>
      <c r="D940" s="9">
        <v>6255831884</v>
      </c>
      <c r="E940" s="9" t="e">
        <f>INDEX(#REF!:#REF!,MATCH($D940,#REF!:#REF!,0),MATCH(#REF!,#REF!:#REF!,0))</f>
        <v>#REF!</v>
      </c>
      <c r="F940" s="9" t="e">
        <f>INDEX(#REF!:#REF!,MATCH($D940,#REF!:#REF!,0),MATCH(#REF!,#REF!:#REF!,0))</f>
        <v>#REF!</v>
      </c>
    </row>
    <row r="941" spans="1:6" ht="16.5" x14ac:dyDescent="0.3">
      <c r="A941" s="9" t="s">
        <v>21384</v>
      </c>
      <c r="B941" s="9" t="s">
        <v>2935</v>
      </c>
      <c r="C941" s="10">
        <v>48637</v>
      </c>
      <c r="D941" s="9">
        <v>2497321256</v>
      </c>
      <c r="E941" s="9" t="e">
        <f>INDEX(#REF!:#REF!,MATCH($D941,#REF!:#REF!,0),MATCH(#REF!,#REF!:#REF!,0))</f>
        <v>#REF!</v>
      </c>
      <c r="F941" s="9" t="e">
        <f>INDEX(#REF!:#REF!,MATCH($D941,#REF!:#REF!,0),MATCH(#REF!,#REF!:#REF!,0))</f>
        <v>#REF!</v>
      </c>
    </row>
    <row r="942" spans="1:6" ht="16.5" x14ac:dyDescent="0.3">
      <c r="A942" s="9" t="s">
        <v>21383</v>
      </c>
      <c r="B942" s="9" t="s">
        <v>3951</v>
      </c>
      <c r="C942" s="10">
        <v>22280</v>
      </c>
      <c r="D942" s="9">
        <v>6380488901</v>
      </c>
      <c r="E942" s="9" t="e">
        <f>INDEX(#REF!:#REF!,MATCH($D942,#REF!:#REF!,0),MATCH(#REF!,#REF!:#REF!,0))</f>
        <v>#REF!</v>
      </c>
      <c r="F942" s="9" t="e">
        <f>INDEX(#REF!:#REF!,MATCH($D942,#REF!:#REF!,0),MATCH(#REF!,#REF!:#REF!,0))</f>
        <v>#REF!</v>
      </c>
    </row>
    <row r="943" spans="1:6" ht="16.5" x14ac:dyDescent="0.3">
      <c r="A943" s="9" t="s">
        <v>21382</v>
      </c>
      <c r="B943" s="9" t="s">
        <v>2310</v>
      </c>
      <c r="C943" s="10">
        <v>18660</v>
      </c>
      <c r="D943" s="9">
        <v>7192290785</v>
      </c>
      <c r="E943" s="9" t="e">
        <f>INDEX(#REF!:#REF!,MATCH($D943,#REF!:#REF!,0),MATCH(#REF!,#REF!:#REF!,0))</f>
        <v>#REF!</v>
      </c>
      <c r="F943" s="9" t="e">
        <f>INDEX(#REF!:#REF!,MATCH($D943,#REF!:#REF!,0),MATCH(#REF!,#REF!:#REF!,0))</f>
        <v>#REF!</v>
      </c>
    </row>
    <row r="944" spans="1:6" ht="16.5" x14ac:dyDescent="0.3">
      <c r="A944" s="9" t="s">
        <v>21381</v>
      </c>
      <c r="B944" s="9" t="s">
        <v>2042</v>
      </c>
      <c r="C944" s="10">
        <v>53129</v>
      </c>
      <c r="D944" s="9">
        <v>2908560011</v>
      </c>
      <c r="E944" s="9" t="e">
        <f>INDEX(#REF!:#REF!,MATCH($D944,#REF!:#REF!,0),MATCH(#REF!,#REF!:#REF!,0))</f>
        <v>#REF!</v>
      </c>
      <c r="F944" s="9" t="e">
        <f>INDEX(#REF!:#REF!,MATCH($D944,#REF!:#REF!,0),MATCH(#REF!,#REF!:#REF!,0))</f>
        <v>#REF!</v>
      </c>
    </row>
    <row r="945" spans="1:6" ht="16.5" x14ac:dyDescent="0.3">
      <c r="A945" s="9" t="s">
        <v>21380</v>
      </c>
      <c r="B945" s="9" t="s">
        <v>2167</v>
      </c>
      <c r="C945" s="10">
        <v>53835</v>
      </c>
      <c r="D945" s="9">
        <v>303831626</v>
      </c>
      <c r="E945" s="9" t="e">
        <f>INDEX(#REF!:#REF!,MATCH($D945,#REF!:#REF!,0),MATCH(#REF!,#REF!:#REF!,0))</f>
        <v>#REF!</v>
      </c>
      <c r="F945" s="9" t="e">
        <f>INDEX(#REF!:#REF!,MATCH($D945,#REF!:#REF!,0),MATCH(#REF!,#REF!:#REF!,0))</f>
        <v>#REF!</v>
      </c>
    </row>
    <row r="946" spans="1:6" ht="16.5" x14ac:dyDescent="0.3">
      <c r="A946" s="9" t="s">
        <v>21379</v>
      </c>
      <c r="B946" s="9" t="s">
        <v>2759</v>
      </c>
      <c r="C946" s="10">
        <v>51866</v>
      </c>
      <c r="D946" s="9">
        <v>9800744517</v>
      </c>
      <c r="E946" s="9" t="e">
        <f>INDEX(#REF!:#REF!,MATCH($D946,#REF!:#REF!,0),MATCH(#REF!,#REF!:#REF!,0))</f>
        <v>#REF!</v>
      </c>
      <c r="F946" s="9" t="e">
        <f>INDEX(#REF!:#REF!,MATCH($D946,#REF!:#REF!,0),MATCH(#REF!,#REF!:#REF!,0))</f>
        <v>#REF!</v>
      </c>
    </row>
    <row r="947" spans="1:6" ht="16.5" x14ac:dyDescent="0.3">
      <c r="A947" s="9" t="s">
        <v>21378</v>
      </c>
      <c r="B947" s="9" t="s">
        <v>2046</v>
      </c>
      <c r="C947" s="10">
        <v>29193</v>
      </c>
      <c r="D947" s="9">
        <v>3016741628</v>
      </c>
      <c r="E947" s="9" t="e">
        <f>INDEX(#REF!:#REF!,MATCH($D947,#REF!:#REF!,0),MATCH(#REF!,#REF!:#REF!,0))</f>
        <v>#REF!</v>
      </c>
      <c r="F947" s="9" t="e">
        <f>INDEX(#REF!:#REF!,MATCH($D947,#REF!:#REF!,0),MATCH(#REF!,#REF!:#REF!,0))</f>
        <v>#REF!</v>
      </c>
    </row>
    <row r="948" spans="1:6" ht="16.5" x14ac:dyDescent="0.3">
      <c r="A948" s="9" t="s">
        <v>21377</v>
      </c>
      <c r="B948" s="9" t="s">
        <v>2310</v>
      </c>
      <c r="C948" s="10">
        <v>55208</v>
      </c>
      <c r="D948" s="9">
        <v>5863557389</v>
      </c>
      <c r="E948" s="9" t="e">
        <f>INDEX(#REF!:#REF!,MATCH($D948,#REF!:#REF!,0),MATCH(#REF!,#REF!:#REF!,0))</f>
        <v>#REF!</v>
      </c>
      <c r="F948" s="9" t="e">
        <f>INDEX(#REF!:#REF!,MATCH($D948,#REF!:#REF!,0),MATCH(#REF!,#REF!:#REF!,0))</f>
        <v>#REF!</v>
      </c>
    </row>
    <row r="949" spans="1:6" ht="16.5" x14ac:dyDescent="0.3">
      <c r="A949" s="9" t="s">
        <v>21376</v>
      </c>
      <c r="B949" s="9" t="s">
        <v>2379</v>
      </c>
      <c r="C949" s="10">
        <v>55975</v>
      </c>
      <c r="D949" s="9">
        <v>3013094990</v>
      </c>
      <c r="E949" s="9" t="e">
        <f>INDEX(#REF!:#REF!,MATCH($D949,#REF!:#REF!,0),MATCH(#REF!,#REF!:#REF!,0))</f>
        <v>#REF!</v>
      </c>
      <c r="F949" s="9" t="e">
        <f>INDEX(#REF!:#REF!,MATCH($D949,#REF!:#REF!,0),MATCH(#REF!,#REF!:#REF!,0))</f>
        <v>#REF!</v>
      </c>
    </row>
    <row r="950" spans="1:6" ht="16.5" x14ac:dyDescent="0.3">
      <c r="A950" s="9" t="s">
        <v>21375</v>
      </c>
      <c r="B950" s="9" t="s">
        <v>2476</v>
      </c>
      <c r="C950" s="10">
        <v>39908</v>
      </c>
      <c r="D950" s="9">
        <v>6769297310</v>
      </c>
      <c r="E950" s="9" t="e">
        <f>INDEX(#REF!:#REF!,MATCH($D950,#REF!:#REF!,0),MATCH(#REF!,#REF!:#REF!,0))</f>
        <v>#REF!</v>
      </c>
      <c r="F950" s="9" t="e">
        <f>INDEX(#REF!:#REF!,MATCH($D950,#REF!:#REF!,0),MATCH(#REF!,#REF!:#REF!,0))</f>
        <v>#REF!</v>
      </c>
    </row>
    <row r="951" spans="1:6" ht="16.5" x14ac:dyDescent="0.3">
      <c r="A951" s="9" t="s">
        <v>21374</v>
      </c>
      <c r="B951" s="9" t="s">
        <v>2557</v>
      </c>
      <c r="C951" s="10">
        <v>35263</v>
      </c>
      <c r="D951" s="9">
        <v>3097425365</v>
      </c>
      <c r="E951" s="9" t="e">
        <f>INDEX(#REF!:#REF!,MATCH($D951,#REF!:#REF!,0),MATCH(#REF!,#REF!:#REF!,0))</f>
        <v>#REF!</v>
      </c>
      <c r="F951" s="9" t="e">
        <f>INDEX(#REF!:#REF!,MATCH($D951,#REF!:#REF!,0),MATCH(#REF!,#REF!:#REF!,0))</f>
        <v>#REF!</v>
      </c>
    </row>
    <row r="952" spans="1:6" ht="16.5" x14ac:dyDescent="0.3">
      <c r="A952" s="9" t="s">
        <v>21373</v>
      </c>
      <c r="B952" s="9" t="s">
        <v>2418</v>
      </c>
      <c r="C952" s="10">
        <v>17455</v>
      </c>
      <c r="D952" s="9">
        <v>6724903874</v>
      </c>
      <c r="E952" s="9" t="e">
        <f>INDEX(#REF!:#REF!,MATCH($D952,#REF!:#REF!,0),MATCH(#REF!,#REF!:#REF!,0))</f>
        <v>#REF!</v>
      </c>
      <c r="F952" s="9" t="e">
        <f>INDEX(#REF!:#REF!,MATCH($D952,#REF!:#REF!,0),MATCH(#REF!,#REF!:#REF!,0))</f>
        <v>#REF!</v>
      </c>
    </row>
    <row r="953" spans="1:6" ht="16.5" x14ac:dyDescent="0.3">
      <c r="A953" s="9" t="s">
        <v>21372</v>
      </c>
      <c r="B953" s="9" t="s">
        <v>2653</v>
      </c>
      <c r="C953" s="10">
        <v>31078</v>
      </c>
      <c r="D953" s="9">
        <v>6842911427</v>
      </c>
      <c r="E953" s="9" t="e">
        <f>INDEX(#REF!:#REF!,MATCH($D953,#REF!:#REF!,0),MATCH(#REF!,#REF!:#REF!,0))</f>
        <v>#REF!</v>
      </c>
      <c r="F953" s="9" t="e">
        <f>INDEX(#REF!:#REF!,MATCH($D953,#REF!:#REF!,0),MATCH(#REF!,#REF!:#REF!,0))</f>
        <v>#REF!</v>
      </c>
    </row>
    <row r="954" spans="1:6" ht="16.5" x14ac:dyDescent="0.3">
      <c r="A954" s="9" t="s">
        <v>21371</v>
      </c>
      <c r="B954" s="9" t="s">
        <v>2274</v>
      </c>
      <c r="C954" s="10">
        <v>34449</v>
      </c>
      <c r="D954" s="9">
        <v>5439294325</v>
      </c>
      <c r="E954" s="9" t="e">
        <f>INDEX(#REF!:#REF!,MATCH($D954,#REF!:#REF!,0),MATCH(#REF!,#REF!:#REF!,0))</f>
        <v>#REF!</v>
      </c>
      <c r="F954" s="9" t="e">
        <f>INDEX(#REF!:#REF!,MATCH($D954,#REF!:#REF!,0),MATCH(#REF!,#REF!:#REF!,0))</f>
        <v>#REF!</v>
      </c>
    </row>
    <row r="955" spans="1:6" ht="16.5" x14ac:dyDescent="0.3">
      <c r="A955" s="9" t="s">
        <v>21370</v>
      </c>
      <c r="B955" s="9" t="s">
        <v>2222</v>
      </c>
      <c r="C955" s="10">
        <v>46086</v>
      </c>
      <c r="D955" s="9">
        <v>4453315724</v>
      </c>
      <c r="E955" s="9" t="e">
        <f>INDEX(#REF!:#REF!,MATCH($D955,#REF!:#REF!,0),MATCH(#REF!,#REF!:#REF!,0))</f>
        <v>#REF!</v>
      </c>
      <c r="F955" s="9" t="e">
        <f>INDEX(#REF!:#REF!,MATCH($D955,#REF!:#REF!,0),MATCH(#REF!,#REF!:#REF!,0))</f>
        <v>#REF!</v>
      </c>
    </row>
    <row r="956" spans="1:6" ht="16.5" x14ac:dyDescent="0.3">
      <c r="A956" s="9" t="s">
        <v>21369</v>
      </c>
      <c r="B956" s="9" t="s">
        <v>3042</v>
      </c>
      <c r="C956" s="10">
        <v>47414</v>
      </c>
      <c r="D956" s="9">
        <v>4439073344</v>
      </c>
      <c r="E956" s="9" t="e">
        <f>INDEX(#REF!:#REF!,MATCH($D956,#REF!:#REF!,0),MATCH(#REF!,#REF!:#REF!,0))</f>
        <v>#REF!</v>
      </c>
      <c r="F956" s="9" t="e">
        <f>INDEX(#REF!:#REF!,MATCH($D956,#REF!:#REF!,0),MATCH(#REF!,#REF!:#REF!,0))</f>
        <v>#REF!</v>
      </c>
    </row>
    <row r="957" spans="1:6" ht="16.5" x14ac:dyDescent="0.3">
      <c r="A957" s="9" t="s">
        <v>21368</v>
      </c>
      <c r="B957" s="9" t="s">
        <v>2860</v>
      </c>
      <c r="C957" s="10">
        <v>11714</v>
      </c>
      <c r="D957" s="9">
        <v>7039995972</v>
      </c>
      <c r="E957" s="9" t="e">
        <f>INDEX(#REF!:#REF!,MATCH($D957,#REF!:#REF!,0),MATCH(#REF!,#REF!:#REF!,0))</f>
        <v>#REF!</v>
      </c>
      <c r="F957" s="9" t="e">
        <f>INDEX(#REF!:#REF!,MATCH($D957,#REF!:#REF!,0),MATCH(#REF!,#REF!:#REF!,0))</f>
        <v>#REF!</v>
      </c>
    </row>
    <row r="958" spans="1:6" ht="16.5" x14ac:dyDescent="0.3">
      <c r="A958" s="9" t="s">
        <v>21367</v>
      </c>
      <c r="B958" s="9" t="s">
        <v>2019</v>
      </c>
      <c r="C958" s="10">
        <v>43273</v>
      </c>
      <c r="D958" s="9">
        <v>1469328364</v>
      </c>
      <c r="E958" s="9" t="e">
        <f>INDEX(#REF!:#REF!,MATCH($D958,#REF!:#REF!,0),MATCH(#REF!,#REF!:#REF!,0))</f>
        <v>#REF!</v>
      </c>
      <c r="F958" s="9" t="e">
        <f>INDEX(#REF!:#REF!,MATCH($D958,#REF!:#REF!,0),MATCH(#REF!,#REF!:#REF!,0))</f>
        <v>#REF!</v>
      </c>
    </row>
    <row r="959" spans="1:6" ht="16.5" x14ac:dyDescent="0.3">
      <c r="A959" s="9" t="s">
        <v>21366</v>
      </c>
      <c r="B959" s="9" t="s">
        <v>2443</v>
      </c>
      <c r="C959" s="10">
        <v>42508</v>
      </c>
      <c r="D959" s="9">
        <v>4097160079</v>
      </c>
      <c r="E959" s="9" t="e">
        <f>INDEX(#REF!:#REF!,MATCH($D959,#REF!:#REF!,0),MATCH(#REF!,#REF!:#REF!,0))</f>
        <v>#REF!</v>
      </c>
      <c r="F959" s="9" t="e">
        <f>INDEX(#REF!:#REF!,MATCH($D959,#REF!:#REF!,0),MATCH(#REF!,#REF!:#REF!,0))</f>
        <v>#REF!</v>
      </c>
    </row>
    <row r="960" spans="1:6" ht="16.5" x14ac:dyDescent="0.3">
      <c r="A960" s="9" t="s">
        <v>21365</v>
      </c>
      <c r="B960" s="9" t="s">
        <v>2067</v>
      </c>
      <c r="C960" s="10">
        <v>31572</v>
      </c>
      <c r="D960" s="9">
        <v>2307209530</v>
      </c>
      <c r="E960" s="9" t="e">
        <f>INDEX(#REF!:#REF!,MATCH($D960,#REF!:#REF!,0),MATCH(#REF!,#REF!:#REF!,0))</f>
        <v>#REF!</v>
      </c>
      <c r="F960" s="9" t="e">
        <f>INDEX(#REF!:#REF!,MATCH($D960,#REF!:#REF!,0),MATCH(#REF!,#REF!:#REF!,0))</f>
        <v>#REF!</v>
      </c>
    </row>
    <row r="961" spans="1:6" ht="16.5" x14ac:dyDescent="0.3">
      <c r="A961" s="9" t="s">
        <v>21364</v>
      </c>
      <c r="B961" s="9" t="s">
        <v>3856</v>
      </c>
      <c r="C961" s="10">
        <v>10746</v>
      </c>
      <c r="D961" s="9">
        <v>4162153728</v>
      </c>
      <c r="E961" s="9" t="e">
        <f>INDEX(#REF!:#REF!,MATCH($D961,#REF!:#REF!,0),MATCH(#REF!,#REF!:#REF!,0))</f>
        <v>#REF!</v>
      </c>
      <c r="F961" s="9" t="e">
        <f>INDEX(#REF!:#REF!,MATCH($D961,#REF!:#REF!,0),MATCH(#REF!,#REF!:#REF!,0))</f>
        <v>#REF!</v>
      </c>
    </row>
    <row r="962" spans="1:6" ht="16.5" x14ac:dyDescent="0.3">
      <c r="A962" s="9" t="s">
        <v>21363</v>
      </c>
      <c r="B962" s="9" t="s">
        <v>2315</v>
      </c>
      <c r="C962" s="10">
        <v>44701</v>
      </c>
      <c r="D962" s="9">
        <v>8832488175</v>
      </c>
      <c r="E962" s="9" t="e">
        <f>INDEX(#REF!:#REF!,MATCH($D962,#REF!:#REF!,0),MATCH(#REF!,#REF!:#REF!,0))</f>
        <v>#REF!</v>
      </c>
      <c r="F962" s="9" t="e">
        <f>INDEX(#REF!:#REF!,MATCH($D962,#REF!:#REF!,0),MATCH(#REF!,#REF!:#REF!,0))</f>
        <v>#REF!</v>
      </c>
    </row>
    <row r="963" spans="1:6" ht="16.5" x14ac:dyDescent="0.3">
      <c r="A963" s="9" t="s">
        <v>21362</v>
      </c>
      <c r="B963" s="9" t="s">
        <v>3156</v>
      </c>
      <c r="C963" s="10">
        <v>47789</v>
      </c>
      <c r="D963" s="9">
        <v>2355104786</v>
      </c>
      <c r="E963" s="9" t="e">
        <f>INDEX(#REF!:#REF!,MATCH($D963,#REF!:#REF!,0),MATCH(#REF!,#REF!:#REF!,0))</f>
        <v>#REF!</v>
      </c>
      <c r="F963" s="9" t="e">
        <f>INDEX(#REF!:#REF!,MATCH($D963,#REF!:#REF!,0),MATCH(#REF!,#REF!:#REF!,0))</f>
        <v>#REF!</v>
      </c>
    </row>
    <row r="964" spans="1:6" ht="16.5" x14ac:dyDescent="0.3">
      <c r="A964" s="9" t="s">
        <v>21361</v>
      </c>
      <c r="B964" s="9" t="s">
        <v>2453</v>
      </c>
      <c r="C964" s="10">
        <v>23214</v>
      </c>
      <c r="D964" s="9">
        <v>132027631</v>
      </c>
      <c r="E964" s="9" t="e">
        <f>INDEX(#REF!:#REF!,MATCH($D964,#REF!:#REF!,0),MATCH(#REF!,#REF!:#REF!,0))</f>
        <v>#REF!</v>
      </c>
      <c r="F964" s="9" t="e">
        <f>INDEX(#REF!:#REF!,MATCH($D964,#REF!:#REF!,0),MATCH(#REF!,#REF!:#REF!,0))</f>
        <v>#REF!</v>
      </c>
    </row>
    <row r="965" spans="1:6" ht="16.5" x14ac:dyDescent="0.3">
      <c r="A965" s="9" t="s">
        <v>21360</v>
      </c>
      <c r="B965" s="9" t="s">
        <v>2357</v>
      </c>
      <c r="C965" s="10">
        <v>58630</v>
      </c>
      <c r="D965" s="9">
        <v>9726873223</v>
      </c>
      <c r="E965" s="9" t="e">
        <f>INDEX(#REF!:#REF!,MATCH($D965,#REF!:#REF!,0),MATCH(#REF!,#REF!:#REF!,0))</f>
        <v>#REF!</v>
      </c>
      <c r="F965" s="9" t="e">
        <f>INDEX(#REF!:#REF!,MATCH($D965,#REF!:#REF!,0),MATCH(#REF!,#REF!:#REF!,0))</f>
        <v>#REF!</v>
      </c>
    </row>
    <row r="966" spans="1:6" ht="16.5" x14ac:dyDescent="0.3">
      <c r="A966" s="9" t="s">
        <v>21359</v>
      </c>
      <c r="B966" s="9" t="s">
        <v>3200</v>
      </c>
      <c r="C966" s="10">
        <v>37630</v>
      </c>
      <c r="D966" s="9">
        <v>4074728869</v>
      </c>
      <c r="E966" s="9" t="e">
        <f>INDEX(#REF!:#REF!,MATCH($D966,#REF!:#REF!,0),MATCH(#REF!,#REF!:#REF!,0))</f>
        <v>#REF!</v>
      </c>
      <c r="F966" s="9" t="e">
        <f>INDEX(#REF!:#REF!,MATCH($D966,#REF!:#REF!,0),MATCH(#REF!,#REF!:#REF!,0))</f>
        <v>#REF!</v>
      </c>
    </row>
    <row r="967" spans="1:6" ht="16.5" x14ac:dyDescent="0.3">
      <c r="A967" s="9" t="s">
        <v>21358</v>
      </c>
      <c r="B967" s="9" t="s">
        <v>2009</v>
      </c>
      <c r="C967" s="10">
        <v>14772</v>
      </c>
      <c r="D967" s="9">
        <v>5134745579</v>
      </c>
      <c r="E967" s="9" t="e">
        <f>INDEX(#REF!:#REF!,MATCH($D967,#REF!:#REF!,0),MATCH(#REF!,#REF!:#REF!,0))</f>
        <v>#REF!</v>
      </c>
      <c r="F967" s="9" t="e">
        <f>INDEX(#REF!:#REF!,MATCH($D967,#REF!:#REF!,0),MATCH(#REF!,#REF!:#REF!,0))</f>
        <v>#REF!</v>
      </c>
    </row>
    <row r="968" spans="1:6" ht="16.5" x14ac:dyDescent="0.3">
      <c r="A968" s="9" t="s">
        <v>21357</v>
      </c>
      <c r="B968" s="9" t="s">
        <v>2608</v>
      </c>
      <c r="C968" s="10">
        <v>56084</v>
      </c>
      <c r="D968" s="9">
        <v>1532722974</v>
      </c>
      <c r="E968" s="9" t="e">
        <f>INDEX(#REF!:#REF!,MATCH($D968,#REF!:#REF!,0),MATCH(#REF!,#REF!:#REF!,0))</f>
        <v>#REF!</v>
      </c>
      <c r="F968" s="9" t="e">
        <f>INDEX(#REF!:#REF!,MATCH($D968,#REF!:#REF!,0),MATCH(#REF!,#REF!:#REF!,0))</f>
        <v>#REF!</v>
      </c>
    </row>
    <row r="969" spans="1:6" ht="16.5" x14ac:dyDescent="0.3">
      <c r="A969" s="9" t="s">
        <v>21356</v>
      </c>
      <c r="B969" s="9" t="s">
        <v>2783</v>
      </c>
      <c r="C969" s="10">
        <v>25244</v>
      </c>
      <c r="D969" s="9">
        <v>965285472</v>
      </c>
      <c r="E969" s="9" t="e">
        <f>INDEX(#REF!:#REF!,MATCH($D969,#REF!:#REF!,0),MATCH(#REF!,#REF!:#REF!,0))</f>
        <v>#REF!</v>
      </c>
      <c r="F969" s="9" t="e">
        <f>INDEX(#REF!:#REF!,MATCH($D969,#REF!:#REF!,0),MATCH(#REF!,#REF!:#REF!,0))</f>
        <v>#REF!</v>
      </c>
    </row>
    <row r="970" spans="1:6" ht="16.5" x14ac:dyDescent="0.3">
      <c r="A970" s="9" t="s">
        <v>21355</v>
      </c>
      <c r="B970" s="9" t="s">
        <v>2645</v>
      </c>
      <c r="C970" s="10">
        <v>46382</v>
      </c>
      <c r="D970" s="9">
        <v>5347887761</v>
      </c>
      <c r="E970" s="9" t="e">
        <f>INDEX(#REF!:#REF!,MATCH($D970,#REF!:#REF!,0),MATCH(#REF!,#REF!:#REF!,0))</f>
        <v>#REF!</v>
      </c>
      <c r="F970" s="9" t="e">
        <f>INDEX(#REF!:#REF!,MATCH($D970,#REF!:#REF!,0),MATCH(#REF!,#REF!:#REF!,0))</f>
        <v>#REF!</v>
      </c>
    </row>
    <row r="971" spans="1:6" ht="16.5" x14ac:dyDescent="0.3">
      <c r="A971" s="9" t="s">
        <v>21354</v>
      </c>
      <c r="B971" s="9" t="s">
        <v>2105</v>
      </c>
      <c r="C971" s="10">
        <v>23536</v>
      </c>
      <c r="D971" s="9">
        <v>509393462</v>
      </c>
      <c r="E971" s="9" t="e">
        <f>INDEX(#REF!:#REF!,MATCH($D971,#REF!:#REF!,0),MATCH(#REF!,#REF!:#REF!,0))</f>
        <v>#REF!</v>
      </c>
      <c r="F971" s="9" t="e">
        <f>INDEX(#REF!:#REF!,MATCH($D971,#REF!:#REF!,0),MATCH(#REF!,#REF!:#REF!,0))</f>
        <v>#REF!</v>
      </c>
    </row>
    <row r="972" spans="1:6" ht="16.5" x14ac:dyDescent="0.3">
      <c r="A972" s="9" t="s">
        <v>21353</v>
      </c>
      <c r="B972" s="9" t="s">
        <v>2222</v>
      </c>
      <c r="C972" s="10">
        <v>19047</v>
      </c>
      <c r="D972" s="9">
        <v>8401146046</v>
      </c>
      <c r="E972" s="9" t="e">
        <f>INDEX(#REF!:#REF!,MATCH($D972,#REF!:#REF!,0),MATCH(#REF!,#REF!:#REF!,0))</f>
        <v>#REF!</v>
      </c>
      <c r="F972" s="9" t="e">
        <f>INDEX(#REF!:#REF!,MATCH($D972,#REF!:#REF!,0),MATCH(#REF!,#REF!:#REF!,0))</f>
        <v>#REF!</v>
      </c>
    </row>
    <row r="973" spans="1:6" ht="16.5" x14ac:dyDescent="0.3">
      <c r="A973" s="9" t="s">
        <v>21352</v>
      </c>
      <c r="B973" s="9" t="s">
        <v>2985</v>
      </c>
      <c r="C973" s="10">
        <v>39201</v>
      </c>
      <c r="D973" s="9">
        <v>594961432</v>
      </c>
      <c r="E973" s="9" t="e">
        <f>INDEX(#REF!:#REF!,MATCH($D973,#REF!:#REF!,0),MATCH(#REF!,#REF!:#REF!,0))</f>
        <v>#REF!</v>
      </c>
      <c r="F973" s="9" t="e">
        <f>INDEX(#REF!:#REF!,MATCH($D973,#REF!:#REF!,0),MATCH(#REF!,#REF!:#REF!,0))</f>
        <v>#REF!</v>
      </c>
    </row>
    <row r="974" spans="1:6" ht="16.5" x14ac:dyDescent="0.3">
      <c r="A974" s="9" t="s">
        <v>21351</v>
      </c>
      <c r="B974" s="9" t="s">
        <v>2222</v>
      </c>
      <c r="C974" s="10">
        <v>31915</v>
      </c>
      <c r="D974" s="9">
        <v>8858733592</v>
      </c>
      <c r="E974" s="9" t="e">
        <f>INDEX(#REF!:#REF!,MATCH($D974,#REF!:#REF!,0),MATCH(#REF!,#REF!:#REF!,0))</f>
        <v>#REF!</v>
      </c>
      <c r="F974" s="9" t="e">
        <f>INDEX(#REF!:#REF!,MATCH($D974,#REF!:#REF!,0),MATCH(#REF!,#REF!:#REF!,0))</f>
        <v>#REF!</v>
      </c>
    </row>
    <row r="975" spans="1:6" ht="16.5" x14ac:dyDescent="0.3">
      <c r="A975" s="9" t="s">
        <v>21350</v>
      </c>
      <c r="B975" s="9" t="s">
        <v>2685</v>
      </c>
      <c r="C975" s="10">
        <v>15084</v>
      </c>
      <c r="D975" s="9">
        <v>2565093969</v>
      </c>
      <c r="E975" s="9" t="e">
        <f>INDEX(#REF!:#REF!,MATCH($D975,#REF!:#REF!,0),MATCH(#REF!,#REF!:#REF!,0))</f>
        <v>#REF!</v>
      </c>
      <c r="F975" s="9" t="e">
        <f>INDEX(#REF!:#REF!,MATCH($D975,#REF!:#REF!,0),MATCH(#REF!,#REF!:#REF!,0))</f>
        <v>#REF!</v>
      </c>
    </row>
    <row r="976" spans="1:6" ht="16.5" x14ac:dyDescent="0.3">
      <c r="A976" s="9" t="s">
        <v>21349</v>
      </c>
      <c r="B976" s="9" t="s">
        <v>2511</v>
      </c>
      <c r="C976" s="10">
        <v>49948</v>
      </c>
      <c r="D976" s="9">
        <v>7516977292</v>
      </c>
      <c r="E976" s="9" t="e">
        <f>INDEX(#REF!:#REF!,MATCH($D976,#REF!:#REF!,0),MATCH(#REF!,#REF!:#REF!,0))</f>
        <v>#REF!</v>
      </c>
      <c r="F976" s="9" t="e">
        <f>INDEX(#REF!:#REF!,MATCH($D976,#REF!:#REF!,0),MATCH(#REF!,#REF!:#REF!,0))</f>
        <v>#REF!</v>
      </c>
    </row>
    <row r="977" spans="1:6" ht="16.5" x14ac:dyDescent="0.3">
      <c r="A977" s="9" t="s">
        <v>21348</v>
      </c>
      <c r="B977" s="9" t="s">
        <v>3116</v>
      </c>
      <c r="C977" s="10">
        <v>12476</v>
      </c>
      <c r="D977" s="9">
        <v>1755716656</v>
      </c>
      <c r="E977" s="9" t="e">
        <f>INDEX(#REF!:#REF!,MATCH($D977,#REF!:#REF!,0),MATCH(#REF!,#REF!:#REF!,0))</f>
        <v>#REF!</v>
      </c>
      <c r="F977" s="9" t="e">
        <f>INDEX(#REF!:#REF!,MATCH($D977,#REF!:#REF!,0),MATCH(#REF!,#REF!:#REF!,0))</f>
        <v>#REF!</v>
      </c>
    </row>
    <row r="978" spans="1:6" ht="16.5" x14ac:dyDescent="0.3">
      <c r="A978" s="9" t="s">
        <v>21347</v>
      </c>
      <c r="B978" s="9" t="s">
        <v>3360</v>
      </c>
      <c r="C978" s="10">
        <v>27656</v>
      </c>
      <c r="D978" s="9">
        <v>977779009</v>
      </c>
      <c r="E978" s="9" t="e">
        <f>INDEX(#REF!:#REF!,MATCH($D978,#REF!:#REF!,0),MATCH(#REF!,#REF!:#REF!,0))</f>
        <v>#REF!</v>
      </c>
      <c r="F978" s="9" t="e">
        <f>INDEX(#REF!:#REF!,MATCH($D978,#REF!:#REF!,0),MATCH(#REF!,#REF!:#REF!,0))</f>
        <v>#REF!</v>
      </c>
    </row>
    <row r="979" spans="1:6" ht="16.5" x14ac:dyDescent="0.3">
      <c r="A979" s="9" t="s">
        <v>21346</v>
      </c>
      <c r="B979" s="9" t="s">
        <v>2440</v>
      </c>
      <c r="C979" s="10">
        <v>33793</v>
      </c>
      <c r="D979" s="9">
        <v>9096285417</v>
      </c>
      <c r="E979" s="9" t="e">
        <f>INDEX(#REF!:#REF!,MATCH($D979,#REF!:#REF!,0),MATCH(#REF!,#REF!:#REF!,0))</f>
        <v>#REF!</v>
      </c>
      <c r="F979" s="9" t="e">
        <f>INDEX(#REF!:#REF!,MATCH($D979,#REF!:#REF!,0),MATCH(#REF!,#REF!:#REF!,0))</f>
        <v>#REF!</v>
      </c>
    </row>
    <row r="980" spans="1:6" ht="16.5" x14ac:dyDescent="0.3">
      <c r="A980" s="9" t="s">
        <v>21345</v>
      </c>
      <c r="B980" s="9" t="s">
        <v>2795</v>
      </c>
      <c r="C980" s="10">
        <v>57078</v>
      </c>
      <c r="D980" s="9">
        <v>8620758454</v>
      </c>
      <c r="E980" s="9" t="e">
        <f>INDEX(#REF!:#REF!,MATCH($D980,#REF!:#REF!,0),MATCH(#REF!,#REF!:#REF!,0))</f>
        <v>#REF!</v>
      </c>
      <c r="F980" s="9" t="e">
        <f>INDEX(#REF!:#REF!,MATCH($D980,#REF!:#REF!,0),MATCH(#REF!,#REF!:#REF!,0))</f>
        <v>#REF!</v>
      </c>
    </row>
    <row r="981" spans="1:6" ht="16.5" x14ac:dyDescent="0.3">
      <c r="A981" s="9" t="s">
        <v>21344</v>
      </c>
      <c r="B981" s="9" t="s">
        <v>2188</v>
      </c>
      <c r="C981" s="10">
        <v>59786</v>
      </c>
      <c r="D981" s="9">
        <v>8875305560</v>
      </c>
      <c r="E981" s="9" t="e">
        <f>INDEX(#REF!:#REF!,MATCH($D981,#REF!:#REF!,0),MATCH(#REF!,#REF!:#REF!,0))</f>
        <v>#REF!</v>
      </c>
      <c r="F981" s="9" t="e">
        <f>INDEX(#REF!:#REF!,MATCH($D981,#REF!:#REF!,0),MATCH(#REF!,#REF!:#REF!,0))</f>
        <v>#REF!</v>
      </c>
    </row>
    <row r="982" spans="1:6" ht="16.5" x14ac:dyDescent="0.3">
      <c r="A982" s="9" t="s">
        <v>21343</v>
      </c>
      <c r="B982" s="9" t="s">
        <v>2939</v>
      </c>
      <c r="C982" s="10">
        <v>11365</v>
      </c>
      <c r="D982" s="9">
        <v>209942509</v>
      </c>
      <c r="E982" s="9" t="e">
        <f>INDEX(#REF!:#REF!,MATCH($D982,#REF!:#REF!,0),MATCH(#REF!,#REF!:#REF!,0))</f>
        <v>#REF!</v>
      </c>
      <c r="F982" s="9" t="e">
        <f>INDEX(#REF!:#REF!,MATCH($D982,#REF!:#REF!,0),MATCH(#REF!,#REF!:#REF!,0))</f>
        <v>#REF!</v>
      </c>
    </row>
    <row r="983" spans="1:6" ht="16.5" x14ac:dyDescent="0.3">
      <c r="A983" s="9" t="s">
        <v>21342</v>
      </c>
      <c r="B983" s="9" t="s">
        <v>1953</v>
      </c>
      <c r="C983" s="10">
        <v>58123</v>
      </c>
      <c r="D983" s="9">
        <v>9340547551</v>
      </c>
      <c r="E983" s="9" t="e">
        <f>INDEX(#REF!:#REF!,MATCH($D983,#REF!:#REF!,0),MATCH(#REF!,#REF!:#REF!,0))</f>
        <v>#REF!</v>
      </c>
      <c r="F983" s="9" t="e">
        <f>INDEX(#REF!:#REF!,MATCH($D983,#REF!:#REF!,0),MATCH(#REF!,#REF!:#REF!,0))</f>
        <v>#REF!</v>
      </c>
    </row>
    <row r="984" spans="1:6" ht="16.5" x14ac:dyDescent="0.3">
      <c r="A984" s="9" t="s">
        <v>21341</v>
      </c>
      <c r="B984" s="9" t="s">
        <v>2011</v>
      </c>
      <c r="C984" s="10">
        <v>13825</v>
      </c>
      <c r="D984" s="9">
        <v>6283719635</v>
      </c>
      <c r="E984" s="9" t="e">
        <f>INDEX(#REF!:#REF!,MATCH($D984,#REF!:#REF!,0),MATCH(#REF!,#REF!:#REF!,0))</f>
        <v>#REF!</v>
      </c>
      <c r="F984" s="9" t="e">
        <f>INDEX(#REF!:#REF!,MATCH($D984,#REF!:#REF!,0),MATCH(#REF!,#REF!:#REF!,0))</f>
        <v>#REF!</v>
      </c>
    </row>
    <row r="985" spans="1:6" ht="16.5" x14ac:dyDescent="0.3">
      <c r="A985" s="9" t="s">
        <v>21340</v>
      </c>
      <c r="B985" s="9" t="s">
        <v>1961</v>
      </c>
      <c r="C985" s="10">
        <v>14263</v>
      </c>
      <c r="D985" s="9">
        <v>5903124704</v>
      </c>
      <c r="E985" s="9" t="e">
        <f>INDEX(#REF!:#REF!,MATCH($D985,#REF!:#REF!,0),MATCH(#REF!,#REF!:#REF!,0))</f>
        <v>#REF!</v>
      </c>
      <c r="F985" s="9" t="e">
        <f>INDEX(#REF!:#REF!,MATCH($D985,#REF!:#REF!,0),MATCH(#REF!,#REF!:#REF!,0))</f>
        <v>#REF!</v>
      </c>
    </row>
    <row r="986" spans="1:6" ht="16.5" x14ac:dyDescent="0.3">
      <c r="A986" s="9" t="s">
        <v>21339</v>
      </c>
      <c r="B986" s="9" t="s">
        <v>2161</v>
      </c>
      <c r="C986" s="10">
        <v>35305</v>
      </c>
      <c r="D986" s="9">
        <v>5241020535</v>
      </c>
      <c r="E986" s="9" t="e">
        <f>INDEX(#REF!:#REF!,MATCH($D986,#REF!:#REF!,0),MATCH(#REF!,#REF!:#REF!,0))</f>
        <v>#REF!</v>
      </c>
      <c r="F986" s="9" t="e">
        <f>INDEX(#REF!:#REF!,MATCH($D986,#REF!:#REF!,0),MATCH(#REF!,#REF!:#REF!,0))</f>
        <v>#REF!</v>
      </c>
    </row>
    <row r="987" spans="1:6" ht="16.5" x14ac:dyDescent="0.3">
      <c r="A987" s="9" t="s">
        <v>21338</v>
      </c>
      <c r="B987" s="9" t="s">
        <v>1951</v>
      </c>
      <c r="C987" s="10">
        <v>34374</v>
      </c>
      <c r="D987" s="9">
        <v>7427985850</v>
      </c>
      <c r="E987" s="9" t="e">
        <f>INDEX(#REF!:#REF!,MATCH($D987,#REF!:#REF!,0),MATCH(#REF!,#REF!:#REF!,0))</f>
        <v>#REF!</v>
      </c>
      <c r="F987" s="9" t="e">
        <f>INDEX(#REF!:#REF!,MATCH($D987,#REF!:#REF!,0),MATCH(#REF!,#REF!:#REF!,0))</f>
        <v>#REF!</v>
      </c>
    </row>
    <row r="988" spans="1:6" ht="16.5" x14ac:dyDescent="0.3">
      <c r="A988" s="9" t="s">
        <v>21337</v>
      </c>
      <c r="B988" s="9" t="s">
        <v>1953</v>
      </c>
      <c r="C988" s="10">
        <v>37239</v>
      </c>
      <c r="D988" s="9">
        <v>6852060985</v>
      </c>
      <c r="E988" s="9" t="e">
        <f>INDEX(#REF!:#REF!,MATCH($D988,#REF!:#REF!,0),MATCH(#REF!,#REF!:#REF!,0))</f>
        <v>#REF!</v>
      </c>
      <c r="F988" s="9" t="e">
        <f>INDEX(#REF!:#REF!,MATCH($D988,#REF!:#REF!,0),MATCH(#REF!,#REF!:#REF!,0))</f>
        <v>#REF!</v>
      </c>
    </row>
    <row r="989" spans="1:6" ht="16.5" x14ac:dyDescent="0.3">
      <c r="A989" s="9" t="s">
        <v>21336</v>
      </c>
      <c r="B989" s="9" t="s">
        <v>2238</v>
      </c>
      <c r="C989" s="10">
        <v>14666</v>
      </c>
      <c r="D989" s="9">
        <v>9267164694</v>
      </c>
      <c r="E989" s="9" t="e">
        <f>INDEX(#REF!:#REF!,MATCH($D989,#REF!:#REF!,0),MATCH(#REF!,#REF!:#REF!,0))</f>
        <v>#REF!</v>
      </c>
      <c r="F989" s="9" t="e">
        <f>INDEX(#REF!:#REF!,MATCH($D989,#REF!:#REF!,0),MATCH(#REF!,#REF!:#REF!,0))</f>
        <v>#REF!</v>
      </c>
    </row>
    <row r="990" spans="1:6" ht="16.5" x14ac:dyDescent="0.3">
      <c r="A990" s="9" t="s">
        <v>21335</v>
      </c>
      <c r="B990" s="9" t="s">
        <v>2860</v>
      </c>
      <c r="C990" s="10">
        <v>51781</v>
      </c>
      <c r="D990" s="9">
        <v>4670832530</v>
      </c>
      <c r="E990" s="9" t="e">
        <f>INDEX(#REF!:#REF!,MATCH($D990,#REF!:#REF!,0),MATCH(#REF!,#REF!:#REF!,0))</f>
        <v>#REF!</v>
      </c>
      <c r="F990" s="9" t="e">
        <f>INDEX(#REF!:#REF!,MATCH($D990,#REF!:#REF!,0),MATCH(#REF!,#REF!:#REF!,0))</f>
        <v>#REF!</v>
      </c>
    </row>
    <row r="991" spans="1:6" ht="16.5" x14ac:dyDescent="0.3">
      <c r="A991" s="9" t="s">
        <v>21334</v>
      </c>
      <c r="B991" s="9" t="s">
        <v>2680</v>
      </c>
      <c r="C991" s="10">
        <v>25477</v>
      </c>
      <c r="D991" s="9">
        <v>8875320292</v>
      </c>
      <c r="E991" s="9" t="e">
        <f>INDEX(#REF!:#REF!,MATCH($D991,#REF!:#REF!,0),MATCH(#REF!,#REF!:#REF!,0))</f>
        <v>#REF!</v>
      </c>
      <c r="F991" s="9" t="e">
        <f>INDEX(#REF!:#REF!,MATCH($D991,#REF!:#REF!,0),MATCH(#REF!,#REF!:#REF!,0))</f>
        <v>#REF!</v>
      </c>
    </row>
    <row r="992" spans="1:6" ht="16.5" x14ac:dyDescent="0.3">
      <c r="A992" s="9" t="s">
        <v>21333</v>
      </c>
      <c r="B992" s="9" t="s">
        <v>2371</v>
      </c>
      <c r="C992" s="10">
        <v>34989</v>
      </c>
      <c r="D992" s="9">
        <v>4773306254</v>
      </c>
      <c r="E992" s="9" t="e">
        <f>INDEX(#REF!:#REF!,MATCH($D992,#REF!:#REF!,0),MATCH(#REF!,#REF!:#REF!,0))</f>
        <v>#REF!</v>
      </c>
      <c r="F992" s="9" t="e">
        <f>INDEX(#REF!:#REF!,MATCH($D992,#REF!:#REF!,0),MATCH(#REF!,#REF!:#REF!,0))</f>
        <v>#REF!</v>
      </c>
    </row>
    <row r="993" spans="1:6" ht="16.5" x14ac:dyDescent="0.3">
      <c r="A993" s="9" t="s">
        <v>21332</v>
      </c>
      <c r="B993" s="9" t="s">
        <v>2212</v>
      </c>
      <c r="C993" s="10">
        <v>52110</v>
      </c>
      <c r="D993" s="9">
        <v>2975315244</v>
      </c>
      <c r="E993" s="9" t="e">
        <f>INDEX(#REF!:#REF!,MATCH($D993,#REF!:#REF!,0),MATCH(#REF!,#REF!:#REF!,0))</f>
        <v>#REF!</v>
      </c>
      <c r="F993" s="9" t="e">
        <f>INDEX(#REF!:#REF!,MATCH($D993,#REF!:#REF!,0),MATCH(#REF!,#REF!:#REF!,0))</f>
        <v>#REF!</v>
      </c>
    </row>
    <row r="994" spans="1:6" ht="16.5" x14ac:dyDescent="0.3">
      <c r="A994" s="9" t="s">
        <v>21331</v>
      </c>
      <c r="B994" s="9" t="s">
        <v>2867</v>
      </c>
      <c r="C994" s="10">
        <v>20067</v>
      </c>
      <c r="D994" s="9">
        <v>6279928705</v>
      </c>
      <c r="E994" s="9" t="e">
        <f>INDEX(#REF!:#REF!,MATCH($D994,#REF!:#REF!,0),MATCH(#REF!,#REF!:#REF!,0))</f>
        <v>#REF!</v>
      </c>
      <c r="F994" s="9" t="e">
        <f>INDEX(#REF!:#REF!,MATCH($D994,#REF!:#REF!,0),MATCH(#REF!,#REF!:#REF!,0))</f>
        <v>#REF!</v>
      </c>
    </row>
    <row r="995" spans="1:6" ht="16.5" x14ac:dyDescent="0.3">
      <c r="A995" s="9" t="s">
        <v>21330</v>
      </c>
      <c r="B995" s="9" t="s">
        <v>2947</v>
      </c>
      <c r="C995" s="10">
        <v>34002</v>
      </c>
      <c r="D995" s="9">
        <v>6850203894</v>
      </c>
      <c r="E995" s="9" t="e">
        <f>INDEX(#REF!:#REF!,MATCH($D995,#REF!:#REF!,0),MATCH(#REF!,#REF!:#REF!,0))</f>
        <v>#REF!</v>
      </c>
      <c r="F995" s="9" t="e">
        <f>INDEX(#REF!:#REF!,MATCH($D995,#REF!:#REF!,0),MATCH(#REF!,#REF!:#REF!,0))</f>
        <v>#REF!</v>
      </c>
    </row>
    <row r="996" spans="1:6" ht="16.5" x14ac:dyDescent="0.3">
      <c r="A996" s="9" t="s">
        <v>21329</v>
      </c>
      <c r="B996" s="9" t="s">
        <v>2208</v>
      </c>
      <c r="C996" s="10">
        <v>49695</v>
      </c>
      <c r="D996" s="9">
        <v>2575500974</v>
      </c>
      <c r="E996" s="9" t="e">
        <f>INDEX(#REF!:#REF!,MATCH($D996,#REF!:#REF!,0),MATCH(#REF!,#REF!:#REF!,0))</f>
        <v>#REF!</v>
      </c>
      <c r="F996" s="9" t="e">
        <f>INDEX(#REF!:#REF!,MATCH($D996,#REF!:#REF!,0),MATCH(#REF!,#REF!:#REF!,0))</f>
        <v>#REF!</v>
      </c>
    </row>
    <row r="997" spans="1:6" ht="16.5" x14ac:dyDescent="0.3">
      <c r="A997" s="9" t="s">
        <v>21328</v>
      </c>
      <c r="B997" s="9" t="s">
        <v>3506</v>
      </c>
      <c r="C997" s="10">
        <v>42775</v>
      </c>
      <c r="D997" s="9">
        <v>3792993961</v>
      </c>
      <c r="E997" s="9" t="e">
        <f>INDEX(#REF!:#REF!,MATCH($D997,#REF!:#REF!,0),MATCH(#REF!,#REF!:#REF!,0))</f>
        <v>#REF!</v>
      </c>
      <c r="F997" s="9" t="e">
        <f>INDEX(#REF!:#REF!,MATCH($D997,#REF!:#REF!,0),MATCH(#REF!,#REF!:#REF!,0))</f>
        <v>#REF!</v>
      </c>
    </row>
    <row r="998" spans="1:6" ht="16.5" x14ac:dyDescent="0.3">
      <c r="A998" s="9" t="s">
        <v>21327</v>
      </c>
      <c r="B998" s="9" t="s">
        <v>2361</v>
      </c>
      <c r="C998" s="10">
        <v>40849</v>
      </c>
      <c r="D998" s="9">
        <v>5574535556</v>
      </c>
      <c r="E998" s="9" t="e">
        <f>INDEX(#REF!:#REF!,MATCH($D998,#REF!:#REF!,0),MATCH(#REF!,#REF!:#REF!,0))</f>
        <v>#REF!</v>
      </c>
      <c r="F998" s="9" t="e">
        <f>INDEX(#REF!:#REF!,MATCH($D998,#REF!:#REF!,0),MATCH(#REF!,#REF!:#REF!,0))</f>
        <v>#REF!</v>
      </c>
    </row>
    <row r="999" spans="1:6" ht="16.5" x14ac:dyDescent="0.3">
      <c r="A999" s="9" t="s">
        <v>21326</v>
      </c>
      <c r="B999" s="9" t="s">
        <v>2568</v>
      </c>
      <c r="C999" s="10">
        <v>23459</v>
      </c>
      <c r="D999" s="9">
        <v>9854387496</v>
      </c>
      <c r="E999" s="9" t="e">
        <f>INDEX(#REF!:#REF!,MATCH($D999,#REF!:#REF!,0),MATCH(#REF!,#REF!:#REF!,0))</f>
        <v>#REF!</v>
      </c>
      <c r="F999" s="9" t="e">
        <f>INDEX(#REF!:#REF!,MATCH($D999,#REF!:#REF!,0),MATCH(#REF!,#REF!:#REF!,0))</f>
        <v>#REF!</v>
      </c>
    </row>
    <row r="1000" spans="1:6" ht="16.5" x14ac:dyDescent="0.3">
      <c r="A1000" s="9" t="s">
        <v>21325</v>
      </c>
      <c r="B1000" s="9" t="s">
        <v>2017</v>
      </c>
      <c r="C1000" s="10">
        <v>57657</v>
      </c>
      <c r="D1000" s="9">
        <v>6279928705</v>
      </c>
      <c r="E1000" s="9" t="e">
        <f>INDEX(#REF!:#REF!,MATCH($D1000,#REF!:#REF!,0),MATCH(#REF!,#REF!:#REF!,0))</f>
        <v>#REF!</v>
      </c>
      <c r="F1000" s="9" t="e">
        <f>INDEX(#REF!:#REF!,MATCH($D1000,#REF!:#REF!,0),MATCH(#REF!,#REF!:#REF!,0))</f>
        <v>#REF!</v>
      </c>
    </row>
    <row r="1001" spans="1:6" ht="16.5" x14ac:dyDescent="0.3">
      <c r="A1001" s="9" t="s">
        <v>21324</v>
      </c>
      <c r="B1001" s="9" t="s">
        <v>2272</v>
      </c>
      <c r="C1001" s="10">
        <v>40046</v>
      </c>
      <c r="D1001" s="9">
        <v>5064247826</v>
      </c>
      <c r="E1001" s="9" t="e">
        <f>INDEX(#REF!:#REF!,MATCH($D1001,#REF!:#REF!,0),MATCH(#REF!,#REF!:#REF!,0))</f>
        <v>#REF!</v>
      </c>
      <c r="F1001" s="9" t="e">
        <f>INDEX(#REF!:#REF!,MATCH($D1001,#REF!:#REF!,0),MATCH(#REF!,#REF!:#REF!,0))</f>
        <v>#REF!</v>
      </c>
    </row>
    <row r="1002" spans="1:6" ht="16.5" x14ac:dyDescent="0.3">
      <c r="A1002" s="9" t="s">
        <v>21323</v>
      </c>
      <c r="B1002" s="9" t="s">
        <v>2023</v>
      </c>
      <c r="C1002" s="10">
        <v>29646</v>
      </c>
      <c r="D1002" s="9">
        <v>7236563277</v>
      </c>
      <c r="E1002" s="9" t="e">
        <f>INDEX(#REF!:#REF!,MATCH($D1002,#REF!:#REF!,0),MATCH(#REF!,#REF!:#REF!,0))</f>
        <v>#REF!</v>
      </c>
      <c r="F1002" s="9" t="e">
        <f>INDEX(#REF!:#REF!,MATCH($D1002,#REF!:#REF!,0),MATCH(#REF!,#REF!:#REF!,0))</f>
        <v>#REF!</v>
      </c>
    </row>
    <row r="1003" spans="1:6" ht="16.5" x14ac:dyDescent="0.3">
      <c r="A1003" s="9" t="s">
        <v>21322</v>
      </c>
      <c r="B1003" s="9" t="s">
        <v>2056</v>
      </c>
      <c r="C1003" s="10">
        <v>38470</v>
      </c>
      <c r="D1003" s="9">
        <v>5948190226</v>
      </c>
      <c r="E1003" s="9" t="e">
        <f>INDEX(#REF!:#REF!,MATCH($D1003,#REF!:#REF!,0),MATCH(#REF!,#REF!:#REF!,0))</f>
        <v>#REF!</v>
      </c>
      <c r="F1003" s="9" t="e">
        <f>INDEX(#REF!:#REF!,MATCH($D1003,#REF!:#REF!,0),MATCH(#REF!,#REF!:#REF!,0))</f>
        <v>#REF!</v>
      </c>
    </row>
    <row r="1004" spans="1:6" ht="16.5" x14ac:dyDescent="0.3">
      <c r="A1004" s="9" t="s">
        <v>21321</v>
      </c>
      <c r="B1004" s="9" t="s">
        <v>2671</v>
      </c>
      <c r="C1004" s="10">
        <v>20764</v>
      </c>
      <c r="D1004" s="9">
        <v>589071254</v>
      </c>
      <c r="E1004" s="9" t="e">
        <f>INDEX(#REF!:#REF!,MATCH($D1004,#REF!:#REF!,0),MATCH(#REF!,#REF!:#REF!,0))</f>
        <v>#REF!</v>
      </c>
      <c r="F1004" s="9" t="e">
        <f>INDEX(#REF!:#REF!,MATCH($D1004,#REF!:#REF!,0),MATCH(#REF!,#REF!:#REF!,0))</f>
        <v>#REF!</v>
      </c>
    </row>
    <row r="1005" spans="1:6" ht="16.5" x14ac:dyDescent="0.3">
      <c r="A1005" s="9" t="s">
        <v>21320</v>
      </c>
      <c r="B1005" s="9" t="s">
        <v>2831</v>
      </c>
      <c r="C1005" s="10">
        <v>57546</v>
      </c>
      <c r="D1005" s="9">
        <v>6713405010</v>
      </c>
      <c r="E1005" s="9" t="e">
        <f>INDEX(#REF!:#REF!,MATCH($D1005,#REF!:#REF!,0),MATCH(#REF!,#REF!:#REF!,0))</f>
        <v>#REF!</v>
      </c>
      <c r="F1005" s="9" t="e">
        <f>INDEX(#REF!:#REF!,MATCH($D1005,#REF!:#REF!,0),MATCH(#REF!,#REF!:#REF!,0))</f>
        <v>#REF!</v>
      </c>
    </row>
    <row r="1006" spans="1:6" ht="16.5" x14ac:dyDescent="0.3">
      <c r="A1006" s="9" t="s">
        <v>21319</v>
      </c>
      <c r="B1006" s="9" t="s">
        <v>2662</v>
      </c>
      <c r="C1006" s="10">
        <v>13537</v>
      </c>
      <c r="D1006" s="9">
        <v>2045928187</v>
      </c>
      <c r="E1006" s="9" t="e">
        <f>INDEX(#REF!:#REF!,MATCH($D1006,#REF!:#REF!,0),MATCH(#REF!,#REF!:#REF!,0))</f>
        <v>#REF!</v>
      </c>
      <c r="F1006" s="9" t="e">
        <f>INDEX(#REF!:#REF!,MATCH($D1006,#REF!:#REF!,0),MATCH(#REF!,#REF!:#REF!,0))</f>
        <v>#REF!</v>
      </c>
    </row>
    <row r="1007" spans="1:6" ht="16.5" x14ac:dyDescent="0.3">
      <c r="A1007" s="9" t="s">
        <v>21318</v>
      </c>
      <c r="B1007" s="9" t="s">
        <v>2140</v>
      </c>
      <c r="C1007" s="10">
        <v>36710</v>
      </c>
      <c r="D1007" s="9">
        <v>5341512014</v>
      </c>
      <c r="E1007" s="9" t="e">
        <f>INDEX(#REF!:#REF!,MATCH($D1007,#REF!:#REF!,0),MATCH(#REF!,#REF!:#REF!,0))</f>
        <v>#REF!</v>
      </c>
      <c r="F1007" s="9" t="e">
        <f>INDEX(#REF!:#REF!,MATCH($D1007,#REF!:#REF!,0),MATCH(#REF!,#REF!:#REF!,0))</f>
        <v>#REF!</v>
      </c>
    </row>
    <row r="1008" spans="1:6" ht="16.5" x14ac:dyDescent="0.3">
      <c r="A1008" s="9" t="s">
        <v>21317</v>
      </c>
      <c r="B1008" s="9" t="s">
        <v>2144</v>
      </c>
      <c r="C1008" s="10">
        <v>11425</v>
      </c>
      <c r="D1008" s="9">
        <v>5134745579</v>
      </c>
      <c r="E1008" s="9" t="e">
        <f>INDEX(#REF!:#REF!,MATCH($D1008,#REF!:#REF!,0),MATCH(#REF!,#REF!:#REF!,0))</f>
        <v>#REF!</v>
      </c>
      <c r="F1008" s="9" t="e">
        <f>INDEX(#REF!:#REF!,MATCH($D1008,#REF!:#REF!,0),MATCH(#REF!,#REF!:#REF!,0))</f>
        <v>#REF!</v>
      </c>
    </row>
    <row r="1009" spans="1:6" ht="16.5" x14ac:dyDescent="0.3">
      <c r="A1009" s="9" t="s">
        <v>21316</v>
      </c>
      <c r="B1009" s="9" t="s">
        <v>2945</v>
      </c>
      <c r="C1009" s="10">
        <v>32500</v>
      </c>
      <c r="D1009" s="9">
        <v>8481632066</v>
      </c>
      <c r="E1009" s="9" t="e">
        <f>INDEX(#REF!:#REF!,MATCH($D1009,#REF!:#REF!,0),MATCH(#REF!,#REF!:#REF!,0))</f>
        <v>#REF!</v>
      </c>
      <c r="F1009" s="9" t="e">
        <f>INDEX(#REF!:#REF!,MATCH($D1009,#REF!:#REF!,0),MATCH(#REF!,#REF!:#REF!,0))</f>
        <v>#REF!</v>
      </c>
    </row>
    <row r="1010" spans="1:6" ht="16.5" x14ac:dyDescent="0.3">
      <c r="A1010" s="9" t="s">
        <v>21315</v>
      </c>
      <c r="B1010" s="9" t="s">
        <v>2468</v>
      </c>
      <c r="C1010" s="10">
        <v>38354</v>
      </c>
      <c r="D1010" s="9">
        <v>8002426673</v>
      </c>
      <c r="E1010" s="9" t="e">
        <f>INDEX(#REF!:#REF!,MATCH($D1010,#REF!:#REF!,0),MATCH(#REF!,#REF!:#REF!,0))</f>
        <v>#REF!</v>
      </c>
      <c r="F1010" s="9" t="e">
        <f>INDEX(#REF!:#REF!,MATCH($D1010,#REF!:#REF!,0),MATCH(#REF!,#REF!:#REF!,0))</f>
        <v>#REF!</v>
      </c>
    </row>
    <row r="1011" spans="1:6" ht="16.5" x14ac:dyDescent="0.3">
      <c r="A1011" s="9" t="s">
        <v>21314</v>
      </c>
      <c r="B1011" s="9" t="s">
        <v>2602</v>
      </c>
      <c r="C1011" s="10">
        <v>13742</v>
      </c>
      <c r="D1011" s="9">
        <v>8047841793</v>
      </c>
      <c r="E1011" s="9" t="e">
        <f>INDEX(#REF!:#REF!,MATCH($D1011,#REF!:#REF!,0),MATCH(#REF!,#REF!:#REF!,0))</f>
        <v>#REF!</v>
      </c>
      <c r="F1011" s="9" t="e">
        <f>INDEX(#REF!:#REF!,MATCH($D1011,#REF!:#REF!,0),MATCH(#REF!,#REF!:#REF!,0))</f>
        <v>#REF!</v>
      </c>
    </row>
    <row r="1012" spans="1:6" ht="16.5" x14ac:dyDescent="0.3">
      <c r="A1012" s="9" t="s">
        <v>21313</v>
      </c>
      <c r="B1012" s="9" t="s">
        <v>2826</v>
      </c>
      <c r="C1012" s="10">
        <v>33824</v>
      </c>
      <c r="D1012" s="9">
        <v>3219526055</v>
      </c>
      <c r="E1012" s="9" t="e">
        <f>INDEX(#REF!:#REF!,MATCH($D1012,#REF!:#REF!,0),MATCH(#REF!,#REF!:#REF!,0))</f>
        <v>#REF!</v>
      </c>
      <c r="F1012" s="9" t="e">
        <f>INDEX(#REF!:#REF!,MATCH($D1012,#REF!:#REF!,0),MATCH(#REF!,#REF!:#REF!,0))</f>
        <v>#REF!</v>
      </c>
    </row>
    <row r="1013" spans="1:6" ht="16.5" x14ac:dyDescent="0.3">
      <c r="A1013" s="9" t="s">
        <v>21312</v>
      </c>
      <c r="B1013" s="9" t="s">
        <v>2831</v>
      </c>
      <c r="C1013" s="10">
        <v>30993</v>
      </c>
      <c r="D1013" s="9">
        <v>813371287</v>
      </c>
      <c r="E1013" s="9" t="e">
        <f>INDEX(#REF!:#REF!,MATCH($D1013,#REF!:#REF!,0),MATCH(#REF!,#REF!:#REF!,0))</f>
        <v>#REF!</v>
      </c>
      <c r="F1013" s="9" t="e">
        <f>INDEX(#REF!:#REF!,MATCH($D1013,#REF!:#REF!,0),MATCH(#REF!,#REF!:#REF!,0))</f>
        <v>#REF!</v>
      </c>
    </row>
    <row r="1014" spans="1:6" ht="16.5" x14ac:dyDescent="0.3">
      <c r="A1014" s="9" t="s">
        <v>21311</v>
      </c>
      <c r="B1014" s="9" t="s">
        <v>2373</v>
      </c>
      <c r="C1014" s="10">
        <v>57503</v>
      </c>
      <c r="D1014" s="9">
        <v>2908560011</v>
      </c>
      <c r="E1014" s="9" t="e">
        <f>INDEX(#REF!:#REF!,MATCH($D1014,#REF!:#REF!,0),MATCH(#REF!,#REF!:#REF!,0))</f>
        <v>#REF!</v>
      </c>
      <c r="F1014" s="9" t="e">
        <f>INDEX(#REF!:#REF!,MATCH($D1014,#REF!:#REF!,0),MATCH(#REF!,#REF!:#REF!,0))</f>
        <v>#REF!</v>
      </c>
    </row>
    <row r="1015" spans="1:6" ht="16.5" x14ac:dyDescent="0.3">
      <c r="A1015" s="9" t="s">
        <v>21310</v>
      </c>
      <c r="B1015" s="9" t="s">
        <v>2147</v>
      </c>
      <c r="C1015" s="10">
        <v>52910</v>
      </c>
      <c r="D1015" s="9">
        <v>7192290785</v>
      </c>
      <c r="E1015" s="9" t="e">
        <f>INDEX(#REF!:#REF!,MATCH($D1015,#REF!:#REF!,0),MATCH(#REF!,#REF!:#REF!,0))</f>
        <v>#REF!</v>
      </c>
      <c r="F1015" s="9" t="e">
        <f>INDEX(#REF!:#REF!,MATCH($D1015,#REF!:#REF!,0),MATCH(#REF!,#REF!:#REF!,0))</f>
        <v>#REF!</v>
      </c>
    </row>
    <row r="1016" spans="1:6" ht="16.5" x14ac:dyDescent="0.3">
      <c r="A1016" s="9" t="s">
        <v>21309</v>
      </c>
      <c r="B1016" s="9" t="s">
        <v>2835</v>
      </c>
      <c r="C1016" s="10">
        <v>11939</v>
      </c>
      <c r="D1016" s="9">
        <v>8646243699</v>
      </c>
      <c r="E1016" s="9" t="e">
        <f>INDEX(#REF!:#REF!,MATCH($D1016,#REF!:#REF!,0),MATCH(#REF!,#REF!:#REF!,0))</f>
        <v>#REF!</v>
      </c>
      <c r="F1016" s="9" t="e">
        <f>INDEX(#REF!:#REF!,MATCH($D1016,#REF!:#REF!,0),MATCH(#REF!,#REF!:#REF!,0))</f>
        <v>#REF!</v>
      </c>
    </row>
    <row r="1017" spans="1:6" ht="16.5" x14ac:dyDescent="0.3">
      <c r="A1017" s="9" t="s">
        <v>21308</v>
      </c>
      <c r="B1017" s="9" t="s">
        <v>3187</v>
      </c>
      <c r="C1017" s="10">
        <v>39570</v>
      </c>
      <c r="D1017" s="9">
        <v>3538909016</v>
      </c>
      <c r="E1017" s="9" t="e">
        <f>INDEX(#REF!:#REF!,MATCH($D1017,#REF!:#REF!,0),MATCH(#REF!,#REF!:#REF!,0))</f>
        <v>#REF!</v>
      </c>
      <c r="F1017" s="9" t="e">
        <f>INDEX(#REF!:#REF!,MATCH($D1017,#REF!:#REF!,0),MATCH(#REF!,#REF!:#REF!,0))</f>
        <v>#REF!</v>
      </c>
    </row>
    <row r="1018" spans="1:6" ht="16.5" x14ac:dyDescent="0.3">
      <c r="A1018" s="9" t="s">
        <v>21307</v>
      </c>
      <c r="B1018" s="9" t="s">
        <v>2132</v>
      </c>
      <c r="C1018" s="10">
        <v>18626</v>
      </c>
      <c r="D1018" s="9">
        <v>7931128354</v>
      </c>
      <c r="E1018" s="9" t="e">
        <f>INDEX(#REF!:#REF!,MATCH($D1018,#REF!:#REF!,0),MATCH(#REF!,#REF!:#REF!,0))</f>
        <v>#REF!</v>
      </c>
      <c r="F1018" s="9" t="e">
        <f>INDEX(#REF!:#REF!,MATCH($D1018,#REF!:#REF!,0),MATCH(#REF!,#REF!:#REF!,0))</f>
        <v>#REF!</v>
      </c>
    </row>
    <row r="1019" spans="1:6" ht="16.5" x14ac:dyDescent="0.3">
      <c r="A1019" s="9" t="s">
        <v>21306</v>
      </c>
      <c r="B1019" s="9" t="s">
        <v>2115</v>
      </c>
      <c r="C1019" s="10">
        <v>26375</v>
      </c>
      <c r="D1019" s="9">
        <v>8908432159</v>
      </c>
      <c r="E1019" s="9" t="e">
        <f>INDEX(#REF!:#REF!,MATCH($D1019,#REF!:#REF!,0),MATCH(#REF!,#REF!:#REF!,0))</f>
        <v>#REF!</v>
      </c>
      <c r="F1019" s="9" t="e">
        <f>INDEX(#REF!:#REF!,MATCH($D1019,#REF!:#REF!,0),MATCH(#REF!,#REF!:#REF!,0))</f>
        <v>#REF!</v>
      </c>
    </row>
    <row r="1020" spans="1:6" ht="16.5" x14ac:dyDescent="0.3">
      <c r="A1020" s="9" t="s">
        <v>21305</v>
      </c>
      <c r="B1020" s="9" t="s">
        <v>2511</v>
      </c>
      <c r="C1020" s="10">
        <v>53056</v>
      </c>
      <c r="D1020" s="9">
        <v>2136806068</v>
      </c>
      <c r="E1020" s="9" t="e">
        <f>INDEX(#REF!:#REF!,MATCH($D1020,#REF!:#REF!,0),MATCH(#REF!,#REF!:#REF!,0))</f>
        <v>#REF!</v>
      </c>
      <c r="F1020" s="9" t="e">
        <f>INDEX(#REF!:#REF!,MATCH($D1020,#REF!:#REF!,0),MATCH(#REF!,#REF!:#REF!,0))</f>
        <v>#REF!</v>
      </c>
    </row>
    <row r="1021" spans="1:6" ht="16.5" x14ac:dyDescent="0.3">
      <c r="A1021" s="9" t="s">
        <v>21304</v>
      </c>
      <c r="B1021" s="9" t="s">
        <v>2375</v>
      </c>
      <c r="C1021" s="10">
        <v>30506</v>
      </c>
      <c r="D1021" s="9">
        <v>4192443678</v>
      </c>
      <c r="E1021" s="9" t="e">
        <f>INDEX(#REF!:#REF!,MATCH($D1021,#REF!:#REF!,0),MATCH(#REF!,#REF!:#REF!,0))</f>
        <v>#REF!</v>
      </c>
      <c r="F1021" s="9" t="e">
        <f>INDEX(#REF!:#REF!,MATCH($D1021,#REF!:#REF!,0),MATCH(#REF!,#REF!:#REF!,0))</f>
        <v>#REF!</v>
      </c>
    </row>
    <row r="1022" spans="1:6" ht="16.5" x14ac:dyDescent="0.3">
      <c r="A1022" s="9" t="s">
        <v>21303</v>
      </c>
      <c r="B1022" s="9" t="s">
        <v>2129</v>
      </c>
      <c r="C1022" s="10">
        <v>23678</v>
      </c>
      <c r="D1022" s="9">
        <v>879297433</v>
      </c>
      <c r="E1022" s="9" t="e">
        <f>INDEX(#REF!:#REF!,MATCH($D1022,#REF!:#REF!,0),MATCH(#REF!,#REF!:#REF!,0))</f>
        <v>#REF!</v>
      </c>
      <c r="F1022" s="9" t="e">
        <f>INDEX(#REF!:#REF!,MATCH($D1022,#REF!:#REF!,0),MATCH(#REF!,#REF!:#REF!,0))</f>
        <v>#REF!</v>
      </c>
    </row>
    <row r="1023" spans="1:6" ht="16.5" x14ac:dyDescent="0.3">
      <c r="A1023" s="9" t="s">
        <v>21302</v>
      </c>
      <c r="B1023" s="9" t="s">
        <v>3241</v>
      </c>
      <c r="C1023" s="10">
        <v>22006</v>
      </c>
      <c r="D1023" s="9">
        <v>4037854406</v>
      </c>
      <c r="E1023" s="9" t="e">
        <f>INDEX(#REF!:#REF!,MATCH($D1023,#REF!:#REF!,0),MATCH(#REF!,#REF!:#REF!,0))</f>
        <v>#REF!</v>
      </c>
      <c r="F1023" s="9" t="e">
        <f>INDEX(#REF!:#REF!,MATCH($D1023,#REF!:#REF!,0),MATCH(#REF!,#REF!:#REF!,0))</f>
        <v>#REF!</v>
      </c>
    </row>
    <row r="1024" spans="1:6" ht="16.5" x14ac:dyDescent="0.3">
      <c r="A1024" s="9" t="s">
        <v>21301</v>
      </c>
      <c r="B1024" s="9" t="s">
        <v>2721</v>
      </c>
      <c r="C1024" s="10">
        <v>45521</v>
      </c>
      <c r="D1024" s="9">
        <v>8620758454</v>
      </c>
      <c r="E1024" s="9" t="e">
        <f>INDEX(#REF!:#REF!,MATCH($D1024,#REF!:#REF!,0),MATCH(#REF!,#REF!:#REF!,0))</f>
        <v>#REF!</v>
      </c>
      <c r="F1024" s="9" t="e">
        <f>INDEX(#REF!:#REF!,MATCH($D1024,#REF!:#REF!,0),MATCH(#REF!,#REF!:#REF!,0))</f>
        <v>#REF!</v>
      </c>
    </row>
    <row r="1025" spans="1:6" ht="16.5" x14ac:dyDescent="0.3">
      <c r="A1025" s="9" t="s">
        <v>21300</v>
      </c>
      <c r="B1025" s="9" t="s">
        <v>2267</v>
      </c>
      <c r="C1025" s="10">
        <v>48789</v>
      </c>
      <c r="D1025" s="9">
        <v>6364724701</v>
      </c>
      <c r="E1025" s="9" t="e">
        <f>INDEX(#REF!:#REF!,MATCH($D1025,#REF!:#REF!,0),MATCH(#REF!,#REF!:#REF!,0))</f>
        <v>#REF!</v>
      </c>
      <c r="F1025" s="9" t="e">
        <f>INDEX(#REF!:#REF!,MATCH($D1025,#REF!:#REF!,0),MATCH(#REF!,#REF!:#REF!,0))</f>
        <v>#REF!</v>
      </c>
    </row>
    <row r="1026" spans="1:6" ht="16.5" x14ac:dyDescent="0.3">
      <c r="A1026" s="9" t="s">
        <v>21299</v>
      </c>
      <c r="B1026" s="9" t="s">
        <v>2155</v>
      </c>
      <c r="C1026" s="10">
        <v>59198</v>
      </c>
      <c r="D1026" s="9">
        <v>8695742075</v>
      </c>
      <c r="E1026" s="9" t="e">
        <f>INDEX(#REF!:#REF!,MATCH($D1026,#REF!:#REF!,0),MATCH(#REF!,#REF!:#REF!,0))</f>
        <v>#REF!</v>
      </c>
      <c r="F1026" s="9" t="e">
        <f>INDEX(#REF!:#REF!,MATCH($D1026,#REF!:#REF!,0),MATCH(#REF!,#REF!:#REF!,0))</f>
        <v>#REF!</v>
      </c>
    </row>
    <row r="1027" spans="1:6" ht="16.5" x14ac:dyDescent="0.3">
      <c r="A1027" s="9" t="s">
        <v>21298</v>
      </c>
      <c r="B1027" s="9" t="s">
        <v>2063</v>
      </c>
      <c r="C1027" s="10">
        <v>33739</v>
      </c>
      <c r="D1027" s="9">
        <v>1953937357</v>
      </c>
      <c r="E1027" s="9" t="e">
        <f>INDEX(#REF!:#REF!,MATCH($D1027,#REF!:#REF!,0),MATCH(#REF!,#REF!:#REF!,0))</f>
        <v>#REF!</v>
      </c>
      <c r="F1027" s="9" t="e">
        <f>INDEX(#REF!:#REF!,MATCH($D1027,#REF!:#REF!,0),MATCH(#REF!,#REF!:#REF!,0))</f>
        <v>#REF!</v>
      </c>
    </row>
    <row r="1028" spans="1:6" ht="16.5" x14ac:dyDescent="0.3">
      <c r="A1028" s="9" t="s">
        <v>21297</v>
      </c>
      <c r="B1028" s="9" t="s">
        <v>2032</v>
      </c>
      <c r="C1028" s="10">
        <v>52180</v>
      </c>
      <c r="D1028" s="9">
        <v>1972775170</v>
      </c>
      <c r="E1028" s="9" t="e">
        <f>INDEX(#REF!:#REF!,MATCH($D1028,#REF!:#REF!,0),MATCH(#REF!,#REF!:#REF!,0))</f>
        <v>#REF!</v>
      </c>
      <c r="F1028" s="9" t="e">
        <f>INDEX(#REF!:#REF!,MATCH($D1028,#REF!:#REF!,0),MATCH(#REF!,#REF!:#REF!,0))</f>
        <v>#REF!</v>
      </c>
    </row>
    <row r="1029" spans="1:6" ht="16.5" x14ac:dyDescent="0.3">
      <c r="A1029" s="9" t="s">
        <v>21296</v>
      </c>
      <c r="B1029" s="9" t="s">
        <v>3281</v>
      </c>
      <c r="C1029" s="10">
        <v>31203</v>
      </c>
      <c r="D1029" s="9">
        <v>5068508845</v>
      </c>
      <c r="E1029" s="9" t="e">
        <f>INDEX(#REF!:#REF!,MATCH($D1029,#REF!:#REF!,0),MATCH(#REF!,#REF!:#REF!,0))</f>
        <v>#REF!</v>
      </c>
      <c r="F1029" s="9" t="e">
        <f>INDEX(#REF!:#REF!,MATCH($D1029,#REF!:#REF!,0),MATCH(#REF!,#REF!:#REF!,0))</f>
        <v>#REF!</v>
      </c>
    </row>
    <row r="1030" spans="1:6" ht="16.5" x14ac:dyDescent="0.3">
      <c r="A1030" s="9" t="s">
        <v>21295</v>
      </c>
      <c r="B1030" s="9" t="s">
        <v>2123</v>
      </c>
      <c r="C1030" s="10">
        <v>42410</v>
      </c>
      <c r="D1030" s="9">
        <v>1081492333</v>
      </c>
      <c r="E1030" s="9" t="e">
        <f>INDEX(#REF!:#REF!,MATCH($D1030,#REF!:#REF!,0),MATCH(#REF!,#REF!:#REF!,0))</f>
        <v>#REF!</v>
      </c>
      <c r="F1030" s="9" t="e">
        <f>INDEX(#REF!:#REF!,MATCH($D1030,#REF!:#REF!,0),MATCH(#REF!,#REF!:#REF!,0))</f>
        <v>#REF!</v>
      </c>
    </row>
    <row r="1031" spans="1:6" ht="16.5" x14ac:dyDescent="0.3">
      <c r="A1031" s="9" t="s">
        <v>21294</v>
      </c>
      <c r="B1031" s="9" t="s">
        <v>2933</v>
      </c>
      <c r="C1031" s="10">
        <v>26302</v>
      </c>
      <c r="D1031" s="9">
        <v>9885165231</v>
      </c>
      <c r="E1031" s="9" t="e">
        <f>INDEX(#REF!:#REF!,MATCH($D1031,#REF!:#REF!,0),MATCH(#REF!,#REF!:#REF!,0))</f>
        <v>#REF!</v>
      </c>
      <c r="F1031" s="9" t="e">
        <f>INDEX(#REF!:#REF!,MATCH($D1031,#REF!:#REF!,0),MATCH(#REF!,#REF!:#REF!,0))</f>
        <v>#REF!</v>
      </c>
    </row>
    <row r="1032" spans="1:6" ht="16.5" x14ac:dyDescent="0.3">
      <c r="A1032" s="9" t="s">
        <v>21293</v>
      </c>
      <c r="B1032" s="9" t="s">
        <v>2404</v>
      </c>
      <c r="C1032" s="10">
        <v>25769</v>
      </c>
      <c r="D1032" s="9">
        <v>8115985503</v>
      </c>
      <c r="E1032" s="9" t="e">
        <f>INDEX(#REF!:#REF!,MATCH($D1032,#REF!:#REF!,0),MATCH(#REF!,#REF!:#REF!,0))</f>
        <v>#REF!</v>
      </c>
      <c r="F1032" s="9" t="e">
        <f>INDEX(#REF!:#REF!,MATCH($D1032,#REF!:#REF!,0),MATCH(#REF!,#REF!:#REF!,0))</f>
        <v>#REF!</v>
      </c>
    </row>
    <row r="1033" spans="1:6" ht="16.5" x14ac:dyDescent="0.3">
      <c r="A1033" s="9" t="s">
        <v>21292</v>
      </c>
      <c r="B1033" s="9" t="s">
        <v>2046</v>
      </c>
      <c r="C1033" s="10">
        <v>47209</v>
      </c>
      <c r="D1033" s="9">
        <v>8646243699</v>
      </c>
      <c r="E1033" s="9" t="e">
        <f>INDEX(#REF!:#REF!,MATCH($D1033,#REF!:#REF!,0),MATCH(#REF!,#REF!:#REF!,0))</f>
        <v>#REF!</v>
      </c>
      <c r="F1033" s="9" t="e">
        <f>INDEX(#REF!:#REF!,MATCH($D1033,#REF!:#REF!,0),MATCH(#REF!,#REF!:#REF!,0))</f>
        <v>#REF!</v>
      </c>
    </row>
    <row r="1034" spans="1:6" ht="16.5" x14ac:dyDescent="0.3">
      <c r="A1034" s="9" t="s">
        <v>21291</v>
      </c>
      <c r="B1034" s="9" t="s">
        <v>2559</v>
      </c>
      <c r="C1034" s="10">
        <v>50362</v>
      </c>
      <c r="D1034" s="9">
        <v>6279928705</v>
      </c>
      <c r="E1034" s="9" t="e">
        <f>INDEX(#REF!:#REF!,MATCH($D1034,#REF!:#REF!,0),MATCH(#REF!,#REF!:#REF!,0))</f>
        <v>#REF!</v>
      </c>
      <c r="F1034" s="9" t="e">
        <f>INDEX(#REF!:#REF!,MATCH($D1034,#REF!:#REF!,0),MATCH(#REF!,#REF!:#REF!,0))</f>
        <v>#REF!</v>
      </c>
    </row>
    <row r="1035" spans="1:6" ht="16.5" x14ac:dyDescent="0.3">
      <c r="A1035" s="9" t="s">
        <v>21290</v>
      </c>
      <c r="B1035" s="9" t="s">
        <v>1945</v>
      </c>
      <c r="C1035" s="10">
        <v>28044</v>
      </c>
      <c r="D1035" s="9">
        <v>4039266773</v>
      </c>
      <c r="E1035" s="9" t="e">
        <f>INDEX(#REF!:#REF!,MATCH($D1035,#REF!:#REF!,0),MATCH(#REF!,#REF!:#REF!,0))</f>
        <v>#REF!</v>
      </c>
      <c r="F1035" s="9" t="e">
        <f>INDEX(#REF!:#REF!,MATCH($D1035,#REF!:#REF!,0),MATCH(#REF!,#REF!:#REF!,0))</f>
        <v>#REF!</v>
      </c>
    </row>
    <row r="1036" spans="1:6" ht="16.5" x14ac:dyDescent="0.3">
      <c r="A1036" s="9" t="s">
        <v>21289</v>
      </c>
      <c r="B1036" s="9" t="s">
        <v>2952</v>
      </c>
      <c r="C1036" s="10">
        <v>26945</v>
      </c>
      <c r="D1036" s="9">
        <v>2237103631</v>
      </c>
      <c r="E1036" s="9" t="e">
        <f>INDEX(#REF!:#REF!,MATCH($D1036,#REF!:#REF!,0),MATCH(#REF!,#REF!:#REF!,0))</f>
        <v>#REF!</v>
      </c>
      <c r="F1036" s="9" t="e">
        <f>INDEX(#REF!:#REF!,MATCH($D1036,#REF!:#REF!,0),MATCH(#REF!,#REF!:#REF!,0))</f>
        <v>#REF!</v>
      </c>
    </row>
    <row r="1037" spans="1:6" ht="16.5" x14ac:dyDescent="0.3">
      <c r="A1037" s="9" t="s">
        <v>21288</v>
      </c>
      <c r="B1037" s="9" t="s">
        <v>2134</v>
      </c>
      <c r="C1037" s="10">
        <v>31351</v>
      </c>
      <c r="D1037" s="9">
        <v>2185059785</v>
      </c>
      <c r="E1037" s="9" t="e">
        <f>INDEX(#REF!:#REF!,MATCH($D1037,#REF!:#REF!,0),MATCH(#REF!,#REF!:#REF!,0))</f>
        <v>#REF!</v>
      </c>
      <c r="F1037" s="9" t="e">
        <f>INDEX(#REF!:#REF!,MATCH($D1037,#REF!:#REF!,0),MATCH(#REF!,#REF!:#REF!,0))</f>
        <v>#REF!</v>
      </c>
    </row>
    <row r="1038" spans="1:6" ht="16.5" x14ac:dyDescent="0.3">
      <c r="A1038" s="9" t="s">
        <v>21287</v>
      </c>
      <c r="B1038" s="9" t="s">
        <v>3360</v>
      </c>
      <c r="C1038" s="10">
        <v>22330</v>
      </c>
      <c r="D1038" s="9">
        <v>1549399640</v>
      </c>
      <c r="E1038" s="9" t="e">
        <f>INDEX(#REF!:#REF!,MATCH($D1038,#REF!:#REF!,0),MATCH(#REF!,#REF!:#REF!,0))</f>
        <v>#REF!</v>
      </c>
      <c r="F1038" s="9" t="e">
        <f>INDEX(#REF!:#REF!,MATCH($D1038,#REF!:#REF!,0),MATCH(#REF!,#REF!:#REF!,0))</f>
        <v>#REF!</v>
      </c>
    </row>
    <row r="1039" spans="1:6" ht="16.5" x14ac:dyDescent="0.3">
      <c r="A1039" s="9" t="s">
        <v>21286</v>
      </c>
      <c r="B1039" s="9" t="s">
        <v>2406</v>
      </c>
      <c r="C1039" s="10">
        <v>55978</v>
      </c>
      <c r="D1039" s="9">
        <v>4076701275</v>
      </c>
      <c r="E1039" s="9" t="e">
        <f>INDEX(#REF!:#REF!,MATCH($D1039,#REF!:#REF!,0),MATCH(#REF!,#REF!:#REF!,0))</f>
        <v>#REF!</v>
      </c>
      <c r="F1039" s="9" t="e">
        <f>INDEX(#REF!:#REF!,MATCH($D1039,#REF!:#REF!,0),MATCH(#REF!,#REF!:#REF!,0))</f>
        <v>#REF!</v>
      </c>
    </row>
    <row r="1040" spans="1:6" ht="16.5" x14ac:dyDescent="0.3">
      <c r="A1040" s="9" t="s">
        <v>21285</v>
      </c>
      <c r="B1040" s="9" t="s">
        <v>2188</v>
      </c>
      <c r="C1040" s="10">
        <v>18982</v>
      </c>
      <c r="D1040" s="9">
        <v>6894004730</v>
      </c>
      <c r="E1040" s="9" t="e">
        <f>INDEX(#REF!:#REF!,MATCH($D1040,#REF!:#REF!,0),MATCH(#REF!,#REF!:#REF!,0))</f>
        <v>#REF!</v>
      </c>
      <c r="F1040" s="9" t="e">
        <f>INDEX(#REF!:#REF!,MATCH($D1040,#REF!:#REF!,0),MATCH(#REF!,#REF!:#REF!,0))</f>
        <v>#REF!</v>
      </c>
    </row>
    <row r="1041" spans="1:6" ht="16.5" x14ac:dyDescent="0.3">
      <c r="A1041" s="9" t="s">
        <v>21284</v>
      </c>
      <c r="B1041" s="9" t="s">
        <v>2351</v>
      </c>
      <c r="C1041" s="10">
        <v>39375</v>
      </c>
      <c r="D1041" s="9">
        <v>4688336071</v>
      </c>
      <c r="E1041" s="9" t="e">
        <f>INDEX(#REF!:#REF!,MATCH($D1041,#REF!:#REF!,0),MATCH(#REF!,#REF!:#REF!,0))</f>
        <v>#REF!</v>
      </c>
      <c r="F1041" s="9" t="e">
        <f>INDEX(#REF!:#REF!,MATCH($D1041,#REF!:#REF!,0),MATCH(#REF!,#REF!:#REF!,0))</f>
        <v>#REF!</v>
      </c>
    </row>
    <row r="1042" spans="1:6" ht="16.5" x14ac:dyDescent="0.3">
      <c r="A1042" s="9" t="s">
        <v>21283</v>
      </c>
      <c r="B1042" s="9" t="s">
        <v>3493</v>
      </c>
      <c r="C1042" s="10">
        <v>23801</v>
      </c>
      <c r="D1042" s="9">
        <v>556704134</v>
      </c>
      <c r="E1042" s="9" t="e">
        <f>INDEX(#REF!:#REF!,MATCH($D1042,#REF!:#REF!,0),MATCH(#REF!,#REF!:#REF!,0))</f>
        <v>#REF!</v>
      </c>
      <c r="F1042" s="9" t="e">
        <f>INDEX(#REF!:#REF!,MATCH($D1042,#REF!:#REF!,0),MATCH(#REF!,#REF!:#REF!,0))</f>
        <v>#REF!</v>
      </c>
    </row>
    <row r="1043" spans="1:6" ht="16.5" x14ac:dyDescent="0.3">
      <c r="A1043" s="9" t="s">
        <v>21282</v>
      </c>
      <c r="B1043" s="9" t="s">
        <v>2496</v>
      </c>
      <c r="C1043" s="10">
        <v>49324</v>
      </c>
      <c r="D1043" s="9">
        <v>9651729414</v>
      </c>
      <c r="E1043" s="9" t="e">
        <f>INDEX(#REF!:#REF!,MATCH($D1043,#REF!:#REF!,0),MATCH(#REF!,#REF!:#REF!,0))</f>
        <v>#REF!</v>
      </c>
      <c r="F1043" s="9" t="e">
        <f>INDEX(#REF!:#REF!,MATCH($D1043,#REF!:#REF!,0),MATCH(#REF!,#REF!:#REF!,0))</f>
        <v>#REF!</v>
      </c>
    </row>
    <row r="1044" spans="1:6" ht="16.5" x14ac:dyDescent="0.3">
      <c r="A1044" s="9" t="s">
        <v>21281</v>
      </c>
      <c r="B1044" s="9" t="s">
        <v>2044</v>
      </c>
      <c r="C1044" s="10">
        <v>12696</v>
      </c>
      <c r="D1044" s="9">
        <v>7962906979</v>
      </c>
      <c r="E1044" s="9" t="e">
        <f>INDEX(#REF!:#REF!,MATCH($D1044,#REF!:#REF!,0),MATCH(#REF!,#REF!:#REF!,0))</f>
        <v>#REF!</v>
      </c>
      <c r="F1044" s="9" t="e">
        <f>INDEX(#REF!:#REF!,MATCH($D1044,#REF!:#REF!,0),MATCH(#REF!,#REF!:#REF!,0))</f>
        <v>#REF!</v>
      </c>
    </row>
    <row r="1045" spans="1:6" ht="16.5" x14ac:dyDescent="0.3">
      <c r="A1045" s="9" t="s">
        <v>21280</v>
      </c>
      <c r="B1045" s="9" t="s">
        <v>2293</v>
      </c>
      <c r="C1045" s="10">
        <v>52532</v>
      </c>
      <c r="D1045" s="9">
        <v>2376099331</v>
      </c>
      <c r="E1045" s="9" t="e">
        <f>INDEX(#REF!:#REF!,MATCH($D1045,#REF!:#REF!,0),MATCH(#REF!,#REF!:#REF!,0))</f>
        <v>#REF!</v>
      </c>
      <c r="F1045" s="9" t="e">
        <f>INDEX(#REF!:#REF!,MATCH($D1045,#REF!:#REF!,0),MATCH(#REF!,#REF!:#REF!,0))</f>
        <v>#REF!</v>
      </c>
    </row>
    <row r="1046" spans="1:6" ht="16.5" x14ac:dyDescent="0.3">
      <c r="A1046" s="9" t="s">
        <v>21279</v>
      </c>
      <c r="B1046" s="9" t="s">
        <v>2136</v>
      </c>
      <c r="C1046" s="10">
        <v>15369</v>
      </c>
      <c r="D1046" s="9">
        <v>9800744517</v>
      </c>
      <c r="E1046" s="9" t="e">
        <f>INDEX(#REF!:#REF!,MATCH($D1046,#REF!:#REF!,0),MATCH(#REF!,#REF!:#REF!,0))</f>
        <v>#REF!</v>
      </c>
      <c r="F1046" s="9" t="e">
        <f>INDEX(#REF!:#REF!,MATCH($D1046,#REF!:#REF!,0),MATCH(#REF!,#REF!:#REF!,0))</f>
        <v>#REF!</v>
      </c>
    </row>
    <row r="1047" spans="1:6" ht="16.5" x14ac:dyDescent="0.3">
      <c r="A1047" s="9" t="s">
        <v>21278</v>
      </c>
      <c r="B1047" s="9" t="s">
        <v>3177</v>
      </c>
      <c r="C1047" s="10">
        <v>48700</v>
      </c>
      <c r="D1047" s="9">
        <v>1231429186</v>
      </c>
      <c r="E1047" s="9" t="e">
        <f>INDEX(#REF!:#REF!,MATCH($D1047,#REF!:#REF!,0),MATCH(#REF!,#REF!:#REF!,0))</f>
        <v>#REF!</v>
      </c>
      <c r="F1047" s="9" t="e">
        <f>INDEX(#REF!:#REF!,MATCH($D1047,#REF!:#REF!,0),MATCH(#REF!,#REF!:#REF!,0))</f>
        <v>#REF!</v>
      </c>
    </row>
    <row r="1048" spans="1:6" ht="16.5" x14ac:dyDescent="0.3">
      <c r="A1048" s="9" t="s">
        <v>21277</v>
      </c>
      <c r="B1048" s="9" t="s">
        <v>3077</v>
      </c>
      <c r="C1048" s="10">
        <v>29385</v>
      </c>
      <c r="D1048" s="9">
        <v>933051662</v>
      </c>
      <c r="E1048" s="9" t="e">
        <f>INDEX(#REF!:#REF!,MATCH($D1048,#REF!:#REF!,0),MATCH(#REF!,#REF!:#REF!,0))</f>
        <v>#REF!</v>
      </c>
      <c r="F1048" s="9" t="e">
        <f>INDEX(#REF!:#REF!,MATCH($D1048,#REF!:#REF!,0),MATCH(#REF!,#REF!:#REF!,0))</f>
        <v>#REF!</v>
      </c>
    </row>
    <row r="1049" spans="1:6" ht="16.5" x14ac:dyDescent="0.3">
      <c r="A1049" s="9" t="s">
        <v>21276</v>
      </c>
      <c r="B1049" s="9" t="s">
        <v>2445</v>
      </c>
      <c r="C1049" s="10">
        <v>17170</v>
      </c>
      <c r="D1049" s="9">
        <v>1382734301</v>
      </c>
      <c r="E1049" s="9" t="e">
        <f>INDEX(#REF!:#REF!,MATCH($D1049,#REF!:#REF!,0),MATCH(#REF!,#REF!:#REF!,0))</f>
        <v>#REF!</v>
      </c>
      <c r="F1049" s="9" t="e">
        <f>INDEX(#REF!:#REF!,MATCH($D1049,#REF!:#REF!,0),MATCH(#REF!,#REF!:#REF!,0))</f>
        <v>#REF!</v>
      </c>
    </row>
    <row r="1050" spans="1:6" ht="16.5" x14ac:dyDescent="0.3">
      <c r="A1050" s="9" t="s">
        <v>21275</v>
      </c>
      <c r="B1050" s="9" t="s">
        <v>2056</v>
      </c>
      <c r="C1050" s="10">
        <v>54621</v>
      </c>
      <c r="D1050" s="9">
        <v>7243767311</v>
      </c>
      <c r="E1050" s="9" t="e">
        <f>INDEX(#REF!:#REF!,MATCH($D1050,#REF!:#REF!,0),MATCH(#REF!,#REF!:#REF!,0))</f>
        <v>#REF!</v>
      </c>
      <c r="F1050" s="9" t="e">
        <f>INDEX(#REF!:#REF!,MATCH($D1050,#REF!:#REF!,0),MATCH(#REF!,#REF!:#REF!,0))</f>
        <v>#REF!</v>
      </c>
    </row>
    <row r="1051" spans="1:6" ht="16.5" x14ac:dyDescent="0.3">
      <c r="A1051" s="9" t="s">
        <v>21274</v>
      </c>
      <c r="B1051" s="9" t="s">
        <v>2835</v>
      </c>
      <c r="C1051" s="10">
        <v>23657</v>
      </c>
      <c r="D1051" s="9">
        <v>8002426673</v>
      </c>
      <c r="E1051" s="9" t="e">
        <f>INDEX(#REF!:#REF!,MATCH($D1051,#REF!:#REF!,0),MATCH(#REF!,#REF!:#REF!,0))</f>
        <v>#REF!</v>
      </c>
      <c r="F1051" s="9" t="e">
        <f>INDEX(#REF!:#REF!,MATCH($D1051,#REF!:#REF!,0),MATCH(#REF!,#REF!:#REF!,0))</f>
        <v>#REF!</v>
      </c>
    </row>
    <row r="1052" spans="1:6" ht="16.5" x14ac:dyDescent="0.3">
      <c r="A1052" s="9" t="s">
        <v>21273</v>
      </c>
      <c r="B1052" s="9" t="s">
        <v>2456</v>
      </c>
      <c r="C1052" s="10">
        <v>18199</v>
      </c>
      <c r="D1052" s="9">
        <v>5299481160</v>
      </c>
      <c r="E1052" s="9" t="e">
        <f>INDEX(#REF!:#REF!,MATCH($D1052,#REF!:#REF!,0),MATCH(#REF!,#REF!:#REF!,0))</f>
        <v>#REF!</v>
      </c>
      <c r="F1052" s="9" t="e">
        <f>INDEX(#REF!:#REF!,MATCH($D1052,#REF!:#REF!,0),MATCH(#REF!,#REF!:#REF!,0))</f>
        <v>#REF!</v>
      </c>
    </row>
    <row r="1053" spans="1:6" ht="16.5" x14ac:dyDescent="0.3">
      <c r="A1053" s="9" t="s">
        <v>21272</v>
      </c>
      <c r="B1053" s="9" t="s">
        <v>2272</v>
      </c>
      <c r="C1053" s="10">
        <v>26795</v>
      </c>
      <c r="D1053" s="9">
        <v>6007705854</v>
      </c>
      <c r="E1053" s="9" t="e">
        <f>INDEX(#REF!:#REF!,MATCH($D1053,#REF!:#REF!,0),MATCH(#REF!,#REF!:#REF!,0))</f>
        <v>#REF!</v>
      </c>
      <c r="F1053" s="9" t="e">
        <f>INDEX(#REF!:#REF!,MATCH($D1053,#REF!:#REF!,0),MATCH(#REF!,#REF!:#REF!,0))</f>
        <v>#REF!</v>
      </c>
    </row>
    <row r="1054" spans="1:6" ht="16.5" x14ac:dyDescent="0.3">
      <c r="A1054" s="9" t="s">
        <v>21271</v>
      </c>
      <c r="B1054" s="9" t="s">
        <v>1941</v>
      </c>
      <c r="C1054" s="10">
        <v>55684</v>
      </c>
      <c r="D1054" s="9">
        <v>3746690722</v>
      </c>
      <c r="E1054" s="9" t="e">
        <f>INDEX(#REF!:#REF!,MATCH($D1054,#REF!:#REF!,0),MATCH(#REF!,#REF!:#REF!,0))</f>
        <v>#REF!</v>
      </c>
      <c r="F1054" s="9" t="e">
        <f>INDEX(#REF!:#REF!,MATCH($D1054,#REF!:#REF!,0),MATCH(#REF!,#REF!:#REF!,0))</f>
        <v>#REF!</v>
      </c>
    </row>
    <row r="1055" spans="1:6" ht="16.5" x14ac:dyDescent="0.3">
      <c r="A1055" s="9" t="s">
        <v>21270</v>
      </c>
      <c r="B1055" s="9" t="s">
        <v>2248</v>
      </c>
      <c r="C1055" s="10">
        <v>52223</v>
      </c>
      <c r="D1055" s="9">
        <v>8335120919</v>
      </c>
      <c r="E1055" s="9" t="e">
        <f>INDEX(#REF!:#REF!,MATCH($D1055,#REF!:#REF!,0),MATCH(#REF!,#REF!:#REF!,0))</f>
        <v>#REF!</v>
      </c>
      <c r="F1055" s="9" t="e">
        <f>INDEX(#REF!:#REF!,MATCH($D1055,#REF!:#REF!,0),MATCH(#REF!,#REF!:#REF!,0))</f>
        <v>#REF!</v>
      </c>
    </row>
    <row r="1056" spans="1:6" ht="16.5" x14ac:dyDescent="0.3">
      <c r="A1056" s="9" t="s">
        <v>21269</v>
      </c>
      <c r="B1056" s="9" t="s">
        <v>2645</v>
      </c>
      <c r="C1056" s="10">
        <v>26446</v>
      </c>
      <c r="D1056" s="9">
        <v>6172549286</v>
      </c>
      <c r="E1056" s="9" t="e">
        <f>INDEX(#REF!:#REF!,MATCH($D1056,#REF!:#REF!,0),MATCH(#REF!,#REF!:#REF!,0))</f>
        <v>#REF!</v>
      </c>
      <c r="F1056" s="9" t="e">
        <f>INDEX(#REF!:#REF!,MATCH($D1056,#REF!:#REF!,0),MATCH(#REF!,#REF!:#REF!,0))</f>
        <v>#REF!</v>
      </c>
    </row>
    <row r="1057" spans="1:6" ht="16.5" x14ac:dyDescent="0.3">
      <c r="A1057" s="9" t="s">
        <v>21268</v>
      </c>
      <c r="B1057" s="9" t="s">
        <v>3580</v>
      </c>
      <c r="C1057" s="10">
        <v>40438</v>
      </c>
      <c r="D1057" s="9">
        <v>3041948354</v>
      </c>
      <c r="E1057" s="9" t="e">
        <f>INDEX(#REF!:#REF!,MATCH($D1057,#REF!:#REF!,0),MATCH(#REF!,#REF!:#REF!,0))</f>
        <v>#REF!</v>
      </c>
      <c r="F1057" s="9" t="e">
        <f>INDEX(#REF!:#REF!,MATCH($D1057,#REF!:#REF!,0),MATCH(#REF!,#REF!:#REF!,0))</f>
        <v>#REF!</v>
      </c>
    </row>
    <row r="1058" spans="1:6" ht="16.5" x14ac:dyDescent="0.3">
      <c r="A1058" s="9" t="s">
        <v>21267</v>
      </c>
      <c r="B1058" s="9" t="s">
        <v>3116</v>
      </c>
      <c r="C1058" s="10">
        <v>24466</v>
      </c>
      <c r="D1058" s="9">
        <v>5479449389</v>
      </c>
      <c r="E1058" s="9" t="e">
        <f>INDEX(#REF!:#REF!,MATCH($D1058,#REF!:#REF!,0),MATCH(#REF!,#REF!:#REF!,0))</f>
        <v>#REF!</v>
      </c>
      <c r="F1058" s="9" t="e">
        <f>INDEX(#REF!:#REF!,MATCH($D1058,#REF!:#REF!,0),MATCH(#REF!,#REF!:#REF!,0))</f>
        <v>#REF!</v>
      </c>
    </row>
    <row r="1059" spans="1:6" ht="16.5" x14ac:dyDescent="0.3">
      <c r="A1059" s="9" t="s">
        <v>21266</v>
      </c>
      <c r="B1059" s="9" t="s">
        <v>2151</v>
      </c>
      <c r="C1059" s="10">
        <v>28685</v>
      </c>
      <c r="D1059" s="9">
        <v>6837456032</v>
      </c>
      <c r="E1059" s="9" t="e">
        <f>INDEX(#REF!:#REF!,MATCH($D1059,#REF!:#REF!,0),MATCH(#REF!,#REF!:#REF!,0))</f>
        <v>#REF!</v>
      </c>
      <c r="F1059" s="9" t="e">
        <f>INDEX(#REF!:#REF!,MATCH($D1059,#REF!:#REF!,0),MATCH(#REF!,#REF!:#REF!,0))</f>
        <v>#REF!</v>
      </c>
    </row>
    <row r="1060" spans="1:6" ht="16.5" x14ac:dyDescent="0.3">
      <c r="A1060" s="9" t="s">
        <v>21265</v>
      </c>
      <c r="B1060" s="9" t="s">
        <v>2704</v>
      </c>
      <c r="C1060" s="10">
        <v>35290</v>
      </c>
      <c r="D1060" s="9">
        <v>1053331541</v>
      </c>
      <c r="E1060" s="9" t="e">
        <f>INDEX(#REF!:#REF!,MATCH($D1060,#REF!:#REF!,0),MATCH(#REF!,#REF!:#REF!,0))</f>
        <v>#REF!</v>
      </c>
      <c r="F1060" s="9" t="e">
        <f>INDEX(#REF!:#REF!,MATCH($D1060,#REF!:#REF!,0),MATCH(#REF!,#REF!:#REF!,0))</f>
        <v>#REF!</v>
      </c>
    </row>
    <row r="1061" spans="1:6" ht="16.5" x14ac:dyDescent="0.3">
      <c r="A1061" s="9" t="s">
        <v>21264</v>
      </c>
      <c r="B1061" s="9" t="s">
        <v>3841</v>
      </c>
      <c r="C1061" s="10">
        <v>18152</v>
      </c>
      <c r="D1061" s="9">
        <v>9107581297</v>
      </c>
      <c r="E1061" s="9" t="e">
        <f>INDEX(#REF!:#REF!,MATCH($D1061,#REF!:#REF!,0),MATCH(#REF!,#REF!:#REF!,0))</f>
        <v>#REF!</v>
      </c>
      <c r="F1061" s="9" t="e">
        <f>INDEX(#REF!:#REF!,MATCH($D1061,#REF!:#REF!,0),MATCH(#REF!,#REF!:#REF!,0))</f>
        <v>#REF!</v>
      </c>
    </row>
    <row r="1062" spans="1:6" ht="16.5" x14ac:dyDescent="0.3">
      <c r="A1062" s="9" t="s">
        <v>21263</v>
      </c>
      <c r="B1062" s="9" t="s">
        <v>2633</v>
      </c>
      <c r="C1062" s="10">
        <v>39107</v>
      </c>
      <c r="D1062" s="9">
        <v>9267164694</v>
      </c>
      <c r="E1062" s="9" t="e">
        <f>INDEX(#REF!:#REF!,MATCH($D1062,#REF!:#REF!,0),MATCH(#REF!,#REF!:#REF!,0))</f>
        <v>#REF!</v>
      </c>
      <c r="F1062" s="9" t="e">
        <f>INDEX(#REF!:#REF!,MATCH($D1062,#REF!:#REF!,0),MATCH(#REF!,#REF!:#REF!,0))</f>
        <v>#REF!</v>
      </c>
    </row>
    <row r="1063" spans="1:6" ht="16.5" x14ac:dyDescent="0.3">
      <c r="A1063" s="9" t="s">
        <v>21262</v>
      </c>
      <c r="B1063" s="9" t="s">
        <v>2121</v>
      </c>
      <c r="C1063" s="10">
        <v>23037</v>
      </c>
      <c r="D1063" s="9">
        <v>9258570278</v>
      </c>
      <c r="E1063" s="9" t="e">
        <f>INDEX(#REF!:#REF!,MATCH($D1063,#REF!:#REF!,0),MATCH(#REF!,#REF!:#REF!,0))</f>
        <v>#REF!</v>
      </c>
      <c r="F1063" s="9" t="e">
        <f>INDEX(#REF!:#REF!,MATCH($D1063,#REF!:#REF!,0),MATCH(#REF!,#REF!:#REF!,0))</f>
        <v>#REF!</v>
      </c>
    </row>
    <row r="1064" spans="1:6" ht="16.5" x14ac:dyDescent="0.3">
      <c r="A1064" s="9" t="s">
        <v>21261</v>
      </c>
      <c r="B1064" s="9" t="s">
        <v>2095</v>
      </c>
      <c r="C1064" s="10">
        <v>21578</v>
      </c>
      <c r="D1064" s="9">
        <v>492630925</v>
      </c>
      <c r="E1064" s="9" t="e">
        <f>INDEX(#REF!:#REF!,MATCH($D1064,#REF!:#REF!,0),MATCH(#REF!,#REF!:#REF!,0))</f>
        <v>#REF!</v>
      </c>
      <c r="F1064" s="9" t="e">
        <f>INDEX(#REF!:#REF!,MATCH($D1064,#REF!:#REF!,0),MATCH(#REF!,#REF!:#REF!,0))</f>
        <v>#REF!</v>
      </c>
    </row>
    <row r="1065" spans="1:6" ht="16.5" x14ac:dyDescent="0.3">
      <c r="A1065" s="9" t="s">
        <v>21260</v>
      </c>
      <c r="B1065" s="9" t="s">
        <v>2105</v>
      </c>
      <c r="C1065" s="10">
        <v>55236</v>
      </c>
      <c r="D1065" s="9">
        <v>9815158015</v>
      </c>
      <c r="E1065" s="9" t="e">
        <f>INDEX(#REF!:#REF!,MATCH($D1065,#REF!:#REF!,0),MATCH(#REF!,#REF!:#REF!,0))</f>
        <v>#REF!</v>
      </c>
      <c r="F1065" s="9" t="e">
        <f>INDEX(#REF!:#REF!,MATCH($D1065,#REF!:#REF!,0),MATCH(#REF!,#REF!:#REF!,0))</f>
        <v>#REF!</v>
      </c>
    </row>
    <row r="1066" spans="1:6" ht="16.5" x14ac:dyDescent="0.3">
      <c r="A1066" s="9" t="s">
        <v>21259</v>
      </c>
      <c r="B1066" s="9" t="s">
        <v>2052</v>
      </c>
      <c r="C1066" s="10">
        <v>43366</v>
      </c>
      <c r="D1066" s="9">
        <v>2497321256</v>
      </c>
      <c r="E1066" s="9" t="e">
        <f>INDEX(#REF!:#REF!,MATCH($D1066,#REF!:#REF!,0),MATCH(#REF!,#REF!:#REF!,0))</f>
        <v>#REF!</v>
      </c>
      <c r="F1066" s="9" t="e">
        <f>INDEX(#REF!:#REF!,MATCH($D1066,#REF!:#REF!,0),MATCH(#REF!,#REF!:#REF!,0))</f>
        <v>#REF!</v>
      </c>
    </row>
    <row r="1067" spans="1:6" ht="16.5" x14ac:dyDescent="0.3">
      <c r="A1067" s="9" t="s">
        <v>21258</v>
      </c>
      <c r="B1067" s="9" t="s">
        <v>2650</v>
      </c>
      <c r="C1067" s="10">
        <v>41195</v>
      </c>
      <c r="D1067" s="9">
        <v>9548500949</v>
      </c>
      <c r="E1067" s="9" t="e">
        <f>INDEX(#REF!:#REF!,MATCH($D1067,#REF!:#REF!,0),MATCH(#REF!,#REF!:#REF!,0))</f>
        <v>#REF!</v>
      </c>
      <c r="F1067" s="9" t="e">
        <f>INDEX(#REF!:#REF!,MATCH($D1067,#REF!:#REF!,0),MATCH(#REF!,#REF!:#REF!,0))</f>
        <v>#REF!</v>
      </c>
    </row>
    <row r="1068" spans="1:6" ht="16.5" x14ac:dyDescent="0.3">
      <c r="A1068" s="9" t="s">
        <v>21257</v>
      </c>
      <c r="B1068" s="9" t="s">
        <v>2110</v>
      </c>
      <c r="C1068" s="10">
        <v>39401</v>
      </c>
      <c r="D1068" s="9">
        <v>2958692264</v>
      </c>
      <c r="E1068" s="9" t="e">
        <f>INDEX(#REF!:#REF!,MATCH($D1068,#REF!:#REF!,0),MATCH(#REF!,#REF!:#REF!,0))</f>
        <v>#REF!</v>
      </c>
      <c r="F1068" s="9" t="e">
        <f>INDEX(#REF!:#REF!,MATCH($D1068,#REF!:#REF!,0),MATCH(#REF!,#REF!:#REF!,0))</f>
        <v>#REF!</v>
      </c>
    </row>
    <row r="1069" spans="1:6" ht="16.5" x14ac:dyDescent="0.3">
      <c r="A1069" s="9" t="s">
        <v>21256</v>
      </c>
      <c r="B1069" s="9" t="s">
        <v>3720</v>
      </c>
      <c r="C1069" s="10">
        <v>45114</v>
      </c>
      <c r="D1069" s="9">
        <v>515647594</v>
      </c>
      <c r="E1069" s="9" t="e">
        <f>INDEX(#REF!:#REF!,MATCH($D1069,#REF!:#REF!,0),MATCH(#REF!,#REF!:#REF!,0))</f>
        <v>#REF!</v>
      </c>
      <c r="F1069" s="9" t="e">
        <f>INDEX(#REF!:#REF!,MATCH($D1069,#REF!:#REF!,0),MATCH(#REF!,#REF!:#REF!,0))</f>
        <v>#REF!</v>
      </c>
    </row>
    <row r="1070" spans="1:6" ht="16.5" x14ac:dyDescent="0.3">
      <c r="A1070" s="9" t="s">
        <v>21255</v>
      </c>
      <c r="B1070" s="9" t="s">
        <v>2476</v>
      </c>
      <c r="C1070" s="10">
        <v>24524</v>
      </c>
      <c r="D1070" s="9">
        <v>6973806759</v>
      </c>
      <c r="E1070" s="9" t="e">
        <f>INDEX(#REF!:#REF!,MATCH($D1070,#REF!:#REF!,0),MATCH(#REF!,#REF!:#REF!,0))</f>
        <v>#REF!</v>
      </c>
      <c r="F1070" s="9" t="e">
        <f>INDEX(#REF!:#REF!,MATCH($D1070,#REF!:#REF!,0),MATCH(#REF!,#REF!:#REF!,0))</f>
        <v>#REF!</v>
      </c>
    </row>
    <row r="1071" spans="1:6" ht="16.5" x14ac:dyDescent="0.3">
      <c r="A1071" s="9" t="s">
        <v>21254</v>
      </c>
      <c r="B1071" s="9" t="s">
        <v>1947</v>
      </c>
      <c r="C1071" s="10">
        <v>53776</v>
      </c>
      <c r="D1071" s="9">
        <v>4085082426</v>
      </c>
      <c r="E1071" s="9" t="e">
        <f>INDEX(#REF!:#REF!,MATCH($D1071,#REF!:#REF!,0),MATCH(#REF!,#REF!:#REF!,0))</f>
        <v>#REF!</v>
      </c>
      <c r="F1071" s="9" t="e">
        <f>INDEX(#REF!:#REF!,MATCH($D1071,#REF!:#REF!,0),MATCH(#REF!,#REF!:#REF!,0))</f>
        <v>#REF!</v>
      </c>
    </row>
    <row r="1072" spans="1:6" ht="16.5" x14ac:dyDescent="0.3">
      <c r="A1072" s="9" t="s">
        <v>21253</v>
      </c>
      <c r="B1072" s="9" t="s">
        <v>2336</v>
      </c>
      <c r="C1072" s="10">
        <v>54849</v>
      </c>
      <c r="D1072" s="9">
        <v>9705650896</v>
      </c>
      <c r="E1072" s="9" t="e">
        <f>INDEX(#REF!:#REF!,MATCH($D1072,#REF!:#REF!,0),MATCH(#REF!,#REF!:#REF!,0))</f>
        <v>#REF!</v>
      </c>
      <c r="F1072" s="9" t="e">
        <f>INDEX(#REF!:#REF!,MATCH($D1072,#REF!:#REF!,0),MATCH(#REF!,#REF!:#REF!,0))</f>
        <v>#REF!</v>
      </c>
    </row>
    <row r="1073" spans="1:6" ht="16.5" x14ac:dyDescent="0.3">
      <c r="A1073" s="9" t="s">
        <v>21252</v>
      </c>
      <c r="B1073" s="9" t="s">
        <v>2021</v>
      </c>
      <c r="C1073" s="10">
        <v>52199</v>
      </c>
      <c r="D1073" s="9">
        <v>7236563277</v>
      </c>
      <c r="E1073" s="9" t="e">
        <f>INDEX(#REF!:#REF!,MATCH($D1073,#REF!:#REF!,0),MATCH(#REF!,#REF!:#REF!,0))</f>
        <v>#REF!</v>
      </c>
      <c r="F1073" s="9" t="e">
        <f>INDEX(#REF!:#REF!,MATCH($D1073,#REF!:#REF!,0),MATCH(#REF!,#REF!:#REF!,0))</f>
        <v>#REF!</v>
      </c>
    </row>
    <row r="1074" spans="1:6" ht="16.5" x14ac:dyDescent="0.3">
      <c r="A1074" s="9" t="s">
        <v>21251</v>
      </c>
      <c r="B1074" s="9" t="s">
        <v>2820</v>
      </c>
      <c r="C1074" s="10">
        <v>47256</v>
      </c>
      <c r="D1074" s="9">
        <v>5511711233</v>
      </c>
      <c r="E1074" s="9" t="e">
        <f>INDEX(#REF!:#REF!,MATCH($D1074,#REF!:#REF!,0),MATCH(#REF!,#REF!:#REF!,0))</f>
        <v>#REF!</v>
      </c>
      <c r="F1074" s="9" t="e">
        <f>INDEX(#REF!:#REF!,MATCH($D1074,#REF!:#REF!,0),MATCH(#REF!,#REF!:#REF!,0))</f>
        <v>#REF!</v>
      </c>
    </row>
    <row r="1075" spans="1:6" ht="16.5" x14ac:dyDescent="0.3">
      <c r="A1075" s="9" t="s">
        <v>21250</v>
      </c>
      <c r="B1075" s="9" t="s">
        <v>2065</v>
      </c>
      <c r="C1075" s="10">
        <v>41189</v>
      </c>
      <c r="D1075" s="9">
        <v>3661649302</v>
      </c>
      <c r="E1075" s="9" t="e">
        <f>INDEX(#REF!:#REF!,MATCH($D1075,#REF!:#REF!,0),MATCH(#REF!,#REF!:#REF!,0))</f>
        <v>#REF!</v>
      </c>
      <c r="F1075" s="9" t="e">
        <f>INDEX(#REF!:#REF!,MATCH($D1075,#REF!:#REF!,0),MATCH(#REF!,#REF!:#REF!,0))</f>
        <v>#REF!</v>
      </c>
    </row>
    <row r="1076" spans="1:6" ht="16.5" x14ac:dyDescent="0.3">
      <c r="A1076" s="9" t="s">
        <v>21249</v>
      </c>
      <c r="B1076" s="9" t="s">
        <v>2354</v>
      </c>
      <c r="C1076" s="10">
        <v>44225</v>
      </c>
      <c r="D1076" s="9">
        <v>994826516</v>
      </c>
      <c r="E1076" s="9" t="e">
        <f>INDEX(#REF!:#REF!,MATCH($D1076,#REF!:#REF!,0),MATCH(#REF!,#REF!:#REF!,0))</f>
        <v>#REF!</v>
      </c>
      <c r="F1076" s="9" t="e">
        <f>INDEX(#REF!:#REF!,MATCH($D1076,#REF!:#REF!,0),MATCH(#REF!,#REF!:#REF!,0))</f>
        <v>#REF!</v>
      </c>
    </row>
    <row r="1077" spans="1:6" ht="16.5" x14ac:dyDescent="0.3">
      <c r="A1077" s="9" t="s">
        <v>21248</v>
      </c>
      <c r="B1077" s="9" t="s">
        <v>2465</v>
      </c>
      <c r="C1077" s="10">
        <v>55799</v>
      </c>
      <c r="D1077" s="9">
        <v>161397387</v>
      </c>
      <c r="E1077" s="9" t="e">
        <f>INDEX(#REF!:#REF!,MATCH($D1077,#REF!:#REF!,0),MATCH(#REF!,#REF!:#REF!,0))</f>
        <v>#REF!</v>
      </c>
      <c r="F1077" s="9" t="e">
        <f>INDEX(#REF!:#REF!,MATCH($D1077,#REF!:#REF!,0),MATCH(#REF!,#REF!:#REF!,0))</f>
        <v>#REF!</v>
      </c>
    </row>
    <row r="1078" spans="1:6" ht="16.5" x14ac:dyDescent="0.3">
      <c r="A1078" s="9" t="s">
        <v>21247</v>
      </c>
      <c r="B1078" s="9" t="s">
        <v>2359</v>
      </c>
      <c r="C1078" s="10">
        <v>32454</v>
      </c>
      <c r="D1078" s="9">
        <v>7070564503</v>
      </c>
      <c r="E1078" s="9" t="e">
        <f>INDEX(#REF!:#REF!,MATCH($D1078,#REF!:#REF!,0),MATCH(#REF!,#REF!:#REF!,0))</f>
        <v>#REF!</v>
      </c>
      <c r="F1078" s="9" t="e">
        <f>INDEX(#REF!:#REF!,MATCH($D1078,#REF!:#REF!,0),MATCH(#REF!,#REF!:#REF!,0))</f>
        <v>#REF!</v>
      </c>
    </row>
    <row r="1079" spans="1:6" ht="16.5" x14ac:dyDescent="0.3">
      <c r="A1079" s="9" t="s">
        <v>21246</v>
      </c>
      <c r="B1079" s="9" t="s">
        <v>2236</v>
      </c>
      <c r="C1079" s="10">
        <v>33485</v>
      </c>
      <c r="D1079" s="9">
        <v>1163292249</v>
      </c>
      <c r="E1079" s="9" t="e">
        <f>INDEX(#REF!:#REF!,MATCH($D1079,#REF!:#REF!,0),MATCH(#REF!,#REF!:#REF!,0))</f>
        <v>#REF!</v>
      </c>
      <c r="F1079" s="9" t="e">
        <f>INDEX(#REF!:#REF!,MATCH($D1079,#REF!:#REF!,0),MATCH(#REF!,#REF!:#REF!,0))</f>
        <v>#REF!</v>
      </c>
    </row>
    <row r="1080" spans="1:6" ht="16.5" x14ac:dyDescent="0.3">
      <c r="A1080" s="9" t="s">
        <v>21245</v>
      </c>
      <c r="B1080" s="9" t="s">
        <v>2224</v>
      </c>
      <c r="C1080" s="10">
        <v>40362</v>
      </c>
      <c r="D1080" s="9">
        <v>2973481236</v>
      </c>
      <c r="E1080" s="9" t="e">
        <f>INDEX(#REF!:#REF!,MATCH($D1080,#REF!:#REF!,0),MATCH(#REF!,#REF!:#REF!,0))</f>
        <v>#REF!</v>
      </c>
      <c r="F1080" s="9" t="e">
        <f>INDEX(#REF!:#REF!,MATCH($D1080,#REF!:#REF!,0),MATCH(#REF!,#REF!:#REF!,0))</f>
        <v>#REF!</v>
      </c>
    </row>
    <row r="1081" spans="1:6" ht="16.5" x14ac:dyDescent="0.3">
      <c r="A1081" s="9" t="s">
        <v>21244</v>
      </c>
      <c r="B1081" s="9" t="s">
        <v>2564</v>
      </c>
      <c r="C1081" s="10">
        <v>38678</v>
      </c>
      <c r="D1081" s="9">
        <v>3956653289</v>
      </c>
      <c r="E1081" s="9" t="e">
        <f>INDEX(#REF!:#REF!,MATCH($D1081,#REF!:#REF!,0),MATCH(#REF!,#REF!:#REF!,0))</f>
        <v>#REF!</v>
      </c>
      <c r="F1081" s="9" t="e">
        <f>INDEX(#REF!:#REF!,MATCH($D1081,#REF!:#REF!,0),MATCH(#REF!,#REF!:#REF!,0))</f>
        <v>#REF!</v>
      </c>
    </row>
    <row r="1082" spans="1:6" ht="16.5" x14ac:dyDescent="0.3">
      <c r="A1082" s="9" t="s">
        <v>21243</v>
      </c>
      <c r="B1082" s="9" t="s">
        <v>2306</v>
      </c>
      <c r="C1082" s="10">
        <v>14355</v>
      </c>
      <c r="D1082" s="9">
        <v>6259267215</v>
      </c>
      <c r="E1082" s="9" t="e">
        <f>INDEX(#REF!:#REF!,MATCH($D1082,#REF!:#REF!,0),MATCH(#REF!,#REF!:#REF!,0))</f>
        <v>#REF!</v>
      </c>
      <c r="F1082" s="9" t="e">
        <f>INDEX(#REF!:#REF!,MATCH($D1082,#REF!:#REF!,0),MATCH(#REF!,#REF!:#REF!,0))</f>
        <v>#REF!</v>
      </c>
    </row>
    <row r="1083" spans="1:6" ht="16.5" x14ac:dyDescent="0.3">
      <c r="A1083" s="9" t="s">
        <v>21242</v>
      </c>
      <c r="B1083" s="9" t="s">
        <v>1959</v>
      </c>
      <c r="C1083" s="10">
        <v>28374</v>
      </c>
      <c r="D1083" s="9">
        <v>5726465660</v>
      </c>
      <c r="E1083" s="9" t="e">
        <f>INDEX(#REF!:#REF!,MATCH($D1083,#REF!:#REF!,0),MATCH(#REF!,#REF!:#REF!,0))</f>
        <v>#REF!</v>
      </c>
      <c r="F1083" s="9" t="e">
        <f>INDEX(#REF!:#REF!,MATCH($D1083,#REF!:#REF!,0),MATCH(#REF!,#REF!:#REF!,0))</f>
        <v>#REF!</v>
      </c>
    </row>
    <row r="1084" spans="1:6" ht="16.5" x14ac:dyDescent="0.3">
      <c r="A1084" s="9" t="s">
        <v>21241</v>
      </c>
      <c r="B1084" s="9" t="s">
        <v>2881</v>
      </c>
      <c r="C1084" s="10">
        <v>59982</v>
      </c>
      <c r="D1084" s="9">
        <v>3597778305</v>
      </c>
      <c r="E1084" s="9" t="e">
        <f>INDEX(#REF!:#REF!,MATCH($D1084,#REF!:#REF!,0),MATCH(#REF!,#REF!:#REF!,0))</f>
        <v>#REF!</v>
      </c>
      <c r="F1084" s="9" t="e">
        <f>INDEX(#REF!:#REF!,MATCH($D1084,#REF!:#REF!,0),MATCH(#REF!,#REF!:#REF!,0))</f>
        <v>#REF!</v>
      </c>
    </row>
    <row r="1085" spans="1:6" ht="16.5" x14ac:dyDescent="0.3">
      <c r="A1085" s="9" t="s">
        <v>21240</v>
      </c>
      <c r="B1085" s="9" t="s">
        <v>2025</v>
      </c>
      <c r="C1085" s="10">
        <v>38639</v>
      </c>
      <c r="D1085" s="9">
        <v>1442784075</v>
      </c>
      <c r="E1085" s="9" t="e">
        <f>INDEX(#REF!:#REF!,MATCH($D1085,#REF!:#REF!,0),MATCH(#REF!,#REF!:#REF!,0))</f>
        <v>#REF!</v>
      </c>
      <c r="F1085" s="9" t="e">
        <f>INDEX(#REF!:#REF!,MATCH($D1085,#REF!:#REF!,0),MATCH(#REF!,#REF!:#REF!,0))</f>
        <v>#REF!</v>
      </c>
    </row>
    <row r="1086" spans="1:6" ht="16.5" x14ac:dyDescent="0.3">
      <c r="A1086" s="9" t="s">
        <v>21239</v>
      </c>
      <c r="B1086" s="9" t="s">
        <v>2144</v>
      </c>
      <c r="C1086" s="10">
        <v>57366</v>
      </c>
      <c r="D1086" s="9">
        <v>2408183758</v>
      </c>
      <c r="E1086" s="9" t="e">
        <f>INDEX(#REF!:#REF!,MATCH($D1086,#REF!:#REF!,0),MATCH(#REF!,#REF!:#REF!,0))</f>
        <v>#REF!</v>
      </c>
      <c r="F1086" s="9" t="e">
        <f>INDEX(#REF!:#REF!,MATCH($D1086,#REF!:#REF!,0),MATCH(#REF!,#REF!:#REF!,0))</f>
        <v>#REF!</v>
      </c>
    </row>
    <row r="1087" spans="1:6" ht="16.5" x14ac:dyDescent="0.3">
      <c r="A1087" s="9" t="s">
        <v>21238</v>
      </c>
      <c r="B1087" s="9" t="s">
        <v>2017</v>
      </c>
      <c r="C1087" s="10">
        <v>27896</v>
      </c>
      <c r="D1087" s="9">
        <v>9621571960</v>
      </c>
      <c r="E1087" s="9" t="e">
        <f>INDEX(#REF!:#REF!,MATCH($D1087,#REF!:#REF!,0),MATCH(#REF!,#REF!:#REF!,0))</f>
        <v>#REF!</v>
      </c>
      <c r="F1087" s="9" t="e">
        <f>INDEX(#REF!:#REF!,MATCH($D1087,#REF!:#REF!,0),MATCH(#REF!,#REF!:#REF!,0))</f>
        <v>#REF!</v>
      </c>
    </row>
    <row r="1088" spans="1:6" ht="16.5" x14ac:dyDescent="0.3">
      <c r="A1088" s="9" t="s">
        <v>21237</v>
      </c>
      <c r="B1088" s="9" t="s">
        <v>2241</v>
      </c>
      <c r="C1088" s="10">
        <v>20242</v>
      </c>
      <c r="D1088" s="9">
        <v>9013891098</v>
      </c>
      <c r="E1088" s="9" t="e">
        <f>INDEX(#REF!:#REF!,MATCH($D1088,#REF!:#REF!,0),MATCH(#REF!,#REF!:#REF!,0))</f>
        <v>#REF!</v>
      </c>
      <c r="F1088" s="9" t="e">
        <f>INDEX(#REF!:#REF!,MATCH($D1088,#REF!:#REF!,0),MATCH(#REF!,#REF!:#REF!,0))</f>
        <v>#REF!</v>
      </c>
    </row>
    <row r="1089" spans="1:6" ht="16.5" x14ac:dyDescent="0.3">
      <c r="A1089" s="9" t="s">
        <v>21236</v>
      </c>
      <c r="B1089" s="9" t="s">
        <v>2262</v>
      </c>
      <c r="C1089" s="10">
        <v>46167</v>
      </c>
      <c r="D1089" s="9">
        <v>3516592710</v>
      </c>
      <c r="E1089" s="9" t="e">
        <f>INDEX(#REF!:#REF!,MATCH($D1089,#REF!:#REF!,0),MATCH(#REF!,#REF!:#REF!,0))</f>
        <v>#REF!</v>
      </c>
      <c r="F1089" s="9" t="e">
        <f>INDEX(#REF!:#REF!,MATCH($D1089,#REF!:#REF!,0),MATCH(#REF!,#REF!:#REF!,0))</f>
        <v>#REF!</v>
      </c>
    </row>
    <row r="1090" spans="1:6" ht="16.5" x14ac:dyDescent="0.3">
      <c r="A1090" s="9" t="s">
        <v>21235</v>
      </c>
      <c r="B1090" s="9" t="s">
        <v>2762</v>
      </c>
      <c r="C1090" s="10">
        <v>13158</v>
      </c>
      <c r="D1090" s="9">
        <v>8162941088</v>
      </c>
      <c r="E1090" s="9" t="e">
        <f>INDEX(#REF!:#REF!,MATCH($D1090,#REF!:#REF!,0),MATCH(#REF!,#REF!:#REF!,0))</f>
        <v>#REF!</v>
      </c>
      <c r="F1090" s="9" t="e">
        <f>INDEX(#REF!:#REF!,MATCH($D1090,#REF!:#REF!,0),MATCH(#REF!,#REF!:#REF!,0))</f>
        <v>#REF!</v>
      </c>
    </row>
    <row r="1091" spans="1:6" ht="16.5" x14ac:dyDescent="0.3">
      <c r="A1091" s="9" t="s">
        <v>21234</v>
      </c>
      <c r="B1091" s="9" t="s">
        <v>2445</v>
      </c>
      <c r="C1091" s="10">
        <v>29732</v>
      </c>
      <c r="D1091" s="9">
        <v>7373156215</v>
      </c>
      <c r="E1091" s="9" t="e">
        <f>INDEX(#REF!:#REF!,MATCH($D1091,#REF!:#REF!,0),MATCH(#REF!,#REF!:#REF!,0))</f>
        <v>#REF!</v>
      </c>
      <c r="F1091" s="9" t="e">
        <f>INDEX(#REF!:#REF!,MATCH($D1091,#REF!:#REF!,0),MATCH(#REF!,#REF!:#REF!,0))</f>
        <v>#REF!</v>
      </c>
    </row>
    <row r="1092" spans="1:6" ht="16.5" x14ac:dyDescent="0.3">
      <c r="A1092" s="9" t="s">
        <v>21233</v>
      </c>
      <c r="B1092" s="9" t="s">
        <v>3800</v>
      </c>
      <c r="C1092" s="10">
        <v>47441</v>
      </c>
      <c r="D1092" s="9">
        <v>3217797337</v>
      </c>
      <c r="E1092" s="9" t="e">
        <f>INDEX(#REF!:#REF!,MATCH($D1092,#REF!:#REF!,0),MATCH(#REF!,#REF!:#REF!,0))</f>
        <v>#REF!</v>
      </c>
      <c r="F1092" s="9" t="e">
        <f>INDEX(#REF!:#REF!,MATCH($D1092,#REF!:#REF!,0),MATCH(#REF!,#REF!:#REF!,0))</f>
        <v>#REF!</v>
      </c>
    </row>
    <row r="1093" spans="1:6" ht="16.5" x14ac:dyDescent="0.3">
      <c r="A1093" s="9" t="s">
        <v>21232</v>
      </c>
      <c r="B1093" s="9" t="s">
        <v>2315</v>
      </c>
      <c r="C1093" s="10">
        <v>25657</v>
      </c>
      <c r="D1093" s="9">
        <v>6235447353</v>
      </c>
      <c r="E1093" s="9" t="e">
        <f>INDEX(#REF!:#REF!,MATCH($D1093,#REF!:#REF!,0),MATCH(#REF!,#REF!:#REF!,0))</f>
        <v>#REF!</v>
      </c>
      <c r="F1093" s="9" t="e">
        <f>INDEX(#REF!:#REF!,MATCH($D1093,#REF!:#REF!,0),MATCH(#REF!,#REF!:#REF!,0))</f>
        <v>#REF!</v>
      </c>
    </row>
    <row r="1094" spans="1:6" ht="16.5" x14ac:dyDescent="0.3">
      <c r="A1094" s="9" t="s">
        <v>21231</v>
      </c>
      <c r="B1094" s="9" t="s">
        <v>2918</v>
      </c>
      <c r="C1094" s="10">
        <v>58041</v>
      </c>
      <c r="D1094" s="9">
        <v>4328154427</v>
      </c>
      <c r="E1094" s="9" t="e">
        <f>INDEX(#REF!:#REF!,MATCH($D1094,#REF!:#REF!,0),MATCH(#REF!,#REF!:#REF!,0))</f>
        <v>#REF!</v>
      </c>
      <c r="F1094" s="9" t="e">
        <f>INDEX(#REF!:#REF!,MATCH($D1094,#REF!:#REF!,0),MATCH(#REF!,#REF!:#REF!,0))</f>
        <v>#REF!</v>
      </c>
    </row>
    <row r="1095" spans="1:6" ht="16.5" x14ac:dyDescent="0.3">
      <c r="A1095" s="9" t="s">
        <v>21230</v>
      </c>
      <c r="B1095" s="9" t="s">
        <v>2099</v>
      </c>
      <c r="C1095" s="10">
        <v>28775</v>
      </c>
      <c r="D1095" s="9">
        <v>1028388519</v>
      </c>
      <c r="E1095" s="9" t="e">
        <f>INDEX(#REF!:#REF!,MATCH($D1095,#REF!:#REF!,0),MATCH(#REF!,#REF!:#REF!,0))</f>
        <v>#REF!</v>
      </c>
      <c r="F1095" s="9" t="e">
        <f>INDEX(#REF!:#REF!,MATCH($D1095,#REF!:#REF!,0),MATCH(#REF!,#REF!:#REF!,0))</f>
        <v>#REF!</v>
      </c>
    </row>
    <row r="1096" spans="1:6" ht="16.5" x14ac:dyDescent="0.3">
      <c r="A1096" s="9" t="s">
        <v>21229</v>
      </c>
      <c r="B1096" s="9" t="s">
        <v>2368</v>
      </c>
      <c r="C1096" s="10">
        <v>14219</v>
      </c>
      <c r="D1096" s="9">
        <v>4535395691</v>
      </c>
      <c r="E1096" s="9" t="e">
        <f>INDEX(#REF!:#REF!,MATCH($D1096,#REF!:#REF!,0),MATCH(#REF!,#REF!:#REF!,0))</f>
        <v>#REF!</v>
      </c>
      <c r="F1096" s="9" t="e">
        <f>INDEX(#REF!:#REF!,MATCH($D1096,#REF!:#REF!,0),MATCH(#REF!,#REF!:#REF!,0))</f>
        <v>#REF!</v>
      </c>
    </row>
    <row r="1097" spans="1:6" ht="16.5" x14ac:dyDescent="0.3">
      <c r="A1097" s="9" t="s">
        <v>21228</v>
      </c>
      <c r="B1097" s="9" t="s">
        <v>2650</v>
      </c>
      <c r="C1097" s="10">
        <v>14473</v>
      </c>
      <c r="D1097" s="9">
        <v>8333777430</v>
      </c>
      <c r="E1097" s="9" t="e">
        <f>INDEX(#REF!:#REF!,MATCH($D1097,#REF!:#REF!,0),MATCH(#REF!,#REF!:#REF!,0))</f>
        <v>#REF!</v>
      </c>
      <c r="F1097" s="9" t="e">
        <f>INDEX(#REF!:#REF!,MATCH($D1097,#REF!:#REF!,0),MATCH(#REF!,#REF!:#REF!,0))</f>
        <v>#REF!</v>
      </c>
    </row>
    <row r="1098" spans="1:6" ht="16.5" x14ac:dyDescent="0.3">
      <c r="A1098" s="9" t="s">
        <v>21227</v>
      </c>
      <c r="B1098" s="9" t="s">
        <v>2087</v>
      </c>
      <c r="C1098" s="10">
        <v>35992</v>
      </c>
      <c r="D1098" s="9">
        <v>6148235056</v>
      </c>
      <c r="E1098" s="9" t="e">
        <f>INDEX(#REF!:#REF!,MATCH($D1098,#REF!:#REF!,0),MATCH(#REF!,#REF!:#REF!,0))</f>
        <v>#REF!</v>
      </c>
      <c r="F1098" s="9" t="e">
        <f>INDEX(#REF!:#REF!,MATCH($D1098,#REF!:#REF!,0),MATCH(#REF!,#REF!:#REF!,0))</f>
        <v>#REF!</v>
      </c>
    </row>
    <row r="1099" spans="1:6" ht="16.5" x14ac:dyDescent="0.3">
      <c r="A1099" s="9" t="s">
        <v>21226</v>
      </c>
      <c r="B1099" s="9" t="s">
        <v>2065</v>
      </c>
      <c r="C1099" s="10">
        <v>51107</v>
      </c>
      <c r="D1099" s="9">
        <v>992720575</v>
      </c>
      <c r="E1099" s="9" t="e">
        <f>INDEX(#REF!:#REF!,MATCH($D1099,#REF!:#REF!,0),MATCH(#REF!,#REF!:#REF!,0))</f>
        <v>#REF!</v>
      </c>
      <c r="F1099" s="9" t="e">
        <f>INDEX(#REF!:#REF!,MATCH($D1099,#REF!:#REF!,0),MATCH(#REF!,#REF!:#REF!,0))</f>
        <v>#REF!</v>
      </c>
    </row>
    <row r="1100" spans="1:6" ht="16.5" x14ac:dyDescent="0.3">
      <c r="A1100" s="9" t="s">
        <v>21225</v>
      </c>
      <c r="B1100" s="9" t="s">
        <v>2640</v>
      </c>
      <c r="C1100" s="10">
        <v>51087</v>
      </c>
      <c r="D1100" s="9">
        <v>9305168396</v>
      </c>
      <c r="E1100" s="9" t="e">
        <f>INDEX(#REF!:#REF!,MATCH($D1100,#REF!:#REF!,0),MATCH(#REF!,#REF!:#REF!,0))</f>
        <v>#REF!</v>
      </c>
      <c r="F1100" s="9" t="e">
        <f>INDEX(#REF!:#REF!,MATCH($D1100,#REF!:#REF!,0),MATCH(#REF!,#REF!:#REF!,0))</f>
        <v>#REF!</v>
      </c>
    </row>
    <row r="1101" spans="1:6" ht="16.5" x14ac:dyDescent="0.3">
      <c r="A1101" s="9" t="s">
        <v>21224</v>
      </c>
      <c r="B1101" s="9" t="s">
        <v>2564</v>
      </c>
      <c r="C1101" s="10">
        <v>17816</v>
      </c>
      <c r="D1101" s="9">
        <v>8858733592</v>
      </c>
      <c r="E1101" s="9" t="e">
        <f>INDEX(#REF!:#REF!,MATCH($D1101,#REF!:#REF!,0),MATCH(#REF!,#REF!:#REF!,0))</f>
        <v>#REF!</v>
      </c>
      <c r="F1101" s="9" t="e">
        <f>INDEX(#REF!:#REF!,MATCH($D1101,#REF!:#REF!,0),MATCH(#REF!,#REF!:#REF!,0))</f>
        <v>#REF!</v>
      </c>
    </row>
    <row r="1102" spans="1:6" ht="16.5" x14ac:dyDescent="0.3">
      <c r="A1102" s="9" t="s">
        <v>21223</v>
      </c>
      <c r="B1102" s="9" t="s">
        <v>2005</v>
      </c>
      <c r="C1102" s="10">
        <v>40232</v>
      </c>
      <c r="D1102" s="9">
        <v>5974179625</v>
      </c>
      <c r="E1102" s="9" t="e">
        <f>INDEX(#REF!:#REF!,MATCH($D1102,#REF!:#REF!,0),MATCH(#REF!,#REF!:#REF!,0))</f>
        <v>#REF!</v>
      </c>
      <c r="F1102" s="9" t="e">
        <f>INDEX(#REF!:#REF!,MATCH($D1102,#REF!:#REF!,0),MATCH(#REF!,#REF!:#REF!,0))</f>
        <v>#REF!</v>
      </c>
    </row>
    <row r="1103" spans="1:6" ht="16.5" x14ac:dyDescent="0.3">
      <c r="A1103" s="9" t="s">
        <v>21222</v>
      </c>
      <c r="B1103" s="9" t="s">
        <v>3372</v>
      </c>
      <c r="C1103" s="10">
        <v>18939</v>
      </c>
      <c r="D1103" s="9">
        <v>1573192775</v>
      </c>
      <c r="E1103" s="9" t="e">
        <f>INDEX(#REF!:#REF!,MATCH($D1103,#REF!:#REF!,0),MATCH(#REF!,#REF!:#REF!,0))</f>
        <v>#REF!</v>
      </c>
      <c r="F1103" s="9" t="e">
        <f>INDEX(#REF!:#REF!,MATCH($D1103,#REF!:#REF!,0),MATCH(#REF!,#REF!:#REF!,0))</f>
        <v>#REF!</v>
      </c>
    </row>
    <row r="1104" spans="1:6" ht="16.5" x14ac:dyDescent="0.3">
      <c r="A1104" s="9" t="s">
        <v>21221</v>
      </c>
      <c r="B1104" s="9" t="s">
        <v>2323</v>
      </c>
      <c r="C1104" s="10">
        <v>38116</v>
      </c>
      <c r="D1104" s="9">
        <v>3609467622</v>
      </c>
      <c r="E1104" s="9" t="e">
        <f>INDEX(#REF!:#REF!,MATCH($D1104,#REF!:#REF!,0),MATCH(#REF!,#REF!:#REF!,0))</f>
        <v>#REF!</v>
      </c>
      <c r="F1104" s="9" t="e">
        <f>INDEX(#REF!:#REF!,MATCH($D1104,#REF!:#REF!,0),MATCH(#REF!,#REF!:#REF!,0))</f>
        <v>#REF!</v>
      </c>
    </row>
    <row r="1105" spans="1:6" ht="16.5" x14ac:dyDescent="0.3">
      <c r="A1105" s="9" t="s">
        <v>21220</v>
      </c>
      <c r="B1105" s="9" t="s">
        <v>2537</v>
      </c>
      <c r="C1105" s="10">
        <v>49135</v>
      </c>
      <c r="D1105" s="9">
        <v>9561367408</v>
      </c>
      <c r="E1105" s="9" t="e">
        <f>INDEX(#REF!:#REF!,MATCH($D1105,#REF!:#REF!,0),MATCH(#REF!,#REF!:#REF!,0))</f>
        <v>#REF!</v>
      </c>
      <c r="F1105" s="9" t="e">
        <f>INDEX(#REF!:#REF!,MATCH($D1105,#REF!:#REF!,0),MATCH(#REF!,#REF!:#REF!,0))</f>
        <v>#REF!</v>
      </c>
    </row>
    <row r="1106" spans="1:6" ht="16.5" x14ac:dyDescent="0.3">
      <c r="A1106" s="9" t="s">
        <v>21219</v>
      </c>
      <c r="B1106" s="9" t="s">
        <v>2667</v>
      </c>
      <c r="C1106" s="10">
        <v>16872</v>
      </c>
      <c r="D1106" s="9">
        <v>1898839557</v>
      </c>
      <c r="E1106" s="9" t="e">
        <f>INDEX(#REF!:#REF!,MATCH($D1106,#REF!:#REF!,0),MATCH(#REF!,#REF!:#REF!,0))</f>
        <v>#REF!</v>
      </c>
      <c r="F1106" s="9" t="e">
        <f>INDEX(#REF!:#REF!,MATCH($D1106,#REF!:#REF!,0),MATCH(#REF!,#REF!:#REF!,0))</f>
        <v>#REF!</v>
      </c>
    </row>
    <row r="1107" spans="1:6" ht="16.5" x14ac:dyDescent="0.3">
      <c r="A1107" s="9" t="s">
        <v>21218</v>
      </c>
      <c r="B1107" s="9" t="s">
        <v>2713</v>
      </c>
      <c r="C1107" s="10">
        <v>27461</v>
      </c>
      <c r="D1107" s="9">
        <v>8204786093</v>
      </c>
      <c r="E1107" s="9" t="e">
        <f>INDEX(#REF!:#REF!,MATCH($D1107,#REF!:#REF!,0),MATCH(#REF!,#REF!:#REF!,0))</f>
        <v>#REF!</v>
      </c>
      <c r="F1107" s="9" t="e">
        <f>INDEX(#REF!:#REF!,MATCH($D1107,#REF!:#REF!,0),MATCH(#REF!,#REF!:#REF!,0))</f>
        <v>#REF!</v>
      </c>
    </row>
    <row r="1108" spans="1:6" ht="16.5" x14ac:dyDescent="0.3">
      <c r="A1108" s="9" t="s">
        <v>21217</v>
      </c>
      <c r="B1108" s="9" t="s">
        <v>2753</v>
      </c>
      <c r="C1108" s="10">
        <v>55497</v>
      </c>
      <c r="D1108" s="9">
        <v>992720575</v>
      </c>
      <c r="E1108" s="9" t="e">
        <f>INDEX(#REF!:#REF!,MATCH($D1108,#REF!:#REF!,0),MATCH(#REF!,#REF!:#REF!,0))</f>
        <v>#REF!</v>
      </c>
      <c r="F1108" s="9" t="e">
        <f>INDEX(#REF!:#REF!,MATCH($D1108,#REF!:#REF!,0),MATCH(#REF!,#REF!:#REF!,0))</f>
        <v>#REF!</v>
      </c>
    </row>
    <row r="1109" spans="1:6" ht="16.5" x14ac:dyDescent="0.3">
      <c r="A1109" s="9" t="s">
        <v>21216</v>
      </c>
      <c r="B1109" s="9" t="s">
        <v>2204</v>
      </c>
      <c r="C1109" s="10">
        <v>40333</v>
      </c>
      <c r="D1109" s="9">
        <v>8377113392</v>
      </c>
      <c r="E1109" s="9" t="e">
        <f>INDEX(#REF!:#REF!,MATCH($D1109,#REF!:#REF!,0),MATCH(#REF!,#REF!:#REF!,0))</f>
        <v>#REF!</v>
      </c>
      <c r="F1109" s="9" t="e">
        <f>INDEX(#REF!:#REF!,MATCH($D1109,#REF!:#REF!,0),MATCH(#REF!,#REF!:#REF!,0))</f>
        <v>#REF!</v>
      </c>
    </row>
    <row r="1110" spans="1:6" ht="16.5" x14ac:dyDescent="0.3">
      <c r="A1110" s="9" t="s">
        <v>21215</v>
      </c>
      <c r="B1110" s="9" t="s">
        <v>2539</v>
      </c>
      <c r="C1110" s="10">
        <v>13521</v>
      </c>
      <c r="D1110" s="9">
        <v>9885165231</v>
      </c>
      <c r="E1110" s="9" t="e">
        <f>INDEX(#REF!:#REF!,MATCH($D1110,#REF!:#REF!,0),MATCH(#REF!,#REF!:#REF!,0))</f>
        <v>#REF!</v>
      </c>
      <c r="F1110" s="9" t="e">
        <f>INDEX(#REF!:#REF!,MATCH($D1110,#REF!:#REF!,0),MATCH(#REF!,#REF!:#REF!,0))</f>
        <v>#REF!</v>
      </c>
    </row>
    <row r="1111" spans="1:6" ht="16.5" x14ac:dyDescent="0.3">
      <c r="A1111" s="9" t="s">
        <v>21214</v>
      </c>
      <c r="B1111" s="9" t="s">
        <v>3222</v>
      </c>
      <c r="C1111" s="10">
        <v>20925</v>
      </c>
      <c r="D1111" s="9">
        <v>6789690301</v>
      </c>
      <c r="E1111" s="9" t="e">
        <f>INDEX(#REF!:#REF!,MATCH($D1111,#REF!:#REF!,0),MATCH(#REF!,#REF!:#REF!,0))</f>
        <v>#REF!</v>
      </c>
      <c r="F1111" s="9" t="e">
        <f>INDEX(#REF!:#REF!,MATCH($D1111,#REF!:#REF!,0),MATCH(#REF!,#REF!:#REF!,0))</f>
        <v>#REF!</v>
      </c>
    </row>
    <row r="1112" spans="1:6" ht="16.5" x14ac:dyDescent="0.3">
      <c r="A1112" s="9" t="s">
        <v>21213</v>
      </c>
      <c r="B1112" s="9" t="s">
        <v>2161</v>
      </c>
      <c r="C1112" s="10">
        <v>15057</v>
      </c>
      <c r="D1112" s="9">
        <v>5603002824</v>
      </c>
      <c r="E1112" s="9" t="e">
        <f>INDEX(#REF!:#REF!,MATCH($D1112,#REF!:#REF!,0),MATCH(#REF!,#REF!:#REF!,0))</f>
        <v>#REF!</v>
      </c>
      <c r="F1112" s="9" t="e">
        <f>INDEX(#REF!:#REF!,MATCH($D1112,#REF!:#REF!,0),MATCH(#REF!,#REF!:#REF!,0))</f>
        <v>#REF!</v>
      </c>
    </row>
    <row r="1113" spans="1:6" ht="16.5" x14ac:dyDescent="0.3">
      <c r="A1113" s="9" t="s">
        <v>21212</v>
      </c>
      <c r="B1113" s="9" t="s">
        <v>2555</v>
      </c>
      <c r="C1113" s="10">
        <v>56513</v>
      </c>
      <c r="D1113" s="9">
        <v>6837456032</v>
      </c>
      <c r="E1113" s="9" t="e">
        <f>INDEX(#REF!:#REF!,MATCH($D1113,#REF!:#REF!,0),MATCH(#REF!,#REF!:#REF!,0))</f>
        <v>#REF!</v>
      </c>
      <c r="F1113" s="9" t="e">
        <f>INDEX(#REF!:#REF!,MATCH($D1113,#REF!:#REF!,0),MATCH(#REF!,#REF!:#REF!,0))</f>
        <v>#REF!</v>
      </c>
    </row>
    <row r="1114" spans="1:6" ht="16.5" x14ac:dyDescent="0.3">
      <c r="A1114" s="9" t="s">
        <v>21211</v>
      </c>
      <c r="B1114" s="9" t="s">
        <v>2155</v>
      </c>
      <c r="C1114" s="10">
        <v>10273</v>
      </c>
      <c r="D1114" s="9">
        <v>4219825649</v>
      </c>
      <c r="E1114" s="9" t="e">
        <f>INDEX(#REF!:#REF!,MATCH($D1114,#REF!:#REF!,0),MATCH(#REF!,#REF!:#REF!,0))</f>
        <v>#REF!</v>
      </c>
      <c r="F1114" s="9" t="e">
        <f>INDEX(#REF!:#REF!,MATCH($D1114,#REF!:#REF!,0),MATCH(#REF!,#REF!:#REF!,0))</f>
        <v>#REF!</v>
      </c>
    </row>
    <row r="1115" spans="1:6" ht="16.5" x14ac:dyDescent="0.3">
      <c r="A1115" s="9" t="s">
        <v>21210</v>
      </c>
      <c r="B1115" s="9" t="s">
        <v>2459</v>
      </c>
      <c r="C1115" s="10">
        <v>42783</v>
      </c>
      <c r="D1115" s="9">
        <v>2183763965</v>
      </c>
      <c r="E1115" s="9" t="e">
        <f>INDEX(#REF!:#REF!,MATCH($D1115,#REF!:#REF!,0),MATCH(#REF!,#REF!:#REF!,0))</f>
        <v>#REF!</v>
      </c>
      <c r="F1115" s="9" t="e">
        <f>INDEX(#REF!:#REF!,MATCH($D1115,#REF!:#REF!,0),MATCH(#REF!,#REF!:#REF!,0))</f>
        <v>#REF!</v>
      </c>
    </row>
    <row r="1116" spans="1:6" ht="16.5" x14ac:dyDescent="0.3">
      <c r="A1116" s="9" t="s">
        <v>21209</v>
      </c>
      <c r="B1116" s="9" t="s">
        <v>2230</v>
      </c>
      <c r="C1116" s="10">
        <v>55511</v>
      </c>
      <c r="D1116" s="9">
        <v>3219601650</v>
      </c>
      <c r="E1116" s="9" t="e">
        <f>INDEX(#REF!:#REF!,MATCH($D1116,#REF!:#REF!,0),MATCH(#REF!,#REF!:#REF!,0))</f>
        <v>#REF!</v>
      </c>
      <c r="F1116" s="9" t="e">
        <f>INDEX(#REF!:#REF!,MATCH($D1116,#REF!:#REF!,0),MATCH(#REF!,#REF!:#REF!,0))</f>
        <v>#REF!</v>
      </c>
    </row>
    <row r="1117" spans="1:6" ht="16.5" x14ac:dyDescent="0.3">
      <c r="A1117" s="9" t="s">
        <v>21208</v>
      </c>
      <c r="B1117" s="9" t="s">
        <v>2875</v>
      </c>
      <c r="C1117" s="10">
        <v>24255</v>
      </c>
      <c r="D1117" s="9">
        <v>2599557828</v>
      </c>
      <c r="E1117" s="9" t="e">
        <f>INDEX(#REF!:#REF!,MATCH($D1117,#REF!:#REF!,0),MATCH(#REF!,#REF!:#REF!,0))</f>
        <v>#REF!</v>
      </c>
      <c r="F1117" s="9" t="e">
        <f>INDEX(#REF!:#REF!,MATCH($D1117,#REF!:#REF!,0),MATCH(#REF!,#REF!:#REF!,0))</f>
        <v>#REF!</v>
      </c>
    </row>
    <row r="1118" spans="1:6" ht="16.5" x14ac:dyDescent="0.3">
      <c r="A1118" s="9" t="s">
        <v>21207</v>
      </c>
      <c r="B1118" s="9" t="s">
        <v>2373</v>
      </c>
      <c r="C1118" s="10">
        <v>40888</v>
      </c>
      <c r="D1118" s="9">
        <v>2408183758</v>
      </c>
      <c r="E1118" s="9" t="e">
        <f>INDEX(#REF!:#REF!,MATCH($D1118,#REF!:#REF!,0),MATCH(#REF!,#REF!:#REF!,0))</f>
        <v>#REF!</v>
      </c>
      <c r="F1118" s="9" t="e">
        <f>INDEX(#REF!:#REF!,MATCH($D1118,#REF!:#REF!,0),MATCH(#REF!,#REF!:#REF!,0))</f>
        <v>#REF!</v>
      </c>
    </row>
    <row r="1119" spans="1:6" ht="16.5" x14ac:dyDescent="0.3">
      <c r="A1119" s="9" t="s">
        <v>21206</v>
      </c>
      <c r="B1119" s="9" t="s">
        <v>2326</v>
      </c>
      <c r="C1119" s="10">
        <v>36909</v>
      </c>
      <c r="D1119" s="9">
        <v>4739588234</v>
      </c>
      <c r="E1119" s="9" t="e">
        <f>INDEX(#REF!:#REF!,MATCH($D1119,#REF!:#REF!,0),MATCH(#REF!,#REF!:#REF!,0))</f>
        <v>#REF!</v>
      </c>
      <c r="F1119" s="9" t="e">
        <f>INDEX(#REF!:#REF!,MATCH($D1119,#REF!:#REF!,0),MATCH(#REF!,#REF!:#REF!,0))</f>
        <v>#REF!</v>
      </c>
    </row>
    <row r="1120" spans="1:6" ht="16.5" x14ac:dyDescent="0.3">
      <c r="A1120" s="9" t="s">
        <v>21205</v>
      </c>
      <c r="B1120" s="9" t="s">
        <v>3430</v>
      </c>
      <c r="C1120" s="10">
        <v>58262</v>
      </c>
      <c r="D1120" s="9">
        <v>8128449354</v>
      </c>
      <c r="E1120" s="9" t="e">
        <f>INDEX(#REF!:#REF!,MATCH($D1120,#REF!:#REF!,0),MATCH(#REF!,#REF!:#REF!,0))</f>
        <v>#REF!</v>
      </c>
      <c r="F1120" s="9" t="e">
        <f>INDEX(#REF!:#REF!,MATCH($D1120,#REF!:#REF!,0),MATCH(#REF!,#REF!:#REF!,0))</f>
        <v>#REF!</v>
      </c>
    </row>
    <row r="1121" spans="1:6" ht="16.5" x14ac:dyDescent="0.3">
      <c r="A1121" s="9" t="s">
        <v>21204</v>
      </c>
      <c r="B1121" s="9" t="s">
        <v>2326</v>
      </c>
      <c r="C1121" s="10">
        <v>29831</v>
      </c>
      <c r="D1121" s="9">
        <v>29906814</v>
      </c>
      <c r="E1121" s="9" t="e">
        <f>INDEX(#REF!:#REF!,MATCH($D1121,#REF!:#REF!,0),MATCH(#REF!,#REF!:#REF!,0))</f>
        <v>#REF!</v>
      </c>
      <c r="F1121" s="9" t="e">
        <f>INDEX(#REF!:#REF!,MATCH($D1121,#REF!:#REF!,0),MATCH(#REF!,#REF!:#REF!,0))</f>
        <v>#REF!</v>
      </c>
    </row>
    <row r="1122" spans="1:6" ht="16.5" x14ac:dyDescent="0.3">
      <c r="A1122" s="9" t="s">
        <v>21203</v>
      </c>
      <c r="B1122" s="9" t="s">
        <v>1951</v>
      </c>
      <c r="C1122" s="10">
        <v>34625</v>
      </c>
      <c r="D1122" s="9">
        <v>4439073344</v>
      </c>
      <c r="E1122" s="9" t="e">
        <f>INDEX(#REF!:#REF!,MATCH($D1122,#REF!:#REF!,0),MATCH(#REF!,#REF!:#REF!,0))</f>
        <v>#REF!</v>
      </c>
      <c r="F1122" s="9" t="e">
        <f>INDEX(#REF!:#REF!,MATCH($D1122,#REF!:#REF!,0),MATCH(#REF!,#REF!:#REF!,0))</f>
        <v>#REF!</v>
      </c>
    </row>
    <row r="1123" spans="1:6" ht="16.5" x14ac:dyDescent="0.3">
      <c r="A1123" s="9" t="s">
        <v>21202</v>
      </c>
      <c r="B1123" s="9" t="s">
        <v>2568</v>
      </c>
      <c r="C1123" s="10">
        <v>34251</v>
      </c>
      <c r="D1123" s="9">
        <v>1462119603</v>
      </c>
      <c r="E1123" s="9" t="e">
        <f>INDEX(#REF!:#REF!,MATCH($D1123,#REF!:#REF!,0),MATCH(#REF!,#REF!:#REF!,0))</f>
        <v>#REF!</v>
      </c>
      <c r="F1123" s="9" t="e">
        <f>INDEX(#REF!:#REF!,MATCH($D1123,#REF!:#REF!,0),MATCH(#REF!,#REF!:#REF!,0))</f>
        <v>#REF!</v>
      </c>
    </row>
    <row r="1124" spans="1:6" ht="16.5" x14ac:dyDescent="0.3">
      <c r="A1124" s="9" t="s">
        <v>21201</v>
      </c>
      <c r="B1124" s="9" t="s">
        <v>2795</v>
      </c>
      <c r="C1124" s="10">
        <v>48109</v>
      </c>
      <c r="D1124" s="9">
        <v>6322781804</v>
      </c>
      <c r="E1124" s="9" t="e">
        <f>INDEX(#REF!:#REF!,MATCH($D1124,#REF!:#REF!,0),MATCH(#REF!,#REF!:#REF!,0))</f>
        <v>#REF!</v>
      </c>
      <c r="F1124" s="9" t="e">
        <f>INDEX(#REF!:#REF!,MATCH($D1124,#REF!:#REF!,0),MATCH(#REF!,#REF!:#REF!,0))</f>
        <v>#REF!</v>
      </c>
    </row>
    <row r="1125" spans="1:6" ht="16.5" x14ac:dyDescent="0.3">
      <c r="A1125" s="9" t="s">
        <v>21200</v>
      </c>
      <c r="B1125" s="9" t="s">
        <v>2167</v>
      </c>
      <c r="C1125" s="10">
        <v>31257</v>
      </c>
      <c r="D1125" s="9">
        <v>1992195951</v>
      </c>
      <c r="E1125" s="9" t="e">
        <f>INDEX(#REF!:#REF!,MATCH($D1125,#REF!:#REF!,0),MATCH(#REF!,#REF!:#REF!,0))</f>
        <v>#REF!</v>
      </c>
      <c r="F1125" s="9" t="e">
        <f>INDEX(#REF!:#REF!,MATCH($D1125,#REF!:#REF!,0),MATCH(#REF!,#REF!:#REF!,0))</f>
        <v>#REF!</v>
      </c>
    </row>
    <row r="1126" spans="1:6" ht="16.5" x14ac:dyDescent="0.3">
      <c r="A1126" s="9" t="s">
        <v>21199</v>
      </c>
      <c r="B1126" s="9" t="s">
        <v>3275</v>
      </c>
      <c r="C1126" s="10">
        <v>49240</v>
      </c>
      <c r="D1126" s="9">
        <v>3428040538</v>
      </c>
      <c r="E1126" s="9" t="e">
        <f>INDEX(#REF!:#REF!,MATCH($D1126,#REF!:#REF!,0),MATCH(#REF!,#REF!:#REF!,0))</f>
        <v>#REF!</v>
      </c>
      <c r="F1126" s="9" t="e">
        <f>INDEX(#REF!:#REF!,MATCH($D1126,#REF!:#REF!,0),MATCH(#REF!,#REF!:#REF!,0))</f>
        <v>#REF!</v>
      </c>
    </row>
    <row r="1127" spans="1:6" ht="16.5" x14ac:dyDescent="0.3">
      <c r="A1127" s="9" t="s">
        <v>21198</v>
      </c>
      <c r="B1127" s="9" t="s">
        <v>2918</v>
      </c>
      <c r="C1127" s="10">
        <v>50032</v>
      </c>
      <c r="D1127" s="9">
        <v>5726465660</v>
      </c>
      <c r="E1127" s="9" t="e">
        <f>INDEX(#REF!:#REF!,MATCH($D1127,#REF!:#REF!,0),MATCH(#REF!,#REF!:#REF!,0))</f>
        <v>#REF!</v>
      </c>
      <c r="F1127" s="9" t="e">
        <f>INDEX(#REF!:#REF!,MATCH($D1127,#REF!:#REF!,0),MATCH(#REF!,#REF!:#REF!,0))</f>
        <v>#REF!</v>
      </c>
    </row>
    <row r="1128" spans="1:6" ht="16.5" x14ac:dyDescent="0.3">
      <c r="A1128" s="9" t="s">
        <v>21197</v>
      </c>
      <c r="B1128" s="9" t="s">
        <v>2310</v>
      </c>
      <c r="C1128" s="10">
        <v>18201</v>
      </c>
      <c r="D1128" s="9">
        <v>9624054975</v>
      </c>
      <c r="E1128" s="9" t="e">
        <f>INDEX(#REF!:#REF!,MATCH($D1128,#REF!:#REF!,0),MATCH(#REF!,#REF!:#REF!,0))</f>
        <v>#REF!</v>
      </c>
      <c r="F1128" s="9" t="e">
        <f>INDEX(#REF!:#REF!,MATCH($D1128,#REF!:#REF!,0),MATCH(#REF!,#REF!:#REF!,0))</f>
        <v>#REF!</v>
      </c>
    </row>
    <row r="1129" spans="1:6" ht="16.5" x14ac:dyDescent="0.3">
      <c r="A1129" s="9" t="s">
        <v>21196</v>
      </c>
      <c r="B1129" s="9" t="s">
        <v>2568</v>
      </c>
      <c r="C1129" s="10">
        <v>18465</v>
      </c>
      <c r="D1129" s="9">
        <v>3097425365</v>
      </c>
      <c r="E1129" s="9" t="e">
        <f>INDEX(#REF!:#REF!,MATCH($D1129,#REF!:#REF!,0),MATCH(#REF!,#REF!:#REF!,0))</f>
        <v>#REF!</v>
      </c>
      <c r="F1129" s="9" t="e">
        <f>INDEX(#REF!:#REF!,MATCH($D1129,#REF!:#REF!,0),MATCH(#REF!,#REF!:#REF!,0))</f>
        <v>#REF!</v>
      </c>
    </row>
    <row r="1130" spans="1:6" ht="16.5" x14ac:dyDescent="0.3">
      <c r="A1130" s="9" t="s">
        <v>21195</v>
      </c>
      <c r="B1130" s="9" t="s">
        <v>3902</v>
      </c>
      <c r="C1130" s="10">
        <v>17673</v>
      </c>
      <c r="D1130" s="9">
        <v>4097160079</v>
      </c>
      <c r="E1130" s="9" t="e">
        <f>INDEX(#REF!:#REF!,MATCH($D1130,#REF!:#REF!,0),MATCH(#REF!,#REF!:#REF!,0))</f>
        <v>#REF!</v>
      </c>
      <c r="F1130" s="9" t="e">
        <f>INDEX(#REF!:#REF!,MATCH($D1130,#REF!:#REF!,0),MATCH(#REF!,#REF!:#REF!,0))</f>
        <v>#REF!</v>
      </c>
    </row>
    <row r="1131" spans="1:6" ht="16.5" x14ac:dyDescent="0.3">
      <c r="A1131" s="9" t="s">
        <v>21194</v>
      </c>
      <c r="B1131" s="9" t="s">
        <v>2193</v>
      </c>
      <c r="C1131" s="10">
        <v>18431</v>
      </c>
      <c r="D1131" s="9">
        <v>2739934548</v>
      </c>
      <c r="E1131" s="9" t="e">
        <f>INDEX(#REF!:#REF!,MATCH($D1131,#REF!:#REF!,0),MATCH(#REF!,#REF!:#REF!,0))</f>
        <v>#REF!</v>
      </c>
      <c r="F1131" s="9" t="e">
        <f>INDEX(#REF!:#REF!,MATCH($D1131,#REF!:#REF!,0),MATCH(#REF!,#REF!:#REF!,0))</f>
        <v>#REF!</v>
      </c>
    </row>
    <row r="1132" spans="1:6" ht="16.5" x14ac:dyDescent="0.3">
      <c r="A1132" s="9" t="s">
        <v>21193</v>
      </c>
      <c r="B1132" s="9" t="s">
        <v>2359</v>
      </c>
      <c r="C1132" s="10">
        <v>22900</v>
      </c>
      <c r="D1132" s="9">
        <v>2070860833</v>
      </c>
      <c r="E1132" s="9" t="e">
        <f>INDEX(#REF!:#REF!,MATCH($D1132,#REF!:#REF!,0),MATCH(#REF!,#REF!:#REF!,0))</f>
        <v>#REF!</v>
      </c>
      <c r="F1132" s="9" t="e">
        <f>INDEX(#REF!:#REF!,MATCH($D1132,#REF!:#REF!,0),MATCH(#REF!,#REF!:#REF!,0))</f>
        <v>#REF!</v>
      </c>
    </row>
    <row r="1133" spans="1:6" ht="16.5" x14ac:dyDescent="0.3">
      <c r="A1133" s="9" t="s">
        <v>21192</v>
      </c>
      <c r="B1133" s="9" t="s">
        <v>2195</v>
      </c>
      <c r="C1133" s="10">
        <v>32158</v>
      </c>
      <c r="D1133" s="9">
        <v>3560320844</v>
      </c>
      <c r="E1133" s="9" t="e">
        <f>INDEX(#REF!:#REF!,MATCH($D1133,#REF!:#REF!,0),MATCH(#REF!,#REF!:#REF!,0))</f>
        <v>#REF!</v>
      </c>
      <c r="F1133" s="9" t="e">
        <f>INDEX(#REF!:#REF!,MATCH($D1133,#REF!:#REF!,0),MATCH(#REF!,#REF!:#REF!,0))</f>
        <v>#REF!</v>
      </c>
    </row>
    <row r="1134" spans="1:6" ht="16.5" x14ac:dyDescent="0.3">
      <c r="A1134" s="9" t="s">
        <v>21191</v>
      </c>
      <c r="B1134" s="9" t="s">
        <v>3255</v>
      </c>
      <c r="C1134" s="10">
        <v>12943</v>
      </c>
      <c r="D1134" s="9">
        <v>2405876701</v>
      </c>
      <c r="E1134" s="9" t="e">
        <f>INDEX(#REF!:#REF!,MATCH($D1134,#REF!:#REF!,0),MATCH(#REF!,#REF!:#REF!,0))</f>
        <v>#REF!</v>
      </c>
      <c r="F1134" s="9" t="e">
        <f>INDEX(#REF!:#REF!,MATCH($D1134,#REF!:#REF!,0),MATCH(#REF!,#REF!:#REF!,0))</f>
        <v>#REF!</v>
      </c>
    </row>
    <row r="1135" spans="1:6" ht="16.5" x14ac:dyDescent="0.3">
      <c r="A1135" s="9" t="s">
        <v>21190</v>
      </c>
      <c r="B1135" s="9" t="s">
        <v>2090</v>
      </c>
      <c r="C1135" s="10">
        <v>48984</v>
      </c>
      <c r="D1135" s="9">
        <v>601779371</v>
      </c>
      <c r="E1135" s="9" t="e">
        <f>INDEX(#REF!:#REF!,MATCH($D1135,#REF!:#REF!,0),MATCH(#REF!,#REF!:#REF!,0))</f>
        <v>#REF!</v>
      </c>
      <c r="F1135" s="9" t="e">
        <f>INDEX(#REF!:#REF!,MATCH($D1135,#REF!:#REF!,0),MATCH(#REF!,#REF!:#REF!,0))</f>
        <v>#REF!</v>
      </c>
    </row>
    <row r="1136" spans="1:6" ht="16.5" x14ac:dyDescent="0.3">
      <c r="A1136" s="9" t="s">
        <v>21189</v>
      </c>
      <c r="B1136" s="9" t="s">
        <v>2167</v>
      </c>
      <c r="C1136" s="10">
        <v>27460</v>
      </c>
      <c r="D1136" s="9">
        <v>9855833406</v>
      </c>
      <c r="E1136" s="9" t="e">
        <f>INDEX(#REF!:#REF!,MATCH($D1136,#REF!:#REF!,0),MATCH(#REF!,#REF!:#REF!,0))</f>
        <v>#REF!</v>
      </c>
      <c r="F1136" s="9" t="e">
        <f>INDEX(#REF!:#REF!,MATCH($D1136,#REF!:#REF!,0),MATCH(#REF!,#REF!:#REF!,0))</f>
        <v>#REF!</v>
      </c>
    </row>
    <row r="1137" spans="1:6" ht="16.5" x14ac:dyDescent="0.3">
      <c r="A1137" s="9" t="s">
        <v>21188</v>
      </c>
      <c r="B1137" s="9" t="s">
        <v>2115</v>
      </c>
      <c r="C1137" s="10">
        <v>53535</v>
      </c>
      <c r="D1137" s="9">
        <v>8017115954</v>
      </c>
      <c r="E1137" s="9" t="e">
        <f>INDEX(#REF!:#REF!,MATCH($D1137,#REF!:#REF!,0),MATCH(#REF!,#REF!:#REF!,0))</f>
        <v>#REF!</v>
      </c>
      <c r="F1137" s="9" t="e">
        <f>INDEX(#REF!:#REF!,MATCH($D1137,#REF!:#REF!,0),MATCH(#REF!,#REF!:#REF!,0))</f>
        <v>#REF!</v>
      </c>
    </row>
    <row r="1138" spans="1:6" ht="16.5" x14ac:dyDescent="0.3">
      <c r="A1138" s="9" t="s">
        <v>21187</v>
      </c>
      <c r="B1138" s="9" t="s">
        <v>2142</v>
      </c>
      <c r="C1138" s="10">
        <v>45318</v>
      </c>
      <c r="D1138" s="9">
        <v>2402470968</v>
      </c>
      <c r="E1138" s="9" t="e">
        <f>INDEX(#REF!:#REF!,MATCH($D1138,#REF!:#REF!,0),MATCH(#REF!,#REF!:#REF!,0))</f>
        <v>#REF!</v>
      </c>
      <c r="F1138" s="9" t="e">
        <f>INDEX(#REF!:#REF!,MATCH($D1138,#REF!:#REF!,0),MATCH(#REF!,#REF!:#REF!,0))</f>
        <v>#REF!</v>
      </c>
    </row>
    <row r="1139" spans="1:6" ht="16.5" x14ac:dyDescent="0.3">
      <c r="A1139" s="9" t="s">
        <v>21186</v>
      </c>
      <c r="B1139" s="9" t="s">
        <v>2633</v>
      </c>
      <c r="C1139" s="10">
        <v>44311</v>
      </c>
      <c r="D1139" s="9">
        <v>4188124377</v>
      </c>
      <c r="E1139" s="9" t="e">
        <f>INDEX(#REF!:#REF!,MATCH($D1139,#REF!:#REF!,0),MATCH(#REF!,#REF!:#REF!,0))</f>
        <v>#REF!</v>
      </c>
      <c r="F1139" s="9" t="e">
        <f>INDEX(#REF!:#REF!,MATCH($D1139,#REF!:#REF!,0),MATCH(#REF!,#REF!:#REF!,0))</f>
        <v>#REF!</v>
      </c>
    </row>
    <row r="1140" spans="1:6" ht="16.5" x14ac:dyDescent="0.3">
      <c r="A1140" s="9" t="s">
        <v>21185</v>
      </c>
      <c r="B1140" s="9" t="s">
        <v>2662</v>
      </c>
      <c r="C1140" s="10">
        <v>59327</v>
      </c>
      <c r="D1140" s="9">
        <v>939715988</v>
      </c>
      <c r="E1140" s="9" t="e">
        <f>INDEX(#REF!:#REF!,MATCH($D1140,#REF!:#REF!,0),MATCH(#REF!,#REF!:#REF!,0))</f>
        <v>#REF!</v>
      </c>
      <c r="F1140" s="9" t="e">
        <f>INDEX(#REF!:#REF!,MATCH($D1140,#REF!:#REF!,0),MATCH(#REF!,#REF!:#REF!,0))</f>
        <v>#REF!</v>
      </c>
    </row>
    <row r="1141" spans="1:6" ht="16.5" x14ac:dyDescent="0.3">
      <c r="A1141" s="9" t="s">
        <v>21184</v>
      </c>
      <c r="B1141" s="9" t="s">
        <v>2409</v>
      </c>
      <c r="C1141" s="10">
        <v>27907</v>
      </c>
      <c r="D1141" s="9">
        <v>5588978080</v>
      </c>
      <c r="E1141" s="9" t="e">
        <f>INDEX(#REF!:#REF!,MATCH($D1141,#REF!:#REF!,0),MATCH(#REF!,#REF!:#REF!,0))</f>
        <v>#REF!</v>
      </c>
      <c r="F1141" s="9" t="e">
        <f>INDEX(#REF!:#REF!,MATCH($D1141,#REF!:#REF!,0),MATCH(#REF!,#REF!:#REF!,0))</f>
        <v>#REF!</v>
      </c>
    </row>
    <row r="1142" spans="1:6" ht="16.5" x14ac:dyDescent="0.3">
      <c r="A1142" s="9" t="s">
        <v>21183</v>
      </c>
      <c r="B1142" s="9" t="s">
        <v>3506</v>
      </c>
      <c r="C1142" s="10">
        <v>21015</v>
      </c>
      <c r="D1142" s="9">
        <v>6007705854</v>
      </c>
      <c r="E1142" s="9" t="e">
        <f>INDEX(#REF!:#REF!,MATCH($D1142,#REF!:#REF!,0),MATCH(#REF!,#REF!:#REF!,0))</f>
        <v>#REF!</v>
      </c>
      <c r="F1142" s="9" t="e">
        <f>INDEX(#REF!:#REF!,MATCH($D1142,#REF!:#REF!,0),MATCH(#REF!,#REF!:#REF!,0))</f>
        <v>#REF!</v>
      </c>
    </row>
    <row r="1143" spans="1:6" ht="16.5" x14ac:dyDescent="0.3">
      <c r="A1143" s="9" t="s">
        <v>21182</v>
      </c>
      <c r="B1143" s="9" t="s">
        <v>2564</v>
      </c>
      <c r="C1143" s="10">
        <v>32088</v>
      </c>
      <c r="D1143" s="9">
        <v>3956653289</v>
      </c>
      <c r="E1143" s="9" t="e">
        <f>INDEX(#REF!:#REF!,MATCH($D1143,#REF!:#REF!,0),MATCH(#REF!,#REF!:#REF!,0))</f>
        <v>#REF!</v>
      </c>
      <c r="F1143" s="9" t="e">
        <f>INDEX(#REF!:#REF!,MATCH($D1143,#REF!:#REF!,0),MATCH(#REF!,#REF!:#REF!,0))</f>
        <v>#REF!</v>
      </c>
    </row>
    <row r="1144" spans="1:6" ht="16.5" x14ac:dyDescent="0.3">
      <c r="A1144" s="9" t="s">
        <v>21181</v>
      </c>
      <c r="B1144" s="9" t="s">
        <v>2334</v>
      </c>
      <c r="C1144" s="10">
        <v>52240</v>
      </c>
      <c r="D1144" s="9">
        <v>8093156364</v>
      </c>
      <c r="E1144" s="9" t="e">
        <f>INDEX(#REF!:#REF!,MATCH($D1144,#REF!:#REF!,0),MATCH(#REF!,#REF!:#REF!,0))</f>
        <v>#REF!</v>
      </c>
      <c r="F1144" s="9" t="e">
        <f>INDEX(#REF!:#REF!,MATCH($D1144,#REF!:#REF!,0),MATCH(#REF!,#REF!:#REF!,0))</f>
        <v>#REF!</v>
      </c>
    </row>
    <row r="1145" spans="1:6" ht="16.5" x14ac:dyDescent="0.3">
      <c r="A1145" s="9" t="s">
        <v>21180</v>
      </c>
      <c r="B1145" s="9" t="s">
        <v>3448</v>
      </c>
      <c r="C1145" s="10">
        <v>34085</v>
      </c>
      <c r="D1145" s="9">
        <v>5623896162</v>
      </c>
      <c r="E1145" s="9" t="e">
        <f>INDEX(#REF!:#REF!,MATCH($D1145,#REF!:#REF!,0),MATCH(#REF!,#REF!:#REF!,0))</f>
        <v>#REF!</v>
      </c>
      <c r="F1145" s="9" t="e">
        <f>INDEX(#REF!:#REF!,MATCH($D1145,#REF!:#REF!,0),MATCH(#REF!,#REF!:#REF!,0))</f>
        <v>#REF!</v>
      </c>
    </row>
    <row r="1146" spans="1:6" ht="16.5" x14ac:dyDescent="0.3">
      <c r="A1146" s="9" t="s">
        <v>21179</v>
      </c>
      <c r="B1146" s="9" t="s">
        <v>2073</v>
      </c>
      <c r="C1146" s="10">
        <v>43311</v>
      </c>
      <c r="D1146" s="9">
        <v>7205288142</v>
      </c>
      <c r="E1146" s="9" t="e">
        <f>INDEX(#REF!:#REF!,MATCH($D1146,#REF!:#REF!,0),MATCH(#REF!,#REF!:#REF!,0))</f>
        <v>#REF!</v>
      </c>
      <c r="F1146" s="9" t="e">
        <f>INDEX(#REF!:#REF!,MATCH($D1146,#REF!:#REF!,0),MATCH(#REF!,#REF!:#REF!,0))</f>
        <v>#REF!</v>
      </c>
    </row>
    <row r="1147" spans="1:6" ht="16.5" x14ac:dyDescent="0.3">
      <c r="A1147" s="9" t="s">
        <v>21178</v>
      </c>
      <c r="B1147" s="9" t="s">
        <v>3328</v>
      </c>
      <c r="C1147" s="10">
        <v>37369</v>
      </c>
      <c r="D1147" s="9">
        <v>5988565948</v>
      </c>
      <c r="E1147" s="9" t="e">
        <f>INDEX(#REF!:#REF!,MATCH($D1147,#REF!:#REF!,0),MATCH(#REF!,#REF!:#REF!,0))</f>
        <v>#REF!</v>
      </c>
      <c r="F1147" s="9" t="e">
        <f>INDEX(#REF!:#REF!,MATCH($D1147,#REF!:#REF!,0),MATCH(#REF!,#REF!:#REF!,0))</f>
        <v>#REF!</v>
      </c>
    </row>
    <row r="1148" spans="1:6" ht="16.5" x14ac:dyDescent="0.3">
      <c r="A1148" s="9" t="s">
        <v>21177</v>
      </c>
      <c r="B1148" s="9" t="s">
        <v>1955</v>
      </c>
      <c r="C1148" s="10">
        <v>26969</v>
      </c>
      <c r="D1148" s="9">
        <v>999389173</v>
      </c>
      <c r="E1148" s="9" t="e">
        <f>INDEX(#REF!:#REF!,MATCH($D1148,#REF!:#REF!,0),MATCH(#REF!,#REF!:#REF!,0))</f>
        <v>#REF!</v>
      </c>
      <c r="F1148" s="9" t="e">
        <f>INDEX(#REF!:#REF!,MATCH($D1148,#REF!:#REF!,0),MATCH(#REF!,#REF!:#REF!,0))</f>
        <v>#REF!</v>
      </c>
    </row>
    <row r="1149" spans="1:6" ht="16.5" x14ac:dyDescent="0.3">
      <c r="A1149" s="9" t="s">
        <v>21176</v>
      </c>
      <c r="B1149" s="9" t="s">
        <v>2056</v>
      </c>
      <c r="C1149" s="10">
        <v>54353</v>
      </c>
      <c r="D1149" s="9">
        <v>4235594176</v>
      </c>
      <c r="E1149" s="9" t="e">
        <f>INDEX(#REF!:#REF!,MATCH($D1149,#REF!:#REF!,0),MATCH(#REF!,#REF!:#REF!,0))</f>
        <v>#REF!</v>
      </c>
      <c r="F1149" s="9" t="e">
        <f>INDEX(#REF!:#REF!,MATCH($D1149,#REF!:#REF!,0),MATCH(#REF!,#REF!:#REF!,0))</f>
        <v>#REF!</v>
      </c>
    </row>
    <row r="1150" spans="1:6" ht="16.5" x14ac:dyDescent="0.3">
      <c r="A1150" s="9" t="s">
        <v>21175</v>
      </c>
      <c r="B1150" s="9" t="s">
        <v>2323</v>
      </c>
      <c r="C1150" s="10">
        <v>25699</v>
      </c>
      <c r="D1150" s="9">
        <v>769312748</v>
      </c>
      <c r="E1150" s="9" t="e">
        <f>INDEX(#REF!:#REF!,MATCH($D1150,#REF!:#REF!,0),MATCH(#REF!,#REF!:#REF!,0))</f>
        <v>#REF!</v>
      </c>
      <c r="F1150" s="9" t="e">
        <f>INDEX(#REF!:#REF!,MATCH($D1150,#REF!:#REF!,0),MATCH(#REF!,#REF!:#REF!,0))</f>
        <v>#REF!</v>
      </c>
    </row>
    <row r="1151" spans="1:6" ht="16.5" x14ac:dyDescent="0.3">
      <c r="A1151" s="9" t="s">
        <v>21174</v>
      </c>
      <c r="B1151" s="9" t="s">
        <v>2250</v>
      </c>
      <c r="C1151" s="10">
        <v>56034</v>
      </c>
      <c r="D1151" s="9">
        <v>7462961601</v>
      </c>
      <c r="E1151" s="9" t="e">
        <f>INDEX(#REF!:#REF!,MATCH($D1151,#REF!:#REF!,0),MATCH(#REF!,#REF!:#REF!,0))</f>
        <v>#REF!</v>
      </c>
      <c r="F1151" s="9" t="e">
        <f>INDEX(#REF!:#REF!,MATCH($D1151,#REF!:#REF!,0),MATCH(#REF!,#REF!:#REF!,0))</f>
        <v>#REF!</v>
      </c>
    </row>
    <row r="1152" spans="1:6" ht="16.5" x14ac:dyDescent="0.3">
      <c r="A1152" s="9" t="s">
        <v>21173</v>
      </c>
      <c r="B1152" s="9" t="s">
        <v>2845</v>
      </c>
      <c r="C1152" s="10">
        <v>39791</v>
      </c>
      <c r="D1152" s="9">
        <v>9829586073</v>
      </c>
      <c r="E1152" s="9" t="e">
        <f>INDEX(#REF!:#REF!,MATCH($D1152,#REF!:#REF!,0),MATCH(#REF!,#REF!:#REF!,0))</f>
        <v>#REF!</v>
      </c>
      <c r="F1152" s="9" t="e">
        <f>INDEX(#REF!:#REF!,MATCH($D1152,#REF!:#REF!,0),MATCH(#REF!,#REF!:#REF!,0))</f>
        <v>#REF!</v>
      </c>
    </row>
    <row r="1153" spans="1:6" ht="16.5" x14ac:dyDescent="0.3">
      <c r="A1153" s="9" t="s">
        <v>21172</v>
      </c>
      <c r="B1153" s="9" t="s">
        <v>1943</v>
      </c>
      <c r="C1153" s="10">
        <v>24938</v>
      </c>
      <c r="D1153" s="9">
        <v>2873915978</v>
      </c>
      <c r="E1153" s="9" t="e">
        <f>INDEX(#REF!:#REF!,MATCH($D1153,#REF!:#REF!,0),MATCH(#REF!,#REF!:#REF!,0))</f>
        <v>#REF!</v>
      </c>
      <c r="F1153" s="9" t="e">
        <f>INDEX(#REF!:#REF!,MATCH($D1153,#REF!:#REF!,0),MATCH(#REF!,#REF!:#REF!,0))</f>
        <v>#REF!</v>
      </c>
    </row>
    <row r="1154" spans="1:6" ht="16.5" x14ac:dyDescent="0.3">
      <c r="A1154" s="9" t="s">
        <v>21171</v>
      </c>
      <c r="B1154" s="9" t="s">
        <v>3049</v>
      </c>
      <c r="C1154" s="10">
        <v>45362</v>
      </c>
      <c r="D1154" s="9">
        <v>6408517315</v>
      </c>
      <c r="E1154" s="9" t="e">
        <f>INDEX(#REF!:#REF!,MATCH($D1154,#REF!:#REF!,0),MATCH(#REF!,#REF!:#REF!,0))</f>
        <v>#REF!</v>
      </c>
      <c r="F1154" s="9" t="e">
        <f>INDEX(#REF!:#REF!,MATCH($D1154,#REF!:#REF!,0),MATCH(#REF!,#REF!:#REF!,0))</f>
        <v>#REF!</v>
      </c>
    </row>
    <row r="1155" spans="1:6" ht="16.5" x14ac:dyDescent="0.3">
      <c r="A1155" s="9" t="s">
        <v>21170</v>
      </c>
      <c r="B1155" s="9" t="s">
        <v>2174</v>
      </c>
      <c r="C1155" s="10">
        <v>15297</v>
      </c>
      <c r="D1155" s="9">
        <v>7192290785</v>
      </c>
      <c r="E1155" s="9" t="e">
        <f>INDEX(#REF!:#REF!,MATCH($D1155,#REF!:#REF!,0),MATCH(#REF!,#REF!:#REF!,0))</f>
        <v>#REF!</v>
      </c>
      <c r="F1155" s="9" t="e">
        <f>INDEX(#REF!:#REF!,MATCH($D1155,#REF!:#REF!,0),MATCH(#REF!,#REF!:#REF!,0))</f>
        <v>#REF!</v>
      </c>
    </row>
    <row r="1156" spans="1:6" ht="16.5" x14ac:dyDescent="0.3">
      <c r="A1156" s="9" t="s">
        <v>21169</v>
      </c>
      <c r="B1156" s="9" t="s">
        <v>2219</v>
      </c>
      <c r="C1156" s="10">
        <v>48583</v>
      </c>
      <c r="D1156" s="9">
        <v>2958692264</v>
      </c>
      <c r="E1156" s="9" t="e">
        <f>INDEX(#REF!:#REF!,MATCH($D1156,#REF!:#REF!,0),MATCH(#REF!,#REF!:#REF!,0))</f>
        <v>#REF!</v>
      </c>
      <c r="F1156" s="9" t="e">
        <f>INDEX(#REF!:#REF!,MATCH($D1156,#REF!:#REF!,0),MATCH(#REF!,#REF!:#REF!,0))</f>
        <v>#REF!</v>
      </c>
    </row>
    <row r="1157" spans="1:6" ht="16.5" x14ac:dyDescent="0.3">
      <c r="A1157" s="9" t="s">
        <v>21168</v>
      </c>
      <c r="B1157" s="9" t="s">
        <v>2582</v>
      </c>
      <c r="C1157" s="10">
        <v>50968</v>
      </c>
      <c r="D1157" s="9">
        <v>1541082834</v>
      </c>
      <c r="E1157" s="9" t="e">
        <f>INDEX(#REF!:#REF!,MATCH($D1157,#REF!:#REF!,0),MATCH(#REF!,#REF!:#REF!,0))</f>
        <v>#REF!</v>
      </c>
      <c r="F1157" s="9" t="e">
        <f>INDEX(#REF!:#REF!,MATCH($D1157,#REF!:#REF!,0),MATCH(#REF!,#REF!:#REF!,0))</f>
        <v>#REF!</v>
      </c>
    </row>
    <row r="1158" spans="1:6" ht="16.5" x14ac:dyDescent="0.3">
      <c r="A1158" s="9" t="s">
        <v>21167</v>
      </c>
      <c r="B1158" s="9" t="s">
        <v>3071</v>
      </c>
      <c r="C1158" s="10">
        <v>21871</v>
      </c>
      <c r="D1158" s="9">
        <v>325547246</v>
      </c>
      <c r="E1158" s="9" t="e">
        <f>INDEX(#REF!:#REF!,MATCH($D1158,#REF!:#REF!,0),MATCH(#REF!,#REF!:#REF!,0))</f>
        <v>#REF!</v>
      </c>
      <c r="F1158" s="9" t="e">
        <f>INDEX(#REF!:#REF!,MATCH($D1158,#REF!:#REF!,0),MATCH(#REF!,#REF!:#REF!,0))</f>
        <v>#REF!</v>
      </c>
    </row>
    <row r="1159" spans="1:6" ht="16.5" x14ac:dyDescent="0.3">
      <c r="A1159" s="9" t="s">
        <v>21166</v>
      </c>
      <c r="B1159" s="9" t="s">
        <v>2238</v>
      </c>
      <c r="C1159" s="10">
        <v>54660</v>
      </c>
      <c r="D1159" s="9">
        <v>999389173</v>
      </c>
      <c r="E1159" s="9" t="e">
        <f>INDEX(#REF!:#REF!,MATCH($D1159,#REF!:#REF!,0),MATCH(#REF!,#REF!:#REF!,0))</f>
        <v>#REF!</v>
      </c>
      <c r="F1159" s="9" t="e">
        <f>INDEX(#REF!:#REF!,MATCH($D1159,#REF!:#REF!,0),MATCH(#REF!,#REF!:#REF!,0))</f>
        <v>#REF!</v>
      </c>
    </row>
    <row r="1160" spans="1:6" ht="16.5" x14ac:dyDescent="0.3">
      <c r="A1160" s="9" t="s">
        <v>21165</v>
      </c>
      <c r="B1160" s="9" t="s">
        <v>2065</v>
      </c>
      <c r="C1160" s="10">
        <v>49522</v>
      </c>
      <c r="D1160" s="9">
        <v>5519420165</v>
      </c>
      <c r="E1160" s="9" t="e">
        <f>INDEX(#REF!:#REF!,MATCH($D1160,#REF!:#REF!,0),MATCH(#REF!,#REF!:#REF!,0))</f>
        <v>#REF!</v>
      </c>
      <c r="F1160" s="9" t="e">
        <f>INDEX(#REF!:#REF!,MATCH($D1160,#REF!:#REF!,0),MATCH(#REF!,#REF!:#REF!,0))</f>
        <v>#REF!</v>
      </c>
    </row>
    <row r="1161" spans="1:6" ht="16.5" x14ac:dyDescent="0.3">
      <c r="A1161" s="9" t="s">
        <v>21164</v>
      </c>
      <c r="B1161" s="9" t="s">
        <v>2534</v>
      </c>
      <c r="C1161" s="10">
        <v>17369</v>
      </c>
      <c r="D1161" s="9">
        <v>397599129</v>
      </c>
      <c r="E1161" s="9" t="e">
        <f>INDEX(#REF!:#REF!,MATCH($D1161,#REF!:#REF!,0),MATCH(#REF!,#REF!:#REF!,0))</f>
        <v>#REF!</v>
      </c>
      <c r="F1161" s="9" t="e">
        <f>INDEX(#REF!:#REF!,MATCH($D1161,#REF!:#REF!,0),MATCH(#REF!,#REF!:#REF!,0))</f>
        <v>#REF!</v>
      </c>
    </row>
    <row r="1162" spans="1:6" ht="16.5" x14ac:dyDescent="0.3">
      <c r="A1162" s="9" t="s">
        <v>21163</v>
      </c>
      <c r="B1162" s="9" t="s">
        <v>1949</v>
      </c>
      <c r="C1162" s="10">
        <v>21200</v>
      </c>
      <c r="D1162" s="9">
        <v>4689682046</v>
      </c>
      <c r="E1162" s="9" t="e">
        <f>INDEX(#REF!:#REF!,MATCH($D1162,#REF!:#REF!,0),MATCH(#REF!,#REF!:#REF!,0))</f>
        <v>#REF!</v>
      </c>
      <c r="F1162" s="9" t="e">
        <f>INDEX(#REF!:#REF!,MATCH($D1162,#REF!:#REF!,0),MATCH(#REF!,#REF!:#REF!,0))</f>
        <v>#REF!</v>
      </c>
    </row>
    <row r="1163" spans="1:6" ht="16.5" x14ac:dyDescent="0.3">
      <c r="A1163" s="9" t="s">
        <v>21162</v>
      </c>
      <c r="B1163" s="9" t="s">
        <v>2985</v>
      </c>
      <c r="C1163" s="10">
        <v>57235</v>
      </c>
      <c r="D1163" s="9">
        <v>8322342209</v>
      </c>
      <c r="E1163" s="9" t="e">
        <f>INDEX(#REF!:#REF!,MATCH($D1163,#REF!:#REF!,0),MATCH(#REF!,#REF!:#REF!,0))</f>
        <v>#REF!</v>
      </c>
      <c r="F1163" s="9" t="e">
        <f>INDEX(#REF!:#REF!,MATCH($D1163,#REF!:#REF!,0),MATCH(#REF!,#REF!:#REF!,0))</f>
        <v>#REF!</v>
      </c>
    </row>
    <row r="1164" spans="1:6" ht="16.5" x14ac:dyDescent="0.3">
      <c r="A1164" s="9" t="s">
        <v>21161</v>
      </c>
      <c r="B1164" s="9" t="s">
        <v>2472</v>
      </c>
      <c r="C1164" s="10">
        <v>51249</v>
      </c>
      <c r="D1164" s="9">
        <v>2306669465</v>
      </c>
      <c r="E1164" s="9" t="e">
        <f>INDEX(#REF!:#REF!,MATCH($D1164,#REF!:#REF!,0),MATCH(#REF!,#REF!:#REF!,0))</f>
        <v>#REF!</v>
      </c>
      <c r="F1164" s="9" t="e">
        <f>INDEX(#REF!:#REF!,MATCH($D1164,#REF!:#REF!,0),MATCH(#REF!,#REF!:#REF!,0))</f>
        <v>#REF!</v>
      </c>
    </row>
    <row r="1165" spans="1:6" ht="16.5" x14ac:dyDescent="0.3">
      <c r="A1165" s="9" t="s">
        <v>21160</v>
      </c>
      <c r="B1165" s="9" t="s">
        <v>2450</v>
      </c>
      <c r="C1165" s="10">
        <v>39532</v>
      </c>
      <c r="D1165" s="9">
        <v>2136806068</v>
      </c>
      <c r="E1165" s="9" t="e">
        <f>INDEX(#REF!:#REF!,MATCH($D1165,#REF!:#REF!,0),MATCH(#REF!,#REF!:#REF!,0))</f>
        <v>#REF!</v>
      </c>
      <c r="F1165" s="9" t="e">
        <f>INDEX(#REF!:#REF!,MATCH($D1165,#REF!:#REF!,0),MATCH(#REF!,#REF!:#REF!,0))</f>
        <v>#REF!</v>
      </c>
    </row>
    <row r="1166" spans="1:6" ht="16.5" x14ac:dyDescent="0.3">
      <c r="A1166" s="9" t="s">
        <v>21159</v>
      </c>
      <c r="B1166" s="9" t="s">
        <v>2685</v>
      </c>
      <c r="C1166" s="10">
        <v>26055</v>
      </c>
      <c r="D1166" s="9">
        <v>6515844751</v>
      </c>
      <c r="E1166" s="9" t="e">
        <f>INDEX(#REF!:#REF!,MATCH($D1166,#REF!:#REF!,0),MATCH(#REF!,#REF!:#REF!,0))</f>
        <v>#REF!</v>
      </c>
      <c r="F1166" s="9" t="e">
        <f>INDEX(#REF!:#REF!,MATCH($D1166,#REF!:#REF!,0),MATCH(#REF!,#REF!:#REF!,0))</f>
        <v>#REF!</v>
      </c>
    </row>
    <row r="1167" spans="1:6" ht="16.5" x14ac:dyDescent="0.3">
      <c r="A1167" s="9" t="s">
        <v>21158</v>
      </c>
      <c r="B1167" s="9" t="s">
        <v>2212</v>
      </c>
      <c r="C1167" s="10">
        <v>57137</v>
      </c>
      <c r="D1167" s="9">
        <v>5474718616</v>
      </c>
      <c r="E1167" s="9" t="e">
        <f>INDEX(#REF!:#REF!,MATCH($D1167,#REF!:#REF!,0),MATCH(#REF!,#REF!:#REF!,0))</f>
        <v>#REF!</v>
      </c>
      <c r="F1167" s="9" t="e">
        <f>INDEX(#REF!:#REF!,MATCH($D1167,#REF!:#REF!,0),MATCH(#REF!,#REF!:#REF!,0))</f>
        <v>#REF!</v>
      </c>
    </row>
    <row r="1168" spans="1:6" ht="16.5" x14ac:dyDescent="0.3">
      <c r="A1168" s="9" t="s">
        <v>21157</v>
      </c>
      <c r="B1168" s="9" t="s">
        <v>2195</v>
      </c>
      <c r="C1168" s="10">
        <v>31401</v>
      </c>
      <c r="D1168" s="9">
        <v>5928086253</v>
      </c>
      <c r="E1168" s="9" t="e">
        <f>INDEX(#REF!:#REF!,MATCH($D1168,#REF!:#REF!,0),MATCH(#REF!,#REF!:#REF!,0))</f>
        <v>#REF!</v>
      </c>
      <c r="F1168" s="9" t="e">
        <f>INDEX(#REF!:#REF!,MATCH($D1168,#REF!:#REF!,0),MATCH(#REF!,#REF!:#REF!,0))</f>
        <v>#REF!</v>
      </c>
    </row>
    <row r="1169" spans="1:6" ht="16.5" x14ac:dyDescent="0.3">
      <c r="A1169" s="9" t="s">
        <v>21156</v>
      </c>
      <c r="B1169" s="9" t="s">
        <v>2974</v>
      </c>
      <c r="C1169" s="10">
        <v>45159</v>
      </c>
      <c r="D1169" s="9">
        <v>6209983448</v>
      </c>
      <c r="E1169" s="9" t="e">
        <f>INDEX(#REF!:#REF!,MATCH($D1169,#REF!:#REF!,0),MATCH(#REF!,#REF!:#REF!,0))</f>
        <v>#REF!</v>
      </c>
      <c r="F1169" s="9" t="e">
        <f>INDEX(#REF!:#REF!,MATCH($D1169,#REF!:#REF!,0),MATCH(#REF!,#REF!:#REF!,0))</f>
        <v>#REF!</v>
      </c>
    </row>
    <row r="1170" spans="1:6" ht="16.5" x14ac:dyDescent="0.3">
      <c r="A1170" s="9" t="s">
        <v>21155</v>
      </c>
      <c r="B1170" s="9" t="s">
        <v>2662</v>
      </c>
      <c r="C1170" s="10">
        <v>18009</v>
      </c>
      <c r="D1170" s="9">
        <v>4578004252</v>
      </c>
      <c r="E1170" s="9" t="e">
        <f>INDEX(#REF!:#REF!,MATCH($D1170,#REF!:#REF!,0),MATCH(#REF!,#REF!:#REF!,0))</f>
        <v>#REF!</v>
      </c>
      <c r="F1170" s="9" t="e">
        <f>INDEX(#REF!:#REF!,MATCH($D1170,#REF!:#REF!,0),MATCH(#REF!,#REF!:#REF!,0))</f>
        <v>#REF!</v>
      </c>
    </row>
    <row r="1171" spans="1:6" ht="16.5" x14ac:dyDescent="0.3">
      <c r="A1171" s="9" t="s">
        <v>21154</v>
      </c>
      <c r="B1171" s="9" t="s">
        <v>2622</v>
      </c>
      <c r="C1171" s="10">
        <v>42599</v>
      </c>
      <c r="D1171" s="9">
        <v>1739513533</v>
      </c>
      <c r="E1171" s="9" t="e">
        <f>INDEX(#REF!:#REF!,MATCH($D1171,#REF!:#REF!,0),MATCH(#REF!,#REF!:#REF!,0))</f>
        <v>#REF!</v>
      </c>
      <c r="F1171" s="9" t="e">
        <f>INDEX(#REF!:#REF!,MATCH($D1171,#REF!:#REF!,0),MATCH(#REF!,#REF!:#REF!,0))</f>
        <v>#REF!</v>
      </c>
    </row>
    <row r="1172" spans="1:6" ht="16.5" x14ac:dyDescent="0.3">
      <c r="A1172" s="9" t="s">
        <v>21153</v>
      </c>
      <c r="B1172" s="9" t="s">
        <v>2867</v>
      </c>
      <c r="C1172" s="10">
        <v>42544</v>
      </c>
      <c r="D1172" s="9">
        <v>7427985850</v>
      </c>
      <c r="E1172" s="9" t="e">
        <f>INDEX(#REF!:#REF!,MATCH($D1172,#REF!:#REF!,0),MATCH(#REF!,#REF!:#REF!,0))</f>
        <v>#REF!</v>
      </c>
      <c r="F1172" s="9" t="e">
        <f>INDEX(#REF!:#REF!,MATCH($D1172,#REF!:#REF!,0),MATCH(#REF!,#REF!:#REF!,0))</f>
        <v>#REF!</v>
      </c>
    </row>
    <row r="1173" spans="1:6" ht="16.5" x14ac:dyDescent="0.3">
      <c r="A1173" s="9" t="s">
        <v>21152</v>
      </c>
      <c r="B1173" s="9" t="s">
        <v>2092</v>
      </c>
      <c r="C1173" s="10">
        <v>25379</v>
      </c>
      <c r="D1173" s="9">
        <v>3597778305</v>
      </c>
      <c r="E1173" s="9" t="e">
        <f>INDEX(#REF!:#REF!,MATCH($D1173,#REF!:#REF!,0),MATCH(#REF!,#REF!:#REF!,0))</f>
        <v>#REF!</v>
      </c>
      <c r="F1173" s="9" t="e">
        <f>INDEX(#REF!:#REF!,MATCH($D1173,#REF!:#REF!,0),MATCH(#REF!,#REF!:#REF!,0))</f>
        <v>#REF!</v>
      </c>
    </row>
    <row r="1174" spans="1:6" ht="16.5" x14ac:dyDescent="0.3">
      <c r="A1174" s="9" t="s">
        <v>21151</v>
      </c>
      <c r="B1174" s="9" t="s">
        <v>3902</v>
      </c>
      <c r="C1174" s="10">
        <v>33737</v>
      </c>
      <c r="D1174" s="9">
        <v>9627071331</v>
      </c>
      <c r="E1174" s="9" t="e">
        <f>INDEX(#REF!:#REF!,MATCH($D1174,#REF!:#REF!,0),MATCH(#REF!,#REF!:#REF!,0))</f>
        <v>#REF!</v>
      </c>
      <c r="F1174" s="9" t="e">
        <f>INDEX(#REF!:#REF!,MATCH($D1174,#REF!:#REF!,0),MATCH(#REF!,#REF!:#REF!,0))</f>
        <v>#REF!</v>
      </c>
    </row>
    <row r="1175" spans="1:6" ht="16.5" x14ac:dyDescent="0.3">
      <c r="A1175" s="9" t="s">
        <v>21150</v>
      </c>
      <c r="B1175" s="9" t="s">
        <v>2090</v>
      </c>
      <c r="C1175" s="10">
        <v>12918</v>
      </c>
      <c r="D1175" s="9">
        <v>9258570278</v>
      </c>
      <c r="E1175" s="9" t="e">
        <f>INDEX(#REF!:#REF!,MATCH($D1175,#REF!:#REF!,0),MATCH(#REF!,#REF!:#REF!,0))</f>
        <v>#REF!</v>
      </c>
      <c r="F1175" s="9" t="e">
        <f>INDEX(#REF!:#REF!,MATCH($D1175,#REF!:#REF!,0),MATCH(#REF!,#REF!:#REF!,0))</f>
        <v>#REF!</v>
      </c>
    </row>
    <row r="1176" spans="1:6" ht="16.5" x14ac:dyDescent="0.3">
      <c r="A1176" s="9" t="s">
        <v>21149</v>
      </c>
      <c r="B1176" s="9" t="s">
        <v>2440</v>
      </c>
      <c r="C1176" s="10">
        <v>41102</v>
      </c>
      <c r="D1176" s="9">
        <v>8731494560</v>
      </c>
      <c r="E1176" s="9" t="e">
        <f>INDEX(#REF!:#REF!,MATCH($D1176,#REF!:#REF!,0),MATCH(#REF!,#REF!:#REF!,0))</f>
        <v>#REF!</v>
      </c>
      <c r="F1176" s="9" t="e">
        <f>INDEX(#REF!:#REF!,MATCH($D1176,#REF!:#REF!,0),MATCH(#REF!,#REF!:#REF!,0))</f>
        <v>#REF!</v>
      </c>
    </row>
    <row r="1177" spans="1:6" ht="16.5" x14ac:dyDescent="0.3">
      <c r="A1177" s="9" t="s">
        <v>21148</v>
      </c>
      <c r="B1177" s="9" t="s">
        <v>2635</v>
      </c>
      <c r="C1177" s="10">
        <v>59374</v>
      </c>
      <c r="D1177" s="9">
        <v>933051662</v>
      </c>
      <c r="E1177" s="9" t="e">
        <f>INDEX(#REF!:#REF!,MATCH($D1177,#REF!:#REF!,0),MATCH(#REF!,#REF!:#REF!,0))</f>
        <v>#REF!</v>
      </c>
      <c r="F1177" s="9" t="e">
        <f>INDEX(#REF!:#REF!,MATCH($D1177,#REF!:#REF!,0),MATCH(#REF!,#REF!:#REF!,0))</f>
        <v>#REF!</v>
      </c>
    </row>
    <row r="1178" spans="1:6" ht="16.5" x14ac:dyDescent="0.3">
      <c r="A1178" s="9" t="s">
        <v>21147</v>
      </c>
      <c r="B1178" s="9" t="s">
        <v>2119</v>
      </c>
      <c r="C1178" s="10">
        <v>50884</v>
      </c>
      <c r="D1178" s="9">
        <v>3554200719</v>
      </c>
      <c r="E1178" s="9" t="e">
        <f>INDEX(#REF!:#REF!,MATCH($D1178,#REF!:#REF!,0),MATCH(#REF!,#REF!:#REF!,0))</f>
        <v>#REF!</v>
      </c>
      <c r="F1178" s="9" t="e">
        <f>INDEX(#REF!:#REF!,MATCH($D1178,#REF!:#REF!,0),MATCH(#REF!,#REF!:#REF!,0))</f>
        <v>#REF!</v>
      </c>
    </row>
    <row r="1179" spans="1:6" ht="16.5" x14ac:dyDescent="0.3">
      <c r="A1179" s="9" t="s">
        <v>21146</v>
      </c>
      <c r="B1179" s="9" t="s">
        <v>2017</v>
      </c>
      <c r="C1179" s="10">
        <v>16535</v>
      </c>
      <c r="D1179" s="9">
        <v>4409014943</v>
      </c>
      <c r="E1179" s="9" t="e">
        <f>INDEX(#REF!:#REF!,MATCH($D1179,#REF!:#REF!,0),MATCH(#REF!,#REF!:#REF!,0))</f>
        <v>#REF!</v>
      </c>
      <c r="F1179" s="9" t="e">
        <f>INDEX(#REF!:#REF!,MATCH($D1179,#REF!:#REF!,0),MATCH(#REF!,#REF!:#REF!,0))</f>
        <v>#REF!</v>
      </c>
    </row>
    <row r="1180" spans="1:6" ht="16.5" x14ac:dyDescent="0.3">
      <c r="A1180" s="9" t="s">
        <v>21145</v>
      </c>
      <c r="B1180" s="9" t="s">
        <v>2608</v>
      </c>
      <c r="C1180" s="10">
        <v>50820</v>
      </c>
      <c r="D1180" s="9">
        <v>3288836432</v>
      </c>
      <c r="E1180" s="9" t="e">
        <f>INDEX(#REF!:#REF!,MATCH($D1180,#REF!:#REF!,0),MATCH(#REF!,#REF!:#REF!,0))</f>
        <v>#REF!</v>
      </c>
      <c r="F1180" s="9" t="e">
        <f>INDEX(#REF!:#REF!,MATCH($D1180,#REF!:#REF!,0),MATCH(#REF!,#REF!:#REF!,0))</f>
        <v>#REF!</v>
      </c>
    </row>
    <row r="1181" spans="1:6" ht="16.5" x14ac:dyDescent="0.3">
      <c r="A1181" s="9" t="s">
        <v>21144</v>
      </c>
      <c r="B1181" s="9" t="s">
        <v>2127</v>
      </c>
      <c r="C1181" s="10">
        <v>47125</v>
      </c>
      <c r="D1181" s="9">
        <v>2698184272</v>
      </c>
      <c r="E1181" s="9" t="e">
        <f>INDEX(#REF!:#REF!,MATCH($D1181,#REF!:#REF!,0),MATCH(#REF!,#REF!:#REF!,0))</f>
        <v>#REF!</v>
      </c>
      <c r="F1181" s="9" t="e">
        <f>INDEX(#REF!:#REF!,MATCH($D1181,#REF!:#REF!,0),MATCH(#REF!,#REF!:#REF!,0))</f>
        <v>#REF!</v>
      </c>
    </row>
    <row r="1182" spans="1:6" ht="16.5" x14ac:dyDescent="0.3">
      <c r="A1182" s="9" t="s">
        <v>21143</v>
      </c>
      <c r="B1182" s="9" t="s">
        <v>2036</v>
      </c>
      <c r="C1182" s="10">
        <v>31989</v>
      </c>
      <c r="D1182" s="9">
        <v>3792993961</v>
      </c>
      <c r="E1182" s="9" t="e">
        <f>INDEX(#REF!:#REF!,MATCH($D1182,#REF!:#REF!,0),MATCH(#REF!,#REF!:#REF!,0))</f>
        <v>#REF!</v>
      </c>
      <c r="F1182" s="9" t="e">
        <f>INDEX(#REF!:#REF!,MATCH($D1182,#REF!:#REF!,0),MATCH(#REF!,#REF!:#REF!,0))</f>
        <v>#REF!</v>
      </c>
    </row>
    <row r="1183" spans="1:6" ht="16.5" x14ac:dyDescent="0.3">
      <c r="A1183" s="9" t="s">
        <v>21142</v>
      </c>
      <c r="B1183" s="9" t="s">
        <v>2071</v>
      </c>
      <c r="C1183" s="10">
        <v>47917</v>
      </c>
      <c r="D1183" s="9">
        <v>357531329</v>
      </c>
      <c r="E1183" s="9" t="e">
        <f>INDEX(#REF!:#REF!,MATCH($D1183,#REF!:#REF!,0),MATCH(#REF!,#REF!:#REF!,0))</f>
        <v>#REF!</v>
      </c>
      <c r="F1183" s="9" t="e">
        <f>INDEX(#REF!:#REF!,MATCH($D1183,#REF!:#REF!,0),MATCH(#REF!,#REF!:#REF!,0))</f>
        <v>#REF!</v>
      </c>
    </row>
    <row r="1184" spans="1:6" ht="16.5" x14ac:dyDescent="0.3">
      <c r="A1184" s="9" t="s">
        <v>21141</v>
      </c>
      <c r="B1184" s="9" t="s">
        <v>2500</v>
      </c>
      <c r="C1184" s="10">
        <v>42918</v>
      </c>
      <c r="D1184" s="9">
        <v>303831626</v>
      </c>
      <c r="E1184" s="9" t="e">
        <f>INDEX(#REF!:#REF!,MATCH($D1184,#REF!:#REF!,0),MATCH(#REF!,#REF!:#REF!,0))</f>
        <v>#REF!</v>
      </c>
      <c r="F1184" s="9" t="e">
        <f>INDEX(#REF!:#REF!,MATCH($D1184,#REF!:#REF!,0),MATCH(#REF!,#REF!:#REF!,0))</f>
        <v>#REF!</v>
      </c>
    </row>
    <row r="1185" spans="1:6" ht="16.5" x14ac:dyDescent="0.3">
      <c r="A1185" s="9" t="s">
        <v>21140</v>
      </c>
      <c r="B1185" s="9" t="s">
        <v>2238</v>
      </c>
      <c r="C1185" s="10">
        <v>55754</v>
      </c>
      <c r="D1185" s="9">
        <v>1918356416</v>
      </c>
      <c r="E1185" s="9" t="e">
        <f>INDEX(#REF!:#REF!,MATCH($D1185,#REF!:#REF!,0),MATCH(#REF!,#REF!:#REF!,0))</f>
        <v>#REF!</v>
      </c>
      <c r="F1185" s="9" t="e">
        <f>INDEX(#REF!:#REF!,MATCH($D1185,#REF!:#REF!,0),MATCH(#REF!,#REF!:#REF!,0))</f>
        <v>#REF!</v>
      </c>
    </row>
    <row r="1186" spans="1:6" ht="16.5" x14ac:dyDescent="0.3">
      <c r="A1186" s="9" t="s">
        <v>21139</v>
      </c>
      <c r="B1186" s="9" t="s">
        <v>2422</v>
      </c>
      <c r="C1186" s="10">
        <v>10945</v>
      </c>
      <c r="D1186" s="9">
        <v>4175195971</v>
      </c>
      <c r="E1186" s="9" t="e">
        <f>INDEX(#REF!:#REF!,MATCH($D1186,#REF!:#REF!,0),MATCH(#REF!,#REF!:#REF!,0))</f>
        <v>#REF!</v>
      </c>
      <c r="F1186" s="9" t="e">
        <f>INDEX(#REF!:#REF!,MATCH($D1186,#REF!:#REF!,0),MATCH(#REF!,#REF!:#REF!,0))</f>
        <v>#REF!</v>
      </c>
    </row>
    <row r="1187" spans="1:6" ht="16.5" x14ac:dyDescent="0.3">
      <c r="A1187" s="9" t="s">
        <v>21138</v>
      </c>
      <c r="B1187" s="9" t="s">
        <v>2610</v>
      </c>
      <c r="C1187" s="10">
        <v>43384</v>
      </c>
      <c r="D1187" s="9">
        <v>7268478941</v>
      </c>
      <c r="E1187" s="9" t="e">
        <f>INDEX(#REF!:#REF!,MATCH($D1187,#REF!:#REF!,0),MATCH(#REF!,#REF!:#REF!,0))</f>
        <v>#REF!</v>
      </c>
      <c r="F1187" s="9" t="e">
        <f>INDEX(#REF!:#REF!,MATCH($D1187,#REF!:#REF!,0),MATCH(#REF!,#REF!:#REF!,0))</f>
        <v>#REF!</v>
      </c>
    </row>
    <row r="1188" spans="1:6" ht="16.5" x14ac:dyDescent="0.3">
      <c r="A1188" s="9" t="s">
        <v>21137</v>
      </c>
      <c r="B1188" s="9" t="s">
        <v>2021</v>
      </c>
      <c r="C1188" s="10">
        <v>52718</v>
      </c>
      <c r="D1188" s="9">
        <v>9229113786</v>
      </c>
      <c r="E1188" s="9" t="e">
        <f>INDEX(#REF!:#REF!,MATCH($D1188,#REF!:#REF!,0),MATCH(#REF!,#REF!:#REF!,0))</f>
        <v>#REF!</v>
      </c>
      <c r="F1188" s="9" t="e">
        <f>INDEX(#REF!:#REF!,MATCH($D1188,#REF!:#REF!,0),MATCH(#REF!,#REF!:#REF!,0))</f>
        <v>#REF!</v>
      </c>
    </row>
    <row r="1189" spans="1:6" ht="16.5" x14ac:dyDescent="0.3">
      <c r="A1189" s="9" t="s">
        <v>21136</v>
      </c>
      <c r="B1189" s="9" t="s">
        <v>2485</v>
      </c>
      <c r="C1189" s="10">
        <v>41104</v>
      </c>
      <c r="D1189" s="9">
        <v>858481901</v>
      </c>
      <c r="E1189" s="9" t="e">
        <f>INDEX(#REF!:#REF!,MATCH($D1189,#REF!:#REF!,0),MATCH(#REF!,#REF!:#REF!,0))</f>
        <v>#REF!</v>
      </c>
      <c r="F1189" s="9" t="e">
        <f>INDEX(#REF!:#REF!,MATCH($D1189,#REF!:#REF!,0),MATCH(#REF!,#REF!:#REF!,0))</f>
        <v>#REF!</v>
      </c>
    </row>
    <row r="1190" spans="1:6" ht="16.5" x14ac:dyDescent="0.3">
      <c r="A1190" s="9" t="s">
        <v>21135</v>
      </c>
      <c r="B1190" s="9" t="s">
        <v>2747</v>
      </c>
      <c r="C1190" s="10">
        <v>39313</v>
      </c>
      <c r="D1190" s="9">
        <v>5403399259</v>
      </c>
      <c r="E1190" s="9" t="e">
        <f>INDEX(#REF!:#REF!,MATCH($D1190,#REF!:#REF!,0),MATCH(#REF!,#REF!:#REF!,0))</f>
        <v>#REF!</v>
      </c>
      <c r="F1190" s="9" t="e">
        <f>INDEX(#REF!:#REF!,MATCH($D1190,#REF!:#REF!,0),MATCH(#REF!,#REF!:#REF!,0))</f>
        <v>#REF!</v>
      </c>
    </row>
    <row r="1191" spans="1:6" ht="16.5" x14ac:dyDescent="0.3">
      <c r="A1191" s="9" t="s">
        <v>21134</v>
      </c>
      <c r="B1191" s="9" t="s">
        <v>3156</v>
      </c>
      <c r="C1191" s="10">
        <v>12950</v>
      </c>
      <c r="D1191" s="9">
        <v>7783641539</v>
      </c>
      <c r="E1191" s="9" t="e">
        <f>INDEX(#REF!:#REF!,MATCH($D1191,#REF!:#REF!,0),MATCH(#REF!,#REF!:#REF!,0))</f>
        <v>#REF!</v>
      </c>
      <c r="F1191" s="9" t="e">
        <f>INDEX(#REF!:#REF!,MATCH($D1191,#REF!:#REF!,0),MATCH(#REF!,#REF!:#REF!,0))</f>
        <v>#REF!</v>
      </c>
    </row>
    <row r="1192" spans="1:6" ht="16.5" x14ac:dyDescent="0.3">
      <c r="A1192" s="9" t="s">
        <v>21133</v>
      </c>
      <c r="B1192" s="9" t="s">
        <v>2228</v>
      </c>
      <c r="C1192" s="10">
        <v>54465</v>
      </c>
      <c r="D1192" s="9">
        <v>1249074622</v>
      </c>
      <c r="E1192" s="9" t="e">
        <f>INDEX(#REF!:#REF!,MATCH($D1192,#REF!:#REF!,0),MATCH(#REF!,#REF!:#REF!,0))</f>
        <v>#REF!</v>
      </c>
      <c r="F1192" s="9" t="e">
        <f>INDEX(#REF!:#REF!,MATCH($D1192,#REF!:#REF!,0),MATCH(#REF!,#REF!:#REF!,0))</f>
        <v>#REF!</v>
      </c>
    </row>
    <row r="1193" spans="1:6" ht="16.5" x14ac:dyDescent="0.3">
      <c r="A1193" s="9" t="s">
        <v>21132</v>
      </c>
      <c r="B1193" s="9" t="s">
        <v>2833</v>
      </c>
      <c r="C1193" s="10">
        <v>27626</v>
      </c>
      <c r="D1193" s="9">
        <v>6842911427</v>
      </c>
      <c r="E1193" s="9" t="e">
        <f>INDEX(#REF!:#REF!,MATCH($D1193,#REF!:#REF!,0),MATCH(#REF!,#REF!:#REF!,0))</f>
        <v>#REF!</v>
      </c>
      <c r="F1193" s="9" t="e">
        <f>INDEX(#REF!:#REF!,MATCH($D1193,#REF!:#REF!,0),MATCH(#REF!,#REF!:#REF!,0))</f>
        <v>#REF!</v>
      </c>
    </row>
    <row r="1194" spans="1:6" ht="16.5" x14ac:dyDescent="0.3">
      <c r="A1194" s="9" t="s">
        <v>21131</v>
      </c>
      <c r="B1194" s="9" t="s">
        <v>2048</v>
      </c>
      <c r="C1194" s="10">
        <v>19364</v>
      </c>
      <c r="D1194" s="9">
        <v>7180110256</v>
      </c>
      <c r="E1194" s="9" t="e">
        <f>INDEX(#REF!:#REF!,MATCH($D1194,#REF!:#REF!,0),MATCH(#REF!,#REF!:#REF!,0))</f>
        <v>#REF!</v>
      </c>
      <c r="F1194" s="9" t="e">
        <f>INDEX(#REF!:#REF!,MATCH($D1194,#REF!:#REF!,0),MATCH(#REF!,#REF!:#REF!,0))</f>
        <v>#REF!</v>
      </c>
    </row>
    <row r="1195" spans="1:6" ht="16.5" x14ac:dyDescent="0.3">
      <c r="A1195" s="9" t="s">
        <v>21130</v>
      </c>
      <c r="B1195" s="9" t="s">
        <v>3098</v>
      </c>
      <c r="C1195" s="10">
        <v>34441</v>
      </c>
      <c r="D1195" s="9">
        <v>3288836432</v>
      </c>
      <c r="E1195" s="9" t="e">
        <f>INDEX(#REF!:#REF!,MATCH($D1195,#REF!:#REF!,0),MATCH(#REF!,#REF!:#REF!,0))</f>
        <v>#REF!</v>
      </c>
      <c r="F1195" s="9" t="e">
        <f>INDEX(#REF!:#REF!,MATCH($D1195,#REF!:#REF!,0),MATCH(#REF!,#REF!:#REF!,0))</f>
        <v>#REF!</v>
      </c>
    </row>
    <row r="1196" spans="1:6" ht="16.5" x14ac:dyDescent="0.3">
      <c r="A1196" s="9" t="s">
        <v>21129</v>
      </c>
      <c r="B1196" s="9" t="s">
        <v>3493</v>
      </c>
      <c r="C1196" s="10">
        <v>26867</v>
      </c>
      <c r="D1196" s="9">
        <v>1573192775</v>
      </c>
      <c r="E1196" s="9" t="e">
        <f>INDEX(#REF!:#REF!,MATCH($D1196,#REF!:#REF!,0),MATCH(#REF!,#REF!:#REF!,0))</f>
        <v>#REF!</v>
      </c>
      <c r="F1196" s="9" t="e">
        <f>INDEX(#REF!:#REF!,MATCH($D1196,#REF!:#REF!,0),MATCH(#REF!,#REF!:#REF!,0))</f>
        <v>#REF!</v>
      </c>
    </row>
    <row r="1197" spans="1:6" ht="16.5" x14ac:dyDescent="0.3">
      <c r="A1197" s="9" t="s">
        <v>21128</v>
      </c>
      <c r="B1197" s="9" t="s">
        <v>2489</v>
      </c>
      <c r="C1197" s="10">
        <v>50437</v>
      </c>
      <c r="D1197" s="9">
        <v>6007705854</v>
      </c>
      <c r="E1197" s="9" t="e">
        <f>INDEX(#REF!:#REF!,MATCH($D1197,#REF!:#REF!,0),MATCH(#REF!,#REF!:#REF!,0))</f>
        <v>#REF!</v>
      </c>
      <c r="F1197" s="9" t="e">
        <f>INDEX(#REF!:#REF!,MATCH($D1197,#REF!:#REF!,0),MATCH(#REF!,#REF!:#REF!,0))</f>
        <v>#REF!</v>
      </c>
    </row>
    <row r="1198" spans="1:6" ht="16.5" x14ac:dyDescent="0.3">
      <c r="A1198" s="9" t="s">
        <v>21127</v>
      </c>
      <c r="B1198" s="9" t="s">
        <v>2521</v>
      </c>
      <c r="C1198" s="10">
        <v>44376</v>
      </c>
      <c r="D1198" s="9">
        <v>2450711406</v>
      </c>
      <c r="E1198" s="9" t="e">
        <f>INDEX(#REF!:#REF!,MATCH($D1198,#REF!:#REF!,0),MATCH(#REF!,#REF!:#REF!,0))</f>
        <v>#REF!</v>
      </c>
      <c r="F1198" s="9" t="e">
        <f>INDEX(#REF!:#REF!,MATCH($D1198,#REF!:#REF!,0),MATCH(#REF!,#REF!:#REF!,0))</f>
        <v>#REF!</v>
      </c>
    </row>
    <row r="1199" spans="1:6" ht="16.5" x14ac:dyDescent="0.3">
      <c r="A1199" s="9" t="s">
        <v>21126</v>
      </c>
      <c r="B1199" s="9" t="s">
        <v>2073</v>
      </c>
      <c r="C1199" s="10">
        <v>27930</v>
      </c>
      <c r="D1199" s="9">
        <v>4969679754</v>
      </c>
      <c r="E1199" s="9" t="e">
        <f>INDEX(#REF!:#REF!,MATCH($D1199,#REF!:#REF!,0),MATCH(#REF!,#REF!:#REF!,0))</f>
        <v>#REF!</v>
      </c>
      <c r="F1199" s="9" t="e">
        <f>INDEX(#REF!:#REF!,MATCH($D1199,#REF!:#REF!,0),MATCH(#REF!,#REF!:#REF!,0))</f>
        <v>#REF!</v>
      </c>
    </row>
    <row r="1200" spans="1:6" ht="16.5" x14ac:dyDescent="0.3">
      <c r="A1200" s="9" t="s">
        <v>21125</v>
      </c>
      <c r="B1200" s="9" t="s">
        <v>1949</v>
      </c>
      <c r="C1200" s="10">
        <v>51108</v>
      </c>
      <c r="D1200" s="9">
        <v>5244119095</v>
      </c>
      <c r="E1200" s="9" t="e">
        <f>INDEX(#REF!:#REF!,MATCH($D1200,#REF!:#REF!,0),MATCH(#REF!,#REF!:#REF!,0))</f>
        <v>#REF!</v>
      </c>
      <c r="F1200" s="9" t="e">
        <f>INDEX(#REF!:#REF!,MATCH($D1200,#REF!:#REF!,0),MATCH(#REF!,#REF!:#REF!,0))</f>
        <v>#REF!</v>
      </c>
    </row>
    <row r="1201" spans="1:6" ht="16.5" x14ac:dyDescent="0.3">
      <c r="A1201" s="9" t="s">
        <v>21124</v>
      </c>
      <c r="B1201" s="9" t="s">
        <v>2034</v>
      </c>
      <c r="C1201" s="10">
        <v>20309</v>
      </c>
      <c r="D1201" s="9">
        <v>4192879565</v>
      </c>
      <c r="E1201" s="9" t="e">
        <f>INDEX(#REF!:#REF!,MATCH($D1201,#REF!:#REF!,0),MATCH(#REF!,#REF!:#REF!,0))</f>
        <v>#REF!</v>
      </c>
      <c r="F1201" s="9" t="e">
        <f>INDEX(#REF!:#REF!,MATCH($D1201,#REF!:#REF!,0),MATCH(#REF!,#REF!:#REF!,0))</f>
        <v>#REF!</v>
      </c>
    </row>
    <row r="1202" spans="1:6" ht="16.5" x14ac:dyDescent="0.3">
      <c r="A1202" s="9" t="s">
        <v>21123</v>
      </c>
      <c r="B1202" s="9" t="s">
        <v>2243</v>
      </c>
      <c r="C1202" s="10">
        <v>37260</v>
      </c>
      <c r="D1202" s="9">
        <v>7866715386</v>
      </c>
      <c r="E1202" s="9" t="e">
        <f>INDEX(#REF!:#REF!,MATCH($D1202,#REF!:#REF!,0),MATCH(#REF!,#REF!:#REF!,0))</f>
        <v>#REF!</v>
      </c>
      <c r="F1202" s="9" t="e">
        <f>INDEX(#REF!:#REF!,MATCH($D1202,#REF!:#REF!,0),MATCH(#REF!,#REF!:#REF!,0))</f>
        <v>#REF!</v>
      </c>
    </row>
    <row r="1203" spans="1:6" ht="16.5" x14ac:dyDescent="0.3">
      <c r="A1203" s="9" t="s">
        <v>21122</v>
      </c>
      <c r="B1203" s="9" t="s">
        <v>2269</v>
      </c>
      <c r="C1203" s="10">
        <v>52862</v>
      </c>
      <c r="D1203" s="9">
        <v>6019132307</v>
      </c>
      <c r="E1203" s="9" t="e">
        <f>INDEX(#REF!:#REF!,MATCH($D1203,#REF!:#REF!,0),MATCH(#REF!,#REF!:#REF!,0))</f>
        <v>#REF!</v>
      </c>
      <c r="F1203" s="9" t="e">
        <f>INDEX(#REF!:#REF!,MATCH($D1203,#REF!:#REF!,0),MATCH(#REF!,#REF!:#REF!,0))</f>
        <v>#REF!</v>
      </c>
    </row>
    <row r="1204" spans="1:6" ht="16.5" x14ac:dyDescent="0.3">
      <c r="A1204" s="9" t="s">
        <v>21121</v>
      </c>
      <c r="B1204" s="9" t="s">
        <v>3144</v>
      </c>
      <c r="C1204" s="10">
        <v>46243</v>
      </c>
      <c r="D1204" s="9">
        <v>5064247826</v>
      </c>
      <c r="E1204" s="9" t="e">
        <f>INDEX(#REF!:#REF!,MATCH($D1204,#REF!:#REF!,0),MATCH(#REF!,#REF!:#REF!,0))</f>
        <v>#REF!</v>
      </c>
      <c r="F1204" s="9" t="e">
        <f>INDEX(#REF!:#REF!,MATCH($D1204,#REF!:#REF!,0),MATCH(#REF!,#REF!:#REF!,0))</f>
        <v>#REF!</v>
      </c>
    </row>
    <row r="1205" spans="1:6" ht="16.5" x14ac:dyDescent="0.3">
      <c r="A1205" s="9" t="s">
        <v>21120</v>
      </c>
      <c r="B1205" s="9" t="s">
        <v>3071</v>
      </c>
      <c r="C1205" s="10">
        <v>44969</v>
      </c>
      <c r="D1205" s="9">
        <v>8757371024</v>
      </c>
      <c r="E1205" s="9" t="e">
        <f>INDEX(#REF!:#REF!,MATCH($D1205,#REF!:#REF!,0),MATCH(#REF!,#REF!:#REF!,0))</f>
        <v>#REF!</v>
      </c>
      <c r="F1205" s="9" t="e">
        <f>INDEX(#REF!:#REF!,MATCH($D1205,#REF!:#REF!,0),MATCH(#REF!,#REF!:#REF!,0))</f>
        <v>#REF!</v>
      </c>
    </row>
    <row r="1206" spans="1:6" ht="16.5" x14ac:dyDescent="0.3">
      <c r="A1206" s="9" t="s">
        <v>21119</v>
      </c>
      <c r="B1206" s="9" t="s">
        <v>3493</v>
      </c>
      <c r="C1206" s="10">
        <v>20087</v>
      </c>
      <c r="D1206" s="9">
        <v>7233077789</v>
      </c>
      <c r="E1206" s="9" t="e">
        <f>INDEX(#REF!:#REF!,MATCH($D1206,#REF!:#REF!,0),MATCH(#REF!,#REF!:#REF!,0))</f>
        <v>#REF!</v>
      </c>
      <c r="F1206" s="9" t="e">
        <f>INDEX(#REF!:#REF!,MATCH($D1206,#REF!:#REF!,0),MATCH(#REF!,#REF!:#REF!,0))</f>
        <v>#REF!</v>
      </c>
    </row>
    <row r="1207" spans="1:6" ht="16.5" x14ac:dyDescent="0.3">
      <c r="A1207" s="9" t="s">
        <v>21118</v>
      </c>
      <c r="B1207" s="9" t="s">
        <v>2875</v>
      </c>
      <c r="C1207" s="10">
        <v>55411</v>
      </c>
      <c r="D1207" s="9">
        <v>1990334539</v>
      </c>
      <c r="E1207" s="9" t="e">
        <f>INDEX(#REF!:#REF!,MATCH($D1207,#REF!:#REF!,0),MATCH(#REF!,#REF!:#REF!,0))</f>
        <v>#REF!</v>
      </c>
      <c r="F1207" s="9" t="e">
        <f>INDEX(#REF!:#REF!,MATCH($D1207,#REF!:#REF!,0),MATCH(#REF!,#REF!:#REF!,0))</f>
        <v>#REF!</v>
      </c>
    </row>
    <row r="1208" spans="1:6" ht="16.5" x14ac:dyDescent="0.3">
      <c r="A1208" s="9" t="s">
        <v>21117</v>
      </c>
      <c r="B1208" s="9" t="s">
        <v>2541</v>
      </c>
      <c r="C1208" s="10">
        <v>51167</v>
      </c>
      <c r="D1208" s="9">
        <v>4029727026</v>
      </c>
      <c r="E1208" s="9" t="e">
        <f>INDEX(#REF!:#REF!,MATCH($D1208,#REF!:#REF!,0),MATCH(#REF!,#REF!:#REF!,0))</f>
        <v>#REF!</v>
      </c>
      <c r="F1208" s="9" t="e">
        <f>INDEX(#REF!:#REF!,MATCH($D1208,#REF!:#REF!,0),MATCH(#REF!,#REF!:#REF!,0))</f>
        <v>#REF!</v>
      </c>
    </row>
    <row r="1209" spans="1:6" ht="16.5" x14ac:dyDescent="0.3">
      <c r="A1209" s="9" t="s">
        <v>21116</v>
      </c>
      <c r="B1209" s="9" t="s">
        <v>2250</v>
      </c>
      <c r="C1209" s="10">
        <v>17790</v>
      </c>
      <c r="D1209" s="9">
        <v>9855833406</v>
      </c>
      <c r="E1209" s="9" t="e">
        <f>INDEX(#REF!:#REF!,MATCH($D1209,#REF!:#REF!,0),MATCH(#REF!,#REF!:#REF!,0))</f>
        <v>#REF!</v>
      </c>
      <c r="F1209" s="9" t="e">
        <f>INDEX(#REF!:#REF!,MATCH($D1209,#REF!:#REF!,0),MATCH(#REF!,#REF!:#REF!,0))</f>
        <v>#REF!</v>
      </c>
    </row>
    <row r="1210" spans="1:6" ht="16.5" x14ac:dyDescent="0.3">
      <c r="A1210" s="9" t="s">
        <v>21115</v>
      </c>
      <c r="B1210" s="9" t="s">
        <v>2312</v>
      </c>
      <c r="C1210" s="10">
        <v>30858</v>
      </c>
      <c r="D1210" s="9">
        <v>4502817627</v>
      </c>
      <c r="E1210" s="9" t="e">
        <f>INDEX(#REF!:#REF!,MATCH($D1210,#REF!:#REF!,0),MATCH(#REF!,#REF!:#REF!,0))</f>
        <v>#REF!</v>
      </c>
      <c r="F1210" s="9" t="e">
        <f>INDEX(#REF!:#REF!,MATCH($D1210,#REF!:#REF!,0),MATCH(#REF!,#REF!:#REF!,0))</f>
        <v>#REF!</v>
      </c>
    </row>
    <row r="1211" spans="1:6" ht="16.5" x14ac:dyDescent="0.3">
      <c r="A1211" s="9" t="s">
        <v>21114</v>
      </c>
      <c r="B1211" s="9" t="s">
        <v>3172</v>
      </c>
      <c r="C1211" s="10">
        <v>44801</v>
      </c>
      <c r="D1211" s="9">
        <v>689661541</v>
      </c>
      <c r="E1211" s="9" t="e">
        <f>INDEX(#REF!:#REF!,MATCH($D1211,#REF!:#REF!,0),MATCH(#REF!,#REF!:#REF!,0))</f>
        <v>#REF!</v>
      </c>
      <c r="F1211" s="9" t="e">
        <f>INDEX(#REF!:#REF!,MATCH($D1211,#REF!:#REF!,0),MATCH(#REF!,#REF!:#REF!,0))</f>
        <v>#REF!</v>
      </c>
    </row>
    <row r="1212" spans="1:6" ht="16.5" x14ac:dyDescent="0.3">
      <c r="A1212" s="9" t="s">
        <v>21113</v>
      </c>
      <c r="B1212" s="9" t="s">
        <v>2443</v>
      </c>
      <c r="C1212" s="10">
        <v>31768</v>
      </c>
      <c r="D1212" s="9">
        <v>8620758454</v>
      </c>
      <c r="E1212" s="9" t="e">
        <f>INDEX(#REF!:#REF!,MATCH($D1212,#REF!:#REF!,0),MATCH(#REF!,#REF!:#REF!,0))</f>
        <v>#REF!</v>
      </c>
      <c r="F1212" s="9" t="e">
        <f>INDEX(#REF!:#REF!,MATCH($D1212,#REF!:#REF!,0),MATCH(#REF!,#REF!:#REF!,0))</f>
        <v>#REF!</v>
      </c>
    </row>
    <row r="1213" spans="1:6" ht="16.5" x14ac:dyDescent="0.3">
      <c r="A1213" s="9" t="s">
        <v>21112</v>
      </c>
      <c r="B1213" s="9" t="s">
        <v>2054</v>
      </c>
      <c r="C1213" s="10">
        <v>40610</v>
      </c>
      <c r="D1213" s="9">
        <v>4487905370</v>
      </c>
      <c r="E1213" s="9" t="e">
        <f>INDEX(#REF!:#REF!,MATCH($D1213,#REF!:#REF!,0),MATCH(#REF!,#REF!:#REF!,0))</f>
        <v>#REF!</v>
      </c>
      <c r="F1213" s="9" t="e">
        <f>INDEX(#REF!:#REF!,MATCH($D1213,#REF!:#REF!,0),MATCH(#REF!,#REF!:#REF!,0))</f>
        <v>#REF!</v>
      </c>
    </row>
    <row r="1214" spans="1:6" ht="16.5" x14ac:dyDescent="0.3">
      <c r="A1214" s="9" t="s">
        <v>21111</v>
      </c>
      <c r="B1214" s="9" t="s">
        <v>2753</v>
      </c>
      <c r="C1214" s="10">
        <v>31835</v>
      </c>
      <c r="D1214" s="9">
        <v>7914395587</v>
      </c>
      <c r="E1214" s="9" t="e">
        <f>INDEX(#REF!:#REF!,MATCH($D1214,#REF!:#REF!,0),MATCH(#REF!,#REF!:#REF!,0))</f>
        <v>#REF!</v>
      </c>
      <c r="F1214" s="9" t="e">
        <f>INDEX(#REF!:#REF!,MATCH($D1214,#REF!:#REF!,0),MATCH(#REF!,#REF!:#REF!,0))</f>
        <v>#REF!</v>
      </c>
    </row>
    <row r="1215" spans="1:6" ht="16.5" x14ac:dyDescent="0.3">
      <c r="A1215" s="9" t="s">
        <v>21110</v>
      </c>
      <c r="B1215" s="9" t="s">
        <v>1979</v>
      </c>
      <c r="C1215" s="10">
        <v>26913</v>
      </c>
      <c r="D1215" s="9">
        <v>5439294325</v>
      </c>
      <c r="E1215" s="9" t="e">
        <f>INDEX(#REF!:#REF!,MATCH($D1215,#REF!:#REF!,0),MATCH(#REF!,#REF!:#REF!,0))</f>
        <v>#REF!</v>
      </c>
      <c r="F1215" s="9" t="e">
        <f>INDEX(#REF!:#REF!,MATCH($D1215,#REF!:#REF!,0),MATCH(#REF!,#REF!:#REF!,0))</f>
        <v>#REF!</v>
      </c>
    </row>
    <row r="1216" spans="1:6" ht="16.5" x14ac:dyDescent="0.3">
      <c r="A1216" s="9" t="s">
        <v>21109</v>
      </c>
      <c r="B1216" s="9" t="s">
        <v>2582</v>
      </c>
      <c r="C1216" s="10">
        <v>24324</v>
      </c>
      <c r="D1216" s="9">
        <v>1573192775</v>
      </c>
      <c r="E1216" s="9" t="e">
        <f>INDEX(#REF!:#REF!,MATCH($D1216,#REF!:#REF!,0),MATCH(#REF!,#REF!:#REF!,0))</f>
        <v>#REF!</v>
      </c>
      <c r="F1216" s="9" t="e">
        <f>INDEX(#REF!:#REF!,MATCH($D1216,#REF!:#REF!,0),MATCH(#REF!,#REF!:#REF!,0))</f>
        <v>#REF!</v>
      </c>
    </row>
    <row r="1217" spans="1:6" ht="16.5" x14ac:dyDescent="0.3">
      <c r="A1217" s="9" t="s">
        <v>21108</v>
      </c>
      <c r="B1217" s="9" t="s">
        <v>2826</v>
      </c>
      <c r="C1217" s="10">
        <v>41136</v>
      </c>
      <c r="D1217" s="9">
        <v>7673188813</v>
      </c>
      <c r="E1217" s="9" t="e">
        <f>INDEX(#REF!:#REF!,MATCH($D1217,#REF!:#REF!,0),MATCH(#REF!,#REF!:#REF!,0))</f>
        <v>#REF!</v>
      </c>
      <c r="F1217" s="9" t="e">
        <f>INDEX(#REF!:#REF!,MATCH($D1217,#REF!:#REF!,0),MATCH(#REF!,#REF!:#REF!,0))</f>
        <v>#REF!</v>
      </c>
    </row>
    <row r="1218" spans="1:6" ht="16.5" x14ac:dyDescent="0.3">
      <c r="A1218" s="9" t="s">
        <v>21107</v>
      </c>
      <c r="B1218" s="9" t="s">
        <v>2198</v>
      </c>
      <c r="C1218" s="10">
        <v>16400</v>
      </c>
      <c r="D1218" s="9">
        <v>9292607561</v>
      </c>
      <c r="E1218" s="9" t="e">
        <f>INDEX(#REF!:#REF!,MATCH($D1218,#REF!:#REF!,0),MATCH(#REF!,#REF!:#REF!,0))</f>
        <v>#REF!</v>
      </c>
      <c r="F1218" s="9" t="e">
        <f>INDEX(#REF!:#REF!,MATCH($D1218,#REF!:#REF!,0),MATCH(#REF!,#REF!:#REF!,0))</f>
        <v>#REF!</v>
      </c>
    </row>
    <row r="1219" spans="1:6" ht="16.5" x14ac:dyDescent="0.3">
      <c r="A1219" s="9" t="s">
        <v>21106</v>
      </c>
      <c r="B1219" s="9" t="s">
        <v>2059</v>
      </c>
      <c r="C1219" s="10">
        <v>47555</v>
      </c>
      <c r="D1219" s="9">
        <v>4578004252</v>
      </c>
      <c r="E1219" s="9" t="e">
        <f>INDEX(#REF!:#REF!,MATCH($D1219,#REF!:#REF!,0),MATCH(#REF!,#REF!:#REF!,0))</f>
        <v>#REF!</v>
      </c>
      <c r="F1219" s="9" t="e">
        <f>INDEX(#REF!:#REF!,MATCH($D1219,#REF!:#REF!,0),MATCH(#REF!,#REF!:#REF!,0))</f>
        <v>#REF!</v>
      </c>
    </row>
    <row r="1220" spans="1:6" ht="16.5" x14ac:dyDescent="0.3">
      <c r="A1220" s="9" t="s">
        <v>21105</v>
      </c>
      <c r="B1220" s="9" t="s">
        <v>2032</v>
      </c>
      <c r="C1220" s="10">
        <v>14857</v>
      </c>
      <c r="D1220" s="9">
        <v>7794042674</v>
      </c>
      <c r="E1220" s="9" t="e">
        <f>INDEX(#REF!:#REF!,MATCH($D1220,#REF!:#REF!,0),MATCH(#REF!,#REF!:#REF!,0))</f>
        <v>#REF!</v>
      </c>
      <c r="F1220" s="9" t="e">
        <f>INDEX(#REF!:#REF!,MATCH($D1220,#REF!:#REF!,0),MATCH(#REF!,#REF!:#REF!,0))</f>
        <v>#REF!</v>
      </c>
    </row>
    <row r="1221" spans="1:6" ht="16.5" x14ac:dyDescent="0.3">
      <c r="A1221" s="9" t="s">
        <v>21104</v>
      </c>
      <c r="B1221" s="9" t="s">
        <v>2036</v>
      </c>
      <c r="C1221" s="10">
        <v>16428</v>
      </c>
      <c r="D1221" s="9">
        <v>6235447353</v>
      </c>
      <c r="E1221" s="9" t="e">
        <f>INDEX(#REF!:#REF!,MATCH($D1221,#REF!:#REF!,0),MATCH(#REF!,#REF!:#REF!,0))</f>
        <v>#REF!</v>
      </c>
      <c r="F1221" s="9" t="e">
        <f>INDEX(#REF!:#REF!,MATCH($D1221,#REF!:#REF!,0),MATCH(#REF!,#REF!:#REF!,0))</f>
        <v>#REF!</v>
      </c>
    </row>
    <row r="1222" spans="1:6" ht="16.5" x14ac:dyDescent="0.3">
      <c r="A1222" s="9" t="s">
        <v>21103</v>
      </c>
      <c r="B1222" s="9" t="s">
        <v>2256</v>
      </c>
      <c r="C1222" s="10">
        <v>36834</v>
      </c>
      <c r="D1222" s="9">
        <v>4306425231</v>
      </c>
      <c r="E1222" s="9" t="e">
        <f>INDEX(#REF!:#REF!,MATCH($D1222,#REF!:#REF!,0),MATCH(#REF!,#REF!:#REF!,0))</f>
        <v>#REF!</v>
      </c>
      <c r="F1222" s="9" t="e">
        <f>INDEX(#REF!:#REF!,MATCH($D1222,#REF!:#REF!,0),MATCH(#REF!,#REF!:#REF!,0))</f>
        <v>#REF!</v>
      </c>
    </row>
    <row r="1223" spans="1:6" ht="16.5" x14ac:dyDescent="0.3">
      <c r="A1223" s="9" t="s">
        <v>21102</v>
      </c>
      <c r="B1223" s="9" t="s">
        <v>3123</v>
      </c>
      <c r="C1223" s="10">
        <v>44777</v>
      </c>
      <c r="D1223" s="9">
        <v>2659144249</v>
      </c>
      <c r="E1223" s="9" t="e">
        <f>INDEX(#REF!:#REF!,MATCH($D1223,#REF!:#REF!,0),MATCH(#REF!,#REF!:#REF!,0))</f>
        <v>#REF!</v>
      </c>
      <c r="F1223" s="9" t="e">
        <f>INDEX(#REF!:#REF!,MATCH($D1223,#REF!:#REF!,0),MATCH(#REF!,#REF!:#REF!,0))</f>
        <v>#REF!</v>
      </c>
    </row>
    <row r="1224" spans="1:6" ht="16.5" x14ac:dyDescent="0.3">
      <c r="A1224" s="9" t="s">
        <v>21101</v>
      </c>
      <c r="B1224" s="9" t="s">
        <v>2087</v>
      </c>
      <c r="C1224" s="10">
        <v>58107</v>
      </c>
      <c r="D1224" s="9">
        <v>2873915978</v>
      </c>
      <c r="E1224" s="9" t="e">
        <f>INDEX(#REF!:#REF!,MATCH($D1224,#REF!:#REF!,0),MATCH(#REF!,#REF!:#REF!,0))</f>
        <v>#REF!</v>
      </c>
      <c r="F1224" s="9" t="e">
        <f>INDEX(#REF!:#REF!,MATCH($D1224,#REF!:#REF!,0),MATCH(#REF!,#REF!:#REF!,0))</f>
        <v>#REF!</v>
      </c>
    </row>
    <row r="1225" spans="1:6" ht="16.5" x14ac:dyDescent="0.3">
      <c r="A1225" s="9" t="s">
        <v>21100</v>
      </c>
      <c r="B1225" s="9" t="s">
        <v>2085</v>
      </c>
      <c r="C1225" s="10">
        <v>48023</v>
      </c>
      <c r="D1225" s="9">
        <v>4535395691</v>
      </c>
      <c r="E1225" s="9" t="e">
        <f>INDEX(#REF!:#REF!,MATCH($D1225,#REF!:#REF!,0),MATCH(#REF!,#REF!:#REF!,0))</f>
        <v>#REF!</v>
      </c>
      <c r="F1225" s="9" t="e">
        <f>INDEX(#REF!:#REF!,MATCH($D1225,#REF!:#REF!,0),MATCH(#REF!,#REF!:#REF!,0))</f>
        <v>#REF!</v>
      </c>
    </row>
    <row r="1226" spans="1:6" ht="16.5" x14ac:dyDescent="0.3">
      <c r="A1226" s="9" t="s">
        <v>21099</v>
      </c>
      <c r="B1226" s="9" t="s">
        <v>2757</v>
      </c>
      <c r="C1226" s="10">
        <v>51005</v>
      </c>
      <c r="D1226" s="9">
        <v>1657097021</v>
      </c>
      <c r="E1226" s="9" t="e">
        <f>INDEX(#REF!:#REF!,MATCH($D1226,#REF!:#REF!,0),MATCH(#REF!,#REF!:#REF!,0))</f>
        <v>#REF!</v>
      </c>
      <c r="F1226" s="9" t="e">
        <f>INDEX(#REF!:#REF!,MATCH($D1226,#REF!:#REF!,0),MATCH(#REF!,#REF!:#REF!,0))</f>
        <v>#REF!</v>
      </c>
    </row>
    <row r="1227" spans="1:6" ht="16.5" x14ac:dyDescent="0.3">
      <c r="A1227" s="9" t="s">
        <v>21098</v>
      </c>
      <c r="B1227" s="9" t="s">
        <v>2351</v>
      </c>
      <c r="C1227" s="10">
        <v>55270</v>
      </c>
      <c r="D1227" s="9">
        <v>5299481160</v>
      </c>
      <c r="E1227" s="9" t="e">
        <f>INDEX(#REF!:#REF!,MATCH($D1227,#REF!:#REF!,0),MATCH(#REF!,#REF!:#REF!,0))</f>
        <v>#REF!</v>
      </c>
      <c r="F1227" s="9" t="e">
        <f>INDEX(#REF!:#REF!,MATCH($D1227,#REF!:#REF!,0),MATCH(#REF!,#REF!:#REF!,0))</f>
        <v>#REF!</v>
      </c>
    </row>
    <row r="1228" spans="1:6" ht="16.5" x14ac:dyDescent="0.3">
      <c r="A1228" s="9" t="s">
        <v>21097</v>
      </c>
      <c r="B1228" s="9" t="s">
        <v>2557</v>
      </c>
      <c r="C1228" s="10">
        <v>19593</v>
      </c>
      <c r="D1228" s="9">
        <v>9624054975</v>
      </c>
      <c r="E1228" s="9" t="e">
        <f>INDEX(#REF!:#REF!,MATCH($D1228,#REF!:#REF!,0),MATCH(#REF!,#REF!:#REF!,0))</f>
        <v>#REF!</v>
      </c>
      <c r="F1228" s="9" t="e">
        <f>INDEX(#REF!:#REF!,MATCH($D1228,#REF!:#REF!,0),MATCH(#REF!,#REF!:#REF!,0))</f>
        <v>#REF!</v>
      </c>
    </row>
    <row r="1229" spans="1:6" ht="16.5" x14ac:dyDescent="0.3">
      <c r="A1229" s="9" t="s">
        <v>21096</v>
      </c>
      <c r="B1229" s="9" t="s">
        <v>3229</v>
      </c>
      <c r="C1229" s="10">
        <v>26823</v>
      </c>
      <c r="D1229" s="9">
        <v>7892446737</v>
      </c>
      <c r="E1229" s="9" t="e">
        <f>INDEX(#REF!:#REF!,MATCH($D1229,#REF!:#REF!,0),MATCH(#REF!,#REF!:#REF!,0))</f>
        <v>#REF!</v>
      </c>
      <c r="F1229" s="9" t="e">
        <f>INDEX(#REF!:#REF!,MATCH($D1229,#REF!:#REF!,0),MATCH(#REF!,#REF!:#REF!,0))</f>
        <v>#REF!</v>
      </c>
    </row>
    <row r="1230" spans="1:6" ht="16.5" x14ac:dyDescent="0.3">
      <c r="A1230" s="9" t="s">
        <v>21095</v>
      </c>
      <c r="B1230" s="9" t="s">
        <v>2071</v>
      </c>
      <c r="C1230" s="10">
        <v>33212</v>
      </c>
      <c r="D1230" s="9">
        <v>492630925</v>
      </c>
      <c r="E1230" s="9" t="e">
        <f>INDEX(#REF!:#REF!,MATCH($D1230,#REF!:#REF!,0),MATCH(#REF!,#REF!:#REF!,0))</f>
        <v>#REF!</v>
      </c>
      <c r="F1230" s="9" t="e">
        <f>INDEX(#REF!:#REF!,MATCH($D1230,#REF!:#REF!,0),MATCH(#REF!,#REF!:#REF!,0))</f>
        <v>#REF!</v>
      </c>
    </row>
    <row r="1231" spans="1:6" ht="16.5" x14ac:dyDescent="0.3">
      <c r="A1231" s="9" t="s">
        <v>21094</v>
      </c>
      <c r="B1231" s="9" t="s">
        <v>2914</v>
      </c>
      <c r="C1231" s="10">
        <v>50892</v>
      </c>
      <c r="D1231" s="9">
        <v>3806430489</v>
      </c>
      <c r="E1231" s="9" t="e">
        <f>INDEX(#REF!:#REF!,MATCH($D1231,#REF!:#REF!,0),MATCH(#REF!,#REF!:#REF!,0))</f>
        <v>#REF!</v>
      </c>
      <c r="F1231" s="9" t="e">
        <f>INDEX(#REF!:#REF!,MATCH($D1231,#REF!:#REF!,0),MATCH(#REF!,#REF!:#REF!,0))</f>
        <v>#REF!</v>
      </c>
    </row>
    <row r="1232" spans="1:6" ht="16.5" x14ac:dyDescent="0.3">
      <c r="A1232" s="9" t="s">
        <v>21093</v>
      </c>
      <c r="B1232" s="9" t="s">
        <v>2017</v>
      </c>
      <c r="C1232" s="10">
        <v>29746</v>
      </c>
      <c r="D1232" s="9">
        <v>8519669638</v>
      </c>
      <c r="E1232" s="9" t="e">
        <f>INDEX(#REF!:#REF!,MATCH($D1232,#REF!:#REF!,0),MATCH(#REF!,#REF!:#REF!,0))</f>
        <v>#REF!</v>
      </c>
      <c r="F1232" s="9" t="e">
        <f>INDEX(#REF!:#REF!,MATCH($D1232,#REF!:#REF!,0),MATCH(#REF!,#REF!:#REF!,0))</f>
        <v>#REF!</v>
      </c>
    </row>
    <row r="1233" spans="1:6" ht="16.5" x14ac:dyDescent="0.3">
      <c r="A1233" s="9" t="s">
        <v>21092</v>
      </c>
      <c r="B1233" s="9" t="s">
        <v>4007</v>
      </c>
      <c r="C1233" s="10">
        <v>13889</v>
      </c>
      <c r="D1233" s="9">
        <v>9726873223</v>
      </c>
      <c r="E1233" s="9" t="e">
        <f>INDEX(#REF!:#REF!,MATCH($D1233,#REF!:#REF!,0),MATCH(#REF!,#REF!:#REF!,0))</f>
        <v>#REF!</v>
      </c>
      <c r="F1233" s="9" t="e">
        <f>INDEX(#REF!:#REF!,MATCH($D1233,#REF!:#REF!,0),MATCH(#REF!,#REF!:#REF!,0))</f>
        <v>#REF!</v>
      </c>
    </row>
    <row r="1234" spans="1:6" ht="16.5" x14ac:dyDescent="0.3">
      <c r="A1234" s="9" t="s">
        <v>21091</v>
      </c>
      <c r="B1234" s="9" t="s">
        <v>2286</v>
      </c>
      <c r="C1234" s="10">
        <v>36703</v>
      </c>
      <c r="D1234" s="9">
        <v>5403399259</v>
      </c>
      <c r="E1234" s="9" t="e">
        <f>INDEX(#REF!:#REF!,MATCH($D1234,#REF!:#REF!,0),MATCH(#REF!,#REF!:#REF!,0))</f>
        <v>#REF!</v>
      </c>
      <c r="F1234" s="9" t="e">
        <f>INDEX(#REF!:#REF!,MATCH($D1234,#REF!:#REF!,0),MATCH(#REF!,#REF!:#REF!,0))</f>
        <v>#REF!</v>
      </c>
    </row>
    <row r="1235" spans="1:6" ht="16.5" x14ac:dyDescent="0.3">
      <c r="A1235" s="9" t="s">
        <v>21090</v>
      </c>
      <c r="B1235" s="9" t="s">
        <v>2564</v>
      </c>
      <c r="C1235" s="10">
        <v>45338</v>
      </c>
      <c r="D1235" s="9">
        <v>8875320292</v>
      </c>
      <c r="E1235" s="9" t="e">
        <f>INDEX(#REF!:#REF!,MATCH($D1235,#REF!:#REF!,0),MATCH(#REF!,#REF!:#REF!,0))</f>
        <v>#REF!</v>
      </c>
      <c r="F1235" s="9" t="e">
        <f>INDEX(#REF!:#REF!,MATCH($D1235,#REF!:#REF!,0),MATCH(#REF!,#REF!:#REF!,0))</f>
        <v>#REF!</v>
      </c>
    </row>
    <row r="1236" spans="1:6" ht="16.5" x14ac:dyDescent="0.3">
      <c r="A1236" s="9" t="s">
        <v>21089</v>
      </c>
      <c r="B1236" s="9" t="s">
        <v>2870</v>
      </c>
      <c r="C1236" s="10">
        <v>56282</v>
      </c>
      <c r="D1236" s="9">
        <v>9457151267</v>
      </c>
      <c r="E1236" s="9" t="e">
        <f>INDEX(#REF!:#REF!,MATCH($D1236,#REF!:#REF!,0),MATCH(#REF!,#REF!:#REF!,0))</f>
        <v>#REF!</v>
      </c>
      <c r="F1236" s="9" t="e">
        <f>INDEX(#REF!:#REF!,MATCH($D1236,#REF!:#REF!,0),MATCH(#REF!,#REF!:#REF!,0))</f>
        <v>#REF!</v>
      </c>
    </row>
    <row r="1237" spans="1:6" ht="16.5" x14ac:dyDescent="0.3">
      <c r="A1237" s="9" t="s">
        <v>21088</v>
      </c>
      <c r="B1237" s="9" t="s">
        <v>2485</v>
      </c>
      <c r="C1237" s="10">
        <v>47675</v>
      </c>
      <c r="D1237" s="9">
        <v>6255831884</v>
      </c>
      <c r="E1237" s="9" t="e">
        <f>INDEX(#REF!:#REF!,MATCH($D1237,#REF!:#REF!,0),MATCH(#REF!,#REF!:#REF!,0))</f>
        <v>#REF!</v>
      </c>
      <c r="F1237" s="9" t="e">
        <f>INDEX(#REF!:#REF!,MATCH($D1237,#REF!:#REF!,0),MATCH(#REF!,#REF!:#REF!,0))</f>
        <v>#REF!</v>
      </c>
    </row>
    <row r="1238" spans="1:6" ht="16.5" x14ac:dyDescent="0.3">
      <c r="A1238" s="9" t="s">
        <v>21087</v>
      </c>
      <c r="B1238" s="9" t="s">
        <v>2226</v>
      </c>
      <c r="C1238" s="10">
        <v>18666</v>
      </c>
      <c r="D1238" s="9">
        <v>2702941109</v>
      </c>
      <c r="E1238" s="9" t="e">
        <f>INDEX(#REF!:#REF!,MATCH($D1238,#REF!:#REF!,0),MATCH(#REF!,#REF!:#REF!,0))</f>
        <v>#REF!</v>
      </c>
      <c r="F1238" s="9" t="e">
        <f>INDEX(#REF!:#REF!,MATCH($D1238,#REF!:#REF!,0),MATCH(#REF!,#REF!:#REF!,0))</f>
        <v>#REF!</v>
      </c>
    </row>
    <row r="1239" spans="1:6" ht="16.5" x14ac:dyDescent="0.3">
      <c r="A1239" s="9" t="s">
        <v>21086</v>
      </c>
      <c r="B1239" s="9" t="s">
        <v>3156</v>
      </c>
      <c r="C1239" s="10">
        <v>23993</v>
      </c>
      <c r="D1239" s="9">
        <v>1657097021</v>
      </c>
      <c r="E1239" s="9" t="e">
        <f>INDEX(#REF!:#REF!,MATCH($D1239,#REF!:#REF!,0),MATCH(#REF!,#REF!:#REF!,0))</f>
        <v>#REF!</v>
      </c>
      <c r="F1239" s="9" t="e">
        <f>INDEX(#REF!:#REF!,MATCH($D1239,#REF!:#REF!,0),MATCH(#REF!,#REF!:#REF!,0))</f>
        <v>#REF!</v>
      </c>
    </row>
    <row r="1240" spans="1:6" ht="16.5" x14ac:dyDescent="0.3">
      <c r="A1240" s="9" t="s">
        <v>21085</v>
      </c>
      <c r="B1240" s="9" t="s">
        <v>2615</v>
      </c>
      <c r="C1240" s="10">
        <v>45607</v>
      </c>
      <c r="D1240" s="9">
        <v>6788593582</v>
      </c>
      <c r="E1240" s="9" t="e">
        <f>INDEX(#REF!:#REF!,MATCH($D1240,#REF!:#REF!,0),MATCH(#REF!,#REF!:#REF!,0))</f>
        <v>#REF!</v>
      </c>
      <c r="F1240" s="9" t="e">
        <f>INDEX(#REF!:#REF!,MATCH($D1240,#REF!:#REF!,0),MATCH(#REF!,#REF!:#REF!,0))</f>
        <v>#REF!</v>
      </c>
    </row>
    <row r="1241" spans="1:6" ht="16.5" x14ac:dyDescent="0.3">
      <c r="A1241" s="9" t="s">
        <v>21084</v>
      </c>
      <c r="B1241" s="9" t="s">
        <v>2526</v>
      </c>
      <c r="C1241" s="10">
        <v>58170</v>
      </c>
      <c r="D1241" s="9">
        <v>8617243198</v>
      </c>
      <c r="E1241" s="9" t="e">
        <f>INDEX(#REF!:#REF!,MATCH($D1241,#REF!:#REF!,0),MATCH(#REF!,#REF!:#REF!,0))</f>
        <v>#REF!</v>
      </c>
      <c r="F1241" s="9" t="e">
        <f>INDEX(#REF!:#REF!,MATCH($D1241,#REF!:#REF!,0),MATCH(#REF!,#REF!:#REF!,0))</f>
        <v>#REF!</v>
      </c>
    </row>
    <row r="1242" spans="1:6" ht="16.5" x14ac:dyDescent="0.3">
      <c r="A1242" s="9" t="s">
        <v>21083</v>
      </c>
      <c r="B1242" s="9" t="s">
        <v>2351</v>
      </c>
      <c r="C1242" s="10">
        <v>53671</v>
      </c>
      <c r="D1242" s="9">
        <v>5412518958</v>
      </c>
      <c r="E1242" s="9" t="e">
        <f>INDEX(#REF!:#REF!,MATCH($D1242,#REF!:#REF!,0),MATCH(#REF!,#REF!:#REF!,0))</f>
        <v>#REF!</v>
      </c>
      <c r="F1242" s="9" t="e">
        <f>INDEX(#REF!:#REF!,MATCH($D1242,#REF!:#REF!,0),MATCH(#REF!,#REF!:#REF!,0))</f>
        <v>#REF!</v>
      </c>
    </row>
    <row r="1243" spans="1:6" ht="16.5" x14ac:dyDescent="0.3">
      <c r="A1243" s="9" t="s">
        <v>21082</v>
      </c>
      <c r="B1243" s="9" t="s">
        <v>2007</v>
      </c>
      <c r="C1243" s="10">
        <v>34699</v>
      </c>
      <c r="D1243" s="9">
        <v>8519669638</v>
      </c>
      <c r="E1243" s="9" t="e">
        <f>INDEX(#REF!:#REF!,MATCH($D1243,#REF!:#REF!,0),MATCH(#REF!,#REF!:#REF!,0))</f>
        <v>#REF!</v>
      </c>
      <c r="F1243" s="9" t="e">
        <f>INDEX(#REF!:#REF!,MATCH($D1243,#REF!:#REF!,0),MATCH(#REF!,#REF!:#REF!,0))</f>
        <v>#REF!</v>
      </c>
    </row>
    <row r="1244" spans="1:6" ht="16.5" x14ac:dyDescent="0.3">
      <c r="A1244" s="9" t="s">
        <v>21081</v>
      </c>
      <c r="B1244" s="9" t="s">
        <v>2669</v>
      </c>
      <c r="C1244" s="10">
        <v>22894</v>
      </c>
      <c r="D1244" s="9">
        <v>4323171323</v>
      </c>
      <c r="E1244" s="9" t="e">
        <f>INDEX(#REF!:#REF!,MATCH($D1244,#REF!:#REF!,0),MATCH(#REF!,#REF!:#REF!,0))</f>
        <v>#REF!</v>
      </c>
      <c r="F1244" s="9" t="e">
        <f>INDEX(#REF!:#REF!,MATCH($D1244,#REF!:#REF!,0),MATCH(#REF!,#REF!:#REF!,0))</f>
        <v>#REF!</v>
      </c>
    </row>
    <row r="1245" spans="1:6" ht="16.5" x14ac:dyDescent="0.3">
      <c r="A1245" s="9" t="s">
        <v>21080</v>
      </c>
      <c r="B1245" s="9" t="s">
        <v>1987</v>
      </c>
      <c r="C1245" s="10">
        <v>20375</v>
      </c>
      <c r="D1245" s="9">
        <v>6283719635</v>
      </c>
      <c r="E1245" s="9" t="e">
        <f>INDEX(#REF!:#REF!,MATCH($D1245,#REF!:#REF!,0),MATCH(#REF!,#REF!:#REF!,0))</f>
        <v>#REF!</v>
      </c>
      <c r="F1245" s="9" t="e">
        <f>INDEX(#REF!:#REF!,MATCH($D1245,#REF!:#REF!,0),MATCH(#REF!,#REF!:#REF!,0))</f>
        <v>#REF!</v>
      </c>
    </row>
    <row r="1246" spans="1:6" ht="16.5" x14ac:dyDescent="0.3">
      <c r="A1246" s="9" t="s">
        <v>21079</v>
      </c>
      <c r="B1246" s="9" t="s">
        <v>2336</v>
      </c>
      <c r="C1246" s="10">
        <v>13293</v>
      </c>
      <c r="D1246" s="9">
        <v>9153408497</v>
      </c>
      <c r="E1246" s="9" t="e">
        <f>INDEX(#REF!:#REF!,MATCH($D1246,#REF!:#REF!,0),MATCH(#REF!,#REF!:#REF!,0))</f>
        <v>#REF!</v>
      </c>
      <c r="F1246" s="9" t="e">
        <f>INDEX(#REF!:#REF!,MATCH($D1246,#REF!:#REF!,0),MATCH(#REF!,#REF!:#REF!,0))</f>
        <v>#REF!</v>
      </c>
    </row>
    <row r="1247" spans="1:6" ht="16.5" x14ac:dyDescent="0.3">
      <c r="A1247" s="9" t="s">
        <v>21078</v>
      </c>
      <c r="B1247" s="9" t="s">
        <v>2198</v>
      </c>
      <c r="C1247" s="10">
        <v>37634</v>
      </c>
      <c r="D1247" s="9">
        <v>6378969205</v>
      </c>
      <c r="E1247" s="9" t="e">
        <f>INDEX(#REF!:#REF!,MATCH($D1247,#REF!:#REF!,0),MATCH(#REF!,#REF!:#REF!,0))</f>
        <v>#REF!</v>
      </c>
      <c r="F1247" s="9" t="e">
        <f>INDEX(#REF!:#REF!,MATCH($D1247,#REF!:#REF!,0),MATCH(#REF!,#REF!:#REF!,0))</f>
        <v>#REF!</v>
      </c>
    </row>
    <row r="1248" spans="1:6" ht="16.5" x14ac:dyDescent="0.3">
      <c r="A1248" s="9" t="s">
        <v>21077</v>
      </c>
      <c r="B1248" s="9" t="s">
        <v>3071</v>
      </c>
      <c r="C1248" s="10">
        <v>23933</v>
      </c>
      <c r="D1248" s="9">
        <v>4688336071</v>
      </c>
      <c r="E1248" s="9" t="e">
        <f>INDEX(#REF!:#REF!,MATCH($D1248,#REF!:#REF!,0),MATCH(#REF!,#REF!:#REF!,0))</f>
        <v>#REF!</v>
      </c>
      <c r="F1248" s="9" t="e">
        <f>INDEX(#REF!:#REF!,MATCH($D1248,#REF!:#REF!,0),MATCH(#REF!,#REF!:#REF!,0))</f>
        <v>#REF!</v>
      </c>
    </row>
    <row r="1249" spans="1:6" ht="16.5" x14ac:dyDescent="0.3">
      <c r="A1249" s="9" t="s">
        <v>21076</v>
      </c>
      <c r="B1249" s="9" t="s">
        <v>2548</v>
      </c>
      <c r="C1249" s="10">
        <v>19405</v>
      </c>
      <c r="D1249" s="9">
        <v>6408517315</v>
      </c>
      <c r="E1249" s="9" t="e">
        <f>INDEX(#REF!:#REF!,MATCH($D1249,#REF!:#REF!,0),MATCH(#REF!,#REF!:#REF!,0))</f>
        <v>#REF!</v>
      </c>
      <c r="F1249" s="9" t="e">
        <f>INDEX(#REF!:#REF!,MATCH($D1249,#REF!:#REF!,0),MATCH(#REF!,#REF!:#REF!,0))</f>
        <v>#REF!</v>
      </c>
    </row>
    <row r="1250" spans="1:6" ht="16.5" x14ac:dyDescent="0.3">
      <c r="A1250" s="9" t="s">
        <v>21075</v>
      </c>
      <c r="B1250" s="9" t="s">
        <v>2190</v>
      </c>
      <c r="C1250" s="10">
        <v>38120</v>
      </c>
      <c r="D1250" s="9">
        <v>2378102658</v>
      </c>
      <c r="E1250" s="9" t="e">
        <f>INDEX(#REF!:#REF!,MATCH($D1250,#REF!:#REF!,0),MATCH(#REF!,#REF!:#REF!,0))</f>
        <v>#REF!</v>
      </c>
      <c r="F1250" s="9" t="e">
        <f>INDEX(#REF!:#REF!,MATCH($D1250,#REF!:#REF!,0),MATCH(#REF!,#REF!:#REF!,0))</f>
        <v>#REF!</v>
      </c>
    </row>
    <row r="1251" spans="1:6" ht="16.5" x14ac:dyDescent="0.3">
      <c r="A1251" s="9" t="s">
        <v>21074</v>
      </c>
      <c r="B1251" s="9" t="s">
        <v>2831</v>
      </c>
      <c r="C1251" s="10">
        <v>56984</v>
      </c>
      <c r="D1251" s="9">
        <v>7961231404</v>
      </c>
      <c r="E1251" s="9" t="e">
        <f>INDEX(#REF!:#REF!,MATCH($D1251,#REF!:#REF!,0),MATCH(#REF!,#REF!:#REF!,0))</f>
        <v>#REF!</v>
      </c>
      <c r="F1251" s="9" t="e">
        <f>INDEX(#REF!:#REF!,MATCH($D1251,#REF!:#REF!,0),MATCH(#REF!,#REF!:#REF!,0))</f>
        <v>#REF!</v>
      </c>
    </row>
    <row r="1252" spans="1:6" ht="16.5" x14ac:dyDescent="0.3">
      <c r="A1252" s="9" t="s">
        <v>21073</v>
      </c>
      <c r="B1252" s="9" t="s">
        <v>3172</v>
      </c>
      <c r="C1252" s="10">
        <v>20030</v>
      </c>
      <c r="D1252" s="9">
        <v>8482007106</v>
      </c>
      <c r="E1252" s="9" t="e">
        <f>INDEX(#REF!:#REF!,MATCH($D1252,#REF!:#REF!,0),MATCH(#REF!,#REF!:#REF!,0))</f>
        <v>#REF!</v>
      </c>
      <c r="F1252" s="9" t="e">
        <f>INDEX(#REF!:#REF!,MATCH($D1252,#REF!:#REF!,0),MATCH(#REF!,#REF!:#REF!,0))</f>
        <v>#REF!</v>
      </c>
    </row>
    <row r="1253" spans="1:6" ht="16.5" x14ac:dyDescent="0.3">
      <c r="A1253" s="9" t="s">
        <v>21072</v>
      </c>
      <c r="B1253" s="9" t="s">
        <v>3144</v>
      </c>
      <c r="C1253" s="10">
        <v>24116</v>
      </c>
      <c r="D1253" s="9">
        <v>8519669638</v>
      </c>
      <c r="E1253" s="9" t="e">
        <f>INDEX(#REF!:#REF!,MATCH($D1253,#REF!:#REF!,0),MATCH(#REF!,#REF!:#REF!,0))</f>
        <v>#REF!</v>
      </c>
      <c r="F1253" s="9" t="e">
        <f>INDEX(#REF!:#REF!,MATCH($D1253,#REF!:#REF!,0),MATCH(#REF!,#REF!:#REF!,0))</f>
        <v>#REF!</v>
      </c>
    </row>
    <row r="1254" spans="1:6" ht="16.5" x14ac:dyDescent="0.3">
      <c r="A1254" s="9" t="s">
        <v>21071</v>
      </c>
      <c r="B1254" s="9" t="s">
        <v>2236</v>
      </c>
      <c r="C1254" s="10">
        <v>50055</v>
      </c>
      <c r="D1254" s="9">
        <v>2297168497</v>
      </c>
      <c r="E1254" s="9" t="e">
        <f>INDEX(#REF!:#REF!,MATCH($D1254,#REF!:#REF!,0),MATCH(#REF!,#REF!:#REF!,0))</f>
        <v>#REF!</v>
      </c>
      <c r="F1254" s="9" t="e">
        <f>INDEX(#REF!:#REF!,MATCH($D1254,#REF!:#REF!,0),MATCH(#REF!,#REF!:#REF!,0))</f>
        <v>#REF!</v>
      </c>
    </row>
    <row r="1255" spans="1:6" ht="16.5" x14ac:dyDescent="0.3">
      <c r="A1255" s="9" t="s">
        <v>21070</v>
      </c>
      <c r="B1255" s="9" t="s">
        <v>2274</v>
      </c>
      <c r="C1255" s="10">
        <v>45974</v>
      </c>
      <c r="D1255" s="9">
        <v>5142790693</v>
      </c>
      <c r="E1255" s="9" t="e">
        <f>INDEX(#REF!:#REF!,MATCH($D1255,#REF!:#REF!,0),MATCH(#REF!,#REF!:#REF!,0))</f>
        <v>#REF!</v>
      </c>
      <c r="F1255" s="9" t="e">
        <f>INDEX(#REF!:#REF!,MATCH($D1255,#REF!:#REF!,0),MATCH(#REF!,#REF!:#REF!,0))</f>
        <v>#REF!</v>
      </c>
    </row>
    <row r="1256" spans="1:6" ht="16.5" x14ac:dyDescent="0.3">
      <c r="A1256" s="9" t="s">
        <v>21069</v>
      </c>
      <c r="B1256" s="9" t="s">
        <v>2312</v>
      </c>
      <c r="C1256" s="10">
        <v>58447</v>
      </c>
      <c r="D1256" s="9">
        <v>4969679754</v>
      </c>
      <c r="E1256" s="9" t="e">
        <f>INDEX(#REF!:#REF!,MATCH($D1256,#REF!:#REF!,0),MATCH(#REF!,#REF!:#REF!,0))</f>
        <v>#REF!</v>
      </c>
      <c r="F1256" s="9" t="e">
        <f>INDEX(#REF!:#REF!,MATCH($D1256,#REF!:#REF!,0),MATCH(#REF!,#REF!:#REF!,0))</f>
        <v>#REF!</v>
      </c>
    </row>
    <row r="1257" spans="1:6" ht="16.5" x14ac:dyDescent="0.3">
      <c r="A1257" s="9" t="s">
        <v>21068</v>
      </c>
      <c r="B1257" s="9" t="s">
        <v>2860</v>
      </c>
      <c r="C1257" s="10">
        <v>19689</v>
      </c>
      <c r="D1257" s="9">
        <v>3041948354</v>
      </c>
      <c r="E1257" s="9" t="e">
        <f>INDEX(#REF!:#REF!,MATCH($D1257,#REF!:#REF!,0),MATCH(#REF!,#REF!:#REF!,0))</f>
        <v>#REF!</v>
      </c>
      <c r="F1257" s="9" t="e">
        <f>INDEX(#REF!:#REF!,MATCH($D1257,#REF!:#REF!,0),MATCH(#REF!,#REF!:#REF!,0))</f>
        <v>#REF!</v>
      </c>
    </row>
    <row r="1258" spans="1:6" ht="16.5" x14ac:dyDescent="0.3">
      <c r="A1258" s="9" t="s">
        <v>21067</v>
      </c>
      <c r="B1258" s="9" t="s">
        <v>2040</v>
      </c>
      <c r="C1258" s="10">
        <v>45055</v>
      </c>
      <c r="D1258" s="9">
        <v>4029727026</v>
      </c>
      <c r="E1258" s="9" t="e">
        <f>INDEX(#REF!:#REF!,MATCH($D1258,#REF!:#REF!,0),MATCH(#REF!,#REF!:#REF!,0))</f>
        <v>#REF!</v>
      </c>
      <c r="F1258" s="9" t="e">
        <f>INDEX(#REF!:#REF!,MATCH($D1258,#REF!:#REF!,0),MATCH(#REF!,#REF!:#REF!,0))</f>
        <v>#REF!</v>
      </c>
    </row>
    <row r="1259" spans="1:6" ht="16.5" x14ac:dyDescent="0.3">
      <c r="A1259" s="9" t="s">
        <v>21066</v>
      </c>
      <c r="B1259" s="9" t="s">
        <v>2155</v>
      </c>
      <c r="C1259" s="10">
        <v>26538</v>
      </c>
      <c r="D1259" s="9">
        <v>1042822263</v>
      </c>
      <c r="E1259" s="9" t="e">
        <f>INDEX(#REF!:#REF!,MATCH($D1259,#REF!:#REF!,0),MATCH(#REF!,#REF!:#REF!,0))</f>
        <v>#REF!</v>
      </c>
      <c r="F1259" s="9" t="e">
        <f>INDEX(#REF!:#REF!,MATCH($D1259,#REF!:#REF!,0),MATCH(#REF!,#REF!:#REF!,0))</f>
        <v>#REF!</v>
      </c>
    </row>
    <row r="1260" spans="1:6" ht="16.5" x14ac:dyDescent="0.3">
      <c r="A1260" s="9" t="s">
        <v>21065</v>
      </c>
      <c r="B1260" s="9" t="s">
        <v>2713</v>
      </c>
      <c r="C1260" s="10">
        <v>11483</v>
      </c>
      <c r="D1260" s="9">
        <v>7493076952</v>
      </c>
      <c r="E1260" s="9" t="e">
        <f>INDEX(#REF!:#REF!,MATCH($D1260,#REF!:#REF!,0),MATCH(#REF!,#REF!:#REF!,0))</f>
        <v>#REF!</v>
      </c>
      <c r="F1260" s="9" t="e">
        <f>INDEX(#REF!:#REF!,MATCH($D1260,#REF!:#REF!,0),MATCH(#REF!,#REF!:#REF!,0))</f>
        <v>#REF!</v>
      </c>
    </row>
    <row r="1261" spans="1:6" ht="16.5" x14ac:dyDescent="0.3">
      <c r="A1261" s="9" t="s">
        <v>21064</v>
      </c>
      <c r="B1261" s="9" t="s">
        <v>2336</v>
      </c>
      <c r="C1261" s="10">
        <v>55544</v>
      </c>
      <c r="D1261" s="9">
        <v>1475796307</v>
      </c>
      <c r="E1261" s="9" t="e">
        <f>INDEX(#REF!:#REF!,MATCH($D1261,#REF!:#REF!,0),MATCH(#REF!,#REF!:#REF!,0))</f>
        <v>#REF!</v>
      </c>
      <c r="F1261" s="9" t="e">
        <f>INDEX(#REF!:#REF!,MATCH($D1261,#REF!:#REF!,0),MATCH(#REF!,#REF!:#REF!,0))</f>
        <v>#REF!</v>
      </c>
    </row>
    <row r="1262" spans="1:6" ht="16.5" x14ac:dyDescent="0.3">
      <c r="A1262" s="9" t="s">
        <v>21063</v>
      </c>
      <c r="B1262" s="9" t="s">
        <v>2392</v>
      </c>
      <c r="C1262" s="10">
        <v>28227</v>
      </c>
      <c r="D1262" s="9">
        <v>101658508</v>
      </c>
      <c r="E1262" s="9" t="e">
        <f>INDEX(#REF!:#REF!,MATCH($D1262,#REF!:#REF!,0),MATCH(#REF!,#REF!:#REF!,0))</f>
        <v>#REF!</v>
      </c>
      <c r="F1262" s="9" t="e">
        <f>INDEX(#REF!:#REF!,MATCH($D1262,#REF!:#REF!,0),MATCH(#REF!,#REF!:#REF!,0))</f>
        <v>#REF!</v>
      </c>
    </row>
    <row r="1263" spans="1:6" ht="16.5" x14ac:dyDescent="0.3">
      <c r="A1263" s="9" t="s">
        <v>21062</v>
      </c>
      <c r="B1263" s="9" t="s">
        <v>2406</v>
      </c>
      <c r="C1263" s="10">
        <v>16968</v>
      </c>
      <c r="D1263" s="9">
        <v>8034345962</v>
      </c>
      <c r="E1263" s="9" t="e">
        <f>INDEX(#REF!:#REF!,MATCH($D1263,#REF!:#REF!,0),MATCH(#REF!,#REF!:#REF!,0))</f>
        <v>#REF!</v>
      </c>
      <c r="F1263" s="9" t="e">
        <f>INDEX(#REF!:#REF!,MATCH($D1263,#REF!:#REF!,0),MATCH(#REF!,#REF!:#REF!,0))</f>
        <v>#REF!</v>
      </c>
    </row>
    <row r="1264" spans="1:6" ht="16.5" x14ac:dyDescent="0.3">
      <c r="A1264" s="9" t="s">
        <v>21061</v>
      </c>
      <c r="B1264" s="9" t="s">
        <v>2361</v>
      </c>
      <c r="C1264" s="10">
        <v>59971</v>
      </c>
      <c r="D1264" s="9">
        <v>8516539148</v>
      </c>
      <c r="E1264" s="9" t="e">
        <f>INDEX(#REF!:#REF!,MATCH($D1264,#REF!:#REF!,0),MATCH(#REF!,#REF!:#REF!,0))</f>
        <v>#REF!</v>
      </c>
      <c r="F1264" s="9" t="e">
        <f>INDEX(#REF!:#REF!,MATCH($D1264,#REF!:#REF!,0),MATCH(#REF!,#REF!:#REF!,0))</f>
        <v>#REF!</v>
      </c>
    </row>
    <row r="1265" spans="1:6" ht="16.5" x14ac:dyDescent="0.3">
      <c r="A1265" s="9" t="s">
        <v>21060</v>
      </c>
      <c r="B1265" s="9" t="s">
        <v>2428</v>
      </c>
      <c r="C1265" s="10">
        <v>42002</v>
      </c>
      <c r="D1265" s="9">
        <v>481875921</v>
      </c>
      <c r="E1265" s="9" t="e">
        <f>INDEX(#REF!:#REF!,MATCH($D1265,#REF!:#REF!,0),MATCH(#REF!,#REF!:#REF!,0))</f>
        <v>#REF!</v>
      </c>
      <c r="F1265" s="9" t="e">
        <f>INDEX(#REF!:#REF!,MATCH($D1265,#REF!:#REF!,0),MATCH(#REF!,#REF!:#REF!,0))</f>
        <v>#REF!</v>
      </c>
    </row>
    <row r="1266" spans="1:6" ht="16.5" x14ac:dyDescent="0.3">
      <c r="A1266" s="9" t="s">
        <v>21059</v>
      </c>
      <c r="B1266" s="9" t="s">
        <v>2485</v>
      </c>
      <c r="C1266" s="10">
        <v>48757</v>
      </c>
      <c r="D1266" s="9">
        <v>6820956614</v>
      </c>
      <c r="E1266" s="9" t="e">
        <f>INDEX(#REF!:#REF!,MATCH($D1266,#REF!:#REF!,0),MATCH(#REF!,#REF!:#REF!,0))</f>
        <v>#REF!</v>
      </c>
      <c r="F1266" s="9" t="e">
        <f>INDEX(#REF!:#REF!,MATCH($D1266,#REF!:#REF!,0),MATCH(#REF!,#REF!:#REF!,0))</f>
        <v>#REF!</v>
      </c>
    </row>
    <row r="1267" spans="1:6" ht="16.5" x14ac:dyDescent="0.3">
      <c r="A1267" s="9" t="s">
        <v>21058</v>
      </c>
      <c r="B1267" s="9" t="s">
        <v>2982</v>
      </c>
      <c r="C1267" s="10">
        <v>32718</v>
      </c>
      <c r="D1267" s="9">
        <v>9620547551</v>
      </c>
      <c r="E1267" s="9" t="e">
        <f>INDEX(#REF!:#REF!,MATCH($D1267,#REF!:#REF!,0),MATCH(#REF!,#REF!:#REF!,0))</f>
        <v>#REF!</v>
      </c>
      <c r="F1267" s="9" t="e">
        <f>INDEX(#REF!:#REF!,MATCH($D1267,#REF!:#REF!,0),MATCH(#REF!,#REF!:#REF!,0))</f>
        <v>#REF!</v>
      </c>
    </row>
    <row r="1268" spans="1:6" ht="16.5" x14ac:dyDescent="0.3">
      <c r="A1268" s="9" t="s">
        <v>21057</v>
      </c>
      <c r="B1268" s="9" t="s">
        <v>2481</v>
      </c>
      <c r="C1268" s="10">
        <v>48211</v>
      </c>
      <c r="D1268" s="9">
        <v>3269054114</v>
      </c>
      <c r="E1268" s="9" t="e">
        <f>INDEX(#REF!:#REF!,MATCH($D1268,#REF!:#REF!,0),MATCH(#REF!,#REF!:#REF!,0))</f>
        <v>#REF!</v>
      </c>
      <c r="F1268" s="9" t="e">
        <f>INDEX(#REF!:#REF!,MATCH($D1268,#REF!:#REF!,0),MATCH(#REF!,#REF!:#REF!,0))</f>
        <v>#REF!</v>
      </c>
    </row>
    <row r="1269" spans="1:6" ht="16.5" x14ac:dyDescent="0.3">
      <c r="A1269" s="9" t="s">
        <v>21056</v>
      </c>
      <c r="B1269" s="9" t="s">
        <v>3222</v>
      </c>
      <c r="C1269" s="10">
        <v>41799</v>
      </c>
      <c r="D1269" s="9">
        <v>5134745579</v>
      </c>
      <c r="E1269" s="9" t="e">
        <f>INDEX(#REF!:#REF!,MATCH($D1269,#REF!:#REF!,0),MATCH(#REF!,#REF!:#REF!,0))</f>
        <v>#REF!</v>
      </c>
      <c r="F1269" s="9" t="e">
        <f>INDEX(#REF!:#REF!,MATCH($D1269,#REF!:#REF!,0),MATCH(#REF!,#REF!:#REF!,0))</f>
        <v>#REF!</v>
      </c>
    </row>
    <row r="1270" spans="1:6" ht="16.5" x14ac:dyDescent="0.3">
      <c r="A1270" s="9" t="s">
        <v>21055</v>
      </c>
      <c r="B1270" s="9" t="s">
        <v>2357</v>
      </c>
      <c r="C1270" s="10">
        <v>24490</v>
      </c>
      <c r="D1270" s="9">
        <v>6733929554</v>
      </c>
      <c r="E1270" s="9" t="e">
        <f>INDEX(#REF!:#REF!,MATCH($D1270,#REF!:#REF!,0),MATCH(#REF!,#REF!:#REF!,0))</f>
        <v>#REF!</v>
      </c>
      <c r="F1270" s="9" t="e">
        <f>INDEX(#REF!:#REF!,MATCH($D1270,#REF!:#REF!,0),MATCH(#REF!,#REF!:#REF!,0))</f>
        <v>#REF!</v>
      </c>
    </row>
    <row r="1271" spans="1:6" ht="16.5" x14ac:dyDescent="0.3">
      <c r="A1271" s="9" t="s">
        <v>21054</v>
      </c>
      <c r="B1271" s="9" t="s">
        <v>2489</v>
      </c>
      <c r="C1271" s="10">
        <v>45823</v>
      </c>
      <c r="D1271" s="9">
        <v>2757793764</v>
      </c>
      <c r="E1271" s="9" t="e">
        <f>INDEX(#REF!:#REF!,MATCH($D1271,#REF!:#REF!,0),MATCH(#REF!,#REF!:#REF!,0))</f>
        <v>#REF!</v>
      </c>
      <c r="F1271" s="9" t="e">
        <f>INDEX(#REF!:#REF!,MATCH($D1271,#REF!:#REF!,0),MATCH(#REF!,#REF!:#REF!,0))</f>
        <v>#REF!</v>
      </c>
    </row>
    <row r="1272" spans="1:6" ht="16.5" x14ac:dyDescent="0.3">
      <c r="A1272" s="9" t="s">
        <v>21053</v>
      </c>
      <c r="B1272" s="9" t="s">
        <v>2544</v>
      </c>
      <c r="C1272" s="10">
        <v>52623</v>
      </c>
      <c r="D1272" s="9">
        <v>4656574848</v>
      </c>
      <c r="E1272" s="9" t="e">
        <f>INDEX(#REF!:#REF!,MATCH($D1272,#REF!:#REF!,0),MATCH(#REF!,#REF!:#REF!,0))</f>
        <v>#REF!</v>
      </c>
      <c r="F1272" s="9" t="e">
        <f>INDEX(#REF!:#REF!,MATCH($D1272,#REF!:#REF!,0),MATCH(#REF!,#REF!:#REF!,0))</f>
        <v>#REF!</v>
      </c>
    </row>
    <row r="1273" spans="1:6" ht="16.5" x14ac:dyDescent="0.3">
      <c r="A1273" s="9" t="s">
        <v>21052</v>
      </c>
      <c r="B1273" s="9" t="s">
        <v>2526</v>
      </c>
      <c r="C1273" s="10">
        <v>31147</v>
      </c>
      <c r="D1273" s="9">
        <v>784224471</v>
      </c>
      <c r="E1273" s="9" t="e">
        <f>INDEX(#REF!:#REF!,MATCH($D1273,#REF!:#REF!,0),MATCH(#REF!,#REF!:#REF!,0))</f>
        <v>#REF!</v>
      </c>
      <c r="F1273" s="9" t="e">
        <f>INDEX(#REF!:#REF!,MATCH($D1273,#REF!:#REF!,0),MATCH(#REF!,#REF!:#REF!,0))</f>
        <v>#REF!</v>
      </c>
    </row>
    <row r="1274" spans="1:6" ht="16.5" x14ac:dyDescent="0.3">
      <c r="A1274" s="9" t="s">
        <v>21051</v>
      </c>
      <c r="B1274" s="9" t="s">
        <v>2513</v>
      </c>
      <c r="C1274" s="10">
        <v>46560</v>
      </c>
      <c r="D1274" s="9">
        <v>3545427749</v>
      </c>
      <c r="E1274" s="9" t="e">
        <f>INDEX(#REF!:#REF!,MATCH($D1274,#REF!:#REF!,0),MATCH(#REF!,#REF!:#REF!,0))</f>
        <v>#REF!</v>
      </c>
      <c r="F1274" s="9" t="e">
        <f>INDEX(#REF!:#REF!,MATCH($D1274,#REF!:#REF!,0),MATCH(#REF!,#REF!:#REF!,0))</f>
        <v>#REF!</v>
      </c>
    </row>
    <row r="1275" spans="1:6" ht="16.5" x14ac:dyDescent="0.3">
      <c r="A1275" s="9" t="s">
        <v>21050</v>
      </c>
      <c r="B1275" s="9" t="s">
        <v>2193</v>
      </c>
      <c r="C1275" s="10">
        <v>30590</v>
      </c>
      <c r="D1275" s="9">
        <v>7741079360</v>
      </c>
      <c r="E1275" s="9" t="e">
        <f>INDEX(#REF!:#REF!,MATCH($D1275,#REF!:#REF!,0),MATCH(#REF!,#REF!:#REF!,0))</f>
        <v>#REF!</v>
      </c>
      <c r="F1275" s="9" t="e">
        <f>INDEX(#REF!:#REF!,MATCH($D1275,#REF!:#REF!,0),MATCH(#REF!,#REF!:#REF!,0))</f>
        <v>#REF!</v>
      </c>
    </row>
    <row r="1276" spans="1:6" ht="16.5" x14ac:dyDescent="0.3">
      <c r="A1276" s="9" t="s">
        <v>21049</v>
      </c>
      <c r="B1276" s="9" t="s">
        <v>2158</v>
      </c>
      <c r="C1276" s="10">
        <v>27047</v>
      </c>
      <c r="D1276" s="9">
        <v>3642988458</v>
      </c>
      <c r="E1276" s="9" t="e">
        <f>INDEX(#REF!:#REF!,MATCH($D1276,#REF!:#REF!,0),MATCH(#REF!,#REF!:#REF!,0))</f>
        <v>#REF!</v>
      </c>
      <c r="F1276" s="9" t="e">
        <f>INDEX(#REF!:#REF!,MATCH($D1276,#REF!:#REF!,0),MATCH(#REF!,#REF!:#REF!,0))</f>
        <v>#REF!</v>
      </c>
    </row>
    <row r="1277" spans="1:6" ht="16.5" x14ac:dyDescent="0.3">
      <c r="A1277" s="9" t="s">
        <v>21048</v>
      </c>
      <c r="B1277" s="9" t="s">
        <v>2224</v>
      </c>
      <c r="C1277" s="10">
        <v>37015</v>
      </c>
      <c r="D1277" s="9">
        <v>2936088178</v>
      </c>
      <c r="E1277" s="9" t="e">
        <f>INDEX(#REF!:#REF!,MATCH($D1277,#REF!:#REF!,0),MATCH(#REF!,#REF!:#REF!,0))</f>
        <v>#REF!</v>
      </c>
      <c r="F1277" s="9" t="e">
        <f>INDEX(#REF!:#REF!,MATCH($D1277,#REF!:#REF!,0),MATCH(#REF!,#REF!:#REF!,0))</f>
        <v>#REF!</v>
      </c>
    </row>
    <row r="1278" spans="1:6" ht="16.5" x14ac:dyDescent="0.3">
      <c r="A1278" s="9" t="s">
        <v>21047</v>
      </c>
      <c r="B1278" s="9" t="s">
        <v>2727</v>
      </c>
      <c r="C1278" s="10">
        <v>12014</v>
      </c>
      <c r="D1278" s="9">
        <v>5407735911</v>
      </c>
      <c r="E1278" s="9" t="e">
        <f>INDEX(#REF!:#REF!,MATCH($D1278,#REF!:#REF!,0),MATCH(#REF!,#REF!:#REF!,0))</f>
        <v>#REF!</v>
      </c>
      <c r="F1278" s="9" t="e">
        <f>INDEX(#REF!:#REF!,MATCH($D1278,#REF!:#REF!,0),MATCH(#REF!,#REF!:#REF!,0))</f>
        <v>#REF!</v>
      </c>
    </row>
    <row r="1279" spans="1:6" ht="16.5" x14ac:dyDescent="0.3">
      <c r="A1279" s="9" t="s">
        <v>21046</v>
      </c>
      <c r="B1279" s="9" t="s">
        <v>2647</v>
      </c>
      <c r="C1279" s="10">
        <v>19526</v>
      </c>
      <c r="D1279" s="9">
        <v>7700368295</v>
      </c>
      <c r="E1279" s="9" t="e">
        <f>INDEX(#REF!:#REF!,MATCH($D1279,#REF!:#REF!,0),MATCH(#REF!,#REF!:#REF!,0))</f>
        <v>#REF!</v>
      </c>
      <c r="F1279" s="9" t="e">
        <f>INDEX(#REF!:#REF!,MATCH($D1279,#REF!:#REF!,0),MATCH(#REF!,#REF!:#REF!,0))</f>
        <v>#REF!</v>
      </c>
    </row>
    <row r="1280" spans="1:6" ht="16.5" x14ac:dyDescent="0.3">
      <c r="A1280" s="9" t="s">
        <v>21045</v>
      </c>
      <c r="B1280" s="9" t="s">
        <v>3144</v>
      </c>
      <c r="C1280" s="10">
        <v>57177</v>
      </c>
      <c r="D1280" s="9">
        <v>8462409454</v>
      </c>
      <c r="E1280" s="9" t="e">
        <f>INDEX(#REF!:#REF!,MATCH($D1280,#REF!:#REF!,0),MATCH(#REF!,#REF!:#REF!,0))</f>
        <v>#REF!</v>
      </c>
      <c r="F1280" s="9" t="e">
        <f>INDEX(#REF!:#REF!,MATCH($D1280,#REF!:#REF!,0),MATCH(#REF!,#REF!:#REF!,0))</f>
        <v>#REF!</v>
      </c>
    </row>
    <row r="1281" spans="1:6" ht="16.5" x14ac:dyDescent="0.3">
      <c r="A1281" s="9" t="s">
        <v>21044</v>
      </c>
      <c r="B1281" s="9" t="s">
        <v>3856</v>
      </c>
      <c r="C1281" s="10">
        <v>15409</v>
      </c>
      <c r="D1281" s="9">
        <v>6019132307</v>
      </c>
      <c r="E1281" s="9" t="e">
        <f>INDEX(#REF!:#REF!,MATCH($D1281,#REF!:#REF!,0),MATCH(#REF!,#REF!:#REF!,0))</f>
        <v>#REF!</v>
      </c>
      <c r="F1281" s="9" t="e">
        <f>INDEX(#REF!:#REF!,MATCH($D1281,#REF!:#REF!,0),MATCH(#REF!,#REF!:#REF!,0))</f>
        <v>#REF!</v>
      </c>
    </row>
    <row r="1282" spans="1:6" ht="16.5" x14ac:dyDescent="0.3">
      <c r="A1282" s="9" t="s">
        <v>21043</v>
      </c>
      <c r="B1282" s="9" t="s">
        <v>2286</v>
      </c>
      <c r="C1282" s="10">
        <v>49634</v>
      </c>
      <c r="D1282" s="9">
        <v>7775126329</v>
      </c>
      <c r="E1282" s="9" t="e">
        <f>INDEX(#REF!:#REF!,MATCH($D1282,#REF!:#REF!,0),MATCH(#REF!,#REF!:#REF!,0))</f>
        <v>#REF!</v>
      </c>
      <c r="F1282" s="9" t="e">
        <f>INDEX(#REF!:#REF!,MATCH($D1282,#REF!:#REF!,0),MATCH(#REF!,#REF!:#REF!,0))</f>
        <v>#REF!</v>
      </c>
    </row>
    <row r="1283" spans="1:6" ht="16.5" x14ac:dyDescent="0.3">
      <c r="A1283" s="9" t="s">
        <v>21042</v>
      </c>
      <c r="B1283" s="9" t="s">
        <v>2392</v>
      </c>
      <c r="C1283" s="10">
        <v>30062</v>
      </c>
      <c r="D1283" s="9">
        <v>1456229036</v>
      </c>
      <c r="E1283" s="9" t="e">
        <f>INDEX(#REF!:#REF!,MATCH($D1283,#REF!:#REF!,0),MATCH(#REF!,#REF!:#REF!,0))</f>
        <v>#REF!</v>
      </c>
      <c r="F1283" s="9" t="e">
        <f>INDEX(#REF!:#REF!,MATCH($D1283,#REF!:#REF!,0),MATCH(#REF!,#REF!:#REF!,0))</f>
        <v>#REF!</v>
      </c>
    </row>
    <row r="1284" spans="1:6" ht="16.5" x14ac:dyDescent="0.3">
      <c r="A1284" s="9" t="s">
        <v>21041</v>
      </c>
      <c r="B1284" s="9" t="s">
        <v>5218</v>
      </c>
      <c r="C1284" s="10">
        <v>30889</v>
      </c>
      <c r="D1284" s="9">
        <v>1729795870</v>
      </c>
      <c r="E1284" s="9" t="e">
        <f>INDEX(#REF!:#REF!,MATCH($D1284,#REF!:#REF!,0),MATCH(#REF!,#REF!:#REF!,0))</f>
        <v>#REF!</v>
      </c>
      <c r="F1284" s="9" t="e">
        <f>INDEX(#REF!:#REF!,MATCH($D1284,#REF!:#REF!,0),MATCH(#REF!,#REF!:#REF!,0))</f>
        <v>#REF!</v>
      </c>
    </row>
    <row r="1285" spans="1:6" ht="16.5" x14ac:dyDescent="0.3">
      <c r="A1285" s="9" t="s">
        <v>21040</v>
      </c>
      <c r="B1285" s="9" t="s">
        <v>2530</v>
      </c>
      <c r="C1285" s="10">
        <v>52126</v>
      </c>
      <c r="D1285" s="9">
        <v>6695538166</v>
      </c>
      <c r="E1285" s="9" t="e">
        <f>INDEX(#REF!:#REF!,MATCH($D1285,#REF!:#REF!,0),MATCH(#REF!,#REF!:#REF!,0))</f>
        <v>#REF!</v>
      </c>
      <c r="F1285" s="9" t="e">
        <f>INDEX(#REF!:#REF!,MATCH($D1285,#REF!:#REF!,0),MATCH(#REF!,#REF!:#REF!,0))</f>
        <v>#REF!</v>
      </c>
    </row>
    <row r="1286" spans="1:6" ht="16.5" x14ac:dyDescent="0.3">
      <c r="A1286" s="9" t="s">
        <v>21039</v>
      </c>
      <c r="B1286" s="9" t="s">
        <v>1979</v>
      </c>
      <c r="C1286" s="10">
        <v>38804</v>
      </c>
      <c r="D1286" s="9">
        <v>9381484503</v>
      </c>
      <c r="E1286" s="9" t="e">
        <f>INDEX(#REF!:#REF!,MATCH($D1286,#REF!:#REF!,0),MATCH(#REF!,#REF!:#REF!,0))</f>
        <v>#REF!</v>
      </c>
      <c r="F1286" s="9" t="e">
        <f>INDEX(#REF!:#REF!,MATCH($D1286,#REF!:#REF!,0),MATCH(#REF!,#REF!:#REF!,0))</f>
        <v>#REF!</v>
      </c>
    </row>
    <row r="1287" spans="1:6" ht="16.5" x14ac:dyDescent="0.3">
      <c r="A1287" s="9" t="s">
        <v>21038</v>
      </c>
      <c r="B1287" s="9" t="s">
        <v>2212</v>
      </c>
      <c r="C1287" s="10">
        <v>20583</v>
      </c>
      <c r="D1287" s="9">
        <v>6510701464</v>
      </c>
      <c r="E1287" s="9" t="e">
        <f>INDEX(#REF!:#REF!,MATCH($D1287,#REF!:#REF!,0),MATCH(#REF!,#REF!:#REF!,0))</f>
        <v>#REF!</v>
      </c>
      <c r="F1287" s="9" t="e">
        <f>INDEX(#REF!:#REF!,MATCH($D1287,#REF!:#REF!,0),MATCH(#REF!,#REF!:#REF!,0))</f>
        <v>#REF!</v>
      </c>
    </row>
    <row r="1288" spans="1:6" ht="16.5" x14ac:dyDescent="0.3">
      <c r="A1288" s="9" t="s">
        <v>21037</v>
      </c>
      <c r="B1288" s="9" t="s">
        <v>2418</v>
      </c>
      <c r="C1288" s="10">
        <v>42701</v>
      </c>
      <c r="D1288" s="9">
        <v>8875320292</v>
      </c>
      <c r="E1288" s="9" t="e">
        <f>INDEX(#REF!:#REF!,MATCH($D1288,#REF!:#REF!,0),MATCH(#REF!,#REF!:#REF!,0))</f>
        <v>#REF!</v>
      </c>
      <c r="F1288" s="9" t="e">
        <f>INDEX(#REF!:#REF!,MATCH($D1288,#REF!:#REF!,0),MATCH(#REF!,#REF!:#REF!,0))</f>
        <v>#REF!</v>
      </c>
    </row>
    <row r="1289" spans="1:6" ht="16.5" x14ac:dyDescent="0.3">
      <c r="A1289" s="9" t="s">
        <v>21036</v>
      </c>
      <c r="B1289" s="9" t="s">
        <v>2238</v>
      </c>
      <c r="C1289" s="10">
        <v>13063</v>
      </c>
      <c r="D1289" s="9">
        <v>8054305400</v>
      </c>
      <c r="E1289" s="9" t="e">
        <f>INDEX(#REF!:#REF!,MATCH($D1289,#REF!:#REF!,0),MATCH(#REF!,#REF!:#REF!,0))</f>
        <v>#REF!</v>
      </c>
      <c r="F1289" s="9" t="e">
        <f>INDEX(#REF!:#REF!,MATCH($D1289,#REF!:#REF!,0),MATCH(#REF!,#REF!:#REF!,0))</f>
        <v>#REF!</v>
      </c>
    </row>
    <row r="1290" spans="1:6" ht="16.5" x14ac:dyDescent="0.3">
      <c r="A1290" s="9" t="s">
        <v>21035</v>
      </c>
      <c r="B1290" s="9" t="s">
        <v>2462</v>
      </c>
      <c r="C1290" s="10">
        <v>43934</v>
      </c>
      <c r="D1290" s="9">
        <v>1053331541</v>
      </c>
      <c r="E1290" s="9" t="e">
        <f>INDEX(#REF!:#REF!,MATCH($D1290,#REF!:#REF!,0),MATCH(#REF!,#REF!:#REF!,0))</f>
        <v>#REF!</v>
      </c>
      <c r="F1290" s="9" t="e">
        <f>INDEX(#REF!:#REF!,MATCH($D1290,#REF!:#REF!,0),MATCH(#REF!,#REF!:#REF!,0))</f>
        <v>#REF!</v>
      </c>
    </row>
    <row r="1291" spans="1:6" ht="16.5" x14ac:dyDescent="0.3">
      <c r="A1291" s="9" t="s">
        <v>21034</v>
      </c>
      <c r="B1291" s="9" t="s">
        <v>2149</v>
      </c>
      <c r="C1291" s="10">
        <v>39629</v>
      </c>
      <c r="D1291" s="9">
        <v>3040116061</v>
      </c>
      <c r="E1291" s="9" t="e">
        <f>INDEX(#REF!:#REF!,MATCH($D1291,#REF!:#REF!,0),MATCH(#REF!,#REF!:#REF!,0))</f>
        <v>#REF!</v>
      </c>
      <c r="F1291" s="9" t="e">
        <f>INDEX(#REF!:#REF!,MATCH($D1291,#REF!:#REF!,0),MATCH(#REF!,#REF!:#REF!,0))</f>
        <v>#REF!</v>
      </c>
    </row>
    <row r="1292" spans="1:6" ht="16.5" x14ac:dyDescent="0.3">
      <c r="A1292" s="9" t="s">
        <v>21033</v>
      </c>
      <c r="B1292" s="9" t="s">
        <v>2046</v>
      </c>
      <c r="C1292" s="10">
        <v>18801</v>
      </c>
      <c r="D1292" s="9">
        <v>2698184272</v>
      </c>
      <c r="E1292" s="9" t="e">
        <f>INDEX(#REF!:#REF!,MATCH($D1292,#REF!:#REF!,0),MATCH(#REF!,#REF!:#REF!,0))</f>
        <v>#REF!</v>
      </c>
      <c r="F1292" s="9" t="e">
        <f>INDEX(#REF!:#REF!,MATCH($D1292,#REF!:#REF!,0),MATCH(#REF!,#REF!:#REF!,0))</f>
        <v>#REF!</v>
      </c>
    </row>
    <row r="1293" spans="1:6" ht="16.5" x14ac:dyDescent="0.3">
      <c r="A1293" s="9" t="s">
        <v>21032</v>
      </c>
      <c r="B1293" s="9" t="s">
        <v>2759</v>
      </c>
      <c r="C1293" s="10">
        <v>11079</v>
      </c>
      <c r="D1293" s="9">
        <v>5077974136</v>
      </c>
      <c r="E1293" s="9" t="e">
        <f>INDEX(#REF!:#REF!,MATCH($D1293,#REF!:#REF!,0),MATCH(#REF!,#REF!:#REF!,0))</f>
        <v>#REF!</v>
      </c>
      <c r="F1293" s="9" t="e">
        <f>INDEX(#REF!:#REF!,MATCH($D1293,#REF!:#REF!,0),MATCH(#REF!,#REF!:#REF!,0))</f>
        <v>#REF!</v>
      </c>
    </row>
    <row r="1294" spans="1:6" ht="16.5" x14ac:dyDescent="0.3">
      <c r="A1294" s="9" t="s">
        <v>21031</v>
      </c>
      <c r="B1294" s="9" t="s">
        <v>2262</v>
      </c>
      <c r="C1294" s="10">
        <v>59106</v>
      </c>
      <c r="D1294" s="9">
        <v>8501525324</v>
      </c>
      <c r="E1294" s="9" t="e">
        <f>INDEX(#REF!:#REF!,MATCH($D1294,#REF!:#REF!,0),MATCH(#REF!,#REF!:#REF!,0))</f>
        <v>#REF!</v>
      </c>
      <c r="F1294" s="9" t="e">
        <f>INDEX(#REF!:#REF!,MATCH($D1294,#REF!:#REF!,0),MATCH(#REF!,#REF!:#REF!,0))</f>
        <v>#REF!</v>
      </c>
    </row>
    <row r="1295" spans="1:6" ht="16.5" x14ac:dyDescent="0.3">
      <c r="A1295" s="9" t="s">
        <v>21030</v>
      </c>
      <c r="B1295" s="9" t="s">
        <v>2059</v>
      </c>
      <c r="C1295" s="10">
        <v>27134</v>
      </c>
      <c r="D1295" s="9">
        <v>9229113786</v>
      </c>
      <c r="E1295" s="9" t="e">
        <f>INDEX(#REF!:#REF!,MATCH($D1295,#REF!:#REF!,0),MATCH(#REF!,#REF!:#REF!,0))</f>
        <v>#REF!</v>
      </c>
      <c r="F1295" s="9" t="e">
        <f>INDEX(#REF!:#REF!,MATCH($D1295,#REF!:#REF!,0),MATCH(#REF!,#REF!:#REF!,0))</f>
        <v>#REF!</v>
      </c>
    </row>
    <row r="1296" spans="1:6" ht="16.5" x14ac:dyDescent="0.3">
      <c r="A1296" s="9" t="s">
        <v>21029</v>
      </c>
      <c r="B1296" s="9" t="s">
        <v>3360</v>
      </c>
      <c r="C1296" s="10">
        <v>22487</v>
      </c>
      <c r="D1296" s="9">
        <v>4445486779</v>
      </c>
      <c r="E1296" s="9" t="e">
        <f>INDEX(#REF!:#REF!,MATCH($D1296,#REF!:#REF!,0),MATCH(#REF!,#REF!:#REF!,0))</f>
        <v>#REF!</v>
      </c>
      <c r="F1296" s="9" t="e">
        <f>INDEX(#REF!:#REF!,MATCH($D1296,#REF!:#REF!,0),MATCH(#REF!,#REF!:#REF!,0))</f>
        <v>#REF!</v>
      </c>
    </row>
    <row r="1297" spans="1:6" ht="16.5" x14ac:dyDescent="0.3">
      <c r="A1297" s="9" t="s">
        <v>21028</v>
      </c>
      <c r="B1297" s="9" t="s">
        <v>3079</v>
      </c>
      <c r="C1297" s="10">
        <v>20791</v>
      </c>
      <c r="D1297" s="9">
        <v>2493113470</v>
      </c>
      <c r="E1297" s="9" t="e">
        <f>INDEX(#REF!:#REF!,MATCH($D1297,#REF!:#REF!,0),MATCH(#REF!,#REF!:#REF!,0))</f>
        <v>#REF!</v>
      </c>
      <c r="F1297" s="9" t="e">
        <f>INDEX(#REF!:#REF!,MATCH($D1297,#REF!:#REF!,0),MATCH(#REF!,#REF!:#REF!,0))</f>
        <v>#REF!</v>
      </c>
    </row>
    <row r="1298" spans="1:6" ht="16.5" x14ac:dyDescent="0.3">
      <c r="A1298" s="9" t="s">
        <v>21027</v>
      </c>
      <c r="B1298" s="9" t="s">
        <v>2216</v>
      </c>
      <c r="C1298" s="10">
        <v>24402</v>
      </c>
      <c r="D1298" s="9">
        <v>273083503</v>
      </c>
      <c r="E1298" s="9" t="e">
        <f>INDEX(#REF!:#REF!,MATCH($D1298,#REF!:#REF!,0),MATCH(#REF!,#REF!:#REF!,0))</f>
        <v>#REF!</v>
      </c>
      <c r="F1298" s="9" t="e">
        <f>INDEX(#REF!:#REF!,MATCH($D1298,#REF!:#REF!,0),MATCH(#REF!,#REF!:#REF!,0))</f>
        <v>#REF!</v>
      </c>
    </row>
    <row r="1299" spans="1:6" ht="16.5" x14ac:dyDescent="0.3">
      <c r="A1299" s="9" t="s">
        <v>21026</v>
      </c>
      <c r="B1299" s="9" t="s">
        <v>2107</v>
      </c>
      <c r="C1299" s="10">
        <v>49512</v>
      </c>
      <c r="D1299" s="9">
        <v>8676088039</v>
      </c>
      <c r="E1299" s="9" t="e">
        <f>INDEX(#REF!:#REF!,MATCH($D1299,#REF!:#REF!,0),MATCH(#REF!,#REF!:#REF!,0))</f>
        <v>#REF!</v>
      </c>
      <c r="F1299" s="9" t="e">
        <f>INDEX(#REF!:#REF!,MATCH($D1299,#REF!:#REF!,0),MATCH(#REF!,#REF!:#REF!,0))</f>
        <v>#REF!</v>
      </c>
    </row>
    <row r="1300" spans="1:6" ht="16.5" x14ac:dyDescent="0.3">
      <c r="A1300" s="9" t="s">
        <v>21025</v>
      </c>
      <c r="B1300" s="9" t="s">
        <v>3073</v>
      </c>
      <c r="C1300" s="10">
        <v>12126</v>
      </c>
      <c r="D1300" s="9">
        <v>8024322455</v>
      </c>
      <c r="E1300" s="9" t="e">
        <f>INDEX(#REF!:#REF!,MATCH($D1300,#REF!:#REF!,0),MATCH(#REF!,#REF!:#REF!,0))</f>
        <v>#REF!</v>
      </c>
      <c r="F1300" s="9" t="e">
        <f>INDEX(#REF!:#REF!,MATCH($D1300,#REF!:#REF!,0),MATCH(#REF!,#REF!:#REF!,0))</f>
        <v>#REF!</v>
      </c>
    </row>
    <row r="1301" spans="1:6" ht="16.5" x14ac:dyDescent="0.3">
      <c r="A1301" s="9" t="s">
        <v>21024</v>
      </c>
      <c r="B1301" s="9" t="s">
        <v>3478</v>
      </c>
      <c r="C1301" s="10">
        <v>18978</v>
      </c>
      <c r="D1301" s="9">
        <v>9684187432</v>
      </c>
      <c r="E1301" s="9" t="e">
        <f>INDEX(#REF!:#REF!,MATCH($D1301,#REF!:#REF!,0),MATCH(#REF!,#REF!:#REF!,0))</f>
        <v>#REF!</v>
      </c>
      <c r="F1301" s="9" t="e">
        <f>INDEX(#REF!:#REF!,MATCH($D1301,#REF!:#REF!,0),MATCH(#REF!,#REF!:#REF!,0))</f>
        <v>#REF!</v>
      </c>
    </row>
    <row r="1302" spans="1:6" ht="16.5" x14ac:dyDescent="0.3">
      <c r="A1302" s="9" t="s">
        <v>21023</v>
      </c>
      <c r="B1302" s="9" t="s">
        <v>2011</v>
      </c>
      <c r="C1302" s="10">
        <v>33134</v>
      </c>
      <c r="D1302" s="9">
        <v>1155371844</v>
      </c>
      <c r="E1302" s="9" t="e">
        <f>INDEX(#REF!:#REF!,MATCH($D1302,#REF!:#REF!,0),MATCH(#REF!,#REF!:#REF!,0))</f>
        <v>#REF!</v>
      </c>
      <c r="F1302" s="9" t="e">
        <f>INDEX(#REF!:#REF!,MATCH($D1302,#REF!:#REF!,0),MATCH(#REF!,#REF!:#REF!,0))</f>
        <v>#REF!</v>
      </c>
    </row>
    <row r="1303" spans="1:6" ht="16.5" x14ac:dyDescent="0.3">
      <c r="A1303" s="9" t="s">
        <v>21022</v>
      </c>
      <c r="B1303" s="9" t="s">
        <v>2226</v>
      </c>
      <c r="C1303" s="10">
        <v>16687</v>
      </c>
      <c r="D1303" s="9">
        <v>6836716731</v>
      </c>
      <c r="E1303" s="9" t="e">
        <f>INDEX(#REF!:#REF!,MATCH($D1303,#REF!:#REF!,0),MATCH(#REF!,#REF!:#REF!,0))</f>
        <v>#REF!</v>
      </c>
      <c r="F1303" s="9" t="e">
        <f>INDEX(#REF!:#REF!,MATCH($D1303,#REF!:#REF!,0),MATCH(#REF!,#REF!:#REF!,0))</f>
        <v>#REF!</v>
      </c>
    </row>
    <row r="1304" spans="1:6" ht="16.5" x14ac:dyDescent="0.3">
      <c r="A1304" s="9" t="s">
        <v>21021</v>
      </c>
      <c r="B1304" s="9" t="s">
        <v>2201</v>
      </c>
      <c r="C1304" s="10">
        <v>44784</v>
      </c>
      <c r="D1304" s="9">
        <v>1296185559</v>
      </c>
      <c r="E1304" s="9" t="e">
        <f>INDEX(#REF!:#REF!,MATCH($D1304,#REF!:#REF!,0),MATCH(#REF!,#REF!:#REF!,0))</f>
        <v>#REF!</v>
      </c>
      <c r="F1304" s="9" t="e">
        <f>INDEX(#REF!:#REF!,MATCH($D1304,#REF!:#REF!,0),MATCH(#REF!,#REF!:#REF!,0))</f>
        <v>#REF!</v>
      </c>
    </row>
    <row r="1305" spans="1:6" ht="16.5" x14ac:dyDescent="0.3">
      <c r="A1305" s="9" t="s">
        <v>21020</v>
      </c>
      <c r="B1305" s="9" t="s">
        <v>2310</v>
      </c>
      <c r="C1305" s="10">
        <v>10555</v>
      </c>
      <c r="D1305" s="9">
        <v>4219825649</v>
      </c>
      <c r="E1305" s="9" t="e">
        <f>INDEX(#REF!:#REF!,MATCH($D1305,#REF!:#REF!,0),MATCH(#REF!,#REF!:#REF!,0))</f>
        <v>#REF!</v>
      </c>
      <c r="F1305" s="9" t="e">
        <f>INDEX(#REF!:#REF!,MATCH($D1305,#REF!:#REF!,0),MATCH(#REF!,#REF!:#REF!,0))</f>
        <v>#REF!</v>
      </c>
    </row>
    <row r="1306" spans="1:6" ht="16.5" x14ac:dyDescent="0.3">
      <c r="A1306" s="9" t="s">
        <v>21019</v>
      </c>
      <c r="B1306" s="9" t="s">
        <v>2961</v>
      </c>
      <c r="C1306" s="10">
        <v>38754</v>
      </c>
      <c r="D1306" s="9">
        <v>5764917026</v>
      </c>
      <c r="E1306" s="9" t="e">
        <f>INDEX(#REF!:#REF!,MATCH($D1306,#REF!:#REF!,0),MATCH(#REF!,#REF!:#REF!,0))</f>
        <v>#REF!</v>
      </c>
      <c r="F1306" s="9" t="e">
        <f>INDEX(#REF!:#REF!,MATCH($D1306,#REF!:#REF!,0),MATCH(#REF!,#REF!:#REF!,0))</f>
        <v>#REF!</v>
      </c>
    </row>
    <row r="1307" spans="1:6" ht="16.5" x14ac:dyDescent="0.3">
      <c r="A1307" s="9" t="s">
        <v>21018</v>
      </c>
      <c r="B1307" s="9" t="s">
        <v>2783</v>
      </c>
      <c r="C1307" s="10">
        <v>33526</v>
      </c>
      <c r="D1307" s="9">
        <v>8733080267</v>
      </c>
      <c r="E1307" s="9" t="e">
        <f>INDEX(#REF!:#REF!,MATCH($D1307,#REF!:#REF!,0),MATCH(#REF!,#REF!:#REF!,0))</f>
        <v>#REF!</v>
      </c>
      <c r="F1307" s="9" t="e">
        <f>INDEX(#REF!:#REF!,MATCH($D1307,#REF!:#REF!,0),MATCH(#REF!,#REF!:#REF!,0))</f>
        <v>#REF!</v>
      </c>
    </row>
    <row r="1308" spans="1:6" ht="16.5" x14ac:dyDescent="0.3">
      <c r="A1308" s="9" t="s">
        <v>21017</v>
      </c>
      <c r="B1308" s="9" t="s">
        <v>2158</v>
      </c>
      <c r="C1308" s="10">
        <v>33080</v>
      </c>
      <c r="D1308" s="9">
        <v>9228842121</v>
      </c>
      <c r="E1308" s="9" t="e">
        <f>INDEX(#REF!:#REF!,MATCH($D1308,#REF!:#REF!,0),MATCH(#REF!,#REF!:#REF!,0))</f>
        <v>#REF!</v>
      </c>
      <c r="F1308" s="9" t="e">
        <f>INDEX(#REF!:#REF!,MATCH($D1308,#REF!:#REF!,0),MATCH(#REF!,#REF!:#REF!,0))</f>
        <v>#REF!</v>
      </c>
    </row>
    <row r="1309" spans="1:6" ht="16.5" x14ac:dyDescent="0.3">
      <c r="A1309" s="9" t="s">
        <v>21016</v>
      </c>
      <c r="B1309" s="9" t="s">
        <v>3902</v>
      </c>
      <c r="C1309" s="10">
        <v>29412</v>
      </c>
      <c r="D1309" s="9">
        <v>9529277938</v>
      </c>
      <c r="E1309" s="9" t="e">
        <f>INDEX(#REF!:#REF!,MATCH($D1309,#REF!:#REF!,0),MATCH(#REF!,#REF!:#REF!,0))</f>
        <v>#REF!</v>
      </c>
      <c r="F1309" s="9" t="e">
        <f>INDEX(#REF!:#REF!,MATCH($D1309,#REF!:#REF!,0),MATCH(#REF!,#REF!:#REF!,0))</f>
        <v>#REF!</v>
      </c>
    </row>
    <row r="1310" spans="1:6" ht="16.5" x14ac:dyDescent="0.3">
      <c r="A1310" s="9" t="s">
        <v>21015</v>
      </c>
      <c r="B1310" s="9" t="s">
        <v>2478</v>
      </c>
      <c r="C1310" s="10">
        <v>55059</v>
      </c>
      <c r="D1310" s="9">
        <v>7760701055</v>
      </c>
      <c r="E1310" s="9" t="e">
        <f>INDEX(#REF!:#REF!,MATCH($D1310,#REF!:#REF!,0),MATCH(#REF!,#REF!:#REF!,0))</f>
        <v>#REF!</v>
      </c>
      <c r="F1310" s="9" t="e">
        <f>INDEX(#REF!:#REF!,MATCH($D1310,#REF!:#REF!,0),MATCH(#REF!,#REF!:#REF!,0))</f>
        <v>#REF!</v>
      </c>
    </row>
    <row r="1311" spans="1:6" ht="16.5" x14ac:dyDescent="0.3">
      <c r="A1311" s="9" t="s">
        <v>21014</v>
      </c>
      <c r="B1311" s="9" t="s">
        <v>2269</v>
      </c>
      <c r="C1311" s="10">
        <v>30997</v>
      </c>
      <c r="D1311" s="9">
        <v>2480515559</v>
      </c>
      <c r="E1311" s="9" t="e">
        <f>INDEX(#REF!:#REF!,MATCH($D1311,#REF!:#REF!,0),MATCH(#REF!,#REF!:#REF!,0))</f>
        <v>#REF!</v>
      </c>
      <c r="F1311" s="9" t="e">
        <f>INDEX(#REF!:#REF!,MATCH($D1311,#REF!:#REF!,0),MATCH(#REF!,#REF!:#REF!,0))</f>
        <v>#REF!</v>
      </c>
    </row>
    <row r="1312" spans="1:6" ht="16.5" x14ac:dyDescent="0.3">
      <c r="A1312" s="9" t="s">
        <v>21013</v>
      </c>
      <c r="B1312" s="9" t="s">
        <v>1965</v>
      </c>
      <c r="C1312" s="10">
        <v>44536</v>
      </c>
      <c r="D1312" s="9">
        <v>5064247826</v>
      </c>
      <c r="E1312" s="9" t="e">
        <f>INDEX(#REF!:#REF!,MATCH($D1312,#REF!:#REF!,0),MATCH(#REF!,#REF!:#REF!,0))</f>
        <v>#REF!</v>
      </c>
      <c r="F1312" s="9" t="e">
        <f>INDEX(#REF!:#REF!,MATCH($D1312,#REF!:#REF!,0),MATCH(#REF!,#REF!:#REF!,0))</f>
        <v>#REF!</v>
      </c>
    </row>
    <row r="1313" spans="1:6" ht="16.5" x14ac:dyDescent="0.3">
      <c r="A1313" s="9" t="s">
        <v>21012</v>
      </c>
      <c r="B1313" s="9" t="s">
        <v>2462</v>
      </c>
      <c r="C1313" s="10">
        <v>40511</v>
      </c>
      <c r="D1313" s="9">
        <v>8289594380</v>
      </c>
      <c r="E1313" s="9" t="e">
        <f>INDEX(#REF!:#REF!,MATCH($D1313,#REF!:#REF!,0),MATCH(#REF!,#REF!:#REF!,0))</f>
        <v>#REF!</v>
      </c>
      <c r="F1313" s="9" t="e">
        <f>INDEX(#REF!:#REF!,MATCH($D1313,#REF!:#REF!,0),MATCH(#REF!,#REF!:#REF!,0))</f>
        <v>#REF!</v>
      </c>
    </row>
    <row r="1314" spans="1:6" ht="16.5" x14ac:dyDescent="0.3">
      <c r="A1314" s="9" t="s">
        <v>21011</v>
      </c>
      <c r="B1314" s="9" t="s">
        <v>2361</v>
      </c>
      <c r="C1314" s="10">
        <v>42228</v>
      </c>
      <c r="D1314" s="9">
        <v>6769297310</v>
      </c>
      <c r="E1314" s="9" t="e">
        <f>INDEX(#REF!:#REF!,MATCH($D1314,#REF!:#REF!,0),MATCH(#REF!,#REF!:#REF!,0))</f>
        <v>#REF!</v>
      </c>
      <c r="F1314" s="9" t="e">
        <f>INDEX(#REF!:#REF!,MATCH($D1314,#REF!:#REF!,0),MATCH(#REF!,#REF!:#REF!,0))</f>
        <v>#REF!</v>
      </c>
    </row>
    <row r="1315" spans="1:6" ht="16.5" x14ac:dyDescent="0.3">
      <c r="A1315" s="9" t="s">
        <v>21010</v>
      </c>
      <c r="B1315" s="9" t="s">
        <v>2675</v>
      </c>
      <c r="C1315" s="10">
        <v>42734</v>
      </c>
      <c r="D1315" s="9">
        <v>2958727874</v>
      </c>
      <c r="E1315" s="9" t="e">
        <f>INDEX(#REF!:#REF!,MATCH($D1315,#REF!:#REF!,0),MATCH(#REF!,#REF!:#REF!,0))</f>
        <v>#REF!</v>
      </c>
      <c r="F1315" s="9" t="e">
        <f>INDEX(#REF!:#REF!,MATCH($D1315,#REF!:#REF!,0),MATCH(#REF!,#REF!:#REF!,0))</f>
        <v>#REF!</v>
      </c>
    </row>
    <row r="1316" spans="1:6" ht="16.5" x14ac:dyDescent="0.3">
      <c r="A1316" s="9" t="s">
        <v>21009</v>
      </c>
      <c r="B1316" s="9" t="s">
        <v>2860</v>
      </c>
      <c r="C1316" s="10">
        <v>16571</v>
      </c>
      <c r="D1316" s="9">
        <v>2307209530</v>
      </c>
      <c r="E1316" s="9" t="e">
        <f>INDEX(#REF!:#REF!,MATCH($D1316,#REF!:#REF!,0),MATCH(#REF!,#REF!:#REF!,0))</f>
        <v>#REF!</v>
      </c>
      <c r="F1316" s="9" t="e">
        <f>INDEX(#REF!:#REF!,MATCH($D1316,#REF!:#REF!,0),MATCH(#REF!,#REF!:#REF!,0))</f>
        <v>#REF!</v>
      </c>
    </row>
    <row r="1317" spans="1:6" ht="16.5" x14ac:dyDescent="0.3">
      <c r="A1317" s="9" t="s">
        <v>21008</v>
      </c>
      <c r="B1317" s="9" t="s">
        <v>2075</v>
      </c>
      <c r="C1317" s="10">
        <v>25937</v>
      </c>
      <c r="D1317" s="9">
        <v>4691333258</v>
      </c>
      <c r="E1317" s="9" t="e">
        <f>INDEX(#REF!:#REF!,MATCH($D1317,#REF!:#REF!,0),MATCH(#REF!,#REF!:#REF!,0))</f>
        <v>#REF!</v>
      </c>
      <c r="F1317" s="9" t="e">
        <f>INDEX(#REF!:#REF!,MATCH($D1317,#REF!:#REF!,0),MATCH(#REF!,#REF!:#REF!,0))</f>
        <v>#REF!</v>
      </c>
    </row>
    <row r="1318" spans="1:6" ht="16.5" x14ac:dyDescent="0.3">
      <c r="A1318" s="9" t="s">
        <v>21007</v>
      </c>
      <c r="B1318" s="9" t="s">
        <v>2589</v>
      </c>
      <c r="C1318" s="10">
        <v>12221</v>
      </c>
      <c r="D1318" s="9">
        <v>5913755731</v>
      </c>
      <c r="E1318" s="9" t="e">
        <f>INDEX(#REF!:#REF!,MATCH($D1318,#REF!:#REF!,0),MATCH(#REF!,#REF!:#REF!,0))</f>
        <v>#REF!</v>
      </c>
      <c r="F1318" s="9" t="e">
        <f>INDEX(#REF!:#REF!,MATCH($D1318,#REF!:#REF!,0),MATCH(#REF!,#REF!:#REF!,0))</f>
        <v>#REF!</v>
      </c>
    </row>
    <row r="1319" spans="1:6" ht="16.5" x14ac:dyDescent="0.3">
      <c r="A1319" s="9" t="s">
        <v>21006</v>
      </c>
      <c r="B1319" s="9" t="s">
        <v>2914</v>
      </c>
      <c r="C1319" s="10">
        <v>25814</v>
      </c>
      <c r="D1319" s="9">
        <v>6637560367</v>
      </c>
      <c r="E1319" s="9" t="e">
        <f>INDEX(#REF!:#REF!,MATCH($D1319,#REF!:#REF!,0),MATCH(#REF!,#REF!:#REF!,0))</f>
        <v>#REF!</v>
      </c>
      <c r="F1319" s="9" t="e">
        <f>INDEX(#REF!:#REF!,MATCH($D1319,#REF!:#REF!,0),MATCH(#REF!,#REF!:#REF!,0))</f>
        <v>#REF!</v>
      </c>
    </row>
    <row r="1320" spans="1:6" ht="16.5" x14ac:dyDescent="0.3">
      <c r="A1320" s="9" t="s">
        <v>21005</v>
      </c>
      <c r="B1320" s="9" t="s">
        <v>2548</v>
      </c>
      <c r="C1320" s="10">
        <v>11179</v>
      </c>
      <c r="D1320" s="9">
        <v>6978367184</v>
      </c>
      <c r="E1320" s="9" t="e">
        <f>INDEX(#REF!:#REF!,MATCH($D1320,#REF!:#REF!,0),MATCH(#REF!,#REF!:#REF!,0))</f>
        <v>#REF!</v>
      </c>
      <c r="F1320" s="9" t="e">
        <f>INDEX(#REF!:#REF!,MATCH($D1320,#REF!:#REF!,0),MATCH(#REF!,#REF!:#REF!,0))</f>
        <v>#REF!</v>
      </c>
    </row>
    <row r="1321" spans="1:6" ht="16.5" x14ac:dyDescent="0.3">
      <c r="A1321" s="9" t="s">
        <v>21004</v>
      </c>
      <c r="B1321" s="9" t="s">
        <v>1941</v>
      </c>
      <c r="C1321" s="10">
        <v>18560</v>
      </c>
      <c r="D1321" s="9">
        <v>4730395069</v>
      </c>
      <c r="E1321" s="9" t="e">
        <f>INDEX(#REF!:#REF!,MATCH($D1321,#REF!:#REF!,0),MATCH(#REF!,#REF!:#REF!,0))</f>
        <v>#REF!</v>
      </c>
      <c r="F1321" s="9" t="e">
        <f>INDEX(#REF!:#REF!,MATCH($D1321,#REF!:#REF!,0),MATCH(#REF!,#REF!:#REF!,0))</f>
        <v>#REF!</v>
      </c>
    </row>
    <row r="1322" spans="1:6" ht="16.5" x14ac:dyDescent="0.3">
      <c r="A1322" s="9" t="s">
        <v>21003</v>
      </c>
      <c r="B1322" s="9" t="s">
        <v>1943</v>
      </c>
      <c r="C1322" s="10">
        <v>40610</v>
      </c>
      <c r="D1322" s="9">
        <v>1855604000</v>
      </c>
      <c r="E1322" s="9" t="e">
        <f>INDEX(#REF!:#REF!,MATCH($D1322,#REF!:#REF!,0),MATCH(#REF!,#REF!:#REF!,0))</f>
        <v>#REF!</v>
      </c>
      <c r="F1322" s="9" t="e">
        <f>INDEX(#REF!:#REF!,MATCH($D1322,#REF!:#REF!,0),MATCH(#REF!,#REF!:#REF!,0))</f>
        <v>#REF!</v>
      </c>
    </row>
    <row r="1323" spans="1:6" ht="16.5" x14ac:dyDescent="0.3">
      <c r="A1323" s="9" t="s">
        <v>21002</v>
      </c>
      <c r="B1323" s="9" t="s">
        <v>2083</v>
      </c>
      <c r="C1323" s="10">
        <v>35957</v>
      </c>
      <c r="D1323" s="9">
        <v>7374898193</v>
      </c>
      <c r="E1323" s="9" t="e">
        <f>INDEX(#REF!:#REF!,MATCH($D1323,#REF!:#REF!,0),MATCH(#REF!,#REF!:#REF!,0))</f>
        <v>#REF!</v>
      </c>
      <c r="F1323" s="9" t="e">
        <f>INDEX(#REF!:#REF!,MATCH($D1323,#REF!:#REF!,0),MATCH(#REF!,#REF!:#REF!,0))</f>
        <v>#REF!</v>
      </c>
    </row>
    <row r="1324" spans="1:6" ht="16.5" x14ac:dyDescent="0.3">
      <c r="A1324" s="9" t="s">
        <v>21001</v>
      </c>
      <c r="B1324" s="9" t="s">
        <v>2190</v>
      </c>
      <c r="C1324" s="10">
        <v>42351</v>
      </c>
      <c r="D1324" s="9">
        <v>7251959615</v>
      </c>
      <c r="E1324" s="9" t="e">
        <f>INDEX(#REF!:#REF!,MATCH($D1324,#REF!:#REF!,0),MATCH(#REF!,#REF!:#REF!,0))</f>
        <v>#REF!</v>
      </c>
      <c r="F1324" s="9" t="e">
        <f>INDEX(#REF!:#REF!,MATCH($D1324,#REF!:#REF!,0),MATCH(#REF!,#REF!:#REF!,0))</f>
        <v>#REF!</v>
      </c>
    </row>
    <row r="1325" spans="1:6" ht="16.5" x14ac:dyDescent="0.3">
      <c r="A1325" s="9" t="s">
        <v>21000</v>
      </c>
      <c r="B1325" s="9" t="s">
        <v>2537</v>
      </c>
      <c r="C1325" s="10">
        <v>55329</v>
      </c>
      <c r="D1325" s="9">
        <v>5079859830</v>
      </c>
      <c r="E1325" s="9" t="e">
        <f>INDEX(#REF!:#REF!,MATCH($D1325,#REF!:#REF!,0),MATCH(#REF!,#REF!:#REF!,0))</f>
        <v>#REF!</v>
      </c>
      <c r="F1325" s="9" t="e">
        <f>INDEX(#REF!:#REF!,MATCH($D1325,#REF!:#REF!,0),MATCH(#REF!,#REF!:#REF!,0))</f>
        <v>#REF!</v>
      </c>
    </row>
    <row r="1326" spans="1:6" ht="16.5" x14ac:dyDescent="0.3">
      <c r="A1326" s="9" t="s">
        <v>20999</v>
      </c>
      <c r="B1326" s="9" t="s">
        <v>2633</v>
      </c>
      <c r="C1326" s="10">
        <v>13668</v>
      </c>
      <c r="D1326" s="9">
        <v>7251959615</v>
      </c>
      <c r="E1326" s="9" t="e">
        <f>INDEX(#REF!:#REF!,MATCH($D1326,#REF!:#REF!,0),MATCH(#REF!,#REF!:#REF!,0))</f>
        <v>#REF!</v>
      </c>
      <c r="F1326" s="9" t="e">
        <f>INDEX(#REF!:#REF!,MATCH($D1326,#REF!:#REF!,0),MATCH(#REF!,#REF!:#REF!,0))</f>
        <v>#REF!</v>
      </c>
    </row>
    <row r="1327" spans="1:6" ht="16.5" x14ac:dyDescent="0.3">
      <c r="A1327" s="9" t="s">
        <v>20998</v>
      </c>
      <c r="B1327" s="9" t="s">
        <v>2759</v>
      </c>
      <c r="C1327" s="10">
        <v>16086</v>
      </c>
      <c r="D1327" s="9">
        <v>3040116061</v>
      </c>
      <c r="E1327" s="9" t="e">
        <f>INDEX(#REF!:#REF!,MATCH($D1327,#REF!:#REF!,0),MATCH(#REF!,#REF!:#REF!,0))</f>
        <v>#REF!</v>
      </c>
      <c r="F1327" s="9" t="e">
        <f>INDEX(#REF!:#REF!,MATCH($D1327,#REF!:#REF!,0),MATCH(#REF!,#REF!:#REF!,0))</f>
        <v>#REF!</v>
      </c>
    </row>
    <row r="1328" spans="1:6" ht="16.5" x14ac:dyDescent="0.3">
      <c r="A1328" s="9" t="s">
        <v>20997</v>
      </c>
      <c r="B1328" s="9" t="s">
        <v>3328</v>
      </c>
      <c r="C1328" s="10">
        <v>32806</v>
      </c>
      <c r="D1328" s="9">
        <v>5764917026</v>
      </c>
      <c r="E1328" s="9" t="e">
        <f>INDEX(#REF!:#REF!,MATCH($D1328,#REF!:#REF!,0),MATCH(#REF!,#REF!:#REF!,0))</f>
        <v>#REF!</v>
      </c>
      <c r="F1328" s="9" t="e">
        <f>INDEX(#REF!:#REF!,MATCH($D1328,#REF!:#REF!,0),MATCH(#REF!,#REF!:#REF!,0))</f>
        <v>#REF!</v>
      </c>
    </row>
    <row r="1329" spans="1:6" ht="16.5" x14ac:dyDescent="0.3">
      <c r="A1329" s="9" t="s">
        <v>20996</v>
      </c>
      <c r="B1329" s="9" t="s">
        <v>2564</v>
      </c>
      <c r="C1329" s="10">
        <v>12407</v>
      </c>
      <c r="D1329" s="9">
        <v>3040116061</v>
      </c>
      <c r="E1329" s="9" t="e">
        <f>INDEX(#REF!:#REF!,MATCH($D1329,#REF!:#REF!,0),MATCH(#REF!,#REF!:#REF!,0))</f>
        <v>#REF!</v>
      </c>
      <c r="F1329" s="9" t="e">
        <f>INDEX(#REF!:#REF!,MATCH($D1329,#REF!:#REF!,0),MATCH(#REF!,#REF!:#REF!,0))</f>
        <v>#REF!</v>
      </c>
    </row>
    <row r="1330" spans="1:6" ht="16.5" x14ac:dyDescent="0.3">
      <c r="A1330" s="9" t="s">
        <v>20995</v>
      </c>
      <c r="B1330" s="9" t="s">
        <v>1961</v>
      </c>
      <c r="C1330" s="10">
        <v>26740</v>
      </c>
      <c r="D1330" s="9">
        <v>9373778889</v>
      </c>
      <c r="E1330" s="9" t="e">
        <f>INDEX(#REF!:#REF!,MATCH($D1330,#REF!:#REF!,0),MATCH(#REF!,#REF!:#REF!,0))</f>
        <v>#REF!</v>
      </c>
      <c r="F1330" s="9" t="e">
        <f>INDEX(#REF!:#REF!,MATCH($D1330,#REF!:#REF!,0),MATCH(#REF!,#REF!:#REF!,0))</f>
        <v>#REF!</v>
      </c>
    </row>
    <row r="1331" spans="1:6" ht="16.5" x14ac:dyDescent="0.3">
      <c r="A1331" s="9" t="s">
        <v>20994</v>
      </c>
      <c r="B1331" s="9" t="s">
        <v>2392</v>
      </c>
      <c r="C1331" s="10">
        <v>45533</v>
      </c>
      <c r="D1331" s="9">
        <v>8676088039</v>
      </c>
      <c r="E1331" s="9" t="e">
        <f>INDEX(#REF!:#REF!,MATCH($D1331,#REF!:#REF!,0),MATCH(#REF!,#REF!:#REF!,0))</f>
        <v>#REF!</v>
      </c>
      <c r="F1331" s="9" t="e">
        <f>INDEX(#REF!:#REF!,MATCH($D1331,#REF!:#REF!,0),MATCH(#REF!,#REF!:#REF!,0))</f>
        <v>#REF!</v>
      </c>
    </row>
    <row r="1332" spans="1:6" ht="16.5" x14ac:dyDescent="0.3">
      <c r="A1332" s="9" t="s">
        <v>20993</v>
      </c>
      <c r="B1332" s="9" t="s">
        <v>2302</v>
      </c>
      <c r="C1332" s="10">
        <v>18001</v>
      </c>
      <c r="D1332" s="9">
        <v>2492824950</v>
      </c>
      <c r="E1332" s="9" t="e">
        <f>INDEX(#REF!:#REF!,MATCH($D1332,#REF!:#REF!,0),MATCH(#REF!,#REF!:#REF!,0))</f>
        <v>#REF!</v>
      </c>
      <c r="F1332" s="9" t="e">
        <f>INDEX(#REF!:#REF!,MATCH($D1332,#REF!:#REF!,0),MATCH(#REF!,#REF!:#REF!,0))</f>
        <v>#REF!</v>
      </c>
    </row>
    <row r="1333" spans="1:6" ht="16.5" x14ac:dyDescent="0.3">
      <c r="A1333" s="9" t="s">
        <v>20992</v>
      </c>
      <c r="B1333" s="9" t="s">
        <v>2459</v>
      </c>
      <c r="C1333" s="10">
        <v>38090</v>
      </c>
      <c r="D1333" s="9">
        <v>6436551115</v>
      </c>
      <c r="E1333" s="9" t="e">
        <f>INDEX(#REF!:#REF!,MATCH($D1333,#REF!:#REF!,0),MATCH(#REF!,#REF!:#REF!,0))</f>
        <v>#REF!</v>
      </c>
      <c r="F1333" s="9" t="e">
        <f>INDEX(#REF!:#REF!,MATCH($D1333,#REF!:#REF!,0),MATCH(#REF!,#REF!:#REF!,0))</f>
        <v>#REF!</v>
      </c>
    </row>
    <row r="1334" spans="1:6" ht="16.5" x14ac:dyDescent="0.3">
      <c r="A1334" s="9" t="s">
        <v>20991</v>
      </c>
      <c r="B1334" s="9" t="s">
        <v>2433</v>
      </c>
      <c r="C1334" s="10">
        <v>50266</v>
      </c>
      <c r="D1334" s="9">
        <v>2066028762</v>
      </c>
      <c r="E1334" s="9" t="e">
        <f>INDEX(#REF!:#REF!,MATCH($D1334,#REF!:#REF!,0),MATCH(#REF!,#REF!:#REF!,0))</f>
        <v>#REF!</v>
      </c>
      <c r="F1334" s="9" t="e">
        <f>INDEX(#REF!:#REF!,MATCH($D1334,#REF!:#REF!,0),MATCH(#REF!,#REF!:#REF!,0))</f>
        <v>#REF!</v>
      </c>
    </row>
    <row r="1335" spans="1:6" ht="16.5" x14ac:dyDescent="0.3">
      <c r="A1335" s="9" t="s">
        <v>20990</v>
      </c>
      <c r="B1335" s="9" t="s">
        <v>3510</v>
      </c>
      <c r="C1335" s="10">
        <v>32469</v>
      </c>
      <c r="D1335" s="9">
        <v>7906441400</v>
      </c>
      <c r="E1335" s="9" t="e">
        <f>INDEX(#REF!:#REF!,MATCH($D1335,#REF!:#REF!,0),MATCH(#REF!,#REF!:#REF!,0))</f>
        <v>#REF!</v>
      </c>
      <c r="F1335" s="9" t="e">
        <f>INDEX(#REF!:#REF!,MATCH($D1335,#REF!:#REF!,0),MATCH(#REF!,#REF!:#REF!,0))</f>
        <v>#REF!</v>
      </c>
    </row>
    <row r="1336" spans="1:6" ht="16.5" x14ac:dyDescent="0.3">
      <c r="A1336" s="9" t="s">
        <v>20989</v>
      </c>
      <c r="B1336" s="9" t="s">
        <v>2793</v>
      </c>
      <c r="C1336" s="10">
        <v>14694</v>
      </c>
      <c r="D1336" s="9">
        <v>6436551115</v>
      </c>
      <c r="E1336" s="9" t="e">
        <f>INDEX(#REF!:#REF!,MATCH($D1336,#REF!:#REF!,0),MATCH(#REF!,#REF!:#REF!,0))</f>
        <v>#REF!</v>
      </c>
      <c r="F1336" s="9" t="e">
        <f>INDEX(#REF!:#REF!,MATCH($D1336,#REF!:#REF!,0),MATCH(#REF!,#REF!:#REF!,0))</f>
        <v>#REF!</v>
      </c>
    </row>
    <row r="1337" spans="1:6" ht="16.5" x14ac:dyDescent="0.3">
      <c r="A1337" s="9" t="s">
        <v>20988</v>
      </c>
      <c r="B1337" s="9" t="s">
        <v>2650</v>
      </c>
      <c r="C1337" s="10">
        <v>24948</v>
      </c>
      <c r="D1337" s="9">
        <v>8175279842</v>
      </c>
      <c r="E1337" s="9" t="e">
        <f>INDEX(#REF!:#REF!,MATCH($D1337,#REF!:#REF!,0),MATCH(#REF!,#REF!:#REF!,0))</f>
        <v>#REF!</v>
      </c>
      <c r="F1337" s="9" t="e">
        <f>INDEX(#REF!:#REF!,MATCH($D1337,#REF!:#REF!,0),MATCH(#REF!,#REF!:#REF!,0))</f>
        <v>#REF!</v>
      </c>
    </row>
    <row r="1338" spans="1:6" ht="16.5" x14ac:dyDescent="0.3">
      <c r="A1338" s="9" t="s">
        <v>20987</v>
      </c>
      <c r="B1338" s="9" t="s">
        <v>2954</v>
      </c>
      <c r="C1338" s="10">
        <v>57519</v>
      </c>
      <c r="D1338" s="9">
        <v>2012142672</v>
      </c>
      <c r="E1338" s="9" t="e">
        <f>INDEX(#REF!:#REF!,MATCH($D1338,#REF!:#REF!,0),MATCH(#REF!,#REF!:#REF!,0))</f>
        <v>#REF!</v>
      </c>
      <c r="F1338" s="9" t="e">
        <f>INDEX(#REF!:#REF!,MATCH($D1338,#REF!:#REF!,0),MATCH(#REF!,#REF!:#REF!,0))</f>
        <v>#REF!</v>
      </c>
    </row>
    <row r="1339" spans="1:6" ht="16.5" x14ac:dyDescent="0.3">
      <c r="A1339" s="9" t="s">
        <v>20986</v>
      </c>
      <c r="B1339" s="9" t="s">
        <v>3642</v>
      </c>
      <c r="C1339" s="10">
        <v>43194</v>
      </c>
      <c r="D1339" s="9">
        <v>6733929554</v>
      </c>
      <c r="E1339" s="9" t="e">
        <f>INDEX(#REF!:#REF!,MATCH($D1339,#REF!:#REF!,0),MATCH(#REF!,#REF!:#REF!,0))</f>
        <v>#REF!</v>
      </c>
      <c r="F1339" s="9" t="e">
        <f>INDEX(#REF!:#REF!,MATCH($D1339,#REF!:#REF!,0),MATCH(#REF!,#REF!:#REF!,0))</f>
        <v>#REF!</v>
      </c>
    </row>
    <row r="1340" spans="1:6" ht="16.5" x14ac:dyDescent="0.3">
      <c r="A1340" s="9" t="s">
        <v>20985</v>
      </c>
      <c r="B1340" s="9" t="s">
        <v>2795</v>
      </c>
      <c r="C1340" s="10">
        <v>46631</v>
      </c>
      <c r="D1340" s="9">
        <v>650049144</v>
      </c>
      <c r="E1340" s="9" t="e">
        <f>INDEX(#REF!:#REF!,MATCH($D1340,#REF!:#REF!,0),MATCH(#REF!,#REF!:#REF!,0))</f>
        <v>#REF!</v>
      </c>
      <c r="F1340" s="9" t="e">
        <f>INDEX(#REF!:#REF!,MATCH($D1340,#REF!:#REF!,0),MATCH(#REF!,#REF!:#REF!,0))</f>
        <v>#REF!</v>
      </c>
    </row>
    <row r="1341" spans="1:6" ht="16.5" x14ac:dyDescent="0.3">
      <c r="A1341" s="9" t="s">
        <v>20984</v>
      </c>
      <c r="B1341" s="9" t="s">
        <v>2496</v>
      </c>
      <c r="C1341" s="10">
        <v>55406</v>
      </c>
      <c r="D1341" s="9">
        <v>4475496373</v>
      </c>
      <c r="E1341" s="9" t="e">
        <f>INDEX(#REF!:#REF!,MATCH($D1341,#REF!:#REF!,0),MATCH(#REF!,#REF!:#REF!,0))</f>
        <v>#REF!</v>
      </c>
      <c r="F1341" s="9" t="e">
        <f>INDEX(#REF!:#REF!,MATCH($D1341,#REF!:#REF!,0),MATCH(#REF!,#REF!:#REF!,0))</f>
        <v>#REF!</v>
      </c>
    </row>
    <row r="1342" spans="1:6" ht="16.5" x14ac:dyDescent="0.3">
      <c r="A1342" s="9" t="s">
        <v>20983</v>
      </c>
      <c r="B1342" s="9" t="s">
        <v>2069</v>
      </c>
      <c r="C1342" s="10">
        <v>47319</v>
      </c>
      <c r="D1342" s="9">
        <v>6041314951</v>
      </c>
      <c r="E1342" s="9" t="e">
        <f>INDEX(#REF!:#REF!,MATCH($D1342,#REF!:#REF!,0),MATCH(#REF!,#REF!:#REF!,0))</f>
        <v>#REF!</v>
      </c>
      <c r="F1342" s="9" t="e">
        <f>INDEX(#REF!:#REF!,MATCH($D1342,#REF!:#REF!,0),MATCH(#REF!,#REF!:#REF!,0))</f>
        <v>#REF!</v>
      </c>
    </row>
    <row r="1343" spans="1:6" ht="16.5" x14ac:dyDescent="0.3">
      <c r="A1343" s="9" t="s">
        <v>20982</v>
      </c>
      <c r="B1343" s="9" t="s">
        <v>2793</v>
      </c>
      <c r="C1343" s="10">
        <v>12502</v>
      </c>
      <c r="D1343" s="9">
        <v>4759627103</v>
      </c>
      <c r="E1343" s="9" t="e">
        <f>INDEX(#REF!:#REF!,MATCH($D1343,#REF!:#REF!,0),MATCH(#REF!,#REF!:#REF!,0))</f>
        <v>#REF!</v>
      </c>
      <c r="F1343" s="9" t="e">
        <f>INDEX(#REF!:#REF!,MATCH($D1343,#REF!:#REF!,0),MATCH(#REF!,#REF!:#REF!,0))</f>
        <v>#REF!</v>
      </c>
    </row>
    <row r="1344" spans="1:6" ht="16.5" x14ac:dyDescent="0.3">
      <c r="A1344" s="9" t="s">
        <v>20981</v>
      </c>
      <c r="B1344" s="9" t="s">
        <v>3125</v>
      </c>
      <c r="C1344" s="10">
        <v>28971</v>
      </c>
      <c r="D1344" s="9">
        <v>2209340063</v>
      </c>
      <c r="E1344" s="9" t="e">
        <f>INDEX(#REF!:#REF!,MATCH($D1344,#REF!:#REF!,0),MATCH(#REF!,#REF!:#REF!,0))</f>
        <v>#REF!</v>
      </c>
      <c r="F1344" s="9" t="e">
        <f>INDEX(#REF!:#REF!,MATCH($D1344,#REF!:#REF!,0),MATCH(#REF!,#REF!:#REF!,0))</f>
        <v>#REF!</v>
      </c>
    </row>
    <row r="1345" spans="1:6" ht="16.5" x14ac:dyDescent="0.3">
      <c r="A1345" s="9" t="s">
        <v>20980</v>
      </c>
      <c r="B1345" s="9" t="s">
        <v>1985</v>
      </c>
      <c r="C1345" s="10">
        <v>53035</v>
      </c>
      <c r="D1345" s="9">
        <v>7560031153</v>
      </c>
      <c r="E1345" s="9" t="e">
        <f>INDEX(#REF!:#REF!,MATCH($D1345,#REF!:#REF!,0),MATCH(#REF!,#REF!:#REF!,0))</f>
        <v>#REF!</v>
      </c>
      <c r="F1345" s="9" t="e">
        <f>INDEX(#REF!:#REF!,MATCH($D1345,#REF!:#REF!,0),MATCH(#REF!,#REF!:#REF!,0))</f>
        <v>#REF!</v>
      </c>
    </row>
    <row r="1346" spans="1:6" ht="16.5" x14ac:dyDescent="0.3">
      <c r="A1346" s="9" t="s">
        <v>20979</v>
      </c>
      <c r="B1346" s="9" t="s">
        <v>2526</v>
      </c>
      <c r="C1346" s="10">
        <v>25605</v>
      </c>
      <c r="D1346" s="9">
        <v>9458563771</v>
      </c>
      <c r="E1346" s="9" t="e">
        <f>INDEX(#REF!:#REF!,MATCH($D1346,#REF!:#REF!,0),MATCH(#REF!,#REF!:#REF!,0))</f>
        <v>#REF!</v>
      </c>
      <c r="F1346" s="9" t="e">
        <f>INDEX(#REF!:#REF!,MATCH($D1346,#REF!:#REF!,0),MATCH(#REF!,#REF!:#REF!,0))</f>
        <v>#REF!</v>
      </c>
    </row>
    <row r="1347" spans="1:6" ht="16.5" x14ac:dyDescent="0.3">
      <c r="A1347" s="9" t="s">
        <v>20978</v>
      </c>
      <c r="B1347" s="9" t="s">
        <v>2339</v>
      </c>
      <c r="C1347" s="10">
        <v>32504</v>
      </c>
      <c r="D1347" s="9">
        <v>7673188813</v>
      </c>
      <c r="E1347" s="9" t="e">
        <f>INDEX(#REF!:#REF!,MATCH($D1347,#REF!:#REF!,0),MATCH(#REF!,#REF!:#REF!,0))</f>
        <v>#REF!</v>
      </c>
      <c r="F1347" s="9" t="e">
        <f>INDEX(#REF!:#REF!,MATCH($D1347,#REF!:#REF!,0),MATCH(#REF!,#REF!:#REF!,0))</f>
        <v>#REF!</v>
      </c>
    </row>
    <row r="1348" spans="1:6" ht="16.5" x14ac:dyDescent="0.3">
      <c r="A1348" s="9" t="s">
        <v>20977</v>
      </c>
      <c r="B1348" s="9" t="s">
        <v>2952</v>
      </c>
      <c r="C1348" s="10">
        <v>23595</v>
      </c>
      <c r="D1348" s="9">
        <v>6380488901</v>
      </c>
      <c r="E1348" s="9" t="e">
        <f>INDEX(#REF!:#REF!,MATCH($D1348,#REF!:#REF!,0),MATCH(#REF!,#REF!:#REF!,0))</f>
        <v>#REF!</v>
      </c>
      <c r="F1348" s="9" t="e">
        <f>INDEX(#REF!:#REF!,MATCH($D1348,#REF!:#REF!,0),MATCH(#REF!,#REF!:#REF!,0))</f>
        <v>#REF!</v>
      </c>
    </row>
    <row r="1349" spans="1:6" ht="16.5" x14ac:dyDescent="0.3">
      <c r="A1349" s="9" t="s">
        <v>20976</v>
      </c>
      <c r="B1349" s="9" t="s">
        <v>2537</v>
      </c>
      <c r="C1349" s="10">
        <v>55301</v>
      </c>
      <c r="D1349" s="9">
        <v>2074776004</v>
      </c>
      <c r="E1349" s="9" t="e">
        <f>INDEX(#REF!:#REF!,MATCH($D1349,#REF!:#REF!,0),MATCH(#REF!,#REF!:#REF!,0))</f>
        <v>#REF!</v>
      </c>
      <c r="F1349" s="9" t="e">
        <f>INDEX(#REF!:#REF!,MATCH($D1349,#REF!:#REF!,0),MATCH(#REF!,#REF!:#REF!,0))</f>
        <v>#REF!</v>
      </c>
    </row>
    <row r="1350" spans="1:6" ht="16.5" x14ac:dyDescent="0.3">
      <c r="A1350" s="9" t="s">
        <v>20975</v>
      </c>
      <c r="B1350" s="9" t="s">
        <v>2048</v>
      </c>
      <c r="C1350" s="10">
        <v>59237</v>
      </c>
      <c r="D1350" s="9">
        <v>8664054479</v>
      </c>
      <c r="E1350" s="9" t="e">
        <f>INDEX(#REF!:#REF!,MATCH($D1350,#REF!:#REF!,0),MATCH(#REF!,#REF!:#REF!,0))</f>
        <v>#REF!</v>
      </c>
      <c r="F1350" s="9" t="e">
        <f>INDEX(#REF!:#REF!,MATCH($D1350,#REF!:#REF!,0),MATCH(#REF!,#REF!:#REF!,0))</f>
        <v>#REF!</v>
      </c>
    </row>
    <row r="1351" spans="1:6" ht="16.5" x14ac:dyDescent="0.3">
      <c r="A1351" s="9" t="s">
        <v>20974</v>
      </c>
      <c r="B1351" s="9" t="s">
        <v>2232</v>
      </c>
      <c r="C1351" s="10">
        <v>50627</v>
      </c>
      <c r="D1351" s="9">
        <v>3609467622</v>
      </c>
      <c r="E1351" s="9" t="e">
        <f>INDEX(#REF!:#REF!,MATCH($D1351,#REF!:#REF!,0),MATCH(#REF!,#REF!:#REF!,0))</f>
        <v>#REF!</v>
      </c>
      <c r="F1351" s="9" t="e">
        <f>INDEX(#REF!:#REF!,MATCH($D1351,#REF!:#REF!,0),MATCH(#REF!,#REF!:#REF!,0))</f>
        <v>#REF!</v>
      </c>
    </row>
    <row r="1352" spans="1:6" ht="16.5" x14ac:dyDescent="0.3">
      <c r="A1352" s="9" t="s">
        <v>20973</v>
      </c>
      <c r="B1352" s="9" t="s">
        <v>2323</v>
      </c>
      <c r="C1352" s="10">
        <v>37531</v>
      </c>
      <c r="D1352" s="9">
        <v>7191906499</v>
      </c>
      <c r="E1352" s="9" t="e">
        <f>INDEX(#REF!:#REF!,MATCH($D1352,#REF!:#REF!,0),MATCH(#REF!,#REF!:#REF!,0))</f>
        <v>#REF!</v>
      </c>
      <c r="F1352" s="9" t="e">
        <f>INDEX(#REF!:#REF!,MATCH($D1352,#REF!:#REF!,0),MATCH(#REF!,#REF!:#REF!,0))</f>
        <v>#REF!</v>
      </c>
    </row>
    <row r="1353" spans="1:6" ht="16.5" x14ac:dyDescent="0.3">
      <c r="A1353" s="9" t="s">
        <v>20972</v>
      </c>
      <c r="B1353" s="9" t="s">
        <v>2232</v>
      </c>
      <c r="C1353" s="10">
        <v>58832</v>
      </c>
      <c r="D1353" s="9">
        <v>2649428619</v>
      </c>
      <c r="E1353" s="9" t="e">
        <f>INDEX(#REF!:#REF!,MATCH($D1353,#REF!:#REF!,0),MATCH(#REF!,#REF!:#REF!,0))</f>
        <v>#REF!</v>
      </c>
      <c r="F1353" s="9" t="e">
        <f>INDEX(#REF!:#REF!,MATCH($D1353,#REF!:#REF!,0),MATCH(#REF!,#REF!:#REF!,0))</f>
        <v>#REF!</v>
      </c>
    </row>
    <row r="1354" spans="1:6" ht="16.5" x14ac:dyDescent="0.3">
      <c r="A1354" s="9" t="s">
        <v>20971</v>
      </c>
      <c r="B1354" s="9" t="s">
        <v>1991</v>
      </c>
      <c r="C1354" s="10">
        <v>17663</v>
      </c>
      <c r="D1354" s="9">
        <v>4716524892</v>
      </c>
      <c r="E1354" s="9" t="e">
        <f>INDEX(#REF!:#REF!,MATCH($D1354,#REF!:#REF!,0),MATCH(#REF!,#REF!:#REF!,0))</f>
        <v>#REF!</v>
      </c>
      <c r="F1354" s="9" t="e">
        <f>INDEX(#REF!:#REF!,MATCH($D1354,#REF!:#REF!,0),MATCH(#REF!,#REF!:#REF!,0))</f>
        <v>#REF!</v>
      </c>
    </row>
    <row r="1355" spans="1:6" ht="16.5" x14ac:dyDescent="0.3">
      <c r="A1355" s="9" t="s">
        <v>20970</v>
      </c>
      <c r="B1355" s="9" t="s">
        <v>2662</v>
      </c>
      <c r="C1355" s="10">
        <v>34189</v>
      </c>
      <c r="D1355" s="9">
        <v>3806430489</v>
      </c>
      <c r="E1355" s="9" t="e">
        <f>INDEX(#REF!:#REF!,MATCH($D1355,#REF!:#REF!,0),MATCH(#REF!,#REF!:#REF!,0))</f>
        <v>#REF!</v>
      </c>
      <c r="F1355" s="9" t="e">
        <f>INDEX(#REF!:#REF!,MATCH($D1355,#REF!:#REF!,0),MATCH(#REF!,#REF!:#REF!,0))</f>
        <v>#REF!</v>
      </c>
    </row>
    <row r="1356" spans="1:6" ht="16.5" x14ac:dyDescent="0.3">
      <c r="A1356" s="9" t="s">
        <v>20969</v>
      </c>
      <c r="B1356" s="9" t="s">
        <v>4007</v>
      </c>
      <c r="C1356" s="10">
        <v>10076</v>
      </c>
      <c r="D1356" s="9">
        <v>569240891</v>
      </c>
      <c r="E1356" s="9" t="e">
        <f>INDEX(#REF!:#REF!,MATCH($D1356,#REF!:#REF!,0),MATCH(#REF!,#REF!:#REF!,0))</f>
        <v>#REF!</v>
      </c>
      <c r="F1356" s="9" t="e">
        <f>INDEX(#REF!:#REF!,MATCH($D1356,#REF!:#REF!,0),MATCH(#REF!,#REF!:#REF!,0))</f>
        <v>#REF!</v>
      </c>
    </row>
    <row r="1357" spans="1:6" ht="16.5" x14ac:dyDescent="0.3">
      <c r="A1357" s="9" t="s">
        <v>20968</v>
      </c>
      <c r="B1357" s="9" t="s">
        <v>2147</v>
      </c>
      <c r="C1357" s="10">
        <v>55865</v>
      </c>
      <c r="D1357" s="9">
        <v>9096285417</v>
      </c>
      <c r="E1357" s="9" t="e">
        <f>INDEX(#REF!:#REF!,MATCH($D1357,#REF!:#REF!,0),MATCH(#REF!,#REF!:#REF!,0))</f>
        <v>#REF!</v>
      </c>
      <c r="F1357" s="9" t="e">
        <f>INDEX(#REF!:#REF!,MATCH($D1357,#REF!:#REF!,0),MATCH(#REF!,#REF!:#REF!,0))</f>
        <v>#REF!</v>
      </c>
    </row>
    <row r="1358" spans="1:6" ht="16.5" x14ac:dyDescent="0.3">
      <c r="A1358" s="9" t="s">
        <v>20967</v>
      </c>
      <c r="B1358" s="9" t="s">
        <v>2503</v>
      </c>
      <c r="C1358" s="10">
        <v>55471</v>
      </c>
      <c r="D1358" s="9">
        <v>3991963221</v>
      </c>
      <c r="E1358" s="9" t="e">
        <f>INDEX(#REF!:#REF!,MATCH($D1358,#REF!:#REF!,0),MATCH(#REF!,#REF!:#REF!,0))</f>
        <v>#REF!</v>
      </c>
      <c r="F1358" s="9" t="e">
        <f>INDEX(#REF!:#REF!,MATCH($D1358,#REF!:#REF!,0),MATCH(#REF!,#REF!:#REF!,0))</f>
        <v>#REF!</v>
      </c>
    </row>
    <row r="1359" spans="1:6" ht="16.5" x14ac:dyDescent="0.3">
      <c r="A1359" s="9" t="s">
        <v>20966</v>
      </c>
      <c r="B1359" s="9" t="s">
        <v>2056</v>
      </c>
      <c r="C1359" s="10">
        <v>48277</v>
      </c>
      <c r="D1359" s="9">
        <v>9855833406</v>
      </c>
      <c r="E1359" s="9" t="e">
        <f>INDEX(#REF!:#REF!,MATCH($D1359,#REF!:#REF!,0),MATCH(#REF!,#REF!:#REF!,0))</f>
        <v>#REF!</v>
      </c>
      <c r="F1359" s="9" t="e">
        <f>INDEX(#REF!:#REF!,MATCH($D1359,#REF!:#REF!,0),MATCH(#REF!,#REF!:#REF!,0))</f>
        <v>#REF!</v>
      </c>
    </row>
    <row r="1360" spans="1:6" ht="16.5" x14ac:dyDescent="0.3">
      <c r="A1360" s="9" t="s">
        <v>20965</v>
      </c>
      <c r="B1360" s="9" t="s">
        <v>2216</v>
      </c>
      <c r="C1360" s="10">
        <v>29555</v>
      </c>
      <c r="D1360" s="9">
        <v>8127128031</v>
      </c>
      <c r="E1360" s="9" t="e">
        <f>INDEX(#REF!:#REF!,MATCH($D1360,#REF!:#REF!,0),MATCH(#REF!,#REF!:#REF!,0))</f>
        <v>#REF!</v>
      </c>
      <c r="F1360" s="9" t="e">
        <f>INDEX(#REF!:#REF!,MATCH($D1360,#REF!:#REF!,0),MATCH(#REF!,#REF!:#REF!,0))</f>
        <v>#REF!</v>
      </c>
    </row>
    <row r="1361" spans="1:6" ht="16.5" x14ac:dyDescent="0.3">
      <c r="A1361" s="9" t="s">
        <v>20964</v>
      </c>
      <c r="B1361" s="9" t="s">
        <v>2288</v>
      </c>
      <c r="C1361" s="10">
        <v>50994</v>
      </c>
      <c r="D1361" s="9">
        <v>2973481236</v>
      </c>
      <c r="E1361" s="9" t="e">
        <f>INDEX(#REF!:#REF!,MATCH($D1361,#REF!:#REF!,0),MATCH(#REF!,#REF!:#REF!,0))</f>
        <v>#REF!</v>
      </c>
      <c r="F1361" s="9" t="e">
        <f>INDEX(#REF!:#REF!,MATCH($D1361,#REF!:#REF!,0),MATCH(#REF!,#REF!:#REF!,0))</f>
        <v>#REF!</v>
      </c>
    </row>
    <row r="1362" spans="1:6" ht="16.5" x14ac:dyDescent="0.3">
      <c r="A1362" s="9" t="s">
        <v>20963</v>
      </c>
      <c r="B1362" s="9" t="s">
        <v>2519</v>
      </c>
      <c r="C1362" s="10">
        <v>34308</v>
      </c>
      <c r="D1362" s="9">
        <v>2592292012</v>
      </c>
      <c r="E1362" s="9" t="e">
        <f>INDEX(#REF!:#REF!,MATCH($D1362,#REF!:#REF!,0),MATCH(#REF!,#REF!:#REF!,0))</f>
        <v>#REF!</v>
      </c>
      <c r="F1362" s="9" t="e">
        <f>INDEX(#REF!:#REF!,MATCH($D1362,#REF!:#REF!,0),MATCH(#REF!,#REF!:#REF!,0))</f>
        <v>#REF!</v>
      </c>
    </row>
    <row r="1363" spans="1:6" ht="16.5" x14ac:dyDescent="0.3">
      <c r="A1363" s="9" t="s">
        <v>20962</v>
      </c>
      <c r="B1363" s="9" t="s">
        <v>2768</v>
      </c>
      <c r="C1363" s="10">
        <v>24344</v>
      </c>
      <c r="D1363" s="9">
        <v>6402318035</v>
      </c>
      <c r="E1363" s="9" t="e">
        <f>INDEX(#REF!:#REF!,MATCH($D1363,#REF!:#REF!,0),MATCH(#REF!,#REF!:#REF!,0))</f>
        <v>#REF!</v>
      </c>
      <c r="F1363" s="9" t="e">
        <f>INDEX(#REF!:#REF!,MATCH($D1363,#REF!:#REF!,0),MATCH(#REF!,#REF!:#REF!,0))</f>
        <v>#REF!</v>
      </c>
    </row>
    <row r="1364" spans="1:6" ht="16.5" x14ac:dyDescent="0.3">
      <c r="A1364" s="9" t="s">
        <v>20961</v>
      </c>
      <c r="B1364" s="9" t="s">
        <v>2063</v>
      </c>
      <c r="C1364" s="10">
        <v>43985</v>
      </c>
      <c r="D1364" s="9">
        <v>7240169995</v>
      </c>
      <c r="E1364" s="9" t="e">
        <f>INDEX(#REF!:#REF!,MATCH($D1364,#REF!:#REF!,0),MATCH(#REF!,#REF!:#REF!,0))</f>
        <v>#REF!</v>
      </c>
      <c r="F1364" s="9" t="e">
        <f>INDEX(#REF!:#REF!,MATCH($D1364,#REF!:#REF!,0),MATCH(#REF!,#REF!:#REF!,0))</f>
        <v>#REF!</v>
      </c>
    </row>
    <row r="1365" spans="1:6" ht="16.5" x14ac:dyDescent="0.3">
      <c r="A1365" s="9" t="s">
        <v>20960</v>
      </c>
      <c r="B1365" s="9" t="s">
        <v>2519</v>
      </c>
      <c r="C1365" s="10">
        <v>19058</v>
      </c>
      <c r="D1365" s="9">
        <v>2450711406</v>
      </c>
      <c r="E1365" s="9" t="e">
        <f>INDEX(#REF!:#REF!,MATCH($D1365,#REF!:#REF!,0),MATCH(#REF!,#REF!:#REF!,0))</f>
        <v>#REF!</v>
      </c>
      <c r="F1365" s="9" t="e">
        <f>INDEX(#REF!:#REF!,MATCH($D1365,#REF!:#REF!,0),MATCH(#REF!,#REF!:#REF!,0))</f>
        <v>#REF!</v>
      </c>
    </row>
    <row r="1366" spans="1:6" ht="16.5" x14ac:dyDescent="0.3">
      <c r="A1366" s="9" t="s">
        <v>20959</v>
      </c>
      <c r="B1366" s="9" t="s">
        <v>1997</v>
      </c>
      <c r="C1366" s="10">
        <v>25231</v>
      </c>
      <c r="D1366" s="9">
        <v>7957976743</v>
      </c>
      <c r="E1366" s="9" t="e">
        <f>INDEX(#REF!:#REF!,MATCH($D1366,#REF!:#REF!,0),MATCH(#REF!,#REF!:#REF!,0))</f>
        <v>#REF!</v>
      </c>
      <c r="F1366" s="9" t="e">
        <f>INDEX(#REF!:#REF!,MATCH($D1366,#REF!:#REF!,0),MATCH(#REF!,#REF!:#REF!,0))</f>
        <v>#REF!</v>
      </c>
    </row>
    <row r="1367" spans="1:6" ht="16.5" x14ac:dyDescent="0.3">
      <c r="A1367" s="9" t="s">
        <v>20958</v>
      </c>
      <c r="B1367" s="9" t="s">
        <v>2216</v>
      </c>
      <c r="C1367" s="10">
        <v>34259</v>
      </c>
      <c r="D1367" s="9">
        <v>3904109642</v>
      </c>
      <c r="E1367" s="9" t="e">
        <f>INDEX(#REF!:#REF!,MATCH($D1367,#REF!:#REF!,0),MATCH(#REF!,#REF!:#REF!,0))</f>
        <v>#REF!</v>
      </c>
      <c r="F1367" s="9" t="e">
        <f>INDEX(#REF!:#REF!,MATCH($D1367,#REF!:#REF!,0),MATCH(#REF!,#REF!:#REF!,0))</f>
        <v>#REF!</v>
      </c>
    </row>
    <row r="1368" spans="1:6" ht="16.5" x14ac:dyDescent="0.3">
      <c r="A1368" s="9" t="s">
        <v>20957</v>
      </c>
      <c r="B1368" s="9" t="s">
        <v>2032</v>
      </c>
      <c r="C1368" s="10">
        <v>34388</v>
      </c>
      <c r="D1368" s="9">
        <v>3273288531</v>
      </c>
      <c r="E1368" s="9" t="e">
        <f>INDEX(#REF!:#REF!,MATCH($D1368,#REF!:#REF!,0),MATCH(#REF!,#REF!:#REF!,0))</f>
        <v>#REF!</v>
      </c>
      <c r="F1368" s="9" t="e">
        <f>INDEX(#REF!:#REF!,MATCH($D1368,#REF!:#REF!,0),MATCH(#REF!,#REF!:#REF!,0))</f>
        <v>#REF!</v>
      </c>
    </row>
    <row r="1369" spans="1:6" ht="16.5" x14ac:dyDescent="0.3">
      <c r="A1369" s="9" t="s">
        <v>20956</v>
      </c>
      <c r="B1369" s="9" t="s">
        <v>2097</v>
      </c>
      <c r="C1369" s="10">
        <v>48344</v>
      </c>
      <c r="D1369" s="9">
        <v>4039266773</v>
      </c>
      <c r="E1369" s="9" t="e">
        <f>INDEX(#REF!:#REF!,MATCH($D1369,#REF!:#REF!,0),MATCH(#REF!,#REF!:#REF!,0))</f>
        <v>#REF!</v>
      </c>
      <c r="F1369" s="9" t="e">
        <f>INDEX(#REF!:#REF!,MATCH($D1369,#REF!:#REF!,0),MATCH(#REF!,#REF!:#REF!,0))</f>
        <v>#REF!</v>
      </c>
    </row>
    <row r="1370" spans="1:6" ht="16.5" x14ac:dyDescent="0.3">
      <c r="A1370" s="9" t="s">
        <v>20955</v>
      </c>
      <c r="B1370" s="9" t="s">
        <v>2103</v>
      </c>
      <c r="C1370" s="10">
        <v>16030</v>
      </c>
      <c r="D1370" s="9">
        <v>7273123196</v>
      </c>
      <c r="E1370" s="9" t="e">
        <f>INDEX(#REF!:#REF!,MATCH($D1370,#REF!:#REF!,0),MATCH(#REF!,#REF!:#REF!,0))</f>
        <v>#REF!</v>
      </c>
      <c r="F1370" s="9" t="e">
        <f>INDEX(#REF!:#REF!,MATCH($D1370,#REF!:#REF!,0),MATCH(#REF!,#REF!:#REF!,0))</f>
        <v>#REF!</v>
      </c>
    </row>
    <row r="1371" spans="1:6" ht="16.5" x14ac:dyDescent="0.3">
      <c r="A1371" s="9" t="s">
        <v>20954</v>
      </c>
      <c r="B1371" s="9" t="s">
        <v>2635</v>
      </c>
      <c r="C1371" s="10">
        <v>24941</v>
      </c>
      <c r="D1371" s="9">
        <v>5358183647</v>
      </c>
      <c r="E1371" s="9" t="e">
        <f>INDEX(#REF!:#REF!,MATCH($D1371,#REF!:#REF!,0),MATCH(#REF!,#REF!:#REF!,0))</f>
        <v>#REF!</v>
      </c>
      <c r="F1371" s="9" t="e">
        <f>INDEX(#REF!:#REF!,MATCH($D1371,#REF!:#REF!,0),MATCH(#REF!,#REF!:#REF!,0))</f>
        <v>#REF!</v>
      </c>
    </row>
    <row r="1372" spans="1:6" ht="16.5" x14ac:dyDescent="0.3">
      <c r="A1372" s="9" t="s">
        <v>20953</v>
      </c>
      <c r="B1372" s="9" t="s">
        <v>2704</v>
      </c>
      <c r="C1372" s="10">
        <v>11462</v>
      </c>
      <c r="D1372" s="9">
        <v>4876404933</v>
      </c>
      <c r="E1372" s="9" t="e">
        <f>INDEX(#REF!:#REF!,MATCH($D1372,#REF!:#REF!,0),MATCH(#REF!,#REF!:#REF!,0))</f>
        <v>#REF!</v>
      </c>
      <c r="F1372" s="9" t="e">
        <f>INDEX(#REF!:#REF!,MATCH($D1372,#REF!:#REF!,0),MATCH(#REF!,#REF!:#REF!,0))</f>
        <v>#REF!</v>
      </c>
    </row>
    <row r="1373" spans="1:6" ht="16.5" x14ac:dyDescent="0.3">
      <c r="A1373" s="9" t="s">
        <v>20952</v>
      </c>
      <c r="B1373" s="9" t="s">
        <v>2373</v>
      </c>
      <c r="C1373" s="10">
        <v>49050</v>
      </c>
      <c r="D1373" s="9">
        <v>8750494546</v>
      </c>
      <c r="E1373" s="9" t="e">
        <f>INDEX(#REF!:#REF!,MATCH($D1373,#REF!:#REF!,0),MATCH(#REF!,#REF!:#REF!,0))</f>
        <v>#REF!</v>
      </c>
      <c r="F1373" s="9" t="e">
        <f>INDEX(#REF!:#REF!,MATCH($D1373,#REF!:#REF!,0),MATCH(#REF!,#REF!:#REF!,0))</f>
        <v>#REF!</v>
      </c>
    </row>
    <row r="1374" spans="1:6" ht="16.5" x14ac:dyDescent="0.3">
      <c r="A1374" s="9" t="s">
        <v>20951</v>
      </c>
      <c r="B1374" s="9" t="s">
        <v>2198</v>
      </c>
      <c r="C1374" s="10">
        <v>11009</v>
      </c>
      <c r="D1374" s="9">
        <v>4698538416</v>
      </c>
      <c r="E1374" s="9" t="e">
        <f>INDEX(#REF!:#REF!,MATCH($D1374,#REF!:#REF!,0),MATCH(#REF!,#REF!:#REF!,0))</f>
        <v>#REF!</v>
      </c>
      <c r="F1374" s="9" t="e">
        <f>INDEX(#REF!:#REF!,MATCH($D1374,#REF!:#REF!,0),MATCH(#REF!,#REF!:#REF!,0))</f>
        <v>#REF!</v>
      </c>
    </row>
    <row r="1375" spans="1:6" ht="16.5" x14ac:dyDescent="0.3">
      <c r="A1375" s="9" t="s">
        <v>20950</v>
      </c>
      <c r="B1375" s="9" t="s">
        <v>2505</v>
      </c>
      <c r="C1375" s="10">
        <v>51227</v>
      </c>
      <c r="D1375" s="9">
        <v>8322342209</v>
      </c>
      <c r="E1375" s="9" t="e">
        <f>INDEX(#REF!:#REF!,MATCH($D1375,#REF!:#REF!,0),MATCH(#REF!,#REF!:#REF!,0))</f>
        <v>#REF!</v>
      </c>
      <c r="F1375" s="9" t="e">
        <f>INDEX(#REF!:#REF!,MATCH($D1375,#REF!:#REF!,0),MATCH(#REF!,#REF!:#REF!,0))</f>
        <v>#REF!</v>
      </c>
    </row>
    <row r="1376" spans="1:6" ht="16.5" x14ac:dyDescent="0.3">
      <c r="A1376" s="9" t="s">
        <v>20949</v>
      </c>
      <c r="B1376" s="9" t="s">
        <v>2357</v>
      </c>
      <c r="C1376" s="10">
        <v>10834</v>
      </c>
      <c r="D1376" s="9">
        <v>7243767311</v>
      </c>
      <c r="E1376" s="9" t="e">
        <f>INDEX(#REF!:#REF!,MATCH($D1376,#REF!:#REF!,0),MATCH(#REF!,#REF!:#REF!,0))</f>
        <v>#REF!</v>
      </c>
      <c r="F1376" s="9" t="e">
        <f>INDEX(#REF!:#REF!,MATCH($D1376,#REF!:#REF!,0),MATCH(#REF!,#REF!:#REF!,0))</f>
        <v>#REF!</v>
      </c>
    </row>
    <row r="1377" spans="1:6" ht="16.5" x14ac:dyDescent="0.3">
      <c r="A1377" s="9" t="s">
        <v>20948</v>
      </c>
      <c r="B1377" s="9" t="s">
        <v>3372</v>
      </c>
      <c r="C1377" s="10">
        <v>40506</v>
      </c>
      <c r="D1377" s="9">
        <v>3288836432</v>
      </c>
      <c r="E1377" s="9" t="e">
        <f>INDEX(#REF!:#REF!,MATCH($D1377,#REF!:#REF!,0),MATCH(#REF!,#REF!:#REF!,0))</f>
        <v>#REF!</v>
      </c>
      <c r="F1377" s="9" t="e">
        <f>INDEX(#REF!:#REF!,MATCH($D1377,#REF!:#REF!,0),MATCH(#REF!,#REF!:#REF!,0))</f>
        <v>#REF!</v>
      </c>
    </row>
    <row r="1378" spans="1:6" ht="16.5" x14ac:dyDescent="0.3">
      <c r="A1378" s="9" t="s">
        <v>20947</v>
      </c>
      <c r="B1378" s="9" t="s">
        <v>2065</v>
      </c>
      <c r="C1378" s="10">
        <v>20187</v>
      </c>
      <c r="D1378" s="9">
        <v>5759255762</v>
      </c>
      <c r="E1378" s="9" t="e">
        <f>INDEX(#REF!:#REF!,MATCH($D1378,#REF!:#REF!,0),MATCH(#REF!,#REF!:#REF!,0))</f>
        <v>#REF!</v>
      </c>
      <c r="F1378" s="9" t="e">
        <f>INDEX(#REF!:#REF!,MATCH($D1378,#REF!:#REF!,0),MATCH(#REF!,#REF!:#REF!,0))</f>
        <v>#REF!</v>
      </c>
    </row>
    <row r="1379" spans="1:6" ht="16.5" x14ac:dyDescent="0.3">
      <c r="A1379" s="9" t="s">
        <v>20946</v>
      </c>
      <c r="B1379" s="9" t="s">
        <v>2481</v>
      </c>
      <c r="C1379" s="10">
        <v>12318</v>
      </c>
      <c r="D1379" s="9">
        <v>3661649302</v>
      </c>
      <c r="E1379" s="9" t="e">
        <f>INDEX(#REF!:#REF!,MATCH($D1379,#REF!:#REF!,0),MATCH(#REF!,#REF!:#REF!,0))</f>
        <v>#REF!</v>
      </c>
      <c r="F1379" s="9" t="e">
        <f>INDEX(#REF!:#REF!,MATCH($D1379,#REF!:#REF!,0),MATCH(#REF!,#REF!:#REF!,0))</f>
        <v>#REF!</v>
      </c>
    </row>
    <row r="1380" spans="1:6" ht="16.5" x14ac:dyDescent="0.3">
      <c r="A1380" s="9" t="s">
        <v>20945</v>
      </c>
      <c r="B1380" s="9" t="s">
        <v>2153</v>
      </c>
      <c r="C1380" s="10">
        <v>41425</v>
      </c>
      <c r="D1380" s="9">
        <v>3904109642</v>
      </c>
      <c r="E1380" s="9" t="e">
        <f>INDEX(#REF!:#REF!,MATCH($D1380,#REF!:#REF!,0),MATCH(#REF!,#REF!:#REF!,0))</f>
        <v>#REF!</v>
      </c>
      <c r="F1380" s="9" t="e">
        <f>INDEX(#REF!:#REF!,MATCH($D1380,#REF!:#REF!,0),MATCH(#REF!,#REF!:#REF!,0))</f>
        <v>#REF!</v>
      </c>
    </row>
    <row r="1381" spans="1:6" ht="16.5" x14ac:dyDescent="0.3">
      <c r="A1381" s="9" t="s">
        <v>20944</v>
      </c>
      <c r="B1381" s="9" t="s">
        <v>2339</v>
      </c>
      <c r="C1381" s="10">
        <v>46097</v>
      </c>
      <c r="D1381" s="9">
        <v>515647594</v>
      </c>
      <c r="E1381" s="9" t="e">
        <f>INDEX(#REF!:#REF!,MATCH($D1381,#REF!:#REF!,0),MATCH(#REF!,#REF!:#REF!,0))</f>
        <v>#REF!</v>
      </c>
      <c r="F1381" s="9" t="e">
        <f>INDEX(#REF!:#REF!,MATCH($D1381,#REF!:#REF!,0),MATCH(#REF!,#REF!:#REF!,0))</f>
        <v>#REF!</v>
      </c>
    </row>
    <row r="1382" spans="1:6" ht="16.5" x14ac:dyDescent="0.3">
      <c r="A1382" s="9" t="s">
        <v>20943</v>
      </c>
      <c r="B1382" s="9" t="s">
        <v>2112</v>
      </c>
      <c r="C1382" s="10">
        <v>26282</v>
      </c>
      <c r="D1382" s="9">
        <v>8875320292</v>
      </c>
      <c r="E1382" s="9" t="e">
        <f>INDEX(#REF!:#REF!,MATCH($D1382,#REF!:#REF!,0),MATCH(#REF!,#REF!:#REF!,0))</f>
        <v>#REF!</v>
      </c>
      <c r="F1382" s="9" t="e">
        <f>INDEX(#REF!:#REF!,MATCH($D1382,#REF!:#REF!,0),MATCH(#REF!,#REF!:#REF!,0))</f>
        <v>#REF!</v>
      </c>
    </row>
    <row r="1383" spans="1:6" ht="16.5" x14ac:dyDescent="0.3">
      <c r="A1383" s="9" t="s">
        <v>20942</v>
      </c>
      <c r="B1383" s="9" t="s">
        <v>2481</v>
      </c>
      <c r="C1383" s="10">
        <v>49500</v>
      </c>
      <c r="D1383" s="9">
        <v>7966083349</v>
      </c>
      <c r="E1383" s="9" t="e">
        <f>INDEX(#REF!:#REF!,MATCH($D1383,#REF!:#REF!,0),MATCH(#REF!,#REF!:#REF!,0))</f>
        <v>#REF!</v>
      </c>
      <c r="F1383" s="9" t="e">
        <f>INDEX(#REF!:#REF!,MATCH($D1383,#REF!:#REF!,0),MATCH(#REF!,#REF!:#REF!,0))</f>
        <v>#REF!</v>
      </c>
    </row>
    <row r="1384" spans="1:6" ht="16.5" x14ac:dyDescent="0.3">
      <c r="A1384" s="9" t="s">
        <v>20941</v>
      </c>
      <c r="B1384" s="9" t="s">
        <v>1993</v>
      </c>
      <c r="C1384" s="10">
        <v>19349</v>
      </c>
      <c r="D1384" s="9">
        <v>5948190226</v>
      </c>
      <c r="E1384" s="9" t="e">
        <f>INDEX(#REF!:#REF!,MATCH($D1384,#REF!:#REF!,0),MATCH(#REF!,#REF!:#REF!,0))</f>
        <v>#REF!</v>
      </c>
      <c r="F1384" s="9" t="e">
        <f>INDEX(#REF!:#REF!,MATCH($D1384,#REF!:#REF!,0),MATCH(#REF!,#REF!:#REF!,0))</f>
        <v>#REF!</v>
      </c>
    </row>
    <row r="1385" spans="1:6" ht="16.5" x14ac:dyDescent="0.3">
      <c r="A1385" s="9" t="s">
        <v>20940</v>
      </c>
      <c r="B1385" s="9" t="s">
        <v>2003</v>
      </c>
      <c r="C1385" s="10">
        <v>50885</v>
      </c>
      <c r="D1385" s="9">
        <v>7931128354</v>
      </c>
      <c r="E1385" s="9" t="e">
        <f>INDEX(#REF!:#REF!,MATCH($D1385,#REF!:#REF!,0),MATCH(#REF!,#REF!:#REF!,0))</f>
        <v>#REF!</v>
      </c>
      <c r="F1385" s="9" t="e">
        <f>INDEX(#REF!:#REF!,MATCH($D1385,#REF!:#REF!,0),MATCH(#REF!,#REF!:#REF!,0))</f>
        <v>#REF!</v>
      </c>
    </row>
    <row r="1386" spans="1:6" ht="16.5" x14ac:dyDescent="0.3">
      <c r="A1386" s="9" t="s">
        <v>20939</v>
      </c>
      <c r="B1386" s="9" t="s">
        <v>2132</v>
      </c>
      <c r="C1386" s="10">
        <v>15569</v>
      </c>
      <c r="D1386" s="9">
        <v>9095573850</v>
      </c>
      <c r="E1386" s="9" t="e">
        <f>INDEX(#REF!:#REF!,MATCH($D1386,#REF!:#REF!,0),MATCH(#REF!,#REF!:#REF!,0))</f>
        <v>#REF!</v>
      </c>
      <c r="F1386" s="9" t="e">
        <f>INDEX(#REF!:#REF!,MATCH($D1386,#REF!:#REF!,0),MATCH(#REF!,#REF!:#REF!,0))</f>
        <v>#REF!</v>
      </c>
    </row>
    <row r="1387" spans="1:6" ht="16.5" x14ac:dyDescent="0.3">
      <c r="A1387" s="9" t="s">
        <v>20938</v>
      </c>
      <c r="B1387" s="9" t="s">
        <v>2974</v>
      </c>
      <c r="C1387" s="10">
        <v>19423</v>
      </c>
      <c r="D1387" s="9">
        <v>7630993544</v>
      </c>
      <c r="E1387" s="9" t="e">
        <f>INDEX(#REF!:#REF!,MATCH($D1387,#REF!:#REF!,0),MATCH(#REF!,#REF!:#REF!,0))</f>
        <v>#REF!</v>
      </c>
      <c r="F1387" s="9" t="e">
        <f>INDEX(#REF!:#REF!,MATCH($D1387,#REF!:#REF!,0),MATCH(#REF!,#REF!:#REF!,0))</f>
        <v>#REF!</v>
      </c>
    </row>
    <row r="1388" spans="1:6" ht="16.5" x14ac:dyDescent="0.3">
      <c r="A1388" s="9" t="s">
        <v>20937</v>
      </c>
      <c r="B1388" s="9" t="s">
        <v>2071</v>
      </c>
      <c r="C1388" s="10">
        <v>28174</v>
      </c>
      <c r="D1388" s="9">
        <v>1892125439</v>
      </c>
      <c r="E1388" s="9" t="e">
        <f>INDEX(#REF!:#REF!,MATCH($D1388,#REF!:#REF!,0),MATCH(#REF!,#REF!:#REF!,0))</f>
        <v>#REF!</v>
      </c>
      <c r="F1388" s="9" t="e">
        <f>INDEX(#REF!:#REF!,MATCH($D1388,#REF!:#REF!,0),MATCH(#REF!,#REF!:#REF!,0))</f>
        <v>#REF!</v>
      </c>
    </row>
    <row r="1389" spans="1:6" ht="16.5" x14ac:dyDescent="0.3">
      <c r="A1389" s="9" t="s">
        <v>20936</v>
      </c>
      <c r="B1389" s="9" t="s">
        <v>2161</v>
      </c>
      <c r="C1389" s="10">
        <v>51578</v>
      </c>
      <c r="D1389" s="9">
        <v>6293335589</v>
      </c>
      <c r="E1389" s="9" t="e">
        <f>INDEX(#REF!:#REF!,MATCH($D1389,#REF!:#REF!,0),MATCH(#REF!,#REF!:#REF!,0))</f>
        <v>#REF!</v>
      </c>
      <c r="F1389" s="9" t="e">
        <f>INDEX(#REF!:#REF!,MATCH($D1389,#REF!:#REF!,0),MATCH(#REF!,#REF!:#REF!,0))</f>
        <v>#REF!</v>
      </c>
    </row>
    <row r="1390" spans="1:6" ht="16.5" x14ac:dyDescent="0.3">
      <c r="A1390" s="9" t="s">
        <v>20935</v>
      </c>
      <c r="B1390" s="9" t="s">
        <v>2368</v>
      </c>
      <c r="C1390" s="10">
        <v>49471</v>
      </c>
      <c r="D1390" s="9">
        <v>2500807061</v>
      </c>
      <c r="E1390" s="9" t="e">
        <f>INDEX(#REF!:#REF!,MATCH($D1390,#REF!:#REF!,0),MATCH(#REF!,#REF!:#REF!,0))</f>
        <v>#REF!</v>
      </c>
      <c r="F1390" s="9" t="e">
        <f>INDEX(#REF!:#REF!,MATCH($D1390,#REF!:#REF!,0),MATCH(#REF!,#REF!:#REF!,0))</f>
        <v>#REF!</v>
      </c>
    </row>
    <row r="1391" spans="1:6" ht="16.5" x14ac:dyDescent="0.3">
      <c r="A1391" s="9" t="s">
        <v>20934</v>
      </c>
      <c r="B1391" s="9" t="s">
        <v>3328</v>
      </c>
      <c r="C1391" s="10">
        <v>40842</v>
      </c>
      <c r="D1391" s="9">
        <v>4223282808</v>
      </c>
      <c r="E1391" s="9" t="e">
        <f>INDEX(#REF!:#REF!,MATCH($D1391,#REF!:#REF!,0),MATCH(#REF!,#REF!:#REF!,0))</f>
        <v>#REF!</v>
      </c>
      <c r="F1391" s="9" t="e">
        <f>INDEX(#REF!:#REF!,MATCH($D1391,#REF!:#REF!,0),MATCH(#REF!,#REF!:#REF!,0))</f>
        <v>#REF!</v>
      </c>
    </row>
    <row r="1392" spans="1:6" ht="16.5" x14ac:dyDescent="0.3">
      <c r="A1392" s="9" t="s">
        <v>20933</v>
      </c>
      <c r="B1392" s="9" t="s">
        <v>2212</v>
      </c>
      <c r="C1392" s="10">
        <v>59881</v>
      </c>
      <c r="D1392" s="9">
        <v>4162153728</v>
      </c>
      <c r="E1392" s="9" t="e">
        <f>INDEX(#REF!:#REF!,MATCH($D1392,#REF!:#REF!,0),MATCH(#REF!,#REF!:#REF!,0))</f>
        <v>#REF!</v>
      </c>
      <c r="F1392" s="9" t="e">
        <f>INDEX(#REF!:#REF!,MATCH($D1392,#REF!:#REF!,0),MATCH(#REF!,#REF!:#REF!,0))</f>
        <v>#REF!</v>
      </c>
    </row>
    <row r="1393" spans="1:6" ht="16.5" x14ac:dyDescent="0.3">
      <c r="A1393" s="9" t="s">
        <v>20932</v>
      </c>
      <c r="B1393" s="9" t="s">
        <v>2019</v>
      </c>
      <c r="C1393" s="10">
        <v>14369</v>
      </c>
      <c r="D1393" s="9">
        <v>7411705322</v>
      </c>
      <c r="E1393" s="9" t="e">
        <f>INDEX(#REF!:#REF!,MATCH($D1393,#REF!:#REF!,0),MATCH(#REF!,#REF!:#REF!,0))</f>
        <v>#REF!</v>
      </c>
      <c r="F1393" s="9" t="e">
        <f>INDEX(#REF!:#REF!,MATCH($D1393,#REF!:#REF!,0),MATCH(#REF!,#REF!:#REF!,0))</f>
        <v>#REF!</v>
      </c>
    </row>
    <row r="1394" spans="1:6" ht="16.5" x14ac:dyDescent="0.3">
      <c r="A1394" s="9" t="s">
        <v>20931</v>
      </c>
      <c r="B1394" s="9" t="s">
        <v>2029</v>
      </c>
      <c r="C1394" s="10">
        <v>13922</v>
      </c>
      <c r="D1394" s="9">
        <v>885693418</v>
      </c>
      <c r="E1394" s="9" t="e">
        <f>INDEX(#REF!:#REF!,MATCH($D1394,#REF!:#REF!,0),MATCH(#REF!,#REF!:#REF!,0))</f>
        <v>#REF!</v>
      </c>
      <c r="F1394" s="9" t="e">
        <f>INDEX(#REF!:#REF!,MATCH($D1394,#REF!:#REF!,0),MATCH(#REF!,#REF!:#REF!,0))</f>
        <v>#REF!</v>
      </c>
    </row>
    <row r="1395" spans="1:6" ht="16.5" x14ac:dyDescent="0.3">
      <c r="A1395" s="9" t="s">
        <v>20930</v>
      </c>
      <c r="B1395" s="9" t="s">
        <v>2459</v>
      </c>
      <c r="C1395" s="10">
        <v>15807</v>
      </c>
      <c r="D1395" s="9">
        <v>9052475601</v>
      </c>
      <c r="E1395" s="9" t="e">
        <f>INDEX(#REF!:#REF!,MATCH($D1395,#REF!:#REF!,0),MATCH(#REF!,#REF!:#REF!,0))</f>
        <v>#REF!</v>
      </c>
      <c r="F1395" s="9" t="e">
        <f>INDEX(#REF!:#REF!,MATCH($D1395,#REF!:#REF!,0),MATCH(#REF!,#REF!:#REF!,0))</f>
        <v>#REF!</v>
      </c>
    </row>
    <row r="1396" spans="1:6" ht="16.5" x14ac:dyDescent="0.3">
      <c r="A1396" s="9" t="s">
        <v>20929</v>
      </c>
      <c r="B1396" s="9" t="s">
        <v>2669</v>
      </c>
      <c r="C1396" s="10">
        <v>49767</v>
      </c>
      <c r="D1396" s="9">
        <v>4688336071</v>
      </c>
      <c r="E1396" s="9" t="e">
        <f>INDEX(#REF!:#REF!,MATCH($D1396,#REF!:#REF!,0),MATCH(#REF!,#REF!:#REF!,0))</f>
        <v>#REF!</v>
      </c>
      <c r="F1396" s="9" t="e">
        <f>INDEX(#REF!:#REF!,MATCH($D1396,#REF!:#REF!,0),MATCH(#REF!,#REF!:#REF!,0))</f>
        <v>#REF!</v>
      </c>
    </row>
    <row r="1397" spans="1:6" ht="16.5" x14ac:dyDescent="0.3">
      <c r="A1397" s="9" t="s">
        <v>20928</v>
      </c>
      <c r="B1397" s="9" t="s">
        <v>2361</v>
      </c>
      <c r="C1397" s="10">
        <v>52868</v>
      </c>
      <c r="D1397" s="9">
        <v>679204083</v>
      </c>
      <c r="E1397" s="9" t="e">
        <f>INDEX(#REF!:#REF!,MATCH($D1397,#REF!:#REF!,0),MATCH(#REF!,#REF!:#REF!,0))</f>
        <v>#REF!</v>
      </c>
      <c r="F1397" s="9" t="e">
        <f>INDEX(#REF!:#REF!,MATCH($D1397,#REF!:#REF!,0),MATCH(#REF!,#REF!:#REF!,0))</f>
        <v>#REF!</v>
      </c>
    </row>
    <row r="1398" spans="1:6" ht="16.5" x14ac:dyDescent="0.3">
      <c r="A1398" s="9" t="s">
        <v>20927</v>
      </c>
      <c r="B1398" s="9" t="s">
        <v>2856</v>
      </c>
      <c r="C1398" s="10">
        <v>27138</v>
      </c>
      <c r="D1398" s="9">
        <v>6858776575</v>
      </c>
      <c r="E1398" s="9" t="e">
        <f>INDEX(#REF!:#REF!,MATCH($D1398,#REF!:#REF!,0),MATCH(#REF!,#REF!:#REF!,0))</f>
        <v>#REF!</v>
      </c>
      <c r="F1398" s="9" t="e">
        <f>INDEX(#REF!:#REF!,MATCH($D1398,#REF!:#REF!,0),MATCH(#REF!,#REF!:#REF!,0))</f>
        <v>#REF!</v>
      </c>
    </row>
    <row r="1399" spans="1:6" ht="16.5" x14ac:dyDescent="0.3">
      <c r="A1399" s="9" t="s">
        <v>20926</v>
      </c>
      <c r="B1399" s="9" t="s">
        <v>1975</v>
      </c>
      <c r="C1399" s="10">
        <v>39952</v>
      </c>
      <c r="D1399" s="9">
        <v>4639895275</v>
      </c>
      <c r="E1399" s="9" t="e">
        <f>INDEX(#REF!:#REF!,MATCH($D1399,#REF!:#REF!,0),MATCH(#REF!,#REF!:#REF!,0))</f>
        <v>#REF!</v>
      </c>
      <c r="F1399" s="9" t="e">
        <f>INDEX(#REF!:#REF!,MATCH($D1399,#REF!:#REF!,0),MATCH(#REF!,#REF!:#REF!,0))</f>
        <v>#REF!</v>
      </c>
    </row>
    <row r="1400" spans="1:6" ht="16.5" x14ac:dyDescent="0.3">
      <c r="A1400" s="9" t="s">
        <v>20925</v>
      </c>
      <c r="B1400" s="9" t="s">
        <v>3275</v>
      </c>
      <c r="C1400" s="10">
        <v>18620</v>
      </c>
      <c r="D1400" s="9">
        <v>2698184272</v>
      </c>
      <c r="E1400" s="9" t="e">
        <f>INDEX(#REF!:#REF!,MATCH($D1400,#REF!:#REF!,0),MATCH(#REF!,#REF!:#REF!,0))</f>
        <v>#REF!</v>
      </c>
      <c r="F1400" s="9" t="e">
        <f>INDEX(#REF!:#REF!,MATCH($D1400,#REF!:#REF!,0),MATCH(#REF!,#REF!:#REF!,0))</f>
        <v>#REF!</v>
      </c>
    </row>
    <row r="1401" spans="1:6" ht="16.5" x14ac:dyDescent="0.3">
      <c r="A1401" s="9" t="s">
        <v>20924</v>
      </c>
      <c r="B1401" s="9" t="s">
        <v>2373</v>
      </c>
      <c r="C1401" s="10">
        <v>42334</v>
      </c>
      <c r="D1401" s="9">
        <v>7783641539</v>
      </c>
      <c r="E1401" s="9" t="e">
        <f>INDEX(#REF!:#REF!,MATCH($D1401,#REF!:#REF!,0),MATCH(#REF!,#REF!:#REF!,0))</f>
        <v>#REF!</v>
      </c>
      <c r="F1401" s="9" t="e">
        <f>INDEX(#REF!:#REF!,MATCH($D1401,#REF!:#REF!,0),MATCH(#REF!,#REF!:#REF!,0))</f>
        <v>#REF!</v>
      </c>
    </row>
    <row r="1402" spans="1:6" ht="16.5" x14ac:dyDescent="0.3">
      <c r="A1402" s="9" t="s">
        <v>20923</v>
      </c>
      <c r="B1402" s="9" t="s">
        <v>2602</v>
      </c>
      <c r="C1402" s="10">
        <v>32128</v>
      </c>
      <c r="D1402" s="9">
        <v>9008589443</v>
      </c>
      <c r="E1402" s="9" t="e">
        <f>INDEX(#REF!:#REF!,MATCH($D1402,#REF!:#REF!,0),MATCH(#REF!,#REF!:#REF!,0))</f>
        <v>#REF!</v>
      </c>
      <c r="F1402" s="9" t="e">
        <f>INDEX(#REF!:#REF!,MATCH($D1402,#REF!:#REF!,0),MATCH(#REF!,#REF!:#REF!,0))</f>
        <v>#REF!</v>
      </c>
    </row>
    <row r="1403" spans="1:6" ht="16.5" x14ac:dyDescent="0.3">
      <c r="A1403" s="9" t="s">
        <v>20922</v>
      </c>
      <c r="B1403" s="9" t="s">
        <v>2675</v>
      </c>
      <c r="C1403" s="10">
        <v>36410</v>
      </c>
      <c r="D1403" s="9">
        <v>2456061896</v>
      </c>
      <c r="E1403" s="9" t="e">
        <f>INDEX(#REF!:#REF!,MATCH($D1403,#REF!:#REF!,0),MATCH(#REF!,#REF!:#REF!,0))</f>
        <v>#REF!</v>
      </c>
      <c r="F1403" s="9" t="e">
        <f>INDEX(#REF!:#REF!,MATCH($D1403,#REF!:#REF!,0),MATCH(#REF!,#REF!:#REF!,0))</f>
        <v>#REF!</v>
      </c>
    </row>
    <row r="1404" spans="1:6" ht="16.5" x14ac:dyDescent="0.3">
      <c r="A1404" s="9" t="s">
        <v>20921</v>
      </c>
      <c r="B1404" s="9" t="s">
        <v>2228</v>
      </c>
      <c r="C1404" s="10">
        <v>49721</v>
      </c>
      <c r="D1404" s="9">
        <v>5460394635</v>
      </c>
      <c r="E1404" s="9" t="e">
        <f>INDEX(#REF!:#REF!,MATCH($D1404,#REF!:#REF!,0),MATCH(#REF!,#REF!:#REF!,0))</f>
        <v>#REF!</v>
      </c>
      <c r="F1404" s="9" t="e">
        <f>INDEX(#REF!:#REF!,MATCH($D1404,#REF!:#REF!,0),MATCH(#REF!,#REF!:#REF!,0))</f>
        <v>#REF!</v>
      </c>
    </row>
    <row r="1405" spans="1:6" ht="16.5" x14ac:dyDescent="0.3">
      <c r="A1405" s="9" t="s">
        <v>20920</v>
      </c>
      <c r="B1405" s="9" t="s">
        <v>1981</v>
      </c>
      <c r="C1405" s="10">
        <v>15510</v>
      </c>
      <c r="D1405" s="9">
        <v>325547246</v>
      </c>
      <c r="E1405" s="9" t="e">
        <f>INDEX(#REF!:#REF!,MATCH($D1405,#REF!:#REF!,0),MATCH(#REF!,#REF!:#REF!,0))</f>
        <v>#REF!</v>
      </c>
      <c r="F1405" s="9" t="e">
        <f>INDEX(#REF!:#REF!,MATCH($D1405,#REF!:#REF!,0),MATCH(#REF!,#REF!:#REF!,0))</f>
        <v>#REF!</v>
      </c>
    </row>
    <row r="1406" spans="1:6" ht="16.5" x14ac:dyDescent="0.3">
      <c r="A1406" s="9" t="s">
        <v>20919</v>
      </c>
      <c r="B1406" s="9" t="s">
        <v>2424</v>
      </c>
      <c r="C1406" s="10">
        <v>14293</v>
      </c>
      <c r="D1406" s="9">
        <v>2456061896</v>
      </c>
      <c r="E1406" s="9" t="e">
        <f>INDEX(#REF!:#REF!,MATCH($D1406,#REF!:#REF!,0),MATCH(#REF!,#REF!:#REF!,0))</f>
        <v>#REF!</v>
      </c>
      <c r="F1406" s="9" t="e">
        <f>INDEX(#REF!:#REF!,MATCH($D1406,#REF!:#REF!,0),MATCH(#REF!,#REF!:#REF!,0))</f>
        <v>#REF!</v>
      </c>
    </row>
    <row r="1407" spans="1:6" ht="16.5" x14ac:dyDescent="0.3">
      <c r="A1407" s="9" t="s">
        <v>20918</v>
      </c>
      <c r="B1407" s="9" t="s">
        <v>2557</v>
      </c>
      <c r="C1407" s="10">
        <v>30682</v>
      </c>
      <c r="D1407" s="9">
        <v>9545462825</v>
      </c>
      <c r="E1407" s="9" t="e">
        <f>INDEX(#REF!:#REF!,MATCH($D1407,#REF!:#REF!,0),MATCH(#REF!,#REF!:#REF!,0))</f>
        <v>#REF!</v>
      </c>
      <c r="F1407" s="9" t="e">
        <f>INDEX(#REF!:#REF!,MATCH($D1407,#REF!:#REF!,0),MATCH(#REF!,#REF!:#REF!,0))</f>
        <v>#REF!</v>
      </c>
    </row>
    <row r="1408" spans="1:6" ht="16.5" x14ac:dyDescent="0.3">
      <c r="A1408" s="9" t="s">
        <v>20917</v>
      </c>
      <c r="B1408" s="9" t="s">
        <v>3642</v>
      </c>
      <c r="C1408" s="10">
        <v>47887</v>
      </c>
      <c r="D1408" s="9">
        <v>2355104786</v>
      </c>
      <c r="E1408" s="9" t="e">
        <f>INDEX(#REF!:#REF!,MATCH($D1408,#REF!:#REF!,0),MATCH(#REF!,#REF!:#REF!,0))</f>
        <v>#REF!</v>
      </c>
      <c r="F1408" s="9" t="e">
        <f>INDEX(#REF!:#REF!,MATCH($D1408,#REF!:#REF!,0),MATCH(#REF!,#REF!:#REF!,0))</f>
        <v>#REF!</v>
      </c>
    </row>
    <row r="1409" spans="1:6" ht="16.5" x14ac:dyDescent="0.3">
      <c r="A1409" s="9" t="s">
        <v>20916</v>
      </c>
      <c r="B1409" s="9" t="s">
        <v>2530</v>
      </c>
      <c r="C1409" s="10">
        <v>33699</v>
      </c>
      <c r="D1409" s="9">
        <v>1787288307</v>
      </c>
      <c r="E1409" s="9" t="e">
        <f>INDEX(#REF!:#REF!,MATCH($D1409,#REF!:#REF!,0),MATCH(#REF!,#REF!:#REF!,0))</f>
        <v>#REF!</v>
      </c>
      <c r="F1409" s="9" t="e">
        <f>INDEX(#REF!:#REF!,MATCH($D1409,#REF!:#REF!,0),MATCH(#REF!,#REF!:#REF!,0))</f>
        <v>#REF!</v>
      </c>
    </row>
    <row r="1410" spans="1:6" ht="16.5" x14ac:dyDescent="0.3">
      <c r="A1410" s="9" t="s">
        <v>20915</v>
      </c>
      <c r="B1410" s="9" t="s">
        <v>2306</v>
      </c>
      <c r="C1410" s="10">
        <v>37859</v>
      </c>
      <c r="D1410" s="9">
        <v>3381164996</v>
      </c>
      <c r="E1410" s="9" t="e">
        <f>INDEX(#REF!:#REF!,MATCH($D1410,#REF!:#REF!,0),MATCH(#REF!,#REF!:#REF!,0))</f>
        <v>#REF!</v>
      </c>
      <c r="F1410" s="9" t="e">
        <f>INDEX(#REF!:#REF!,MATCH($D1410,#REF!:#REF!,0),MATCH(#REF!,#REF!:#REF!,0))</f>
        <v>#REF!</v>
      </c>
    </row>
    <row r="1411" spans="1:6" ht="16.5" x14ac:dyDescent="0.3">
      <c r="A1411" s="9" t="s">
        <v>20914</v>
      </c>
      <c r="B1411" s="9" t="s">
        <v>2994</v>
      </c>
      <c r="C1411" s="10">
        <v>33557</v>
      </c>
      <c r="D1411" s="9">
        <v>1888605537</v>
      </c>
      <c r="E1411" s="9" t="e">
        <f>INDEX(#REF!:#REF!,MATCH($D1411,#REF!:#REF!,0),MATCH(#REF!,#REF!:#REF!,0))</f>
        <v>#REF!</v>
      </c>
      <c r="F1411" s="9" t="e">
        <f>INDEX(#REF!:#REF!,MATCH($D1411,#REF!:#REF!,0),MATCH(#REF!,#REF!:#REF!,0))</f>
        <v>#REF!</v>
      </c>
    </row>
    <row r="1412" spans="1:6" ht="16.5" x14ac:dyDescent="0.3">
      <c r="A1412" s="9" t="s">
        <v>20913</v>
      </c>
      <c r="B1412" s="9" t="s">
        <v>2375</v>
      </c>
      <c r="C1412" s="10">
        <v>49224</v>
      </c>
      <c r="D1412" s="9">
        <v>5726465660</v>
      </c>
      <c r="E1412" s="9" t="e">
        <f>INDEX(#REF!:#REF!,MATCH($D1412,#REF!:#REF!,0),MATCH(#REF!,#REF!:#REF!,0))</f>
        <v>#REF!</v>
      </c>
      <c r="F1412" s="9" t="e">
        <f>INDEX(#REF!:#REF!,MATCH($D1412,#REF!:#REF!,0),MATCH(#REF!,#REF!:#REF!,0))</f>
        <v>#REF!</v>
      </c>
    </row>
    <row r="1413" spans="1:6" ht="16.5" x14ac:dyDescent="0.3">
      <c r="A1413" s="9" t="s">
        <v>20912</v>
      </c>
      <c r="B1413" s="9" t="s">
        <v>2117</v>
      </c>
      <c r="C1413" s="10">
        <v>18271</v>
      </c>
      <c r="D1413" s="9">
        <v>3824197065</v>
      </c>
      <c r="E1413" s="9" t="e">
        <f>INDEX(#REF!:#REF!,MATCH($D1413,#REF!:#REF!,0),MATCH(#REF!,#REF!:#REF!,0))</f>
        <v>#REF!</v>
      </c>
      <c r="F1413" s="9" t="e">
        <f>INDEX(#REF!:#REF!,MATCH($D1413,#REF!:#REF!,0),MATCH(#REF!,#REF!:#REF!,0))</f>
        <v>#REF!</v>
      </c>
    </row>
    <row r="1414" spans="1:6" ht="16.5" x14ac:dyDescent="0.3">
      <c r="A1414" s="9" t="s">
        <v>20911</v>
      </c>
      <c r="B1414" s="9" t="s">
        <v>3187</v>
      </c>
      <c r="C1414" s="10">
        <v>57593</v>
      </c>
      <c r="D1414" s="9">
        <v>9892583027</v>
      </c>
      <c r="E1414" s="9" t="e">
        <f>INDEX(#REF!:#REF!,MATCH($D1414,#REF!:#REF!,0),MATCH(#REF!,#REF!:#REF!,0))</f>
        <v>#REF!</v>
      </c>
      <c r="F1414" s="9" t="e">
        <f>INDEX(#REF!:#REF!,MATCH($D1414,#REF!:#REF!,0),MATCH(#REF!,#REF!:#REF!,0))</f>
        <v>#REF!</v>
      </c>
    </row>
    <row r="1415" spans="1:6" ht="16.5" x14ac:dyDescent="0.3">
      <c r="A1415" s="9" t="s">
        <v>20910</v>
      </c>
      <c r="B1415" s="9" t="s">
        <v>2190</v>
      </c>
      <c r="C1415" s="10">
        <v>51140</v>
      </c>
      <c r="D1415" s="9">
        <v>713650656</v>
      </c>
      <c r="E1415" s="9" t="e">
        <f>INDEX(#REF!:#REF!,MATCH($D1415,#REF!:#REF!,0),MATCH(#REF!,#REF!:#REF!,0))</f>
        <v>#REF!</v>
      </c>
      <c r="F1415" s="9" t="e">
        <f>INDEX(#REF!:#REF!,MATCH($D1415,#REF!:#REF!,0),MATCH(#REF!,#REF!:#REF!,0))</f>
        <v>#REF!</v>
      </c>
    </row>
    <row r="1416" spans="1:6" ht="16.5" x14ac:dyDescent="0.3">
      <c r="A1416" s="9" t="s">
        <v>20909</v>
      </c>
      <c r="B1416" s="9" t="s">
        <v>3448</v>
      </c>
      <c r="C1416" s="10">
        <v>57470</v>
      </c>
      <c r="D1416" s="9">
        <v>7462961601</v>
      </c>
      <c r="E1416" s="9" t="e">
        <f>INDEX(#REF!:#REF!,MATCH($D1416,#REF!:#REF!,0),MATCH(#REF!,#REF!:#REF!,0))</f>
        <v>#REF!</v>
      </c>
      <c r="F1416" s="9" t="e">
        <f>INDEX(#REF!:#REF!,MATCH($D1416,#REF!:#REF!,0),MATCH(#REF!,#REF!:#REF!,0))</f>
        <v>#REF!</v>
      </c>
    </row>
    <row r="1417" spans="1:6" ht="16.5" x14ac:dyDescent="0.3">
      <c r="A1417" s="9" t="s">
        <v>20908</v>
      </c>
      <c r="B1417" s="9" t="s">
        <v>3222</v>
      </c>
      <c r="C1417" s="10">
        <v>14790</v>
      </c>
      <c r="D1417" s="9">
        <v>9984023702</v>
      </c>
      <c r="E1417" s="9" t="e">
        <f>INDEX(#REF!:#REF!,MATCH($D1417,#REF!:#REF!,0),MATCH(#REF!,#REF!:#REF!,0))</f>
        <v>#REF!</v>
      </c>
      <c r="F1417" s="9" t="e">
        <f>INDEX(#REF!:#REF!,MATCH($D1417,#REF!:#REF!,0),MATCH(#REF!,#REF!:#REF!,0))</f>
        <v>#REF!</v>
      </c>
    </row>
    <row r="1418" spans="1:6" ht="16.5" x14ac:dyDescent="0.3">
      <c r="A1418" s="9" t="s">
        <v>20907</v>
      </c>
      <c r="B1418" s="9" t="s">
        <v>2418</v>
      </c>
      <c r="C1418" s="10">
        <v>25148</v>
      </c>
      <c r="D1418" s="9">
        <v>8526090127</v>
      </c>
      <c r="E1418" s="9" t="e">
        <f>INDEX(#REF!:#REF!,MATCH($D1418,#REF!:#REF!,0),MATCH(#REF!,#REF!:#REF!,0))</f>
        <v>#REF!</v>
      </c>
      <c r="F1418" s="9" t="e">
        <f>INDEX(#REF!:#REF!,MATCH($D1418,#REF!:#REF!,0),MATCH(#REF!,#REF!:#REF!,0))</f>
        <v>#REF!</v>
      </c>
    </row>
    <row r="1419" spans="1:6" ht="16.5" x14ac:dyDescent="0.3">
      <c r="A1419" s="9" t="s">
        <v>20906</v>
      </c>
      <c r="B1419" s="9" t="s">
        <v>2534</v>
      </c>
      <c r="C1419" s="10">
        <v>58189</v>
      </c>
      <c r="D1419" s="9">
        <v>4535395691</v>
      </c>
      <c r="E1419" s="9" t="e">
        <f>INDEX(#REF!:#REF!,MATCH($D1419,#REF!:#REF!,0),MATCH(#REF!,#REF!:#REF!,0))</f>
        <v>#REF!</v>
      </c>
      <c r="F1419" s="9" t="e">
        <f>INDEX(#REF!:#REF!,MATCH($D1419,#REF!:#REF!,0),MATCH(#REF!,#REF!:#REF!,0))</f>
        <v>#REF!</v>
      </c>
    </row>
    <row r="1420" spans="1:6" ht="16.5" x14ac:dyDescent="0.3">
      <c r="A1420" s="9" t="s">
        <v>20905</v>
      </c>
      <c r="B1420" s="9" t="s">
        <v>2845</v>
      </c>
      <c r="C1420" s="10">
        <v>27379</v>
      </c>
      <c r="D1420" s="9">
        <v>4579641655</v>
      </c>
      <c r="E1420" s="9" t="e">
        <f>INDEX(#REF!:#REF!,MATCH($D1420,#REF!:#REF!,0),MATCH(#REF!,#REF!:#REF!,0))</f>
        <v>#REF!</v>
      </c>
      <c r="F1420" s="9" t="e">
        <f>INDEX(#REF!:#REF!,MATCH($D1420,#REF!:#REF!,0),MATCH(#REF!,#REF!:#REF!,0))</f>
        <v>#REF!</v>
      </c>
    </row>
    <row r="1421" spans="1:6" ht="16.5" x14ac:dyDescent="0.3">
      <c r="A1421" s="9" t="s">
        <v>20904</v>
      </c>
      <c r="B1421" s="9" t="s">
        <v>2412</v>
      </c>
      <c r="C1421" s="10">
        <v>14612</v>
      </c>
      <c r="D1421" s="9">
        <v>6041314951</v>
      </c>
      <c r="E1421" s="9" t="e">
        <f>INDEX(#REF!:#REF!,MATCH($D1421,#REF!:#REF!,0),MATCH(#REF!,#REF!:#REF!,0))</f>
        <v>#REF!</v>
      </c>
      <c r="F1421" s="9" t="e">
        <f>INDEX(#REF!:#REF!,MATCH($D1421,#REF!:#REF!,0),MATCH(#REF!,#REF!:#REF!,0))</f>
        <v>#REF!</v>
      </c>
    </row>
    <row r="1422" spans="1:6" ht="16.5" x14ac:dyDescent="0.3">
      <c r="A1422" s="9" t="s">
        <v>20903</v>
      </c>
      <c r="B1422" s="9" t="s">
        <v>2354</v>
      </c>
      <c r="C1422" s="10">
        <v>40974</v>
      </c>
      <c r="D1422" s="9">
        <v>2405876701</v>
      </c>
      <c r="E1422" s="9" t="e">
        <f>INDEX(#REF!:#REF!,MATCH($D1422,#REF!:#REF!,0),MATCH(#REF!,#REF!:#REF!,0))</f>
        <v>#REF!</v>
      </c>
      <c r="F1422" s="9" t="e">
        <f>INDEX(#REF!:#REF!,MATCH($D1422,#REF!:#REF!,0),MATCH(#REF!,#REF!:#REF!,0))</f>
        <v>#REF!</v>
      </c>
    </row>
    <row r="1423" spans="1:6" ht="16.5" x14ac:dyDescent="0.3">
      <c r="A1423" s="9" t="s">
        <v>20902</v>
      </c>
      <c r="B1423" s="9" t="s">
        <v>2107</v>
      </c>
      <c r="C1423" s="10">
        <v>57674</v>
      </c>
      <c r="D1423" s="9">
        <v>1456229036</v>
      </c>
      <c r="E1423" s="9" t="e">
        <f>INDEX(#REF!:#REF!,MATCH($D1423,#REF!:#REF!,0),MATCH(#REF!,#REF!:#REF!,0))</f>
        <v>#REF!</v>
      </c>
      <c r="F1423" s="9" t="e">
        <f>INDEX(#REF!:#REF!,MATCH($D1423,#REF!:#REF!,0),MATCH(#REF!,#REF!:#REF!,0))</f>
        <v>#REF!</v>
      </c>
    </row>
    <row r="1424" spans="1:6" ht="16.5" x14ac:dyDescent="0.3">
      <c r="A1424" s="9" t="s">
        <v>20901</v>
      </c>
      <c r="B1424" s="9" t="s">
        <v>2635</v>
      </c>
      <c r="C1424" s="10">
        <v>59338</v>
      </c>
      <c r="D1424" s="9">
        <v>1249074622</v>
      </c>
      <c r="E1424" s="9" t="e">
        <f>INDEX(#REF!:#REF!,MATCH($D1424,#REF!:#REF!,0),MATCH(#REF!,#REF!:#REF!,0))</f>
        <v>#REF!</v>
      </c>
      <c r="F1424" s="9" t="e">
        <f>INDEX(#REF!:#REF!,MATCH($D1424,#REF!:#REF!,0),MATCH(#REF!,#REF!:#REF!,0))</f>
        <v>#REF!</v>
      </c>
    </row>
    <row r="1425" spans="1:6" ht="16.5" x14ac:dyDescent="0.3">
      <c r="A1425" s="9" t="s">
        <v>20900</v>
      </c>
      <c r="B1425" s="9" t="s">
        <v>1963</v>
      </c>
      <c r="C1425" s="10">
        <v>31614</v>
      </c>
      <c r="D1425" s="9">
        <v>5603002824</v>
      </c>
      <c r="E1425" s="9" t="e">
        <f>INDEX(#REF!:#REF!,MATCH($D1425,#REF!:#REF!,0),MATCH(#REF!,#REF!:#REF!,0))</f>
        <v>#REF!</v>
      </c>
      <c r="F1425" s="9" t="e">
        <f>INDEX(#REF!:#REF!,MATCH($D1425,#REF!:#REF!,0),MATCH(#REF!,#REF!:#REF!,0))</f>
        <v>#REF!</v>
      </c>
    </row>
    <row r="1426" spans="1:6" ht="16.5" x14ac:dyDescent="0.3">
      <c r="A1426" s="9" t="s">
        <v>20899</v>
      </c>
      <c r="B1426" s="9" t="s">
        <v>1975</v>
      </c>
      <c r="C1426" s="10">
        <v>24252</v>
      </c>
      <c r="D1426" s="9">
        <v>3217797337</v>
      </c>
      <c r="E1426" s="9" t="e">
        <f>INDEX(#REF!:#REF!,MATCH($D1426,#REF!:#REF!,0),MATCH(#REF!,#REF!:#REF!,0))</f>
        <v>#REF!</v>
      </c>
      <c r="F1426" s="9" t="e">
        <f>INDEX(#REF!:#REF!,MATCH($D1426,#REF!:#REF!,0),MATCH(#REF!,#REF!:#REF!,0))</f>
        <v>#REF!</v>
      </c>
    </row>
    <row r="1427" spans="1:6" ht="16.5" x14ac:dyDescent="0.3">
      <c r="A1427" s="9" t="s">
        <v>20898</v>
      </c>
      <c r="B1427" s="9" t="s">
        <v>1991</v>
      </c>
      <c r="C1427" s="10">
        <v>45076</v>
      </c>
      <c r="D1427" s="9">
        <v>8731494560</v>
      </c>
      <c r="E1427" s="9" t="e">
        <f>INDEX(#REF!:#REF!,MATCH($D1427,#REF!:#REF!,0),MATCH(#REF!,#REF!:#REF!,0))</f>
        <v>#REF!</v>
      </c>
      <c r="F1427" s="9" t="e">
        <f>INDEX(#REF!:#REF!,MATCH($D1427,#REF!:#REF!,0),MATCH(#REF!,#REF!:#REF!,0))</f>
        <v>#REF!</v>
      </c>
    </row>
    <row r="1428" spans="1:6" ht="16.5" x14ac:dyDescent="0.3">
      <c r="A1428" s="9" t="s">
        <v>20897</v>
      </c>
      <c r="B1428" s="9" t="s">
        <v>2933</v>
      </c>
      <c r="C1428" s="10">
        <v>40872</v>
      </c>
      <c r="D1428" s="9">
        <v>7906441400</v>
      </c>
      <c r="E1428" s="9" t="e">
        <f>INDEX(#REF!:#REF!,MATCH($D1428,#REF!:#REF!,0),MATCH(#REF!,#REF!:#REF!,0))</f>
        <v>#REF!</v>
      </c>
      <c r="F1428" s="9" t="e">
        <f>INDEX(#REF!:#REF!,MATCH($D1428,#REF!:#REF!,0),MATCH(#REF!,#REF!:#REF!,0))</f>
        <v>#REF!</v>
      </c>
    </row>
    <row r="1429" spans="1:6" ht="16.5" x14ac:dyDescent="0.3">
      <c r="A1429" s="9" t="s">
        <v>20896</v>
      </c>
      <c r="B1429" s="9" t="s">
        <v>2155</v>
      </c>
      <c r="C1429" s="10">
        <v>46344</v>
      </c>
      <c r="D1429" s="9">
        <v>4862005330</v>
      </c>
      <c r="E1429" s="9" t="e">
        <f>INDEX(#REF!:#REF!,MATCH($D1429,#REF!:#REF!,0),MATCH(#REF!,#REF!:#REF!,0))</f>
        <v>#REF!</v>
      </c>
      <c r="F1429" s="9" t="e">
        <f>INDEX(#REF!:#REF!,MATCH($D1429,#REF!:#REF!,0),MATCH(#REF!,#REF!:#REF!,0))</f>
        <v>#REF!</v>
      </c>
    </row>
    <row r="1430" spans="1:6" ht="16.5" x14ac:dyDescent="0.3">
      <c r="A1430" s="9" t="s">
        <v>20895</v>
      </c>
      <c r="B1430" s="9" t="s">
        <v>3498</v>
      </c>
      <c r="C1430" s="10">
        <v>48691</v>
      </c>
      <c r="D1430" s="9">
        <v>76572129</v>
      </c>
      <c r="E1430" s="9" t="e">
        <f>INDEX(#REF!:#REF!,MATCH($D1430,#REF!:#REF!,0),MATCH(#REF!,#REF!:#REF!,0))</f>
        <v>#REF!</v>
      </c>
      <c r="F1430" s="9" t="e">
        <f>INDEX(#REF!:#REF!,MATCH($D1430,#REF!:#REF!,0),MATCH(#REF!,#REF!:#REF!,0))</f>
        <v>#REF!</v>
      </c>
    </row>
    <row r="1431" spans="1:6" ht="16.5" x14ac:dyDescent="0.3">
      <c r="A1431" s="9" t="s">
        <v>20894</v>
      </c>
      <c r="B1431" s="9" t="s">
        <v>3328</v>
      </c>
      <c r="C1431" s="10">
        <v>27434</v>
      </c>
      <c r="D1431" s="9">
        <v>232367817</v>
      </c>
      <c r="E1431" s="9" t="e">
        <f>INDEX(#REF!:#REF!,MATCH($D1431,#REF!:#REF!,0),MATCH(#REF!,#REF!:#REF!,0))</f>
        <v>#REF!</v>
      </c>
      <c r="F1431" s="9" t="e">
        <f>INDEX(#REF!:#REF!,MATCH($D1431,#REF!:#REF!,0),MATCH(#REF!,#REF!:#REF!,0))</f>
        <v>#REF!</v>
      </c>
    </row>
    <row r="1432" spans="1:6" ht="16.5" x14ac:dyDescent="0.3">
      <c r="A1432" s="9" t="s">
        <v>20893</v>
      </c>
      <c r="B1432" s="9" t="s">
        <v>2406</v>
      </c>
      <c r="C1432" s="10">
        <v>52400</v>
      </c>
      <c r="D1432" s="9">
        <v>9223618401</v>
      </c>
      <c r="E1432" s="9" t="e">
        <f>INDEX(#REF!:#REF!,MATCH($D1432,#REF!:#REF!,0),MATCH(#REF!,#REF!:#REF!,0))</f>
        <v>#REF!</v>
      </c>
      <c r="F1432" s="9" t="e">
        <f>INDEX(#REF!:#REF!,MATCH($D1432,#REF!:#REF!,0),MATCH(#REF!,#REF!:#REF!,0))</f>
        <v>#REF!</v>
      </c>
    </row>
    <row r="1433" spans="1:6" ht="16.5" x14ac:dyDescent="0.3">
      <c r="A1433" s="9" t="s">
        <v>20892</v>
      </c>
      <c r="B1433" s="9" t="s">
        <v>2379</v>
      </c>
      <c r="C1433" s="10">
        <v>29220</v>
      </c>
      <c r="D1433" s="9">
        <v>9885165231</v>
      </c>
      <c r="E1433" s="9" t="e">
        <f>INDEX(#REF!:#REF!,MATCH($D1433,#REF!:#REF!,0),MATCH(#REF!,#REF!:#REF!,0))</f>
        <v>#REF!</v>
      </c>
      <c r="F1433" s="9" t="e">
        <f>INDEX(#REF!:#REF!,MATCH($D1433,#REF!:#REF!,0),MATCH(#REF!,#REF!:#REF!,0))</f>
        <v>#REF!</v>
      </c>
    </row>
    <row r="1434" spans="1:6" ht="16.5" x14ac:dyDescent="0.3">
      <c r="A1434" s="9" t="s">
        <v>20891</v>
      </c>
      <c r="B1434" s="9" t="s">
        <v>2511</v>
      </c>
      <c r="C1434" s="10">
        <v>46264</v>
      </c>
      <c r="D1434" s="9">
        <v>7489370671</v>
      </c>
      <c r="E1434" s="9" t="e">
        <f>INDEX(#REF!:#REF!,MATCH($D1434,#REF!:#REF!,0),MATCH(#REF!,#REF!:#REF!,0))</f>
        <v>#REF!</v>
      </c>
      <c r="F1434" s="9" t="e">
        <f>INDEX(#REF!:#REF!,MATCH($D1434,#REF!:#REF!,0),MATCH(#REF!,#REF!:#REF!,0))</f>
        <v>#REF!</v>
      </c>
    </row>
    <row r="1435" spans="1:6" ht="16.5" x14ac:dyDescent="0.3">
      <c r="A1435" s="9" t="s">
        <v>20890</v>
      </c>
      <c r="B1435" s="9" t="s">
        <v>2713</v>
      </c>
      <c r="C1435" s="10">
        <v>52607</v>
      </c>
      <c r="D1435" s="9">
        <v>2893065872</v>
      </c>
      <c r="E1435" s="9" t="e">
        <f>INDEX(#REF!:#REF!,MATCH($D1435,#REF!:#REF!,0),MATCH(#REF!,#REF!:#REF!,0))</f>
        <v>#REF!</v>
      </c>
      <c r="F1435" s="9" t="e">
        <f>INDEX(#REF!:#REF!,MATCH($D1435,#REF!:#REF!,0),MATCH(#REF!,#REF!:#REF!,0))</f>
        <v>#REF!</v>
      </c>
    </row>
    <row r="1436" spans="1:6" ht="16.5" x14ac:dyDescent="0.3">
      <c r="A1436" s="9" t="s">
        <v>20889</v>
      </c>
      <c r="B1436" s="9" t="s">
        <v>2241</v>
      </c>
      <c r="C1436" s="10">
        <v>48105</v>
      </c>
      <c r="D1436" s="9">
        <v>274599287</v>
      </c>
      <c r="E1436" s="9" t="e">
        <f>INDEX(#REF!:#REF!,MATCH($D1436,#REF!:#REF!,0),MATCH(#REF!,#REF!:#REF!,0))</f>
        <v>#REF!</v>
      </c>
      <c r="F1436" s="9" t="e">
        <f>INDEX(#REF!:#REF!,MATCH($D1436,#REF!:#REF!,0),MATCH(#REF!,#REF!:#REF!,0))</f>
        <v>#REF!</v>
      </c>
    </row>
    <row r="1437" spans="1:6" ht="16.5" x14ac:dyDescent="0.3">
      <c r="A1437" s="9" t="s">
        <v>20888</v>
      </c>
      <c r="B1437" s="9" t="s">
        <v>3168</v>
      </c>
      <c r="C1437" s="10">
        <v>35241</v>
      </c>
      <c r="D1437" s="9">
        <v>3235176993</v>
      </c>
      <c r="E1437" s="9" t="e">
        <f>INDEX(#REF!:#REF!,MATCH($D1437,#REF!:#REF!,0),MATCH(#REF!,#REF!:#REF!,0))</f>
        <v>#REF!</v>
      </c>
      <c r="F1437" s="9" t="e">
        <f>INDEX(#REF!:#REF!,MATCH($D1437,#REF!:#REF!,0),MATCH(#REF!,#REF!:#REF!,0))</f>
        <v>#REF!</v>
      </c>
    </row>
    <row r="1438" spans="1:6" ht="16.5" x14ac:dyDescent="0.3">
      <c r="A1438" s="9" t="s">
        <v>20887</v>
      </c>
      <c r="B1438" s="9" t="s">
        <v>2942</v>
      </c>
      <c r="C1438" s="10">
        <v>23453</v>
      </c>
      <c r="D1438" s="9">
        <v>8501525324</v>
      </c>
      <c r="E1438" s="9" t="e">
        <f>INDEX(#REF!:#REF!,MATCH($D1438,#REF!:#REF!,0),MATCH(#REF!,#REF!:#REF!,0))</f>
        <v>#REF!</v>
      </c>
      <c r="F1438" s="9" t="e">
        <f>INDEX(#REF!:#REF!,MATCH($D1438,#REF!:#REF!,0),MATCH(#REF!,#REF!:#REF!,0))</f>
        <v>#REF!</v>
      </c>
    </row>
    <row r="1439" spans="1:6" ht="16.5" x14ac:dyDescent="0.3">
      <c r="A1439" s="9" t="s">
        <v>20886</v>
      </c>
      <c r="B1439" s="9" t="s">
        <v>2513</v>
      </c>
      <c r="C1439" s="10">
        <v>33055</v>
      </c>
      <c r="D1439" s="9">
        <v>3418374697</v>
      </c>
      <c r="E1439" s="9" t="e">
        <f>INDEX(#REF!:#REF!,MATCH($D1439,#REF!:#REF!,0),MATCH(#REF!,#REF!:#REF!,0))</f>
        <v>#REF!</v>
      </c>
      <c r="F1439" s="9" t="e">
        <f>INDEX(#REF!:#REF!,MATCH($D1439,#REF!:#REF!,0),MATCH(#REF!,#REF!:#REF!,0))</f>
        <v>#REF!</v>
      </c>
    </row>
    <row r="1440" spans="1:6" ht="16.5" x14ac:dyDescent="0.3">
      <c r="A1440" s="9" t="s">
        <v>20885</v>
      </c>
      <c r="B1440" s="9" t="s">
        <v>3841</v>
      </c>
      <c r="C1440" s="10">
        <v>50491</v>
      </c>
      <c r="D1440" s="9">
        <v>3219526055</v>
      </c>
      <c r="E1440" s="9" t="e">
        <f>INDEX(#REF!:#REF!,MATCH($D1440,#REF!:#REF!,0),MATCH(#REF!,#REF!:#REF!,0))</f>
        <v>#REF!</v>
      </c>
      <c r="F1440" s="9" t="e">
        <f>INDEX(#REF!:#REF!,MATCH($D1440,#REF!:#REF!,0),MATCH(#REF!,#REF!:#REF!,0))</f>
        <v>#REF!</v>
      </c>
    </row>
    <row r="1441" spans="1:6" ht="16.5" x14ac:dyDescent="0.3">
      <c r="A1441" s="9" t="s">
        <v>20884</v>
      </c>
      <c r="B1441" s="9" t="s">
        <v>2528</v>
      </c>
      <c r="C1441" s="10">
        <v>32866</v>
      </c>
      <c r="D1441" s="9">
        <v>7637608875</v>
      </c>
      <c r="E1441" s="9" t="e">
        <f>INDEX(#REF!:#REF!,MATCH($D1441,#REF!:#REF!,0),MATCH(#REF!,#REF!:#REF!,0))</f>
        <v>#REF!</v>
      </c>
      <c r="F1441" s="9" t="e">
        <f>INDEX(#REF!:#REF!,MATCH($D1441,#REF!:#REF!,0),MATCH(#REF!,#REF!:#REF!,0))</f>
        <v>#REF!</v>
      </c>
    </row>
    <row r="1442" spans="1:6" ht="16.5" x14ac:dyDescent="0.3">
      <c r="A1442" s="9" t="s">
        <v>20883</v>
      </c>
      <c r="B1442" s="9" t="s">
        <v>2361</v>
      </c>
      <c r="C1442" s="10">
        <v>58693</v>
      </c>
      <c r="D1442" s="9">
        <v>4269946768</v>
      </c>
      <c r="E1442" s="9" t="e">
        <f>INDEX(#REF!:#REF!,MATCH($D1442,#REF!:#REF!,0),MATCH(#REF!,#REF!:#REF!,0))</f>
        <v>#REF!</v>
      </c>
      <c r="F1442" s="9" t="e">
        <f>INDEX(#REF!:#REF!,MATCH($D1442,#REF!:#REF!,0),MATCH(#REF!,#REF!:#REF!,0))</f>
        <v>#REF!</v>
      </c>
    </row>
    <row r="1443" spans="1:6" ht="16.5" x14ac:dyDescent="0.3">
      <c r="A1443" s="9" t="s">
        <v>20882</v>
      </c>
      <c r="B1443" s="9" t="s">
        <v>2389</v>
      </c>
      <c r="C1443" s="10">
        <v>16603</v>
      </c>
      <c r="D1443" s="9">
        <v>2352201101</v>
      </c>
      <c r="E1443" s="9" t="e">
        <f>INDEX(#REF!:#REF!,MATCH($D1443,#REF!:#REF!,0),MATCH(#REF!,#REF!:#REF!,0))</f>
        <v>#REF!</v>
      </c>
      <c r="F1443" s="9" t="e">
        <f>INDEX(#REF!:#REF!,MATCH($D1443,#REF!:#REF!,0),MATCH(#REF!,#REF!:#REF!,0))</f>
        <v>#REF!</v>
      </c>
    </row>
    <row r="1444" spans="1:6" ht="16.5" x14ac:dyDescent="0.3">
      <c r="A1444" s="9" t="s">
        <v>20881</v>
      </c>
      <c r="B1444" s="9" t="s">
        <v>3430</v>
      </c>
      <c r="C1444" s="10">
        <v>15474</v>
      </c>
      <c r="D1444" s="9">
        <v>4866916575</v>
      </c>
      <c r="E1444" s="9" t="e">
        <f>INDEX(#REF!:#REF!,MATCH($D1444,#REF!:#REF!,0),MATCH(#REF!,#REF!:#REF!,0))</f>
        <v>#REF!</v>
      </c>
      <c r="F1444" s="9" t="e">
        <f>INDEX(#REF!:#REF!,MATCH($D1444,#REF!:#REF!,0),MATCH(#REF!,#REF!:#REF!,0))</f>
        <v>#REF!</v>
      </c>
    </row>
    <row r="1445" spans="1:6" ht="16.5" x14ac:dyDescent="0.3">
      <c r="A1445" s="9" t="s">
        <v>20880</v>
      </c>
      <c r="B1445" s="9" t="s">
        <v>2036</v>
      </c>
      <c r="C1445" s="10">
        <v>51989</v>
      </c>
      <c r="D1445" s="9">
        <v>2060025532</v>
      </c>
      <c r="E1445" s="9" t="e">
        <f>INDEX(#REF!:#REF!,MATCH($D1445,#REF!:#REF!,0),MATCH(#REF!,#REF!:#REF!,0))</f>
        <v>#REF!</v>
      </c>
      <c r="F1445" s="9" t="e">
        <f>INDEX(#REF!:#REF!,MATCH($D1445,#REF!:#REF!,0),MATCH(#REF!,#REF!:#REF!,0))</f>
        <v>#REF!</v>
      </c>
    </row>
    <row r="1446" spans="1:6" ht="16.5" x14ac:dyDescent="0.3">
      <c r="A1446" s="9" t="s">
        <v>20879</v>
      </c>
      <c r="B1446" s="9" t="s">
        <v>2409</v>
      </c>
      <c r="C1446" s="10">
        <v>23328</v>
      </c>
      <c r="D1446" s="9">
        <v>5372344725</v>
      </c>
      <c r="E1446" s="9" t="e">
        <f>INDEX(#REF!:#REF!,MATCH($D1446,#REF!:#REF!,0),MATCH(#REF!,#REF!:#REF!,0))</f>
        <v>#REF!</v>
      </c>
      <c r="F1446" s="9" t="e">
        <f>INDEX(#REF!:#REF!,MATCH($D1446,#REF!:#REF!,0),MATCH(#REF!,#REF!:#REF!,0))</f>
        <v>#REF!</v>
      </c>
    </row>
    <row r="1447" spans="1:6" ht="16.5" x14ac:dyDescent="0.3">
      <c r="A1447" s="9" t="s">
        <v>20878</v>
      </c>
      <c r="B1447" s="9" t="s">
        <v>2831</v>
      </c>
      <c r="C1447" s="10">
        <v>51612</v>
      </c>
      <c r="D1447" s="9">
        <v>9447906176</v>
      </c>
      <c r="E1447" s="9" t="e">
        <f>INDEX(#REF!:#REF!,MATCH($D1447,#REF!:#REF!,0),MATCH(#REF!,#REF!:#REF!,0))</f>
        <v>#REF!</v>
      </c>
      <c r="F1447" s="9" t="e">
        <f>INDEX(#REF!:#REF!,MATCH($D1447,#REF!:#REF!,0),MATCH(#REF!,#REF!:#REF!,0))</f>
        <v>#REF!</v>
      </c>
    </row>
    <row r="1448" spans="1:6" ht="16.5" x14ac:dyDescent="0.3">
      <c r="A1448" s="9" t="s">
        <v>20877</v>
      </c>
      <c r="B1448" s="9" t="s">
        <v>3510</v>
      </c>
      <c r="C1448" s="10">
        <v>19555</v>
      </c>
      <c r="D1448" s="9">
        <v>9373778889</v>
      </c>
      <c r="E1448" s="9" t="e">
        <f>INDEX(#REF!:#REF!,MATCH($D1448,#REF!:#REF!,0),MATCH(#REF!,#REF!:#REF!,0))</f>
        <v>#REF!</v>
      </c>
      <c r="F1448" s="9" t="e">
        <f>INDEX(#REF!:#REF!,MATCH($D1448,#REF!:#REF!,0),MATCH(#REF!,#REF!:#REF!,0))</f>
        <v>#REF!</v>
      </c>
    </row>
    <row r="1449" spans="1:6" ht="16.5" x14ac:dyDescent="0.3">
      <c r="A1449" s="9" t="s">
        <v>20876</v>
      </c>
      <c r="B1449" s="9" t="s">
        <v>2323</v>
      </c>
      <c r="C1449" s="10">
        <v>57453</v>
      </c>
      <c r="D1449" s="9">
        <v>4786629839</v>
      </c>
      <c r="E1449" s="9" t="e">
        <f>INDEX(#REF!:#REF!,MATCH($D1449,#REF!:#REF!,0),MATCH(#REF!,#REF!:#REF!,0))</f>
        <v>#REF!</v>
      </c>
      <c r="F1449" s="9" t="e">
        <f>INDEX(#REF!:#REF!,MATCH($D1449,#REF!:#REF!,0),MATCH(#REF!,#REF!:#REF!,0))</f>
        <v>#REF!</v>
      </c>
    </row>
    <row r="1450" spans="1:6" ht="16.5" x14ac:dyDescent="0.3">
      <c r="A1450" s="9" t="s">
        <v>20875</v>
      </c>
      <c r="B1450" s="9" t="s">
        <v>2219</v>
      </c>
      <c r="C1450" s="10">
        <v>16144</v>
      </c>
      <c r="D1450" s="9">
        <v>3779559293</v>
      </c>
      <c r="E1450" s="9" t="e">
        <f>INDEX(#REF!:#REF!,MATCH($D1450,#REF!:#REF!,0),MATCH(#REF!,#REF!:#REF!,0))</f>
        <v>#REF!</v>
      </c>
      <c r="F1450" s="9" t="e">
        <f>INDEX(#REF!:#REF!,MATCH($D1450,#REF!:#REF!,0),MATCH(#REF!,#REF!:#REF!,0))</f>
        <v>#REF!</v>
      </c>
    </row>
    <row r="1451" spans="1:6" ht="16.5" x14ac:dyDescent="0.3">
      <c r="A1451" s="9" t="s">
        <v>20874</v>
      </c>
      <c r="B1451" s="9" t="s">
        <v>3856</v>
      </c>
      <c r="C1451" s="10">
        <v>30974</v>
      </c>
      <c r="D1451" s="9">
        <v>2599557828</v>
      </c>
      <c r="E1451" s="9" t="e">
        <f>INDEX(#REF!:#REF!,MATCH($D1451,#REF!:#REF!,0),MATCH(#REF!,#REF!:#REF!,0))</f>
        <v>#REF!</v>
      </c>
      <c r="F1451" s="9" t="e">
        <f>INDEX(#REF!:#REF!,MATCH($D1451,#REF!:#REF!,0),MATCH(#REF!,#REF!:#REF!,0))</f>
        <v>#REF!</v>
      </c>
    </row>
    <row r="1452" spans="1:6" ht="16.5" x14ac:dyDescent="0.3">
      <c r="A1452" s="9" t="s">
        <v>20873</v>
      </c>
      <c r="B1452" s="9" t="s">
        <v>2140</v>
      </c>
      <c r="C1452" s="10">
        <v>51598</v>
      </c>
      <c r="D1452" s="9">
        <v>6854809452</v>
      </c>
      <c r="E1452" s="9" t="e">
        <f>INDEX(#REF!:#REF!,MATCH($D1452,#REF!:#REF!,0),MATCH(#REF!,#REF!:#REF!,0))</f>
        <v>#REF!</v>
      </c>
      <c r="F1452" s="9" t="e">
        <f>INDEX(#REF!:#REF!,MATCH($D1452,#REF!:#REF!,0),MATCH(#REF!,#REF!:#REF!,0))</f>
        <v>#REF!</v>
      </c>
    </row>
    <row r="1453" spans="1:6" ht="16.5" x14ac:dyDescent="0.3">
      <c r="A1453" s="9" t="s">
        <v>20872</v>
      </c>
      <c r="B1453" s="9" t="s">
        <v>2640</v>
      </c>
      <c r="C1453" s="10">
        <v>43182</v>
      </c>
      <c r="D1453" s="9">
        <v>3458178171</v>
      </c>
      <c r="E1453" s="9" t="e">
        <f>INDEX(#REF!:#REF!,MATCH($D1453,#REF!:#REF!,0),MATCH(#REF!,#REF!:#REF!,0))</f>
        <v>#REF!</v>
      </c>
      <c r="F1453" s="9" t="e">
        <f>INDEX(#REF!:#REF!,MATCH($D1453,#REF!:#REF!,0),MATCH(#REF!,#REF!:#REF!,0))</f>
        <v>#REF!</v>
      </c>
    </row>
    <row r="1454" spans="1:6" ht="16.5" x14ac:dyDescent="0.3">
      <c r="A1454" s="9" t="s">
        <v>20871</v>
      </c>
      <c r="B1454" s="9" t="s">
        <v>2610</v>
      </c>
      <c r="C1454" s="10">
        <v>10028</v>
      </c>
      <c r="D1454" s="9">
        <v>2748937082</v>
      </c>
      <c r="E1454" s="9" t="e">
        <f>INDEX(#REF!:#REF!,MATCH($D1454,#REF!:#REF!,0),MATCH(#REF!,#REF!:#REF!,0))</f>
        <v>#REF!</v>
      </c>
      <c r="F1454" s="9" t="e">
        <f>INDEX(#REF!:#REF!,MATCH($D1454,#REF!:#REF!,0),MATCH(#REF!,#REF!:#REF!,0))</f>
        <v>#REF!</v>
      </c>
    </row>
    <row r="1455" spans="1:6" ht="16.5" x14ac:dyDescent="0.3">
      <c r="A1455" s="9" t="s">
        <v>20870</v>
      </c>
      <c r="B1455" s="9" t="s">
        <v>3493</v>
      </c>
      <c r="C1455" s="10">
        <v>54410</v>
      </c>
      <c r="D1455" s="9">
        <v>7001733199</v>
      </c>
      <c r="E1455" s="9" t="e">
        <f>INDEX(#REF!:#REF!,MATCH($D1455,#REF!:#REF!,0),MATCH(#REF!,#REF!:#REF!,0))</f>
        <v>#REF!</v>
      </c>
      <c r="F1455" s="9" t="e">
        <f>INDEX(#REF!:#REF!,MATCH($D1455,#REF!:#REF!,0),MATCH(#REF!,#REF!:#REF!,0))</f>
        <v>#REF!</v>
      </c>
    </row>
    <row r="1456" spans="1:6" ht="16.5" x14ac:dyDescent="0.3">
      <c r="A1456" s="9" t="s">
        <v>20869</v>
      </c>
      <c r="B1456" s="9" t="s">
        <v>2165</v>
      </c>
      <c r="C1456" s="10">
        <v>57617</v>
      </c>
      <c r="D1456" s="9">
        <v>7191906499</v>
      </c>
      <c r="E1456" s="9" t="e">
        <f>INDEX(#REF!:#REF!,MATCH($D1456,#REF!:#REF!,0),MATCH(#REF!,#REF!:#REF!,0))</f>
        <v>#REF!</v>
      </c>
      <c r="F1456" s="9" t="e">
        <f>INDEX(#REF!:#REF!,MATCH($D1456,#REF!:#REF!,0),MATCH(#REF!,#REF!:#REF!,0))</f>
        <v>#REF!</v>
      </c>
    </row>
    <row r="1457" spans="1:6" ht="16.5" x14ac:dyDescent="0.3">
      <c r="A1457" s="9" t="s">
        <v>20868</v>
      </c>
      <c r="B1457" s="9" t="s">
        <v>2142</v>
      </c>
      <c r="C1457" s="10">
        <v>51954</v>
      </c>
      <c r="D1457" s="9">
        <v>2022565827</v>
      </c>
      <c r="E1457" s="9" t="e">
        <f>INDEX(#REF!:#REF!,MATCH($D1457,#REF!:#REF!,0),MATCH(#REF!,#REF!:#REF!,0))</f>
        <v>#REF!</v>
      </c>
      <c r="F1457" s="9" t="e">
        <f>INDEX(#REF!:#REF!,MATCH($D1457,#REF!:#REF!,0),MATCH(#REF!,#REF!:#REF!,0))</f>
        <v>#REF!</v>
      </c>
    </row>
    <row r="1458" spans="1:6" ht="16.5" x14ac:dyDescent="0.3">
      <c r="A1458" s="9" t="s">
        <v>20867</v>
      </c>
      <c r="B1458" s="9" t="s">
        <v>2315</v>
      </c>
      <c r="C1458" s="10">
        <v>41349</v>
      </c>
      <c r="D1458" s="9">
        <v>6854809452</v>
      </c>
      <c r="E1458" s="9" t="e">
        <f>INDEX(#REF!:#REF!,MATCH($D1458,#REF!:#REF!,0),MATCH(#REF!,#REF!:#REF!,0))</f>
        <v>#REF!</v>
      </c>
      <c r="F1458" s="9" t="e">
        <f>INDEX(#REF!:#REF!,MATCH($D1458,#REF!:#REF!,0),MATCH(#REF!,#REF!:#REF!,0))</f>
        <v>#REF!</v>
      </c>
    </row>
    <row r="1459" spans="1:6" ht="16.5" x14ac:dyDescent="0.3">
      <c r="A1459" s="9" t="s">
        <v>20866</v>
      </c>
      <c r="B1459" s="9" t="s">
        <v>2918</v>
      </c>
      <c r="C1459" s="10">
        <v>47420</v>
      </c>
      <c r="D1459" s="9">
        <v>1456229036</v>
      </c>
      <c r="E1459" s="9" t="e">
        <f>INDEX(#REF!:#REF!,MATCH($D1459,#REF!:#REF!,0),MATCH(#REF!,#REF!:#REF!,0))</f>
        <v>#REF!</v>
      </c>
      <c r="F1459" s="9" t="e">
        <f>INDEX(#REF!:#REF!,MATCH($D1459,#REF!:#REF!,0),MATCH(#REF!,#REF!:#REF!,0))</f>
        <v>#REF!</v>
      </c>
    </row>
    <row r="1460" spans="1:6" ht="16.5" x14ac:dyDescent="0.3">
      <c r="A1460" s="9" t="s">
        <v>20865</v>
      </c>
      <c r="B1460" s="9" t="s">
        <v>3085</v>
      </c>
      <c r="C1460" s="10">
        <v>53015</v>
      </c>
      <c r="D1460" s="9">
        <v>544760832</v>
      </c>
      <c r="E1460" s="9" t="e">
        <f>INDEX(#REF!:#REF!,MATCH($D1460,#REF!:#REF!,0),MATCH(#REF!,#REF!:#REF!,0))</f>
        <v>#REF!</v>
      </c>
      <c r="F1460" s="9" t="e">
        <f>INDEX(#REF!:#REF!,MATCH($D1460,#REF!:#REF!,0),MATCH(#REF!,#REF!:#REF!,0))</f>
        <v>#REF!</v>
      </c>
    </row>
    <row r="1461" spans="1:6" ht="16.5" x14ac:dyDescent="0.3">
      <c r="A1461" s="9" t="s">
        <v>20864</v>
      </c>
      <c r="B1461" s="9" t="s">
        <v>2204</v>
      </c>
      <c r="C1461" s="10">
        <v>44436</v>
      </c>
      <c r="D1461" s="9">
        <v>965285472</v>
      </c>
      <c r="E1461" s="9" t="e">
        <f>INDEX(#REF!:#REF!,MATCH($D1461,#REF!:#REF!,0),MATCH(#REF!,#REF!:#REF!,0))</f>
        <v>#REF!</v>
      </c>
      <c r="F1461" s="9" t="e">
        <f>INDEX(#REF!:#REF!,MATCH($D1461,#REF!:#REF!,0),MATCH(#REF!,#REF!:#REF!,0))</f>
        <v>#REF!</v>
      </c>
    </row>
    <row r="1462" spans="1:6" ht="16.5" x14ac:dyDescent="0.3">
      <c r="A1462" s="9" t="s">
        <v>20863</v>
      </c>
      <c r="B1462" s="9" t="s">
        <v>2087</v>
      </c>
      <c r="C1462" s="10">
        <v>22583</v>
      </c>
      <c r="D1462" s="9">
        <v>7180536660</v>
      </c>
      <c r="E1462" s="9" t="e">
        <f>INDEX(#REF!:#REF!,MATCH($D1462,#REF!:#REF!,0),MATCH(#REF!,#REF!:#REF!,0))</f>
        <v>#REF!</v>
      </c>
      <c r="F1462" s="9" t="e">
        <f>INDEX(#REF!:#REF!,MATCH($D1462,#REF!:#REF!,0),MATCH(#REF!,#REF!:#REF!,0))</f>
        <v>#REF!</v>
      </c>
    </row>
    <row r="1463" spans="1:6" ht="16.5" x14ac:dyDescent="0.3">
      <c r="A1463" s="9" t="s">
        <v>20862</v>
      </c>
      <c r="B1463" s="9" t="s">
        <v>2680</v>
      </c>
      <c r="C1463" s="10">
        <v>59544</v>
      </c>
      <c r="D1463" s="9">
        <v>5293354957</v>
      </c>
      <c r="E1463" s="9" t="e">
        <f>INDEX(#REF!:#REF!,MATCH($D1463,#REF!:#REF!,0),MATCH(#REF!,#REF!:#REF!,0))</f>
        <v>#REF!</v>
      </c>
      <c r="F1463" s="9" t="e">
        <f>INDEX(#REF!:#REF!,MATCH($D1463,#REF!:#REF!,0),MATCH(#REF!,#REF!:#REF!,0))</f>
        <v>#REF!</v>
      </c>
    </row>
    <row r="1464" spans="1:6" ht="16.5" x14ac:dyDescent="0.3">
      <c r="A1464" s="9" t="s">
        <v>20861</v>
      </c>
      <c r="B1464" s="9" t="s">
        <v>2472</v>
      </c>
      <c r="C1464" s="10">
        <v>49721</v>
      </c>
      <c r="D1464" s="9">
        <v>5975948169</v>
      </c>
      <c r="E1464" s="9" t="e">
        <f>INDEX(#REF!:#REF!,MATCH($D1464,#REF!:#REF!,0),MATCH(#REF!,#REF!:#REF!,0))</f>
        <v>#REF!</v>
      </c>
      <c r="F1464" s="9" t="e">
        <f>INDEX(#REF!:#REF!,MATCH($D1464,#REF!:#REF!,0),MATCH(#REF!,#REF!:#REF!,0))</f>
        <v>#REF!</v>
      </c>
    </row>
    <row r="1465" spans="1:6" ht="16.5" x14ac:dyDescent="0.3">
      <c r="A1465" s="9" t="s">
        <v>20860</v>
      </c>
      <c r="B1465" s="9" t="s">
        <v>2153</v>
      </c>
      <c r="C1465" s="10">
        <v>29845</v>
      </c>
      <c r="D1465" s="9">
        <v>8718856853</v>
      </c>
      <c r="E1465" s="9" t="e">
        <f>INDEX(#REF!:#REF!,MATCH($D1465,#REF!:#REF!,0),MATCH(#REF!,#REF!:#REF!,0))</f>
        <v>#REF!</v>
      </c>
      <c r="F1465" s="9" t="e">
        <f>INDEX(#REF!:#REF!,MATCH($D1465,#REF!:#REF!,0),MATCH(#REF!,#REF!:#REF!,0))</f>
        <v>#REF!</v>
      </c>
    </row>
    <row r="1466" spans="1:6" ht="16.5" x14ac:dyDescent="0.3">
      <c r="A1466" s="9" t="s">
        <v>20859</v>
      </c>
      <c r="B1466" s="9" t="s">
        <v>1993</v>
      </c>
      <c r="C1466" s="10">
        <v>41439</v>
      </c>
      <c r="D1466" s="9">
        <v>3097425365</v>
      </c>
      <c r="E1466" s="9" t="e">
        <f>INDEX(#REF!:#REF!,MATCH($D1466,#REF!:#REF!,0),MATCH(#REF!,#REF!:#REF!,0))</f>
        <v>#REF!</v>
      </c>
      <c r="F1466" s="9" t="e">
        <f>INDEX(#REF!:#REF!,MATCH($D1466,#REF!:#REF!,0),MATCH(#REF!,#REF!:#REF!,0))</f>
        <v>#REF!</v>
      </c>
    </row>
    <row r="1467" spans="1:6" ht="16.5" x14ac:dyDescent="0.3">
      <c r="A1467" s="9" t="s">
        <v>20858</v>
      </c>
      <c r="B1467" s="9" t="s">
        <v>2942</v>
      </c>
      <c r="C1467" s="10">
        <v>42160</v>
      </c>
      <c r="D1467" s="9">
        <v>7966083349</v>
      </c>
      <c r="E1467" s="9" t="e">
        <f>INDEX(#REF!:#REF!,MATCH($D1467,#REF!:#REF!,0),MATCH(#REF!,#REF!:#REF!,0))</f>
        <v>#REF!</v>
      </c>
      <c r="F1467" s="9" t="e">
        <f>INDEX(#REF!:#REF!,MATCH($D1467,#REF!:#REF!,0),MATCH(#REF!,#REF!:#REF!,0))</f>
        <v>#REF!</v>
      </c>
    </row>
    <row r="1468" spans="1:6" ht="16.5" x14ac:dyDescent="0.3">
      <c r="A1468" s="9" t="s">
        <v>20857</v>
      </c>
      <c r="B1468" s="9" t="s">
        <v>2667</v>
      </c>
      <c r="C1468" s="10">
        <v>55409</v>
      </c>
      <c r="D1468" s="9">
        <v>3891707452</v>
      </c>
      <c r="E1468" s="9" t="e">
        <f>INDEX(#REF!:#REF!,MATCH($D1468,#REF!:#REF!,0),MATCH(#REF!,#REF!:#REF!,0))</f>
        <v>#REF!</v>
      </c>
      <c r="F1468" s="9" t="e">
        <f>INDEX(#REF!:#REF!,MATCH($D1468,#REF!:#REF!,0),MATCH(#REF!,#REF!:#REF!,0))</f>
        <v>#REF!</v>
      </c>
    </row>
    <row r="1469" spans="1:6" ht="16.5" x14ac:dyDescent="0.3">
      <c r="A1469" s="9" t="s">
        <v>20856</v>
      </c>
      <c r="B1469" s="9" t="s">
        <v>2132</v>
      </c>
      <c r="C1469" s="10">
        <v>58473</v>
      </c>
      <c r="D1469" s="9">
        <v>4986200380</v>
      </c>
      <c r="E1469" s="9" t="e">
        <f>INDEX(#REF!:#REF!,MATCH($D1469,#REF!:#REF!,0),MATCH(#REF!,#REF!:#REF!,0))</f>
        <v>#REF!</v>
      </c>
      <c r="F1469" s="9" t="e">
        <f>INDEX(#REF!:#REF!,MATCH($D1469,#REF!:#REF!,0),MATCH(#REF!,#REF!:#REF!,0))</f>
        <v>#REF!</v>
      </c>
    </row>
    <row r="1470" spans="1:6" ht="16.5" x14ac:dyDescent="0.3">
      <c r="A1470" s="9" t="s">
        <v>20855</v>
      </c>
      <c r="B1470" s="9" t="s">
        <v>2067</v>
      </c>
      <c r="C1470" s="10">
        <v>28493</v>
      </c>
      <c r="D1470" s="9">
        <v>9829586073</v>
      </c>
      <c r="E1470" s="9" t="e">
        <f>INDEX(#REF!:#REF!,MATCH($D1470,#REF!:#REF!,0),MATCH(#REF!,#REF!:#REF!,0))</f>
        <v>#REF!</v>
      </c>
      <c r="F1470" s="9" t="e">
        <f>INDEX(#REF!:#REF!,MATCH($D1470,#REF!:#REF!,0),MATCH(#REF!,#REF!:#REF!,0))</f>
        <v>#REF!</v>
      </c>
    </row>
    <row r="1471" spans="1:6" ht="16.5" x14ac:dyDescent="0.3">
      <c r="A1471" s="9" t="s">
        <v>20854</v>
      </c>
      <c r="B1471" s="9" t="s">
        <v>2099</v>
      </c>
      <c r="C1471" s="10">
        <v>55411</v>
      </c>
      <c r="D1471" s="9">
        <v>9458563771</v>
      </c>
      <c r="E1471" s="9" t="e">
        <f>INDEX(#REF!:#REF!,MATCH($D1471,#REF!:#REF!,0),MATCH(#REF!,#REF!:#REF!,0))</f>
        <v>#REF!</v>
      </c>
      <c r="F1471" s="9" t="e">
        <f>INDEX(#REF!:#REF!,MATCH($D1471,#REF!:#REF!,0),MATCH(#REF!,#REF!:#REF!,0))</f>
        <v>#REF!</v>
      </c>
    </row>
    <row r="1472" spans="1:6" ht="16.5" x14ac:dyDescent="0.3">
      <c r="A1472" s="9" t="s">
        <v>20853</v>
      </c>
      <c r="B1472" s="9" t="s">
        <v>3156</v>
      </c>
      <c r="C1472" s="10">
        <v>52794</v>
      </c>
      <c r="D1472" s="9">
        <v>6279928705</v>
      </c>
      <c r="E1472" s="9" t="e">
        <f>INDEX(#REF!:#REF!,MATCH($D1472,#REF!:#REF!,0),MATCH(#REF!,#REF!:#REF!,0))</f>
        <v>#REF!</v>
      </c>
      <c r="F1472" s="9" t="e">
        <f>INDEX(#REF!:#REF!,MATCH($D1472,#REF!:#REF!,0),MATCH(#REF!,#REF!:#REF!,0))</f>
        <v>#REF!</v>
      </c>
    </row>
    <row r="1473" spans="1:6" ht="16.5" x14ac:dyDescent="0.3">
      <c r="A1473" s="9" t="s">
        <v>20852</v>
      </c>
      <c r="B1473" s="9" t="s">
        <v>2914</v>
      </c>
      <c r="C1473" s="10">
        <v>13995</v>
      </c>
      <c r="D1473" s="9">
        <v>8127128031</v>
      </c>
      <c r="E1473" s="9" t="e">
        <f>INDEX(#REF!:#REF!,MATCH($D1473,#REF!:#REF!,0),MATCH(#REF!,#REF!:#REF!,0))</f>
        <v>#REF!</v>
      </c>
      <c r="F1473" s="9" t="e">
        <f>INDEX(#REF!:#REF!,MATCH($D1473,#REF!:#REF!,0),MATCH(#REF!,#REF!:#REF!,0))</f>
        <v>#REF!</v>
      </c>
    </row>
    <row r="1474" spans="1:6" ht="16.5" x14ac:dyDescent="0.3">
      <c r="A1474" s="9" t="s">
        <v>20851</v>
      </c>
      <c r="B1474" s="9" t="s">
        <v>2254</v>
      </c>
      <c r="C1474" s="10">
        <v>14302</v>
      </c>
      <c r="D1474" s="9">
        <v>5907724676</v>
      </c>
      <c r="E1474" s="9" t="e">
        <f>INDEX(#REF!:#REF!,MATCH($D1474,#REF!:#REF!,0),MATCH(#REF!,#REF!:#REF!,0))</f>
        <v>#REF!</v>
      </c>
      <c r="F1474" s="9" t="e">
        <f>INDEX(#REF!:#REF!,MATCH($D1474,#REF!:#REF!,0),MATCH(#REF!,#REF!:#REF!,0))</f>
        <v>#REF!</v>
      </c>
    </row>
    <row r="1475" spans="1:6" ht="16.5" x14ac:dyDescent="0.3">
      <c r="A1475" s="9" t="s">
        <v>20850</v>
      </c>
      <c r="B1475" s="9" t="s">
        <v>2768</v>
      </c>
      <c r="C1475" s="10">
        <v>59081</v>
      </c>
      <c r="D1475" s="9">
        <v>4610039311</v>
      </c>
      <c r="E1475" s="9" t="e">
        <f>INDEX(#REF!:#REF!,MATCH($D1475,#REF!:#REF!,0),MATCH(#REF!,#REF!:#REF!,0))</f>
        <v>#REF!</v>
      </c>
      <c r="F1475" s="9" t="e">
        <f>INDEX(#REF!:#REF!,MATCH($D1475,#REF!:#REF!,0),MATCH(#REF!,#REF!:#REF!,0))</f>
        <v>#REF!</v>
      </c>
    </row>
    <row r="1476" spans="1:6" ht="16.5" x14ac:dyDescent="0.3">
      <c r="A1476" s="9" t="s">
        <v>20849</v>
      </c>
      <c r="B1476" s="9" t="s">
        <v>3029</v>
      </c>
      <c r="C1476" s="10">
        <v>36154</v>
      </c>
      <c r="D1476" s="9">
        <v>2450711406</v>
      </c>
      <c r="E1476" s="9" t="e">
        <f>INDEX(#REF!:#REF!,MATCH($D1476,#REF!:#REF!,0),MATCH(#REF!,#REF!:#REF!,0))</f>
        <v>#REF!</v>
      </c>
      <c r="F1476" s="9" t="e">
        <f>INDEX(#REF!:#REF!,MATCH($D1476,#REF!:#REF!,0),MATCH(#REF!,#REF!:#REF!,0))</f>
        <v>#REF!</v>
      </c>
    </row>
    <row r="1477" spans="1:6" ht="16.5" x14ac:dyDescent="0.3">
      <c r="A1477" s="9" t="s">
        <v>20848</v>
      </c>
      <c r="B1477" s="9" t="s">
        <v>1959</v>
      </c>
      <c r="C1477" s="10">
        <v>32549</v>
      </c>
      <c r="D1477" s="9">
        <v>3597778305</v>
      </c>
      <c r="E1477" s="9" t="e">
        <f>INDEX(#REF!:#REF!,MATCH($D1477,#REF!:#REF!,0),MATCH(#REF!,#REF!:#REF!,0))</f>
        <v>#REF!</v>
      </c>
      <c r="F1477" s="9" t="e">
        <f>INDEX(#REF!:#REF!,MATCH($D1477,#REF!:#REF!,0),MATCH(#REF!,#REF!:#REF!,0))</f>
        <v>#REF!</v>
      </c>
    </row>
    <row r="1478" spans="1:6" ht="16.5" x14ac:dyDescent="0.3">
      <c r="A1478" s="9" t="s">
        <v>20847</v>
      </c>
      <c r="B1478" s="9" t="s">
        <v>2103</v>
      </c>
      <c r="C1478" s="10">
        <v>58947</v>
      </c>
      <c r="D1478" s="9">
        <v>4984363320</v>
      </c>
      <c r="E1478" s="9" t="e">
        <f>INDEX(#REF!:#REF!,MATCH($D1478,#REF!:#REF!,0),MATCH(#REF!,#REF!:#REF!,0))</f>
        <v>#REF!</v>
      </c>
      <c r="F1478" s="9" t="e">
        <f>INDEX(#REF!:#REF!,MATCH($D1478,#REF!:#REF!,0),MATCH(#REF!,#REF!:#REF!,0))</f>
        <v>#REF!</v>
      </c>
    </row>
    <row r="1479" spans="1:6" ht="16.5" x14ac:dyDescent="0.3">
      <c r="A1479" s="9" t="s">
        <v>20846</v>
      </c>
      <c r="B1479" s="9" t="s">
        <v>2317</v>
      </c>
      <c r="C1479" s="10">
        <v>48067</v>
      </c>
      <c r="D1479" s="9">
        <v>7000350199</v>
      </c>
      <c r="E1479" s="9" t="e">
        <f>INDEX(#REF!:#REF!,MATCH($D1479,#REF!:#REF!,0),MATCH(#REF!,#REF!:#REF!,0))</f>
        <v>#REF!</v>
      </c>
      <c r="F1479" s="9" t="e">
        <f>INDEX(#REF!:#REF!,MATCH($D1479,#REF!:#REF!,0),MATCH(#REF!,#REF!:#REF!,0))</f>
        <v>#REF!</v>
      </c>
    </row>
    <row r="1480" spans="1:6" ht="16.5" x14ac:dyDescent="0.3">
      <c r="A1480" s="9" t="s">
        <v>20845</v>
      </c>
      <c r="B1480" s="9" t="s">
        <v>2054</v>
      </c>
      <c r="C1480" s="10">
        <v>34058</v>
      </c>
      <c r="D1480" s="9">
        <v>7205288142</v>
      </c>
      <c r="E1480" s="9" t="e">
        <f>INDEX(#REF!:#REF!,MATCH($D1480,#REF!:#REF!,0),MATCH(#REF!,#REF!:#REF!,0))</f>
        <v>#REF!</v>
      </c>
      <c r="F1480" s="9" t="e">
        <f>INDEX(#REF!:#REF!,MATCH($D1480,#REF!:#REF!,0),MATCH(#REF!,#REF!:#REF!,0))</f>
        <v>#REF!</v>
      </c>
    </row>
    <row r="1481" spans="1:6" ht="16.5" x14ac:dyDescent="0.3">
      <c r="A1481" s="9" t="s">
        <v>20844</v>
      </c>
      <c r="B1481" s="9" t="s">
        <v>2195</v>
      </c>
      <c r="C1481" s="10">
        <v>49168</v>
      </c>
      <c r="D1481" s="9">
        <v>9458563771</v>
      </c>
      <c r="E1481" s="9" t="e">
        <f>INDEX(#REF!:#REF!,MATCH($D1481,#REF!:#REF!,0),MATCH(#REF!,#REF!:#REF!,0))</f>
        <v>#REF!</v>
      </c>
      <c r="F1481" s="9" t="e">
        <f>INDEX(#REF!:#REF!,MATCH($D1481,#REF!:#REF!,0),MATCH(#REF!,#REF!:#REF!,0))</f>
        <v>#REF!</v>
      </c>
    </row>
    <row r="1482" spans="1:6" ht="16.5" x14ac:dyDescent="0.3">
      <c r="A1482" s="9" t="s">
        <v>20843</v>
      </c>
      <c r="B1482" s="9" t="s">
        <v>2373</v>
      </c>
      <c r="C1482" s="10">
        <v>27971</v>
      </c>
      <c r="D1482" s="9">
        <v>6788593582</v>
      </c>
      <c r="E1482" s="9" t="e">
        <f>INDEX(#REF!:#REF!,MATCH($D1482,#REF!:#REF!,0),MATCH(#REF!,#REF!:#REF!,0))</f>
        <v>#REF!</v>
      </c>
      <c r="F1482" s="9" t="e">
        <f>INDEX(#REF!:#REF!,MATCH($D1482,#REF!:#REF!,0),MATCH(#REF!,#REF!:#REF!,0))</f>
        <v>#REF!</v>
      </c>
    </row>
    <row r="1483" spans="1:6" ht="16.5" x14ac:dyDescent="0.3">
      <c r="A1483" s="9" t="s">
        <v>20842</v>
      </c>
      <c r="B1483" s="9" t="s">
        <v>2753</v>
      </c>
      <c r="C1483" s="10">
        <v>27623</v>
      </c>
      <c r="D1483" s="9">
        <v>9966428720</v>
      </c>
      <c r="E1483" s="9" t="e">
        <f>INDEX(#REF!:#REF!,MATCH($D1483,#REF!:#REF!,0),MATCH(#REF!,#REF!:#REF!,0))</f>
        <v>#REF!</v>
      </c>
      <c r="F1483" s="9" t="e">
        <f>INDEX(#REF!:#REF!,MATCH($D1483,#REF!:#REF!,0),MATCH(#REF!,#REF!:#REF!,0))</f>
        <v>#REF!</v>
      </c>
    </row>
    <row r="1484" spans="1:6" ht="16.5" x14ac:dyDescent="0.3">
      <c r="A1484" s="9" t="s">
        <v>20841</v>
      </c>
      <c r="B1484" s="9" t="s">
        <v>2762</v>
      </c>
      <c r="C1484" s="10">
        <v>58360</v>
      </c>
      <c r="D1484" s="9">
        <v>2500807061</v>
      </c>
      <c r="E1484" s="9" t="e">
        <f>INDEX(#REF!:#REF!,MATCH($D1484,#REF!:#REF!,0),MATCH(#REF!,#REF!:#REF!,0))</f>
        <v>#REF!</v>
      </c>
      <c r="F1484" s="9" t="e">
        <f>INDEX(#REF!:#REF!,MATCH($D1484,#REF!:#REF!,0),MATCH(#REF!,#REF!:#REF!,0))</f>
        <v>#REF!</v>
      </c>
    </row>
    <row r="1485" spans="1:6" ht="16.5" x14ac:dyDescent="0.3">
      <c r="A1485" s="9" t="s">
        <v>20840</v>
      </c>
      <c r="B1485" s="9" t="s">
        <v>3416</v>
      </c>
      <c r="C1485" s="10">
        <v>58528</v>
      </c>
      <c r="D1485" s="9">
        <v>9457151267</v>
      </c>
      <c r="E1485" s="9" t="e">
        <f>INDEX(#REF!:#REF!,MATCH($D1485,#REF!:#REF!,0),MATCH(#REF!,#REF!:#REF!,0))</f>
        <v>#REF!</v>
      </c>
      <c r="F1485" s="9" t="e">
        <f>INDEX(#REF!:#REF!,MATCH($D1485,#REF!:#REF!,0),MATCH(#REF!,#REF!:#REF!,0))</f>
        <v>#REF!</v>
      </c>
    </row>
    <row r="1486" spans="1:6" ht="16.5" x14ac:dyDescent="0.3">
      <c r="A1486" s="9" t="s">
        <v>20839</v>
      </c>
      <c r="B1486" s="9" t="s">
        <v>2185</v>
      </c>
      <c r="C1486" s="10">
        <v>16737</v>
      </c>
      <c r="D1486" s="9">
        <v>5186660353</v>
      </c>
      <c r="E1486" s="9" t="e">
        <f>INDEX(#REF!:#REF!,MATCH($D1486,#REF!:#REF!,0),MATCH(#REF!,#REF!:#REF!,0))</f>
        <v>#REF!</v>
      </c>
      <c r="F1486" s="9" t="e">
        <f>INDEX(#REF!:#REF!,MATCH($D1486,#REF!:#REF!,0),MATCH(#REF!,#REF!:#REF!,0))</f>
        <v>#REF!</v>
      </c>
    </row>
    <row r="1487" spans="1:6" ht="16.5" x14ac:dyDescent="0.3">
      <c r="A1487" s="9" t="s">
        <v>20838</v>
      </c>
      <c r="B1487" s="9" t="s">
        <v>2003</v>
      </c>
      <c r="C1487" s="10">
        <v>15313</v>
      </c>
      <c r="D1487" s="9">
        <v>4670832530</v>
      </c>
      <c r="E1487" s="9" t="e">
        <f>INDEX(#REF!:#REF!,MATCH($D1487,#REF!:#REF!,0),MATCH(#REF!,#REF!:#REF!,0))</f>
        <v>#REF!</v>
      </c>
      <c r="F1487" s="9" t="e">
        <f>INDEX(#REF!:#REF!,MATCH($D1487,#REF!:#REF!,0),MATCH(#REF!,#REF!:#REF!,0))</f>
        <v>#REF!</v>
      </c>
    </row>
    <row r="1488" spans="1:6" ht="16.5" x14ac:dyDescent="0.3">
      <c r="A1488" s="9" t="s">
        <v>20837</v>
      </c>
      <c r="B1488" s="9" t="s">
        <v>2833</v>
      </c>
      <c r="C1488" s="10">
        <v>20613</v>
      </c>
      <c r="D1488" s="9">
        <v>8239612253</v>
      </c>
      <c r="E1488" s="9" t="e">
        <f>INDEX(#REF!:#REF!,MATCH($D1488,#REF!:#REF!,0),MATCH(#REF!,#REF!:#REF!,0))</f>
        <v>#REF!</v>
      </c>
      <c r="F1488" s="9" t="e">
        <f>INDEX(#REF!:#REF!,MATCH($D1488,#REF!:#REF!,0),MATCH(#REF!,#REF!:#REF!,0))</f>
        <v>#REF!</v>
      </c>
    </row>
    <row r="1489" spans="1:6" ht="16.5" x14ac:dyDescent="0.3">
      <c r="A1489" s="9" t="s">
        <v>20836</v>
      </c>
      <c r="B1489" s="9" t="s">
        <v>2077</v>
      </c>
      <c r="C1489" s="10">
        <v>49595</v>
      </c>
      <c r="D1489" s="9">
        <v>1081492333</v>
      </c>
      <c r="E1489" s="9" t="e">
        <f>INDEX(#REF!:#REF!,MATCH($D1489,#REF!:#REF!,0),MATCH(#REF!,#REF!:#REF!,0))</f>
        <v>#REF!</v>
      </c>
      <c r="F1489" s="9" t="e">
        <f>INDEX(#REF!:#REF!,MATCH($D1489,#REF!:#REF!,0),MATCH(#REF!,#REF!:#REF!,0))</f>
        <v>#REF!</v>
      </c>
    </row>
    <row r="1490" spans="1:6" ht="16.5" x14ac:dyDescent="0.3">
      <c r="A1490" s="9" t="s">
        <v>20835</v>
      </c>
      <c r="B1490" s="9" t="s">
        <v>2163</v>
      </c>
      <c r="C1490" s="10">
        <v>37431</v>
      </c>
      <c r="D1490" s="9">
        <v>2702941109</v>
      </c>
      <c r="E1490" s="9" t="e">
        <f>INDEX(#REF!:#REF!,MATCH($D1490,#REF!:#REF!,0),MATCH(#REF!,#REF!:#REF!,0))</f>
        <v>#REF!</v>
      </c>
      <c r="F1490" s="9" t="e">
        <f>INDEX(#REF!:#REF!,MATCH($D1490,#REF!:#REF!,0),MATCH(#REF!,#REF!:#REF!,0))</f>
        <v>#REF!</v>
      </c>
    </row>
    <row r="1491" spans="1:6" ht="16.5" x14ac:dyDescent="0.3">
      <c r="A1491" s="9" t="s">
        <v>20834</v>
      </c>
      <c r="B1491" s="9" t="s">
        <v>2381</v>
      </c>
      <c r="C1491" s="10">
        <v>34575</v>
      </c>
      <c r="D1491" s="9">
        <v>9483290694</v>
      </c>
      <c r="E1491" s="9" t="e">
        <f>INDEX(#REF!:#REF!,MATCH($D1491,#REF!:#REF!,0),MATCH(#REF!,#REF!:#REF!,0))</f>
        <v>#REF!</v>
      </c>
      <c r="F1491" s="9" t="e">
        <f>INDEX(#REF!:#REF!,MATCH($D1491,#REF!:#REF!,0),MATCH(#REF!,#REF!:#REF!,0))</f>
        <v>#REF!</v>
      </c>
    </row>
    <row r="1492" spans="1:6" ht="16.5" x14ac:dyDescent="0.3">
      <c r="A1492" s="9" t="s">
        <v>20833</v>
      </c>
      <c r="B1492" s="9" t="s">
        <v>2386</v>
      </c>
      <c r="C1492" s="10">
        <v>27561</v>
      </c>
      <c r="D1492" s="9">
        <v>1462119603</v>
      </c>
      <c r="E1492" s="9" t="e">
        <f>INDEX(#REF!:#REF!,MATCH($D1492,#REF!:#REF!,0),MATCH(#REF!,#REF!:#REF!,0))</f>
        <v>#REF!</v>
      </c>
      <c r="F1492" s="9" t="e">
        <f>INDEX(#REF!:#REF!,MATCH($D1492,#REF!:#REF!,0),MATCH(#REF!,#REF!:#REF!,0))</f>
        <v>#REF!</v>
      </c>
    </row>
    <row r="1493" spans="1:6" ht="16.5" x14ac:dyDescent="0.3">
      <c r="A1493" s="9" t="s">
        <v>20832</v>
      </c>
      <c r="B1493" s="9" t="s">
        <v>2418</v>
      </c>
      <c r="C1493" s="10">
        <v>37062</v>
      </c>
      <c r="D1493" s="9">
        <v>5412518958</v>
      </c>
      <c r="E1493" s="9" t="e">
        <f>INDEX(#REF!:#REF!,MATCH($D1493,#REF!:#REF!,0),MATCH(#REF!,#REF!:#REF!,0))</f>
        <v>#REF!</v>
      </c>
      <c r="F1493" s="9" t="e">
        <f>INDEX(#REF!:#REF!,MATCH($D1493,#REF!:#REF!,0),MATCH(#REF!,#REF!:#REF!,0))</f>
        <v>#REF!</v>
      </c>
    </row>
    <row r="1494" spans="1:6" ht="16.5" x14ac:dyDescent="0.3">
      <c r="A1494" s="9" t="s">
        <v>20831</v>
      </c>
      <c r="B1494" s="9" t="s">
        <v>4007</v>
      </c>
      <c r="C1494" s="10">
        <v>55483</v>
      </c>
      <c r="D1494" s="9">
        <v>7492341709</v>
      </c>
      <c r="E1494" s="9" t="e">
        <f>INDEX(#REF!:#REF!,MATCH($D1494,#REF!:#REF!,0),MATCH(#REF!,#REF!:#REF!,0))</f>
        <v>#REF!</v>
      </c>
      <c r="F1494" s="9" t="e">
        <f>INDEX(#REF!:#REF!,MATCH($D1494,#REF!:#REF!,0),MATCH(#REF!,#REF!:#REF!,0))</f>
        <v>#REF!</v>
      </c>
    </row>
    <row r="1495" spans="1:6" ht="16.5" x14ac:dyDescent="0.3">
      <c r="A1495" s="9" t="s">
        <v>20830</v>
      </c>
      <c r="B1495" s="9" t="s">
        <v>2831</v>
      </c>
      <c r="C1495" s="10">
        <v>52356</v>
      </c>
      <c r="D1495" s="9">
        <v>2450711406</v>
      </c>
      <c r="E1495" s="9" t="e">
        <f>INDEX(#REF!:#REF!,MATCH($D1495,#REF!:#REF!,0),MATCH(#REF!,#REF!:#REF!,0))</f>
        <v>#REF!</v>
      </c>
      <c r="F1495" s="9" t="e">
        <f>INDEX(#REF!:#REF!,MATCH($D1495,#REF!:#REF!,0),MATCH(#REF!,#REF!:#REF!,0))</f>
        <v>#REF!</v>
      </c>
    </row>
    <row r="1496" spans="1:6" ht="16.5" x14ac:dyDescent="0.3">
      <c r="A1496" s="9" t="s">
        <v>20829</v>
      </c>
      <c r="B1496" s="9" t="s">
        <v>3366</v>
      </c>
      <c r="C1496" s="10">
        <v>25096</v>
      </c>
      <c r="D1496" s="9">
        <v>9619649427</v>
      </c>
      <c r="E1496" s="9" t="e">
        <f>INDEX(#REF!:#REF!,MATCH($D1496,#REF!:#REF!,0),MATCH(#REF!,#REF!:#REF!,0))</f>
        <v>#REF!</v>
      </c>
      <c r="F1496" s="9" t="e">
        <f>INDEX(#REF!:#REF!,MATCH($D1496,#REF!:#REF!,0),MATCH(#REF!,#REF!:#REF!,0))</f>
        <v>#REF!</v>
      </c>
    </row>
    <row r="1497" spans="1:6" ht="16.5" x14ac:dyDescent="0.3">
      <c r="A1497" s="9" t="s">
        <v>20828</v>
      </c>
      <c r="B1497" s="9" t="s">
        <v>2212</v>
      </c>
      <c r="C1497" s="10">
        <v>14840</v>
      </c>
      <c r="D1497" s="9">
        <v>3016741628</v>
      </c>
      <c r="E1497" s="9" t="e">
        <f>INDEX(#REF!:#REF!,MATCH($D1497,#REF!:#REF!,0),MATCH(#REF!,#REF!:#REF!,0))</f>
        <v>#REF!</v>
      </c>
      <c r="F1497" s="9" t="e">
        <f>INDEX(#REF!:#REF!,MATCH($D1497,#REF!:#REF!,0),MATCH(#REF!,#REF!:#REF!,0))</f>
        <v>#REF!</v>
      </c>
    </row>
    <row r="1498" spans="1:6" ht="16.5" x14ac:dyDescent="0.3">
      <c r="A1498" s="9" t="s">
        <v>20827</v>
      </c>
      <c r="B1498" s="9" t="s">
        <v>2650</v>
      </c>
      <c r="C1498" s="10">
        <v>14996</v>
      </c>
      <c r="D1498" s="9">
        <v>5439294325</v>
      </c>
      <c r="E1498" s="9" t="e">
        <f>INDEX(#REF!:#REF!,MATCH($D1498,#REF!:#REF!,0),MATCH(#REF!,#REF!:#REF!,0))</f>
        <v>#REF!</v>
      </c>
      <c r="F1498" s="9" t="e">
        <f>INDEX(#REF!:#REF!,MATCH($D1498,#REF!:#REF!,0),MATCH(#REF!,#REF!:#REF!,0))</f>
        <v>#REF!</v>
      </c>
    </row>
    <row r="1499" spans="1:6" ht="16.5" x14ac:dyDescent="0.3">
      <c r="A1499" s="9" t="s">
        <v>20826</v>
      </c>
      <c r="B1499" s="9" t="s">
        <v>2662</v>
      </c>
      <c r="C1499" s="10">
        <v>56888</v>
      </c>
      <c r="D1499" s="9">
        <v>4639895275</v>
      </c>
      <c r="E1499" s="9" t="e">
        <f>INDEX(#REF!:#REF!,MATCH($D1499,#REF!:#REF!,0),MATCH(#REF!,#REF!:#REF!,0))</f>
        <v>#REF!</v>
      </c>
      <c r="F1499" s="9" t="e">
        <f>INDEX(#REF!:#REF!,MATCH($D1499,#REF!:#REF!,0),MATCH(#REF!,#REF!:#REF!,0))</f>
        <v>#REF!</v>
      </c>
    </row>
    <row r="1500" spans="1:6" ht="16.5" x14ac:dyDescent="0.3">
      <c r="A1500" s="9" t="s">
        <v>20825</v>
      </c>
      <c r="B1500" s="9" t="s">
        <v>2038</v>
      </c>
      <c r="C1500" s="10">
        <v>39331</v>
      </c>
      <c r="D1500" s="9">
        <v>7778092905</v>
      </c>
      <c r="E1500" s="9" t="e">
        <f>INDEX(#REF!:#REF!,MATCH($D1500,#REF!:#REF!,0),MATCH(#REF!,#REF!:#REF!,0))</f>
        <v>#REF!</v>
      </c>
      <c r="F1500" s="9" t="e">
        <f>INDEX(#REF!:#REF!,MATCH($D1500,#REF!:#REF!,0),MATCH(#REF!,#REF!:#REF!,0))</f>
        <v>#REF!</v>
      </c>
    </row>
    <row r="1501" spans="1:6" ht="16.5" x14ac:dyDescent="0.3">
      <c r="A1501" s="9" t="s">
        <v>20824</v>
      </c>
      <c r="B1501" s="9" t="s">
        <v>2127</v>
      </c>
      <c r="C1501" s="10">
        <v>40567</v>
      </c>
      <c r="D1501" s="9">
        <v>5779075530</v>
      </c>
      <c r="E1501" s="9" t="e">
        <f>INDEX(#REF!:#REF!,MATCH($D1501,#REF!:#REF!,0),MATCH(#REF!,#REF!:#REF!,0))</f>
        <v>#REF!</v>
      </c>
      <c r="F1501" s="9" t="e">
        <f>INDEX(#REF!:#REF!,MATCH($D1501,#REF!:#REF!,0),MATCH(#REF!,#REF!:#REF!,0))</f>
        <v>#REF!</v>
      </c>
    </row>
    <row r="1502" spans="1:6" ht="16.5" x14ac:dyDescent="0.3">
      <c r="A1502" s="9" t="s">
        <v>20823</v>
      </c>
      <c r="B1502" s="9" t="s">
        <v>2795</v>
      </c>
      <c r="C1502" s="10">
        <v>20190</v>
      </c>
      <c r="D1502" s="9">
        <v>813371287</v>
      </c>
      <c r="E1502" s="9" t="e">
        <f>INDEX(#REF!:#REF!,MATCH($D1502,#REF!:#REF!,0),MATCH(#REF!,#REF!:#REF!,0))</f>
        <v>#REF!</v>
      </c>
      <c r="F1502" s="9" t="e">
        <f>INDEX(#REF!:#REF!,MATCH($D1502,#REF!:#REF!,0),MATCH(#REF!,#REF!:#REF!,0))</f>
        <v>#REF!</v>
      </c>
    </row>
    <row r="1503" spans="1:6" ht="16.5" x14ac:dyDescent="0.3">
      <c r="A1503" s="9" t="s">
        <v>20822</v>
      </c>
      <c r="B1503" s="9" t="s">
        <v>2683</v>
      </c>
      <c r="C1503" s="10">
        <v>27352</v>
      </c>
      <c r="D1503" s="9">
        <v>4328154427</v>
      </c>
      <c r="E1503" s="9" t="e">
        <f>INDEX(#REF!:#REF!,MATCH($D1503,#REF!:#REF!,0),MATCH(#REF!,#REF!:#REF!,0))</f>
        <v>#REF!</v>
      </c>
      <c r="F1503" s="9" t="e">
        <f>INDEX(#REF!:#REF!,MATCH($D1503,#REF!:#REF!,0),MATCH(#REF!,#REF!:#REF!,0))</f>
        <v>#REF!</v>
      </c>
    </row>
    <row r="1504" spans="1:6" ht="16.5" x14ac:dyDescent="0.3">
      <c r="A1504" s="9" t="s">
        <v>20821</v>
      </c>
      <c r="B1504" s="9" t="s">
        <v>2368</v>
      </c>
      <c r="C1504" s="10">
        <v>45585</v>
      </c>
      <c r="D1504" s="9">
        <v>4278470843</v>
      </c>
      <c r="E1504" s="9" t="e">
        <f>INDEX(#REF!:#REF!,MATCH($D1504,#REF!:#REF!,0),MATCH(#REF!,#REF!:#REF!,0))</f>
        <v>#REF!</v>
      </c>
      <c r="F1504" s="9" t="e">
        <f>INDEX(#REF!:#REF!,MATCH($D1504,#REF!:#REF!,0),MATCH(#REF!,#REF!:#REF!,0))</f>
        <v>#REF!</v>
      </c>
    </row>
    <row r="1505" spans="1:6" ht="16.5" x14ac:dyDescent="0.3">
      <c r="A1505" s="9" t="s">
        <v>20820</v>
      </c>
      <c r="B1505" s="9" t="s">
        <v>2470</v>
      </c>
      <c r="C1505" s="10">
        <v>38090</v>
      </c>
      <c r="D1505" s="9">
        <v>2748937082</v>
      </c>
      <c r="E1505" s="9" t="e">
        <f>INDEX(#REF!:#REF!,MATCH($D1505,#REF!:#REF!,0),MATCH(#REF!,#REF!:#REF!,0))</f>
        <v>#REF!</v>
      </c>
      <c r="F1505" s="9" t="e">
        <f>INDEX(#REF!:#REF!,MATCH($D1505,#REF!:#REF!,0),MATCH(#REF!,#REF!:#REF!,0))</f>
        <v>#REF!</v>
      </c>
    </row>
    <row r="1506" spans="1:6" ht="16.5" x14ac:dyDescent="0.3">
      <c r="A1506" s="9" t="s">
        <v>20819</v>
      </c>
      <c r="B1506" s="9" t="s">
        <v>2056</v>
      </c>
      <c r="C1506" s="10">
        <v>46047</v>
      </c>
      <c r="D1506" s="9">
        <v>4150450668</v>
      </c>
      <c r="E1506" s="9" t="e">
        <f>INDEX(#REF!:#REF!,MATCH($D1506,#REF!:#REF!,0),MATCH(#REF!,#REF!:#REF!,0))</f>
        <v>#REF!</v>
      </c>
      <c r="F1506" s="9" t="e">
        <f>INDEX(#REF!:#REF!,MATCH($D1506,#REF!:#REF!,0),MATCH(#REF!,#REF!:#REF!,0))</f>
        <v>#REF!</v>
      </c>
    </row>
    <row r="1507" spans="1:6" ht="16.5" x14ac:dyDescent="0.3">
      <c r="A1507" s="9" t="s">
        <v>20818</v>
      </c>
      <c r="B1507" s="9" t="s">
        <v>1949</v>
      </c>
      <c r="C1507" s="10">
        <v>44462</v>
      </c>
      <c r="D1507" s="9">
        <v>6227038881</v>
      </c>
      <c r="E1507" s="9" t="e">
        <f>INDEX(#REF!:#REF!,MATCH($D1507,#REF!:#REF!,0),MATCH(#REF!,#REF!:#REF!,0))</f>
        <v>#REF!</v>
      </c>
      <c r="F1507" s="9" t="e">
        <f>INDEX(#REF!:#REF!,MATCH($D1507,#REF!:#REF!,0),MATCH(#REF!,#REF!:#REF!,0))</f>
        <v>#REF!</v>
      </c>
    </row>
    <row r="1508" spans="1:6" ht="16.5" x14ac:dyDescent="0.3">
      <c r="A1508" s="9" t="s">
        <v>20817</v>
      </c>
      <c r="B1508" s="9" t="s">
        <v>2123</v>
      </c>
      <c r="C1508" s="10">
        <v>40423</v>
      </c>
      <c r="D1508" s="9">
        <v>7088886472</v>
      </c>
      <c r="E1508" s="9" t="e">
        <f>INDEX(#REF!:#REF!,MATCH($D1508,#REF!:#REF!,0),MATCH(#REF!,#REF!:#REF!,0))</f>
        <v>#REF!</v>
      </c>
      <c r="F1508" s="9" t="e">
        <f>INDEX(#REF!:#REF!,MATCH($D1508,#REF!:#REF!,0),MATCH(#REF!,#REF!:#REF!,0))</f>
        <v>#REF!</v>
      </c>
    </row>
    <row r="1509" spans="1:6" ht="16.5" x14ac:dyDescent="0.3">
      <c r="A1509" s="9" t="s">
        <v>20816</v>
      </c>
      <c r="B1509" s="9" t="s">
        <v>2481</v>
      </c>
      <c r="C1509" s="10">
        <v>24254</v>
      </c>
      <c r="D1509" s="9">
        <v>2698184272</v>
      </c>
      <c r="E1509" s="9" t="e">
        <f>INDEX(#REF!:#REF!,MATCH($D1509,#REF!:#REF!,0),MATCH(#REF!,#REF!:#REF!,0))</f>
        <v>#REF!</v>
      </c>
      <c r="F1509" s="9" t="e">
        <f>INDEX(#REF!:#REF!,MATCH($D1509,#REF!:#REF!,0),MATCH(#REF!,#REF!:#REF!,0))</f>
        <v>#REF!</v>
      </c>
    </row>
    <row r="1510" spans="1:6" ht="16.5" x14ac:dyDescent="0.3">
      <c r="A1510" s="9" t="s">
        <v>20815</v>
      </c>
      <c r="B1510" s="9" t="s">
        <v>2032</v>
      </c>
      <c r="C1510" s="10">
        <v>44930</v>
      </c>
      <c r="D1510" s="9">
        <v>6183510505</v>
      </c>
      <c r="E1510" s="9" t="e">
        <f>INDEX(#REF!:#REF!,MATCH($D1510,#REF!:#REF!,0),MATCH(#REF!,#REF!:#REF!,0))</f>
        <v>#REF!</v>
      </c>
      <c r="F1510" s="9" t="e">
        <f>INDEX(#REF!:#REF!,MATCH($D1510,#REF!:#REF!,0),MATCH(#REF!,#REF!:#REF!,0))</f>
        <v>#REF!</v>
      </c>
    </row>
    <row r="1511" spans="1:6" ht="16.5" x14ac:dyDescent="0.3">
      <c r="A1511" s="9" t="s">
        <v>20814</v>
      </c>
      <c r="B1511" s="9" t="s">
        <v>1989</v>
      </c>
      <c r="C1511" s="10">
        <v>38453</v>
      </c>
      <c r="D1511" s="9">
        <v>2117567142</v>
      </c>
      <c r="E1511" s="9" t="e">
        <f>INDEX(#REF!:#REF!,MATCH($D1511,#REF!:#REF!,0),MATCH(#REF!,#REF!:#REF!,0))</f>
        <v>#REF!</v>
      </c>
      <c r="F1511" s="9" t="e">
        <f>INDEX(#REF!:#REF!,MATCH($D1511,#REF!:#REF!,0),MATCH(#REF!,#REF!:#REF!,0))</f>
        <v>#REF!</v>
      </c>
    </row>
    <row r="1512" spans="1:6" ht="16.5" x14ac:dyDescent="0.3">
      <c r="A1512" s="9" t="s">
        <v>20813</v>
      </c>
      <c r="B1512" s="9" t="s">
        <v>2248</v>
      </c>
      <c r="C1512" s="10">
        <v>11004</v>
      </c>
      <c r="D1512" s="9">
        <v>197180590</v>
      </c>
      <c r="E1512" s="9" t="e">
        <f>INDEX(#REF!:#REF!,MATCH($D1512,#REF!:#REF!,0),MATCH(#REF!,#REF!:#REF!,0))</f>
        <v>#REF!</v>
      </c>
      <c r="F1512" s="9" t="e">
        <f>INDEX(#REF!:#REF!,MATCH($D1512,#REF!:#REF!,0),MATCH(#REF!,#REF!:#REF!,0))</f>
        <v>#REF!</v>
      </c>
    </row>
    <row r="1513" spans="1:6" ht="16.5" x14ac:dyDescent="0.3">
      <c r="A1513" s="9" t="s">
        <v>20812</v>
      </c>
      <c r="B1513" s="9" t="s">
        <v>3388</v>
      </c>
      <c r="C1513" s="10">
        <v>43136</v>
      </c>
      <c r="D1513" s="9">
        <v>6819596901</v>
      </c>
      <c r="E1513" s="9" t="e">
        <f>INDEX(#REF!:#REF!,MATCH($D1513,#REF!:#REF!,0),MATCH(#REF!,#REF!:#REF!,0))</f>
        <v>#REF!</v>
      </c>
      <c r="F1513" s="9" t="e">
        <f>INDEX(#REF!:#REF!,MATCH($D1513,#REF!:#REF!,0),MATCH(#REF!,#REF!:#REF!,0))</f>
        <v>#REF!</v>
      </c>
    </row>
    <row r="1514" spans="1:6" ht="16.5" x14ac:dyDescent="0.3">
      <c r="A1514" s="9" t="s">
        <v>20811</v>
      </c>
      <c r="B1514" s="9" t="s">
        <v>2161</v>
      </c>
      <c r="C1514" s="10">
        <v>27066</v>
      </c>
      <c r="D1514" s="9">
        <v>2280674246</v>
      </c>
      <c r="E1514" s="9" t="e">
        <f>INDEX(#REF!:#REF!,MATCH($D1514,#REF!:#REF!,0),MATCH(#REF!,#REF!:#REF!,0))</f>
        <v>#REF!</v>
      </c>
      <c r="F1514" s="9" t="e">
        <f>INDEX(#REF!:#REF!,MATCH($D1514,#REF!:#REF!,0),MATCH(#REF!,#REF!:#REF!,0))</f>
        <v>#REF!</v>
      </c>
    </row>
    <row r="1515" spans="1:6" ht="16.5" x14ac:dyDescent="0.3">
      <c r="A1515" s="9" t="s">
        <v>20810</v>
      </c>
      <c r="B1515" s="9" t="s">
        <v>2939</v>
      </c>
      <c r="C1515" s="10">
        <v>44011</v>
      </c>
      <c r="D1515" s="9">
        <v>2804488179</v>
      </c>
      <c r="E1515" s="9" t="e">
        <f>INDEX(#REF!:#REF!,MATCH($D1515,#REF!:#REF!,0),MATCH(#REF!,#REF!:#REF!,0))</f>
        <v>#REF!</v>
      </c>
      <c r="F1515" s="9" t="e">
        <f>INDEX(#REF!:#REF!,MATCH($D1515,#REF!:#REF!,0),MATCH(#REF!,#REF!:#REF!,0))</f>
        <v>#REF!</v>
      </c>
    </row>
    <row r="1516" spans="1:6" ht="16.5" x14ac:dyDescent="0.3">
      <c r="A1516" s="9" t="s">
        <v>20809</v>
      </c>
      <c r="B1516" s="9" t="s">
        <v>2019</v>
      </c>
      <c r="C1516" s="10">
        <v>44862</v>
      </c>
      <c r="D1516" s="9">
        <v>2524849899</v>
      </c>
      <c r="E1516" s="9" t="e">
        <f>INDEX(#REF!:#REF!,MATCH($D1516,#REF!:#REF!,0),MATCH(#REF!,#REF!:#REF!,0))</f>
        <v>#REF!</v>
      </c>
      <c r="F1516" s="9" t="e">
        <f>INDEX(#REF!:#REF!,MATCH($D1516,#REF!:#REF!,0),MATCH(#REF!,#REF!:#REF!,0))</f>
        <v>#REF!</v>
      </c>
    </row>
    <row r="1517" spans="1:6" ht="16.5" x14ac:dyDescent="0.3">
      <c r="A1517" s="9" t="s">
        <v>20808</v>
      </c>
      <c r="B1517" s="9" t="s">
        <v>3077</v>
      </c>
      <c r="C1517" s="10">
        <v>57365</v>
      </c>
      <c r="D1517" s="9">
        <v>4269946768</v>
      </c>
      <c r="E1517" s="9" t="e">
        <f>INDEX(#REF!:#REF!,MATCH($D1517,#REF!:#REF!,0),MATCH(#REF!,#REF!:#REF!,0))</f>
        <v>#REF!</v>
      </c>
      <c r="F1517" s="9" t="e">
        <f>INDEX(#REF!:#REF!,MATCH($D1517,#REF!:#REF!,0),MATCH(#REF!,#REF!:#REF!,0))</f>
        <v>#REF!</v>
      </c>
    </row>
    <row r="1518" spans="1:6" ht="16.5" x14ac:dyDescent="0.3">
      <c r="A1518" s="9" t="s">
        <v>20807</v>
      </c>
      <c r="B1518" s="9" t="s">
        <v>2293</v>
      </c>
      <c r="C1518" s="10">
        <v>11347</v>
      </c>
      <c r="D1518" s="9">
        <v>9617190826</v>
      </c>
      <c r="E1518" s="9" t="e">
        <f>INDEX(#REF!:#REF!,MATCH($D1518,#REF!:#REF!,0),MATCH(#REF!,#REF!:#REF!,0))</f>
        <v>#REF!</v>
      </c>
      <c r="F1518" s="9" t="e">
        <f>INDEX(#REF!:#REF!,MATCH($D1518,#REF!:#REF!,0),MATCH(#REF!,#REF!:#REF!,0))</f>
        <v>#REF!</v>
      </c>
    </row>
    <row r="1519" spans="1:6" ht="16.5" x14ac:dyDescent="0.3">
      <c r="A1519" s="9" t="s">
        <v>20806</v>
      </c>
      <c r="B1519" s="9" t="s">
        <v>2744</v>
      </c>
      <c r="C1519" s="10">
        <v>55215</v>
      </c>
      <c r="D1519" s="9">
        <v>9727426344</v>
      </c>
      <c r="E1519" s="9" t="e">
        <f>INDEX(#REF!:#REF!,MATCH($D1519,#REF!:#REF!,0),MATCH(#REF!,#REF!:#REF!,0))</f>
        <v>#REF!</v>
      </c>
      <c r="F1519" s="9" t="e">
        <f>INDEX(#REF!:#REF!,MATCH($D1519,#REF!:#REF!,0),MATCH(#REF!,#REF!:#REF!,0))</f>
        <v>#REF!</v>
      </c>
    </row>
    <row r="1520" spans="1:6" ht="16.5" x14ac:dyDescent="0.3">
      <c r="A1520" s="9" t="s">
        <v>20805</v>
      </c>
      <c r="B1520" s="9" t="s">
        <v>2123</v>
      </c>
      <c r="C1520" s="10">
        <v>27823</v>
      </c>
      <c r="D1520" s="9">
        <v>6007705854</v>
      </c>
      <c r="E1520" s="9" t="e">
        <f>INDEX(#REF!:#REF!,MATCH($D1520,#REF!:#REF!,0),MATCH(#REF!,#REF!:#REF!,0))</f>
        <v>#REF!</v>
      </c>
      <c r="F1520" s="9" t="e">
        <f>INDEX(#REF!:#REF!,MATCH($D1520,#REF!:#REF!,0),MATCH(#REF!,#REF!:#REF!,0))</f>
        <v>#REF!</v>
      </c>
    </row>
    <row r="1521" spans="1:6" ht="16.5" x14ac:dyDescent="0.3">
      <c r="A1521" s="9" t="s">
        <v>20804</v>
      </c>
      <c r="B1521" s="9" t="s">
        <v>2201</v>
      </c>
      <c r="C1521" s="10">
        <v>25255</v>
      </c>
      <c r="D1521" s="9">
        <v>5623930522</v>
      </c>
      <c r="E1521" s="9" t="e">
        <f>INDEX(#REF!:#REF!,MATCH($D1521,#REF!:#REF!,0),MATCH(#REF!,#REF!:#REF!,0))</f>
        <v>#REF!</v>
      </c>
      <c r="F1521" s="9" t="e">
        <f>INDEX(#REF!:#REF!,MATCH($D1521,#REF!:#REF!,0),MATCH(#REF!,#REF!:#REF!,0))</f>
        <v>#REF!</v>
      </c>
    </row>
    <row r="1522" spans="1:6" ht="16.5" x14ac:dyDescent="0.3">
      <c r="A1522" s="9" t="s">
        <v>20803</v>
      </c>
      <c r="B1522" s="9" t="s">
        <v>2721</v>
      </c>
      <c r="C1522" s="10">
        <v>30714</v>
      </c>
      <c r="D1522" s="9">
        <v>5828678620</v>
      </c>
      <c r="E1522" s="9" t="e">
        <f>INDEX(#REF!:#REF!,MATCH($D1522,#REF!:#REF!,0),MATCH(#REF!,#REF!:#REF!,0))</f>
        <v>#REF!</v>
      </c>
      <c r="F1522" s="9" t="e">
        <f>INDEX(#REF!:#REF!,MATCH($D1522,#REF!:#REF!,0),MATCH(#REF!,#REF!:#REF!,0))</f>
        <v>#REF!</v>
      </c>
    </row>
    <row r="1523" spans="1:6" ht="16.5" x14ac:dyDescent="0.3">
      <c r="A1523" s="9" t="s">
        <v>20802</v>
      </c>
      <c r="B1523" s="9" t="s">
        <v>2349</v>
      </c>
      <c r="C1523" s="10">
        <v>45061</v>
      </c>
      <c r="D1523" s="9">
        <v>1659418720</v>
      </c>
      <c r="E1523" s="9" t="e">
        <f>INDEX(#REF!:#REF!,MATCH($D1523,#REF!:#REF!,0),MATCH(#REF!,#REF!:#REF!,0))</f>
        <v>#REF!</v>
      </c>
      <c r="F1523" s="9" t="e">
        <f>INDEX(#REF!:#REF!,MATCH($D1523,#REF!:#REF!,0),MATCH(#REF!,#REF!:#REF!,0))</f>
        <v>#REF!</v>
      </c>
    </row>
    <row r="1524" spans="1:6" ht="16.5" x14ac:dyDescent="0.3">
      <c r="A1524" s="9" t="s">
        <v>20801</v>
      </c>
      <c r="B1524" s="9" t="s">
        <v>3123</v>
      </c>
      <c r="C1524" s="10">
        <v>28472</v>
      </c>
      <c r="D1524" s="9">
        <v>898924138</v>
      </c>
      <c r="E1524" s="9" t="e">
        <f>INDEX(#REF!:#REF!,MATCH($D1524,#REF!:#REF!,0),MATCH(#REF!,#REF!:#REF!,0))</f>
        <v>#REF!</v>
      </c>
      <c r="F1524" s="9" t="e">
        <f>INDEX(#REF!:#REF!,MATCH($D1524,#REF!:#REF!,0),MATCH(#REF!,#REF!:#REF!,0))</f>
        <v>#REF!</v>
      </c>
    </row>
    <row r="1525" spans="1:6" ht="16.5" x14ac:dyDescent="0.3">
      <c r="A1525" s="9" t="s">
        <v>20800</v>
      </c>
      <c r="B1525" s="9" t="s">
        <v>1959</v>
      </c>
      <c r="C1525" s="10">
        <v>27783</v>
      </c>
      <c r="D1525" s="9">
        <v>3891707452</v>
      </c>
      <c r="E1525" s="9" t="e">
        <f>INDEX(#REF!:#REF!,MATCH($D1525,#REF!:#REF!,0),MATCH(#REF!,#REF!:#REF!,0))</f>
        <v>#REF!</v>
      </c>
      <c r="F1525" s="9" t="e">
        <f>INDEX(#REF!:#REF!,MATCH($D1525,#REF!:#REF!,0),MATCH(#REF!,#REF!:#REF!,0))</f>
        <v>#REF!</v>
      </c>
    </row>
    <row r="1526" spans="1:6" ht="16.5" x14ac:dyDescent="0.3">
      <c r="A1526" s="9" t="s">
        <v>20799</v>
      </c>
      <c r="B1526" s="9" t="s">
        <v>2105</v>
      </c>
      <c r="C1526" s="10">
        <v>30928</v>
      </c>
      <c r="D1526" s="9">
        <v>2908560011</v>
      </c>
      <c r="E1526" s="9" t="e">
        <f>INDEX(#REF!:#REF!,MATCH($D1526,#REF!:#REF!,0),MATCH(#REF!,#REF!:#REF!,0))</f>
        <v>#REF!</v>
      </c>
      <c r="F1526" s="9" t="e">
        <f>INDEX(#REF!:#REF!,MATCH($D1526,#REF!:#REF!,0),MATCH(#REF!,#REF!:#REF!,0))</f>
        <v>#REF!</v>
      </c>
    </row>
    <row r="1527" spans="1:6" ht="16.5" x14ac:dyDescent="0.3">
      <c r="A1527" s="9" t="s">
        <v>20798</v>
      </c>
      <c r="B1527" s="9" t="s">
        <v>2845</v>
      </c>
      <c r="C1527" s="10">
        <v>44838</v>
      </c>
      <c r="D1527" s="9">
        <v>7906441400</v>
      </c>
      <c r="E1527" s="9" t="e">
        <f>INDEX(#REF!:#REF!,MATCH($D1527,#REF!:#REF!,0),MATCH(#REF!,#REF!:#REF!,0))</f>
        <v>#REF!</v>
      </c>
      <c r="F1527" s="9" t="e">
        <f>INDEX(#REF!:#REF!,MATCH($D1527,#REF!:#REF!,0),MATCH(#REF!,#REF!:#REF!,0))</f>
        <v>#REF!</v>
      </c>
    </row>
    <row r="1528" spans="1:6" ht="16.5" x14ac:dyDescent="0.3">
      <c r="A1528" s="9" t="s">
        <v>20797</v>
      </c>
      <c r="B1528" s="9" t="s">
        <v>2023</v>
      </c>
      <c r="C1528" s="10">
        <v>54249</v>
      </c>
      <c r="D1528" s="9">
        <v>5861892008</v>
      </c>
      <c r="E1528" s="9" t="e">
        <f>INDEX(#REF!:#REF!,MATCH($D1528,#REF!:#REF!,0),MATCH(#REF!,#REF!:#REF!,0))</f>
        <v>#REF!</v>
      </c>
      <c r="F1528" s="9" t="e">
        <f>INDEX(#REF!:#REF!,MATCH($D1528,#REF!:#REF!,0),MATCH(#REF!,#REF!:#REF!,0))</f>
        <v>#REF!</v>
      </c>
    </row>
    <row r="1529" spans="1:6" ht="16.5" x14ac:dyDescent="0.3">
      <c r="A1529" s="9" t="s">
        <v>20796</v>
      </c>
      <c r="B1529" s="9" t="s">
        <v>2097</v>
      </c>
      <c r="C1529" s="10">
        <v>29607</v>
      </c>
      <c r="D1529" s="9">
        <v>7888574610</v>
      </c>
      <c r="E1529" s="9" t="e">
        <f>INDEX(#REF!:#REF!,MATCH($D1529,#REF!:#REF!,0),MATCH(#REF!,#REF!:#REF!,0))</f>
        <v>#REF!</v>
      </c>
      <c r="F1529" s="9" t="e">
        <f>INDEX(#REF!:#REF!,MATCH($D1529,#REF!:#REF!,0),MATCH(#REF!,#REF!:#REF!,0))</f>
        <v>#REF!</v>
      </c>
    </row>
    <row r="1530" spans="1:6" ht="16.5" x14ac:dyDescent="0.3">
      <c r="A1530" s="9" t="s">
        <v>20795</v>
      </c>
      <c r="B1530" s="9" t="s">
        <v>2768</v>
      </c>
      <c r="C1530" s="10">
        <v>26181</v>
      </c>
      <c r="D1530" s="9">
        <v>8002426673</v>
      </c>
      <c r="E1530" s="9" t="e">
        <f>INDEX(#REF!:#REF!,MATCH($D1530,#REF!:#REF!,0),MATCH(#REF!,#REF!:#REF!,0))</f>
        <v>#REF!</v>
      </c>
      <c r="F1530" s="9" t="e">
        <f>INDEX(#REF!:#REF!,MATCH($D1530,#REF!:#REF!,0),MATCH(#REF!,#REF!:#REF!,0))</f>
        <v>#REF!</v>
      </c>
    </row>
    <row r="1531" spans="1:6" ht="16.5" x14ac:dyDescent="0.3">
      <c r="A1531" s="9" t="s">
        <v>20794</v>
      </c>
      <c r="B1531" s="9" t="s">
        <v>2886</v>
      </c>
      <c r="C1531" s="10">
        <v>25793</v>
      </c>
      <c r="D1531" s="9">
        <v>62571575</v>
      </c>
      <c r="E1531" s="9" t="e">
        <f>INDEX(#REF!:#REF!,MATCH($D1531,#REF!:#REF!,0),MATCH(#REF!,#REF!:#REF!,0))</f>
        <v>#REF!</v>
      </c>
      <c r="F1531" s="9" t="e">
        <f>INDEX(#REF!:#REF!,MATCH($D1531,#REF!:#REF!,0),MATCH(#REF!,#REF!:#REF!,0))</f>
        <v>#REF!</v>
      </c>
    </row>
    <row r="1532" spans="1:6" ht="16.5" x14ac:dyDescent="0.3">
      <c r="A1532" s="9" t="s">
        <v>20793</v>
      </c>
      <c r="B1532" s="9" t="s">
        <v>2288</v>
      </c>
      <c r="C1532" s="10">
        <v>56904</v>
      </c>
      <c r="D1532" s="9">
        <v>2922893758</v>
      </c>
      <c r="E1532" s="9" t="e">
        <f>INDEX(#REF!:#REF!,MATCH($D1532,#REF!:#REF!,0),MATCH(#REF!,#REF!:#REF!,0))</f>
        <v>#REF!</v>
      </c>
      <c r="F1532" s="9" t="e">
        <f>INDEX(#REF!:#REF!,MATCH($D1532,#REF!:#REF!,0),MATCH(#REF!,#REF!:#REF!,0))</f>
        <v>#REF!</v>
      </c>
    </row>
    <row r="1533" spans="1:6" ht="16.5" x14ac:dyDescent="0.3">
      <c r="A1533" s="9" t="s">
        <v>20792</v>
      </c>
      <c r="B1533" s="9" t="s">
        <v>3200</v>
      </c>
      <c r="C1533" s="10">
        <v>43402</v>
      </c>
      <c r="D1533" s="9">
        <v>19662963</v>
      </c>
      <c r="E1533" s="9" t="e">
        <f>INDEX(#REF!:#REF!,MATCH($D1533,#REF!:#REF!,0),MATCH(#REF!,#REF!:#REF!,0))</f>
        <v>#REF!</v>
      </c>
      <c r="F1533" s="9" t="e">
        <f>INDEX(#REF!:#REF!,MATCH($D1533,#REF!:#REF!,0),MATCH(#REF!,#REF!:#REF!,0))</f>
        <v>#REF!</v>
      </c>
    </row>
    <row r="1534" spans="1:6" ht="16.5" x14ac:dyDescent="0.3">
      <c r="A1534" s="9" t="s">
        <v>20791</v>
      </c>
      <c r="B1534" s="9" t="s">
        <v>3044</v>
      </c>
      <c r="C1534" s="10">
        <v>46899</v>
      </c>
      <c r="D1534" s="9">
        <v>8187246642</v>
      </c>
      <c r="E1534" s="9" t="e">
        <f>INDEX(#REF!:#REF!,MATCH($D1534,#REF!:#REF!,0),MATCH(#REF!,#REF!:#REF!,0))</f>
        <v>#REF!</v>
      </c>
      <c r="F1534" s="9" t="e">
        <f>INDEX(#REF!:#REF!,MATCH($D1534,#REF!:#REF!,0),MATCH(#REF!,#REF!:#REF!,0))</f>
        <v>#REF!</v>
      </c>
    </row>
    <row r="1535" spans="1:6" ht="16.5" x14ac:dyDescent="0.3">
      <c r="A1535" s="9" t="s">
        <v>20790</v>
      </c>
      <c r="B1535" s="9" t="s">
        <v>2212</v>
      </c>
      <c r="C1535" s="10">
        <v>22220</v>
      </c>
      <c r="D1535" s="9">
        <v>146065492</v>
      </c>
      <c r="E1535" s="9" t="e">
        <f>INDEX(#REF!:#REF!,MATCH($D1535,#REF!:#REF!,0),MATCH(#REF!,#REF!:#REF!,0))</f>
        <v>#REF!</v>
      </c>
      <c r="F1535" s="9" t="e">
        <f>INDEX(#REF!:#REF!,MATCH($D1535,#REF!:#REF!,0),MATCH(#REF!,#REF!:#REF!,0))</f>
        <v>#REF!</v>
      </c>
    </row>
    <row r="1536" spans="1:6" ht="16.5" x14ac:dyDescent="0.3">
      <c r="A1536" s="9" t="s">
        <v>20789</v>
      </c>
      <c r="B1536" s="9" t="s">
        <v>2530</v>
      </c>
      <c r="C1536" s="10">
        <v>22552</v>
      </c>
      <c r="D1536" s="9">
        <v>9052475601</v>
      </c>
      <c r="E1536" s="9" t="e">
        <f>INDEX(#REF!:#REF!,MATCH($D1536,#REF!:#REF!,0),MATCH(#REF!,#REF!:#REF!,0))</f>
        <v>#REF!</v>
      </c>
      <c r="F1536" s="9" t="e">
        <f>INDEX(#REF!:#REF!,MATCH($D1536,#REF!:#REF!,0),MATCH(#REF!,#REF!:#REF!,0))</f>
        <v>#REF!</v>
      </c>
    </row>
    <row r="1537" spans="1:6" ht="16.5" x14ac:dyDescent="0.3">
      <c r="A1537" s="9" t="s">
        <v>20788</v>
      </c>
      <c r="B1537" s="9" t="s">
        <v>3275</v>
      </c>
      <c r="C1537" s="10">
        <v>27431</v>
      </c>
      <c r="D1537" s="9">
        <v>7865341539</v>
      </c>
      <c r="E1537" s="9" t="e">
        <f>INDEX(#REF!:#REF!,MATCH($D1537,#REF!:#REF!,0),MATCH(#REF!,#REF!:#REF!,0))</f>
        <v>#REF!</v>
      </c>
      <c r="F1537" s="9" t="e">
        <f>INDEX(#REF!:#REF!,MATCH($D1537,#REF!:#REF!,0),MATCH(#REF!,#REF!:#REF!,0))</f>
        <v>#REF!</v>
      </c>
    </row>
    <row r="1538" spans="1:6" ht="16.5" x14ac:dyDescent="0.3">
      <c r="A1538" s="9" t="s">
        <v>20787</v>
      </c>
      <c r="B1538" s="9" t="s">
        <v>2198</v>
      </c>
      <c r="C1538" s="10">
        <v>20293</v>
      </c>
      <c r="D1538" s="9">
        <v>6789106936</v>
      </c>
      <c r="E1538" s="9" t="e">
        <f>INDEX(#REF!:#REF!,MATCH($D1538,#REF!:#REF!,0),MATCH(#REF!,#REF!:#REF!,0))</f>
        <v>#REF!</v>
      </c>
      <c r="F1538" s="9" t="e">
        <f>INDEX(#REF!:#REF!,MATCH($D1538,#REF!:#REF!,0),MATCH(#REF!,#REF!:#REF!,0))</f>
        <v>#REF!</v>
      </c>
    </row>
    <row r="1539" spans="1:6" ht="16.5" x14ac:dyDescent="0.3">
      <c r="A1539" s="9" t="s">
        <v>20786</v>
      </c>
      <c r="B1539" s="9" t="s">
        <v>1949</v>
      </c>
      <c r="C1539" s="10">
        <v>49144</v>
      </c>
      <c r="D1539" s="9">
        <v>8875320292</v>
      </c>
      <c r="E1539" s="9" t="e">
        <f>INDEX(#REF!:#REF!,MATCH($D1539,#REF!:#REF!,0),MATCH(#REF!,#REF!:#REF!,0))</f>
        <v>#REF!</v>
      </c>
      <c r="F1539" s="9" t="e">
        <f>INDEX(#REF!:#REF!,MATCH($D1539,#REF!:#REF!,0),MATCH(#REF!,#REF!:#REF!,0))</f>
        <v>#REF!</v>
      </c>
    </row>
    <row r="1540" spans="1:6" ht="16.5" x14ac:dyDescent="0.3">
      <c r="A1540" s="9" t="s">
        <v>20785</v>
      </c>
      <c r="B1540" s="9" t="s">
        <v>2753</v>
      </c>
      <c r="C1540" s="10">
        <v>33139</v>
      </c>
      <c r="D1540" s="9">
        <v>5687748091</v>
      </c>
      <c r="E1540" s="9" t="e">
        <f>INDEX(#REF!:#REF!,MATCH($D1540,#REF!:#REF!,0),MATCH(#REF!,#REF!:#REF!,0))</f>
        <v>#REF!</v>
      </c>
      <c r="F1540" s="9" t="e">
        <f>INDEX(#REF!:#REF!,MATCH($D1540,#REF!:#REF!,0),MATCH(#REF!,#REF!:#REF!,0))</f>
        <v>#REF!</v>
      </c>
    </row>
    <row r="1541" spans="1:6" ht="16.5" x14ac:dyDescent="0.3">
      <c r="A1541" s="9" t="s">
        <v>20784</v>
      </c>
      <c r="B1541" s="9" t="s">
        <v>2300</v>
      </c>
      <c r="C1541" s="10">
        <v>11141</v>
      </c>
      <c r="D1541" s="9">
        <v>2053848936</v>
      </c>
      <c r="E1541" s="9" t="e">
        <f>INDEX(#REF!:#REF!,MATCH($D1541,#REF!:#REF!,0),MATCH(#REF!,#REF!:#REF!,0))</f>
        <v>#REF!</v>
      </c>
      <c r="F1541" s="9" t="e">
        <f>INDEX(#REF!:#REF!,MATCH($D1541,#REF!:#REF!,0),MATCH(#REF!,#REF!:#REF!,0))</f>
        <v>#REF!</v>
      </c>
    </row>
    <row r="1542" spans="1:6" ht="16.5" x14ac:dyDescent="0.3">
      <c r="A1542" s="9" t="s">
        <v>20783</v>
      </c>
      <c r="B1542" s="9" t="s">
        <v>2509</v>
      </c>
      <c r="C1542" s="10">
        <v>50460</v>
      </c>
      <c r="D1542" s="9">
        <v>7249524151</v>
      </c>
      <c r="E1542" s="9" t="e">
        <f>INDEX(#REF!:#REF!,MATCH($D1542,#REF!:#REF!,0),MATCH(#REF!,#REF!:#REF!,0))</f>
        <v>#REF!</v>
      </c>
      <c r="F1542" s="9" t="e">
        <f>INDEX(#REF!:#REF!,MATCH($D1542,#REF!:#REF!,0),MATCH(#REF!,#REF!:#REF!,0))</f>
        <v>#REF!</v>
      </c>
    </row>
    <row r="1543" spans="1:6" ht="16.5" x14ac:dyDescent="0.3">
      <c r="A1543" s="9" t="s">
        <v>20782</v>
      </c>
      <c r="B1543" s="9" t="s">
        <v>2474</v>
      </c>
      <c r="C1543" s="10">
        <v>16827</v>
      </c>
      <c r="D1543" s="9">
        <v>3554301841</v>
      </c>
      <c r="E1543" s="9" t="e">
        <f>INDEX(#REF!:#REF!,MATCH($D1543,#REF!:#REF!,0),MATCH(#REF!,#REF!:#REF!,0))</f>
        <v>#REF!</v>
      </c>
      <c r="F1543" s="9" t="e">
        <f>INDEX(#REF!:#REF!,MATCH($D1543,#REF!:#REF!,0),MATCH(#REF!,#REF!:#REF!,0))</f>
        <v>#REF!</v>
      </c>
    </row>
    <row r="1544" spans="1:6" ht="16.5" x14ac:dyDescent="0.3">
      <c r="A1544" s="9" t="s">
        <v>20781</v>
      </c>
      <c r="B1544" s="9" t="s">
        <v>2783</v>
      </c>
      <c r="C1544" s="10">
        <v>55821</v>
      </c>
      <c r="D1544" s="9">
        <v>7673188813</v>
      </c>
      <c r="E1544" s="9" t="e">
        <f>INDEX(#REF!:#REF!,MATCH($D1544,#REF!:#REF!,0),MATCH(#REF!,#REF!:#REF!,0))</f>
        <v>#REF!</v>
      </c>
      <c r="F1544" s="9" t="e">
        <f>INDEX(#REF!:#REF!,MATCH($D1544,#REF!:#REF!,0),MATCH(#REF!,#REF!:#REF!,0))</f>
        <v>#REF!</v>
      </c>
    </row>
    <row r="1545" spans="1:6" ht="16.5" x14ac:dyDescent="0.3">
      <c r="A1545" s="9" t="s">
        <v>20780</v>
      </c>
      <c r="B1545" s="9" t="s">
        <v>2129</v>
      </c>
      <c r="C1545" s="10">
        <v>11671</v>
      </c>
      <c r="D1545" s="9">
        <v>5726465660</v>
      </c>
      <c r="E1545" s="9" t="e">
        <f>INDEX(#REF!:#REF!,MATCH($D1545,#REF!:#REF!,0),MATCH(#REF!,#REF!:#REF!,0))</f>
        <v>#REF!</v>
      </c>
      <c r="F1545" s="9" t="e">
        <f>INDEX(#REF!:#REF!,MATCH($D1545,#REF!:#REF!,0),MATCH(#REF!,#REF!:#REF!,0))</f>
        <v>#REF!</v>
      </c>
    </row>
    <row r="1546" spans="1:6" ht="16.5" x14ac:dyDescent="0.3">
      <c r="A1546" s="9" t="s">
        <v>20779</v>
      </c>
      <c r="B1546" s="9" t="s">
        <v>3156</v>
      </c>
      <c r="C1546" s="10">
        <v>20321</v>
      </c>
      <c r="D1546" s="9">
        <v>9238967105</v>
      </c>
      <c r="E1546" s="9" t="e">
        <f>INDEX(#REF!:#REF!,MATCH($D1546,#REF!:#REF!,0),MATCH(#REF!,#REF!:#REF!,0))</f>
        <v>#REF!</v>
      </c>
      <c r="F1546" s="9" t="e">
        <f>INDEX(#REF!:#REF!,MATCH($D1546,#REF!:#REF!,0),MATCH(#REF!,#REF!:#REF!,0))</f>
        <v>#REF!</v>
      </c>
    </row>
    <row r="1547" spans="1:6" ht="16.5" x14ac:dyDescent="0.3">
      <c r="A1547" s="9" t="s">
        <v>20778</v>
      </c>
      <c r="B1547" s="9" t="s">
        <v>3042</v>
      </c>
      <c r="C1547" s="10">
        <v>32253</v>
      </c>
      <c r="D1547" s="9">
        <v>1313434965</v>
      </c>
      <c r="E1547" s="9" t="e">
        <f>INDEX(#REF!:#REF!,MATCH($D1547,#REF!:#REF!,0),MATCH(#REF!,#REF!:#REF!,0))</f>
        <v>#REF!</v>
      </c>
      <c r="F1547" s="9" t="e">
        <f>INDEX(#REF!:#REF!,MATCH($D1547,#REF!:#REF!,0),MATCH(#REF!,#REF!:#REF!,0))</f>
        <v>#REF!</v>
      </c>
    </row>
    <row r="1548" spans="1:6" ht="16.5" x14ac:dyDescent="0.3">
      <c r="A1548" s="9" t="s">
        <v>20777</v>
      </c>
      <c r="B1548" s="9" t="s">
        <v>2315</v>
      </c>
      <c r="C1548" s="10">
        <v>27700</v>
      </c>
      <c r="D1548" s="9">
        <v>5358183647</v>
      </c>
      <c r="E1548" s="9" t="e">
        <f>INDEX(#REF!:#REF!,MATCH($D1548,#REF!:#REF!,0),MATCH(#REF!,#REF!:#REF!,0))</f>
        <v>#REF!</v>
      </c>
      <c r="F1548" s="9" t="e">
        <f>INDEX(#REF!:#REF!,MATCH($D1548,#REF!:#REF!,0),MATCH(#REF!,#REF!:#REF!,0))</f>
        <v>#REF!</v>
      </c>
    </row>
    <row r="1549" spans="1:6" ht="16.5" x14ac:dyDescent="0.3">
      <c r="A1549" s="9" t="s">
        <v>20776</v>
      </c>
      <c r="B1549" s="9" t="s">
        <v>2503</v>
      </c>
      <c r="C1549" s="10">
        <v>39226</v>
      </c>
      <c r="D1549" s="9">
        <v>9939542542</v>
      </c>
      <c r="E1549" s="9" t="e">
        <f>INDEX(#REF!:#REF!,MATCH($D1549,#REF!:#REF!,0),MATCH(#REF!,#REF!:#REF!,0))</f>
        <v>#REF!</v>
      </c>
      <c r="F1549" s="9" t="e">
        <f>INDEX(#REF!:#REF!,MATCH($D1549,#REF!:#REF!,0),MATCH(#REF!,#REF!:#REF!,0))</f>
        <v>#REF!</v>
      </c>
    </row>
    <row r="1550" spans="1:6" ht="16.5" x14ac:dyDescent="0.3">
      <c r="A1550" s="9" t="s">
        <v>20775</v>
      </c>
      <c r="B1550" s="9" t="s">
        <v>2063</v>
      </c>
      <c r="C1550" s="10">
        <v>10975</v>
      </c>
      <c r="D1550" s="9">
        <v>3211170715</v>
      </c>
      <c r="E1550" s="9" t="e">
        <f>INDEX(#REF!:#REF!,MATCH($D1550,#REF!:#REF!,0),MATCH(#REF!,#REF!:#REF!,0))</f>
        <v>#REF!</v>
      </c>
      <c r="F1550" s="9" t="e">
        <f>INDEX(#REF!:#REF!,MATCH($D1550,#REF!:#REF!,0),MATCH(#REF!,#REF!:#REF!,0))</f>
        <v>#REF!</v>
      </c>
    </row>
    <row r="1551" spans="1:6" ht="16.5" x14ac:dyDescent="0.3">
      <c r="A1551" s="9" t="s">
        <v>20774</v>
      </c>
      <c r="B1551" s="9" t="s">
        <v>2260</v>
      </c>
      <c r="C1551" s="10">
        <v>14976</v>
      </c>
      <c r="D1551" s="9">
        <v>3219526055</v>
      </c>
      <c r="E1551" s="9" t="e">
        <f>INDEX(#REF!:#REF!,MATCH($D1551,#REF!:#REF!,0),MATCH(#REF!,#REF!:#REF!,0))</f>
        <v>#REF!</v>
      </c>
      <c r="F1551" s="9" t="e">
        <f>INDEX(#REF!:#REF!,MATCH($D1551,#REF!:#REF!,0),MATCH(#REF!,#REF!:#REF!,0))</f>
        <v>#REF!</v>
      </c>
    </row>
    <row r="1552" spans="1:6" ht="16.5" x14ac:dyDescent="0.3">
      <c r="A1552" s="9" t="s">
        <v>20773</v>
      </c>
      <c r="B1552" s="9" t="s">
        <v>2459</v>
      </c>
      <c r="C1552" s="10">
        <v>20624</v>
      </c>
      <c r="D1552" s="9">
        <v>2565290632</v>
      </c>
      <c r="E1552" s="9" t="e">
        <f>INDEX(#REF!:#REF!,MATCH($D1552,#REF!:#REF!,0),MATCH(#REF!,#REF!:#REF!,0))</f>
        <v>#REF!</v>
      </c>
      <c r="F1552" s="9" t="e">
        <f>INDEX(#REF!:#REF!,MATCH($D1552,#REF!:#REF!,0),MATCH(#REF!,#REF!:#REF!,0))</f>
        <v>#REF!</v>
      </c>
    </row>
    <row r="1553" spans="1:6" ht="16.5" x14ac:dyDescent="0.3">
      <c r="A1553" s="9" t="s">
        <v>20772</v>
      </c>
      <c r="B1553" s="9" t="s">
        <v>2216</v>
      </c>
      <c r="C1553" s="10">
        <v>43566</v>
      </c>
      <c r="D1553" s="9">
        <v>5499856877</v>
      </c>
      <c r="E1553" s="9" t="e">
        <f>INDEX(#REF!:#REF!,MATCH($D1553,#REF!:#REF!,0),MATCH(#REF!,#REF!:#REF!,0))</f>
        <v>#REF!</v>
      </c>
      <c r="F1553" s="9" t="e">
        <f>INDEX(#REF!:#REF!,MATCH($D1553,#REF!:#REF!,0),MATCH(#REF!,#REF!:#REF!,0))</f>
        <v>#REF!</v>
      </c>
    </row>
    <row r="1554" spans="1:6" ht="16.5" x14ac:dyDescent="0.3">
      <c r="A1554" s="9" t="s">
        <v>20771</v>
      </c>
      <c r="B1554" s="9" t="s">
        <v>3200</v>
      </c>
      <c r="C1554" s="10">
        <v>11837</v>
      </c>
      <c r="D1554" s="9">
        <v>6938295417</v>
      </c>
      <c r="E1554" s="9" t="e">
        <f>INDEX(#REF!:#REF!,MATCH($D1554,#REF!:#REF!,0),MATCH(#REF!,#REF!:#REF!,0))</f>
        <v>#REF!</v>
      </c>
      <c r="F1554" s="9" t="e">
        <f>INDEX(#REF!:#REF!,MATCH($D1554,#REF!:#REF!,0),MATCH(#REF!,#REF!:#REF!,0))</f>
        <v>#REF!</v>
      </c>
    </row>
    <row r="1555" spans="1:6" ht="16.5" x14ac:dyDescent="0.3">
      <c r="A1555" s="9" t="s">
        <v>20770</v>
      </c>
      <c r="B1555" s="9" t="s">
        <v>2568</v>
      </c>
      <c r="C1555" s="10">
        <v>19819</v>
      </c>
      <c r="D1555" s="9">
        <v>701563818</v>
      </c>
      <c r="E1555" s="9" t="e">
        <f>INDEX(#REF!:#REF!,MATCH($D1555,#REF!:#REF!,0),MATCH(#REF!,#REF!:#REF!,0))</f>
        <v>#REF!</v>
      </c>
      <c r="F1555" s="9" t="e">
        <f>INDEX(#REF!:#REF!,MATCH($D1555,#REF!:#REF!,0),MATCH(#REF!,#REF!:#REF!,0))</f>
        <v>#REF!</v>
      </c>
    </row>
    <row r="1556" spans="1:6" ht="16.5" x14ac:dyDescent="0.3">
      <c r="A1556" s="9" t="s">
        <v>20769</v>
      </c>
      <c r="B1556" s="9" t="s">
        <v>2500</v>
      </c>
      <c r="C1556" s="10">
        <v>59599</v>
      </c>
      <c r="D1556" s="9">
        <v>6478891895</v>
      </c>
      <c r="E1556" s="9" t="e">
        <f>INDEX(#REF!:#REF!,MATCH($D1556,#REF!:#REF!,0),MATCH(#REF!,#REF!:#REF!,0))</f>
        <v>#REF!</v>
      </c>
      <c r="F1556" s="9" t="e">
        <f>INDEX(#REF!:#REF!,MATCH($D1556,#REF!:#REF!,0),MATCH(#REF!,#REF!:#REF!,0))</f>
        <v>#REF!</v>
      </c>
    </row>
    <row r="1557" spans="1:6" ht="16.5" x14ac:dyDescent="0.3">
      <c r="A1557" s="9" t="s">
        <v>20768</v>
      </c>
      <c r="B1557" s="9" t="s">
        <v>1969</v>
      </c>
      <c r="C1557" s="10">
        <v>47294</v>
      </c>
      <c r="D1557" s="9">
        <v>3538909016</v>
      </c>
      <c r="E1557" s="9" t="e">
        <f>INDEX(#REF!:#REF!,MATCH($D1557,#REF!:#REF!,0),MATCH(#REF!,#REF!:#REF!,0))</f>
        <v>#REF!</v>
      </c>
      <c r="F1557" s="9" t="e">
        <f>INDEX(#REF!:#REF!,MATCH($D1557,#REF!:#REF!,0),MATCH(#REF!,#REF!:#REF!,0))</f>
        <v>#REF!</v>
      </c>
    </row>
    <row r="1558" spans="1:6" ht="16.5" x14ac:dyDescent="0.3">
      <c r="A1558" s="9" t="s">
        <v>20767</v>
      </c>
      <c r="B1558" s="9" t="s">
        <v>2155</v>
      </c>
      <c r="C1558" s="10">
        <v>20746</v>
      </c>
      <c r="D1558" s="9">
        <v>4878156686</v>
      </c>
      <c r="E1558" s="9" t="e">
        <f>INDEX(#REF!:#REF!,MATCH($D1558,#REF!:#REF!,0),MATCH(#REF!,#REF!:#REF!,0))</f>
        <v>#REF!</v>
      </c>
      <c r="F1558" s="9" t="e">
        <f>INDEX(#REF!:#REF!,MATCH($D1558,#REF!:#REF!,0),MATCH(#REF!,#REF!:#REF!,0))</f>
        <v>#REF!</v>
      </c>
    </row>
    <row r="1559" spans="1:6" ht="16.5" x14ac:dyDescent="0.3">
      <c r="A1559" s="9" t="s">
        <v>20766</v>
      </c>
      <c r="B1559" s="9" t="s">
        <v>2476</v>
      </c>
      <c r="C1559" s="10">
        <v>13042</v>
      </c>
      <c r="D1559" s="9">
        <v>3463222345</v>
      </c>
      <c r="E1559" s="9" t="e">
        <f>INDEX(#REF!:#REF!,MATCH($D1559,#REF!:#REF!,0),MATCH(#REF!,#REF!:#REF!,0))</f>
        <v>#REF!</v>
      </c>
      <c r="F1559" s="9" t="e">
        <f>INDEX(#REF!:#REF!,MATCH($D1559,#REF!:#REF!,0),MATCH(#REF!,#REF!:#REF!,0))</f>
        <v>#REF!</v>
      </c>
    </row>
    <row r="1560" spans="1:6" ht="16.5" x14ac:dyDescent="0.3">
      <c r="A1560" s="9" t="s">
        <v>20765</v>
      </c>
      <c r="B1560" s="9" t="s">
        <v>3902</v>
      </c>
      <c r="C1560" s="10">
        <v>35925</v>
      </c>
      <c r="D1560" s="9">
        <v>1280521902</v>
      </c>
      <c r="E1560" s="9" t="e">
        <f>INDEX(#REF!:#REF!,MATCH($D1560,#REF!:#REF!,0),MATCH(#REF!,#REF!:#REF!,0))</f>
        <v>#REF!</v>
      </c>
      <c r="F1560" s="9" t="e">
        <f>INDEX(#REF!:#REF!,MATCH($D1560,#REF!:#REF!,0),MATCH(#REF!,#REF!:#REF!,0))</f>
        <v>#REF!</v>
      </c>
    </row>
    <row r="1561" spans="1:6" ht="16.5" x14ac:dyDescent="0.3">
      <c r="A1561" s="9" t="s">
        <v>20764</v>
      </c>
      <c r="B1561" s="9" t="s">
        <v>2371</v>
      </c>
      <c r="C1561" s="10">
        <v>47511</v>
      </c>
      <c r="D1561" s="9">
        <v>844376051</v>
      </c>
      <c r="E1561" s="9" t="e">
        <f>INDEX(#REF!:#REF!,MATCH($D1561,#REF!:#REF!,0),MATCH(#REF!,#REF!:#REF!,0))</f>
        <v>#REF!</v>
      </c>
      <c r="F1561" s="9" t="e">
        <f>INDEX(#REF!:#REF!,MATCH($D1561,#REF!:#REF!,0),MATCH(#REF!,#REF!:#REF!,0))</f>
        <v>#REF!</v>
      </c>
    </row>
    <row r="1562" spans="1:6" ht="16.5" x14ac:dyDescent="0.3">
      <c r="A1562" s="9" t="s">
        <v>20763</v>
      </c>
      <c r="B1562" s="9" t="s">
        <v>2256</v>
      </c>
      <c r="C1562" s="10">
        <v>50079</v>
      </c>
      <c r="D1562" s="9">
        <v>8373529241</v>
      </c>
      <c r="E1562" s="9" t="e">
        <f>INDEX(#REF!:#REF!,MATCH($D1562,#REF!:#REF!,0),MATCH(#REF!,#REF!:#REF!,0))</f>
        <v>#REF!</v>
      </c>
      <c r="F1562" s="9" t="e">
        <f>INDEX(#REF!:#REF!,MATCH($D1562,#REF!:#REF!,0),MATCH(#REF!,#REF!:#REF!,0))</f>
        <v>#REF!</v>
      </c>
    </row>
    <row r="1563" spans="1:6" ht="16.5" x14ac:dyDescent="0.3">
      <c r="A1563" s="9" t="s">
        <v>20762</v>
      </c>
      <c r="B1563" s="9" t="s">
        <v>1949</v>
      </c>
      <c r="C1563" s="10">
        <v>53439</v>
      </c>
      <c r="D1563" s="9">
        <v>6531376252</v>
      </c>
      <c r="E1563" s="9" t="e">
        <f>INDEX(#REF!:#REF!,MATCH($D1563,#REF!:#REF!,0),MATCH(#REF!,#REF!:#REF!,0))</f>
        <v>#REF!</v>
      </c>
      <c r="F1563" s="9" t="e">
        <f>INDEX(#REF!:#REF!,MATCH($D1563,#REF!:#REF!,0),MATCH(#REF!,#REF!:#REF!,0))</f>
        <v>#REF!</v>
      </c>
    </row>
    <row r="1564" spans="1:6" ht="16.5" x14ac:dyDescent="0.3">
      <c r="A1564" s="9" t="s">
        <v>20761</v>
      </c>
      <c r="B1564" s="9" t="s">
        <v>2450</v>
      </c>
      <c r="C1564" s="10">
        <v>42850</v>
      </c>
      <c r="D1564" s="9">
        <v>965285472</v>
      </c>
      <c r="E1564" s="9" t="e">
        <f>INDEX(#REF!:#REF!,MATCH($D1564,#REF!:#REF!,0),MATCH(#REF!,#REF!:#REF!,0))</f>
        <v>#REF!</v>
      </c>
      <c r="F1564" s="9" t="e">
        <f>INDEX(#REF!:#REF!,MATCH($D1564,#REF!:#REF!,0),MATCH(#REF!,#REF!:#REF!,0))</f>
        <v>#REF!</v>
      </c>
    </row>
    <row r="1565" spans="1:6" ht="16.5" x14ac:dyDescent="0.3">
      <c r="A1565" s="9" t="s">
        <v>20760</v>
      </c>
      <c r="B1565" s="9" t="s">
        <v>2548</v>
      </c>
      <c r="C1565" s="10">
        <v>37821</v>
      </c>
      <c r="D1565" s="9">
        <v>9057758911</v>
      </c>
      <c r="E1565" s="9" t="e">
        <f>INDEX(#REF!:#REF!,MATCH($D1565,#REF!:#REF!,0),MATCH(#REF!,#REF!:#REF!,0))</f>
        <v>#REF!</v>
      </c>
      <c r="F1565" s="9" t="e">
        <f>INDEX(#REF!:#REF!,MATCH($D1565,#REF!:#REF!,0),MATCH(#REF!,#REF!:#REF!,0))</f>
        <v>#REF!</v>
      </c>
    </row>
    <row r="1566" spans="1:6" ht="16.5" x14ac:dyDescent="0.3">
      <c r="A1566" s="9" t="s">
        <v>20759</v>
      </c>
      <c r="B1566" s="9" t="s">
        <v>2942</v>
      </c>
      <c r="C1566" s="10">
        <v>10269</v>
      </c>
      <c r="D1566" s="9">
        <v>1462119603</v>
      </c>
      <c r="E1566" s="9" t="e">
        <f>INDEX(#REF!:#REF!,MATCH($D1566,#REF!:#REF!,0),MATCH(#REF!,#REF!:#REF!,0))</f>
        <v>#REF!</v>
      </c>
      <c r="F1566" s="9" t="e">
        <f>INDEX(#REF!:#REF!,MATCH($D1566,#REF!:#REF!,0),MATCH(#REF!,#REF!:#REF!,0))</f>
        <v>#REF!</v>
      </c>
    </row>
    <row r="1567" spans="1:6" ht="16.5" x14ac:dyDescent="0.3">
      <c r="A1567" s="9" t="s">
        <v>20758</v>
      </c>
      <c r="B1567" s="9" t="s">
        <v>1949</v>
      </c>
      <c r="C1567" s="10">
        <v>41007</v>
      </c>
      <c r="D1567" s="9">
        <v>4849214614</v>
      </c>
      <c r="E1567" s="9" t="e">
        <f>INDEX(#REF!:#REF!,MATCH($D1567,#REF!:#REF!,0),MATCH(#REF!,#REF!:#REF!,0))</f>
        <v>#REF!</v>
      </c>
      <c r="F1567" s="9" t="e">
        <f>INDEX(#REF!:#REF!,MATCH($D1567,#REF!:#REF!,0),MATCH(#REF!,#REF!:#REF!,0))</f>
        <v>#REF!</v>
      </c>
    </row>
    <row r="1568" spans="1:6" ht="16.5" x14ac:dyDescent="0.3">
      <c r="A1568" s="9" t="s">
        <v>20757</v>
      </c>
      <c r="B1568" s="9" t="s">
        <v>2125</v>
      </c>
      <c r="C1568" s="10">
        <v>16091</v>
      </c>
      <c r="D1568" s="9">
        <v>844376051</v>
      </c>
      <c r="E1568" s="9" t="e">
        <f>INDEX(#REF!:#REF!,MATCH($D1568,#REF!:#REF!,0),MATCH(#REF!,#REF!:#REF!,0))</f>
        <v>#REF!</v>
      </c>
      <c r="F1568" s="9" t="e">
        <f>INDEX(#REF!:#REF!,MATCH($D1568,#REF!:#REF!,0),MATCH(#REF!,#REF!:#REF!,0))</f>
        <v>#REF!</v>
      </c>
    </row>
    <row r="1569" spans="1:6" ht="16.5" x14ac:dyDescent="0.3">
      <c r="A1569" s="9" t="s">
        <v>20756</v>
      </c>
      <c r="B1569" s="9" t="s">
        <v>2759</v>
      </c>
      <c r="C1569" s="10">
        <v>32638</v>
      </c>
      <c r="D1569" s="9">
        <v>9258570278</v>
      </c>
      <c r="E1569" s="9" t="e">
        <f>INDEX(#REF!:#REF!,MATCH($D1569,#REF!:#REF!,0),MATCH(#REF!,#REF!:#REF!,0))</f>
        <v>#REF!</v>
      </c>
      <c r="F1569" s="9" t="e">
        <f>INDEX(#REF!:#REF!,MATCH($D1569,#REF!:#REF!,0),MATCH(#REF!,#REF!:#REF!,0))</f>
        <v>#REF!</v>
      </c>
    </row>
    <row r="1570" spans="1:6" ht="16.5" x14ac:dyDescent="0.3">
      <c r="A1570" s="9" t="s">
        <v>20755</v>
      </c>
      <c r="B1570" s="9" t="s">
        <v>2671</v>
      </c>
      <c r="C1570" s="10">
        <v>31051</v>
      </c>
      <c r="D1570" s="9">
        <v>7011563598</v>
      </c>
      <c r="E1570" s="9" t="e">
        <f>INDEX(#REF!:#REF!,MATCH($D1570,#REF!:#REF!,0),MATCH(#REF!,#REF!:#REF!,0))</f>
        <v>#REF!</v>
      </c>
      <c r="F1570" s="9" t="e">
        <f>INDEX(#REF!:#REF!,MATCH($D1570,#REF!:#REF!,0),MATCH(#REF!,#REF!:#REF!,0))</f>
        <v>#REF!</v>
      </c>
    </row>
    <row r="1571" spans="1:6" ht="16.5" x14ac:dyDescent="0.3">
      <c r="A1571" s="9" t="s">
        <v>20754</v>
      </c>
      <c r="B1571" s="9" t="s">
        <v>2870</v>
      </c>
      <c r="C1571" s="10">
        <v>42134</v>
      </c>
      <c r="D1571" s="9">
        <v>9966428720</v>
      </c>
      <c r="E1571" s="9" t="e">
        <f>INDEX(#REF!:#REF!,MATCH($D1571,#REF!:#REF!,0),MATCH(#REF!,#REF!:#REF!,0))</f>
        <v>#REF!</v>
      </c>
      <c r="F1571" s="9" t="e">
        <f>INDEX(#REF!:#REF!,MATCH($D1571,#REF!:#REF!,0),MATCH(#REF!,#REF!:#REF!,0))</f>
        <v>#REF!</v>
      </c>
    </row>
    <row r="1572" spans="1:6" ht="16.5" x14ac:dyDescent="0.3">
      <c r="A1572" s="9" t="s">
        <v>20753</v>
      </c>
      <c r="B1572" s="9" t="s">
        <v>2216</v>
      </c>
      <c r="C1572" s="10">
        <v>26941</v>
      </c>
      <c r="D1572" s="9">
        <v>4188124377</v>
      </c>
      <c r="E1572" s="9" t="e">
        <f>INDEX(#REF!:#REF!,MATCH($D1572,#REF!:#REF!,0),MATCH(#REF!,#REF!:#REF!,0))</f>
        <v>#REF!</v>
      </c>
      <c r="F1572" s="9" t="e">
        <f>INDEX(#REF!:#REF!,MATCH($D1572,#REF!:#REF!,0),MATCH(#REF!,#REF!:#REF!,0))</f>
        <v>#REF!</v>
      </c>
    </row>
    <row r="1573" spans="1:6" ht="16.5" x14ac:dyDescent="0.3">
      <c r="A1573" s="9" t="s">
        <v>20752</v>
      </c>
      <c r="B1573" s="9" t="s">
        <v>2346</v>
      </c>
      <c r="C1573" s="10">
        <v>45495</v>
      </c>
      <c r="D1573" s="9">
        <v>6408517315</v>
      </c>
      <c r="E1573" s="9" t="e">
        <f>INDEX(#REF!:#REF!,MATCH($D1573,#REF!:#REF!,0),MATCH(#REF!,#REF!:#REF!,0))</f>
        <v>#REF!</v>
      </c>
      <c r="F1573" s="9" t="e">
        <f>INDEX(#REF!:#REF!,MATCH($D1573,#REF!:#REF!,0),MATCH(#REF!,#REF!:#REF!,0))</f>
        <v>#REF!</v>
      </c>
    </row>
    <row r="1574" spans="1:6" ht="16.5" x14ac:dyDescent="0.3">
      <c r="A1574" s="9" t="s">
        <v>20751</v>
      </c>
      <c r="B1574" s="9" t="s">
        <v>3229</v>
      </c>
      <c r="C1574" s="10">
        <v>45302</v>
      </c>
      <c r="D1574" s="9">
        <v>3600185284</v>
      </c>
      <c r="E1574" s="9" t="e">
        <f>INDEX(#REF!:#REF!,MATCH($D1574,#REF!:#REF!,0),MATCH(#REF!,#REF!:#REF!,0))</f>
        <v>#REF!</v>
      </c>
      <c r="F1574" s="9" t="e">
        <f>INDEX(#REF!:#REF!,MATCH($D1574,#REF!:#REF!,0),MATCH(#REF!,#REF!:#REF!,0))</f>
        <v>#REF!</v>
      </c>
    </row>
    <row r="1575" spans="1:6" ht="16.5" x14ac:dyDescent="0.3">
      <c r="A1575" s="9" t="s">
        <v>20750</v>
      </c>
      <c r="B1575" s="9" t="s">
        <v>2831</v>
      </c>
      <c r="C1575" s="10">
        <v>54324</v>
      </c>
      <c r="D1575" s="9">
        <v>2670196322</v>
      </c>
      <c r="E1575" s="9" t="e">
        <f>INDEX(#REF!:#REF!,MATCH($D1575,#REF!:#REF!,0),MATCH(#REF!,#REF!:#REF!,0))</f>
        <v>#REF!</v>
      </c>
      <c r="F1575" s="9" t="e">
        <f>INDEX(#REF!:#REF!,MATCH($D1575,#REF!:#REF!,0),MATCH(#REF!,#REF!:#REF!,0))</f>
        <v>#REF!</v>
      </c>
    </row>
    <row r="1576" spans="1:6" ht="16.5" x14ac:dyDescent="0.3">
      <c r="A1576" s="9" t="s">
        <v>20749</v>
      </c>
      <c r="B1576" s="9" t="s">
        <v>2090</v>
      </c>
      <c r="C1576" s="10">
        <v>11793</v>
      </c>
      <c r="D1576" s="9">
        <v>899126162</v>
      </c>
      <c r="E1576" s="9" t="e">
        <f>INDEX(#REF!:#REF!,MATCH($D1576,#REF!:#REF!,0),MATCH(#REF!,#REF!:#REF!,0))</f>
        <v>#REF!</v>
      </c>
      <c r="F1576" s="9" t="e">
        <f>INDEX(#REF!:#REF!,MATCH($D1576,#REF!:#REF!,0),MATCH(#REF!,#REF!:#REF!,0))</f>
        <v>#REF!</v>
      </c>
    </row>
    <row r="1577" spans="1:6" ht="16.5" x14ac:dyDescent="0.3">
      <c r="A1577" s="9" t="s">
        <v>20748</v>
      </c>
      <c r="B1577" s="9" t="s">
        <v>2759</v>
      </c>
      <c r="C1577" s="10">
        <v>40817</v>
      </c>
      <c r="D1577" s="9">
        <v>9095573850</v>
      </c>
      <c r="E1577" s="9" t="e">
        <f>INDEX(#REF!:#REF!,MATCH($D1577,#REF!:#REF!,0),MATCH(#REF!,#REF!:#REF!,0))</f>
        <v>#REF!</v>
      </c>
      <c r="F1577" s="9" t="e">
        <f>INDEX(#REF!:#REF!,MATCH($D1577,#REF!:#REF!,0),MATCH(#REF!,#REF!:#REF!,0))</f>
        <v>#REF!</v>
      </c>
    </row>
    <row r="1578" spans="1:6" ht="16.5" x14ac:dyDescent="0.3">
      <c r="A1578" s="9" t="s">
        <v>20747</v>
      </c>
      <c r="B1578" s="9" t="s">
        <v>2138</v>
      </c>
      <c r="C1578" s="10">
        <v>58387</v>
      </c>
      <c r="D1578" s="9">
        <v>8189289020</v>
      </c>
      <c r="E1578" s="9" t="e">
        <f>INDEX(#REF!:#REF!,MATCH($D1578,#REF!:#REF!,0),MATCH(#REF!,#REF!:#REF!,0))</f>
        <v>#REF!</v>
      </c>
      <c r="F1578" s="9" t="e">
        <f>INDEX(#REF!:#REF!,MATCH($D1578,#REF!:#REF!,0),MATCH(#REF!,#REF!:#REF!,0))</f>
        <v>#REF!</v>
      </c>
    </row>
    <row r="1579" spans="1:6" ht="16.5" x14ac:dyDescent="0.3">
      <c r="A1579" s="9" t="s">
        <v>20746</v>
      </c>
      <c r="B1579" s="9" t="s">
        <v>2222</v>
      </c>
      <c r="C1579" s="10">
        <v>29946</v>
      </c>
      <c r="D1579" s="9">
        <v>8501525324</v>
      </c>
      <c r="E1579" s="9" t="e">
        <f>INDEX(#REF!:#REF!,MATCH($D1579,#REF!:#REF!,0),MATCH(#REF!,#REF!:#REF!,0))</f>
        <v>#REF!</v>
      </c>
      <c r="F1579" s="9" t="e">
        <f>INDEX(#REF!:#REF!,MATCH($D1579,#REF!:#REF!,0),MATCH(#REF!,#REF!:#REF!,0))</f>
        <v>#REF!</v>
      </c>
    </row>
    <row r="1580" spans="1:6" ht="16.5" x14ac:dyDescent="0.3">
      <c r="A1580" s="9" t="s">
        <v>20745</v>
      </c>
      <c r="B1580" s="9" t="s">
        <v>2097</v>
      </c>
      <c r="C1580" s="10">
        <v>17370</v>
      </c>
      <c r="D1580" s="9">
        <v>1598957961</v>
      </c>
      <c r="E1580" s="9" t="e">
        <f>INDEX(#REF!:#REF!,MATCH($D1580,#REF!:#REF!,0),MATCH(#REF!,#REF!:#REF!,0))</f>
        <v>#REF!</v>
      </c>
      <c r="F1580" s="9" t="e">
        <f>INDEX(#REF!:#REF!,MATCH($D1580,#REF!:#REF!,0),MATCH(#REF!,#REF!:#REF!,0))</f>
        <v>#REF!</v>
      </c>
    </row>
    <row r="1581" spans="1:6" ht="16.5" x14ac:dyDescent="0.3">
      <c r="A1581" s="9" t="s">
        <v>20744</v>
      </c>
      <c r="B1581" s="9" t="s">
        <v>2982</v>
      </c>
      <c r="C1581" s="10">
        <v>47510</v>
      </c>
      <c r="D1581" s="9">
        <v>8533410514</v>
      </c>
      <c r="E1581" s="9" t="e">
        <f>INDEX(#REF!:#REF!,MATCH($D1581,#REF!:#REF!,0),MATCH(#REF!,#REF!:#REF!,0))</f>
        <v>#REF!</v>
      </c>
      <c r="F1581" s="9" t="e">
        <f>INDEX(#REF!:#REF!,MATCH($D1581,#REF!:#REF!,0),MATCH(#REF!,#REF!:#REF!,0))</f>
        <v>#REF!</v>
      </c>
    </row>
    <row r="1582" spans="1:6" ht="16.5" x14ac:dyDescent="0.3">
      <c r="A1582" s="9" t="s">
        <v>20743</v>
      </c>
      <c r="B1582" s="9" t="s">
        <v>2216</v>
      </c>
      <c r="C1582" s="10">
        <v>56362</v>
      </c>
      <c r="D1582" s="9">
        <v>9223618401</v>
      </c>
      <c r="E1582" s="9" t="e">
        <f>INDEX(#REF!:#REF!,MATCH($D1582,#REF!:#REF!,0),MATCH(#REF!,#REF!:#REF!,0))</f>
        <v>#REF!</v>
      </c>
      <c r="F1582" s="9" t="e">
        <f>INDEX(#REF!:#REF!,MATCH($D1582,#REF!:#REF!,0),MATCH(#REF!,#REF!:#REF!,0))</f>
        <v>#REF!</v>
      </c>
    </row>
    <row r="1583" spans="1:6" ht="16.5" x14ac:dyDescent="0.3">
      <c r="A1583" s="9" t="s">
        <v>20742</v>
      </c>
      <c r="B1583" s="9" t="s">
        <v>3580</v>
      </c>
      <c r="C1583" s="10">
        <v>58518</v>
      </c>
      <c r="D1583" s="9">
        <v>264454596</v>
      </c>
      <c r="E1583" s="9" t="e">
        <f>INDEX(#REF!:#REF!,MATCH($D1583,#REF!:#REF!,0),MATCH(#REF!,#REF!:#REF!,0))</f>
        <v>#REF!</v>
      </c>
      <c r="F1583" s="9" t="e">
        <f>INDEX(#REF!:#REF!,MATCH($D1583,#REF!:#REF!,0),MATCH(#REF!,#REF!:#REF!,0))</f>
        <v>#REF!</v>
      </c>
    </row>
    <row r="1584" spans="1:6" ht="16.5" x14ac:dyDescent="0.3">
      <c r="A1584" s="9" t="s">
        <v>20741</v>
      </c>
      <c r="B1584" s="9" t="s">
        <v>2142</v>
      </c>
      <c r="C1584" s="10">
        <v>32232</v>
      </c>
      <c r="D1584" s="9">
        <v>1411873114</v>
      </c>
      <c r="E1584" s="9" t="e">
        <f>INDEX(#REF!:#REF!,MATCH($D1584,#REF!:#REF!,0),MATCH(#REF!,#REF!:#REF!,0))</f>
        <v>#REF!</v>
      </c>
      <c r="F1584" s="9" t="e">
        <f>INDEX(#REF!:#REF!,MATCH($D1584,#REF!:#REF!,0),MATCH(#REF!,#REF!:#REF!,0))</f>
        <v>#REF!</v>
      </c>
    </row>
    <row r="1585" spans="1:6" ht="16.5" x14ac:dyDescent="0.3">
      <c r="A1585" s="9" t="s">
        <v>20740</v>
      </c>
      <c r="B1585" s="9" t="s">
        <v>2655</v>
      </c>
      <c r="C1585" s="10">
        <v>45941</v>
      </c>
      <c r="D1585" s="9">
        <v>1739513533</v>
      </c>
      <c r="E1585" s="9" t="e">
        <f>INDEX(#REF!:#REF!,MATCH($D1585,#REF!:#REF!,0),MATCH(#REF!,#REF!:#REF!,0))</f>
        <v>#REF!</v>
      </c>
      <c r="F1585" s="9" t="e">
        <f>INDEX(#REF!:#REF!,MATCH($D1585,#REF!:#REF!,0),MATCH(#REF!,#REF!:#REF!,0))</f>
        <v>#REF!</v>
      </c>
    </row>
    <row r="1586" spans="1:6" ht="16.5" x14ac:dyDescent="0.3">
      <c r="A1586" s="9" t="s">
        <v>20739</v>
      </c>
      <c r="B1586" s="9" t="s">
        <v>2633</v>
      </c>
      <c r="C1586" s="10">
        <v>59577</v>
      </c>
      <c r="D1586" s="9">
        <v>1958063002</v>
      </c>
      <c r="E1586" s="9" t="e">
        <f>INDEX(#REF!:#REF!,MATCH($D1586,#REF!:#REF!,0),MATCH(#REF!,#REF!:#REF!,0))</f>
        <v>#REF!</v>
      </c>
      <c r="F1586" s="9" t="e">
        <f>INDEX(#REF!:#REF!,MATCH($D1586,#REF!:#REF!,0),MATCH(#REF!,#REF!:#REF!,0))</f>
        <v>#REF!</v>
      </c>
    </row>
    <row r="1587" spans="1:6" ht="16.5" x14ac:dyDescent="0.3">
      <c r="A1587" s="9" t="s">
        <v>20738</v>
      </c>
      <c r="B1587" s="9" t="s">
        <v>2315</v>
      </c>
      <c r="C1587" s="10">
        <v>29492</v>
      </c>
      <c r="D1587" s="9">
        <v>7573774818</v>
      </c>
      <c r="E1587" s="9" t="e">
        <f>INDEX(#REF!:#REF!,MATCH($D1587,#REF!:#REF!,0),MATCH(#REF!,#REF!:#REF!,0))</f>
        <v>#REF!</v>
      </c>
      <c r="F1587" s="9" t="e">
        <f>INDEX(#REF!:#REF!,MATCH($D1587,#REF!:#REF!,0),MATCH(#REF!,#REF!:#REF!,0))</f>
        <v>#REF!</v>
      </c>
    </row>
    <row r="1588" spans="1:6" ht="16.5" x14ac:dyDescent="0.3">
      <c r="A1588" s="9" t="s">
        <v>20737</v>
      </c>
      <c r="B1588" s="9" t="s">
        <v>2232</v>
      </c>
      <c r="C1588" s="10">
        <v>12285</v>
      </c>
      <c r="D1588" s="9">
        <v>2183763965</v>
      </c>
      <c r="E1588" s="9" t="e">
        <f>INDEX(#REF!:#REF!,MATCH($D1588,#REF!:#REF!,0),MATCH(#REF!,#REF!:#REF!,0))</f>
        <v>#REF!</v>
      </c>
      <c r="F1588" s="9" t="e">
        <f>INDEX(#REF!:#REF!,MATCH($D1588,#REF!:#REF!,0),MATCH(#REF!,#REF!:#REF!,0))</f>
        <v>#REF!</v>
      </c>
    </row>
    <row r="1589" spans="1:6" ht="16.5" x14ac:dyDescent="0.3">
      <c r="A1589" s="9" t="s">
        <v>20736</v>
      </c>
      <c r="B1589" s="9" t="s">
        <v>2878</v>
      </c>
      <c r="C1589" s="10">
        <v>19487</v>
      </c>
      <c r="D1589" s="9">
        <v>8694120054</v>
      </c>
      <c r="E1589" s="9" t="e">
        <f>INDEX(#REF!:#REF!,MATCH($D1589,#REF!:#REF!,0),MATCH(#REF!,#REF!:#REF!,0))</f>
        <v>#REF!</v>
      </c>
      <c r="F1589" s="9" t="e">
        <f>INDEX(#REF!:#REF!,MATCH($D1589,#REF!:#REF!,0),MATCH(#REF!,#REF!:#REF!,0))</f>
        <v>#REF!</v>
      </c>
    </row>
    <row r="1590" spans="1:6" ht="16.5" x14ac:dyDescent="0.3">
      <c r="A1590" s="9" t="s">
        <v>20735</v>
      </c>
      <c r="B1590" s="9" t="s">
        <v>2015</v>
      </c>
      <c r="C1590" s="10">
        <v>10024</v>
      </c>
      <c r="D1590" s="9">
        <v>4029727026</v>
      </c>
      <c r="E1590" s="9" t="e">
        <f>INDEX(#REF!:#REF!,MATCH($D1590,#REF!:#REF!,0),MATCH(#REF!,#REF!:#REF!,0))</f>
        <v>#REF!</v>
      </c>
      <c r="F1590" s="9" t="e">
        <f>INDEX(#REF!:#REF!,MATCH($D1590,#REF!:#REF!,0),MATCH(#REF!,#REF!:#REF!,0))</f>
        <v>#REF!</v>
      </c>
    </row>
    <row r="1591" spans="1:6" ht="16.5" x14ac:dyDescent="0.3">
      <c r="A1591" s="9" t="s">
        <v>20734</v>
      </c>
      <c r="B1591" s="9" t="s">
        <v>2713</v>
      </c>
      <c r="C1591" s="10">
        <v>42430</v>
      </c>
      <c r="D1591" s="9">
        <v>8069192305</v>
      </c>
      <c r="E1591" s="9" t="e">
        <f>INDEX(#REF!:#REF!,MATCH($D1591,#REF!:#REF!,0),MATCH(#REF!,#REF!:#REF!,0))</f>
        <v>#REF!</v>
      </c>
      <c r="F1591" s="9" t="e">
        <f>INDEX(#REF!:#REF!,MATCH($D1591,#REF!:#REF!,0),MATCH(#REF!,#REF!:#REF!,0))</f>
        <v>#REF!</v>
      </c>
    </row>
    <row r="1592" spans="1:6" ht="16.5" x14ac:dyDescent="0.3">
      <c r="A1592" s="9" t="s">
        <v>20733</v>
      </c>
      <c r="B1592" s="9" t="s">
        <v>2077</v>
      </c>
      <c r="C1592" s="10">
        <v>47729</v>
      </c>
      <c r="D1592" s="9">
        <v>8832488175</v>
      </c>
      <c r="E1592" s="9" t="e">
        <f>INDEX(#REF!:#REF!,MATCH($D1592,#REF!:#REF!,0),MATCH(#REF!,#REF!:#REF!,0))</f>
        <v>#REF!</v>
      </c>
      <c r="F1592" s="9" t="e">
        <f>INDEX(#REF!:#REF!,MATCH($D1592,#REF!:#REF!,0),MATCH(#REF!,#REF!:#REF!,0))</f>
        <v>#REF!</v>
      </c>
    </row>
    <row r="1593" spans="1:6" ht="16.5" x14ac:dyDescent="0.3">
      <c r="A1593" s="9" t="s">
        <v>20732</v>
      </c>
      <c r="B1593" s="9" t="s">
        <v>2472</v>
      </c>
      <c r="C1593" s="10">
        <v>30018</v>
      </c>
      <c r="D1593" s="9">
        <v>1958063002</v>
      </c>
      <c r="E1593" s="9" t="e">
        <f>INDEX(#REF!:#REF!,MATCH($D1593,#REF!:#REF!,0),MATCH(#REF!,#REF!:#REF!,0))</f>
        <v>#REF!</v>
      </c>
      <c r="F1593" s="9" t="e">
        <f>INDEX(#REF!:#REF!,MATCH($D1593,#REF!:#REF!,0),MATCH(#REF!,#REF!:#REF!,0))</f>
        <v>#REF!</v>
      </c>
    </row>
    <row r="1594" spans="1:6" ht="16.5" x14ac:dyDescent="0.3">
      <c r="A1594" s="9" t="s">
        <v>20731</v>
      </c>
      <c r="B1594" s="9" t="s">
        <v>2117</v>
      </c>
      <c r="C1594" s="10">
        <v>54227</v>
      </c>
      <c r="D1594" s="9">
        <v>9518260397</v>
      </c>
      <c r="E1594" s="9" t="e">
        <f>INDEX(#REF!:#REF!,MATCH($D1594,#REF!:#REF!,0),MATCH(#REF!,#REF!:#REF!,0))</f>
        <v>#REF!</v>
      </c>
      <c r="F1594" s="9" t="e">
        <f>INDEX(#REF!:#REF!,MATCH($D1594,#REF!:#REF!,0),MATCH(#REF!,#REF!:#REF!,0))</f>
        <v>#REF!</v>
      </c>
    </row>
    <row r="1595" spans="1:6" ht="16.5" x14ac:dyDescent="0.3">
      <c r="A1595" s="9" t="s">
        <v>20730</v>
      </c>
      <c r="B1595" s="9" t="s">
        <v>2090</v>
      </c>
      <c r="C1595" s="10">
        <v>59700</v>
      </c>
      <c r="D1595" s="9">
        <v>2074776004</v>
      </c>
      <c r="E1595" s="9" t="e">
        <f>INDEX(#REF!:#REF!,MATCH($D1595,#REF!:#REF!,0),MATCH(#REF!,#REF!:#REF!,0))</f>
        <v>#REF!</v>
      </c>
      <c r="F1595" s="9" t="e">
        <f>INDEX(#REF!:#REF!,MATCH($D1595,#REF!:#REF!,0),MATCH(#REF!,#REF!:#REF!,0))</f>
        <v>#REF!</v>
      </c>
    </row>
    <row r="1596" spans="1:6" ht="16.5" x14ac:dyDescent="0.3">
      <c r="A1596" s="9" t="s">
        <v>20729</v>
      </c>
      <c r="B1596" s="9" t="s">
        <v>2085</v>
      </c>
      <c r="C1596" s="10">
        <v>43236</v>
      </c>
      <c r="D1596" s="9">
        <v>7205288142</v>
      </c>
      <c r="E1596" s="9" t="e">
        <f>INDEX(#REF!:#REF!,MATCH($D1596,#REF!:#REF!,0),MATCH(#REF!,#REF!:#REF!,0))</f>
        <v>#REF!</v>
      </c>
      <c r="F1596" s="9" t="e">
        <f>INDEX(#REF!:#REF!,MATCH($D1596,#REF!:#REF!,0),MATCH(#REF!,#REF!:#REF!,0))</f>
        <v>#REF!</v>
      </c>
    </row>
    <row r="1597" spans="1:6" ht="16.5" x14ac:dyDescent="0.3">
      <c r="A1597" s="9" t="s">
        <v>20728</v>
      </c>
      <c r="B1597" s="9" t="s">
        <v>1991</v>
      </c>
      <c r="C1597" s="10">
        <v>20966</v>
      </c>
      <c r="D1597" s="9">
        <v>5903124704</v>
      </c>
      <c r="E1597" s="9" t="e">
        <f>INDEX(#REF!:#REF!,MATCH($D1597,#REF!:#REF!,0),MATCH(#REF!,#REF!:#REF!,0))</f>
        <v>#REF!</v>
      </c>
      <c r="F1597" s="9" t="e">
        <f>INDEX(#REF!:#REF!,MATCH($D1597,#REF!:#REF!,0),MATCH(#REF!,#REF!:#REF!,0))</f>
        <v>#REF!</v>
      </c>
    </row>
    <row r="1598" spans="1:6" ht="16.5" x14ac:dyDescent="0.3">
      <c r="A1598" s="9" t="s">
        <v>20727</v>
      </c>
      <c r="B1598" s="9" t="s">
        <v>2918</v>
      </c>
      <c r="C1598" s="10">
        <v>35407</v>
      </c>
      <c r="D1598" s="9">
        <v>7567063646</v>
      </c>
      <c r="E1598" s="9" t="e">
        <f>INDEX(#REF!:#REF!,MATCH($D1598,#REF!:#REF!,0),MATCH(#REF!,#REF!:#REF!,0))</f>
        <v>#REF!</v>
      </c>
      <c r="F1598" s="9" t="e">
        <f>INDEX(#REF!:#REF!,MATCH($D1598,#REF!:#REF!,0),MATCH(#REF!,#REF!:#REF!,0))</f>
        <v>#REF!</v>
      </c>
    </row>
    <row r="1599" spans="1:6" ht="16.5" x14ac:dyDescent="0.3">
      <c r="A1599" s="9" t="s">
        <v>20726</v>
      </c>
      <c r="B1599" s="9" t="s">
        <v>2418</v>
      </c>
      <c r="C1599" s="10">
        <v>23005</v>
      </c>
      <c r="D1599" s="9">
        <v>197180590</v>
      </c>
      <c r="E1599" s="9" t="e">
        <f>INDEX(#REF!:#REF!,MATCH($D1599,#REF!:#REF!,0),MATCH(#REF!,#REF!:#REF!,0))</f>
        <v>#REF!</v>
      </c>
      <c r="F1599" s="9" t="e">
        <f>INDEX(#REF!:#REF!,MATCH($D1599,#REF!:#REF!,0),MATCH(#REF!,#REF!:#REF!,0))</f>
        <v>#REF!</v>
      </c>
    </row>
    <row r="1600" spans="1:6" ht="16.5" x14ac:dyDescent="0.3">
      <c r="A1600" s="9" t="s">
        <v>20725</v>
      </c>
      <c r="B1600" s="9" t="s">
        <v>2219</v>
      </c>
      <c r="C1600" s="10">
        <v>14313</v>
      </c>
      <c r="D1600" s="9">
        <v>1155371844</v>
      </c>
      <c r="E1600" s="9" t="e">
        <f>INDEX(#REF!:#REF!,MATCH($D1600,#REF!:#REF!,0),MATCH(#REF!,#REF!:#REF!,0))</f>
        <v>#REF!</v>
      </c>
      <c r="F1600" s="9" t="e">
        <f>INDEX(#REF!:#REF!,MATCH($D1600,#REF!:#REF!,0),MATCH(#REF!,#REF!:#REF!,0))</f>
        <v>#REF!</v>
      </c>
    </row>
    <row r="1601" spans="1:6" ht="16.5" x14ac:dyDescent="0.3">
      <c r="A1601" s="9" t="s">
        <v>20724</v>
      </c>
      <c r="B1601" s="9" t="s">
        <v>3720</v>
      </c>
      <c r="C1601" s="10">
        <v>46571</v>
      </c>
      <c r="D1601" s="9">
        <v>8277918739</v>
      </c>
      <c r="E1601" s="9" t="e">
        <f>INDEX(#REF!:#REF!,MATCH($D1601,#REF!:#REF!,0),MATCH(#REF!,#REF!:#REF!,0))</f>
        <v>#REF!</v>
      </c>
      <c r="F1601" s="9" t="e">
        <f>INDEX(#REF!:#REF!,MATCH($D1601,#REF!:#REF!,0),MATCH(#REF!,#REF!:#REF!,0))</f>
        <v>#REF!</v>
      </c>
    </row>
    <row r="1602" spans="1:6" ht="16.5" x14ac:dyDescent="0.3">
      <c r="A1602" s="9" t="s">
        <v>20723</v>
      </c>
      <c r="B1602" s="9" t="s">
        <v>2354</v>
      </c>
      <c r="C1602" s="10">
        <v>23197</v>
      </c>
      <c r="D1602" s="9">
        <v>7132417177</v>
      </c>
      <c r="E1602" s="9" t="e">
        <f>INDEX(#REF!:#REF!,MATCH($D1602,#REF!:#REF!,0),MATCH(#REF!,#REF!:#REF!,0))</f>
        <v>#REF!</v>
      </c>
      <c r="F1602" s="9" t="e">
        <f>INDEX(#REF!:#REF!,MATCH($D1602,#REF!:#REF!,0),MATCH(#REF!,#REF!:#REF!,0))</f>
        <v>#REF!</v>
      </c>
    </row>
    <row r="1603" spans="1:6" ht="16.5" x14ac:dyDescent="0.3">
      <c r="A1603" s="9" t="s">
        <v>20722</v>
      </c>
      <c r="B1603" s="9" t="s">
        <v>2219</v>
      </c>
      <c r="C1603" s="10">
        <v>30510</v>
      </c>
      <c r="D1603" s="9">
        <v>8875305560</v>
      </c>
      <c r="E1603" s="9" t="e">
        <f>INDEX(#REF!:#REF!,MATCH($D1603,#REF!:#REF!,0),MATCH(#REF!,#REF!:#REF!,0))</f>
        <v>#REF!</v>
      </c>
      <c r="F1603" s="9" t="e">
        <f>INDEX(#REF!:#REF!,MATCH($D1603,#REF!:#REF!,0),MATCH(#REF!,#REF!:#REF!,0))</f>
        <v>#REF!</v>
      </c>
    </row>
    <row r="1604" spans="1:6" ht="16.5" x14ac:dyDescent="0.3">
      <c r="A1604" s="9" t="s">
        <v>20721</v>
      </c>
      <c r="B1604" s="9" t="s">
        <v>2602</v>
      </c>
      <c r="C1604" s="10">
        <v>26312</v>
      </c>
      <c r="D1604" s="9">
        <v>3891707452</v>
      </c>
      <c r="E1604" s="9" t="e">
        <f>INDEX(#REF!:#REF!,MATCH($D1604,#REF!:#REF!,0),MATCH(#REF!,#REF!:#REF!,0))</f>
        <v>#REF!</v>
      </c>
      <c r="F1604" s="9" t="e">
        <f>INDEX(#REF!:#REF!,MATCH($D1604,#REF!:#REF!,0),MATCH(#REF!,#REF!:#REF!,0))</f>
        <v>#REF!</v>
      </c>
    </row>
    <row r="1605" spans="1:6" ht="16.5" x14ac:dyDescent="0.3">
      <c r="A1605" s="9" t="s">
        <v>20720</v>
      </c>
      <c r="B1605" s="9" t="s">
        <v>2994</v>
      </c>
      <c r="C1605" s="10">
        <v>16792</v>
      </c>
      <c r="D1605" s="9">
        <v>2408183758</v>
      </c>
      <c r="E1605" s="9" t="e">
        <f>INDEX(#REF!:#REF!,MATCH($D1605,#REF!:#REF!,0),MATCH(#REF!,#REF!:#REF!,0))</f>
        <v>#REF!</v>
      </c>
      <c r="F1605" s="9" t="e">
        <f>INDEX(#REF!:#REF!,MATCH($D1605,#REF!:#REF!,0),MATCH(#REF!,#REF!:#REF!,0))</f>
        <v>#REF!</v>
      </c>
    </row>
    <row r="1606" spans="1:6" ht="16.5" x14ac:dyDescent="0.3">
      <c r="A1606" s="9" t="s">
        <v>20719</v>
      </c>
      <c r="B1606" s="9" t="s">
        <v>2667</v>
      </c>
      <c r="C1606" s="10">
        <v>30377</v>
      </c>
      <c r="D1606" s="9">
        <v>5974179625</v>
      </c>
      <c r="E1606" s="9" t="e">
        <f>INDEX(#REF!:#REF!,MATCH($D1606,#REF!:#REF!,0),MATCH(#REF!,#REF!:#REF!,0))</f>
        <v>#REF!</v>
      </c>
      <c r="F1606" s="9" t="e">
        <f>INDEX(#REF!:#REF!,MATCH($D1606,#REF!:#REF!,0),MATCH(#REF!,#REF!:#REF!,0))</f>
        <v>#REF!</v>
      </c>
    </row>
    <row r="1607" spans="1:6" ht="16.5" x14ac:dyDescent="0.3">
      <c r="A1607" s="9" t="s">
        <v>20718</v>
      </c>
      <c r="B1607" s="9" t="s">
        <v>2284</v>
      </c>
      <c r="C1607" s="10">
        <v>41482</v>
      </c>
      <c r="D1607" s="9">
        <v>2191930824</v>
      </c>
      <c r="E1607" s="9" t="e">
        <f>INDEX(#REF!:#REF!,MATCH($D1607,#REF!:#REF!,0),MATCH(#REF!,#REF!:#REF!,0))</f>
        <v>#REF!</v>
      </c>
      <c r="F1607" s="9" t="e">
        <f>INDEX(#REF!:#REF!,MATCH($D1607,#REF!:#REF!,0),MATCH(#REF!,#REF!:#REF!,0))</f>
        <v>#REF!</v>
      </c>
    </row>
    <row r="1608" spans="1:6" ht="16.5" x14ac:dyDescent="0.3">
      <c r="A1608" s="9" t="s">
        <v>20717</v>
      </c>
      <c r="B1608" s="9" t="s">
        <v>2459</v>
      </c>
      <c r="C1608" s="10">
        <v>57851</v>
      </c>
      <c r="D1608" s="9">
        <v>2973481236</v>
      </c>
      <c r="E1608" s="9" t="e">
        <f>INDEX(#REF!:#REF!,MATCH($D1608,#REF!:#REF!,0),MATCH(#REF!,#REF!:#REF!,0))</f>
        <v>#REF!</v>
      </c>
      <c r="F1608" s="9" t="e">
        <f>INDEX(#REF!:#REF!,MATCH($D1608,#REF!:#REF!,0),MATCH(#REF!,#REF!:#REF!,0))</f>
        <v>#REF!</v>
      </c>
    </row>
    <row r="1609" spans="1:6" ht="16.5" x14ac:dyDescent="0.3">
      <c r="A1609" s="9" t="s">
        <v>20716</v>
      </c>
      <c r="B1609" s="9" t="s">
        <v>3856</v>
      </c>
      <c r="C1609" s="10">
        <v>32533</v>
      </c>
      <c r="D1609" s="9">
        <v>2177097355</v>
      </c>
      <c r="E1609" s="9" t="e">
        <f>INDEX(#REF!:#REF!,MATCH($D1609,#REF!:#REF!,0),MATCH(#REF!,#REF!:#REF!,0))</f>
        <v>#REF!</v>
      </c>
      <c r="F1609" s="9" t="e">
        <f>INDEX(#REF!:#REF!,MATCH($D1609,#REF!:#REF!,0),MATCH(#REF!,#REF!:#REF!,0))</f>
        <v>#REF!</v>
      </c>
    </row>
    <row r="1610" spans="1:6" ht="16.5" x14ac:dyDescent="0.3">
      <c r="A1610" s="9" t="s">
        <v>20715</v>
      </c>
      <c r="B1610" s="9" t="s">
        <v>2970</v>
      </c>
      <c r="C1610" s="10">
        <v>22564</v>
      </c>
      <c r="D1610" s="9">
        <v>8673837456</v>
      </c>
      <c r="E1610" s="9" t="e">
        <f>INDEX(#REF!:#REF!,MATCH($D1610,#REF!:#REF!,0),MATCH(#REF!,#REF!:#REF!,0))</f>
        <v>#REF!</v>
      </c>
      <c r="F1610" s="9" t="e">
        <f>INDEX(#REF!:#REF!,MATCH($D1610,#REF!:#REF!,0),MATCH(#REF!,#REF!:#REF!,0))</f>
        <v>#REF!</v>
      </c>
    </row>
    <row r="1611" spans="1:6" ht="16.5" x14ac:dyDescent="0.3">
      <c r="A1611" s="9" t="s">
        <v>20714</v>
      </c>
      <c r="B1611" s="9" t="s">
        <v>3156</v>
      </c>
      <c r="C1611" s="10">
        <v>13576</v>
      </c>
      <c r="D1611" s="9">
        <v>8507800106</v>
      </c>
      <c r="E1611" s="9" t="e">
        <f>INDEX(#REF!:#REF!,MATCH($D1611,#REF!:#REF!,0),MATCH(#REF!,#REF!:#REF!,0))</f>
        <v>#REF!</v>
      </c>
      <c r="F1611" s="9" t="e">
        <f>INDEX(#REF!:#REF!,MATCH($D1611,#REF!:#REF!,0),MATCH(#REF!,#REF!:#REF!,0))</f>
        <v>#REF!</v>
      </c>
    </row>
    <row r="1612" spans="1:6" ht="16.5" x14ac:dyDescent="0.3">
      <c r="A1612" s="9" t="s">
        <v>20713</v>
      </c>
      <c r="B1612" s="9" t="s">
        <v>3168</v>
      </c>
      <c r="C1612" s="10">
        <v>57495</v>
      </c>
      <c r="D1612" s="9">
        <v>4967603564</v>
      </c>
      <c r="E1612" s="9" t="e">
        <f>INDEX(#REF!:#REF!,MATCH($D1612,#REF!:#REF!,0),MATCH(#REF!,#REF!:#REF!,0))</f>
        <v>#REF!</v>
      </c>
      <c r="F1612" s="9" t="e">
        <f>INDEX(#REF!:#REF!,MATCH($D1612,#REF!:#REF!,0),MATCH(#REF!,#REF!:#REF!,0))</f>
        <v>#REF!</v>
      </c>
    </row>
    <row r="1613" spans="1:6" ht="16.5" x14ac:dyDescent="0.3">
      <c r="A1613" s="9" t="s">
        <v>20712</v>
      </c>
      <c r="B1613" s="9" t="s">
        <v>2606</v>
      </c>
      <c r="C1613" s="10">
        <v>55703</v>
      </c>
      <c r="D1613" s="9">
        <v>3967370569</v>
      </c>
      <c r="E1613" s="9" t="e">
        <f>INDEX(#REF!:#REF!,MATCH($D1613,#REF!:#REF!,0),MATCH(#REF!,#REF!:#REF!,0))</f>
        <v>#REF!</v>
      </c>
      <c r="F1613" s="9" t="e">
        <f>INDEX(#REF!:#REF!,MATCH($D1613,#REF!:#REF!,0),MATCH(#REF!,#REF!:#REF!,0))</f>
        <v>#REF!</v>
      </c>
    </row>
    <row r="1614" spans="1:6" ht="16.5" x14ac:dyDescent="0.3">
      <c r="A1614" s="9" t="s">
        <v>20711</v>
      </c>
      <c r="B1614" s="9" t="s">
        <v>2445</v>
      </c>
      <c r="C1614" s="10">
        <v>11271</v>
      </c>
      <c r="D1614" s="9">
        <v>8685064791</v>
      </c>
      <c r="E1614" s="9" t="e">
        <f>INDEX(#REF!:#REF!,MATCH($D1614,#REF!:#REF!,0),MATCH(#REF!,#REF!:#REF!,0))</f>
        <v>#REF!</v>
      </c>
      <c r="F1614" s="9" t="e">
        <f>INDEX(#REF!:#REF!,MATCH($D1614,#REF!:#REF!,0),MATCH(#REF!,#REF!:#REF!,0))</f>
        <v>#REF!</v>
      </c>
    </row>
    <row r="1615" spans="1:6" ht="16.5" x14ac:dyDescent="0.3">
      <c r="A1615" s="9" t="s">
        <v>20710</v>
      </c>
      <c r="B1615" s="9" t="s">
        <v>2580</v>
      </c>
      <c r="C1615" s="10">
        <v>49642</v>
      </c>
      <c r="D1615" s="9">
        <v>4194897803</v>
      </c>
      <c r="E1615" s="9" t="e">
        <f>INDEX(#REF!:#REF!,MATCH($D1615,#REF!:#REF!,0),MATCH(#REF!,#REF!:#REF!,0))</f>
        <v>#REF!</v>
      </c>
      <c r="F1615" s="9" t="e">
        <f>INDEX(#REF!:#REF!,MATCH($D1615,#REF!:#REF!,0),MATCH(#REF!,#REF!:#REF!,0))</f>
        <v>#REF!</v>
      </c>
    </row>
    <row r="1616" spans="1:6" ht="16.5" x14ac:dyDescent="0.3">
      <c r="A1616" s="9" t="s">
        <v>20709</v>
      </c>
      <c r="B1616" s="9" t="s">
        <v>2985</v>
      </c>
      <c r="C1616" s="10">
        <v>28768</v>
      </c>
      <c r="D1616" s="9">
        <v>9483290694</v>
      </c>
      <c r="E1616" s="9" t="e">
        <f>INDEX(#REF!:#REF!,MATCH($D1616,#REF!:#REF!,0),MATCH(#REF!,#REF!:#REF!,0))</f>
        <v>#REF!</v>
      </c>
      <c r="F1616" s="9" t="e">
        <f>INDEX(#REF!:#REF!,MATCH($D1616,#REF!:#REF!,0),MATCH(#REF!,#REF!:#REF!,0))</f>
        <v>#REF!</v>
      </c>
    </row>
    <row r="1617" spans="1:6" ht="16.5" x14ac:dyDescent="0.3">
      <c r="A1617" s="9" t="s">
        <v>20708</v>
      </c>
      <c r="B1617" s="9" t="s">
        <v>2005</v>
      </c>
      <c r="C1617" s="10">
        <v>18048</v>
      </c>
      <c r="D1617" s="9">
        <v>4808886316</v>
      </c>
      <c r="E1617" s="9" t="e">
        <f>INDEX(#REF!:#REF!,MATCH($D1617,#REF!:#REF!,0),MATCH(#REF!,#REF!:#REF!,0))</f>
        <v>#REF!</v>
      </c>
      <c r="F1617" s="9" t="e">
        <f>INDEX(#REF!:#REF!,MATCH($D1617,#REF!:#REF!,0),MATCH(#REF!,#REF!:#REF!,0))</f>
        <v>#REF!</v>
      </c>
    </row>
    <row r="1618" spans="1:6" ht="16.5" x14ac:dyDescent="0.3">
      <c r="A1618" s="9" t="s">
        <v>20707</v>
      </c>
      <c r="B1618" s="9" t="s">
        <v>2970</v>
      </c>
      <c r="C1618" s="10">
        <v>13759</v>
      </c>
      <c r="D1618" s="9">
        <v>2185059785</v>
      </c>
      <c r="E1618" s="9" t="e">
        <f>INDEX(#REF!:#REF!,MATCH($D1618,#REF!:#REF!,0),MATCH(#REF!,#REF!:#REF!,0))</f>
        <v>#REF!</v>
      </c>
      <c r="F1618" s="9" t="e">
        <f>INDEX(#REF!:#REF!,MATCH($D1618,#REF!:#REF!,0),MATCH(#REF!,#REF!:#REF!,0))</f>
        <v>#REF!</v>
      </c>
    </row>
    <row r="1619" spans="1:6" ht="16.5" x14ac:dyDescent="0.3">
      <c r="A1619" s="9" t="s">
        <v>20706</v>
      </c>
      <c r="B1619" s="9" t="s">
        <v>2208</v>
      </c>
      <c r="C1619" s="10">
        <v>45615</v>
      </c>
      <c r="D1619" s="9">
        <v>1743464649</v>
      </c>
      <c r="E1619" s="9" t="e">
        <f>INDEX(#REF!:#REF!,MATCH($D1619,#REF!:#REF!,0),MATCH(#REF!,#REF!:#REF!,0))</f>
        <v>#REF!</v>
      </c>
      <c r="F1619" s="9" t="e">
        <f>INDEX(#REF!:#REF!,MATCH($D1619,#REF!:#REF!,0),MATCH(#REF!,#REF!:#REF!,0))</f>
        <v>#REF!</v>
      </c>
    </row>
    <row r="1620" spans="1:6" ht="16.5" x14ac:dyDescent="0.3">
      <c r="A1620" s="9" t="s">
        <v>20705</v>
      </c>
      <c r="B1620" s="9" t="s">
        <v>1971</v>
      </c>
      <c r="C1620" s="10">
        <v>29621</v>
      </c>
      <c r="D1620" s="9">
        <v>8277918739</v>
      </c>
      <c r="E1620" s="9" t="e">
        <f>INDEX(#REF!:#REF!,MATCH($D1620,#REF!:#REF!,0),MATCH(#REF!,#REF!:#REF!,0))</f>
        <v>#REF!</v>
      </c>
      <c r="F1620" s="9" t="e">
        <f>INDEX(#REF!:#REF!,MATCH($D1620,#REF!:#REF!,0),MATCH(#REF!,#REF!:#REF!,0))</f>
        <v>#REF!</v>
      </c>
    </row>
    <row r="1621" spans="1:6" ht="16.5" x14ac:dyDescent="0.3">
      <c r="A1621" s="9" t="s">
        <v>20704</v>
      </c>
      <c r="B1621" s="9" t="s">
        <v>2036</v>
      </c>
      <c r="C1621" s="10">
        <v>31715</v>
      </c>
      <c r="D1621" s="9">
        <v>4866916575</v>
      </c>
      <c r="E1621" s="9" t="e">
        <f>INDEX(#REF!:#REF!,MATCH($D1621,#REF!:#REF!,0),MATCH(#REF!,#REF!:#REF!,0))</f>
        <v>#REF!</v>
      </c>
      <c r="F1621" s="9" t="e">
        <f>INDEX(#REF!:#REF!,MATCH($D1621,#REF!:#REF!,0),MATCH(#REF!,#REF!:#REF!,0))</f>
        <v>#REF!</v>
      </c>
    </row>
    <row r="1622" spans="1:6" ht="16.5" x14ac:dyDescent="0.3">
      <c r="A1622" s="9" t="s">
        <v>20703</v>
      </c>
      <c r="B1622" s="9" t="s">
        <v>3720</v>
      </c>
      <c r="C1622" s="10">
        <v>48417</v>
      </c>
      <c r="D1622" s="9">
        <v>965285472</v>
      </c>
      <c r="E1622" s="9" t="e">
        <f>INDEX(#REF!:#REF!,MATCH($D1622,#REF!:#REF!,0),MATCH(#REF!,#REF!:#REF!,0))</f>
        <v>#REF!</v>
      </c>
      <c r="F1622" s="9" t="e">
        <f>INDEX(#REF!:#REF!,MATCH($D1622,#REF!:#REF!,0),MATCH(#REF!,#REF!:#REF!,0))</f>
        <v>#REF!</v>
      </c>
    </row>
    <row r="1623" spans="1:6" ht="16.5" x14ac:dyDescent="0.3">
      <c r="A1623" s="9" t="s">
        <v>20702</v>
      </c>
      <c r="B1623" s="9" t="s">
        <v>2580</v>
      </c>
      <c r="C1623" s="10">
        <v>17445</v>
      </c>
      <c r="D1623" s="9">
        <v>7166957409</v>
      </c>
      <c r="E1623" s="9" t="e">
        <f>INDEX(#REF!:#REF!,MATCH($D1623,#REF!:#REF!,0),MATCH(#REF!,#REF!:#REF!,0))</f>
        <v>#REF!</v>
      </c>
      <c r="F1623" s="9" t="e">
        <f>INDEX(#REF!:#REF!,MATCH($D1623,#REF!:#REF!,0),MATCH(#REF!,#REF!:#REF!,0))</f>
        <v>#REF!</v>
      </c>
    </row>
    <row r="1624" spans="1:6" ht="16.5" x14ac:dyDescent="0.3">
      <c r="A1624" s="9" t="s">
        <v>20701</v>
      </c>
      <c r="B1624" s="9" t="s">
        <v>2424</v>
      </c>
      <c r="C1624" s="10">
        <v>35069</v>
      </c>
      <c r="D1624" s="9">
        <v>5082945165</v>
      </c>
      <c r="E1624" s="9" t="e">
        <f>INDEX(#REF!:#REF!,MATCH($D1624,#REF!:#REF!,0),MATCH(#REF!,#REF!:#REF!,0))</f>
        <v>#REF!</v>
      </c>
      <c r="F1624" s="9" t="e">
        <f>INDEX(#REF!:#REF!,MATCH($D1624,#REF!:#REF!,0),MATCH(#REF!,#REF!:#REF!,0))</f>
        <v>#REF!</v>
      </c>
    </row>
    <row r="1625" spans="1:6" ht="16.5" x14ac:dyDescent="0.3">
      <c r="A1625" s="9" t="s">
        <v>20700</v>
      </c>
      <c r="B1625" s="9" t="s">
        <v>2025</v>
      </c>
      <c r="C1625" s="10">
        <v>58622</v>
      </c>
      <c r="D1625" s="9">
        <v>2859931651</v>
      </c>
      <c r="E1625" s="9" t="e">
        <f>INDEX(#REF!:#REF!,MATCH($D1625,#REF!:#REF!,0),MATCH(#REF!,#REF!:#REF!,0))</f>
        <v>#REF!</v>
      </c>
      <c r="F1625" s="9" t="e">
        <f>INDEX(#REF!:#REF!,MATCH($D1625,#REF!:#REF!,0),MATCH(#REF!,#REF!:#REF!,0))</f>
        <v>#REF!</v>
      </c>
    </row>
    <row r="1626" spans="1:6" ht="16.5" x14ac:dyDescent="0.3">
      <c r="A1626" s="9" t="s">
        <v>20699</v>
      </c>
      <c r="B1626" s="9" t="s">
        <v>1981</v>
      </c>
      <c r="C1626" s="10">
        <v>39664</v>
      </c>
      <c r="D1626" s="9">
        <v>9815158015</v>
      </c>
      <c r="E1626" s="9" t="e">
        <f>INDEX(#REF!:#REF!,MATCH($D1626,#REF!:#REF!,0),MATCH(#REF!,#REF!:#REF!,0))</f>
        <v>#REF!</v>
      </c>
      <c r="F1626" s="9" t="e">
        <f>INDEX(#REF!:#REF!,MATCH($D1626,#REF!:#REF!,0),MATCH(#REF!,#REF!:#REF!,0))</f>
        <v>#REF!</v>
      </c>
    </row>
    <row r="1627" spans="1:6" ht="16.5" x14ac:dyDescent="0.3">
      <c r="A1627" s="9" t="s">
        <v>20698</v>
      </c>
      <c r="B1627" s="9" t="s">
        <v>2286</v>
      </c>
      <c r="C1627" s="10">
        <v>10800</v>
      </c>
      <c r="D1627" s="9">
        <v>7469392467</v>
      </c>
      <c r="E1627" s="9" t="e">
        <f>INDEX(#REF!:#REF!,MATCH($D1627,#REF!:#REF!,0),MATCH(#REF!,#REF!:#REF!,0))</f>
        <v>#REF!</v>
      </c>
      <c r="F1627" s="9" t="e">
        <f>INDEX(#REF!:#REF!,MATCH($D1627,#REF!:#REF!,0),MATCH(#REF!,#REF!:#REF!,0))</f>
        <v>#REF!</v>
      </c>
    </row>
    <row r="1628" spans="1:6" ht="16.5" x14ac:dyDescent="0.3">
      <c r="A1628" s="9" t="s">
        <v>20697</v>
      </c>
      <c r="B1628" s="9" t="s">
        <v>2472</v>
      </c>
      <c r="C1628" s="10">
        <v>55072</v>
      </c>
      <c r="D1628" s="9">
        <v>3271497702</v>
      </c>
      <c r="E1628" s="9" t="e">
        <f>INDEX(#REF!:#REF!,MATCH($D1628,#REF!:#REF!,0),MATCH(#REF!,#REF!:#REF!,0))</f>
        <v>#REF!</v>
      </c>
      <c r="F1628" s="9" t="e">
        <f>INDEX(#REF!:#REF!,MATCH($D1628,#REF!:#REF!,0),MATCH(#REF!,#REF!:#REF!,0))</f>
        <v>#REF!</v>
      </c>
    </row>
    <row r="1629" spans="1:6" ht="16.5" x14ac:dyDescent="0.3">
      <c r="A1629" s="9" t="s">
        <v>20696</v>
      </c>
      <c r="B1629" s="9" t="s">
        <v>2241</v>
      </c>
      <c r="C1629" s="10">
        <v>29416</v>
      </c>
      <c r="D1629" s="9">
        <v>244523738</v>
      </c>
      <c r="E1629" s="9" t="e">
        <f>INDEX(#REF!:#REF!,MATCH($D1629,#REF!:#REF!,0),MATCH(#REF!,#REF!:#REF!,0))</f>
        <v>#REF!</v>
      </c>
      <c r="F1629" s="9" t="e">
        <f>INDEX(#REF!:#REF!,MATCH($D1629,#REF!:#REF!,0),MATCH(#REF!,#REF!:#REF!,0))</f>
        <v>#REF!</v>
      </c>
    </row>
    <row r="1630" spans="1:6" ht="16.5" x14ac:dyDescent="0.3">
      <c r="A1630" s="9" t="s">
        <v>20695</v>
      </c>
      <c r="B1630" s="9" t="s">
        <v>2459</v>
      </c>
      <c r="C1630" s="10">
        <v>41590</v>
      </c>
      <c r="D1630" s="9">
        <v>6510701464</v>
      </c>
      <c r="E1630" s="9" t="e">
        <f>INDEX(#REF!:#REF!,MATCH($D1630,#REF!:#REF!,0),MATCH(#REF!,#REF!:#REF!,0))</f>
        <v>#REF!</v>
      </c>
      <c r="F1630" s="9" t="e">
        <f>INDEX(#REF!:#REF!,MATCH($D1630,#REF!:#REF!,0),MATCH(#REF!,#REF!:#REF!,0))</f>
        <v>#REF!</v>
      </c>
    </row>
    <row r="1631" spans="1:6" ht="16.5" x14ac:dyDescent="0.3">
      <c r="A1631" s="9" t="s">
        <v>20694</v>
      </c>
      <c r="B1631" s="9" t="s">
        <v>2635</v>
      </c>
      <c r="C1631" s="10">
        <v>55673</v>
      </c>
      <c r="D1631" s="9">
        <v>5603330430</v>
      </c>
      <c r="E1631" s="9" t="e">
        <f>INDEX(#REF!:#REF!,MATCH($D1631,#REF!:#REF!,0),MATCH(#REF!,#REF!:#REF!,0))</f>
        <v>#REF!</v>
      </c>
      <c r="F1631" s="9" t="e">
        <f>INDEX(#REF!:#REF!,MATCH($D1631,#REF!:#REF!,0),MATCH(#REF!,#REF!:#REF!,0))</f>
        <v>#REF!</v>
      </c>
    </row>
    <row r="1632" spans="1:6" ht="16.5" x14ac:dyDescent="0.3">
      <c r="A1632" s="9" t="s">
        <v>20693</v>
      </c>
      <c r="B1632" s="9" t="s">
        <v>2994</v>
      </c>
      <c r="C1632" s="10">
        <v>12051</v>
      </c>
      <c r="D1632" s="9">
        <v>4269946768</v>
      </c>
      <c r="E1632" s="9" t="e">
        <f>INDEX(#REF!:#REF!,MATCH($D1632,#REF!:#REF!,0),MATCH(#REF!,#REF!:#REF!,0))</f>
        <v>#REF!</v>
      </c>
      <c r="F1632" s="9" t="e">
        <f>INDEX(#REF!:#REF!,MATCH($D1632,#REF!:#REF!,0),MATCH(#REF!,#REF!:#REF!,0))</f>
        <v>#REF!</v>
      </c>
    </row>
    <row r="1633" spans="1:6" ht="16.5" x14ac:dyDescent="0.3">
      <c r="A1633" s="9" t="s">
        <v>20692</v>
      </c>
      <c r="B1633" s="9" t="s">
        <v>2757</v>
      </c>
      <c r="C1633" s="10">
        <v>16135</v>
      </c>
      <c r="D1633" s="9">
        <v>1549399640</v>
      </c>
      <c r="E1633" s="9" t="e">
        <f>INDEX(#REF!:#REF!,MATCH($D1633,#REF!:#REF!,0),MATCH(#REF!,#REF!:#REF!,0))</f>
        <v>#REF!</v>
      </c>
      <c r="F1633" s="9" t="e">
        <f>INDEX(#REF!:#REF!,MATCH($D1633,#REF!:#REF!,0),MATCH(#REF!,#REF!:#REF!,0))</f>
        <v>#REF!</v>
      </c>
    </row>
    <row r="1634" spans="1:6" ht="16.5" x14ac:dyDescent="0.3">
      <c r="A1634" s="9" t="s">
        <v>20691</v>
      </c>
      <c r="B1634" s="9" t="s">
        <v>2034</v>
      </c>
      <c r="C1634" s="10">
        <v>27631</v>
      </c>
      <c r="D1634" s="9">
        <v>6842797632</v>
      </c>
      <c r="E1634" s="9" t="e">
        <f>INDEX(#REF!:#REF!,MATCH($D1634,#REF!:#REF!,0),MATCH(#REF!,#REF!:#REF!,0))</f>
        <v>#REF!</v>
      </c>
      <c r="F1634" s="9" t="e">
        <f>INDEX(#REF!:#REF!,MATCH($D1634,#REF!:#REF!,0),MATCH(#REF!,#REF!:#REF!,0))</f>
        <v>#REF!</v>
      </c>
    </row>
    <row r="1635" spans="1:6" ht="16.5" x14ac:dyDescent="0.3">
      <c r="A1635" s="9" t="s">
        <v>20690</v>
      </c>
      <c r="B1635" s="9" t="s">
        <v>2063</v>
      </c>
      <c r="C1635" s="10">
        <v>14421</v>
      </c>
      <c r="D1635" s="9">
        <v>9800744517</v>
      </c>
      <c r="E1635" s="9" t="e">
        <f>INDEX(#REF!:#REF!,MATCH($D1635,#REF!:#REF!,0),MATCH(#REF!,#REF!:#REF!,0))</f>
        <v>#REF!</v>
      </c>
      <c r="F1635" s="9" t="e">
        <f>INDEX(#REF!:#REF!,MATCH($D1635,#REF!:#REF!,0),MATCH(#REF!,#REF!:#REF!,0))</f>
        <v>#REF!</v>
      </c>
    </row>
    <row r="1636" spans="1:6" ht="16.5" x14ac:dyDescent="0.3">
      <c r="A1636" s="9" t="s">
        <v>20689</v>
      </c>
      <c r="B1636" s="9" t="s">
        <v>2023</v>
      </c>
      <c r="C1636" s="10">
        <v>47314</v>
      </c>
      <c r="D1636" s="9">
        <v>3164004753</v>
      </c>
      <c r="E1636" s="9" t="e">
        <f>INDEX(#REF!:#REF!,MATCH($D1636,#REF!:#REF!,0),MATCH(#REF!,#REF!:#REF!,0))</f>
        <v>#REF!</v>
      </c>
      <c r="F1636" s="9" t="e">
        <f>INDEX(#REF!:#REF!,MATCH($D1636,#REF!:#REF!,0),MATCH(#REF!,#REF!:#REF!,0))</f>
        <v>#REF!</v>
      </c>
    </row>
    <row r="1637" spans="1:6" ht="16.5" x14ac:dyDescent="0.3">
      <c r="A1637" s="9" t="s">
        <v>20688</v>
      </c>
      <c r="B1637" s="9" t="s">
        <v>2707</v>
      </c>
      <c r="C1637" s="10">
        <v>32187</v>
      </c>
      <c r="D1637" s="9">
        <v>3086393343</v>
      </c>
      <c r="E1637" s="9" t="e">
        <f>INDEX(#REF!:#REF!,MATCH($D1637,#REF!:#REF!,0),MATCH(#REF!,#REF!:#REF!,0))</f>
        <v>#REF!</v>
      </c>
      <c r="F1637" s="9" t="e">
        <f>INDEX(#REF!:#REF!,MATCH($D1637,#REF!:#REF!,0),MATCH(#REF!,#REF!:#REF!,0))</f>
        <v>#REF!</v>
      </c>
    </row>
    <row r="1638" spans="1:6" ht="16.5" x14ac:dyDescent="0.3">
      <c r="A1638" s="9" t="s">
        <v>20687</v>
      </c>
      <c r="B1638" s="9" t="s">
        <v>2589</v>
      </c>
      <c r="C1638" s="10">
        <v>48513</v>
      </c>
      <c r="D1638" s="9">
        <v>1953937357</v>
      </c>
      <c r="E1638" s="9" t="e">
        <f>INDEX(#REF!:#REF!,MATCH($D1638,#REF!:#REF!,0),MATCH(#REF!,#REF!:#REF!,0))</f>
        <v>#REF!</v>
      </c>
      <c r="F1638" s="9" t="e">
        <f>INDEX(#REF!:#REF!,MATCH($D1638,#REF!:#REF!,0),MATCH(#REF!,#REF!:#REF!,0))</f>
        <v>#REF!</v>
      </c>
    </row>
    <row r="1639" spans="1:6" ht="16.5" x14ac:dyDescent="0.3">
      <c r="A1639" s="9" t="s">
        <v>20686</v>
      </c>
      <c r="B1639" s="9" t="s">
        <v>3172</v>
      </c>
      <c r="C1639" s="10">
        <v>55297</v>
      </c>
      <c r="D1639" s="9">
        <v>4359854056</v>
      </c>
      <c r="E1639" s="9" t="e">
        <f>INDEX(#REF!:#REF!,MATCH($D1639,#REF!:#REF!,0),MATCH(#REF!,#REF!:#REF!,0))</f>
        <v>#REF!</v>
      </c>
      <c r="F1639" s="9" t="e">
        <f>INDEX(#REF!:#REF!,MATCH($D1639,#REF!:#REF!,0),MATCH(#REF!,#REF!:#REF!,0))</f>
        <v>#REF!</v>
      </c>
    </row>
    <row r="1640" spans="1:6" ht="16.5" x14ac:dyDescent="0.3">
      <c r="A1640" s="9" t="s">
        <v>20685</v>
      </c>
      <c r="B1640" s="9" t="s">
        <v>2185</v>
      </c>
      <c r="C1640" s="10">
        <v>34600</v>
      </c>
      <c r="D1640" s="9">
        <v>5948190226</v>
      </c>
      <c r="E1640" s="9" t="e">
        <f>INDEX(#REF!:#REF!,MATCH($D1640,#REF!:#REF!,0),MATCH(#REF!,#REF!:#REF!,0))</f>
        <v>#REF!</v>
      </c>
      <c r="F1640" s="9" t="e">
        <f>INDEX(#REF!:#REF!,MATCH($D1640,#REF!:#REF!,0),MATCH(#REF!,#REF!:#REF!,0))</f>
        <v>#REF!</v>
      </c>
    </row>
    <row r="1641" spans="1:6" ht="16.5" x14ac:dyDescent="0.3">
      <c r="A1641" s="9" t="s">
        <v>20684</v>
      </c>
      <c r="B1641" s="9" t="s">
        <v>2511</v>
      </c>
      <c r="C1641" s="10">
        <v>43506</v>
      </c>
      <c r="D1641" s="9">
        <v>232367817</v>
      </c>
      <c r="E1641" s="9" t="e">
        <f>INDEX(#REF!:#REF!,MATCH($D1641,#REF!:#REF!,0),MATCH(#REF!,#REF!:#REF!,0))</f>
        <v>#REF!</v>
      </c>
      <c r="F1641" s="9" t="e">
        <f>INDEX(#REF!:#REF!,MATCH($D1641,#REF!:#REF!,0),MATCH(#REF!,#REF!:#REF!,0))</f>
        <v>#REF!</v>
      </c>
    </row>
    <row r="1642" spans="1:6" ht="16.5" x14ac:dyDescent="0.3">
      <c r="A1642" s="9" t="s">
        <v>20683</v>
      </c>
      <c r="B1642" s="9" t="s">
        <v>2163</v>
      </c>
      <c r="C1642" s="10">
        <v>43617</v>
      </c>
      <c r="D1642" s="9">
        <v>2070860833</v>
      </c>
      <c r="E1642" s="9" t="e">
        <f>INDEX(#REF!:#REF!,MATCH($D1642,#REF!:#REF!,0),MATCH(#REF!,#REF!:#REF!,0))</f>
        <v>#REF!</v>
      </c>
      <c r="F1642" s="9" t="e">
        <f>INDEX(#REF!:#REF!,MATCH($D1642,#REF!:#REF!,0),MATCH(#REF!,#REF!:#REF!,0))</f>
        <v>#REF!</v>
      </c>
    </row>
    <row r="1643" spans="1:6" ht="16.5" x14ac:dyDescent="0.3">
      <c r="A1643" s="9" t="s">
        <v>20682</v>
      </c>
      <c r="B1643" s="9" t="s">
        <v>2386</v>
      </c>
      <c r="C1643" s="10">
        <v>53028</v>
      </c>
      <c r="D1643" s="9">
        <v>7621218967</v>
      </c>
      <c r="E1643" s="9" t="e">
        <f>INDEX(#REF!:#REF!,MATCH($D1643,#REF!:#REF!,0),MATCH(#REF!,#REF!:#REF!,0))</f>
        <v>#REF!</v>
      </c>
      <c r="F1643" s="9" t="e">
        <f>INDEX(#REF!:#REF!,MATCH($D1643,#REF!:#REF!,0),MATCH(#REF!,#REF!:#REF!,0))</f>
        <v>#REF!</v>
      </c>
    </row>
    <row r="1644" spans="1:6" ht="16.5" x14ac:dyDescent="0.3">
      <c r="A1644" s="9" t="s">
        <v>20681</v>
      </c>
      <c r="B1644" s="9" t="s">
        <v>2662</v>
      </c>
      <c r="C1644" s="10">
        <v>51683</v>
      </c>
      <c r="D1644" s="9">
        <v>4839119791</v>
      </c>
      <c r="E1644" s="9" t="e">
        <f>INDEX(#REF!:#REF!,MATCH($D1644,#REF!:#REF!,0),MATCH(#REF!,#REF!:#REF!,0))</f>
        <v>#REF!</v>
      </c>
      <c r="F1644" s="9" t="e">
        <f>INDEX(#REF!:#REF!,MATCH($D1644,#REF!:#REF!,0),MATCH(#REF!,#REF!:#REF!,0))</f>
        <v>#REF!</v>
      </c>
    </row>
    <row r="1645" spans="1:6" ht="16.5" x14ac:dyDescent="0.3">
      <c r="A1645" s="9" t="s">
        <v>20680</v>
      </c>
      <c r="B1645" s="9" t="s">
        <v>2317</v>
      </c>
      <c r="C1645" s="10">
        <v>33082</v>
      </c>
      <c r="D1645" s="9">
        <v>1953937357</v>
      </c>
      <c r="E1645" s="9" t="e">
        <f>INDEX(#REF!:#REF!,MATCH($D1645,#REF!:#REF!,0),MATCH(#REF!,#REF!:#REF!,0))</f>
        <v>#REF!</v>
      </c>
      <c r="F1645" s="9" t="e">
        <f>INDEX(#REF!:#REF!,MATCH($D1645,#REF!:#REF!,0),MATCH(#REF!,#REF!:#REF!,0))</f>
        <v>#REF!</v>
      </c>
    </row>
    <row r="1646" spans="1:6" ht="16.5" x14ac:dyDescent="0.3">
      <c r="A1646" s="9" t="s">
        <v>20679</v>
      </c>
      <c r="B1646" s="9" t="s">
        <v>2254</v>
      </c>
      <c r="C1646" s="10">
        <v>14610</v>
      </c>
      <c r="D1646" s="9">
        <v>8127128031</v>
      </c>
      <c r="E1646" s="9" t="e">
        <f>INDEX(#REF!:#REF!,MATCH($D1646,#REF!:#REF!,0),MATCH(#REF!,#REF!:#REF!,0))</f>
        <v>#REF!</v>
      </c>
      <c r="F1646" s="9" t="e">
        <f>INDEX(#REF!:#REF!,MATCH($D1646,#REF!:#REF!,0),MATCH(#REF!,#REF!:#REF!,0))</f>
        <v>#REF!</v>
      </c>
    </row>
    <row r="1647" spans="1:6" ht="16.5" x14ac:dyDescent="0.3">
      <c r="A1647" s="9" t="s">
        <v>20678</v>
      </c>
      <c r="B1647" s="9" t="s">
        <v>2747</v>
      </c>
      <c r="C1647" s="10">
        <v>43505</v>
      </c>
      <c r="D1647" s="9">
        <v>7533163729</v>
      </c>
      <c r="E1647" s="9" t="e">
        <f>INDEX(#REF!:#REF!,MATCH($D1647,#REF!:#REF!,0),MATCH(#REF!,#REF!:#REF!,0))</f>
        <v>#REF!</v>
      </c>
      <c r="F1647" s="9" t="e">
        <f>INDEX(#REF!:#REF!,MATCH($D1647,#REF!:#REF!,0),MATCH(#REF!,#REF!:#REF!,0))</f>
        <v>#REF!</v>
      </c>
    </row>
    <row r="1648" spans="1:6" ht="16.5" x14ac:dyDescent="0.3">
      <c r="A1648" s="9" t="s">
        <v>20677</v>
      </c>
      <c r="B1648" s="9" t="s">
        <v>2063</v>
      </c>
      <c r="C1648" s="10">
        <v>25681</v>
      </c>
      <c r="D1648" s="9">
        <v>449160092</v>
      </c>
      <c r="E1648" s="9" t="e">
        <f>INDEX(#REF!:#REF!,MATCH($D1648,#REF!:#REF!,0),MATCH(#REF!,#REF!:#REF!,0))</f>
        <v>#REF!</v>
      </c>
      <c r="F1648" s="9" t="e">
        <f>INDEX(#REF!:#REF!,MATCH($D1648,#REF!:#REF!,0),MATCH(#REF!,#REF!:#REF!,0))</f>
        <v>#REF!</v>
      </c>
    </row>
    <row r="1649" spans="1:6" ht="16.5" x14ac:dyDescent="0.3">
      <c r="A1649" s="9" t="s">
        <v>20676</v>
      </c>
      <c r="B1649" s="9" t="s">
        <v>3200</v>
      </c>
      <c r="C1649" s="10">
        <v>48306</v>
      </c>
      <c r="D1649" s="9">
        <v>7373156215</v>
      </c>
      <c r="E1649" s="9" t="e">
        <f>INDEX(#REF!:#REF!,MATCH($D1649,#REF!:#REF!,0),MATCH(#REF!,#REF!:#REF!,0))</f>
        <v>#REF!</v>
      </c>
      <c r="F1649" s="9" t="e">
        <f>INDEX(#REF!:#REF!,MATCH($D1649,#REF!:#REF!,0),MATCH(#REF!,#REF!:#REF!,0))</f>
        <v>#REF!</v>
      </c>
    </row>
    <row r="1650" spans="1:6" ht="16.5" x14ac:dyDescent="0.3">
      <c r="A1650" s="9" t="s">
        <v>20675</v>
      </c>
      <c r="B1650" s="9" t="s">
        <v>2368</v>
      </c>
      <c r="C1650" s="10">
        <v>17173</v>
      </c>
      <c r="D1650" s="9">
        <v>7374898193</v>
      </c>
      <c r="E1650" s="9" t="e">
        <f>INDEX(#REF!:#REF!,MATCH($D1650,#REF!:#REF!,0),MATCH(#REF!,#REF!:#REF!,0))</f>
        <v>#REF!</v>
      </c>
      <c r="F1650" s="9" t="e">
        <f>INDEX(#REF!:#REF!,MATCH($D1650,#REF!:#REF!,0),MATCH(#REF!,#REF!:#REF!,0))</f>
        <v>#REF!</v>
      </c>
    </row>
    <row r="1651" spans="1:6" ht="16.5" x14ac:dyDescent="0.3">
      <c r="A1651" s="9" t="s">
        <v>20674</v>
      </c>
      <c r="B1651" s="9" t="s">
        <v>2759</v>
      </c>
      <c r="C1651" s="10">
        <v>48327</v>
      </c>
      <c r="D1651" s="9">
        <v>9008589443</v>
      </c>
      <c r="E1651" s="9" t="e">
        <f>INDEX(#REF!:#REF!,MATCH($D1651,#REF!:#REF!,0),MATCH(#REF!,#REF!:#REF!,0))</f>
        <v>#REF!</v>
      </c>
      <c r="F1651" s="9" t="e">
        <f>INDEX(#REF!:#REF!,MATCH($D1651,#REF!:#REF!,0),MATCH(#REF!,#REF!:#REF!,0))</f>
        <v>#REF!</v>
      </c>
    </row>
    <row r="1652" spans="1:6" ht="16.5" x14ac:dyDescent="0.3">
      <c r="A1652" s="9" t="s">
        <v>20673</v>
      </c>
      <c r="B1652" s="9" t="s">
        <v>2443</v>
      </c>
      <c r="C1652" s="10">
        <v>25823</v>
      </c>
      <c r="D1652" s="9">
        <v>4401069773</v>
      </c>
      <c r="E1652" s="9" t="e">
        <f>INDEX(#REF!:#REF!,MATCH($D1652,#REF!:#REF!,0),MATCH(#REF!,#REF!:#REF!,0))</f>
        <v>#REF!</v>
      </c>
      <c r="F1652" s="9" t="e">
        <f>INDEX(#REF!:#REF!,MATCH($D1652,#REF!:#REF!,0),MATCH(#REF!,#REF!:#REF!,0))</f>
        <v>#REF!</v>
      </c>
    </row>
    <row r="1653" spans="1:6" ht="16.5" x14ac:dyDescent="0.3">
      <c r="A1653" s="9" t="s">
        <v>20672</v>
      </c>
      <c r="B1653" s="9" t="s">
        <v>2568</v>
      </c>
      <c r="C1653" s="10">
        <v>34657</v>
      </c>
      <c r="D1653" s="9">
        <v>8977805007</v>
      </c>
      <c r="E1653" s="9" t="e">
        <f>INDEX(#REF!:#REF!,MATCH($D1653,#REF!:#REF!,0),MATCH(#REF!,#REF!:#REF!,0))</f>
        <v>#REF!</v>
      </c>
      <c r="F1653" s="9" t="e">
        <f>INDEX(#REF!:#REF!,MATCH($D1653,#REF!:#REF!,0),MATCH(#REF!,#REF!:#REF!,0))</f>
        <v>#REF!</v>
      </c>
    </row>
    <row r="1654" spans="1:6" ht="16.5" x14ac:dyDescent="0.3">
      <c r="A1654" s="9" t="s">
        <v>20671</v>
      </c>
      <c r="B1654" s="9" t="s">
        <v>2056</v>
      </c>
      <c r="C1654" s="10">
        <v>49683</v>
      </c>
      <c r="D1654" s="9">
        <v>7338728615</v>
      </c>
      <c r="E1654" s="9" t="e">
        <f>INDEX(#REF!:#REF!,MATCH($D1654,#REF!:#REF!,0),MATCH(#REF!,#REF!:#REF!,0))</f>
        <v>#REF!</v>
      </c>
      <c r="F1654" s="9" t="e">
        <f>INDEX(#REF!:#REF!,MATCH($D1654,#REF!:#REF!,0),MATCH(#REF!,#REF!:#REF!,0))</f>
        <v>#REF!</v>
      </c>
    </row>
    <row r="1655" spans="1:6" ht="16.5" x14ac:dyDescent="0.3">
      <c r="A1655" s="9" t="s">
        <v>20670</v>
      </c>
      <c r="B1655" s="9" t="s">
        <v>2534</v>
      </c>
      <c r="C1655" s="10">
        <v>10978</v>
      </c>
      <c r="D1655" s="9">
        <v>6596440737</v>
      </c>
      <c r="E1655" s="9" t="e">
        <f>INDEX(#REF!:#REF!,MATCH($D1655,#REF!:#REF!,0),MATCH(#REF!,#REF!:#REF!,0))</f>
        <v>#REF!</v>
      </c>
      <c r="F1655" s="9" t="e">
        <f>INDEX(#REF!:#REF!,MATCH($D1655,#REF!:#REF!,0),MATCH(#REF!,#REF!:#REF!,0))</f>
        <v>#REF!</v>
      </c>
    </row>
    <row r="1656" spans="1:6" ht="16.5" x14ac:dyDescent="0.3">
      <c r="A1656" s="9" t="s">
        <v>20669</v>
      </c>
      <c r="B1656" s="9" t="s">
        <v>2341</v>
      </c>
      <c r="C1656" s="10">
        <v>49501</v>
      </c>
      <c r="D1656" s="9">
        <v>2177097355</v>
      </c>
      <c r="E1656" s="9" t="e">
        <f>INDEX(#REF!:#REF!,MATCH($D1656,#REF!:#REF!,0),MATCH(#REF!,#REF!:#REF!,0))</f>
        <v>#REF!</v>
      </c>
      <c r="F1656" s="9" t="e">
        <f>INDEX(#REF!:#REF!,MATCH($D1656,#REF!:#REF!,0),MATCH(#REF!,#REF!:#REF!,0))</f>
        <v>#REF!</v>
      </c>
    </row>
    <row r="1657" spans="1:6" ht="16.5" x14ac:dyDescent="0.3">
      <c r="A1657" s="9" t="s">
        <v>20668</v>
      </c>
      <c r="B1657" s="9" t="s">
        <v>2032</v>
      </c>
      <c r="C1657" s="10">
        <v>40094</v>
      </c>
      <c r="D1657" s="9">
        <v>6820956614</v>
      </c>
      <c r="E1657" s="9" t="e">
        <f>INDEX(#REF!:#REF!,MATCH($D1657,#REF!:#REF!,0),MATCH(#REF!,#REF!:#REF!,0))</f>
        <v>#REF!</v>
      </c>
      <c r="F1657" s="9" t="e">
        <f>INDEX(#REF!:#REF!,MATCH($D1657,#REF!:#REF!,0),MATCH(#REF!,#REF!:#REF!,0))</f>
        <v>#REF!</v>
      </c>
    </row>
    <row r="1658" spans="1:6" ht="16.5" x14ac:dyDescent="0.3">
      <c r="A1658" s="9" t="s">
        <v>20667</v>
      </c>
      <c r="B1658" s="9" t="s">
        <v>2610</v>
      </c>
      <c r="C1658" s="10">
        <v>37630</v>
      </c>
      <c r="D1658" s="9">
        <v>2492824950</v>
      </c>
      <c r="E1658" s="9" t="e">
        <f>INDEX(#REF!:#REF!,MATCH($D1658,#REF!:#REF!,0),MATCH(#REF!,#REF!:#REF!,0))</f>
        <v>#REF!</v>
      </c>
      <c r="F1658" s="9" t="e">
        <f>INDEX(#REF!:#REF!,MATCH($D1658,#REF!:#REF!,0),MATCH(#REF!,#REF!:#REF!,0))</f>
        <v>#REF!</v>
      </c>
    </row>
    <row r="1659" spans="1:6" ht="16.5" x14ac:dyDescent="0.3">
      <c r="A1659" s="9" t="s">
        <v>20666</v>
      </c>
      <c r="B1659" s="9" t="s">
        <v>2149</v>
      </c>
      <c r="C1659" s="10">
        <v>56961</v>
      </c>
      <c r="D1659" s="9">
        <v>7000350199</v>
      </c>
      <c r="E1659" s="9" t="e">
        <f>INDEX(#REF!:#REF!,MATCH($D1659,#REF!:#REF!,0),MATCH(#REF!,#REF!:#REF!,0))</f>
        <v>#REF!</v>
      </c>
      <c r="F1659" s="9" t="e">
        <f>INDEX(#REF!:#REF!,MATCH($D1659,#REF!:#REF!,0),MATCH(#REF!,#REF!:#REF!,0))</f>
        <v>#REF!</v>
      </c>
    </row>
    <row r="1660" spans="1:6" ht="16.5" x14ac:dyDescent="0.3">
      <c r="A1660" s="9" t="s">
        <v>20665</v>
      </c>
      <c r="B1660" s="9" t="s">
        <v>1991</v>
      </c>
      <c r="C1660" s="10">
        <v>17756</v>
      </c>
      <c r="D1660" s="9">
        <v>8644362151</v>
      </c>
      <c r="E1660" s="9" t="e">
        <f>INDEX(#REF!:#REF!,MATCH($D1660,#REF!:#REF!,0),MATCH(#REF!,#REF!:#REF!,0))</f>
        <v>#REF!</v>
      </c>
      <c r="F1660" s="9" t="e">
        <f>INDEX(#REF!:#REF!,MATCH($D1660,#REF!:#REF!,0),MATCH(#REF!,#REF!:#REF!,0))</f>
        <v>#REF!</v>
      </c>
    </row>
    <row r="1661" spans="1:6" ht="16.5" x14ac:dyDescent="0.3">
      <c r="A1661" s="9" t="s">
        <v>20664</v>
      </c>
      <c r="B1661" s="9" t="s">
        <v>2341</v>
      </c>
      <c r="C1661" s="10">
        <v>16370</v>
      </c>
      <c r="D1661" s="9">
        <v>5403399259</v>
      </c>
      <c r="E1661" s="9" t="e">
        <f>INDEX(#REF!:#REF!,MATCH($D1661,#REF!:#REF!,0),MATCH(#REF!,#REF!:#REF!,0))</f>
        <v>#REF!</v>
      </c>
      <c r="F1661" s="9" t="e">
        <f>INDEX(#REF!:#REF!,MATCH($D1661,#REF!:#REF!,0),MATCH(#REF!,#REF!:#REF!,0))</f>
        <v>#REF!</v>
      </c>
    </row>
    <row r="1662" spans="1:6" ht="16.5" x14ac:dyDescent="0.3">
      <c r="A1662" s="9" t="s">
        <v>20663</v>
      </c>
      <c r="B1662" s="9" t="s">
        <v>2970</v>
      </c>
      <c r="C1662" s="10">
        <v>18770</v>
      </c>
      <c r="D1662" s="9">
        <v>9483290694</v>
      </c>
      <c r="E1662" s="9" t="e">
        <f>INDEX(#REF!:#REF!,MATCH($D1662,#REF!:#REF!,0),MATCH(#REF!,#REF!:#REF!,0))</f>
        <v>#REF!</v>
      </c>
      <c r="F1662" s="9" t="e">
        <f>INDEX(#REF!:#REF!,MATCH($D1662,#REF!:#REF!,0),MATCH(#REF!,#REF!:#REF!,0))</f>
        <v>#REF!</v>
      </c>
    </row>
    <row r="1663" spans="1:6" ht="16.5" x14ac:dyDescent="0.3">
      <c r="A1663" s="9" t="s">
        <v>20662</v>
      </c>
      <c r="B1663" s="9" t="s">
        <v>2645</v>
      </c>
      <c r="C1663" s="10">
        <v>34366</v>
      </c>
      <c r="D1663" s="9">
        <v>8977805007</v>
      </c>
      <c r="E1663" s="9" t="e">
        <f>INDEX(#REF!:#REF!,MATCH($D1663,#REF!:#REF!,0),MATCH(#REF!,#REF!:#REF!,0))</f>
        <v>#REF!</v>
      </c>
      <c r="F1663" s="9" t="e">
        <f>INDEX(#REF!:#REF!,MATCH($D1663,#REF!:#REF!,0),MATCH(#REF!,#REF!:#REF!,0))</f>
        <v>#REF!</v>
      </c>
    </row>
    <row r="1664" spans="1:6" ht="16.5" x14ac:dyDescent="0.3">
      <c r="A1664" s="9" t="s">
        <v>20661</v>
      </c>
      <c r="B1664" s="9" t="s">
        <v>1947</v>
      </c>
      <c r="C1664" s="10">
        <v>31721</v>
      </c>
      <c r="D1664" s="9">
        <v>9331851693</v>
      </c>
      <c r="E1664" s="9" t="e">
        <f>INDEX(#REF!:#REF!,MATCH($D1664,#REF!:#REF!,0),MATCH(#REF!,#REF!:#REF!,0))</f>
        <v>#REF!</v>
      </c>
      <c r="F1664" s="9" t="e">
        <f>INDEX(#REF!:#REF!,MATCH($D1664,#REF!:#REF!,0),MATCH(#REF!,#REF!:#REF!,0))</f>
        <v>#REF!</v>
      </c>
    </row>
    <row r="1665" spans="1:6" ht="16.5" x14ac:dyDescent="0.3">
      <c r="A1665" s="9" t="s">
        <v>20660</v>
      </c>
      <c r="B1665" s="9" t="s">
        <v>3229</v>
      </c>
      <c r="C1665" s="10">
        <v>11954</v>
      </c>
      <c r="D1665" s="9">
        <v>209942509</v>
      </c>
      <c r="E1665" s="9" t="e">
        <f>INDEX(#REF!:#REF!,MATCH($D1665,#REF!:#REF!,0),MATCH(#REF!,#REF!:#REF!,0))</f>
        <v>#REF!</v>
      </c>
      <c r="F1665" s="9" t="e">
        <f>INDEX(#REF!:#REF!,MATCH($D1665,#REF!:#REF!,0),MATCH(#REF!,#REF!:#REF!,0))</f>
        <v>#REF!</v>
      </c>
    </row>
    <row r="1666" spans="1:6" ht="16.5" x14ac:dyDescent="0.3">
      <c r="A1666" s="9" t="s">
        <v>20659</v>
      </c>
      <c r="B1666" s="9" t="s">
        <v>1987</v>
      </c>
      <c r="C1666" s="10">
        <v>54450</v>
      </c>
      <c r="D1666" s="9">
        <v>4453315724</v>
      </c>
      <c r="E1666" s="9" t="e">
        <f>INDEX(#REF!:#REF!,MATCH($D1666,#REF!:#REF!,0),MATCH(#REF!,#REF!:#REF!,0))</f>
        <v>#REF!</v>
      </c>
      <c r="F1666" s="9" t="e">
        <f>INDEX(#REF!:#REF!,MATCH($D1666,#REF!:#REF!,0),MATCH(#REF!,#REF!:#REF!,0))</f>
        <v>#REF!</v>
      </c>
    </row>
    <row r="1667" spans="1:6" ht="16.5" x14ac:dyDescent="0.3">
      <c r="A1667" s="9" t="s">
        <v>20658</v>
      </c>
      <c r="B1667" s="9" t="s">
        <v>2238</v>
      </c>
      <c r="C1667" s="10">
        <v>21468</v>
      </c>
      <c r="D1667" s="9">
        <v>4878156686</v>
      </c>
      <c r="E1667" s="9" t="e">
        <f>INDEX(#REF!:#REF!,MATCH($D1667,#REF!:#REF!,0),MATCH(#REF!,#REF!:#REF!,0))</f>
        <v>#REF!</v>
      </c>
      <c r="F1667" s="9" t="e">
        <f>INDEX(#REF!:#REF!,MATCH($D1667,#REF!:#REF!,0),MATCH(#REF!,#REF!:#REF!,0))</f>
        <v>#REF!</v>
      </c>
    </row>
    <row r="1668" spans="1:6" ht="16.5" x14ac:dyDescent="0.3">
      <c r="A1668" s="9" t="s">
        <v>20657</v>
      </c>
      <c r="B1668" s="9" t="s">
        <v>2645</v>
      </c>
      <c r="C1668" s="10">
        <v>26796</v>
      </c>
      <c r="D1668" s="9">
        <v>4610039311</v>
      </c>
      <c r="E1668" s="9" t="e">
        <f>INDEX(#REF!:#REF!,MATCH($D1668,#REF!:#REF!,0),MATCH(#REF!,#REF!:#REF!,0))</f>
        <v>#REF!</v>
      </c>
      <c r="F1668" s="9" t="e">
        <f>INDEX(#REF!:#REF!,MATCH($D1668,#REF!:#REF!,0),MATCH(#REF!,#REF!:#REF!,0))</f>
        <v>#REF!</v>
      </c>
    </row>
    <row r="1669" spans="1:6" ht="16.5" x14ac:dyDescent="0.3">
      <c r="A1669" s="9" t="s">
        <v>20656</v>
      </c>
      <c r="B1669" s="9" t="s">
        <v>2635</v>
      </c>
      <c r="C1669" s="10">
        <v>20420</v>
      </c>
      <c r="D1669" s="9">
        <v>7966083349</v>
      </c>
      <c r="E1669" s="9" t="e">
        <f>INDEX(#REF!:#REF!,MATCH($D1669,#REF!:#REF!,0),MATCH(#REF!,#REF!:#REF!,0))</f>
        <v>#REF!</v>
      </c>
      <c r="F1669" s="9" t="e">
        <f>INDEX(#REF!:#REF!,MATCH($D1669,#REF!:#REF!,0),MATCH(#REF!,#REF!:#REF!,0))</f>
        <v>#REF!</v>
      </c>
    </row>
    <row r="1670" spans="1:6" ht="16.5" x14ac:dyDescent="0.3">
      <c r="A1670" s="9" t="s">
        <v>20655</v>
      </c>
      <c r="B1670" s="9" t="s">
        <v>3071</v>
      </c>
      <c r="C1670" s="10">
        <v>36858</v>
      </c>
      <c r="D1670" s="9">
        <v>9287480133</v>
      </c>
      <c r="E1670" s="9" t="e">
        <f>INDEX(#REF!:#REF!,MATCH($D1670,#REF!:#REF!,0),MATCH(#REF!,#REF!:#REF!,0))</f>
        <v>#REF!</v>
      </c>
      <c r="F1670" s="9" t="e">
        <f>INDEX(#REF!:#REF!,MATCH($D1670,#REF!:#REF!,0),MATCH(#REF!,#REF!:#REF!,0))</f>
        <v>#REF!</v>
      </c>
    </row>
    <row r="1671" spans="1:6" ht="16.5" x14ac:dyDescent="0.3">
      <c r="A1671" s="9" t="s">
        <v>20654</v>
      </c>
      <c r="B1671" s="9" t="s">
        <v>2224</v>
      </c>
      <c r="C1671" s="10">
        <v>45929</v>
      </c>
      <c r="D1671" s="9">
        <v>7635344498</v>
      </c>
      <c r="E1671" s="9" t="e">
        <f>INDEX(#REF!:#REF!,MATCH($D1671,#REF!:#REF!,0),MATCH(#REF!,#REF!:#REF!,0))</f>
        <v>#REF!</v>
      </c>
      <c r="F1671" s="9" t="e">
        <f>INDEX(#REF!:#REF!,MATCH($D1671,#REF!:#REF!,0),MATCH(#REF!,#REF!:#REF!,0))</f>
        <v>#REF!</v>
      </c>
    </row>
    <row r="1672" spans="1:6" ht="16.5" x14ac:dyDescent="0.3">
      <c r="A1672" s="9" t="s">
        <v>20653</v>
      </c>
      <c r="B1672" s="9" t="s">
        <v>2222</v>
      </c>
      <c r="C1672" s="10">
        <v>30077</v>
      </c>
      <c r="D1672" s="9">
        <v>3000763902</v>
      </c>
      <c r="E1672" s="9" t="e">
        <f>INDEX(#REF!:#REF!,MATCH($D1672,#REF!:#REF!,0),MATCH(#REF!,#REF!:#REF!,0))</f>
        <v>#REF!</v>
      </c>
      <c r="F1672" s="9" t="e">
        <f>INDEX(#REF!:#REF!,MATCH($D1672,#REF!:#REF!,0),MATCH(#REF!,#REF!:#REF!,0))</f>
        <v>#REF!</v>
      </c>
    </row>
    <row r="1673" spans="1:6" ht="16.5" x14ac:dyDescent="0.3">
      <c r="A1673" s="9" t="s">
        <v>20652</v>
      </c>
      <c r="B1673" s="9" t="s">
        <v>3617</v>
      </c>
      <c r="C1673" s="10">
        <v>12577</v>
      </c>
      <c r="D1673" s="9">
        <v>5134745579</v>
      </c>
      <c r="E1673" s="9" t="e">
        <f>INDEX(#REF!:#REF!,MATCH($D1673,#REF!:#REF!,0),MATCH(#REF!,#REF!:#REF!,0))</f>
        <v>#REF!</v>
      </c>
      <c r="F1673" s="9" t="e">
        <f>INDEX(#REF!:#REF!,MATCH($D1673,#REF!:#REF!,0),MATCH(#REF!,#REF!:#REF!,0))</f>
        <v>#REF!</v>
      </c>
    </row>
    <row r="1674" spans="1:6" ht="16.5" x14ac:dyDescent="0.3">
      <c r="A1674" s="9" t="s">
        <v>20651</v>
      </c>
      <c r="B1674" s="9" t="s">
        <v>2083</v>
      </c>
      <c r="C1674" s="10">
        <v>38453</v>
      </c>
      <c r="D1674" s="9">
        <v>3516592710</v>
      </c>
      <c r="E1674" s="9" t="e">
        <f>INDEX(#REF!:#REF!,MATCH($D1674,#REF!:#REF!,0),MATCH(#REF!,#REF!:#REF!,0))</f>
        <v>#REF!</v>
      </c>
      <c r="F1674" s="9" t="e">
        <f>INDEX(#REF!:#REF!,MATCH($D1674,#REF!:#REF!,0),MATCH(#REF!,#REF!:#REF!,0))</f>
        <v>#REF!</v>
      </c>
    </row>
    <row r="1675" spans="1:6" ht="16.5" x14ac:dyDescent="0.3">
      <c r="A1675" s="9" t="s">
        <v>20650</v>
      </c>
      <c r="B1675" s="9" t="s">
        <v>2346</v>
      </c>
      <c r="C1675" s="10">
        <v>45026</v>
      </c>
      <c r="D1675" s="9">
        <v>324399618</v>
      </c>
      <c r="E1675" s="9" t="e">
        <f>INDEX(#REF!:#REF!,MATCH($D1675,#REF!:#REF!,0),MATCH(#REF!,#REF!:#REF!,0))</f>
        <v>#REF!</v>
      </c>
      <c r="F1675" s="9" t="e">
        <f>INDEX(#REF!:#REF!,MATCH($D1675,#REF!:#REF!,0),MATCH(#REF!,#REF!:#REF!,0))</f>
        <v>#REF!</v>
      </c>
    </row>
    <row r="1676" spans="1:6" ht="16.5" x14ac:dyDescent="0.3">
      <c r="A1676" s="9" t="s">
        <v>20649</v>
      </c>
      <c r="B1676" s="9" t="s">
        <v>3498</v>
      </c>
      <c r="C1676" s="10">
        <v>29611</v>
      </c>
      <c r="D1676" s="9">
        <v>7269614199</v>
      </c>
      <c r="E1676" s="9" t="e">
        <f>INDEX(#REF!:#REF!,MATCH($D1676,#REF!:#REF!,0),MATCH(#REF!,#REF!:#REF!,0))</f>
        <v>#REF!</v>
      </c>
      <c r="F1676" s="9" t="e">
        <f>INDEX(#REF!:#REF!,MATCH($D1676,#REF!:#REF!,0),MATCH(#REF!,#REF!:#REF!,0))</f>
        <v>#REF!</v>
      </c>
    </row>
    <row r="1677" spans="1:6" ht="16.5" x14ac:dyDescent="0.3">
      <c r="A1677" s="9" t="s">
        <v>20648</v>
      </c>
      <c r="B1677" s="9" t="s">
        <v>2059</v>
      </c>
      <c r="C1677" s="10">
        <v>31910</v>
      </c>
      <c r="D1677" s="9">
        <v>1462166245</v>
      </c>
      <c r="E1677" s="9" t="e">
        <f>INDEX(#REF!:#REF!,MATCH($D1677,#REF!:#REF!,0),MATCH(#REF!,#REF!:#REF!,0))</f>
        <v>#REF!</v>
      </c>
      <c r="F1677" s="9" t="e">
        <f>INDEX(#REF!:#REF!,MATCH($D1677,#REF!:#REF!,0),MATCH(#REF!,#REF!:#REF!,0))</f>
        <v>#REF!</v>
      </c>
    </row>
    <row r="1678" spans="1:6" ht="16.5" x14ac:dyDescent="0.3">
      <c r="A1678" s="9" t="s">
        <v>20647</v>
      </c>
      <c r="B1678" s="9" t="s">
        <v>1973</v>
      </c>
      <c r="C1678" s="10">
        <v>24538</v>
      </c>
      <c r="D1678" s="9">
        <v>6383978705</v>
      </c>
      <c r="E1678" s="9" t="e">
        <f>INDEX(#REF!:#REF!,MATCH($D1678,#REF!:#REF!,0),MATCH(#REF!,#REF!:#REF!,0))</f>
        <v>#REF!</v>
      </c>
      <c r="F1678" s="9" t="e">
        <f>INDEX(#REF!:#REF!,MATCH($D1678,#REF!:#REF!,0),MATCH(#REF!,#REF!:#REF!,0))</f>
        <v>#REF!</v>
      </c>
    </row>
    <row r="1679" spans="1:6" ht="16.5" x14ac:dyDescent="0.3">
      <c r="A1679" s="9" t="s">
        <v>20646</v>
      </c>
      <c r="B1679" s="9" t="s">
        <v>2232</v>
      </c>
      <c r="C1679" s="10">
        <v>45575</v>
      </c>
      <c r="D1679" s="9">
        <v>1411873114</v>
      </c>
      <c r="E1679" s="9" t="e">
        <f>INDEX(#REF!:#REF!,MATCH($D1679,#REF!:#REF!,0),MATCH(#REF!,#REF!:#REF!,0))</f>
        <v>#REF!</v>
      </c>
      <c r="F1679" s="9" t="e">
        <f>INDEX(#REF!:#REF!,MATCH($D1679,#REF!:#REF!,0),MATCH(#REF!,#REF!:#REF!,0))</f>
        <v>#REF!</v>
      </c>
    </row>
    <row r="1680" spans="1:6" ht="16.5" x14ac:dyDescent="0.3">
      <c r="A1680" s="9" t="s">
        <v>20645</v>
      </c>
      <c r="B1680" s="9" t="s">
        <v>2206</v>
      </c>
      <c r="C1680" s="10">
        <v>49368</v>
      </c>
      <c r="D1680" s="9">
        <v>4502817627</v>
      </c>
      <c r="E1680" s="9" t="e">
        <f>INDEX(#REF!:#REF!,MATCH($D1680,#REF!:#REF!,0),MATCH(#REF!,#REF!:#REF!,0))</f>
        <v>#REF!</v>
      </c>
      <c r="F1680" s="9" t="e">
        <f>INDEX(#REF!:#REF!,MATCH($D1680,#REF!:#REF!,0),MATCH(#REF!,#REF!:#REF!,0))</f>
        <v>#REF!</v>
      </c>
    </row>
    <row r="1681" spans="1:6" ht="16.5" x14ac:dyDescent="0.3">
      <c r="A1681" s="9" t="s">
        <v>20644</v>
      </c>
      <c r="B1681" s="9" t="s">
        <v>2409</v>
      </c>
      <c r="C1681" s="10">
        <v>38303</v>
      </c>
      <c r="D1681" s="9">
        <v>6837456032</v>
      </c>
      <c r="E1681" s="9" t="e">
        <f>INDEX(#REF!:#REF!,MATCH($D1681,#REF!:#REF!,0),MATCH(#REF!,#REF!:#REF!,0))</f>
        <v>#REF!</v>
      </c>
      <c r="F1681" s="9" t="e">
        <f>INDEX(#REF!:#REF!,MATCH($D1681,#REF!:#REF!,0),MATCH(#REF!,#REF!:#REF!,0))</f>
        <v>#REF!</v>
      </c>
    </row>
    <row r="1682" spans="1:6" ht="16.5" x14ac:dyDescent="0.3">
      <c r="A1682" s="9" t="s">
        <v>20643</v>
      </c>
      <c r="B1682" s="9" t="s">
        <v>2783</v>
      </c>
      <c r="C1682" s="10">
        <v>46914</v>
      </c>
      <c r="D1682" s="9">
        <v>4162153728</v>
      </c>
      <c r="E1682" s="9" t="e">
        <f>INDEX(#REF!:#REF!,MATCH($D1682,#REF!:#REF!,0),MATCH(#REF!,#REF!:#REF!,0))</f>
        <v>#REF!</v>
      </c>
      <c r="F1682" s="9" t="e">
        <f>INDEX(#REF!:#REF!,MATCH($D1682,#REF!:#REF!,0),MATCH(#REF!,#REF!:#REF!,0))</f>
        <v>#REF!</v>
      </c>
    </row>
    <row r="1683" spans="1:6" ht="16.5" x14ac:dyDescent="0.3">
      <c r="A1683" s="9" t="s">
        <v>20642</v>
      </c>
      <c r="B1683" s="9" t="s">
        <v>2222</v>
      </c>
      <c r="C1683" s="10">
        <v>29332</v>
      </c>
      <c r="D1683" s="9">
        <v>1279282711</v>
      </c>
      <c r="E1683" s="9" t="e">
        <f>INDEX(#REF!:#REF!,MATCH($D1683,#REF!:#REF!,0),MATCH(#REF!,#REF!:#REF!,0))</f>
        <v>#REF!</v>
      </c>
      <c r="F1683" s="9" t="e">
        <f>INDEX(#REF!:#REF!,MATCH($D1683,#REF!:#REF!,0),MATCH(#REF!,#REF!:#REF!,0))</f>
        <v>#REF!</v>
      </c>
    </row>
    <row r="1684" spans="1:6" ht="16.5" x14ac:dyDescent="0.3">
      <c r="A1684" s="9" t="s">
        <v>20641</v>
      </c>
      <c r="B1684" s="9" t="s">
        <v>2087</v>
      </c>
      <c r="C1684" s="10">
        <v>15431</v>
      </c>
      <c r="D1684" s="9">
        <v>1009146149</v>
      </c>
      <c r="E1684" s="9" t="e">
        <f>INDEX(#REF!:#REF!,MATCH($D1684,#REF!:#REF!,0),MATCH(#REF!,#REF!:#REF!,0))</f>
        <v>#REF!</v>
      </c>
      <c r="F1684" s="9" t="e">
        <f>INDEX(#REF!:#REF!,MATCH($D1684,#REF!:#REF!,0),MATCH(#REF!,#REF!:#REF!,0))</f>
        <v>#REF!</v>
      </c>
    </row>
    <row r="1685" spans="1:6" ht="16.5" x14ac:dyDescent="0.3">
      <c r="A1685" s="9" t="s">
        <v>20640</v>
      </c>
      <c r="B1685" s="9" t="s">
        <v>2046</v>
      </c>
      <c r="C1685" s="10">
        <v>59744</v>
      </c>
      <c r="D1685" s="9">
        <v>5988565948</v>
      </c>
      <c r="E1685" s="9" t="e">
        <f>INDEX(#REF!:#REF!,MATCH($D1685,#REF!:#REF!,0),MATCH(#REF!,#REF!:#REF!,0))</f>
        <v>#REF!</v>
      </c>
      <c r="F1685" s="9" t="e">
        <f>INDEX(#REF!:#REF!,MATCH($D1685,#REF!:#REF!,0),MATCH(#REF!,#REF!:#REF!,0))</f>
        <v>#REF!</v>
      </c>
    </row>
    <row r="1686" spans="1:6" ht="16.5" x14ac:dyDescent="0.3">
      <c r="A1686" s="9" t="s">
        <v>20639</v>
      </c>
      <c r="B1686" s="9" t="s">
        <v>3085</v>
      </c>
      <c r="C1686" s="10">
        <v>58299</v>
      </c>
      <c r="D1686" s="9">
        <v>8644362151</v>
      </c>
      <c r="E1686" s="9" t="e">
        <f>INDEX(#REF!:#REF!,MATCH($D1686,#REF!:#REF!,0),MATCH(#REF!,#REF!:#REF!,0))</f>
        <v>#REF!</v>
      </c>
      <c r="F1686" s="9" t="e">
        <f>INDEX(#REF!:#REF!,MATCH($D1686,#REF!:#REF!,0),MATCH(#REF!,#REF!:#REF!,0))</f>
        <v>#REF!</v>
      </c>
    </row>
    <row r="1687" spans="1:6" ht="16.5" x14ac:dyDescent="0.3">
      <c r="A1687" s="9" t="s">
        <v>20638</v>
      </c>
      <c r="B1687" s="9" t="s">
        <v>3510</v>
      </c>
      <c r="C1687" s="10">
        <v>21454</v>
      </c>
      <c r="D1687" s="9">
        <v>3086393343</v>
      </c>
      <c r="E1687" s="9" t="e">
        <f>INDEX(#REF!:#REF!,MATCH($D1687,#REF!:#REF!,0),MATCH(#REF!,#REF!:#REF!,0))</f>
        <v>#REF!</v>
      </c>
      <c r="F1687" s="9" t="e">
        <f>INDEX(#REF!:#REF!,MATCH($D1687,#REF!:#REF!,0),MATCH(#REF!,#REF!:#REF!,0))</f>
        <v>#REF!</v>
      </c>
    </row>
    <row r="1688" spans="1:6" ht="16.5" x14ac:dyDescent="0.3">
      <c r="A1688" s="9" t="s">
        <v>20637</v>
      </c>
      <c r="B1688" s="9" t="s">
        <v>2826</v>
      </c>
      <c r="C1688" s="10">
        <v>12378</v>
      </c>
      <c r="D1688" s="9">
        <v>4011453366</v>
      </c>
      <c r="E1688" s="9" t="e">
        <f>INDEX(#REF!:#REF!,MATCH($D1688,#REF!:#REF!,0),MATCH(#REF!,#REF!:#REF!,0))</f>
        <v>#REF!</v>
      </c>
      <c r="F1688" s="9" t="e">
        <f>INDEX(#REF!:#REF!,MATCH($D1688,#REF!:#REF!,0),MATCH(#REF!,#REF!:#REF!,0))</f>
        <v>#REF!</v>
      </c>
    </row>
    <row r="1689" spans="1:6" ht="16.5" x14ac:dyDescent="0.3">
      <c r="A1689" s="9" t="s">
        <v>20636</v>
      </c>
      <c r="B1689" s="9" t="s">
        <v>2650</v>
      </c>
      <c r="C1689" s="10">
        <v>41037</v>
      </c>
      <c r="D1689" s="9">
        <v>2779378506</v>
      </c>
      <c r="E1689" s="9" t="e">
        <f>INDEX(#REF!:#REF!,MATCH($D1689,#REF!:#REF!,0),MATCH(#REF!,#REF!:#REF!,0))</f>
        <v>#REF!</v>
      </c>
      <c r="F1689" s="9" t="e">
        <f>INDEX(#REF!:#REF!,MATCH($D1689,#REF!:#REF!,0),MATCH(#REF!,#REF!:#REF!,0))</f>
        <v>#REF!</v>
      </c>
    </row>
    <row r="1690" spans="1:6" ht="16.5" x14ac:dyDescent="0.3">
      <c r="A1690" s="9" t="s">
        <v>20635</v>
      </c>
      <c r="B1690" s="9" t="s">
        <v>2793</v>
      </c>
      <c r="C1690" s="10">
        <v>19238</v>
      </c>
      <c r="D1690" s="9">
        <v>8204786093</v>
      </c>
      <c r="E1690" s="9" t="e">
        <f>INDEX(#REF!:#REF!,MATCH($D1690,#REF!:#REF!,0),MATCH(#REF!,#REF!:#REF!,0))</f>
        <v>#REF!</v>
      </c>
      <c r="F1690" s="9" t="e">
        <f>INDEX(#REF!:#REF!,MATCH($D1690,#REF!:#REF!,0),MATCH(#REF!,#REF!:#REF!,0))</f>
        <v>#REF!</v>
      </c>
    </row>
    <row r="1691" spans="1:6" ht="16.5" x14ac:dyDescent="0.3">
      <c r="A1691" s="9" t="s">
        <v>20634</v>
      </c>
      <c r="B1691" s="9" t="s">
        <v>2436</v>
      </c>
      <c r="C1691" s="10">
        <v>37914</v>
      </c>
      <c r="D1691" s="9">
        <v>689661541</v>
      </c>
      <c r="E1691" s="9" t="e">
        <f>INDEX(#REF!:#REF!,MATCH($D1691,#REF!:#REF!,0),MATCH(#REF!,#REF!:#REF!,0))</f>
        <v>#REF!</v>
      </c>
      <c r="F1691" s="9" t="e">
        <f>INDEX(#REF!:#REF!,MATCH($D1691,#REF!:#REF!,0),MATCH(#REF!,#REF!:#REF!,0))</f>
        <v>#REF!</v>
      </c>
    </row>
    <row r="1692" spans="1:6" ht="16.5" x14ac:dyDescent="0.3">
      <c r="A1692" s="9" t="s">
        <v>20633</v>
      </c>
      <c r="B1692" s="9" t="s">
        <v>2011</v>
      </c>
      <c r="C1692" s="10">
        <v>47056</v>
      </c>
      <c r="D1692" s="9">
        <v>299663825</v>
      </c>
      <c r="E1692" s="9" t="e">
        <f>INDEX(#REF!:#REF!,MATCH($D1692,#REF!:#REF!,0),MATCH(#REF!,#REF!:#REF!,0))</f>
        <v>#REF!</v>
      </c>
      <c r="F1692" s="9" t="e">
        <f>INDEX(#REF!:#REF!,MATCH($D1692,#REF!:#REF!,0),MATCH(#REF!,#REF!:#REF!,0))</f>
        <v>#REF!</v>
      </c>
    </row>
    <row r="1693" spans="1:6" ht="16.5" x14ac:dyDescent="0.3">
      <c r="A1693" s="9" t="s">
        <v>20632</v>
      </c>
      <c r="B1693" s="9" t="s">
        <v>2103</v>
      </c>
      <c r="C1693" s="10">
        <v>12232</v>
      </c>
      <c r="D1693" s="9">
        <v>4969679754</v>
      </c>
      <c r="E1693" s="9" t="e">
        <f>INDEX(#REF!:#REF!,MATCH($D1693,#REF!:#REF!,0),MATCH(#REF!,#REF!:#REF!,0))</f>
        <v>#REF!</v>
      </c>
      <c r="F1693" s="9" t="e">
        <f>INDEX(#REF!:#REF!,MATCH($D1693,#REF!:#REF!,0),MATCH(#REF!,#REF!:#REF!,0))</f>
        <v>#REF!</v>
      </c>
    </row>
    <row r="1694" spans="1:6" ht="16.5" x14ac:dyDescent="0.3">
      <c r="A1694" s="9" t="s">
        <v>20631</v>
      </c>
      <c r="B1694" s="9" t="s">
        <v>2286</v>
      </c>
      <c r="C1694" s="10">
        <v>26675</v>
      </c>
      <c r="D1694" s="9">
        <v>2757793764</v>
      </c>
      <c r="E1694" s="9" t="e">
        <f>INDEX(#REF!:#REF!,MATCH($D1694,#REF!:#REF!,0),MATCH(#REF!,#REF!:#REF!,0))</f>
        <v>#REF!</v>
      </c>
      <c r="F1694" s="9" t="e">
        <f>INDEX(#REF!:#REF!,MATCH($D1694,#REF!:#REF!,0),MATCH(#REF!,#REF!:#REF!,0))</f>
        <v>#REF!</v>
      </c>
    </row>
    <row r="1695" spans="1:6" ht="16.5" x14ac:dyDescent="0.3">
      <c r="A1695" s="9" t="s">
        <v>20630</v>
      </c>
      <c r="B1695" s="9" t="s">
        <v>2680</v>
      </c>
      <c r="C1695" s="10">
        <v>17611</v>
      </c>
      <c r="D1695" s="9">
        <v>9104569016</v>
      </c>
      <c r="E1695" s="9" t="e">
        <f>INDEX(#REF!:#REF!,MATCH($D1695,#REF!:#REF!,0),MATCH(#REF!,#REF!:#REF!,0))</f>
        <v>#REF!</v>
      </c>
      <c r="F1695" s="9" t="e">
        <f>INDEX(#REF!:#REF!,MATCH($D1695,#REF!:#REF!,0),MATCH(#REF!,#REF!:#REF!,0))</f>
        <v>#REF!</v>
      </c>
    </row>
    <row r="1696" spans="1:6" ht="16.5" x14ac:dyDescent="0.3">
      <c r="A1696" s="9" t="s">
        <v>20629</v>
      </c>
      <c r="B1696" s="9" t="s">
        <v>2284</v>
      </c>
      <c r="C1696" s="10">
        <v>11002</v>
      </c>
      <c r="D1696" s="9">
        <v>6961242316</v>
      </c>
      <c r="E1696" s="9" t="e">
        <f>INDEX(#REF!:#REF!,MATCH($D1696,#REF!:#REF!,0),MATCH(#REF!,#REF!:#REF!,0))</f>
        <v>#REF!</v>
      </c>
      <c r="F1696" s="9" t="e">
        <f>INDEX(#REF!:#REF!,MATCH($D1696,#REF!:#REF!,0),MATCH(#REF!,#REF!:#REF!,0))</f>
        <v>#REF!</v>
      </c>
    </row>
    <row r="1697" spans="1:6" ht="16.5" x14ac:dyDescent="0.3">
      <c r="A1697" s="9" t="s">
        <v>20628</v>
      </c>
      <c r="B1697" s="9" t="s">
        <v>2023</v>
      </c>
      <c r="C1697" s="10">
        <v>24111</v>
      </c>
      <c r="D1697" s="9">
        <v>9153408497</v>
      </c>
      <c r="E1697" s="9" t="e">
        <f>INDEX(#REF!:#REF!,MATCH($D1697,#REF!:#REF!,0),MATCH(#REF!,#REF!:#REF!,0))</f>
        <v>#REF!</v>
      </c>
      <c r="F1697" s="9" t="e">
        <f>INDEX(#REF!:#REF!,MATCH($D1697,#REF!:#REF!,0),MATCH(#REF!,#REF!:#REF!,0))</f>
        <v>#REF!</v>
      </c>
    </row>
    <row r="1698" spans="1:6" ht="16.5" x14ac:dyDescent="0.3">
      <c r="A1698" s="9" t="s">
        <v>20627</v>
      </c>
      <c r="B1698" s="9" t="s">
        <v>2077</v>
      </c>
      <c r="C1698" s="10">
        <v>59400</v>
      </c>
      <c r="D1698" s="9">
        <v>8467388188</v>
      </c>
      <c r="E1698" s="9" t="e">
        <f>INDEX(#REF!:#REF!,MATCH($D1698,#REF!:#REF!,0),MATCH(#REF!,#REF!:#REF!,0))</f>
        <v>#REF!</v>
      </c>
      <c r="F1698" s="9" t="e">
        <f>INDEX(#REF!:#REF!,MATCH($D1698,#REF!:#REF!,0),MATCH(#REF!,#REF!:#REF!,0))</f>
        <v>#REF!</v>
      </c>
    </row>
    <row r="1699" spans="1:6" ht="16.5" x14ac:dyDescent="0.3">
      <c r="A1699" s="9" t="s">
        <v>20626</v>
      </c>
      <c r="B1699" s="9" t="s">
        <v>2870</v>
      </c>
      <c r="C1699" s="10">
        <v>18762</v>
      </c>
      <c r="D1699" s="9">
        <v>2355104786</v>
      </c>
      <c r="E1699" s="9" t="e">
        <f>INDEX(#REF!:#REF!,MATCH($D1699,#REF!:#REF!,0),MATCH(#REF!,#REF!:#REF!,0))</f>
        <v>#REF!</v>
      </c>
      <c r="F1699" s="9" t="e">
        <f>INDEX(#REF!:#REF!,MATCH($D1699,#REF!:#REF!,0),MATCH(#REF!,#REF!:#REF!,0))</f>
        <v>#REF!</v>
      </c>
    </row>
    <row r="1700" spans="1:6" ht="16.5" x14ac:dyDescent="0.3">
      <c r="A1700" s="9" t="s">
        <v>20625</v>
      </c>
      <c r="B1700" s="9" t="s">
        <v>2961</v>
      </c>
      <c r="C1700" s="10">
        <v>20564</v>
      </c>
      <c r="D1700" s="9">
        <v>1472093461</v>
      </c>
      <c r="E1700" s="9" t="e">
        <f>INDEX(#REF!:#REF!,MATCH($D1700,#REF!:#REF!,0),MATCH(#REF!,#REF!:#REF!,0))</f>
        <v>#REF!</v>
      </c>
      <c r="F1700" s="9" t="e">
        <f>INDEX(#REF!:#REF!,MATCH($D1700,#REF!:#REF!,0),MATCH(#REF!,#REF!:#REF!,0))</f>
        <v>#REF!</v>
      </c>
    </row>
    <row r="1701" spans="1:6" ht="16.5" x14ac:dyDescent="0.3">
      <c r="A1701" s="9" t="s">
        <v>20624</v>
      </c>
      <c r="B1701" s="9" t="s">
        <v>2250</v>
      </c>
      <c r="C1701" s="10">
        <v>43961</v>
      </c>
      <c r="D1701" s="9">
        <v>1411873114</v>
      </c>
      <c r="E1701" s="9" t="e">
        <f>INDEX(#REF!:#REF!,MATCH($D1701,#REF!:#REF!,0),MATCH(#REF!,#REF!:#REF!,0))</f>
        <v>#REF!</v>
      </c>
      <c r="F1701" s="9" t="e">
        <f>INDEX(#REF!:#REF!,MATCH($D1701,#REF!:#REF!,0),MATCH(#REF!,#REF!:#REF!,0))</f>
        <v>#REF!</v>
      </c>
    </row>
    <row r="1702" spans="1:6" ht="16.5" x14ac:dyDescent="0.3">
      <c r="A1702" s="9" t="s">
        <v>20623</v>
      </c>
      <c r="B1702" s="9" t="s">
        <v>2433</v>
      </c>
      <c r="C1702" s="10">
        <v>44792</v>
      </c>
      <c r="D1702" s="9">
        <v>9153408497</v>
      </c>
      <c r="E1702" s="9" t="e">
        <f>INDEX(#REF!:#REF!,MATCH($D1702,#REF!:#REF!,0),MATCH(#REF!,#REF!:#REF!,0))</f>
        <v>#REF!</v>
      </c>
      <c r="F1702" s="9" t="e">
        <f>INDEX(#REF!:#REF!,MATCH($D1702,#REF!:#REF!,0),MATCH(#REF!,#REF!:#REF!,0))</f>
        <v>#REF!</v>
      </c>
    </row>
    <row r="1703" spans="1:6" ht="16.5" x14ac:dyDescent="0.3">
      <c r="A1703" s="9" t="s">
        <v>20622</v>
      </c>
      <c r="B1703" s="9" t="s">
        <v>2226</v>
      </c>
      <c r="C1703" s="10">
        <v>39123</v>
      </c>
      <c r="D1703" s="9">
        <v>8875320292</v>
      </c>
      <c r="E1703" s="9" t="e">
        <f>INDEX(#REF!:#REF!,MATCH($D1703,#REF!:#REF!,0),MATCH(#REF!,#REF!:#REF!,0))</f>
        <v>#REF!</v>
      </c>
      <c r="F1703" s="9" t="e">
        <f>INDEX(#REF!:#REF!,MATCH($D1703,#REF!:#REF!,0),MATCH(#REF!,#REF!:#REF!,0))</f>
        <v>#REF!</v>
      </c>
    </row>
    <row r="1704" spans="1:6" ht="16.5" x14ac:dyDescent="0.3">
      <c r="A1704" s="9" t="s">
        <v>20621</v>
      </c>
      <c r="B1704" s="9" t="s">
        <v>2208</v>
      </c>
      <c r="C1704" s="10">
        <v>10706</v>
      </c>
      <c r="D1704" s="9">
        <v>5990182805</v>
      </c>
      <c r="E1704" s="9" t="e">
        <f>INDEX(#REF!:#REF!,MATCH($D1704,#REF!:#REF!,0),MATCH(#REF!,#REF!:#REF!,0))</f>
        <v>#REF!</v>
      </c>
      <c r="F1704" s="9" t="e">
        <f>INDEX(#REF!:#REF!,MATCH($D1704,#REF!:#REF!,0),MATCH(#REF!,#REF!:#REF!,0))</f>
        <v>#REF!</v>
      </c>
    </row>
    <row r="1705" spans="1:6" ht="16.5" x14ac:dyDescent="0.3">
      <c r="A1705" s="9" t="s">
        <v>20620</v>
      </c>
      <c r="B1705" s="9" t="s">
        <v>3281</v>
      </c>
      <c r="C1705" s="10">
        <v>33810</v>
      </c>
      <c r="D1705" s="9">
        <v>8128449354</v>
      </c>
      <c r="E1705" s="9" t="e">
        <f>INDEX(#REF!:#REF!,MATCH($D1705,#REF!:#REF!,0),MATCH(#REF!,#REF!:#REF!,0))</f>
        <v>#REF!</v>
      </c>
      <c r="F1705" s="9" t="e">
        <f>INDEX(#REF!:#REF!,MATCH($D1705,#REF!:#REF!,0),MATCH(#REF!,#REF!:#REF!,0))</f>
        <v>#REF!</v>
      </c>
    </row>
    <row r="1706" spans="1:6" ht="16.5" x14ac:dyDescent="0.3">
      <c r="A1706" s="9" t="s">
        <v>20619</v>
      </c>
      <c r="B1706" s="9" t="s">
        <v>2243</v>
      </c>
      <c r="C1706" s="10">
        <v>25580</v>
      </c>
      <c r="D1706" s="9">
        <v>939715988</v>
      </c>
      <c r="E1706" s="9" t="e">
        <f>INDEX(#REF!:#REF!,MATCH($D1706,#REF!:#REF!,0),MATCH(#REF!,#REF!:#REF!,0))</f>
        <v>#REF!</v>
      </c>
      <c r="F1706" s="9" t="e">
        <f>INDEX(#REF!:#REF!,MATCH($D1706,#REF!:#REF!,0),MATCH(#REF!,#REF!:#REF!,0))</f>
        <v>#REF!</v>
      </c>
    </row>
    <row r="1707" spans="1:6" ht="16.5" x14ac:dyDescent="0.3">
      <c r="A1707" s="9" t="s">
        <v>20618</v>
      </c>
      <c r="B1707" s="9" t="s">
        <v>3448</v>
      </c>
      <c r="C1707" s="10">
        <v>50254</v>
      </c>
      <c r="D1707" s="9">
        <v>4783377790</v>
      </c>
      <c r="E1707" s="9" t="e">
        <f>INDEX(#REF!:#REF!,MATCH($D1707,#REF!:#REF!,0),MATCH(#REF!,#REF!:#REF!,0))</f>
        <v>#REF!</v>
      </c>
      <c r="F1707" s="9" t="e">
        <f>INDEX(#REF!:#REF!,MATCH($D1707,#REF!:#REF!,0),MATCH(#REF!,#REF!:#REF!,0))</f>
        <v>#REF!</v>
      </c>
    </row>
    <row r="1708" spans="1:6" ht="16.5" x14ac:dyDescent="0.3">
      <c r="A1708" s="9" t="s">
        <v>20617</v>
      </c>
      <c r="B1708" s="9" t="s">
        <v>2056</v>
      </c>
      <c r="C1708" s="10">
        <v>48039</v>
      </c>
      <c r="D1708" s="9">
        <v>7688943361</v>
      </c>
      <c r="E1708" s="9" t="e">
        <f>INDEX(#REF!:#REF!,MATCH($D1708,#REF!:#REF!,0),MATCH(#REF!,#REF!:#REF!,0))</f>
        <v>#REF!</v>
      </c>
      <c r="F1708" s="9" t="e">
        <f>INDEX(#REF!:#REF!,MATCH($D1708,#REF!:#REF!,0),MATCH(#REF!,#REF!:#REF!,0))</f>
        <v>#REF!</v>
      </c>
    </row>
    <row r="1709" spans="1:6" ht="16.5" x14ac:dyDescent="0.3">
      <c r="A1709" s="9" t="s">
        <v>20616</v>
      </c>
      <c r="B1709" s="9" t="s">
        <v>3151</v>
      </c>
      <c r="C1709" s="10">
        <v>32375</v>
      </c>
      <c r="D1709" s="9">
        <v>1923178164</v>
      </c>
      <c r="E1709" s="9" t="e">
        <f>INDEX(#REF!:#REF!,MATCH($D1709,#REF!:#REF!,0),MATCH(#REF!,#REF!:#REF!,0))</f>
        <v>#REF!</v>
      </c>
      <c r="F1709" s="9" t="e">
        <f>INDEX(#REF!:#REF!,MATCH($D1709,#REF!:#REF!,0),MATCH(#REF!,#REF!:#REF!,0))</f>
        <v>#REF!</v>
      </c>
    </row>
    <row r="1710" spans="1:6" ht="16.5" x14ac:dyDescent="0.3">
      <c r="A1710" s="9" t="s">
        <v>20615</v>
      </c>
      <c r="B1710" s="9" t="s">
        <v>3222</v>
      </c>
      <c r="C1710" s="10">
        <v>19497</v>
      </c>
      <c r="D1710" s="9">
        <v>9052475601</v>
      </c>
      <c r="E1710" s="9" t="e">
        <f>INDEX(#REF!:#REF!,MATCH($D1710,#REF!:#REF!,0),MATCH(#REF!,#REF!:#REF!,0))</f>
        <v>#REF!</v>
      </c>
      <c r="F1710" s="9" t="e">
        <f>INDEX(#REF!:#REF!,MATCH($D1710,#REF!:#REF!,0),MATCH(#REF!,#REF!:#REF!,0))</f>
        <v>#REF!</v>
      </c>
    </row>
    <row r="1711" spans="1:6" ht="16.5" x14ac:dyDescent="0.3">
      <c r="A1711" s="9" t="s">
        <v>20614</v>
      </c>
      <c r="B1711" s="9" t="s">
        <v>2097</v>
      </c>
      <c r="C1711" s="10">
        <v>37233</v>
      </c>
      <c r="D1711" s="9">
        <v>3609467622</v>
      </c>
      <c r="E1711" s="9" t="e">
        <f>INDEX(#REF!:#REF!,MATCH($D1711,#REF!:#REF!,0),MATCH(#REF!,#REF!:#REF!,0))</f>
        <v>#REF!</v>
      </c>
      <c r="F1711" s="9" t="e">
        <f>INDEX(#REF!:#REF!,MATCH($D1711,#REF!:#REF!,0),MATCH(#REF!,#REF!:#REF!,0))</f>
        <v>#REF!</v>
      </c>
    </row>
    <row r="1712" spans="1:6" ht="16.5" x14ac:dyDescent="0.3">
      <c r="A1712" s="9" t="s">
        <v>20613</v>
      </c>
      <c r="B1712" s="9" t="s">
        <v>2845</v>
      </c>
      <c r="C1712" s="10">
        <v>28503</v>
      </c>
      <c r="D1712" s="9">
        <v>7118642576</v>
      </c>
      <c r="E1712" s="9" t="e">
        <f>INDEX(#REF!:#REF!,MATCH($D1712,#REF!:#REF!,0),MATCH(#REF!,#REF!:#REF!,0))</f>
        <v>#REF!</v>
      </c>
      <c r="F1712" s="9" t="e">
        <f>INDEX(#REF!:#REF!,MATCH($D1712,#REF!:#REF!,0),MATCH(#REF!,#REF!:#REF!,0))</f>
        <v>#REF!</v>
      </c>
    </row>
    <row r="1713" spans="1:6" ht="16.5" x14ac:dyDescent="0.3">
      <c r="A1713" s="9" t="s">
        <v>20612</v>
      </c>
      <c r="B1713" s="9" t="s">
        <v>1999</v>
      </c>
      <c r="C1713" s="10">
        <v>47098</v>
      </c>
      <c r="D1713" s="9">
        <v>4401069773</v>
      </c>
      <c r="E1713" s="9" t="e">
        <f>INDEX(#REF!:#REF!,MATCH($D1713,#REF!:#REF!,0),MATCH(#REF!,#REF!:#REF!,0))</f>
        <v>#REF!</v>
      </c>
      <c r="F1713" s="9" t="e">
        <f>INDEX(#REF!:#REF!,MATCH($D1713,#REF!:#REF!,0),MATCH(#REF!,#REF!:#REF!,0))</f>
        <v>#REF!</v>
      </c>
    </row>
    <row r="1714" spans="1:6" ht="16.5" x14ac:dyDescent="0.3">
      <c r="A1714" s="9" t="s">
        <v>20611</v>
      </c>
      <c r="B1714" s="9" t="s">
        <v>2158</v>
      </c>
      <c r="C1714" s="10">
        <v>45877</v>
      </c>
      <c r="D1714" s="9">
        <v>4269946768</v>
      </c>
      <c r="E1714" s="9" t="e">
        <f>INDEX(#REF!:#REF!,MATCH($D1714,#REF!:#REF!,0),MATCH(#REF!,#REF!:#REF!,0))</f>
        <v>#REF!</v>
      </c>
      <c r="F1714" s="9" t="e">
        <f>INDEX(#REF!:#REF!,MATCH($D1714,#REF!:#REF!,0),MATCH(#REF!,#REF!:#REF!,0))</f>
        <v>#REF!</v>
      </c>
    </row>
    <row r="1715" spans="1:6" ht="16.5" x14ac:dyDescent="0.3">
      <c r="A1715" s="9" t="s">
        <v>20610</v>
      </c>
      <c r="B1715" s="9" t="s">
        <v>2487</v>
      </c>
      <c r="C1715" s="10">
        <v>50610</v>
      </c>
      <c r="D1715" s="9">
        <v>9258570278</v>
      </c>
      <c r="E1715" s="9" t="e">
        <f>INDEX(#REF!:#REF!,MATCH($D1715,#REF!:#REF!,0),MATCH(#REF!,#REF!:#REF!,0))</f>
        <v>#REF!</v>
      </c>
      <c r="F1715" s="9" t="e">
        <f>INDEX(#REF!:#REF!,MATCH($D1715,#REF!:#REF!,0),MATCH(#REF!,#REF!:#REF!,0))</f>
        <v>#REF!</v>
      </c>
    </row>
    <row r="1716" spans="1:6" ht="16.5" x14ac:dyDescent="0.3">
      <c r="A1716" s="9" t="s">
        <v>20609</v>
      </c>
      <c r="B1716" s="9" t="s">
        <v>2476</v>
      </c>
      <c r="C1716" s="10">
        <v>45340</v>
      </c>
      <c r="D1716" s="9">
        <v>7326611955</v>
      </c>
      <c r="E1716" s="9" t="e">
        <f>INDEX(#REF!:#REF!,MATCH($D1716,#REF!:#REF!,0),MATCH(#REF!,#REF!:#REF!,0))</f>
        <v>#REF!</v>
      </c>
      <c r="F1716" s="9" t="e">
        <f>INDEX(#REF!:#REF!,MATCH($D1716,#REF!:#REF!,0),MATCH(#REF!,#REF!:#REF!,0))</f>
        <v>#REF!</v>
      </c>
    </row>
    <row r="1717" spans="1:6" ht="16.5" x14ac:dyDescent="0.3">
      <c r="A1717" s="9" t="s">
        <v>20608</v>
      </c>
      <c r="B1717" s="9" t="s">
        <v>1953</v>
      </c>
      <c r="C1717" s="10">
        <v>10523</v>
      </c>
      <c r="D1717" s="9">
        <v>7001733199</v>
      </c>
      <c r="E1717" s="9" t="e">
        <f>INDEX(#REF!:#REF!,MATCH($D1717,#REF!:#REF!,0),MATCH(#REF!,#REF!:#REF!,0))</f>
        <v>#REF!</v>
      </c>
      <c r="F1717" s="9" t="e">
        <f>INDEX(#REF!:#REF!,MATCH($D1717,#REF!:#REF!,0),MATCH(#REF!,#REF!:#REF!,0))</f>
        <v>#REF!</v>
      </c>
    </row>
    <row r="1718" spans="1:6" ht="16.5" x14ac:dyDescent="0.3">
      <c r="A1718" s="9" t="s">
        <v>20607</v>
      </c>
      <c r="B1718" s="9" t="s">
        <v>2304</v>
      </c>
      <c r="C1718" s="10">
        <v>16924</v>
      </c>
      <c r="D1718" s="9">
        <v>9529277938</v>
      </c>
      <c r="E1718" s="9" t="e">
        <f>INDEX(#REF!:#REF!,MATCH($D1718,#REF!:#REF!,0),MATCH(#REF!,#REF!:#REF!,0))</f>
        <v>#REF!</v>
      </c>
      <c r="F1718" s="9" t="e">
        <f>INDEX(#REF!:#REF!,MATCH($D1718,#REF!:#REF!,0),MATCH(#REF!,#REF!:#REF!,0))</f>
        <v>#REF!</v>
      </c>
    </row>
    <row r="1719" spans="1:6" ht="16.5" x14ac:dyDescent="0.3">
      <c r="A1719" s="9" t="s">
        <v>20606</v>
      </c>
      <c r="B1719" s="9" t="s">
        <v>2445</v>
      </c>
      <c r="C1719" s="10">
        <v>20079</v>
      </c>
      <c r="D1719" s="9">
        <v>9766606919</v>
      </c>
      <c r="E1719" s="9" t="e">
        <f>INDEX(#REF!:#REF!,MATCH($D1719,#REF!:#REF!,0),MATCH(#REF!,#REF!:#REF!,0))</f>
        <v>#REF!</v>
      </c>
      <c r="F1719" s="9" t="e">
        <f>INDEX(#REF!:#REF!,MATCH($D1719,#REF!:#REF!,0),MATCH(#REF!,#REF!:#REF!,0))</f>
        <v>#REF!</v>
      </c>
    </row>
    <row r="1720" spans="1:6" ht="16.5" x14ac:dyDescent="0.3">
      <c r="A1720" s="9" t="s">
        <v>20605</v>
      </c>
      <c r="B1720" s="9" t="s">
        <v>3416</v>
      </c>
      <c r="C1720" s="10">
        <v>18162</v>
      </c>
      <c r="D1720" s="9">
        <v>357531329</v>
      </c>
      <c r="E1720" s="9" t="e">
        <f>INDEX(#REF!:#REF!,MATCH($D1720,#REF!:#REF!,0),MATCH(#REF!,#REF!:#REF!,0))</f>
        <v>#REF!</v>
      </c>
      <c r="F1720" s="9" t="e">
        <f>INDEX(#REF!:#REF!,MATCH($D1720,#REF!:#REF!,0),MATCH(#REF!,#REF!:#REF!,0))</f>
        <v>#REF!</v>
      </c>
    </row>
    <row r="1721" spans="1:6" ht="16.5" x14ac:dyDescent="0.3">
      <c r="A1721" s="9" t="s">
        <v>20604</v>
      </c>
      <c r="B1721" s="9" t="s">
        <v>2453</v>
      </c>
      <c r="C1721" s="10">
        <v>34632</v>
      </c>
      <c r="D1721" s="9">
        <v>4150450668</v>
      </c>
      <c r="E1721" s="9" t="e">
        <f>INDEX(#REF!:#REF!,MATCH($D1721,#REF!:#REF!,0),MATCH(#REF!,#REF!:#REF!,0))</f>
        <v>#REF!</v>
      </c>
      <c r="F1721" s="9" t="e">
        <f>INDEX(#REF!:#REF!,MATCH($D1721,#REF!:#REF!,0),MATCH(#REF!,#REF!:#REF!,0))</f>
        <v>#REF!</v>
      </c>
    </row>
    <row r="1722" spans="1:6" ht="16.5" x14ac:dyDescent="0.3">
      <c r="A1722" s="9" t="s">
        <v>20603</v>
      </c>
      <c r="B1722" s="9" t="s">
        <v>2658</v>
      </c>
      <c r="C1722" s="10">
        <v>15349</v>
      </c>
      <c r="D1722" s="9">
        <v>4076701275</v>
      </c>
      <c r="E1722" s="9" t="e">
        <f>INDEX(#REF!:#REF!,MATCH($D1722,#REF!:#REF!,0),MATCH(#REF!,#REF!:#REF!,0))</f>
        <v>#REF!</v>
      </c>
      <c r="F1722" s="9" t="e">
        <f>INDEX(#REF!:#REF!,MATCH($D1722,#REF!:#REF!,0),MATCH(#REF!,#REF!:#REF!,0))</f>
        <v>#REF!</v>
      </c>
    </row>
    <row r="1723" spans="1:6" ht="16.5" x14ac:dyDescent="0.3">
      <c r="A1723" s="9" t="s">
        <v>20602</v>
      </c>
      <c r="B1723" s="9" t="s">
        <v>1969</v>
      </c>
      <c r="C1723" s="10">
        <v>51323</v>
      </c>
      <c r="D1723" s="9">
        <v>4445486779</v>
      </c>
      <c r="E1723" s="9" t="e">
        <f>INDEX(#REF!:#REF!,MATCH($D1723,#REF!:#REF!,0),MATCH(#REF!,#REF!:#REF!,0))</f>
        <v>#REF!</v>
      </c>
      <c r="F1723" s="9" t="e">
        <f>INDEX(#REF!:#REF!,MATCH($D1723,#REF!:#REF!,0),MATCH(#REF!,#REF!:#REF!,0))</f>
        <v>#REF!</v>
      </c>
    </row>
    <row r="1724" spans="1:6" ht="16.5" x14ac:dyDescent="0.3">
      <c r="A1724" s="9" t="s">
        <v>20601</v>
      </c>
      <c r="B1724" s="9" t="s">
        <v>1963</v>
      </c>
      <c r="C1724" s="10">
        <v>46385</v>
      </c>
      <c r="D1724" s="9">
        <v>6614458434</v>
      </c>
      <c r="E1724" s="9" t="e">
        <f>INDEX(#REF!:#REF!,MATCH($D1724,#REF!:#REF!,0),MATCH(#REF!,#REF!:#REF!,0))</f>
        <v>#REF!</v>
      </c>
      <c r="F1724" s="9" t="e">
        <f>INDEX(#REF!:#REF!,MATCH($D1724,#REF!:#REF!,0),MATCH(#REF!,#REF!:#REF!,0))</f>
        <v>#REF!</v>
      </c>
    </row>
    <row r="1725" spans="1:6" ht="16.5" x14ac:dyDescent="0.3">
      <c r="A1725" s="9" t="s">
        <v>20600</v>
      </c>
      <c r="B1725" s="9" t="s">
        <v>2539</v>
      </c>
      <c r="C1725" s="10">
        <v>13636</v>
      </c>
      <c r="D1725" s="9">
        <v>6614458434</v>
      </c>
      <c r="E1725" s="9" t="e">
        <f>INDEX(#REF!:#REF!,MATCH($D1725,#REF!:#REF!,0),MATCH(#REF!,#REF!:#REF!,0))</f>
        <v>#REF!</v>
      </c>
      <c r="F1725" s="9" t="e">
        <f>INDEX(#REF!:#REF!,MATCH($D1725,#REF!:#REF!,0),MATCH(#REF!,#REF!:#REF!,0))</f>
        <v>#REF!</v>
      </c>
    </row>
    <row r="1726" spans="1:6" ht="16.5" x14ac:dyDescent="0.3">
      <c r="A1726" s="9" t="s">
        <v>20599</v>
      </c>
      <c r="B1726" s="9" t="s">
        <v>2125</v>
      </c>
      <c r="C1726" s="10">
        <v>10592</v>
      </c>
      <c r="D1726" s="9">
        <v>4074728869</v>
      </c>
      <c r="E1726" s="9" t="e">
        <f>INDEX(#REF!:#REF!,MATCH($D1726,#REF!:#REF!,0),MATCH(#REF!,#REF!:#REF!,0))</f>
        <v>#REF!</v>
      </c>
      <c r="F1726" s="9" t="e">
        <f>INDEX(#REF!:#REF!,MATCH($D1726,#REF!:#REF!,0),MATCH(#REF!,#REF!:#REF!,0))</f>
        <v>#REF!</v>
      </c>
    </row>
    <row r="1727" spans="1:6" ht="16.5" x14ac:dyDescent="0.3">
      <c r="A1727" s="9" t="s">
        <v>20598</v>
      </c>
      <c r="B1727" s="9" t="s">
        <v>2017</v>
      </c>
      <c r="C1727" s="10">
        <v>44596</v>
      </c>
      <c r="D1727" s="9">
        <v>4839119791</v>
      </c>
      <c r="E1727" s="9" t="e">
        <f>INDEX(#REF!:#REF!,MATCH($D1727,#REF!:#REF!,0),MATCH(#REF!,#REF!:#REF!,0))</f>
        <v>#REF!</v>
      </c>
      <c r="F1727" s="9" t="e">
        <f>INDEX(#REF!:#REF!,MATCH($D1727,#REF!:#REF!,0),MATCH(#REF!,#REF!:#REF!,0))</f>
        <v>#REF!</v>
      </c>
    </row>
    <row r="1728" spans="1:6" ht="16.5" x14ac:dyDescent="0.3">
      <c r="A1728" s="9" t="s">
        <v>20597</v>
      </c>
      <c r="B1728" s="9" t="s">
        <v>1967</v>
      </c>
      <c r="C1728" s="10">
        <v>33213</v>
      </c>
      <c r="D1728" s="9">
        <v>1420239228</v>
      </c>
      <c r="E1728" s="9" t="e">
        <f>INDEX(#REF!:#REF!,MATCH($D1728,#REF!:#REF!,0),MATCH(#REF!,#REF!:#REF!,0))</f>
        <v>#REF!</v>
      </c>
      <c r="F1728" s="9" t="e">
        <f>INDEX(#REF!:#REF!,MATCH($D1728,#REF!:#REF!,0),MATCH(#REF!,#REF!:#REF!,0))</f>
        <v>#REF!</v>
      </c>
    </row>
    <row r="1729" spans="1:6" ht="16.5" x14ac:dyDescent="0.3">
      <c r="A1729" s="9" t="s">
        <v>20596</v>
      </c>
      <c r="B1729" s="9" t="s">
        <v>3241</v>
      </c>
      <c r="C1729" s="10">
        <v>47455</v>
      </c>
      <c r="D1729" s="9">
        <v>7188904251</v>
      </c>
      <c r="E1729" s="9" t="e">
        <f>INDEX(#REF!:#REF!,MATCH($D1729,#REF!:#REF!,0),MATCH(#REF!,#REF!:#REF!,0))</f>
        <v>#REF!</v>
      </c>
      <c r="F1729" s="9" t="e">
        <f>INDEX(#REF!:#REF!,MATCH($D1729,#REF!:#REF!,0),MATCH(#REF!,#REF!:#REF!,0))</f>
        <v>#REF!</v>
      </c>
    </row>
    <row r="1730" spans="1:6" ht="16.5" x14ac:dyDescent="0.3">
      <c r="A1730" s="9" t="s">
        <v>20595</v>
      </c>
      <c r="B1730" s="9" t="s">
        <v>1957</v>
      </c>
      <c r="C1730" s="10">
        <v>17984</v>
      </c>
      <c r="D1730" s="9">
        <v>5241020535</v>
      </c>
      <c r="E1730" s="9" t="e">
        <f>INDEX(#REF!:#REF!,MATCH($D1730,#REF!:#REF!,0),MATCH(#REF!,#REF!:#REF!,0))</f>
        <v>#REF!</v>
      </c>
      <c r="F1730" s="9" t="e">
        <f>INDEX(#REF!:#REF!,MATCH($D1730,#REF!:#REF!,0),MATCH(#REF!,#REF!:#REF!,0))</f>
        <v>#REF!</v>
      </c>
    </row>
    <row r="1731" spans="1:6" ht="16.5" x14ac:dyDescent="0.3">
      <c r="A1731" s="9" t="s">
        <v>20594</v>
      </c>
      <c r="B1731" s="9" t="s">
        <v>2476</v>
      </c>
      <c r="C1731" s="10">
        <v>47257</v>
      </c>
      <c r="D1731" s="9">
        <v>6788593582</v>
      </c>
      <c r="E1731" s="9" t="e">
        <f>INDEX(#REF!:#REF!,MATCH($D1731,#REF!:#REF!,0),MATCH(#REF!,#REF!:#REF!,0))</f>
        <v>#REF!</v>
      </c>
      <c r="F1731" s="9" t="e">
        <f>INDEX(#REF!:#REF!,MATCH($D1731,#REF!:#REF!,0),MATCH(#REF!,#REF!:#REF!,0))</f>
        <v>#REF!</v>
      </c>
    </row>
    <row r="1732" spans="1:6" ht="16.5" x14ac:dyDescent="0.3">
      <c r="A1732" s="9" t="s">
        <v>20593</v>
      </c>
      <c r="B1732" s="9" t="s">
        <v>5218</v>
      </c>
      <c r="C1732" s="10">
        <v>36183</v>
      </c>
      <c r="D1732" s="9">
        <v>1074899180</v>
      </c>
      <c r="E1732" s="9" t="e">
        <f>INDEX(#REF!:#REF!,MATCH($D1732,#REF!:#REF!,0),MATCH(#REF!,#REF!:#REF!,0))</f>
        <v>#REF!</v>
      </c>
      <c r="F1732" s="9" t="e">
        <f>INDEX(#REF!:#REF!,MATCH($D1732,#REF!:#REF!,0),MATCH(#REF!,#REF!:#REF!,0))</f>
        <v>#REF!</v>
      </c>
    </row>
    <row r="1733" spans="1:6" ht="16.5" x14ac:dyDescent="0.3">
      <c r="A1733" s="9" t="s">
        <v>20592</v>
      </c>
      <c r="B1733" s="9" t="s">
        <v>2198</v>
      </c>
      <c r="C1733" s="10">
        <v>11027</v>
      </c>
      <c r="D1733" s="9">
        <v>3217797337</v>
      </c>
      <c r="E1733" s="9" t="e">
        <f>INDEX(#REF!:#REF!,MATCH($D1733,#REF!:#REF!,0),MATCH(#REF!,#REF!:#REF!,0))</f>
        <v>#REF!</v>
      </c>
      <c r="F1733" s="9" t="e">
        <f>INDEX(#REF!:#REF!,MATCH($D1733,#REF!:#REF!,0),MATCH(#REF!,#REF!:#REF!,0))</f>
        <v>#REF!</v>
      </c>
    </row>
    <row r="1734" spans="1:6" ht="16.5" x14ac:dyDescent="0.3">
      <c r="A1734" s="9" t="s">
        <v>20591</v>
      </c>
      <c r="B1734" s="9" t="s">
        <v>2236</v>
      </c>
      <c r="C1734" s="10">
        <v>47274</v>
      </c>
      <c r="D1734" s="9">
        <v>4342145855</v>
      </c>
      <c r="E1734" s="9" t="e">
        <f>INDEX(#REF!:#REF!,MATCH($D1734,#REF!:#REF!,0),MATCH(#REF!,#REF!:#REF!,0))</f>
        <v>#REF!</v>
      </c>
      <c r="F1734" s="9" t="e">
        <f>INDEX(#REF!:#REF!,MATCH($D1734,#REF!:#REF!,0),MATCH(#REF!,#REF!:#REF!,0))</f>
        <v>#REF!</v>
      </c>
    </row>
    <row r="1735" spans="1:6" ht="16.5" x14ac:dyDescent="0.3">
      <c r="A1735" s="9" t="s">
        <v>20590</v>
      </c>
      <c r="B1735" s="9" t="s">
        <v>2833</v>
      </c>
      <c r="C1735" s="10">
        <v>11137</v>
      </c>
      <c r="D1735" s="9">
        <v>6915102108</v>
      </c>
      <c r="E1735" s="9" t="e">
        <f>INDEX(#REF!:#REF!,MATCH($D1735,#REF!:#REF!,0),MATCH(#REF!,#REF!:#REF!,0))</f>
        <v>#REF!</v>
      </c>
      <c r="F1735" s="9" t="e">
        <f>INDEX(#REF!:#REF!,MATCH($D1735,#REF!:#REF!,0),MATCH(#REF!,#REF!:#REF!,0))</f>
        <v>#REF!</v>
      </c>
    </row>
    <row r="1736" spans="1:6" ht="16.5" x14ac:dyDescent="0.3">
      <c r="A1736" s="9" t="s">
        <v>20589</v>
      </c>
      <c r="B1736" s="9" t="s">
        <v>1963</v>
      </c>
      <c r="C1736" s="10">
        <v>59469</v>
      </c>
      <c r="D1736" s="9">
        <v>3877279783</v>
      </c>
      <c r="E1736" s="9" t="e">
        <f>INDEX(#REF!:#REF!,MATCH($D1736,#REF!:#REF!,0),MATCH(#REF!,#REF!:#REF!,0))</f>
        <v>#REF!</v>
      </c>
      <c r="F1736" s="9" t="e">
        <f>INDEX(#REF!:#REF!,MATCH($D1736,#REF!:#REF!,0),MATCH(#REF!,#REF!:#REF!,0))</f>
        <v>#REF!</v>
      </c>
    </row>
    <row r="1737" spans="1:6" ht="16.5" x14ac:dyDescent="0.3">
      <c r="A1737" s="9" t="s">
        <v>20588</v>
      </c>
      <c r="B1737" s="9" t="s">
        <v>3951</v>
      </c>
      <c r="C1737" s="10">
        <v>59946</v>
      </c>
      <c r="D1737" s="9">
        <v>8875305560</v>
      </c>
      <c r="E1737" s="9" t="e">
        <f>INDEX(#REF!:#REF!,MATCH($D1737,#REF!:#REF!,0),MATCH(#REF!,#REF!:#REF!,0))</f>
        <v>#REF!</v>
      </c>
      <c r="F1737" s="9" t="e">
        <f>INDEX(#REF!:#REF!,MATCH($D1737,#REF!:#REF!,0),MATCH(#REF!,#REF!:#REF!,0))</f>
        <v>#REF!</v>
      </c>
    </row>
    <row r="1738" spans="1:6" ht="16.5" x14ac:dyDescent="0.3">
      <c r="A1738" s="9" t="s">
        <v>20587</v>
      </c>
      <c r="B1738" s="9" t="s">
        <v>2534</v>
      </c>
      <c r="C1738" s="10">
        <v>24201</v>
      </c>
      <c r="D1738" s="9">
        <v>7178607831</v>
      </c>
      <c r="E1738" s="9" t="e">
        <f>INDEX(#REF!:#REF!,MATCH($D1738,#REF!:#REF!,0),MATCH(#REF!,#REF!:#REF!,0))</f>
        <v>#REF!</v>
      </c>
      <c r="F1738" s="9" t="e">
        <f>INDEX(#REF!:#REF!,MATCH($D1738,#REF!:#REF!,0),MATCH(#REF!,#REF!:#REF!,0))</f>
        <v>#REF!</v>
      </c>
    </row>
    <row r="1739" spans="1:6" ht="16.5" x14ac:dyDescent="0.3">
      <c r="A1739" s="9" t="s">
        <v>20586</v>
      </c>
      <c r="B1739" s="9" t="s">
        <v>2574</v>
      </c>
      <c r="C1739" s="10">
        <v>52982</v>
      </c>
      <c r="D1739" s="9">
        <v>3379645060</v>
      </c>
      <c r="E1739" s="9" t="e">
        <f>INDEX(#REF!:#REF!,MATCH($D1739,#REF!:#REF!,0),MATCH(#REF!,#REF!:#REF!,0))</f>
        <v>#REF!</v>
      </c>
      <c r="F1739" s="9" t="e">
        <f>INDEX(#REF!:#REF!,MATCH($D1739,#REF!:#REF!,0),MATCH(#REF!,#REF!:#REF!,0))</f>
        <v>#REF!</v>
      </c>
    </row>
    <row r="1740" spans="1:6" ht="16.5" x14ac:dyDescent="0.3">
      <c r="A1740" s="9" t="s">
        <v>20585</v>
      </c>
      <c r="B1740" s="9" t="s">
        <v>2519</v>
      </c>
      <c r="C1740" s="10">
        <v>38564</v>
      </c>
      <c r="D1740" s="9">
        <v>7338728615</v>
      </c>
      <c r="E1740" s="9" t="e">
        <f>INDEX(#REF!:#REF!,MATCH($D1740,#REF!:#REF!,0),MATCH(#REF!,#REF!:#REF!,0))</f>
        <v>#REF!</v>
      </c>
      <c r="F1740" s="9" t="e">
        <f>INDEX(#REF!:#REF!,MATCH($D1740,#REF!:#REF!,0),MATCH(#REF!,#REF!:#REF!,0))</f>
        <v>#REF!</v>
      </c>
    </row>
    <row r="1741" spans="1:6" ht="16.5" x14ac:dyDescent="0.3">
      <c r="A1741" s="9" t="s">
        <v>20584</v>
      </c>
      <c r="B1741" s="9" t="s">
        <v>2564</v>
      </c>
      <c r="C1741" s="10">
        <v>56305</v>
      </c>
      <c r="D1741" s="9">
        <v>197180590</v>
      </c>
      <c r="E1741" s="9" t="e">
        <f>INDEX(#REF!:#REF!,MATCH($D1741,#REF!:#REF!,0),MATCH(#REF!,#REF!:#REF!,0))</f>
        <v>#REF!</v>
      </c>
      <c r="F1741" s="9" t="e">
        <f>INDEX(#REF!:#REF!,MATCH($D1741,#REF!:#REF!,0),MATCH(#REF!,#REF!:#REF!,0))</f>
        <v>#REF!</v>
      </c>
    </row>
    <row r="1742" spans="1:6" ht="16.5" x14ac:dyDescent="0.3">
      <c r="A1742" s="9" t="s">
        <v>20583</v>
      </c>
      <c r="B1742" s="9" t="s">
        <v>2396</v>
      </c>
      <c r="C1742" s="10">
        <v>17369</v>
      </c>
      <c r="D1742" s="9">
        <v>4235594176</v>
      </c>
      <c r="E1742" s="9" t="e">
        <f>INDEX(#REF!:#REF!,MATCH($D1742,#REF!:#REF!,0),MATCH(#REF!,#REF!:#REF!,0))</f>
        <v>#REF!</v>
      </c>
      <c r="F1742" s="9" t="e">
        <f>INDEX(#REF!:#REF!,MATCH($D1742,#REF!:#REF!,0),MATCH(#REF!,#REF!:#REF!,0))</f>
        <v>#REF!</v>
      </c>
    </row>
    <row r="1743" spans="1:6" ht="16.5" x14ac:dyDescent="0.3">
      <c r="A1743" s="9" t="s">
        <v>20582</v>
      </c>
      <c r="B1743" s="9" t="s">
        <v>2833</v>
      </c>
      <c r="C1743" s="10">
        <v>16873</v>
      </c>
      <c r="D1743" s="9">
        <v>2070860833</v>
      </c>
      <c r="E1743" s="9" t="e">
        <f>INDEX(#REF!:#REF!,MATCH($D1743,#REF!:#REF!,0),MATCH(#REF!,#REF!:#REF!,0))</f>
        <v>#REF!</v>
      </c>
      <c r="F1743" s="9" t="e">
        <f>INDEX(#REF!:#REF!,MATCH($D1743,#REF!:#REF!,0),MATCH(#REF!,#REF!:#REF!,0))</f>
        <v>#REF!</v>
      </c>
    </row>
    <row r="1744" spans="1:6" ht="16.5" x14ac:dyDescent="0.3">
      <c r="A1744" s="9" t="s">
        <v>20581</v>
      </c>
      <c r="B1744" s="9" t="s">
        <v>3229</v>
      </c>
      <c r="C1744" s="10">
        <v>18626</v>
      </c>
      <c r="D1744" s="9">
        <v>2649428619</v>
      </c>
      <c r="E1744" s="9" t="e">
        <f>INDEX(#REF!:#REF!,MATCH($D1744,#REF!:#REF!,0),MATCH(#REF!,#REF!:#REF!,0))</f>
        <v>#REF!</v>
      </c>
      <c r="F1744" s="9" t="e">
        <f>INDEX(#REF!:#REF!,MATCH($D1744,#REF!:#REF!,0),MATCH(#REF!,#REF!:#REF!,0))</f>
        <v>#REF!</v>
      </c>
    </row>
    <row r="1745" spans="1:6" ht="16.5" x14ac:dyDescent="0.3">
      <c r="A1745" s="9" t="s">
        <v>20580</v>
      </c>
      <c r="B1745" s="9" t="s">
        <v>2334</v>
      </c>
      <c r="C1745" s="10">
        <v>34763</v>
      </c>
      <c r="D1745" s="9">
        <v>2702941109</v>
      </c>
      <c r="E1745" s="9" t="e">
        <f>INDEX(#REF!:#REF!,MATCH($D1745,#REF!:#REF!,0),MATCH(#REF!,#REF!:#REF!,0))</f>
        <v>#REF!</v>
      </c>
      <c r="F1745" s="9" t="e">
        <f>INDEX(#REF!:#REF!,MATCH($D1745,#REF!:#REF!,0),MATCH(#REF!,#REF!:#REF!,0))</f>
        <v>#REF!</v>
      </c>
    </row>
    <row r="1746" spans="1:6" ht="16.5" x14ac:dyDescent="0.3">
      <c r="A1746" s="9" t="s">
        <v>20579</v>
      </c>
      <c r="B1746" s="9" t="s">
        <v>3144</v>
      </c>
      <c r="C1746" s="10">
        <v>18108</v>
      </c>
      <c r="D1746" s="9">
        <v>2421688019</v>
      </c>
      <c r="E1746" s="9" t="e">
        <f>INDEX(#REF!:#REF!,MATCH($D1746,#REF!:#REF!,0),MATCH(#REF!,#REF!:#REF!,0))</f>
        <v>#REF!</v>
      </c>
      <c r="F1746" s="9" t="e">
        <f>INDEX(#REF!:#REF!,MATCH($D1746,#REF!:#REF!,0),MATCH(#REF!,#REF!:#REF!,0))</f>
        <v>#REF!</v>
      </c>
    </row>
    <row r="1747" spans="1:6" ht="16.5" x14ac:dyDescent="0.3">
      <c r="A1747" s="9" t="s">
        <v>20578</v>
      </c>
      <c r="B1747" s="9" t="s">
        <v>2994</v>
      </c>
      <c r="C1747" s="10">
        <v>40395</v>
      </c>
      <c r="D1747" s="9">
        <v>1280521902</v>
      </c>
      <c r="E1747" s="9" t="e">
        <f>INDEX(#REF!:#REF!,MATCH($D1747,#REF!:#REF!,0),MATCH(#REF!,#REF!:#REF!,0))</f>
        <v>#REF!</v>
      </c>
      <c r="F1747" s="9" t="e">
        <f>INDEX(#REF!:#REF!,MATCH($D1747,#REF!:#REF!,0),MATCH(#REF!,#REF!:#REF!,0))</f>
        <v>#REF!</v>
      </c>
    </row>
    <row r="1748" spans="1:6" ht="16.5" x14ac:dyDescent="0.3">
      <c r="A1748" s="9" t="s">
        <v>20577</v>
      </c>
      <c r="B1748" s="9" t="s">
        <v>2412</v>
      </c>
      <c r="C1748" s="10">
        <v>27390</v>
      </c>
      <c r="D1748" s="9">
        <v>4815280800</v>
      </c>
      <c r="E1748" s="9" t="e">
        <f>INDEX(#REF!:#REF!,MATCH($D1748,#REF!:#REF!,0),MATCH(#REF!,#REF!:#REF!,0))</f>
        <v>#REF!</v>
      </c>
      <c r="F1748" s="9" t="e">
        <f>INDEX(#REF!:#REF!,MATCH($D1748,#REF!:#REF!,0),MATCH(#REF!,#REF!:#REF!,0))</f>
        <v>#REF!</v>
      </c>
    </row>
    <row r="1749" spans="1:6" ht="16.5" x14ac:dyDescent="0.3">
      <c r="A1749" s="9" t="s">
        <v>20576</v>
      </c>
      <c r="B1749" s="9" t="s">
        <v>2622</v>
      </c>
      <c r="C1749" s="10">
        <v>42310</v>
      </c>
      <c r="D1749" s="9">
        <v>1895483948</v>
      </c>
      <c r="E1749" s="9" t="e">
        <f>INDEX(#REF!:#REF!,MATCH($D1749,#REF!:#REF!,0),MATCH(#REF!,#REF!:#REF!,0))</f>
        <v>#REF!</v>
      </c>
      <c r="F1749" s="9" t="e">
        <f>INDEX(#REF!:#REF!,MATCH($D1749,#REF!:#REF!,0),MATCH(#REF!,#REF!:#REF!,0))</f>
        <v>#REF!</v>
      </c>
    </row>
    <row r="1750" spans="1:6" ht="16.5" x14ac:dyDescent="0.3">
      <c r="A1750" s="9" t="s">
        <v>20575</v>
      </c>
      <c r="B1750" s="9" t="s">
        <v>2097</v>
      </c>
      <c r="C1750" s="10">
        <v>10267</v>
      </c>
      <c r="D1750" s="9">
        <v>966588630</v>
      </c>
      <c r="E1750" s="9" t="e">
        <f>INDEX(#REF!:#REF!,MATCH($D1750,#REF!:#REF!,0),MATCH(#REF!,#REF!:#REF!,0))</f>
        <v>#REF!</v>
      </c>
      <c r="F1750" s="9" t="e">
        <f>INDEX(#REF!:#REF!,MATCH($D1750,#REF!:#REF!,0),MATCH(#REF!,#REF!:#REF!,0))</f>
        <v>#REF!</v>
      </c>
    </row>
    <row r="1751" spans="1:6" ht="16.5" x14ac:dyDescent="0.3">
      <c r="A1751" s="9" t="s">
        <v>20574</v>
      </c>
      <c r="B1751" s="9" t="s">
        <v>2085</v>
      </c>
      <c r="C1751" s="10">
        <v>11795</v>
      </c>
      <c r="D1751" s="9">
        <v>9002722281</v>
      </c>
      <c r="E1751" s="9" t="e">
        <f>INDEX(#REF!:#REF!,MATCH($D1751,#REF!:#REF!,0),MATCH(#REF!,#REF!:#REF!,0))</f>
        <v>#REF!</v>
      </c>
      <c r="F1751" s="9" t="e">
        <f>INDEX(#REF!:#REF!,MATCH($D1751,#REF!:#REF!,0),MATCH(#REF!,#REF!:#REF!,0))</f>
        <v>#REF!</v>
      </c>
    </row>
    <row r="1752" spans="1:6" ht="16.5" x14ac:dyDescent="0.3">
      <c r="A1752" s="9" t="s">
        <v>20573</v>
      </c>
      <c r="B1752" s="9" t="s">
        <v>2323</v>
      </c>
      <c r="C1752" s="10">
        <v>49683</v>
      </c>
      <c r="D1752" s="9">
        <v>7467563949</v>
      </c>
      <c r="E1752" s="9" t="e">
        <f>INDEX(#REF!:#REF!,MATCH($D1752,#REF!:#REF!,0),MATCH(#REF!,#REF!:#REF!,0))</f>
        <v>#REF!</v>
      </c>
      <c r="F1752" s="9" t="e">
        <f>INDEX(#REF!:#REF!,MATCH($D1752,#REF!:#REF!,0),MATCH(#REF!,#REF!:#REF!,0))</f>
        <v>#REF!</v>
      </c>
    </row>
    <row r="1753" spans="1:6" ht="16.5" x14ac:dyDescent="0.3">
      <c r="A1753" s="9" t="s">
        <v>20572</v>
      </c>
      <c r="B1753" s="9" t="s">
        <v>3255</v>
      </c>
      <c r="C1753" s="10">
        <v>41038</v>
      </c>
      <c r="D1753" s="9">
        <v>8858733592</v>
      </c>
      <c r="E1753" s="9" t="e">
        <f>INDEX(#REF!:#REF!,MATCH($D1753,#REF!:#REF!,0),MATCH(#REF!,#REF!:#REF!,0))</f>
        <v>#REF!</v>
      </c>
      <c r="F1753" s="9" t="e">
        <f>INDEX(#REF!:#REF!,MATCH($D1753,#REF!:#REF!,0),MATCH(#REF!,#REF!:#REF!,0))</f>
        <v>#REF!</v>
      </c>
    </row>
    <row r="1754" spans="1:6" ht="16.5" x14ac:dyDescent="0.3">
      <c r="A1754" s="9" t="s">
        <v>20571</v>
      </c>
      <c r="B1754" s="9" t="s">
        <v>2820</v>
      </c>
      <c r="C1754" s="10">
        <v>32316</v>
      </c>
      <c r="D1754" s="9">
        <v>2524572722</v>
      </c>
      <c r="E1754" s="9" t="e">
        <f>INDEX(#REF!:#REF!,MATCH($D1754,#REF!:#REF!,0),MATCH(#REF!,#REF!:#REF!,0))</f>
        <v>#REF!</v>
      </c>
      <c r="F1754" s="9" t="e">
        <f>INDEX(#REF!:#REF!,MATCH($D1754,#REF!:#REF!,0),MATCH(#REF!,#REF!:#REF!,0))</f>
        <v>#REF!</v>
      </c>
    </row>
    <row r="1755" spans="1:6" ht="16.5" x14ac:dyDescent="0.3">
      <c r="A1755" s="9" t="s">
        <v>20570</v>
      </c>
      <c r="B1755" s="9" t="s">
        <v>2487</v>
      </c>
      <c r="C1755" s="10">
        <v>59049</v>
      </c>
      <c r="D1755" s="9">
        <v>2510440322</v>
      </c>
      <c r="E1755" s="9" t="e">
        <f>INDEX(#REF!:#REF!,MATCH($D1755,#REF!:#REF!,0),MATCH(#REF!,#REF!:#REF!,0))</f>
        <v>#REF!</v>
      </c>
      <c r="F1755" s="9" t="e">
        <f>INDEX(#REF!:#REF!,MATCH($D1755,#REF!:#REF!,0),MATCH(#REF!,#REF!:#REF!,0))</f>
        <v>#REF!</v>
      </c>
    </row>
    <row r="1756" spans="1:6" ht="16.5" x14ac:dyDescent="0.3">
      <c r="A1756" s="9" t="s">
        <v>20569</v>
      </c>
      <c r="B1756" s="9" t="s">
        <v>3951</v>
      </c>
      <c r="C1756" s="10">
        <v>49887</v>
      </c>
      <c r="D1756" s="9">
        <v>7436398989</v>
      </c>
      <c r="E1756" s="9" t="e">
        <f>INDEX(#REF!:#REF!,MATCH($D1756,#REF!:#REF!,0),MATCH(#REF!,#REF!:#REF!,0))</f>
        <v>#REF!</v>
      </c>
      <c r="F1756" s="9" t="e">
        <f>INDEX(#REF!:#REF!,MATCH($D1756,#REF!:#REF!,0),MATCH(#REF!,#REF!:#REF!,0))</f>
        <v>#REF!</v>
      </c>
    </row>
    <row r="1757" spans="1:6" ht="16.5" x14ac:dyDescent="0.3">
      <c r="A1757" s="9" t="s">
        <v>20568</v>
      </c>
      <c r="B1757" s="9" t="s">
        <v>2521</v>
      </c>
      <c r="C1757" s="10">
        <v>37168</v>
      </c>
      <c r="D1757" s="9">
        <v>8728207157</v>
      </c>
      <c r="E1757" s="9" t="e">
        <f>INDEX(#REF!:#REF!,MATCH($D1757,#REF!:#REF!,0),MATCH(#REF!,#REF!:#REF!,0))</f>
        <v>#REF!</v>
      </c>
      <c r="F1757" s="9" t="e">
        <f>INDEX(#REF!:#REF!,MATCH($D1757,#REF!:#REF!,0),MATCH(#REF!,#REF!:#REF!,0))</f>
        <v>#REF!</v>
      </c>
    </row>
    <row r="1758" spans="1:6" ht="16.5" x14ac:dyDescent="0.3">
      <c r="A1758" s="9" t="s">
        <v>20567</v>
      </c>
      <c r="B1758" s="9" t="s">
        <v>2341</v>
      </c>
      <c r="C1758" s="10">
        <v>13100</v>
      </c>
      <c r="D1758" s="9">
        <v>453763030</v>
      </c>
      <c r="E1758" s="9" t="e">
        <f>INDEX(#REF!:#REF!,MATCH($D1758,#REF!:#REF!,0),MATCH(#REF!,#REF!:#REF!,0))</f>
        <v>#REF!</v>
      </c>
      <c r="F1758" s="9" t="e">
        <f>INDEX(#REF!:#REF!,MATCH($D1758,#REF!:#REF!,0),MATCH(#REF!,#REF!:#REF!,0))</f>
        <v>#REF!</v>
      </c>
    </row>
    <row r="1759" spans="1:6" ht="16.5" x14ac:dyDescent="0.3">
      <c r="A1759" s="9" t="s">
        <v>20566</v>
      </c>
      <c r="B1759" s="9" t="s">
        <v>2526</v>
      </c>
      <c r="C1759" s="10">
        <v>23634</v>
      </c>
      <c r="D1759" s="9">
        <v>2592292012</v>
      </c>
      <c r="E1759" s="9" t="e">
        <f>INDEX(#REF!:#REF!,MATCH($D1759,#REF!:#REF!,0),MATCH(#REF!,#REF!:#REF!,0))</f>
        <v>#REF!</v>
      </c>
      <c r="F1759" s="9" t="e">
        <f>INDEX(#REF!:#REF!,MATCH($D1759,#REF!:#REF!,0),MATCH(#REF!,#REF!:#REF!,0))</f>
        <v>#REF!</v>
      </c>
    </row>
    <row r="1760" spans="1:6" ht="16.5" x14ac:dyDescent="0.3">
      <c r="A1760" s="9" t="s">
        <v>20565</v>
      </c>
      <c r="B1760" s="9" t="s">
        <v>2431</v>
      </c>
      <c r="C1760" s="10">
        <v>48845</v>
      </c>
      <c r="D1760" s="9">
        <v>6173504774</v>
      </c>
      <c r="E1760" s="9" t="e">
        <f>INDEX(#REF!:#REF!,MATCH($D1760,#REF!:#REF!,0),MATCH(#REF!,#REF!:#REF!,0))</f>
        <v>#REF!</v>
      </c>
      <c r="F1760" s="9" t="e">
        <f>INDEX(#REF!:#REF!,MATCH($D1760,#REF!:#REF!,0),MATCH(#REF!,#REF!:#REF!,0))</f>
        <v>#REF!</v>
      </c>
    </row>
    <row r="1761" spans="1:6" ht="16.5" x14ac:dyDescent="0.3">
      <c r="A1761" s="9" t="s">
        <v>20564</v>
      </c>
      <c r="B1761" s="9" t="s">
        <v>2373</v>
      </c>
      <c r="C1761" s="10">
        <v>37591</v>
      </c>
      <c r="D1761" s="9">
        <v>4094820760</v>
      </c>
      <c r="E1761" s="9" t="e">
        <f>INDEX(#REF!:#REF!,MATCH($D1761,#REF!:#REF!,0),MATCH(#REF!,#REF!:#REF!,0))</f>
        <v>#REF!</v>
      </c>
      <c r="F1761" s="9" t="e">
        <f>INDEX(#REF!:#REF!,MATCH($D1761,#REF!:#REF!,0),MATCH(#REF!,#REF!:#REF!,0))</f>
        <v>#REF!</v>
      </c>
    </row>
    <row r="1762" spans="1:6" ht="16.5" x14ac:dyDescent="0.3">
      <c r="A1762" s="9" t="s">
        <v>20563</v>
      </c>
      <c r="B1762" s="9" t="s">
        <v>2336</v>
      </c>
      <c r="C1762" s="10">
        <v>57971</v>
      </c>
      <c r="D1762" s="9">
        <v>9264026959</v>
      </c>
      <c r="E1762" s="9" t="e">
        <f>INDEX(#REF!:#REF!,MATCH($D1762,#REF!:#REF!,0),MATCH(#REF!,#REF!:#REF!,0))</f>
        <v>#REF!</v>
      </c>
      <c r="F1762" s="9" t="e">
        <f>INDEX(#REF!:#REF!,MATCH($D1762,#REF!:#REF!,0),MATCH(#REF!,#REF!:#REF!,0))</f>
        <v>#REF!</v>
      </c>
    </row>
    <row r="1763" spans="1:6" ht="16.5" x14ac:dyDescent="0.3">
      <c r="A1763" s="9" t="s">
        <v>20562</v>
      </c>
      <c r="B1763" s="9" t="s">
        <v>2718</v>
      </c>
      <c r="C1763" s="10">
        <v>17234</v>
      </c>
      <c r="D1763" s="9">
        <v>8302317314</v>
      </c>
      <c r="E1763" s="9" t="e">
        <f>INDEX(#REF!:#REF!,MATCH($D1763,#REF!:#REF!,0),MATCH(#REF!,#REF!:#REF!,0))</f>
        <v>#REF!</v>
      </c>
      <c r="F1763" s="9" t="e">
        <f>INDEX(#REF!:#REF!,MATCH($D1763,#REF!:#REF!,0),MATCH(#REF!,#REF!:#REF!,0))</f>
        <v>#REF!</v>
      </c>
    </row>
    <row r="1764" spans="1:6" ht="16.5" x14ac:dyDescent="0.3">
      <c r="A1764" s="9" t="s">
        <v>20561</v>
      </c>
      <c r="B1764" s="9" t="s">
        <v>2077</v>
      </c>
      <c r="C1764" s="10">
        <v>42979</v>
      </c>
      <c r="D1764" s="9">
        <v>2497321256</v>
      </c>
      <c r="E1764" s="9" t="e">
        <f>INDEX(#REF!:#REF!,MATCH($D1764,#REF!:#REF!,0),MATCH(#REF!,#REF!:#REF!,0))</f>
        <v>#REF!</v>
      </c>
      <c r="F1764" s="9" t="e">
        <f>INDEX(#REF!:#REF!,MATCH($D1764,#REF!:#REF!,0),MATCH(#REF!,#REF!:#REF!,0))</f>
        <v>#REF!</v>
      </c>
    </row>
    <row r="1765" spans="1:6" ht="16.5" x14ac:dyDescent="0.3">
      <c r="A1765" s="9" t="s">
        <v>20560</v>
      </c>
      <c r="B1765" s="9" t="s">
        <v>2134</v>
      </c>
      <c r="C1765" s="10">
        <v>48088</v>
      </c>
      <c r="D1765" s="9">
        <v>8034345962</v>
      </c>
      <c r="E1765" s="9" t="e">
        <f>INDEX(#REF!:#REF!,MATCH($D1765,#REF!:#REF!,0),MATCH(#REF!,#REF!:#REF!,0))</f>
        <v>#REF!</v>
      </c>
      <c r="F1765" s="9" t="e">
        <f>INDEX(#REF!:#REF!,MATCH($D1765,#REF!:#REF!,0),MATCH(#REF!,#REF!:#REF!,0))</f>
        <v>#REF!</v>
      </c>
    </row>
    <row r="1766" spans="1:6" ht="16.5" x14ac:dyDescent="0.3">
      <c r="A1766" s="9" t="s">
        <v>20559</v>
      </c>
      <c r="B1766" s="9" t="s">
        <v>3195</v>
      </c>
      <c r="C1766" s="10">
        <v>20824</v>
      </c>
      <c r="D1766" s="9">
        <v>4328154427</v>
      </c>
      <c r="E1766" s="9" t="e">
        <f>INDEX(#REF!:#REF!,MATCH($D1766,#REF!:#REF!,0),MATCH(#REF!,#REF!:#REF!,0))</f>
        <v>#REF!</v>
      </c>
      <c r="F1766" s="9" t="e">
        <f>INDEX(#REF!:#REF!,MATCH($D1766,#REF!:#REF!,0),MATCH(#REF!,#REF!:#REF!,0))</f>
        <v>#REF!</v>
      </c>
    </row>
    <row r="1767" spans="1:6" ht="16.5" x14ac:dyDescent="0.3">
      <c r="A1767" s="9" t="s">
        <v>20558</v>
      </c>
      <c r="B1767" s="9" t="s">
        <v>2519</v>
      </c>
      <c r="C1767" s="10">
        <v>16053</v>
      </c>
      <c r="D1767" s="9">
        <v>6789106936</v>
      </c>
      <c r="E1767" s="9" t="e">
        <f>INDEX(#REF!:#REF!,MATCH($D1767,#REF!:#REF!,0),MATCH(#REF!,#REF!:#REF!,0))</f>
        <v>#REF!</v>
      </c>
      <c r="F1767" s="9" t="e">
        <f>INDEX(#REF!:#REF!,MATCH($D1767,#REF!:#REF!,0),MATCH(#REF!,#REF!:#REF!,0))</f>
        <v>#REF!</v>
      </c>
    </row>
    <row r="1768" spans="1:6" ht="16.5" x14ac:dyDescent="0.3">
      <c r="A1768" s="9" t="s">
        <v>20557</v>
      </c>
      <c r="B1768" s="9" t="s">
        <v>2933</v>
      </c>
      <c r="C1768" s="10">
        <v>25549</v>
      </c>
      <c r="D1768" s="9">
        <v>2136806068</v>
      </c>
      <c r="E1768" s="9" t="e">
        <f>INDEX(#REF!:#REF!,MATCH($D1768,#REF!:#REF!,0),MATCH(#REF!,#REF!:#REF!,0))</f>
        <v>#REF!</v>
      </c>
      <c r="F1768" s="9" t="e">
        <f>INDEX(#REF!:#REF!,MATCH($D1768,#REF!:#REF!,0),MATCH(#REF!,#REF!:#REF!,0))</f>
        <v>#REF!</v>
      </c>
    </row>
    <row r="1769" spans="1:6" ht="16.5" x14ac:dyDescent="0.3">
      <c r="A1769" s="9" t="s">
        <v>20556</v>
      </c>
      <c r="B1769" s="9" t="s">
        <v>3172</v>
      </c>
      <c r="C1769" s="10">
        <v>25521</v>
      </c>
      <c r="D1769" s="9">
        <v>3935718624</v>
      </c>
      <c r="E1769" s="9" t="e">
        <f>INDEX(#REF!:#REF!,MATCH($D1769,#REF!:#REF!,0),MATCH(#REF!,#REF!:#REF!,0))</f>
        <v>#REF!</v>
      </c>
      <c r="F1769" s="9" t="e">
        <f>INDEX(#REF!:#REF!,MATCH($D1769,#REF!:#REF!,0),MATCH(#REF!,#REF!:#REF!,0))</f>
        <v>#REF!</v>
      </c>
    </row>
    <row r="1770" spans="1:6" ht="16.5" x14ac:dyDescent="0.3">
      <c r="A1770" s="9" t="s">
        <v>20555</v>
      </c>
      <c r="B1770" s="9" t="s">
        <v>2443</v>
      </c>
      <c r="C1770" s="10">
        <v>55452</v>
      </c>
      <c r="D1770" s="9">
        <v>9458563771</v>
      </c>
      <c r="E1770" s="9" t="e">
        <f>INDEX(#REF!:#REF!,MATCH($D1770,#REF!:#REF!,0),MATCH(#REF!,#REF!:#REF!,0))</f>
        <v>#REF!</v>
      </c>
      <c r="F1770" s="9" t="e">
        <f>INDEX(#REF!:#REF!,MATCH($D1770,#REF!:#REF!,0),MATCH(#REF!,#REF!:#REF!,0))</f>
        <v>#REF!</v>
      </c>
    </row>
    <row r="1771" spans="1:6" ht="16.5" x14ac:dyDescent="0.3">
      <c r="A1771" s="9" t="s">
        <v>20554</v>
      </c>
      <c r="B1771" s="9" t="s">
        <v>2462</v>
      </c>
      <c r="C1771" s="10">
        <v>31688</v>
      </c>
      <c r="D1771" s="9">
        <v>5756920838</v>
      </c>
      <c r="E1771" s="9" t="e">
        <f>INDEX(#REF!:#REF!,MATCH($D1771,#REF!:#REF!,0),MATCH(#REF!,#REF!:#REF!,0))</f>
        <v>#REF!</v>
      </c>
      <c r="F1771" s="9" t="e">
        <f>INDEX(#REF!:#REF!,MATCH($D1771,#REF!:#REF!,0),MATCH(#REF!,#REF!:#REF!,0))</f>
        <v>#REF!</v>
      </c>
    </row>
    <row r="1772" spans="1:6" ht="16.5" x14ac:dyDescent="0.3">
      <c r="A1772" s="9" t="s">
        <v>20553</v>
      </c>
      <c r="B1772" s="9" t="s">
        <v>1995</v>
      </c>
      <c r="C1772" s="10">
        <v>27921</v>
      </c>
      <c r="D1772" s="9">
        <v>8519669638</v>
      </c>
      <c r="E1772" s="9" t="e">
        <f>INDEX(#REF!:#REF!,MATCH($D1772,#REF!:#REF!,0),MATCH(#REF!,#REF!:#REF!,0))</f>
        <v>#REF!</v>
      </c>
      <c r="F1772" s="9" t="e">
        <f>INDEX(#REF!:#REF!,MATCH($D1772,#REF!:#REF!,0),MATCH(#REF!,#REF!:#REF!,0))</f>
        <v>#REF!</v>
      </c>
    </row>
    <row r="1773" spans="1:6" ht="16.5" x14ac:dyDescent="0.3">
      <c r="A1773" s="9" t="s">
        <v>20552</v>
      </c>
      <c r="B1773" s="9" t="s">
        <v>2161</v>
      </c>
      <c r="C1773" s="10">
        <v>17047</v>
      </c>
      <c r="D1773" s="9">
        <v>5792300712</v>
      </c>
      <c r="E1773" s="9" t="e">
        <f>INDEX(#REF!:#REF!,MATCH($D1773,#REF!:#REF!,0),MATCH(#REF!,#REF!:#REF!,0))</f>
        <v>#REF!</v>
      </c>
      <c r="F1773" s="9" t="e">
        <f>INDEX(#REF!:#REF!,MATCH($D1773,#REF!:#REF!,0),MATCH(#REF!,#REF!:#REF!,0))</f>
        <v>#REF!</v>
      </c>
    </row>
    <row r="1774" spans="1:6" ht="16.5" x14ac:dyDescent="0.3">
      <c r="A1774" s="9" t="s">
        <v>20551</v>
      </c>
      <c r="B1774" s="9" t="s">
        <v>2097</v>
      </c>
      <c r="C1774" s="10">
        <v>58394</v>
      </c>
      <c r="D1774" s="9">
        <v>7462961601</v>
      </c>
      <c r="E1774" s="9" t="e">
        <f>INDEX(#REF!:#REF!,MATCH($D1774,#REF!:#REF!,0),MATCH(#REF!,#REF!:#REF!,0))</f>
        <v>#REF!</v>
      </c>
      <c r="F1774" s="9" t="e">
        <f>INDEX(#REF!:#REF!,MATCH($D1774,#REF!:#REF!,0),MATCH(#REF!,#REF!:#REF!,0))</f>
        <v>#REF!</v>
      </c>
    </row>
    <row r="1775" spans="1:6" ht="16.5" x14ac:dyDescent="0.3">
      <c r="A1775" s="9" t="s">
        <v>20550</v>
      </c>
      <c r="B1775" s="9" t="s">
        <v>2048</v>
      </c>
      <c r="C1775" s="10">
        <v>50043</v>
      </c>
      <c r="D1775" s="9">
        <v>4768254810</v>
      </c>
      <c r="E1775" s="9" t="e">
        <f>INDEX(#REF!:#REF!,MATCH($D1775,#REF!:#REF!,0),MATCH(#REF!,#REF!:#REF!,0))</f>
        <v>#REF!</v>
      </c>
      <c r="F1775" s="9" t="e">
        <f>INDEX(#REF!:#REF!,MATCH($D1775,#REF!:#REF!,0),MATCH(#REF!,#REF!:#REF!,0))</f>
        <v>#REF!</v>
      </c>
    </row>
    <row r="1776" spans="1:6" ht="16.5" x14ac:dyDescent="0.3">
      <c r="A1776" s="9" t="s">
        <v>20549</v>
      </c>
      <c r="B1776" s="9" t="s">
        <v>1975</v>
      </c>
      <c r="C1776" s="10">
        <v>46450</v>
      </c>
      <c r="D1776" s="9">
        <v>3792993961</v>
      </c>
      <c r="E1776" s="9" t="e">
        <f>INDEX(#REF!:#REF!,MATCH($D1776,#REF!:#REF!,0),MATCH(#REF!,#REF!:#REF!,0))</f>
        <v>#REF!</v>
      </c>
      <c r="F1776" s="9" t="e">
        <f>INDEX(#REF!:#REF!,MATCH($D1776,#REF!:#REF!,0),MATCH(#REF!,#REF!:#REF!,0))</f>
        <v>#REF!</v>
      </c>
    </row>
    <row r="1777" spans="1:6" ht="16.5" x14ac:dyDescent="0.3">
      <c r="A1777" s="9" t="s">
        <v>20548</v>
      </c>
      <c r="B1777" s="9" t="s">
        <v>3125</v>
      </c>
      <c r="C1777" s="10">
        <v>44484</v>
      </c>
      <c r="D1777" s="9">
        <v>3428040538</v>
      </c>
      <c r="E1777" s="9" t="e">
        <f>INDEX(#REF!:#REF!,MATCH($D1777,#REF!:#REF!,0),MATCH(#REF!,#REF!:#REF!,0))</f>
        <v>#REF!</v>
      </c>
      <c r="F1777" s="9" t="e">
        <f>INDEX(#REF!:#REF!,MATCH($D1777,#REF!:#REF!,0),MATCH(#REF!,#REF!:#REF!,0))</f>
        <v>#REF!</v>
      </c>
    </row>
    <row r="1778" spans="1:6" ht="16.5" x14ac:dyDescent="0.3">
      <c r="A1778" s="9" t="s">
        <v>20547</v>
      </c>
      <c r="B1778" s="9" t="s">
        <v>2961</v>
      </c>
      <c r="C1778" s="10">
        <v>12541</v>
      </c>
      <c r="D1778" s="9">
        <v>4688336071</v>
      </c>
      <c r="E1778" s="9" t="e">
        <f>INDEX(#REF!:#REF!,MATCH($D1778,#REF!:#REF!,0),MATCH(#REF!,#REF!:#REF!,0))</f>
        <v>#REF!</v>
      </c>
      <c r="F1778" s="9" t="e">
        <f>INDEX(#REF!:#REF!,MATCH($D1778,#REF!:#REF!,0),MATCH(#REF!,#REF!:#REF!,0))</f>
        <v>#REF!</v>
      </c>
    </row>
    <row r="1779" spans="1:6" ht="16.5" x14ac:dyDescent="0.3">
      <c r="A1779" s="9" t="s">
        <v>20546</v>
      </c>
      <c r="B1779" s="9" t="s">
        <v>2747</v>
      </c>
      <c r="C1779" s="10">
        <v>14667</v>
      </c>
      <c r="D1779" s="9">
        <v>9340388305</v>
      </c>
      <c r="E1779" s="9" t="e">
        <f>INDEX(#REF!:#REF!,MATCH($D1779,#REF!:#REF!,0),MATCH(#REF!,#REF!:#REF!,0))</f>
        <v>#REF!</v>
      </c>
      <c r="F1779" s="9" t="e">
        <f>INDEX(#REF!:#REF!,MATCH($D1779,#REF!:#REF!,0),MATCH(#REF!,#REF!:#REF!,0))</f>
        <v>#REF!</v>
      </c>
    </row>
    <row r="1780" spans="1:6" ht="16.5" x14ac:dyDescent="0.3">
      <c r="A1780" s="9" t="s">
        <v>20545</v>
      </c>
      <c r="B1780" s="9" t="s">
        <v>2615</v>
      </c>
      <c r="C1780" s="10">
        <v>15003</v>
      </c>
      <c r="D1780" s="9">
        <v>2497321256</v>
      </c>
      <c r="E1780" s="9" t="e">
        <f>INDEX(#REF!:#REF!,MATCH($D1780,#REF!:#REF!,0),MATCH(#REF!,#REF!:#REF!,0))</f>
        <v>#REF!</v>
      </c>
      <c r="F1780" s="9" t="e">
        <f>INDEX(#REF!:#REF!,MATCH($D1780,#REF!:#REF!,0),MATCH(#REF!,#REF!:#REF!,0))</f>
        <v>#REF!</v>
      </c>
    </row>
    <row r="1781" spans="1:6" ht="16.5" x14ac:dyDescent="0.3">
      <c r="A1781" s="9" t="s">
        <v>20544</v>
      </c>
      <c r="B1781" s="9" t="s">
        <v>2557</v>
      </c>
      <c r="C1781" s="10">
        <v>43131</v>
      </c>
      <c r="D1781" s="9">
        <v>5637692440</v>
      </c>
      <c r="E1781" s="9" t="e">
        <f>INDEX(#REF!:#REF!,MATCH($D1781,#REF!:#REF!,0),MATCH(#REF!,#REF!:#REF!,0))</f>
        <v>#REF!</v>
      </c>
      <c r="F1781" s="9" t="e">
        <f>INDEX(#REF!:#REF!,MATCH($D1781,#REF!:#REF!,0),MATCH(#REF!,#REF!:#REF!,0))</f>
        <v>#REF!</v>
      </c>
    </row>
    <row r="1782" spans="1:6" ht="16.5" x14ac:dyDescent="0.3">
      <c r="A1782" s="9" t="s">
        <v>20543</v>
      </c>
      <c r="B1782" s="9" t="s">
        <v>2272</v>
      </c>
      <c r="C1782" s="10">
        <v>24198</v>
      </c>
      <c r="D1782" s="9">
        <v>5299481160</v>
      </c>
      <c r="E1782" s="9" t="e">
        <f>INDEX(#REF!:#REF!,MATCH($D1782,#REF!:#REF!,0),MATCH(#REF!,#REF!:#REF!,0))</f>
        <v>#REF!</v>
      </c>
      <c r="F1782" s="9" t="e">
        <f>INDEX(#REF!:#REF!,MATCH($D1782,#REF!:#REF!,0),MATCH(#REF!,#REF!:#REF!,0))</f>
        <v>#REF!</v>
      </c>
    </row>
    <row r="1783" spans="1:6" ht="16.5" x14ac:dyDescent="0.3">
      <c r="A1783" s="9" t="s">
        <v>20542</v>
      </c>
      <c r="B1783" s="9" t="s">
        <v>2063</v>
      </c>
      <c r="C1783" s="10">
        <v>20576</v>
      </c>
      <c r="D1783" s="9">
        <v>5422052862</v>
      </c>
      <c r="E1783" s="9" t="e">
        <f>INDEX(#REF!:#REF!,MATCH($D1783,#REF!:#REF!,0),MATCH(#REF!,#REF!:#REF!,0))</f>
        <v>#REF!</v>
      </c>
      <c r="F1783" s="9" t="e">
        <f>INDEX(#REF!:#REF!,MATCH($D1783,#REF!:#REF!,0),MATCH(#REF!,#REF!:#REF!,0))</f>
        <v>#REF!</v>
      </c>
    </row>
    <row r="1784" spans="1:6" ht="16.5" x14ac:dyDescent="0.3">
      <c r="A1784" s="9" t="s">
        <v>20541</v>
      </c>
      <c r="B1784" s="9" t="s">
        <v>2134</v>
      </c>
      <c r="C1784" s="10">
        <v>35976</v>
      </c>
      <c r="D1784" s="9">
        <v>4972162740</v>
      </c>
      <c r="E1784" s="9" t="e">
        <f>INDEX(#REF!:#REF!,MATCH($D1784,#REF!:#REF!,0),MATCH(#REF!,#REF!:#REF!,0))</f>
        <v>#REF!</v>
      </c>
      <c r="F1784" s="9" t="e">
        <f>INDEX(#REF!:#REF!,MATCH($D1784,#REF!:#REF!,0),MATCH(#REF!,#REF!:#REF!,0))</f>
        <v>#REF!</v>
      </c>
    </row>
    <row r="1785" spans="1:6" ht="16.5" x14ac:dyDescent="0.3">
      <c r="A1785" s="9" t="s">
        <v>20540</v>
      </c>
      <c r="B1785" s="9" t="s">
        <v>2574</v>
      </c>
      <c r="C1785" s="10">
        <v>20847</v>
      </c>
      <c r="D1785" s="9">
        <v>8481632066</v>
      </c>
      <c r="E1785" s="9" t="e">
        <f>INDEX(#REF!:#REF!,MATCH($D1785,#REF!:#REF!,0),MATCH(#REF!,#REF!:#REF!,0))</f>
        <v>#REF!</v>
      </c>
      <c r="F1785" s="9" t="e">
        <f>INDEX(#REF!:#REF!,MATCH($D1785,#REF!:#REF!,0),MATCH(#REF!,#REF!:#REF!,0))</f>
        <v>#REF!</v>
      </c>
    </row>
    <row r="1786" spans="1:6" ht="16.5" x14ac:dyDescent="0.3">
      <c r="A1786" s="9" t="s">
        <v>20539</v>
      </c>
      <c r="B1786" s="9" t="s">
        <v>3856</v>
      </c>
      <c r="C1786" s="10">
        <v>35299</v>
      </c>
      <c r="D1786" s="9">
        <v>9782845590</v>
      </c>
      <c r="E1786" s="9" t="e">
        <f>INDEX(#REF!:#REF!,MATCH($D1786,#REF!:#REF!,0),MATCH(#REF!,#REF!:#REF!,0))</f>
        <v>#REF!</v>
      </c>
      <c r="F1786" s="9" t="e">
        <f>INDEX(#REF!:#REF!,MATCH($D1786,#REF!:#REF!,0),MATCH(#REF!,#REF!:#REF!,0))</f>
        <v>#REF!</v>
      </c>
    </row>
    <row r="1787" spans="1:6" ht="16.5" x14ac:dyDescent="0.3">
      <c r="A1787" s="9" t="s">
        <v>20538</v>
      </c>
      <c r="B1787" s="9" t="s">
        <v>3510</v>
      </c>
      <c r="C1787" s="10">
        <v>23797</v>
      </c>
      <c r="D1787" s="9">
        <v>2677632772</v>
      </c>
      <c r="E1787" s="9" t="e">
        <f>INDEX(#REF!:#REF!,MATCH($D1787,#REF!:#REF!,0),MATCH(#REF!,#REF!:#REF!,0))</f>
        <v>#REF!</v>
      </c>
      <c r="F1787" s="9" t="e">
        <f>INDEX(#REF!:#REF!,MATCH($D1787,#REF!:#REF!,0),MATCH(#REF!,#REF!:#REF!,0))</f>
        <v>#REF!</v>
      </c>
    </row>
    <row r="1788" spans="1:6" ht="16.5" x14ac:dyDescent="0.3">
      <c r="A1788" s="9" t="s">
        <v>20537</v>
      </c>
      <c r="B1788" s="9" t="s">
        <v>2021</v>
      </c>
      <c r="C1788" s="10">
        <v>56431</v>
      </c>
      <c r="D1788" s="9">
        <v>1014658829</v>
      </c>
      <c r="E1788" s="9" t="e">
        <f>INDEX(#REF!:#REF!,MATCH($D1788,#REF!:#REF!,0),MATCH(#REF!,#REF!:#REF!,0))</f>
        <v>#REF!</v>
      </c>
      <c r="F1788" s="9" t="e">
        <f>INDEX(#REF!:#REF!,MATCH($D1788,#REF!:#REF!,0),MATCH(#REF!,#REF!:#REF!,0))</f>
        <v>#REF!</v>
      </c>
    </row>
    <row r="1789" spans="1:6" ht="16.5" x14ac:dyDescent="0.3">
      <c r="A1789" s="9" t="s">
        <v>20536</v>
      </c>
      <c r="B1789" s="9" t="s">
        <v>2081</v>
      </c>
      <c r="C1789" s="10">
        <v>29492</v>
      </c>
      <c r="D1789" s="9">
        <v>1545110042</v>
      </c>
      <c r="E1789" s="9" t="e">
        <f>INDEX(#REF!:#REF!,MATCH($D1789,#REF!:#REF!,0),MATCH(#REF!,#REF!:#REF!,0))</f>
        <v>#REF!</v>
      </c>
      <c r="F1789" s="9" t="e">
        <f>INDEX(#REF!:#REF!,MATCH($D1789,#REF!:#REF!,0),MATCH(#REF!,#REF!:#REF!,0))</f>
        <v>#REF!</v>
      </c>
    </row>
    <row r="1790" spans="1:6" ht="16.5" x14ac:dyDescent="0.3">
      <c r="A1790" s="9" t="s">
        <v>20535</v>
      </c>
      <c r="B1790" s="9" t="s">
        <v>2288</v>
      </c>
      <c r="C1790" s="10">
        <v>56318</v>
      </c>
      <c r="D1790" s="9">
        <v>232367817</v>
      </c>
      <c r="E1790" s="9" t="e">
        <f>INDEX(#REF!:#REF!,MATCH($D1790,#REF!:#REF!,0),MATCH(#REF!,#REF!:#REF!,0))</f>
        <v>#REF!</v>
      </c>
      <c r="F1790" s="9" t="e">
        <f>INDEX(#REF!:#REF!,MATCH($D1790,#REF!:#REF!,0),MATCH(#REF!,#REF!:#REF!,0))</f>
        <v>#REF!</v>
      </c>
    </row>
    <row r="1791" spans="1:6" ht="16.5" x14ac:dyDescent="0.3">
      <c r="A1791" s="9" t="s">
        <v>20534</v>
      </c>
      <c r="B1791" s="9" t="s">
        <v>2961</v>
      </c>
      <c r="C1791" s="10">
        <v>38872</v>
      </c>
      <c r="D1791" s="9">
        <v>1053331541</v>
      </c>
      <c r="E1791" s="9" t="e">
        <f>INDEX(#REF!:#REF!,MATCH($D1791,#REF!:#REF!,0),MATCH(#REF!,#REF!:#REF!,0))</f>
        <v>#REF!</v>
      </c>
      <c r="F1791" s="9" t="e">
        <f>INDEX(#REF!:#REF!,MATCH($D1791,#REF!:#REF!,0),MATCH(#REF!,#REF!:#REF!,0))</f>
        <v>#REF!</v>
      </c>
    </row>
    <row r="1792" spans="1:6" ht="16.5" x14ac:dyDescent="0.3">
      <c r="A1792" s="9" t="s">
        <v>20533</v>
      </c>
      <c r="B1792" s="9" t="s">
        <v>2422</v>
      </c>
      <c r="C1792" s="10">
        <v>24626</v>
      </c>
      <c r="D1792" s="9">
        <v>7938954179</v>
      </c>
      <c r="E1792" s="9" t="e">
        <f>INDEX(#REF!:#REF!,MATCH($D1792,#REF!:#REF!,0),MATCH(#REF!,#REF!:#REF!,0))</f>
        <v>#REF!</v>
      </c>
      <c r="F1792" s="9" t="e">
        <f>INDEX(#REF!:#REF!,MATCH($D1792,#REF!:#REF!,0),MATCH(#REF!,#REF!:#REF!,0))</f>
        <v>#REF!</v>
      </c>
    </row>
    <row r="1793" spans="1:6" ht="16.5" x14ac:dyDescent="0.3">
      <c r="A1793" s="9" t="s">
        <v>20532</v>
      </c>
      <c r="B1793" s="9" t="s">
        <v>2845</v>
      </c>
      <c r="C1793" s="10">
        <v>56977</v>
      </c>
      <c r="D1793" s="9">
        <v>1279282711</v>
      </c>
      <c r="E1793" s="9" t="e">
        <f>INDEX(#REF!:#REF!,MATCH($D1793,#REF!:#REF!,0),MATCH(#REF!,#REF!:#REF!,0))</f>
        <v>#REF!</v>
      </c>
      <c r="F1793" s="9" t="e">
        <f>INDEX(#REF!:#REF!,MATCH($D1793,#REF!:#REF!,0),MATCH(#REF!,#REF!:#REF!,0))</f>
        <v>#REF!</v>
      </c>
    </row>
    <row r="1794" spans="1:6" ht="16.5" x14ac:dyDescent="0.3">
      <c r="A1794" s="9" t="s">
        <v>20531</v>
      </c>
      <c r="B1794" s="9" t="s">
        <v>1989</v>
      </c>
      <c r="C1794" s="10">
        <v>29288</v>
      </c>
      <c r="D1794" s="9">
        <v>7304628987</v>
      </c>
      <c r="E1794" s="9" t="e">
        <f>INDEX(#REF!:#REF!,MATCH($D1794,#REF!:#REF!,0),MATCH(#REF!,#REF!:#REF!,0))</f>
        <v>#REF!</v>
      </c>
      <c r="F1794" s="9" t="e">
        <f>INDEX(#REF!:#REF!,MATCH($D1794,#REF!:#REF!,0),MATCH(#REF!,#REF!:#REF!,0))</f>
        <v>#REF!</v>
      </c>
    </row>
    <row r="1795" spans="1:6" ht="16.5" x14ac:dyDescent="0.3">
      <c r="A1795" s="9" t="s">
        <v>20530</v>
      </c>
      <c r="B1795" s="9" t="s">
        <v>2831</v>
      </c>
      <c r="C1795" s="10">
        <v>58566</v>
      </c>
      <c r="D1795" s="9">
        <v>5913755731</v>
      </c>
      <c r="E1795" s="9" t="e">
        <f>INDEX(#REF!:#REF!,MATCH($D1795,#REF!:#REF!,0),MATCH(#REF!,#REF!:#REF!,0))</f>
        <v>#REF!</v>
      </c>
      <c r="F1795" s="9" t="e">
        <f>INDEX(#REF!:#REF!,MATCH($D1795,#REF!:#REF!,0),MATCH(#REF!,#REF!:#REF!,0))</f>
        <v>#REF!</v>
      </c>
    </row>
    <row r="1796" spans="1:6" ht="16.5" x14ac:dyDescent="0.3">
      <c r="A1796" s="9" t="s">
        <v>20529</v>
      </c>
      <c r="B1796" s="9" t="s">
        <v>3366</v>
      </c>
      <c r="C1796" s="10">
        <v>37931</v>
      </c>
      <c r="D1796" s="9">
        <v>9196221739</v>
      </c>
      <c r="E1796" s="9" t="e">
        <f>INDEX(#REF!:#REF!,MATCH($D1796,#REF!:#REF!,0),MATCH(#REF!,#REF!:#REF!,0))</f>
        <v>#REF!</v>
      </c>
      <c r="F1796" s="9" t="e">
        <f>INDEX(#REF!:#REF!,MATCH($D1796,#REF!:#REF!,0),MATCH(#REF!,#REF!:#REF!,0))</f>
        <v>#REF!</v>
      </c>
    </row>
    <row r="1797" spans="1:6" ht="16.5" x14ac:dyDescent="0.3">
      <c r="A1797" s="9" t="s">
        <v>20528</v>
      </c>
      <c r="B1797" s="9" t="s">
        <v>2092</v>
      </c>
      <c r="C1797" s="10">
        <v>30043</v>
      </c>
      <c r="D1797" s="9">
        <v>4920920075</v>
      </c>
      <c r="E1797" s="9" t="e">
        <f>INDEX(#REF!:#REF!,MATCH($D1797,#REF!:#REF!,0),MATCH(#REF!,#REF!:#REF!,0))</f>
        <v>#REF!</v>
      </c>
      <c r="F1797" s="9" t="e">
        <f>INDEX(#REF!:#REF!,MATCH($D1797,#REF!:#REF!,0),MATCH(#REF!,#REF!:#REF!,0))</f>
        <v>#REF!</v>
      </c>
    </row>
    <row r="1798" spans="1:6" ht="16.5" x14ac:dyDescent="0.3">
      <c r="A1798" s="9" t="s">
        <v>20527</v>
      </c>
      <c r="B1798" s="9" t="s">
        <v>2015</v>
      </c>
      <c r="C1798" s="10">
        <v>12585</v>
      </c>
      <c r="D1798" s="9">
        <v>5837501576</v>
      </c>
      <c r="E1798" s="9" t="e">
        <f>INDEX(#REF!:#REF!,MATCH($D1798,#REF!:#REF!,0),MATCH(#REF!,#REF!:#REF!,0))</f>
        <v>#REF!</v>
      </c>
      <c r="F1798" s="9" t="e">
        <f>INDEX(#REF!:#REF!,MATCH($D1798,#REF!:#REF!,0),MATCH(#REF!,#REF!:#REF!,0))</f>
        <v>#REF!</v>
      </c>
    </row>
    <row r="1799" spans="1:6" ht="16.5" x14ac:dyDescent="0.3">
      <c r="A1799" s="9" t="s">
        <v>20526</v>
      </c>
      <c r="B1799" s="9" t="s">
        <v>3448</v>
      </c>
      <c r="C1799" s="10">
        <v>20429</v>
      </c>
      <c r="D1799" s="9">
        <v>9705650896</v>
      </c>
      <c r="E1799" s="9" t="e">
        <f>INDEX(#REF!:#REF!,MATCH($D1799,#REF!:#REF!,0),MATCH(#REF!,#REF!:#REF!,0))</f>
        <v>#REF!</v>
      </c>
      <c r="F1799" s="9" t="e">
        <f>INDEX(#REF!:#REF!,MATCH($D1799,#REF!:#REF!,0),MATCH(#REF!,#REF!:#REF!,0))</f>
        <v>#REF!</v>
      </c>
    </row>
    <row r="1800" spans="1:6" ht="16.5" x14ac:dyDescent="0.3">
      <c r="A1800" s="9" t="s">
        <v>20525</v>
      </c>
      <c r="B1800" s="9" t="s">
        <v>2492</v>
      </c>
      <c r="C1800" s="10">
        <v>28733</v>
      </c>
      <c r="D1800" s="9">
        <v>197180590</v>
      </c>
      <c r="E1800" s="9" t="e">
        <f>INDEX(#REF!:#REF!,MATCH($D1800,#REF!:#REF!,0),MATCH(#REF!,#REF!:#REF!,0))</f>
        <v>#REF!</v>
      </c>
      <c r="F1800" s="9" t="e">
        <f>INDEX(#REF!:#REF!,MATCH($D1800,#REF!:#REF!,0),MATCH(#REF!,#REF!:#REF!,0))</f>
        <v>#REF!</v>
      </c>
    </row>
    <row r="1801" spans="1:6" ht="16.5" x14ac:dyDescent="0.3">
      <c r="A1801" s="9" t="s">
        <v>20524</v>
      </c>
      <c r="B1801" s="9" t="s">
        <v>2450</v>
      </c>
      <c r="C1801" s="10">
        <v>34022</v>
      </c>
      <c r="D1801" s="9">
        <v>9163060264</v>
      </c>
      <c r="E1801" s="9" t="e">
        <f>INDEX(#REF!:#REF!,MATCH($D1801,#REF!:#REF!,0),MATCH(#REF!,#REF!:#REF!,0))</f>
        <v>#REF!</v>
      </c>
      <c r="F1801" s="9" t="e">
        <f>INDEX(#REF!:#REF!,MATCH($D1801,#REF!:#REF!,0),MATCH(#REF!,#REF!:#REF!,0))</f>
        <v>#REF!</v>
      </c>
    </row>
    <row r="1802" spans="1:6" ht="16.5" x14ac:dyDescent="0.3">
      <c r="A1802" s="9" t="s">
        <v>20523</v>
      </c>
      <c r="B1802" s="9" t="s">
        <v>2140</v>
      </c>
      <c r="C1802" s="10">
        <v>17366</v>
      </c>
      <c r="D1802" s="9">
        <v>4453705328</v>
      </c>
      <c r="E1802" s="9" t="e">
        <f>INDEX(#REF!:#REF!,MATCH($D1802,#REF!:#REF!,0),MATCH(#REF!,#REF!:#REF!,0))</f>
        <v>#REF!</v>
      </c>
      <c r="F1802" s="9" t="e">
        <f>INDEX(#REF!:#REF!,MATCH($D1802,#REF!:#REF!,0),MATCH(#REF!,#REF!:#REF!,0))</f>
        <v>#REF!</v>
      </c>
    </row>
    <row r="1803" spans="1:6" ht="16.5" x14ac:dyDescent="0.3">
      <c r="A1803" s="9" t="s">
        <v>20522</v>
      </c>
      <c r="B1803" s="9" t="s">
        <v>2826</v>
      </c>
      <c r="C1803" s="10">
        <v>46122</v>
      </c>
      <c r="D1803" s="9">
        <v>9966428720</v>
      </c>
      <c r="E1803" s="9" t="e">
        <f>INDEX(#REF!:#REF!,MATCH($D1803,#REF!:#REF!,0),MATCH(#REF!,#REF!:#REF!,0))</f>
        <v>#REF!</v>
      </c>
      <c r="F1803" s="9" t="e">
        <f>INDEX(#REF!:#REF!,MATCH($D1803,#REF!:#REF!,0),MATCH(#REF!,#REF!:#REF!,0))</f>
        <v>#REF!</v>
      </c>
    </row>
    <row r="1804" spans="1:6" ht="16.5" x14ac:dyDescent="0.3">
      <c r="A1804" s="9" t="s">
        <v>20521</v>
      </c>
      <c r="B1804" s="9" t="s">
        <v>2228</v>
      </c>
      <c r="C1804" s="10">
        <v>40590</v>
      </c>
      <c r="D1804" s="9">
        <v>2079803735</v>
      </c>
      <c r="E1804" s="9" t="e">
        <f>INDEX(#REF!:#REF!,MATCH($D1804,#REF!:#REF!,0),MATCH(#REF!,#REF!:#REF!,0))</f>
        <v>#REF!</v>
      </c>
      <c r="F1804" s="9" t="e">
        <f>INDEX(#REF!:#REF!,MATCH($D1804,#REF!:#REF!,0),MATCH(#REF!,#REF!:#REF!,0))</f>
        <v>#REF!</v>
      </c>
    </row>
    <row r="1805" spans="1:6" ht="16.5" x14ac:dyDescent="0.3">
      <c r="A1805" s="9" t="s">
        <v>20520</v>
      </c>
      <c r="B1805" s="9" t="s">
        <v>3388</v>
      </c>
      <c r="C1805" s="10">
        <v>35670</v>
      </c>
      <c r="D1805" s="9">
        <v>4768254810</v>
      </c>
      <c r="E1805" s="9" t="e">
        <f>INDEX(#REF!:#REF!,MATCH($D1805,#REF!:#REF!,0),MATCH(#REF!,#REF!:#REF!,0))</f>
        <v>#REF!</v>
      </c>
      <c r="F1805" s="9" t="e">
        <f>INDEX(#REF!:#REF!,MATCH($D1805,#REF!:#REF!,0),MATCH(#REF!,#REF!:#REF!,0))</f>
        <v>#REF!</v>
      </c>
    </row>
    <row r="1806" spans="1:6" ht="16.5" x14ac:dyDescent="0.3">
      <c r="A1806" s="9" t="s">
        <v>20519</v>
      </c>
      <c r="B1806" s="9" t="s">
        <v>1989</v>
      </c>
      <c r="C1806" s="10">
        <v>56940</v>
      </c>
      <c r="D1806" s="9">
        <v>8875305560</v>
      </c>
      <c r="E1806" s="9" t="e">
        <f>INDEX(#REF!:#REF!,MATCH($D1806,#REF!:#REF!,0),MATCH(#REF!,#REF!:#REF!,0))</f>
        <v>#REF!</v>
      </c>
      <c r="F1806" s="9" t="e">
        <f>INDEX(#REF!:#REF!,MATCH($D1806,#REF!:#REF!,0),MATCH(#REF!,#REF!:#REF!,0))</f>
        <v>#REF!</v>
      </c>
    </row>
    <row r="1807" spans="1:6" ht="16.5" x14ac:dyDescent="0.3">
      <c r="A1807" s="9" t="s">
        <v>20518</v>
      </c>
      <c r="B1807" s="9" t="s">
        <v>2232</v>
      </c>
      <c r="C1807" s="10">
        <v>48103</v>
      </c>
      <c r="D1807" s="9">
        <v>7573774818</v>
      </c>
      <c r="E1807" s="9" t="e">
        <f>INDEX(#REF!:#REF!,MATCH($D1807,#REF!:#REF!,0),MATCH(#REF!,#REF!:#REF!,0))</f>
        <v>#REF!</v>
      </c>
      <c r="F1807" s="9" t="e">
        <f>INDEX(#REF!:#REF!,MATCH($D1807,#REF!:#REF!,0),MATCH(#REF!,#REF!:#REF!,0))</f>
        <v>#REF!</v>
      </c>
    </row>
    <row r="1808" spans="1:6" ht="16.5" x14ac:dyDescent="0.3">
      <c r="A1808" s="9" t="s">
        <v>20517</v>
      </c>
      <c r="B1808" s="9" t="s">
        <v>2420</v>
      </c>
      <c r="C1808" s="10">
        <v>17239</v>
      </c>
      <c r="D1808" s="9">
        <v>5828678620</v>
      </c>
      <c r="E1808" s="9" t="e">
        <f>INDEX(#REF!:#REF!,MATCH($D1808,#REF!:#REF!,0),MATCH(#REF!,#REF!:#REF!,0))</f>
        <v>#REF!</v>
      </c>
      <c r="F1808" s="9" t="e">
        <f>INDEX(#REF!:#REF!,MATCH($D1808,#REF!:#REF!,0),MATCH(#REF!,#REF!:#REF!,0))</f>
        <v>#REF!</v>
      </c>
    </row>
    <row r="1809" spans="1:6" ht="16.5" x14ac:dyDescent="0.3">
      <c r="A1809" s="9" t="s">
        <v>20516</v>
      </c>
      <c r="B1809" s="9" t="s">
        <v>2440</v>
      </c>
      <c r="C1809" s="10">
        <v>46785</v>
      </c>
      <c r="D1809" s="9">
        <v>9107581297</v>
      </c>
      <c r="E1809" s="9" t="e">
        <f>INDEX(#REF!:#REF!,MATCH($D1809,#REF!:#REF!,0),MATCH(#REF!,#REF!:#REF!,0))</f>
        <v>#REF!</v>
      </c>
      <c r="F1809" s="9" t="e">
        <f>INDEX(#REF!:#REF!,MATCH($D1809,#REF!:#REF!,0),MATCH(#REF!,#REF!:#REF!,0))</f>
        <v>#REF!</v>
      </c>
    </row>
    <row r="1810" spans="1:6" ht="16.5" x14ac:dyDescent="0.3">
      <c r="A1810" s="9" t="s">
        <v>20515</v>
      </c>
      <c r="B1810" s="9" t="s">
        <v>2005</v>
      </c>
      <c r="C1810" s="10">
        <v>49679</v>
      </c>
      <c r="D1810" s="9">
        <v>8175279842</v>
      </c>
      <c r="E1810" s="9" t="e">
        <f>INDEX(#REF!:#REF!,MATCH($D1810,#REF!:#REF!,0),MATCH(#REF!,#REF!:#REF!,0))</f>
        <v>#REF!</v>
      </c>
      <c r="F1810" s="9" t="e">
        <f>INDEX(#REF!:#REF!,MATCH($D1810,#REF!:#REF!,0),MATCH(#REF!,#REF!:#REF!,0))</f>
        <v>#REF!</v>
      </c>
    </row>
    <row r="1811" spans="1:6" ht="16.5" x14ac:dyDescent="0.3">
      <c r="A1811" s="9" t="s">
        <v>20514</v>
      </c>
      <c r="B1811" s="9" t="s">
        <v>2559</v>
      </c>
      <c r="C1811" s="10">
        <v>49465</v>
      </c>
      <c r="D1811" s="9">
        <v>7837437543</v>
      </c>
      <c r="E1811" s="9" t="e">
        <f>INDEX(#REF!:#REF!,MATCH($D1811,#REF!:#REF!,0),MATCH(#REF!,#REF!:#REF!,0))</f>
        <v>#REF!</v>
      </c>
      <c r="F1811" s="9" t="e">
        <f>INDEX(#REF!:#REF!,MATCH($D1811,#REF!:#REF!,0),MATCH(#REF!,#REF!:#REF!,0))</f>
        <v>#REF!</v>
      </c>
    </row>
    <row r="1812" spans="1:6" ht="16.5" x14ac:dyDescent="0.3">
      <c r="A1812" s="9" t="s">
        <v>20513</v>
      </c>
      <c r="B1812" s="9" t="s">
        <v>3360</v>
      </c>
      <c r="C1812" s="10">
        <v>56339</v>
      </c>
      <c r="D1812" s="9">
        <v>1958063002</v>
      </c>
      <c r="E1812" s="9" t="e">
        <f>INDEX(#REF!:#REF!,MATCH($D1812,#REF!:#REF!,0),MATCH(#REF!,#REF!:#REF!,0))</f>
        <v>#REF!</v>
      </c>
      <c r="F1812" s="9" t="e">
        <f>INDEX(#REF!:#REF!,MATCH($D1812,#REF!:#REF!,0),MATCH(#REF!,#REF!:#REF!,0))</f>
        <v>#REF!</v>
      </c>
    </row>
    <row r="1813" spans="1:6" ht="16.5" x14ac:dyDescent="0.3">
      <c r="A1813" s="9" t="s">
        <v>20512</v>
      </c>
      <c r="B1813" s="9" t="s">
        <v>2286</v>
      </c>
      <c r="C1813" s="10">
        <v>17072</v>
      </c>
      <c r="D1813" s="9">
        <v>2117567142</v>
      </c>
      <c r="E1813" s="9" t="e">
        <f>INDEX(#REF!:#REF!,MATCH($D1813,#REF!:#REF!,0),MATCH(#REF!,#REF!:#REF!,0))</f>
        <v>#REF!</v>
      </c>
      <c r="F1813" s="9" t="e">
        <f>INDEX(#REF!:#REF!,MATCH($D1813,#REF!:#REF!,0),MATCH(#REF!,#REF!:#REF!,0))</f>
        <v>#REF!</v>
      </c>
    </row>
    <row r="1814" spans="1:6" ht="16.5" x14ac:dyDescent="0.3">
      <c r="A1814" s="9" t="s">
        <v>20511</v>
      </c>
      <c r="B1814" s="9" t="s">
        <v>2680</v>
      </c>
      <c r="C1814" s="10">
        <v>13985</v>
      </c>
      <c r="D1814" s="9">
        <v>895027720</v>
      </c>
      <c r="E1814" s="9" t="e">
        <f>INDEX(#REF!:#REF!,MATCH($D1814,#REF!:#REF!,0),MATCH(#REF!,#REF!:#REF!,0))</f>
        <v>#REF!</v>
      </c>
      <c r="F1814" s="9" t="e">
        <f>INDEX(#REF!:#REF!,MATCH($D1814,#REF!:#REF!,0),MATCH(#REF!,#REF!:#REF!,0))</f>
        <v>#REF!</v>
      </c>
    </row>
    <row r="1815" spans="1:6" ht="16.5" x14ac:dyDescent="0.3">
      <c r="A1815" s="9" t="s">
        <v>20510</v>
      </c>
      <c r="B1815" s="9" t="s">
        <v>2667</v>
      </c>
      <c r="C1815" s="10">
        <v>45526</v>
      </c>
      <c r="D1815" s="9">
        <v>8187246642</v>
      </c>
      <c r="E1815" s="9" t="e">
        <f>INDEX(#REF!:#REF!,MATCH($D1815,#REF!:#REF!,0),MATCH(#REF!,#REF!:#REF!,0))</f>
        <v>#REF!</v>
      </c>
      <c r="F1815" s="9" t="e">
        <f>INDEX(#REF!:#REF!,MATCH($D1815,#REF!:#REF!,0),MATCH(#REF!,#REF!:#REF!,0))</f>
        <v>#REF!</v>
      </c>
    </row>
    <row r="1816" spans="1:6" ht="16.5" x14ac:dyDescent="0.3">
      <c r="A1816" s="9" t="s">
        <v>20509</v>
      </c>
      <c r="B1816" s="9" t="s">
        <v>2685</v>
      </c>
      <c r="C1816" s="10">
        <v>11382</v>
      </c>
      <c r="D1816" s="9">
        <v>9603610356</v>
      </c>
      <c r="E1816" s="9" t="e">
        <f>INDEX(#REF!:#REF!,MATCH($D1816,#REF!:#REF!,0),MATCH(#REF!,#REF!:#REF!,0))</f>
        <v>#REF!</v>
      </c>
      <c r="F1816" s="9" t="e">
        <f>INDEX(#REF!:#REF!,MATCH($D1816,#REF!:#REF!,0),MATCH(#REF!,#REF!:#REF!,0))</f>
        <v>#REF!</v>
      </c>
    </row>
    <row r="1817" spans="1:6" ht="16.5" x14ac:dyDescent="0.3">
      <c r="A1817" s="9" t="s">
        <v>20508</v>
      </c>
      <c r="B1817" s="9" t="s">
        <v>3580</v>
      </c>
      <c r="C1817" s="10">
        <v>18326</v>
      </c>
      <c r="D1817" s="9">
        <v>8065075959</v>
      </c>
      <c r="E1817" s="9" t="e">
        <f>INDEX(#REF!:#REF!,MATCH($D1817,#REF!:#REF!,0),MATCH(#REF!,#REF!:#REF!,0))</f>
        <v>#REF!</v>
      </c>
      <c r="F1817" s="9" t="e">
        <f>INDEX(#REF!:#REF!,MATCH($D1817,#REF!:#REF!,0),MATCH(#REF!,#REF!:#REF!,0))</f>
        <v>#REF!</v>
      </c>
    </row>
    <row r="1818" spans="1:6" ht="16.5" x14ac:dyDescent="0.3">
      <c r="A1818" s="9" t="s">
        <v>20507</v>
      </c>
      <c r="B1818" s="9" t="s">
        <v>2025</v>
      </c>
      <c r="C1818" s="10">
        <v>37515</v>
      </c>
      <c r="D1818" s="9">
        <v>8788824691</v>
      </c>
      <c r="E1818" s="9" t="e">
        <f>INDEX(#REF!:#REF!,MATCH($D1818,#REF!:#REF!,0),MATCH(#REF!,#REF!:#REF!,0))</f>
        <v>#REF!</v>
      </c>
      <c r="F1818" s="9" t="e">
        <f>INDEX(#REF!:#REF!,MATCH($D1818,#REF!:#REF!,0),MATCH(#REF!,#REF!:#REF!,0))</f>
        <v>#REF!</v>
      </c>
    </row>
    <row r="1819" spans="1:6" ht="16.5" x14ac:dyDescent="0.3">
      <c r="A1819" s="9" t="s">
        <v>20506</v>
      </c>
      <c r="B1819" s="9" t="s">
        <v>2580</v>
      </c>
      <c r="C1819" s="10">
        <v>13344</v>
      </c>
      <c r="D1819" s="9">
        <v>7489370671</v>
      </c>
      <c r="E1819" s="9" t="e">
        <f>INDEX(#REF!:#REF!,MATCH($D1819,#REF!:#REF!,0),MATCH(#REF!,#REF!:#REF!,0))</f>
        <v>#REF!</v>
      </c>
      <c r="F1819" s="9" t="e">
        <f>INDEX(#REF!:#REF!,MATCH($D1819,#REF!:#REF!,0),MATCH(#REF!,#REF!:#REF!,0))</f>
        <v>#REF!</v>
      </c>
    </row>
    <row r="1820" spans="1:6" ht="16.5" x14ac:dyDescent="0.3">
      <c r="A1820" s="9" t="s">
        <v>20505</v>
      </c>
      <c r="B1820" s="9" t="s">
        <v>2503</v>
      </c>
      <c r="C1820" s="10">
        <v>20325</v>
      </c>
      <c r="D1820" s="9">
        <v>2497321256</v>
      </c>
      <c r="E1820" s="9" t="e">
        <f>INDEX(#REF!:#REF!,MATCH($D1820,#REF!:#REF!,0),MATCH(#REF!,#REF!:#REF!,0))</f>
        <v>#REF!</v>
      </c>
      <c r="F1820" s="9" t="e">
        <f>INDEX(#REF!:#REF!,MATCH($D1820,#REF!:#REF!,0),MATCH(#REF!,#REF!:#REF!,0))</f>
        <v>#REF!</v>
      </c>
    </row>
    <row r="1821" spans="1:6" ht="16.5" x14ac:dyDescent="0.3">
      <c r="A1821" s="9" t="s">
        <v>20504</v>
      </c>
      <c r="B1821" s="9" t="s">
        <v>2302</v>
      </c>
      <c r="C1821" s="10">
        <v>42208</v>
      </c>
      <c r="D1821" s="9">
        <v>793441269</v>
      </c>
      <c r="E1821" s="9" t="e">
        <f>INDEX(#REF!:#REF!,MATCH($D1821,#REF!:#REF!,0),MATCH(#REF!,#REF!:#REF!,0))</f>
        <v>#REF!</v>
      </c>
      <c r="F1821" s="9" t="e">
        <f>INDEX(#REF!:#REF!,MATCH($D1821,#REF!:#REF!,0),MATCH(#REF!,#REF!:#REF!,0))</f>
        <v>#REF!</v>
      </c>
    </row>
    <row r="1822" spans="1:6" ht="16.5" x14ac:dyDescent="0.3">
      <c r="A1822" s="9" t="s">
        <v>20503</v>
      </c>
      <c r="B1822" s="9" t="s">
        <v>2945</v>
      </c>
      <c r="C1822" s="10">
        <v>28340</v>
      </c>
      <c r="D1822" s="9">
        <v>2045928187</v>
      </c>
      <c r="E1822" s="9" t="e">
        <f>INDEX(#REF!:#REF!,MATCH($D1822,#REF!:#REF!,0),MATCH(#REF!,#REF!:#REF!,0))</f>
        <v>#REF!</v>
      </c>
      <c r="F1822" s="9" t="e">
        <f>INDEX(#REF!:#REF!,MATCH($D1822,#REF!:#REF!,0),MATCH(#REF!,#REF!:#REF!,0))</f>
        <v>#REF!</v>
      </c>
    </row>
    <row r="1823" spans="1:6" ht="16.5" x14ac:dyDescent="0.3">
      <c r="A1823" s="9" t="s">
        <v>20502</v>
      </c>
      <c r="B1823" s="9" t="s">
        <v>2269</v>
      </c>
      <c r="C1823" s="10">
        <v>18668</v>
      </c>
      <c r="D1823" s="9">
        <v>7178607831</v>
      </c>
      <c r="E1823" s="9" t="e">
        <f>INDEX(#REF!:#REF!,MATCH($D1823,#REF!:#REF!,0),MATCH(#REF!,#REF!:#REF!,0))</f>
        <v>#REF!</v>
      </c>
      <c r="F1823" s="9" t="e">
        <f>INDEX(#REF!:#REF!,MATCH($D1823,#REF!:#REF!,0),MATCH(#REF!,#REF!:#REF!,0))</f>
        <v>#REF!</v>
      </c>
    </row>
    <row r="1824" spans="1:6" ht="16.5" x14ac:dyDescent="0.3">
      <c r="A1824" s="9" t="s">
        <v>20501</v>
      </c>
      <c r="B1824" s="9" t="s">
        <v>2284</v>
      </c>
      <c r="C1824" s="10">
        <v>38395</v>
      </c>
      <c r="D1824" s="9">
        <v>3554301841</v>
      </c>
      <c r="E1824" s="9" t="e">
        <f>INDEX(#REF!:#REF!,MATCH($D1824,#REF!:#REF!,0),MATCH(#REF!,#REF!:#REF!,0))</f>
        <v>#REF!</v>
      </c>
      <c r="F1824" s="9" t="e">
        <f>INDEX(#REF!:#REF!,MATCH($D1824,#REF!:#REF!,0),MATCH(#REF!,#REF!:#REF!,0))</f>
        <v>#REF!</v>
      </c>
    </row>
    <row r="1825" spans="1:6" ht="16.5" x14ac:dyDescent="0.3">
      <c r="A1825" s="9" t="s">
        <v>20500</v>
      </c>
      <c r="B1825" s="9" t="s">
        <v>2188</v>
      </c>
      <c r="C1825" s="10">
        <v>47577</v>
      </c>
      <c r="D1825" s="9">
        <v>3819859829</v>
      </c>
      <c r="E1825" s="9" t="e">
        <f>INDEX(#REF!:#REF!,MATCH($D1825,#REF!:#REF!,0),MATCH(#REF!,#REF!:#REF!,0))</f>
        <v>#REF!</v>
      </c>
      <c r="F1825" s="9" t="e">
        <f>INDEX(#REF!:#REF!,MATCH($D1825,#REF!:#REF!,0),MATCH(#REF!,#REF!:#REF!,0))</f>
        <v>#REF!</v>
      </c>
    </row>
    <row r="1826" spans="1:6" ht="16.5" x14ac:dyDescent="0.3">
      <c r="A1826" s="9" t="s">
        <v>20499</v>
      </c>
      <c r="B1826" s="9" t="s">
        <v>2671</v>
      </c>
      <c r="C1826" s="10">
        <v>40513</v>
      </c>
      <c r="D1826" s="9">
        <v>2500807061</v>
      </c>
      <c r="E1826" s="9" t="e">
        <f>INDEX(#REF!:#REF!,MATCH($D1826,#REF!:#REF!,0),MATCH(#REF!,#REF!:#REF!,0))</f>
        <v>#REF!</v>
      </c>
      <c r="F1826" s="9" t="e">
        <f>INDEX(#REF!:#REF!,MATCH($D1826,#REF!:#REF!,0),MATCH(#REF!,#REF!:#REF!,0))</f>
        <v>#REF!</v>
      </c>
    </row>
    <row r="1827" spans="1:6" ht="16.5" x14ac:dyDescent="0.3">
      <c r="A1827" s="9" t="s">
        <v>20498</v>
      </c>
      <c r="B1827" s="9" t="s">
        <v>3841</v>
      </c>
      <c r="C1827" s="10">
        <v>55090</v>
      </c>
      <c r="D1827" s="9">
        <v>3642452728</v>
      </c>
      <c r="E1827" s="9" t="e">
        <f>INDEX(#REF!:#REF!,MATCH($D1827,#REF!:#REF!,0),MATCH(#REF!,#REF!:#REF!,0))</f>
        <v>#REF!</v>
      </c>
      <c r="F1827" s="9" t="e">
        <f>INDEX(#REF!:#REF!,MATCH($D1827,#REF!:#REF!,0),MATCH(#REF!,#REF!:#REF!,0))</f>
        <v>#REF!</v>
      </c>
    </row>
    <row r="1828" spans="1:6" ht="16.5" x14ac:dyDescent="0.3">
      <c r="A1828" s="9" t="s">
        <v>20497</v>
      </c>
      <c r="B1828" s="9" t="s">
        <v>3144</v>
      </c>
      <c r="C1828" s="10">
        <v>12040</v>
      </c>
      <c r="D1828" s="9">
        <v>4194897803</v>
      </c>
      <c r="E1828" s="9" t="e">
        <f>INDEX(#REF!:#REF!,MATCH($D1828,#REF!:#REF!,0),MATCH(#REF!,#REF!:#REF!,0))</f>
        <v>#REF!</v>
      </c>
      <c r="F1828" s="9" t="e">
        <f>INDEX(#REF!:#REF!,MATCH($D1828,#REF!:#REF!,0),MATCH(#REF!,#REF!:#REF!,0))</f>
        <v>#REF!</v>
      </c>
    </row>
    <row r="1829" spans="1:6" ht="16.5" x14ac:dyDescent="0.3">
      <c r="A1829" s="9" t="s">
        <v>20496</v>
      </c>
      <c r="B1829" s="9" t="s">
        <v>2500</v>
      </c>
      <c r="C1829" s="10">
        <v>13190</v>
      </c>
      <c r="D1829" s="9">
        <v>3661649302</v>
      </c>
      <c r="E1829" s="9" t="e">
        <f>INDEX(#REF!:#REF!,MATCH($D1829,#REF!:#REF!,0),MATCH(#REF!,#REF!:#REF!,0))</f>
        <v>#REF!</v>
      </c>
      <c r="F1829" s="9" t="e">
        <f>INDEX(#REF!:#REF!,MATCH($D1829,#REF!:#REF!,0),MATCH(#REF!,#REF!:#REF!,0))</f>
        <v>#REF!</v>
      </c>
    </row>
    <row r="1830" spans="1:6" ht="16.5" x14ac:dyDescent="0.3">
      <c r="A1830" s="9" t="s">
        <v>20495</v>
      </c>
      <c r="B1830" s="9" t="s">
        <v>2947</v>
      </c>
      <c r="C1830" s="10">
        <v>48346</v>
      </c>
      <c r="D1830" s="9">
        <v>549857826</v>
      </c>
      <c r="E1830" s="9" t="e">
        <f>INDEX(#REF!:#REF!,MATCH($D1830,#REF!:#REF!,0),MATCH(#REF!,#REF!:#REF!,0))</f>
        <v>#REF!</v>
      </c>
      <c r="F1830" s="9" t="e">
        <f>INDEX(#REF!:#REF!,MATCH($D1830,#REF!:#REF!,0),MATCH(#REF!,#REF!:#REF!,0))</f>
        <v>#REF!</v>
      </c>
    </row>
    <row r="1831" spans="1:6" ht="16.5" x14ac:dyDescent="0.3">
      <c r="A1831" s="9" t="s">
        <v>20494</v>
      </c>
      <c r="B1831" s="9" t="s">
        <v>3448</v>
      </c>
      <c r="C1831" s="10">
        <v>10136</v>
      </c>
      <c r="D1831" s="9">
        <v>6126779991</v>
      </c>
      <c r="E1831" s="9" t="e">
        <f>INDEX(#REF!:#REF!,MATCH($D1831,#REF!:#REF!,0),MATCH(#REF!,#REF!:#REF!,0))</f>
        <v>#REF!</v>
      </c>
      <c r="F1831" s="9" t="e">
        <f>INDEX(#REF!:#REF!,MATCH($D1831,#REF!:#REF!,0),MATCH(#REF!,#REF!:#REF!,0))</f>
        <v>#REF!</v>
      </c>
    </row>
    <row r="1832" spans="1:6" ht="16.5" x14ac:dyDescent="0.3">
      <c r="A1832" s="9" t="s">
        <v>20493</v>
      </c>
      <c r="B1832" s="9" t="s">
        <v>2201</v>
      </c>
      <c r="C1832" s="10">
        <v>51046</v>
      </c>
      <c r="D1832" s="9">
        <v>4445486779</v>
      </c>
      <c r="E1832" s="9" t="e">
        <f>INDEX(#REF!:#REF!,MATCH($D1832,#REF!:#REF!,0),MATCH(#REF!,#REF!:#REF!,0))</f>
        <v>#REF!</v>
      </c>
      <c r="F1832" s="9" t="e">
        <f>INDEX(#REF!:#REF!,MATCH($D1832,#REF!:#REF!,0),MATCH(#REF!,#REF!:#REF!,0))</f>
        <v>#REF!</v>
      </c>
    </row>
    <row r="1833" spans="1:6" ht="16.5" x14ac:dyDescent="0.3">
      <c r="A1833" s="9" t="s">
        <v>20492</v>
      </c>
      <c r="B1833" s="9" t="s">
        <v>3077</v>
      </c>
      <c r="C1833" s="10">
        <v>32791</v>
      </c>
      <c r="D1833" s="9">
        <v>7440017404</v>
      </c>
      <c r="E1833" s="9" t="e">
        <f>INDEX(#REF!:#REF!,MATCH($D1833,#REF!:#REF!,0),MATCH(#REF!,#REF!:#REF!,0))</f>
        <v>#REF!</v>
      </c>
      <c r="F1833" s="9" t="e">
        <f>INDEX(#REF!:#REF!,MATCH($D1833,#REF!:#REF!,0),MATCH(#REF!,#REF!:#REF!,0))</f>
        <v>#REF!</v>
      </c>
    </row>
    <row r="1834" spans="1:6" ht="16.5" x14ac:dyDescent="0.3">
      <c r="A1834" s="9" t="s">
        <v>20491</v>
      </c>
      <c r="B1834" s="9" t="s">
        <v>3841</v>
      </c>
      <c r="C1834" s="10">
        <v>59943</v>
      </c>
      <c r="D1834" s="9">
        <v>9340547551</v>
      </c>
      <c r="E1834" s="9" t="e">
        <f>INDEX(#REF!:#REF!,MATCH($D1834,#REF!:#REF!,0),MATCH(#REF!,#REF!:#REF!,0))</f>
        <v>#REF!</v>
      </c>
      <c r="F1834" s="9" t="e">
        <f>INDEX(#REF!:#REF!,MATCH($D1834,#REF!:#REF!,0),MATCH(#REF!,#REF!:#REF!,0))</f>
        <v>#REF!</v>
      </c>
    </row>
    <row r="1835" spans="1:6" ht="16.5" x14ac:dyDescent="0.3">
      <c r="A1835" s="9" t="s">
        <v>20490</v>
      </c>
      <c r="B1835" s="9" t="s">
        <v>2386</v>
      </c>
      <c r="C1835" s="10">
        <v>55898</v>
      </c>
      <c r="D1835" s="9">
        <v>7673188813</v>
      </c>
      <c r="E1835" s="9" t="e">
        <f>INDEX(#REF!:#REF!,MATCH($D1835,#REF!:#REF!,0),MATCH(#REF!,#REF!:#REF!,0))</f>
        <v>#REF!</v>
      </c>
      <c r="F1835" s="9" t="e">
        <f>INDEX(#REF!:#REF!,MATCH($D1835,#REF!:#REF!,0),MATCH(#REF!,#REF!:#REF!,0))</f>
        <v>#REF!</v>
      </c>
    </row>
    <row r="1836" spans="1:6" ht="16.5" x14ac:dyDescent="0.3">
      <c r="A1836" s="9" t="s">
        <v>20489</v>
      </c>
      <c r="B1836" s="9" t="s">
        <v>3328</v>
      </c>
      <c r="C1836" s="10">
        <v>15767</v>
      </c>
      <c r="D1836" s="9">
        <v>7794042674</v>
      </c>
      <c r="E1836" s="9" t="e">
        <f>INDEX(#REF!:#REF!,MATCH($D1836,#REF!:#REF!,0),MATCH(#REF!,#REF!:#REF!,0))</f>
        <v>#REF!</v>
      </c>
      <c r="F1836" s="9" t="e">
        <f>INDEX(#REF!:#REF!,MATCH($D1836,#REF!:#REF!,0),MATCH(#REF!,#REF!:#REF!,0))</f>
        <v>#REF!</v>
      </c>
    </row>
    <row r="1837" spans="1:6" ht="16.5" x14ac:dyDescent="0.3">
      <c r="A1837" s="9" t="s">
        <v>20488</v>
      </c>
      <c r="B1837" s="9" t="s">
        <v>2095</v>
      </c>
      <c r="C1837" s="10">
        <v>18282</v>
      </c>
      <c r="D1837" s="9">
        <v>9369490930</v>
      </c>
      <c r="E1837" s="9" t="e">
        <f>INDEX(#REF!:#REF!,MATCH($D1837,#REF!:#REF!,0),MATCH(#REF!,#REF!:#REF!,0))</f>
        <v>#REF!</v>
      </c>
      <c r="F1837" s="9" t="e">
        <f>INDEX(#REF!:#REF!,MATCH($D1837,#REF!:#REF!,0),MATCH(#REF!,#REF!:#REF!,0))</f>
        <v>#REF!</v>
      </c>
    </row>
    <row r="1838" spans="1:6" ht="16.5" x14ac:dyDescent="0.3">
      <c r="A1838" s="9" t="s">
        <v>20487</v>
      </c>
      <c r="B1838" s="9" t="s">
        <v>3229</v>
      </c>
      <c r="C1838" s="10">
        <v>58899</v>
      </c>
      <c r="D1838" s="9">
        <v>4525743115</v>
      </c>
      <c r="E1838" s="9" t="e">
        <f>INDEX(#REF!:#REF!,MATCH($D1838,#REF!:#REF!,0),MATCH(#REF!,#REF!:#REF!,0))</f>
        <v>#REF!</v>
      </c>
      <c r="F1838" s="9" t="e">
        <f>INDEX(#REF!:#REF!,MATCH($D1838,#REF!:#REF!,0),MATCH(#REF!,#REF!:#REF!,0))</f>
        <v>#REF!</v>
      </c>
    </row>
    <row r="1839" spans="1:6" ht="16.5" x14ac:dyDescent="0.3">
      <c r="A1839" s="9" t="s">
        <v>20486</v>
      </c>
      <c r="B1839" s="9" t="s">
        <v>2317</v>
      </c>
      <c r="C1839" s="10">
        <v>42637</v>
      </c>
      <c r="D1839" s="9">
        <v>6858776575</v>
      </c>
      <c r="E1839" s="9" t="e">
        <f>INDEX(#REF!:#REF!,MATCH($D1839,#REF!:#REF!,0),MATCH(#REF!,#REF!:#REF!,0))</f>
        <v>#REF!</v>
      </c>
      <c r="F1839" s="9" t="e">
        <f>INDEX(#REF!:#REF!,MATCH($D1839,#REF!:#REF!,0),MATCH(#REF!,#REF!:#REF!,0))</f>
        <v>#REF!</v>
      </c>
    </row>
    <row r="1840" spans="1:6" ht="16.5" x14ac:dyDescent="0.3">
      <c r="A1840" s="9" t="s">
        <v>20485</v>
      </c>
      <c r="B1840" s="9" t="s">
        <v>1975</v>
      </c>
      <c r="C1840" s="10">
        <v>31359</v>
      </c>
      <c r="D1840" s="9">
        <v>2804488179</v>
      </c>
      <c r="E1840" s="9" t="e">
        <f>INDEX(#REF!:#REF!,MATCH($D1840,#REF!:#REF!,0),MATCH(#REF!,#REF!:#REF!,0))</f>
        <v>#REF!</v>
      </c>
      <c r="F1840" s="9" t="e">
        <f>INDEX(#REF!:#REF!,MATCH($D1840,#REF!:#REF!,0),MATCH(#REF!,#REF!:#REF!,0))</f>
        <v>#REF!</v>
      </c>
    </row>
    <row r="1841" spans="1:6" ht="16.5" x14ac:dyDescent="0.3">
      <c r="A1841" s="9" t="s">
        <v>20484</v>
      </c>
      <c r="B1841" s="9" t="s">
        <v>2600</v>
      </c>
      <c r="C1841" s="10">
        <v>59569</v>
      </c>
      <c r="D1841" s="9">
        <v>3991963221</v>
      </c>
      <c r="E1841" s="9" t="e">
        <f>INDEX(#REF!:#REF!,MATCH($D1841,#REF!:#REF!,0),MATCH(#REF!,#REF!:#REF!,0))</f>
        <v>#REF!</v>
      </c>
      <c r="F1841" s="9" t="e">
        <f>INDEX(#REF!:#REF!,MATCH($D1841,#REF!:#REF!,0),MATCH(#REF!,#REF!:#REF!,0))</f>
        <v>#REF!</v>
      </c>
    </row>
    <row r="1842" spans="1:6" ht="16.5" x14ac:dyDescent="0.3">
      <c r="A1842" s="9" t="s">
        <v>20483</v>
      </c>
      <c r="B1842" s="9" t="s">
        <v>3357</v>
      </c>
      <c r="C1842" s="10">
        <v>25964</v>
      </c>
      <c r="D1842" s="9">
        <v>7467563949</v>
      </c>
      <c r="E1842" s="9" t="e">
        <f>INDEX(#REF!:#REF!,MATCH($D1842,#REF!:#REF!,0),MATCH(#REF!,#REF!:#REF!,0))</f>
        <v>#REF!</v>
      </c>
      <c r="F1842" s="9" t="e">
        <f>INDEX(#REF!:#REF!,MATCH($D1842,#REF!:#REF!,0),MATCH(#REF!,#REF!:#REF!,0))</f>
        <v>#REF!</v>
      </c>
    </row>
    <row r="1843" spans="1:6" ht="16.5" x14ac:dyDescent="0.3">
      <c r="A1843" s="9" t="s">
        <v>20482</v>
      </c>
      <c r="B1843" s="9" t="s">
        <v>2783</v>
      </c>
      <c r="C1843" s="10">
        <v>59942</v>
      </c>
      <c r="D1843" s="9">
        <v>9732655267</v>
      </c>
      <c r="E1843" s="9" t="e">
        <f>INDEX(#REF!:#REF!,MATCH($D1843,#REF!:#REF!,0),MATCH(#REF!,#REF!:#REF!,0))</f>
        <v>#REF!</v>
      </c>
      <c r="F1843" s="9" t="e">
        <f>INDEX(#REF!:#REF!,MATCH($D1843,#REF!:#REF!,0),MATCH(#REF!,#REF!:#REF!,0))</f>
        <v>#REF!</v>
      </c>
    </row>
    <row r="1844" spans="1:6" ht="16.5" x14ac:dyDescent="0.3">
      <c r="A1844" s="9" t="s">
        <v>20481</v>
      </c>
      <c r="B1844" s="9" t="s">
        <v>2256</v>
      </c>
      <c r="C1844" s="10">
        <v>44206</v>
      </c>
      <c r="D1844" s="9">
        <v>2893065872</v>
      </c>
      <c r="E1844" s="9" t="e">
        <f>INDEX(#REF!:#REF!,MATCH($D1844,#REF!:#REF!,0),MATCH(#REF!,#REF!:#REF!,0))</f>
        <v>#REF!</v>
      </c>
      <c r="F1844" s="9" t="e">
        <f>INDEX(#REF!:#REF!,MATCH($D1844,#REF!:#REF!,0),MATCH(#REF!,#REF!:#REF!,0))</f>
        <v>#REF!</v>
      </c>
    </row>
    <row r="1845" spans="1:6" ht="16.5" x14ac:dyDescent="0.3">
      <c r="A1845" s="9" t="s">
        <v>20480</v>
      </c>
      <c r="B1845" s="9" t="s">
        <v>2243</v>
      </c>
      <c r="C1845" s="10">
        <v>48650</v>
      </c>
      <c r="D1845" s="9">
        <v>1657097021</v>
      </c>
      <c r="E1845" s="9" t="e">
        <f>INDEX(#REF!:#REF!,MATCH($D1845,#REF!:#REF!,0),MATCH(#REF!,#REF!:#REF!,0))</f>
        <v>#REF!</v>
      </c>
      <c r="F1845" s="9" t="e">
        <f>INDEX(#REF!:#REF!,MATCH($D1845,#REF!:#REF!,0),MATCH(#REF!,#REF!:#REF!,0))</f>
        <v>#REF!</v>
      </c>
    </row>
    <row r="1846" spans="1:6" ht="16.5" x14ac:dyDescent="0.3">
      <c r="A1846" s="9" t="s">
        <v>20479</v>
      </c>
      <c r="B1846" s="9" t="s">
        <v>2226</v>
      </c>
      <c r="C1846" s="10">
        <v>33557</v>
      </c>
      <c r="D1846" s="9">
        <v>5211527984</v>
      </c>
      <c r="E1846" s="9" t="e">
        <f>INDEX(#REF!:#REF!,MATCH($D1846,#REF!:#REF!,0),MATCH(#REF!,#REF!:#REF!,0))</f>
        <v>#REF!</v>
      </c>
      <c r="F1846" s="9" t="e">
        <f>INDEX(#REF!:#REF!,MATCH($D1846,#REF!:#REF!,0),MATCH(#REF!,#REF!:#REF!,0))</f>
        <v>#REF!</v>
      </c>
    </row>
    <row r="1847" spans="1:6" ht="16.5" x14ac:dyDescent="0.3">
      <c r="A1847" s="9" t="s">
        <v>20478</v>
      </c>
      <c r="B1847" s="9" t="s">
        <v>2820</v>
      </c>
      <c r="C1847" s="10">
        <v>55694</v>
      </c>
      <c r="D1847" s="9">
        <v>8895721314</v>
      </c>
      <c r="E1847" s="9" t="e">
        <f>INDEX(#REF!:#REF!,MATCH($D1847,#REF!:#REF!,0),MATCH(#REF!,#REF!:#REF!,0))</f>
        <v>#REF!</v>
      </c>
      <c r="F1847" s="9" t="e">
        <f>INDEX(#REF!:#REF!,MATCH($D1847,#REF!:#REF!,0),MATCH(#REF!,#REF!:#REF!,0))</f>
        <v>#REF!</v>
      </c>
    </row>
    <row r="1848" spans="1:6" ht="16.5" x14ac:dyDescent="0.3">
      <c r="A1848" s="9" t="s">
        <v>20477</v>
      </c>
      <c r="B1848" s="9" t="s">
        <v>2753</v>
      </c>
      <c r="C1848" s="10">
        <v>24525</v>
      </c>
      <c r="D1848" s="9">
        <v>2698184272</v>
      </c>
      <c r="E1848" s="9" t="e">
        <f>INDEX(#REF!:#REF!,MATCH($D1848,#REF!:#REF!,0),MATCH(#REF!,#REF!:#REF!,0))</f>
        <v>#REF!</v>
      </c>
      <c r="F1848" s="9" t="e">
        <f>INDEX(#REF!:#REF!,MATCH($D1848,#REF!:#REF!,0),MATCH(#REF!,#REF!:#REF!,0))</f>
        <v>#REF!</v>
      </c>
    </row>
    <row r="1849" spans="1:6" ht="16.5" x14ac:dyDescent="0.3">
      <c r="A1849" s="9" t="s">
        <v>20476</v>
      </c>
      <c r="B1849" s="9" t="s">
        <v>2572</v>
      </c>
      <c r="C1849" s="10">
        <v>18984</v>
      </c>
      <c r="D1849" s="9">
        <v>8841637323</v>
      </c>
      <c r="E1849" s="9" t="e">
        <f>INDEX(#REF!:#REF!,MATCH($D1849,#REF!:#REF!,0),MATCH(#REF!,#REF!:#REF!,0))</f>
        <v>#REF!</v>
      </c>
      <c r="F1849" s="9" t="e">
        <f>INDEX(#REF!:#REF!,MATCH($D1849,#REF!:#REF!,0),MATCH(#REF!,#REF!:#REF!,0))</f>
        <v>#REF!</v>
      </c>
    </row>
    <row r="1850" spans="1:6" ht="16.5" x14ac:dyDescent="0.3">
      <c r="A1850" s="9" t="s">
        <v>20475</v>
      </c>
      <c r="B1850" s="9" t="s">
        <v>2418</v>
      </c>
      <c r="C1850" s="10">
        <v>55122</v>
      </c>
      <c r="D1850" s="9">
        <v>5149710571</v>
      </c>
      <c r="E1850" s="9" t="e">
        <f>INDEX(#REF!:#REF!,MATCH($D1850,#REF!:#REF!,0),MATCH(#REF!,#REF!:#REF!,0))</f>
        <v>#REF!</v>
      </c>
      <c r="F1850" s="9" t="e">
        <f>INDEX(#REF!:#REF!,MATCH($D1850,#REF!:#REF!,0),MATCH(#REF!,#REF!:#REF!,0))</f>
        <v>#REF!</v>
      </c>
    </row>
    <row r="1851" spans="1:6" ht="16.5" x14ac:dyDescent="0.3">
      <c r="A1851" s="9" t="s">
        <v>20474</v>
      </c>
      <c r="B1851" s="9" t="s">
        <v>2302</v>
      </c>
      <c r="C1851" s="10">
        <v>46321</v>
      </c>
      <c r="D1851" s="9">
        <v>715518151</v>
      </c>
      <c r="E1851" s="9" t="e">
        <f>INDEX(#REF!:#REF!,MATCH($D1851,#REF!:#REF!,0),MATCH(#REF!,#REF!:#REF!,0))</f>
        <v>#REF!</v>
      </c>
      <c r="F1851" s="9" t="e">
        <f>INDEX(#REF!:#REF!,MATCH($D1851,#REF!:#REF!,0),MATCH(#REF!,#REF!:#REF!,0))</f>
        <v>#REF!</v>
      </c>
    </row>
    <row r="1852" spans="1:6" ht="16.5" x14ac:dyDescent="0.3">
      <c r="A1852" s="9" t="s">
        <v>20473</v>
      </c>
      <c r="B1852" s="9" t="s">
        <v>2870</v>
      </c>
      <c r="C1852" s="10">
        <v>26437</v>
      </c>
      <c r="D1852" s="9">
        <v>515647594</v>
      </c>
      <c r="E1852" s="9" t="e">
        <f>INDEX(#REF!:#REF!,MATCH($D1852,#REF!:#REF!,0),MATCH(#REF!,#REF!:#REF!,0))</f>
        <v>#REF!</v>
      </c>
      <c r="F1852" s="9" t="e">
        <f>INDEX(#REF!:#REF!,MATCH($D1852,#REF!:#REF!,0),MATCH(#REF!,#REF!:#REF!,0))</f>
        <v>#REF!</v>
      </c>
    </row>
    <row r="1853" spans="1:6" ht="16.5" x14ac:dyDescent="0.3">
      <c r="A1853" s="9" t="s">
        <v>20472</v>
      </c>
      <c r="B1853" s="9" t="s">
        <v>2228</v>
      </c>
      <c r="C1853" s="10">
        <v>14772</v>
      </c>
      <c r="D1853" s="9">
        <v>6173504774</v>
      </c>
      <c r="E1853" s="9" t="e">
        <f>INDEX(#REF!:#REF!,MATCH($D1853,#REF!:#REF!,0),MATCH(#REF!,#REF!:#REF!,0))</f>
        <v>#REF!</v>
      </c>
      <c r="F1853" s="9" t="e">
        <f>INDEX(#REF!:#REF!,MATCH($D1853,#REF!:#REF!,0),MATCH(#REF!,#REF!:#REF!,0))</f>
        <v>#REF!</v>
      </c>
    </row>
    <row r="1854" spans="1:6" ht="16.5" x14ac:dyDescent="0.3">
      <c r="A1854" s="9" t="s">
        <v>20471</v>
      </c>
      <c r="B1854" s="9" t="s">
        <v>2519</v>
      </c>
      <c r="C1854" s="10">
        <v>12134</v>
      </c>
      <c r="D1854" s="9">
        <v>7560031153</v>
      </c>
      <c r="E1854" s="9" t="e">
        <f>INDEX(#REF!:#REF!,MATCH($D1854,#REF!:#REF!,0),MATCH(#REF!,#REF!:#REF!,0))</f>
        <v>#REF!</v>
      </c>
      <c r="F1854" s="9" t="e">
        <f>INDEX(#REF!:#REF!,MATCH($D1854,#REF!:#REF!,0),MATCH(#REF!,#REF!:#REF!,0))</f>
        <v>#REF!</v>
      </c>
    </row>
    <row r="1855" spans="1:6" ht="16.5" x14ac:dyDescent="0.3">
      <c r="A1855" s="9" t="s">
        <v>20470</v>
      </c>
      <c r="B1855" s="9" t="s">
        <v>2103</v>
      </c>
      <c r="C1855" s="10">
        <v>27581</v>
      </c>
      <c r="D1855" s="9">
        <v>2885061928</v>
      </c>
      <c r="E1855" s="9" t="e">
        <f>INDEX(#REF!:#REF!,MATCH($D1855,#REF!:#REF!,0),MATCH(#REF!,#REF!:#REF!,0))</f>
        <v>#REF!</v>
      </c>
      <c r="F1855" s="9" t="e">
        <f>INDEX(#REF!:#REF!,MATCH($D1855,#REF!:#REF!,0),MATCH(#REF!,#REF!:#REF!,0))</f>
        <v>#REF!</v>
      </c>
    </row>
    <row r="1856" spans="1:6" ht="16.5" x14ac:dyDescent="0.3">
      <c r="A1856" s="9" t="s">
        <v>20469</v>
      </c>
      <c r="B1856" s="9" t="s">
        <v>2158</v>
      </c>
      <c r="C1856" s="10">
        <v>38922</v>
      </c>
      <c r="D1856" s="9">
        <v>8460683117</v>
      </c>
      <c r="E1856" s="9" t="e">
        <f>INDEX(#REF!:#REF!,MATCH($D1856,#REF!:#REF!,0),MATCH(#REF!,#REF!:#REF!,0))</f>
        <v>#REF!</v>
      </c>
      <c r="F1856" s="9" t="e">
        <f>INDEX(#REF!:#REF!,MATCH($D1856,#REF!:#REF!,0),MATCH(#REF!,#REF!:#REF!,0))</f>
        <v>#REF!</v>
      </c>
    </row>
    <row r="1857" spans="1:6" ht="16.5" x14ac:dyDescent="0.3">
      <c r="A1857" s="9" t="s">
        <v>20468</v>
      </c>
      <c r="B1857" s="9" t="s">
        <v>2267</v>
      </c>
      <c r="C1857" s="10">
        <v>52718</v>
      </c>
      <c r="D1857" s="9">
        <v>3469413983</v>
      </c>
      <c r="E1857" s="9" t="e">
        <f>INDEX(#REF!:#REF!,MATCH($D1857,#REF!:#REF!,0),MATCH(#REF!,#REF!:#REF!,0))</f>
        <v>#REF!</v>
      </c>
      <c r="F1857" s="9" t="e">
        <f>INDEX(#REF!:#REF!,MATCH($D1857,#REF!:#REF!,0),MATCH(#REF!,#REF!:#REF!,0))</f>
        <v>#REF!</v>
      </c>
    </row>
    <row r="1858" spans="1:6" ht="16.5" x14ac:dyDescent="0.3">
      <c r="A1858" s="9" t="s">
        <v>20467</v>
      </c>
      <c r="B1858" s="9" t="s">
        <v>2628</v>
      </c>
      <c r="C1858" s="10">
        <v>37251</v>
      </c>
      <c r="D1858" s="9">
        <v>8044612831</v>
      </c>
      <c r="E1858" s="9" t="e">
        <f>INDEX(#REF!:#REF!,MATCH($D1858,#REF!:#REF!,0),MATCH(#REF!,#REF!:#REF!,0))</f>
        <v>#REF!</v>
      </c>
      <c r="F1858" s="9" t="e">
        <f>INDEX(#REF!:#REF!,MATCH($D1858,#REF!:#REF!,0),MATCH(#REF!,#REF!:#REF!,0))</f>
        <v>#REF!</v>
      </c>
    </row>
    <row r="1859" spans="1:6" ht="16.5" x14ac:dyDescent="0.3">
      <c r="A1859" s="9" t="s">
        <v>20466</v>
      </c>
      <c r="B1859" s="9" t="s">
        <v>2820</v>
      </c>
      <c r="C1859" s="10">
        <v>57031</v>
      </c>
      <c r="D1859" s="9">
        <v>2657442315</v>
      </c>
      <c r="E1859" s="9" t="e">
        <f>INDEX(#REF!:#REF!,MATCH($D1859,#REF!:#REF!,0),MATCH(#REF!,#REF!:#REF!,0))</f>
        <v>#REF!</v>
      </c>
      <c r="F1859" s="9" t="e">
        <f>INDEX(#REF!:#REF!,MATCH($D1859,#REF!:#REF!,0),MATCH(#REF!,#REF!:#REF!,0))</f>
        <v>#REF!</v>
      </c>
    </row>
    <row r="1860" spans="1:6" ht="16.5" x14ac:dyDescent="0.3">
      <c r="A1860" s="9" t="s">
        <v>20465</v>
      </c>
      <c r="B1860" s="9" t="s">
        <v>1999</v>
      </c>
      <c r="C1860" s="10">
        <v>55032</v>
      </c>
      <c r="D1860" s="9">
        <v>3418374697</v>
      </c>
      <c r="E1860" s="9" t="e">
        <f>INDEX(#REF!:#REF!,MATCH($D1860,#REF!:#REF!,0),MATCH(#REF!,#REF!:#REF!,0))</f>
        <v>#REF!</v>
      </c>
      <c r="F1860" s="9" t="e">
        <f>INDEX(#REF!:#REF!,MATCH($D1860,#REF!:#REF!,0),MATCH(#REF!,#REF!:#REF!,0))</f>
        <v>#REF!</v>
      </c>
    </row>
    <row r="1861" spans="1:6" ht="16.5" x14ac:dyDescent="0.3">
      <c r="A1861" s="9" t="s">
        <v>20464</v>
      </c>
      <c r="B1861" s="9" t="s">
        <v>2351</v>
      </c>
      <c r="C1861" s="10">
        <v>15223</v>
      </c>
      <c r="D1861" s="9">
        <v>8462409454</v>
      </c>
      <c r="E1861" s="9" t="e">
        <f>INDEX(#REF!:#REF!,MATCH($D1861,#REF!:#REF!,0),MATCH(#REF!,#REF!:#REF!,0))</f>
        <v>#REF!</v>
      </c>
      <c r="F1861" s="9" t="e">
        <f>INDEX(#REF!:#REF!,MATCH($D1861,#REF!:#REF!,0),MATCH(#REF!,#REF!:#REF!,0))</f>
        <v>#REF!</v>
      </c>
    </row>
    <row r="1862" spans="1:6" ht="16.5" x14ac:dyDescent="0.3">
      <c r="A1862" s="9" t="s">
        <v>20463</v>
      </c>
      <c r="B1862" s="9" t="s">
        <v>3229</v>
      </c>
      <c r="C1862" s="10">
        <v>23142</v>
      </c>
      <c r="D1862" s="9">
        <v>8526090127</v>
      </c>
      <c r="E1862" s="9" t="e">
        <f>INDEX(#REF!:#REF!,MATCH($D1862,#REF!:#REF!,0),MATCH(#REF!,#REF!:#REF!,0))</f>
        <v>#REF!</v>
      </c>
      <c r="F1862" s="9" t="e">
        <f>INDEX(#REF!:#REF!,MATCH($D1862,#REF!:#REF!,0),MATCH(#REF!,#REF!:#REF!,0))</f>
        <v>#REF!</v>
      </c>
    </row>
    <row r="1863" spans="1:6" ht="16.5" x14ac:dyDescent="0.3">
      <c r="A1863" s="9" t="s">
        <v>20462</v>
      </c>
      <c r="B1863" s="9" t="s">
        <v>2422</v>
      </c>
      <c r="C1863" s="10">
        <v>15514</v>
      </c>
      <c r="D1863" s="9">
        <v>3996818513</v>
      </c>
      <c r="E1863" s="9" t="e">
        <f>INDEX(#REF!:#REF!,MATCH($D1863,#REF!:#REF!,0),MATCH(#REF!,#REF!:#REF!,0))</f>
        <v>#REF!</v>
      </c>
      <c r="F1863" s="9" t="e">
        <f>INDEX(#REF!:#REF!,MATCH($D1863,#REF!:#REF!,0),MATCH(#REF!,#REF!:#REF!,0))</f>
        <v>#REF!</v>
      </c>
    </row>
    <row r="1864" spans="1:6" ht="16.5" x14ac:dyDescent="0.3">
      <c r="A1864" s="9" t="s">
        <v>20461</v>
      </c>
      <c r="B1864" s="9" t="s">
        <v>2386</v>
      </c>
      <c r="C1864" s="10">
        <v>16058</v>
      </c>
      <c r="D1864" s="9">
        <v>7205288142</v>
      </c>
      <c r="E1864" s="9" t="e">
        <f>INDEX(#REF!:#REF!,MATCH($D1864,#REF!:#REF!,0),MATCH(#REF!,#REF!:#REF!,0))</f>
        <v>#REF!</v>
      </c>
      <c r="F1864" s="9" t="e">
        <f>INDEX(#REF!:#REF!,MATCH($D1864,#REF!:#REF!,0),MATCH(#REF!,#REF!:#REF!,0))</f>
        <v>#REF!</v>
      </c>
    </row>
    <row r="1865" spans="1:6" ht="16.5" x14ac:dyDescent="0.3">
      <c r="A1865" s="9" t="s">
        <v>20460</v>
      </c>
      <c r="B1865" s="9" t="s">
        <v>2107</v>
      </c>
      <c r="C1865" s="10">
        <v>52064</v>
      </c>
      <c r="D1865" s="9">
        <v>3524504531</v>
      </c>
      <c r="E1865" s="9" t="e">
        <f>INDEX(#REF!:#REF!,MATCH($D1865,#REF!:#REF!,0),MATCH(#REF!,#REF!:#REF!,0))</f>
        <v>#REF!</v>
      </c>
      <c r="F1865" s="9" t="e">
        <f>INDEX(#REF!:#REF!,MATCH($D1865,#REF!:#REF!,0),MATCH(#REF!,#REF!:#REF!,0))</f>
        <v>#REF!</v>
      </c>
    </row>
    <row r="1866" spans="1:6" ht="16.5" x14ac:dyDescent="0.3">
      <c r="A1866" s="9" t="s">
        <v>20459</v>
      </c>
      <c r="B1866" s="9" t="s">
        <v>1989</v>
      </c>
      <c r="C1866" s="10">
        <v>18766</v>
      </c>
      <c r="D1866" s="9">
        <v>3288836432</v>
      </c>
      <c r="E1866" s="9" t="e">
        <f>INDEX(#REF!:#REF!,MATCH($D1866,#REF!:#REF!,0),MATCH(#REF!,#REF!:#REF!,0))</f>
        <v>#REF!</v>
      </c>
      <c r="F1866" s="9" t="e">
        <f>INDEX(#REF!:#REF!,MATCH($D1866,#REF!:#REF!,0),MATCH(#REF!,#REF!:#REF!,0))</f>
        <v>#REF!</v>
      </c>
    </row>
    <row r="1867" spans="1:6" ht="16.5" x14ac:dyDescent="0.3">
      <c r="A1867" s="9" t="s">
        <v>20458</v>
      </c>
      <c r="B1867" s="9" t="s">
        <v>1973</v>
      </c>
      <c r="C1867" s="10">
        <v>56496</v>
      </c>
      <c r="D1867" s="9">
        <v>2257563263</v>
      </c>
      <c r="E1867" s="9" t="e">
        <f>INDEX(#REF!:#REF!,MATCH($D1867,#REF!:#REF!,0),MATCH(#REF!,#REF!:#REF!,0))</f>
        <v>#REF!</v>
      </c>
      <c r="F1867" s="9" t="e">
        <f>INDEX(#REF!:#REF!,MATCH($D1867,#REF!:#REF!,0),MATCH(#REF!,#REF!:#REF!,0))</f>
        <v>#REF!</v>
      </c>
    </row>
    <row r="1868" spans="1:6" ht="16.5" x14ac:dyDescent="0.3">
      <c r="A1868" s="9" t="s">
        <v>20457</v>
      </c>
      <c r="B1868" s="9" t="s">
        <v>2574</v>
      </c>
      <c r="C1868" s="10">
        <v>22675</v>
      </c>
      <c r="D1868" s="9">
        <v>6209983448</v>
      </c>
      <c r="E1868" s="9" t="e">
        <f>INDEX(#REF!:#REF!,MATCH($D1868,#REF!:#REF!,0),MATCH(#REF!,#REF!:#REF!,0))</f>
        <v>#REF!</v>
      </c>
      <c r="F1868" s="9" t="e">
        <f>INDEX(#REF!:#REF!,MATCH($D1868,#REF!:#REF!,0),MATCH(#REF!,#REF!:#REF!,0))</f>
        <v>#REF!</v>
      </c>
    </row>
    <row r="1869" spans="1:6" ht="16.5" x14ac:dyDescent="0.3">
      <c r="A1869" s="9" t="s">
        <v>20456</v>
      </c>
      <c r="B1869" s="9" t="s">
        <v>2336</v>
      </c>
      <c r="C1869" s="10">
        <v>17386</v>
      </c>
      <c r="D1869" s="9">
        <v>6173504774</v>
      </c>
      <c r="E1869" s="9" t="e">
        <f>INDEX(#REF!:#REF!,MATCH($D1869,#REF!:#REF!,0),MATCH(#REF!,#REF!:#REF!,0))</f>
        <v>#REF!</v>
      </c>
      <c r="F1869" s="9" t="e">
        <f>INDEX(#REF!:#REF!,MATCH($D1869,#REF!:#REF!,0),MATCH(#REF!,#REF!:#REF!,0))</f>
        <v>#REF!</v>
      </c>
    </row>
    <row r="1870" spans="1:6" ht="16.5" x14ac:dyDescent="0.3">
      <c r="A1870" s="9" t="s">
        <v>20455</v>
      </c>
      <c r="B1870" s="9" t="s">
        <v>2615</v>
      </c>
      <c r="C1870" s="10">
        <v>41609</v>
      </c>
      <c r="D1870" s="9">
        <v>6009848660</v>
      </c>
      <c r="E1870" s="9" t="e">
        <f>INDEX(#REF!:#REF!,MATCH($D1870,#REF!:#REF!,0),MATCH(#REF!,#REF!:#REF!,0))</f>
        <v>#REF!</v>
      </c>
      <c r="F1870" s="9" t="e">
        <f>INDEX(#REF!:#REF!,MATCH($D1870,#REF!:#REF!,0),MATCH(#REF!,#REF!:#REF!,0))</f>
        <v>#REF!</v>
      </c>
    </row>
    <row r="1871" spans="1:6" ht="16.5" x14ac:dyDescent="0.3">
      <c r="A1871" s="9" t="s">
        <v>20454</v>
      </c>
      <c r="B1871" s="9" t="s">
        <v>2474</v>
      </c>
      <c r="C1871" s="10">
        <v>38406</v>
      </c>
      <c r="D1871" s="9">
        <v>9369490930</v>
      </c>
      <c r="E1871" s="9" t="e">
        <f>INDEX(#REF!:#REF!,MATCH($D1871,#REF!:#REF!,0),MATCH(#REF!,#REF!:#REF!,0))</f>
        <v>#REF!</v>
      </c>
      <c r="F1871" s="9" t="e">
        <f>INDEX(#REF!:#REF!,MATCH($D1871,#REF!:#REF!,0),MATCH(#REF!,#REF!:#REF!,0))</f>
        <v>#REF!</v>
      </c>
    </row>
    <row r="1872" spans="1:6" ht="16.5" x14ac:dyDescent="0.3">
      <c r="A1872" s="9" t="s">
        <v>20453</v>
      </c>
      <c r="B1872" s="9" t="s">
        <v>3580</v>
      </c>
      <c r="C1872" s="10">
        <v>23910</v>
      </c>
      <c r="D1872" s="9">
        <v>2533903736</v>
      </c>
      <c r="E1872" s="9" t="e">
        <f>INDEX(#REF!:#REF!,MATCH($D1872,#REF!:#REF!,0),MATCH(#REF!,#REF!:#REF!,0))</f>
        <v>#REF!</v>
      </c>
      <c r="F1872" s="9" t="e">
        <f>INDEX(#REF!:#REF!,MATCH($D1872,#REF!:#REF!,0),MATCH(#REF!,#REF!:#REF!,0))</f>
        <v>#REF!</v>
      </c>
    </row>
    <row r="1873" spans="1:6" ht="16.5" x14ac:dyDescent="0.3">
      <c r="A1873" s="9" t="s">
        <v>20452</v>
      </c>
      <c r="B1873" s="9" t="s">
        <v>2606</v>
      </c>
      <c r="C1873" s="10">
        <v>31060</v>
      </c>
      <c r="D1873" s="9">
        <v>471886378</v>
      </c>
      <c r="E1873" s="9" t="e">
        <f>INDEX(#REF!:#REF!,MATCH($D1873,#REF!:#REF!,0),MATCH(#REF!,#REF!:#REF!,0))</f>
        <v>#REF!</v>
      </c>
      <c r="F1873" s="9" t="e">
        <f>INDEX(#REF!:#REF!,MATCH($D1873,#REF!:#REF!,0),MATCH(#REF!,#REF!:#REF!,0))</f>
        <v>#REF!</v>
      </c>
    </row>
    <row r="1874" spans="1:6" ht="16.5" x14ac:dyDescent="0.3">
      <c r="A1874" s="9" t="s">
        <v>20451</v>
      </c>
      <c r="B1874" s="9" t="s">
        <v>2007</v>
      </c>
      <c r="C1874" s="10">
        <v>51238</v>
      </c>
      <c r="D1874" s="9">
        <v>7178607831</v>
      </c>
      <c r="E1874" s="9" t="e">
        <f>INDEX(#REF!:#REF!,MATCH($D1874,#REF!:#REF!,0),MATCH(#REF!,#REF!:#REF!,0))</f>
        <v>#REF!</v>
      </c>
      <c r="F1874" s="9" t="e">
        <f>INDEX(#REF!:#REF!,MATCH($D1874,#REF!:#REF!,0),MATCH(#REF!,#REF!:#REF!,0))</f>
        <v>#REF!</v>
      </c>
    </row>
    <row r="1875" spans="1:6" ht="16.5" x14ac:dyDescent="0.3">
      <c r="A1875" s="9" t="s">
        <v>20450</v>
      </c>
      <c r="B1875" s="9" t="s">
        <v>2557</v>
      </c>
      <c r="C1875" s="10">
        <v>46867</v>
      </c>
      <c r="D1875" s="9">
        <v>2230983466</v>
      </c>
      <c r="E1875" s="9" t="e">
        <f>INDEX(#REF!:#REF!,MATCH($D1875,#REF!:#REF!,0),MATCH(#REF!,#REF!:#REF!,0))</f>
        <v>#REF!</v>
      </c>
      <c r="F1875" s="9" t="e">
        <f>INDEX(#REF!:#REF!,MATCH($D1875,#REF!:#REF!,0),MATCH(#REF!,#REF!:#REF!,0))</f>
        <v>#REF!</v>
      </c>
    </row>
    <row r="1876" spans="1:6" ht="16.5" x14ac:dyDescent="0.3">
      <c r="A1876" s="9" t="s">
        <v>20449</v>
      </c>
      <c r="B1876" s="9" t="s">
        <v>2465</v>
      </c>
      <c r="C1876" s="10">
        <v>43453</v>
      </c>
      <c r="D1876" s="9">
        <v>7707009371</v>
      </c>
      <c r="E1876" s="9" t="e">
        <f>INDEX(#REF!:#REF!,MATCH($D1876,#REF!:#REF!,0),MATCH(#REF!,#REF!:#REF!,0))</f>
        <v>#REF!</v>
      </c>
      <c r="F1876" s="9" t="e">
        <f>INDEX(#REF!:#REF!,MATCH($D1876,#REF!:#REF!,0),MATCH(#REF!,#REF!:#REF!,0))</f>
        <v>#REF!</v>
      </c>
    </row>
    <row r="1877" spans="1:6" ht="16.5" x14ac:dyDescent="0.3">
      <c r="A1877" s="9" t="s">
        <v>20448</v>
      </c>
      <c r="B1877" s="9" t="s">
        <v>2171</v>
      </c>
      <c r="C1877" s="10">
        <v>58176</v>
      </c>
      <c r="D1877" s="9">
        <v>3867281491</v>
      </c>
      <c r="E1877" s="9" t="e">
        <f>INDEX(#REF!:#REF!,MATCH($D1877,#REF!:#REF!,0),MATCH(#REF!,#REF!:#REF!,0))</f>
        <v>#REF!</v>
      </c>
      <c r="F1877" s="9" t="e">
        <f>INDEX(#REF!:#REF!,MATCH($D1877,#REF!:#REF!,0),MATCH(#REF!,#REF!:#REF!,0))</f>
        <v>#REF!</v>
      </c>
    </row>
    <row r="1878" spans="1:6" ht="16.5" x14ac:dyDescent="0.3">
      <c r="A1878" s="9" t="s">
        <v>20447</v>
      </c>
      <c r="B1878" s="9" t="s">
        <v>4046</v>
      </c>
      <c r="C1878" s="10">
        <v>43841</v>
      </c>
      <c r="D1878" s="9">
        <v>819852252</v>
      </c>
      <c r="E1878" s="9" t="e">
        <f>INDEX(#REF!:#REF!,MATCH($D1878,#REF!:#REF!,0),MATCH(#REF!,#REF!:#REF!,0))</f>
        <v>#REF!</v>
      </c>
      <c r="F1878" s="9" t="e">
        <f>INDEX(#REF!:#REF!,MATCH($D1878,#REF!:#REF!,0),MATCH(#REF!,#REF!:#REF!,0))</f>
        <v>#REF!</v>
      </c>
    </row>
    <row r="1879" spans="1:6" ht="16.5" x14ac:dyDescent="0.3">
      <c r="A1879" s="9" t="s">
        <v>20446</v>
      </c>
      <c r="B1879" s="9" t="s">
        <v>1995</v>
      </c>
      <c r="C1879" s="10">
        <v>54967</v>
      </c>
      <c r="D1879" s="9">
        <v>9457151267</v>
      </c>
      <c r="E1879" s="9" t="e">
        <f>INDEX(#REF!:#REF!,MATCH($D1879,#REF!:#REF!,0),MATCH(#REF!,#REF!:#REF!,0))</f>
        <v>#REF!</v>
      </c>
      <c r="F1879" s="9" t="e">
        <f>INDEX(#REF!:#REF!,MATCH($D1879,#REF!:#REF!,0),MATCH(#REF!,#REF!:#REF!,0))</f>
        <v>#REF!</v>
      </c>
    </row>
    <row r="1880" spans="1:6" ht="16.5" x14ac:dyDescent="0.3">
      <c r="A1880" s="9" t="s">
        <v>20445</v>
      </c>
      <c r="B1880" s="9" t="s">
        <v>3195</v>
      </c>
      <c r="C1880" s="10">
        <v>41249</v>
      </c>
      <c r="D1880" s="9">
        <v>8695742075</v>
      </c>
      <c r="E1880" s="9" t="e">
        <f>INDEX(#REF!:#REF!,MATCH($D1880,#REF!:#REF!,0),MATCH(#REF!,#REF!:#REF!,0))</f>
        <v>#REF!</v>
      </c>
      <c r="F1880" s="9" t="e">
        <f>INDEX(#REF!:#REF!,MATCH($D1880,#REF!:#REF!,0),MATCH(#REF!,#REF!:#REF!,0))</f>
        <v>#REF!</v>
      </c>
    </row>
    <row r="1881" spans="1:6" ht="16.5" x14ac:dyDescent="0.3">
      <c r="A1881" s="9" t="s">
        <v>20444</v>
      </c>
      <c r="B1881" s="9" t="s">
        <v>2219</v>
      </c>
      <c r="C1881" s="10">
        <v>48802</v>
      </c>
      <c r="D1881" s="9">
        <v>6007705854</v>
      </c>
      <c r="E1881" s="9" t="e">
        <f>INDEX(#REF!:#REF!,MATCH($D1881,#REF!:#REF!,0),MATCH(#REF!,#REF!:#REF!,0))</f>
        <v>#REF!</v>
      </c>
      <c r="F1881" s="9" t="e">
        <f>INDEX(#REF!:#REF!,MATCH($D1881,#REF!:#REF!,0),MATCH(#REF!,#REF!:#REF!,0))</f>
        <v>#REF!</v>
      </c>
    </row>
    <row r="1882" spans="1:6" ht="16.5" x14ac:dyDescent="0.3">
      <c r="A1882" s="9" t="s">
        <v>20443</v>
      </c>
      <c r="B1882" s="9" t="s">
        <v>2404</v>
      </c>
      <c r="C1882" s="10">
        <v>55468</v>
      </c>
      <c r="D1882" s="9">
        <v>589071254</v>
      </c>
      <c r="E1882" s="9" t="e">
        <f>INDEX(#REF!:#REF!,MATCH($D1882,#REF!:#REF!,0),MATCH(#REF!,#REF!:#REF!,0))</f>
        <v>#REF!</v>
      </c>
      <c r="F1882" s="9" t="e">
        <f>INDEX(#REF!:#REF!,MATCH($D1882,#REF!:#REF!,0),MATCH(#REF!,#REF!:#REF!,0))</f>
        <v>#REF!</v>
      </c>
    </row>
    <row r="1883" spans="1:6" ht="16.5" x14ac:dyDescent="0.3">
      <c r="A1883" s="9" t="s">
        <v>20442</v>
      </c>
      <c r="B1883" s="9" t="s">
        <v>2606</v>
      </c>
      <c r="C1883" s="10">
        <v>29292</v>
      </c>
      <c r="D1883" s="9">
        <v>8864419241</v>
      </c>
      <c r="E1883" s="9" t="e">
        <f>INDEX(#REF!:#REF!,MATCH($D1883,#REF!:#REF!,0),MATCH(#REF!,#REF!:#REF!,0))</f>
        <v>#REF!</v>
      </c>
      <c r="F1883" s="9" t="e">
        <f>INDEX(#REF!:#REF!,MATCH($D1883,#REF!:#REF!,0),MATCH(#REF!,#REF!:#REF!,0))</f>
        <v>#REF!</v>
      </c>
    </row>
    <row r="1884" spans="1:6" ht="16.5" x14ac:dyDescent="0.3">
      <c r="A1884" s="9" t="s">
        <v>20441</v>
      </c>
      <c r="B1884" s="9" t="s">
        <v>1979</v>
      </c>
      <c r="C1884" s="10">
        <v>52699</v>
      </c>
      <c r="D1884" s="9">
        <v>146065492</v>
      </c>
      <c r="E1884" s="9" t="e">
        <f>INDEX(#REF!:#REF!,MATCH($D1884,#REF!:#REF!,0),MATCH(#REF!,#REF!:#REF!,0))</f>
        <v>#REF!</v>
      </c>
      <c r="F1884" s="9" t="e">
        <f>INDEX(#REF!:#REF!,MATCH($D1884,#REF!:#REF!,0),MATCH(#REF!,#REF!:#REF!,0))</f>
        <v>#REF!</v>
      </c>
    </row>
    <row r="1885" spans="1:6" ht="16.5" x14ac:dyDescent="0.3">
      <c r="A1885" s="9" t="s">
        <v>20440</v>
      </c>
      <c r="B1885" s="9" t="s">
        <v>2144</v>
      </c>
      <c r="C1885" s="10">
        <v>28968</v>
      </c>
      <c r="D1885" s="9">
        <v>8748349712</v>
      </c>
      <c r="E1885" s="9" t="e">
        <f>INDEX(#REF!:#REF!,MATCH($D1885,#REF!:#REF!,0),MATCH(#REF!,#REF!:#REF!,0))</f>
        <v>#REF!</v>
      </c>
      <c r="F1885" s="9" t="e">
        <f>INDEX(#REF!:#REF!,MATCH($D1885,#REF!:#REF!,0),MATCH(#REF!,#REF!:#REF!,0))</f>
        <v>#REF!</v>
      </c>
    </row>
    <row r="1886" spans="1:6" ht="16.5" x14ac:dyDescent="0.3">
      <c r="A1886" s="9" t="s">
        <v>20439</v>
      </c>
      <c r="B1886" s="9" t="s">
        <v>2149</v>
      </c>
      <c r="C1886" s="10">
        <v>27702</v>
      </c>
      <c r="D1886" s="9">
        <v>8646243699</v>
      </c>
      <c r="E1886" s="9" t="e">
        <f>INDEX(#REF!:#REF!,MATCH($D1886,#REF!:#REF!,0),MATCH(#REF!,#REF!:#REF!,0))</f>
        <v>#REF!</v>
      </c>
      <c r="F1886" s="9" t="e">
        <f>INDEX(#REF!:#REF!,MATCH($D1886,#REF!:#REF!,0),MATCH(#REF!,#REF!:#REF!,0))</f>
        <v>#REF!</v>
      </c>
    </row>
    <row r="1887" spans="1:6" ht="16.5" x14ac:dyDescent="0.3">
      <c r="A1887" s="9" t="s">
        <v>20438</v>
      </c>
      <c r="B1887" s="9" t="s">
        <v>3309</v>
      </c>
      <c r="C1887" s="10">
        <v>27015</v>
      </c>
      <c r="D1887" s="9">
        <v>9002722281</v>
      </c>
      <c r="E1887" s="9" t="e">
        <f>INDEX(#REF!:#REF!,MATCH($D1887,#REF!:#REF!,0),MATCH(#REF!,#REF!:#REF!,0))</f>
        <v>#REF!</v>
      </c>
      <c r="F1887" s="9" t="e">
        <f>INDEX(#REF!:#REF!,MATCH($D1887,#REF!:#REF!,0),MATCH(#REF!,#REF!:#REF!,0))</f>
        <v>#REF!</v>
      </c>
    </row>
    <row r="1888" spans="1:6" ht="16.5" x14ac:dyDescent="0.3">
      <c r="A1888" s="9" t="s">
        <v>20437</v>
      </c>
      <c r="B1888" s="9" t="s">
        <v>2468</v>
      </c>
      <c r="C1888" s="10">
        <v>13041</v>
      </c>
      <c r="D1888" s="9">
        <v>3764546336</v>
      </c>
      <c r="E1888" s="9" t="e">
        <f>INDEX(#REF!:#REF!,MATCH($D1888,#REF!:#REF!,0),MATCH(#REF!,#REF!:#REF!,0))</f>
        <v>#REF!</v>
      </c>
      <c r="F1888" s="9" t="e">
        <f>INDEX(#REF!:#REF!,MATCH($D1888,#REF!:#REF!,0),MATCH(#REF!,#REF!:#REF!,0))</f>
        <v>#REF!</v>
      </c>
    </row>
    <row r="1889" spans="1:6" ht="16.5" x14ac:dyDescent="0.3">
      <c r="A1889" s="9" t="s">
        <v>20436</v>
      </c>
      <c r="B1889" s="9" t="s">
        <v>2206</v>
      </c>
      <c r="C1889" s="10">
        <v>26670</v>
      </c>
      <c r="D1889" s="9">
        <v>1969484233</v>
      </c>
      <c r="E1889" s="9" t="e">
        <f>INDEX(#REF!:#REF!,MATCH($D1889,#REF!:#REF!,0),MATCH(#REF!,#REF!:#REF!,0))</f>
        <v>#REF!</v>
      </c>
      <c r="F1889" s="9" t="e">
        <f>INDEX(#REF!:#REF!,MATCH($D1889,#REF!:#REF!,0),MATCH(#REF!,#REF!:#REF!,0))</f>
        <v>#REF!</v>
      </c>
    </row>
    <row r="1890" spans="1:6" ht="16.5" x14ac:dyDescent="0.3">
      <c r="A1890" s="9" t="s">
        <v>20435</v>
      </c>
      <c r="B1890" s="9" t="s">
        <v>2065</v>
      </c>
      <c r="C1890" s="10">
        <v>49886</v>
      </c>
      <c r="D1890" s="9">
        <v>3935718624</v>
      </c>
      <c r="E1890" s="9" t="e">
        <f>INDEX(#REF!:#REF!,MATCH($D1890,#REF!:#REF!,0),MATCH(#REF!,#REF!:#REF!,0))</f>
        <v>#REF!</v>
      </c>
      <c r="F1890" s="9" t="e">
        <f>INDEX(#REF!:#REF!,MATCH($D1890,#REF!:#REF!,0),MATCH(#REF!,#REF!:#REF!,0))</f>
        <v>#REF!</v>
      </c>
    </row>
    <row r="1891" spans="1:6" ht="16.5" x14ac:dyDescent="0.3">
      <c r="A1891" s="9" t="s">
        <v>20434</v>
      </c>
      <c r="B1891" s="9" t="s">
        <v>2500</v>
      </c>
      <c r="C1891" s="10">
        <v>49119</v>
      </c>
      <c r="D1891" s="9">
        <v>5186660353</v>
      </c>
      <c r="E1891" s="9" t="e">
        <f>INDEX(#REF!:#REF!,MATCH($D1891,#REF!:#REF!,0),MATCH(#REF!,#REF!:#REF!,0))</f>
        <v>#REF!</v>
      </c>
      <c r="F1891" s="9" t="e">
        <f>INDEX(#REF!:#REF!,MATCH($D1891,#REF!:#REF!,0),MATCH(#REF!,#REF!:#REF!,0))</f>
        <v>#REF!</v>
      </c>
    </row>
    <row r="1892" spans="1:6" ht="16.5" x14ac:dyDescent="0.3">
      <c r="A1892" s="9" t="s">
        <v>20433</v>
      </c>
      <c r="B1892" s="9" t="s">
        <v>2521</v>
      </c>
      <c r="C1892" s="10">
        <v>24536</v>
      </c>
      <c r="D1892" s="9">
        <v>6471464479</v>
      </c>
      <c r="E1892" s="9" t="e">
        <f>INDEX(#REF!:#REF!,MATCH($D1892,#REF!:#REF!,0),MATCH(#REF!,#REF!:#REF!,0))</f>
        <v>#REF!</v>
      </c>
      <c r="F1892" s="9" t="e">
        <f>INDEX(#REF!:#REF!,MATCH($D1892,#REF!:#REF!,0),MATCH(#REF!,#REF!:#REF!,0))</f>
        <v>#REF!</v>
      </c>
    </row>
    <row r="1893" spans="1:6" ht="16.5" x14ac:dyDescent="0.3">
      <c r="A1893" s="9" t="s">
        <v>20432</v>
      </c>
      <c r="B1893" s="9" t="s">
        <v>2038</v>
      </c>
      <c r="C1893" s="10">
        <v>48004</v>
      </c>
      <c r="D1893" s="9">
        <v>4578004252</v>
      </c>
      <c r="E1893" s="9" t="e">
        <f>INDEX(#REF!:#REF!,MATCH($D1893,#REF!:#REF!,0),MATCH(#REF!,#REF!:#REF!,0))</f>
        <v>#REF!</v>
      </c>
      <c r="F1893" s="9" t="e">
        <f>INDEX(#REF!:#REF!,MATCH($D1893,#REF!:#REF!,0),MATCH(#REF!,#REF!:#REF!,0))</f>
        <v>#REF!</v>
      </c>
    </row>
    <row r="1894" spans="1:6" ht="16.5" x14ac:dyDescent="0.3">
      <c r="A1894" s="9" t="s">
        <v>20431</v>
      </c>
      <c r="B1894" s="9" t="s">
        <v>2056</v>
      </c>
      <c r="C1894" s="10">
        <v>40926</v>
      </c>
      <c r="D1894" s="9">
        <v>4401069773</v>
      </c>
      <c r="E1894" s="9" t="e">
        <f>INDEX(#REF!:#REF!,MATCH($D1894,#REF!:#REF!,0),MATCH(#REF!,#REF!:#REF!,0))</f>
        <v>#REF!</v>
      </c>
      <c r="F1894" s="9" t="e">
        <f>INDEX(#REF!:#REF!,MATCH($D1894,#REF!:#REF!,0),MATCH(#REF!,#REF!:#REF!,0))</f>
        <v>#REF!</v>
      </c>
    </row>
    <row r="1895" spans="1:6" ht="16.5" x14ac:dyDescent="0.3">
      <c r="A1895" s="9" t="s">
        <v>20430</v>
      </c>
      <c r="B1895" s="9" t="s">
        <v>2462</v>
      </c>
      <c r="C1895" s="10">
        <v>17039</v>
      </c>
      <c r="D1895" s="9">
        <v>797787712</v>
      </c>
      <c r="E1895" s="9" t="e">
        <f>INDEX(#REF!:#REF!,MATCH($D1895,#REF!:#REF!,0),MATCH(#REF!,#REF!:#REF!,0))</f>
        <v>#REF!</v>
      </c>
      <c r="F1895" s="9" t="e">
        <f>INDEX(#REF!:#REF!,MATCH($D1895,#REF!:#REF!,0),MATCH(#REF!,#REF!:#REF!,0))</f>
        <v>#REF!</v>
      </c>
    </row>
    <row r="1896" spans="1:6" ht="16.5" x14ac:dyDescent="0.3">
      <c r="A1896" s="9" t="s">
        <v>20429</v>
      </c>
      <c r="B1896" s="9" t="s">
        <v>2153</v>
      </c>
      <c r="C1896" s="10">
        <v>32657</v>
      </c>
      <c r="D1896" s="9">
        <v>5574535556</v>
      </c>
      <c r="E1896" s="9" t="e">
        <f>INDEX(#REF!:#REF!,MATCH($D1896,#REF!:#REF!,0),MATCH(#REF!,#REF!:#REF!,0))</f>
        <v>#REF!</v>
      </c>
      <c r="F1896" s="9" t="e">
        <f>INDEX(#REF!:#REF!,MATCH($D1896,#REF!:#REF!,0),MATCH(#REF!,#REF!:#REF!,0))</f>
        <v>#REF!</v>
      </c>
    </row>
    <row r="1897" spans="1:6" ht="16.5" x14ac:dyDescent="0.3">
      <c r="A1897" s="9" t="s">
        <v>20428</v>
      </c>
      <c r="B1897" s="9" t="s">
        <v>2942</v>
      </c>
      <c r="C1897" s="10">
        <v>48102</v>
      </c>
      <c r="D1897" s="9">
        <v>7778092905</v>
      </c>
      <c r="E1897" s="9" t="e">
        <f>INDEX(#REF!:#REF!,MATCH($D1897,#REF!:#REF!,0),MATCH(#REF!,#REF!:#REF!,0))</f>
        <v>#REF!</v>
      </c>
      <c r="F1897" s="9" t="e">
        <f>INDEX(#REF!:#REF!,MATCH($D1897,#REF!:#REF!,0),MATCH(#REF!,#REF!:#REF!,0))</f>
        <v>#REF!</v>
      </c>
    </row>
    <row r="1898" spans="1:6" ht="16.5" x14ac:dyDescent="0.3">
      <c r="A1898" s="9" t="s">
        <v>20427</v>
      </c>
      <c r="B1898" s="9" t="s">
        <v>3366</v>
      </c>
      <c r="C1898" s="10">
        <v>57211</v>
      </c>
      <c r="D1898" s="9">
        <v>6750554423</v>
      </c>
      <c r="E1898" s="9" t="e">
        <f>INDEX(#REF!:#REF!,MATCH($D1898,#REF!:#REF!,0),MATCH(#REF!,#REF!:#REF!,0))</f>
        <v>#REF!</v>
      </c>
      <c r="F1898" s="9" t="e">
        <f>INDEX(#REF!:#REF!,MATCH($D1898,#REF!:#REF!,0),MATCH(#REF!,#REF!:#REF!,0))</f>
        <v>#REF!</v>
      </c>
    </row>
    <row r="1899" spans="1:6" ht="16.5" x14ac:dyDescent="0.3">
      <c r="A1899" s="9" t="s">
        <v>20426</v>
      </c>
      <c r="B1899" s="9" t="s">
        <v>2795</v>
      </c>
      <c r="C1899" s="10">
        <v>23218</v>
      </c>
      <c r="D1899" s="9">
        <v>3040116061</v>
      </c>
      <c r="E1899" s="9" t="e">
        <f>INDEX(#REF!:#REF!,MATCH($D1899,#REF!:#REF!,0),MATCH(#REF!,#REF!:#REF!,0))</f>
        <v>#REF!</v>
      </c>
      <c r="F1899" s="9" t="e">
        <f>INDEX(#REF!:#REF!,MATCH($D1899,#REF!:#REF!,0),MATCH(#REF!,#REF!:#REF!,0))</f>
        <v>#REF!</v>
      </c>
    </row>
    <row r="1900" spans="1:6" ht="16.5" x14ac:dyDescent="0.3">
      <c r="A1900" s="9" t="s">
        <v>20425</v>
      </c>
      <c r="B1900" s="9" t="s">
        <v>1959</v>
      </c>
      <c r="C1900" s="10">
        <v>23178</v>
      </c>
      <c r="D1900" s="9">
        <v>1096335336</v>
      </c>
      <c r="E1900" s="9" t="e">
        <f>INDEX(#REF!:#REF!,MATCH($D1900,#REF!:#REF!,0),MATCH(#REF!,#REF!:#REF!,0))</f>
        <v>#REF!</v>
      </c>
      <c r="F1900" s="9" t="e">
        <f>INDEX(#REF!:#REF!,MATCH($D1900,#REF!:#REF!,0),MATCH(#REF!,#REF!:#REF!,0))</f>
        <v>#REF!</v>
      </c>
    </row>
    <row r="1901" spans="1:6" ht="16.5" x14ac:dyDescent="0.3">
      <c r="A1901" s="9" t="s">
        <v>20424</v>
      </c>
      <c r="B1901" s="9" t="s">
        <v>2610</v>
      </c>
      <c r="C1901" s="10">
        <v>56439</v>
      </c>
      <c r="D1901" s="9">
        <v>2279888742</v>
      </c>
      <c r="E1901" s="9" t="e">
        <f>INDEX(#REF!:#REF!,MATCH($D1901,#REF!:#REF!,0),MATCH(#REF!,#REF!:#REF!,0))</f>
        <v>#REF!</v>
      </c>
      <c r="F1901" s="9" t="e">
        <f>INDEX(#REF!:#REF!,MATCH($D1901,#REF!:#REF!,0),MATCH(#REF!,#REF!:#REF!,0))</f>
        <v>#REF!</v>
      </c>
    </row>
    <row r="1902" spans="1:6" ht="16.5" x14ac:dyDescent="0.3">
      <c r="A1902" s="9" t="s">
        <v>20423</v>
      </c>
      <c r="B1902" s="9" t="s">
        <v>2284</v>
      </c>
      <c r="C1902" s="10">
        <v>54105</v>
      </c>
      <c r="D1902" s="9">
        <v>9013891098</v>
      </c>
      <c r="E1902" s="9" t="e">
        <f>INDEX(#REF!:#REF!,MATCH($D1902,#REF!:#REF!,0),MATCH(#REF!,#REF!:#REF!,0))</f>
        <v>#REF!</v>
      </c>
      <c r="F1902" s="9" t="e">
        <f>INDEX(#REF!:#REF!,MATCH($D1902,#REF!:#REF!,0),MATCH(#REF!,#REF!:#REF!,0))</f>
        <v>#REF!</v>
      </c>
    </row>
    <row r="1903" spans="1:6" ht="16.5" x14ac:dyDescent="0.3">
      <c r="A1903" s="9" t="s">
        <v>20422</v>
      </c>
      <c r="B1903" s="9" t="s">
        <v>1987</v>
      </c>
      <c r="C1903" s="10">
        <v>24893</v>
      </c>
      <c r="D1903" s="9">
        <v>7492341709</v>
      </c>
      <c r="E1903" s="9" t="e">
        <f>INDEX(#REF!:#REF!,MATCH($D1903,#REF!:#REF!,0),MATCH(#REF!,#REF!:#REF!,0))</f>
        <v>#REF!</v>
      </c>
      <c r="F1903" s="9" t="e">
        <f>INDEX(#REF!:#REF!,MATCH($D1903,#REF!:#REF!,0),MATCH(#REF!,#REF!:#REF!,0))</f>
        <v>#REF!</v>
      </c>
    </row>
    <row r="1904" spans="1:6" ht="16.5" x14ac:dyDescent="0.3">
      <c r="A1904" s="9" t="s">
        <v>20421</v>
      </c>
      <c r="B1904" s="9" t="s">
        <v>2140</v>
      </c>
      <c r="C1904" s="10">
        <v>49637</v>
      </c>
      <c r="D1904" s="9">
        <v>9163060264</v>
      </c>
      <c r="E1904" s="9" t="e">
        <f>INDEX(#REF!:#REF!,MATCH($D1904,#REF!:#REF!,0),MATCH(#REF!,#REF!:#REF!,0))</f>
        <v>#REF!</v>
      </c>
      <c r="F1904" s="9" t="e">
        <f>INDEX(#REF!:#REF!,MATCH($D1904,#REF!:#REF!,0),MATCH(#REF!,#REF!:#REF!,0))</f>
        <v>#REF!</v>
      </c>
    </row>
    <row r="1905" spans="1:6" ht="16.5" x14ac:dyDescent="0.3">
      <c r="A1905" s="9" t="s">
        <v>20420</v>
      </c>
      <c r="B1905" s="9" t="s">
        <v>2392</v>
      </c>
      <c r="C1905" s="10">
        <v>10426</v>
      </c>
      <c r="D1905" s="9">
        <v>1313434965</v>
      </c>
      <c r="E1905" s="9" t="e">
        <f>INDEX(#REF!:#REF!,MATCH($D1905,#REF!:#REF!,0),MATCH(#REF!,#REF!:#REF!,0))</f>
        <v>#REF!</v>
      </c>
      <c r="F1905" s="9" t="e">
        <f>INDEX(#REF!:#REF!,MATCH($D1905,#REF!:#REF!,0),MATCH(#REF!,#REF!:#REF!,0))</f>
        <v>#REF!</v>
      </c>
    </row>
    <row r="1906" spans="1:6" ht="16.5" x14ac:dyDescent="0.3">
      <c r="A1906" s="9" t="s">
        <v>20419</v>
      </c>
      <c r="B1906" s="9" t="s">
        <v>3506</v>
      </c>
      <c r="C1906" s="10">
        <v>25079</v>
      </c>
      <c r="D1906" s="9">
        <v>2859566597</v>
      </c>
      <c r="E1906" s="9" t="e">
        <f>INDEX(#REF!:#REF!,MATCH($D1906,#REF!:#REF!,0),MATCH(#REF!,#REF!:#REF!,0))</f>
        <v>#REF!</v>
      </c>
      <c r="F1906" s="9" t="e">
        <f>INDEX(#REF!:#REF!,MATCH($D1906,#REF!:#REF!,0),MATCH(#REF!,#REF!:#REF!,0))</f>
        <v>#REF!</v>
      </c>
    </row>
    <row r="1907" spans="1:6" ht="16.5" x14ac:dyDescent="0.3">
      <c r="A1907" s="9" t="s">
        <v>20418</v>
      </c>
      <c r="B1907" s="9" t="s">
        <v>2306</v>
      </c>
      <c r="C1907" s="10">
        <v>55995</v>
      </c>
      <c r="D1907" s="9">
        <v>819852252</v>
      </c>
      <c r="E1907" s="9" t="e">
        <f>INDEX(#REF!:#REF!,MATCH($D1907,#REF!:#REF!,0),MATCH(#REF!,#REF!:#REF!,0))</f>
        <v>#REF!</v>
      </c>
      <c r="F1907" s="9" t="e">
        <f>INDEX(#REF!:#REF!,MATCH($D1907,#REF!:#REF!,0),MATCH(#REF!,#REF!:#REF!,0))</f>
        <v>#REF!</v>
      </c>
    </row>
    <row r="1908" spans="1:6" ht="16.5" x14ac:dyDescent="0.3">
      <c r="A1908" s="9" t="s">
        <v>20417</v>
      </c>
      <c r="B1908" s="9" t="s">
        <v>2762</v>
      </c>
      <c r="C1908" s="10">
        <v>15902</v>
      </c>
      <c r="D1908" s="9">
        <v>5759255762</v>
      </c>
      <c r="E1908" s="9" t="e">
        <f>INDEX(#REF!:#REF!,MATCH($D1908,#REF!:#REF!,0),MATCH(#REF!,#REF!:#REF!,0))</f>
        <v>#REF!</v>
      </c>
      <c r="F1908" s="9" t="e">
        <f>INDEX(#REF!:#REF!,MATCH($D1908,#REF!:#REF!,0),MATCH(#REF!,#REF!:#REF!,0))</f>
        <v>#REF!</v>
      </c>
    </row>
    <row r="1909" spans="1:6" ht="16.5" x14ac:dyDescent="0.3">
      <c r="A1909" s="9" t="s">
        <v>20416</v>
      </c>
      <c r="B1909" s="9" t="s">
        <v>3498</v>
      </c>
      <c r="C1909" s="10">
        <v>24925</v>
      </c>
      <c r="D1909" s="9">
        <v>1425230725</v>
      </c>
      <c r="E1909" s="9" t="e">
        <f>INDEX(#REF!:#REF!,MATCH($D1909,#REF!:#REF!,0),MATCH(#REF!,#REF!:#REF!,0))</f>
        <v>#REF!</v>
      </c>
      <c r="F1909" s="9" t="e">
        <f>INDEX(#REF!:#REF!,MATCH($D1909,#REF!:#REF!,0),MATCH(#REF!,#REF!:#REF!,0))</f>
        <v>#REF!</v>
      </c>
    </row>
    <row r="1910" spans="1:6" ht="16.5" x14ac:dyDescent="0.3">
      <c r="A1910" s="9" t="s">
        <v>20415</v>
      </c>
      <c r="B1910" s="9" t="s">
        <v>2450</v>
      </c>
      <c r="C1910" s="10">
        <v>55736</v>
      </c>
      <c r="D1910" s="9">
        <v>6478891895</v>
      </c>
      <c r="E1910" s="9" t="e">
        <f>INDEX(#REF!:#REF!,MATCH($D1910,#REF!:#REF!,0),MATCH(#REF!,#REF!:#REF!,0))</f>
        <v>#REF!</v>
      </c>
      <c r="F1910" s="9" t="e">
        <f>INDEX(#REF!:#REF!,MATCH($D1910,#REF!:#REF!,0),MATCH(#REF!,#REF!:#REF!,0))</f>
        <v>#REF!</v>
      </c>
    </row>
    <row r="1911" spans="1:6" ht="16.5" x14ac:dyDescent="0.3">
      <c r="A1911" s="9" t="s">
        <v>20414</v>
      </c>
      <c r="B1911" s="9" t="s">
        <v>2371</v>
      </c>
      <c r="C1911" s="10">
        <v>37468</v>
      </c>
      <c r="D1911" s="9">
        <v>7152427402</v>
      </c>
      <c r="E1911" s="9" t="e">
        <f>INDEX(#REF!:#REF!,MATCH($D1911,#REF!:#REF!,0),MATCH(#REF!,#REF!:#REF!,0))</f>
        <v>#REF!</v>
      </c>
      <c r="F1911" s="9" t="e">
        <f>INDEX(#REF!:#REF!,MATCH($D1911,#REF!:#REF!,0),MATCH(#REF!,#REF!:#REF!,0))</f>
        <v>#REF!</v>
      </c>
    </row>
    <row r="1912" spans="1:6" ht="16.5" x14ac:dyDescent="0.3">
      <c r="A1912" s="9" t="s">
        <v>20413</v>
      </c>
      <c r="B1912" s="9" t="s">
        <v>2300</v>
      </c>
      <c r="C1912" s="10">
        <v>27586</v>
      </c>
      <c r="D1912" s="9">
        <v>6084639828</v>
      </c>
      <c r="E1912" s="9" t="e">
        <f>INDEX(#REF!:#REF!,MATCH($D1912,#REF!:#REF!,0),MATCH(#REF!,#REF!:#REF!,0))</f>
        <v>#REF!</v>
      </c>
      <c r="F1912" s="9" t="e">
        <f>INDEX(#REF!:#REF!,MATCH($D1912,#REF!:#REF!,0),MATCH(#REF!,#REF!:#REF!,0))</f>
        <v>#REF!</v>
      </c>
    </row>
    <row r="1913" spans="1:6" ht="16.5" x14ac:dyDescent="0.3">
      <c r="A1913" s="9" t="s">
        <v>20412</v>
      </c>
      <c r="B1913" s="9" t="s">
        <v>2371</v>
      </c>
      <c r="C1913" s="10">
        <v>39489</v>
      </c>
      <c r="D1913" s="9">
        <v>6515844751</v>
      </c>
      <c r="E1913" s="9" t="e">
        <f>INDEX(#REF!:#REF!,MATCH($D1913,#REF!:#REF!,0),MATCH(#REF!,#REF!:#REF!,0))</f>
        <v>#REF!</v>
      </c>
      <c r="F1913" s="9" t="e">
        <f>INDEX(#REF!:#REF!,MATCH($D1913,#REF!:#REF!,0),MATCH(#REF!,#REF!:#REF!,0))</f>
        <v>#REF!</v>
      </c>
    </row>
    <row r="1914" spans="1:6" ht="16.5" x14ac:dyDescent="0.3">
      <c r="A1914" s="9" t="s">
        <v>20411</v>
      </c>
      <c r="B1914" s="9" t="s">
        <v>2190</v>
      </c>
      <c r="C1914" s="10">
        <v>27953</v>
      </c>
      <c r="D1914" s="9">
        <v>7462961601</v>
      </c>
      <c r="E1914" s="9" t="e">
        <f>INDEX(#REF!:#REF!,MATCH($D1914,#REF!:#REF!,0),MATCH(#REF!,#REF!:#REF!,0))</f>
        <v>#REF!</v>
      </c>
      <c r="F1914" s="9" t="e">
        <f>INDEX(#REF!:#REF!,MATCH($D1914,#REF!:#REF!,0),MATCH(#REF!,#REF!:#REF!,0))</f>
        <v>#REF!</v>
      </c>
    </row>
    <row r="1915" spans="1:6" ht="16.5" x14ac:dyDescent="0.3">
      <c r="A1915" s="9" t="s">
        <v>20410</v>
      </c>
      <c r="B1915" s="9" t="s">
        <v>2040</v>
      </c>
      <c r="C1915" s="10">
        <v>43391</v>
      </c>
      <c r="D1915" s="9">
        <v>3772653790</v>
      </c>
      <c r="E1915" s="9" t="e">
        <f>INDEX(#REF!:#REF!,MATCH($D1915,#REF!:#REF!,0),MATCH(#REF!,#REF!:#REF!,0))</f>
        <v>#REF!</v>
      </c>
      <c r="F1915" s="9" t="e">
        <f>INDEX(#REF!:#REF!,MATCH($D1915,#REF!:#REF!,0),MATCH(#REF!,#REF!:#REF!,0))</f>
        <v>#REF!</v>
      </c>
    </row>
    <row r="1916" spans="1:6" ht="16.5" x14ac:dyDescent="0.3">
      <c r="A1916" s="9" t="s">
        <v>20409</v>
      </c>
      <c r="B1916" s="9" t="s">
        <v>2050</v>
      </c>
      <c r="C1916" s="10">
        <v>54196</v>
      </c>
      <c r="D1916" s="9">
        <v>3843300291</v>
      </c>
      <c r="E1916" s="9" t="e">
        <f>INDEX(#REF!:#REF!,MATCH($D1916,#REF!:#REF!,0),MATCH(#REF!,#REF!:#REF!,0))</f>
        <v>#REF!</v>
      </c>
      <c r="F1916" s="9" t="e">
        <f>INDEX(#REF!:#REF!,MATCH($D1916,#REF!:#REF!,0),MATCH(#REF!,#REF!:#REF!,0))</f>
        <v>#REF!</v>
      </c>
    </row>
    <row r="1917" spans="1:6" ht="16.5" x14ac:dyDescent="0.3">
      <c r="A1917" s="9" t="s">
        <v>20408</v>
      </c>
      <c r="B1917" s="9" t="s">
        <v>2103</v>
      </c>
      <c r="C1917" s="10">
        <v>30729</v>
      </c>
      <c r="D1917" s="9">
        <v>1096335336</v>
      </c>
      <c r="E1917" s="9" t="e">
        <f>INDEX(#REF!:#REF!,MATCH($D1917,#REF!:#REF!,0),MATCH(#REF!,#REF!:#REF!,0))</f>
        <v>#REF!</v>
      </c>
      <c r="F1917" s="9" t="e">
        <f>INDEX(#REF!:#REF!,MATCH($D1917,#REF!:#REF!,0),MATCH(#REF!,#REF!:#REF!,0))</f>
        <v>#REF!</v>
      </c>
    </row>
    <row r="1918" spans="1:6" ht="16.5" x14ac:dyDescent="0.3">
      <c r="A1918" s="9" t="s">
        <v>20407</v>
      </c>
      <c r="B1918" s="9" t="s">
        <v>2042</v>
      </c>
      <c r="C1918" s="10">
        <v>58075</v>
      </c>
      <c r="D1918" s="9">
        <v>1592980554</v>
      </c>
      <c r="E1918" s="9" t="e">
        <f>INDEX(#REF!:#REF!,MATCH($D1918,#REF!:#REF!,0),MATCH(#REF!,#REF!:#REF!,0))</f>
        <v>#REF!</v>
      </c>
      <c r="F1918" s="9" t="e">
        <f>INDEX(#REF!:#REF!,MATCH($D1918,#REF!:#REF!,0),MATCH(#REF!,#REF!:#REF!,0))</f>
        <v>#REF!</v>
      </c>
    </row>
    <row r="1919" spans="1:6" ht="16.5" x14ac:dyDescent="0.3">
      <c r="A1919" s="9" t="s">
        <v>20406</v>
      </c>
      <c r="B1919" s="9" t="s">
        <v>2063</v>
      </c>
      <c r="C1919" s="10">
        <v>44289</v>
      </c>
      <c r="D1919" s="9">
        <v>7489370671</v>
      </c>
      <c r="E1919" s="9" t="e">
        <f>INDEX(#REF!:#REF!,MATCH($D1919,#REF!:#REF!,0),MATCH(#REF!,#REF!:#REF!,0))</f>
        <v>#REF!</v>
      </c>
      <c r="F1919" s="9" t="e">
        <f>INDEX(#REF!:#REF!,MATCH($D1919,#REF!:#REF!,0),MATCH(#REF!,#REF!:#REF!,0))</f>
        <v>#REF!</v>
      </c>
    </row>
    <row r="1920" spans="1:6" ht="16.5" x14ac:dyDescent="0.3">
      <c r="A1920" s="9" t="s">
        <v>20405</v>
      </c>
      <c r="B1920" s="9" t="s">
        <v>4007</v>
      </c>
      <c r="C1920" s="10">
        <v>39456</v>
      </c>
      <c r="D1920" s="9">
        <v>8850022085</v>
      </c>
      <c r="E1920" s="9" t="e">
        <f>INDEX(#REF!:#REF!,MATCH($D1920,#REF!:#REF!,0),MATCH(#REF!,#REF!:#REF!,0))</f>
        <v>#REF!</v>
      </c>
      <c r="F1920" s="9" t="e">
        <f>INDEX(#REF!:#REF!,MATCH($D1920,#REF!:#REF!,0),MATCH(#REF!,#REF!:#REF!,0))</f>
        <v>#REF!</v>
      </c>
    </row>
    <row r="1921" spans="1:6" ht="16.5" x14ac:dyDescent="0.3">
      <c r="A1921" s="9" t="s">
        <v>20404</v>
      </c>
      <c r="B1921" s="9" t="s">
        <v>2704</v>
      </c>
      <c r="C1921" s="10">
        <v>30889</v>
      </c>
      <c r="D1921" s="9">
        <v>8977805007</v>
      </c>
      <c r="E1921" s="9" t="e">
        <f>INDEX(#REF!:#REF!,MATCH($D1921,#REF!:#REF!,0),MATCH(#REF!,#REF!:#REF!,0))</f>
        <v>#REF!</v>
      </c>
      <c r="F1921" s="9" t="e">
        <f>INDEX(#REF!:#REF!,MATCH($D1921,#REF!:#REF!,0),MATCH(#REF!,#REF!:#REF!,0))</f>
        <v>#REF!</v>
      </c>
    </row>
    <row r="1922" spans="1:6" ht="16.5" x14ac:dyDescent="0.3">
      <c r="A1922" s="9" t="s">
        <v>20403</v>
      </c>
      <c r="B1922" s="9" t="s">
        <v>1949</v>
      </c>
      <c r="C1922" s="10">
        <v>25730</v>
      </c>
      <c r="D1922" s="9">
        <v>2893065872</v>
      </c>
      <c r="E1922" s="9" t="e">
        <f>INDEX(#REF!:#REF!,MATCH($D1922,#REF!:#REF!,0),MATCH(#REF!,#REF!:#REF!,0))</f>
        <v>#REF!</v>
      </c>
      <c r="F1922" s="9" t="e">
        <f>INDEX(#REF!:#REF!,MATCH($D1922,#REF!:#REF!,0),MATCH(#REF!,#REF!:#REF!,0))</f>
        <v>#REF!</v>
      </c>
    </row>
    <row r="1923" spans="1:6" ht="16.5" x14ac:dyDescent="0.3">
      <c r="A1923" s="9" t="s">
        <v>20402</v>
      </c>
      <c r="B1923" s="9" t="s">
        <v>2379</v>
      </c>
      <c r="C1923" s="10">
        <v>22112</v>
      </c>
      <c r="D1923" s="9">
        <v>9317454674</v>
      </c>
      <c r="E1923" s="9" t="e">
        <f>INDEX(#REF!:#REF!,MATCH($D1923,#REF!:#REF!,0),MATCH(#REF!,#REF!:#REF!,0))</f>
        <v>#REF!</v>
      </c>
      <c r="F1923" s="9" t="e">
        <f>INDEX(#REF!:#REF!,MATCH($D1923,#REF!:#REF!,0),MATCH(#REF!,#REF!:#REF!,0))</f>
        <v>#REF!</v>
      </c>
    </row>
    <row r="1924" spans="1:6" ht="16.5" x14ac:dyDescent="0.3">
      <c r="A1924" s="9" t="s">
        <v>20401</v>
      </c>
      <c r="B1924" s="9" t="s">
        <v>2521</v>
      </c>
      <c r="C1924" s="10">
        <v>29880</v>
      </c>
      <c r="D1924" s="9">
        <v>3235176993</v>
      </c>
      <c r="E1924" s="9" t="e">
        <f>INDEX(#REF!:#REF!,MATCH($D1924,#REF!:#REF!,0),MATCH(#REF!,#REF!:#REF!,0))</f>
        <v>#REF!</v>
      </c>
      <c r="F1924" s="9" t="e">
        <f>INDEX(#REF!:#REF!,MATCH($D1924,#REF!:#REF!,0),MATCH(#REF!,#REF!:#REF!,0))</f>
        <v>#REF!</v>
      </c>
    </row>
    <row r="1925" spans="1:6" ht="16.5" x14ac:dyDescent="0.3">
      <c r="A1925" s="9" t="s">
        <v>20400</v>
      </c>
      <c r="B1925" s="9" t="s">
        <v>2386</v>
      </c>
      <c r="C1925" s="10">
        <v>15269</v>
      </c>
      <c r="D1925" s="9">
        <v>6842911427</v>
      </c>
      <c r="E1925" s="9" t="e">
        <f>INDEX(#REF!:#REF!,MATCH($D1925,#REF!:#REF!,0),MATCH(#REF!,#REF!:#REF!,0))</f>
        <v>#REF!</v>
      </c>
      <c r="F1925" s="9" t="e">
        <f>INDEX(#REF!:#REF!,MATCH($D1925,#REF!:#REF!,0),MATCH(#REF!,#REF!:#REF!,0))</f>
        <v>#REF!</v>
      </c>
    </row>
    <row r="1926" spans="1:6" ht="16.5" x14ac:dyDescent="0.3">
      <c r="A1926" s="9" t="s">
        <v>20399</v>
      </c>
      <c r="B1926" s="9" t="s">
        <v>2386</v>
      </c>
      <c r="C1926" s="10">
        <v>28282</v>
      </c>
      <c r="D1926" s="9">
        <v>2423731264</v>
      </c>
      <c r="E1926" s="9" t="e">
        <f>INDEX(#REF!:#REF!,MATCH($D1926,#REF!:#REF!,0),MATCH(#REF!,#REF!:#REF!,0))</f>
        <v>#REF!</v>
      </c>
      <c r="F1926" s="9" t="e">
        <f>INDEX(#REF!:#REF!,MATCH($D1926,#REF!:#REF!,0),MATCH(#REF!,#REF!:#REF!,0))</f>
        <v>#REF!</v>
      </c>
    </row>
    <row r="1927" spans="1:6" ht="16.5" x14ac:dyDescent="0.3">
      <c r="A1927" s="9" t="s">
        <v>20398</v>
      </c>
      <c r="B1927" s="9" t="s">
        <v>3275</v>
      </c>
      <c r="C1927" s="10">
        <v>30817</v>
      </c>
      <c r="D1927" s="9">
        <v>9258570278</v>
      </c>
      <c r="E1927" s="9" t="e">
        <f>INDEX(#REF!:#REF!,MATCH($D1927,#REF!:#REF!,0),MATCH(#REF!,#REF!:#REF!,0))</f>
        <v>#REF!</v>
      </c>
      <c r="F1927" s="9" t="e">
        <f>INDEX(#REF!:#REF!,MATCH($D1927,#REF!:#REF!,0),MATCH(#REF!,#REF!:#REF!,0))</f>
        <v>#REF!</v>
      </c>
    </row>
    <row r="1928" spans="1:6" ht="16.5" x14ac:dyDescent="0.3">
      <c r="A1928" s="9" t="s">
        <v>20397</v>
      </c>
      <c r="B1928" s="9" t="s">
        <v>2633</v>
      </c>
      <c r="C1928" s="10">
        <v>52098</v>
      </c>
      <c r="D1928" s="9">
        <v>4074728869</v>
      </c>
      <c r="E1928" s="9" t="e">
        <f>INDEX(#REF!:#REF!,MATCH($D1928,#REF!:#REF!,0),MATCH(#REF!,#REF!:#REF!,0))</f>
        <v>#REF!</v>
      </c>
      <c r="F1928" s="9" t="e">
        <f>INDEX(#REF!:#REF!,MATCH($D1928,#REF!:#REF!,0),MATCH(#REF!,#REF!:#REF!,0))</f>
        <v>#REF!</v>
      </c>
    </row>
    <row r="1929" spans="1:6" ht="16.5" x14ac:dyDescent="0.3">
      <c r="A1929" s="9" t="s">
        <v>20396</v>
      </c>
      <c r="B1929" s="9" t="s">
        <v>2224</v>
      </c>
      <c r="C1929" s="10">
        <v>33253</v>
      </c>
      <c r="D1929" s="9">
        <v>232367817</v>
      </c>
      <c r="E1929" s="9" t="e">
        <f>INDEX(#REF!:#REF!,MATCH($D1929,#REF!:#REF!,0),MATCH(#REF!,#REF!:#REF!,0))</f>
        <v>#REF!</v>
      </c>
      <c r="F1929" s="9" t="e">
        <f>INDEX(#REF!:#REF!,MATCH($D1929,#REF!:#REF!,0),MATCH(#REF!,#REF!:#REF!,0))</f>
        <v>#REF!</v>
      </c>
    </row>
    <row r="1930" spans="1:6" ht="16.5" x14ac:dyDescent="0.3">
      <c r="A1930" s="9" t="s">
        <v>20395</v>
      </c>
      <c r="B1930" s="9" t="s">
        <v>2021</v>
      </c>
      <c r="C1930" s="10">
        <v>31983</v>
      </c>
      <c r="D1930" s="9">
        <v>1081492333</v>
      </c>
      <c r="E1930" s="9" t="e">
        <f>INDEX(#REF!:#REF!,MATCH($D1930,#REF!:#REF!,0),MATCH(#REF!,#REF!:#REF!,0))</f>
        <v>#REF!</v>
      </c>
      <c r="F1930" s="9" t="e">
        <f>INDEX(#REF!:#REF!,MATCH($D1930,#REF!:#REF!,0),MATCH(#REF!,#REF!:#REF!,0))</f>
        <v>#REF!</v>
      </c>
    </row>
    <row r="1931" spans="1:6" ht="16.5" x14ac:dyDescent="0.3">
      <c r="A1931" s="9" t="s">
        <v>20394</v>
      </c>
      <c r="B1931" s="9" t="s">
        <v>3281</v>
      </c>
      <c r="C1931" s="10">
        <v>42397</v>
      </c>
      <c r="D1931" s="9">
        <v>7957976743</v>
      </c>
      <c r="E1931" s="9" t="e">
        <f>INDEX(#REF!:#REF!,MATCH($D1931,#REF!:#REF!,0),MATCH(#REF!,#REF!:#REF!,0))</f>
        <v>#REF!</v>
      </c>
      <c r="F1931" s="9" t="e">
        <f>INDEX(#REF!:#REF!,MATCH($D1931,#REF!:#REF!,0),MATCH(#REF!,#REF!:#REF!,0))</f>
        <v>#REF!</v>
      </c>
    </row>
    <row r="1932" spans="1:6" ht="16.5" x14ac:dyDescent="0.3">
      <c r="A1932" s="9" t="s">
        <v>20393</v>
      </c>
      <c r="B1932" s="9" t="s">
        <v>3360</v>
      </c>
      <c r="C1932" s="10">
        <v>10806</v>
      </c>
      <c r="D1932" s="9">
        <v>9403474378</v>
      </c>
      <c r="E1932" s="9" t="e">
        <f>INDEX(#REF!:#REF!,MATCH($D1932,#REF!:#REF!,0),MATCH(#REF!,#REF!:#REF!,0))</f>
        <v>#REF!</v>
      </c>
      <c r="F1932" s="9" t="e">
        <f>INDEX(#REF!:#REF!,MATCH($D1932,#REF!:#REF!,0),MATCH(#REF!,#REF!:#REF!,0))</f>
        <v>#REF!</v>
      </c>
    </row>
    <row r="1933" spans="1:6" ht="16.5" x14ac:dyDescent="0.3">
      <c r="A1933" s="9" t="s">
        <v>20392</v>
      </c>
      <c r="B1933" s="9" t="s">
        <v>2277</v>
      </c>
      <c r="C1933" s="10">
        <v>57680</v>
      </c>
      <c r="D1933" s="9">
        <v>5064247826</v>
      </c>
      <c r="E1933" s="9" t="e">
        <f>INDEX(#REF!:#REF!,MATCH($D1933,#REF!:#REF!,0),MATCH(#REF!,#REF!:#REF!,0))</f>
        <v>#REF!</v>
      </c>
      <c r="F1933" s="9" t="e">
        <f>INDEX(#REF!:#REF!,MATCH($D1933,#REF!:#REF!,0),MATCH(#REF!,#REF!:#REF!,0))</f>
        <v>#REF!</v>
      </c>
    </row>
    <row r="1934" spans="1:6" ht="16.5" x14ac:dyDescent="0.3">
      <c r="A1934" s="9" t="s">
        <v>20391</v>
      </c>
      <c r="B1934" s="9" t="s">
        <v>2610</v>
      </c>
      <c r="C1934" s="10">
        <v>24458</v>
      </c>
      <c r="D1934" s="9">
        <v>2456061896</v>
      </c>
      <c r="E1934" s="9" t="e">
        <f>INDEX(#REF!:#REF!,MATCH($D1934,#REF!:#REF!,0),MATCH(#REF!,#REF!:#REF!,0))</f>
        <v>#REF!</v>
      </c>
      <c r="F1934" s="9" t="e">
        <f>INDEX(#REF!:#REF!,MATCH($D1934,#REF!:#REF!,0),MATCH(#REF!,#REF!:#REF!,0))</f>
        <v>#REF!</v>
      </c>
    </row>
    <row r="1935" spans="1:6" ht="16.5" x14ac:dyDescent="0.3">
      <c r="A1935" s="9" t="s">
        <v>20390</v>
      </c>
      <c r="B1935" s="9" t="s">
        <v>2241</v>
      </c>
      <c r="C1935" s="10">
        <v>52858</v>
      </c>
      <c r="D1935" s="9">
        <v>6383978705</v>
      </c>
      <c r="E1935" s="9" t="e">
        <f>INDEX(#REF!:#REF!,MATCH($D1935,#REF!:#REF!,0),MATCH(#REF!,#REF!:#REF!,0))</f>
        <v>#REF!</v>
      </c>
      <c r="F1935" s="9" t="e">
        <f>INDEX(#REF!:#REF!,MATCH($D1935,#REF!:#REF!,0),MATCH(#REF!,#REF!:#REF!,0))</f>
        <v>#REF!</v>
      </c>
    </row>
    <row r="1936" spans="1:6" ht="16.5" x14ac:dyDescent="0.3">
      <c r="A1936" s="9" t="s">
        <v>20389</v>
      </c>
      <c r="B1936" s="9" t="s">
        <v>2548</v>
      </c>
      <c r="C1936" s="10">
        <v>35260</v>
      </c>
      <c r="D1936" s="9">
        <v>495702854</v>
      </c>
      <c r="E1936" s="9" t="e">
        <f>INDEX(#REF!:#REF!,MATCH($D1936,#REF!:#REF!,0),MATCH(#REF!,#REF!:#REF!,0))</f>
        <v>#REF!</v>
      </c>
      <c r="F1936" s="9" t="e">
        <f>INDEX(#REF!:#REF!,MATCH($D1936,#REF!:#REF!,0),MATCH(#REF!,#REF!:#REF!,0))</f>
        <v>#REF!</v>
      </c>
    </row>
    <row r="1937" spans="1:6" ht="16.5" x14ac:dyDescent="0.3">
      <c r="A1937" s="9" t="s">
        <v>20388</v>
      </c>
      <c r="B1937" s="9" t="s">
        <v>2418</v>
      </c>
      <c r="C1937" s="10">
        <v>59746</v>
      </c>
      <c r="D1937" s="9">
        <v>304906506</v>
      </c>
      <c r="E1937" s="9" t="e">
        <f>INDEX(#REF!:#REF!,MATCH($D1937,#REF!:#REF!,0),MATCH(#REF!,#REF!:#REF!,0))</f>
        <v>#REF!</v>
      </c>
      <c r="F1937" s="9" t="e">
        <f>INDEX(#REF!:#REF!,MATCH($D1937,#REF!:#REF!,0),MATCH(#REF!,#REF!:#REF!,0))</f>
        <v>#REF!</v>
      </c>
    </row>
    <row r="1938" spans="1:6" ht="16.5" x14ac:dyDescent="0.3">
      <c r="A1938" s="9" t="s">
        <v>20387</v>
      </c>
      <c r="B1938" s="9" t="s">
        <v>2346</v>
      </c>
      <c r="C1938" s="10">
        <v>48323</v>
      </c>
      <c r="D1938" s="9">
        <v>7914395587</v>
      </c>
      <c r="E1938" s="9" t="e">
        <f>INDEX(#REF!:#REF!,MATCH($D1938,#REF!:#REF!,0),MATCH(#REF!,#REF!:#REF!,0))</f>
        <v>#REF!</v>
      </c>
      <c r="F1938" s="9" t="e">
        <f>INDEX(#REF!:#REF!,MATCH($D1938,#REF!:#REF!,0),MATCH(#REF!,#REF!:#REF!,0))</f>
        <v>#REF!</v>
      </c>
    </row>
    <row r="1939" spans="1:6" ht="16.5" x14ac:dyDescent="0.3">
      <c r="A1939" s="9" t="s">
        <v>20386</v>
      </c>
      <c r="B1939" s="9" t="s">
        <v>2952</v>
      </c>
      <c r="C1939" s="10">
        <v>45896</v>
      </c>
      <c r="D1939" s="9">
        <v>8971738782</v>
      </c>
      <c r="E1939" s="9" t="e">
        <f>INDEX(#REF!:#REF!,MATCH($D1939,#REF!:#REF!,0),MATCH(#REF!,#REF!:#REF!,0))</f>
        <v>#REF!</v>
      </c>
      <c r="F1939" s="9" t="e">
        <f>INDEX(#REF!:#REF!,MATCH($D1939,#REF!:#REF!,0),MATCH(#REF!,#REF!:#REF!,0))</f>
        <v>#REF!</v>
      </c>
    </row>
    <row r="1940" spans="1:6" ht="16.5" x14ac:dyDescent="0.3">
      <c r="A1940" s="9" t="s">
        <v>20385</v>
      </c>
      <c r="B1940" s="9" t="s">
        <v>2744</v>
      </c>
      <c r="C1940" s="10">
        <v>17139</v>
      </c>
      <c r="D1940" s="9">
        <v>7628323464</v>
      </c>
      <c r="E1940" s="9" t="e">
        <f>INDEX(#REF!:#REF!,MATCH($D1940,#REF!:#REF!,0),MATCH(#REF!,#REF!:#REF!,0))</f>
        <v>#REF!</v>
      </c>
      <c r="F1940" s="9" t="e">
        <f>INDEX(#REF!:#REF!,MATCH($D1940,#REF!:#REF!,0),MATCH(#REF!,#REF!:#REF!,0))</f>
        <v>#REF!</v>
      </c>
    </row>
    <row r="1941" spans="1:6" ht="16.5" x14ac:dyDescent="0.3">
      <c r="A1941" s="9" t="s">
        <v>20384</v>
      </c>
      <c r="B1941" s="9" t="s">
        <v>1987</v>
      </c>
      <c r="C1941" s="10">
        <v>59343</v>
      </c>
      <c r="D1941" s="9">
        <v>3509620267</v>
      </c>
      <c r="E1941" s="9" t="e">
        <f>INDEX(#REF!:#REF!,MATCH($D1941,#REF!:#REF!,0),MATCH(#REF!,#REF!:#REF!,0))</f>
        <v>#REF!</v>
      </c>
      <c r="F1941" s="9" t="e">
        <f>INDEX(#REF!:#REF!,MATCH($D1941,#REF!:#REF!,0),MATCH(#REF!,#REF!:#REF!,0))</f>
        <v>#REF!</v>
      </c>
    </row>
    <row r="1942" spans="1:6" ht="16.5" x14ac:dyDescent="0.3">
      <c r="A1942" s="9" t="s">
        <v>20383</v>
      </c>
      <c r="B1942" s="9" t="s">
        <v>2241</v>
      </c>
      <c r="C1942" s="10">
        <v>35367</v>
      </c>
      <c r="D1942" s="9">
        <v>9686840923</v>
      </c>
      <c r="E1942" s="9" t="e">
        <f>INDEX(#REF!:#REF!,MATCH($D1942,#REF!:#REF!,0),MATCH(#REF!,#REF!:#REF!,0))</f>
        <v>#REF!</v>
      </c>
      <c r="F1942" s="9" t="e">
        <f>INDEX(#REF!:#REF!,MATCH($D1942,#REF!:#REF!,0),MATCH(#REF!,#REF!:#REF!,0))</f>
        <v>#REF!</v>
      </c>
    </row>
    <row r="1943" spans="1:6" ht="16.5" x14ac:dyDescent="0.3">
      <c r="A1943" s="9" t="s">
        <v>20382</v>
      </c>
      <c r="B1943" s="9" t="s">
        <v>2389</v>
      </c>
      <c r="C1943" s="10">
        <v>26027</v>
      </c>
      <c r="D1943" s="9">
        <v>6724903874</v>
      </c>
      <c r="E1943" s="9" t="e">
        <f>INDEX(#REF!:#REF!,MATCH($D1943,#REF!:#REF!,0),MATCH(#REF!,#REF!:#REF!,0))</f>
        <v>#REF!</v>
      </c>
      <c r="F1943" s="9" t="e">
        <f>INDEX(#REF!:#REF!,MATCH($D1943,#REF!:#REF!,0),MATCH(#REF!,#REF!:#REF!,0))</f>
        <v>#REF!</v>
      </c>
    </row>
    <row r="1944" spans="1:6" ht="16.5" x14ac:dyDescent="0.3">
      <c r="A1944" s="9" t="s">
        <v>20381</v>
      </c>
      <c r="B1944" s="9" t="s">
        <v>2371</v>
      </c>
      <c r="C1944" s="10">
        <v>16628</v>
      </c>
      <c r="D1944" s="9">
        <v>4773306254</v>
      </c>
      <c r="E1944" s="9" t="e">
        <f>INDEX(#REF!:#REF!,MATCH($D1944,#REF!:#REF!,0),MATCH(#REF!,#REF!:#REF!,0))</f>
        <v>#REF!</v>
      </c>
      <c r="F1944" s="9" t="e">
        <f>INDEX(#REF!:#REF!,MATCH($D1944,#REF!:#REF!,0),MATCH(#REF!,#REF!:#REF!,0))</f>
        <v>#REF!</v>
      </c>
    </row>
    <row r="1945" spans="1:6" ht="16.5" x14ac:dyDescent="0.3">
      <c r="A1945" s="9" t="s">
        <v>20380</v>
      </c>
      <c r="B1945" s="9" t="s">
        <v>2914</v>
      </c>
      <c r="C1945" s="10">
        <v>40510</v>
      </c>
      <c r="D1945" s="9">
        <v>6789690301</v>
      </c>
      <c r="E1945" s="9" t="e">
        <f>INDEX(#REF!:#REF!,MATCH($D1945,#REF!:#REF!,0),MATCH(#REF!,#REF!:#REF!,0))</f>
        <v>#REF!</v>
      </c>
      <c r="F1945" s="9" t="e">
        <f>INDEX(#REF!:#REF!,MATCH($D1945,#REF!:#REF!,0),MATCH(#REF!,#REF!:#REF!,0))</f>
        <v>#REF!</v>
      </c>
    </row>
    <row r="1946" spans="1:6" ht="16.5" x14ac:dyDescent="0.3">
      <c r="A1946" s="9" t="s">
        <v>20379</v>
      </c>
      <c r="B1946" s="9" t="s">
        <v>3172</v>
      </c>
      <c r="C1946" s="10">
        <v>32073</v>
      </c>
      <c r="D1946" s="9">
        <v>3145010581</v>
      </c>
      <c r="E1946" s="9" t="e">
        <f>INDEX(#REF!:#REF!,MATCH($D1946,#REF!:#REF!,0),MATCH(#REF!,#REF!:#REF!,0))</f>
        <v>#REF!</v>
      </c>
      <c r="F1946" s="9" t="e">
        <f>INDEX(#REF!:#REF!,MATCH($D1946,#REF!:#REF!,0),MATCH(#REF!,#REF!:#REF!,0))</f>
        <v>#REF!</v>
      </c>
    </row>
    <row r="1947" spans="1:6" ht="16.5" x14ac:dyDescent="0.3">
      <c r="A1947" s="9" t="s">
        <v>20378</v>
      </c>
      <c r="B1947" s="9" t="s">
        <v>1965</v>
      </c>
      <c r="C1947" s="10">
        <v>22489</v>
      </c>
      <c r="D1947" s="9">
        <v>1755716656</v>
      </c>
      <c r="E1947" s="9" t="e">
        <f>INDEX(#REF!:#REF!,MATCH($D1947,#REF!:#REF!,0),MATCH(#REF!,#REF!:#REF!,0))</f>
        <v>#REF!</v>
      </c>
      <c r="F1947" s="9" t="e">
        <f>INDEX(#REF!:#REF!,MATCH($D1947,#REF!:#REF!,0),MATCH(#REF!,#REF!:#REF!,0))</f>
        <v>#REF!</v>
      </c>
    </row>
    <row r="1948" spans="1:6" ht="16.5" x14ac:dyDescent="0.3">
      <c r="A1948" s="9" t="s">
        <v>20377</v>
      </c>
      <c r="B1948" s="9" t="s">
        <v>2099</v>
      </c>
      <c r="C1948" s="10">
        <v>59723</v>
      </c>
      <c r="D1948" s="9">
        <v>4739588234</v>
      </c>
      <c r="E1948" s="9" t="e">
        <f>INDEX(#REF!:#REF!,MATCH($D1948,#REF!:#REF!,0),MATCH(#REF!,#REF!:#REF!,0))</f>
        <v>#REF!</v>
      </c>
      <c r="F1948" s="9" t="e">
        <f>INDEX(#REF!:#REF!,MATCH($D1948,#REF!:#REF!,0),MATCH(#REF!,#REF!:#REF!,0))</f>
        <v>#REF!</v>
      </c>
    </row>
    <row r="1949" spans="1:6" ht="16.5" x14ac:dyDescent="0.3">
      <c r="A1949" s="9" t="s">
        <v>20376</v>
      </c>
      <c r="B1949" s="9" t="s">
        <v>2762</v>
      </c>
      <c r="C1949" s="10">
        <v>25990</v>
      </c>
      <c r="D1949" s="9">
        <v>4877108939</v>
      </c>
      <c r="E1949" s="9" t="e">
        <f>INDEX(#REF!:#REF!,MATCH($D1949,#REF!:#REF!,0),MATCH(#REF!,#REF!:#REF!,0))</f>
        <v>#REF!</v>
      </c>
      <c r="F1949" s="9" t="e">
        <f>INDEX(#REF!:#REF!,MATCH($D1949,#REF!:#REF!,0),MATCH(#REF!,#REF!:#REF!,0))</f>
        <v>#REF!</v>
      </c>
    </row>
    <row r="1950" spans="1:6" ht="16.5" x14ac:dyDescent="0.3">
      <c r="A1950" s="9" t="s">
        <v>20375</v>
      </c>
      <c r="B1950" s="9" t="s">
        <v>2291</v>
      </c>
      <c r="C1950" s="10">
        <v>42701</v>
      </c>
      <c r="D1950" s="9">
        <v>4482855448</v>
      </c>
      <c r="E1950" s="9" t="e">
        <f>INDEX(#REF!:#REF!,MATCH($D1950,#REF!:#REF!,0),MATCH(#REF!,#REF!:#REF!,0))</f>
        <v>#REF!</v>
      </c>
      <c r="F1950" s="9" t="e">
        <f>INDEX(#REF!:#REF!,MATCH($D1950,#REF!:#REF!,0),MATCH(#REF!,#REF!:#REF!,0))</f>
        <v>#REF!</v>
      </c>
    </row>
    <row r="1951" spans="1:6" ht="16.5" x14ac:dyDescent="0.3">
      <c r="A1951" s="9" t="s">
        <v>20374</v>
      </c>
      <c r="B1951" s="9" t="s">
        <v>2165</v>
      </c>
      <c r="C1951" s="10">
        <v>32356</v>
      </c>
      <c r="D1951" s="9">
        <v>4290015026</v>
      </c>
      <c r="E1951" s="9" t="e">
        <f>INDEX(#REF!:#REF!,MATCH($D1951,#REF!:#REF!,0),MATCH(#REF!,#REF!:#REF!,0))</f>
        <v>#REF!</v>
      </c>
      <c r="F1951" s="9" t="e">
        <f>INDEX(#REF!:#REF!,MATCH($D1951,#REF!:#REF!,0),MATCH(#REF!,#REF!:#REF!,0))</f>
        <v>#REF!</v>
      </c>
    </row>
    <row r="1952" spans="1:6" ht="16.5" x14ac:dyDescent="0.3">
      <c r="A1952" s="9" t="s">
        <v>20373</v>
      </c>
      <c r="B1952" s="9" t="s">
        <v>2580</v>
      </c>
      <c r="C1952" s="10">
        <v>45266</v>
      </c>
      <c r="D1952" s="9">
        <v>4192443678</v>
      </c>
      <c r="E1952" s="9" t="e">
        <f>INDEX(#REF!:#REF!,MATCH($D1952,#REF!:#REF!,0),MATCH(#REF!,#REF!:#REF!,0))</f>
        <v>#REF!</v>
      </c>
      <c r="F1952" s="9" t="e">
        <f>INDEX(#REF!:#REF!,MATCH($D1952,#REF!:#REF!,0),MATCH(#REF!,#REF!:#REF!,0))</f>
        <v>#REF!</v>
      </c>
    </row>
    <row r="1953" spans="1:6" ht="16.5" x14ac:dyDescent="0.3">
      <c r="A1953" s="9" t="s">
        <v>20372</v>
      </c>
      <c r="B1953" s="9" t="s">
        <v>3416</v>
      </c>
      <c r="C1953" s="10">
        <v>25318</v>
      </c>
      <c r="D1953" s="9">
        <v>8603912793</v>
      </c>
      <c r="E1953" s="9" t="e">
        <f>INDEX(#REF!:#REF!,MATCH($D1953,#REF!:#REF!,0),MATCH(#REF!,#REF!:#REF!,0))</f>
        <v>#REF!</v>
      </c>
      <c r="F1953" s="9" t="e">
        <f>INDEX(#REF!:#REF!,MATCH($D1953,#REF!:#REF!,0),MATCH(#REF!,#REF!:#REF!,0))</f>
        <v>#REF!</v>
      </c>
    </row>
    <row r="1954" spans="1:6" ht="16.5" x14ac:dyDescent="0.3">
      <c r="A1954" s="9" t="s">
        <v>20371</v>
      </c>
      <c r="B1954" s="9" t="s">
        <v>2127</v>
      </c>
      <c r="C1954" s="10">
        <v>27585</v>
      </c>
      <c r="D1954" s="9">
        <v>9561367408</v>
      </c>
      <c r="E1954" s="9" t="e">
        <f>INDEX(#REF!:#REF!,MATCH($D1954,#REF!:#REF!,0),MATCH(#REF!,#REF!:#REF!,0))</f>
        <v>#REF!</v>
      </c>
      <c r="F1954" s="9" t="e">
        <f>INDEX(#REF!:#REF!,MATCH($D1954,#REF!:#REF!,0),MATCH(#REF!,#REF!:#REF!,0))</f>
        <v>#REF!</v>
      </c>
    </row>
    <row r="1955" spans="1:6" ht="16.5" x14ac:dyDescent="0.3">
      <c r="A1955" s="9" t="s">
        <v>20370</v>
      </c>
      <c r="B1955" s="9" t="s">
        <v>2123</v>
      </c>
      <c r="C1955" s="10">
        <v>32832</v>
      </c>
      <c r="D1955" s="9">
        <v>1573192775</v>
      </c>
      <c r="E1955" s="9" t="e">
        <f>INDEX(#REF!:#REF!,MATCH($D1955,#REF!:#REF!,0),MATCH(#REF!,#REF!:#REF!,0))</f>
        <v>#REF!</v>
      </c>
      <c r="F1955" s="9" t="e">
        <f>INDEX(#REF!:#REF!,MATCH($D1955,#REF!:#REF!,0),MATCH(#REF!,#REF!:#REF!,0))</f>
        <v>#REF!</v>
      </c>
    </row>
    <row r="1956" spans="1:6" ht="16.5" x14ac:dyDescent="0.3">
      <c r="A1956" s="9" t="s">
        <v>20369</v>
      </c>
      <c r="B1956" s="9" t="s">
        <v>2346</v>
      </c>
      <c r="C1956" s="10">
        <v>12515</v>
      </c>
      <c r="D1956" s="9">
        <v>4768342426</v>
      </c>
      <c r="E1956" s="9" t="e">
        <f>INDEX(#REF!:#REF!,MATCH($D1956,#REF!:#REF!,0),MATCH(#REF!,#REF!:#REF!,0))</f>
        <v>#REF!</v>
      </c>
      <c r="F1956" s="9" t="e">
        <f>INDEX(#REF!:#REF!,MATCH($D1956,#REF!:#REF!,0),MATCH(#REF!,#REF!:#REF!,0))</f>
        <v>#REF!</v>
      </c>
    </row>
    <row r="1957" spans="1:6" ht="16.5" x14ac:dyDescent="0.3">
      <c r="A1957" s="9" t="s">
        <v>20368</v>
      </c>
      <c r="B1957" s="9" t="s">
        <v>2077</v>
      </c>
      <c r="C1957" s="10">
        <v>39870</v>
      </c>
      <c r="D1957" s="9">
        <v>4649590612</v>
      </c>
      <c r="E1957" s="9" t="e">
        <f>INDEX(#REF!:#REF!,MATCH($D1957,#REF!:#REF!,0),MATCH(#REF!,#REF!:#REF!,0))</f>
        <v>#REF!</v>
      </c>
      <c r="F1957" s="9" t="e">
        <f>INDEX(#REF!:#REF!,MATCH($D1957,#REF!:#REF!,0),MATCH(#REF!,#REF!:#REF!,0))</f>
        <v>#REF!</v>
      </c>
    </row>
    <row r="1958" spans="1:6" ht="16.5" x14ac:dyDescent="0.3">
      <c r="A1958" s="9" t="s">
        <v>20367</v>
      </c>
      <c r="B1958" s="9" t="s">
        <v>2123</v>
      </c>
      <c r="C1958" s="10">
        <v>47146</v>
      </c>
      <c r="D1958" s="9">
        <v>2149326663</v>
      </c>
      <c r="E1958" s="9" t="e">
        <f>INDEX(#REF!:#REF!,MATCH($D1958,#REF!:#REF!,0),MATCH(#REF!,#REF!:#REF!,0))</f>
        <v>#REF!</v>
      </c>
      <c r="F1958" s="9" t="e">
        <f>INDEX(#REF!:#REF!,MATCH($D1958,#REF!:#REF!,0),MATCH(#REF!,#REF!:#REF!,0))</f>
        <v>#REF!</v>
      </c>
    </row>
    <row r="1959" spans="1:6" ht="16.5" x14ac:dyDescent="0.3">
      <c r="A1959" s="9" t="s">
        <v>20366</v>
      </c>
      <c r="B1959" s="9" t="s">
        <v>2056</v>
      </c>
      <c r="C1959" s="10">
        <v>28244</v>
      </c>
      <c r="D1959" s="9">
        <v>1391414047</v>
      </c>
      <c r="E1959" s="9" t="e">
        <f>INDEX(#REF!:#REF!,MATCH($D1959,#REF!:#REF!,0),MATCH(#REF!,#REF!:#REF!,0))</f>
        <v>#REF!</v>
      </c>
      <c r="F1959" s="9" t="e">
        <f>INDEX(#REF!:#REF!,MATCH($D1959,#REF!:#REF!,0),MATCH(#REF!,#REF!:#REF!,0))</f>
        <v>#REF!</v>
      </c>
    </row>
    <row r="1960" spans="1:6" ht="16.5" x14ac:dyDescent="0.3">
      <c r="A1960" s="9" t="s">
        <v>20365</v>
      </c>
      <c r="B1960" s="9" t="s">
        <v>2505</v>
      </c>
      <c r="C1960" s="10">
        <v>46797</v>
      </c>
      <c r="D1960" s="9">
        <v>2524572722</v>
      </c>
      <c r="E1960" s="9" t="e">
        <f>INDEX(#REF!:#REF!,MATCH($D1960,#REF!:#REF!,0),MATCH(#REF!,#REF!:#REF!,0))</f>
        <v>#REF!</v>
      </c>
      <c r="F1960" s="9" t="e">
        <f>INDEX(#REF!:#REF!,MATCH($D1960,#REF!:#REF!,0),MATCH(#REF!,#REF!:#REF!,0))</f>
        <v>#REF!</v>
      </c>
    </row>
    <row r="1961" spans="1:6" ht="16.5" x14ac:dyDescent="0.3">
      <c r="A1961" s="9" t="s">
        <v>20364</v>
      </c>
      <c r="B1961" s="9" t="s">
        <v>2445</v>
      </c>
      <c r="C1961" s="10">
        <v>19253</v>
      </c>
      <c r="D1961" s="9">
        <v>3538909016</v>
      </c>
      <c r="E1961" s="9" t="e">
        <f>INDEX(#REF!:#REF!,MATCH($D1961,#REF!:#REF!,0),MATCH(#REF!,#REF!:#REF!,0))</f>
        <v>#REF!</v>
      </c>
      <c r="F1961" s="9" t="e">
        <f>INDEX(#REF!:#REF!,MATCH($D1961,#REF!:#REF!,0),MATCH(#REF!,#REF!:#REF!,0))</f>
        <v>#REF!</v>
      </c>
    </row>
    <row r="1962" spans="1:6" ht="16.5" x14ac:dyDescent="0.3">
      <c r="A1962" s="9" t="s">
        <v>20363</v>
      </c>
      <c r="B1962" s="9" t="s">
        <v>2136</v>
      </c>
      <c r="C1962" s="10">
        <v>24254</v>
      </c>
      <c r="D1962" s="9">
        <v>6713405010</v>
      </c>
      <c r="E1962" s="9" t="e">
        <f>INDEX(#REF!:#REF!,MATCH($D1962,#REF!:#REF!,0),MATCH(#REF!,#REF!:#REF!,0))</f>
        <v>#REF!</v>
      </c>
      <c r="F1962" s="9" t="e">
        <f>INDEX(#REF!:#REF!,MATCH($D1962,#REF!:#REF!,0),MATCH(#REF!,#REF!:#REF!,0))</f>
        <v>#REF!</v>
      </c>
    </row>
    <row r="1963" spans="1:6" ht="16.5" x14ac:dyDescent="0.3">
      <c r="A1963" s="9" t="s">
        <v>20362</v>
      </c>
      <c r="B1963" s="9" t="s">
        <v>2256</v>
      </c>
      <c r="C1963" s="10">
        <v>26594</v>
      </c>
      <c r="D1963" s="9">
        <v>6300411419</v>
      </c>
      <c r="E1963" s="9" t="e">
        <f>INDEX(#REF!:#REF!,MATCH($D1963,#REF!:#REF!,0),MATCH(#REF!,#REF!:#REF!,0))</f>
        <v>#REF!</v>
      </c>
      <c r="F1963" s="9" t="e">
        <f>INDEX(#REF!:#REF!,MATCH($D1963,#REF!:#REF!,0),MATCH(#REF!,#REF!:#REF!,0))</f>
        <v>#REF!</v>
      </c>
    </row>
    <row r="1964" spans="1:6" ht="16.5" x14ac:dyDescent="0.3">
      <c r="A1964" s="9" t="s">
        <v>20361</v>
      </c>
      <c r="B1964" s="9" t="s">
        <v>3430</v>
      </c>
      <c r="C1964" s="10">
        <v>27133</v>
      </c>
      <c r="D1964" s="9">
        <v>3145010581</v>
      </c>
      <c r="E1964" s="9" t="e">
        <f>INDEX(#REF!:#REF!,MATCH($D1964,#REF!:#REF!,0),MATCH(#REF!,#REF!:#REF!,0))</f>
        <v>#REF!</v>
      </c>
      <c r="F1964" s="9" t="e">
        <f>INDEX(#REF!:#REF!,MATCH($D1964,#REF!:#REF!,0),MATCH(#REF!,#REF!:#REF!,0))</f>
        <v>#REF!</v>
      </c>
    </row>
    <row r="1965" spans="1:6" ht="16.5" x14ac:dyDescent="0.3">
      <c r="A1965" s="9" t="s">
        <v>20360</v>
      </c>
      <c r="B1965" s="9" t="s">
        <v>3200</v>
      </c>
      <c r="C1965" s="10">
        <v>32156</v>
      </c>
      <c r="D1965" s="9">
        <v>8728207157</v>
      </c>
      <c r="E1965" s="9" t="e">
        <f>INDEX(#REF!:#REF!,MATCH($D1965,#REF!:#REF!,0),MATCH(#REF!,#REF!:#REF!,0))</f>
        <v>#REF!</v>
      </c>
      <c r="F1965" s="9" t="e">
        <f>INDEX(#REF!:#REF!,MATCH($D1965,#REF!:#REF!,0),MATCH(#REF!,#REF!:#REF!,0))</f>
        <v>#REF!</v>
      </c>
    </row>
    <row r="1966" spans="1:6" ht="16.5" x14ac:dyDescent="0.3">
      <c r="A1966" s="9" t="s">
        <v>20359</v>
      </c>
      <c r="B1966" s="9" t="s">
        <v>3168</v>
      </c>
      <c r="C1966" s="10">
        <v>33466</v>
      </c>
      <c r="D1966" s="9">
        <v>5499856877</v>
      </c>
      <c r="E1966" s="9" t="e">
        <f>INDEX(#REF!:#REF!,MATCH($D1966,#REF!:#REF!,0),MATCH(#REF!,#REF!:#REF!,0))</f>
        <v>#REF!</v>
      </c>
      <c r="F1966" s="9" t="e">
        <f>INDEX(#REF!:#REF!,MATCH($D1966,#REF!:#REF!,0),MATCH(#REF!,#REF!:#REF!,0))</f>
        <v>#REF!</v>
      </c>
    </row>
    <row r="1967" spans="1:6" ht="16.5" x14ac:dyDescent="0.3">
      <c r="A1967" s="9" t="s">
        <v>20358</v>
      </c>
      <c r="B1967" s="9" t="s">
        <v>2503</v>
      </c>
      <c r="C1967" s="10">
        <v>41680</v>
      </c>
      <c r="D1967" s="9">
        <v>5828678620</v>
      </c>
      <c r="E1967" s="9" t="e">
        <f>INDEX(#REF!:#REF!,MATCH($D1967,#REF!:#REF!,0),MATCH(#REF!,#REF!:#REF!,0))</f>
        <v>#REF!</v>
      </c>
      <c r="F1967" s="9" t="e">
        <f>INDEX(#REF!:#REF!,MATCH($D1967,#REF!:#REF!,0),MATCH(#REF!,#REF!:#REF!,0))</f>
        <v>#REF!</v>
      </c>
    </row>
    <row r="1968" spans="1:6" ht="16.5" x14ac:dyDescent="0.3">
      <c r="A1968" s="9" t="s">
        <v>20357</v>
      </c>
      <c r="B1968" s="9" t="s">
        <v>1959</v>
      </c>
      <c r="C1968" s="10">
        <v>41286</v>
      </c>
      <c r="D1968" s="9">
        <v>3991175401</v>
      </c>
      <c r="E1968" s="9" t="e">
        <f>INDEX(#REF!:#REF!,MATCH($D1968,#REF!:#REF!,0),MATCH(#REF!,#REF!:#REF!,0))</f>
        <v>#REF!</v>
      </c>
      <c r="F1968" s="9" t="e">
        <f>INDEX(#REF!:#REF!,MATCH($D1968,#REF!:#REF!,0),MATCH(#REF!,#REF!:#REF!,0))</f>
        <v>#REF!</v>
      </c>
    </row>
    <row r="1969" spans="1:6" ht="16.5" x14ac:dyDescent="0.3">
      <c r="A1969" s="9" t="s">
        <v>20356</v>
      </c>
      <c r="B1969" s="9" t="s">
        <v>2409</v>
      </c>
      <c r="C1969" s="10">
        <v>37980</v>
      </c>
      <c r="D1969" s="9">
        <v>274599287</v>
      </c>
      <c r="E1969" s="9" t="e">
        <f>INDEX(#REF!:#REF!,MATCH($D1969,#REF!:#REF!,0),MATCH(#REF!,#REF!:#REF!,0))</f>
        <v>#REF!</v>
      </c>
      <c r="F1969" s="9" t="e">
        <f>INDEX(#REF!:#REF!,MATCH($D1969,#REF!:#REF!,0),MATCH(#REF!,#REF!:#REF!,0))</f>
        <v>#REF!</v>
      </c>
    </row>
    <row r="1970" spans="1:6" ht="16.5" x14ac:dyDescent="0.3">
      <c r="A1970" s="9" t="s">
        <v>20355</v>
      </c>
      <c r="B1970" s="9" t="s">
        <v>3430</v>
      </c>
      <c r="C1970" s="10">
        <v>53924</v>
      </c>
      <c r="D1970" s="9">
        <v>8239612253</v>
      </c>
      <c r="E1970" s="9" t="e">
        <f>INDEX(#REF!:#REF!,MATCH($D1970,#REF!:#REF!,0),MATCH(#REF!,#REF!:#REF!,0))</f>
        <v>#REF!</v>
      </c>
      <c r="F1970" s="9" t="e">
        <f>INDEX(#REF!:#REF!,MATCH($D1970,#REF!:#REF!,0),MATCH(#REF!,#REF!:#REF!,0))</f>
        <v>#REF!</v>
      </c>
    </row>
    <row r="1971" spans="1:6" ht="16.5" x14ac:dyDescent="0.3">
      <c r="A1971" s="9" t="s">
        <v>20354</v>
      </c>
      <c r="B1971" s="9" t="s">
        <v>3856</v>
      </c>
      <c r="C1971" s="10">
        <v>40005</v>
      </c>
      <c r="D1971" s="9">
        <v>3211170715</v>
      </c>
      <c r="E1971" s="9" t="e">
        <f>INDEX(#REF!:#REF!,MATCH($D1971,#REF!:#REF!,0),MATCH(#REF!,#REF!:#REF!,0))</f>
        <v>#REF!</v>
      </c>
      <c r="F1971" s="9" t="e">
        <f>INDEX(#REF!:#REF!,MATCH($D1971,#REF!:#REF!,0),MATCH(#REF!,#REF!:#REF!,0))</f>
        <v>#REF!</v>
      </c>
    </row>
    <row r="1972" spans="1:6" ht="16.5" x14ac:dyDescent="0.3">
      <c r="A1972" s="9" t="s">
        <v>20353</v>
      </c>
      <c r="B1972" s="9" t="s">
        <v>4007</v>
      </c>
      <c r="C1972" s="10">
        <v>54852</v>
      </c>
      <c r="D1972" s="9">
        <v>5138969978</v>
      </c>
      <c r="E1972" s="9" t="e">
        <f>INDEX(#REF!:#REF!,MATCH($D1972,#REF!:#REF!,0),MATCH(#REF!,#REF!:#REF!,0))</f>
        <v>#REF!</v>
      </c>
      <c r="F1972" s="9" t="e">
        <f>INDEX(#REF!:#REF!,MATCH($D1972,#REF!:#REF!,0),MATCH(#REF!,#REF!:#REF!,0))</f>
        <v>#REF!</v>
      </c>
    </row>
    <row r="1973" spans="1:6" ht="16.5" x14ac:dyDescent="0.3">
      <c r="A1973" s="9" t="s">
        <v>20352</v>
      </c>
      <c r="B1973" s="9" t="s">
        <v>1983</v>
      </c>
      <c r="C1973" s="10">
        <v>27075</v>
      </c>
      <c r="D1973" s="9">
        <v>6271204627</v>
      </c>
      <c r="E1973" s="9" t="e">
        <f>INDEX(#REF!:#REF!,MATCH($D1973,#REF!:#REF!,0),MATCH(#REF!,#REF!:#REF!,0))</f>
        <v>#REF!</v>
      </c>
      <c r="F1973" s="9" t="e">
        <f>INDEX(#REF!:#REF!,MATCH($D1973,#REF!:#REF!,0),MATCH(#REF!,#REF!:#REF!,0))</f>
        <v>#REF!</v>
      </c>
    </row>
    <row r="1974" spans="1:6" ht="16.5" x14ac:dyDescent="0.3">
      <c r="A1974" s="9" t="s">
        <v>20351</v>
      </c>
      <c r="B1974" s="9" t="s">
        <v>1981</v>
      </c>
      <c r="C1974" s="10">
        <v>47627</v>
      </c>
      <c r="D1974" s="9">
        <v>9107581297</v>
      </c>
      <c r="E1974" s="9" t="e">
        <f>INDEX(#REF!:#REF!,MATCH($D1974,#REF!:#REF!,0),MATCH(#REF!,#REF!:#REF!,0))</f>
        <v>#REF!</v>
      </c>
      <c r="F1974" s="9" t="e">
        <f>INDEX(#REF!:#REF!,MATCH($D1974,#REF!:#REF!,0),MATCH(#REF!,#REF!:#REF!,0))</f>
        <v>#REF!</v>
      </c>
    </row>
    <row r="1975" spans="1:6" ht="16.5" x14ac:dyDescent="0.3">
      <c r="A1975" s="9" t="s">
        <v>20350</v>
      </c>
      <c r="B1975" s="9" t="s">
        <v>2127</v>
      </c>
      <c r="C1975" s="10">
        <v>52249</v>
      </c>
      <c r="D1975" s="9">
        <v>6510701464</v>
      </c>
      <c r="E1975" s="9" t="e">
        <f>INDEX(#REF!:#REF!,MATCH($D1975,#REF!:#REF!,0),MATCH(#REF!,#REF!:#REF!,0))</f>
        <v>#REF!</v>
      </c>
      <c r="F1975" s="9" t="e">
        <f>INDEX(#REF!:#REF!,MATCH($D1975,#REF!:#REF!,0),MATCH(#REF!,#REF!:#REF!,0))</f>
        <v>#REF!</v>
      </c>
    </row>
    <row r="1976" spans="1:6" ht="16.5" x14ac:dyDescent="0.3">
      <c r="A1976" s="9" t="s">
        <v>20349</v>
      </c>
      <c r="B1976" s="9" t="s">
        <v>2083</v>
      </c>
      <c r="C1976" s="10">
        <v>26236</v>
      </c>
      <c r="D1976" s="9">
        <v>7469392467</v>
      </c>
      <c r="E1976" s="9" t="e">
        <f>INDEX(#REF!:#REF!,MATCH($D1976,#REF!:#REF!,0),MATCH(#REF!,#REF!:#REF!,0))</f>
        <v>#REF!</v>
      </c>
      <c r="F1976" s="9" t="e">
        <f>INDEX(#REF!:#REF!,MATCH($D1976,#REF!:#REF!,0),MATCH(#REF!,#REF!:#REF!,0))</f>
        <v>#REF!</v>
      </c>
    </row>
    <row r="1977" spans="1:6" ht="16.5" x14ac:dyDescent="0.3">
      <c r="A1977" s="9" t="s">
        <v>20348</v>
      </c>
      <c r="B1977" s="9" t="s">
        <v>2595</v>
      </c>
      <c r="C1977" s="10">
        <v>55892</v>
      </c>
      <c r="D1977" s="9">
        <v>6260817967</v>
      </c>
      <c r="E1977" s="9" t="e">
        <f>INDEX(#REF!:#REF!,MATCH($D1977,#REF!:#REF!,0),MATCH(#REF!,#REF!:#REF!,0))</f>
        <v>#REF!</v>
      </c>
      <c r="F1977" s="9" t="e">
        <f>INDEX(#REF!:#REF!,MATCH($D1977,#REF!:#REF!,0),MATCH(#REF!,#REF!:#REF!,0))</f>
        <v>#REF!</v>
      </c>
    </row>
    <row r="1978" spans="1:6" ht="16.5" x14ac:dyDescent="0.3">
      <c r="A1978" s="9" t="s">
        <v>20347</v>
      </c>
      <c r="B1978" s="9" t="s">
        <v>1993</v>
      </c>
      <c r="C1978" s="10">
        <v>50544</v>
      </c>
      <c r="D1978" s="9">
        <v>879297433</v>
      </c>
      <c r="E1978" s="9" t="e">
        <f>INDEX(#REF!:#REF!,MATCH($D1978,#REF!:#REF!,0),MATCH(#REF!,#REF!:#REF!,0))</f>
        <v>#REF!</v>
      </c>
      <c r="F1978" s="9" t="e">
        <f>INDEX(#REF!:#REF!,MATCH($D1978,#REF!:#REF!,0),MATCH(#REF!,#REF!:#REF!,0))</f>
        <v>#REF!</v>
      </c>
    </row>
    <row r="1979" spans="1:6" ht="16.5" x14ac:dyDescent="0.3">
      <c r="A1979" s="9" t="s">
        <v>20346</v>
      </c>
      <c r="B1979" s="9" t="s">
        <v>2564</v>
      </c>
      <c r="C1979" s="10">
        <v>10510</v>
      </c>
      <c r="D1979" s="9">
        <v>8998375370</v>
      </c>
      <c r="E1979" s="9" t="e">
        <f>INDEX(#REF!:#REF!,MATCH($D1979,#REF!:#REF!,0),MATCH(#REF!,#REF!:#REF!,0))</f>
        <v>#REF!</v>
      </c>
      <c r="F1979" s="9" t="e">
        <f>INDEX(#REF!:#REF!,MATCH($D1979,#REF!:#REF!,0),MATCH(#REF!,#REF!:#REF!,0))</f>
        <v>#REF!</v>
      </c>
    </row>
    <row r="1980" spans="1:6" ht="16.5" x14ac:dyDescent="0.3">
      <c r="A1980" s="9" t="s">
        <v>20345</v>
      </c>
      <c r="B1980" s="9" t="s">
        <v>2371</v>
      </c>
      <c r="C1980" s="10">
        <v>42201</v>
      </c>
      <c r="D1980" s="9">
        <v>6284045549</v>
      </c>
      <c r="E1980" s="9" t="e">
        <f>INDEX(#REF!:#REF!,MATCH($D1980,#REF!:#REF!,0),MATCH(#REF!,#REF!:#REF!,0))</f>
        <v>#REF!</v>
      </c>
      <c r="F1980" s="9" t="e">
        <f>INDEX(#REF!:#REF!,MATCH($D1980,#REF!:#REF!,0),MATCH(#REF!,#REF!:#REF!,0))</f>
        <v>#REF!</v>
      </c>
    </row>
    <row r="1981" spans="1:6" ht="16.5" x14ac:dyDescent="0.3">
      <c r="A1981" s="9" t="s">
        <v>20344</v>
      </c>
      <c r="B1981" s="9" t="s">
        <v>2713</v>
      </c>
      <c r="C1981" s="10">
        <v>51190</v>
      </c>
      <c r="D1981" s="9">
        <v>2973558387</v>
      </c>
      <c r="E1981" s="9" t="e">
        <f>INDEX(#REF!:#REF!,MATCH($D1981,#REF!:#REF!,0),MATCH(#REF!,#REF!:#REF!,0))</f>
        <v>#REF!</v>
      </c>
      <c r="F1981" s="9" t="e">
        <f>INDEX(#REF!:#REF!,MATCH($D1981,#REF!:#REF!,0),MATCH(#REF!,#REF!:#REF!,0))</f>
        <v>#REF!</v>
      </c>
    </row>
    <row r="1982" spans="1:6" ht="16.5" x14ac:dyDescent="0.3">
      <c r="A1982" s="9" t="s">
        <v>20343</v>
      </c>
      <c r="B1982" s="9" t="s">
        <v>2658</v>
      </c>
      <c r="C1982" s="10">
        <v>30411</v>
      </c>
      <c r="D1982" s="9">
        <v>6410530811</v>
      </c>
      <c r="E1982" s="9" t="e">
        <f>INDEX(#REF!:#REF!,MATCH($D1982,#REF!:#REF!,0),MATCH(#REF!,#REF!:#REF!,0))</f>
        <v>#REF!</v>
      </c>
      <c r="F1982" s="9" t="e">
        <f>INDEX(#REF!:#REF!,MATCH($D1982,#REF!:#REF!,0),MATCH(#REF!,#REF!:#REF!,0))</f>
        <v>#REF!</v>
      </c>
    </row>
    <row r="1983" spans="1:6" ht="16.5" x14ac:dyDescent="0.3">
      <c r="A1983" s="9" t="s">
        <v>20342</v>
      </c>
      <c r="B1983" s="9" t="s">
        <v>2119</v>
      </c>
      <c r="C1983" s="10">
        <v>39155</v>
      </c>
      <c r="D1983" s="9">
        <v>6410530811</v>
      </c>
      <c r="E1983" s="9" t="e">
        <f>INDEX(#REF!:#REF!,MATCH($D1983,#REF!:#REF!,0),MATCH(#REF!,#REF!:#REF!,0))</f>
        <v>#REF!</v>
      </c>
      <c r="F1983" s="9" t="e">
        <f>INDEX(#REF!:#REF!,MATCH($D1983,#REF!:#REF!,0),MATCH(#REF!,#REF!:#REF!,0))</f>
        <v>#REF!</v>
      </c>
    </row>
    <row r="1984" spans="1:6" ht="16.5" x14ac:dyDescent="0.3">
      <c r="A1984" s="9" t="s">
        <v>20341</v>
      </c>
      <c r="B1984" s="9" t="s">
        <v>2428</v>
      </c>
      <c r="C1984" s="10">
        <v>38303</v>
      </c>
      <c r="D1984" s="9">
        <v>1598957961</v>
      </c>
      <c r="E1984" s="9" t="e">
        <f>INDEX(#REF!:#REF!,MATCH($D1984,#REF!:#REF!,0),MATCH(#REF!,#REF!:#REF!,0))</f>
        <v>#REF!</v>
      </c>
      <c r="F1984" s="9" t="e">
        <f>INDEX(#REF!:#REF!,MATCH($D1984,#REF!:#REF!,0),MATCH(#REF!,#REF!:#REF!,0))</f>
        <v>#REF!</v>
      </c>
    </row>
    <row r="1985" spans="1:6" ht="16.5" x14ac:dyDescent="0.3">
      <c r="A1985" s="9" t="s">
        <v>20340</v>
      </c>
      <c r="B1985" s="9" t="s">
        <v>2127</v>
      </c>
      <c r="C1985" s="10">
        <v>17536</v>
      </c>
      <c r="D1985" s="9">
        <v>5134745579</v>
      </c>
      <c r="E1985" s="9" t="e">
        <f>INDEX(#REF!:#REF!,MATCH($D1985,#REF!:#REF!,0),MATCH(#REF!,#REF!:#REF!,0))</f>
        <v>#REF!</v>
      </c>
      <c r="F1985" s="9" t="e">
        <f>INDEX(#REF!:#REF!,MATCH($D1985,#REF!:#REF!,0),MATCH(#REF!,#REF!:#REF!,0))</f>
        <v>#REF!</v>
      </c>
    </row>
    <row r="1986" spans="1:6" ht="16.5" x14ac:dyDescent="0.3">
      <c r="A1986" s="9" t="s">
        <v>20339</v>
      </c>
      <c r="B1986" s="9" t="s">
        <v>2440</v>
      </c>
      <c r="C1986" s="10">
        <v>14732</v>
      </c>
      <c r="D1986" s="9">
        <v>8264394108</v>
      </c>
      <c r="E1986" s="9" t="e">
        <f>INDEX(#REF!:#REF!,MATCH($D1986,#REF!:#REF!,0),MATCH(#REF!,#REF!:#REF!,0))</f>
        <v>#REF!</v>
      </c>
      <c r="F1986" s="9" t="e">
        <f>INDEX(#REF!:#REF!,MATCH($D1986,#REF!:#REF!,0),MATCH(#REF!,#REF!:#REF!,0))</f>
        <v>#REF!</v>
      </c>
    </row>
    <row r="1987" spans="1:6" ht="16.5" x14ac:dyDescent="0.3">
      <c r="A1987" s="9" t="s">
        <v>20338</v>
      </c>
      <c r="B1987" s="9" t="s">
        <v>3448</v>
      </c>
      <c r="C1987" s="10">
        <v>46756</v>
      </c>
      <c r="D1987" s="9">
        <v>8115985503</v>
      </c>
      <c r="E1987" s="9" t="e">
        <f>INDEX(#REF!:#REF!,MATCH($D1987,#REF!:#REF!,0),MATCH(#REF!,#REF!:#REF!,0))</f>
        <v>#REF!</v>
      </c>
      <c r="F1987" s="9" t="e">
        <f>INDEX(#REF!:#REF!,MATCH($D1987,#REF!:#REF!,0),MATCH(#REF!,#REF!:#REF!,0))</f>
        <v>#REF!</v>
      </c>
    </row>
    <row r="1988" spans="1:6" ht="16.5" x14ac:dyDescent="0.3">
      <c r="A1988" s="9" t="s">
        <v>20337</v>
      </c>
      <c r="B1988" s="9" t="s">
        <v>3478</v>
      </c>
      <c r="C1988" s="10">
        <v>28060</v>
      </c>
      <c r="D1988" s="9">
        <v>4815280800</v>
      </c>
      <c r="E1988" s="9" t="e">
        <f>INDEX(#REF!:#REF!,MATCH($D1988,#REF!:#REF!,0),MATCH(#REF!,#REF!:#REF!,0))</f>
        <v>#REF!</v>
      </c>
      <c r="F1988" s="9" t="e">
        <f>INDEX(#REF!:#REF!,MATCH($D1988,#REF!:#REF!,0),MATCH(#REF!,#REF!:#REF!,0))</f>
        <v>#REF!</v>
      </c>
    </row>
    <row r="1989" spans="1:6" ht="16.5" x14ac:dyDescent="0.3">
      <c r="A1989" s="9" t="s">
        <v>20336</v>
      </c>
      <c r="B1989" s="9" t="s">
        <v>2954</v>
      </c>
      <c r="C1989" s="10">
        <v>21053</v>
      </c>
      <c r="D1989" s="9">
        <v>2809344809</v>
      </c>
      <c r="E1989" s="9" t="e">
        <f>INDEX(#REF!:#REF!,MATCH($D1989,#REF!:#REF!,0),MATCH(#REF!,#REF!:#REF!,0))</f>
        <v>#REF!</v>
      </c>
      <c r="F1989" s="9" t="e">
        <f>INDEX(#REF!:#REF!,MATCH($D1989,#REF!:#REF!,0),MATCH(#REF!,#REF!:#REF!,0))</f>
        <v>#REF!</v>
      </c>
    </row>
    <row r="1990" spans="1:6" ht="16.5" x14ac:dyDescent="0.3">
      <c r="A1990" s="9" t="s">
        <v>20335</v>
      </c>
      <c r="B1990" s="9" t="s">
        <v>2521</v>
      </c>
      <c r="C1990" s="10">
        <v>38653</v>
      </c>
      <c r="D1990" s="9">
        <v>556704134</v>
      </c>
      <c r="E1990" s="9" t="e">
        <f>INDEX(#REF!:#REF!,MATCH($D1990,#REF!:#REF!,0),MATCH(#REF!,#REF!:#REF!,0))</f>
        <v>#REF!</v>
      </c>
      <c r="F1990" s="9" t="e">
        <f>INDEX(#REF!:#REF!,MATCH($D1990,#REF!:#REF!,0),MATCH(#REF!,#REF!:#REF!,0))</f>
        <v>#REF!</v>
      </c>
    </row>
    <row r="1991" spans="1:6" ht="16.5" x14ac:dyDescent="0.3">
      <c r="A1991" s="9" t="s">
        <v>20334</v>
      </c>
      <c r="B1991" s="9" t="s">
        <v>2243</v>
      </c>
      <c r="C1991" s="10">
        <v>31947</v>
      </c>
      <c r="D1991" s="9">
        <v>9516781780</v>
      </c>
      <c r="E1991" s="9" t="e">
        <f>INDEX(#REF!:#REF!,MATCH($D1991,#REF!:#REF!,0),MATCH(#REF!,#REF!:#REF!,0))</f>
        <v>#REF!</v>
      </c>
      <c r="F1991" s="9" t="e">
        <f>INDEX(#REF!:#REF!,MATCH($D1991,#REF!:#REF!,0),MATCH(#REF!,#REF!:#REF!,0))</f>
        <v>#REF!</v>
      </c>
    </row>
    <row r="1992" spans="1:6" ht="16.5" x14ac:dyDescent="0.3">
      <c r="A1992" s="9" t="s">
        <v>20333</v>
      </c>
      <c r="B1992" s="9" t="s">
        <v>2881</v>
      </c>
      <c r="C1992" s="10">
        <v>15076</v>
      </c>
      <c r="D1992" s="9">
        <v>5929508313</v>
      </c>
      <c r="E1992" s="9" t="e">
        <f>INDEX(#REF!:#REF!,MATCH($D1992,#REF!:#REF!,0),MATCH(#REF!,#REF!:#REF!,0))</f>
        <v>#REF!</v>
      </c>
      <c r="F1992" s="9" t="e">
        <f>INDEX(#REF!:#REF!,MATCH($D1992,#REF!:#REF!,0),MATCH(#REF!,#REF!:#REF!,0))</f>
        <v>#REF!</v>
      </c>
    </row>
    <row r="1993" spans="1:6" ht="16.5" x14ac:dyDescent="0.3">
      <c r="A1993" s="9" t="s">
        <v>20332</v>
      </c>
      <c r="B1993" s="9" t="s">
        <v>2228</v>
      </c>
      <c r="C1993" s="10">
        <v>57502</v>
      </c>
      <c r="D1993" s="9">
        <v>8850022085</v>
      </c>
      <c r="E1993" s="9" t="e">
        <f>INDEX(#REF!:#REF!,MATCH($D1993,#REF!:#REF!,0),MATCH(#REF!,#REF!:#REF!,0))</f>
        <v>#REF!</v>
      </c>
      <c r="F1993" s="9" t="e">
        <f>INDEX(#REF!:#REF!,MATCH($D1993,#REF!:#REF!,0),MATCH(#REF!,#REF!:#REF!,0))</f>
        <v>#REF!</v>
      </c>
    </row>
    <row r="1994" spans="1:6" ht="16.5" x14ac:dyDescent="0.3">
      <c r="A1994" s="9" t="s">
        <v>20331</v>
      </c>
      <c r="B1994" s="9" t="s">
        <v>2284</v>
      </c>
      <c r="C1994" s="10">
        <v>47149</v>
      </c>
      <c r="D1994" s="9">
        <v>5241020535</v>
      </c>
      <c r="E1994" s="9" t="e">
        <f>INDEX(#REF!:#REF!,MATCH($D1994,#REF!:#REF!,0),MATCH(#REF!,#REF!:#REF!,0))</f>
        <v>#REF!</v>
      </c>
      <c r="F1994" s="9" t="e">
        <f>INDEX(#REF!:#REF!,MATCH($D1994,#REF!:#REF!,0),MATCH(#REF!,#REF!:#REF!,0))</f>
        <v>#REF!</v>
      </c>
    </row>
    <row r="1995" spans="1:6" ht="16.5" x14ac:dyDescent="0.3">
      <c r="A1995" s="9" t="s">
        <v>20330</v>
      </c>
      <c r="B1995" s="9" t="s">
        <v>2341</v>
      </c>
      <c r="C1995" s="10">
        <v>11860</v>
      </c>
      <c r="D1995" s="9">
        <v>893122882</v>
      </c>
      <c r="E1995" s="9" t="e">
        <f>INDEX(#REF!:#REF!,MATCH($D1995,#REF!:#REF!,0),MATCH(#REF!,#REF!:#REF!,0))</f>
        <v>#REF!</v>
      </c>
      <c r="F1995" s="9" t="e">
        <f>INDEX(#REF!:#REF!,MATCH($D1995,#REF!:#REF!,0),MATCH(#REF!,#REF!:#REF!,0))</f>
        <v>#REF!</v>
      </c>
    </row>
    <row r="1996" spans="1:6" ht="16.5" x14ac:dyDescent="0.3">
      <c r="A1996" s="9" t="s">
        <v>20329</v>
      </c>
      <c r="B1996" s="9" t="s">
        <v>2238</v>
      </c>
      <c r="C1996" s="10">
        <v>57402</v>
      </c>
      <c r="D1996" s="9">
        <v>7567063646</v>
      </c>
      <c r="E1996" s="9" t="e">
        <f>INDEX(#REF!:#REF!,MATCH($D1996,#REF!:#REF!,0),MATCH(#REF!,#REF!:#REF!,0))</f>
        <v>#REF!</v>
      </c>
      <c r="F1996" s="9" t="e">
        <f>INDEX(#REF!:#REF!,MATCH($D1996,#REF!:#REF!,0),MATCH(#REF!,#REF!:#REF!,0))</f>
        <v>#REF!</v>
      </c>
    </row>
    <row r="1997" spans="1:6" ht="16.5" x14ac:dyDescent="0.3">
      <c r="A1997" s="9" t="s">
        <v>20328</v>
      </c>
      <c r="B1997" s="9" t="s">
        <v>2136</v>
      </c>
      <c r="C1997" s="10">
        <v>21803</v>
      </c>
      <c r="D1997" s="9">
        <v>9412192312</v>
      </c>
      <c r="E1997" s="9" t="e">
        <f>INDEX(#REF!:#REF!,MATCH($D1997,#REF!:#REF!,0),MATCH(#REF!,#REF!:#REF!,0))</f>
        <v>#REF!</v>
      </c>
      <c r="F1997" s="9" t="e">
        <f>INDEX(#REF!:#REF!,MATCH($D1997,#REF!:#REF!,0),MATCH(#REF!,#REF!:#REF!,0))</f>
        <v>#REF!</v>
      </c>
    </row>
    <row r="1998" spans="1:6" ht="16.5" x14ac:dyDescent="0.3">
      <c r="A1998" s="9" t="s">
        <v>20327</v>
      </c>
      <c r="B1998" s="9" t="s">
        <v>3098</v>
      </c>
      <c r="C1998" s="10">
        <v>53485</v>
      </c>
      <c r="D1998" s="9">
        <v>7892446737</v>
      </c>
      <c r="E1998" s="9" t="e">
        <f>INDEX(#REF!:#REF!,MATCH($D1998,#REF!:#REF!,0),MATCH(#REF!,#REF!:#REF!,0))</f>
        <v>#REF!</v>
      </c>
      <c r="F1998" s="9" t="e">
        <f>INDEX(#REF!:#REF!,MATCH($D1998,#REF!:#REF!,0),MATCH(#REF!,#REF!:#REF!,0))</f>
        <v>#REF!</v>
      </c>
    </row>
    <row r="1999" spans="1:6" ht="16.5" x14ac:dyDescent="0.3">
      <c r="A1999" s="9" t="s">
        <v>20326</v>
      </c>
      <c r="B1999" s="9" t="s">
        <v>2433</v>
      </c>
      <c r="C1999" s="10">
        <v>32778</v>
      </c>
      <c r="D1999" s="9">
        <v>4323727860</v>
      </c>
      <c r="E1999" s="9" t="e">
        <f>INDEX(#REF!:#REF!,MATCH($D1999,#REF!:#REF!,0),MATCH(#REF!,#REF!:#REF!,0))</f>
        <v>#REF!</v>
      </c>
      <c r="F1999" s="9" t="e">
        <f>INDEX(#REF!:#REF!,MATCH($D1999,#REF!:#REF!,0),MATCH(#REF!,#REF!:#REF!,0))</f>
        <v>#REF!</v>
      </c>
    </row>
    <row r="2000" spans="1:6" ht="16.5" x14ac:dyDescent="0.3">
      <c r="A2000" s="9" t="s">
        <v>20325</v>
      </c>
      <c r="B2000" s="9" t="s">
        <v>2127</v>
      </c>
      <c r="C2000" s="10">
        <v>40932</v>
      </c>
      <c r="D2000" s="9">
        <v>2841287114</v>
      </c>
      <c r="E2000" s="9" t="e">
        <f>INDEX(#REF!:#REF!,MATCH($D2000,#REF!:#REF!,0),MATCH(#REF!,#REF!:#REF!,0))</f>
        <v>#REF!</v>
      </c>
      <c r="F2000" s="9" t="e">
        <f>INDEX(#REF!:#REF!,MATCH($D2000,#REF!:#REF!,0),MATCH(#REF!,#REF!:#REF!,0))</f>
        <v>#REF!</v>
      </c>
    </row>
    <row r="2001" spans="1:6" ht="16.5" x14ac:dyDescent="0.3">
      <c r="A2001" s="9" t="s">
        <v>20324</v>
      </c>
      <c r="B2001" s="9" t="s">
        <v>2315</v>
      </c>
      <c r="C2001" s="10">
        <v>26804</v>
      </c>
      <c r="D2001" s="9">
        <v>6938295417</v>
      </c>
      <c r="E2001" s="9" t="e">
        <f>INDEX(#REF!:#REF!,MATCH($D2001,#REF!:#REF!,0),MATCH(#REF!,#REF!:#REF!,0))</f>
        <v>#REF!</v>
      </c>
      <c r="F2001" s="9" t="e">
        <f>INDEX(#REF!:#REF!,MATCH($D2001,#REF!:#REF!,0),MATCH(#REF!,#REF!:#REF!,0))</f>
        <v>#REF!</v>
      </c>
    </row>
    <row r="2002" spans="1:6" ht="16.5" x14ac:dyDescent="0.3">
      <c r="A2002" s="9" t="s">
        <v>20323</v>
      </c>
      <c r="B2002" s="9" t="s">
        <v>2354</v>
      </c>
      <c r="C2002" s="10">
        <v>34253</v>
      </c>
      <c r="D2002" s="9">
        <v>6126779991</v>
      </c>
      <c r="E2002" s="9" t="e">
        <f>INDEX(#REF!:#REF!,MATCH($D2002,#REF!:#REF!,0),MATCH(#REF!,#REF!:#REF!,0))</f>
        <v>#REF!</v>
      </c>
      <c r="F2002" s="9" t="e">
        <f>INDEX(#REF!:#REF!,MATCH($D2002,#REF!:#REF!,0),MATCH(#REF!,#REF!:#REF!,0))</f>
        <v>#REF!</v>
      </c>
    </row>
    <row r="2003" spans="1:6" ht="16.5" x14ac:dyDescent="0.3">
      <c r="A2003" s="9" t="s">
        <v>20322</v>
      </c>
      <c r="B2003" s="9" t="s">
        <v>2513</v>
      </c>
      <c r="C2003" s="10">
        <v>25087</v>
      </c>
      <c r="D2003" s="9">
        <v>3738218785</v>
      </c>
      <c r="E2003" s="9" t="e">
        <f>INDEX(#REF!:#REF!,MATCH($D2003,#REF!:#REF!,0),MATCH(#REF!,#REF!:#REF!,0))</f>
        <v>#REF!</v>
      </c>
      <c r="F2003" s="9" t="e">
        <f>INDEX(#REF!:#REF!,MATCH($D2003,#REF!:#REF!,0),MATCH(#REF!,#REF!:#REF!,0))</f>
        <v>#REF!</v>
      </c>
    </row>
    <row r="2004" spans="1:6" ht="16.5" x14ac:dyDescent="0.3">
      <c r="A2004" s="9" t="s">
        <v>20321</v>
      </c>
      <c r="B2004" s="9" t="s">
        <v>2214</v>
      </c>
      <c r="C2004" s="10">
        <v>55922</v>
      </c>
      <c r="D2004" s="9">
        <v>2500807061</v>
      </c>
      <c r="E2004" s="9" t="e">
        <f>INDEX(#REF!:#REF!,MATCH($D2004,#REF!:#REF!,0),MATCH(#REF!,#REF!:#REF!,0))</f>
        <v>#REF!</v>
      </c>
      <c r="F2004" s="9" t="e">
        <f>INDEX(#REF!:#REF!,MATCH($D2004,#REF!:#REF!,0),MATCH(#REF!,#REF!:#REF!,0))</f>
        <v>#REF!</v>
      </c>
    </row>
    <row r="2005" spans="1:6" ht="16.5" x14ac:dyDescent="0.3">
      <c r="A2005" s="9" t="s">
        <v>20320</v>
      </c>
      <c r="B2005" s="9" t="s">
        <v>2914</v>
      </c>
      <c r="C2005" s="10">
        <v>23843</v>
      </c>
      <c r="D2005" s="9">
        <v>8911781207</v>
      </c>
      <c r="E2005" s="9" t="e">
        <f>INDEX(#REF!:#REF!,MATCH($D2005,#REF!:#REF!,0),MATCH(#REF!,#REF!:#REF!,0))</f>
        <v>#REF!</v>
      </c>
      <c r="F2005" s="9" t="e">
        <f>INDEX(#REF!:#REF!,MATCH($D2005,#REF!:#REF!,0),MATCH(#REF!,#REF!:#REF!,0))</f>
        <v>#REF!</v>
      </c>
    </row>
    <row r="2006" spans="1:6" ht="16.5" x14ac:dyDescent="0.3">
      <c r="A2006" s="9" t="s">
        <v>20319</v>
      </c>
      <c r="B2006" s="9" t="s">
        <v>2228</v>
      </c>
      <c r="C2006" s="10">
        <v>28459</v>
      </c>
      <c r="D2006" s="9">
        <v>3877279783</v>
      </c>
      <c r="E2006" s="9" t="e">
        <f>INDEX(#REF!:#REF!,MATCH($D2006,#REF!:#REF!,0),MATCH(#REF!,#REF!:#REF!,0))</f>
        <v>#REF!</v>
      </c>
      <c r="F2006" s="9" t="e">
        <f>INDEX(#REF!:#REF!,MATCH($D2006,#REF!:#REF!,0),MATCH(#REF!,#REF!:#REF!,0))</f>
        <v>#REF!</v>
      </c>
    </row>
    <row r="2007" spans="1:6" ht="16.5" x14ac:dyDescent="0.3">
      <c r="A2007" s="9" t="s">
        <v>20318</v>
      </c>
      <c r="B2007" s="9" t="s">
        <v>2450</v>
      </c>
      <c r="C2007" s="10">
        <v>49911</v>
      </c>
      <c r="D2007" s="9">
        <v>4439073344</v>
      </c>
      <c r="E2007" s="9" t="e">
        <f>INDEX(#REF!:#REF!,MATCH($D2007,#REF!:#REF!,0),MATCH(#REF!,#REF!:#REF!,0))</f>
        <v>#REF!</v>
      </c>
      <c r="F2007" s="9" t="e">
        <f>INDEX(#REF!:#REF!,MATCH($D2007,#REF!:#REF!,0),MATCH(#REF!,#REF!:#REF!,0))</f>
        <v>#REF!</v>
      </c>
    </row>
    <row r="2008" spans="1:6" ht="16.5" x14ac:dyDescent="0.3">
      <c r="A2008" s="9" t="s">
        <v>20317</v>
      </c>
      <c r="B2008" s="9" t="s">
        <v>2077</v>
      </c>
      <c r="C2008" s="10">
        <v>43236</v>
      </c>
      <c r="D2008" s="9">
        <v>977779009</v>
      </c>
      <c r="E2008" s="9" t="e">
        <f>INDEX(#REF!:#REF!,MATCH($D2008,#REF!:#REF!,0),MATCH(#REF!,#REF!:#REF!,0))</f>
        <v>#REF!</v>
      </c>
      <c r="F2008" s="9" t="e">
        <f>INDEX(#REF!:#REF!,MATCH($D2008,#REF!:#REF!,0),MATCH(#REF!,#REF!:#REF!,0))</f>
        <v>#REF!</v>
      </c>
    </row>
    <row r="2009" spans="1:6" ht="16.5" x14ac:dyDescent="0.3">
      <c r="A2009" s="9" t="s">
        <v>20316</v>
      </c>
      <c r="B2009" s="9" t="s">
        <v>1953</v>
      </c>
      <c r="C2009" s="10">
        <v>25216</v>
      </c>
      <c r="D2009" s="9">
        <v>9245659313</v>
      </c>
      <c r="E2009" s="9" t="e">
        <f>INDEX(#REF!:#REF!,MATCH($D2009,#REF!:#REF!,0),MATCH(#REF!,#REF!:#REF!,0))</f>
        <v>#REF!</v>
      </c>
      <c r="F2009" s="9" t="e">
        <f>INDEX(#REF!:#REF!,MATCH($D2009,#REF!:#REF!,0),MATCH(#REF!,#REF!:#REF!,0))</f>
        <v>#REF!</v>
      </c>
    </row>
    <row r="2010" spans="1:6" ht="16.5" x14ac:dyDescent="0.3">
      <c r="A2010" s="9" t="s">
        <v>20315</v>
      </c>
      <c r="B2010" s="9" t="s">
        <v>2640</v>
      </c>
      <c r="C2010" s="10">
        <v>38503</v>
      </c>
      <c r="D2010" s="9">
        <v>4472356473</v>
      </c>
      <c r="E2010" s="9" t="e">
        <f>INDEX(#REF!:#REF!,MATCH($D2010,#REF!:#REF!,0),MATCH(#REF!,#REF!:#REF!,0))</f>
        <v>#REF!</v>
      </c>
      <c r="F2010" s="9" t="e">
        <f>INDEX(#REF!:#REF!,MATCH($D2010,#REF!:#REF!,0),MATCH(#REF!,#REF!:#REF!,0))</f>
        <v>#REF!</v>
      </c>
    </row>
    <row r="2011" spans="1:6" ht="16.5" x14ac:dyDescent="0.3">
      <c r="A2011" s="9" t="s">
        <v>20314</v>
      </c>
      <c r="B2011" s="9" t="s">
        <v>3156</v>
      </c>
      <c r="C2011" s="10">
        <v>33246</v>
      </c>
      <c r="D2011" s="9">
        <v>3435517239</v>
      </c>
      <c r="E2011" s="9" t="e">
        <f>INDEX(#REF!:#REF!,MATCH($D2011,#REF!:#REF!,0),MATCH(#REF!,#REF!:#REF!,0))</f>
        <v>#REF!</v>
      </c>
      <c r="F2011" s="9" t="e">
        <f>INDEX(#REF!:#REF!,MATCH($D2011,#REF!:#REF!,0),MATCH(#REF!,#REF!:#REF!,0))</f>
        <v>#REF!</v>
      </c>
    </row>
    <row r="2012" spans="1:6" ht="16.5" x14ac:dyDescent="0.3">
      <c r="A2012" s="9" t="s">
        <v>20313</v>
      </c>
      <c r="B2012" s="9" t="s">
        <v>2183</v>
      </c>
      <c r="C2012" s="10">
        <v>14565</v>
      </c>
      <c r="D2012" s="9">
        <v>679204083</v>
      </c>
      <c r="E2012" s="9" t="e">
        <f>INDEX(#REF!:#REF!,MATCH($D2012,#REF!:#REF!,0),MATCH(#REF!,#REF!:#REF!,0))</f>
        <v>#REF!</v>
      </c>
      <c r="F2012" s="9" t="e">
        <f>INDEX(#REF!:#REF!,MATCH($D2012,#REF!:#REF!,0),MATCH(#REF!,#REF!:#REF!,0))</f>
        <v>#REF!</v>
      </c>
    </row>
    <row r="2013" spans="1:6" ht="16.5" x14ac:dyDescent="0.3">
      <c r="A2013" s="9" t="s">
        <v>20312</v>
      </c>
      <c r="B2013" s="9" t="s">
        <v>2481</v>
      </c>
      <c r="C2013" s="10">
        <v>17852</v>
      </c>
      <c r="D2013" s="9">
        <v>1074899180</v>
      </c>
      <c r="E2013" s="9" t="e">
        <f>INDEX(#REF!:#REF!,MATCH($D2013,#REF!:#REF!,0),MATCH(#REF!,#REF!:#REF!,0))</f>
        <v>#REF!</v>
      </c>
      <c r="F2013" s="9" t="e">
        <f>INDEX(#REF!:#REF!,MATCH($D2013,#REF!:#REF!,0),MATCH(#REF!,#REF!:#REF!,0))</f>
        <v>#REF!</v>
      </c>
    </row>
    <row r="2014" spans="1:6" ht="16.5" x14ac:dyDescent="0.3">
      <c r="A2014" s="9" t="s">
        <v>20311</v>
      </c>
      <c r="B2014" s="9" t="s">
        <v>2054</v>
      </c>
      <c r="C2014" s="10">
        <v>51483</v>
      </c>
      <c r="D2014" s="9">
        <v>4074728869</v>
      </c>
      <c r="E2014" s="9" t="e">
        <f>INDEX(#REF!:#REF!,MATCH($D2014,#REF!:#REF!,0),MATCH(#REF!,#REF!:#REF!,0))</f>
        <v>#REF!</v>
      </c>
      <c r="F2014" s="9" t="e">
        <f>INDEX(#REF!:#REF!,MATCH($D2014,#REF!:#REF!,0),MATCH(#REF!,#REF!:#REF!,0))</f>
        <v>#REF!</v>
      </c>
    </row>
    <row r="2015" spans="1:6" ht="16.5" x14ac:dyDescent="0.3">
      <c r="A2015" s="9" t="s">
        <v>20310</v>
      </c>
      <c r="B2015" s="9" t="s">
        <v>2456</v>
      </c>
      <c r="C2015" s="10">
        <v>12473</v>
      </c>
      <c r="D2015" s="9">
        <v>8832488175</v>
      </c>
      <c r="E2015" s="9" t="e">
        <f>INDEX(#REF!:#REF!,MATCH($D2015,#REF!:#REF!,0),MATCH(#REF!,#REF!:#REF!,0))</f>
        <v>#REF!</v>
      </c>
      <c r="F2015" s="9" t="e">
        <f>INDEX(#REF!:#REF!,MATCH($D2015,#REF!:#REF!,0),MATCH(#REF!,#REF!:#REF!,0))</f>
        <v>#REF!</v>
      </c>
    </row>
    <row r="2016" spans="1:6" ht="16.5" x14ac:dyDescent="0.3">
      <c r="A2016" s="9" t="s">
        <v>20309</v>
      </c>
      <c r="B2016" s="9" t="s">
        <v>2095</v>
      </c>
      <c r="C2016" s="10">
        <v>45911</v>
      </c>
      <c r="D2016" s="9">
        <v>5209112160</v>
      </c>
      <c r="E2016" s="9" t="e">
        <f>INDEX(#REF!:#REF!,MATCH($D2016,#REF!:#REF!,0),MATCH(#REF!,#REF!:#REF!,0))</f>
        <v>#REF!</v>
      </c>
      <c r="F2016" s="9" t="e">
        <f>INDEX(#REF!:#REF!,MATCH($D2016,#REF!:#REF!,0),MATCH(#REF!,#REF!:#REF!,0))</f>
        <v>#REF!</v>
      </c>
    </row>
    <row r="2017" spans="1:6" ht="16.5" x14ac:dyDescent="0.3">
      <c r="A2017" s="9" t="s">
        <v>20308</v>
      </c>
      <c r="B2017" s="9" t="s">
        <v>2436</v>
      </c>
      <c r="C2017" s="10">
        <v>26086</v>
      </c>
      <c r="D2017" s="9">
        <v>8646243699</v>
      </c>
      <c r="E2017" s="9" t="e">
        <f>INDEX(#REF!:#REF!,MATCH($D2017,#REF!:#REF!,0),MATCH(#REF!,#REF!:#REF!,0))</f>
        <v>#REF!</v>
      </c>
      <c r="F2017" s="9" t="e">
        <f>INDEX(#REF!:#REF!,MATCH($D2017,#REF!:#REF!,0),MATCH(#REF!,#REF!:#REF!,0))</f>
        <v>#REF!</v>
      </c>
    </row>
    <row r="2018" spans="1:6" ht="16.5" x14ac:dyDescent="0.3">
      <c r="A2018" s="9" t="s">
        <v>20307</v>
      </c>
      <c r="B2018" s="9" t="s">
        <v>1943</v>
      </c>
      <c r="C2018" s="10">
        <v>49205</v>
      </c>
      <c r="D2018" s="9">
        <v>9305168396</v>
      </c>
      <c r="E2018" s="9" t="e">
        <f>INDEX(#REF!:#REF!,MATCH($D2018,#REF!:#REF!,0),MATCH(#REF!,#REF!:#REF!,0))</f>
        <v>#REF!</v>
      </c>
      <c r="F2018" s="9" t="e">
        <f>INDEX(#REF!:#REF!,MATCH($D2018,#REF!:#REF!,0),MATCH(#REF!,#REF!:#REF!,0))</f>
        <v>#REF!</v>
      </c>
    </row>
    <row r="2019" spans="1:6" ht="16.5" x14ac:dyDescent="0.3">
      <c r="A2019" s="9" t="s">
        <v>20306</v>
      </c>
      <c r="B2019" s="9" t="s">
        <v>2029</v>
      </c>
      <c r="C2019" s="10">
        <v>44215</v>
      </c>
      <c r="D2019" s="9">
        <v>6172549286</v>
      </c>
      <c r="E2019" s="9" t="e">
        <f>INDEX(#REF!:#REF!,MATCH($D2019,#REF!:#REF!,0),MATCH(#REF!,#REF!:#REF!,0))</f>
        <v>#REF!</v>
      </c>
      <c r="F2019" s="9" t="e">
        <f>INDEX(#REF!:#REF!,MATCH($D2019,#REF!:#REF!,0),MATCH(#REF!,#REF!:#REF!,0))</f>
        <v>#REF!</v>
      </c>
    </row>
    <row r="2020" spans="1:6" ht="16.5" x14ac:dyDescent="0.3">
      <c r="A2020" s="9" t="s">
        <v>20305</v>
      </c>
      <c r="B2020" s="9" t="s">
        <v>2373</v>
      </c>
      <c r="C2020" s="10">
        <v>54586</v>
      </c>
      <c r="D2020" s="9">
        <v>8526090127</v>
      </c>
      <c r="E2020" s="9" t="e">
        <f>INDEX(#REF!:#REF!,MATCH($D2020,#REF!:#REF!,0),MATCH(#REF!,#REF!:#REF!,0))</f>
        <v>#REF!</v>
      </c>
      <c r="F2020" s="9" t="e">
        <f>INDEX(#REF!:#REF!,MATCH($D2020,#REF!:#REF!,0),MATCH(#REF!,#REF!:#REF!,0))</f>
        <v>#REF!</v>
      </c>
    </row>
    <row r="2021" spans="1:6" ht="16.5" x14ac:dyDescent="0.3">
      <c r="A2021" s="9" t="s">
        <v>20304</v>
      </c>
      <c r="B2021" s="9" t="s">
        <v>2935</v>
      </c>
      <c r="C2021" s="10">
        <v>40301</v>
      </c>
      <c r="D2021" s="9">
        <v>5149710571</v>
      </c>
      <c r="E2021" s="9" t="e">
        <f>INDEX(#REF!:#REF!,MATCH($D2021,#REF!:#REF!,0),MATCH(#REF!,#REF!:#REF!,0))</f>
        <v>#REF!</v>
      </c>
      <c r="F2021" s="9" t="e">
        <f>INDEX(#REF!:#REF!,MATCH($D2021,#REF!:#REF!,0),MATCH(#REF!,#REF!:#REF!,0))</f>
        <v>#REF!</v>
      </c>
    </row>
    <row r="2022" spans="1:6" ht="16.5" x14ac:dyDescent="0.3">
      <c r="A2022" s="9" t="s">
        <v>20303</v>
      </c>
      <c r="B2022" s="9" t="s">
        <v>2357</v>
      </c>
      <c r="C2022" s="10">
        <v>42798</v>
      </c>
      <c r="D2022" s="9">
        <v>532074068</v>
      </c>
      <c r="E2022" s="9" t="e">
        <f>INDEX(#REF!:#REF!,MATCH($D2022,#REF!:#REF!,0),MATCH(#REF!,#REF!:#REF!,0))</f>
        <v>#REF!</v>
      </c>
      <c r="F2022" s="9" t="e">
        <f>INDEX(#REF!:#REF!,MATCH($D2022,#REF!:#REF!,0),MATCH(#REF!,#REF!:#REF!,0))</f>
        <v>#REF!</v>
      </c>
    </row>
    <row r="2023" spans="1:6" ht="16.5" x14ac:dyDescent="0.3">
      <c r="A2023" s="9" t="s">
        <v>20302</v>
      </c>
      <c r="B2023" s="9" t="s">
        <v>2206</v>
      </c>
      <c r="C2023" s="10">
        <v>39989</v>
      </c>
      <c r="D2023" s="9">
        <v>197180590</v>
      </c>
      <c r="E2023" s="9" t="e">
        <f>INDEX(#REF!:#REF!,MATCH($D2023,#REF!:#REF!,0),MATCH(#REF!,#REF!:#REF!,0))</f>
        <v>#REF!</v>
      </c>
      <c r="F2023" s="9" t="e">
        <f>INDEX(#REF!:#REF!,MATCH($D2023,#REF!:#REF!,0),MATCH(#REF!,#REF!:#REF!,0))</f>
        <v>#REF!</v>
      </c>
    </row>
    <row r="2024" spans="1:6" ht="16.5" x14ac:dyDescent="0.3">
      <c r="A2024" s="9" t="s">
        <v>20301</v>
      </c>
      <c r="B2024" s="9" t="s">
        <v>3073</v>
      </c>
      <c r="C2024" s="10">
        <v>29381</v>
      </c>
      <c r="D2024" s="9">
        <v>3560320844</v>
      </c>
      <c r="E2024" s="9" t="e">
        <f>INDEX(#REF!:#REF!,MATCH($D2024,#REF!:#REF!,0),MATCH(#REF!,#REF!:#REF!,0))</f>
        <v>#REF!</v>
      </c>
      <c r="F2024" s="9" t="e">
        <f>INDEX(#REF!:#REF!,MATCH($D2024,#REF!:#REF!,0),MATCH(#REF!,#REF!:#REF!,0))</f>
        <v>#REF!</v>
      </c>
    </row>
    <row r="2025" spans="1:6" ht="16.5" x14ac:dyDescent="0.3">
      <c r="A2025" s="9" t="s">
        <v>20300</v>
      </c>
      <c r="B2025" s="9" t="s">
        <v>2254</v>
      </c>
      <c r="C2025" s="10">
        <v>41750</v>
      </c>
      <c r="D2025" s="9">
        <v>3661649302</v>
      </c>
      <c r="E2025" s="9" t="e">
        <f>INDEX(#REF!:#REF!,MATCH($D2025,#REF!:#REF!,0),MATCH(#REF!,#REF!:#REF!,0))</f>
        <v>#REF!</v>
      </c>
      <c r="F2025" s="9" t="e">
        <f>INDEX(#REF!:#REF!,MATCH($D2025,#REF!:#REF!,0),MATCH(#REF!,#REF!:#REF!,0))</f>
        <v>#REF!</v>
      </c>
    </row>
    <row r="2026" spans="1:6" ht="16.5" x14ac:dyDescent="0.3">
      <c r="A2026" s="9" t="s">
        <v>20299</v>
      </c>
      <c r="B2026" s="9" t="s">
        <v>2375</v>
      </c>
      <c r="C2026" s="10">
        <v>19113</v>
      </c>
      <c r="D2026" s="9">
        <v>4445486779</v>
      </c>
      <c r="E2026" s="9" t="e">
        <f>INDEX(#REF!:#REF!,MATCH($D2026,#REF!:#REF!,0),MATCH(#REF!,#REF!:#REF!,0))</f>
        <v>#REF!</v>
      </c>
      <c r="F2026" s="9" t="e">
        <f>INDEX(#REF!:#REF!,MATCH($D2026,#REF!:#REF!,0),MATCH(#REF!,#REF!:#REF!,0))</f>
        <v>#REF!</v>
      </c>
    </row>
    <row r="2027" spans="1:6" ht="16.5" x14ac:dyDescent="0.3">
      <c r="A2027" s="9" t="s">
        <v>20298</v>
      </c>
      <c r="B2027" s="9" t="s">
        <v>2465</v>
      </c>
      <c r="C2027" s="10">
        <v>45909</v>
      </c>
      <c r="D2027" s="9">
        <v>3597778305</v>
      </c>
      <c r="E2027" s="9" t="e">
        <f>INDEX(#REF!:#REF!,MATCH($D2027,#REF!:#REF!,0),MATCH(#REF!,#REF!:#REF!,0))</f>
        <v>#REF!</v>
      </c>
      <c r="F2027" s="9" t="e">
        <f>INDEX(#REF!:#REF!,MATCH($D2027,#REF!:#REF!,0),MATCH(#REF!,#REF!:#REF!,0))</f>
        <v>#REF!</v>
      </c>
    </row>
    <row r="2028" spans="1:6" ht="16.5" x14ac:dyDescent="0.3">
      <c r="A2028" s="9" t="s">
        <v>20297</v>
      </c>
      <c r="B2028" s="9" t="s">
        <v>1999</v>
      </c>
      <c r="C2028" s="10">
        <v>48401</v>
      </c>
      <c r="D2028" s="9">
        <v>3554301841</v>
      </c>
      <c r="E2028" s="9" t="e">
        <f>INDEX(#REF!:#REF!,MATCH($D2028,#REF!:#REF!,0),MATCH(#REF!,#REF!:#REF!,0))</f>
        <v>#REF!</v>
      </c>
      <c r="F2028" s="9" t="e">
        <f>INDEX(#REF!:#REF!,MATCH($D2028,#REF!:#REF!,0),MATCH(#REF!,#REF!:#REF!,0))</f>
        <v>#REF!</v>
      </c>
    </row>
    <row r="2029" spans="1:6" ht="16.5" x14ac:dyDescent="0.3">
      <c r="A2029" s="9" t="s">
        <v>20296</v>
      </c>
      <c r="B2029" s="9" t="s">
        <v>2833</v>
      </c>
      <c r="C2029" s="10">
        <v>35907</v>
      </c>
      <c r="D2029" s="9">
        <v>6380488901</v>
      </c>
      <c r="E2029" s="9" t="e">
        <f>INDEX(#REF!:#REF!,MATCH($D2029,#REF!:#REF!,0),MATCH(#REF!,#REF!:#REF!,0))</f>
        <v>#REF!</v>
      </c>
      <c r="F2029" s="9" t="e">
        <f>INDEX(#REF!:#REF!,MATCH($D2029,#REF!:#REF!,0),MATCH(#REF!,#REF!:#REF!,0))</f>
        <v>#REF!</v>
      </c>
    </row>
    <row r="2030" spans="1:6" ht="16.5" x14ac:dyDescent="0.3">
      <c r="A2030" s="9" t="s">
        <v>20295</v>
      </c>
      <c r="B2030" s="9" t="s">
        <v>2519</v>
      </c>
      <c r="C2030" s="10">
        <v>49919</v>
      </c>
      <c r="D2030" s="9">
        <v>9545462825</v>
      </c>
      <c r="E2030" s="9" t="e">
        <f>INDEX(#REF!:#REF!,MATCH($D2030,#REF!:#REF!,0),MATCH(#REF!,#REF!:#REF!,0))</f>
        <v>#REF!</v>
      </c>
      <c r="F2030" s="9" t="e">
        <f>INDEX(#REF!:#REF!,MATCH($D2030,#REF!:#REF!,0),MATCH(#REF!,#REF!:#REF!,0))</f>
        <v>#REF!</v>
      </c>
    </row>
    <row r="2031" spans="1:6" ht="16.5" x14ac:dyDescent="0.3">
      <c r="A2031" s="9" t="s">
        <v>20294</v>
      </c>
      <c r="B2031" s="9" t="s">
        <v>1953</v>
      </c>
      <c r="C2031" s="10">
        <v>53192</v>
      </c>
      <c r="D2031" s="9">
        <v>2128813026</v>
      </c>
      <c r="E2031" s="9" t="e">
        <f>INDEX(#REF!:#REF!,MATCH($D2031,#REF!:#REF!,0),MATCH(#REF!,#REF!:#REF!,0))</f>
        <v>#REF!</v>
      </c>
      <c r="F2031" s="9" t="e">
        <f>INDEX(#REF!:#REF!,MATCH($D2031,#REF!:#REF!,0),MATCH(#REF!,#REF!:#REF!,0))</f>
        <v>#REF!</v>
      </c>
    </row>
    <row r="2032" spans="1:6" ht="16.5" x14ac:dyDescent="0.3">
      <c r="A2032" s="9" t="s">
        <v>20293</v>
      </c>
      <c r="B2032" s="9" t="s">
        <v>2081</v>
      </c>
      <c r="C2032" s="10">
        <v>14079</v>
      </c>
      <c r="D2032" s="9">
        <v>2670196322</v>
      </c>
      <c r="E2032" s="9" t="e">
        <f>INDEX(#REF!:#REF!,MATCH($D2032,#REF!:#REF!,0),MATCH(#REF!,#REF!:#REF!,0))</f>
        <v>#REF!</v>
      </c>
      <c r="F2032" s="9" t="e">
        <f>INDEX(#REF!:#REF!,MATCH($D2032,#REF!:#REF!,0),MATCH(#REF!,#REF!:#REF!,0))</f>
        <v>#REF!</v>
      </c>
    </row>
    <row r="2033" spans="1:6" ht="16.5" x14ac:dyDescent="0.3">
      <c r="A2033" s="9" t="s">
        <v>20292</v>
      </c>
      <c r="B2033" s="9" t="s">
        <v>2921</v>
      </c>
      <c r="C2033" s="10">
        <v>58406</v>
      </c>
      <c r="D2033" s="9">
        <v>8905919081</v>
      </c>
      <c r="E2033" s="9" t="e">
        <f>INDEX(#REF!:#REF!,MATCH($D2033,#REF!:#REF!,0),MATCH(#REF!,#REF!:#REF!,0))</f>
        <v>#REF!</v>
      </c>
      <c r="F2033" s="9" t="e">
        <f>INDEX(#REF!:#REF!,MATCH($D2033,#REF!:#REF!,0),MATCH(#REF!,#REF!:#REF!,0))</f>
        <v>#REF!</v>
      </c>
    </row>
    <row r="2034" spans="1:6" ht="16.5" x14ac:dyDescent="0.3">
      <c r="A2034" s="9" t="s">
        <v>20291</v>
      </c>
      <c r="B2034" s="9" t="s">
        <v>2680</v>
      </c>
      <c r="C2034" s="10">
        <v>18853</v>
      </c>
      <c r="D2034" s="9">
        <v>589071254</v>
      </c>
      <c r="E2034" s="9" t="e">
        <f>INDEX(#REF!:#REF!,MATCH($D2034,#REF!:#REF!,0),MATCH(#REF!,#REF!:#REF!,0))</f>
        <v>#REF!</v>
      </c>
      <c r="F2034" s="9" t="e">
        <f>INDEX(#REF!:#REF!,MATCH($D2034,#REF!:#REF!,0),MATCH(#REF!,#REF!:#REF!,0))</f>
        <v>#REF!</v>
      </c>
    </row>
    <row r="2035" spans="1:6" ht="16.5" x14ac:dyDescent="0.3">
      <c r="A2035" s="9" t="s">
        <v>20290</v>
      </c>
      <c r="B2035" s="9" t="s">
        <v>2023</v>
      </c>
      <c r="C2035" s="10">
        <v>37936</v>
      </c>
      <c r="D2035" s="9">
        <v>2022565827</v>
      </c>
      <c r="E2035" s="9" t="e">
        <f>INDEX(#REF!:#REF!,MATCH($D2035,#REF!:#REF!,0),MATCH(#REF!,#REF!:#REF!,0))</f>
        <v>#REF!</v>
      </c>
      <c r="F2035" s="9" t="e">
        <f>INDEX(#REF!:#REF!,MATCH($D2035,#REF!:#REF!,0),MATCH(#REF!,#REF!:#REF!,0))</f>
        <v>#REF!</v>
      </c>
    </row>
    <row r="2036" spans="1:6" ht="16.5" x14ac:dyDescent="0.3">
      <c r="A2036" s="9" t="s">
        <v>20289</v>
      </c>
      <c r="B2036" s="9" t="s">
        <v>3617</v>
      </c>
      <c r="C2036" s="10">
        <v>19955</v>
      </c>
      <c r="D2036" s="9">
        <v>7367438190</v>
      </c>
      <c r="E2036" s="9" t="e">
        <f>INDEX(#REF!:#REF!,MATCH($D2036,#REF!:#REF!,0),MATCH(#REF!,#REF!:#REF!,0))</f>
        <v>#REF!</v>
      </c>
      <c r="F2036" s="9" t="e">
        <f>INDEX(#REF!:#REF!,MATCH($D2036,#REF!:#REF!,0),MATCH(#REF!,#REF!:#REF!,0))</f>
        <v>#REF!</v>
      </c>
    </row>
    <row r="2037" spans="1:6" ht="16.5" x14ac:dyDescent="0.3">
      <c r="A2037" s="9" t="s">
        <v>20288</v>
      </c>
      <c r="B2037" s="9" t="s">
        <v>2212</v>
      </c>
      <c r="C2037" s="10">
        <v>28608</v>
      </c>
      <c r="D2037" s="9">
        <v>8646243699</v>
      </c>
      <c r="E2037" s="9" t="e">
        <f>INDEX(#REF!:#REF!,MATCH($D2037,#REF!:#REF!,0),MATCH(#REF!,#REF!:#REF!,0))</f>
        <v>#REF!</v>
      </c>
      <c r="F2037" s="9" t="e">
        <f>INDEX(#REF!:#REF!,MATCH($D2037,#REF!:#REF!,0),MATCH(#REF!,#REF!:#REF!,0))</f>
        <v>#REF!</v>
      </c>
    </row>
    <row r="2038" spans="1:6" ht="16.5" x14ac:dyDescent="0.3">
      <c r="A2038" s="9" t="s">
        <v>20287</v>
      </c>
      <c r="B2038" s="9" t="s">
        <v>2939</v>
      </c>
      <c r="C2038" s="10">
        <v>22703</v>
      </c>
      <c r="D2038" s="9">
        <v>6769297310</v>
      </c>
      <c r="E2038" s="9" t="e">
        <f>INDEX(#REF!:#REF!,MATCH($D2038,#REF!:#REF!,0),MATCH(#REF!,#REF!:#REF!,0))</f>
        <v>#REF!</v>
      </c>
      <c r="F2038" s="9" t="e">
        <f>INDEX(#REF!:#REF!,MATCH($D2038,#REF!:#REF!,0),MATCH(#REF!,#REF!:#REF!,0))</f>
        <v>#REF!</v>
      </c>
    </row>
    <row r="2039" spans="1:6" ht="16.5" x14ac:dyDescent="0.3">
      <c r="A2039" s="9" t="s">
        <v>20286</v>
      </c>
      <c r="B2039" s="9" t="s">
        <v>2038</v>
      </c>
      <c r="C2039" s="10">
        <v>12156</v>
      </c>
      <c r="D2039" s="9">
        <v>5412518958</v>
      </c>
      <c r="E2039" s="9" t="e">
        <f>INDEX(#REF!:#REF!,MATCH($D2039,#REF!:#REF!,0),MATCH(#REF!,#REF!:#REF!,0))</f>
        <v>#REF!</v>
      </c>
      <c r="F2039" s="9" t="e">
        <f>INDEX(#REF!:#REF!,MATCH($D2039,#REF!:#REF!,0),MATCH(#REF!,#REF!:#REF!,0))</f>
        <v>#REF!</v>
      </c>
    </row>
    <row r="2040" spans="1:6" ht="16.5" x14ac:dyDescent="0.3">
      <c r="A2040" s="9" t="s">
        <v>20285</v>
      </c>
      <c r="B2040" s="9" t="s">
        <v>2509</v>
      </c>
      <c r="C2040" s="10">
        <v>30573</v>
      </c>
      <c r="D2040" s="9">
        <v>7961231404</v>
      </c>
      <c r="E2040" s="9" t="e">
        <f>INDEX(#REF!:#REF!,MATCH($D2040,#REF!:#REF!,0),MATCH(#REF!,#REF!:#REF!,0))</f>
        <v>#REF!</v>
      </c>
      <c r="F2040" s="9" t="e">
        <f>INDEX(#REF!:#REF!,MATCH($D2040,#REF!:#REF!,0),MATCH(#REF!,#REF!:#REF!,0))</f>
        <v>#REF!</v>
      </c>
    </row>
    <row r="2041" spans="1:6" ht="16.5" x14ac:dyDescent="0.3">
      <c r="A2041" s="9" t="s">
        <v>20284</v>
      </c>
      <c r="B2041" s="9" t="s">
        <v>4007</v>
      </c>
      <c r="C2041" s="10">
        <v>43265</v>
      </c>
      <c r="D2041" s="9">
        <v>3227873028</v>
      </c>
      <c r="E2041" s="9" t="e">
        <f>INDEX(#REF!:#REF!,MATCH($D2041,#REF!:#REF!,0),MATCH(#REF!,#REF!:#REF!,0))</f>
        <v>#REF!</v>
      </c>
      <c r="F2041" s="9" t="e">
        <f>INDEX(#REF!:#REF!,MATCH($D2041,#REF!:#REF!,0),MATCH(#REF!,#REF!:#REF!,0))</f>
        <v>#REF!</v>
      </c>
    </row>
    <row r="2042" spans="1:6" ht="16.5" x14ac:dyDescent="0.3">
      <c r="A2042" s="9" t="s">
        <v>20283</v>
      </c>
      <c r="B2042" s="9" t="s">
        <v>2169</v>
      </c>
      <c r="C2042" s="10">
        <v>21616</v>
      </c>
      <c r="D2042" s="9">
        <v>6819596901</v>
      </c>
      <c r="E2042" s="9" t="e">
        <f>INDEX(#REF!:#REF!,MATCH($D2042,#REF!:#REF!,0),MATCH(#REF!,#REF!:#REF!,0))</f>
        <v>#REF!</v>
      </c>
      <c r="F2042" s="9" t="e">
        <f>INDEX(#REF!:#REF!,MATCH($D2042,#REF!:#REF!,0),MATCH(#REF!,#REF!:#REF!,0))</f>
        <v>#REF!</v>
      </c>
    </row>
    <row r="2043" spans="1:6" ht="16.5" x14ac:dyDescent="0.3">
      <c r="A2043" s="9" t="s">
        <v>20282</v>
      </c>
      <c r="B2043" s="9" t="s">
        <v>2075</v>
      </c>
      <c r="C2043" s="10">
        <v>32375</v>
      </c>
      <c r="D2043" s="9">
        <v>4236713853</v>
      </c>
      <c r="E2043" s="9" t="e">
        <f>INDEX(#REF!:#REF!,MATCH($D2043,#REF!:#REF!,0),MATCH(#REF!,#REF!:#REF!,0))</f>
        <v>#REF!</v>
      </c>
      <c r="F2043" s="9" t="e">
        <f>INDEX(#REF!:#REF!,MATCH($D2043,#REF!:#REF!,0),MATCH(#REF!,#REF!:#REF!,0))</f>
        <v>#REF!</v>
      </c>
    </row>
    <row r="2044" spans="1:6" ht="16.5" x14ac:dyDescent="0.3">
      <c r="A2044" s="9" t="s">
        <v>20281</v>
      </c>
      <c r="B2044" s="9" t="s">
        <v>2440</v>
      </c>
      <c r="C2044" s="10">
        <v>46621</v>
      </c>
      <c r="D2044" s="9">
        <v>513904581</v>
      </c>
      <c r="E2044" s="9" t="e">
        <f>INDEX(#REF!:#REF!,MATCH($D2044,#REF!:#REF!,0),MATCH(#REF!,#REF!:#REF!,0))</f>
        <v>#REF!</v>
      </c>
      <c r="F2044" s="9" t="e">
        <f>INDEX(#REF!:#REF!,MATCH($D2044,#REF!:#REF!,0),MATCH(#REF!,#REF!:#REF!,0))</f>
        <v>#REF!</v>
      </c>
    </row>
    <row r="2045" spans="1:6" ht="16.5" x14ac:dyDescent="0.3">
      <c r="A2045" s="9" t="s">
        <v>20280</v>
      </c>
      <c r="B2045" s="9" t="s">
        <v>2103</v>
      </c>
      <c r="C2045" s="10">
        <v>45930</v>
      </c>
      <c r="D2045" s="9">
        <v>5779075530</v>
      </c>
      <c r="E2045" s="9" t="e">
        <f>INDEX(#REF!:#REF!,MATCH($D2045,#REF!:#REF!,0),MATCH(#REF!,#REF!:#REF!,0))</f>
        <v>#REF!</v>
      </c>
      <c r="F2045" s="9" t="e">
        <f>INDEX(#REF!:#REF!,MATCH($D2045,#REF!:#REF!,0),MATCH(#REF!,#REF!:#REF!,0))</f>
        <v>#REF!</v>
      </c>
    </row>
    <row r="2046" spans="1:6" ht="16.5" x14ac:dyDescent="0.3">
      <c r="A2046" s="9" t="s">
        <v>20279</v>
      </c>
      <c r="B2046" s="9" t="s">
        <v>2056</v>
      </c>
      <c r="C2046" s="10">
        <v>56793</v>
      </c>
      <c r="D2046" s="9">
        <v>7489370671</v>
      </c>
      <c r="E2046" s="9" t="e">
        <f>INDEX(#REF!:#REF!,MATCH($D2046,#REF!:#REF!,0),MATCH(#REF!,#REF!:#REF!,0))</f>
        <v>#REF!</v>
      </c>
      <c r="F2046" s="9" t="e">
        <f>INDEX(#REF!:#REF!,MATCH($D2046,#REF!:#REF!,0),MATCH(#REF!,#REF!:#REF!,0))</f>
        <v>#REF!</v>
      </c>
    </row>
    <row r="2047" spans="1:6" ht="16.5" x14ac:dyDescent="0.3">
      <c r="A2047" s="9" t="s">
        <v>20278</v>
      </c>
      <c r="B2047" s="9" t="s">
        <v>1963</v>
      </c>
      <c r="C2047" s="10">
        <v>39676</v>
      </c>
      <c r="D2047" s="9">
        <v>5792300712</v>
      </c>
      <c r="E2047" s="9" t="e">
        <f>INDEX(#REF!:#REF!,MATCH($D2047,#REF!:#REF!,0),MATCH(#REF!,#REF!:#REF!,0))</f>
        <v>#REF!</v>
      </c>
      <c r="F2047" s="9" t="e">
        <f>INDEX(#REF!:#REF!,MATCH($D2047,#REF!:#REF!,0),MATCH(#REF!,#REF!:#REF!,0))</f>
        <v>#REF!</v>
      </c>
    </row>
    <row r="2048" spans="1:6" ht="16.5" x14ac:dyDescent="0.3">
      <c r="A2048" s="9" t="s">
        <v>20277</v>
      </c>
      <c r="B2048" s="9" t="s">
        <v>2453</v>
      </c>
      <c r="C2048" s="10">
        <v>19031</v>
      </c>
      <c r="D2048" s="9">
        <v>7070564503</v>
      </c>
      <c r="E2048" s="9" t="e">
        <f>INDEX(#REF!:#REF!,MATCH($D2048,#REF!:#REF!,0),MATCH(#REF!,#REF!:#REF!,0))</f>
        <v>#REF!</v>
      </c>
      <c r="F2048" s="9" t="e">
        <f>INDEX(#REF!:#REF!,MATCH($D2048,#REF!:#REF!,0),MATCH(#REF!,#REF!:#REF!,0))</f>
        <v>#REF!</v>
      </c>
    </row>
    <row r="2049" spans="1:6" ht="16.5" x14ac:dyDescent="0.3">
      <c r="A2049" s="9" t="s">
        <v>20276</v>
      </c>
      <c r="B2049" s="9" t="s">
        <v>2092</v>
      </c>
      <c r="C2049" s="10">
        <v>44976</v>
      </c>
      <c r="D2049" s="9">
        <v>2885061928</v>
      </c>
      <c r="E2049" s="9" t="e">
        <f>INDEX(#REF!:#REF!,MATCH($D2049,#REF!:#REF!,0),MATCH(#REF!,#REF!:#REF!,0))</f>
        <v>#REF!</v>
      </c>
      <c r="F2049" s="9" t="e">
        <f>INDEX(#REF!:#REF!,MATCH($D2049,#REF!:#REF!,0),MATCH(#REF!,#REF!:#REF!,0))</f>
        <v>#REF!</v>
      </c>
    </row>
    <row r="2050" spans="1:6" ht="16.5" x14ac:dyDescent="0.3">
      <c r="A2050" s="9" t="s">
        <v>20275</v>
      </c>
      <c r="B2050" s="9" t="s">
        <v>2092</v>
      </c>
      <c r="C2050" s="10">
        <v>44041</v>
      </c>
      <c r="D2050" s="9">
        <v>7166957409</v>
      </c>
      <c r="E2050" s="9" t="e">
        <f>INDEX(#REF!:#REF!,MATCH($D2050,#REF!:#REF!,0),MATCH(#REF!,#REF!:#REF!,0))</f>
        <v>#REF!</v>
      </c>
      <c r="F2050" s="9" t="e">
        <f>INDEX(#REF!:#REF!,MATCH($D2050,#REF!:#REF!,0),MATCH(#REF!,#REF!:#REF!,0))</f>
        <v>#REF!</v>
      </c>
    </row>
    <row r="2051" spans="1:6" ht="16.5" x14ac:dyDescent="0.3">
      <c r="A2051" s="9" t="s">
        <v>20274</v>
      </c>
      <c r="B2051" s="9" t="s">
        <v>2103</v>
      </c>
      <c r="C2051" s="10">
        <v>22369</v>
      </c>
      <c r="D2051" s="9">
        <v>6019132307</v>
      </c>
      <c r="E2051" s="9" t="e">
        <f>INDEX(#REF!:#REF!,MATCH($D2051,#REF!:#REF!,0),MATCH(#REF!,#REF!:#REF!,0))</f>
        <v>#REF!</v>
      </c>
      <c r="F2051" s="9" t="e">
        <f>INDEX(#REF!:#REF!,MATCH($D2051,#REF!:#REF!,0),MATCH(#REF!,#REF!:#REF!,0))</f>
        <v>#REF!</v>
      </c>
    </row>
    <row r="2052" spans="1:6" ht="16.5" x14ac:dyDescent="0.3">
      <c r="A2052" s="9" t="s">
        <v>20273</v>
      </c>
      <c r="B2052" s="9" t="s">
        <v>3229</v>
      </c>
      <c r="C2052" s="10">
        <v>55206</v>
      </c>
      <c r="D2052" s="9">
        <v>7011563598</v>
      </c>
      <c r="E2052" s="9" t="e">
        <f>INDEX(#REF!:#REF!,MATCH($D2052,#REF!:#REF!,0),MATCH(#REF!,#REF!:#REF!,0))</f>
        <v>#REF!</v>
      </c>
      <c r="F2052" s="9" t="e">
        <f>INDEX(#REF!:#REF!,MATCH($D2052,#REF!:#REF!,0),MATCH(#REF!,#REF!:#REF!,0))</f>
        <v>#REF!</v>
      </c>
    </row>
    <row r="2053" spans="1:6" ht="16.5" x14ac:dyDescent="0.3">
      <c r="A2053" s="9" t="s">
        <v>20272</v>
      </c>
      <c r="B2053" s="9" t="s">
        <v>2982</v>
      </c>
      <c r="C2053" s="10">
        <v>11213</v>
      </c>
      <c r="D2053" s="9">
        <v>7635344498</v>
      </c>
      <c r="E2053" s="9" t="e">
        <f>INDEX(#REF!:#REF!,MATCH($D2053,#REF!:#REF!,0),MATCH(#REF!,#REF!:#REF!,0))</f>
        <v>#REF!</v>
      </c>
      <c r="F2053" s="9" t="e">
        <f>INDEX(#REF!:#REF!,MATCH($D2053,#REF!:#REF!,0),MATCH(#REF!,#REF!:#REF!,0))</f>
        <v>#REF!</v>
      </c>
    </row>
    <row r="2054" spans="1:6" ht="16.5" x14ac:dyDescent="0.3">
      <c r="A2054" s="9" t="s">
        <v>20271</v>
      </c>
      <c r="B2054" s="9" t="s">
        <v>2204</v>
      </c>
      <c r="C2054" s="10">
        <v>56587</v>
      </c>
      <c r="D2054" s="9">
        <v>9624054975</v>
      </c>
      <c r="E2054" s="9" t="e">
        <f>INDEX(#REF!:#REF!,MATCH($D2054,#REF!:#REF!,0),MATCH(#REF!,#REF!:#REF!,0))</f>
        <v>#REF!</v>
      </c>
      <c r="F2054" s="9" t="e">
        <f>INDEX(#REF!:#REF!,MATCH($D2054,#REF!:#REF!,0),MATCH(#REF!,#REF!:#REF!,0))</f>
        <v>#REF!</v>
      </c>
    </row>
    <row r="2055" spans="1:6" ht="16.5" x14ac:dyDescent="0.3">
      <c r="A2055" s="9" t="s">
        <v>20270</v>
      </c>
      <c r="B2055" s="9" t="s">
        <v>2161</v>
      </c>
      <c r="C2055" s="10">
        <v>21931</v>
      </c>
      <c r="D2055" s="9">
        <v>2297168497</v>
      </c>
      <c r="E2055" s="9" t="e">
        <f>INDEX(#REF!:#REF!,MATCH($D2055,#REF!:#REF!,0),MATCH(#REF!,#REF!:#REF!,0))</f>
        <v>#REF!</v>
      </c>
      <c r="F2055" s="9" t="e">
        <f>INDEX(#REF!:#REF!,MATCH($D2055,#REF!:#REF!,0),MATCH(#REF!,#REF!:#REF!,0))</f>
        <v>#REF!</v>
      </c>
    </row>
    <row r="2056" spans="1:6" ht="16.5" x14ac:dyDescent="0.3">
      <c r="A2056" s="9" t="s">
        <v>20269</v>
      </c>
      <c r="B2056" s="9" t="s">
        <v>2027</v>
      </c>
      <c r="C2056" s="10">
        <v>10064</v>
      </c>
      <c r="D2056" s="9">
        <v>6819596901</v>
      </c>
      <c r="E2056" s="9" t="e">
        <f>INDEX(#REF!:#REF!,MATCH($D2056,#REF!:#REF!,0),MATCH(#REF!,#REF!:#REF!,0))</f>
        <v>#REF!</v>
      </c>
      <c r="F2056" s="9" t="e">
        <f>INDEX(#REF!:#REF!,MATCH($D2056,#REF!:#REF!,0),MATCH(#REF!,#REF!:#REF!,0))</f>
        <v>#REF!</v>
      </c>
    </row>
    <row r="2057" spans="1:6" ht="16.5" x14ac:dyDescent="0.3">
      <c r="A2057" s="9" t="s">
        <v>20268</v>
      </c>
      <c r="B2057" s="9" t="s">
        <v>2505</v>
      </c>
      <c r="C2057" s="10">
        <v>41915</v>
      </c>
      <c r="D2057" s="9">
        <v>7741079360</v>
      </c>
      <c r="E2057" s="9" t="e">
        <f>INDEX(#REF!:#REF!,MATCH($D2057,#REF!:#REF!,0),MATCH(#REF!,#REF!:#REF!,0))</f>
        <v>#REF!</v>
      </c>
      <c r="F2057" s="9" t="e">
        <f>INDEX(#REF!:#REF!,MATCH($D2057,#REF!:#REF!,0),MATCH(#REF!,#REF!:#REF!,0))</f>
        <v>#REF!</v>
      </c>
    </row>
    <row r="2058" spans="1:6" ht="16.5" x14ac:dyDescent="0.3">
      <c r="A2058" s="9" t="s">
        <v>20267</v>
      </c>
      <c r="B2058" s="9" t="s">
        <v>1975</v>
      </c>
      <c r="C2058" s="10">
        <v>52390</v>
      </c>
      <c r="D2058" s="9">
        <v>2804488179</v>
      </c>
      <c r="E2058" s="9" t="e">
        <f>INDEX(#REF!:#REF!,MATCH($D2058,#REF!:#REF!,0),MATCH(#REF!,#REF!:#REF!,0))</f>
        <v>#REF!</v>
      </c>
      <c r="F2058" s="9" t="e">
        <f>INDEX(#REF!:#REF!,MATCH($D2058,#REF!:#REF!,0),MATCH(#REF!,#REF!:#REF!,0))</f>
        <v>#REF!</v>
      </c>
    </row>
    <row r="2059" spans="1:6" ht="16.5" x14ac:dyDescent="0.3">
      <c r="A2059" s="9" t="s">
        <v>20266</v>
      </c>
      <c r="B2059" s="9" t="s">
        <v>2144</v>
      </c>
      <c r="C2059" s="10">
        <v>36202</v>
      </c>
      <c r="D2059" s="9">
        <v>4097160079</v>
      </c>
      <c r="E2059" s="9" t="e">
        <f>INDEX(#REF!:#REF!,MATCH($D2059,#REF!:#REF!,0),MATCH(#REF!,#REF!:#REF!,0))</f>
        <v>#REF!</v>
      </c>
      <c r="F2059" s="9" t="e">
        <f>INDEX(#REF!:#REF!,MATCH($D2059,#REF!:#REF!,0),MATCH(#REF!,#REF!:#REF!,0))</f>
        <v>#REF!</v>
      </c>
    </row>
    <row r="2060" spans="1:6" ht="16.5" x14ac:dyDescent="0.3">
      <c r="A2060" s="9" t="s">
        <v>20265</v>
      </c>
      <c r="B2060" s="9" t="s">
        <v>2304</v>
      </c>
      <c r="C2060" s="10">
        <v>52228</v>
      </c>
      <c r="D2060" s="9">
        <v>6988089128</v>
      </c>
      <c r="E2060" s="9" t="e">
        <f>INDEX(#REF!:#REF!,MATCH($D2060,#REF!:#REF!,0),MATCH(#REF!,#REF!:#REF!,0))</f>
        <v>#REF!</v>
      </c>
      <c r="F2060" s="9" t="e">
        <f>INDEX(#REF!:#REF!,MATCH($D2060,#REF!:#REF!,0),MATCH(#REF!,#REF!:#REF!,0))</f>
        <v>#REF!</v>
      </c>
    </row>
    <row r="2061" spans="1:6" ht="16.5" x14ac:dyDescent="0.3">
      <c r="A2061" s="9" t="s">
        <v>20264</v>
      </c>
      <c r="B2061" s="9" t="s">
        <v>2357</v>
      </c>
      <c r="C2061" s="10">
        <v>16228</v>
      </c>
      <c r="D2061" s="9">
        <v>7367438190</v>
      </c>
      <c r="E2061" s="9" t="e">
        <f>INDEX(#REF!:#REF!,MATCH($D2061,#REF!:#REF!,0),MATCH(#REF!,#REF!:#REF!,0))</f>
        <v>#REF!</v>
      </c>
      <c r="F2061" s="9" t="e">
        <f>INDEX(#REF!:#REF!,MATCH($D2061,#REF!:#REF!,0),MATCH(#REF!,#REF!:#REF!,0))</f>
        <v>#REF!</v>
      </c>
    </row>
    <row r="2062" spans="1:6" ht="16.5" x14ac:dyDescent="0.3">
      <c r="A2062" s="9" t="s">
        <v>20263</v>
      </c>
      <c r="B2062" s="9" t="s">
        <v>2125</v>
      </c>
      <c r="C2062" s="10">
        <v>12965</v>
      </c>
      <c r="D2062" s="9">
        <v>7281103514</v>
      </c>
      <c r="E2062" s="9" t="e">
        <f>INDEX(#REF!:#REF!,MATCH($D2062,#REF!:#REF!,0),MATCH(#REF!,#REF!:#REF!,0))</f>
        <v>#REF!</v>
      </c>
      <c r="F2062" s="9" t="e">
        <f>INDEX(#REF!:#REF!,MATCH($D2062,#REF!:#REF!,0),MATCH(#REF!,#REF!:#REF!,0))</f>
        <v>#REF!</v>
      </c>
    </row>
    <row r="2063" spans="1:6" ht="16.5" x14ac:dyDescent="0.3">
      <c r="A2063" s="9" t="s">
        <v>20262</v>
      </c>
      <c r="B2063" s="9" t="s">
        <v>2443</v>
      </c>
      <c r="C2063" s="10">
        <v>49499</v>
      </c>
      <c r="D2063" s="9">
        <v>1382734301</v>
      </c>
      <c r="E2063" s="9" t="e">
        <f>INDEX(#REF!:#REF!,MATCH($D2063,#REF!:#REF!,0),MATCH(#REF!,#REF!:#REF!,0))</f>
        <v>#REF!</v>
      </c>
      <c r="F2063" s="9" t="e">
        <f>INDEX(#REF!:#REF!,MATCH($D2063,#REF!:#REF!,0),MATCH(#REF!,#REF!:#REF!,0))</f>
        <v>#REF!</v>
      </c>
    </row>
    <row r="2064" spans="1:6" ht="16.5" x14ac:dyDescent="0.3">
      <c r="A2064" s="9" t="s">
        <v>20261</v>
      </c>
      <c r="B2064" s="9" t="s">
        <v>2633</v>
      </c>
      <c r="C2064" s="10">
        <v>53979</v>
      </c>
      <c r="D2064" s="9">
        <v>1898839557</v>
      </c>
      <c r="E2064" s="9" t="e">
        <f>INDEX(#REF!:#REF!,MATCH($D2064,#REF!:#REF!,0),MATCH(#REF!,#REF!:#REF!,0))</f>
        <v>#REF!</v>
      </c>
      <c r="F2064" s="9" t="e">
        <f>INDEX(#REF!:#REF!,MATCH($D2064,#REF!:#REF!,0),MATCH(#REF!,#REF!:#REF!,0))</f>
        <v>#REF!</v>
      </c>
    </row>
    <row r="2065" spans="1:6" ht="16.5" x14ac:dyDescent="0.3">
      <c r="A2065" s="9" t="s">
        <v>20260</v>
      </c>
      <c r="B2065" s="9" t="s">
        <v>1995</v>
      </c>
      <c r="C2065" s="10">
        <v>18054</v>
      </c>
      <c r="D2065" s="9">
        <v>6471464479</v>
      </c>
      <c r="E2065" s="9" t="e">
        <f>INDEX(#REF!:#REF!,MATCH($D2065,#REF!:#REF!,0),MATCH(#REF!,#REF!:#REF!,0))</f>
        <v>#REF!</v>
      </c>
      <c r="F2065" s="9" t="e">
        <f>INDEX(#REF!:#REF!,MATCH($D2065,#REF!:#REF!,0),MATCH(#REF!,#REF!:#REF!,0))</f>
        <v>#REF!</v>
      </c>
    </row>
    <row r="2066" spans="1:6" ht="16.5" x14ac:dyDescent="0.3">
      <c r="A2066" s="9" t="s">
        <v>20259</v>
      </c>
      <c r="B2066" s="9" t="s">
        <v>2112</v>
      </c>
      <c r="C2066" s="10">
        <v>49705</v>
      </c>
      <c r="D2066" s="9">
        <v>9705650896</v>
      </c>
      <c r="E2066" s="9" t="e">
        <f>INDEX(#REF!:#REF!,MATCH($D2066,#REF!:#REF!,0),MATCH(#REF!,#REF!:#REF!,0))</f>
        <v>#REF!</v>
      </c>
      <c r="F2066" s="9" t="e">
        <f>INDEX(#REF!:#REF!,MATCH($D2066,#REF!:#REF!,0),MATCH(#REF!,#REF!:#REF!,0))</f>
        <v>#REF!</v>
      </c>
    </row>
    <row r="2067" spans="1:6" ht="16.5" x14ac:dyDescent="0.3">
      <c r="A2067" s="9" t="s">
        <v>20258</v>
      </c>
      <c r="B2067" s="9" t="s">
        <v>3506</v>
      </c>
      <c r="C2067" s="10">
        <v>17400</v>
      </c>
      <c r="D2067" s="9">
        <v>3435517239</v>
      </c>
      <c r="E2067" s="9" t="e">
        <f>INDEX(#REF!:#REF!,MATCH($D2067,#REF!:#REF!,0),MATCH(#REF!,#REF!:#REF!,0))</f>
        <v>#REF!</v>
      </c>
      <c r="F2067" s="9" t="e">
        <f>INDEX(#REF!:#REF!,MATCH($D2067,#REF!:#REF!,0),MATCH(#REF!,#REF!:#REF!,0))</f>
        <v>#REF!</v>
      </c>
    </row>
    <row r="2068" spans="1:6" ht="16.5" x14ac:dyDescent="0.3">
      <c r="A2068" s="9" t="s">
        <v>20257</v>
      </c>
      <c r="B2068" s="9" t="s">
        <v>2206</v>
      </c>
      <c r="C2068" s="10">
        <v>23954</v>
      </c>
      <c r="D2068" s="9">
        <v>2117567142</v>
      </c>
      <c r="E2068" s="9" t="e">
        <f>INDEX(#REF!:#REF!,MATCH($D2068,#REF!:#REF!,0),MATCH(#REF!,#REF!:#REF!,0))</f>
        <v>#REF!</v>
      </c>
      <c r="F2068" s="9" t="e">
        <f>INDEX(#REF!:#REF!,MATCH($D2068,#REF!:#REF!,0),MATCH(#REF!,#REF!:#REF!,0))</f>
        <v>#REF!</v>
      </c>
    </row>
    <row r="2069" spans="1:6" ht="16.5" x14ac:dyDescent="0.3">
      <c r="A2069" s="9" t="s">
        <v>20256</v>
      </c>
      <c r="B2069" s="9" t="s">
        <v>3430</v>
      </c>
      <c r="C2069" s="10">
        <v>12403</v>
      </c>
      <c r="D2069" s="9">
        <v>8692509450</v>
      </c>
      <c r="E2069" s="9" t="e">
        <f>INDEX(#REF!:#REF!,MATCH($D2069,#REF!:#REF!,0),MATCH(#REF!,#REF!:#REF!,0))</f>
        <v>#REF!</v>
      </c>
      <c r="F2069" s="9" t="e">
        <f>INDEX(#REF!:#REF!,MATCH($D2069,#REF!:#REF!,0),MATCH(#REF!,#REF!:#REF!,0))</f>
        <v>#REF!</v>
      </c>
    </row>
    <row r="2070" spans="1:6" ht="16.5" x14ac:dyDescent="0.3">
      <c r="A2070" s="9" t="s">
        <v>20255</v>
      </c>
      <c r="B2070" s="9" t="s">
        <v>2472</v>
      </c>
      <c r="C2070" s="10">
        <v>53154</v>
      </c>
      <c r="D2070" s="9">
        <v>5687748091</v>
      </c>
      <c r="E2070" s="9" t="e">
        <f>INDEX(#REF!:#REF!,MATCH($D2070,#REF!:#REF!,0),MATCH(#REF!,#REF!:#REF!,0))</f>
        <v>#REF!</v>
      </c>
      <c r="F2070" s="9" t="e">
        <f>INDEX(#REF!:#REF!,MATCH($D2070,#REF!:#REF!,0),MATCH(#REF!,#REF!:#REF!,0))</f>
        <v>#REF!</v>
      </c>
    </row>
    <row r="2071" spans="1:6" ht="16.5" x14ac:dyDescent="0.3">
      <c r="A2071" s="9" t="s">
        <v>20254</v>
      </c>
      <c r="B2071" s="9" t="s">
        <v>2036</v>
      </c>
      <c r="C2071" s="10">
        <v>58207</v>
      </c>
      <c r="D2071" s="9">
        <v>5687748091</v>
      </c>
      <c r="E2071" s="9" t="e">
        <f>INDEX(#REF!:#REF!,MATCH($D2071,#REF!:#REF!,0),MATCH(#REF!,#REF!:#REF!,0))</f>
        <v>#REF!</v>
      </c>
      <c r="F2071" s="9" t="e">
        <f>INDEX(#REF!:#REF!,MATCH($D2071,#REF!:#REF!,0),MATCH(#REF!,#REF!:#REF!,0))</f>
        <v>#REF!</v>
      </c>
    </row>
    <row r="2072" spans="1:6" ht="16.5" x14ac:dyDescent="0.3">
      <c r="A2072" s="9" t="s">
        <v>20253</v>
      </c>
      <c r="B2072" s="9" t="s">
        <v>3372</v>
      </c>
      <c r="C2072" s="10">
        <v>33569</v>
      </c>
      <c r="D2072" s="9">
        <v>7912639675</v>
      </c>
      <c r="E2072" s="9" t="e">
        <f>INDEX(#REF!:#REF!,MATCH($D2072,#REF!:#REF!,0),MATCH(#REF!,#REF!:#REF!,0))</f>
        <v>#REF!</v>
      </c>
      <c r="F2072" s="9" t="e">
        <f>INDEX(#REF!:#REF!,MATCH($D2072,#REF!:#REF!,0),MATCH(#REF!,#REF!:#REF!,0))</f>
        <v>#REF!</v>
      </c>
    </row>
    <row r="2073" spans="1:6" ht="16.5" x14ac:dyDescent="0.3">
      <c r="A2073" s="9" t="s">
        <v>20252</v>
      </c>
      <c r="B2073" s="9" t="s">
        <v>2505</v>
      </c>
      <c r="C2073" s="10">
        <v>16137</v>
      </c>
      <c r="D2073" s="9">
        <v>5511711233</v>
      </c>
      <c r="E2073" s="9" t="e">
        <f>INDEX(#REF!:#REF!,MATCH($D2073,#REF!:#REF!,0),MATCH(#REF!,#REF!:#REF!,0))</f>
        <v>#REF!</v>
      </c>
      <c r="F2073" s="9" t="e">
        <f>INDEX(#REF!:#REF!,MATCH($D2073,#REF!:#REF!,0),MATCH(#REF!,#REF!:#REF!,0))</f>
        <v>#REF!</v>
      </c>
    </row>
    <row r="2074" spans="1:6" ht="16.5" x14ac:dyDescent="0.3">
      <c r="A2074" s="9" t="s">
        <v>20251</v>
      </c>
      <c r="B2074" s="9" t="s">
        <v>2288</v>
      </c>
      <c r="C2074" s="10">
        <v>46200</v>
      </c>
      <c r="D2074" s="9">
        <v>8128449354</v>
      </c>
      <c r="E2074" s="9" t="e">
        <f>INDEX(#REF!:#REF!,MATCH($D2074,#REF!:#REF!,0),MATCH(#REF!,#REF!:#REF!,0))</f>
        <v>#REF!</v>
      </c>
      <c r="F2074" s="9" t="e">
        <f>INDEX(#REF!:#REF!,MATCH($D2074,#REF!:#REF!,0),MATCH(#REF!,#REF!:#REF!,0))</f>
        <v>#REF!</v>
      </c>
    </row>
    <row r="2075" spans="1:6" ht="16.5" x14ac:dyDescent="0.3">
      <c r="A2075" s="9" t="s">
        <v>20250</v>
      </c>
      <c r="B2075" s="9" t="s">
        <v>3077</v>
      </c>
      <c r="C2075" s="10">
        <v>12344</v>
      </c>
      <c r="D2075" s="9">
        <v>8289594380</v>
      </c>
      <c r="E2075" s="9" t="e">
        <f>INDEX(#REF!:#REF!,MATCH($D2075,#REF!:#REF!,0),MATCH(#REF!,#REF!:#REF!,0))</f>
        <v>#REF!</v>
      </c>
      <c r="F2075" s="9" t="e">
        <f>INDEX(#REF!:#REF!,MATCH($D2075,#REF!:#REF!,0),MATCH(#REF!,#REF!:#REF!,0))</f>
        <v>#REF!</v>
      </c>
    </row>
    <row r="2076" spans="1:6" ht="16.5" x14ac:dyDescent="0.3">
      <c r="A2076" s="9" t="s">
        <v>20249</v>
      </c>
      <c r="B2076" s="9" t="s">
        <v>2450</v>
      </c>
      <c r="C2076" s="10">
        <v>52956</v>
      </c>
      <c r="D2076" s="9">
        <v>6313424239</v>
      </c>
      <c r="E2076" s="9" t="e">
        <f>INDEX(#REF!:#REF!,MATCH($D2076,#REF!:#REF!,0),MATCH(#REF!,#REF!:#REF!,0))</f>
        <v>#REF!</v>
      </c>
      <c r="F2076" s="9" t="e">
        <f>INDEX(#REF!:#REF!,MATCH($D2076,#REF!:#REF!,0),MATCH(#REF!,#REF!:#REF!,0))</f>
        <v>#REF!</v>
      </c>
    </row>
    <row r="2077" spans="1:6" ht="16.5" x14ac:dyDescent="0.3">
      <c r="A2077" s="9" t="s">
        <v>20248</v>
      </c>
      <c r="B2077" s="9" t="s">
        <v>2433</v>
      </c>
      <c r="C2077" s="10">
        <v>40252</v>
      </c>
      <c r="D2077" s="9">
        <v>1549399640</v>
      </c>
      <c r="E2077" s="9" t="e">
        <f>INDEX(#REF!:#REF!,MATCH($D2077,#REF!:#REF!,0),MATCH(#REF!,#REF!:#REF!,0))</f>
        <v>#REF!</v>
      </c>
      <c r="F2077" s="9" t="e">
        <f>INDEX(#REF!:#REF!,MATCH($D2077,#REF!:#REF!,0),MATCH(#REF!,#REF!:#REF!,0))</f>
        <v>#REF!</v>
      </c>
    </row>
    <row r="2078" spans="1:6" ht="16.5" x14ac:dyDescent="0.3">
      <c r="A2078" s="9" t="s">
        <v>20247</v>
      </c>
      <c r="B2078" s="9" t="s">
        <v>2029</v>
      </c>
      <c r="C2078" s="10">
        <v>54047</v>
      </c>
      <c r="D2078" s="9">
        <v>1313434965</v>
      </c>
      <c r="E2078" s="9" t="e">
        <f>INDEX(#REF!:#REF!,MATCH($D2078,#REF!:#REF!,0),MATCH(#REF!,#REF!:#REF!,0))</f>
        <v>#REF!</v>
      </c>
      <c r="F2078" s="9" t="e">
        <f>INDEX(#REF!:#REF!,MATCH($D2078,#REF!:#REF!,0),MATCH(#REF!,#REF!:#REF!,0))</f>
        <v>#REF!</v>
      </c>
    </row>
    <row r="2079" spans="1:6" ht="16.5" x14ac:dyDescent="0.3">
      <c r="A2079" s="9" t="s">
        <v>20246</v>
      </c>
      <c r="B2079" s="9" t="s">
        <v>2783</v>
      </c>
      <c r="C2079" s="10">
        <v>33178</v>
      </c>
      <c r="D2079" s="9">
        <v>25254650</v>
      </c>
      <c r="E2079" s="9" t="e">
        <f>INDEX(#REF!:#REF!,MATCH($D2079,#REF!:#REF!,0),MATCH(#REF!,#REF!:#REF!,0))</f>
        <v>#REF!</v>
      </c>
      <c r="F2079" s="9" t="e">
        <f>INDEX(#REF!:#REF!,MATCH($D2079,#REF!:#REF!,0),MATCH(#REF!,#REF!:#REF!,0))</f>
        <v>#REF!</v>
      </c>
    </row>
    <row r="2080" spans="1:6" ht="16.5" x14ac:dyDescent="0.3">
      <c r="A2080" s="9" t="s">
        <v>20245</v>
      </c>
      <c r="B2080" s="9" t="s">
        <v>2262</v>
      </c>
      <c r="C2080" s="10">
        <v>15505</v>
      </c>
      <c r="D2080" s="9">
        <v>8875305560</v>
      </c>
      <c r="E2080" s="9" t="e">
        <f>INDEX(#REF!:#REF!,MATCH($D2080,#REF!:#REF!,0),MATCH(#REF!,#REF!:#REF!,0))</f>
        <v>#REF!</v>
      </c>
      <c r="F2080" s="9" t="e">
        <f>INDEX(#REF!:#REF!,MATCH($D2080,#REF!:#REF!,0),MATCH(#REF!,#REF!:#REF!,0))</f>
        <v>#REF!</v>
      </c>
    </row>
    <row r="2081" spans="1:6" ht="16.5" x14ac:dyDescent="0.3">
      <c r="A2081" s="9" t="s">
        <v>20244</v>
      </c>
      <c r="B2081" s="9" t="s">
        <v>1993</v>
      </c>
      <c r="C2081" s="10">
        <v>12824</v>
      </c>
      <c r="D2081" s="9">
        <v>9153408497</v>
      </c>
      <c r="E2081" s="9" t="e">
        <f>INDEX(#REF!:#REF!,MATCH($D2081,#REF!:#REF!,0),MATCH(#REF!,#REF!:#REF!,0))</f>
        <v>#REF!</v>
      </c>
      <c r="F2081" s="9" t="e">
        <f>INDEX(#REF!:#REF!,MATCH($D2081,#REF!:#REF!,0),MATCH(#REF!,#REF!:#REF!,0))</f>
        <v>#REF!</v>
      </c>
    </row>
    <row r="2082" spans="1:6" ht="16.5" x14ac:dyDescent="0.3">
      <c r="A2082" s="9" t="s">
        <v>20243</v>
      </c>
      <c r="B2082" s="9" t="s">
        <v>2521</v>
      </c>
      <c r="C2082" s="10">
        <v>34197</v>
      </c>
      <c r="D2082" s="9">
        <v>2936088178</v>
      </c>
      <c r="E2082" s="9" t="e">
        <f>INDEX(#REF!:#REF!,MATCH($D2082,#REF!:#REF!,0),MATCH(#REF!,#REF!:#REF!,0))</f>
        <v>#REF!</v>
      </c>
      <c r="F2082" s="9" t="e">
        <f>INDEX(#REF!:#REF!,MATCH($D2082,#REF!:#REF!,0),MATCH(#REF!,#REF!:#REF!,0))</f>
        <v>#REF!</v>
      </c>
    </row>
    <row r="2083" spans="1:6" ht="16.5" x14ac:dyDescent="0.3">
      <c r="A2083" s="9" t="s">
        <v>20242</v>
      </c>
      <c r="B2083" s="9" t="s">
        <v>3366</v>
      </c>
      <c r="C2083" s="10">
        <v>52686</v>
      </c>
      <c r="D2083" s="9">
        <v>4969679754</v>
      </c>
      <c r="E2083" s="9" t="e">
        <f>INDEX(#REF!:#REF!,MATCH($D2083,#REF!:#REF!,0),MATCH(#REF!,#REF!:#REF!,0))</f>
        <v>#REF!</v>
      </c>
      <c r="F2083" s="9" t="e">
        <f>INDEX(#REF!:#REF!,MATCH($D2083,#REF!:#REF!,0),MATCH(#REF!,#REF!:#REF!,0))</f>
        <v>#REF!</v>
      </c>
    </row>
    <row r="2084" spans="1:6" ht="16.5" x14ac:dyDescent="0.3">
      <c r="A2084" s="9" t="s">
        <v>20241</v>
      </c>
      <c r="B2084" s="9" t="s">
        <v>2487</v>
      </c>
      <c r="C2084" s="10">
        <v>36516</v>
      </c>
      <c r="D2084" s="9">
        <v>5293354957</v>
      </c>
      <c r="E2084" s="9" t="e">
        <f>INDEX(#REF!:#REF!,MATCH($D2084,#REF!:#REF!,0),MATCH(#REF!,#REF!:#REF!,0))</f>
        <v>#REF!</v>
      </c>
      <c r="F2084" s="9" t="e">
        <f>INDEX(#REF!:#REF!,MATCH($D2084,#REF!:#REF!,0),MATCH(#REF!,#REF!:#REF!,0))</f>
        <v>#REF!</v>
      </c>
    </row>
    <row r="2085" spans="1:6" ht="16.5" x14ac:dyDescent="0.3">
      <c r="A2085" s="9" t="s">
        <v>20240</v>
      </c>
      <c r="B2085" s="9" t="s">
        <v>2568</v>
      </c>
      <c r="C2085" s="10">
        <v>11496</v>
      </c>
      <c r="D2085" s="9">
        <v>7462528568</v>
      </c>
      <c r="E2085" s="9" t="e">
        <f>INDEX(#REF!:#REF!,MATCH($D2085,#REF!:#REF!,0),MATCH(#REF!,#REF!:#REF!,0))</f>
        <v>#REF!</v>
      </c>
      <c r="F2085" s="9" t="e">
        <f>INDEX(#REF!:#REF!,MATCH($D2085,#REF!:#REF!,0),MATCH(#REF!,#REF!:#REF!,0))</f>
        <v>#REF!</v>
      </c>
    </row>
    <row r="2086" spans="1:6" ht="16.5" x14ac:dyDescent="0.3">
      <c r="A2086" s="9" t="s">
        <v>20239</v>
      </c>
      <c r="B2086" s="9" t="s">
        <v>2462</v>
      </c>
      <c r="C2086" s="10">
        <v>49561</v>
      </c>
      <c r="D2086" s="9">
        <v>7741079360</v>
      </c>
      <c r="E2086" s="9" t="e">
        <f>INDEX(#REF!:#REF!,MATCH($D2086,#REF!:#REF!,0),MATCH(#REF!,#REF!:#REF!,0))</f>
        <v>#REF!</v>
      </c>
      <c r="F2086" s="9" t="e">
        <f>INDEX(#REF!:#REF!,MATCH($D2086,#REF!:#REF!,0),MATCH(#REF!,#REF!:#REF!,0))</f>
        <v>#REF!</v>
      </c>
    </row>
    <row r="2087" spans="1:6" ht="16.5" x14ac:dyDescent="0.3">
      <c r="A2087" s="9" t="s">
        <v>20238</v>
      </c>
      <c r="B2087" s="9" t="s">
        <v>2970</v>
      </c>
      <c r="C2087" s="10">
        <v>28811</v>
      </c>
      <c r="D2087" s="9">
        <v>9018504580</v>
      </c>
      <c r="E2087" s="9" t="e">
        <f>INDEX(#REF!:#REF!,MATCH($D2087,#REF!:#REF!,0),MATCH(#REF!,#REF!:#REF!,0))</f>
        <v>#REF!</v>
      </c>
      <c r="F2087" s="9" t="e">
        <f>INDEX(#REF!:#REF!,MATCH($D2087,#REF!:#REF!,0),MATCH(#REF!,#REF!:#REF!,0))</f>
        <v>#REF!</v>
      </c>
    </row>
    <row r="2088" spans="1:6" ht="16.5" x14ac:dyDescent="0.3">
      <c r="A2088" s="9" t="s">
        <v>20237</v>
      </c>
      <c r="B2088" s="9" t="s">
        <v>2081</v>
      </c>
      <c r="C2088" s="10">
        <v>37143</v>
      </c>
      <c r="D2088" s="9">
        <v>6720857681</v>
      </c>
      <c r="E2088" s="9" t="e">
        <f>INDEX(#REF!:#REF!,MATCH($D2088,#REF!:#REF!,0),MATCH(#REF!,#REF!:#REF!,0))</f>
        <v>#REF!</v>
      </c>
      <c r="F2088" s="9" t="e">
        <f>INDEX(#REF!:#REF!,MATCH($D2088,#REF!:#REF!,0),MATCH(#REF!,#REF!:#REF!,0))</f>
        <v>#REF!</v>
      </c>
    </row>
    <row r="2089" spans="1:6" ht="16.5" x14ac:dyDescent="0.3">
      <c r="A2089" s="9" t="s">
        <v>20236</v>
      </c>
      <c r="B2089" s="9" t="s">
        <v>2025</v>
      </c>
      <c r="C2089" s="10">
        <v>19988</v>
      </c>
      <c r="D2089" s="9">
        <v>2500807061</v>
      </c>
      <c r="E2089" s="9" t="e">
        <f>INDEX(#REF!:#REF!,MATCH($D2089,#REF!:#REF!,0),MATCH(#REF!,#REF!:#REF!,0))</f>
        <v>#REF!</v>
      </c>
      <c r="F2089" s="9" t="e">
        <f>INDEX(#REF!:#REF!,MATCH($D2089,#REF!:#REF!,0),MATCH(#REF!,#REF!:#REF!,0))</f>
        <v>#REF!</v>
      </c>
    </row>
    <row r="2090" spans="1:6" ht="16.5" x14ac:dyDescent="0.3">
      <c r="A2090" s="9" t="s">
        <v>20235</v>
      </c>
      <c r="B2090" s="9" t="s">
        <v>2628</v>
      </c>
      <c r="C2090" s="10">
        <v>14567</v>
      </c>
      <c r="D2090" s="9">
        <v>9705650896</v>
      </c>
      <c r="E2090" s="9" t="e">
        <f>INDEX(#REF!:#REF!,MATCH($D2090,#REF!:#REF!,0),MATCH(#REF!,#REF!:#REF!,0))</f>
        <v>#REF!</v>
      </c>
      <c r="F2090" s="9" t="e">
        <f>INDEX(#REF!:#REF!,MATCH($D2090,#REF!:#REF!,0),MATCH(#REF!,#REF!:#REF!,0))</f>
        <v>#REF!</v>
      </c>
    </row>
    <row r="2091" spans="1:6" ht="16.5" x14ac:dyDescent="0.3">
      <c r="A2091" s="9" t="s">
        <v>20234</v>
      </c>
      <c r="B2091" s="9" t="s">
        <v>2539</v>
      </c>
      <c r="C2091" s="10">
        <v>14948</v>
      </c>
      <c r="D2091" s="9">
        <v>2859931651</v>
      </c>
      <c r="E2091" s="9" t="e">
        <f>INDEX(#REF!:#REF!,MATCH($D2091,#REF!:#REF!,0),MATCH(#REF!,#REF!:#REF!,0))</f>
        <v>#REF!</v>
      </c>
      <c r="F2091" s="9" t="e">
        <f>INDEX(#REF!:#REF!,MATCH($D2091,#REF!:#REF!,0),MATCH(#REF!,#REF!:#REF!,0))</f>
        <v>#REF!</v>
      </c>
    </row>
    <row r="2092" spans="1:6" ht="16.5" x14ac:dyDescent="0.3">
      <c r="A2092" s="9" t="s">
        <v>20233</v>
      </c>
      <c r="B2092" s="9" t="s">
        <v>3800</v>
      </c>
      <c r="C2092" s="10">
        <v>53336</v>
      </c>
      <c r="D2092" s="9">
        <v>2405876701</v>
      </c>
      <c r="E2092" s="9" t="e">
        <f>INDEX(#REF!:#REF!,MATCH($D2092,#REF!:#REF!,0),MATCH(#REF!,#REF!:#REF!,0))</f>
        <v>#REF!</v>
      </c>
      <c r="F2092" s="9" t="e">
        <f>INDEX(#REF!:#REF!,MATCH($D2092,#REF!:#REF!,0),MATCH(#REF!,#REF!:#REF!,0))</f>
        <v>#REF!</v>
      </c>
    </row>
    <row r="2093" spans="1:6" ht="16.5" x14ac:dyDescent="0.3">
      <c r="A2093" s="9" t="s">
        <v>20232</v>
      </c>
      <c r="B2093" s="9" t="s">
        <v>1951</v>
      </c>
      <c r="C2093" s="10">
        <v>25350</v>
      </c>
      <c r="D2093" s="9">
        <v>4049350750</v>
      </c>
      <c r="E2093" s="9" t="e">
        <f>INDEX(#REF!:#REF!,MATCH($D2093,#REF!:#REF!,0),MATCH(#REF!,#REF!:#REF!,0))</f>
        <v>#REF!</v>
      </c>
      <c r="F2093" s="9" t="e">
        <f>INDEX(#REF!:#REF!,MATCH($D2093,#REF!:#REF!,0),MATCH(#REF!,#REF!:#REF!,0))</f>
        <v>#REF!</v>
      </c>
    </row>
    <row r="2094" spans="1:6" ht="16.5" x14ac:dyDescent="0.3">
      <c r="A2094" s="9" t="s">
        <v>20231</v>
      </c>
      <c r="B2094" s="9" t="s">
        <v>2450</v>
      </c>
      <c r="C2094" s="10">
        <v>34401</v>
      </c>
      <c r="D2094" s="9">
        <v>4878156686</v>
      </c>
      <c r="E2094" s="9" t="e">
        <f>INDEX(#REF!:#REF!,MATCH($D2094,#REF!:#REF!,0),MATCH(#REF!,#REF!:#REF!,0))</f>
        <v>#REF!</v>
      </c>
      <c r="F2094" s="9" t="e">
        <f>INDEX(#REF!:#REF!,MATCH($D2094,#REF!:#REF!,0),MATCH(#REF!,#REF!:#REF!,0))</f>
        <v>#REF!</v>
      </c>
    </row>
    <row r="2095" spans="1:6" ht="16.5" x14ac:dyDescent="0.3">
      <c r="A2095" s="9" t="s">
        <v>20230</v>
      </c>
      <c r="B2095" s="9" t="s">
        <v>3580</v>
      </c>
      <c r="C2095" s="10">
        <v>32638</v>
      </c>
      <c r="D2095" s="9">
        <v>8682006391</v>
      </c>
      <c r="E2095" s="9" t="e">
        <f>INDEX(#REF!:#REF!,MATCH($D2095,#REF!:#REF!,0),MATCH(#REF!,#REF!:#REF!,0))</f>
        <v>#REF!</v>
      </c>
      <c r="F2095" s="9" t="e">
        <f>INDEX(#REF!:#REF!,MATCH($D2095,#REF!:#REF!,0),MATCH(#REF!,#REF!:#REF!,0))</f>
        <v>#REF!</v>
      </c>
    </row>
    <row r="2096" spans="1:6" ht="16.5" x14ac:dyDescent="0.3">
      <c r="A2096" s="9" t="s">
        <v>20229</v>
      </c>
      <c r="B2096" s="9" t="s">
        <v>2005</v>
      </c>
      <c r="C2096" s="10">
        <v>54132</v>
      </c>
      <c r="D2096" s="9">
        <v>4997183822</v>
      </c>
      <c r="E2096" s="9" t="e">
        <f>INDEX(#REF!:#REF!,MATCH($D2096,#REF!:#REF!,0),MATCH(#REF!,#REF!:#REF!,0))</f>
        <v>#REF!</v>
      </c>
      <c r="F2096" s="9" t="e">
        <f>INDEX(#REF!:#REF!,MATCH($D2096,#REF!:#REF!,0),MATCH(#REF!,#REF!:#REF!,0))</f>
        <v>#REF!</v>
      </c>
    </row>
    <row r="2097" spans="1:6" ht="16.5" x14ac:dyDescent="0.3">
      <c r="A2097" s="9" t="s">
        <v>20228</v>
      </c>
      <c r="B2097" s="9" t="s">
        <v>2040</v>
      </c>
      <c r="C2097" s="10">
        <v>46670</v>
      </c>
      <c r="D2097" s="9">
        <v>4502817627</v>
      </c>
      <c r="E2097" s="9" t="e">
        <f>INDEX(#REF!:#REF!,MATCH($D2097,#REF!:#REF!,0),MATCH(#REF!,#REF!:#REF!,0))</f>
        <v>#REF!</v>
      </c>
      <c r="F2097" s="9" t="e">
        <f>INDEX(#REF!:#REF!,MATCH($D2097,#REF!:#REF!,0),MATCH(#REF!,#REF!:#REF!,0))</f>
        <v>#REF!</v>
      </c>
    </row>
    <row r="2098" spans="1:6" ht="16.5" x14ac:dyDescent="0.3">
      <c r="A2098" s="9" t="s">
        <v>20227</v>
      </c>
      <c r="B2098" s="9" t="s">
        <v>2115</v>
      </c>
      <c r="C2098" s="10">
        <v>26473</v>
      </c>
      <c r="D2098" s="9">
        <v>7440017404</v>
      </c>
      <c r="E2098" s="9" t="e">
        <f>INDEX(#REF!:#REF!,MATCH($D2098,#REF!:#REF!,0),MATCH(#REF!,#REF!:#REF!,0))</f>
        <v>#REF!</v>
      </c>
      <c r="F2098" s="9" t="e">
        <f>INDEX(#REF!:#REF!,MATCH($D2098,#REF!:#REF!,0),MATCH(#REF!,#REF!:#REF!,0))</f>
        <v>#REF!</v>
      </c>
    </row>
    <row r="2099" spans="1:6" ht="16.5" x14ac:dyDescent="0.3">
      <c r="A2099" s="9" t="s">
        <v>20226</v>
      </c>
      <c r="B2099" s="9" t="s">
        <v>3388</v>
      </c>
      <c r="C2099" s="10">
        <v>19825</v>
      </c>
      <c r="D2099" s="9">
        <v>2402470968</v>
      </c>
      <c r="E2099" s="9" t="e">
        <f>INDEX(#REF!:#REF!,MATCH($D2099,#REF!:#REF!,0),MATCH(#REF!,#REF!:#REF!,0))</f>
        <v>#REF!</v>
      </c>
      <c r="F2099" s="9" t="e">
        <f>INDEX(#REF!:#REF!,MATCH($D2099,#REF!:#REF!,0),MATCH(#REF!,#REF!:#REF!,0))</f>
        <v>#REF!</v>
      </c>
    </row>
    <row r="2100" spans="1:6" ht="16.5" x14ac:dyDescent="0.3">
      <c r="A2100" s="9" t="s">
        <v>20225</v>
      </c>
      <c r="B2100" s="9" t="s">
        <v>2653</v>
      </c>
      <c r="C2100" s="10">
        <v>46958</v>
      </c>
      <c r="D2100" s="9">
        <v>5138969978</v>
      </c>
      <c r="E2100" s="9" t="e">
        <f>INDEX(#REF!:#REF!,MATCH($D2100,#REF!:#REF!,0),MATCH(#REF!,#REF!:#REF!,0))</f>
        <v>#REF!</v>
      </c>
      <c r="F2100" s="9" t="e">
        <f>INDEX(#REF!:#REF!,MATCH($D2100,#REF!:#REF!,0),MATCH(#REF!,#REF!:#REF!,0))</f>
        <v>#REF!</v>
      </c>
    </row>
    <row r="2101" spans="1:6" ht="16.5" x14ac:dyDescent="0.3">
      <c r="A2101" s="9" t="s">
        <v>20224</v>
      </c>
      <c r="B2101" s="9" t="s">
        <v>2312</v>
      </c>
      <c r="C2101" s="10">
        <v>59664</v>
      </c>
      <c r="D2101" s="9">
        <v>6637560367</v>
      </c>
      <c r="E2101" s="9" t="e">
        <f>INDEX(#REF!:#REF!,MATCH($D2101,#REF!:#REF!,0),MATCH(#REF!,#REF!:#REF!,0))</f>
        <v>#REF!</v>
      </c>
      <c r="F2101" s="9" t="e">
        <f>INDEX(#REF!:#REF!,MATCH($D2101,#REF!:#REF!,0),MATCH(#REF!,#REF!:#REF!,0))</f>
        <v>#REF!</v>
      </c>
    </row>
    <row r="2102" spans="1:6" ht="16.5" x14ac:dyDescent="0.3">
      <c r="A2102" s="9" t="s">
        <v>20223</v>
      </c>
      <c r="B2102" s="9" t="s">
        <v>2171</v>
      </c>
      <c r="C2102" s="10">
        <v>35655</v>
      </c>
      <c r="D2102" s="9">
        <v>7521557441</v>
      </c>
      <c r="E2102" s="9" t="e">
        <f>INDEX(#REF!:#REF!,MATCH($D2102,#REF!:#REF!,0),MATCH(#REF!,#REF!:#REF!,0))</f>
        <v>#REF!</v>
      </c>
      <c r="F2102" s="9" t="e">
        <f>INDEX(#REF!:#REF!,MATCH($D2102,#REF!:#REF!,0),MATCH(#REF!,#REF!:#REF!,0))</f>
        <v>#REF!</v>
      </c>
    </row>
    <row r="2103" spans="1:6" ht="16.5" x14ac:dyDescent="0.3">
      <c r="A2103" s="9" t="s">
        <v>20222</v>
      </c>
      <c r="B2103" s="9" t="s">
        <v>2406</v>
      </c>
      <c r="C2103" s="10">
        <v>35657</v>
      </c>
      <c r="D2103" s="9">
        <v>6106380341</v>
      </c>
      <c r="E2103" s="9" t="e">
        <f>INDEX(#REF!:#REF!,MATCH($D2103,#REF!:#REF!,0),MATCH(#REF!,#REF!:#REF!,0))</f>
        <v>#REF!</v>
      </c>
      <c r="F2103" s="9" t="e">
        <f>INDEX(#REF!:#REF!,MATCH($D2103,#REF!:#REF!,0),MATCH(#REF!,#REF!:#REF!,0))</f>
        <v>#REF!</v>
      </c>
    </row>
    <row r="2104" spans="1:6" ht="16.5" x14ac:dyDescent="0.3">
      <c r="A2104" s="9" t="s">
        <v>20221</v>
      </c>
      <c r="B2104" s="9" t="s">
        <v>2224</v>
      </c>
      <c r="C2104" s="10">
        <v>46864</v>
      </c>
      <c r="D2104" s="9">
        <v>4578004252</v>
      </c>
      <c r="E2104" s="9" t="e">
        <f>INDEX(#REF!:#REF!,MATCH($D2104,#REF!:#REF!,0),MATCH(#REF!,#REF!:#REF!,0))</f>
        <v>#REF!</v>
      </c>
      <c r="F2104" s="9" t="e">
        <f>INDEX(#REF!:#REF!,MATCH($D2104,#REF!:#REF!,0),MATCH(#REF!,#REF!:#REF!,0))</f>
        <v>#REF!</v>
      </c>
    </row>
    <row r="2105" spans="1:6" ht="16.5" x14ac:dyDescent="0.3">
      <c r="A2105" s="9" t="s">
        <v>20220</v>
      </c>
      <c r="B2105" s="9" t="s">
        <v>2557</v>
      </c>
      <c r="C2105" s="10">
        <v>39942</v>
      </c>
      <c r="D2105" s="9">
        <v>3746690722</v>
      </c>
      <c r="E2105" s="9" t="e">
        <f>INDEX(#REF!:#REF!,MATCH($D2105,#REF!:#REF!,0),MATCH(#REF!,#REF!:#REF!,0))</f>
        <v>#REF!</v>
      </c>
      <c r="F2105" s="9" t="e">
        <f>INDEX(#REF!:#REF!,MATCH($D2105,#REF!:#REF!,0),MATCH(#REF!,#REF!:#REF!,0))</f>
        <v>#REF!</v>
      </c>
    </row>
    <row r="2106" spans="1:6" ht="16.5" x14ac:dyDescent="0.3">
      <c r="A2106" s="9" t="s">
        <v>20219</v>
      </c>
      <c r="B2106" s="9" t="s">
        <v>2860</v>
      </c>
      <c r="C2106" s="10">
        <v>26952</v>
      </c>
      <c r="D2106" s="9">
        <v>6286877770</v>
      </c>
      <c r="E2106" s="9" t="e">
        <f>INDEX(#REF!:#REF!,MATCH($D2106,#REF!:#REF!,0),MATCH(#REF!,#REF!:#REF!,0))</f>
        <v>#REF!</v>
      </c>
      <c r="F2106" s="9" t="e">
        <f>INDEX(#REF!:#REF!,MATCH($D2106,#REF!:#REF!,0),MATCH(#REF!,#REF!:#REF!,0))</f>
        <v>#REF!</v>
      </c>
    </row>
    <row r="2107" spans="1:6" ht="16.5" x14ac:dyDescent="0.3">
      <c r="A2107" s="9" t="s">
        <v>20218</v>
      </c>
      <c r="B2107" s="9" t="s">
        <v>2317</v>
      </c>
      <c r="C2107" s="10">
        <v>39625</v>
      </c>
      <c r="D2107" s="9">
        <v>2083520173</v>
      </c>
      <c r="E2107" s="9" t="e">
        <f>INDEX(#REF!:#REF!,MATCH($D2107,#REF!:#REF!,0),MATCH(#REF!,#REF!:#REF!,0))</f>
        <v>#REF!</v>
      </c>
      <c r="F2107" s="9" t="e">
        <f>INDEX(#REF!:#REF!,MATCH($D2107,#REF!:#REF!,0),MATCH(#REF!,#REF!:#REF!,0))</f>
        <v>#REF!</v>
      </c>
    </row>
    <row r="2108" spans="1:6" ht="16.5" x14ac:dyDescent="0.3">
      <c r="A2108" s="9" t="s">
        <v>20217</v>
      </c>
      <c r="B2108" s="9" t="s">
        <v>3841</v>
      </c>
      <c r="C2108" s="10">
        <v>30586</v>
      </c>
      <c r="D2108" s="9">
        <v>1606657585</v>
      </c>
      <c r="E2108" s="9" t="e">
        <f>INDEX(#REF!:#REF!,MATCH($D2108,#REF!:#REF!,0),MATCH(#REF!,#REF!:#REF!,0))</f>
        <v>#REF!</v>
      </c>
      <c r="F2108" s="9" t="e">
        <f>INDEX(#REF!:#REF!,MATCH($D2108,#REF!:#REF!,0),MATCH(#REF!,#REF!:#REF!,0))</f>
        <v>#REF!</v>
      </c>
    </row>
    <row r="2109" spans="1:6" ht="16.5" x14ac:dyDescent="0.3">
      <c r="A2109" s="9" t="s">
        <v>20216</v>
      </c>
      <c r="B2109" s="9" t="s">
        <v>2354</v>
      </c>
      <c r="C2109" s="10">
        <v>18366</v>
      </c>
      <c r="D2109" s="9">
        <v>5191866150</v>
      </c>
      <c r="E2109" s="9" t="e">
        <f>INDEX(#REF!:#REF!,MATCH($D2109,#REF!:#REF!,0),MATCH(#REF!,#REF!:#REF!,0))</f>
        <v>#REF!</v>
      </c>
      <c r="F2109" s="9" t="e">
        <f>INDEX(#REF!:#REF!,MATCH($D2109,#REF!:#REF!,0),MATCH(#REF!,#REF!:#REF!,0))</f>
        <v>#REF!</v>
      </c>
    </row>
    <row r="2110" spans="1:6" ht="16.5" x14ac:dyDescent="0.3">
      <c r="A2110" s="9" t="s">
        <v>20215</v>
      </c>
      <c r="B2110" s="9" t="s">
        <v>2557</v>
      </c>
      <c r="C2110" s="10">
        <v>44840</v>
      </c>
      <c r="D2110" s="9">
        <v>6235447353</v>
      </c>
      <c r="E2110" s="9" t="e">
        <f>INDEX(#REF!:#REF!,MATCH($D2110,#REF!:#REF!,0),MATCH(#REF!,#REF!:#REF!,0))</f>
        <v>#REF!</v>
      </c>
      <c r="F2110" s="9" t="e">
        <f>INDEX(#REF!:#REF!,MATCH($D2110,#REF!:#REF!,0),MATCH(#REF!,#REF!:#REF!,0))</f>
        <v>#REF!</v>
      </c>
    </row>
    <row r="2111" spans="1:6" ht="16.5" x14ac:dyDescent="0.3">
      <c r="A2111" s="9" t="s">
        <v>20214</v>
      </c>
      <c r="B2111" s="9" t="s">
        <v>2881</v>
      </c>
      <c r="C2111" s="10">
        <v>46326</v>
      </c>
      <c r="D2111" s="9">
        <v>7741079360</v>
      </c>
      <c r="E2111" s="9" t="e">
        <f>INDEX(#REF!:#REF!,MATCH($D2111,#REF!:#REF!,0),MATCH(#REF!,#REF!:#REF!,0))</f>
        <v>#REF!</v>
      </c>
      <c r="F2111" s="9" t="e">
        <f>INDEX(#REF!:#REF!,MATCH($D2111,#REF!:#REF!,0),MATCH(#REF!,#REF!:#REF!,0))</f>
        <v>#REF!</v>
      </c>
    </row>
    <row r="2112" spans="1:6" ht="16.5" x14ac:dyDescent="0.3">
      <c r="A2112" s="9" t="s">
        <v>20213</v>
      </c>
      <c r="B2112" s="9" t="s">
        <v>2017</v>
      </c>
      <c r="C2112" s="10">
        <v>56373</v>
      </c>
      <c r="D2112" s="9">
        <v>9153408497</v>
      </c>
      <c r="E2112" s="9" t="e">
        <f>INDEX(#REF!:#REF!,MATCH($D2112,#REF!:#REF!,0),MATCH(#REF!,#REF!:#REF!,0))</f>
        <v>#REF!</v>
      </c>
      <c r="F2112" s="9" t="e">
        <f>INDEX(#REF!:#REF!,MATCH($D2112,#REF!:#REF!,0),MATCH(#REF!,#REF!:#REF!,0))</f>
        <v>#REF!</v>
      </c>
    </row>
    <row r="2113" spans="1:6" ht="16.5" x14ac:dyDescent="0.3">
      <c r="A2113" s="9" t="s">
        <v>20212</v>
      </c>
      <c r="B2113" s="9" t="s">
        <v>2069</v>
      </c>
      <c r="C2113" s="10">
        <v>46463</v>
      </c>
      <c r="D2113" s="9">
        <v>2411473303</v>
      </c>
      <c r="E2113" s="9" t="e">
        <f>INDEX(#REF!:#REF!,MATCH($D2113,#REF!:#REF!,0),MATCH(#REF!,#REF!:#REF!,0))</f>
        <v>#REF!</v>
      </c>
      <c r="F2113" s="9" t="e">
        <f>INDEX(#REF!:#REF!,MATCH($D2113,#REF!:#REF!,0),MATCH(#REF!,#REF!:#REF!,0))</f>
        <v>#REF!</v>
      </c>
    </row>
    <row r="2114" spans="1:6" ht="16.5" x14ac:dyDescent="0.3">
      <c r="A2114" s="9" t="s">
        <v>20211</v>
      </c>
      <c r="B2114" s="9" t="s">
        <v>2768</v>
      </c>
      <c r="C2114" s="10">
        <v>37898</v>
      </c>
      <c r="D2114" s="9">
        <v>2234966051</v>
      </c>
      <c r="E2114" s="9" t="e">
        <f>INDEX(#REF!:#REF!,MATCH($D2114,#REF!:#REF!,0),MATCH(#REF!,#REF!:#REF!,0))</f>
        <v>#REF!</v>
      </c>
      <c r="F2114" s="9" t="e">
        <f>INDEX(#REF!:#REF!,MATCH($D2114,#REF!:#REF!,0),MATCH(#REF!,#REF!:#REF!,0))</f>
        <v>#REF!</v>
      </c>
    </row>
    <row r="2115" spans="1:6" ht="16.5" x14ac:dyDescent="0.3">
      <c r="A2115" s="9" t="s">
        <v>20210</v>
      </c>
      <c r="B2115" s="9" t="s">
        <v>2448</v>
      </c>
      <c r="C2115" s="10">
        <v>41593</v>
      </c>
      <c r="D2115" s="9">
        <v>4439073344</v>
      </c>
      <c r="E2115" s="9" t="e">
        <f>INDEX(#REF!:#REF!,MATCH($D2115,#REF!:#REF!,0),MATCH(#REF!,#REF!:#REF!,0))</f>
        <v>#REF!</v>
      </c>
      <c r="F2115" s="9" t="e">
        <f>INDEX(#REF!:#REF!,MATCH($D2115,#REF!:#REF!,0),MATCH(#REF!,#REF!:#REF!,0))</f>
        <v>#REF!</v>
      </c>
    </row>
    <row r="2116" spans="1:6" ht="16.5" x14ac:dyDescent="0.3">
      <c r="A2116" s="9" t="s">
        <v>20209</v>
      </c>
      <c r="B2116" s="9" t="s">
        <v>2198</v>
      </c>
      <c r="C2116" s="10">
        <v>29738</v>
      </c>
      <c r="D2116" s="9">
        <v>2551917727</v>
      </c>
      <c r="E2116" s="9" t="e">
        <f>INDEX(#REF!:#REF!,MATCH($D2116,#REF!:#REF!,0),MATCH(#REF!,#REF!:#REF!,0))</f>
        <v>#REF!</v>
      </c>
      <c r="F2116" s="9" t="e">
        <f>INDEX(#REF!:#REF!,MATCH($D2116,#REF!:#REF!,0),MATCH(#REF!,#REF!:#REF!,0))</f>
        <v>#REF!</v>
      </c>
    </row>
    <row r="2117" spans="1:6" ht="16.5" x14ac:dyDescent="0.3">
      <c r="A2117" s="9" t="s">
        <v>20208</v>
      </c>
      <c r="B2117" s="9" t="s">
        <v>2440</v>
      </c>
      <c r="C2117" s="10">
        <v>53276</v>
      </c>
      <c r="D2117" s="9">
        <v>8733080267</v>
      </c>
      <c r="E2117" s="9" t="e">
        <f>INDEX(#REF!:#REF!,MATCH($D2117,#REF!:#REF!,0),MATCH(#REF!,#REF!:#REF!,0))</f>
        <v>#REF!</v>
      </c>
      <c r="F2117" s="9" t="e">
        <f>INDEX(#REF!:#REF!,MATCH($D2117,#REF!:#REF!,0),MATCH(#REF!,#REF!:#REF!,0))</f>
        <v>#REF!</v>
      </c>
    </row>
    <row r="2118" spans="1:6" ht="16.5" x14ac:dyDescent="0.3">
      <c r="A2118" s="9" t="s">
        <v>20207</v>
      </c>
      <c r="B2118" s="9" t="s">
        <v>2341</v>
      </c>
      <c r="C2118" s="10">
        <v>47486</v>
      </c>
      <c r="D2118" s="9">
        <v>8718856853</v>
      </c>
      <c r="E2118" s="9" t="e">
        <f>INDEX(#REF!:#REF!,MATCH($D2118,#REF!:#REF!,0),MATCH(#REF!,#REF!:#REF!,0))</f>
        <v>#REF!</v>
      </c>
      <c r="F2118" s="9" t="e">
        <f>INDEX(#REF!:#REF!,MATCH($D2118,#REF!:#REF!,0),MATCH(#REF!,#REF!:#REF!,0))</f>
        <v>#REF!</v>
      </c>
    </row>
    <row r="2119" spans="1:6" ht="16.5" x14ac:dyDescent="0.3">
      <c r="A2119" s="9" t="s">
        <v>20206</v>
      </c>
      <c r="B2119" s="9" t="s">
        <v>2256</v>
      </c>
      <c r="C2119" s="10">
        <v>48958</v>
      </c>
      <c r="D2119" s="9">
        <v>797787712</v>
      </c>
      <c r="E2119" s="9" t="e">
        <f>INDEX(#REF!:#REF!,MATCH($D2119,#REF!:#REF!,0),MATCH(#REF!,#REF!:#REF!,0))</f>
        <v>#REF!</v>
      </c>
      <c r="F2119" s="9" t="e">
        <f>INDEX(#REF!:#REF!,MATCH($D2119,#REF!:#REF!,0),MATCH(#REF!,#REF!:#REF!,0))</f>
        <v>#REF!</v>
      </c>
    </row>
    <row r="2120" spans="1:6" ht="16.5" x14ac:dyDescent="0.3">
      <c r="A2120" s="9" t="s">
        <v>20205</v>
      </c>
      <c r="B2120" s="9" t="s">
        <v>2163</v>
      </c>
      <c r="C2120" s="10">
        <v>47144</v>
      </c>
      <c r="D2120" s="9">
        <v>4256220232</v>
      </c>
      <c r="E2120" s="9" t="e">
        <f>INDEX(#REF!:#REF!,MATCH($D2120,#REF!:#REF!,0),MATCH(#REF!,#REF!:#REF!,0))</f>
        <v>#REF!</v>
      </c>
      <c r="F2120" s="9" t="e">
        <f>INDEX(#REF!:#REF!,MATCH($D2120,#REF!:#REF!,0),MATCH(#REF!,#REF!:#REF!,0))</f>
        <v>#REF!</v>
      </c>
    </row>
    <row r="2121" spans="1:6" ht="16.5" x14ac:dyDescent="0.3">
      <c r="A2121" s="9" t="s">
        <v>20204</v>
      </c>
      <c r="B2121" s="9" t="s">
        <v>2179</v>
      </c>
      <c r="C2121" s="10">
        <v>49951</v>
      </c>
      <c r="D2121" s="9">
        <v>7596173217</v>
      </c>
      <c r="E2121" s="9" t="e">
        <f>INDEX(#REF!:#REF!,MATCH($D2121,#REF!:#REF!,0),MATCH(#REF!,#REF!:#REF!,0))</f>
        <v>#REF!</v>
      </c>
      <c r="F2121" s="9" t="e">
        <f>INDEX(#REF!:#REF!,MATCH($D2121,#REF!:#REF!,0),MATCH(#REF!,#REF!:#REF!,0))</f>
        <v>#REF!</v>
      </c>
    </row>
    <row r="2122" spans="1:6" ht="16.5" x14ac:dyDescent="0.3">
      <c r="A2122" s="9" t="s">
        <v>20203</v>
      </c>
      <c r="B2122" s="9" t="s">
        <v>2539</v>
      </c>
      <c r="C2122" s="10">
        <v>57902</v>
      </c>
      <c r="D2122" s="9">
        <v>898924138</v>
      </c>
      <c r="E2122" s="9" t="e">
        <f>INDEX(#REF!:#REF!,MATCH($D2122,#REF!:#REF!,0),MATCH(#REF!,#REF!:#REF!,0))</f>
        <v>#REF!</v>
      </c>
      <c r="F2122" s="9" t="e">
        <f>INDEX(#REF!:#REF!,MATCH($D2122,#REF!:#REF!,0),MATCH(#REF!,#REF!:#REF!,0))</f>
        <v>#REF!</v>
      </c>
    </row>
    <row r="2123" spans="1:6" ht="16.5" x14ac:dyDescent="0.3">
      <c r="A2123" s="9" t="s">
        <v>20202</v>
      </c>
      <c r="B2123" s="9" t="s">
        <v>2001</v>
      </c>
      <c r="C2123" s="10">
        <v>48040</v>
      </c>
      <c r="D2123" s="9">
        <v>6858776575</v>
      </c>
      <c r="E2123" s="9" t="e">
        <f>INDEX(#REF!:#REF!,MATCH($D2123,#REF!:#REF!,0),MATCH(#REF!,#REF!:#REF!,0))</f>
        <v>#REF!</v>
      </c>
      <c r="F2123" s="9" t="e">
        <f>INDEX(#REF!:#REF!,MATCH($D2123,#REF!:#REF!,0),MATCH(#REF!,#REF!:#REF!,0))</f>
        <v>#REF!</v>
      </c>
    </row>
    <row r="2124" spans="1:6" ht="16.5" x14ac:dyDescent="0.3">
      <c r="A2124" s="9" t="s">
        <v>20201</v>
      </c>
      <c r="B2124" s="9" t="s">
        <v>2063</v>
      </c>
      <c r="C2124" s="10">
        <v>22500</v>
      </c>
      <c r="D2124" s="9">
        <v>3040116061</v>
      </c>
      <c r="E2124" s="9" t="e">
        <f>INDEX(#REF!:#REF!,MATCH($D2124,#REF!:#REF!,0),MATCH(#REF!,#REF!:#REF!,0))</f>
        <v>#REF!</v>
      </c>
      <c r="F2124" s="9" t="e">
        <f>INDEX(#REF!:#REF!,MATCH($D2124,#REF!:#REF!,0),MATCH(#REF!,#REF!:#REF!,0))</f>
        <v>#REF!</v>
      </c>
    </row>
    <row r="2125" spans="1:6" ht="16.5" x14ac:dyDescent="0.3">
      <c r="A2125" s="9" t="s">
        <v>20200</v>
      </c>
      <c r="B2125" s="9" t="s">
        <v>2436</v>
      </c>
      <c r="C2125" s="10">
        <v>54293</v>
      </c>
      <c r="D2125" s="9">
        <v>509393462</v>
      </c>
      <c r="E2125" s="9" t="e">
        <f>INDEX(#REF!:#REF!,MATCH($D2125,#REF!:#REF!,0),MATCH(#REF!,#REF!:#REF!,0))</f>
        <v>#REF!</v>
      </c>
      <c r="F2125" s="9" t="e">
        <f>INDEX(#REF!:#REF!,MATCH($D2125,#REF!:#REF!,0),MATCH(#REF!,#REF!:#REF!,0))</f>
        <v>#REF!</v>
      </c>
    </row>
    <row r="2126" spans="1:6" ht="16.5" x14ac:dyDescent="0.3">
      <c r="A2126" s="9" t="s">
        <v>20199</v>
      </c>
      <c r="B2126" s="9" t="s">
        <v>2306</v>
      </c>
      <c r="C2126" s="10">
        <v>41722</v>
      </c>
      <c r="D2126" s="9">
        <v>5439294325</v>
      </c>
      <c r="E2126" s="9" t="e">
        <f>INDEX(#REF!:#REF!,MATCH($D2126,#REF!:#REF!,0),MATCH(#REF!,#REF!:#REF!,0))</f>
        <v>#REF!</v>
      </c>
      <c r="F2126" s="9" t="e">
        <f>INDEX(#REF!:#REF!,MATCH($D2126,#REF!:#REF!,0),MATCH(#REF!,#REF!:#REF!,0))</f>
        <v>#REF!</v>
      </c>
    </row>
    <row r="2127" spans="1:6" ht="16.5" x14ac:dyDescent="0.3">
      <c r="A2127" s="9" t="s">
        <v>20198</v>
      </c>
      <c r="B2127" s="9" t="s">
        <v>2123</v>
      </c>
      <c r="C2127" s="10">
        <v>50016</v>
      </c>
      <c r="D2127" s="9">
        <v>9305168396</v>
      </c>
      <c r="E2127" s="9" t="e">
        <f>INDEX(#REF!:#REF!,MATCH($D2127,#REF!:#REF!,0),MATCH(#REF!,#REF!:#REF!,0))</f>
        <v>#REF!</v>
      </c>
      <c r="F2127" s="9" t="e">
        <f>INDEX(#REF!:#REF!,MATCH($D2127,#REF!:#REF!,0),MATCH(#REF!,#REF!:#REF!,0))</f>
        <v>#REF!</v>
      </c>
    </row>
    <row r="2128" spans="1:6" ht="16.5" x14ac:dyDescent="0.3">
      <c r="A2128" s="9" t="s">
        <v>20197</v>
      </c>
      <c r="B2128" s="9" t="s">
        <v>2044</v>
      </c>
      <c r="C2128" s="10">
        <v>44292</v>
      </c>
      <c r="D2128" s="9">
        <v>4492546545</v>
      </c>
      <c r="E2128" s="9" t="e">
        <f>INDEX(#REF!:#REF!,MATCH($D2128,#REF!:#REF!,0),MATCH(#REF!,#REF!:#REF!,0))</f>
        <v>#REF!</v>
      </c>
      <c r="F2128" s="9" t="e">
        <f>INDEX(#REF!:#REF!,MATCH($D2128,#REF!:#REF!,0),MATCH(#REF!,#REF!:#REF!,0))</f>
        <v>#REF!</v>
      </c>
    </row>
    <row r="2129" spans="1:6" ht="16.5" x14ac:dyDescent="0.3">
      <c r="A2129" s="9" t="s">
        <v>20196</v>
      </c>
      <c r="B2129" s="9" t="s">
        <v>3071</v>
      </c>
      <c r="C2129" s="10">
        <v>31911</v>
      </c>
      <c r="D2129" s="9">
        <v>9726873223</v>
      </c>
      <c r="E2129" s="9" t="e">
        <f>INDEX(#REF!:#REF!,MATCH($D2129,#REF!:#REF!,0),MATCH(#REF!,#REF!:#REF!,0))</f>
        <v>#REF!</v>
      </c>
      <c r="F2129" s="9" t="e">
        <f>INDEX(#REF!:#REF!,MATCH($D2129,#REF!:#REF!,0),MATCH(#REF!,#REF!:#REF!,0))</f>
        <v>#REF!</v>
      </c>
    </row>
    <row r="2130" spans="1:6" ht="16.5" x14ac:dyDescent="0.3">
      <c r="A2130" s="9" t="s">
        <v>20195</v>
      </c>
      <c r="B2130" s="9" t="s">
        <v>2007</v>
      </c>
      <c r="C2130" s="10">
        <v>13957</v>
      </c>
      <c r="D2130" s="9">
        <v>9726644925</v>
      </c>
      <c r="E2130" s="9" t="e">
        <f>INDEX(#REF!:#REF!,MATCH($D2130,#REF!:#REF!,0),MATCH(#REF!,#REF!:#REF!,0))</f>
        <v>#REF!</v>
      </c>
      <c r="F2130" s="9" t="e">
        <f>INDEX(#REF!:#REF!,MATCH($D2130,#REF!:#REF!,0),MATCH(#REF!,#REF!:#REF!,0))</f>
        <v>#REF!</v>
      </c>
    </row>
    <row r="2131" spans="1:6" ht="16.5" x14ac:dyDescent="0.3">
      <c r="A2131" s="9" t="s">
        <v>20194</v>
      </c>
      <c r="B2131" s="9" t="s">
        <v>1973</v>
      </c>
      <c r="C2131" s="10">
        <v>53664</v>
      </c>
      <c r="D2131" s="9">
        <v>1462166245</v>
      </c>
      <c r="E2131" s="9" t="e">
        <f>INDEX(#REF!:#REF!,MATCH($D2131,#REF!:#REF!,0),MATCH(#REF!,#REF!:#REF!,0))</f>
        <v>#REF!</v>
      </c>
      <c r="F2131" s="9" t="e">
        <f>INDEX(#REF!:#REF!,MATCH($D2131,#REF!:#REF!,0),MATCH(#REF!,#REF!:#REF!,0))</f>
        <v>#REF!</v>
      </c>
    </row>
    <row r="2132" spans="1:6" ht="16.5" x14ac:dyDescent="0.3">
      <c r="A2132" s="9" t="s">
        <v>20193</v>
      </c>
      <c r="B2132" s="9" t="s">
        <v>1975</v>
      </c>
      <c r="C2132" s="10">
        <v>53743</v>
      </c>
      <c r="D2132" s="9">
        <v>7489370671</v>
      </c>
      <c r="E2132" s="9" t="e">
        <f>INDEX(#REF!:#REF!,MATCH($D2132,#REF!:#REF!,0),MATCH(#REF!,#REF!:#REF!,0))</f>
        <v>#REF!</v>
      </c>
      <c r="F2132" s="9" t="e">
        <f>INDEX(#REF!:#REF!,MATCH($D2132,#REF!:#REF!,0),MATCH(#REF!,#REF!:#REF!,0))</f>
        <v>#REF!</v>
      </c>
    </row>
    <row r="2133" spans="1:6" ht="16.5" x14ac:dyDescent="0.3">
      <c r="A2133" s="9" t="s">
        <v>20192</v>
      </c>
      <c r="B2133" s="9" t="s">
        <v>2886</v>
      </c>
      <c r="C2133" s="10">
        <v>53434</v>
      </c>
      <c r="D2133" s="9">
        <v>9516781780</v>
      </c>
      <c r="E2133" s="9" t="e">
        <f>INDEX(#REF!:#REF!,MATCH($D2133,#REF!:#REF!,0),MATCH(#REF!,#REF!:#REF!,0))</f>
        <v>#REF!</v>
      </c>
      <c r="F2133" s="9" t="e">
        <f>INDEX(#REF!:#REF!,MATCH($D2133,#REF!:#REF!,0),MATCH(#REF!,#REF!:#REF!,0))</f>
        <v>#REF!</v>
      </c>
    </row>
    <row r="2134" spans="1:6" ht="16.5" x14ac:dyDescent="0.3">
      <c r="A2134" s="9" t="s">
        <v>20191</v>
      </c>
      <c r="B2134" s="9" t="s">
        <v>1977</v>
      </c>
      <c r="C2134" s="10">
        <v>50360</v>
      </c>
      <c r="D2134" s="9">
        <v>228985188</v>
      </c>
      <c r="E2134" s="9" t="e">
        <f>INDEX(#REF!:#REF!,MATCH($D2134,#REF!:#REF!,0),MATCH(#REF!,#REF!:#REF!,0))</f>
        <v>#REF!</v>
      </c>
      <c r="F2134" s="9" t="e">
        <f>INDEX(#REF!:#REF!,MATCH($D2134,#REF!:#REF!,0),MATCH(#REF!,#REF!:#REF!,0))</f>
        <v>#REF!</v>
      </c>
    </row>
    <row r="2135" spans="1:6" ht="16.5" x14ac:dyDescent="0.3">
      <c r="A2135" s="9" t="s">
        <v>20190</v>
      </c>
      <c r="B2135" s="9" t="s">
        <v>2662</v>
      </c>
      <c r="C2135" s="10">
        <v>48002</v>
      </c>
      <c r="D2135" s="9">
        <v>5975948169</v>
      </c>
      <c r="E2135" s="9" t="e">
        <f>INDEX(#REF!:#REF!,MATCH($D2135,#REF!:#REF!,0),MATCH(#REF!,#REF!:#REF!,0))</f>
        <v>#REF!</v>
      </c>
      <c r="F2135" s="9" t="e">
        <f>INDEX(#REF!:#REF!,MATCH($D2135,#REF!:#REF!,0),MATCH(#REF!,#REF!:#REF!,0))</f>
        <v>#REF!</v>
      </c>
    </row>
    <row r="2136" spans="1:6" ht="16.5" x14ac:dyDescent="0.3">
      <c r="A2136" s="9" t="s">
        <v>20189</v>
      </c>
      <c r="B2136" s="9" t="s">
        <v>2448</v>
      </c>
      <c r="C2136" s="10">
        <v>48028</v>
      </c>
      <c r="D2136" s="9">
        <v>7118642576</v>
      </c>
      <c r="E2136" s="9" t="e">
        <f>INDEX(#REF!:#REF!,MATCH($D2136,#REF!:#REF!,0),MATCH(#REF!,#REF!:#REF!,0))</f>
        <v>#REF!</v>
      </c>
      <c r="F2136" s="9" t="e">
        <f>INDEX(#REF!:#REF!,MATCH($D2136,#REF!:#REF!,0),MATCH(#REF!,#REF!:#REF!,0))</f>
        <v>#REF!</v>
      </c>
    </row>
    <row r="2137" spans="1:6" ht="16.5" x14ac:dyDescent="0.3">
      <c r="A2137" s="9" t="s">
        <v>20188</v>
      </c>
      <c r="B2137" s="9" t="s">
        <v>2503</v>
      </c>
      <c r="C2137" s="10">
        <v>54082</v>
      </c>
      <c r="D2137" s="9">
        <v>7118642576</v>
      </c>
      <c r="E2137" s="9" t="e">
        <f>INDEX(#REF!:#REF!,MATCH($D2137,#REF!:#REF!,0),MATCH(#REF!,#REF!:#REF!,0))</f>
        <v>#REF!</v>
      </c>
      <c r="F2137" s="9" t="e">
        <f>INDEX(#REF!:#REF!,MATCH($D2137,#REF!:#REF!,0),MATCH(#REF!,#REF!:#REF!,0))</f>
        <v>#REF!</v>
      </c>
    </row>
    <row r="2138" spans="1:6" ht="16.5" x14ac:dyDescent="0.3">
      <c r="A2138" s="9" t="s">
        <v>20187</v>
      </c>
      <c r="B2138" s="9" t="s">
        <v>2009</v>
      </c>
      <c r="C2138" s="10">
        <v>55679</v>
      </c>
      <c r="D2138" s="9">
        <v>5347887761</v>
      </c>
      <c r="E2138" s="9" t="e">
        <f>INDEX(#REF!:#REF!,MATCH($D2138,#REF!:#REF!,0),MATCH(#REF!,#REF!:#REF!,0))</f>
        <v>#REF!</v>
      </c>
      <c r="F2138" s="9" t="e">
        <f>INDEX(#REF!:#REF!,MATCH($D2138,#REF!:#REF!,0),MATCH(#REF!,#REF!:#REF!,0))</f>
        <v>#REF!</v>
      </c>
    </row>
    <row r="2139" spans="1:6" ht="16.5" x14ac:dyDescent="0.3">
      <c r="A2139" s="9" t="s">
        <v>20186</v>
      </c>
      <c r="B2139" s="9" t="s">
        <v>2655</v>
      </c>
      <c r="C2139" s="10">
        <v>32314</v>
      </c>
      <c r="D2139" s="9">
        <v>4075444457</v>
      </c>
      <c r="E2139" s="9" t="e">
        <f>INDEX(#REF!:#REF!,MATCH($D2139,#REF!:#REF!,0),MATCH(#REF!,#REF!:#REF!,0))</f>
        <v>#REF!</v>
      </c>
      <c r="F2139" s="9" t="e">
        <f>INDEX(#REF!:#REF!,MATCH($D2139,#REF!:#REF!,0),MATCH(#REF!,#REF!:#REF!,0))</f>
        <v>#REF!</v>
      </c>
    </row>
    <row r="2140" spans="1:6" ht="16.5" x14ac:dyDescent="0.3">
      <c r="A2140" s="9" t="s">
        <v>20185</v>
      </c>
      <c r="B2140" s="9" t="s">
        <v>1985</v>
      </c>
      <c r="C2140" s="10">
        <v>36207</v>
      </c>
      <c r="D2140" s="9">
        <v>5974179625</v>
      </c>
      <c r="E2140" s="9" t="e">
        <f>INDEX(#REF!:#REF!,MATCH($D2140,#REF!:#REF!,0),MATCH(#REF!,#REF!:#REF!,0))</f>
        <v>#REF!</v>
      </c>
      <c r="F2140" s="9" t="e">
        <f>INDEX(#REF!:#REF!,MATCH($D2140,#REF!:#REF!,0),MATCH(#REF!,#REF!:#REF!,0))</f>
        <v>#REF!</v>
      </c>
    </row>
    <row r="2141" spans="1:6" ht="16.5" x14ac:dyDescent="0.3">
      <c r="A2141" s="9" t="s">
        <v>20184</v>
      </c>
      <c r="B2141" s="9" t="s">
        <v>2241</v>
      </c>
      <c r="C2141" s="10">
        <v>22269</v>
      </c>
      <c r="D2141" s="9">
        <v>3642988458</v>
      </c>
      <c r="E2141" s="9" t="e">
        <f>INDEX(#REF!:#REF!,MATCH($D2141,#REF!:#REF!,0),MATCH(#REF!,#REF!:#REF!,0))</f>
        <v>#REF!</v>
      </c>
      <c r="F2141" s="9" t="e">
        <f>INDEX(#REF!:#REF!,MATCH($D2141,#REF!:#REF!,0),MATCH(#REF!,#REF!:#REF!,0))</f>
        <v>#REF!</v>
      </c>
    </row>
    <row r="2142" spans="1:6" ht="16.5" x14ac:dyDescent="0.3">
      <c r="A2142" s="9" t="s">
        <v>20183</v>
      </c>
      <c r="B2142" s="9" t="s">
        <v>3125</v>
      </c>
      <c r="C2142" s="10">
        <v>30692</v>
      </c>
      <c r="D2142" s="9">
        <v>222477806</v>
      </c>
      <c r="E2142" s="9" t="e">
        <f>INDEX(#REF!:#REF!,MATCH($D2142,#REF!:#REF!,0),MATCH(#REF!,#REF!:#REF!,0))</f>
        <v>#REF!</v>
      </c>
      <c r="F2142" s="9" t="e">
        <f>INDEX(#REF!:#REF!,MATCH($D2142,#REF!:#REF!,0),MATCH(#REF!,#REF!:#REF!,0))</f>
        <v>#REF!</v>
      </c>
    </row>
    <row r="2143" spans="1:6" ht="16.5" x14ac:dyDescent="0.3">
      <c r="A2143" s="9" t="s">
        <v>20182</v>
      </c>
      <c r="B2143" s="9" t="s">
        <v>3366</v>
      </c>
      <c r="C2143" s="10">
        <v>31215</v>
      </c>
      <c r="D2143" s="9">
        <v>8189289020</v>
      </c>
      <c r="E2143" s="9" t="e">
        <f>INDEX(#REF!:#REF!,MATCH($D2143,#REF!:#REF!,0),MATCH(#REF!,#REF!:#REF!,0))</f>
        <v>#REF!</v>
      </c>
      <c r="F2143" s="9" t="e">
        <f>INDEX(#REF!:#REF!,MATCH($D2143,#REF!:#REF!,0),MATCH(#REF!,#REF!:#REF!,0))</f>
        <v>#REF!</v>
      </c>
    </row>
    <row r="2144" spans="1:6" ht="16.5" x14ac:dyDescent="0.3">
      <c r="A2144" s="9" t="s">
        <v>20181</v>
      </c>
      <c r="B2144" s="9" t="s">
        <v>3951</v>
      </c>
      <c r="C2144" s="10">
        <v>35694</v>
      </c>
      <c r="D2144" s="9">
        <v>2908560011</v>
      </c>
      <c r="E2144" s="9" t="e">
        <f>INDEX(#REF!:#REF!,MATCH($D2144,#REF!:#REF!,0),MATCH(#REF!,#REF!:#REF!,0))</f>
        <v>#REF!</v>
      </c>
      <c r="F2144" s="9" t="e">
        <f>INDEX(#REF!:#REF!,MATCH($D2144,#REF!:#REF!,0),MATCH(#REF!,#REF!:#REF!,0))</f>
        <v>#REF!</v>
      </c>
    </row>
    <row r="2145" spans="1:6" ht="16.5" x14ac:dyDescent="0.3">
      <c r="A2145" s="9" t="s">
        <v>20180</v>
      </c>
      <c r="B2145" s="9" t="s">
        <v>2138</v>
      </c>
      <c r="C2145" s="10">
        <v>17557</v>
      </c>
      <c r="D2145" s="9">
        <v>2804488179</v>
      </c>
      <c r="E2145" s="9" t="e">
        <f>INDEX(#REF!:#REF!,MATCH($D2145,#REF!:#REF!,0),MATCH(#REF!,#REF!:#REF!,0))</f>
        <v>#REF!</v>
      </c>
      <c r="F2145" s="9" t="e">
        <f>INDEX(#REF!:#REF!,MATCH($D2145,#REF!:#REF!,0),MATCH(#REF!,#REF!:#REF!,0))</f>
        <v>#REF!</v>
      </c>
    </row>
    <row r="2146" spans="1:6" ht="16.5" x14ac:dyDescent="0.3">
      <c r="A2146" s="9" t="s">
        <v>20179</v>
      </c>
      <c r="B2146" s="9" t="s">
        <v>2198</v>
      </c>
      <c r="C2146" s="10">
        <v>27674</v>
      </c>
      <c r="D2146" s="9">
        <v>5756920838</v>
      </c>
      <c r="E2146" s="9" t="e">
        <f>INDEX(#REF!:#REF!,MATCH($D2146,#REF!:#REF!,0),MATCH(#REF!,#REF!:#REF!,0))</f>
        <v>#REF!</v>
      </c>
      <c r="F2146" s="9" t="e">
        <f>INDEX(#REF!:#REF!,MATCH($D2146,#REF!:#REF!,0),MATCH(#REF!,#REF!:#REF!,0))</f>
        <v>#REF!</v>
      </c>
    </row>
    <row r="2147" spans="1:6" ht="16.5" x14ac:dyDescent="0.3">
      <c r="A2147" s="9" t="s">
        <v>20178</v>
      </c>
      <c r="B2147" s="9" t="s">
        <v>3255</v>
      </c>
      <c r="C2147" s="10">
        <v>30952</v>
      </c>
      <c r="D2147" s="9">
        <v>3547596165</v>
      </c>
      <c r="E2147" s="9" t="e">
        <f>INDEX(#REF!:#REF!,MATCH($D2147,#REF!:#REF!,0),MATCH(#REF!,#REF!:#REF!,0))</f>
        <v>#REF!</v>
      </c>
      <c r="F2147" s="9" t="e">
        <f>INDEX(#REF!:#REF!,MATCH($D2147,#REF!:#REF!,0),MATCH(#REF!,#REF!:#REF!,0))</f>
        <v>#REF!</v>
      </c>
    </row>
    <row r="2148" spans="1:6" ht="16.5" x14ac:dyDescent="0.3">
      <c r="A2148" s="9" t="s">
        <v>20177</v>
      </c>
      <c r="B2148" s="9" t="s">
        <v>2389</v>
      </c>
      <c r="C2148" s="10">
        <v>50455</v>
      </c>
      <c r="D2148" s="9">
        <v>5138969978</v>
      </c>
      <c r="E2148" s="9" t="e">
        <f>INDEX(#REF!:#REF!,MATCH($D2148,#REF!:#REF!,0),MATCH(#REF!,#REF!:#REF!,0))</f>
        <v>#REF!</v>
      </c>
      <c r="F2148" s="9" t="e">
        <f>INDEX(#REF!:#REF!,MATCH($D2148,#REF!:#REF!,0),MATCH(#REF!,#REF!:#REF!,0))</f>
        <v>#REF!</v>
      </c>
    </row>
    <row r="2149" spans="1:6" ht="16.5" x14ac:dyDescent="0.3">
      <c r="A2149" s="9" t="s">
        <v>20176</v>
      </c>
      <c r="B2149" s="9" t="s">
        <v>3366</v>
      </c>
      <c r="C2149" s="10">
        <v>56206</v>
      </c>
      <c r="D2149" s="9">
        <v>1079691642</v>
      </c>
      <c r="E2149" s="9" t="e">
        <f>INDEX(#REF!:#REF!,MATCH($D2149,#REF!:#REF!,0),MATCH(#REF!,#REF!:#REF!,0))</f>
        <v>#REF!</v>
      </c>
      <c r="F2149" s="9" t="e">
        <f>INDEX(#REF!:#REF!,MATCH($D2149,#REF!:#REF!,0),MATCH(#REF!,#REF!:#REF!,0))</f>
        <v>#REF!</v>
      </c>
    </row>
    <row r="2150" spans="1:6" ht="16.5" x14ac:dyDescent="0.3">
      <c r="A2150" s="9" t="s">
        <v>20175</v>
      </c>
      <c r="B2150" s="9" t="s">
        <v>2443</v>
      </c>
      <c r="C2150" s="10">
        <v>35921</v>
      </c>
      <c r="D2150" s="9">
        <v>6858776575</v>
      </c>
      <c r="E2150" s="9" t="e">
        <f>INDEX(#REF!:#REF!,MATCH($D2150,#REF!:#REF!,0),MATCH(#REF!,#REF!:#REF!,0))</f>
        <v>#REF!</v>
      </c>
      <c r="F2150" s="9" t="e">
        <f>INDEX(#REF!:#REF!,MATCH($D2150,#REF!:#REF!,0),MATCH(#REF!,#REF!:#REF!,0))</f>
        <v>#REF!</v>
      </c>
    </row>
    <row r="2151" spans="1:6" ht="16.5" x14ac:dyDescent="0.3">
      <c r="A2151" s="9" t="s">
        <v>20174</v>
      </c>
      <c r="B2151" s="9" t="s">
        <v>2945</v>
      </c>
      <c r="C2151" s="10">
        <v>51775</v>
      </c>
      <c r="D2151" s="9">
        <v>7033916019</v>
      </c>
      <c r="E2151" s="9" t="e">
        <f>INDEX(#REF!:#REF!,MATCH($D2151,#REF!:#REF!,0),MATCH(#REF!,#REF!:#REF!,0))</f>
        <v>#REF!</v>
      </c>
      <c r="F2151" s="9" t="e">
        <f>INDEX(#REF!:#REF!,MATCH($D2151,#REF!:#REF!,0),MATCH(#REF!,#REF!:#REF!,0))</f>
        <v>#REF!</v>
      </c>
    </row>
    <row r="2152" spans="1:6" ht="16.5" x14ac:dyDescent="0.3">
      <c r="A2152" s="9" t="s">
        <v>20173</v>
      </c>
      <c r="B2152" s="9" t="s">
        <v>3372</v>
      </c>
      <c r="C2152" s="10">
        <v>39613</v>
      </c>
      <c r="D2152" s="9">
        <v>8445779583</v>
      </c>
      <c r="E2152" s="9" t="e">
        <f>INDEX(#REF!:#REF!,MATCH($D2152,#REF!:#REF!,0),MATCH(#REF!,#REF!:#REF!,0))</f>
        <v>#REF!</v>
      </c>
      <c r="F2152" s="9" t="e">
        <f>INDEX(#REF!:#REF!,MATCH($D2152,#REF!:#REF!,0),MATCH(#REF!,#REF!:#REF!,0))</f>
        <v>#REF!</v>
      </c>
    </row>
    <row r="2153" spans="1:6" ht="16.5" x14ac:dyDescent="0.3">
      <c r="A2153" s="9" t="s">
        <v>20172</v>
      </c>
      <c r="B2153" s="9" t="s">
        <v>2688</v>
      </c>
      <c r="C2153" s="10">
        <v>26374</v>
      </c>
      <c r="D2153" s="9">
        <v>2975315244</v>
      </c>
      <c r="E2153" s="9" t="e">
        <f>INDEX(#REF!:#REF!,MATCH($D2153,#REF!:#REF!,0),MATCH(#REF!,#REF!:#REF!,0))</f>
        <v>#REF!</v>
      </c>
      <c r="F2153" s="9" t="e">
        <f>INDEX(#REF!:#REF!,MATCH($D2153,#REF!:#REF!,0),MATCH(#REF!,#REF!:#REF!,0))</f>
        <v>#REF!</v>
      </c>
    </row>
    <row r="2154" spans="1:6" ht="16.5" x14ac:dyDescent="0.3">
      <c r="A2154" s="9" t="s">
        <v>20171</v>
      </c>
      <c r="B2154" s="9" t="s">
        <v>3366</v>
      </c>
      <c r="C2154" s="10">
        <v>59800</v>
      </c>
      <c r="D2154" s="9">
        <v>7427985850</v>
      </c>
      <c r="E2154" s="9" t="e">
        <f>INDEX(#REF!:#REF!,MATCH($D2154,#REF!:#REF!,0),MATCH(#REF!,#REF!:#REF!,0))</f>
        <v>#REF!</v>
      </c>
      <c r="F2154" s="9" t="e">
        <f>INDEX(#REF!:#REF!,MATCH($D2154,#REF!:#REF!,0),MATCH(#REF!,#REF!:#REF!,0))</f>
        <v>#REF!</v>
      </c>
    </row>
    <row r="2155" spans="1:6" ht="16.5" x14ac:dyDescent="0.3">
      <c r="A2155" s="9" t="s">
        <v>20170</v>
      </c>
      <c r="B2155" s="9" t="s">
        <v>2589</v>
      </c>
      <c r="C2155" s="10">
        <v>47827</v>
      </c>
      <c r="D2155" s="9">
        <v>2841287114</v>
      </c>
      <c r="E2155" s="9" t="e">
        <f>INDEX(#REF!:#REF!,MATCH($D2155,#REF!:#REF!,0),MATCH(#REF!,#REF!:#REF!,0))</f>
        <v>#REF!</v>
      </c>
      <c r="F2155" s="9" t="e">
        <f>INDEX(#REF!:#REF!,MATCH($D2155,#REF!:#REF!,0),MATCH(#REF!,#REF!:#REF!,0))</f>
        <v>#REF!</v>
      </c>
    </row>
    <row r="2156" spans="1:6" ht="16.5" x14ac:dyDescent="0.3">
      <c r="A2156" s="9" t="s">
        <v>20169</v>
      </c>
      <c r="B2156" s="9" t="s">
        <v>2142</v>
      </c>
      <c r="C2156" s="10">
        <v>52006</v>
      </c>
      <c r="D2156" s="9">
        <v>7573774818</v>
      </c>
      <c r="E2156" s="9" t="e">
        <f>INDEX(#REF!:#REF!,MATCH($D2156,#REF!:#REF!,0),MATCH(#REF!,#REF!:#REF!,0))</f>
        <v>#REF!</v>
      </c>
      <c r="F2156" s="9" t="e">
        <f>INDEX(#REF!:#REF!,MATCH($D2156,#REF!:#REF!,0),MATCH(#REF!,#REF!:#REF!,0))</f>
        <v>#REF!</v>
      </c>
    </row>
    <row r="2157" spans="1:6" ht="16.5" x14ac:dyDescent="0.3">
      <c r="A2157" s="9" t="s">
        <v>20168</v>
      </c>
      <c r="B2157" s="9" t="s">
        <v>1977</v>
      </c>
      <c r="C2157" s="10">
        <v>47372</v>
      </c>
      <c r="D2157" s="9">
        <v>6009848660</v>
      </c>
      <c r="E2157" s="9" t="e">
        <f>INDEX(#REF!:#REF!,MATCH($D2157,#REF!:#REF!,0),MATCH(#REF!,#REF!:#REF!,0))</f>
        <v>#REF!</v>
      </c>
      <c r="F2157" s="9" t="e">
        <f>INDEX(#REF!:#REF!,MATCH($D2157,#REF!:#REF!,0),MATCH(#REF!,#REF!:#REF!,0))</f>
        <v>#REF!</v>
      </c>
    </row>
    <row r="2158" spans="1:6" ht="16.5" x14ac:dyDescent="0.3">
      <c r="A2158" s="9" t="s">
        <v>20167</v>
      </c>
      <c r="B2158" s="9" t="s">
        <v>2293</v>
      </c>
      <c r="C2158" s="10">
        <v>53413</v>
      </c>
      <c r="D2158" s="9">
        <v>1598957961</v>
      </c>
      <c r="E2158" s="9" t="e">
        <f>INDEX(#REF!:#REF!,MATCH($D2158,#REF!:#REF!,0),MATCH(#REF!,#REF!:#REF!,0))</f>
        <v>#REF!</v>
      </c>
      <c r="F2158" s="9" t="e">
        <f>INDEX(#REF!:#REF!,MATCH($D2158,#REF!:#REF!,0),MATCH(#REF!,#REF!:#REF!,0))</f>
        <v>#REF!</v>
      </c>
    </row>
    <row r="2159" spans="1:6" ht="16.5" x14ac:dyDescent="0.3">
      <c r="A2159" s="9" t="s">
        <v>20166</v>
      </c>
      <c r="B2159" s="9" t="s">
        <v>2526</v>
      </c>
      <c r="C2159" s="10">
        <v>28852</v>
      </c>
      <c r="D2159" s="9">
        <v>3292353998</v>
      </c>
      <c r="E2159" s="9" t="e">
        <f>INDEX(#REF!:#REF!,MATCH($D2159,#REF!:#REF!,0),MATCH(#REF!,#REF!:#REF!,0))</f>
        <v>#REF!</v>
      </c>
      <c r="F2159" s="9" t="e">
        <f>INDEX(#REF!:#REF!,MATCH($D2159,#REF!:#REF!,0),MATCH(#REF!,#REF!:#REF!,0))</f>
        <v>#REF!</v>
      </c>
    </row>
    <row r="2160" spans="1:6" ht="16.5" x14ac:dyDescent="0.3">
      <c r="A2160" s="9" t="s">
        <v>20165</v>
      </c>
      <c r="B2160" s="9" t="s">
        <v>2528</v>
      </c>
      <c r="C2160" s="10">
        <v>47010</v>
      </c>
      <c r="D2160" s="9">
        <v>5684780105</v>
      </c>
      <c r="E2160" s="9" t="e">
        <f>INDEX(#REF!:#REF!,MATCH($D2160,#REF!:#REF!,0),MATCH(#REF!,#REF!:#REF!,0))</f>
        <v>#REF!</v>
      </c>
      <c r="F2160" s="9" t="e">
        <f>INDEX(#REF!:#REF!,MATCH($D2160,#REF!:#REF!,0),MATCH(#REF!,#REF!:#REF!,0))</f>
        <v>#REF!</v>
      </c>
    </row>
    <row r="2161" spans="1:6" ht="16.5" x14ac:dyDescent="0.3">
      <c r="A2161" s="9" t="s">
        <v>20164</v>
      </c>
      <c r="B2161" s="9" t="s">
        <v>2456</v>
      </c>
      <c r="C2161" s="10">
        <v>15247</v>
      </c>
      <c r="D2161" s="9">
        <v>6279928705</v>
      </c>
      <c r="E2161" s="9" t="e">
        <f>INDEX(#REF!:#REF!,MATCH($D2161,#REF!:#REF!,0),MATCH(#REF!,#REF!:#REF!,0))</f>
        <v>#REF!</v>
      </c>
      <c r="F2161" s="9" t="e">
        <f>INDEX(#REF!:#REF!,MATCH($D2161,#REF!:#REF!,0),MATCH(#REF!,#REF!:#REF!,0))</f>
        <v>#REF!</v>
      </c>
    </row>
    <row r="2162" spans="1:6" ht="16.5" x14ac:dyDescent="0.3">
      <c r="A2162" s="9" t="s">
        <v>20163</v>
      </c>
      <c r="B2162" s="9" t="s">
        <v>2470</v>
      </c>
      <c r="C2162" s="10">
        <v>42679</v>
      </c>
      <c r="D2162" s="9">
        <v>895027720</v>
      </c>
      <c r="E2162" s="9" t="e">
        <f>INDEX(#REF!:#REF!,MATCH($D2162,#REF!:#REF!,0),MATCH(#REF!,#REF!:#REF!,0))</f>
        <v>#REF!</v>
      </c>
      <c r="F2162" s="9" t="e">
        <f>INDEX(#REF!:#REF!,MATCH($D2162,#REF!:#REF!,0),MATCH(#REF!,#REF!:#REF!,0))</f>
        <v>#REF!</v>
      </c>
    </row>
    <row r="2163" spans="1:6" ht="16.5" x14ac:dyDescent="0.3">
      <c r="A2163" s="9" t="s">
        <v>20162</v>
      </c>
      <c r="B2163" s="9" t="s">
        <v>2753</v>
      </c>
      <c r="C2163" s="10">
        <v>41884</v>
      </c>
      <c r="D2163" s="9">
        <v>4969679754</v>
      </c>
      <c r="E2163" s="9" t="e">
        <f>INDEX(#REF!:#REF!,MATCH($D2163,#REF!:#REF!,0),MATCH(#REF!,#REF!:#REF!,0))</f>
        <v>#REF!</v>
      </c>
      <c r="F2163" s="9" t="e">
        <f>INDEX(#REF!:#REF!,MATCH($D2163,#REF!:#REF!,0),MATCH(#REF!,#REF!:#REF!,0))</f>
        <v>#REF!</v>
      </c>
    </row>
    <row r="2164" spans="1:6" ht="16.5" x14ac:dyDescent="0.3">
      <c r="A2164" s="9" t="s">
        <v>20161</v>
      </c>
      <c r="B2164" s="9" t="s">
        <v>1955</v>
      </c>
      <c r="C2164" s="10">
        <v>14842</v>
      </c>
      <c r="D2164" s="9">
        <v>9624054975</v>
      </c>
      <c r="E2164" s="9" t="e">
        <f>INDEX(#REF!:#REF!,MATCH($D2164,#REF!:#REF!,0),MATCH(#REF!,#REF!:#REF!,0))</f>
        <v>#REF!</v>
      </c>
      <c r="F2164" s="9" t="e">
        <f>INDEX(#REF!:#REF!,MATCH($D2164,#REF!:#REF!,0),MATCH(#REF!,#REF!:#REF!,0))</f>
        <v>#REF!</v>
      </c>
    </row>
    <row r="2165" spans="1:6" ht="16.5" x14ac:dyDescent="0.3">
      <c r="A2165" s="9" t="s">
        <v>20160</v>
      </c>
      <c r="B2165" s="9" t="s">
        <v>2103</v>
      </c>
      <c r="C2165" s="10">
        <v>54225</v>
      </c>
      <c r="D2165" s="9">
        <v>9072843924</v>
      </c>
      <c r="E2165" s="9" t="e">
        <f>INDEX(#REF!:#REF!,MATCH($D2165,#REF!:#REF!,0),MATCH(#REF!,#REF!:#REF!,0))</f>
        <v>#REF!</v>
      </c>
      <c r="F2165" s="9" t="e">
        <f>INDEX(#REF!:#REF!,MATCH($D2165,#REF!:#REF!,0),MATCH(#REF!,#REF!:#REF!,0))</f>
        <v>#REF!</v>
      </c>
    </row>
    <row r="2166" spans="1:6" ht="16.5" x14ac:dyDescent="0.3">
      <c r="A2166" s="9" t="s">
        <v>20159</v>
      </c>
      <c r="B2166" s="9" t="s">
        <v>2564</v>
      </c>
      <c r="C2166" s="10">
        <v>20608</v>
      </c>
      <c r="D2166" s="9">
        <v>3569414450</v>
      </c>
      <c r="E2166" s="9" t="e">
        <f>INDEX(#REF!:#REF!,MATCH($D2166,#REF!:#REF!,0),MATCH(#REF!,#REF!:#REF!,0))</f>
        <v>#REF!</v>
      </c>
      <c r="F2166" s="9" t="e">
        <f>INDEX(#REF!:#REF!,MATCH($D2166,#REF!:#REF!,0),MATCH(#REF!,#REF!:#REF!,0))</f>
        <v>#REF!</v>
      </c>
    </row>
    <row r="2167" spans="1:6" ht="16.5" x14ac:dyDescent="0.3">
      <c r="A2167" s="9" t="s">
        <v>20158</v>
      </c>
      <c r="B2167" s="9" t="s">
        <v>2110</v>
      </c>
      <c r="C2167" s="10">
        <v>24984</v>
      </c>
      <c r="D2167" s="9">
        <v>1444572199</v>
      </c>
      <c r="E2167" s="9" t="e">
        <f>INDEX(#REF!:#REF!,MATCH($D2167,#REF!:#REF!,0),MATCH(#REF!,#REF!:#REF!,0))</f>
        <v>#REF!</v>
      </c>
      <c r="F2167" s="9" t="e">
        <f>INDEX(#REF!:#REF!,MATCH($D2167,#REF!:#REF!,0),MATCH(#REF!,#REF!:#REF!,0))</f>
        <v>#REF!</v>
      </c>
    </row>
    <row r="2168" spans="1:6" ht="16.5" x14ac:dyDescent="0.3">
      <c r="A2168" s="9" t="s">
        <v>20157</v>
      </c>
      <c r="B2168" s="9" t="s">
        <v>2032</v>
      </c>
      <c r="C2168" s="10">
        <v>34104</v>
      </c>
      <c r="D2168" s="9">
        <v>1659418720</v>
      </c>
      <c r="E2168" s="9" t="e">
        <f>INDEX(#REF!:#REF!,MATCH($D2168,#REF!:#REF!,0),MATCH(#REF!,#REF!:#REF!,0))</f>
        <v>#REF!</v>
      </c>
      <c r="F2168" s="9" t="e">
        <f>INDEX(#REF!:#REF!,MATCH($D2168,#REF!:#REF!,0),MATCH(#REF!,#REF!:#REF!,0))</f>
        <v>#REF!</v>
      </c>
    </row>
    <row r="2169" spans="1:6" ht="16.5" x14ac:dyDescent="0.3">
      <c r="A2169" s="9" t="s">
        <v>20156</v>
      </c>
      <c r="B2169" s="9" t="s">
        <v>2302</v>
      </c>
      <c r="C2169" s="10">
        <v>49053</v>
      </c>
      <c r="D2169" s="9">
        <v>8895721314</v>
      </c>
      <c r="E2169" s="9" t="e">
        <f>INDEX(#REF!:#REF!,MATCH($D2169,#REF!:#REF!,0),MATCH(#REF!,#REF!:#REF!,0))</f>
        <v>#REF!</v>
      </c>
      <c r="F2169" s="9" t="e">
        <f>INDEX(#REF!:#REF!,MATCH($D2169,#REF!:#REF!,0),MATCH(#REF!,#REF!:#REF!,0))</f>
        <v>#REF!</v>
      </c>
    </row>
    <row r="2170" spans="1:6" ht="16.5" x14ac:dyDescent="0.3">
      <c r="A2170" s="9" t="s">
        <v>20155</v>
      </c>
      <c r="B2170" s="9" t="s">
        <v>2029</v>
      </c>
      <c r="C2170" s="10">
        <v>36678</v>
      </c>
      <c r="D2170" s="9">
        <v>8750494546</v>
      </c>
      <c r="E2170" s="9" t="e">
        <f>INDEX(#REF!:#REF!,MATCH($D2170,#REF!:#REF!,0),MATCH(#REF!,#REF!:#REF!,0))</f>
        <v>#REF!</v>
      </c>
      <c r="F2170" s="9" t="e">
        <f>INDEX(#REF!:#REF!,MATCH($D2170,#REF!:#REF!,0),MATCH(#REF!,#REF!:#REF!,0))</f>
        <v>#REF!</v>
      </c>
    </row>
    <row r="2171" spans="1:6" ht="16.5" x14ac:dyDescent="0.3">
      <c r="A2171" s="9" t="s">
        <v>20154</v>
      </c>
      <c r="B2171" s="9" t="s">
        <v>3357</v>
      </c>
      <c r="C2171" s="10">
        <v>58681</v>
      </c>
      <c r="D2171" s="9">
        <v>3509620267</v>
      </c>
      <c r="E2171" s="9" t="e">
        <f>INDEX(#REF!:#REF!,MATCH($D2171,#REF!:#REF!,0),MATCH(#REF!,#REF!:#REF!,0))</f>
        <v>#REF!</v>
      </c>
      <c r="F2171" s="9" t="e">
        <f>INDEX(#REF!:#REF!,MATCH($D2171,#REF!:#REF!,0),MATCH(#REF!,#REF!:#REF!,0))</f>
        <v>#REF!</v>
      </c>
    </row>
    <row r="2172" spans="1:6" ht="16.5" x14ac:dyDescent="0.3">
      <c r="A2172" s="9" t="s">
        <v>20153</v>
      </c>
      <c r="B2172" s="9" t="s">
        <v>1999</v>
      </c>
      <c r="C2172" s="10">
        <v>38948</v>
      </c>
      <c r="D2172" s="9">
        <v>3016741628</v>
      </c>
      <c r="E2172" s="9" t="e">
        <f>INDEX(#REF!:#REF!,MATCH($D2172,#REF!:#REF!,0),MATCH(#REF!,#REF!:#REF!,0))</f>
        <v>#REF!</v>
      </c>
      <c r="F2172" s="9" t="e">
        <f>INDEX(#REF!:#REF!,MATCH($D2172,#REF!:#REF!,0),MATCH(#REF!,#REF!:#REF!,0))</f>
        <v>#REF!</v>
      </c>
    </row>
    <row r="2173" spans="1:6" ht="16.5" x14ac:dyDescent="0.3">
      <c r="A2173" s="9" t="s">
        <v>20152</v>
      </c>
      <c r="B2173" s="9" t="s">
        <v>2628</v>
      </c>
      <c r="C2173" s="10">
        <v>22268</v>
      </c>
      <c r="D2173" s="9">
        <v>710473923</v>
      </c>
      <c r="E2173" s="9" t="e">
        <f>INDEX(#REF!:#REF!,MATCH($D2173,#REF!:#REF!,0),MATCH(#REF!,#REF!:#REF!,0))</f>
        <v>#REF!</v>
      </c>
      <c r="F2173" s="9" t="e">
        <f>INDEX(#REF!:#REF!,MATCH($D2173,#REF!:#REF!,0),MATCH(#REF!,#REF!:#REF!,0))</f>
        <v>#REF!</v>
      </c>
    </row>
    <row r="2174" spans="1:6" ht="16.5" x14ac:dyDescent="0.3">
      <c r="A2174" s="9" t="s">
        <v>20151</v>
      </c>
      <c r="B2174" s="9" t="s">
        <v>2557</v>
      </c>
      <c r="C2174" s="10">
        <v>10871</v>
      </c>
      <c r="D2174" s="9">
        <v>8911781207</v>
      </c>
      <c r="E2174" s="9" t="e">
        <f>INDEX(#REF!:#REF!,MATCH($D2174,#REF!:#REF!,0),MATCH(#REF!,#REF!:#REF!,0))</f>
        <v>#REF!</v>
      </c>
      <c r="F2174" s="9" t="e">
        <f>INDEX(#REF!:#REF!,MATCH($D2174,#REF!:#REF!,0),MATCH(#REF!,#REF!:#REF!,0))</f>
        <v>#REF!</v>
      </c>
    </row>
    <row r="2175" spans="1:6" ht="16.5" x14ac:dyDescent="0.3">
      <c r="A2175" s="9" t="s">
        <v>20150</v>
      </c>
      <c r="B2175" s="9" t="s">
        <v>2707</v>
      </c>
      <c r="C2175" s="10">
        <v>14812</v>
      </c>
      <c r="D2175" s="9">
        <v>2859931651</v>
      </c>
      <c r="E2175" s="9" t="e">
        <f>INDEX(#REF!:#REF!,MATCH($D2175,#REF!:#REF!,0),MATCH(#REF!,#REF!:#REF!,0))</f>
        <v>#REF!</v>
      </c>
      <c r="F2175" s="9" t="e">
        <f>INDEX(#REF!:#REF!,MATCH($D2175,#REF!:#REF!,0),MATCH(#REF!,#REF!:#REF!,0))</f>
        <v>#REF!</v>
      </c>
    </row>
    <row r="2176" spans="1:6" ht="16.5" x14ac:dyDescent="0.3">
      <c r="A2176" s="9" t="s">
        <v>20149</v>
      </c>
      <c r="B2176" s="9" t="s">
        <v>2254</v>
      </c>
      <c r="C2176" s="10">
        <v>51934</v>
      </c>
      <c r="D2176" s="9">
        <v>4439073344</v>
      </c>
      <c r="E2176" s="9" t="e">
        <f>INDEX(#REF!:#REF!,MATCH($D2176,#REF!:#REF!,0),MATCH(#REF!,#REF!:#REF!,0))</f>
        <v>#REF!</v>
      </c>
      <c r="F2176" s="9" t="e">
        <f>INDEX(#REF!:#REF!,MATCH($D2176,#REF!:#REF!,0),MATCH(#REF!,#REF!:#REF!,0))</f>
        <v>#REF!</v>
      </c>
    </row>
    <row r="2177" spans="1:6" ht="16.5" x14ac:dyDescent="0.3">
      <c r="A2177" s="9" t="s">
        <v>20148</v>
      </c>
      <c r="B2177" s="9" t="s">
        <v>2212</v>
      </c>
      <c r="C2177" s="10">
        <v>58080</v>
      </c>
      <c r="D2177" s="9">
        <v>7628323464</v>
      </c>
      <c r="E2177" s="9" t="e">
        <f>INDEX(#REF!:#REF!,MATCH($D2177,#REF!:#REF!,0),MATCH(#REF!,#REF!:#REF!,0))</f>
        <v>#REF!</v>
      </c>
      <c r="F2177" s="9" t="e">
        <f>INDEX(#REF!:#REF!,MATCH($D2177,#REF!:#REF!,0),MATCH(#REF!,#REF!:#REF!,0))</f>
        <v>#REF!</v>
      </c>
    </row>
    <row r="2178" spans="1:6" ht="16.5" x14ac:dyDescent="0.3">
      <c r="A2178" s="9" t="s">
        <v>20147</v>
      </c>
      <c r="B2178" s="9" t="s">
        <v>2600</v>
      </c>
      <c r="C2178" s="10">
        <v>39471</v>
      </c>
      <c r="D2178" s="9">
        <v>9726268931</v>
      </c>
      <c r="E2178" s="9" t="e">
        <f>INDEX(#REF!:#REF!,MATCH($D2178,#REF!:#REF!,0),MATCH(#REF!,#REF!:#REF!,0))</f>
        <v>#REF!</v>
      </c>
      <c r="F2178" s="9" t="e">
        <f>INDEX(#REF!:#REF!,MATCH($D2178,#REF!:#REF!,0),MATCH(#REF!,#REF!:#REF!,0))</f>
        <v>#REF!</v>
      </c>
    </row>
    <row r="2179" spans="1:6" ht="16.5" x14ac:dyDescent="0.3">
      <c r="A2179" s="9" t="s">
        <v>20146</v>
      </c>
      <c r="B2179" s="9" t="s">
        <v>2349</v>
      </c>
      <c r="C2179" s="10">
        <v>47769</v>
      </c>
      <c r="D2179" s="9">
        <v>1062607929</v>
      </c>
      <c r="E2179" s="9" t="e">
        <f>INDEX(#REF!:#REF!,MATCH($D2179,#REF!:#REF!,0),MATCH(#REF!,#REF!:#REF!,0))</f>
        <v>#REF!</v>
      </c>
      <c r="F2179" s="9" t="e">
        <f>INDEX(#REF!:#REF!,MATCH($D2179,#REF!:#REF!,0),MATCH(#REF!,#REF!:#REF!,0))</f>
        <v>#REF!</v>
      </c>
    </row>
    <row r="2180" spans="1:6" ht="16.5" x14ac:dyDescent="0.3">
      <c r="A2180" s="9" t="s">
        <v>20145</v>
      </c>
      <c r="B2180" s="9" t="s">
        <v>1957</v>
      </c>
      <c r="C2180" s="10">
        <v>36537</v>
      </c>
      <c r="D2180" s="9">
        <v>324399618</v>
      </c>
      <c r="E2180" s="9" t="e">
        <f>INDEX(#REF!:#REF!,MATCH($D2180,#REF!:#REF!,0),MATCH(#REF!,#REF!:#REF!,0))</f>
        <v>#REF!</v>
      </c>
      <c r="F2180" s="9" t="e">
        <f>INDEX(#REF!:#REF!,MATCH($D2180,#REF!:#REF!,0),MATCH(#REF!,#REF!:#REF!,0))</f>
        <v>#REF!</v>
      </c>
    </row>
    <row r="2181" spans="1:6" ht="16.5" x14ac:dyDescent="0.3">
      <c r="A2181" s="9" t="s">
        <v>20144</v>
      </c>
      <c r="B2181" s="9" t="s">
        <v>2582</v>
      </c>
      <c r="C2181" s="10">
        <v>43299</v>
      </c>
      <c r="D2181" s="9">
        <v>2417008025</v>
      </c>
      <c r="E2181" s="9" t="e">
        <f>INDEX(#REF!:#REF!,MATCH($D2181,#REF!:#REF!,0),MATCH(#REF!,#REF!:#REF!,0))</f>
        <v>#REF!</v>
      </c>
      <c r="F2181" s="9" t="e">
        <f>INDEX(#REF!:#REF!,MATCH($D2181,#REF!:#REF!,0),MATCH(#REF!,#REF!:#REF!,0))</f>
        <v>#REF!</v>
      </c>
    </row>
    <row r="2182" spans="1:6" ht="16.5" x14ac:dyDescent="0.3">
      <c r="A2182" s="9" t="s">
        <v>20143</v>
      </c>
      <c r="B2182" s="9" t="s">
        <v>2284</v>
      </c>
      <c r="C2182" s="10">
        <v>25483</v>
      </c>
      <c r="D2182" s="9">
        <v>4219825649</v>
      </c>
      <c r="E2182" s="9" t="e">
        <f>INDEX(#REF!:#REF!,MATCH($D2182,#REF!:#REF!,0),MATCH(#REF!,#REF!:#REF!,0))</f>
        <v>#REF!</v>
      </c>
      <c r="F2182" s="9" t="e">
        <f>INDEX(#REF!:#REF!,MATCH($D2182,#REF!:#REF!,0),MATCH(#REF!,#REF!:#REF!,0))</f>
        <v>#REF!</v>
      </c>
    </row>
    <row r="2183" spans="1:6" ht="16.5" x14ac:dyDescent="0.3">
      <c r="A2183" s="9" t="s">
        <v>20142</v>
      </c>
      <c r="B2183" s="9" t="s">
        <v>2009</v>
      </c>
      <c r="C2183" s="10">
        <v>14704</v>
      </c>
      <c r="D2183" s="9">
        <v>3772653790</v>
      </c>
      <c r="E2183" s="9" t="e">
        <f>INDEX(#REF!:#REF!,MATCH($D2183,#REF!:#REF!,0),MATCH(#REF!,#REF!:#REF!,0))</f>
        <v>#REF!</v>
      </c>
      <c r="F2183" s="9" t="e">
        <f>INDEX(#REF!:#REF!,MATCH($D2183,#REF!:#REF!,0),MATCH(#REF!,#REF!:#REF!,0))</f>
        <v>#REF!</v>
      </c>
    </row>
    <row r="2184" spans="1:6" ht="16.5" x14ac:dyDescent="0.3">
      <c r="A2184" s="9" t="s">
        <v>20141</v>
      </c>
      <c r="B2184" s="9" t="s">
        <v>1947</v>
      </c>
      <c r="C2184" s="10">
        <v>42769</v>
      </c>
      <c r="D2184" s="9">
        <v>7741079360</v>
      </c>
      <c r="E2184" s="9" t="e">
        <f>INDEX(#REF!:#REF!,MATCH($D2184,#REF!:#REF!,0),MATCH(#REF!,#REF!:#REF!,0))</f>
        <v>#REF!</v>
      </c>
      <c r="F2184" s="9" t="e">
        <f>INDEX(#REF!:#REF!,MATCH($D2184,#REF!:#REF!,0),MATCH(#REF!,#REF!:#REF!,0))</f>
        <v>#REF!</v>
      </c>
    </row>
    <row r="2185" spans="1:6" ht="16.5" x14ac:dyDescent="0.3">
      <c r="A2185" s="9" t="s">
        <v>20140</v>
      </c>
      <c r="B2185" s="9" t="s">
        <v>2602</v>
      </c>
      <c r="C2185" s="10">
        <v>18896</v>
      </c>
      <c r="D2185" s="9">
        <v>6890491998</v>
      </c>
      <c r="E2185" s="9" t="e">
        <f>INDEX(#REF!:#REF!,MATCH($D2185,#REF!:#REF!,0),MATCH(#REF!,#REF!:#REF!,0))</f>
        <v>#REF!</v>
      </c>
      <c r="F2185" s="9" t="e">
        <f>INDEX(#REF!:#REF!,MATCH($D2185,#REF!:#REF!,0),MATCH(#REF!,#REF!:#REF!,0))</f>
        <v>#REF!</v>
      </c>
    </row>
    <row r="2186" spans="1:6" ht="16.5" x14ac:dyDescent="0.3">
      <c r="A2186" s="9" t="s">
        <v>20139</v>
      </c>
      <c r="B2186" s="9" t="s">
        <v>3372</v>
      </c>
      <c r="C2186" s="10">
        <v>14486</v>
      </c>
      <c r="D2186" s="9">
        <v>3040116061</v>
      </c>
      <c r="E2186" s="9" t="e">
        <f>INDEX(#REF!:#REF!,MATCH($D2186,#REF!:#REF!,0),MATCH(#REF!,#REF!:#REF!,0))</f>
        <v>#REF!</v>
      </c>
      <c r="F2186" s="9" t="e">
        <f>INDEX(#REF!:#REF!,MATCH($D2186,#REF!:#REF!,0),MATCH(#REF!,#REF!:#REF!,0))</f>
        <v>#REF!</v>
      </c>
    </row>
    <row r="2187" spans="1:6" ht="16.5" x14ac:dyDescent="0.3">
      <c r="A2187" s="9" t="s">
        <v>20138</v>
      </c>
      <c r="B2187" s="9" t="s">
        <v>1949</v>
      </c>
      <c r="C2187" s="10">
        <v>43688</v>
      </c>
      <c r="D2187" s="9">
        <v>601779371</v>
      </c>
      <c r="E2187" s="9" t="e">
        <f>INDEX(#REF!:#REF!,MATCH($D2187,#REF!:#REF!,0),MATCH(#REF!,#REF!:#REF!,0))</f>
        <v>#REF!</v>
      </c>
      <c r="F2187" s="9" t="e">
        <f>INDEX(#REF!:#REF!,MATCH($D2187,#REF!:#REF!,0),MATCH(#REF!,#REF!:#REF!,0))</f>
        <v>#REF!</v>
      </c>
    </row>
    <row r="2188" spans="1:6" ht="16.5" x14ac:dyDescent="0.3">
      <c r="A2188" s="9" t="s">
        <v>20137</v>
      </c>
      <c r="B2188" s="9" t="s">
        <v>2147</v>
      </c>
      <c r="C2188" s="10">
        <v>57200</v>
      </c>
      <c r="D2188" s="9">
        <v>3996818513</v>
      </c>
      <c r="E2188" s="9" t="e">
        <f>INDEX(#REF!:#REF!,MATCH($D2188,#REF!:#REF!,0),MATCH(#REF!,#REF!:#REF!,0))</f>
        <v>#REF!</v>
      </c>
      <c r="F2188" s="9" t="e">
        <f>INDEX(#REF!:#REF!,MATCH($D2188,#REF!:#REF!,0),MATCH(#REF!,#REF!:#REF!,0))</f>
        <v>#REF!</v>
      </c>
    </row>
    <row r="2189" spans="1:6" ht="16.5" x14ac:dyDescent="0.3">
      <c r="A2189" s="9" t="s">
        <v>20136</v>
      </c>
      <c r="B2189" s="9" t="s">
        <v>3510</v>
      </c>
      <c r="C2189" s="10">
        <v>40556</v>
      </c>
      <c r="D2189" s="9">
        <v>5574535556</v>
      </c>
      <c r="E2189" s="9" t="e">
        <f>INDEX(#REF!:#REF!,MATCH($D2189,#REF!:#REF!,0),MATCH(#REF!,#REF!:#REF!,0))</f>
        <v>#REF!</v>
      </c>
      <c r="F2189" s="9" t="e">
        <f>INDEX(#REF!:#REF!,MATCH($D2189,#REF!:#REF!,0),MATCH(#REF!,#REF!:#REF!,0))</f>
        <v>#REF!</v>
      </c>
    </row>
    <row r="2190" spans="1:6" ht="16.5" x14ac:dyDescent="0.3">
      <c r="A2190" s="9" t="s">
        <v>20135</v>
      </c>
      <c r="B2190" s="9" t="s">
        <v>2418</v>
      </c>
      <c r="C2190" s="10">
        <v>29461</v>
      </c>
      <c r="D2190" s="9">
        <v>8640079943</v>
      </c>
      <c r="E2190" s="9" t="e">
        <f>INDEX(#REF!:#REF!,MATCH($D2190,#REF!:#REF!,0),MATCH(#REF!,#REF!:#REF!,0))</f>
        <v>#REF!</v>
      </c>
      <c r="F2190" s="9" t="e">
        <f>INDEX(#REF!:#REF!,MATCH($D2190,#REF!:#REF!,0),MATCH(#REF!,#REF!:#REF!,0))</f>
        <v>#REF!</v>
      </c>
    </row>
    <row r="2191" spans="1:6" ht="16.5" x14ac:dyDescent="0.3">
      <c r="A2191" s="9" t="s">
        <v>20134</v>
      </c>
      <c r="B2191" s="9" t="s">
        <v>2138</v>
      </c>
      <c r="C2191" s="10">
        <v>25281</v>
      </c>
      <c r="D2191" s="9">
        <v>3409869514</v>
      </c>
      <c r="E2191" s="9" t="e">
        <f>INDEX(#REF!:#REF!,MATCH($D2191,#REF!:#REF!,0),MATCH(#REF!,#REF!:#REF!,0))</f>
        <v>#REF!</v>
      </c>
      <c r="F2191" s="9" t="e">
        <f>INDEX(#REF!:#REF!,MATCH($D2191,#REF!:#REF!,0),MATCH(#REF!,#REF!:#REF!,0))</f>
        <v>#REF!</v>
      </c>
    </row>
    <row r="2192" spans="1:6" ht="16.5" x14ac:dyDescent="0.3">
      <c r="A2192" s="9" t="s">
        <v>20133</v>
      </c>
      <c r="B2192" s="9" t="s">
        <v>2167</v>
      </c>
      <c r="C2192" s="10">
        <v>35182</v>
      </c>
      <c r="D2192" s="9">
        <v>5209112160</v>
      </c>
      <c r="E2192" s="9" t="e">
        <f>INDEX(#REF!:#REF!,MATCH($D2192,#REF!:#REF!,0),MATCH(#REF!,#REF!:#REF!,0))</f>
        <v>#REF!</v>
      </c>
      <c r="F2192" s="9" t="e">
        <f>INDEX(#REF!:#REF!,MATCH($D2192,#REF!:#REF!,0),MATCH(#REF!,#REF!:#REF!,0))</f>
        <v>#REF!</v>
      </c>
    </row>
    <row r="2193" spans="1:6" ht="16.5" x14ac:dyDescent="0.3">
      <c r="A2193" s="9" t="s">
        <v>20132</v>
      </c>
      <c r="B2193" s="9" t="s">
        <v>1967</v>
      </c>
      <c r="C2193" s="10">
        <v>46333</v>
      </c>
      <c r="D2193" s="9">
        <v>4972162740</v>
      </c>
      <c r="E2193" s="9" t="e">
        <f>INDEX(#REF!:#REF!,MATCH($D2193,#REF!:#REF!,0),MATCH(#REF!,#REF!:#REF!,0))</f>
        <v>#REF!</v>
      </c>
      <c r="F2193" s="9" t="e">
        <f>INDEX(#REF!:#REF!,MATCH($D2193,#REF!:#REF!,0),MATCH(#REF!,#REF!:#REF!,0))</f>
        <v>#REF!</v>
      </c>
    </row>
    <row r="2194" spans="1:6" ht="16.5" x14ac:dyDescent="0.3">
      <c r="A2194" s="9" t="s">
        <v>20131</v>
      </c>
      <c r="B2194" s="9" t="s">
        <v>2052</v>
      </c>
      <c r="C2194" s="10">
        <v>45757</v>
      </c>
      <c r="D2194" s="9">
        <v>2579936017</v>
      </c>
      <c r="E2194" s="9" t="e">
        <f>INDEX(#REF!:#REF!,MATCH($D2194,#REF!:#REF!,0),MATCH(#REF!,#REF!:#REF!,0))</f>
        <v>#REF!</v>
      </c>
      <c r="F2194" s="9" t="e">
        <f>INDEX(#REF!:#REF!,MATCH($D2194,#REF!:#REF!,0),MATCH(#REF!,#REF!:#REF!,0))</f>
        <v>#REF!</v>
      </c>
    </row>
    <row r="2195" spans="1:6" ht="16.5" x14ac:dyDescent="0.3">
      <c r="A2195" s="9" t="s">
        <v>20130</v>
      </c>
      <c r="B2195" s="9" t="s">
        <v>3617</v>
      </c>
      <c r="C2195" s="10">
        <v>48432</v>
      </c>
      <c r="D2195" s="9">
        <v>7411705322</v>
      </c>
      <c r="E2195" s="9" t="e">
        <f>INDEX(#REF!:#REF!,MATCH($D2195,#REF!:#REF!,0),MATCH(#REF!,#REF!:#REF!,0))</f>
        <v>#REF!</v>
      </c>
      <c r="F2195" s="9" t="e">
        <f>INDEX(#REF!:#REF!,MATCH($D2195,#REF!:#REF!,0),MATCH(#REF!,#REF!:#REF!,0))</f>
        <v>#REF!</v>
      </c>
    </row>
    <row r="2196" spans="1:6" ht="16.5" x14ac:dyDescent="0.3">
      <c r="A2196" s="9" t="s">
        <v>20129</v>
      </c>
      <c r="B2196" s="9" t="s">
        <v>2418</v>
      </c>
      <c r="C2196" s="10">
        <v>10131</v>
      </c>
      <c r="D2196" s="9">
        <v>7467563949</v>
      </c>
      <c r="E2196" s="9" t="e">
        <f>INDEX(#REF!:#REF!,MATCH($D2196,#REF!:#REF!,0),MATCH(#REF!,#REF!:#REF!,0))</f>
        <v>#REF!</v>
      </c>
      <c r="F2196" s="9" t="e">
        <f>INDEX(#REF!:#REF!,MATCH($D2196,#REF!:#REF!,0),MATCH(#REF!,#REF!:#REF!,0))</f>
        <v>#REF!</v>
      </c>
    </row>
    <row r="2197" spans="1:6" ht="16.5" x14ac:dyDescent="0.3">
      <c r="A2197" s="9" t="s">
        <v>20128</v>
      </c>
      <c r="B2197" s="9" t="s">
        <v>2140</v>
      </c>
      <c r="C2197" s="10">
        <v>23833</v>
      </c>
      <c r="D2197" s="9">
        <v>650049144</v>
      </c>
      <c r="E2197" s="9" t="e">
        <f>INDEX(#REF!:#REF!,MATCH($D2197,#REF!:#REF!,0),MATCH(#REF!,#REF!:#REF!,0))</f>
        <v>#REF!</v>
      </c>
      <c r="F2197" s="9" t="e">
        <f>INDEX(#REF!:#REF!,MATCH($D2197,#REF!:#REF!,0),MATCH(#REF!,#REF!:#REF!,0))</f>
        <v>#REF!</v>
      </c>
    </row>
    <row r="2198" spans="1:6" ht="16.5" x14ac:dyDescent="0.3">
      <c r="A2198" s="9" t="s">
        <v>20127</v>
      </c>
      <c r="B2198" s="9" t="s">
        <v>3085</v>
      </c>
      <c r="C2198" s="10">
        <v>52182</v>
      </c>
      <c r="D2198" s="9">
        <v>2230983466</v>
      </c>
      <c r="E2198" s="9" t="e">
        <f>INDEX(#REF!:#REF!,MATCH($D2198,#REF!:#REF!,0),MATCH(#REF!,#REF!:#REF!,0))</f>
        <v>#REF!</v>
      </c>
      <c r="F2198" s="9" t="e">
        <f>INDEX(#REF!:#REF!,MATCH($D2198,#REF!:#REF!,0),MATCH(#REF!,#REF!:#REF!,0))</f>
        <v>#REF!</v>
      </c>
    </row>
    <row r="2199" spans="1:6" ht="16.5" x14ac:dyDescent="0.3">
      <c r="A2199" s="9" t="s">
        <v>20126</v>
      </c>
      <c r="B2199" s="9" t="s">
        <v>2867</v>
      </c>
      <c r="C2199" s="10">
        <v>16127</v>
      </c>
      <c r="D2199" s="9">
        <v>6720857681</v>
      </c>
      <c r="E2199" s="9" t="e">
        <f>INDEX(#REF!:#REF!,MATCH($D2199,#REF!:#REF!,0),MATCH(#REF!,#REF!:#REF!,0))</f>
        <v>#REF!</v>
      </c>
      <c r="F2199" s="9" t="e">
        <f>INDEX(#REF!:#REF!,MATCH($D2199,#REF!:#REF!,0),MATCH(#REF!,#REF!:#REF!,0))</f>
        <v>#REF!</v>
      </c>
    </row>
    <row r="2200" spans="1:6" ht="16.5" x14ac:dyDescent="0.3">
      <c r="A2200" s="9" t="s">
        <v>20125</v>
      </c>
      <c r="B2200" s="9" t="s">
        <v>2027</v>
      </c>
      <c r="C2200" s="10">
        <v>36133</v>
      </c>
      <c r="D2200" s="9">
        <v>933051662</v>
      </c>
      <c r="E2200" s="9" t="e">
        <f>INDEX(#REF!:#REF!,MATCH($D2200,#REF!:#REF!,0),MATCH(#REF!,#REF!:#REF!,0))</f>
        <v>#REF!</v>
      </c>
      <c r="F2200" s="9" t="e">
        <f>INDEX(#REF!:#REF!,MATCH($D2200,#REF!:#REF!,0),MATCH(#REF!,#REF!:#REF!,0))</f>
        <v>#REF!</v>
      </c>
    </row>
    <row r="2201" spans="1:6" ht="16.5" x14ac:dyDescent="0.3">
      <c r="A2201" s="9" t="s">
        <v>20124</v>
      </c>
      <c r="B2201" s="9" t="s">
        <v>2610</v>
      </c>
      <c r="C2201" s="10">
        <v>32483</v>
      </c>
      <c r="D2201" s="9">
        <v>4159390110</v>
      </c>
      <c r="E2201" s="9" t="e">
        <f>INDEX(#REF!:#REF!,MATCH($D2201,#REF!:#REF!,0),MATCH(#REF!,#REF!:#REF!,0))</f>
        <v>#REF!</v>
      </c>
      <c r="F2201" s="9" t="e">
        <f>INDEX(#REF!:#REF!,MATCH($D2201,#REF!:#REF!,0),MATCH(#REF!,#REF!:#REF!,0))</f>
        <v>#REF!</v>
      </c>
    </row>
    <row r="2202" spans="1:6" ht="16.5" x14ac:dyDescent="0.3">
      <c r="A2202" s="9" t="s">
        <v>20123</v>
      </c>
      <c r="B2202" s="9" t="s">
        <v>2140</v>
      </c>
      <c r="C2202" s="10">
        <v>32406</v>
      </c>
      <c r="D2202" s="9">
        <v>8977805007</v>
      </c>
      <c r="E2202" s="9" t="e">
        <f>INDEX(#REF!:#REF!,MATCH($D2202,#REF!:#REF!,0),MATCH(#REF!,#REF!:#REF!,0))</f>
        <v>#REF!</v>
      </c>
      <c r="F2202" s="9" t="e">
        <f>INDEX(#REF!:#REF!,MATCH($D2202,#REF!:#REF!,0),MATCH(#REF!,#REF!:#REF!,0))</f>
        <v>#REF!</v>
      </c>
    </row>
    <row r="2203" spans="1:6" ht="16.5" x14ac:dyDescent="0.3">
      <c r="A2203" s="9" t="s">
        <v>20122</v>
      </c>
      <c r="B2203" s="9" t="s">
        <v>3029</v>
      </c>
      <c r="C2203" s="10">
        <v>16851</v>
      </c>
      <c r="D2203" s="9">
        <v>4119729087</v>
      </c>
      <c r="E2203" s="9" t="e">
        <f>INDEX(#REF!:#REF!,MATCH($D2203,#REF!:#REF!,0),MATCH(#REF!,#REF!:#REF!,0))</f>
        <v>#REF!</v>
      </c>
      <c r="F2203" s="9" t="e">
        <f>INDEX(#REF!:#REF!,MATCH($D2203,#REF!:#REF!,0),MATCH(#REF!,#REF!:#REF!,0))</f>
        <v>#REF!</v>
      </c>
    </row>
    <row r="2204" spans="1:6" ht="16.5" x14ac:dyDescent="0.3">
      <c r="A2204" s="9" t="s">
        <v>20121</v>
      </c>
      <c r="B2204" s="9" t="s">
        <v>2982</v>
      </c>
      <c r="C2204" s="10">
        <v>44126</v>
      </c>
      <c r="D2204" s="9">
        <v>7269614199</v>
      </c>
      <c r="E2204" s="9" t="e">
        <f>INDEX(#REF!:#REF!,MATCH($D2204,#REF!:#REF!,0),MATCH(#REF!,#REF!:#REF!,0))</f>
        <v>#REF!</v>
      </c>
      <c r="F2204" s="9" t="e">
        <f>INDEX(#REF!:#REF!,MATCH($D2204,#REF!:#REF!,0),MATCH(#REF!,#REF!:#REF!,0))</f>
        <v>#REF!</v>
      </c>
    </row>
    <row r="2205" spans="1:6" ht="16.5" x14ac:dyDescent="0.3">
      <c r="A2205" s="9" t="s">
        <v>20120</v>
      </c>
      <c r="B2205" s="9" t="s">
        <v>2406</v>
      </c>
      <c r="C2205" s="10">
        <v>17882</v>
      </c>
      <c r="D2205" s="9">
        <v>324399618</v>
      </c>
      <c r="E2205" s="9" t="e">
        <f>INDEX(#REF!:#REF!,MATCH($D2205,#REF!:#REF!,0),MATCH(#REF!,#REF!:#REF!,0))</f>
        <v>#REF!</v>
      </c>
      <c r="F2205" s="9" t="e">
        <f>INDEX(#REF!:#REF!,MATCH($D2205,#REF!:#REF!,0),MATCH(#REF!,#REF!:#REF!,0))</f>
        <v>#REF!</v>
      </c>
    </row>
    <row r="2206" spans="1:6" ht="16.5" x14ac:dyDescent="0.3">
      <c r="A2206" s="9" t="s">
        <v>20119</v>
      </c>
      <c r="B2206" s="9" t="s">
        <v>3123</v>
      </c>
      <c r="C2206" s="10">
        <v>31360</v>
      </c>
      <c r="D2206" s="9">
        <v>8173067724</v>
      </c>
      <c r="E2206" s="9" t="e">
        <f>INDEX(#REF!:#REF!,MATCH($D2206,#REF!:#REF!,0),MATCH(#REF!,#REF!:#REF!,0))</f>
        <v>#REF!</v>
      </c>
      <c r="F2206" s="9" t="e">
        <f>INDEX(#REF!:#REF!,MATCH($D2206,#REF!:#REF!,0),MATCH(#REF!,#REF!:#REF!,0))</f>
        <v>#REF!</v>
      </c>
    </row>
    <row r="2207" spans="1:6" ht="16.5" x14ac:dyDescent="0.3">
      <c r="A2207" s="9" t="s">
        <v>20118</v>
      </c>
      <c r="B2207" s="9" t="s">
        <v>2349</v>
      </c>
      <c r="C2207" s="10">
        <v>37750</v>
      </c>
      <c r="D2207" s="9">
        <v>7769010411</v>
      </c>
      <c r="E2207" s="9" t="e">
        <f>INDEX(#REF!:#REF!,MATCH($D2207,#REF!:#REF!,0),MATCH(#REF!,#REF!:#REF!,0))</f>
        <v>#REF!</v>
      </c>
      <c r="F2207" s="9" t="e">
        <f>INDEX(#REF!:#REF!,MATCH($D2207,#REF!:#REF!,0),MATCH(#REF!,#REF!:#REF!,0))</f>
        <v>#REF!</v>
      </c>
    </row>
    <row r="2208" spans="1:6" ht="16.5" x14ac:dyDescent="0.3">
      <c r="A2208" s="9" t="s">
        <v>20117</v>
      </c>
      <c r="B2208" s="9" t="s">
        <v>2412</v>
      </c>
      <c r="C2208" s="10">
        <v>43434</v>
      </c>
      <c r="D2208" s="9">
        <v>5422052862</v>
      </c>
      <c r="E2208" s="9" t="e">
        <f>INDEX(#REF!:#REF!,MATCH($D2208,#REF!:#REF!,0),MATCH(#REF!,#REF!:#REF!,0))</f>
        <v>#REF!</v>
      </c>
      <c r="F2208" s="9" t="e">
        <f>INDEX(#REF!:#REF!,MATCH($D2208,#REF!:#REF!,0),MATCH(#REF!,#REF!:#REF!,0))</f>
        <v>#REF!</v>
      </c>
    </row>
    <row r="2209" spans="1:6" ht="16.5" x14ac:dyDescent="0.3">
      <c r="A2209" s="9" t="s">
        <v>20116</v>
      </c>
      <c r="B2209" s="9" t="s">
        <v>2539</v>
      </c>
      <c r="C2209" s="10">
        <v>35417</v>
      </c>
      <c r="D2209" s="9">
        <v>1856596435</v>
      </c>
      <c r="E2209" s="9" t="e">
        <f>INDEX(#REF!:#REF!,MATCH($D2209,#REF!:#REF!,0),MATCH(#REF!,#REF!:#REF!,0))</f>
        <v>#REF!</v>
      </c>
      <c r="F2209" s="9" t="e">
        <f>INDEX(#REF!:#REF!,MATCH($D2209,#REF!:#REF!,0),MATCH(#REF!,#REF!:#REF!,0))</f>
        <v>#REF!</v>
      </c>
    </row>
    <row r="2210" spans="1:6" ht="16.5" x14ac:dyDescent="0.3">
      <c r="A2210" s="9" t="s">
        <v>20115</v>
      </c>
      <c r="B2210" s="9" t="s">
        <v>3841</v>
      </c>
      <c r="C2210" s="10">
        <v>36729</v>
      </c>
      <c r="D2210" s="9">
        <v>7338728615</v>
      </c>
      <c r="E2210" s="9" t="e">
        <f>INDEX(#REF!:#REF!,MATCH($D2210,#REF!:#REF!,0),MATCH(#REF!,#REF!:#REF!,0))</f>
        <v>#REF!</v>
      </c>
      <c r="F2210" s="9" t="e">
        <f>INDEX(#REF!:#REF!,MATCH($D2210,#REF!:#REF!,0),MATCH(#REF!,#REF!:#REF!,0))</f>
        <v>#REF!</v>
      </c>
    </row>
    <row r="2211" spans="1:6" ht="16.5" x14ac:dyDescent="0.3">
      <c r="A2211" s="9" t="s">
        <v>20114</v>
      </c>
      <c r="B2211" s="9" t="s">
        <v>2615</v>
      </c>
      <c r="C2211" s="10">
        <v>49564</v>
      </c>
      <c r="D2211" s="9">
        <v>4009257075</v>
      </c>
      <c r="E2211" s="9" t="e">
        <f>INDEX(#REF!:#REF!,MATCH($D2211,#REF!:#REF!,0),MATCH(#REF!,#REF!:#REF!,0))</f>
        <v>#REF!</v>
      </c>
      <c r="F2211" s="9" t="e">
        <f>INDEX(#REF!:#REF!,MATCH($D2211,#REF!:#REF!,0),MATCH(#REF!,#REF!:#REF!,0))</f>
        <v>#REF!</v>
      </c>
    </row>
    <row r="2212" spans="1:6" ht="16.5" x14ac:dyDescent="0.3">
      <c r="A2212" s="9" t="s">
        <v>20113</v>
      </c>
      <c r="B2212" s="9" t="s">
        <v>2019</v>
      </c>
      <c r="C2212" s="10">
        <v>23973</v>
      </c>
      <c r="D2212" s="9">
        <v>5460394635</v>
      </c>
      <c r="E2212" s="9" t="e">
        <f>INDEX(#REF!:#REF!,MATCH($D2212,#REF!:#REF!,0),MATCH(#REF!,#REF!:#REF!,0))</f>
        <v>#REF!</v>
      </c>
      <c r="F2212" s="9" t="e">
        <f>INDEX(#REF!:#REF!,MATCH($D2212,#REF!:#REF!,0),MATCH(#REF!,#REF!:#REF!,0))</f>
        <v>#REF!</v>
      </c>
    </row>
    <row r="2213" spans="1:6" ht="16.5" x14ac:dyDescent="0.3">
      <c r="A2213" s="9" t="s">
        <v>20112</v>
      </c>
      <c r="B2213" s="9" t="s">
        <v>3144</v>
      </c>
      <c r="C2213" s="10">
        <v>39048</v>
      </c>
      <c r="D2213" s="9">
        <v>5000631609</v>
      </c>
      <c r="E2213" s="9" t="e">
        <f>INDEX(#REF!:#REF!,MATCH($D2213,#REF!:#REF!,0),MATCH(#REF!,#REF!:#REF!,0))</f>
        <v>#REF!</v>
      </c>
      <c r="F2213" s="9" t="e">
        <f>INDEX(#REF!:#REF!,MATCH($D2213,#REF!:#REF!,0),MATCH(#REF!,#REF!:#REF!,0))</f>
        <v>#REF!</v>
      </c>
    </row>
    <row r="2214" spans="1:6" ht="16.5" x14ac:dyDescent="0.3">
      <c r="A2214" s="9" t="s">
        <v>20111</v>
      </c>
      <c r="B2214" s="9" t="s">
        <v>2364</v>
      </c>
      <c r="C2214" s="10">
        <v>56139</v>
      </c>
      <c r="D2214" s="9">
        <v>826490107</v>
      </c>
      <c r="E2214" s="9" t="e">
        <f>INDEX(#REF!:#REF!,MATCH($D2214,#REF!:#REF!,0),MATCH(#REF!,#REF!:#REF!,0))</f>
        <v>#REF!</v>
      </c>
      <c r="F2214" s="9" t="e">
        <f>INDEX(#REF!:#REF!,MATCH($D2214,#REF!:#REF!,0),MATCH(#REF!,#REF!:#REF!,0))</f>
        <v>#REF!</v>
      </c>
    </row>
    <row r="2215" spans="1:6" ht="16.5" x14ac:dyDescent="0.3">
      <c r="A2215" s="9" t="s">
        <v>20110</v>
      </c>
      <c r="B2215" s="9" t="s">
        <v>2747</v>
      </c>
      <c r="C2215" s="10">
        <v>22145</v>
      </c>
      <c r="D2215" s="9">
        <v>2376099331</v>
      </c>
      <c r="E2215" s="9" t="e">
        <f>INDEX(#REF!:#REF!,MATCH($D2215,#REF!:#REF!,0),MATCH(#REF!,#REF!:#REF!,0))</f>
        <v>#REF!</v>
      </c>
      <c r="F2215" s="9" t="e">
        <f>INDEX(#REF!:#REF!,MATCH($D2215,#REF!:#REF!,0),MATCH(#REF!,#REF!:#REF!,0))</f>
        <v>#REF!</v>
      </c>
    </row>
    <row r="2216" spans="1:6" ht="16.5" x14ac:dyDescent="0.3">
      <c r="A2216" s="9" t="s">
        <v>20109</v>
      </c>
      <c r="B2216" s="9" t="s">
        <v>2921</v>
      </c>
      <c r="C2216" s="10">
        <v>11934</v>
      </c>
      <c r="D2216" s="9">
        <v>3904109642</v>
      </c>
      <c r="E2216" s="9" t="e">
        <f>INDEX(#REF!:#REF!,MATCH($D2216,#REF!:#REF!,0),MATCH(#REF!,#REF!:#REF!,0))</f>
        <v>#REF!</v>
      </c>
      <c r="F2216" s="9" t="e">
        <f>INDEX(#REF!:#REF!,MATCH($D2216,#REF!:#REF!,0),MATCH(#REF!,#REF!:#REF!,0))</f>
        <v>#REF!</v>
      </c>
    </row>
    <row r="2217" spans="1:6" ht="16.5" x14ac:dyDescent="0.3">
      <c r="A2217" s="9" t="s">
        <v>20108</v>
      </c>
      <c r="B2217" s="9" t="s">
        <v>2136</v>
      </c>
      <c r="C2217" s="10">
        <v>10051</v>
      </c>
      <c r="D2217" s="9">
        <v>6378969205</v>
      </c>
      <c r="E2217" s="9" t="e">
        <f>INDEX(#REF!:#REF!,MATCH($D2217,#REF!:#REF!,0),MATCH(#REF!,#REF!:#REF!,0))</f>
        <v>#REF!</v>
      </c>
      <c r="F2217" s="9" t="e">
        <f>INDEX(#REF!:#REF!,MATCH($D2217,#REF!:#REF!,0),MATCH(#REF!,#REF!:#REF!,0))</f>
        <v>#REF!</v>
      </c>
    </row>
    <row r="2218" spans="1:6" ht="16.5" x14ac:dyDescent="0.3">
      <c r="A2218" s="9" t="s">
        <v>20107</v>
      </c>
      <c r="B2218" s="9" t="s">
        <v>2236</v>
      </c>
      <c r="C2218" s="10">
        <v>15383</v>
      </c>
      <c r="D2218" s="9">
        <v>1364767856</v>
      </c>
      <c r="E2218" s="9" t="e">
        <f>INDEX(#REF!:#REF!,MATCH($D2218,#REF!:#REF!,0),MATCH(#REF!,#REF!:#REF!,0))</f>
        <v>#REF!</v>
      </c>
      <c r="F2218" s="9" t="e">
        <f>INDEX(#REF!:#REF!,MATCH($D2218,#REF!:#REF!,0),MATCH(#REF!,#REF!:#REF!,0))</f>
        <v>#REF!</v>
      </c>
    </row>
    <row r="2219" spans="1:6" ht="16.5" x14ac:dyDescent="0.3">
      <c r="A2219" s="9" t="s">
        <v>20106</v>
      </c>
      <c r="B2219" s="9" t="s">
        <v>3498</v>
      </c>
      <c r="C2219" s="10">
        <v>24946</v>
      </c>
      <c r="D2219" s="9">
        <v>3670950885</v>
      </c>
      <c r="E2219" s="9" t="e">
        <f>INDEX(#REF!:#REF!,MATCH($D2219,#REF!:#REF!,0),MATCH(#REF!,#REF!:#REF!,0))</f>
        <v>#REF!</v>
      </c>
      <c r="F2219" s="9" t="e">
        <f>INDEX(#REF!:#REF!,MATCH($D2219,#REF!:#REF!,0),MATCH(#REF!,#REF!:#REF!,0))</f>
        <v>#REF!</v>
      </c>
    </row>
    <row r="2220" spans="1:6" ht="16.5" x14ac:dyDescent="0.3">
      <c r="A2220" s="9" t="s">
        <v>20105</v>
      </c>
      <c r="B2220" s="9" t="s">
        <v>2783</v>
      </c>
      <c r="C2220" s="10">
        <v>33808</v>
      </c>
      <c r="D2220" s="9">
        <v>6734537986</v>
      </c>
      <c r="E2220" s="9" t="e">
        <f>INDEX(#REF!:#REF!,MATCH($D2220,#REF!:#REF!,0),MATCH(#REF!,#REF!:#REF!,0))</f>
        <v>#REF!</v>
      </c>
      <c r="F2220" s="9" t="e">
        <f>INDEX(#REF!:#REF!,MATCH($D2220,#REF!:#REF!,0),MATCH(#REF!,#REF!:#REF!,0))</f>
        <v>#REF!</v>
      </c>
    </row>
    <row r="2221" spans="1:6" ht="16.5" x14ac:dyDescent="0.3">
      <c r="A2221" s="9" t="s">
        <v>20104</v>
      </c>
      <c r="B2221" s="9" t="s">
        <v>2087</v>
      </c>
      <c r="C2221" s="10">
        <v>40579</v>
      </c>
      <c r="D2221" s="9">
        <v>3661649302</v>
      </c>
      <c r="E2221" s="9" t="e">
        <f>INDEX(#REF!:#REF!,MATCH($D2221,#REF!:#REF!,0),MATCH(#REF!,#REF!:#REF!,0))</f>
        <v>#REF!</v>
      </c>
      <c r="F2221" s="9" t="e">
        <f>INDEX(#REF!:#REF!,MATCH($D2221,#REF!:#REF!,0),MATCH(#REF!,#REF!:#REF!,0))</f>
        <v>#REF!</v>
      </c>
    </row>
    <row r="2222" spans="1:6" ht="16.5" x14ac:dyDescent="0.3">
      <c r="A2222" s="9" t="s">
        <v>20103</v>
      </c>
      <c r="B2222" s="9" t="s">
        <v>2662</v>
      </c>
      <c r="C2222" s="10">
        <v>28271</v>
      </c>
      <c r="D2222" s="9">
        <v>29906814</v>
      </c>
      <c r="E2222" s="9" t="e">
        <f>INDEX(#REF!:#REF!,MATCH($D2222,#REF!:#REF!,0),MATCH(#REF!,#REF!:#REF!,0))</f>
        <v>#REF!</v>
      </c>
      <c r="F2222" s="9" t="e">
        <f>INDEX(#REF!:#REF!,MATCH($D2222,#REF!:#REF!,0),MATCH(#REF!,#REF!:#REF!,0))</f>
        <v>#REF!</v>
      </c>
    </row>
    <row r="2223" spans="1:6" ht="16.5" x14ac:dyDescent="0.3">
      <c r="A2223" s="9" t="s">
        <v>20102</v>
      </c>
      <c r="B2223" s="9" t="s">
        <v>2653</v>
      </c>
      <c r="C2223" s="10">
        <v>48129</v>
      </c>
      <c r="D2223" s="9">
        <v>502909099</v>
      </c>
      <c r="E2223" s="9" t="e">
        <f>INDEX(#REF!:#REF!,MATCH($D2223,#REF!:#REF!,0),MATCH(#REF!,#REF!:#REF!,0))</f>
        <v>#REF!</v>
      </c>
      <c r="F2223" s="9" t="e">
        <f>INDEX(#REF!:#REF!,MATCH($D2223,#REF!:#REF!,0),MATCH(#REF!,#REF!:#REF!,0))</f>
        <v>#REF!</v>
      </c>
    </row>
    <row r="2224" spans="1:6" ht="16.5" x14ac:dyDescent="0.3">
      <c r="A2224" s="9" t="s">
        <v>20101</v>
      </c>
      <c r="B2224" s="9" t="s">
        <v>2453</v>
      </c>
      <c r="C2224" s="10">
        <v>33776</v>
      </c>
      <c r="D2224" s="9">
        <v>1659448174</v>
      </c>
      <c r="E2224" s="9" t="e">
        <f>INDEX(#REF!:#REF!,MATCH($D2224,#REF!:#REF!,0),MATCH(#REF!,#REF!:#REF!,0))</f>
        <v>#REF!</v>
      </c>
      <c r="F2224" s="9" t="e">
        <f>INDEX(#REF!:#REF!,MATCH($D2224,#REF!:#REF!,0),MATCH(#REF!,#REF!:#REF!,0))</f>
        <v>#REF!</v>
      </c>
    </row>
    <row r="2225" spans="1:6" ht="16.5" x14ac:dyDescent="0.3">
      <c r="A2225" s="9" t="s">
        <v>20100</v>
      </c>
      <c r="B2225" s="9" t="s">
        <v>2759</v>
      </c>
      <c r="C2225" s="10">
        <v>13231</v>
      </c>
      <c r="D2225" s="9">
        <v>9726873223</v>
      </c>
      <c r="E2225" s="9" t="e">
        <f>INDEX(#REF!:#REF!,MATCH($D2225,#REF!:#REF!,0),MATCH(#REF!,#REF!:#REF!,0))</f>
        <v>#REF!</v>
      </c>
      <c r="F2225" s="9" t="e">
        <f>INDEX(#REF!:#REF!,MATCH($D2225,#REF!:#REF!,0),MATCH(#REF!,#REF!:#REF!,0))</f>
        <v>#REF!</v>
      </c>
    </row>
    <row r="2226" spans="1:6" ht="16.5" x14ac:dyDescent="0.3">
      <c r="A2226" s="9" t="s">
        <v>20099</v>
      </c>
      <c r="B2226" s="9" t="s">
        <v>2675</v>
      </c>
      <c r="C2226" s="10">
        <v>15796</v>
      </c>
      <c r="D2226" s="9">
        <v>532074068</v>
      </c>
      <c r="E2226" s="9" t="e">
        <f>INDEX(#REF!:#REF!,MATCH($D2226,#REF!:#REF!,0),MATCH(#REF!,#REF!:#REF!,0))</f>
        <v>#REF!</v>
      </c>
      <c r="F2226" s="9" t="e">
        <f>INDEX(#REF!:#REF!,MATCH($D2226,#REF!:#REF!,0),MATCH(#REF!,#REF!:#REF!,0))</f>
        <v>#REF!</v>
      </c>
    </row>
    <row r="2227" spans="1:6" ht="16.5" x14ac:dyDescent="0.3">
      <c r="A2227" s="9" t="s">
        <v>20098</v>
      </c>
      <c r="B2227" s="9" t="s">
        <v>2123</v>
      </c>
      <c r="C2227" s="10">
        <v>49752</v>
      </c>
      <c r="D2227" s="9">
        <v>5928086253</v>
      </c>
      <c r="E2227" s="9" t="e">
        <f>INDEX(#REF!:#REF!,MATCH($D2227,#REF!:#REF!,0),MATCH(#REF!,#REF!:#REF!,0))</f>
        <v>#REF!</v>
      </c>
      <c r="F2227" s="9" t="e">
        <f>INDEX(#REF!:#REF!,MATCH($D2227,#REF!:#REF!,0),MATCH(#REF!,#REF!:#REF!,0))</f>
        <v>#REF!</v>
      </c>
    </row>
    <row r="2228" spans="1:6" ht="16.5" x14ac:dyDescent="0.3">
      <c r="A2228" s="9" t="s">
        <v>20097</v>
      </c>
      <c r="B2228" s="9" t="s">
        <v>2704</v>
      </c>
      <c r="C2228" s="10">
        <v>54452</v>
      </c>
      <c r="D2228" s="9">
        <v>569240891</v>
      </c>
      <c r="E2228" s="9" t="e">
        <f>INDEX(#REF!:#REF!,MATCH($D2228,#REF!:#REF!,0),MATCH(#REF!,#REF!:#REF!,0))</f>
        <v>#REF!</v>
      </c>
      <c r="F2228" s="9" t="e">
        <f>INDEX(#REF!:#REF!,MATCH($D2228,#REF!:#REF!,0),MATCH(#REF!,#REF!:#REF!,0))</f>
        <v>#REF!</v>
      </c>
    </row>
    <row r="2229" spans="1:6" ht="16.5" x14ac:dyDescent="0.3">
      <c r="A2229" s="9" t="s">
        <v>20096</v>
      </c>
      <c r="B2229" s="9" t="s">
        <v>2212</v>
      </c>
      <c r="C2229" s="10">
        <v>25541</v>
      </c>
      <c r="D2229" s="9">
        <v>4223282808</v>
      </c>
      <c r="E2229" s="9" t="e">
        <f>INDEX(#REF!:#REF!,MATCH($D2229,#REF!:#REF!,0),MATCH(#REF!,#REF!:#REF!,0))</f>
        <v>#REF!</v>
      </c>
      <c r="F2229" s="9" t="e">
        <f>INDEX(#REF!:#REF!,MATCH($D2229,#REF!:#REF!,0),MATCH(#REF!,#REF!:#REF!,0))</f>
        <v>#REF!</v>
      </c>
    </row>
    <row r="2230" spans="1:6" ht="16.5" x14ac:dyDescent="0.3">
      <c r="A2230" s="9" t="s">
        <v>20095</v>
      </c>
      <c r="B2230" s="9" t="s">
        <v>2606</v>
      </c>
      <c r="C2230" s="10">
        <v>30107</v>
      </c>
      <c r="D2230" s="9">
        <v>5422052862</v>
      </c>
      <c r="E2230" s="9" t="e">
        <f>INDEX(#REF!:#REF!,MATCH($D2230,#REF!:#REF!,0),MATCH(#REF!,#REF!:#REF!,0))</f>
        <v>#REF!</v>
      </c>
      <c r="F2230" s="9" t="e">
        <f>INDEX(#REF!:#REF!,MATCH($D2230,#REF!:#REF!,0),MATCH(#REF!,#REF!:#REF!,0))</f>
        <v>#REF!</v>
      </c>
    </row>
    <row r="2231" spans="1:6" ht="16.5" x14ac:dyDescent="0.3">
      <c r="A2231" s="9" t="s">
        <v>20094</v>
      </c>
      <c r="B2231" s="9" t="s">
        <v>2505</v>
      </c>
      <c r="C2231" s="10">
        <v>42436</v>
      </c>
      <c r="D2231" s="9">
        <v>3516592710</v>
      </c>
      <c r="E2231" s="9" t="e">
        <f>INDEX(#REF!:#REF!,MATCH($D2231,#REF!:#REF!,0),MATCH(#REF!,#REF!:#REF!,0))</f>
        <v>#REF!</v>
      </c>
      <c r="F2231" s="9" t="e">
        <f>INDEX(#REF!:#REF!,MATCH($D2231,#REF!:#REF!,0),MATCH(#REF!,#REF!:#REF!,0))</f>
        <v>#REF!</v>
      </c>
    </row>
    <row r="2232" spans="1:6" ht="16.5" x14ac:dyDescent="0.3">
      <c r="A2232" s="9" t="s">
        <v>20093</v>
      </c>
      <c r="B2232" s="9" t="s">
        <v>2952</v>
      </c>
      <c r="C2232" s="10">
        <v>38415</v>
      </c>
      <c r="D2232" s="9">
        <v>5561472151</v>
      </c>
      <c r="E2232" s="9" t="e">
        <f>INDEX(#REF!:#REF!,MATCH($D2232,#REF!:#REF!,0),MATCH(#REF!,#REF!:#REF!,0))</f>
        <v>#REF!</v>
      </c>
      <c r="F2232" s="9" t="e">
        <f>INDEX(#REF!:#REF!,MATCH($D2232,#REF!:#REF!,0),MATCH(#REF!,#REF!:#REF!,0))</f>
        <v>#REF!</v>
      </c>
    </row>
    <row r="2233" spans="1:6" ht="16.5" x14ac:dyDescent="0.3">
      <c r="A2233" s="9" t="s">
        <v>20092</v>
      </c>
      <c r="B2233" s="9" t="s">
        <v>2183</v>
      </c>
      <c r="C2233" s="10">
        <v>18722</v>
      </c>
      <c r="D2233" s="9">
        <v>9829586073</v>
      </c>
      <c r="E2233" s="9" t="e">
        <f>INDEX(#REF!:#REF!,MATCH($D2233,#REF!:#REF!,0),MATCH(#REF!,#REF!:#REF!,0))</f>
        <v>#REF!</v>
      </c>
      <c r="F2233" s="9" t="e">
        <f>INDEX(#REF!:#REF!,MATCH($D2233,#REF!:#REF!,0),MATCH(#REF!,#REF!:#REF!,0))</f>
        <v>#REF!</v>
      </c>
    </row>
    <row r="2234" spans="1:6" ht="16.5" x14ac:dyDescent="0.3">
      <c r="A2234" s="9" t="s">
        <v>20091</v>
      </c>
      <c r="B2234" s="9" t="s">
        <v>3229</v>
      </c>
      <c r="C2234" s="10">
        <v>51411</v>
      </c>
      <c r="D2234" s="9">
        <v>4401069773</v>
      </c>
      <c r="E2234" s="9" t="e">
        <f>INDEX(#REF!:#REF!,MATCH($D2234,#REF!:#REF!,0),MATCH(#REF!,#REF!:#REF!,0))</f>
        <v>#REF!</v>
      </c>
      <c r="F2234" s="9" t="e">
        <f>INDEX(#REF!:#REF!,MATCH($D2234,#REF!:#REF!,0),MATCH(#REF!,#REF!:#REF!,0))</f>
        <v>#REF!</v>
      </c>
    </row>
    <row r="2235" spans="1:6" ht="16.5" x14ac:dyDescent="0.3">
      <c r="A2235" s="9" t="s">
        <v>20090</v>
      </c>
      <c r="B2235" s="9" t="s">
        <v>2942</v>
      </c>
      <c r="C2235" s="10">
        <v>26459</v>
      </c>
      <c r="D2235" s="9">
        <v>8695742075</v>
      </c>
      <c r="E2235" s="9" t="e">
        <f>INDEX(#REF!:#REF!,MATCH($D2235,#REF!:#REF!,0),MATCH(#REF!,#REF!:#REF!,0))</f>
        <v>#REF!</v>
      </c>
      <c r="F2235" s="9" t="e">
        <f>INDEX(#REF!:#REF!,MATCH($D2235,#REF!:#REF!,0),MATCH(#REF!,#REF!:#REF!,0))</f>
        <v>#REF!</v>
      </c>
    </row>
    <row r="2236" spans="1:6" ht="16.5" x14ac:dyDescent="0.3">
      <c r="A2236" s="9" t="s">
        <v>20089</v>
      </c>
      <c r="B2236" s="9" t="s">
        <v>3493</v>
      </c>
      <c r="C2236" s="10">
        <v>30033</v>
      </c>
      <c r="D2236" s="9">
        <v>6300411419</v>
      </c>
      <c r="E2236" s="9" t="e">
        <f>INDEX(#REF!:#REF!,MATCH($D2236,#REF!:#REF!,0),MATCH(#REF!,#REF!:#REF!,0))</f>
        <v>#REF!</v>
      </c>
      <c r="F2236" s="9" t="e">
        <f>INDEX(#REF!:#REF!,MATCH($D2236,#REF!:#REF!,0),MATCH(#REF!,#REF!:#REF!,0))</f>
        <v>#REF!</v>
      </c>
    </row>
    <row r="2237" spans="1:6" ht="16.5" x14ac:dyDescent="0.3">
      <c r="A2237" s="9" t="s">
        <v>20088</v>
      </c>
      <c r="B2237" s="9" t="s">
        <v>2793</v>
      </c>
      <c r="C2237" s="10">
        <v>52020</v>
      </c>
      <c r="D2237" s="9">
        <v>3891707452</v>
      </c>
      <c r="E2237" s="9" t="e">
        <f>INDEX(#REF!:#REF!,MATCH($D2237,#REF!:#REF!,0),MATCH(#REF!,#REF!:#REF!,0))</f>
        <v>#REF!</v>
      </c>
      <c r="F2237" s="9" t="e">
        <f>INDEX(#REF!:#REF!,MATCH($D2237,#REF!:#REF!,0),MATCH(#REF!,#REF!:#REF!,0))</f>
        <v>#REF!</v>
      </c>
    </row>
    <row r="2238" spans="1:6" ht="16.5" x14ac:dyDescent="0.3">
      <c r="A2238" s="9" t="s">
        <v>20087</v>
      </c>
      <c r="B2238" s="9" t="s">
        <v>2564</v>
      </c>
      <c r="C2238" s="10">
        <v>28012</v>
      </c>
      <c r="D2238" s="9">
        <v>324399618</v>
      </c>
      <c r="E2238" s="9" t="e">
        <f>INDEX(#REF!:#REF!,MATCH($D2238,#REF!:#REF!,0),MATCH(#REF!,#REF!:#REF!,0))</f>
        <v>#REF!</v>
      </c>
      <c r="F2238" s="9" t="e">
        <f>INDEX(#REF!:#REF!,MATCH($D2238,#REF!:#REF!,0),MATCH(#REF!,#REF!:#REF!,0))</f>
        <v>#REF!</v>
      </c>
    </row>
    <row r="2239" spans="1:6" ht="16.5" x14ac:dyDescent="0.3">
      <c r="A2239" s="9" t="s">
        <v>20086</v>
      </c>
      <c r="B2239" s="9" t="s">
        <v>2440</v>
      </c>
      <c r="C2239" s="10">
        <v>58875</v>
      </c>
      <c r="D2239" s="9">
        <v>7914395587</v>
      </c>
      <c r="E2239" s="9" t="e">
        <f>INDEX(#REF!:#REF!,MATCH($D2239,#REF!:#REF!,0),MATCH(#REF!,#REF!:#REF!,0))</f>
        <v>#REF!</v>
      </c>
      <c r="F2239" s="9" t="e">
        <f>INDEX(#REF!:#REF!,MATCH($D2239,#REF!:#REF!,0),MATCH(#REF!,#REF!:#REF!,0))</f>
        <v>#REF!</v>
      </c>
    </row>
    <row r="2240" spans="1:6" ht="16.5" x14ac:dyDescent="0.3">
      <c r="A2240" s="9" t="s">
        <v>20085</v>
      </c>
      <c r="B2240" s="9" t="s">
        <v>2163</v>
      </c>
      <c r="C2240" s="10">
        <v>51052</v>
      </c>
      <c r="D2240" s="9">
        <v>8387947148</v>
      </c>
      <c r="E2240" s="9" t="e">
        <f>INDEX(#REF!:#REF!,MATCH($D2240,#REF!:#REF!,0),MATCH(#REF!,#REF!:#REF!,0))</f>
        <v>#REF!</v>
      </c>
      <c r="F2240" s="9" t="e">
        <f>INDEX(#REF!:#REF!,MATCH($D2240,#REF!:#REF!,0),MATCH(#REF!,#REF!:#REF!,0))</f>
        <v>#REF!</v>
      </c>
    </row>
    <row r="2241" spans="1:6" ht="16.5" x14ac:dyDescent="0.3">
      <c r="A2241" s="9" t="s">
        <v>20084</v>
      </c>
      <c r="B2241" s="9" t="s">
        <v>2718</v>
      </c>
      <c r="C2241" s="10">
        <v>36517</v>
      </c>
      <c r="D2241" s="9">
        <v>9854387496</v>
      </c>
      <c r="E2241" s="9" t="e">
        <f>INDEX(#REF!:#REF!,MATCH($D2241,#REF!:#REF!,0),MATCH(#REF!,#REF!:#REF!,0))</f>
        <v>#REF!</v>
      </c>
      <c r="F2241" s="9" t="e">
        <f>INDEX(#REF!:#REF!,MATCH($D2241,#REF!:#REF!,0),MATCH(#REF!,#REF!:#REF!,0))</f>
        <v>#REF!</v>
      </c>
    </row>
    <row r="2242" spans="1:6" ht="16.5" x14ac:dyDescent="0.3">
      <c r="A2242" s="9" t="s">
        <v>20083</v>
      </c>
      <c r="B2242" s="9" t="s">
        <v>2092</v>
      </c>
      <c r="C2242" s="10">
        <v>19331</v>
      </c>
      <c r="D2242" s="9">
        <v>3819859829</v>
      </c>
      <c r="E2242" s="9" t="e">
        <f>INDEX(#REF!:#REF!,MATCH($D2242,#REF!:#REF!,0),MATCH(#REF!,#REF!:#REF!,0))</f>
        <v>#REF!</v>
      </c>
      <c r="F2242" s="9" t="e">
        <f>INDEX(#REF!:#REF!,MATCH($D2242,#REF!:#REF!,0),MATCH(#REF!,#REF!:#REF!,0))</f>
        <v>#REF!</v>
      </c>
    </row>
    <row r="2243" spans="1:6" ht="16.5" x14ac:dyDescent="0.3">
      <c r="A2243" s="9" t="s">
        <v>20082</v>
      </c>
      <c r="B2243" s="9" t="s">
        <v>3510</v>
      </c>
      <c r="C2243" s="10">
        <v>18231</v>
      </c>
      <c r="D2243" s="9">
        <v>1456229036</v>
      </c>
      <c r="E2243" s="9" t="e">
        <f>INDEX(#REF!:#REF!,MATCH($D2243,#REF!:#REF!,0),MATCH(#REF!,#REF!:#REF!,0))</f>
        <v>#REF!</v>
      </c>
      <c r="F2243" s="9" t="e">
        <f>INDEX(#REF!:#REF!,MATCH($D2243,#REF!:#REF!,0),MATCH(#REF!,#REF!:#REF!,0))</f>
        <v>#REF!</v>
      </c>
    </row>
    <row r="2244" spans="1:6" ht="16.5" x14ac:dyDescent="0.3">
      <c r="A2244" s="9" t="s">
        <v>20081</v>
      </c>
      <c r="B2244" s="9" t="s">
        <v>2481</v>
      </c>
      <c r="C2244" s="10">
        <v>52904</v>
      </c>
      <c r="D2244" s="9">
        <v>5353923685</v>
      </c>
      <c r="E2244" s="9" t="e">
        <f>INDEX(#REF!:#REF!,MATCH($D2244,#REF!:#REF!,0),MATCH(#REF!,#REF!:#REF!,0))</f>
        <v>#REF!</v>
      </c>
      <c r="F2244" s="9" t="e">
        <f>INDEX(#REF!:#REF!,MATCH($D2244,#REF!:#REF!,0),MATCH(#REF!,#REF!:#REF!,0))</f>
        <v>#REF!</v>
      </c>
    </row>
    <row r="2245" spans="1:6" ht="16.5" x14ac:dyDescent="0.3">
      <c r="A2245" s="9" t="s">
        <v>20080</v>
      </c>
      <c r="B2245" s="9" t="s">
        <v>2123</v>
      </c>
      <c r="C2245" s="10">
        <v>57768</v>
      </c>
      <c r="D2245" s="9">
        <v>8289594380</v>
      </c>
      <c r="E2245" s="9" t="e">
        <f>INDEX(#REF!:#REF!,MATCH($D2245,#REF!:#REF!,0),MATCH(#REF!,#REF!:#REF!,0))</f>
        <v>#REF!</v>
      </c>
      <c r="F2245" s="9" t="e">
        <f>INDEX(#REF!:#REF!,MATCH($D2245,#REF!:#REF!,0),MATCH(#REF!,#REF!:#REF!,0))</f>
        <v>#REF!</v>
      </c>
    </row>
    <row r="2246" spans="1:6" ht="16.5" x14ac:dyDescent="0.3">
      <c r="A2246" s="9" t="s">
        <v>20079</v>
      </c>
      <c r="B2246" s="9" t="s">
        <v>2310</v>
      </c>
      <c r="C2246" s="10">
        <v>16613</v>
      </c>
      <c r="D2246" s="9">
        <v>2698184272</v>
      </c>
      <c r="E2246" s="9" t="e">
        <f>INDEX(#REF!:#REF!,MATCH($D2246,#REF!:#REF!,0),MATCH(#REF!,#REF!:#REF!,0))</f>
        <v>#REF!</v>
      </c>
      <c r="F2246" s="9" t="e">
        <f>INDEX(#REF!:#REF!,MATCH($D2246,#REF!:#REF!,0),MATCH(#REF!,#REF!:#REF!,0))</f>
        <v>#REF!</v>
      </c>
    </row>
    <row r="2247" spans="1:6" ht="16.5" x14ac:dyDescent="0.3">
      <c r="A2247" s="9" t="s">
        <v>20078</v>
      </c>
      <c r="B2247" s="9" t="s">
        <v>3073</v>
      </c>
      <c r="C2247" s="10">
        <v>26469</v>
      </c>
      <c r="D2247" s="9">
        <v>2079803735</v>
      </c>
      <c r="E2247" s="9" t="e">
        <f>INDEX(#REF!:#REF!,MATCH($D2247,#REF!:#REF!,0),MATCH(#REF!,#REF!:#REF!,0))</f>
        <v>#REF!</v>
      </c>
      <c r="F2247" s="9" t="e">
        <f>INDEX(#REF!:#REF!,MATCH($D2247,#REF!:#REF!,0),MATCH(#REF!,#REF!:#REF!,0))</f>
        <v>#REF!</v>
      </c>
    </row>
    <row r="2248" spans="1:6" ht="16.5" x14ac:dyDescent="0.3">
      <c r="A2248" s="9" t="s">
        <v>20077</v>
      </c>
      <c r="B2248" s="9" t="s">
        <v>1963</v>
      </c>
      <c r="C2248" s="10">
        <v>12647</v>
      </c>
      <c r="D2248" s="9">
        <v>5186660353</v>
      </c>
      <c r="E2248" s="9" t="e">
        <f>INDEX(#REF!:#REF!,MATCH($D2248,#REF!:#REF!,0),MATCH(#REF!,#REF!:#REF!,0))</f>
        <v>#REF!</v>
      </c>
      <c r="F2248" s="9" t="e">
        <f>INDEX(#REF!:#REF!,MATCH($D2248,#REF!:#REF!,0),MATCH(#REF!,#REF!:#REF!,0))</f>
        <v>#REF!</v>
      </c>
    </row>
    <row r="2249" spans="1:6" ht="16.5" x14ac:dyDescent="0.3">
      <c r="A2249" s="9" t="s">
        <v>20076</v>
      </c>
      <c r="B2249" s="9" t="s">
        <v>2704</v>
      </c>
      <c r="C2249" s="10">
        <v>16672</v>
      </c>
      <c r="D2249" s="9">
        <v>7760701055</v>
      </c>
      <c r="E2249" s="9" t="e">
        <f>INDEX(#REF!:#REF!,MATCH($D2249,#REF!:#REF!,0),MATCH(#REF!,#REF!:#REF!,0))</f>
        <v>#REF!</v>
      </c>
      <c r="F2249" s="9" t="e">
        <f>INDEX(#REF!:#REF!,MATCH($D2249,#REF!:#REF!,0),MATCH(#REF!,#REF!:#REF!,0))</f>
        <v>#REF!</v>
      </c>
    </row>
    <row r="2250" spans="1:6" ht="16.5" x14ac:dyDescent="0.3">
      <c r="A2250" s="9" t="s">
        <v>20075</v>
      </c>
      <c r="B2250" s="9" t="s">
        <v>2241</v>
      </c>
      <c r="C2250" s="10">
        <v>32557</v>
      </c>
      <c r="D2250" s="9">
        <v>3145039288</v>
      </c>
      <c r="E2250" s="9" t="e">
        <f>INDEX(#REF!:#REF!,MATCH($D2250,#REF!:#REF!,0),MATCH(#REF!,#REF!:#REF!,0))</f>
        <v>#REF!</v>
      </c>
      <c r="F2250" s="9" t="e">
        <f>INDEX(#REF!:#REF!,MATCH($D2250,#REF!:#REF!,0),MATCH(#REF!,#REF!:#REF!,0))</f>
        <v>#REF!</v>
      </c>
    </row>
    <row r="2251" spans="1:6" ht="16.5" x14ac:dyDescent="0.3">
      <c r="A2251" s="9" t="s">
        <v>20074</v>
      </c>
      <c r="B2251" s="9" t="s">
        <v>2685</v>
      </c>
      <c r="C2251" s="10">
        <v>32427</v>
      </c>
      <c r="D2251" s="9">
        <v>5903124704</v>
      </c>
      <c r="E2251" s="9" t="e">
        <f>INDEX(#REF!:#REF!,MATCH($D2251,#REF!:#REF!,0),MATCH(#REF!,#REF!:#REF!,0))</f>
        <v>#REF!</v>
      </c>
      <c r="F2251" s="9" t="e">
        <f>INDEX(#REF!:#REF!,MATCH($D2251,#REF!:#REF!,0),MATCH(#REF!,#REF!:#REF!,0))</f>
        <v>#REF!</v>
      </c>
    </row>
    <row r="2252" spans="1:6" ht="16.5" x14ac:dyDescent="0.3">
      <c r="A2252" s="9" t="s">
        <v>20073</v>
      </c>
      <c r="B2252" s="9" t="s">
        <v>1993</v>
      </c>
      <c r="C2252" s="10">
        <v>44339</v>
      </c>
      <c r="D2252" s="9">
        <v>2893065872</v>
      </c>
      <c r="E2252" s="9" t="e">
        <f>INDEX(#REF!:#REF!,MATCH($D2252,#REF!:#REF!,0),MATCH(#REF!,#REF!:#REF!,0))</f>
        <v>#REF!</v>
      </c>
      <c r="F2252" s="9" t="e">
        <f>INDEX(#REF!:#REF!,MATCH($D2252,#REF!:#REF!,0),MATCH(#REF!,#REF!:#REF!,0))</f>
        <v>#REF!</v>
      </c>
    </row>
    <row r="2253" spans="1:6" ht="16.5" x14ac:dyDescent="0.3">
      <c r="A2253" s="9" t="s">
        <v>20072</v>
      </c>
      <c r="B2253" s="9" t="s">
        <v>2138</v>
      </c>
      <c r="C2253" s="10">
        <v>27448</v>
      </c>
      <c r="D2253" s="9">
        <v>9518260397</v>
      </c>
      <c r="E2253" s="9" t="e">
        <f>INDEX(#REF!:#REF!,MATCH($D2253,#REF!:#REF!,0),MATCH(#REF!,#REF!:#REF!,0))</f>
        <v>#REF!</v>
      </c>
      <c r="F2253" s="9" t="e">
        <f>INDEX(#REF!:#REF!,MATCH($D2253,#REF!:#REF!,0),MATCH(#REF!,#REF!:#REF!,0))</f>
        <v>#REF!</v>
      </c>
    </row>
    <row r="2254" spans="1:6" ht="16.5" x14ac:dyDescent="0.3">
      <c r="A2254" s="9" t="s">
        <v>20071</v>
      </c>
      <c r="B2254" s="9" t="s">
        <v>2015</v>
      </c>
      <c r="C2254" s="10">
        <v>50644</v>
      </c>
      <c r="D2254" s="9">
        <v>5603002824</v>
      </c>
      <c r="E2254" s="9" t="e">
        <f>INDEX(#REF!:#REF!,MATCH($D2254,#REF!:#REF!,0),MATCH(#REF!,#REF!:#REF!,0))</f>
        <v>#REF!</v>
      </c>
      <c r="F2254" s="9" t="e">
        <f>INDEX(#REF!:#REF!,MATCH($D2254,#REF!:#REF!,0),MATCH(#REF!,#REF!:#REF!,0))</f>
        <v>#REF!</v>
      </c>
    </row>
    <row r="2255" spans="1:6" ht="16.5" x14ac:dyDescent="0.3">
      <c r="A2255" s="9" t="s">
        <v>20070</v>
      </c>
      <c r="B2255" s="9" t="s">
        <v>2744</v>
      </c>
      <c r="C2255" s="10">
        <v>55294</v>
      </c>
      <c r="D2255" s="9">
        <v>3469413983</v>
      </c>
      <c r="E2255" s="9" t="e">
        <f>INDEX(#REF!:#REF!,MATCH($D2255,#REF!:#REF!,0),MATCH(#REF!,#REF!:#REF!,0))</f>
        <v>#REF!</v>
      </c>
      <c r="F2255" s="9" t="e">
        <f>INDEX(#REF!:#REF!,MATCH($D2255,#REF!:#REF!,0),MATCH(#REF!,#REF!:#REF!,0))</f>
        <v>#REF!</v>
      </c>
    </row>
    <row r="2256" spans="1:6" ht="16.5" x14ac:dyDescent="0.3">
      <c r="A2256" s="9" t="s">
        <v>20069</v>
      </c>
      <c r="B2256" s="9" t="s">
        <v>2048</v>
      </c>
      <c r="C2256" s="10">
        <v>14744</v>
      </c>
      <c r="D2256" s="9">
        <v>3418374697</v>
      </c>
      <c r="E2256" s="9" t="e">
        <f>INDEX(#REF!:#REF!,MATCH($D2256,#REF!:#REF!,0),MATCH(#REF!,#REF!:#REF!,0))</f>
        <v>#REF!</v>
      </c>
      <c r="F2256" s="9" t="e">
        <f>INDEX(#REF!:#REF!,MATCH($D2256,#REF!:#REF!,0),MATCH(#REF!,#REF!:#REF!,0))</f>
        <v>#REF!</v>
      </c>
    </row>
    <row r="2257" spans="1:6" ht="16.5" x14ac:dyDescent="0.3">
      <c r="A2257" s="9" t="s">
        <v>20068</v>
      </c>
      <c r="B2257" s="9" t="s">
        <v>3506</v>
      </c>
      <c r="C2257" s="10">
        <v>33673</v>
      </c>
      <c r="D2257" s="9">
        <v>7205256240</v>
      </c>
      <c r="E2257" s="9" t="e">
        <f>INDEX(#REF!:#REF!,MATCH($D2257,#REF!:#REF!,0),MATCH(#REF!,#REF!:#REF!,0))</f>
        <v>#REF!</v>
      </c>
      <c r="F2257" s="9" t="e">
        <f>INDEX(#REF!:#REF!,MATCH($D2257,#REF!:#REF!,0),MATCH(#REF!,#REF!:#REF!,0))</f>
        <v>#REF!</v>
      </c>
    </row>
    <row r="2258" spans="1:6" ht="16.5" x14ac:dyDescent="0.3">
      <c r="A2258" s="9" t="s">
        <v>20067</v>
      </c>
      <c r="B2258" s="9" t="s">
        <v>2286</v>
      </c>
      <c r="C2258" s="10">
        <v>36599</v>
      </c>
      <c r="D2258" s="9">
        <v>7251959615</v>
      </c>
      <c r="E2258" s="9" t="e">
        <f>INDEX(#REF!:#REF!,MATCH($D2258,#REF!:#REF!,0),MATCH(#REF!,#REF!:#REF!,0))</f>
        <v>#REF!</v>
      </c>
      <c r="F2258" s="9" t="e">
        <f>INDEX(#REF!:#REF!,MATCH($D2258,#REF!:#REF!,0),MATCH(#REF!,#REF!:#REF!,0))</f>
        <v>#REF!</v>
      </c>
    </row>
    <row r="2259" spans="1:6" ht="16.5" x14ac:dyDescent="0.3">
      <c r="A2259" s="9" t="s">
        <v>20066</v>
      </c>
      <c r="B2259" s="9" t="s">
        <v>2487</v>
      </c>
      <c r="C2259" s="10">
        <v>24511</v>
      </c>
      <c r="D2259" s="9">
        <v>8419732141</v>
      </c>
      <c r="E2259" s="9" t="e">
        <f>INDEX(#REF!:#REF!,MATCH($D2259,#REF!:#REF!,0),MATCH(#REF!,#REF!:#REF!,0))</f>
        <v>#REF!</v>
      </c>
      <c r="F2259" s="9" t="e">
        <f>INDEX(#REF!:#REF!,MATCH($D2259,#REF!:#REF!,0),MATCH(#REF!,#REF!:#REF!,0))</f>
        <v>#REF!</v>
      </c>
    </row>
    <row r="2260" spans="1:6" ht="16.5" x14ac:dyDescent="0.3">
      <c r="A2260" s="9" t="s">
        <v>20065</v>
      </c>
      <c r="B2260" s="9" t="s">
        <v>2071</v>
      </c>
      <c r="C2260" s="10">
        <v>17961</v>
      </c>
      <c r="D2260" s="9">
        <v>5211527984</v>
      </c>
      <c r="E2260" s="9" t="e">
        <f>INDEX(#REF!:#REF!,MATCH($D2260,#REF!:#REF!,0),MATCH(#REF!,#REF!:#REF!,0))</f>
        <v>#REF!</v>
      </c>
      <c r="F2260" s="9" t="e">
        <f>INDEX(#REF!:#REF!,MATCH($D2260,#REF!:#REF!,0),MATCH(#REF!,#REF!:#REF!,0))</f>
        <v>#REF!</v>
      </c>
    </row>
    <row r="2261" spans="1:6" ht="16.5" x14ac:dyDescent="0.3">
      <c r="A2261" s="9" t="s">
        <v>20064</v>
      </c>
      <c r="B2261" s="9" t="s">
        <v>2059</v>
      </c>
      <c r="C2261" s="10">
        <v>51377</v>
      </c>
      <c r="D2261" s="9">
        <v>933051662</v>
      </c>
      <c r="E2261" s="9" t="e">
        <f>INDEX(#REF!:#REF!,MATCH($D2261,#REF!:#REF!,0),MATCH(#REF!,#REF!:#REF!,0))</f>
        <v>#REF!</v>
      </c>
      <c r="F2261" s="9" t="e">
        <f>INDEX(#REF!:#REF!,MATCH($D2261,#REF!:#REF!,0),MATCH(#REF!,#REF!:#REF!,0))</f>
        <v>#REF!</v>
      </c>
    </row>
    <row r="2262" spans="1:6" ht="16.5" x14ac:dyDescent="0.3">
      <c r="A2262" s="9" t="s">
        <v>20063</v>
      </c>
      <c r="B2262" s="9" t="s">
        <v>3123</v>
      </c>
      <c r="C2262" s="10">
        <v>42643</v>
      </c>
      <c r="D2262" s="9">
        <v>8002426673</v>
      </c>
      <c r="E2262" s="9" t="e">
        <f>INDEX(#REF!:#REF!,MATCH($D2262,#REF!:#REF!,0),MATCH(#REF!,#REF!:#REF!,0))</f>
        <v>#REF!</v>
      </c>
      <c r="F2262" s="9" t="e">
        <f>INDEX(#REF!:#REF!,MATCH($D2262,#REF!:#REF!,0),MATCH(#REF!,#REF!:#REF!,0))</f>
        <v>#REF!</v>
      </c>
    </row>
    <row r="2263" spans="1:6" ht="16.5" x14ac:dyDescent="0.3">
      <c r="A2263" s="9" t="s">
        <v>20062</v>
      </c>
      <c r="B2263" s="9" t="s">
        <v>1977</v>
      </c>
      <c r="C2263" s="10">
        <v>17770</v>
      </c>
      <c r="D2263" s="9">
        <v>2255261316</v>
      </c>
      <c r="E2263" s="9" t="e">
        <f>INDEX(#REF!:#REF!,MATCH($D2263,#REF!:#REF!,0),MATCH(#REF!,#REF!:#REF!,0))</f>
        <v>#REF!</v>
      </c>
      <c r="F2263" s="9" t="e">
        <f>INDEX(#REF!:#REF!,MATCH($D2263,#REF!:#REF!,0),MATCH(#REF!,#REF!:#REF!,0))</f>
        <v>#REF!</v>
      </c>
    </row>
    <row r="2264" spans="1:6" ht="16.5" x14ac:dyDescent="0.3">
      <c r="A2264" s="9" t="s">
        <v>20061</v>
      </c>
      <c r="B2264" s="9" t="s">
        <v>2149</v>
      </c>
      <c r="C2264" s="10">
        <v>54835</v>
      </c>
      <c r="D2264" s="9">
        <v>6724903874</v>
      </c>
      <c r="E2264" s="9" t="e">
        <f>INDEX(#REF!:#REF!,MATCH($D2264,#REF!:#REF!,0),MATCH(#REF!,#REF!:#REF!,0))</f>
        <v>#REF!</v>
      </c>
      <c r="F2264" s="9" t="e">
        <f>INDEX(#REF!:#REF!,MATCH($D2264,#REF!:#REF!,0),MATCH(#REF!,#REF!:#REF!,0))</f>
        <v>#REF!</v>
      </c>
    </row>
    <row r="2265" spans="1:6" ht="16.5" x14ac:dyDescent="0.3">
      <c r="A2265" s="9" t="s">
        <v>20060</v>
      </c>
      <c r="B2265" s="9" t="s">
        <v>2312</v>
      </c>
      <c r="C2265" s="10">
        <v>59280</v>
      </c>
      <c r="D2265" s="9">
        <v>6988089128</v>
      </c>
      <c r="E2265" s="9" t="e">
        <f>INDEX(#REF!:#REF!,MATCH($D2265,#REF!:#REF!,0),MATCH(#REF!,#REF!:#REF!,0))</f>
        <v>#REF!</v>
      </c>
      <c r="F2265" s="9" t="e">
        <f>INDEX(#REF!:#REF!,MATCH($D2265,#REF!:#REF!,0),MATCH(#REF!,#REF!:#REF!,0))</f>
        <v>#REF!</v>
      </c>
    </row>
    <row r="2266" spans="1:6" ht="16.5" x14ac:dyDescent="0.3">
      <c r="A2266" s="9" t="s">
        <v>20059</v>
      </c>
      <c r="B2266" s="9" t="s">
        <v>2219</v>
      </c>
      <c r="C2266" s="10">
        <v>53416</v>
      </c>
      <c r="D2266" s="9">
        <v>4453705328</v>
      </c>
      <c r="E2266" s="9" t="e">
        <f>INDEX(#REF!:#REF!,MATCH($D2266,#REF!:#REF!,0),MATCH(#REF!,#REF!:#REF!,0))</f>
        <v>#REF!</v>
      </c>
      <c r="F2266" s="9" t="e">
        <f>INDEX(#REF!:#REF!,MATCH($D2266,#REF!:#REF!,0),MATCH(#REF!,#REF!:#REF!,0))</f>
        <v>#REF!</v>
      </c>
    </row>
    <row r="2267" spans="1:6" ht="16.5" x14ac:dyDescent="0.3">
      <c r="A2267" s="9" t="s">
        <v>20058</v>
      </c>
      <c r="B2267" s="9" t="s">
        <v>2123</v>
      </c>
      <c r="C2267" s="10">
        <v>23559</v>
      </c>
      <c r="D2267" s="9">
        <v>1787288307</v>
      </c>
      <c r="E2267" s="9" t="e">
        <f>INDEX(#REF!:#REF!,MATCH($D2267,#REF!:#REF!,0),MATCH(#REF!,#REF!:#REF!,0))</f>
        <v>#REF!</v>
      </c>
      <c r="F2267" s="9" t="e">
        <f>INDEX(#REF!:#REF!,MATCH($D2267,#REF!:#REF!,0),MATCH(#REF!,#REF!:#REF!,0))</f>
        <v>#REF!</v>
      </c>
    </row>
    <row r="2268" spans="1:6" ht="16.5" x14ac:dyDescent="0.3">
      <c r="A2268" s="9" t="s">
        <v>20057</v>
      </c>
      <c r="B2268" s="9" t="s">
        <v>2359</v>
      </c>
      <c r="C2268" s="10">
        <v>12937</v>
      </c>
      <c r="D2268" s="9">
        <v>6148303353</v>
      </c>
      <c r="E2268" s="9" t="e">
        <f>INDEX(#REF!:#REF!,MATCH($D2268,#REF!:#REF!,0),MATCH(#REF!,#REF!:#REF!,0))</f>
        <v>#REF!</v>
      </c>
      <c r="F2268" s="9" t="e">
        <f>INDEX(#REF!:#REF!,MATCH($D2268,#REF!:#REF!,0),MATCH(#REF!,#REF!:#REF!,0))</f>
        <v>#REF!</v>
      </c>
    </row>
    <row r="2269" spans="1:6" ht="16.5" x14ac:dyDescent="0.3">
      <c r="A2269" s="9" t="s">
        <v>20056</v>
      </c>
      <c r="B2269" s="9" t="s">
        <v>2230</v>
      </c>
      <c r="C2269" s="10">
        <v>38535</v>
      </c>
      <c r="D2269" s="9">
        <v>6961242316</v>
      </c>
      <c r="E2269" s="9" t="e">
        <f>INDEX(#REF!:#REF!,MATCH($D2269,#REF!:#REF!,0),MATCH(#REF!,#REF!:#REF!,0))</f>
        <v>#REF!</v>
      </c>
      <c r="F2269" s="9" t="e">
        <f>INDEX(#REF!:#REF!,MATCH($D2269,#REF!:#REF!,0),MATCH(#REF!,#REF!:#REF!,0))</f>
        <v>#REF!</v>
      </c>
    </row>
    <row r="2270" spans="1:6" ht="16.5" x14ac:dyDescent="0.3">
      <c r="A2270" s="9" t="s">
        <v>20055</v>
      </c>
      <c r="B2270" s="9" t="s">
        <v>2412</v>
      </c>
      <c r="C2270" s="10">
        <v>45207</v>
      </c>
      <c r="D2270" s="9">
        <v>4578004252</v>
      </c>
      <c r="E2270" s="9" t="e">
        <f>INDEX(#REF!:#REF!,MATCH($D2270,#REF!:#REF!,0),MATCH(#REF!,#REF!:#REF!,0))</f>
        <v>#REF!</v>
      </c>
      <c r="F2270" s="9" t="e">
        <f>INDEX(#REF!:#REF!,MATCH($D2270,#REF!:#REF!,0),MATCH(#REF!,#REF!:#REF!,0))</f>
        <v>#REF!</v>
      </c>
    </row>
    <row r="2271" spans="1:6" ht="16.5" x14ac:dyDescent="0.3">
      <c r="A2271" s="9" t="s">
        <v>20054</v>
      </c>
      <c r="B2271" s="9" t="s">
        <v>2254</v>
      </c>
      <c r="C2271" s="10">
        <v>27083</v>
      </c>
      <c r="D2271" s="9">
        <v>4986200380</v>
      </c>
      <c r="E2271" s="9" t="e">
        <f>INDEX(#REF!:#REF!,MATCH($D2271,#REF!:#REF!,0),MATCH(#REF!,#REF!:#REF!,0))</f>
        <v>#REF!</v>
      </c>
      <c r="F2271" s="9" t="e">
        <f>INDEX(#REF!:#REF!,MATCH($D2271,#REF!:#REF!,0),MATCH(#REF!,#REF!:#REF!,0))</f>
        <v>#REF!</v>
      </c>
    </row>
    <row r="2272" spans="1:6" ht="16.5" x14ac:dyDescent="0.3">
      <c r="A2272" s="9" t="s">
        <v>20053</v>
      </c>
      <c r="B2272" s="9" t="s">
        <v>2103</v>
      </c>
      <c r="C2272" s="10">
        <v>19168</v>
      </c>
      <c r="D2272" s="9">
        <v>6819596901</v>
      </c>
      <c r="E2272" s="9" t="e">
        <f>INDEX(#REF!:#REF!,MATCH($D2272,#REF!:#REF!,0),MATCH(#REF!,#REF!:#REF!,0))</f>
        <v>#REF!</v>
      </c>
      <c r="F2272" s="9" t="e">
        <f>INDEX(#REF!:#REF!,MATCH($D2272,#REF!:#REF!,0),MATCH(#REF!,#REF!:#REF!,0))</f>
        <v>#REF!</v>
      </c>
    </row>
    <row r="2273" spans="1:6" ht="16.5" x14ac:dyDescent="0.3">
      <c r="A2273" s="9" t="s">
        <v>20052</v>
      </c>
      <c r="B2273" s="9" t="s">
        <v>2248</v>
      </c>
      <c r="C2273" s="10">
        <v>19432</v>
      </c>
      <c r="D2273" s="9">
        <v>2510440322</v>
      </c>
      <c r="E2273" s="9" t="e">
        <f>INDEX(#REF!:#REF!,MATCH($D2273,#REF!:#REF!,0),MATCH(#REF!,#REF!:#REF!,0))</f>
        <v>#REF!</v>
      </c>
      <c r="F2273" s="9" t="e">
        <f>INDEX(#REF!:#REF!,MATCH($D2273,#REF!:#REF!,0),MATCH(#REF!,#REF!:#REF!,0))</f>
        <v>#REF!</v>
      </c>
    </row>
    <row r="2274" spans="1:6" ht="16.5" x14ac:dyDescent="0.3">
      <c r="A2274" s="9" t="s">
        <v>20051</v>
      </c>
      <c r="B2274" s="9" t="s">
        <v>2009</v>
      </c>
      <c r="C2274" s="10">
        <v>49204</v>
      </c>
      <c r="D2274" s="9">
        <v>3642988458</v>
      </c>
      <c r="E2274" s="9" t="e">
        <f>INDEX(#REF!:#REF!,MATCH($D2274,#REF!:#REF!,0),MATCH(#REF!,#REF!:#REF!,0))</f>
        <v>#REF!</v>
      </c>
      <c r="F2274" s="9" t="e">
        <f>INDEX(#REF!:#REF!,MATCH($D2274,#REF!:#REF!,0),MATCH(#REF!,#REF!:#REF!,0))</f>
        <v>#REF!</v>
      </c>
    </row>
    <row r="2275" spans="1:6" ht="16.5" x14ac:dyDescent="0.3">
      <c r="A2275" s="9" t="s">
        <v>20050</v>
      </c>
      <c r="B2275" s="9" t="s">
        <v>2288</v>
      </c>
      <c r="C2275" s="10">
        <v>24659</v>
      </c>
      <c r="D2275" s="9">
        <v>2497321256</v>
      </c>
      <c r="E2275" s="9" t="e">
        <f>INDEX(#REF!:#REF!,MATCH($D2275,#REF!:#REF!,0),MATCH(#REF!,#REF!:#REF!,0))</f>
        <v>#REF!</v>
      </c>
      <c r="F2275" s="9" t="e">
        <f>INDEX(#REF!:#REF!,MATCH($D2275,#REF!:#REF!,0),MATCH(#REF!,#REF!:#REF!,0))</f>
        <v>#REF!</v>
      </c>
    </row>
    <row r="2276" spans="1:6" ht="16.5" x14ac:dyDescent="0.3">
      <c r="A2276" s="9" t="s">
        <v>20049</v>
      </c>
      <c r="B2276" s="9" t="s">
        <v>2250</v>
      </c>
      <c r="C2276" s="10">
        <v>31384</v>
      </c>
      <c r="D2276" s="9">
        <v>2079803735</v>
      </c>
      <c r="E2276" s="9" t="e">
        <f>INDEX(#REF!:#REF!,MATCH($D2276,#REF!:#REF!,0),MATCH(#REF!,#REF!:#REF!,0))</f>
        <v>#REF!</v>
      </c>
      <c r="F2276" s="9" t="e">
        <f>INDEX(#REF!:#REF!,MATCH($D2276,#REF!:#REF!,0),MATCH(#REF!,#REF!:#REF!,0))</f>
        <v>#REF!</v>
      </c>
    </row>
    <row r="2277" spans="1:6" ht="16.5" x14ac:dyDescent="0.3">
      <c r="A2277" s="9" t="s">
        <v>20048</v>
      </c>
      <c r="B2277" s="9" t="s">
        <v>2354</v>
      </c>
      <c r="C2277" s="10">
        <v>36969</v>
      </c>
      <c r="D2277" s="9">
        <v>6731572691</v>
      </c>
      <c r="E2277" s="9" t="e">
        <f>INDEX(#REF!:#REF!,MATCH($D2277,#REF!:#REF!,0),MATCH(#REF!,#REF!:#REF!,0))</f>
        <v>#REF!</v>
      </c>
      <c r="F2277" s="9" t="e">
        <f>INDEX(#REF!:#REF!,MATCH($D2277,#REF!:#REF!,0),MATCH(#REF!,#REF!:#REF!,0))</f>
        <v>#REF!</v>
      </c>
    </row>
    <row r="2278" spans="1:6" ht="16.5" x14ac:dyDescent="0.3">
      <c r="A2278" s="9" t="s">
        <v>20047</v>
      </c>
      <c r="B2278" s="9" t="s">
        <v>2462</v>
      </c>
      <c r="C2278" s="10">
        <v>57534</v>
      </c>
      <c r="D2278" s="9">
        <v>5241020535</v>
      </c>
      <c r="E2278" s="9" t="e">
        <f>INDEX(#REF!:#REF!,MATCH($D2278,#REF!:#REF!,0),MATCH(#REF!,#REF!:#REF!,0))</f>
        <v>#REF!</v>
      </c>
      <c r="F2278" s="9" t="e">
        <f>INDEX(#REF!:#REF!,MATCH($D2278,#REF!:#REF!,0),MATCH(#REF!,#REF!:#REF!,0))</f>
        <v>#REF!</v>
      </c>
    </row>
    <row r="2279" spans="1:6" ht="16.5" x14ac:dyDescent="0.3">
      <c r="A2279" s="9" t="s">
        <v>20046</v>
      </c>
      <c r="B2279" s="9" t="s">
        <v>2163</v>
      </c>
      <c r="C2279" s="10">
        <v>26446</v>
      </c>
      <c r="D2279" s="9">
        <v>5474718616</v>
      </c>
      <c r="E2279" s="9" t="e">
        <f>INDEX(#REF!:#REF!,MATCH($D2279,#REF!:#REF!,0),MATCH(#REF!,#REF!:#REF!,0))</f>
        <v>#REF!</v>
      </c>
      <c r="F2279" s="9" t="e">
        <f>INDEX(#REF!:#REF!,MATCH($D2279,#REF!:#REF!,0),MATCH(#REF!,#REF!:#REF!,0))</f>
        <v>#REF!</v>
      </c>
    </row>
    <row r="2280" spans="1:6" ht="16.5" x14ac:dyDescent="0.3">
      <c r="A2280" s="9" t="s">
        <v>20045</v>
      </c>
      <c r="B2280" s="9" t="s">
        <v>4046</v>
      </c>
      <c r="C2280" s="10">
        <v>32113</v>
      </c>
      <c r="D2280" s="9">
        <v>3986480021</v>
      </c>
      <c r="E2280" s="9" t="e">
        <f>INDEX(#REF!:#REF!,MATCH($D2280,#REF!:#REF!,0),MATCH(#REF!,#REF!:#REF!,0))</f>
        <v>#REF!</v>
      </c>
      <c r="F2280" s="9" t="e">
        <f>INDEX(#REF!:#REF!,MATCH($D2280,#REF!:#REF!,0),MATCH(#REF!,#REF!:#REF!,0))</f>
        <v>#REF!</v>
      </c>
    </row>
    <row r="2281" spans="1:6" ht="16.5" x14ac:dyDescent="0.3">
      <c r="A2281" s="9" t="s">
        <v>20044</v>
      </c>
      <c r="B2281" s="9" t="s">
        <v>2110</v>
      </c>
      <c r="C2281" s="10">
        <v>15349</v>
      </c>
      <c r="D2281" s="9">
        <v>7628323464</v>
      </c>
      <c r="E2281" s="9" t="e">
        <f>INDEX(#REF!:#REF!,MATCH($D2281,#REF!:#REF!,0),MATCH(#REF!,#REF!:#REF!,0))</f>
        <v>#REF!</v>
      </c>
      <c r="F2281" s="9" t="e">
        <f>INDEX(#REF!:#REF!,MATCH($D2281,#REF!:#REF!,0),MATCH(#REF!,#REF!:#REF!,0))</f>
        <v>#REF!</v>
      </c>
    </row>
    <row r="2282" spans="1:6" ht="16.5" x14ac:dyDescent="0.3">
      <c r="A2282" s="9" t="s">
        <v>20043</v>
      </c>
      <c r="B2282" s="9" t="s">
        <v>2918</v>
      </c>
      <c r="C2282" s="10">
        <v>27397</v>
      </c>
      <c r="D2282" s="9">
        <v>4492546545</v>
      </c>
      <c r="E2282" s="9" t="e">
        <f>INDEX(#REF!:#REF!,MATCH($D2282,#REF!:#REF!,0),MATCH(#REF!,#REF!:#REF!,0))</f>
        <v>#REF!</v>
      </c>
      <c r="F2282" s="9" t="e">
        <f>INDEX(#REF!:#REF!,MATCH($D2282,#REF!:#REF!,0),MATCH(#REF!,#REF!:#REF!,0))</f>
        <v>#REF!</v>
      </c>
    </row>
    <row r="2283" spans="1:6" ht="16.5" x14ac:dyDescent="0.3">
      <c r="A2283" s="9" t="s">
        <v>20042</v>
      </c>
      <c r="B2283" s="9" t="s">
        <v>2306</v>
      </c>
      <c r="C2283" s="10">
        <v>27851</v>
      </c>
      <c r="D2283" s="9">
        <v>4967603564</v>
      </c>
      <c r="E2283" s="9" t="e">
        <f>INDEX(#REF!:#REF!,MATCH($D2283,#REF!:#REF!,0),MATCH(#REF!,#REF!:#REF!,0))</f>
        <v>#REF!</v>
      </c>
      <c r="F2283" s="9" t="e">
        <f>INDEX(#REF!:#REF!,MATCH($D2283,#REF!:#REF!,0),MATCH(#REF!,#REF!:#REF!,0))</f>
        <v>#REF!</v>
      </c>
    </row>
    <row r="2284" spans="1:6" ht="16.5" x14ac:dyDescent="0.3">
      <c r="A2284" s="9" t="s">
        <v>20041</v>
      </c>
      <c r="B2284" s="9" t="s">
        <v>3073</v>
      </c>
      <c r="C2284" s="10">
        <v>39878</v>
      </c>
      <c r="D2284" s="9">
        <v>5358183647</v>
      </c>
      <c r="E2284" s="9" t="e">
        <f>INDEX(#REF!:#REF!,MATCH($D2284,#REF!:#REF!,0),MATCH(#REF!,#REF!:#REF!,0))</f>
        <v>#REF!</v>
      </c>
      <c r="F2284" s="9" t="e">
        <f>INDEX(#REF!:#REF!,MATCH($D2284,#REF!:#REF!,0),MATCH(#REF!,#REF!:#REF!,0))</f>
        <v>#REF!</v>
      </c>
    </row>
    <row r="2285" spans="1:6" ht="16.5" x14ac:dyDescent="0.3">
      <c r="A2285" s="9" t="s">
        <v>20040</v>
      </c>
      <c r="B2285" s="9" t="s">
        <v>2005</v>
      </c>
      <c r="C2285" s="10">
        <v>37183</v>
      </c>
      <c r="D2285" s="9">
        <v>5603330430</v>
      </c>
      <c r="E2285" s="9" t="e">
        <f>INDEX(#REF!:#REF!,MATCH($D2285,#REF!:#REF!,0),MATCH(#REF!,#REF!:#REF!,0))</f>
        <v>#REF!</v>
      </c>
      <c r="F2285" s="9" t="e">
        <f>INDEX(#REF!:#REF!,MATCH($D2285,#REF!:#REF!,0),MATCH(#REF!,#REF!:#REF!,0))</f>
        <v>#REF!</v>
      </c>
    </row>
    <row r="2286" spans="1:6" ht="16.5" x14ac:dyDescent="0.3">
      <c r="A2286" s="9" t="s">
        <v>20039</v>
      </c>
      <c r="B2286" s="9" t="s">
        <v>2123</v>
      </c>
      <c r="C2286" s="10">
        <v>17516</v>
      </c>
      <c r="D2286" s="9">
        <v>5191866150</v>
      </c>
      <c r="E2286" s="9" t="e">
        <f>INDEX(#REF!:#REF!,MATCH($D2286,#REF!:#REF!,0),MATCH(#REF!,#REF!:#REF!,0))</f>
        <v>#REF!</v>
      </c>
      <c r="F2286" s="9" t="e">
        <f>INDEX(#REF!:#REF!,MATCH($D2286,#REF!:#REF!,0),MATCH(#REF!,#REF!:#REF!,0))</f>
        <v>#REF!</v>
      </c>
    </row>
    <row r="2287" spans="1:6" ht="16.5" x14ac:dyDescent="0.3">
      <c r="A2287" s="9" t="s">
        <v>20038</v>
      </c>
      <c r="B2287" s="9" t="s">
        <v>2418</v>
      </c>
      <c r="C2287" s="10">
        <v>10925</v>
      </c>
      <c r="D2287" s="9">
        <v>5948190226</v>
      </c>
      <c r="E2287" s="9" t="e">
        <f>INDEX(#REF!:#REF!,MATCH($D2287,#REF!:#REF!,0),MATCH(#REF!,#REF!:#REF!,0))</f>
        <v>#REF!</v>
      </c>
      <c r="F2287" s="9" t="e">
        <f>INDEX(#REF!:#REF!,MATCH($D2287,#REF!:#REF!,0),MATCH(#REF!,#REF!:#REF!,0))</f>
        <v>#REF!</v>
      </c>
    </row>
    <row r="2288" spans="1:6" ht="16.5" x14ac:dyDescent="0.3">
      <c r="A2288" s="9" t="s">
        <v>20037</v>
      </c>
      <c r="B2288" s="9" t="s">
        <v>3079</v>
      </c>
      <c r="C2288" s="10">
        <v>15163</v>
      </c>
      <c r="D2288" s="9">
        <v>6890491998</v>
      </c>
      <c r="E2288" s="9" t="e">
        <f>INDEX(#REF!:#REF!,MATCH($D2288,#REF!:#REF!,0),MATCH(#REF!,#REF!:#REF!,0))</f>
        <v>#REF!</v>
      </c>
      <c r="F2288" s="9" t="e">
        <f>INDEX(#REF!:#REF!,MATCH($D2288,#REF!:#REF!,0),MATCH(#REF!,#REF!:#REF!,0))</f>
        <v>#REF!</v>
      </c>
    </row>
    <row r="2289" spans="1:6" ht="16.5" x14ac:dyDescent="0.3">
      <c r="A2289" s="9" t="s">
        <v>20036</v>
      </c>
      <c r="B2289" s="9" t="s">
        <v>2443</v>
      </c>
      <c r="C2289" s="10">
        <v>42035</v>
      </c>
      <c r="D2289" s="9">
        <v>1009146149</v>
      </c>
      <c r="E2289" s="9" t="e">
        <f>INDEX(#REF!:#REF!,MATCH($D2289,#REF!:#REF!,0),MATCH(#REF!,#REF!:#REF!,0))</f>
        <v>#REF!</v>
      </c>
      <c r="F2289" s="9" t="e">
        <f>INDEX(#REF!:#REF!,MATCH($D2289,#REF!:#REF!,0),MATCH(#REF!,#REF!:#REF!,0))</f>
        <v>#REF!</v>
      </c>
    </row>
    <row r="2290" spans="1:6" ht="16.5" x14ac:dyDescent="0.3">
      <c r="A2290" s="9" t="s">
        <v>20035</v>
      </c>
      <c r="B2290" s="9" t="s">
        <v>2645</v>
      </c>
      <c r="C2290" s="10">
        <v>52932</v>
      </c>
      <c r="D2290" s="9">
        <v>2657442315</v>
      </c>
      <c r="E2290" s="9" t="e">
        <f>INDEX(#REF!:#REF!,MATCH($D2290,#REF!:#REF!,0),MATCH(#REF!,#REF!:#REF!,0))</f>
        <v>#REF!</v>
      </c>
      <c r="F2290" s="9" t="e">
        <f>INDEX(#REF!:#REF!,MATCH($D2290,#REF!:#REF!,0),MATCH(#REF!,#REF!:#REF!,0))</f>
        <v>#REF!</v>
      </c>
    </row>
    <row r="2291" spans="1:6" ht="16.5" x14ac:dyDescent="0.3">
      <c r="A2291" s="9" t="s">
        <v>20034</v>
      </c>
      <c r="B2291" s="9" t="s">
        <v>2945</v>
      </c>
      <c r="C2291" s="10">
        <v>18824</v>
      </c>
      <c r="D2291" s="9">
        <v>4795089876</v>
      </c>
      <c r="E2291" s="9" t="e">
        <f>INDEX(#REF!:#REF!,MATCH($D2291,#REF!:#REF!,0),MATCH(#REF!,#REF!:#REF!,0))</f>
        <v>#REF!</v>
      </c>
      <c r="F2291" s="9" t="e">
        <f>INDEX(#REF!:#REF!,MATCH($D2291,#REF!:#REF!,0),MATCH(#REF!,#REF!:#REF!,0))</f>
        <v>#REF!</v>
      </c>
    </row>
    <row r="2292" spans="1:6" ht="16.5" x14ac:dyDescent="0.3">
      <c r="A2292" s="9" t="s">
        <v>20033</v>
      </c>
      <c r="B2292" s="9" t="s">
        <v>1977</v>
      </c>
      <c r="C2292" s="10">
        <v>30429</v>
      </c>
      <c r="D2292" s="9">
        <v>715518151</v>
      </c>
      <c r="E2292" s="9" t="e">
        <f>INDEX(#REF!:#REF!,MATCH($D2292,#REF!:#REF!,0),MATCH(#REF!,#REF!:#REF!,0))</f>
        <v>#REF!</v>
      </c>
      <c r="F2292" s="9" t="e">
        <f>INDEX(#REF!:#REF!,MATCH($D2292,#REF!:#REF!,0),MATCH(#REF!,#REF!:#REF!,0))</f>
        <v>#REF!</v>
      </c>
    </row>
    <row r="2293" spans="1:6" ht="16.5" x14ac:dyDescent="0.3">
      <c r="A2293" s="9" t="s">
        <v>20032</v>
      </c>
      <c r="B2293" s="9" t="s">
        <v>3720</v>
      </c>
      <c r="C2293" s="10">
        <v>41078</v>
      </c>
      <c r="D2293" s="9">
        <v>4698538416</v>
      </c>
      <c r="E2293" s="9" t="e">
        <f>INDEX(#REF!:#REF!,MATCH($D2293,#REF!:#REF!,0),MATCH(#REF!,#REF!:#REF!,0))</f>
        <v>#REF!</v>
      </c>
      <c r="F2293" s="9" t="e">
        <f>INDEX(#REF!:#REF!,MATCH($D2293,#REF!:#REF!,0),MATCH(#REF!,#REF!:#REF!,0))</f>
        <v>#REF!</v>
      </c>
    </row>
    <row r="2294" spans="1:6" ht="16.5" x14ac:dyDescent="0.3">
      <c r="A2294" s="9" t="s">
        <v>20031</v>
      </c>
      <c r="B2294" s="9" t="s">
        <v>2878</v>
      </c>
      <c r="C2294" s="10">
        <v>51322</v>
      </c>
      <c r="D2294" s="9">
        <v>8333777430</v>
      </c>
      <c r="E2294" s="9" t="e">
        <f>INDEX(#REF!:#REF!,MATCH($D2294,#REF!:#REF!,0),MATCH(#REF!,#REF!:#REF!,0))</f>
        <v>#REF!</v>
      </c>
      <c r="F2294" s="9" t="e">
        <f>INDEX(#REF!:#REF!,MATCH($D2294,#REF!:#REF!,0),MATCH(#REF!,#REF!:#REF!,0))</f>
        <v>#REF!</v>
      </c>
    </row>
    <row r="2295" spans="1:6" ht="16.5" x14ac:dyDescent="0.3">
      <c r="A2295" s="9" t="s">
        <v>20030</v>
      </c>
      <c r="B2295" s="9" t="s">
        <v>2003</v>
      </c>
      <c r="C2295" s="10">
        <v>53213</v>
      </c>
      <c r="D2295" s="9">
        <v>4967603564</v>
      </c>
      <c r="E2295" s="9" t="e">
        <f>INDEX(#REF!:#REF!,MATCH($D2295,#REF!:#REF!,0),MATCH(#REF!,#REF!:#REF!,0))</f>
        <v>#REF!</v>
      </c>
      <c r="F2295" s="9" t="e">
        <f>INDEX(#REF!:#REF!,MATCH($D2295,#REF!:#REF!,0),MATCH(#REF!,#REF!:#REF!,0))</f>
        <v>#REF!</v>
      </c>
    </row>
    <row r="2296" spans="1:6" ht="16.5" x14ac:dyDescent="0.3">
      <c r="A2296" s="9" t="s">
        <v>20029</v>
      </c>
      <c r="B2296" s="9" t="s">
        <v>2315</v>
      </c>
      <c r="C2296" s="10">
        <v>48148</v>
      </c>
      <c r="D2296" s="9">
        <v>9597202352</v>
      </c>
      <c r="E2296" s="9" t="e">
        <f>INDEX(#REF!:#REF!,MATCH($D2296,#REF!:#REF!,0),MATCH(#REF!,#REF!:#REF!,0))</f>
        <v>#REF!</v>
      </c>
      <c r="F2296" s="9" t="e">
        <f>INDEX(#REF!:#REF!,MATCH($D2296,#REF!:#REF!,0),MATCH(#REF!,#REF!:#REF!,0))</f>
        <v>#REF!</v>
      </c>
    </row>
    <row r="2297" spans="1:6" ht="16.5" x14ac:dyDescent="0.3">
      <c r="A2297" s="9" t="s">
        <v>20028</v>
      </c>
      <c r="B2297" s="9" t="s">
        <v>1989</v>
      </c>
      <c r="C2297" s="10">
        <v>14882</v>
      </c>
      <c r="D2297" s="9">
        <v>3164004753</v>
      </c>
      <c r="E2297" s="9" t="e">
        <f>INDEX(#REF!:#REF!,MATCH($D2297,#REF!:#REF!,0),MATCH(#REF!,#REF!:#REF!,0))</f>
        <v>#REF!</v>
      </c>
      <c r="F2297" s="9" t="e">
        <f>INDEX(#REF!:#REF!,MATCH($D2297,#REF!:#REF!,0),MATCH(#REF!,#REF!:#REF!,0))</f>
        <v>#REF!</v>
      </c>
    </row>
    <row r="2298" spans="1:6" ht="16.5" x14ac:dyDescent="0.3">
      <c r="A2298" s="9" t="s">
        <v>20027</v>
      </c>
      <c r="B2298" s="9" t="s">
        <v>1947</v>
      </c>
      <c r="C2298" s="10">
        <v>48730</v>
      </c>
      <c r="D2298" s="9">
        <v>9412192312</v>
      </c>
      <c r="E2298" s="9" t="e">
        <f>INDEX(#REF!:#REF!,MATCH($D2298,#REF!:#REF!,0),MATCH(#REF!,#REF!:#REF!,0))</f>
        <v>#REF!</v>
      </c>
      <c r="F2298" s="9" t="e">
        <f>INDEX(#REF!:#REF!,MATCH($D2298,#REF!:#REF!,0),MATCH(#REF!,#REF!:#REF!,0))</f>
        <v>#REF!</v>
      </c>
    </row>
    <row r="2299" spans="1:6" ht="16.5" x14ac:dyDescent="0.3">
      <c r="A2299" s="9" t="s">
        <v>20026</v>
      </c>
      <c r="B2299" s="9" t="s">
        <v>3430</v>
      </c>
      <c r="C2299" s="10">
        <v>19870</v>
      </c>
      <c r="D2299" s="9">
        <v>2958692264</v>
      </c>
      <c r="E2299" s="9" t="e">
        <f>INDEX(#REF!:#REF!,MATCH($D2299,#REF!:#REF!,0),MATCH(#REF!,#REF!:#REF!,0))</f>
        <v>#REF!</v>
      </c>
      <c r="F2299" s="9" t="e">
        <f>INDEX(#REF!:#REF!,MATCH($D2299,#REF!:#REF!,0),MATCH(#REF!,#REF!:#REF!,0))</f>
        <v>#REF!</v>
      </c>
    </row>
    <row r="2300" spans="1:6" ht="16.5" x14ac:dyDescent="0.3">
      <c r="A2300" s="9" t="s">
        <v>20025</v>
      </c>
      <c r="B2300" s="9" t="s">
        <v>2142</v>
      </c>
      <c r="C2300" s="10">
        <v>27250</v>
      </c>
      <c r="D2300" s="9">
        <v>9516781780</v>
      </c>
      <c r="E2300" s="9" t="e">
        <f>INDEX(#REF!:#REF!,MATCH($D2300,#REF!:#REF!,0),MATCH(#REF!,#REF!:#REF!,0))</f>
        <v>#REF!</v>
      </c>
      <c r="F2300" s="9" t="e">
        <f>INDEX(#REF!:#REF!,MATCH($D2300,#REF!:#REF!,0),MATCH(#REF!,#REF!:#REF!,0))</f>
        <v>#REF!</v>
      </c>
    </row>
    <row r="2301" spans="1:6" ht="16.5" x14ac:dyDescent="0.3">
      <c r="A2301" s="9" t="s">
        <v>20024</v>
      </c>
      <c r="B2301" s="9" t="s">
        <v>2511</v>
      </c>
      <c r="C2301" s="10">
        <v>20659</v>
      </c>
      <c r="D2301" s="9">
        <v>858481901</v>
      </c>
      <c r="E2301" s="9" t="e">
        <f>INDEX(#REF!:#REF!,MATCH($D2301,#REF!:#REF!,0),MATCH(#REF!,#REF!:#REF!,0))</f>
        <v>#REF!</v>
      </c>
      <c r="F2301" s="9" t="e">
        <f>INDEX(#REF!:#REF!,MATCH($D2301,#REF!:#REF!,0),MATCH(#REF!,#REF!:#REF!,0))</f>
        <v>#REF!</v>
      </c>
    </row>
    <row r="2302" spans="1:6" ht="16.5" x14ac:dyDescent="0.3">
      <c r="A2302" s="9" t="s">
        <v>20023</v>
      </c>
      <c r="B2302" s="9" t="s">
        <v>2833</v>
      </c>
      <c r="C2302" s="10">
        <v>30066</v>
      </c>
      <c r="D2302" s="9">
        <v>5792300712</v>
      </c>
      <c r="E2302" s="9" t="e">
        <f>INDEX(#REF!:#REF!,MATCH($D2302,#REF!:#REF!,0),MATCH(#REF!,#REF!:#REF!,0))</f>
        <v>#REF!</v>
      </c>
      <c r="F2302" s="9" t="e">
        <f>INDEX(#REF!:#REF!,MATCH($D2302,#REF!:#REF!,0),MATCH(#REF!,#REF!:#REF!,0))</f>
        <v>#REF!</v>
      </c>
    </row>
    <row r="2303" spans="1:6" ht="16.5" x14ac:dyDescent="0.3">
      <c r="A2303" s="9" t="s">
        <v>20022</v>
      </c>
      <c r="B2303" s="9" t="s">
        <v>2428</v>
      </c>
      <c r="C2303" s="10">
        <v>29669</v>
      </c>
      <c r="D2303" s="9">
        <v>2821741499</v>
      </c>
      <c r="E2303" s="9" t="e">
        <f>INDEX(#REF!:#REF!,MATCH($D2303,#REF!:#REF!,0),MATCH(#REF!,#REF!:#REF!,0))</f>
        <v>#REF!</v>
      </c>
      <c r="F2303" s="9" t="e">
        <f>INDEX(#REF!:#REF!,MATCH($D2303,#REF!:#REF!,0),MATCH(#REF!,#REF!:#REF!,0))</f>
        <v>#REF!</v>
      </c>
    </row>
    <row r="2304" spans="1:6" ht="16.5" x14ac:dyDescent="0.3">
      <c r="A2304" s="9" t="s">
        <v>20021</v>
      </c>
      <c r="B2304" s="9" t="s">
        <v>2647</v>
      </c>
      <c r="C2304" s="10">
        <v>51140</v>
      </c>
      <c r="D2304" s="9">
        <v>8002426673</v>
      </c>
      <c r="E2304" s="9" t="e">
        <f>INDEX(#REF!:#REF!,MATCH($D2304,#REF!:#REF!,0),MATCH(#REF!,#REF!:#REF!,0))</f>
        <v>#REF!</v>
      </c>
      <c r="F2304" s="9" t="e">
        <f>INDEX(#REF!:#REF!,MATCH($D2304,#REF!:#REF!,0),MATCH(#REF!,#REF!:#REF!,0))</f>
        <v>#REF!</v>
      </c>
    </row>
    <row r="2305" spans="1:6" ht="16.5" x14ac:dyDescent="0.3">
      <c r="A2305" s="9" t="s">
        <v>20020</v>
      </c>
      <c r="B2305" s="9" t="s">
        <v>2165</v>
      </c>
      <c r="C2305" s="10">
        <v>31557</v>
      </c>
      <c r="D2305" s="9">
        <v>3060876401</v>
      </c>
      <c r="E2305" s="9" t="e">
        <f>INDEX(#REF!:#REF!,MATCH($D2305,#REF!:#REF!,0),MATCH(#REF!,#REF!:#REF!,0))</f>
        <v>#REF!</v>
      </c>
      <c r="F2305" s="9" t="e">
        <f>INDEX(#REF!:#REF!,MATCH($D2305,#REF!:#REF!,0),MATCH(#REF!,#REF!:#REF!,0))</f>
        <v>#REF!</v>
      </c>
    </row>
    <row r="2306" spans="1:6" ht="16.5" x14ac:dyDescent="0.3">
      <c r="A2306" s="9" t="s">
        <v>20019</v>
      </c>
      <c r="B2306" s="9" t="s">
        <v>2165</v>
      </c>
      <c r="C2306" s="10">
        <v>11684</v>
      </c>
      <c r="D2306" s="9">
        <v>9153408497</v>
      </c>
      <c r="E2306" s="9" t="e">
        <f>INDEX(#REF!:#REF!,MATCH($D2306,#REF!:#REF!,0),MATCH(#REF!,#REF!:#REF!,0))</f>
        <v>#REF!</v>
      </c>
      <c r="F2306" s="9" t="e">
        <f>INDEX(#REF!:#REF!,MATCH($D2306,#REF!:#REF!,0),MATCH(#REF!,#REF!:#REF!,0))</f>
        <v>#REF!</v>
      </c>
    </row>
    <row r="2307" spans="1:6" ht="16.5" x14ac:dyDescent="0.3">
      <c r="A2307" s="9" t="s">
        <v>20018</v>
      </c>
      <c r="B2307" s="9" t="s">
        <v>2099</v>
      </c>
      <c r="C2307" s="10">
        <v>40048</v>
      </c>
      <c r="D2307" s="9">
        <v>6815475379</v>
      </c>
      <c r="E2307" s="9" t="e">
        <f>INDEX(#REF!:#REF!,MATCH($D2307,#REF!:#REF!,0),MATCH(#REF!,#REF!:#REF!,0))</f>
        <v>#REF!</v>
      </c>
      <c r="F2307" s="9" t="e">
        <f>INDEX(#REF!:#REF!,MATCH($D2307,#REF!:#REF!,0),MATCH(#REF!,#REF!:#REF!,0))</f>
        <v>#REF!</v>
      </c>
    </row>
    <row r="2308" spans="1:6" ht="16.5" x14ac:dyDescent="0.3">
      <c r="A2308" s="9" t="s">
        <v>20017</v>
      </c>
      <c r="B2308" s="9" t="s">
        <v>2083</v>
      </c>
      <c r="C2308" s="10">
        <v>15379</v>
      </c>
      <c r="D2308" s="9">
        <v>2561690342</v>
      </c>
      <c r="E2308" s="9" t="e">
        <f>INDEX(#REF!:#REF!,MATCH($D2308,#REF!:#REF!,0),MATCH(#REF!,#REF!:#REF!,0))</f>
        <v>#REF!</v>
      </c>
      <c r="F2308" s="9" t="e">
        <f>INDEX(#REF!:#REF!,MATCH($D2308,#REF!:#REF!,0),MATCH(#REF!,#REF!:#REF!,0))</f>
        <v>#REF!</v>
      </c>
    </row>
    <row r="2309" spans="1:6" ht="16.5" x14ac:dyDescent="0.3">
      <c r="A2309" s="9" t="s">
        <v>20016</v>
      </c>
      <c r="B2309" s="9" t="s">
        <v>2149</v>
      </c>
      <c r="C2309" s="10">
        <v>28918</v>
      </c>
      <c r="D2309" s="9">
        <v>9621331862</v>
      </c>
      <c r="E2309" s="9" t="e">
        <f>INDEX(#REF!:#REF!,MATCH($D2309,#REF!:#REF!,0),MATCH(#REF!,#REF!:#REF!,0))</f>
        <v>#REF!</v>
      </c>
      <c r="F2309" s="9" t="e">
        <f>INDEX(#REF!:#REF!,MATCH($D2309,#REF!:#REF!,0),MATCH(#REF!,#REF!:#REF!,0))</f>
        <v>#REF!</v>
      </c>
    </row>
    <row r="2310" spans="1:6" ht="16.5" x14ac:dyDescent="0.3">
      <c r="A2310" s="9" t="s">
        <v>20015</v>
      </c>
      <c r="B2310" s="9" t="s">
        <v>3309</v>
      </c>
      <c r="C2310" s="10">
        <v>50711</v>
      </c>
      <c r="D2310" s="9">
        <v>7192290785</v>
      </c>
      <c r="E2310" s="9" t="e">
        <f>INDEX(#REF!:#REF!,MATCH($D2310,#REF!:#REF!,0),MATCH(#REF!,#REF!:#REF!,0))</f>
        <v>#REF!</v>
      </c>
      <c r="F2310" s="9" t="e">
        <f>INDEX(#REF!:#REF!,MATCH($D2310,#REF!:#REF!,0),MATCH(#REF!,#REF!:#REF!,0))</f>
        <v>#REF!</v>
      </c>
    </row>
    <row r="2311" spans="1:6" ht="16.5" x14ac:dyDescent="0.3">
      <c r="A2311" s="9" t="s">
        <v>20014</v>
      </c>
      <c r="B2311" s="9" t="s">
        <v>2228</v>
      </c>
      <c r="C2311" s="10">
        <v>54794</v>
      </c>
      <c r="D2311" s="9">
        <v>5153694038</v>
      </c>
      <c r="E2311" s="9" t="e">
        <f>INDEX(#REF!:#REF!,MATCH($D2311,#REF!:#REF!,0),MATCH(#REF!,#REF!:#REF!,0))</f>
        <v>#REF!</v>
      </c>
      <c r="F2311" s="9" t="e">
        <f>INDEX(#REF!:#REF!,MATCH($D2311,#REF!:#REF!,0),MATCH(#REF!,#REF!:#REF!,0))</f>
        <v>#REF!</v>
      </c>
    </row>
    <row r="2312" spans="1:6" ht="16.5" x14ac:dyDescent="0.3">
      <c r="A2312" s="9" t="s">
        <v>20013</v>
      </c>
      <c r="B2312" s="9" t="s">
        <v>2165</v>
      </c>
      <c r="C2312" s="10">
        <v>14383</v>
      </c>
      <c r="D2312" s="9">
        <v>6724903874</v>
      </c>
      <c r="E2312" s="9" t="e">
        <f>INDEX(#REF!:#REF!,MATCH($D2312,#REF!:#REF!,0),MATCH(#REF!,#REF!:#REF!,0))</f>
        <v>#REF!</v>
      </c>
      <c r="F2312" s="9" t="e">
        <f>INDEX(#REF!:#REF!,MATCH($D2312,#REF!:#REF!,0),MATCH(#REF!,#REF!:#REF!,0))</f>
        <v>#REF!</v>
      </c>
    </row>
    <row r="2313" spans="1:6" ht="16.5" x14ac:dyDescent="0.3">
      <c r="A2313" s="9" t="s">
        <v>20012</v>
      </c>
      <c r="B2313" s="9" t="s">
        <v>2077</v>
      </c>
      <c r="C2313" s="10">
        <v>55358</v>
      </c>
      <c r="D2313" s="9">
        <v>3843300291</v>
      </c>
      <c r="E2313" s="9" t="e">
        <f>INDEX(#REF!:#REF!,MATCH($D2313,#REF!:#REF!,0),MATCH(#REF!,#REF!:#REF!,0))</f>
        <v>#REF!</v>
      </c>
      <c r="F2313" s="9" t="e">
        <f>INDEX(#REF!:#REF!,MATCH($D2313,#REF!:#REF!,0),MATCH(#REF!,#REF!:#REF!,0))</f>
        <v>#REF!</v>
      </c>
    </row>
    <row r="2314" spans="1:6" ht="16.5" x14ac:dyDescent="0.3">
      <c r="A2314" s="9" t="s">
        <v>20011</v>
      </c>
      <c r="B2314" s="9" t="s">
        <v>2557</v>
      </c>
      <c r="C2314" s="10">
        <v>54557</v>
      </c>
      <c r="D2314" s="9">
        <v>5209112160</v>
      </c>
      <c r="E2314" s="9" t="e">
        <f>INDEX(#REF!:#REF!,MATCH($D2314,#REF!:#REF!,0),MATCH(#REF!,#REF!:#REF!,0))</f>
        <v>#REF!</v>
      </c>
      <c r="F2314" s="9" t="e">
        <f>INDEX(#REF!:#REF!,MATCH($D2314,#REF!:#REF!,0),MATCH(#REF!,#REF!:#REF!,0))</f>
        <v>#REF!</v>
      </c>
    </row>
    <row r="2315" spans="1:6" ht="16.5" x14ac:dyDescent="0.3">
      <c r="A2315" s="9" t="s">
        <v>20010</v>
      </c>
      <c r="B2315" s="9" t="s">
        <v>2478</v>
      </c>
      <c r="C2315" s="10">
        <v>38755</v>
      </c>
      <c r="D2315" s="9">
        <v>325547246</v>
      </c>
      <c r="E2315" s="9" t="e">
        <f>INDEX(#REF!:#REF!,MATCH($D2315,#REF!:#REF!,0),MATCH(#REF!,#REF!:#REF!,0))</f>
        <v>#REF!</v>
      </c>
      <c r="F2315" s="9" t="e">
        <f>INDEX(#REF!:#REF!,MATCH($D2315,#REF!:#REF!,0),MATCH(#REF!,#REF!:#REF!,0))</f>
        <v>#REF!</v>
      </c>
    </row>
    <row r="2316" spans="1:6" ht="16.5" x14ac:dyDescent="0.3">
      <c r="A2316" s="9" t="s">
        <v>20009</v>
      </c>
      <c r="B2316" s="9" t="s">
        <v>3328</v>
      </c>
      <c r="C2316" s="10">
        <v>40558</v>
      </c>
      <c r="D2316" s="9">
        <v>8808097757</v>
      </c>
      <c r="E2316" s="9" t="e">
        <f>INDEX(#REF!:#REF!,MATCH($D2316,#REF!:#REF!,0),MATCH(#REF!,#REF!:#REF!,0))</f>
        <v>#REF!</v>
      </c>
      <c r="F2316" s="9" t="e">
        <f>INDEX(#REF!:#REF!,MATCH($D2316,#REF!:#REF!,0),MATCH(#REF!,#REF!:#REF!,0))</f>
        <v>#REF!</v>
      </c>
    </row>
    <row r="2317" spans="1:6" ht="16.5" x14ac:dyDescent="0.3">
      <c r="A2317" s="9" t="s">
        <v>20008</v>
      </c>
      <c r="B2317" s="9" t="s">
        <v>2431</v>
      </c>
      <c r="C2317" s="10">
        <v>15470</v>
      </c>
      <c r="D2317" s="9">
        <v>8808097757</v>
      </c>
      <c r="E2317" s="9" t="e">
        <f>INDEX(#REF!:#REF!,MATCH($D2317,#REF!:#REF!,0),MATCH(#REF!,#REF!:#REF!,0))</f>
        <v>#REF!</v>
      </c>
      <c r="F2317" s="9" t="e">
        <f>INDEX(#REF!:#REF!,MATCH($D2317,#REF!:#REF!,0),MATCH(#REF!,#REF!:#REF!,0))</f>
        <v>#REF!</v>
      </c>
    </row>
    <row r="2318" spans="1:6" ht="16.5" x14ac:dyDescent="0.3">
      <c r="A2318" s="9" t="s">
        <v>20007</v>
      </c>
      <c r="B2318" s="9" t="s">
        <v>2881</v>
      </c>
      <c r="C2318" s="10">
        <v>54141</v>
      </c>
      <c r="D2318" s="9">
        <v>1787288307</v>
      </c>
      <c r="E2318" s="9" t="e">
        <f>INDEX(#REF!:#REF!,MATCH($D2318,#REF!:#REF!,0),MATCH(#REF!,#REF!:#REF!,0))</f>
        <v>#REF!</v>
      </c>
      <c r="F2318" s="9" t="e">
        <f>INDEX(#REF!:#REF!,MATCH($D2318,#REF!:#REF!,0),MATCH(#REF!,#REF!:#REF!,0))</f>
        <v>#REF!</v>
      </c>
    </row>
    <row r="2319" spans="1:6" ht="16.5" x14ac:dyDescent="0.3">
      <c r="A2319" s="9" t="s">
        <v>20006</v>
      </c>
      <c r="B2319" s="9" t="s">
        <v>2155</v>
      </c>
      <c r="C2319" s="10">
        <v>51192</v>
      </c>
      <c r="D2319" s="9">
        <v>7700368295</v>
      </c>
      <c r="E2319" s="9" t="e">
        <f>INDEX(#REF!:#REF!,MATCH($D2319,#REF!:#REF!,0),MATCH(#REF!,#REF!:#REF!,0))</f>
        <v>#REF!</v>
      </c>
      <c r="F2319" s="9" t="e">
        <f>INDEX(#REF!:#REF!,MATCH($D2319,#REF!:#REF!,0),MATCH(#REF!,#REF!:#REF!,0))</f>
        <v>#REF!</v>
      </c>
    </row>
    <row r="2320" spans="1:6" ht="16.5" x14ac:dyDescent="0.3">
      <c r="A2320" s="9" t="s">
        <v>20005</v>
      </c>
      <c r="B2320" s="9" t="s">
        <v>2288</v>
      </c>
      <c r="C2320" s="10">
        <v>12592</v>
      </c>
      <c r="D2320" s="9">
        <v>8370379001</v>
      </c>
      <c r="E2320" s="9" t="e">
        <f>INDEX(#REF!:#REF!,MATCH($D2320,#REF!:#REF!,0),MATCH(#REF!,#REF!:#REF!,0))</f>
        <v>#REF!</v>
      </c>
      <c r="F2320" s="9" t="e">
        <f>INDEX(#REF!:#REF!,MATCH($D2320,#REF!:#REF!,0),MATCH(#REF!,#REF!:#REF!,0))</f>
        <v>#REF!</v>
      </c>
    </row>
    <row r="2321" spans="1:6" ht="16.5" x14ac:dyDescent="0.3">
      <c r="A2321" s="9" t="s">
        <v>20004</v>
      </c>
      <c r="B2321" s="9" t="s">
        <v>3079</v>
      </c>
      <c r="C2321" s="10">
        <v>20294</v>
      </c>
      <c r="D2321" s="9">
        <v>6890491998</v>
      </c>
      <c r="E2321" s="9" t="e">
        <f>INDEX(#REF!:#REF!,MATCH($D2321,#REF!:#REF!,0),MATCH(#REF!,#REF!:#REF!,0))</f>
        <v>#REF!</v>
      </c>
      <c r="F2321" s="9" t="e">
        <f>INDEX(#REF!:#REF!,MATCH($D2321,#REF!:#REF!,0),MATCH(#REF!,#REF!:#REF!,0))</f>
        <v>#REF!</v>
      </c>
    </row>
    <row r="2322" spans="1:6" ht="16.5" x14ac:dyDescent="0.3">
      <c r="A2322" s="9" t="s">
        <v>20003</v>
      </c>
      <c r="B2322" s="9" t="s">
        <v>2704</v>
      </c>
      <c r="C2322" s="10">
        <v>31999</v>
      </c>
      <c r="D2322" s="9">
        <v>1469328364</v>
      </c>
      <c r="E2322" s="9" t="e">
        <f>INDEX(#REF!:#REF!,MATCH($D2322,#REF!:#REF!,0),MATCH(#REF!,#REF!:#REF!,0))</f>
        <v>#REF!</v>
      </c>
      <c r="F2322" s="9" t="e">
        <f>INDEX(#REF!:#REF!,MATCH($D2322,#REF!:#REF!,0),MATCH(#REF!,#REF!:#REF!,0))</f>
        <v>#REF!</v>
      </c>
    </row>
    <row r="2323" spans="1:6" ht="16.5" x14ac:dyDescent="0.3">
      <c r="A2323" s="9" t="s">
        <v>20002</v>
      </c>
      <c r="B2323" s="9" t="s">
        <v>3416</v>
      </c>
      <c r="C2323" s="10">
        <v>48504</v>
      </c>
      <c r="D2323" s="9">
        <v>2885061928</v>
      </c>
      <c r="E2323" s="9" t="e">
        <f>INDEX(#REF!:#REF!,MATCH($D2323,#REF!:#REF!,0),MATCH(#REF!,#REF!:#REF!,0))</f>
        <v>#REF!</v>
      </c>
      <c r="F2323" s="9" t="e">
        <f>INDEX(#REF!:#REF!,MATCH($D2323,#REF!:#REF!,0),MATCH(#REF!,#REF!:#REF!,0))</f>
        <v>#REF!</v>
      </c>
    </row>
    <row r="2324" spans="1:6" ht="16.5" x14ac:dyDescent="0.3">
      <c r="A2324" s="9" t="s">
        <v>20001</v>
      </c>
      <c r="B2324" s="9" t="s">
        <v>2496</v>
      </c>
      <c r="C2324" s="10">
        <v>55134</v>
      </c>
      <c r="D2324" s="9">
        <v>3779559293</v>
      </c>
      <c r="E2324" s="9" t="e">
        <f>INDEX(#REF!:#REF!,MATCH($D2324,#REF!:#REF!,0),MATCH(#REF!,#REF!:#REF!,0))</f>
        <v>#REF!</v>
      </c>
      <c r="F2324" s="9" t="e">
        <f>INDEX(#REF!:#REF!,MATCH($D2324,#REF!:#REF!,0),MATCH(#REF!,#REF!:#REF!,0))</f>
        <v>#REF!</v>
      </c>
    </row>
    <row r="2325" spans="1:6" ht="16.5" x14ac:dyDescent="0.3">
      <c r="A2325" s="9" t="s">
        <v>20000</v>
      </c>
      <c r="B2325" s="9" t="s">
        <v>2317</v>
      </c>
      <c r="C2325" s="10">
        <v>34850</v>
      </c>
      <c r="D2325" s="9">
        <v>7236563277</v>
      </c>
      <c r="E2325" s="9" t="e">
        <f>INDEX(#REF!:#REF!,MATCH($D2325,#REF!:#REF!,0),MATCH(#REF!,#REF!:#REF!,0))</f>
        <v>#REF!</v>
      </c>
      <c r="F2325" s="9" t="e">
        <f>INDEX(#REF!:#REF!,MATCH($D2325,#REF!:#REF!,0),MATCH(#REF!,#REF!:#REF!,0))</f>
        <v>#REF!</v>
      </c>
    </row>
    <row r="2326" spans="1:6" ht="16.5" x14ac:dyDescent="0.3">
      <c r="A2326" s="9" t="s">
        <v>19999</v>
      </c>
      <c r="B2326" s="9" t="s">
        <v>2500</v>
      </c>
      <c r="C2326" s="10">
        <v>16842</v>
      </c>
      <c r="D2326" s="9">
        <v>5499856877</v>
      </c>
      <c r="E2326" s="9" t="e">
        <f>INDEX(#REF!:#REF!,MATCH($D2326,#REF!:#REF!,0),MATCH(#REF!,#REF!:#REF!,0))</f>
        <v>#REF!</v>
      </c>
      <c r="F2326" s="9" t="e">
        <f>INDEX(#REF!:#REF!,MATCH($D2326,#REF!:#REF!,0),MATCH(#REF!,#REF!:#REF!,0))</f>
        <v>#REF!</v>
      </c>
    </row>
    <row r="2327" spans="1:6" ht="16.5" x14ac:dyDescent="0.3">
      <c r="A2327" s="9" t="s">
        <v>19998</v>
      </c>
      <c r="B2327" s="9" t="s">
        <v>3856</v>
      </c>
      <c r="C2327" s="10">
        <v>16977</v>
      </c>
      <c r="D2327" s="9">
        <v>5064247826</v>
      </c>
      <c r="E2327" s="9" t="e">
        <f>INDEX(#REF!:#REF!,MATCH($D2327,#REF!:#REF!,0),MATCH(#REF!,#REF!:#REF!,0))</f>
        <v>#REF!</v>
      </c>
      <c r="F2327" s="9" t="e">
        <f>INDEX(#REF!:#REF!,MATCH($D2327,#REF!:#REF!,0),MATCH(#REF!,#REF!:#REF!,0))</f>
        <v>#REF!</v>
      </c>
    </row>
    <row r="2328" spans="1:6" ht="16.5" x14ac:dyDescent="0.3">
      <c r="A2328" s="9" t="s">
        <v>19997</v>
      </c>
      <c r="B2328" s="9" t="s">
        <v>2034</v>
      </c>
      <c r="C2328" s="10">
        <v>12499</v>
      </c>
      <c r="D2328" s="9">
        <v>9293760045</v>
      </c>
      <c r="E2328" s="9" t="e">
        <f>INDEX(#REF!:#REF!,MATCH($D2328,#REF!:#REF!,0),MATCH(#REF!,#REF!:#REF!,0))</f>
        <v>#REF!</v>
      </c>
      <c r="F2328" s="9" t="e">
        <f>INDEX(#REF!:#REF!,MATCH($D2328,#REF!:#REF!,0),MATCH(#REF!,#REF!:#REF!,0))</f>
        <v>#REF!</v>
      </c>
    </row>
    <row r="2329" spans="1:6" ht="16.5" x14ac:dyDescent="0.3">
      <c r="A2329" s="9" t="s">
        <v>19996</v>
      </c>
      <c r="B2329" s="9" t="s">
        <v>2269</v>
      </c>
      <c r="C2329" s="10">
        <v>11188</v>
      </c>
      <c r="D2329" s="9">
        <v>5974179625</v>
      </c>
      <c r="E2329" s="9" t="e">
        <f>INDEX(#REF!:#REF!,MATCH($D2329,#REF!:#REF!,0),MATCH(#REF!,#REF!:#REF!,0))</f>
        <v>#REF!</v>
      </c>
      <c r="F2329" s="9" t="e">
        <f>INDEX(#REF!:#REF!,MATCH($D2329,#REF!:#REF!,0),MATCH(#REF!,#REF!:#REF!,0))</f>
        <v>#REF!</v>
      </c>
    </row>
    <row r="2330" spans="1:6" ht="16.5" x14ac:dyDescent="0.3">
      <c r="A2330" s="9" t="s">
        <v>19995</v>
      </c>
      <c r="B2330" s="9" t="s">
        <v>2214</v>
      </c>
      <c r="C2330" s="10">
        <v>12557</v>
      </c>
      <c r="D2330" s="9">
        <v>9340547551</v>
      </c>
      <c r="E2330" s="9" t="e">
        <f>INDEX(#REF!:#REF!,MATCH($D2330,#REF!:#REF!,0),MATCH(#REF!,#REF!:#REF!,0))</f>
        <v>#REF!</v>
      </c>
      <c r="F2330" s="9" t="e">
        <f>INDEX(#REF!:#REF!,MATCH($D2330,#REF!:#REF!,0),MATCH(#REF!,#REF!:#REF!,0))</f>
        <v>#REF!</v>
      </c>
    </row>
    <row r="2331" spans="1:6" ht="16.5" x14ac:dyDescent="0.3">
      <c r="A2331" s="9" t="s">
        <v>19994</v>
      </c>
      <c r="B2331" s="9" t="s">
        <v>2409</v>
      </c>
      <c r="C2331" s="10">
        <v>43261</v>
      </c>
      <c r="D2331" s="9">
        <v>6126779991</v>
      </c>
      <c r="E2331" s="9" t="e">
        <f>INDEX(#REF!:#REF!,MATCH($D2331,#REF!:#REF!,0),MATCH(#REF!,#REF!:#REF!,0))</f>
        <v>#REF!</v>
      </c>
      <c r="F2331" s="9" t="e">
        <f>INDEX(#REF!:#REF!,MATCH($D2331,#REF!:#REF!,0),MATCH(#REF!,#REF!:#REF!,0))</f>
        <v>#REF!</v>
      </c>
    </row>
    <row r="2332" spans="1:6" ht="16.5" x14ac:dyDescent="0.3">
      <c r="A2332" s="9" t="s">
        <v>19993</v>
      </c>
      <c r="B2332" s="9" t="s">
        <v>2195</v>
      </c>
      <c r="C2332" s="10">
        <v>52085</v>
      </c>
      <c r="D2332" s="9">
        <v>9939542542</v>
      </c>
      <c r="E2332" s="9" t="e">
        <f>INDEX(#REF!:#REF!,MATCH($D2332,#REF!:#REF!,0),MATCH(#REF!,#REF!:#REF!,0))</f>
        <v>#REF!</v>
      </c>
      <c r="F2332" s="9" t="e">
        <f>INDEX(#REF!:#REF!,MATCH($D2332,#REF!:#REF!,0),MATCH(#REF!,#REF!:#REF!,0))</f>
        <v>#REF!</v>
      </c>
    </row>
    <row r="2333" spans="1:6" ht="16.5" x14ac:dyDescent="0.3">
      <c r="A2333" s="9" t="s">
        <v>19992</v>
      </c>
      <c r="B2333" s="9" t="s">
        <v>2820</v>
      </c>
      <c r="C2333" s="10">
        <v>42507</v>
      </c>
      <c r="D2333" s="9">
        <v>5907724676</v>
      </c>
      <c r="E2333" s="9" t="e">
        <f>INDEX(#REF!:#REF!,MATCH($D2333,#REF!:#REF!,0),MATCH(#REF!,#REF!:#REF!,0))</f>
        <v>#REF!</v>
      </c>
      <c r="F2333" s="9" t="e">
        <f>INDEX(#REF!:#REF!,MATCH($D2333,#REF!:#REF!,0),MATCH(#REF!,#REF!:#REF!,0))</f>
        <v>#REF!</v>
      </c>
    </row>
    <row r="2334" spans="1:6" ht="16.5" x14ac:dyDescent="0.3">
      <c r="A2334" s="9" t="s">
        <v>19991</v>
      </c>
      <c r="B2334" s="9" t="s">
        <v>3360</v>
      </c>
      <c r="C2334" s="10">
        <v>29298</v>
      </c>
      <c r="D2334" s="9">
        <v>9939542542</v>
      </c>
      <c r="E2334" s="9" t="e">
        <f>INDEX(#REF!:#REF!,MATCH($D2334,#REF!:#REF!,0),MATCH(#REF!,#REF!:#REF!,0))</f>
        <v>#REF!</v>
      </c>
      <c r="F2334" s="9" t="e">
        <f>INDEX(#REF!:#REF!,MATCH($D2334,#REF!:#REF!,0),MATCH(#REF!,#REF!:#REF!,0))</f>
        <v>#REF!</v>
      </c>
    </row>
    <row r="2335" spans="1:6" ht="16.5" x14ac:dyDescent="0.3">
      <c r="A2335" s="9" t="s">
        <v>19990</v>
      </c>
      <c r="B2335" s="9" t="s">
        <v>1941</v>
      </c>
      <c r="C2335" s="10">
        <v>13020</v>
      </c>
      <c r="D2335" s="9">
        <v>5005774041</v>
      </c>
      <c r="E2335" s="9" t="e">
        <f>INDEX(#REF!:#REF!,MATCH($D2335,#REF!:#REF!,0),MATCH(#REF!,#REF!:#REF!,0))</f>
        <v>#REF!</v>
      </c>
      <c r="F2335" s="9" t="e">
        <f>INDEX(#REF!:#REF!,MATCH($D2335,#REF!:#REF!,0),MATCH(#REF!,#REF!:#REF!,0))</f>
        <v>#REF!</v>
      </c>
    </row>
    <row r="2336" spans="1:6" ht="16.5" x14ac:dyDescent="0.3">
      <c r="A2336" s="9" t="s">
        <v>19989</v>
      </c>
      <c r="B2336" s="9" t="s">
        <v>3506</v>
      </c>
      <c r="C2336" s="10">
        <v>53543</v>
      </c>
      <c r="D2336" s="9">
        <v>2191014690</v>
      </c>
      <c r="E2336" s="9" t="e">
        <f>INDEX(#REF!:#REF!,MATCH($D2336,#REF!:#REF!,0),MATCH(#REF!,#REF!:#REF!,0))</f>
        <v>#REF!</v>
      </c>
      <c r="F2336" s="9" t="e">
        <f>INDEX(#REF!:#REF!,MATCH($D2336,#REF!:#REF!,0),MATCH(#REF!,#REF!:#REF!,0))</f>
        <v>#REF!</v>
      </c>
    </row>
    <row r="2337" spans="1:6" ht="16.5" x14ac:dyDescent="0.3">
      <c r="A2337" s="9" t="s">
        <v>19988</v>
      </c>
      <c r="B2337" s="9" t="s">
        <v>2038</v>
      </c>
      <c r="C2337" s="10">
        <v>15691</v>
      </c>
      <c r="D2337" s="9">
        <v>2083520173</v>
      </c>
      <c r="E2337" s="9" t="e">
        <f>INDEX(#REF!:#REF!,MATCH($D2337,#REF!:#REF!,0),MATCH(#REF!,#REF!:#REF!,0))</f>
        <v>#REF!</v>
      </c>
      <c r="F2337" s="9" t="e">
        <f>INDEX(#REF!:#REF!,MATCH($D2337,#REF!:#REF!,0),MATCH(#REF!,#REF!:#REF!,0))</f>
        <v>#REF!</v>
      </c>
    </row>
    <row r="2338" spans="1:6" ht="16.5" x14ac:dyDescent="0.3">
      <c r="A2338" s="9" t="s">
        <v>19987</v>
      </c>
      <c r="B2338" s="9" t="s">
        <v>2069</v>
      </c>
      <c r="C2338" s="10">
        <v>38898</v>
      </c>
      <c r="D2338" s="9">
        <v>9984023702</v>
      </c>
      <c r="E2338" s="9" t="e">
        <f>INDEX(#REF!:#REF!,MATCH($D2338,#REF!:#REF!,0),MATCH(#REF!,#REF!:#REF!,0))</f>
        <v>#REF!</v>
      </c>
      <c r="F2338" s="9" t="e">
        <f>INDEX(#REF!:#REF!,MATCH($D2338,#REF!:#REF!,0),MATCH(#REF!,#REF!:#REF!,0))</f>
        <v>#REF!</v>
      </c>
    </row>
    <row r="2339" spans="1:6" ht="16.5" x14ac:dyDescent="0.3">
      <c r="A2339" s="9" t="s">
        <v>19986</v>
      </c>
      <c r="B2339" s="9" t="s">
        <v>1943</v>
      </c>
      <c r="C2339" s="10">
        <v>17622</v>
      </c>
      <c r="D2339" s="9">
        <v>6695538166</v>
      </c>
      <c r="E2339" s="9" t="e">
        <f>INDEX(#REF!:#REF!,MATCH($D2339,#REF!:#REF!,0),MATCH(#REF!,#REF!:#REF!,0))</f>
        <v>#REF!</v>
      </c>
      <c r="F2339" s="9" t="e">
        <f>INDEX(#REF!:#REF!,MATCH($D2339,#REF!:#REF!,0),MATCH(#REF!,#REF!:#REF!,0))</f>
        <v>#REF!</v>
      </c>
    </row>
    <row r="2340" spans="1:6" ht="16.5" x14ac:dyDescent="0.3">
      <c r="A2340" s="9" t="s">
        <v>19985</v>
      </c>
      <c r="B2340" s="9" t="s">
        <v>2232</v>
      </c>
      <c r="C2340" s="10">
        <v>14665</v>
      </c>
      <c r="D2340" s="9">
        <v>9328457335</v>
      </c>
      <c r="E2340" s="9" t="e">
        <f>INDEX(#REF!:#REF!,MATCH($D2340,#REF!:#REF!,0),MATCH(#REF!,#REF!:#REF!,0))</f>
        <v>#REF!</v>
      </c>
      <c r="F2340" s="9" t="e">
        <f>INDEX(#REF!:#REF!,MATCH($D2340,#REF!:#REF!,0),MATCH(#REF!,#REF!:#REF!,0))</f>
        <v>#REF!</v>
      </c>
    </row>
    <row r="2341" spans="1:6" ht="16.5" x14ac:dyDescent="0.3">
      <c r="A2341" s="9" t="s">
        <v>19984</v>
      </c>
      <c r="B2341" s="9" t="s">
        <v>2107</v>
      </c>
      <c r="C2341" s="10">
        <v>16809</v>
      </c>
      <c r="D2341" s="9">
        <v>4866916575</v>
      </c>
      <c r="E2341" s="9" t="e">
        <f>INDEX(#REF!:#REF!,MATCH($D2341,#REF!:#REF!,0),MATCH(#REF!,#REF!:#REF!,0))</f>
        <v>#REF!</v>
      </c>
      <c r="F2341" s="9" t="e">
        <f>INDEX(#REF!:#REF!,MATCH($D2341,#REF!:#REF!,0),MATCH(#REF!,#REF!:#REF!,0))</f>
        <v>#REF!</v>
      </c>
    </row>
    <row r="2342" spans="1:6" ht="16.5" x14ac:dyDescent="0.3">
      <c r="A2342" s="9" t="s">
        <v>19983</v>
      </c>
      <c r="B2342" s="9" t="s">
        <v>2226</v>
      </c>
      <c r="C2342" s="10">
        <v>52387</v>
      </c>
      <c r="D2342" s="9">
        <v>1743464649</v>
      </c>
      <c r="E2342" s="9" t="e">
        <f>INDEX(#REF!:#REF!,MATCH($D2342,#REF!:#REF!,0),MATCH(#REF!,#REF!:#REF!,0))</f>
        <v>#REF!</v>
      </c>
      <c r="F2342" s="9" t="e">
        <f>INDEX(#REF!:#REF!,MATCH($D2342,#REF!:#REF!,0),MATCH(#REF!,#REF!:#REF!,0))</f>
        <v>#REF!</v>
      </c>
    </row>
    <row r="2343" spans="1:6" ht="16.5" x14ac:dyDescent="0.3">
      <c r="A2343" s="9" t="s">
        <v>19982</v>
      </c>
      <c r="B2343" s="9" t="s">
        <v>3281</v>
      </c>
      <c r="C2343" s="10">
        <v>38861</v>
      </c>
      <c r="D2343" s="9">
        <v>5603002824</v>
      </c>
      <c r="E2343" s="9" t="e">
        <f>INDEX(#REF!:#REF!,MATCH($D2343,#REF!:#REF!,0),MATCH(#REF!,#REF!:#REF!,0))</f>
        <v>#REF!</v>
      </c>
      <c r="F2343" s="9" t="e">
        <f>INDEX(#REF!:#REF!,MATCH($D2343,#REF!:#REF!,0),MATCH(#REF!,#REF!:#REF!,0))</f>
        <v>#REF!</v>
      </c>
    </row>
    <row r="2344" spans="1:6" ht="16.5" x14ac:dyDescent="0.3">
      <c r="A2344" s="9" t="s">
        <v>19981</v>
      </c>
      <c r="B2344" s="9" t="s">
        <v>2669</v>
      </c>
      <c r="C2344" s="10">
        <v>47113</v>
      </c>
      <c r="D2344" s="9">
        <v>992720575</v>
      </c>
      <c r="E2344" s="9" t="e">
        <f>INDEX(#REF!:#REF!,MATCH($D2344,#REF!:#REF!,0),MATCH(#REF!,#REF!:#REF!,0))</f>
        <v>#REF!</v>
      </c>
      <c r="F2344" s="9" t="e">
        <f>INDEX(#REF!:#REF!,MATCH($D2344,#REF!:#REF!,0),MATCH(#REF!,#REF!:#REF!,0))</f>
        <v>#REF!</v>
      </c>
    </row>
    <row r="2345" spans="1:6" ht="16.5" x14ac:dyDescent="0.3">
      <c r="A2345" s="9" t="s">
        <v>19980</v>
      </c>
      <c r="B2345" s="9" t="s">
        <v>3116</v>
      </c>
      <c r="C2345" s="10">
        <v>35753</v>
      </c>
      <c r="D2345" s="9">
        <v>2183763965</v>
      </c>
      <c r="E2345" s="9" t="e">
        <f>INDEX(#REF!:#REF!,MATCH($D2345,#REF!:#REF!,0),MATCH(#REF!,#REF!:#REF!,0))</f>
        <v>#REF!</v>
      </c>
      <c r="F2345" s="9" t="e">
        <f>INDEX(#REF!:#REF!,MATCH($D2345,#REF!:#REF!,0),MATCH(#REF!,#REF!:#REF!,0))</f>
        <v>#REF!</v>
      </c>
    </row>
    <row r="2346" spans="1:6" ht="16.5" x14ac:dyDescent="0.3">
      <c r="A2346" s="9" t="s">
        <v>19979</v>
      </c>
      <c r="B2346" s="9" t="s">
        <v>2669</v>
      </c>
      <c r="C2346" s="10">
        <v>43834</v>
      </c>
      <c r="D2346" s="9">
        <v>4525743115</v>
      </c>
      <c r="E2346" s="9" t="e">
        <f>INDEX(#REF!:#REF!,MATCH($D2346,#REF!:#REF!,0),MATCH(#REF!,#REF!:#REF!,0))</f>
        <v>#REF!</v>
      </c>
      <c r="F2346" s="9" t="e">
        <f>INDEX(#REF!:#REF!,MATCH($D2346,#REF!:#REF!,0),MATCH(#REF!,#REF!:#REF!,0))</f>
        <v>#REF!</v>
      </c>
    </row>
    <row r="2347" spans="1:6" ht="16.5" x14ac:dyDescent="0.3">
      <c r="A2347" s="9" t="s">
        <v>19978</v>
      </c>
      <c r="B2347" s="9" t="s">
        <v>2067</v>
      </c>
      <c r="C2347" s="10">
        <v>37594</v>
      </c>
      <c r="D2347" s="9">
        <v>5191866150</v>
      </c>
      <c r="E2347" s="9" t="e">
        <f>INDEX(#REF!:#REF!,MATCH($D2347,#REF!:#REF!,0),MATCH(#REF!,#REF!:#REF!,0))</f>
        <v>#REF!</v>
      </c>
      <c r="F2347" s="9" t="e">
        <f>INDEX(#REF!:#REF!,MATCH($D2347,#REF!:#REF!,0),MATCH(#REF!,#REF!:#REF!,0))</f>
        <v>#REF!</v>
      </c>
    </row>
    <row r="2348" spans="1:6" ht="16.5" x14ac:dyDescent="0.3">
      <c r="A2348" s="9" t="s">
        <v>19977</v>
      </c>
      <c r="B2348" s="9" t="s">
        <v>2216</v>
      </c>
      <c r="C2348" s="10">
        <v>57274</v>
      </c>
      <c r="D2348" s="9">
        <v>9651729414</v>
      </c>
      <c r="E2348" s="9" t="e">
        <f>INDEX(#REF!:#REF!,MATCH($D2348,#REF!:#REF!,0),MATCH(#REF!,#REF!:#REF!,0))</f>
        <v>#REF!</v>
      </c>
      <c r="F2348" s="9" t="e">
        <f>INDEX(#REF!:#REF!,MATCH($D2348,#REF!:#REF!,0),MATCH(#REF!,#REF!:#REF!,0))</f>
        <v>#REF!</v>
      </c>
    </row>
    <row r="2349" spans="1:6" ht="16.5" x14ac:dyDescent="0.3">
      <c r="A2349" s="9" t="s">
        <v>19976</v>
      </c>
      <c r="B2349" s="9" t="s">
        <v>2361</v>
      </c>
      <c r="C2349" s="10">
        <v>28712</v>
      </c>
      <c r="D2349" s="9">
        <v>5241020535</v>
      </c>
      <c r="E2349" s="9" t="e">
        <f>INDEX(#REF!:#REF!,MATCH($D2349,#REF!:#REF!,0),MATCH(#REF!,#REF!:#REF!,0))</f>
        <v>#REF!</v>
      </c>
      <c r="F2349" s="9" t="e">
        <f>INDEX(#REF!:#REF!,MATCH($D2349,#REF!:#REF!,0),MATCH(#REF!,#REF!:#REF!,0))</f>
        <v>#REF!</v>
      </c>
    </row>
    <row r="2350" spans="1:6" ht="16.5" x14ac:dyDescent="0.3">
      <c r="A2350" s="9" t="s">
        <v>19975</v>
      </c>
      <c r="B2350" s="9" t="s">
        <v>3085</v>
      </c>
      <c r="C2350" s="10">
        <v>55593</v>
      </c>
      <c r="D2350" s="9">
        <v>3211170715</v>
      </c>
      <c r="E2350" s="9" t="e">
        <f>INDEX(#REF!:#REF!,MATCH($D2350,#REF!:#REF!,0),MATCH(#REF!,#REF!:#REF!,0))</f>
        <v>#REF!</v>
      </c>
      <c r="F2350" s="9" t="e">
        <f>INDEX(#REF!:#REF!,MATCH($D2350,#REF!:#REF!,0),MATCH(#REF!,#REF!:#REF!,0))</f>
        <v>#REF!</v>
      </c>
    </row>
    <row r="2351" spans="1:6" ht="16.5" x14ac:dyDescent="0.3">
      <c r="A2351" s="9" t="s">
        <v>19974</v>
      </c>
      <c r="B2351" s="9" t="s">
        <v>2204</v>
      </c>
      <c r="C2351" s="10">
        <v>42945</v>
      </c>
      <c r="D2351" s="9">
        <v>6842801095</v>
      </c>
      <c r="E2351" s="9" t="e">
        <f>INDEX(#REF!:#REF!,MATCH($D2351,#REF!:#REF!,0),MATCH(#REF!,#REF!:#REF!,0))</f>
        <v>#REF!</v>
      </c>
      <c r="F2351" s="9" t="e">
        <f>INDEX(#REF!:#REF!,MATCH($D2351,#REF!:#REF!,0),MATCH(#REF!,#REF!:#REF!,0))</f>
        <v>#REF!</v>
      </c>
    </row>
    <row r="2352" spans="1:6" ht="16.5" x14ac:dyDescent="0.3">
      <c r="A2352" s="9" t="s">
        <v>19973</v>
      </c>
      <c r="B2352" s="9" t="s">
        <v>2095</v>
      </c>
      <c r="C2352" s="10">
        <v>46521</v>
      </c>
      <c r="D2352" s="9">
        <v>3211170715</v>
      </c>
      <c r="E2352" s="9" t="e">
        <f>INDEX(#REF!:#REF!,MATCH($D2352,#REF!:#REF!,0),MATCH(#REF!,#REF!:#REF!,0))</f>
        <v>#REF!</v>
      </c>
      <c r="F2352" s="9" t="e">
        <f>INDEX(#REF!:#REF!,MATCH($D2352,#REF!:#REF!,0),MATCH(#REF!,#REF!:#REF!,0))</f>
        <v>#REF!</v>
      </c>
    </row>
    <row r="2353" spans="1:6" ht="16.5" x14ac:dyDescent="0.3">
      <c r="A2353" s="9" t="s">
        <v>19972</v>
      </c>
      <c r="B2353" s="9" t="s">
        <v>2373</v>
      </c>
      <c r="C2353" s="10">
        <v>43163</v>
      </c>
      <c r="D2353" s="9">
        <v>4739588234</v>
      </c>
      <c r="E2353" s="9" t="e">
        <f>INDEX(#REF!:#REF!,MATCH($D2353,#REF!:#REF!,0),MATCH(#REF!,#REF!:#REF!,0))</f>
        <v>#REF!</v>
      </c>
      <c r="F2353" s="9" t="e">
        <f>INDEX(#REF!:#REF!,MATCH($D2353,#REF!:#REF!,0),MATCH(#REF!,#REF!:#REF!,0))</f>
        <v>#REF!</v>
      </c>
    </row>
    <row r="2354" spans="1:6" ht="16.5" x14ac:dyDescent="0.3">
      <c r="A2354" s="9" t="s">
        <v>19971</v>
      </c>
      <c r="B2354" s="9" t="s">
        <v>3498</v>
      </c>
      <c r="C2354" s="10">
        <v>59618</v>
      </c>
      <c r="D2354" s="9">
        <v>6402318035</v>
      </c>
      <c r="E2354" s="9" t="e">
        <f>INDEX(#REF!:#REF!,MATCH($D2354,#REF!:#REF!,0),MATCH(#REF!,#REF!:#REF!,0))</f>
        <v>#REF!</v>
      </c>
      <c r="F2354" s="9" t="e">
        <f>INDEX(#REF!:#REF!,MATCH($D2354,#REF!:#REF!,0),MATCH(#REF!,#REF!:#REF!,0))</f>
        <v>#REF!</v>
      </c>
    </row>
    <row r="2355" spans="1:6" ht="16.5" x14ac:dyDescent="0.3">
      <c r="A2355" s="9" t="s">
        <v>19970</v>
      </c>
      <c r="B2355" s="9" t="s">
        <v>1971</v>
      </c>
      <c r="C2355" s="10">
        <v>58726</v>
      </c>
      <c r="D2355" s="9">
        <v>4175195971</v>
      </c>
      <c r="E2355" s="9" t="e">
        <f>INDEX(#REF!:#REF!,MATCH($D2355,#REF!:#REF!,0),MATCH(#REF!,#REF!:#REF!,0))</f>
        <v>#REF!</v>
      </c>
      <c r="F2355" s="9" t="e">
        <f>INDEX(#REF!:#REF!,MATCH($D2355,#REF!:#REF!,0),MATCH(#REF!,#REF!:#REF!,0))</f>
        <v>#REF!</v>
      </c>
    </row>
    <row r="2356" spans="1:6" ht="16.5" x14ac:dyDescent="0.3">
      <c r="A2356" s="9" t="s">
        <v>19969</v>
      </c>
      <c r="B2356" s="9" t="s">
        <v>3125</v>
      </c>
      <c r="C2356" s="10">
        <v>59088</v>
      </c>
      <c r="D2356" s="9">
        <v>5293354957</v>
      </c>
      <c r="E2356" s="9" t="e">
        <f>INDEX(#REF!:#REF!,MATCH($D2356,#REF!:#REF!,0),MATCH(#REF!,#REF!:#REF!,0))</f>
        <v>#REF!</v>
      </c>
      <c r="F2356" s="9" t="e">
        <f>INDEX(#REF!:#REF!,MATCH($D2356,#REF!:#REF!,0),MATCH(#REF!,#REF!:#REF!,0))</f>
        <v>#REF!</v>
      </c>
    </row>
    <row r="2357" spans="1:6" ht="16.5" x14ac:dyDescent="0.3">
      <c r="A2357" s="9" t="s">
        <v>19968</v>
      </c>
      <c r="B2357" s="9" t="s">
        <v>2982</v>
      </c>
      <c r="C2357" s="10">
        <v>35917</v>
      </c>
      <c r="D2357" s="9">
        <v>5074304008</v>
      </c>
      <c r="E2357" s="9" t="e">
        <f>INDEX(#REF!:#REF!,MATCH($D2357,#REF!:#REF!,0),MATCH(#REF!,#REF!:#REF!,0))</f>
        <v>#REF!</v>
      </c>
      <c r="F2357" s="9" t="e">
        <f>INDEX(#REF!:#REF!,MATCH($D2357,#REF!:#REF!,0),MATCH(#REF!,#REF!:#REF!,0))</f>
        <v>#REF!</v>
      </c>
    </row>
    <row r="2358" spans="1:6" ht="16.5" x14ac:dyDescent="0.3">
      <c r="A2358" s="9" t="s">
        <v>19967</v>
      </c>
      <c r="B2358" s="9" t="s">
        <v>2459</v>
      </c>
      <c r="C2358" s="10">
        <v>51142</v>
      </c>
      <c r="D2358" s="9">
        <v>4649590612</v>
      </c>
      <c r="E2358" s="9" t="e">
        <f>INDEX(#REF!:#REF!,MATCH($D2358,#REF!:#REF!,0),MATCH(#REF!,#REF!:#REF!,0))</f>
        <v>#REF!</v>
      </c>
      <c r="F2358" s="9" t="e">
        <f>INDEX(#REF!:#REF!,MATCH($D2358,#REF!:#REF!,0),MATCH(#REF!,#REF!:#REF!,0))</f>
        <v>#REF!</v>
      </c>
    </row>
    <row r="2359" spans="1:6" ht="16.5" x14ac:dyDescent="0.3">
      <c r="A2359" s="9" t="s">
        <v>19966</v>
      </c>
      <c r="B2359" s="9" t="s">
        <v>2582</v>
      </c>
      <c r="C2359" s="10">
        <v>34435</v>
      </c>
      <c r="D2359" s="9">
        <v>4185019157</v>
      </c>
      <c r="E2359" s="9" t="e">
        <f>INDEX(#REF!:#REF!,MATCH($D2359,#REF!:#REF!,0),MATCH(#REF!,#REF!:#REF!,0))</f>
        <v>#REF!</v>
      </c>
      <c r="F2359" s="9" t="e">
        <f>INDEX(#REF!:#REF!,MATCH($D2359,#REF!:#REF!,0),MATCH(#REF!,#REF!:#REF!,0))</f>
        <v>#REF!</v>
      </c>
    </row>
    <row r="2360" spans="1:6" ht="16.5" x14ac:dyDescent="0.3">
      <c r="A2360" s="9" t="s">
        <v>19965</v>
      </c>
      <c r="B2360" s="9" t="s">
        <v>2532</v>
      </c>
      <c r="C2360" s="10">
        <v>12911</v>
      </c>
      <c r="D2360" s="9">
        <v>1074899180</v>
      </c>
      <c r="E2360" s="9" t="e">
        <f>INDEX(#REF!:#REF!,MATCH($D2360,#REF!:#REF!,0),MATCH(#REF!,#REF!:#REF!,0))</f>
        <v>#REF!</v>
      </c>
      <c r="F2360" s="9" t="e">
        <f>INDEX(#REF!:#REF!,MATCH($D2360,#REF!:#REF!,0),MATCH(#REF!,#REF!:#REF!,0))</f>
        <v>#REF!</v>
      </c>
    </row>
    <row r="2361" spans="1:6" ht="16.5" x14ac:dyDescent="0.3">
      <c r="A2361" s="9" t="s">
        <v>19964</v>
      </c>
      <c r="B2361" s="9" t="s">
        <v>3448</v>
      </c>
      <c r="C2361" s="10">
        <v>16205</v>
      </c>
      <c r="D2361" s="9">
        <v>5795848808</v>
      </c>
      <c r="E2361" s="9" t="e">
        <f>INDEX(#REF!:#REF!,MATCH($D2361,#REF!:#REF!,0),MATCH(#REF!,#REF!:#REF!,0))</f>
        <v>#REF!</v>
      </c>
      <c r="F2361" s="9" t="e">
        <f>INDEX(#REF!:#REF!,MATCH($D2361,#REF!:#REF!,0),MATCH(#REF!,#REF!:#REF!,0))</f>
        <v>#REF!</v>
      </c>
    </row>
    <row r="2362" spans="1:6" ht="16.5" x14ac:dyDescent="0.3">
      <c r="A2362" s="9" t="s">
        <v>19963</v>
      </c>
      <c r="B2362" s="9" t="s">
        <v>2440</v>
      </c>
      <c r="C2362" s="10">
        <v>45466</v>
      </c>
      <c r="D2362" s="9">
        <v>7966083349</v>
      </c>
      <c r="E2362" s="9" t="e">
        <f>INDEX(#REF!:#REF!,MATCH($D2362,#REF!:#REF!,0),MATCH(#REF!,#REF!:#REF!,0))</f>
        <v>#REF!</v>
      </c>
      <c r="F2362" s="9" t="e">
        <f>INDEX(#REF!:#REF!,MATCH($D2362,#REF!:#REF!,0),MATCH(#REF!,#REF!:#REF!,0))</f>
        <v>#REF!</v>
      </c>
    </row>
    <row r="2363" spans="1:6" ht="16.5" x14ac:dyDescent="0.3">
      <c r="A2363" s="9" t="s">
        <v>19962</v>
      </c>
      <c r="B2363" s="9" t="s">
        <v>2496</v>
      </c>
      <c r="C2363" s="10">
        <v>54225</v>
      </c>
      <c r="D2363" s="9">
        <v>1280521902</v>
      </c>
      <c r="E2363" s="9" t="e">
        <f>INDEX(#REF!:#REF!,MATCH($D2363,#REF!:#REF!,0),MATCH(#REF!,#REF!:#REF!,0))</f>
        <v>#REF!</v>
      </c>
      <c r="F2363" s="9" t="e">
        <f>INDEX(#REF!:#REF!,MATCH($D2363,#REF!:#REF!,0),MATCH(#REF!,#REF!:#REF!,0))</f>
        <v>#REF!</v>
      </c>
    </row>
    <row r="2364" spans="1:6" ht="16.5" x14ac:dyDescent="0.3">
      <c r="A2364" s="9" t="s">
        <v>19961</v>
      </c>
      <c r="B2364" s="9" t="s">
        <v>2099</v>
      </c>
      <c r="C2364" s="10">
        <v>58060</v>
      </c>
      <c r="D2364" s="9">
        <v>9052475601</v>
      </c>
      <c r="E2364" s="9" t="e">
        <f>INDEX(#REF!:#REF!,MATCH($D2364,#REF!:#REF!,0),MATCH(#REF!,#REF!:#REF!,0))</f>
        <v>#REF!</v>
      </c>
      <c r="F2364" s="9" t="e">
        <f>INDEX(#REF!:#REF!,MATCH($D2364,#REF!:#REF!,0),MATCH(#REF!,#REF!:#REF!,0))</f>
        <v>#REF!</v>
      </c>
    </row>
    <row r="2365" spans="1:6" ht="16.5" x14ac:dyDescent="0.3">
      <c r="A2365" s="9" t="s">
        <v>19960</v>
      </c>
      <c r="B2365" s="9" t="s">
        <v>2534</v>
      </c>
      <c r="C2365" s="10">
        <v>37746</v>
      </c>
      <c r="D2365" s="9">
        <v>7326611955</v>
      </c>
      <c r="E2365" s="9" t="e">
        <f>INDEX(#REF!:#REF!,MATCH($D2365,#REF!:#REF!,0),MATCH(#REF!,#REF!:#REF!,0))</f>
        <v>#REF!</v>
      </c>
      <c r="F2365" s="9" t="e">
        <f>INDEX(#REF!:#REF!,MATCH($D2365,#REF!:#REF!,0),MATCH(#REF!,#REF!:#REF!,0))</f>
        <v>#REF!</v>
      </c>
    </row>
    <row r="2366" spans="1:6" ht="16.5" x14ac:dyDescent="0.3">
      <c r="A2366" s="9" t="s">
        <v>19959</v>
      </c>
      <c r="B2366" s="9" t="s">
        <v>2171</v>
      </c>
      <c r="C2366" s="10">
        <v>51666</v>
      </c>
      <c r="D2366" s="9">
        <v>4192443678</v>
      </c>
      <c r="E2366" s="9" t="e">
        <f>INDEX(#REF!:#REF!,MATCH($D2366,#REF!:#REF!,0),MATCH(#REF!,#REF!:#REF!,0))</f>
        <v>#REF!</v>
      </c>
      <c r="F2366" s="9" t="e">
        <f>INDEX(#REF!:#REF!,MATCH($D2366,#REF!:#REF!,0),MATCH(#REF!,#REF!:#REF!,0))</f>
        <v>#REF!</v>
      </c>
    </row>
    <row r="2367" spans="1:6" ht="16.5" x14ac:dyDescent="0.3">
      <c r="A2367" s="9" t="s">
        <v>19958</v>
      </c>
      <c r="B2367" s="9" t="s">
        <v>2589</v>
      </c>
      <c r="C2367" s="10">
        <v>30232</v>
      </c>
      <c r="D2367" s="9">
        <v>6283719635</v>
      </c>
      <c r="E2367" s="9" t="e">
        <f>INDEX(#REF!:#REF!,MATCH($D2367,#REF!:#REF!,0),MATCH(#REF!,#REF!:#REF!,0))</f>
        <v>#REF!</v>
      </c>
      <c r="F2367" s="9" t="e">
        <f>INDEX(#REF!:#REF!,MATCH($D2367,#REF!:#REF!,0),MATCH(#REF!,#REF!:#REF!,0))</f>
        <v>#REF!</v>
      </c>
    </row>
    <row r="2368" spans="1:6" ht="16.5" x14ac:dyDescent="0.3">
      <c r="A2368" s="9" t="s">
        <v>19957</v>
      </c>
      <c r="B2368" s="9" t="s">
        <v>2707</v>
      </c>
      <c r="C2368" s="10">
        <v>39083</v>
      </c>
      <c r="D2368" s="9">
        <v>2083520173</v>
      </c>
      <c r="E2368" s="9" t="e">
        <f>INDEX(#REF!:#REF!,MATCH($D2368,#REF!:#REF!,0),MATCH(#REF!,#REF!:#REF!,0))</f>
        <v>#REF!</v>
      </c>
      <c r="F2368" s="9" t="e">
        <f>INDEX(#REF!:#REF!,MATCH($D2368,#REF!:#REF!,0),MATCH(#REF!,#REF!:#REF!,0))</f>
        <v>#REF!</v>
      </c>
    </row>
    <row r="2369" spans="1:6" ht="16.5" x14ac:dyDescent="0.3">
      <c r="A2369" s="9" t="s">
        <v>19956</v>
      </c>
      <c r="B2369" s="9" t="s">
        <v>2753</v>
      </c>
      <c r="C2369" s="10">
        <v>24404</v>
      </c>
      <c r="D2369" s="9">
        <v>3996818513</v>
      </c>
      <c r="E2369" s="9" t="e">
        <f>INDEX(#REF!:#REF!,MATCH($D2369,#REF!:#REF!,0),MATCH(#REF!,#REF!:#REF!,0))</f>
        <v>#REF!</v>
      </c>
      <c r="F2369" s="9" t="e">
        <f>INDEX(#REF!:#REF!,MATCH($D2369,#REF!:#REF!,0),MATCH(#REF!,#REF!:#REF!,0))</f>
        <v>#REF!</v>
      </c>
    </row>
    <row r="2370" spans="1:6" ht="16.5" x14ac:dyDescent="0.3">
      <c r="A2370" s="9" t="s">
        <v>19955</v>
      </c>
      <c r="B2370" s="9" t="s">
        <v>3357</v>
      </c>
      <c r="C2370" s="10">
        <v>52403</v>
      </c>
      <c r="D2370" s="9">
        <v>2493113470</v>
      </c>
      <c r="E2370" s="9" t="e">
        <f>INDEX(#REF!:#REF!,MATCH($D2370,#REF!:#REF!,0),MATCH(#REF!,#REF!:#REF!,0))</f>
        <v>#REF!</v>
      </c>
      <c r="F2370" s="9" t="e">
        <f>INDEX(#REF!:#REF!,MATCH($D2370,#REF!:#REF!,0),MATCH(#REF!,#REF!:#REF!,0))</f>
        <v>#REF!</v>
      </c>
    </row>
    <row r="2371" spans="1:6" ht="16.5" x14ac:dyDescent="0.3">
      <c r="A2371" s="9" t="s">
        <v>19954</v>
      </c>
      <c r="B2371" s="9" t="s">
        <v>2075</v>
      </c>
      <c r="C2371" s="10">
        <v>15142</v>
      </c>
      <c r="D2371" s="9">
        <v>4372257910</v>
      </c>
      <c r="E2371" s="9" t="e">
        <f>INDEX(#REF!:#REF!,MATCH($D2371,#REF!:#REF!,0),MATCH(#REF!,#REF!:#REF!,0))</f>
        <v>#REF!</v>
      </c>
      <c r="F2371" s="9" t="e">
        <f>INDEX(#REF!:#REF!,MATCH($D2371,#REF!:#REF!,0),MATCH(#REF!,#REF!:#REF!,0))</f>
        <v>#REF!</v>
      </c>
    </row>
    <row r="2372" spans="1:6" ht="16.5" x14ac:dyDescent="0.3">
      <c r="A2372" s="9" t="s">
        <v>19953</v>
      </c>
      <c r="B2372" s="9" t="s">
        <v>2277</v>
      </c>
      <c r="C2372" s="10">
        <v>20157</v>
      </c>
      <c r="D2372" s="9">
        <v>7560031153</v>
      </c>
      <c r="E2372" s="9" t="e">
        <f>INDEX(#REF!:#REF!,MATCH($D2372,#REF!:#REF!,0),MATCH(#REF!,#REF!:#REF!,0))</f>
        <v>#REF!</v>
      </c>
      <c r="F2372" s="9" t="e">
        <f>INDEX(#REF!:#REF!,MATCH($D2372,#REF!:#REF!,0),MATCH(#REF!,#REF!:#REF!,0))</f>
        <v>#REF!</v>
      </c>
    </row>
    <row r="2373" spans="1:6" ht="16.5" x14ac:dyDescent="0.3">
      <c r="A2373" s="9" t="s">
        <v>19952</v>
      </c>
      <c r="B2373" s="9" t="s">
        <v>2112</v>
      </c>
      <c r="C2373" s="10">
        <v>15894</v>
      </c>
      <c r="D2373" s="9">
        <v>4290015026</v>
      </c>
      <c r="E2373" s="9" t="e">
        <f>INDEX(#REF!:#REF!,MATCH($D2373,#REF!:#REF!,0),MATCH(#REF!,#REF!:#REF!,0))</f>
        <v>#REF!</v>
      </c>
      <c r="F2373" s="9" t="e">
        <f>INDEX(#REF!:#REF!,MATCH($D2373,#REF!:#REF!,0),MATCH(#REF!,#REF!:#REF!,0))</f>
        <v>#REF!</v>
      </c>
    </row>
    <row r="2374" spans="1:6" ht="16.5" x14ac:dyDescent="0.3">
      <c r="A2374" s="9" t="s">
        <v>19951</v>
      </c>
      <c r="B2374" s="9" t="s">
        <v>1971</v>
      </c>
      <c r="C2374" s="10">
        <v>25063</v>
      </c>
      <c r="D2374" s="9">
        <v>4808886316</v>
      </c>
      <c r="E2374" s="9" t="e">
        <f>INDEX(#REF!:#REF!,MATCH($D2374,#REF!:#REF!,0),MATCH(#REF!,#REF!:#REF!,0))</f>
        <v>#REF!</v>
      </c>
      <c r="F2374" s="9" t="e">
        <f>INDEX(#REF!:#REF!,MATCH($D2374,#REF!:#REF!,0),MATCH(#REF!,#REF!:#REF!,0))</f>
        <v>#REF!</v>
      </c>
    </row>
    <row r="2375" spans="1:6" ht="16.5" x14ac:dyDescent="0.3">
      <c r="A2375" s="9" t="s">
        <v>19950</v>
      </c>
      <c r="B2375" s="9" t="s">
        <v>3255</v>
      </c>
      <c r="C2375" s="10">
        <v>14388</v>
      </c>
      <c r="D2375" s="9">
        <v>3379645060</v>
      </c>
      <c r="E2375" s="9" t="e">
        <f>INDEX(#REF!:#REF!,MATCH($D2375,#REF!:#REF!,0),MATCH(#REF!,#REF!:#REF!,0))</f>
        <v>#REF!</v>
      </c>
      <c r="F2375" s="9" t="e">
        <f>INDEX(#REF!:#REF!,MATCH($D2375,#REF!:#REF!,0),MATCH(#REF!,#REF!:#REF!,0))</f>
        <v>#REF!</v>
      </c>
    </row>
    <row r="2376" spans="1:6" ht="16.5" x14ac:dyDescent="0.3">
      <c r="A2376" s="9" t="s">
        <v>19949</v>
      </c>
      <c r="B2376" s="9" t="s">
        <v>3222</v>
      </c>
      <c r="C2376" s="10">
        <v>59883</v>
      </c>
      <c r="D2376" s="9">
        <v>1462166245</v>
      </c>
      <c r="E2376" s="9" t="e">
        <f>INDEX(#REF!:#REF!,MATCH($D2376,#REF!:#REF!,0),MATCH(#REF!,#REF!:#REF!,0))</f>
        <v>#REF!</v>
      </c>
      <c r="F2376" s="9" t="e">
        <f>INDEX(#REF!:#REF!,MATCH($D2376,#REF!:#REF!,0),MATCH(#REF!,#REF!:#REF!,0))</f>
        <v>#REF!</v>
      </c>
    </row>
    <row r="2377" spans="1:6" ht="16.5" x14ac:dyDescent="0.3">
      <c r="A2377" s="9" t="s">
        <v>19948</v>
      </c>
      <c r="B2377" s="9" t="s">
        <v>3116</v>
      </c>
      <c r="C2377" s="10">
        <v>25553</v>
      </c>
      <c r="D2377" s="9">
        <v>893122882</v>
      </c>
      <c r="E2377" s="9" t="e">
        <f>INDEX(#REF!:#REF!,MATCH($D2377,#REF!:#REF!,0),MATCH(#REF!,#REF!:#REF!,0))</f>
        <v>#REF!</v>
      </c>
      <c r="F2377" s="9" t="e">
        <f>INDEX(#REF!:#REF!,MATCH($D2377,#REF!:#REF!,0),MATCH(#REF!,#REF!:#REF!,0))</f>
        <v>#REF!</v>
      </c>
    </row>
    <row r="2378" spans="1:6" ht="16.5" x14ac:dyDescent="0.3">
      <c r="A2378" s="9" t="s">
        <v>19947</v>
      </c>
      <c r="B2378" s="9" t="s">
        <v>2042</v>
      </c>
      <c r="C2378" s="10">
        <v>39683</v>
      </c>
      <c r="D2378" s="9">
        <v>9590888275</v>
      </c>
      <c r="E2378" s="9" t="e">
        <f>INDEX(#REF!:#REF!,MATCH($D2378,#REF!:#REF!,0),MATCH(#REF!,#REF!:#REF!,0))</f>
        <v>#REF!</v>
      </c>
      <c r="F2378" s="9" t="e">
        <f>INDEX(#REF!:#REF!,MATCH($D2378,#REF!:#REF!,0),MATCH(#REF!,#REF!:#REF!,0))</f>
        <v>#REF!</v>
      </c>
    </row>
    <row r="2379" spans="1:6" ht="16.5" x14ac:dyDescent="0.3">
      <c r="A2379" s="9" t="s">
        <v>19946</v>
      </c>
      <c r="B2379" s="9" t="s">
        <v>2230</v>
      </c>
      <c r="C2379" s="10">
        <v>27909</v>
      </c>
      <c r="D2379" s="9">
        <v>1518783783</v>
      </c>
      <c r="E2379" s="9" t="e">
        <f>INDEX(#REF!:#REF!,MATCH($D2379,#REF!:#REF!,0),MATCH(#REF!,#REF!:#REF!,0))</f>
        <v>#REF!</v>
      </c>
      <c r="F2379" s="9" t="e">
        <f>INDEX(#REF!:#REF!,MATCH($D2379,#REF!:#REF!,0),MATCH(#REF!,#REF!:#REF!,0))</f>
        <v>#REF!</v>
      </c>
    </row>
    <row r="2380" spans="1:6" ht="16.5" x14ac:dyDescent="0.3">
      <c r="A2380" s="9" t="s">
        <v>19945</v>
      </c>
      <c r="B2380" s="9" t="s">
        <v>2110</v>
      </c>
      <c r="C2380" s="10">
        <v>28200</v>
      </c>
      <c r="D2380" s="9">
        <v>4698538416</v>
      </c>
      <c r="E2380" s="9" t="e">
        <f>INDEX(#REF!:#REF!,MATCH($D2380,#REF!:#REF!,0),MATCH(#REF!,#REF!:#REF!,0))</f>
        <v>#REF!</v>
      </c>
      <c r="F2380" s="9" t="e">
        <f>INDEX(#REF!:#REF!,MATCH($D2380,#REF!:#REF!,0),MATCH(#REF!,#REF!:#REF!,0))</f>
        <v>#REF!</v>
      </c>
    </row>
    <row r="2381" spans="1:6" ht="16.5" x14ac:dyDescent="0.3">
      <c r="A2381" s="9" t="s">
        <v>19944</v>
      </c>
      <c r="B2381" s="9" t="s">
        <v>2568</v>
      </c>
      <c r="C2381" s="10">
        <v>29379</v>
      </c>
      <c r="D2381" s="9">
        <v>3488994694</v>
      </c>
      <c r="E2381" s="9" t="e">
        <f>INDEX(#REF!:#REF!,MATCH($D2381,#REF!:#REF!,0),MATCH(#REF!,#REF!:#REF!,0))</f>
        <v>#REF!</v>
      </c>
      <c r="F2381" s="9" t="e">
        <f>INDEX(#REF!:#REF!,MATCH($D2381,#REF!:#REF!,0),MATCH(#REF!,#REF!:#REF!,0))</f>
        <v>#REF!</v>
      </c>
    </row>
    <row r="2382" spans="1:6" ht="16.5" x14ac:dyDescent="0.3">
      <c r="A2382" s="9" t="s">
        <v>19943</v>
      </c>
      <c r="B2382" s="9" t="s">
        <v>1959</v>
      </c>
      <c r="C2382" s="10">
        <v>10241</v>
      </c>
      <c r="D2382" s="9">
        <v>4972162740</v>
      </c>
      <c r="E2382" s="9" t="e">
        <f>INDEX(#REF!:#REF!,MATCH($D2382,#REF!:#REF!,0),MATCH(#REF!,#REF!:#REF!,0))</f>
        <v>#REF!</v>
      </c>
      <c r="F2382" s="9" t="e">
        <f>INDEX(#REF!:#REF!,MATCH($D2382,#REF!:#REF!,0),MATCH(#REF!,#REF!:#REF!,0))</f>
        <v>#REF!</v>
      </c>
    </row>
    <row r="2383" spans="1:6" ht="16.5" x14ac:dyDescent="0.3">
      <c r="A2383" s="9" t="s">
        <v>19942</v>
      </c>
      <c r="B2383" s="9" t="s">
        <v>2918</v>
      </c>
      <c r="C2383" s="10">
        <v>59310</v>
      </c>
      <c r="D2383" s="9">
        <v>8322342209</v>
      </c>
      <c r="E2383" s="9" t="e">
        <f>INDEX(#REF!:#REF!,MATCH($D2383,#REF!:#REF!,0),MATCH(#REF!,#REF!:#REF!,0))</f>
        <v>#REF!</v>
      </c>
      <c r="F2383" s="9" t="e">
        <f>INDEX(#REF!:#REF!,MATCH($D2383,#REF!:#REF!,0),MATCH(#REF!,#REF!:#REF!,0))</f>
        <v>#REF!</v>
      </c>
    </row>
    <row r="2384" spans="1:6" ht="16.5" x14ac:dyDescent="0.3">
      <c r="A2384" s="9" t="s">
        <v>19941</v>
      </c>
      <c r="B2384" s="9" t="s">
        <v>2025</v>
      </c>
      <c r="C2384" s="10">
        <v>10634</v>
      </c>
      <c r="D2384" s="9">
        <v>4670832530</v>
      </c>
      <c r="E2384" s="9" t="e">
        <f>INDEX(#REF!:#REF!,MATCH($D2384,#REF!:#REF!,0),MATCH(#REF!,#REF!:#REF!,0))</f>
        <v>#REF!</v>
      </c>
      <c r="F2384" s="9" t="e">
        <f>INDEX(#REF!:#REF!,MATCH($D2384,#REF!:#REF!,0),MATCH(#REF!,#REF!:#REF!,0))</f>
        <v>#REF!</v>
      </c>
    </row>
    <row r="2385" spans="1:6" ht="16.5" x14ac:dyDescent="0.3">
      <c r="A2385" s="9" t="s">
        <v>19940</v>
      </c>
      <c r="B2385" s="9" t="s">
        <v>2572</v>
      </c>
      <c r="C2385" s="10">
        <v>11589</v>
      </c>
      <c r="D2385" s="9">
        <v>7240169995</v>
      </c>
      <c r="E2385" s="9" t="e">
        <f>INDEX(#REF!:#REF!,MATCH($D2385,#REF!:#REF!,0),MATCH(#REF!,#REF!:#REF!,0))</f>
        <v>#REF!</v>
      </c>
      <c r="F2385" s="9" t="e">
        <f>INDEX(#REF!:#REF!,MATCH($D2385,#REF!:#REF!,0),MATCH(#REF!,#REF!:#REF!,0))</f>
        <v>#REF!</v>
      </c>
    </row>
    <row r="2386" spans="1:6" ht="16.5" x14ac:dyDescent="0.3">
      <c r="A2386" s="9" t="s">
        <v>19939</v>
      </c>
      <c r="B2386" s="9" t="s">
        <v>2083</v>
      </c>
      <c r="C2386" s="10">
        <v>18174</v>
      </c>
      <c r="D2386" s="9">
        <v>5637692440</v>
      </c>
      <c r="E2386" s="9" t="e">
        <f>INDEX(#REF!:#REF!,MATCH($D2386,#REF!:#REF!,0),MATCH(#REF!,#REF!:#REF!,0))</f>
        <v>#REF!</v>
      </c>
      <c r="F2386" s="9" t="e">
        <f>INDEX(#REF!:#REF!,MATCH($D2386,#REF!:#REF!,0),MATCH(#REF!,#REF!:#REF!,0))</f>
        <v>#REF!</v>
      </c>
    </row>
    <row r="2387" spans="1:6" ht="16.5" x14ac:dyDescent="0.3">
      <c r="A2387" s="9" t="s">
        <v>19938</v>
      </c>
      <c r="B2387" s="9" t="s">
        <v>1959</v>
      </c>
      <c r="C2387" s="10">
        <v>36661</v>
      </c>
      <c r="D2387" s="9">
        <v>8256403403</v>
      </c>
      <c r="E2387" s="9" t="e">
        <f>INDEX(#REF!:#REF!,MATCH($D2387,#REF!:#REF!,0),MATCH(#REF!,#REF!:#REF!,0))</f>
        <v>#REF!</v>
      </c>
      <c r="F2387" s="9" t="e">
        <f>INDEX(#REF!:#REF!,MATCH($D2387,#REF!:#REF!,0),MATCH(#REF!,#REF!:#REF!,0))</f>
        <v>#REF!</v>
      </c>
    </row>
    <row r="2388" spans="1:6" ht="16.5" x14ac:dyDescent="0.3">
      <c r="A2388" s="9" t="s">
        <v>19937</v>
      </c>
      <c r="B2388" s="9" t="s">
        <v>2528</v>
      </c>
      <c r="C2388" s="10">
        <v>39747</v>
      </c>
      <c r="D2388" s="9">
        <v>8533410514</v>
      </c>
      <c r="E2388" s="9" t="e">
        <f>INDEX(#REF!:#REF!,MATCH($D2388,#REF!:#REF!,0),MATCH(#REF!,#REF!:#REF!,0))</f>
        <v>#REF!</v>
      </c>
      <c r="F2388" s="9" t="e">
        <f>INDEX(#REF!:#REF!,MATCH($D2388,#REF!:#REF!,0),MATCH(#REF!,#REF!:#REF!,0))</f>
        <v>#REF!</v>
      </c>
    </row>
    <row r="2389" spans="1:6" ht="16.5" x14ac:dyDescent="0.3">
      <c r="A2389" s="9" t="s">
        <v>19936</v>
      </c>
      <c r="B2389" s="9" t="s">
        <v>2132</v>
      </c>
      <c r="C2389" s="10">
        <v>15297</v>
      </c>
      <c r="D2389" s="9">
        <v>6259267215</v>
      </c>
      <c r="E2389" s="9" t="e">
        <f>INDEX(#REF!:#REF!,MATCH($D2389,#REF!:#REF!,0),MATCH(#REF!,#REF!:#REF!,0))</f>
        <v>#REF!</v>
      </c>
      <c r="F2389" s="9" t="e">
        <f>INDEX(#REF!:#REF!,MATCH($D2389,#REF!:#REF!,0),MATCH(#REF!,#REF!:#REF!,0))</f>
        <v>#REF!</v>
      </c>
    </row>
    <row r="2390" spans="1:6" ht="16.5" x14ac:dyDescent="0.3">
      <c r="A2390" s="9" t="s">
        <v>19935</v>
      </c>
      <c r="B2390" s="9" t="s">
        <v>2212</v>
      </c>
      <c r="C2390" s="10">
        <v>52258</v>
      </c>
      <c r="D2390" s="9">
        <v>8093156364</v>
      </c>
      <c r="E2390" s="9" t="e">
        <f>INDEX(#REF!:#REF!,MATCH($D2390,#REF!:#REF!,0),MATCH(#REF!,#REF!:#REF!,0))</f>
        <v>#REF!</v>
      </c>
      <c r="F2390" s="9" t="e">
        <f>INDEX(#REF!:#REF!,MATCH($D2390,#REF!:#REF!,0),MATCH(#REF!,#REF!:#REF!,0))</f>
        <v>#REF!</v>
      </c>
    </row>
    <row r="2391" spans="1:6" ht="16.5" x14ac:dyDescent="0.3">
      <c r="A2391" s="9" t="s">
        <v>19934</v>
      </c>
      <c r="B2391" s="9" t="s">
        <v>2886</v>
      </c>
      <c r="C2391" s="10">
        <v>37965</v>
      </c>
      <c r="D2391" s="9">
        <v>1659418720</v>
      </c>
      <c r="E2391" s="9" t="e">
        <f>INDEX(#REF!:#REF!,MATCH($D2391,#REF!:#REF!,0),MATCH(#REF!,#REF!:#REF!,0))</f>
        <v>#REF!</v>
      </c>
      <c r="F2391" s="9" t="e">
        <f>INDEX(#REF!:#REF!,MATCH($D2391,#REF!:#REF!,0),MATCH(#REF!,#REF!:#REF!,0))</f>
        <v>#REF!</v>
      </c>
    </row>
    <row r="2392" spans="1:6" ht="16.5" x14ac:dyDescent="0.3">
      <c r="A2392" s="9" t="s">
        <v>19933</v>
      </c>
      <c r="B2392" s="9" t="s">
        <v>1949</v>
      </c>
      <c r="C2392" s="10">
        <v>41069</v>
      </c>
      <c r="D2392" s="9">
        <v>6279928705</v>
      </c>
      <c r="E2392" s="9" t="e">
        <f>INDEX(#REF!:#REF!,MATCH($D2392,#REF!:#REF!,0),MATCH(#REF!,#REF!:#REF!,0))</f>
        <v>#REF!</v>
      </c>
      <c r="F2392" s="9" t="e">
        <f>INDEX(#REF!:#REF!,MATCH($D2392,#REF!:#REF!,0),MATCH(#REF!,#REF!:#REF!,0))</f>
        <v>#REF!</v>
      </c>
    </row>
    <row r="2393" spans="1:6" ht="16.5" x14ac:dyDescent="0.3">
      <c r="A2393" s="9" t="s">
        <v>19932</v>
      </c>
      <c r="B2393" s="9" t="s">
        <v>3144</v>
      </c>
      <c r="C2393" s="10">
        <v>13017</v>
      </c>
      <c r="D2393" s="9">
        <v>4085082426</v>
      </c>
      <c r="E2393" s="9" t="e">
        <f>INDEX(#REF!:#REF!,MATCH($D2393,#REF!:#REF!,0),MATCH(#REF!,#REF!:#REF!,0))</f>
        <v>#REF!</v>
      </c>
      <c r="F2393" s="9" t="e">
        <f>INDEX(#REF!:#REF!,MATCH($D2393,#REF!:#REF!,0),MATCH(#REF!,#REF!:#REF!,0))</f>
        <v>#REF!</v>
      </c>
    </row>
    <row r="2394" spans="1:6" ht="16.5" x14ac:dyDescent="0.3">
      <c r="A2394" s="9" t="s">
        <v>19931</v>
      </c>
      <c r="B2394" s="9" t="s">
        <v>2346</v>
      </c>
      <c r="C2394" s="10">
        <v>46457</v>
      </c>
      <c r="D2394" s="9">
        <v>532074068</v>
      </c>
      <c r="E2394" s="9" t="e">
        <f>INDEX(#REF!:#REF!,MATCH($D2394,#REF!:#REF!,0),MATCH(#REF!,#REF!:#REF!,0))</f>
        <v>#REF!</v>
      </c>
      <c r="F2394" s="9" t="e">
        <f>INDEX(#REF!:#REF!,MATCH($D2394,#REF!:#REF!,0),MATCH(#REF!,#REF!:#REF!,0))</f>
        <v>#REF!</v>
      </c>
    </row>
    <row r="2395" spans="1:6" ht="16.5" x14ac:dyDescent="0.3">
      <c r="A2395" s="9" t="s">
        <v>19930</v>
      </c>
      <c r="B2395" s="9" t="s">
        <v>2140</v>
      </c>
      <c r="C2395" s="10">
        <v>41293</v>
      </c>
      <c r="D2395" s="9">
        <v>2074776004</v>
      </c>
      <c r="E2395" s="9" t="e">
        <f>INDEX(#REF!:#REF!,MATCH($D2395,#REF!:#REF!,0),MATCH(#REF!,#REF!:#REF!,0))</f>
        <v>#REF!</v>
      </c>
      <c r="F2395" s="9" t="e">
        <f>INDEX(#REF!:#REF!,MATCH($D2395,#REF!:#REF!,0),MATCH(#REF!,#REF!:#REF!,0))</f>
        <v>#REF!</v>
      </c>
    </row>
    <row r="2396" spans="1:6" ht="16.5" x14ac:dyDescent="0.3">
      <c r="A2396" s="9" t="s">
        <v>19929</v>
      </c>
      <c r="B2396" s="9" t="s">
        <v>2277</v>
      </c>
      <c r="C2396" s="10">
        <v>55219</v>
      </c>
      <c r="D2396" s="9">
        <v>7892446737</v>
      </c>
      <c r="E2396" s="9" t="e">
        <f>INDEX(#REF!:#REF!,MATCH($D2396,#REF!:#REF!,0),MATCH(#REF!,#REF!:#REF!,0))</f>
        <v>#REF!</v>
      </c>
      <c r="F2396" s="9" t="e">
        <f>INDEX(#REF!:#REF!,MATCH($D2396,#REF!:#REF!,0),MATCH(#REF!,#REF!:#REF!,0))</f>
        <v>#REF!</v>
      </c>
    </row>
    <row r="2397" spans="1:6" ht="16.5" x14ac:dyDescent="0.3">
      <c r="A2397" s="9" t="s">
        <v>19928</v>
      </c>
      <c r="B2397" s="9" t="s">
        <v>2144</v>
      </c>
      <c r="C2397" s="10">
        <v>14688</v>
      </c>
      <c r="D2397" s="9">
        <v>4610039311</v>
      </c>
      <c r="E2397" s="9" t="e">
        <f>INDEX(#REF!:#REF!,MATCH($D2397,#REF!:#REF!,0),MATCH(#REF!,#REF!:#REF!,0))</f>
        <v>#REF!</v>
      </c>
      <c r="F2397" s="9" t="e">
        <f>INDEX(#REF!:#REF!,MATCH($D2397,#REF!:#REF!,0),MATCH(#REF!,#REF!:#REF!,0))</f>
        <v>#REF!</v>
      </c>
    </row>
    <row r="2398" spans="1:6" ht="16.5" x14ac:dyDescent="0.3">
      <c r="A2398" s="9" t="s">
        <v>19927</v>
      </c>
      <c r="B2398" s="9" t="s">
        <v>1949</v>
      </c>
      <c r="C2398" s="10">
        <v>26053</v>
      </c>
      <c r="D2398" s="9">
        <v>5244119095</v>
      </c>
      <c r="E2398" s="9" t="e">
        <f>INDEX(#REF!:#REF!,MATCH($D2398,#REF!:#REF!,0),MATCH(#REF!,#REF!:#REF!,0))</f>
        <v>#REF!</v>
      </c>
      <c r="F2398" s="9" t="e">
        <f>INDEX(#REF!:#REF!,MATCH($D2398,#REF!:#REF!,0),MATCH(#REF!,#REF!:#REF!,0))</f>
        <v>#REF!</v>
      </c>
    </row>
    <row r="2399" spans="1:6" ht="16.5" x14ac:dyDescent="0.3">
      <c r="A2399" s="9" t="s">
        <v>19926</v>
      </c>
      <c r="B2399" s="9" t="s">
        <v>2555</v>
      </c>
      <c r="C2399" s="10">
        <v>39051</v>
      </c>
      <c r="D2399" s="9">
        <v>2191930824</v>
      </c>
      <c r="E2399" s="9" t="e">
        <f>INDEX(#REF!:#REF!,MATCH($D2399,#REF!:#REF!,0),MATCH(#REF!,#REF!:#REF!,0))</f>
        <v>#REF!</v>
      </c>
      <c r="F2399" s="9" t="e">
        <f>INDEX(#REF!:#REF!,MATCH($D2399,#REF!:#REF!,0),MATCH(#REF!,#REF!:#REF!,0))</f>
        <v>#REF!</v>
      </c>
    </row>
    <row r="2400" spans="1:6" ht="16.5" x14ac:dyDescent="0.3">
      <c r="A2400" s="9" t="s">
        <v>19925</v>
      </c>
      <c r="B2400" s="9" t="s">
        <v>2589</v>
      </c>
      <c r="C2400" s="10">
        <v>40228</v>
      </c>
      <c r="D2400" s="9">
        <v>7402856011</v>
      </c>
      <c r="E2400" s="9" t="e">
        <f>INDEX(#REF!:#REF!,MATCH($D2400,#REF!:#REF!,0),MATCH(#REF!,#REF!:#REF!,0))</f>
        <v>#REF!</v>
      </c>
      <c r="F2400" s="9" t="e">
        <f>INDEX(#REF!:#REF!,MATCH($D2400,#REF!:#REF!,0),MATCH(#REF!,#REF!:#REF!,0))</f>
        <v>#REF!</v>
      </c>
    </row>
    <row r="2401" spans="1:6" ht="16.5" x14ac:dyDescent="0.3">
      <c r="A2401" s="9" t="s">
        <v>19924</v>
      </c>
      <c r="B2401" s="9" t="s">
        <v>2238</v>
      </c>
      <c r="C2401" s="10">
        <v>29743</v>
      </c>
      <c r="D2401" s="9">
        <v>5561472151</v>
      </c>
      <c r="E2401" s="9" t="e">
        <f>INDEX(#REF!:#REF!,MATCH($D2401,#REF!:#REF!,0),MATCH(#REF!,#REF!:#REF!,0))</f>
        <v>#REF!</v>
      </c>
      <c r="F2401" s="9" t="e">
        <f>INDEX(#REF!:#REF!,MATCH($D2401,#REF!:#REF!,0),MATCH(#REF!,#REF!:#REF!,0))</f>
        <v>#REF!</v>
      </c>
    </row>
    <row r="2402" spans="1:6" ht="16.5" x14ac:dyDescent="0.3">
      <c r="A2402" s="9" t="s">
        <v>19923</v>
      </c>
      <c r="B2402" s="9" t="s">
        <v>1971</v>
      </c>
      <c r="C2402" s="10">
        <v>36649</v>
      </c>
      <c r="D2402" s="9">
        <v>4492546545</v>
      </c>
      <c r="E2402" s="9" t="e">
        <f>INDEX(#REF!:#REF!,MATCH($D2402,#REF!:#REF!,0),MATCH(#REF!,#REF!:#REF!,0))</f>
        <v>#REF!</v>
      </c>
      <c r="F2402" s="9" t="e">
        <f>INDEX(#REF!:#REF!,MATCH($D2402,#REF!:#REF!,0),MATCH(#REF!,#REF!:#REF!,0))</f>
        <v>#REF!</v>
      </c>
    </row>
    <row r="2403" spans="1:6" ht="16.5" x14ac:dyDescent="0.3">
      <c r="A2403" s="9" t="s">
        <v>19922</v>
      </c>
      <c r="B2403" s="9" t="s">
        <v>2216</v>
      </c>
      <c r="C2403" s="10">
        <v>34500</v>
      </c>
      <c r="D2403" s="9">
        <v>9892583027</v>
      </c>
      <c r="E2403" s="9" t="e">
        <f>INDEX(#REF!:#REF!,MATCH($D2403,#REF!:#REF!,0),MATCH(#REF!,#REF!:#REF!,0))</f>
        <v>#REF!</v>
      </c>
      <c r="F2403" s="9" t="e">
        <f>INDEX(#REF!:#REF!,MATCH($D2403,#REF!:#REF!,0),MATCH(#REF!,#REF!:#REF!,0))</f>
        <v>#REF!</v>
      </c>
    </row>
    <row r="2404" spans="1:6" ht="16.5" x14ac:dyDescent="0.3">
      <c r="A2404" s="9" t="s">
        <v>19921</v>
      </c>
      <c r="B2404" s="9" t="s">
        <v>2161</v>
      </c>
      <c r="C2404" s="10">
        <v>12147</v>
      </c>
      <c r="D2404" s="9">
        <v>4398950745</v>
      </c>
      <c r="E2404" s="9" t="e">
        <f>INDEX(#REF!:#REF!,MATCH($D2404,#REF!:#REF!,0),MATCH(#REF!,#REF!:#REF!,0))</f>
        <v>#REF!</v>
      </c>
      <c r="F2404" s="9" t="e">
        <f>INDEX(#REF!:#REF!,MATCH($D2404,#REF!:#REF!,0),MATCH(#REF!,#REF!:#REF!,0))</f>
        <v>#REF!</v>
      </c>
    </row>
    <row r="2405" spans="1:6" ht="16.5" x14ac:dyDescent="0.3">
      <c r="A2405" s="9" t="s">
        <v>19920</v>
      </c>
      <c r="B2405" s="9" t="s">
        <v>2083</v>
      </c>
      <c r="C2405" s="10">
        <v>16783</v>
      </c>
      <c r="D2405" s="9">
        <v>6402318035</v>
      </c>
      <c r="E2405" s="9" t="e">
        <f>INDEX(#REF!:#REF!,MATCH($D2405,#REF!:#REF!,0),MATCH(#REF!,#REF!:#REF!,0))</f>
        <v>#REF!</v>
      </c>
      <c r="F2405" s="9" t="e">
        <f>INDEX(#REF!:#REF!,MATCH($D2405,#REF!:#REF!,0),MATCH(#REF!,#REF!:#REF!,0))</f>
        <v>#REF!</v>
      </c>
    </row>
    <row r="2406" spans="1:6" ht="16.5" x14ac:dyDescent="0.3">
      <c r="A2406" s="9" t="s">
        <v>19919</v>
      </c>
      <c r="B2406" s="9" t="s">
        <v>2286</v>
      </c>
      <c r="C2406" s="10">
        <v>29366</v>
      </c>
      <c r="D2406" s="9">
        <v>8482007106</v>
      </c>
      <c r="E2406" s="9" t="e">
        <f>INDEX(#REF!:#REF!,MATCH($D2406,#REF!:#REF!,0),MATCH(#REF!,#REF!:#REF!,0))</f>
        <v>#REF!</v>
      </c>
      <c r="F2406" s="9" t="e">
        <f>INDEX(#REF!:#REF!,MATCH($D2406,#REF!:#REF!,0),MATCH(#REF!,#REF!:#REF!,0))</f>
        <v>#REF!</v>
      </c>
    </row>
    <row r="2407" spans="1:6" ht="16.5" x14ac:dyDescent="0.3">
      <c r="A2407" s="9" t="s">
        <v>19918</v>
      </c>
      <c r="B2407" s="9" t="s">
        <v>2267</v>
      </c>
      <c r="C2407" s="10">
        <v>57301</v>
      </c>
      <c r="D2407" s="9">
        <v>3145039288</v>
      </c>
      <c r="E2407" s="9" t="e">
        <f>INDEX(#REF!:#REF!,MATCH($D2407,#REF!:#REF!,0),MATCH(#REF!,#REF!:#REF!,0))</f>
        <v>#REF!</v>
      </c>
      <c r="F2407" s="9" t="e">
        <f>INDEX(#REF!:#REF!,MATCH($D2407,#REF!:#REF!,0),MATCH(#REF!,#REF!:#REF!,0))</f>
        <v>#REF!</v>
      </c>
    </row>
    <row r="2408" spans="1:6" ht="16.5" x14ac:dyDescent="0.3">
      <c r="A2408" s="9" t="s">
        <v>19917</v>
      </c>
      <c r="B2408" s="9" t="s">
        <v>2142</v>
      </c>
      <c r="C2408" s="10">
        <v>14646</v>
      </c>
      <c r="D2408" s="9">
        <v>1425230725</v>
      </c>
      <c r="E2408" s="9" t="e">
        <f>INDEX(#REF!:#REF!,MATCH($D2408,#REF!:#REF!,0),MATCH(#REF!,#REF!:#REF!,0))</f>
        <v>#REF!</v>
      </c>
      <c r="F2408" s="9" t="e">
        <f>INDEX(#REF!:#REF!,MATCH($D2408,#REF!:#REF!,0),MATCH(#REF!,#REF!:#REF!,0))</f>
        <v>#REF!</v>
      </c>
    </row>
    <row r="2409" spans="1:6" ht="16.5" x14ac:dyDescent="0.3">
      <c r="A2409" s="9" t="s">
        <v>19916</v>
      </c>
      <c r="B2409" s="9" t="s">
        <v>2386</v>
      </c>
      <c r="C2409" s="10">
        <v>33491</v>
      </c>
      <c r="D2409" s="9">
        <v>6279928705</v>
      </c>
      <c r="E2409" s="9" t="e">
        <f>INDEX(#REF!:#REF!,MATCH($D2409,#REF!:#REF!,0),MATCH(#REF!,#REF!:#REF!,0))</f>
        <v>#REF!</v>
      </c>
      <c r="F2409" s="9" t="e">
        <f>INDEX(#REF!:#REF!,MATCH($D2409,#REF!:#REF!,0),MATCH(#REF!,#REF!:#REF!,0))</f>
        <v>#REF!</v>
      </c>
    </row>
    <row r="2410" spans="1:6" ht="16.5" x14ac:dyDescent="0.3">
      <c r="A2410" s="9" t="s">
        <v>19915</v>
      </c>
      <c r="B2410" s="9" t="s">
        <v>2125</v>
      </c>
      <c r="C2410" s="10">
        <v>53572</v>
      </c>
      <c r="D2410" s="9">
        <v>901154172</v>
      </c>
      <c r="E2410" s="9" t="e">
        <f>INDEX(#REF!:#REF!,MATCH($D2410,#REF!:#REF!,0),MATCH(#REF!,#REF!:#REF!,0))</f>
        <v>#REF!</v>
      </c>
      <c r="F2410" s="9" t="e">
        <f>INDEX(#REF!:#REF!,MATCH($D2410,#REF!:#REF!,0),MATCH(#REF!,#REF!:#REF!,0))</f>
        <v>#REF!</v>
      </c>
    </row>
    <row r="2411" spans="1:6" ht="16.5" x14ac:dyDescent="0.3">
      <c r="A2411" s="9" t="s">
        <v>19914</v>
      </c>
      <c r="B2411" s="9" t="s">
        <v>2970</v>
      </c>
      <c r="C2411" s="10">
        <v>48465</v>
      </c>
      <c r="D2411" s="9">
        <v>9705650896</v>
      </c>
      <c r="E2411" s="9" t="e">
        <f>INDEX(#REF!:#REF!,MATCH($D2411,#REF!:#REF!,0),MATCH(#REF!,#REF!:#REF!,0))</f>
        <v>#REF!</v>
      </c>
      <c r="F2411" s="9" t="e">
        <f>INDEX(#REF!:#REF!,MATCH($D2411,#REF!:#REF!,0),MATCH(#REF!,#REF!:#REF!,0))</f>
        <v>#REF!</v>
      </c>
    </row>
    <row r="2412" spans="1:6" ht="16.5" x14ac:dyDescent="0.3">
      <c r="A2412" s="9" t="s">
        <v>19913</v>
      </c>
      <c r="B2412" s="9" t="s">
        <v>2364</v>
      </c>
      <c r="C2412" s="10">
        <v>13077</v>
      </c>
      <c r="D2412" s="9">
        <v>9002722281</v>
      </c>
      <c r="E2412" s="9" t="e">
        <f>INDEX(#REF!:#REF!,MATCH($D2412,#REF!:#REF!,0),MATCH(#REF!,#REF!:#REF!,0))</f>
        <v>#REF!</v>
      </c>
      <c r="F2412" s="9" t="e">
        <f>INDEX(#REF!:#REF!,MATCH($D2412,#REF!:#REF!,0),MATCH(#REF!,#REF!:#REF!,0))</f>
        <v>#REF!</v>
      </c>
    </row>
    <row r="2413" spans="1:6" ht="16.5" x14ac:dyDescent="0.3">
      <c r="A2413" s="9" t="s">
        <v>19912</v>
      </c>
      <c r="B2413" s="9" t="s">
        <v>1945</v>
      </c>
      <c r="C2413" s="10">
        <v>21381</v>
      </c>
      <c r="D2413" s="9">
        <v>3843300291</v>
      </c>
      <c r="E2413" s="9" t="e">
        <f>INDEX(#REF!:#REF!,MATCH($D2413,#REF!:#REF!,0),MATCH(#REF!,#REF!:#REF!,0))</f>
        <v>#REF!</v>
      </c>
      <c r="F2413" s="9" t="e">
        <f>INDEX(#REF!:#REF!,MATCH($D2413,#REF!:#REF!,0),MATCH(#REF!,#REF!:#REF!,0))</f>
        <v>#REF!</v>
      </c>
    </row>
    <row r="2414" spans="1:6" ht="16.5" x14ac:dyDescent="0.3">
      <c r="A2414" s="9" t="s">
        <v>19911</v>
      </c>
      <c r="B2414" s="9" t="s">
        <v>2530</v>
      </c>
      <c r="C2414" s="10">
        <v>19594</v>
      </c>
      <c r="D2414" s="9">
        <v>4219825649</v>
      </c>
      <c r="E2414" s="9" t="e">
        <f>INDEX(#REF!:#REF!,MATCH($D2414,#REF!:#REF!,0),MATCH(#REF!,#REF!:#REF!,0))</f>
        <v>#REF!</v>
      </c>
      <c r="F2414" s="9" t="e">
        <f>INDEX(#REF!:#REF!,MATCH($D2414,#REF!:#REF!,0),MATCH(#REF!,#REF!:#REF!,0))</f>
        <v>#REF!</v>
      </c>
    </row>
    <row r="2415" spans="1:6" ht="16.5" x14ac:dyDescent="0.3">
      <c r="A2415" s="9" t="s">
        <v>19910</v>
      </c>
      <c r="B2415" s="9" t="s">
        <v>2127</v>
      </c>
      <c r="C2415" s="10">
        <v>47426</v>
      </c>
      <c r="D2415" s="9">
        <v>4937054791</v>
      </c>
      <c r="E2415" s="9" t="e">
        <f>INDEX(#REF!:#REF!,MATCH($D2415,#REF!:#REF!,0),MATCH(#REF!,#REF!:#REF!,0))</f>
        <v>#REF!</v>
      </c>
      <c r="F2415" s="9" t="e">
        <f>INDEX(#REF!:#REF!,MATCH($D2415,#REF!:#REF!,0),MATCH(#REF!,#REF!:#REF!,0))</f>
        <v>#REF!</v>
      </c>
    </row>
    <row r="2416" spans="1:6" ht="16.5" x14ac:dyDescent="0.3">
      <c r="A2416" s="9" t="s">
        <v>19909</v>
      </c>
      <c r="B2416" s="9" t="s">
        <v>2117</v>
      </c>
      <c r="C2416" s="10">
        <v>16572</v>
      </c>
      <c r="D2416" s="9">
        <v>1659418720</v>
      </c>
      <c r="E2416" s="9" t="e">
        <f>INDEX(#REF!:#REF!,MATCH($D2416,#REF!:#REF!,0),MATCH(#REF!,#REF!:#REF!,0))</f>
        <v>#REF!</v>
      </c>
      <c r="F2416" s="9" t="e">
        <f>INDEX(#REF!:#REF!,MATCH($D2416,#REF!:#REF!,0),MATCH(#REF!,#REF!:#REF!,0))</f>
        <v>#REF!</v>
      </c>
    </row>
    <row r="2417" spans="1:6" ht="16.5" x14ac:dyDescent="0.3">
      <c r="A2417" s="9" t="s">
        <v>19908</v>
      </c>
      <c r="B2417" s="9" t="s">
        <v>2219</v>
      </c>
      <c r="C2417" s="10">
        <v>22943</v>
      </c>
      <c r="D2417" s="9">
        <v>4269946768</v>
      </c>
      <c r="E2417" s="9" t="e">
        <f>INDEX(#REF!:#REF!,MATCH($D2417,#REF!:#REF!,0),MATCH(#REF!,#REF!:#REF!,0))</f>
        <v>#REF!</v>
      </c>
      <c r="F2417" s="9" t="e">
        <f>INDEX(#REF!:#REF!,MATCH($D2417,#REF!:#REF!,0),MATCH(#REF!,#REF!:#REF!,0))</f>
        <v>#REF!</v>
      </c>
    </row>
    <row r="2418" spans="1:6" ht="16.5" x14ac:dyDescent="0.3">
      <c r="A2418" s="9" t="s">
        <v>19907</v>
      </c>
      <c r="B2418" s="9" t="s">
        <v>2025</v>
      </c>
      <c r="C2418" s="10">
        <v>58552</v>
      </c>
      <c r="D2418" s="9">
        <v>7621218967</v>
      </c>
      <c r="E2418" s="9" t="e">
        <f>INDEX(#REF!:#REF!,MATCH($D2418,#REF!:#REF!,0),MATCH(#REF!,#REF!:#REF!,0))</f>
        <v>#REF!</v>
      </c>
      <c r="F2418" s="9" t="e">
        <f>INDEX(#REF!:#REF!,MATCH($D2418,#REF!:#REF!,0),MATCH(#REF!,#REF!:#REF!,0))</f>
        <v>#REF!</v>
      </c>
    </row>
    <row r="2419" spans="1:6" ht="16.5" x14ac:dyDescent="0.3">
      <c r="A2419" s="9" t="s">
        <v>19906</v>
      </c>
      <c r="B2419" s="9" t="s">
        <v>3580</v>
      </c>
      <c r="C2419" s="10">
        <v>41223</v>
      </c>
      <c r="D2419" s="9">
        <v>5149710571</v>
      </c>
      <c r="E2419" s="9" t="e">
        <f>INDEX(#REF!:#REF!,MATCH($D2419,#REF!:#REF!,0),MATCH(#REF!,#REF!:#REF!,0))</f>
        <v>#REF!</v>
      </c>
      <c r="F2419" s="9" t="e">
        <f>INDEX(#REF!:#REF!,MATCH($D2419,#REF!:#REF!,0),MATCH(#REF!,#REF!:#REF!,0))</f>
        <v>#REF!</v>
      </c>
    </row>
    <row r="2420" spans="1:6" ht="16.5" x14ac:dyDescent="0.3">
      <c r="A2420" s="9" t="s">
        <v>19905</v>
      </c>
      <c r="B2420" s="9" t="s">
        <v>2023</v>
      </c>
      <c r="C2420" s="10">
        <v>13064</v>
      </c>
      <c r="D2420" s="9">
        <v>9153408497</v>
      </c>
      <c r="E2420" s="9" t="e">
        <f>INDEX(#REF!:#REF!,MATCH($D2420,#REF!:#REF!,0),MATCH(#REF!,#REF!:#REF!,0))</f>
        <v>#REF!</v>
      </c>
      <c r="F2420" s="9" t="e">
        <f>INDEX(#REF!:#REF!,MATCH($D2420,#REF!:#REF!,0),MATCH(#REF!,#REF!:#REF!,0))</f>
        <v>#REF!</v>
      </c>
    </row>
    <row r="2421" spans="1:6" ht="16.5" x14ac:dyDescent="0.3">
      <c r="A2421" s="9" t="s">
        <v>19904</v>
      </c>
      <c r="B2421" s="9" t="s">
        <v>2071</v>
      </c>
      <c r="C2421" s="10">
        <v>19054</v>
      </c>
      <c r="D2421" s="9">
        <v>3843300291</v>
      </c>
      <c r="E2421" s="9" t="e">
        <f>INDEX(#REF!:#REF!,MATCH($D2421,#REF!:#REF!,0),MATCH(#REF!,#REF!:#REF!,0))</f>
        <v>#REF!</v>
      </c>
      <c r="F2421" s="9" t="e">
        <f>INDEX(#REF!:#REF!,MATCH($D2421,#REF!:#REF!,0),MATCH(#REF!,#REF!:#REF!,0))</f>
        <v>#REF!</v>
      </c>
    </row>
    <row r="2422" spans="1:6" ht="16.5" x14ac:dyDescent="0.3">
      <c r="A2422" s="9" t="s">
        <v>19903</v>
      </c>
      <c r="B2422" s="9" t="s">
        <v>2404</v>
      </c>
      <c r="C2422" s="10">
        <v>34585</v>
      </c>
      <c r="D2422" s="9">
        <v>9829586073</v>
      </c>
      <c r="E2422" s="9" t="e">
        <f>INDEX(#REF!:#REF!,MATCH($D2422,#REF!:#REF!,0),MATCH(#REF!,#REF!:#REF!,0))</f>
        <v>#REF!</v>
      </c>
      <c r="F2422" s="9" t="e">
        <f>INDEX(#REF!:#REF!,MATCH($D2422,#REF!:#REF!,0),MATCH(#REF!,#REF!:#REF!,0))</f>
        <v>#REF!</v>
      </c>
    </row>
    <row r="2423" spans="1:6" ht="16.5" x14ac:dyDescent="0.3">
      <c r="A2423" s="9" t="s">
        <v>19902</v>
      </c>
      <c r="B2423" s="9" t="s">
        <v>3388</v>
      </c>
      <c r="C2423" s="10">
        <v>22097</v>
      </c>
      <c r="D2423" s="9">
        <v>6173504774</v>
      </c>
      <c r="E2423" s="9" t="e">
        <f>INDEX(#REF!:#REF!,MATCH($D2423,#REF!:#REF!,0),MATCH(#REF!,#REF!:#REF!,0))</f>
        <v>#REF!</v>
      </c>
      <c r="F2423" s="9" t="e">
        <f>INDEX(#REF!:#REF!,MATCH($D2423,#REF!:#REF!,0),MATCH(#REF!,#REF!:#REF!,0))</f>
        <v>#REF!</v>
      </c>
    </row>
    <row r="2424" spans="1:6" ht="16.5" x14ac:dyDescent="0.3">
      <c r="A2424" s="9" t="s">
        <v>19901</v>
      </c>
      <c r="B2424" s="9" t="s">
        <v>3123</v>
      </c>
      <c r="C2424" s="10">
        <v>29820</v>
      </c>
      <c r="D2424" s="9">
        <v>3041948354</v>
      </c>
      <c r="E2424" s="9" t="e">
        <f>INDEX(#REF!:#REF!,MATCH($D2424,#REF!:#REF!,0),MATCH(#REF!,#REF!:#REF!,0))</f>
        <v>#REF!</v>
      </c>
      <c r="F2424" s="9" t="e">
        <f>INDEX(#REF!:#REF!,MATCH($D2424,#REF!:#REF!,0),MATCH(#REF!,#REF!:#REF!,0))</f>
        <v>#REF!</v>
      </c>
    </row>
    <row r="2425" spans="1:6" ht="16.5" x14ac:dyDescent="0.3">
      <c r="A2425" s="9" t="s">
        <v>19900</v>
      </c>
      <c r="B2425" s="9" t="s">
        <v>2994</v>
      </c>
      <c r="C2425" s="10">
        <v>10785</v>
      </c>
      <c r="D2425" s="9">
        <v>7957976743</v>
      </c>
      <c r="E2425" s="9" t="e">
        <f>INDEX(#REF!:#REF!,MATCH($D2425,#REF!:#REF!,0),MATCH(#REF!,#REF!:#REF!,0))</f>
        <v>#REF!</v>
      </c>
      <c r="F2425" s="9" t="e">
        <f>INDEX(#REF!:#REF!,MATCH($D2425,#REF!:#REF!,0),MATCH(#REF!,#REF!:#REF!,0))</f>
        <v>#REF!</v>
      </c>
    </row>
    <row r="2426" spans="1:6" ht="16.5" x14ac:dyDescent="0.3">
      <c r="A2426" s="9" t="s">
        <v>19899</v>
      </c>
      <c r="B2426" s="9" t="s">
        <v>1999</v>
      </c>
      <c r="C2426" s="10">
        <v>30094</v>
      </c>
      <c r="D2426" s="9">
        <v>4256220232</v>
      </c>
      <c r="E2426" s="9" t="e">
        <f>INDEX(#REF!:#REF!,MATCH($D2426,#REF!:#REF!,0),MATCH(#REF!,#REF!:#REF!,0))</f>
        <v>#REF!</v>
      </c>
      <c r="F2426" s="9" t="e">
        <f>INDEX(#REF!:#REF!,MATCH($D2426,#REF!:#REF!,0),MATCH(#REF!,#REF!:#REF!,0))</f>
        <v>#REF!</v>
      </c>
    </row>
    <row r="2427" spans="1:6" ht="16.5" x14ac:dyDescent="0.3">
      <c r="A2427" s="9" t="s">
        <v>19898</v>
      </c>
      <c r="B2427" s="9" t="s">
        <v>2368</v>
      </c>
      <c r="C2427" s="10">
        <v>58286</v>
      </c>
      <c r="D2427" s="9">
        <v>4236713853</v>
      </c>
      <c r="E2427" s="9" t="e">
        <f>INDEX(#REF!:#REF!,MATCH($D2427,#REF!:#REF!,0),MATCH(#REF!,#REF!:#REF!,0))</f>
        <v>#REF!</v>
      </c>
      <c r="F2427" s="9" t="e">
        <f>INDEX(#REF!:#REF!,MATCH($D2427,#REF!:#REF!,0),MATCH(#REF!,#REF!:#REF!,0))</f>
        <v>#REF!</v>
      </c>
    </row>
    <row r="2428" spans="1:6" ht="16.5" x14ac:dyDescent="0.3">
      <c r="A2428" s="9" t="s">
        <v>19897</v>
      </c>
      <c r="B2428" s="9" t="s">
        <v>2260</v>
      </c>
      <c r="C2428" s="10">
        <v>20109</v>
      </c>
      <c r="D2428" s="9">
        <v>7263964236</v>
      </c>
      <c r="E2428" s="9" t="e">
        <f>INDEX(#REF!:#REF!,MATCH($D2428,#REF!:#REF!,0),MATCH(#REF!,#REF!:#REF!,0))</f>
        <v>#REF!</v>
      </c>
      <c r="F2428" s="9" t="e">
        <f>INDEX(#REF!:#REF!,MATCH($D2428,#REF!:#REF!,0),MATCH(#REF!,#REF!:#REF!,0))</f>
        <v>#REF!</v>
      </c>
    </row>
    <row r="2429" spans="1:6" ht="16.5" x14ac:dyDescent="0.3">
      <c r="A2429" s="9" t="s">
        <v>19896</v>
      </c>
      <c r="B2429" s="9" t="s">
        <v>2424</v>
      </c>
      <c r="C2429" s="10">
        <v>41635</v>
      </c>
      <c r="D2429" s="9">
        <v>3764546336</v>
      </c>
      <c r="E2429" s="9" t="e">
        <f>INDEX(#REF!:#REF!,MATCH($D2429,#REF!:#REF!,0),MATCH(#REF!,#REF!:#REF!,0))</f>
        <v>#REF!</v>
      </c>
      <c r="F2429" s="9" t="e">
        <f>INDEX(#REF!:#REF!,MATCH($D2429,#REF!:#REF!,0),MATCH(#REF!,#REF!:#REF!,0))</f>
        <v>#REF!</v>
      </c>
    </row>
    <row r="2430" spans="1:6" ht="16.5" x14ac:dyDescent="0.3">
      <c r="A2430" s="9" t="s">
        <v>19895</v>
      </c>
      <c r="B2430" s="9" t="s">
        <v>2954</v>
      </c>
      <c r="C2430" s="10">
        <v>45540</v>
      </c>
      <c r="D2430" s="9">
        <v>2279888742</v>
      </c>
      <c r="E2430" s="9" t="e">
        <f>INDEX(#REF!:#REF!,MATCH($D2430,#REF!:#REF!,0),MATCH(#REF!,#REF!:#REF!,0))</f>
        <v>#REF!</v>
      </c>
      <c r="F2430" s="9" t="e">
        <f>INDEX(#REF!:#REF!,MATCH($D2430,#REF!:#REF!,0),MATCH(#REF!,#REF!:#REF!,0))</f>
        <v>#REF!</v>
      </c>
    </row>
    <row r="2431" spans="1:6" ht="16.5" x14ac:dyDescent="0.3">
      <c r="A2431" s="9" t="s">
        <v>19894</v>
      </c>
      <c r="B2431" s="9" t="s">
        <v>2083</v>
      </c>
      <c r="C2431" s="10">
        <v>26961</v>
      </c>
      <c r="D2431" s="9">
        <v>9258570278</v>
      </c>
      <c r="E2431" s="9" t="e">
        <f>INDEX(#REF!:#REF!,MATCH($D2431,#REF!:#REF!,0),MATCH(#REF!,#REF!:#REF!,0))</f>
        <v>#REF!</v>
      </c>
      <c r="F2431" s="9" t="e">
        <f>INDEX(#REF!:#REF!,MATCH($D2431,#REF!:#REF!,0),MATCH(#REF!,#REF!:#REF!,0))</f>
        <v>#REF!</v>
      </c>
    </row>
    <row r="2432" spans="1:6" ht="16.5" x14ac:dyDescent="0.3">
      <c r="A2432" s="9" t="s">
        <v>19893</v>
      </c>
      <c r="B2432" s="9" t="s">
        <v>1955</v>
      </c>
      <c r="C2432" s="10">
        <v>58854</v>
      </c>
      <c r="D2432" s="9">
        <v>8971738782</v>
      </c>
      <c r="E2432" s="9" t="e">
        <f>INDEX(#REF!:#REF!,MATCH($D2432,#REF!:#REF!,0),MATCH(#REF!,#REF!:#REF!,0))</f>
        <v>#REF!</v>
      </c>
      <c r="F2432" s="9" t="e">
        <f>INDEX(#REF!:#REF!,MATCH($D2432,#REF!:#REF!,0),MATCH(#REF!,#REF!:#REF!,0))</f>
        <v>#REF!</v>
      </c>
    </row>
    <row r="2433" spans="1:6" ht="16.5" x14ac:dyDescent="0.3">
      <c r="A2433" s="9" t="s">
        <v>19892</v>
      </c>
      <c r="B2433" s="9" t="s">
        <v>2530</v>
      </c>
      <c r="C2433" s="10">
        <v>41647</v>
      </c>
      <c r="D2433" s="9">
        <v>6819596901</v>
      </c>
      <c r="E2433" s="9" t="e">
        <f>INDEX(#REF!:#REF!,MATCH($D2433,#REF!:#REF!,0),MATCH(#REF!,#REF!:#REF!,0))</f>
        <v>#REF!</v>
      </c>
      <c r="F2433" s="9" t="e">
        <f>INDEX(#REF!:#REF!,MATCH($D2433,#REF!:#REF!,0),MATCH(#REF!,#REF!:#REF!,0))</f>
        <v>#REF!</v>
      </c>
    </row>
    <row r="2434" spans="1:6" ht="16.5" x14ac:dyDescent="0.3">
      <c r="A2434" s="9" t="s">
        <v>19891</v>
      </c>
      <c r="B2434" s="9" t="s">
        <v>2645</v>
      </c>
      <c r="C2434" s="10">
        <v>34851</v>
      </c>
      <c r="D2434" s="9">
        <v>2259282237</v>
      </c>
      <c r="E2434" s="9" t="e">
        <f>INDEX(#REF!:#REF!,MATCH($D2434,#REF!:#REF!,0),MATCH(#REF!,#REF!:#REF!,0))</f>
        <v>#REF!</v>
      </c>
      <c r="F2434" s="9" t="e">
        <f>INDEX(#REF!:#REF!,MATCH($D2434,#REF!:#REF!,0),MATCH(#REF!,#REF!:#REF!,0))</f>
        <v>#REF!</v>
      </c>
    </row>
    <row r="2435" spans="1:6" ht="16.5" x14ac:dyDescent="0.3">
      <c r="A2435" s="9" t="s">
        <v>19890</v>
      </c>
      <c r="B2435" s="9" t="s">
        <v>2269</v>
      </c>
      <c r="C2435" s="10">
        <v>15888</v>
      </c>
      <c r="D2435" s="9">
        <v>7098438871</v>
      </c>
      <c r="E2435" s="9" t="e">
        <f>INDEX(#REF!:#REF!,MATCH($D2435,#REF!:#REF!,0),MATCH(#REF!,#REF!:#REF!,0))</f>
        <v>#REF!</v>
      </c>
      <c r="F2435" s="9" t="e">
        <f>INDEX(#REF!:#REF!,MATCH($D2435,#REF!:#REF!,0),MATCH(#REF!,#REF!:#REF!,0))</f>
        <v>#REF!</v>
      </c>
    </row>
    <row r="2436" spans="1:6" ht="16.5" x14ac:dyDescent="0.3">
      <c r="A2436" s="9" t="s">
        <v>19889</v>
      </c>
      <c r="B2436" s="9" t="s">
        <v>2602</v>
      </c>
      <c r="C2436" s="10">
        <v>16717</v>
      </c>
      <c r="D2436" s="9">
        <v>583595162</v>
      </c>
      <c r="E2436" s="9" t="e">
        <f>INDEX(#REF!:#REF!,MATCH($D2436,#REF!:#REF!,0),MATCH(#REF!,#REF!:#REF!,0))</f>
        <v>#REF!</v>
      </c>
      <c r="F2436" s="9" t="e">
        <f>INDEX(#REF!:#REF!,MATCH($D2436,#REF!:#REF!,0),MATCH(#REF!,#REF!:#REF!,0))</f>
        <v>#REF!</v>
      </c>
    </row>
    <row r="2437" spans="1:6" ht="16.5" x14ac:dyDescent="0.3">
      <c r="A2437" s="9" t="s">
        <v>19888</v>
      </c>
      <c r="B2437" s="9" t="s">
        <v>1989</v>
      </c>
      <c r="C2437" s="10">
        <v>49767</v>
      </c>
      <c r="D2437" s="9">
        <v>8024322455</v>
      </c>
      <c r="E2437" s="9" t="e">
        <f>INDEX(#REF!:#REF!,MATCH($D2437,#REF!:#REF!,0),MATCH(#REF!,#REF!:#REF!,0))</f>
        <v>#REF!</v>
      </c>
      <c r="F2437" s="9" t="e">
        <f>INDEX(#REF!:#REF!,MATCH($D2437,#REF!:#REF!,0),MATCH(#REF!,#REF!:#REF!,0))</f>
        <v>#REF!</v>
      </c>
    </row>
    <row r="2438" spans="1:6" ht="16.5" x14ac:dyDescent="0.3">
      <c r="A2438" s="9" t="s">
        <v>19887</v>
      </c>
      <c r="B2438" s="9" t="s">
        <v>3098</v>
      </c>
      <c r="C2438" s="10">
        <v>23914</v>
      </c>
      <c r="D2438" s="9">
        <v>17898579</v>
      </c>
      <c r="E2438" s="9" t="e">
        <f>INDEX(#REF!:#REF!,MATCH($D2438,#REF!:#REF!,0),MATCH(#REF!,#REF!:#REF!,0))</f>
        <v>#REF!</v>
      </c>
      <c r="F2438" s="9" t="e">
        <f>INDEX(#REF!:#REF!,MATCH($D2438,#REF!:#REF!,0),MATCH(#REF!,#REF!:#REF!,0))</f>
        <v>#REF!</v>
      </c>
    </row>
    <row r="2439" spans="1:6" ht="16.5" x14ac:dyDescent="0.3">
      <c r="A2439" s="9" t="s">
        <v>19886</v>
      </c>
      <c r="B2439" s="9" t="s">
        <v>2647</v>
      </c>
      <c r="C2439" s="10">
        <v>57157</v>
      </c>
      <c r="D2439" s="9">
        <v>8024322455</v>
      </c>
      <c r="E2439" s="9" t="e">
        <f>INDEX(#REF!:#REF!,MATCH($D2439,#REF!:#REF!,0),MATCH(#REF!,#REF!:#REF!,0))</f>
        <v>#REF!</v>
      </c>
      <c r="F2439" s="9" t="e">
        <f>INDEX(#REF!:#REF!,MATCH($D2439,#REF!:#REF!,0),MATCH(#REF!,#REF!:#REF!,0))</f>
        <v>#REF!</v>
      </c>
    </row>
    <row r="2440" spans="1:6" ht="16.5" x14ac:dyDescent="0.3">
      <c r="A2440" s="9" t="s">
        <v>19885</v>
      </c>
      <c r="B2440" s="9" t="s">
        <v>2918</v>
      </c>
      <c r="C2440" s="10">
        <v>45334</v>
      </c>
      <c r="D2440" s="9">
        <v>6718456802</v>
      </c>
      <c r="E2440" s="9" t="e">
        <f>INDEX(#REF!:#REF!,MATCH($D2440,#REF!:#REF!,0),MATCH(#REF!,#REF!:#REF!,0))</f>
        <v>#REF!</v>
      </c>
      <c r="F2440" s="9" t="e">
        <f>INDEX(#REF!:#REF!,MATCH($D2440,#REF!:#REF!,0),MATCH(#REF!,#REF!:#REF!,0))</f>
        <v>#REF!</v>
      </c>
    </row>
    <row r="2441" spans="1:6" ht="16.5" x14ac:dyDescent="0.3">
      <c r="A2441" s="9" t="s">
        <v>19884</v>
      </c>
      <c r="B2441" s="9" t="s">
        <v>2222</v>
      </c>
      <c r="C2441" s="10">
        <v>54100</v>
      </c>
      <c r="D2441" s="9">
        <v>6732216945</v>
      </c>
      <c r="E2441" s="9" t="e">
        <f>INDEX(#REF!:#REF!,MATCH($D2441,#REF!:#REF!,0),MATCH(#REF!,#REF!:#REF!,0))</f>
        <v>#REF!</v>
      </c>
      <c r="F2441" s="9" t="e">
        <f>INDEX(#REF!:#REF!,MATCH($D2441,#REF!:#REF!,0),MATCH(#REF!,#REF!:#REF!,0))</f>
        <v>#REF!</v>
      </c>
    </row>
    <row r="2442" spans="1:6" ht="16.5" x14ac:dyDescent="0.3">
      <c r="A2442" s="9" t="s">
        <v>19883</v>
      </c>
      <c r="B2442" s="9" t="s">
        <v>3200</v>
      </c>
      <c r="C2442" s="10">
        <v>42736</v>
      </c>
      <c r="D2442" s="9">
        <v>513904581</v>
      </c>
      <c r="E2442" s="9" t="e">
        <f>INDEX(#REF!:#REF!,MATCH($D2442,#REF!:#REF!,0),MATCH(#REF!,#REF!:#REF!,0))</f>
        <v>#REF!</v>
      </c>
      <c r="F2442" s="9" t="e">
        <f>INDEX(#REF!:#REF!,MATCH($D2442,#REF!:#REF!,0),MATCH(#REF!,#REF!:#REF!,0))</f>
        <v>#REF!</v>
      </c>
    </row>
    <row r="2443" spans="1:6" ht="16.5" x14ac:dyDescent="0.3">
      <c r="A2443" s="9" t="s">
        <v>19882</v>
      </c>
      <c r="B2443" s="9" t="s">
        <v>3177</v>
      </c>
      <c r="C2443" s="10">
        <v>56361</v>
      </c>
      <c r="D2443" s="9">
        <v>8733080267</v>
      </c>
      <c r="E2443" s="9" t="e">
        <f>INDEX(#REF!:#REF!,MATCH($D2443,#REF!:#REF!,0),MATCH(#REF!,#REF!:#REF!,0))</f>
        <v>#REF!</v>
      </c>
      <c r="F2443" s="9" t="e">
        <f>INDEX(#REF!:#REF!,MATCH($D2443,#REF!:#REF!,0),MATCH(#REF!,#REF!:#REF!,0))</f>
        <v>#REF!</v>
      </c>
    </row>
    <row r="2444" spans="1:6" ht="16.5" x14ac:dyDescent="0.3">
      <c r="A2444" s="9" t="s">
        <v>19881</v>
      </c>
      <c r="B2444" s="9" t="s">
        <v>2783</v>
      </c>
      <c r="C2444" s="10">
        <v>50313</v>
      </c>
      <c r="D2444" s="9">
        <v>2421688019</v>
      </c>
      <c r="E2444" s="9" t="e">
        <f>INDEX(#REF!:#REF!,MATCH($D2444,#REF!:#REF!,0),MATCH(#REF!,#REF!:#REF!,0))</f>
        <v>#REF!</v>
      </c>
      <c r="F2444" s="9" t="e">
        <f>INDEX(#REF!:#REF!,MATCH($D2444,#REF!:#REF!,0),MATCH(#REF!,#REF!:#REF!,0))</f>
        <v>#REF!</v>
      </c>
    </row>
    <row r="2445" spans="1:6" ht="16.5" x14ac:dyDescent="0.3">
      <c r="A2445" s="9" t="s">
        <v>19880</v>
      </c>
      <c r="B2445" s="9" t="s">
        <v>2065</v>
      </c>
      <c r="C2445" s="10">
        <v>42632</v>
      </c>
      <c r="D2445" s="9">
        <v>9958099322</v>
      </c>
      <c r="E2445" s="9" t="e">
        <f>INDEX(#REF!:#REF!,MATCH($D2445,#REF!:#REF!,0),MATCH(#REF!,#REF!:#REF!,0))</f>
        <v>#REF!</v>
      </c>
      <c r="F2445" s="9" t="e">
        <f>INDEX(#REF!:#REF!,MATCH($D2445,#REF!:#REF!,0),MATCH(#REF!,#REF!:#REF!,0))</f>
        <v>#REF!</v>
      </c>
    </row>
    <row r="2446" spans="1:6" ht="16.5" x14ac:dyDescent="0.3">
      <c r="A2446" s="9" t="s">
        <v>19879</v>
      </c>
      <c r="B2446" s="9" t="s">
        <v>2317</v>
      </c>
      <c r="C2446" s="10">
        <v>51003</v>
      </c>
      <c r="D2446" s="9">
        <v>2885061928</v>
      </c>
      <c r="E2446" s="9" t="e">
        <f>INDEX(#REF!:#REF!,MATCH($D2446,#REF!:#REF!,0),MATCH(#REF!,#REF!:#REF!,0))</f>
        <v>#REF!</v>
      </c>
      <c r="F2446" s="9" t="e">
        <f>INDEX(#REF!:#REF!,MATCH($D2446,#REF!:#REF!,0),MATCH(#REF!,#REF!:#REF!,0))</f>
        <v>#REF!</v>
      </c>
    </row>
    <row r="2447" spans="1:6" ht="16.5" x14ac:dyDescent="0.3">
      <c r="A2447" s="9" t="s">
        <v>19878</v>
      </c>
      <c r="B2447" s="9" t="s">
        <v>2216</v>
      </c>
      <c r="C2447" s="10">
        <v>27878</v>
      </c>
      <c r="D2447" s="9">
        <v>449160092</v>
      </c>
      <c r="E2447" s="9" t="e">
        <f>INDEX(#REF!:#REF!,MATCH($D2447,#REF!:#REF!,0),MATCH(#REF!,#REF!:#REF!,0))</f>
        <v>#REF!</v>
      </c>
      <c r="F2447" s="9" t="e">
        <f>INDEX(#REF!:#REF!,MATCH($D2447,#REF!:#REF!,0),MATCH(#REF!,#REF!:#REF!,0))</f>
        <v>#REF!</v>
      </c>
    </row>
    <row r="2448" spans="1:6" ht="16.5" x14ac:dyDescent="0.3">
      <c r="A2448" s="9" t="s">
        <v>19877</v>
      </c>
      <c r="B2448" s="9" t="s">
        <v>2974</v>
      </c>
      <c r="C2448" s="10">
        <v>49491</v>
      </c>
      <c r="D2448" s="9">
        <v>4011453366</v>
      </c>
      <c r="E2448" s="9" t="e">
        <f>INDEX(#REF!:#REF!,MATCH($D2448,#REF!:#REF!,0),MATCH(#REF!,#REF!:#REF!,0))</f>
        <v>#REF!</v>
      </c>
      <c r="F2448" s="9" t="e">
        <f>INDEX(#REF!:#REF!,MATCH($D2448,#REF!:#REF!,0),MATCH(#REF!,#REF!:#REF!,0))</f>
        <v>#REF!</v>
      </c>
    </row>
    <row r="2449" spans="1:6" ht="16.5" x14ac:dyDescent="0.3">
      <c r="A2449" s="9" t="s">
        <v>19876</v>
      </c>
      <c r="B2449" s="9" t="s">
        <v>2757</v>
      </c>
      <c r="C2449" s="10">
        <v>26574</v>
      </c>
      <c r="D2449" s="9">
        <v>2649428619</v>
      </c>
      <c r="E2449" s="9" t="e">
        <f>INDEX(#REF!:#REF!,MATCH($D2449,#REF!:#REF!,0),MATCH(#REF!,#REF!:#REF!,0))</f>
        <v>#REF!</v>
      </c>
      <c r="F2449" s="9" t="e">
        <f>INDEX(#REF!:#REF!,MATCH($D2449,#REF!:#REF!,0),MATCH(#REF!,#REF!:#REF!,0))</f>
        <v>#REF!</v>
      </c>
    </row>
    <row r="2450" spans="1:6" ht="16.5" x14ac:dyDescent="0.3">
      <c r="A2450" s="9" t="s">
        <v>19875</v>
      </c>
      <c r="B2450" s="9" t="s">
        <v>2099</v>
      </c>
      <c r="C2450" s="10">
        <v>29241</v>
      </c>
      <c r="D2450" s="9">
        <v>1541082834</v>
      </c>
      <c r="E2450" s="9" t="e">
        <f>INDEX(#REF!:#REF!,MATCH($D2450,#REF!:#REF!,0),MATCH(#REF!,#REF!:#REF!,0))</f>
        <v>#REF!</v>
      </c>
      <c r="F2450" s="9" t="e">
        <f>INDEX(#REF!:#REF!,MATCH($D2450,#REF!:#REF!,0),MATCH(#REF!,#REF!:#REF!,0))</f>
        <v>#REF!</v>
      </c>
    </row>
    <row r="2451" spans="1:6" ht="16.5" x14ac:dyDescent="0.3">
      <c r="A2451" s="9" t="s">
        <v>19874</v>
      </c>
      <c r="B2451" s="9" t="s">
        <v>2007</v>
      </c>
      <c r="C2451" s="10">
        <v>36404</v>
      </c>
      <c r="D2451" s="9">
        <v>1231429186</v>
      </c>
      <c r="E2451" s="9" t="e">
        <f>INDEX(#REF!:#REF!,MATCH($D2451,#REF!:#REF!,0),MATCH(#REF!,#REF!:#REF!,0))</f>
        <v>#REF!</v>
      </c>
      <c r="F2451" s="9" t="e">
        <f>INDEX(#REF!:#REF!,MATCH($D2451,#REF!:#REF!,0),MATCH(#REF!,#REF!:#REF!,0))</f>
        <v>#REF!</v>
      </c>
    </row>
    <row r="2452" spans="1:6" ht="16.5" x14ac:dyDescent="0.3">
      <c r="A2452" s="9" t="s">
        <v>19873</v>
      </c>
      <c r="B2452" s="9" t="s">
        <v>2005</v>
      </c>
      <c r="C2452" s="10">
        <v>58948</v>
      </c>
      <c r="D2452" s="9">
        <v>5519420165</v>
      </c>
      <c r="E2452" s="9" t="e">
        <f>INDEX(#REF!:#REF!,MATCH($D2452,#REF!:#REF!,0),MATCH(#REF!,#REF!:#REF!,0))</f>
        <v>#REF!</v>
      </c>
      <c r="F2452" s="9" t="e">
        <f>INDEX(#REF!:#REF!,MATCH($D2452,#REF!:#REF!,0),MATCH(#REF!,#REF!:#REF!,0))</f>
        <v>#REF!</v>
      </c>
    </row>
    <row r="2453" spans="1:6" ht="16.5" x14ac:dyDescent="0.3">
      <c r="A2453" s="9" t="s">
        <v>19872</v>
      </c>
      <c r="B2453" s="9" t="s">
        <v>2056</v>
      </c>
      <c r="C2453" s="10">
        <v>35171</v>
      </c>
      <c r="D2453" s="9">
        <v>4453315724</v>
      </c>
      <c r="E2453" s="9" t="e">
        <f>INDEX(#REF!:#REF!,MATCH($D2453,#REF!:#REF!,0),MATCH(#REF!,#REF!:#REF!,0))</f>
        <v>#REF!</v>
      </c>
      <c r="F2453" s="9" t="e">
        <f>INDEX(#REF!:#REF!,MATCH($D2453,#REF!:#REF!,0),MATCH(#REF!,#REF!:#REF!,0))</f>
        <v>#REF!</v>
      </c>
    </row>
    <row r="2454" spans="1:6" ht="16.5" x14ac:dyDescent="0.3">
      <c r="A2454" s="9" t="s">
        <v>19871</v>
      </c>
      <c r="B2454" s="9" t="s">
        <v>2044</v>
      </c>
      <c r="C2454" s="10">
        <v>15768</v>
      </c>
      <c r="D2454" s="9">
        <v>4783377790</v>
      </c>
      <c r="E2454" s="9" t="e">
        <f>INDEX(#REF!:#REF!,MATCH($D2454,#REF!:#REF!,0),MATCH(#REF!,#REF!:#REF!,0))</f>
        <v>#REF!</v>
      </c>
      <c r="F2454" s="9" t="e">
        <f>INDEX(#REF!:#REF!,MATCH($D2454,#REF!:#REF!,0),MATCH(#REF!,#REF!:#REF!,0))</f>
        <v>#REF!</v>
      </c>
    </row>
    <row r="2455" spans="1:6" ht="16.5" x14ac:dyDescent="0.3">
      <c r="A2455" s="9" t="s">
        <v>19870</v>
      </c>
      <c r="B2455" s="9" t="s">
        <v>3177</v>
      </c>
      <c r="C2455" s="10">
        <v>32199</v>
      </c>
      <c r="D2455" s="9">
        <v>2497321256</v>
      </c>
      <c r="E2455" s="9" t="e">
        <f>INDEX(#REF!:#REF!,MATCH($D2455,#REF!:#REF!,0),MATCH(#REF!,#REF!:#REF!,0))</f>
        <v>#REF!</v>
      </c>
      <c r="F2455" s="9" t="e">
        <f>INDEX(#REF!:#REF!,MATCH($D2455,#REF!:#REF!,0),MATCH(#REF!,#REF!:#REF!,0))</f>
        <v>#REF!</v>
      </c>
    </row>
    <row r="2456" spans="1:6" ht="16.5" x14ac:dyDescent="0.3">
      <c r="A2456" s="9" t="s">
        <v>19869</v>
      </c>
      <c r="B2456" s="9" t="s">
        <v>2640</v>
      </c>
      <c r="C2456" s="10">
        <v>33382</v>
      </c>
      <c r="D2456" s="9">
        <v>2191014690</v>
      </c>
      <c r="E2456" s="9" t="e">
        <f>INDEX(#REF!:#REF!,MATCH($D2456,#REF!:#REF!,0),MATCH(#REF!,#REF!:#REF!,0))</f>
        <v>#REF!</v>
      </c>
      <c r="F2456" s="9" t="e">
        <f>INDEX(#REF!:#REF!,MATCH($D2456,#REF!:#REF!,0),MATCH(#REF!,#REF!:#REF!,0))</f>
        <v>#REF!</v>
      </c>
    </row>
    <row r="2457" spans="1:6" ht="16.5" x14ac:dyDescent="0.3">
      <c r="A2457" s="9" t="s">
        <v>19868</v>
      </c>
      <c r="B2457" s="9" t="s">
        <v>2704</v>
      </c>
      <c r="C2457" s="10">
        <v>39484</v>
      </c>
      <c r="D2457" s="9">
        <v>4795089876</v>
      </c>
      <c r="E2457" s="9" t="e">
        <f>INDEX(#REF!:#REF!,MATCH($D2457,#REF!:#REF!,0),MATCH(#REF!,#REF!:#REF!,0))</f>
        <v>#REF!</v>
      </c>
      <c r="F2457" s="9" t="e">
        <f>INDEX(#REF!:#REF!,MATCH($D2457,#REF!:#REF!,0),MATCH(#REF!,#REF!:#REF!,0))</f>
        <v>#REF!</v>
      </c>
    </row>
    <row r="2458" spans="1:6" ht="16.5" x14ac:dyDescent="0.3">
      <c r="A2458" s="9" t="s">
        <v>19867</v>
      </c>
      <c r="B2458" s="9" t="s">
        <v>3617</v>
      </c>
      <c r="C2458" s="10">
        <v>55287</v>
      </c>
      <c r="D2458" s="9">
        <v>9458563771</v>
      </c>
      <c r="E2458" s="9" t="e">
        <f>INDEX(#REF!:#REF!,MATCH($D2458,#REF!:#REF!,0),MATCH(#REF!,#REF!:#REF!,0))</f>
        <v>#REF!</v>
      </c>
      <c r="F2458" s="9" t="e">
        <f>INDEX(#REF!:#REF!,MATCH($D2458,#REF!:#REF!,0),MATCH(#REF!,#REF!:#REF!,0))</f>
        <v>#REF!</v>
      </c>
    </row>
    <row r="2459" spans="1:6" ht="16.5" x14ac:dyDescent="0.3">
      <c r="A2459" s="9" t="s">
        <v>19866</v>
      </c>
      <c r="B2459" s="9" t="s">
        <v>2034</v>
      </c>
      <c r="C2459" s="10">
        <v>45854</v>
      </c>
      <c r="D2459" s="9">
        <v>960994726</v>
      </c>
      <c r="E2459" s="9" t="e">
        <f>INDEX(#REF!:#REF!,MATCH($D2459,#REF!:#REF!,0),MATCH(#REF!,#REF!:#REF!,0))</f>
        <v>#REF!</v>
      </c>
      <c r="F2459" s="9" t="e">
        <f>INDEX(#REF!:#REF!,MATCH($D2459,#REF!:#REF!,0),MATCH(#REF!,#REF!:#REF!,0))</f>
        <v>#REF!</v>
      </c>
    </row>
    <row r="2460" spans="1:6" ht="16.5" x14ac:dyDescent="0.3">
      <c r="A2460" s="9" t="s">
        <v>19865</v>
      </c>
      <c r="B2460" s="9" t="s">
        <v>2042</v>
      </c>
      <c r="C2460" s="10">
        <v>19203</v>
      </c>
      <c r="D2460" s="9">
        <v>2908560011</v>
      </c>
      <c r="E2460" s="9" t="e">
        <f>INDEX(#REF!:#REF!,MATCH($D2460,#REF!:#REF!,0),MATCH(#REF!,#REF!:#REF!,0))</f>
        <v>#REF!</v>
      </c>
      <c r="F2460" s="9" t="e">
        <f>INDEX(#REF!:#REF!,MATCH($D2460,#REF!:#REF!,0),MATCH(#REF!,#REF!:#REF!,0))</f>
        <v>#REF!</v>
      </c>
    </row>
    <row r="2461" spans="1:6" ht="16.5" x14ac:dyDescent="0.3">
      <c r="A2461" s="9" t="s">
        <v>19864</v>
      </c>
      <c r="B2461" s="9" t="s">
        <v>2140</v>
      </c>
      <c r="C2461" s="10">
        <v>35552</v>
      </c>
      <c r="D2461" s="9">
        <v>8887868026</v>
      </c>
      <c r="E2461" s="9" t="e">
        <f>INDEX(#REF!:#REF!,MATCH($D2461,#REF!:#REF!,0),MATCH(#REF!,#REF!:#REF!,0))</f>
        <v>#REF!</v>
      </c>
      <c r="F2461" s="9" t="e">
        <f>INDEX(#REF!:#REF!,MATCH($D2461,#REF!:#REF!,0),MATCH(#REF!,#REF!:#REF!,0))</f>
        <v>#REF!</v>
      </c>
    </row>
    <row r="2462" spans="1:6" ht="16.5" x14ac:dyDescent="0.3">
      <c r="A2462" s="9" t="s">
        <v>19863</v>
      </c>
      <c r="B2462" s="9" t="s">
        <v>2878</v>
      </c>
      <c r="C2462" s="10">
        <v>38687</v>
      </c>
      <c r="D2462" s="9">
        <v>5474718616</v>
      </c>
      <c r="E2462" s="9" t="e">
        <f>INDEX(#REF!:#REF!,MATCH($D2462,#REF!:#REF!,0),MATCH(#REF!,#REF!:#REF!,0))</f>
        <v>#REF!</v>
      </c>
      <c r="F2462" s="9" t="e">
        <f>INDEX(#REF!:#REF!,MATCH($D2462,#REF!:#REF!,0),MATCH(#REF!,#REF!:#REF!,0))</f>
        <v>#REF!</v>
      </c>
    </row>
    <row r="2463" spans="1:6" ht="16.5" x14ac:dyDescent="0.3">
      <c r="A2463" s="9" t="s">
        <v>19862</v>
      </c>
      <c r="B2463" s="9" t="s">
        <v>2472</v>
      </c>
      <c r="C2463" s="10">
        <v>26093</v>
      </c>
      <c r="D2463" s="9">
        <v>3991963221</v>
      </c>
      <c r="E2463" s="9" t="e">
        <f>INDEX(#REF!:#REF!,MATCH($D2463,#REF!:#REF!,0),MATCH(#REF!,#REF!:#REF!,0))</f>
        <v>#REF!</v>
      </c>
      <c r="F2463" s="9" t="e">
        <f>INDEX(#REF!:#REF!,MATCH($D2463,#REF!:#REF!,0),MATCH(#REF!,#REF!:#REF!,0))</f>
        <v>#REF!</v>
      </c>
    </row>
    <row r="2464" spans="1:6" ht="16.5" x14ac:dyDescent="0.3">
      <c r="A2464" s="9" t="s">
        <v>19861</v>
      </c>
      <c r="B2464" s="9" t="s">
        <v>2939</v>
      </c>
      <c r="C2464" s="10">
        <v>52647</v>
      </c>
      <c r="D2464" s="9">
        <v>3488994694</v>
      </c>
      <c r="E2464" s="9" t="e">
        <f>INDEX(#REF!:#REF!,MATCH($D2464,#REF!:#REF!,0),MATCH(#REF!,#REF!:#REF!,0))</f>
        <v>#REF!</v>
      </c>
      <c r="F2464" s="9" t="e">
        <f>INDEX(#REF!:#REF!,MATCH($D2464,#REF!:#REF!,0),MATCH(#REF!,#REF!:#REF!,0))</f>
        <v>#REF!</v>
      </c>
    </row>
    <row r="2465" spans="1:6" ht="16.5" x14ac:dyDescent="0.3">
      <c r="A2465" s="9" t="s">
        <v>19860</v>
      </c>
      <c r="B2465" s="9" t="s">
        <v>2341</v>
      </c>
      <c r="C2465" s="10">
        <v>47929</v>
      </c>
      <c r="D2465" s="9">
        <v>9529277938</v>
      </c>
      <c r="E2465" s="9" t="e">
        <f>INDEX(#REF!:#REF!,MATCH($D2465,#REF!:#REF!,0),MATCH(#REF!,#REF!:#REF!,0))</f>
        <v>#REF!</v>
      </c>
      <c r="F2465" s="9" t="e">
        <f>INDEX(#REF!:#REF!,MATCH($D2465,#REF!:#REF!,0),MATCH(#REF!,#REF!:#REF!,0))</f>
        <v>#REF!</v>
      </c>
    </row>
    <row r="2466" spans="1:6" ht="16.5" x14ac:dyDescent="0.3">
      <c r="A2466" s="9" t="s">
        <v>19859</v>
      </c>
      <c r="B2466" s="9" t="s">
        <v>2243</v>
      </c>
      <c r="C2466" s="10">
        <v>45602</v>
      </c>
      <c r="D2466" s="9">
        <v>3145010581</v>
      </c>
      <c r="E2466" s="9" t="e">
        <f>INDEX(#REF!:#REF!,MATCH($D2466,#REF!:#REF!,0),MATCH(#REF!,#REF!:#REF!,0))</f>
        <v>#REF!</v>
      </c>
      <c r="F2466" s="9" t="e">
        <f>INDEX(#REF!:#REF!,MATCH($D2466,#REF!:#REF!,0),MATCH(#REF!,#REF!:#REF!,0))</f>
        <v>#REF!</v>
      </c>
    </row>
    <row r="2467" spans="1:6" ht="16.5" x14ac:dyDescent="0.3">
      <c r="A2467" s="9" t="s">
        <v>19858</v>
      </c>
      <c r="B2467" s="9" t="s">
        <v>2476</v>
      </c>
      <c r="C2467" s="10">
        <v>11003</v>
      </c>
      <c r="D2467" s="9">
        <v>9854387496</v>
      </c>
      <c r="E2467" s="9" t="e">
        <f>INDEX(#REF!:#REF!,MATCH($D2467,#REF!:#REF!,0),MATCH(#REF!,#REF!:#REF!,0))</f>
        <v>#REF!</v>
      </c>
      <c r="F2467" s="9" t="e">
        <f>INDEX(#REF!:#REF!,MATCH($D2467,#REF!:#REF!,0),MATCH(#REF!,#REF!:#REF!,0))</f>
        <v>#REF!</v>
      </c>
    </row>
    <row r="2468" spans="1:6" ht="16.5" x14ac:dyDescent="0.3">
      <c r="A2468" s="9" t="s">
        <v>19857</v>
      </c>
      <c r="B2468" s="9" t="s">
        <v>2534</v>
      </c>
      <c r="C2468" s="10">
        <v>52054</v>
      </c>
      <c r="D2468" s="9">
        <v>6227038881</v>
      </c>
      <c r="E2468" s="9" t="e">
        <f>INDEX(#REF!:#REF!,MATCH($D2468,#REF!:#REF!,0),MATCH(#REF!,#REF!:#REF!,0))</f>
        <v>#REF!</v>
      </c>
      <c r="F2468" s="9" t="e">
        <f>INDEX(#REF!:#REF!,MATCH($D2468,#REF!:#REF!,0),MATCH(#REF!,#REF!:#REF!,0))</f>
        <v>#REF!</v>
      </c>
    </row>
    <row r="2469" spans="1:6" ht="16.5" x14ac:dyDescent="0.3">
      <c r="A2469" s="9" t="s">
        <v>19856</v>
      </c>
      <c r="B2469" s="9" t="s">
        <v>2129</v>
      </c>
      <c r="C2469" s="10">
        <v>57839</v>
      </c>
      <c r="D2469" s="9">
        <v>1371021422</v>
      </c>
      <c r="E2469" s="9" t="e">
        <f>INDEX(#REF!:#REF!,MATCH($D2469,#REF!:#REF!,0),MATCH(#REF!,#REF!:#REF!,0))</f>
        <v>#REF!</v>
      </c>
      <c r="F2469" s="9" t="e">
        <f>INDEX(#REF!:#REF!,MATCH($D2469,#REF!:#REF!,0),MATCH(#REF!,#REF!:#REF!,0))</f>
        <v>#REF!</v>
      </c>
    </row>
    <row r="2470" spans="1:6" ht="16.5" x14ac:dyDescent="0.3">
      <c r="A2470" s="9" t="s">
        <v>19855</v>
      </c>
      <c r="B2470" s="9" t="s">
        <v>2530</v>
      </c>
      <c r="C2470" s="10">
        <v>21577</v>
      </c>
      <c r="D2470" s="9">
        <v>544760832</v>
      </c>
      <c r="E2470" s="9" t="e">
        <f>INDEX(#REF!:#REF!,MATCH($D2470,#REF!:#REF!,0),MATCH(#REF!,#REF!:#REF!,0))</f>
        <v>#REF!</v>
      </c>
      <c r="F2470" s="9" t="e">
        <f>INDEX(#REF!:#REF!,MATCH($D2470,#REF!:#REF!,0),MATCH(#REF!,#REF!:#REF!,0))</f>
        <v>#REF!</v>
      </c>
    </row>
    <row r="2471" spans="1:6" ht="16.5" x14ac:dyDescent="0.3">
      <c r="A2471" s="9" t="s">
        <v>19854</v>
      </c>
      <c r="B2471" s="9" t="s">
        <v>2127</v>
      </c>
      <c r="C2471" s="10">
        <v>37907</v>
      </c>
      <c r="D2471" s="9">
        <v>5913755731</v>
      </c>
      <c r="E2471" s="9" t="e">
        <f>INDEX(#REF!:#REF!,MATCH($D2471,#REF!:#REF!,0),MATCH(#REF!,#REF!:#REF!,0))</f>
        <v>#REF!</v>
      </c>
      <c r="F2471" s="9" t="e">
        <f>INDEX(#REF!:#REF!,MATCH($D2471,#REF!:#REF!,0),MATCH(#REF!,#REF!:#REF!,0))</f>
        <v>#REF!</v>
      </c>
    </row>
    <row r="2472" spans="1:6" ht="16.5" x14ac:dyDescent="0.3">
      <c r="A2472" s="9" t="s">
        <v>19853</v>
      </c>
      <c r="B2472" s="9" t="s">
        <v>2123</v>
      </c>
      <c r="C2472" s="10">
        <v>13171</v>
      </c>
      <c r="D2472" s="9">
        <v>784224471</v>
      </c>
      <c r="E2472" s="9" t="e">
        <f>INDEX(#REF!:#REF!,MATCH($D2472,#REF!:#REF!,0),MATCH(#REF!,#REF!:#REF!,0))</f>
        <v>#REF!</v>
      </c>
      <c r="F2472" s="9" t="e">
        <f>INDEX(#REF!:#REF!,MATCH($D2472,#REF!:#REF!,0),MATCH(#REF!,#REF!:#REF!,0))</f>
        <v>#REF!</v>
      </c>
    </row>
    <row r="2473" spans="1:6" ht="16.5" x14ac:dyDescent="0.3">
      <c r="A2473" s="9" t="s">
        <v>19852</v>
      </c>
      <c r="B2473" s="9" t="s">
        <v>2125</v>
      </c>
      <c r="C2473" s="10">
        <v>35282</v>
      </c>
      <c r="D2473" s="9">
        <v>1892125439</v>
      </c>
      <c r="E2473" s="9" t="e">
        <f>INDEX(#REF!:#REF!,MATCH($D2473,#REF!:#REF!,0),MATCH(#REF!,#REF!:#REF!,0))</f>
        <v>#REF!</v>
      </c>
      <c r="F2473" s="9" t="e">
        <f>INDEX(#REF!:#REF!,MATCH($D2473,#REF!:#REF!,0),MATCH(#REF!,#REF!:#REF!,0))</f>
        <v>#REF!</v>
      </c>
    </row>
    <row r="2474" spans="1:6" ht="16.5" x14ac:dyDescent="0.3">
      <c r="A2474" s="9" t="s">
        <v>19851</v>
      </c>
      <c r="B2474" s="9" t="s">
        <v>1949</v>
      </c>
      <c r="C2474" s="10">
        <v>32256</v>
      </c>
      <c r="D2474" s="9">
        <v>9963057691</v>
      </c>
      <c r="E2474" s="9" t="e">
        <f>INDEX(#REF!:#REF!,MATCH($D2474,#REF!:#REF!,0),MATCH(#REF!,#REF!:#REF!,0))</f>
        <v>#REF!</v>
      </c>
      <c r="F2474" s="9" t="e">
        <f>INDEX(#REF!:#REF!,MATCH($D2474,#REF!:#REF!,0),MATCH(#REF!,#REF!:#REF!,0))</f>
        <v>#REF!</v>
      </c>
    </row>
    <row r="2475" spans="1:6" ht="16.5" x14ac:dyDescent="0.3">
      <c r="A2475" s="9" t="s">
        <v>19850</v>
      </c>
      <c r="B2475" s="9" t="s">
        <v>2226</v>
      </c>
      <c r="C2475" s="10">
        <v>55521</v>
      </c>
      <c r="D2475" s="9">
        <v>1053331541</v>
      </c>
      <c r="E2475" s="9" t="e">
        <f>INDEX(#REF!:#REF!,MATCH($D2475,#REF!:#REF!,0),MATCH(#REF!,#REF!:#REF!,0))</f>
        <v>#REF!</v>
      </c>
      <c r="F2475" s="9" t="e">
        <f>INDEX(#REF!:#REF!,MATCH($D2475,#REF!:#REF!,0),MATCH(#REF!,#REF!:#REF!,0))</f>
        <v>#REF!</v>
      </c>
    </row>
    <row r="2476" spans="1:6" ht="16.5" x14ac:dyDescent="0.3">
      <c r="A2476" s="9" t="s">
        <v>19849</v>
      </c>
      <c r="B2476" s="9" t="s">
        <v>2420</v>
      </c>
      <c r="C2476" s="10">
        <v>33003</v>
      </c>
      <c r="D2476" s="9">
        <v>3164004753</v>
      </c>
      <c r="E2476" s="9" t="e">
        <f>INDEX(#REF!:#REF!,MATCH($D2476,#REF!:#REF!,0),MATCH(#REF!,#REF!:#REF!,0))</f>
        <v>#REF!</v>
      </c>
      <c r="F2476" s="9" t="e">
        <f>INDEX(#REF!:#REF!,MATCH($D2476,#REF!:#REF!,0),MATCH(#REF!,#REF!:#REF!,0))</f>
        <v>#REF!</v>
      </c>
    </row>
    <row r="2477" spans="1:6" ht="16.5" x14ac:dyDescent="0.3">
      <c r="A2477" s="9" t="s">
        <v>19848</v>
      </c>
      <c r="B2477" s="9" t="s">
        <v>2019</v>
      </c>
      <c r="C2477" s="10">
        <v>25794</v>
      </c>
      <c r="D2477" s="9">
        <v>7778092905</v>
      </c>
      <c r="E2477" s="9" t="e">
        <f>INDEX(#REF!:#REF!,MATCH($D2477,#REF!:#REF!,0),MATCH(#REF!,#REF!:#REF!,0))</f>
        <v>#REF!</v>
      </c>
      <c r="F2477" s="9" t="e">
        <f>INDEX(#REF!:#REF!,MATCH($D2477,#REF!:#REF!,0),MATCH(#REF!,#REF!:#REF!,0))</f>
        <v>#REF!</v>
      </c>
    </row>
    <row r="2478" spans="1:6" ht="16.5" x14ac:dyDescent="0.3">
      <c r="A2478" s="9" t="s">
        <v>19847</v>
      </c>
      <c r="B2478" s="9" t="s">
        <v>2559</v>
      </c>
      <c r="C2478" s="10">
        <v>14614</v>
      </c>
      <c r="D2478" s="9">
        <v>2579936017</v>
      </c>
      <c r="E2478" s="9" t="e">
        <f>INDEX(#REF!:#REF!,MATCH($D2478,#REF!:#REF!,0),MATCH(#REF!,#REF!:#REF!,0))</f>
        <v>#REF!</v>
      </c>
      <c r="F2478" s="9" t="e">
        <f>INDEX(#REF!:#REF!,MATCH($D2478,#REF!:#REF!,0),MATCH(#REF!,#REF!:#REF!,0))</f>
        <v>#REF!</v>
      </c>
    </row>
    <row r="2479" spans="1:6" ht="16.5" x14ac:dyDescent="0.3">
      <c r="A2479" s="9" t="s">
        <v>19846</v>
      </c>
      <c r="B2479" s="9" t="s">
        <v>2042</v>
      </c>
      <c r="C2479" s="10">
        <v>54906</v>
      </c>
      <c r="D2479" s="9">
        <v>4185019157</v>
      </c>
      <c r="E2479" s="9" t="e">
        <f>INDEX(#REF!:#REF!,MATCH($D2479,#REF!:#REF!,0),MATCH(#REF!,#REF!:#REF!,0))</f>
        <v>#REF!</v>
      </c>
      <c r="F2479" s="9" t="e">
        <f>INDEX(#REF!:#REF!,MATCH($D2479,#REF!:#REF!,0),MATCH(#REF!,#REF!:#REF!,0))</f>
        <v>#REF!</v>
      </c>
    </row>
    <row r="2480" spans="1:6" ht="16.5" x14ac:dyDescent="0.3">
      <c r="A2480" s="9" t="s">
        <v>19845</v>
      </c>
      <c r="B2480" s="9" t="s">
        <v>2011</v>
      </c>
      <c r="C2480" s="10">
        <v>11585</v>
      </c>
      <c r="D2480" s="9">
        <v>9795921177</v>
      </c>
      <c r="E2480" s="9" t="e">
        <f>INDEX(#REF!:#REF!,MATCH($D2480,#REF!:#REF!,0),MATCH(#REF!,#REF!:#REF!,0))</f>
        <v>#REF!</v>
      </c>
      <c r="F2480" s="9" t="e">
        <f>INDEX(#REF!:#REF!,MATCH($D2480,#REF!:#REF!,0),MATCH(#REF!,#REF!:#REF!,0))</f>
        <v>#REF!</v>
      </c>
    </row>
    <row r="2481" spans="1:6" ht="16.5" x14ac:dyDescent="0.3">
      <c r="A2481" s="9" t="s">
        <v>19844</v>
      </c>
      <c r="B2481" s="9" t="s">
        <v>2208</v>
      </c>
      <c r="C2481" s="10">
        <v>20395</v>
      </c>
      <c r="D2481" s="9">
        <v>6720857681</v>
      </c>
      <c r="E2481" s="9" t="e">
        <f>INDEX(#REF!:#REF!,MATCH($D2481,#REF!:#REF!,0),MATCH(#REF!,#REF!:#REF!,0))</f>
        <v>#REF!</v>
      </c>
      <c r="F2481" s="9" t="e">
        <f>INDEX(#REF!:#REF!,MATCH($D2481,#REF!:#REF!,0),MATCH(#REF!,#REF!:#REF!,0))</f>
        <v>#REF!</v>
      </c>
    </row>
    <row r="2482" spans="1:6" ht="16.5" x14ac:dyDescent="0.3">
      <c r="A2482" s="9" t="s">
        <v>19843</v>
      </c>
      <c r="B2482" s="9" t="s">
        <v>2918</v>
      </c>
      <c r="C2482" s="10">
        <v>52020</v>
      </c>
      <c r="D2482" s="9">
        <v>4752702681</v>
      </c>
      <c r="E2482" s="9" t="e">
        <f>INDEX(#REF!:#REF!,MATCH($D2482,#REF!:#REF!,0),MATCH(#REF!,#REF!:#REF!,0))</f>
        <v>#REF!</v>
      </c>
      <c r="F2482" s="9" t="e">
        <f>INDEX(#REF!:#REF!,MATCH($D2482,#REF!:#REF!,0),MATCH(#REF!,#REF!:#REF!,0))</f>
        <v>#REF!</v>
      </c>
    </row>
    <row r="2483" spans="1:6" ht="16.5" x14ac:dyDescent="0.3">
      <c r="A2483" s="9" t="s">
        <v>19842</v>
      </c>
      <c r="B2483" s="9" t="s">
        <v>1975</v>
      </c>
      <c r="C2483" s="10">
        <v>13269</v>
      </c>
      <c r="D2483" s="9">
        <v>5863557389</v>
      </c>
      <c r="E2483" s="9" t="e">
        <f>INDEX(#REF!:#REF!,MATCH($D2483,#REF!:#REF!,0),MATCH(#REF!,#REF!:#REF!,0))</f>
        <v>#REF!</v>
      </c>
      <c r="F2483" s="9" t="e">
        <f>INDEX(#REF!:#REF!,MATCH($D2483,#REF!:#REF!,0),MATCH(#REF!,#REF!:#REF!,0))</f>
        <v>#REF!</v>
      </c>
    </row>
    <row r="2484" spans="1:6" ht="16.5" x14ac:dyDescent="0.3">
      <c r="A2484" s="9" t="s">
        <v>19841</v>
      </c>
      <c r="B2484" s="9" t="s">
        <v>2027</v>
      </c>
      <c r="C2484" s="10">
        <v>20965</v>
      </c>
      <c r="D2484" s="9">
        <v>7645724897</v>
      </c>
      <c r="E2484" s="9" t="e">
        <f>INDEX(#REF!:#REF!,MATCH($D2484,#REF!:#REF!,0),MATCH(#REF!,#REF!:#REF!,0))</f>
        <v>#REF!</v>
      </c>
      <c r="F2484" s="9" t="e">
        <f>INDEX(#REF!:#REF!,MATCH($D2484,#REF!:#REF!,0),MATCH(#REF!,#REF!:#REF!,0))</f>
        <v>#REF!</v>
      </c>
    </row>
    <row r="2485" spans="1:6" ht="16.5" x14ac:dyDescent="0.3">
      <c r="A2485" s="9" t="s">
        <v>19840</v>
      </c>
      <c r="B2485" s="9" t="s">
        <v>2015</v>
      </c>
      <c r="C2485" s="10">
        <v>11515</v>
      </c>
      <c r="D2485" s="9">
        <v>9114174103</v>
      </c>
      <c r="E2485" s="9" t="e">
        <f>INDEX(#REF!:#REF!,MATCH($D2485,#REF!:#REF!,0),MATCH(#REF!,#REF!:#REF!,0))</f>
        <v>#REF!</v>
      </c>
      <c r="F2485" s="9" t="e">
        <f>INDEX(#REF!:#REF!,MATCH($D2485,#REF!:#REF!,0),MATCH(#REF!,#REF!:#REF!,0))</f>
        <v>#REF!</v>
      </c>
    </row>
    <row r="2486" spans="1:6" ht="16.5" x14ac:dyDescent="0.3">
      <c r="A2486" s="9" t="s">
        <v>19839</v>
      </c>
      <c r="B2486" s="9" t="s">
        <v>2528</v>
      </c>
      <c r="C2486" s="10">
        <v>10718</v>
      </c>
      <c r="D2486" s="9">
        <v>7931128354</v>
      </c>
      <c r="E2486" s="9" t="e">
        <f>INDEX(#REF!:#REF!,MATCH($D2486,#REF!:#REF!,0),MATCH(#REF!,#REF!:#REF!,0))</f>
        <v>#REF!</v>
      </c>
      <c r="F2486" s="9" t="e">
        <f>INDEX(#REF!:#REF!,MATCH($D2486,#REF!:#REF!,0),MATCH(#REF!,#REF!:#REF!,0))</f>
        <v>#REF!</v>
      </c>
    </row>
    <row r="2487" spans="1:6" ht="16.5" x14ac:dyDescent="0.3">
      <c r="A2487" s="9" t="s">
        <v>19838</v>
      </c>
      <c r="B2487" s="9" t="s">
        <v>2023</v>
      </c>
      <c r="C2487" s="10">
        <v>12029</v>
      </c>
      <c r="D2487" s="9">
        <v>3016446324</v>
      </c>
      <c r="E2487" s="9" t="e">
        <f>INDEX(#REF!:#REF!,MATCH($D2487,#REF!:#REF!,0),MATCH(#REF!,#REF!:#REF!,0))</f>
        <v>#REF!</v>
      </c>
      <c r="F2487" s="9" t="e">
        <f>INDEX(#REF!:#REF!,MATCH($D2487,#REF!:#REF!,0),MATCH(#REF!,#REF!:#REF!,0))</f>
        <v>#REF!</v>
      </c>
    </row>
    <row r="2488" spans="1:6" ht="16.5" x14ac:dyDescent="0.3">
      <c r="A2488" s="9" t="s">
        <v>19837</v>
      </c>
      <c r="B2488" s="9" t="s">
        <v>1963</v>
      </c>
      <c r="C2488" s="10">
        <v>59580</v>
      </c>
      <c r="D2488" s="9">
        <v>6041314951</v>
      </c>
      <c r="E2488" s="9" t="e">
        <f>INDEX(#REF!:#REF!,MATCH($D2488,#REF!:#REF!,0),MATCH(#REF!,#REF!:#REF!,0))</f>
        <v>#REF!</v>
      </c>
      <c r="F2488" s="9" t="e">
        <f>INDEX(#REF!:#REF!,MATCH($D2488,#REF!:#REF!,0),MATCH(#REF!,#REF!:#REF!,0))</f>
        <v>#REF!</v>
      </c>
    </row>
    <row r="2489" spans="1:6" ht="16.5" x14ac:dyDescent="0.3">
      <c r="A2489" s="9" t="s">
        <v>19836</v>
      </c>
      <c r="B2489" s="9" t="s">
        <v>2532</v>
      </c>
      <c r="C2489" s="10">
        <v>53748</v>
      </c>
      <c r="D2489" s="9">
        <v>8204786093</v>
      </c>
      <c r="E2489" s="9" t="e">
        <f>INDEX(#REF!:#REF!,MATCH($D2489,#REF!:#REF!,0),MATCH(#REF!,#REF!:#REF!,0))</f>
        <v>#REF!</v>
      </c>
      <c r="F2489" s="9" t="e">
        <f>INDEX(#REF!:#REF!,MATCH($D2489,#REF!:#REF!,0),MATCH(#REF!,#REF!:#REF!,0))</f>
        <v>#REF!</v>
      </c>
    </row>
    <row r="2490" spans="1:6" ht="16.5" x14ac:dyDescent="0.3">
      <c r="A2490" s="9" t="s">
        <v>19835</v>
      </c>
      <c r="B2490" s="9" t="s">
        <v>2942</v>
      </c>
      <c r="C2490" s="10">
        <v>39365</v>
      </c>
      <c r="D2490" s="9">
        <v>6836716731</v>
      </c>
      <c r="E2490" s="9" t="e">
        <f>INDEX(#REF!:#REF!,MATCH($D2490,#REF!:#REF!,0),MATCH(#REF!,#REF!:#REF!,0))</f>
        <v>#REF!</v>
      </c>
      <c r="F2490" s="9" t="e">
        <f>INDEX(#REF!:#REF!,MATCH($D2490,#REF!:#REF!,0),MATCH(#REF!,#REF!:#REF!,0))</f>
        <v>#REF!</v>
      </c>
    </row>
    <row r="2491" spans="1:6" ht="16.5" x14ac:dyDescent="0.3">
      <c r="A2491" s="9" t="s">
        <v>19834</v>
      </c>
      <c r="B2491" s="9" t="s">
        <v>2013</v>
      </c>
      <c r="C2491" s="10">
        <v>36222</v>
      </c>
      <c r="D2491" s="9">
        <v>9305168396</v>
      </c>
      <c r="E2491" s="9" t="e">
        <f>INDEX(#REF!:#REF!,MATCH($D2491,#REF!:#REF!,0),MATCH(#REF!,#REF!:#REF!,0))</f>
        <v>#REF!</v>
      </c>
      <c r="F2491" s="9" t="e">
        <f>INDEX(#REF!:#REF!,MATCH($D2491,#REF!:#REF!,0),MATCH(#REF!,#REF!:#REF!,0))</f>
        <v>#REF!</v>
      </c>
    </row>
    <row r="2492" spans="1:6" ht="16.5" x14ac:dyDescent="0.3">
      <c r="A2492" s="9" t="s">
        <v>19833</v>
      </c>
      <c r="B2492" s="9" t="s">
        <v>3123</v>
      </c>
      <c r="C2492" s="10">
        <v>26095</v>
      </c>
      <c r="D2492" s="9">
        <v>6007705854</v>
      </c>
      <c r="E2492" s="9" t="e">
        <f>INDEX(#REF!:#REF!,MATCH($D2492,#REF!:#REF!,0),MATCH(#REF!,#REF!:#REF!,0))</f>
        <v>#REF!</v>
      </c>
      <c r="F2492" s="9" t="e">
        <f>INDEX(#REF!:#REF!,MATCH($D2492,#REF!:#REF!,0),MATCH(#REF!,#REF!:#REF!,0))</f>
        <v>#REF!</v>
      </c>
    </row>
    <row r="2493" spans="1:6" ht="16.5" x14ac:dyDescent="0.3">
      <c r="A2493" s="9" t="s">
        <v>19832</v>
      </c>
      <c r="B2493" s="9" t="s">
        <v>2574</v>
      </c>
      <c r="C2493" s="10">
        <v>31822</v>
      </c>
      <c r="D2493" s="9">
        <v>5395528121</v>
      </c>
      <c r="E2493" s="9" t="e">
        <f>INDEX(#REF!:#REF!,MATCH($D2493,#REF!:#REF!,0),MATCH(#REF!,#REF!:#REF!,0))</f>
        <v>#REF!</v>
      </c>
      <c r="F2493" s="9" t="e">
        <f>INDEX(#REF!:#REF!,MATCH($D2493,#REF!:#REF!,0),MATCH(#REF!,#REF!:#REF!,0))</f>
        <v>#REF!</v>
      </c>
    </row>
    <row r="2494" spans="1:6" ht="16.5" x14ac:dyDescent="0.3">
      <c r="A2494" s="9" t="s">
        <v>19831</v>
      </c>
      <c r="B2494" s="9" t="s">
        <v>2945</v>
      </c>
      <c r="C2494" s="10">
        <v>50816</v>
      </c>
      <c r="D2494" s="9">
        <v>9340388305</v>
      </c>
      <c r="E2494" s="9" t="e">
        <f>INDEX(#REF!:#REF!,MATCH($D2494,#REF!:#REF!,0),MATCH(#REF!,#REF!:#REF!,0))</f>
        <v>#REF!</v>
      </c>
      <c r="F2494" s="9" t="e">
        <f>INDEX(#REF!:#REF!,MATCH($D2494,#REF!:#REF!,0),MATCH(#REF!,#REF!:#REF!,0))</f>
        <v>#REF!</v>
      </c>
    </row>
    <row r="2495" spans="1:6" ht="16.5" x14ac:dyDescent="0.3">
      <c r="A2495" s="9" t="s">
        <v>19830</v>
      </c>
      <c r="B2495" s="9" t="s">
        <v>2044</v>
      </c>
      <c r="C2495" s="10">
        <v>55077</v>
      </c>
      <c r="D2495" s="9">
        <v>7778092905</v>
      </c>
      <c r="E2495" s="9" t="e">
        <f>INDEX(#REF!:#REF!,MATCH($D2495,#REF!:#REF!,0),MATCH(#REF!,#REF!:#REF!,0))</f>
        <v>#REF!</v>
      </c>
      <c r="F2495" s="9" t="e">
        <f>INDEX(#REF!:#REF!,MATCH($D2495,#REF!:#REF!,0),MATCH(#REF!,#REF!:#REF!,0))</f>
        <v>#REF!</v>
      </c>
    </row>
    <row r="2496" spans="1:6" ht="16.5" x14ac:dyDescent="0.3">
      <c r="A2496" s="9" t="s">
        <v>19829</v>
      </c>
      <c r="B2496" s="9" t="s">
        <v>1997</v>
      </c>
      <c r="C2496" s="10">
        <v>14129</v>
      </c>
      <c r="D2496" s="9">
        <v>3213290963</v>
      </c>
      <c r="E2496" s="9" t="e">
        <f>INDEX(#REF!:#REF!,MATCH($D2496,#REF!:#REF!,0),MATCH(#REF!,#REF!:#REF!,0))</f>
        <v>#REF!</v>
      </c>
      <c r="F2496" s="9" t="e">
        <f>INDEX(#REF!:#REF!,MATCH($D2496,#REF!:#REF!,0),MATCH(#REF!,#REF!:#REF!,0))</f>
        <v>#REF!</v>
      </c>
    </row>
    <row r="2497" spans="1:6" ht="16.5" x14ac:dyDescent="0.3">
      <c r="A2497" s="9" t="s">
        <v>19828</v>
      </c>
      <c r="B2497" s="9" t="s">
        <v>2174</v>
      </c>
      <c r="C2497" s="10">
        <v>36486</v>
      </c>
      <c r="D2497" s="9">
        <v>4578004252</v>
      </c>
      <c r="E2497" s="9" t="e">
        <f>INDEX(#REF!:#REF!,MATCH($D2497,#REF!:#REF!,0),MATCH(#REF!,#REF!:#REF!,0))</f>
        <v>#REF!</v>
      </c>
      <c r="F2497" s="9" t="e">
        <f>INDEX(#REF!:#REF!,MATCH($D2497,#REF!:#REF!,0),MATCH(#REF!,#REF!:#REF!,0))</f>
        <v>#REF!</v>
      </c>
    </row>
    <row r="2498" spans="1:6" ht="16.5" x14ac:dyDescent="0.3">
      <c r="A2498" s="9" t="s">
        <v>19827</v>
      </c>
      <c r="B2498" s="9" t="s">
        <v>2685</v>
      </c>
      <c r="C2498" s="10">
        <v>34936</v>
      </c>
      <c r="D2498" s="9">
        <v>701563818</v>
      </c>
      <c r="E2498" s="9" t="e">
        <f>INDEX(#REF!:#REF!,MATCH($D2498,#REF!:#REF!,0),MATCH(#REF!,#REF!:#REF!,0))</f>
        <v>#REF!</v>
      </c>
      <c r="F2498" s="9" t="e">
        <f>INDEX(#REF!:#REF!,MATCH($D2498,#REF!:#REF!,0),MATCH(#REF!,#REF!:#REF!,0))</f>
        <v>#REF!</v>
      </c>
    </row>
    <row r="2499" spans="1:6" ht="16.5" x14ac:dyDescent="0.3">
      <c r="A2499" s="9" t="s">
        <v>19826</v>
      </c>
      <c r="B2499" s="9" t="s">
        <v>2453</v>
      </c>
      <c r="C2499" s="10">
        <v>46980</v>
      </c>
      <c r="D2499" s="9">
        <v>325547246</v>
      </c>
      <c r="E2499" s="9" t="e">
        <f>INDEX(#REF!:#REF!,MATCH($D2499,#REF!:#REF!,0),MATCH(#REF!,#REF!:#REF!,0))</f>
        <v>#REF!</v>
      </c>
      <c r="F2499" s="9" t="e">
        <f>INDEX(#REF!:#REF!,MATCH($D2499,#REF!:#REF!,0),MATCH(#REF!,#REF!:#REF!,0))</f>
        <v>#REF!</v>
      </c>
    </row>
    <row r="2500" spans="1:6" ht="16.5" x14ac:dyDescent="0.3">
      <c r="A2500" s="9" t="s">
        <v>19825</v>
      </c>
      <c r="B2500" s="9" t="s">
        <v>3388</v>
      </c>
      <c r="C2500" s="10">
        <v>29842</v>
      </c>
      <c r="D2500" s="9">
        <v>2575500974</v>
      </c>
      <c r="E2500" s="9" t="e">
        <f>INDEX(#REF!:#REF!,MATCH($D2500,#REF!:#REF!,0),MATCH(#REF!,#REF!:#REF!,0))</f>
        <v>#REF!</v>
      </c>
      <c r="F2500" s="9" t="e">
        <f>INDEX(#REF!:#REF!,MATCH($D2500,#REF!:#REF!,0),MATCH(#REF!,#REF!:#REF!,0))</f>
        <v>#REF!</v>
      </c>
    </row>
    <row r="2501" spans="1:6" ht="16.5" x14ac:dyDescent="0.3">
      <c r="A2501" s="9" t="s">
        <v>19824</v>
      </c>
      <c r="B2501" s="9" t="s">
        <v>2179</v>
      </c>
      <c r="C2501" s="10">
        <v>15431</v>
      </c>
      <c r="D2501" s="9">
        <v>6837456032</v>
      </c>
      <c r="E2501" s="9" t="e">
        <f>INDEX(#REF!:#REF!,MATCH($D2501,#REF!:#REF!,0),MATCH(#REF!,#REF!:#REF!,0))</f>
        <v>#REF!</v>
      </c>
      <c r="F2501" s="9" t="e">
        <f>INDEX(#REF!:#REF!,MATCH($D2501,#REF!:#REF!,0),MATCH(#REF!,#REF!:#REF!,0))</f>
        <v>#REF!</v>
      </c>
    </row>
    <row r="2502" spans="1:6" ht="16.5" x14ac:dyDescent="0.3">
      <c r="A2502" s="9" t="s">
        <v>19823</v>
      </c>
      <c r="B2502" s="9" t="s">
        <v>2622</v>
      </c>
      <c r="C2502" s="10">
        <v>35634</v>
      </c>
      <c r="D2502" s="9">
        <v>4808886316</v>
      </c>
      <c r="E2502" s="9" t="e">
        <f>INDEX(#REF!:#REF!,MATCH($D2502,#REF!:#REF!,0),MATCH(#REF!,#REF!:#REF!,0))</f>
        <v>#REF!</v>
      </c>
      <c r="F2502" s="9" t="e">
        <f>INDEX(#REF!:#REF!,MATCH($D2502,#REF!:#REF!,0),MATCH(#REF!,#REF!:#REF!,0))</f>
        <v>#REF!</v>
      </c>
    </row>
    <row r="2503" spans="1:6" ht="16.5" x14ac:dyDescent="0.3">
      <c r="A2503" s="9" t="s">
        <v>19822</v>
      </c>
      <c r="B2503" s="9" t="s">
        <v>2123</v>
      </c>
      <c r="C2503" s="10">
        <v>33211</v>
      </c>
      <c r="D2503" s="9">
        <v>3213290963</v>
      </c>
      <c r="E2503" s="9" t="e">
        <f>INDEX(#REF!:#REF!,MATCH($D2503,#REF!:#REF!,0),MATCH(#REF!,#REF!:#REF!,0))</f>
        <v>#REF!</v>
      </c>
      <c r="F2503" s="9" t="e">
        <f>INDEX(#REF!:#REF!,MATCH($D2503,#REF!:#REF!,0),MATCH(#REF!,#REF!:#REF!,0))</f>
        <v>#REF!</v>
      </c>
    </row>
    <row r="2504" spans="1:6" ht="16.5" x14ac:dyDescent="0.3">
      <c r="A2504" s="9" t="s">
        <v>19821</v>
      </c>
      <c r="B2504" s="9" t="s">
        <v>2110</v>
      </c>
      <c r="C2504" s="10">
        <v>30908</v>
      </c>
      <c r="D2504" s="9">
        <v>7596173217</v>
      </c>
      <c r="E2504" s="9" t="e">
        <f>INDEX(#REF!:#REF!,MATCH($D2504,#REF!:#REF!,0),MATCH(#REF!,#REF!:#REF!,0))</f>
        <v>#REF!</v>
      </c>
      <c r="F2504" s="9" t="e">
        <f>INDEX(#REF!:#REF!,MATCH($D2504,#REF!:#REF!,0),MATCH(#REF!,#REF!:#REF!,0))</f>
        <v>#REF!</v>
      </c>
    </row>
    <row r="2505" spans="1:6" ht="16.5" x14ac:dyDescent="0.3">
      <c r="A2505" s="9" t="s">
        <v>19820</v>
      </c>
      <c r="B2505" s="9" t="s">
        <v>2077</v>
      </c>
      <c r="C2505" s="10">
        <v>15652</v>
      </c>
      <c r="D2505" s="9">
        <v>3086393343</v>
      </c>
      <c r="E2505" s="9" t="e">
        <f>INDEX(#REF!:#REF!,MATCH($D2505,#REF!:#REF!,0),MATCH(#REF!,#REF!:#REF!,0))</f>
        <v>#REF!</v>
      </c>
      <c r="F2505" s="9" t="e">
        <f>INDEX(#REF!:#REF!,MATCH($D2505,#REF!:#REF!,0),MATCH(#REF!,#REF!:#REF!,0))</f>
        <v>#REF!</v>
      </c>
    </row>
    <row r="2506" spans="1:6" ht="16.5" x14ac:dyDescent="0.3">
      <c r="A2506" s="9" t="s">
        <v>19819</v>
      </c>
      <c r="B2506" s="9" t="s">
        <v>2783</v>
      </c>
      <c r="C2506" s="10">
        <v>51900</v>
      </c>
      <c r="D2506" s="9">
        <v>3409869514</v>
      </c>
      <c r="E2506" s="9" t="e">
        <f>INDEX(#REF!:#REF!,MATCH($D2506,#REF!:#REF!,0),MATCH(#REF!,#REF!:#REF!,0))</f>
        <v>#REF!</v>
      </c>
      <c r="F2506" s="9" t="e">
        <f>INDEX(#REF!:#REF!,MATCH($D2506,#REF!:#REF!,0),MATCH(#REF!,#REF!:#REF!,0))</f>
        <v>#REF!</v>
      </c>
    </row>
    <row r="2507" spans="1:6" ht="16.5" x14ac:dyDescent="0.3">
      <c r="A2507" s="9" t="s">
        <v>19818</v>
      </c>
      <c r="B2507" s="9" t="s">
        <v>2448</v>
      </c>
      <c r="C2507" s="10">
        <v>50750</v>
      </c>
      <c r="D2507" s="9">
        <v>2426144645</v>
      </c>
      <c r="E2507" s="9" t="e">
        <f>INDEX(#REF!:#REF!,MATCH($D2507,#REF!:#REF!,0),MATCH(#REF!,#REF!:#REF!,0))</f>
        <v>#REF!</v>
      </c>
      <c r="F2507" s="9" t="e">
        <f>INDEX(#REF!:#REF!,MATCH($D2507,#REF!:#REF!,0),MATCH(#REF!,#REF!:#REF!,0))</f>
        <v>#REF!</v>
      </c>
    </row>
    <row r="2508" spans="1:6" ht="16.5" x14ac:dyDescent="0.3">
      <c r="A2508" s="9" t="s">
        <v>19817</v>
      </c>
      <c r="B2508" s="9" t="s">
        <v>2007</v>
      </c>
      <c r="C2508" s="10">
        <v>23900</v>
      </c>
      <c r="D2508" s="9">
        <v>1364767856</v>
      </c>
      <c r="E2508" s="9" t="e">
        <f>INDEX(#REF!:#REF!,MATCH($D2508,#REF!:#REF!,0),MATCH(#REF!,#REF!:#REF!,0))</f>
        <v>#REF!</v>
      </c>
      <c r="F2508" s="9" t="e">
        <f>INDEX(#REF!:#REF!,MATCH($D2508,#REF!:#REF!,0),MATCH(#REF!,#REF!:#REF!,0))</f>
        <v>#REF!</v>
      </c>
    </row>
    <row r="2509" spans="1:6" ht="16.5" x14ac:dyDescent="0.3">
      <c r="A2509" s="9" t="s">
        <v>19816</v>
      </c>
      <c r="B2509" s="9" t="s">
        <v>2582</v>
      </c>
      <c r="C2509" s="10">
        <v>26782</v>
      </c>
      <c r="D2509" s="9">
        <v>7469392467</v>
      </c>
      <c r="E2509" s="9" t="e">
        <f>INDEX(#REF!:#REF!,MATCH($D2509,#REF!:#REF!,0),MATCH(#REF!,#REF!:#REF!,0))</f>
        <v>#REF!</v>
      </c>
      <c r="F2509" s="9" t="e">
        <f>INDEX(#REF!:#REF!,MATCH($D2509,#REF!:#REF!,0),MATCH(#REF!,#REF!:#REF!,0))</f>
        <v>#REF!</v>
      </c>
    </row>
    <row r="2510" spans="1:6" ht="16.5" x14ac:dyDescent="0.3">
      <c r="A2510" s="9" t="s">
        <v>19815</v>
      </c>
      <c r="B2510" s="9" t="s">
        <v>2169</v>
      </c>
      <c r="C2510" s="10">
        <v>47323</v>
      </c>
      <c r="D2510" s="9">
        <v>7585281072</v>
      </c>
      <c r="E2510" s="9" t="e">
        <f>INDEX(#REF!:#REF!,MATCH($D2510,#REF!:#REF!,0),MATCH(#REF!,#REF!:#REF!,0))</f>
        <v>#REF!</v>
      </c>
      <c r="F2510" s="9" t="e">
        <f>INDEX(#REF!:#REF!,MATCH($D2510,#REF!:#REF!,0),MATCH(#REF!,#REF!:#REF!,0))</f>
        <v>#REF!</v>
      </c>
    </row>
    <row r="2511" spans="1:6" ht="16.5" x14ac:dyDescent="0.3">
      <c r="A2511" s="9" t="s">
        <v>19814</v>
      </c>
      <c r="B2511" s="9" t="s">
        <v>2238</v>
      </c>
      <c r="C2511" s="10">
        <v>52041</v>
      </c>
      <c r="D2511" s="9">
        <v>5439294325</v>
      </c>
      <c r="E2511" s="9" t="e">
        <f>INDEX(#REF!:#REF!,MATCH($D2511,#REF!:#REF!,0),MATCH(#REF!,#REF!:#REF!,0))</f>
        <v>#REF!</v>
      </c>
      <c r="F2511" s="9" t="e">
        <f>INDEX(#REF!:#REF!,MATCH($D2511,#REF!:#REF!,0),MATCH(#REF!,#REF!:#REF!,0))</f>
        <v>#REF!</v>
      </c>
    </row>
    <row r="2512" spans="1:6" ht="16.5" x14ac:dyDescent="0.3">
      <c r="A2512" s="9" t="s">
        <v>19813</v>
      </c>
      <c r="B2512" s="9" t="s">
        <v>2336</v>
      </c>
      <c r="C2512" s="10">
        <v>34479</v>
      </c>
      <c r="D2512" s="9">
        <v>5383734902</v>
      </c>
      <c r="E2512" s="9" t="e">
        <f>INDEX(#REF!:#REF!,MATCH($D2512,#REF!:#REF!,0),MATCH(#REF!,#REF!:#REF!,0))</f>
        <v>#REF!</v>
      </c>
      <c r="F2512" s="9" t="e">
        <f>INDEX(#REF!:#REF!,MATCH($D2512,#REF!:#REF!,0),MATCH(#REF!,#REF!:#REF!,0))</f>
        <v>#REF!</v>
      </c>
    </row>
    <row r="2513" spans="1:6" ht="16.5" x14ac:dyDescent="0.3">
      <c r="A2513" s="9" t="s">
        <v>19812</v>
      </c>
      <c r="B2513" s="9" t="s">
        <v>1945</v>
      </c>
      <c r="C2513" s="10">
        <v>22450</v>
      </c>
      <c r="D2513" s="9">
        <v>793441269</v>
      </c>
      <c r="E2513" s="9" t="e">
        <f>INDEX(#REF!:#REF!,MATCH($D2513,#REF!:#REF!,0),MATCH(#REF!,#REF!:#REF!,0))</f>
        <v>#REF!</v>
      </c>
      <c r="F2513" s="9" t="e">
        <f>INDEX(#REF!:#REF!,MATCH($D2513,#REF!:#REF!,0),MATCH(#REF!,#REF!:#REF!,0))</f>
        <v>#REF!</v>
      </c>
    </row>
    <row r="2514" spans="1:6" ht="16.5" x14ac:dyDescent="0.3">
      <c r="A2514" s="9" t="s">
        <v>19811</v>
      </c>
      <c r="B2514" s="9" t="s">
        <v>2284</v>
      </c>
      <c r="C2514" s="10">
        <v>48323</v>
      </c>
      <c r="D2514" s="9">
        <v>5000631609</v>
      </c>
      <c r="E2514" s="9" t="e">
        <f>INDEX(#REF!:#REF!,MATCH($D2514,#REF!:#REF!,0),MATCH(#REF!,#REF!:#REF!,0))</f>
        <v>#REF!</v>
      </c>
      <c r="F2514" s="9" t="e">
        <f>INDEX(#REF!:#REF!,MATCH($D2514,#REF!:#REF!,0),MATCH(#REF!,#REF!:#REF!,0))</f>
        <v>#REF!</v>
      </c>
    </row>
    <row r="2515" spans="1:6" ht="16.5" x14ac:dyDescent="0.3">
      <c r="A2515" s="9" t="s">
        <v>19810</v>
      </c>
      <c r="B2515" s="9" t="s">
        <v>2669</v>
      </c>
      <c r="C2515" s="10">
        <v>39552</v>
      </c>
      <c r="D2515" s="9">
        <v>4191160419</v>
      </c>
      <c r="E2515" s="9" t="e">
        <f>INDEX(#REF!:#REF!,MATCH($D2515,#REF!:#REF!,0),MATCH(#REF!,#REF!:#REF!,0))</f>
        <v>#REF!</v>
      </c>
      <c r="F2515" s="9" t="e">
        <f>INDEX(#REF!:#REF!,MATCH($D2515,#REF!:#REF!,0),MATCH(#REF!,#REF!:#REF!,0))</f>
        <v>#REF!</v>
      </c>
    </row>
    <row r="2516" spans="1:6" ht="16.5" x14ac:dyDescent="0.3">
      <c r="A2516" s="9" t="s">
        <v>19809</v>
      </c>
      <c r="B2516" s="9" t="s">
        <v>3841</v>
      </c>
      <c r="C2516" s="10">
        <v>25173</v>
      </c>
      <c r="D2516" s="9">
        <v>8620758454</v>
      </c>
      <c r="E2516" s="9" t="e">
        <f>INDEX(#REF!:#REF!,MATCH($D2516,#REF!:#REF!,0),MATCH(#REF!,#REF!:#REF!,0))</f>
        <v>#REF!</v>
      </c>
      <c r="F2516" s="9" t="e">
        <f>INDEX(#REF!:#REF!,MATCH($D2516,#REF!:#REF!,0),MATCH(#REF!,#REF!:#REF!,0))</f>
        <v>#REF!</v>
      </c>
    </row>
    <row r="2517" spans="1:6" ht="16.5" x14ac:dyDescent="0.3">
      <c r="A2517" s="9" t="s">
        <v>19808</v>
      </c>
      <c r="B2517" s="9" t="s">
        <v>1985</v>
      </c>
      <c r="C2517" s="10">
        <v>20706</v>
      </c>
      <c r="D2517" s="9">
        <v>8145387981</v>
      </c>
      <c r="E2517" s="9" t="e">
        <f>INDEX(#REF!:#REF!,MATCH($D2517,#REF!:#REF!,0),MATCH(#REF!,#REF!:#REF!,0))</f>
        <v>#REF!</v>
      </c>
      <c r="F2517" s="9" t="e">
        <f>INDEX(#REF!:#REF!,MATCH($D2517,#REF!:#REF!,0),MATCH(#REF!,#REF!:#REF!,0))</f>
        <v>#REF!</v>
      </c>
    </row>
    <row r="2518" spans="1:6" ht="16.5" x14ac:dyDescent="0.3">
      <c r="A2518" s="9" t="s">
        <v>19807</v>
      </c>
      <c r="B2518" s="9" t="s">
        <v>2222</v>
      </c>
      <c r="C2518" s="10">
        <v>18126</v>
      </c>
      <c r="D2518" s="9">
        <v>6842911427</v>
      </c>
      <c r="E2518" s="9" t="e">
        <f>INDEX(#REF!:#REF!,MATCH($D2518,#REF!:#REF!,0),MATCH(#REF!,#REF!:#REF!,0))</f>
        <v>#REF!</v>
      </c>
      <c r="F2518" s="9" t="e">
        <f>INDEX(#REF!:#REF!,MATCH($D2518,#REF!:#REF!,0),MATCH(#REF!,#REF!:#REF!,0))</f>
        <v>#REF!</v>
      </c>
    </row>
    <row r="2519" spans="1:6" ht="16.5" x14ac:dyDescent="0.3">
      <c r="A2519" s="9" t="s">
        <v>19806</v>
      </c>
      <c r="B2519" s="9" t="s">
        <v>2123</v>
      </c>
      <c r="C2519" s="10">
        <v>44558</v>
      </c>
      <c r="D2519" s="9">
        <v>1462119603</v>
      </c>
      <c r="E2519" s="9" t="e">
        <f>INDEX(#REF!:#REF!,MATCH($D2519,#REF!:#REF!,0),MATCH(#REF!,#REF!:#REF!,0))</f>
        <v>#REF!</v>
      </c>
      <c r="F2519" s="9" t="e">
        <f>INDEX(#REF!:#REF!,MATCH($D2519,#REF!:#REF!,0),MATCH(#REF!,#REF!:#REF!,0))</f>
        <v>#REF!</v>
      </c>
    </row>
    <row r="2520" spans="1:6" ht="16.5" x14ac:dyDescent="0.3">
      <c r="A2520" s="9" t="s">
        <v>19805</v>
      </c>
      <c r="B2520" s="9" t="s">
        <v>2645</v>
      </c>
      <c r="C2520" s="10">
        <v>15290</v>
      </c>
      <c r="D2520" s="9">
        <v>3211170715</v>
      </c>
      <c r="E2520" s="9" t="e">
        <f>INDEX(#REF!:#REF!,MATCH($D2520,#REF!:#REF!,0),MATCH(#REF!,#REF!:#REF!,0))</f>
        <v>#REF!</v>
      </c>
      <c r="F2520" s="9" t="e">
        <f>INDEX(#REF!:#REF!,MATCH($D2520,#REF!:#REF!,0),MATCH(#REF!,#REF!:#REF!,0))</f>
        <v>#REF!</v>
      </c>
    </row>
    <row r="2521" spans="1:6" ht="16.5" x14ac:dyDescent="0.3">
      <c r="A2521" s="9" t="s">
        <v>19804</v>
      </c>
      <c r="B2521" s="9" t="s">
        <v>2683</v>
      </c>
      <c r="C2521" s="10">
        <v>49368</v>
      </c>
      <c r="D2521" s="9">
        <v>1888252693</v>
      </c>
      <c r="E2521" s="9" t="e">
        <f>INDEX(#REF!:#REF!,MATCH($D2521,#REF!:#REF!,0),MATCH(#REF!,#REF!:#REF!,0))</f>
        <v>#REF!</v>
      </c>
      <c r="F2521" s="9" t="e">
        <f>INDEX(#REF!:#REF!,MATCH($D2521,#REF!:#REF!,0),MATCH(#REF!,#REF!:#REF!,0))</f>
        <v>#REF!</v>
      </c>
    </row>
    <row r="2522" spans="1:6" ht="16.5" x14ac:dyDescent="0.3">
      <c r="A2522" s="9" t="s">
        <v>19803</v>
      </c>
      <c r="B2522" s="9" t="s">
        <v>3151</v>
      </c>
      <c r="C2522" s="10">
        <v>43509</v>
      </c>
      <c r="D2522" s="9">
        <v>2376099331</v>
      </c>
      <c r="E2522" s="9" t="e">
        <f>INDEX(#REF!:#REF!,MATCH($D2522,#REF!:#REF!,0),MATCH(#REF!,#REF!:#REF!,0))</f>
        <v>#REF!</v>
      </c>
      <c r="F2522" s="9" t="e">
        <f>INDEX(#REF!:#REF!,MATCH($D2522,#REF!:#REF!,0),MATCH(#REF!,#REF!:#REF!,0))</f>
        <v>#REF!</v>
      </c>
    </row>
    <row r="2523" spans="1:6" ht="16.5" x14ac:dyDescent="0.3">
      <c r="A2523" s="9" t="s">
        <v>19802</v>
      </c>
      <c r="B2523" s="9" t="s">
        <v>2183</v>
      </c>
      <c r="C2523" s="10">
        <v>16103</v>
      </c>
      <c r="D2523" s="9">
        <v>3259018638</v>
      </c>
      <c r="E2523" s="9" t="e">
        <f>INDEX(#REF!:#REF!,MATCH($D2523,#REF!:#REF!,0),MATCH(#REF!,#REF!:#REF!,0))</f>
        <v>#REF!</v>
      </c>
      <c r="F2523" s="9" t="e">
        <f>INDEX(#REF!:#REF!,MATCH($D2523,#REF!:#REF!,0),MATCH(#REF!,#REF!:#REF!,0))</f>
        <v>#REF!</v>
      </c>
    </row>
    <row r="2524" spans="1:6" ht="16.5" x14ac:dyDescent="0.3">
      <c r="A2524" s="9" t="s">
        <v>19801</v>
      </c>
      <c r="B2524" s="9" t="s">
        <v>2757</v>
      </c>
      <c r="C2524" s="10">
        <v>36117</v>
      </c>
      <c r="D2524" s="9">
        <v>9590888275</v>
      </c>
      <c r="E2524" s="9" t="e">
        <f>INDEX(#REF!:#REF!,MATCH($D2524,#REF!:#REF!,0),MATCH(#REF!,#REF!:#REF!,0))</f>
        <v>#REF!</v>
      </c>
      <c r="F2524" s="9" t="e">
        <f>INDEX(#REF!:#REF!,MATCH($D2524,#REF!:#REF!,0),MATCH(#REF!,#REF!:#REF!,0))</f>
        <v>#REF!</v>
      </c>
    </row>
    <row r="2525" spans="1:6" ht="16.5" x14ac:dyDescent="0.3">
      <c r="A2525" s="9" t="s">
        <v>19800</v>
      </c>
      <c r="B2525" s="9" t="s">
        <v>3229</v>
      </c>
      <c r="C2525" s="10">
        <v>48371</v>
      </c>
      <c r="D2525" s="9">
        <v>7011563598</v>
      </c>
      <c r="E2525" s="9" t="e">
        <f>INDEX(#REF!:#REF!,MATCH($D2525,#REF!:#REF!,0),MATCH(#REF!,#REF!:#REF!,0))</f>
        <v>#REF!</v>
      </c>
      <c r="F2525" s="9" t="e">
        <f>INDEX(#REF!:#REF!,MATCH($D2525,#REF!:#REF!,0),MATCH(#REF!,#REF!:#REF!,0))</f>
        <v>#REF!</v>
      </c>
    </row>
    <row r="2526" spans="1:6" ht="16.5" x14ac:dyDescent="0.3">
      <c r="A2526" s="9" t="s">
        <v>19799</v>
      </c>
      <c r="B2526" s="9" t="s">
        <v>2310</v>
      </c>
      <c r="C2526" s="10">
        <v>17359</v>
      </c>
      <c r="D2526" s="9">
        <v>6322781804</v>
      </c>
      <c r="E2526" s="9" t="e">
        <f>INDEX(#REF!:#REF!,MATCH($D2526,#REF!:#REF!,0),MATCH(#REF!,#REF!:#REF!,0))</f>
        <v>#REF!</v>
      </c>
      <c r="F2526" s="9" t="e">
        <f>INDEX(#REF!:#REF!,MATCH($D2526,#REF!:#REF!,0),MATCH(#REF!,#REF!:#REF!,0))</f>
        <v>#REF!</v>
      </c>
    </row>
    <row r="2527" spans="1:6" ht="16.5" x14ac:dyDescent="0.3">
      <c r="A2527" s="9" t="s">
        <v>19798</v>
      </c>
      <c r="B2527" s="9" t="s">
        <v>2158</v>
      </c>
      <c r="C2527" s="10">
        <v>25371</v>
      </c>
      <c r="D2527" s="9">
        <v>4656574848</v>
      </c>
      <c r="E2527" s="9" t="e">
        <f>INDEX(#REF!:#REF!,MATCH($D2527,#REF!:#REF!,0),MATCH(#REF!,#REF!:#REF!,0))</f>
        <v>#REF!</v>
      </c>
      <c r="F2527" s="9" t="e">
        <f>INDEX(#REF!:#REF!,MATCH($D2527,#REF!:#REF!,0),MATCH(#REF!,#REF!:#REF!,0))</f>
        <v>#REF!</v>
      </c>
    </row>
    <row r="2528" spans="1:6" ht="16.5" x14ac:dyDescent="0.3">
      <c r="A2528" s="9" t="s">
        <v>19797</v>
      </c>
      <c r="B2528" s="9" t="s">
        <v>2153</v>
      </c>
      <c r="C2528" s="10">
        <v>20707</v>
      </c>
      <c r="D2528" s="9">
        <v>502909099</v>
      </c>
      <c r="E2528" s="9" t="e">
        <f>INDEX(#REF!:#REF!,MATCH($D2528,#REF!:#REF!,0),MATCH(#REF!,#REF!:#REF!,0))</f>
        <v>#REF!</v>
      </c>
      <c r="F2528" s="9" t="e">
        <f>INDEX(#REF!:#REF!,MATCH($D2528,#REF!:#REF!,0),MATCH(#REF!,#REF!:#REF!,0))</f>
        <v>#REF!</v>
      </c>
    </row>
    <row r="2529" spans="1:6" ht="16.5" x14ac:dyDescent="0.3">
      <c r="A2529" s="9" t="s">
        <v>19796</v>
      </c>
      <c r="B2529" s="9" t="s">
        <v>2302</v>
      </c>
      <c r="C2529" s="10">
        <v>49154</v>
      </c>
      <c r="D2529" s="9">
        <v>9726644925</v>
      </c>
      <c r="E2529" s="9" t="e">
        <f>INDEX(#REF!:#REF!,MATCH($D2529,#REF!:#REF!,0),MATCH(#REF!,#REF!:#REF!,0))</f>
        <v>#REF!</v>
      </c>
      <c r="F2529" s="9" t="e">
        <f>INDEX(#REF!:#REF!,MATCH($D2529,#REF!:#REF!,0),MATCH(#REF!,#REF!:#REF!,0))</f>
        <v>#REF!</v>
      </c>
    </row>
    <row r="2530" spans="1:6" ht="16.5" x14ac:dyDescent="0.3">
      <c r="A2530" s="9" t="s">
        <v>19795</v>
      </c>
      <c r="B2530" s="9" t="s">
        <v>2487</v>
      </c>
      <c r="C2530" s="10">
        <v>22997</v>
      </c>
      <c r="D2530" s="9">
        <v>6253520369</v>
      </c>
      <c r="E2530" s="9" t="e">
        <f>INDEX(#REF!:#REF!,MATCH($D2530,#REF!:#REF!,0),MATCH(#REF!,#REF!:#REF!,0))</f>
        <v>#REF!</v>
      </c>
      <c r="F2530" s="9" t="e">
        <f>INDEX(#REF!:#REF!,MATCH($D2530,#REF!:#REF!,0),MATCH(#REF!,#REF!:#REF!,0))</f>
        <v>#REF!</v>
      </c>
    </row>
    <row r="2531" spans="1:6" ht="16.5" x14ac:dyDescent="0.3">
      <c r="A2531" s="9" t="s">
        <v>19794</v>
      </c>
      <c r="B2531" s="9" t="s">
        <v>3841</v>
      </c>
      <c r="C2531" s="10">
        <v>56132</v>
      </c>
      <c r="D2531" s="9">
        <v>819852252</v>
      </c>
      <c r="E2531" s="9" t="e">
        <f>INDEX(#REF!:#REF!,MATCH($D2531,#REF!:#REF!,0),MATCH(#REF!,#REF!:#REF!,0))</f>
        <v>#REF!</v>
      </c>
      <c r="F2531" s="9" t="e">
        <f>INDEX(#REF!:#REF!,MATCH($D2531,#REF!:#REF!,0),MATCH(#REF!,#REF!:#REF!,0))</f>
        <v>#REF!</v>
      </c>
    </row>
    <row r="2532" spans="1:6" ht="16.5" x14ac:dyDescent="0.3">
      <c r="A2532" s="9" t="s">
        <v>19793</v>
      </c>
      <c r="B2532" s="9" t="s">
        <v>1953</v>
      </c>
      <c r="C2532" s="10">
        <v>29726</v>
      </c>
      <c r="D2532" s="9">
        <v>1074899180</v>
      </c>
      <c r="E2532" s="9" t="e">
        <f>INDEX(#REF!:#REF!,MATCH($D2532,#REF!:#REF!,0),MATCH(#REF!,#REF!:#REF!,0))</f>
        <v>#REF!</v>
      </c>
      <c r="F2532" s="9" t="e">
        <f>INDEX(#REF!:#REF!,MATCH($D2532,#REF!:#REF!,0),MATCH(#REF!,#REF!:#REF!,0))</f>
        <v>#REF!</v>
      </c>
    </row>
    <row r="2533" spans="1:6" ht="16.5" x14ac:dyDescent="0.3">
      <c r="A2533" s="9" t="s">
        <v>19792</v>
      </c>
      <c r="B2533" s="9" t="s">
        <v>2820</v>
      </c>
      <c r="C2533" s="10">
        <v>47357</v>
      </c>
      <c r="D2533" s="9">
        <v>9228842121</v>
      </c>
      <c r="E2533" s="9" t="e">
        <f>INDEX(#REF!:#REF!,MATCH($D2533,#REF!:#REF!,0),MATCH(#REF!,#REF!:#REF!,0))</f>
        <v>#REF!</v>
      </c>
      <c r="F2533" s="9" t="e">
        <f>INDEX(#REF!:#REF!,MATCH($D2533,#REF!:#REF!,0),MATCH(#REF!,#REF!:#REF!,0))</f>
        <v>#REF!</v>
      </c>
    </row>
    <row r="2534" spans="1:6" ht="16.5" x14ac:dyDescent="0.3">
      <c r="A2534" s="9" t="s">
        <v>19791</v>
      </c>
      <c r="B2534" s="9" t="s">
        <v>2406</v>
      </c>
      <c r="C2534" s="10">
        <v>24374</v>
      </c>
      <c r="D2534" s="9">
        <v>4049350750</v>
      </c>
      <c r="E2534" s="9" t="e">
        <f>INDEX(#REF!:#REF!,MATCH($D2534,#REF!:#REF!,0),MATCH(#REF!,#REF!:#REF!,0))</f>
        <v>#REF!</v>
      </c>
      <c r="F2534" s="9" t="e">
        <f>INDEX(#REF!:#REF!,MATCH($D2534,#REF!:#REF!,0),MATCH(#REF!,#REF!:#REF!,0))</f>
        <v>#REF!</v>
      </c>
    </row>
    <row r="2535" spans="1:6" ht="16.5" x14ac:dyDescent="0.3">
      <c r="A2535" s="9" t="s">
        <v>19790</v>
      </c>
      <c r="B2535" s="9" t="s">
        <v>2115</v>
      </c>
      <c r="C2535" s="10">
        <v>14809</v>
      </c>
      <c r="D2535" s="9">
        <v>679204083</v>
      </c>
      <c r="E2535" s="9" t="e">
        <f>INDEX(#REF!:#REF!,MATCH($D2535,#REF!:#REF!,0),MATCH(#REF!,#REF!:#REF!,0))</f>
        <v>#REF!</v>
      </c>
      <c r="F2535" s="9" t="e">
        <f>INDEX(#REF!:#REF!,MATCH($D2535,#REF!:#REF!,0),MATCH(#REF!,#REF!:#REF!,0))</f>
        <v>#REF!</v>
      </c>
    </row>
    <row r="2536" spans="1:6" ht="16.5" x14ac:dyDescent="0.3">
      <c r="A2536" s="9" t="s">
        <v>19789</v>
      </c>
      <c r="B2536" s="9" t="s">
        <v>2123</v>
      </c>
      <c r="C2536" s="10">
        <v>17255</v>
      </c>
      <c r="D2536" s="9">
        <v>3547596165</v>
      </c>
      <c r="E2536" s="9" t="e">
        <f>INDEX(#REF!:#REF!,MATCH($D2536,#REF!:#REF!,0),MATCH(#REF!,#REF!:#REF!,0))</f>
        <v>#REF!</v>
      </c>
      <c r="F2536" s="9" t="e">
        <f>INDEX(#REF!:#REF!,MATCH($D2536,#REF!:#REF!,0),MATCH(#REF!,#REF!:#REF!,0))</f>
        <v>#REF!</v>
      </c>
    </row>
    <row r="2537" spans="1:6" ht="16.5" x14ac:dyDescent="0.3">
      <c r="A2537" s="9" t="s">
        <v>19788</v>
      </c>
      <c r="B2537" s="9" t="s">
        <v>2424</v>
      </c>
      <c r="C2537" s="10">
        <v>51918</v>
      </c>
      <c r="D2537" s="9">
        <v>6732216945</v>
      </c>
      <c r="E2537" s="9" t="e">
        <f>INDEX(#REF!:#REF!,MATCH($D2537,#REF!:#REF!,0),MATCH(#REF!,#REF!:#REF!,0))</f>
        <v>#REF!</v>
      </c>
      <c r="F2537" s="9" t="e">
        <f>INDEX(#REF!:#REF!,MATCH($D2537,#REF!:#REF!,0),MATCH(#REF!,#REF!:#REF!,0))</f>
        <v>#REF!</v>
      </c>
    </row>
    <row r="2538" spans="1:6" ht="16.5" x14ac:dyDescent="0.3">
      <c r="A2538" s="9" t="s">
        <v>19787</v>
      </c>
      <c r="B2538" s="9" t="s">
        <v>2151</v>
      </c>
      <c r="C2538" s="10">
        <v>17797</v>
      </c>
      <c r="D2538" s="9">
        <v>2191930824</v>
      </c>
      <c r="E2538" s="9" t="e">
        <f>INDEX(#REF!:#REF!,MATCH($D2538,#REF!:#REF!,0),MATCH(#REF!,#REF!:#REF!,0))</f>
        <v>#REF!</v>
      </c>
      <c r="F2538" s="9" t="e">
        <f>INDEX(#REF!:#REF!,MATCH($D2538,#REF!:#REF!,0),MATCH(#REF!,#REF!:#REF!,0))</f>
        <v>#REF!</v>
      </c>
    </row>
    <row r="2539" spans="1:6" ht="16.5" x14ac:dyDescent="0.3">
      <c r="A2539" s="9" t="s">
        <v>19786</v>
      </c>
      <c r="B2539" s="9" t="s">
        <v>2274</v>
      </c>
      <c r="C2539" s="10">
        <v>31373</v>
      </c>
      <c r="D2539" s="9">
        <v>2138131904</v>
      </c>
      <c r="E2539" s="9" t="e">
        <f>INDEX(#REF!:#REF!,MATCH($D2539,#REF!:#REF!,0),MATCH(#REF!,#REF!:#REF!,0))</f>
        <v>#REF!</v>
      </c>
      <c r="F2539" s="9" t="e">
        <f>INDEX(#REF!:#REF!,MATCH($D2539,#REF!:#REF!,0),MATCH(#REF!,#REF!:#REF!,0))</f>
        <v>#REF!</v>
      </c>
    </row>
    <row r="2540" spans="1:6" ht="16.5" x14ac:dyDescent="0.3">
      <c r="A2540" s="9" t="s">
        <v>19785</v>
      </c>
      <c r="B2540" s="9" t="s">
        <v>2845</v>
      </c>
      <c r="C2540" s="10">
        <v>56386</v>
      </c>
      <c r="D2540" s="9">
        <v>9328457335</v>
      </c>
      <c r="E2540" s="9" t="e">
        <f>INDEX(#REF!:#REF!,MATCH($D2540,#REF!:#REF!,0),MATCH(#REF!,#REF!:#REF!,0))</f>
        <v>#REF!</v>
      </c>
      <c r="F2540" s="9" t="e">
        <f>INDEX(#REF!:#REF!,MATCH($D2540,#REF!:#REF!,0),MATCH(#REF!,#REF!:#REF!,0))</f>
        <v>#REF!</v>
      </c>
    </row>
    <row r="2541" spans="1:6" ht="16.5" x14ac:dyDescent="0.3">
      <c r="A2541" s="9" t="s">
        <v>19784</v>
      </c>
      <c r="B2541" s="9" t="s">
        <v>1961</v>
      </c>
      <c r="C2541" s="10">
        <v>25530</v>
      </c>
      <c r="D2541" s="9">
        <v>4986200380</v>
      </c>
      <c r="E2541" s="9" t="e">
        <f>INDEX(#REF!:#REF!,MATCH($D2541,#REF!:#REF!,0),MATCH(#REF!,#REF!:#REF!,0))</f>
        <v>#REF!</v>
      </c>
      <c r="F2541" s="9" t="e">
        <f>INDEX(#REF!:#REF!,MATCH($D2541,#REF!:#REF!,0),MATCH(#REF!,#REF!:#REF!,0))</f>
        <v>#REF!</v>
      </c>
    </row>
    <row r="2542" spans="1:6" ht="16.5" x14ac:dyDescent="0.3">
      <c r="A2542" s="9" t="s">
        <v>19783</v>
      </c>
      <c r="B2542" s="9" t="s">
        <v>1959</v>
      </c>
      <c r="C2542" s="10">
        <v>11908</v>
      </c>
      <c r="D2542" s="9">
        <v>2423731264</v>
      </c>
      <c r="E2542" s="9" t="e">
        <f>INDEX(#REF!:#REF!,MATCH($D2542,#REF!:#REF!,0),MATCH(#REF!,#REF!:#REF!,0))</f>
        <v>#REF!</v>
      </c>
      <c r="F2542" s="9" t="e">
        <f>INDEX(#REF!:#REF!,MATCH($D2542,#REF!:#REF!,0),MATCH(#REF!,#REF!:#REF!,0))</f>
        <v>#REF!</v>
      </c>
    </row>
    <row r="2543" spans="1:6" ht="16.5" x14ac:dyDescent="0.3">
      <c r="A2543" s="9" t="s">
        <v>19782</v>
      </c>
      <c r="B2543" s="9" t="s">
        <v>2420</v>
      </c>
      <c r="C2543" s="10">
        <v>48147</v>
      </c>
      <c r="D2543" s="9">
        <v>6275593709</v>
      </c>
      <c r="E2543" s="9" t="e">
        <f>INDEX(#REF!:#REF!,MATCH($D2543,#REF!:#REF!,0),MATCH(#REF!,#REF!:#REF!,0))</f>
        <v>#REF!</v>
      </c>
      <c r="F2543" s="9" t="e">
        <f>INDEX(#REF!:#REF!,MATCH($D2543,#REF!:#REF!,0),MATCH(#REF!,#REF!:#REF!,0))</f>
        <v>#REF!</v>
      </c>
    </row>
    <row r="2544" spans="1:6" ht="16.5" x14ac:dyDescent="0.3">
      <c r="A2544" s="9" t="s">
        <v>19781</v>
      </c>
      <c r="B2544" s="9" t="s">
        <v>2354</v>
      </c>
      <c r="C2544" s="10">
        <v>21979</v>
      </c>
      <c r="D2544" s="9">
        <v>250257920</v>
      </c>
      <c r="E2544" s="9" t="e">
        <f>INDEX(#REF!:#REF!,MATCH($D2544,#REF!:#REF!,0),MATCH(#REF!,#REF!:#REF!,0))</f>
        <v>#REF!</v>
      </c>
      <c r="F2544" s="9" t="e">
        <f>INDEX(#REF!:#REF!,MATCH($D2544,#REF!:#REF!,0),MATCH(#REF!,#REF!:#REF!,0))</f>
        <v>#REF!</v>
      </c>
    </row>
    <row r="2545" spans="1:6" ht="16.5" x14ac:dyDescent="0.3">
      <c r="A2545" s="9" t="s">
        <v>19780</v>
      </c>
      <c r="B2545" s="9" t="s">
        <v>2683</v>
      </c>
      <c r="C2545" s="10">
        <v>11060</v>
      </c>
      <c r="D2545" s="9">
        <v>5603002824</v>
      </c>
      <c r="E2545" s="9" t="e">
        <f>INDEX(#REF!:#REF!,MATCH($D2545,#REF!:#REF!,0),MATCH(#REF!,#REF!:#REF!,0))</f>
        <v>#REF!</v>
      </c>
      <c r="F2545" s="9" t="e">
        <f>INDEX(#REF!:#REF!,MATCH($D2545,#REF!:#REF!,0),MATCH(#REF!,#REF!:#REF!,0))</f>
        <v>#REF!</v>
      </c>
    </row>
    <row r="2546" spans="1:6" ht="16.5" x14ac:dyDescent="0.3">
      <c r="A2546" s="9" t="s">
        <v>19779</v>
      </c>
      <c r="B2546" s="9" t="s">
        <v>3098</v>
      </c>
      <c r="C2546" s="10">
        <v>31212</v>
      </c>
      <c r="D2546" s="9">
        <v>2677632772</v>
      </c>
      <c r="E2546" s="9" t="e">
        <f>INDEX(#REF!:#REF!,MATCH($D2546,#REF!:#REF!,0),MATCH(#REF!,#REF!:#REF!,0))</f>
        <v>#REF!</v>
      </c>
      <c r="F2546" s="9" t="e">
        <f>INDEX(#REF!:#REF!,MATCH($D2546,#REF!:#REF!,0),MATCH(#REF!,#REF!:#REF!,0))</f>
        <v>#REF!</v>
      </c>
    </row>
    <row r="2547" spans="1:6" ht="16.5" x14ac:dyDescent="0.3">
      <c r="A2547" s="9" t="s">
        <v>19778</v>
      </c>
      <c r="B2547" s="9" t="s">
        <v>2572</v>
      </c>
      <c r="C2547" s="10">
        <v>38241</v>
      </c>
      <c r="D2547" s="9">
        <v>3469413983</v>
      </c>
      <c r="E2547" s="9" t="e">
        <f>INDEX(#REF!:#REF!,MATCH($D2547,#REF!:#REF!,0),MATCH(#REF!,#REF!:#REF!,0))</f>
        <v>#REF!</v>
      </c>
      <c r="F2547" s="9" t="e">
        <f>INDEX(#REF!:#REF!,MATCH($D2547,#REF!:#REF!,0),MATCH(#REF!,#REF!:#REF!,0))</f>
        <v>#REF!</v>
      </c>
    </row>
    <row r="2548" spans="1:6" ht="16.5" x14ac:dyDescent="0.3">
      <c r="A2548" s="9" t="s">
        <v>19777</v>
      </c>
      <c r="B2548" s="9" t="s">
        <v>3255</v>
      </c>
      <c r="C2548" s="10">
        <v>22684</v>
      </c>
      <c r="D2548" s="9">
        <v>8401146046</v>
      </c>
      <c r="E2548" s="9" t="e">
        <f>INDEX(#REF!:#REF!,MATCH($D2548,#REF!:#REF!,0),MATCH(#REF!,#REF!:#REF!,0))</f>
        <v>#REF!</v>
      </c>
      <c r="F2548" s="9" t="e">
        <f>INDEX(#REF!:#REF!,MATCH($D2548,#REF!:#REF!,0),MATCH(#REF!,#REF!:#REF!,0))</f>
        <v>#REF!</v>
      </c>
    </row>
    <row r="2549" spans="1:6" ht="16.5" x14ac:dyDescent="0.3">
      <c r="A2549" s="9" t="s">
        <v>19776</v>
      </c>
      <c r="B2549" s="9" t="s">
        <v>2597</v>
      </c>
      <c r="C2549" s="10">
        <v>44251</v>
      </c>
      <c r="D2549" s="9">
        <v>2551917727</v>
      </c>
      <c r="E2549" s="9" t="e">
        <f>INDEX(#REF!:#REF!,MATCH($D2549,#REF!:#REF!,0),MATCH(#REF!,#REF!:#REF!,0))</f>
        <v>#REF!</v>
      </c>
      <c r="F2549" s="9" t="e">
        <f>INDEX(#REF!:#REF!,MATCH($D2549,#REF!:#REF!,0),MATCH(#REF!,#REF!:#REF!,0))</f>
        <v>#REF!</v>
      </c>
    </row>
    <row r="2550" spans="1:6" ht="16.5" x14ac:dyDescent="0.3">
      <c r="A2550" s="9" t="s">
        <v>19775</v>
      </c>
      <c r="B2550" s="9" t="s">
        <v>3123</v>
      </c>
      <c r="C2550" s="10">
        <v>50305</v>
      </c>
      <c r="D2550" s="9">
        <v>7741079360</v>
      </c>
      <c r="E2550" s="9" t="e">
        <f>INDEX(#REF!:#REF!,MATCH($D2550,#REF!:#REF!,0),MATCH(#REF!,#REF!:#REF!,0))</f>
        <v>#REF!</v>
      </c>
      <c r="F2550" s="9" t="e">
        <f>INDEX(#REF!:#REF!,MATCH($D2550,#REF!:#REF!,0),MATCH(#REF!,#REF!:#REF!,0))</f>
        <v>#REF!</v>
      </c>
    </row>
    <row r="2551" spans="1:6" ht="16.5" x14ac:dyDescent="0.3">
      <c r="A2551" s="9" t="s">
        <v>19774</v>
      </c>
      <c r="B2551" s="9" t="s">
        <v>3123</v>
      </c>
      <c r="C2551" s="10">
        <v>57774</v>
      </c>
      <c r="D2551" s="9">
        <v>715518151</v>
      </c>
      <c r="E2551" s="9" t="e">
        <f>INDEX(#REF!:#REF!,MATCH($D2551,#REF!:#REF!,0),MATCH(#REF!,#REF!:#REF!,0))</f>
        <v>#REF!</v>
      </c>
      <c r="F2551" s="9" t="e">
        <f>INDEX(#REF!:#REF!,MATCH($D2551,#REF!:#REF!,0),MATCH(#REF!,#REF!:#REF!,0))</f>
        <v>#REF!</v>
      </c>
    </row>
    <row r="2552" spans="1:6" ht="16.5" x14ac:dyDescent="0.3">
      <c r="A2552" s="9" t="s">
        <v>19773</v>
      </c>
      <c r="B2552" s="9" t="s">
        <v>2600</v>
      </c>
      <c r="C2552" s="10">
        <v>14089</v>
      </c>
      <c r="D2552" s="9">
        <v>6842801095</v>
      </c>
      <c r="E2552" s="9" t="e">
        <f>INDEX(#REF!:#REF!,MATCH($D2552,#REF!:#REF!,0),MATCH(#REF!,#REF!:#REF!,0))</f>
        <v>#REF!</v>
      </c>
      <c r="F2552" s="9" t="e">
        <f>INDEX(#REF!:#REF!,MATCH($D2552,#REF!:#REF!,0),MATCH(#REF!,#REF!:#REF!,0))</f>
        <v>#REF!</v>
      </c>
    </row>
    <row r="2553" spans="1:6" ht="16.5" x14ac:dyDescent="0.3">
      <c r="A2553" s="9" t="s">
        <v>19772</v>
      </c>
      <c r="B2553" s="9" t="s">
        <v>2001</v>
      </c>
      <c r="C2553" s="10">
        <v>25838</v>
      </c>
      <c r="D2553" s="9">
        <v>5756920838</v>
      </c>
      <c r="E2553" s="9" t="e">
        <f>INDEX(#REF!:#REF!,MATCH($D2553,#REF!:#REF!,0),MATCH(#REF!,#REF!:#REF!,0))</f>
        <v>#REF!</v>
      </c>
      <c r="F2553" s="9" t="e">
        <f>INDEX(#REF!:#REF!,MATCH($D2553,#REF!:#REF!,0),MATCH(#REF!,#REF!:#REF!,0))</f>
        <v>#REF!</v>
      </c>
    </row>
    <row r="2554" spans="1:6" ht="16.5" x14ac:dyDescent="0.3">
      <c r="A2554" s="9" t="s">
        <v>19771</v>
      </c>
      <c r="B2554" s="9" t="s">
        <v>2974</v>
      </c>
      <c r="C2554" s="10">
        <v>31630</v>
      </c>
      <c r="D2554" s="9">
        <v>8617243198</v>
      </c>
      <c r="E2554" s="9" t="e">
        <f>INDEX(#REF!:#REF!,MATCH($D2554,#REF!:#REF!,0),MATCH(#REF!,#REF!:#REF!,0))</f>
        <v>#REF!</v>
      </c>
      <c r="F2554" s="9" t="e">
        <f>INDEX(#REF!:#REF!,MATCH($D2554,#REF!:#REF!,0),MATCH(#REF!,#REF!:#REF!,0))</f>
        <v>#REF!</v>
      </c>
    </row>
    <row r="2555" spans="1:6" ht="16.5" x14ac:dyDescent="0.3">
      <c r="A2555" s="9" t="s">
        <v>19770</v>
      </c>
      <c r="B2555" s="9" t="s">
        <v>2298</v>
      </c>
      <c r="C2555" s="10">
        <v>36857</v>
      </c>
      <c r="D2555" s="9">
        <v>5064247826</v>
      </c>
      <c r="E2555" s="9" t="e">
        <f>INDEX(#REF!:#REF!,MATCH($D2555,#REF!:#REF!,0),MATCH(#REF!,#REF!:#REF!,0))</f>
        <v>#REF!</v>
      </c>
      <c r="F2555" s="9" t="e">
        <f>INDEX(#REF!:#REF!,MATCH($D2555,#REF!:#REF!,0),MATCH(#REF!,#REF!:#REF!,0))</f>
        <v>#REF!</v>
      </c>
    </row>
    <row r="2556" spans="1:6" ht="16.5" x14ac:dyDescent="0.3">
      <c r="A2556" s="9" t="s">
        <v>19769</v>
      </c>
      <c r="B2556" s="9" t="s">
        <v>3079</v>
      </c>
      <c r="C2556" s="10">
        <v>37521</v>
      </c>
      <c r="D2556" s="9">
        <v>2885061928</v>
      </c>
      <c r="E2556" s="9" t="e">
        <f>INDEX(#REF!:#REF!,MATCH($D2556,#REF!:#REF!,0),MATCH(#REF!,#REF!:#REF!,0))</f>
        <v>#REF!</v>
      </c>
      <c r="F2556" s="9" t="e">
        <f>INDEX(#REF!:#REF!,MATCH($D2556,#REF!:#REF!,0),MATCH(#REF!,#REF!:#REF!,0))</f>
        <v>#REF!</v>
      </c>
    </row>
    <row r="2557" spans="1:6" ht="16.5" x14ac:dyDescent="0.3">
      <c r="A2557" s="9" t="s">
        <v>19768</v>
      </c>
      <c r="B2557" s="9" t="s">
        <v>2359</v>
      </c>
      <c r="C2557" s="10">
        <v>43094</v>
      </c>
      <c r="D2557" s="9">
        <v>4260324861</v>
      </c>
      <c r="E2557" s="9" t="e">
        <f>INDEX(#REF!:#REF!,MATCH($D2557,#REF!:#REF!,0),MATCH(#REF!,#REF!:#REF!,0))</f>
        <v>#REF!</v>
      </c>
      <c r="F2557" s="9" t="e">
        <f>INDEX(#REF!:#REF!,MATCH($D2557,#REF!:#REF!,0),MATCH(#REF!,#REF!:#REF!,0))</f>
        <v>#REF!</v>
      </c>
    </row>
    <row r="2558" spans="1:6" ht="16.5" x14ac:dyDescent="0.3">
      <c r="A2558" s="9" t="s">
        <v>19767</v>
      </c>
      <c r="B2558" s="9" t="s">
        <v>2015</v>
      </c>
      <c r="C2558" s="10">
        <v>43104</v>
      </c>
      <c r="D2558" s="9">
        <v>1972775170</v>
      </c>
      <c r="E2558" s="9" t="e">
        <f>INDEX(#REF!:#REF!,MATCH($D2558,#REF!:#REF!,0),MATCH(#REF!,#REF!:#REF!,0))</f>
        <v>#REF!</v>
      </c>
      <c r="F2558" s="9" t="e">
        <f>INDEX(#REF!:#REF!,MATCH($D2558,#REF!:#REF!,0),MATCH(#REF!,#REF!:#REF!,0))</f>
        <v>#REF!</v>
      </c>
    </row>
    <row r="2559" spans="1:6" ht="16.5" x14ac:dyDescent="0.3">
      <c r="A2559" s="9" t="s">
        <v>19766</v>
      </c>
      <c r="B2559" s="9" t="s">
        <v>3187</v>
      </c>
      <c r="C2559" s="10">
        <v>42468</v>
      </c>
      <c r="D2559" s="9">
        <v>7178607831</v>
      </c>
      <c r="E2559" s="9" t="e">
        <f>INDEX(#REF!:#REF!,MATCH($D2559,#REF!:#REF!,0),MATCH(#REF!,#REF!:#REF!,0))</f>
        <v>#REF!</v>
      </c>
      <c r="F2559" s="9" t="e">
        <f>INDEX(#REF!:#REF!,MATCH($D2559,#REF!:#REF!,0),MATCH(#REF!,#REF!:#REF!,0))</f>
        <v>#REF!</v>
      </c>
    </row>
    <row r="2560" spans="1:6" ht="16.5" x14ac:dyDescent="0.3">
      <c r="A2560" s="9" t="s">
        <v>19765</v>
      </c>
      <c r="B2560" s="9" t="s">
        <v>1947</v>
      </c>
      <c r="C2560" s="10">
        <v>44279</v>
      </c>
      <c r="D2560" s="9">
        <v>3956653289</v>
      </c>
      <c r="E2560" s="9" t="e">
        <f>INDEX(#REF!:#REF!,MATCH($D2560,#REF!:#REF!,0),MATCH(#REF!,#REF!:#REF!,0))</f>
        <v>#REF!</v>
      </c>
      <c r="F2560" s="9" t="e">
        <f>INDEX(#REF!:#REF!,MATCH($D2560,#REF!:#REF!,0),MATCH(#REF!,#REF!:#REF!,0))</f>
        <v>#REF!</v>
      </c>
    </row>
    <row r="2561" spans="1:6" ht="16.5" x14ac:dyDescent="0.3">
      <c r="A2561" s="9" t="s">
        <v>19764</v>
      </c>
      <c r="B2561" s="9" t="s">
        <v>2339</v>
      </c>
      <c r="C2561" s="10">
        <v>37632</v>
      </c>
      <c r="D2561" s="9">
        <v>6084639828</v>
      </c>
      <c r="E2561" s="9" t="e">
        <f>INDEX(#REF!:#REF!,MATCH($D2561,#REF!:#REF!,0),MATCH(#REF!,#REF!:#REF!,0))</f>
        <v>#REF!</v>
      </c>
      <c r="F2561" s="9" t="e">
        <f>INDEX(#REF!:#REF!,MATCH($D2561,#REF!:#REF!,0),MATCH(#REF!,#REF!:#REF!,0))</f>
        <v>#REF!</v>
      </c>
    </row>
    <row r="2562" spans="1:6" ht="16.5" x14ac:dyDescent="0.3">
      <c r="A2562" s="9" t="s">
        <v>19763</v>
      </c>
      <c r="B2562" s="9" t="s">
        <v>2256</v>
      </c>
      <c r="C2562" s="10">
        <v>40640</v>
      </c>
      <c r="D2562" s="9">
        <v>9617190826</v>
      </c>
      <c r="E2562" s="9" t="e">
        <f>INDEX(#REF!:#REF!,MATCH($D2562,#REF!:#REF!,0),MATCH(#REF!,#REF!:#REF!,0))</f>
        <v>#REF!</v>
      </c>
      <c r="F2562" s="9" t="e">
        <f>INDEX(#REF!:#REF!,MATCH($D2562,#REF!:#REF!,0),MATCH(#REF!,#REF!:#REF!,0))</f>
        <v>#REF!</v>
      </c>
    </row>
    <row r="2563" spans="1:6" ht="16.5" x14ac:dyDescent="0.3">
      <c r="A2563" s="9" t="s">
        <v>19762</v>
      </c>
      <c r="B2563" s="9" t="s">
        <v>2404</v>
      </c>
      <c r="C2563" s="10">
        <v>44701</v>
      </c>
      <c r="D2563" s="9">
        <v>6973806759</v>
      </c>
      <c r="E2563" s="9" t="e">
        <f>INDEX(#REF!:#REF!,MATCH($D2563,#REF!:#REF!,0),MATCH(#REF!,#REF!:#REF!,0))</f>
        <v>#REF!</v>
      </c>
      <c r="F2563" s="9" t="e">
        <f>INDEX(#REF!:#REF!,MATCH($D2563,#REF!:#REF!,0),MATCH(#REF!,#REF!:#REF!,0))</f>
        <v>#REF!</v>
      </c>
    </row>
    <row r="2564" spans="1:6" ht="16.5" x14ac:dyDescent="0.3">
      <c r="A2564" s="9" t="s">
        <v>19761</v>
      </c>
      <c r="B2564" s="9" t="s">
        <v>3125</v>
      </c>
      <c r="C2564" s="10">
        <v>24444</v>
      </c>
      <c r="D2564" s="9">
        <v>5975948169</v>
      </c>
      <c r="E2564" s="9" t="e">
        <f>INDEX(#REF!:#REF!,MATCH($D2564,#REF!:#REF!,0),MATCH(#REF!,#REF!:#REF!,0))</f>
        <v>#REF!</v>
      </c>
      <c r="F2564" s="9" t="e">
        <f>INDEX(#REF!:#REF!,MATCH($D2564,#REF!:#REF!,0),MATCH(#REF!,#REF!:#REF!,0))</f>
        <v>#REF!</v>
      </c>
    </row>
    <row r="2565" spans="1:6" ht="16.5" x14ac:dyDescent="0.3">
      <c r="A2565" s="9" t="s">
        <v>19760</v>
      </c>
      <c r="B2565" s="9" t="s">
        <v>2939</v>
      </c>
      <c r="C2565" s="10">
        <v>17693</v>
      </c>
      <c r="D2565" s="9">
        <v>132027631</v>
      </c>
      <c r="E2565" s="9" t="e">
        <f>INDEX(#REF!:#REF!,MATCH($D2565,#REF!:#REF!,0),MATCH(#REF!,#REF!:#REF!,0))</f>
        <v>#REF!</v>
      </c>
      <c r="F2565" s="9" t="e">
        <f>INDEX(#REF!:#REF!,MATCH($D2565,#REF!:#REF!,0),MATCH(#REF!,#REF!:#REF!,0))</f>
        <v>#REF!</v>
      </c>
    </row>
    <row r="2566" spans="1:6" ht="16.5" x14ac:dyDescent="0.3">
      <c r="A2566" s="9" t="s">
        <v>19759</v>
      </c>
      <c r="B2566" s="9" t="s">
        <v>1943</v>
      </c>
      <c r="C2566" s="10">
        <v>29064</v>
      </c>
      <c r="D2566" s="9">
        <v>9684187432</v>
      </c>
      <c r="E2566" s="9" t="e">
        <f>INDEX(#REF!:#REF!,MATCH($D2566,#REF!:#REF!,0),MATCH(#REF!,#REF!:#REF!,0))</f>
        <v>#REF!</v>
      </c>
      <c r="F2566" s="9" t="e">
        <f>INDEX(#REF!:#REF!,MATCH($D2566,#REF!:#REF!,0),MATCH(#REF!,#REF!:#REF!,0))</f>
        <v>#REF!</v>
      </c>
    </row>
    <row r="2567" spans="1:6" ht="16.5" x14ac:dyDescent="0.3">
      <c r="A2567" s="9" t="s">
        <v>19758</v>
      </c>
      <c r="B2567" s="9" t="s">
        <v>2935</v>
      </c>
      <c r="C2567" s="10">
        <v>28865</v>
      </c>
      <c r="D2567" s="9">
        <v>2079803735</v>
      </c>
      <c r="E2567" s="9" t="e">
        <f>INDEX(#REF!:#REF!,MATCH($D2567,#REF!:#REF!,0),MATCH(#REF!,#REF!:#REF!,0))</f>
        <v>#REF!</v>
      </c>
      <c r="F2567" s="9" t="e">
        <f>INDEX(#REF!:#REF!,MATCH($D2567,#REF!:#REF!,0),MATCH(#REF!,#REF!:#REF!,0))</f>
        <v>#REF!</v>
      </c>
    </row>
    <row r="2568" spans="1:6" ht="16.5" x14ac:dyDescent="0.3">
      <c r="A2568" s="9" t="s">
        <v>19757</v>
      </c>
      <c r="B2568" s="9" t="s">
        <v>2190</v>
      </c>
      <c r="C2568" s="10">
        <v>47565</v>
      </c>
      <c r="D2568" s="9">
        <v>1475796307</v>
      </c>
      <c r="E2568" s="9" t="e">
        <f>INDEX(#REF!:#REF!,MATCH($D2568,#REF!:#REF!,0),MATCH(#REF!,#REF!:#REF!,0))</f>
        <v>#REF!</v>
      </c>
      <c r="F2568" s="9" t="e">
        <f>INDEX(#REF!:#REF!,MATCH($D2568,#REF!:#REF!,0),MATCH(#REF!,#REF!:#REF!,0))</f>
        <v>#REF!</v>
      </c>
    </row>
    <row r="2569" spans="1:6" ht="16.5" x14ac:dyDescent="0.3">
      <c r="A2569" s="9" t="s">
        <v>19756</v>
      </c>
      <c r="B2569" s="9" t="s">
        <v>2564</v>
      </c>
      <c r="C2569" s="10">
        <v>21987</v>
      </c>
      <c r="D2569" s="9">
        <v>7659816853</v>
      </c>
      <c r="E2569" s="9" t="e">
        <f>INDEX(#REF!:#REF!,MATCH($D2569,#REF!:#REF!,0),MATCH(#REF!,#REF!:#REF!,0))</f>
        <v>#REF!</v>
      </c>
      <c r="F2569" s="9" t="e">
        <f>INDEX(#REF!:#REF!,MATCH($D2569,#REF!:#REF!,0),MATCH(#REF!,#REF!:#REF!,0))</f>
        <v>#REF!</v>
      </c>
    </row>
    <row r="2570" spans="1:6" ht="16.5" x14ac:dyDescent="0.3">
      <c r="A2570" s="9" t="s">
        <v>19755</v>
      </c>
      <c r="B2570" s="9" t="s">
        <v>2375</v>
      </c>
      <c r="C2570" s="10">
        <v>12834</v>
      </c>
      <c r="D2570" s="9">
        <v>7243767311</v>
      </c>
      <c r="E2570" s="9" t="e">
        <f>INDEX(#REF!:#REF!,MATCH($D2570,#REF!:#REF!,0),MATCH(#REF!,#REF!:#REF!,0))</f>
        <v>#REF!</v>
      </c>
      <c r="F2570" s="9" t="e">
        <f>INDEX(#REF!:#REF!,MATCH($D2570,#REF!:#REF!,0),MATCH(#REF!,#REF!:#REF!,0))</f>
        <v>#REF!</v>
      </c>
    </row>
    <row r="2571" spans="1:6" ht="16.5" x14ac:dyDescent="0.3">
      <c r="A2571" s="9" t="s">
        <v>19754</v>
      </c>
      <c r="B2571" s="9" t="s">
        <v>2519</v>
      </c>
      <c r="C2571" s="10">
        <v>53994</v>
      </c>
      <c r="D2571" s="9">
        <v>7628323464</v>
      </c>
      <c r="E2571" s="9" t="e">
        <f>INDEX(#REF!:#REF!,MATCH($D2571,#REF!:#REF!,0),MATCH(#REF!,#REF!:#REF!,0))</f>
        <v>#REF!</v>
      </c>
      <c r="F2571" s="9" t="e">
        <f>INDEX(#REF!:#REF!,MATCH($D2571,#REF!:#REF!,0),MATCH(#REF!,#REF!:#REF!,0))</f>
        <v>#REF!</v>
      </c>
    </row>
    <row r="2572" spans="1:6" ht="16.5" x14ac:dyDescent="0.3">
      <c r="A2572" s="9" t="s">
        <v>19753</v>
      </c>
      <c r="B2572" s="9" t="s">
        <v>2163</v>
      </c>
      <c r="C2572" s="10">
        <v>33590</v>
      </c>
      <c r="D2572" s="9">
        <v>5687748091</v>
      </c>
      <c r="E2572" s="9" t="e">
        <f>INDEX(#REF!:#REF!,MATCH($D2572,#REF!:#REF!,0),MATCH(#REF!,#REF!:#REF!,0))</f>
        <v>#REF!</v>
      </c>
      <c r="F2572" s="9" t="e">
        <f>INDEX(#REF!:#REF!,MATCH($D2572,#REF!:#REF!,0),MATCH(#REF!,#REF!:#REF!,0))</f>
        <v>#REF!</v>
      </c>
    </row>
    <row r="2573" spans="1:6" ht="16.5" x14ac:dyDescent="0.3">
      <c r="A2573" s="9" t="s">
        <v>19752</v>
      </c>
      <c r="B2573" s="9" t="s">
        <v>2153</v>
      </c>
      <c r="C2573" s="10">
        <v>34131</v>
      </c>
      <c r="D2573" s="9">
        <v>6084639828</v>
      </c>
      <c r="E2573" s="9" t="e">
        <f>INDEX(#REF!:#REF!,MATCH($D2573,#REF!:#REF!,0),MATCH(#REF!,#REF!:#REF!,0))</f>
        <v>#REF!</v>
      </c>
      <c r="F2573" s="9" t="e">
        <f>INDEX(#REF!:#REF!,MATCH($D2573,#REF!:#REF!,0),MATCH(#REF!,#REF!:#REF!,0))</f>
        <v>#REF!</v>
      </c>
    </row>
    <row r="2574" spans="1:6" ht="16.5" x14ac:dyDescent="0.3">
      <c r="A2574" s="9" t="s">
        <v>19751</v>
      </c>
      <c r="B2574" s="9" t="s">
        <v>1985</v>
      </c>
      <c r="C2574" s="10">
        <v>15719</v>
      </c>
      <c r="D2574" s="9">
        <v>7166957409</v>
      </c>
      <c r="E2574" s="9" t="e">
        <f>INDEX(#REF!:#REF!,MATCH($D2574,#REF!:#REF!,0),MATCH(#REF!,#REF!:#REF!,0))</f>
        <v>#REF!</v>
      </c>
      <c r="F2574" s="9" t="e">
        <f>INDEX(#REF!:#REF!,MATCH($D2574,#REF!:#REF!,0),MATCH(#REF!,#REF!:#REF!,0))</f>
        <v>#REF!</v>
      </c>
    </row>
    <row r="2575" spans="1:6" ht="16.5" x14ac:dyDescent="0.3">
      <c r="A2575" s="9" t="s">
        <v>19750</v>
      </c>
      <c r="B2575" s="9" t="s">
        <v>2302</v>
      </c>
      <c r="C2575" s="10">
        <v>21458</v>
      </c>
      <c r="D2575" s="9">
        <v>4716524892</v>
      </c>
      <c r="E2575" s="9" t="e">
        <f>INDEX(#REF!:#REF!,MATCH($D2575,#REF!:#REF!,0),MATCH(#REF!,#REF!:#REF!,0))</f>
        <v>#REF!</v>
      </c>
      <c r="F2575" s="9" t="e">
        <f>INDEX(#REF!:#REF!,MATCH($D2575,#REF!:#REF!,0),MATCH(#REF!,#REF!:#REF!,0))</f>
        <v>#REF!</v>
      </c>
    </row>
    <row r="2576" spans="1:6" ht="16.5" x14ac:dyDescent="0.3">
      <c r="A2576" s="9" t="s">
        <v>19749</v>
      </c>
      <c r="B2576" s="9" t="s">
        <v>3116</v>
      </c>
      <c r="C2576" s="10">
        <v>56727</v>
      </c>
      <c r="D2576" s="9">
        <v>5759255762</v>
      </c>
      <c r="E2576" s="9" t="e">
        <f>INDEX(#REF!:#REF!,MATCH($D2576,#REF!:#REF!,0),MATCH(#REF!,#REF!:#REF!,0))</f>
        <v>#REF!</v>
      </c>
      <c r="F2576" s="9" t="e">
        <f>INDEX(#REF!:#REF!,MATCH($D2576,#REF!:#REF!,0),MATCH(#REF!,#REF!:#REF!,0))</f>
        <v>#REF!</v>
      </c>
    </row>
    <row r="2577" spans="1:6" ht="16.5" x14ac:dyDescent="0.3">
      <c r="A2577" s="9" t="s">
        <v>19748</v>
      </c>
      <c r="B2577" s="9" t="s">
        <v>2286</v>
      </c>
      <c r="C2577" s="10">
        <v>28473</v>
      </c>
      <c r="D2577" s="9">
        <v>4876404933</v>
      </c>
      <c r="E2577" s="9" t="e">
        <f>INDEX(#REF!:#REF!,MATCH($D2577,#REF!:#REF!,0),MATCH(#REF!,#REF!:#REF!,0))</f>
        <v>#REF!</v>
      </c>
      <c r="F2577" s="9" t="e">
        <f>INDEX(#REF!:#REF!,MATCH($D2577,#REF!:#REF!,0),MATCH(#REF!,#REF!:#REF!,0))</f>
        <v>#REF!</v>
      </c>
    </row>
    <row r="2578" spans="1:6" ht="16.5" x14ac:dyDescent="0.3">
      <c r="A2578" s="9" t="s">
        <v>19747</v>
      </c>
      <c r="B2578" s="9" t="s">
        <v>2286</v>
      </c>
      <c r="C2578" s="10">
        <v>27852</v>
      </c>
      <c r="D2578" s="9">
        <v>2973481236</v>
      </c>
      <c r="E2578" s="9" t="e">
        <f>INDEX(#REF!:#REF!,MATCH($D2578,#REF!:#REF!,0),MATCH(#REF!,#REF!:#REF!,0))</f>
        <v>#REF!</v>
      </c>
      <c r="F2578" s="9" t="e">
        <f>INDEX(#REF!:#REF!,MATCH($D2578,#REF!:#REF!,0),MATCH(#REF!,#REF!:#REF!,0))</f>
        <v>#REF!</v>
      </c>
    </row>
    <row r="2579" spans="1:6" ht="16.5" x14ac:dyDescent="0.3">
      <c r="A2579" s="9" t="s">
        <v>19746</v>
      </c>
      <c r="B2579" s="9" t="s">
        <v>2056</v>
      </c>
      <c r="C2579" s="10">
        <v>27435</v>
      </c>
      <c r="D2579" s="9">
        <v>9089601147</v>
      </c>
      <c r="E2579" s="9" t="e">
        <f>INDEX(#REF!:#REF!,MATCH($D2579,#REF!:#REF!,0),MATCH(#REF!,#REF!:#REF!,0))</f>
        <v>#REF!</v>
      </c>
      <c r="F2579" s="9" t="e">
        <f>INDEX(#REF!:#REF!,MATCH($D2579,#REF!:#REF!,0),MATCH(#REF!,#REF!:#REF!,0))</f>
        <v>#REF!</v>
      </c>
    </row>
    <row r="2580" spans="1:6" ht="16.5" x14ac:dyDescent="0.3">
      <c r="A2580" s="9" t="s">
        <v>19745</v>
      </c>
      <c r="B2580" s="9" t="s">
        <v>2645</v>
      </c>
      <c r="C2580" s="10">
        <v>27800</v>
      </c>
      <c r="D2580" s="9">
        <v>1606657585</v>
      </c>
      <c r="E2580" s="9" t="e">
        <f>INDEX(#REF!:#REF!,MATCH($D2580,#REF!:#REF!,0),MATCH(#REF!,#REF!:#REF!,0))</f>
        <v>#REF!</v>
      </c>
      <c r="F2580" s="9" t="e">
        <f>INDEX(#REF!:#REF!,MATCH($D2580,#REF!:#REF!,0),MATCH(#REF!,#REF!:#REF!,0))</f>
        <v>#REF!</v>
      </c>
    </row>
    <row r="2581" spans="1:6" ht="16.5" x14ac:dyDescent="0.3">
      <c r="A2581" s="9" t="s">
        <v>19744</v>
      </c>
      <c r="B2581" s="9" t="s">
        <v>2351</v>
      </c>
      <c r="C2581" s="10">
        <v>21132</v>
      </c>
      <c r="D2581" s="9">
        <v>6724903874</v>
      </c>
      <c r="E2581" s="9" t="e">
        <f>INDEX(#REF!:#REF!,MATCH($D2581,#REF!:#REF!,0),MATCH(#REF!,#REF!:#REF!,0))</f>
        <v>#REF!</v>
      </c>
      <c r="F2581" s="9" t="e">
        <f>INDEX(#REF!:#REF!,MATCH($D2581,#REF!:#REF!,0),MATCH(#REF!,#REF!:#REF!,0))</f>
        <v>#REF!</v>
      </c>
    </row>
    <row r="2582" spans="1:6" ht="16.5" x14ac:dyDescent="0.3">
      <c r="A2582" s="9" t="s">
        <v>19743</v>
      </c>
      <c r="B2582" s="9" t="s">
        <v>2418</v>
      </c>
      <c r="C2582" s="10">
        <v>52608</v>
      </c>
      <c r="D2582" s="9">
        <v>5998486889</v>
      </c>
      <c r="E2582" s="9" t="e">
        <f>INDEX(#REF!:#REF!,MATCH($D2582,#REF!:#REF!,0),MATCH(#REF!,#REF!:#REF!,0))</f>
        <v>#REF!</v>
      </c>
      <c r="F2582" s="9" t="e">
        <f>INDEX(#REF!:#REF!,MATCH($D2582,#REF!:#REF!,0),MATCH(#REF!,#REF!:#REF!,0))</f>
        <v>#REF!</v>
      </c>
    </row>
    <row r="2583" spans="1:6" ht="16.5" x14ac:dyDescent="0.3">
      <c r="A2583" s="9" t="s">
        <v>19742</v>
      </c>
      <c r="B2583" s="9" t="s">
        <v>2870</v>
      </c>
      <c r="C2583" s="10">
        <v>35442</v>
      </c>
      <c r="D2583" s="9">
        <v>7533163729</v>
      </c>
      <c r="E2583" s="9" t="e">
        <f>INDEX(#REF!:#REF!,MATCH($D2583,#REF!:#REF!,0),MATCH(#REF!,#REF!:#REF!,0))</f>
        <v>#REF!</v>
      </c>
      <c r="F2583" s="9" t="e">
        <f>INDEX(#REF!:#REF!,MATCH($D2583,#REF!:#REF!,0),MATCH(#REF!,#REF!:#REF!,0))</f>
        <v>#REF!</v>
      </c>
    </row>
    <row r="2584" spans="1:6" ht="16.5" x14ac:dyDescent="0.3">
      <c r="A2584" s="9" t="s">
        <v>19741</v>
      </c>
      <c r="B2584" s="9" t="s">
        <v>2559</v>
      </c>
      <c r="C2584" s="10">
        <v>34710</v>
      </c>
      <c r="D2584" s="9">
        <v>4049350750</v>
      </c>
      <c r="E2584" s="9" t="e">
        <f>INDEX(#REF!:#REF!,MATCH($D2584,#REF!:#REF!,0),MATCH(#REF!,#REF!:#REF!,0))</f>
        <v>#REF!</v>
      </c>
      <c r="F2584" s="9" t="e">
        <f>INDEX(#REF!:#REF!,MATCH($D2584,#REF!:#REF!,0),MATCH(#REF!,#REF!:#REF!,0))</f>
        <v>#REF!</v>
      </c>
    </row>
    <row r="2585" spans="1:6" ht="16.5" x14ac:dyDescent="0.3">
      <c r="A2585" s="9" t="s">
        <v>19740</v>
      </c>
      <c r="B2585" s="9" t="s">
        <v>2034</v>
      </c>
      <c r="C2585" s="10">
        <v>40682</v>
      </c>
      <c r="D2585" s="9">
        <v>7001733199</v>
      </c>
      <c r="E2585" s="9" t="e">
        <f>INDEX(#REF!:#REF!,MATCH($D2585,#REF!:#REF!,0),MATCH(#REF!,#REF!:#REF!,0))</f>
        <v>#REF!</v>
      </c>
      <c r="F2585" s="9" t="e">
        <f>INDEX(#REF!:#REF!,MATCH($D2585,#REF!:#REF!,0),MATCH(#REF!,#REF!:#REF!,0))</f>
        <v>#REF!</v>
      </c>
    </row>
    <row r="2586" spans="1:6" ht="16.5" x14ac:dyDescent="0.3">
      <c r="A2586" s="9" t="s">
        <v>19739</v>
      </c>
      <c r="B2586" s="9" t="s">
        <v>2530</v>
      </c>
      <c r="C2586" s="10">
        <v>55441</v>
      </c>
      <c r="D2586" s="9">
        <v>2944219065</v>
      </c>
      <c r="E2586" s="9" t="e">
        <f>INDEX(#REF!:#REF!,MATCH($D2586,#REF!:#REF!,0),MATCH(#REF!,#REF!:#REF!,0))</f>
        <v>#REF!</v>
      </c>
      <c r="F2586" s="9" t="e">
        <f>INDEX(#REF!:#REF!,MATCH($D2586,#REF!:#REF!,0),MATCH(#REF!,#REF!:#REF!,0))</f>
        <v>#REF!</v>
      </c>
    </row>
    <row r="2587" spans="1:6" ht="16.5" x14ac:dyDescent="0.3">
      <c r="A2587" s="9" t="s">
        <v>19738</v>
      </c>
      <c r="B2587" s="9" t="s">
        <v>2500</v>
      </c>
      <c r="C2587" s="10">
        <v>12001</v>
      </c>
      <c r="D2587" s="9">
        <v>5764488419</v>
      </c>
      <c r="E2587" s="9" t="e">
        <f>INDEX(#REF!:#REF!,MATCH($D2587,#REF!:#REF!,0),MATCH(#REF!,#REF!:#REF!,0))</f>
        <v>#REF!</v>
      </c>
      <c r="F2587" s="9" t="e">
        <f>INDEX(#REF!:#REF!,MATCH($D2587,#REF!:#REF!,0),MATCH(#REF!,#REF!:#REF!,0))</f>
        <v>#REF!</v>
      </c>
    </row>
    <row r="2588" spans="1:6" ht="16.5" x14ac:dyDescent="0.3">
      <c r="A2588" s="9" t="s">
        <v>19737</v>
      </c>
      <c r="B2588" s="9" t="s">
        <v>2174</v>
      </c>
      <c r="C2588" s="10">
        <v>41950</v>
      </c>
      <c r="D2588" s="9">
        <v>2130919499</v>
      </c>
      <c r="E2588" s="9" t="e">
        <f>INDEX(#REF!:#REF!,MATCH($D2588,#REF!:#REF!,0),MATCH(#REF!,#REF!:#REF!,0))</f>
        <v>#REF!</v>
      </c>
      <c r="F2588" s="9" t="e">
        <f>INDEX(#REF!:#REF!,MATCH($D2588,#REF!:#REF!,0),MATCH(#REF!,#REF!:#REF!,0))</f>
        <v>#REF!</v>
      </c>
    </row>
    <row r="2589" spans="1:6" ht="16.5" x14ac:dyDescent="0.3">
      <c r="A2589" s="9" t="s">
        <v>19736</v>
      </c>
      <c r="B2589" s="9" t="s">
        <v>2462</v>
      </c>
      <c r="C2589" s="10">
        <v>50271</v>
      </c>
      <c r="D2589" s="9">
        <v>6789690301</v>
      </c>
      <c r="E2589" s="9" t="e">
        <f>INDEX(#REF!:#REF!,MATCH($D2589,#REF!:#REF!,0),MATCH(#REF!,#REF!:#REF!,0))</f>
        <v>#REF!</v>
      </c>
      <c r="F2589" s="9" t="e">
        <f>INDEX(#REF!:#REF!,MATCH($D2589,#REF!:#REF!,0),MATCH(#REF!,#REF!:#REF!,0))</f>
        <v>#REF!</v>
      </c>
    </row>
    <row r="2590" spans="1:6" ht="16.5" x14ac:dyDescent="0.3">
      <c r="A2590" s="9" t="s">
        <v>19735</v>
      </c>
      <c r="B2590" s="9" t="s">
        <v>2707</v>
      </c>
      <c r="C2590" s="10">
        <v>47901</v>
      </c>
      <c r="D2590" s="9">
        <v>5675852751</v>
      </c>
      <c r="E2590" s="9" t="e">
        <f>INDEX(#REF!:#REF!,MATCH($D2590,#REF!:#REF!,0),MATCH(#REF!,#REF!:#REF!,0))</f>
        <v>#REF!</v>
      </c>
      <c r="F2590" s="9" t="e">
        <f>INDEX(#REF!:#REF!,MATCH($D2590,#REF!:#REF!,0),MATCH(#REF!,#REF!:#REF!,0))</f>
        <v>#REF!</v>
      </c>
    </row>
    <row r="2591" spans="1:6" ht="16.5" x14ac:dyDescent="0.3">
      <c r="A2591" s="9" t="s">
        <v>19734</v>
      </c>
      <c r="B2591" s="9" t="s">
        <v>2386</v>
      </c>
      <c r="C2591" s="10">
        <v>31731</v>
      </c>
      <c r="D2591" s="9">
        <v>2230983466</v>
      </c>
      <c r="E2591" s="9" t="e">
        <f>INDEX(#REF!:#REF!,MATCH($D2591,#REF!:#REF!,0),MATCH(#REF!,#REF!:#REF!,0))</f>
        <v>#REF!</v>
      </c>
      <c r="F2591" s="9" t="e">
        <f>INDEX(#REF!:#REF!,MATCH($D2591,#REF!:#REF!,0),MATCH(#REF!,#REF!:#REF!,0))</f>
        <v>#REF!</v>
      </c>
    </row>
    <row r="2592" spans="1:6" ht="16.5" x14ac:dyDescent="0.3">
      <c r="A2592" s="9" t="s">
        <v>19733</v>
      </c>
      <c r="B2592" s="9" t="s">
        <v>3200</v>
      </c>
      <c r="C2592" s="10">
        <v>25821</v>
      </c>
      <c r="D2592" s="9">
        <v>3554301841</v>
      </c>
      <c r="E2592" s="9" t="e">
        <f>INDEX(#REF!:#REF!,MATCH($D2592,#REF!:#REF!,0),MATCH(#REF!,#REF!:#REF!,0))</f>
        <v>#REF!</v>
      </c>
      <c r="F2592" s="9" t="e">
        <f>INDEX(#REF!:#REF!,MATCH($D2592,#REF!:#REF!,0),MATCH(#REF!,#REF!:#REF!,0))</f>
        <v>#REF!</v>
      </c>
    </row>
    <row r="2593" spans="1:6" ht="16.5" x14ac:dyDescent="0.3">
      <c r="A2593" s="9" t="s">
        <v>19732</v>
      </c>
      <c r="B2593" s="9" t="s">
        <v>3049</v>
      </c>
      <c r="C2593" s="10">
        <v>22598</v>
      </c>
      <c r="D2593" s="9">
        <v>2748937082</v>
      </c>
      <c r="E2593" s="9" t="e">
        <f>INDEX(#REF!:#REF!,MATCH($D2593,#REF!:#REF!,0),MATCH(#REF!,#REF!:#REF!,0))</f>
        <v>#REF!</v>
      </c>
      <c r="F2593" s="9" t="e">
        <f>INDEX(#REF!:#REF!,MATCH($D2593,#REF!:#REF!,0),MATCH(#REF!,#REF!:#REF!,0))</f>
        <v>#REF!</v>
      </c>
    </row>
    <row r="2594" spans="1:6" ht="16.5" x14ac:dyDescent="0.3">
      <c r="A2594" s="9" t="s">
        <v>19731</v>
      </c>
      <c r="B2594" s="9" t="s">
        <v>2653</v>
      </c>
      <c r="C2594" s="10">
        <v>58051</v>
      </c>
      <c r="D2594" s="9">
        <v>6894004730</v>
      </c>
      <c r="E2594" s="9" t="e">
        <f>INDEX(#REF!:#REF!,MATCH($D2594,#REF!:#REF!,0),MATCH(#REF!,#REF!:#REF!,0))</f>
        <v>#REF!</v>
      </c>
      <c r="F2594" s="9" t="e">
        <f>INDEX(#REF!:#REF!,MATCH($D2594,#REF!:#REF!,0),MATCH(#REF!,#REF!:#REF!,0))</f>
        <v>#REF!</v>
      </c>
    </row>
    <row r="2595" spans="1:6" ht="16.5" x14ac:dyDescent="0.3">
      <c r="A2595" s="9" t="s">
        <v>19730</v>
      </c>
      <c r="B2595" s="9" t="s">
        <v>2127</v>
      </c>
      <c r="C2595" s="10">
        <v>50530</v>
      </c>
      <c r="D2595" s="9">
        <v>3746690722</v>
      </c>
      <c r="E2595" s="9" t="e">
        <f>INDEX(#REF!:#REF!,MATCH($D2595,#REF!:#REF!,0),MATCH(#REF!,#REF!:#REF!,0))</f>
        <v>#REF!</v>
      </c>
      <c r="F2595" s="9" t="e">
        <f>INDEX(#REF!:#REF!,MATCH($D2595,#REF!:#REF!,0),MATCH(#REF!,#REF!:#REF!,0))</f>
        <v>#REF!</v>
      </c>
    </row>
    <row r="2596" spans="1:6" ht="16.5" x14ac:dyDescent="0.3">
      <c r="A2596" s="9" t="s">
        <v>19729</v>
      </c>
      <c r="B2596" s="9" t="s">
        <v>2142</v>
      </c>
      <c r="C2596" s="10">
        <v>25090</v>
      </c>
      <c r="D2596" s="9">
        <v>8875305560</v>
      </c>
      <c r="E2596" s="9" t="e">
        <f>INDEX(#REF!:#REF!,MATCH($D2596,#REF!:#REF!,0),MATCH(#REF!,#REF!:#REF!,0))</f>
        <v>#REF!</v>
      </c>
      <c r="F2596" s="9" t="e">
        <f>INDEX(#REF!:#REF!,MATCH($D2596,#REF!:#REF!,0),MATCH(#REF!,#REF!:#REF!,0))</f>
        <v>#REF!</v>
      </c>
    </row>
    <row r="2597" spans="1:6" ht="16.5" x14ac:dyDescent="0.3">
      <c r="A2597" s="9" t="s">
        <v>19728</v>
      </c>
      <c r="B2597" s="9" t="s">
        <v>2465</v>
      </c>
      <c r="C2597" s="10">
        <v>57013</v>
      </c>
      <c r="D2597" s="9">
        <v>9260254965</v>
      </c>
      <c r="E2597" s="9" t="e">
        <f>INDEX(#REF!:#REF!,MATCH($D2597,#REF!:#REF!,0),MATCH(#REF!,#REF!:#REF!,0))</f>
        <v>#REF!</v>
      </c>
      <c r="F2597" s="9" t="e">
        <f>INDEX(#REF!:#REF!,MATCH($D2597,#REF!:#REF!,0),MATCH(#REF!,#REF!:#REF!,0))</f>
        <v>#REF!</v>
      </c>
    </row>
    <row r="2598" spans="1:6" ht="16.5" x14ac:dyDescent="0.3">
      <c r="A2598" s="9" t="s">
        <v>19727</v>
      </c>
      <c r="B2598" s="9" t="s">
        <v>2954</v>
      </c>
      <c r="C2598" s="10">
        <v>20450</v>
      </c>
      <c r="D2598" s="9">
        <v>7493076952</v>
      </c>
      <c r="E2598" s="9" t="e">
        <f>INDEX(#REF!:#REF!,MATCH($D2598,#REF!:#REF!,0),MATCH(#REF!,#REF!:#REF!,0))</f>
        <v>#REF!</v>
      </c>
      <c r="F2598" s="9" t="e">
        <f>INDEX(#REF!:#REF!,MATCH($D2598,#REF!:#REF!,0),MATCH(#REF!,#REF!:#REF!,0))</f>
        <v>#REF!</v>
      </c>
    </row>
    <row r="2599" spans="1:6" ht="16.5" x14ac:dyDescent="0.3">
      <c r="A2599" s="9" t="s">
        <v>19726</v>
      </c>
      <c r="B2599" s="9" t="s">
        <v>2092</v>
      </c>
      <c r="C2599" s="10">
        <v>47872</v>
      </c>
      <c r="D2599" s="9">
        <v>3227873028</v>
      </c>
      <c r="E2599" s="9" t="e">
        <f>INDEX(#REF!:#REF!,MATCH($D2599,#REF!:#REF!,0),MATCH(#REF!,#REF!:#REF!,0))</f>
        <v>#REF!</v>
      </c>
      <c r="F2599" s="9" t="e">
        <f>INDEX(#REF!:#REF!,MATCH($D2599,#REF!:#REF!,0),MATCH(#REF!,#REF!:#REF!,0))</f>
        <v>#REF!</v>
      </c>
    </row>
    <row r="2600" spans="1:6" ht="16.5" x14ac:dyDescent="0.3">
      <c r="A2600" s="9" t="s">
        <v>19725</v>
      </c>
      <c r="B2600" s="9" t="s">
        <v>2007</v>
      </c>
      <c r="C2600" s="10">
        <v>44619</v>
      </c>
      <c r="D2600" s="9">
        <v>5197585250</v>
      </c>
      <c r="E2600" s="9" t="e">
        <f>INDEX(#REF!:#REF!,MATCH($D2600,#REF!:#REF!,0),MATCH(#REF!,#REF!:#REF!,0))</f>
        <v>#REF!</v>
      </c>
      <c r="F2600" s="9" t="e">
        <f>INDEX(#REF!:#REF!,MATCH($D2600,#REF!:#REF!,0),MATCH(#REF!,#REF!:#REF!,0))</f>
        <v>#REF!</v>
      </c>
    </row>
    <row r="2601" spans="1:6" ht="16.5" x14ac:dyDescent="0.3">
      <c r="A2601" s="9" t="s">
        <v>19724</v>
      </c>
      <c r="B2601" s="9" t="s">
        <v>2555</v>
      </c>
      <c r="C2601" s="10">
        <v>37683</v>
      </c>
      <c r="D2601" s="9">
        <v>1841759848</v>
      </c>
      <c r="E2601" s="9" t="e">
        <f>INDEX(#REF!:#REF!,MATCH($D2601,#REF!:#REF!,0),MATCH(#REF!,#REF!:#REF!,0))</f>
        <v>#REF!</v>
      </c>
      <c r="F2601" s="9" t="e">
        <f>INDEX(#REF!:#REF!,MATCH($D2601,#REF!:#REF!,0),MATCH(#REF!,#REF!:#REF!,0))</f>
        <v>#REF!</v>
      </c>
    </row>
    <row r="2602" spans="1:6" ht="16.5" x14ac:dyDescent="0.3">
      <c r="A2602" s="9" t="s">
        <v>19723</v>
      </c>
      <c r="B2602" s="9" t="s">
        <v>3116</v>
      </c>
      <c r="C2602" s="10">
        <v>44447</v>
      </c>
      <c r="D2602" s="9">
        <v>1442784075</v>
      </c>
      <c r="E2602" s="9" t="e">
        <f>INDEX(#REF!:#REF!,MATCH($D2602,#REF!:#REF!,0),MATCH(#REF!,#REF!:#REF!,0))</f>
        <v>#REF!</v>
      </c>
      <c r="F2602" s="9" t="e">
        <f>INDEX(#REF!:#REF!,MATCH($D2602,#REF!:#REF!,0),MATCH(#REF!,#REF!:#REF!,0))</f>
        <v>#REF!</v>
      </c>
    </row>
    <row r="2603" spans="1:6" ht="16.5" x14ac:dyDescent="0.3">
      <c r="A2603" s="9" t="s">
        <v>19722</v>
      </c>
      <c r="B2603" s="9" t="s">
        <v>2366</v>
      </c>
      <c r="C2603" s="10">
        <v>28080</v>
      </c>
      <c r="D2603" s="9">
        <v>2079803735</v>
      </c>
      <c r="E2603" s="9" t="e">
        <f>INDEX(#REF!:#REF!,MATCH($D2603,#REF!:#REF!,0),MATCH(#REF!,#REF!:#REF!,0))</f>
        <v>#REF!</v>
      </c>
      <c r="F2603" s="9" t="e">
        <f>INDEX(#REF!:#REF!,MATCH($D2603,#REF!:#REF!,0),MATCH(#REF!,#REF!:#REF!,0))</f>
        <v>#REF!</v>
      </c>
    </row>
    <row r="2604" spans="1:6" ht="16.5" x14ac:dyDescent="0.3">
      <c r="A2604" s="9" t="s">
        <v>19721</v>
      </c>
      <c r="B2604" s="9" t="s">
        <v>1951</v>
      </c>
      <c r="C2604" s="10">
        <v>18440</v>
      </c>
      <c r="D2604" s="9">
        <v>197180590</v>
      </c>
      <c r="E2604" s="9" t="e">
        <f>INDEX(#REF!:#REF!,MATCH($D2604,#REF!:#REF!,0),MATCH(#REF!,#REF!:#REF!,0))</f>
        <v>#REF!</v>
      </c>
      <c r="F2604" s="9" t="e">
        <f>INDEX(#REF!:#REF!,MATCH($D2604,#REF!:#REF!,0),MATCH(#REF!,#REF!:#REF!,0))</f>
        <v>#REF!</v>
      </c>
    </row>
    <row r="2605" spans="1:6" ht="16.5" x14ac:dyDescent="0.3">
      <c r="A2605" s="9" t="s">
        <v>19720</v>
      </c>
      <c r="B2605" s="9" t="s">
        <v>2645</v>
      </c>
      <c r="C2605" s="10">
        <v>42960</v>
      </c>
      <c r="D2605" s="9">
        <v>3935718624</v>
      </c>
      <c r="E2605" s="9" t="e">
        <f>INDEX(#REF!:#REF!,MATCH($D2605,#REF!:#REF!,0),MATCH(#REF!,#REF!:#REF!,0))</f>
        <v>#REF!</v>
      </c>
      <c r="F2605" s="9" t="e">
        <f>INDEX(#REF!:#REF!,MATCH($D2605,#REF!:#REF!,0),MATCH(#REF!,#REF!:#REF!,0))</f>
        <v>#REF!</v>
      </c>
    </row>
    <row r="2606" spans="1:6" ht="16.5" x14ac:dyDescent="0.3">
      <c r="A2606" s="9" t="s">
        <v>19719</v>
      </c>
      <c r="B2606" s="9" t="s">
        <v>2015</v>
      </c>
      <c r="C2606" s="10">
        <v>15137</v>
      </c>
      <c r="D2606" s="9">
        <v>4031884281</v>
      </c>
      <c r="E2606" s="9" t="e">
        <f>INDEX(#REF!:#REF!,MATCH($D2606,#REF!:#REF!,0),MATCH(#REF!,#REF!:#REF!,0))</f>
        <v>#REF!</v>
      </c>
      <c r="F2606" s="9" t="e">
        <f>INDEX(#REF!:#REF!,MATCH($D2606,#REF!:#REF!,0),MATCH(#REF!,#REF!:#REF!,0))</f>
        <v>#REF!</v>
      </c>
    </row>
    <row r="2607" spans="1:6" ht="16.5" x14ac:dyDescent="0.3">
      <c r="A2607" s="9" t="s">
        <v>19718</v>
      </c>
      <c r="B2607" s="9" t="s">
        <v>2544</v>
      </c>
      <c r="C2607" s="10">
        <v>11801</v>
      </c>
      <c r="D2607" s="9">
        <v>247438790</v>
      </c>
      <c r="E2607" s="9" t="e">
        <f>INDEX(#REF!:#REF!,MATCH($D2607,#REF!:#REF!,0),MATCH(#REF!,#REF!:#REF!,0))</f>
        <v>#REF!</v>
      </c>
      <c r="F2607" s="9" t="e">
        <f>INDEX(#REF!:#REF!,MATCH($D2607,#REF!:#REF!,0),MATCH(#REF!,#REF!:#REF!,0))</f>
        <v>#REF!</v>
      </c>
    </row>
    <row r="2608" spans="1:6" ht="16.5" x14ac:dyDescent="0.3">
      <c r="A2608" s="9" t="s">
        <v>19717</v>
      </c>
      <c r="B2608" s="9" t="s">
        <v>1997</v>
      </c>
      <c r="C2608" s="10">
        <v>59146</v>
      </c>
      <c r="D2608" s="9">
        <v>5460394635</v>
      </c>
      <c r="E2608" s="9" t="e">
        <f>INDEX(#REF!:#REF!,MATCH($D2608,#REF!:#REF!,0),MATCH(#REF!,#REF!:#REF!,0))</f>
        <v>#REF!</v>
      </c>
      <c r="F2608" s="9" t="e">
        <f>INDEX(#REF!:#REF!,MATCH($D2608,#REF!:#REF!,0),MATCH(#REF!,#REF!:#REF!,0))</f>
        <v>#REF!</v>
      </c>
    </row>
    <row r="2609" spans="1:6" ht="16.5" x14ac:dyDescent="0.3">
      <c r="A2609" s="9" t="s">
        <v>19716</v>
      </c>
      <c r="B2609" s="9" t="s">
        <v>2409</v>
      </c>
      <c r="C2609" s="10">
        <v>38301</v>
      </c>
      <c r="D2609" s="9">
        <v>8904404991</v>
      </c>
      <c r="E2609" s="9" t="e">
        <f>INDEX(#REF!:#REF!,MATCH($D2609,#REF!:#REF!,0),MATCH(#REF!,#REF!:#REF!,0))</f>
        <v>#REF!</v>
      </c>
      <c r="F2609" s="9" t="e">
        <f>INDEX(#REF!:#REF!,MATCH($D2609,#REF!:#REF!,0),MATCH(#REF!,#REF!:#REF!,0))</f>
        <v>#REF!</v>
      </c>
    </row>
    <row r="2610" spans="1:6" ht="16.5" x14ac:dyDescent="0.3">
      <c r="A2610" s="9" t="s">
        <v>19715</v>
      </c>
      <c r="B2610" s="9" t="s">
        <v>2826</v>
      </c>
      <c r="C2610" s="10">
        <v>45383</v>
      </c>
      <c r="D2610" s="9">
        <v>1163292249</v>
      </c>
      <c r="E2610" s="9" t="e">
        <f>INDEX(#REF!:#REF!,MATCH($D2610,#REF!:#REF!,0),MATCH(#REF!,#REF!:#REF!,0))</f>
        <v>#REF!</v>
      </c>
      <c r="F2610" s="9" t="e">
        <f>INDEX(#REF!:#REF!,MATCH($D2610,#REF!:#REF!,0),MATCH(#REF!,#REF!:#REF!,0))</f>
        <v>#REF!</v>
      </c>
    </row>
    <row r="2611" spans="1:6" ht="16.5" x14ac:dyDescent="0.3">
      <c r="A2611" s="9" t="s">
        <v>19714</v>
      </c>
      <c r="B2611" s="9" t="s">
        <v>3195</v>
      </c>
      <c r="C2611" s="10">
        <v>14254</v>
      </c>
      <c r="D2611" s="9">
        <v>6695538166</v>
      </c>
      <c r="E2611" s="9" t="e">
        <f>INDEX(#REF!:#REF!,MATCH($D2611,#REF!:#REF!,0),MATCH(#REF!,#REF!:#REF!,0))</f>
        <v>#REF!</v>
      </c>
      <c r="F2611" s="9" t="e">
        <f>INDEX(#REF!:#REF!,MATCH($D2611,#REF!:#REF!,0),MATCH(#REF!,#REF!:#REF!,0))</f>
        <v>#REF!</v>
      </c>
    </row>
    <row r="2612" spans="1:6" ht="16.5" x14ac:dyDescent="0.3">
      <c r="A2612" s="9" t="s">
        <v>19713</v>
      </c>
      <c r="B2612" s="9" t="s">
        <v>2054</v>
      </c>
      <c r="C2612" s="10">
        <v>28672</v>
      </c>
      <c r="D2612" s="9">
        <v>247438790</v>
      </c>
      <c r="E2612" s="9" t="e">
        <f>INDEX(#REF!:#REF!,MATCH($D2612,#REF!:#REF!,0),MATCH(#REF!,#REF!:#REF!,0))</f>
        <v>#REF!</v>
      </c>
      <c r="F2612" s="9" t="e">
        <f>INDEX(#REF!:#REF!,MATCH($D2612,#REF!:#REF!,0),MATCH(#REF!,#REF!:#REF!,0))</f>
        <v>#REF!</v>
      </c>
    </row>
    <row r="2613" spans="1:6" ht="16.5" x14ac:dyDescent="0.3">
      <c r="A2613" s="9" t="s">
        <v>19712</v>
      </c>
      <c r="B2613" s="9" t="s">
        <v>2230</v>
      </c>
      <c r="C2613" s="10">
        <v>56304</v>
      </c>
      <c r="D2613" s="9">
        <v>1163292249</v>
      </c>
      <c r="E2613" s="9" t="e">
        <f>INDEX(#REF!:#REF!,MATCH($D2613,#REF!:#REF!,0),MATCH(#REF!,#REF!:#REF!,0))</f>
        <v>#REF!</v>
      </c>
      <c r="F2613" s="9" t="e">
        <f>INDEX(#REF!:#REF!,MATCH($D2613,#REF!:#REF!,0),MATCH(#REF!,#REF!:#REF!,0))</f>
        <v>#REF!</v>
      </c>
    </row>
    <row r="2614" spans="1:6" ht="16.5" x14ac:dyDescent="0.3">
      <c r="A2614" s="9" t="s">
        <v>19711</v>
      </c>
      <c r="B2614" s="9" t="s">
        <v>2509</v>
      </c>
      <c r="C2614" s="10">
        <v>38181</v>
      </c>
      <c r="D2614" s="9">
        <v>7783641539</v>
      </c>
      <c r="E2614" s="9" t="e">
        <f>INDEX(#REF!:#REF!,MATCH($D2614,#REF!:#REF!,0),MATCH(#REF!,#REF!:#REF!,0))</f>
        <v>#REF!</v>
      </c>
      <c r="F2614" s="9" t="e">
        <f>INDEX(#REF!:#REF!,MATCH($D2614,#REF!:#REF!,0),MATCH(#REF!,#REF!:#REF!,0))</f>
        <v>#REF!</v>
      </c>
    </row>
    <row r="2615" spans="1:6" ht="16.5" x14ac:dyDescent="0.3">
      <c r="A2615" s="9" t="s">
        <v>19710</v>
      </c>
      <c r="B2615" s="9" t="s">
        <v>2149</v>
      </c>
      <c r="C2615" s="10">
        <v>30987</v>
      </c>
      <c r="D2615" s="9">
        <v>8971738782</v>
      </c>
      <c r="E2615" s="9" t="e">
        <f>INDEX(#REF!:#REF!,MATCH($D2615,#REF!:#REF!,0),MATCH(#REF!,#REF!:#REF!,0))</f>
        <v>#REF!</v>
      </c>
      <c r="F2615" s="9" t="e">
        <f>INDEX(#REF!:#REF!,MATCH($D2615,#REF!:#REF!,0),MATCH(#REF!,#REF!:#REF!,0))</f>
        <v>#REF!</v>
      </c>
    </row>
    <row r="2616" spans="1:6" ht="16.5" x14ac:dyDescent="0.3">
      <c r="A2616" s="9" t="s">
        <v>19709</v>
      </c>
      <c r="B2616" s="9" t="s">
        <v>2433</v>
      </c>
      <c r="C2616" s="10">
        <v>27208</v>
      </c>
      <c r="D2616" s="9">
        <v>9163060264</v>
      </c>
      <c r="E2616" s="9" t="e">
        <f>INDEX(#REF!:#REF!,MATCH($D2616,#REF!:#REF!,0),MATCH(#REF!,#REF!:#REF!,0))</f>
        <v>#REF!</v>
      </c>
      <c r="F2616" s="9" t="e">
        <f>INDEX(#REF!:#REF!,MATCH($D2616,#REF!:#REF!,0),MATCH(#REF!,#REF!:#REF!,0))</f>
        <v>#REF!</v>
      </c>
    </row>
    <row r="2617" spans="1:6" ht="16.5" x14ac:dyDescent="0.3">
      <c r="A2617" s="9" t="s">
        <v>19708</v>
      </c>
      <c r="B2617" s="9" t="s">
        <v>4007</v>
      </c>
      <c r="C2617" s="10">
        <v>25572</v>
      </c>
      <c r="D2617" s="9">
        <v>5861892008</v>
      </c>
      <c r="E2617" s="9" t="e">
        <f>INDEX(#REF!:#REF!,MATCH($D2617,#REF!:#REF!,0),MATCH(#REF!,#REF!:#REF!,0))</f>
        <v>#REF!</v>
      </c>
      <c r="F2617" s="9" t="e">
        <f>INDEX(#REF!:#REF!,MATCH($D2617,#REF!:#REF!,0),MATCH(#REF!,#REF!:#REF!,0))</f>
        <v>#REF!</v>
      </c>
    </row>
    <row r="2618" spans="1:6" ht="16.5" x14ac:dyDescent="0.3">
      <c r="A2618" s="9" t="s">
        <v>19707</v>
      </c>
      <c r="B2618" s="9" t="s">
        <v>3430</v>
      </c>
      <c r="C2618" s="10">
        <v>26173</v>
      </c>
      <c r="D2618" s="9">
        <v>2885061928</v>
      </c>
      <c r="E2618" s="9" t="e">
        <f>INDEX(#REF!:#REF!,MATCH($D2618,#REF!:#REF!,0),MATCH(#REF!,#REF!:#REF!,0))</f>
        <v>#REF!</v>
      </c>
      <c r="F2618" s="9" t="e">
        <f>INDEX(#REF!:#REF!,MATCH($D2618,#REF!:#REF!,0),MATCH(#REF!,#REF!:#REF!,0))</f>
        <v>#REF!</v>
      </c>
    </row>
    <row r="2619" spans="1:6" ht="16.5" x14ac:dyDescent="0.3">
      <c r="A2619" s="9" t="s">
        <v>19706</v>
      </c>
      <c r="B2619" s="9" t="s">
        <v>2085</v>
      </c>
      <c r="C2619" s="10">
        <v>57461</v>
      </c>
      <c r="D2619" s="9">
        <v>9089601147</v>
      </c>
      <c r="E2619" s="9" t="e">
        <f>INDEX(#REF!:#REF!,MATCH($D2619,#REF!:#REF!,0),MATCH(#REF!,#REF!:#REF!,0))</f>
        <v>#REF!</v>
      </c>
      <c r="F2619" s="9" t="e">
        <f>INDEX(#REF!:#REF!,MATCH($D2619,#REF!:#REF!,0),MATCH(#REF!,#REF!:#REF!,0))</f>
        <v>#REF!</v>
      </c>
    </row>
    <row r="2620" spans="1:6" ht="16.5" x14ac:dyDescent="0.3">
      <c r="A2620" s="9" t="s">
        <v>19705</v>
      </c>
      <c r="B2620" s="9" t="s">
        <v>2243</v>
      </c>
      <c r="C2620" s="10">
        <v>52905</v>
      </c>
      <c r="D2620" s="9">
        <v>5828678620</v>
      </c>
      <c r="E2620" s="9" t="e">
        <f>INDEX(#REF!:#REF!,MATCH($D2620,#REF!:#REF!,0),MATCH(#REF!,#REF!:#REF!,0))</f>
        <v>#REF!</v>
      </c>
      <c r="F2620" s="9" t="e">
        <f>INDEX(#REF!:#REF!,MATCH($D2620,#REF!:#REF!,0),MATCH(#REF!,#REF!:#REF!,0))</f>
        <v>#REF!</v>
      </c>
    </row>
    <row r="2621" spans="1:6" ht="16.5" x14ac:dyDescent="0.3">
      <c r="A2621" s="9" t="s">
        <v>19704</v>
      </c>
      <c r="B2621" s="9" t="s">
        <v>2185</v>
      </c>
      <c r="C2621" s="10">
        <v>59326</v>
      </c>
      <c r="D2621" s="9">
        <v>7249524151</v>
      </c>
      <c r="E2621" s="9" t="e">
        <f>INDEX(#REF!:#REF!,MATCH($D2621,#REF!:#REF!,0),MATCH(#REF!,#REF!:#REF!,0))</f>
        <v>#REF!</v>
      </c>
      <c r="F2621" s="9" t="e">
        <f>INDEX(#REF!:#REF!,MATCH($D2621,#REF!:#REF!,0),MATCH(#REF!,#REF!:#REF!,0))</f>
        <v>#REF!</v>
      </c>
    </row>
    <row r="2622" spans="1:6" ht="16.5" x14ac:dyDescent="0.3">
      <c r="A2622" s="9" t="s">
        <v>19703</v>
      </c>
      <c r="B2622" s="9" t="s">
        <v>2129</v>
      </c>
      <c r="C2622" s="10">
        <v>33769</v>
      </c>
      <c r="D2622" s="9">
        <v>1081492333</v>
      </c>
      <c r="E2622" s="9" t="e">
        <f>INDEX(#REF!:#REF!,MATCH($D2622,#REF!:#REF!,0),MATCH(#REF!,#REF!:#REF!,0))</f>
        <v>#REF!</v>
      </c>
      <c r="F2622" s="9" t="e">
        <f>INDEX(#REF!:#REF!,MATCH($D2622,#REF!:#REF!,0),MATCH(#REF!,#REF!:#REF!,0))</f>
        <v>#REF!</v>
      </c>
    </row>
    <row r="2623" spans="1:6" ht="16.5" x14ac:dyDescent="0.3">
      <c r="A2623" s="9" t="s">
        <v>19702</v>
      </c>
      <c r="B2623" s="9" t="s">
        <v>2165</v>
      </c>
      <c r="C2623" s="10">
        <v>23648</v>
      </c>
      <c r="D2623" s="9">
        <v>8971738782</v>
      </c>
      <c r="E2623" s="9" t="e">
        <f>INDEX(#REF!:#REF!,MATCH($D2623,#REF!:#REF!,0),MATCH(#REF!,#REF!:#REF!,0))</f>
        <v>#REF!</v>
      </c>
      <c r="F2623" s="9" t="e">
        <f>INDEX(#REF!:#REF!,MATCH($D2623,#REF!:#REF!,0),MATCH(#REF!,#REF!:#REF!,0))</f>
        <v>#REF!</v>
      </c>
    </row>
    <row r="2624" spans="1:6" ht="16.5" x14ac:dyDescent="0.3">
      <c r="A2624" s="9" t="s">
        <v>19701</v>
      </c>
      <c r="B2624" s="9" t="s">
        <v>2038</v>
      </c>
      <c r="C2624" s="10">
        <v>25472</v>
      </c>
      <c r="D2624" s="9">
        <v>4525743115</v>
      </c>
      <c r="E2624" s="9" t="e">
        <f>INDEX(#REF!:#REF!,MATCH($D2624,#REF!:#REF!,0),MATCH(#REF!,#REF!:#REF!,0))</f>
        <v>#REF!</v>
      </c>
      <c r="F2624" s="9" t="e">
        <f>INDEX(#REF!:#REF!,MATCH($D2624,#REF!:#REF!,0),MATCH(#REF!,#REF!:#REF!,0))</f>
        <v>#REF!</v>
      </c>
    </row>
    <row r="2625" spans="1:6" ht="16.5" x14ac:dyDescent="0.3">
      <c r="A2625" s="9" t="s">
        <v>19700</v>
      </c>
      <c r="B2625" s="9" t="s">
        <v>2952</v>
      </c>
      <c r="C2625" s="10">
        <v>54465</v>
      </c>
      <c r="D2625" s="9">
        <v>1898839557</v>
      </c>
      <c r="E2625" s="9" t="e">
        <f>INDEX(#REF!:#REF!,MATCH($D2625,#REF!:#REF!,0),MATCH(#REF!,#REF!:#REF!,0))</f>
        <v>#REF!</v>
      </c>
      <c r="F2625" s="9" t="e">
        <f>INDEX(#REF!:#REF!,MATCH($D2625,#REF!:#REF!,0),MATCH(#REF!,#REF!:#REF!,0))</f>
        <v>#REF!</v>
      </c>
    </row>
    <row r="2626" spans="1:6" ht="16.5" x14ac:dyDescent="0.3">
      <c r="A2626" s="9" t="s">
        <v>19699</v>
      </c>
      <c r="B2626" s="9" t="s">
        <v>2404</v>
      </c>
      <c r="C2626" s="10">
        <v>20904</v>
      </c>
      <c r="D2626" s="9">
        <v>1149008652</v>
      </c>
      <c r="E2626" s="9" t="e">
        <f>INDEX(#REF!:#REF!,MATCH($D2626,#REF!:#REF!,0),MATCH(#REF!,#REF!:#REF!,0))</f>
        <v>#REF!</v>
      </c>
      <c r="F2626" s="9" t="e">
        <f>INDEX(#REF!:#REF!,MATCH($D2626,#REF!:#REF!,0),MATCH(#REF!,#REF!:#REF!,0))</f>
        <v>#REF!</v>
      </c>
    </row>
    <row r="2627" spans="1:6" ht="16.5" x14ac:dyDescent="0.3">
      <c r="A2627" s="9" t="s">
        <v>19698</v>
      </c>
      <c r="B2627" s="9" t="s">
        <v>2167</v>
      </c>
      <c r="C2627" s="10">
        <v>39072</v>
      </c>
      <c r="D2627" s="9">
        <v>8617243198</v>
      </c>
      <c r="E2627" s="9" t="e">
        <f>INDEX(#REF!:#REF!,MATCH($D2627,#REF!:#REF!,0),MATCH(#REF!,#REF!:#REF!,0))</f>
        <v>#REF!</v>
      </c>
      <c r="F2627" s="9" t="e">
        <f>INDEX(#REF!:#REF!,MATCH($D2627,#REF!:#REF!,0),MATCH(#REF!,#REF!:#REF!,0))</f>
        <v>#REF!</v>
      </c>
    </row>
    <row r="2628" spans="1:6" ht="16.5" x14ac:dyDescent="0.3">
      <c r="A2628" s="9" t="s">
        <v>19697</v>
      </c>
      <c r="B2628" s="9" t="s">
        <v>2945</v>
      </c>
      <c r="C2628" s="10">
        <v>40574</v>
      </c>
      <c r="D2628" s="9">
        <v>4852897158</v>
      </c>
      <c r="E2628" s="9" t="e">
        <f>INDEX(#REF!:#REF!,MATCH($D2628,#REF!:#REF!,0),MATCH(#REF!,#REF!:#REF!,0))</f>
        <v>#REF!</v>
      </c>
      <c r="F2628" s="9" t="e">
        <f>INDEX(#REF!:#REF!,MATCH($D2628,#REF!:#REF!,0),MATCH(#REF!,#REF!:#REF!,0))</f>
        <v>#REF!</v>
      </c>
    </row>
    <row r="2629" spans="1:6" ht="16.5" x14ac:dyDescent="0.3">
      <c r="A2629" s="9" t="s">
        <v>19696</v>
      </c>
      <c r="B2629" s="9" t="s">
        <v>2029</v>
      </c>
      <c r="C2629" s="10">
        <v>45894</v>
      </c>
      <c r="D2629" s="9">
        <v>7039995972</v>
      </c>
      <c r="E2629" s="9" t="e">
        <f>INDEX(#REF!:#REF!,MATCH($D2629,#REF!:#REF!,0),MATCH(#REF!,#REF!:#REF!,0))</f>
        <v>#REF!</v>
      </c>
      <c r="F2629" s="9" t="e">
        <f>INDEX(#REF!:#REF!,MATCH($D2629,#REF!:#REF!,0),MATCH(#REF!,#REF!:#REF!,0))</f>
        <v>#REF!</v>
      </c>
    </row>
    <row r="2630" spans="1:6" ht="16.5" x14ac:dyDescent="0.3">
      <c r="A2630" s="9" t="s">
        <v>19695</v>
      </c>
      <c r="B2630" s="9" t="s">
        <v>2099</v>
      </c>
      <c r="C2630" s="10">
        <v>33061</v>
      </c>
      <c r="D2630" s="9">
        <v>5395528121</v>
      </c>
      <c r="E2630" s="9" t="e">
        <f>INDEX(#REF!:#REF!,MATCH($D2630,#REF!:#REF!,0),MATCH(#REF!,#REF!:#REF!,0))</f>
        <v>#REF!</v>
      </c>
      <c r="F2630" s="9" t="e">
        <f>INDEX(#REF!:#REF!,MATCH($D2630,#REF!:#REF!,0),MATCH(#REF!,#REF!:#REF!,0))</f>
        <v>#REF!</v>
      </c>
    </row>
    <row r="2631" spans="1:6" ht="16.5" x14ac:dyDescent="0.3">
      <c r="A2631" s="9" t="s">
        <v>19694</v>
      </c>
      <c r="B2631" s="9" t="s">
        <v>2349</v>
      </c>
      <c r="C2631" s="10">
        <v>53555</v>
      </c>
      <c r="D2631" s="9">
        <v>4342145855</v>
      </c>
      <c r="E2631" s="9" t="e">
        <f>INDEX(#REF!:#REF!,MATCH($D2631,#REF!:#REF!,0),MATCH(#REF!,#REF!:#REF!,0))</f>
        <v>#REF!</v>
      </c>
      <c r="F2631" s="9" t="e">
        <f>INDEX(#REF!:#REF!,MATCH($D2631,#REF!:#REF!,0),MATCH(#REF!,#REF!:#REF!,0))</f>
        <v>#REF!</v>
      </c>
    </row>
    <row r="2632" spans="1:6" ht="16.5" x14ac:dyDescent="0.3">
      <c r="A2632" s="9" t="s">
        <v>19693</v>
      </c>
      <c r="B2632" s="9" t="s">
        <v>2640</v>
      </c>
      <c r="C2632" s="10">
        <v>37678</v>
      </c>
      <c r="D2632" s="9">
        <v>9458901820</v>
      </c>
      <c r="E2632" s="9" t="e">
        <f>INDEX(#REF!:#REF!,MATCH($D2632,#REF!:#REF!,0),MATCH(#REF!,#REF!:#REF!,0))</f>
        <v>#REF!</v>
      </c>
      <c r="F2632" s="9" t="e">
        <f>INDEX(#REF!:#REF!,MATCH($D2632,#REF!:#REF!,0),MATCH(#REF!,#REF!:#REF!,0))</f>
        <v>#REF!</v>
      </c>
    </row>
    <row r="2633" spans="1:6" ht="16.5" x14ac:dyDescent="0.3">
      <c r="A2633" s="9" t="s">
        <v>19692</v>
      </c>
      <c r="B2633" s="9" t="s">
        <v>2077</v>
      </c>
      <c r="C2633" s="10">
        <v>33327</v>
      </c>
      <c r="D2633" s="9">
        <v>4986200380</v>
      </c>
      <c r="E2633" s="9" t="e">
        <f>INDEX(#REF!:#REF!,MATCH($D2633,#REF!:#REF!,0),MATCH(#REF!,#REF!:#REF!,0))</f>
        <v>#REF!</v>
      </c>
      <c r="F2633" s="9" t="e">
        <f>INDEX(#REF!:#REF!,MATCH($D2633,#REF!:#REF!,0),MATCH(#REF!,#REF!:#REF!,0))</f>
        <v>#REF!</v>
      </c>
    </row>
    <row r="2634" spans="1:6" ht="16.5" x14ac:dyDescent="0.3">
      <c r="A2634" s="9" t="s">
        <v>19691</v>
      </c>
      <c r="B2634" s="9" t="s">
        <v>2662</v>
      </c>
      <c r="C2634" s="10">
        <v>19585</v>
      </c>
      <c r="D2634" s="9">
        <v>2958727874</v>
      </c>
      <c r="E2634" s="9" t="e">
        <f>INDEX(#REF!:#REF!,MATCH($D2634,#REF!:#REF!,0),MATCH(#REF!,#REF!:#REF!,0))</f>
        <v>#REF!</v>
      </c>
      <c r="F2634" s="9" t="e">
        <f>INDEX(#REF!:#REF!,MATCH($D2634,#REF!:#REF!,0),MATCH(#REF!,#REF!:#REF!,0))</f>
        <v>#REF!</v>
      </c>
    </row>
    <row r="2635" spans="1:6" ht="16.5" x14ac:dyDescent="0.3">
      <c r="A2635" s="9" t="s">
        <v>19690</v>
      </c>
      <c r="B2635" s="9" t="s">
        <v>2073</v>
      </c>
      <c r="C2635" s="10">
        <v>14684</v>
      </c>
      <c r="D2635" s="9">
        <v>7688943361</v>
      </c>
      <c r="E2635" s="9" t="e">
        <f>INDEX(#REF!:#REF!,MATCH($D2635,#REF!:#REF!,0),MATCH(#REF!,#REF!:#REF!,0))</f>
        <v>#REF!</v>
      </c>
      <c r="F2635" s="9" t="e">
        <f>INDEX(#REF!:#REF!,MATCH($D2635,#REF!:#REF!,0),MATCH(#REF!,#REF!:#REF!,0))</f>
        <v>#REF!</v>
      </c>
    </row>
    <row r="2636" spans="1:6" ht="16.5" x14ac:dyDescent="0.3">
      <c r="A2636" s="9" t="s">
        <v>19689</v>
      </c>
      <c r="B2636" s="9" t="s">
        <v>3309</v>
      </c>
      <c r="C2636" s="10">
        <v>58231</v>
      </c>
      <c r="D2636" s="9">
        <v>7205256240</v>
      </c>
      <c r="E2636" s="9" t="e">
        <f>INDEX(#REF!:#REF!,MATCH($D2636,#REF!:#REF!,0),MATCH(#REF!,#REF!:#REF!,0))</f>
        <v>#REF!</v>
      </c>
      <c r="F2636" s="9" t="e">
        <f>INDEX(#REF!:#REF!,MATCH($D2636,#REF!:#REF!,0),MATCH(#REF!,#REF!:#REF!,0))</f>
        <v>#REF!</v>
      </c>
    </row>
    <row r="2637" spans="1:6" ht="16.5" x14ac:dyDescent="0.3">
      <c r="A2637" s="9" t="s">
        <v>19688</v>
      </c>
      <c r="B2637" s="9" t="s">
        <v>2584</v>
      </c>
      <c r="C2637" s="10">
        <v>44473</v>
      </c>
      <c r="D2637" s="9">
        <v>9153408497</v>
      </c>
      <c r="E2637" s="9" t="e">
        <f>INDEX(#REF!:#REF!,MATCH($D2637,#REF!:#REF!,0),MATCH(#REF!,#REF!:#REF!,0))</f>
        <v>#REF!</v>
      </c>
      <c r="F2637" s="9" t="e">
        <f>INDEX(#REF!:#REF!,MATCH($D2637,#REF!:#REF!,0),MATCH(#REF!,#REF!:#REF!,0))</f>
        <v>#REF!</v>
      </c>
    </row>
    <row r="2638" spans="1:6" ht="16.5" x14ac:dyDescent="0.3">
      <c r="A2638" s="9" t="s">
        <v>19687</v>
      </c>
      <c r="B2638" s="9" t="s">
        <v>2323</v>
      </c>
      <c r="C2638" s="10">
        <v>23577</v>
      </c>
      <c r="D2638" s="9">
        <v>2976436541</v>
      </c>
      <c r="E2638" s="9" t="e">
        <f>INDEX(#REF!:#REF!,MATCH($D2638,#REF!:#REF!,0),MATCH(#REF!,#REF!:#REF!,0))</f>
        <v>#REF!</v>
      </c>
      <c r="F2638" s="9" t="e">
        <f>INDEX(#REF!:#REF!,MATCH($D2638,#REF!:#REF!,0),MATCH(#REF!,#REF!:#REF!,0))</f>
        <v>#REF!</v>
      </c>
    </row>
    <row r="2639" spans="1:6" ht="16.5" x14ac:dyDescent="0.3">
      <c r="A2639" s="9" t="s">
        <v>19686</v>
      </c>
      <c r="B2639" s="9" t="s">
        <v>1951</v>
      </c>
      <c r="C2639" s="10">
        <v>14702</v>
      </c>
      <c r="D2639" s="9">
        <v>6271204627</v>
      </c>
      <c r="E2639" s="9" t="e">
        <f>INDEX(#REF!:#REF!,MATCH($D2639,#REF!:#REF!,0),MATCH(#REF!,#REF!:#REF!,0))</f>
        <v>#REF!</v>
      </c>
      <c r="F2639" s="9" t="e">
        <f>INDEX(#REF!:#REF!,MATCH($D2639,#REF!:#REF!,0),MATCH(#REF!,#REF!:#REF!,0))</f>
        <v>#REF!</v>
      </c>
    </row>
    <row r="2640" spans="1:6" ht="16.5" x14ac:dyDescent="0.3">
      <c r="A2640" s="9" t="s">
        <v>19685</v>
      </c>
      <c r="B2640" s="9" t="s">
        <v>3187</v>
      </c>
      <c r="C2640" s="10">
        <v>31123</v>
      </c>
      <c r="D2640" s="9">
        <v>3127459866</v>
      </c>
      <c r="E2640" s="9" t="e">
        <f>INDEX(#REF!:#REF!,MATCH($D2640,#REF!:#REF!,0),MATCH(#REF!,#REF!:#REF!,0))</f>
        <v>#REF!</v>
      </c>
      <c r="F2640" s="9" t="e">
        <f>INDEX(#REF!:#REF!,MATCH($D2640,#REF!:#REF!,0),MATCH(#REF!,#REF!:#REF!,0))</f>
        <v>#REF!</v>
      </c>
    </row>
    <row r="2641" spans="1:6" ht="16.5" x14ac:dyDescent="0.3">
      <c r="A2641" s="9" t="s">
        <v>19684</v>
      </c>
      <c r="B2641" s="9" t="s">
        <v>2081</v>
      </c>
      <c r="C2641" s="10">
        <v>24273</v>
      </c>
      <c r="D2641" s="9">
        <v>8115985503</v>
      </c>
      <c r="E2641" s="9" t="e">
        <f>INDEX(#REF!:#REF!,MATCH($D2641,#REF!:#REF!,0),MATCH(#REF!,#REF!:#REF!,0))</f>
        <v>#REF!</v>
      </c>
      <c r="F2641" s="9" t="e">
        <f>INDEX(#REF!:#REF!,MATCH($D2641,#REF!:#REF!,0),MATCH(#REF!,#REF!:#REF!,0))</f>
        <v>#REF!</v>
      </c>
    </row>
    <row r="2642" spans="1:6" ht="16.5" x14ac:dyDescent="0.3">
      <c r="A2642" s="9" t="s">
        <v>19683</v>
      </c>
      <c r="B2642" s="9" t="s">
        <v>2226</v>
      </c>
      <c r="C2642" s="10">
        <v>33025</v>
      </c>
      <c r="D2642" s="9">
        <v>4359854056</v>
      </c>
      <c r="E2642" s="9" t="e">
        <f>INDEX(#REF!:#REF!,MATCH($D2642,#REF!:#REF!,0),MATCH(#REF!,#REF!:#REF!,0))</f>
        <v>#REF!</v>
      </c>
      <c r="F2642" s="9" t="e">
        <f>INDEX(#REF!:#REF!,MATCH($D2642,#REF!:#REF!,0),MATCH(#REF!,#REF!:#REF!,0))</f>
        <v>#REF!</v>
      </c>
    </row>
    <row r="2643" spans="1:6" ht="16.5" x14ac:dyDescent="0.3">
      <c r="A2643" s="9" t="s">
        <v>19682</v>
      </c>
      <c r="B2643" s="9" t="s">
        <v>2087</v>
      </c>
      <c r="C2643" s="10">
        <v>26920</v>
      </c>
      <c r="D2643" s="9">
        <v>3040116061</v>
      </c>
      <c r="E2643" s="9" t="e">
        <f>INDEX(#REF!:#REF!,MATCH($D2643,#REF!:#REF!,0),MATCH(#REF!,#REF!:#REF!,0))</f>
        <v>#REF!</v>
      </c>
      <c r="F2643" s="9" t="e">
        <f>INDEX(#REF!:#REF!,MATCH($D2643,#REF!:#REF!,0),MATCH(#REF!,#REF!:#REF!,0))</f>
        <v>#REF!</v>
      </c>
    </row>
    <row r="2644" spans="1:6" ht="16.5" x14ac:dyDescent="0.3">
      <c r="A2644" s="9" t="s">
        <v>19681</v>
      </c>
      <c r="B2644" s="9" t="s">
        <v>2071</v>
      </c>
      <c r="C2644" s="10">
        <v>18733</v>
      </c>
      <c r="D2644" s="9">
        <v>3600185284</v>
      </c>
      <c r="E2644" s="9" t="e">
        <f>INDEX(#REF!:#REF!,MATCH($D2644,#REF!:#REF!,0),MATCH(#REF!,#REF!:#REF!,0))</f>
        <v>#REF!</v>
      </c>
      <c r="F2644" s="9" t="e">
        <f>INDEX(#REF!:#REF!,MATCH($D2644,#REF!:#REF!,0),MATCH(#REF!,#REF!:#REF!,0))</f>
        <v>#REF!</v>
      </c>
    </row>
    <row r="2645" spans="1:6" ht="16.5" x14ac:dyDescent="0.3">
      <c r="A2645" s="9" t="s">
        <v>19680</v>
      </c>
      <c r="B2645" s="9" t="s">
        <v>3642</v>
      </c>
      <c r="C2645" s="10">
        <v>53095</v>
      </c>
      <c r="D2645" s="9">
        <v>1892125439</v>
      </c>
      <c r="E2645" s="9" t="e">
        <f>INDEX(#REF!:#REF!,MATCH($D2645,#REF!:#REF!,0),MATCH(#REF!,#REF!:#REF!,0))</f>
        <v>#REF!</v>
      </c>
      <c r="F2645" s="9" t="e">
        <f>INDEX(#REF!:#REF!,MATCH($D2645,#REF!:#REF!,0),MATCH(#REF!,#REF!:#REF!,0))</f>
        <v>#REF!</v>
      </c>
    </row>
    <row r="2646" spans="1:6" ht="16.5" x14ac:dyDescent="0.3">
      <c r="A2646" s="9" t="s">
        <v>19679</v>
      </c>
      <c r="B2646" s="9" t="s">
        <v>2820</v>
      </c>
      <c r="C2646" s="10">
        <v>41612</v>
      </c>
      <c r="D2646" s="9">
        <v>5795848808</v>
      </c>
      <c r="E2646" s="9" t="e">
        <f>INDEX(#REF!:#REF!,MATCH($D2646,#REF!:#REF!,0),MATCH(#REF!,#REF!:#REF!,0))</f>
        <v>#REF!</v>
      </c>
      <c r="F2646" s="9" t="e">
        <f>INDEX(#REF!:#REF!,MATCH($D2646,#REF!:#REF!,0),MATCH(#REF!,#REF!:#REF!,0))</f>
        <v>#REF!</v>
      </c>
    </row>
    <row r="2647" spans="1:6" ht="16.5" x14ac:dyDescent="0.3">
      <c r="A2647" s="9" t="s">
        <v>19678</v>
      </c>
      <c r="B2647" s="9" t="s">
        <v>2188</v>
      </c>
      <c r="C2647" s="10">
        <v>26891</v>
      </c>
      <c r="D2647" s="9">
        <v>3379645060</v>
      </c>
      <c r="E2647" s="9" t="e">
        <f>INDEX(#REF!:#REF!,MATCH($D2647,#REF!:#REF!,0),MATCH(#REF!,#REF!:#REF!,0))</f>
        <v>#REF!</v>
      </c>
      <c r="F2647" s="9" t="e">
        <f>INDEX(#REF!:#REF!,MATCH($D2647,#REF!:#REF!,0),MATCH(#REF!,#REF!:#REF!,0))</f>
        <v>#REF!</v>
      </c>
    </row>
    <row r="2648" spans="1:6" ht="16.5" x14ac:dyDescent="0.3">
      <c r="A2648" s="9" t="s">
        <v>19677</v>
      </c>
      <c r="B2648" s="9" t="s">
        <v>2142</v>
      </c>
      <c r="C2648" s="10">
        <v>58493</v>
      </c>
      <c r="D2648" s="9">
        <v>2779378506</v>
      </c>
      <c r="E2648" s="9" t="e">
        <f>INDEX(#REF!:#REF!,MATCH($D2648,#REF!:#REF!,0),MATCH(#REF!,#REF!:#REF!,0))</f>
        <v>#REF!</v>
      </c>
      <c r="F2648" s="9" t="e">
        <f>INDEX(#REF!:#REF!,MATCH($D2648,#REF!:#REF!,0),MATCH(#REF!,#REF!:#REF!,0))</f>
        <v>#REF!</v>
      </c>
    </row>
    <row r="2649" spans="1:6" ht="16.5" x14ac:dyDescent="0.3">
      <c r="A2649" s="9" t="s">
        <v>19676</v>
      </c>
      <c r="B2649" s="9" t="s">
        <v>2568</v>
      </c>
      <c r="C2649" s="10">
        <v>38456</v>
      </c>
      <c r="D2649" s="9">
        <v>6915102108</v>
      </c>
      <c r="E2649" s="9" t="e">
        <f>INDEX(#REF!:#REF!,MATCH($D2649,#REF!:#REF!,0),MATCH(#REF!,#REF!:#REF!,0))</f>
        <v>#REF!</v>
      </c>
      <c r="F2649" s="9" t="e">
        <f>INDEX(#REF!:#REF!,MATCH($D2649,#REF!:#REF!,0),MATCH(#REF!,#REF!:#REF!,0))</f>
        <v>#REF!</v>
      </c>
    </row>
    <row r="2650" spans="1:6" ht="16.5" x14ac:dyDescent="0.3">
      <c r="A2650" s="9" t="s">
        <v>19675</v>
      </c>
      <c r="B2650" s="9" t="s">
        <v>2820</v>
      </c>
      <c r="C2650" s="10">
        <v>43666</v>
      </c>
      <c r="D2650" s="9">
        <v>6321654205</v>
      </c>
      <c r="E2650" s="9" t="e">
        <f>INDEX(#REF!:#REF!,MATCH($D2650,#REF!:#REF!,0),MATCH(#REF!,#REF!:#REF!,0))</f>
        <v>#REF!</v>
      </c>
      <c r="F2650" s="9" t="e">
        <f>INDEX(#REF!:#REF!,MATCH($D2650,#REF!:#REF!,0),MATCH(#REF!,#REF!:#REF!,0))</f>
        <v>#REF!</v>
      </c>
    </row>
    <row r="2651" spans="1:6" ht="16.5" x14ac:dyDescent="0.3">
      <c r="A2651" s="9" t="s">
        <v>19674</v>
      </c>
      <c r="B2651" s="9" t="s">
        <v>2555</v>
      </c>
      <c r="C2651" s="10">
        <v>14096</v>
      </c>
      <c r="D2651" s="9">
        <v>1081492333</v>
      </c>
      <c r="E2651" s="9" t="e">
        <f>INDEX(#REF!:#REF!,MATCH($D2651,#REF!:#REF!,0),MATCH(#REF!,#REF!:#REF!,0))</f>
        <v>#REF!</v>
      </c>
      <c r="F2651" s="9" t="e">
        <f>INDEX(#REF!:#REF!,MATCH($D2651,#REF!:#REF!,0),MATCH(#REF!,#REF!:#REF!,0))</f>
        <v>#REF!</v>
      </c>
    </row>
    <row r="2652" spans="1:6" ht="16.5" x14ac:dyDescent="0.3">
      <c r="A2652" s="9" t="s">
        <v>19673</v>
      </c>
      <c r="B2652" s="9" t="s">
        <v>2067</v>
      </c>
      <c r="C2652" s="10">
        <v>15625</v>
      </c>
      <c r="D2652" s="9">
        <v>5068508845</v>
      </c>
      <c r="E2652" s="9" t="e">
        <f>INDEX(#REF!:#REF!,MATCH($D2652,#REF!:#REF!,0),MATCH(#REF!,#REF!:#REF!,0))</f>
        <v>#REF!</v>
      </c>
      <c r="F2652" s="9" t="e">
        <f>INDEX(#REF!:#REF!,MATCH($D2652,#REF!:#REF!,0),MATCH(#REF!,#REF!:#REF!,0))</f>
        <v>#REF!</v>
      </c>
    </row>
    <row r="2653" spans="1:6" ht="16.5" x14ac:dyDescent="0.3">
      <c r="A2653" s="9" t="s">
        <v>19672</v>
      </c>
      <c r="B2653" s="9" t="s">
        <v>2768</v>
      </c>
      <c r="C2653" s="10">
        <v>36243</v>
      </c>
      <c r="D2653" s="9">
        <v>2792636599</v>
      </c>
      <c r="E2653" s="9" t="e">
        <f>INDEX(#REF!:#REF!,MATCH($D2653,#REF!:#REF!,0),MATCH(#REF!,#REF!:#REF!,0))</f>
        <v>#REF!</v>
      </c>
      <c r="F2653" s="9" t="e">
        <f>INDEX(#REF!:#REF!,MATCH($D2653,#REF!:#REF!,0),MATCH(#REF!,#REF!:#REF!,0))</f>
        <v>#REF!</v>
      </c>
    </row>
    <row r="2654" spans="1:6" ht="16.5" x14ac:dyDescent="0.3">
      <c r="A2654" s="9" t="s">
        <v>19671</v>
      </c>
      <c r="B2654" s="9" t="s">
        <v>2707</v>
      </c>
      <c r="C2654" s="10">
        <v>12629</v>
      </c>
      <c r="D2654" s="9">
        <v>1475796307</v>
      </c>
      <c r="E2654" s="9" t="e">
        <f>INDEX(#REF!:#REF!,MATCH($D2654,#REF!:#REF!,0),MATCH(#REF!,#REF!:#REF!,0))</f>
        <v>#REF!</v>
      </c>
      <c r="F2654" s="9" t="e">
        <f>INDEX(#REF!:#REF!,MATCH($D2654,#REF!:#REF!,0),MATCH(#REF!,#REF!:#REF!,0))</f>
        <v>#REF!</v>
      </c>
    </row>
    <row r="2655" spans="1:6" ht="16.5" x14ac:dyDescent="0.3">
      <c r="A2655" s="9" t="s">
        <v>19670</v>
      </c>
      <c r="B2655" s="9" t="s">
        <v>2753</v>
      </c>
      <c r="C2655" s="10">
        <v>52103</v>
      </c>
      <c r="D2655" s="9">
        <v>7707009371</v>
      </c>
      <c r="E2655" s="9" t="e">
        <f>INDEX(#REF!:#REF!,MATCH($D2655,#REF!:#REF!,0),MATCH(#REF!,#REF!:#REF!,0))</f>
        <v>#REF!</v>
      </c>
      <c r="F2655" s="9" t="e">
        <f>INDEX(#REF!:#REF!,MATCH($D2655,#REF!:#REF!,0),MATCH(#REF!,#REF!:#REF!,0))</f>
        <v>#REF!</v>
      </c>
    </row>
    <row r="2656" spans="1:6" ht="16.5" x14ac:dyDescent="0.3">
      <c r="A2656" s="9" t="s">
        <v>19669</v>
      </c>
      <c r="B2656" s="9" t="s">
        <v>2559</v>
      </c>
      <c r="C2656" s="10">
        <v>17538</v>
      </c>
      <c r="D2656" s="9">
        <v>4037854406</v>
      </c>
      <c r="E2656" s="9" t="e">
        <f>INDEX(#REF!:#REF!,MATCH($D2656,#REF!:#REF!,0),MATCH(#REF!,#REF!:#REF!,0))</f>
        <v>#REF!</v>
      </c>
      <c r="F2656" s="9" t="e">
        <f>INDEX(#REF!:#REF!,MATCH($D2656,#REF!:#REF!,0),MATCH(#REF!,#REF!:#REF!,0))</f>
        <v>#REF!</v>
      </c>
    </row>
    <row r="2657" spans="1:6" ht="16.5" x14ac:dyDescent="0.3">
      <c r="A2657" s="9" t="s">
        <v>19668</v>
      </c>
      <c r="B2657" s="9" t="s">
        <v>2443</v>
      </c>
      <c r="C2657" s="10">
        <v>23325</v>
      </c>
      <c r="D2657" s="9">
        <v>7467563949</v>
      </c>
      <c r="E2657" s="9" t="e">
        <f>INDEX(#REF!:#REF!,MATCH($D2657,#REF!:#REF!,0),MATCH(#REF!,#REF!:#REF!,0))</f>
        <v>#REF!</v>
      </c>
      <c r="F2657" s="9" t="e">
        <f>INDEX(#REF!:#REF!,MATCH($D2657,#REF!:#REF!,0),MATCH(#REF!,#REF!:#REF!,0))</f>
        <v>#REF!</v>
      </c>
    </row>
    <row r="2658" spans="1:6" ht="16.5" x14ac:dyDescent="0.3">
      <c r="A2658" s="9" t="s">
        <v>19667</v>
      </c>
      <c r="B2658" s="9" t="s">
        <v>2236</v>
      </c>
      <c r="C2658" s="10">
        <v>26854</v>
      </c>
      <c r="D2658" s="9">
        <v>7778092905</v>
      </c>
      <c r="E2658" s="9" t="e">
        <f>INDEX(#REF!:#REF!,MATCH($D2658,#REF!:#REF!,0),MATCH(#REF!,#REF!:#REF!,0))</f>
        <v>#REF!</v>
      </c>
      <c r="F2658" s="9" t="e">
        <f>INDEX(#REF!:#REF!,MATCH($D2658,#REF!:#REF!,0),MATCH(#REF!,#REF!:#REF!,0))</f>
        <v>#REF!</v>
      </c>
    </row>
    <row r="2659" spans="1:6" ht="16.5" x14ac:dyDescent="0.3">
      <c r="A2659" s="9" t="s">
        <v>19666</v>
      </c>
      <c r="B2659" s="9" t="s">
        <v>2505</v>
      </c>
      <c r="C2659" s="10">
        <v>59570</v>
      </c>
      <c r="D2659" s="9">
        <v>8617243198</v>
      </c>
      <c r="E2659" s="9" t="e">
        <f>INDEX(#REF!:#REF!,MATCH($D2659,#REF!:#REF!,0),MATCH(#REF!,#REF!:#REF!,0))</f>
        <v>#REF!</v>
      </c>
      <c r="F2659" s="9" t="e">
        <f>INDEX(#REF!:#REF!,MATCH($D2659,#REF!:#REF!,0),MATCH(#REF!,#REF!:#REF!,0))</f>
        <v>#REF!</v>
      </c>
    </row>
    <row r="2660" spans="1:6" ht="16.5" x14ac:dyDescent="0.3">
      <c r="A2660" s="9" t="s">
        <v>19665</v>
      </c>
      <c r="B2660" s="9" t="s">
        <v>2036</v>
      </c>
      <c r="C2660" s="10">
        <v>42919</v>
      </c>
      <c r="D2660" s="9">
        <v>9128677390</v>
      </c>
      <c r="E2660" s="9" t="e">
        <f>INDEX(#REF!:#REF!,MATCH($D2660,#REF!:#REF!,0),MATCH(#REF!,#REF!:#REF!,0))</f>
        <v>#REF!</v>
      </c>
      <c r="F2660" s="9" t="e">
        <f>INDEX(#REF!:#REF!,MATCH($D2660,#REF!:#REF!,0),MATCH(#REF!,#REF!:#REF!,0))</f>
        <v>#REF!</v>
      </c>
    </row>
    <row r="2661" spans="1:6" ht="16.5" x14ac:dyDescent="0.3">
      <c r="A2661" s="9" t="s">
        <v>19664</v>
      </c>
      <c r="B2661" s="9" t="s">
        <v>2640</v>
      </c>
      <c r="C2661" s="10">
        <v>51187</v>
      </c>
      <c r="D2661" s="9">
        <v>2702941109</v>
      </c>
      <c r="E2661" s="9" t="e">
        <f>INDEX(#REF!:#REF!,MATCH($D2661,#REF!:#REF!,0),MATCH(#REF!,#REF!:#REF!,0))</f>
        <v>#REF!</v>
      </c>
      <c r="F2661" s="9" t="e">
        <f>INDEX(#REF!:#REF!,MATCH($D2661,#REF!:#REF!,0),MATCH(#REF!,#REF!:#REF!,0))</f>
        <v>#REF!</v>
      </c>
    </row>
    <row r="2662" spans="1:6" ht="16.5" x14ac:dyDescent="0.3">
      <c r="A2662" s="9" t="s">
        <v>19663</v>
      </c>
      <c r="B2662" s="9" t="s">
        <v>3200</v>
      </c>
      <c r="C2662" s="10">
        <v>47693</v>
      </c>
      <c r="D2662" s="9">
        <v>6293335589</v>
      </c>
      <c r="E2662" s="9" t="e">
        <f>INDEX(#REF!:#REF!,MATCH($D2662,#REF!:#REF!,0),MATCH(#REF!,#REF!:#REF!,0))</f>
        <v>#REF!</v>
      </c>
      <c r="F2662" s="9" t="e">
        <f>INDEX(#REF!:#REF!,MATCH($D2662,#REF!:#REF!,0),MATCH(#REF!,#REF!:#REF!,0))</f>
        <v>#REF!</v>
      </c>
    </row>
    <row r="2663" spans="1:6" ht="16.5" x14ac:dyDescent="0.3">
      <c r="A2663" s="9" t="s">
        <v>19662</v>
      </c>
      <c r="B2663" s="9" t="s">
        <v>2589</v>
      </c>
      <c r="C2663" s="10">
        <v>41259</v>
      </c>
      <c r="D2663" s="9">
        <v>6183510505</v>
      </c>
      <c r="E2663" s="9" t="e">
        <f>INDEX(#REF!:#REF!,MATCH($D2663,#REF!:#REF!,0),MATCH(#REF!,#REF!:#REF!,0))</f>
        <v>#REF!</v>
      </c>
      <c r="F2663" s="9" t="e">
        <f>INDEX(#REF!:#REF!,MATCH($D2663,#REF!:#REF!,0),MATCH(#REF!,#REF!:#REF!,0))</f>
        <v>#REF!</v>
      </c>
    </row>
    <row r="2664" spans="1:6" ht="16.5" x14ac:dyDescent="0.3">
      <c r="A2664" s="9" t="s">
        <v>19661</v>
      </c>
      <c r="B2664" s="9" t="s">
        <v>2019</v>
      </c>
      <c r="C2664" s="10">
        <v>29055</v>
      </c>
      <c r="D2664" s="9">
        <v>8685064791</v>
      </c>
      <c r="E2664" s="9" t="e">
        <f>INDEX(#REF!:#REF!,MATCH($D2664,#REF!:#REF!,0),MATCH(#REF!,#REF!:#REF!,0))</f>
        <v>#REF!</v>
      </c>
      <c r="F2664" s="9" t="e">
        <f>INDEX(#REF!:#REF!,MATCH($D2664,#REF!:#REF!,0),MATCH(#REF!,#REF!:#REF!,0))</f>
        <v>#REF!</v>
      </c>
    </row>
    <row r="2665" spans="1:6" ht="16.5" x14ac:dyDescent="0.3">
      <c r="A2665" s="9" t="s">
        <v>19660</v>
      </c>
      <c r="B2665" s="9" t="s">
        <v>2707</v>
      </c>
      <c r="C2665" s="10">
        <v>53140</v>
      </c>
      <c r="D2665" s="9">
        <v>8315800957</v>
      </c>
      <c r="E2665" s="9" t="e">
        <f>INDEX(#REF!:#REF!,MATCH($D2665,#REF!:#REF!,0),MATCH(#REF!,#REF!:#REF!,0))</f>
        <v>#REF!</v>
      </c>
      <c r="F2665" s="9" t="e">
        <f>INDEX(#REF!:#REF!,MATCH($D2665,#REF!:#REF!,0),MATCH(#REF!,#REF!:#REF!,0))</f>
        <v>#REF!</v>
      </c>
    </row>
    <row r="2666" spans="1:6" ht="16.5" x14ac:dyDescent="0.3">
      <c r="A2666" s="9" t="s">
        <v>19659</v>
      </c>
      <c r="B2666" s="9" t="s">
        <v>2713</v>
      </c>
      <c r="C2666" s="10">
        <v>15677</v>
      </c>
      <c r="D2666" s="9">
        <v>4698538416</v>
      </c>
      <c r="E2666" s="9" t="e">
        <f>INDEX(#REF!:#REF!,MATCH($D2666,#REF!:#REF!,0),MATCH(#REF!,#REF!:#REF!,0))</f>
        <v>#REF!</v>
      </c>
      <c r="F2666" s="9" t="e">
        <f>INDEX(#REF!:#REF!,MATCH($D2666,#REF!:#REF!,0),MATCH(#REF!,#REF!:#REF!,0))</f>
        <v>#REF!</v>
      </c>
    </row>
    <row r="2667" spans="1:6" ht="16.5" x14ac:dyDescent="0.3">
      <c r="A2667" s="9" t="s">
        <v>19658</v>
      </c>
      <c r="B2667" s="9" t="s">
        <v>2881</v>
      </c>
      <c r="C2667" s="10">
        <v>42983</v>
      </c>
      <c r="D2667" s="9">
        <v>5405945366</v>
      </c>
      <c r="E2667" s="9" t="e">
        <f>INDEX(#REF!:#REF!,MATCH($D2667,#REF!:#REF!,0),MATCH(#REF!,#REF!:#REF!,0))</f>
        <v>#REF!</v>
      </c>
      <c r="F2667" s="9" t="e">
        <f>INDEX(#REF!:#REF!,MATCH($D2667,#REF!:#REF!,0),MATCH(#REF!,#REF!:#REF!,0))</f>
        <v>#REF!</v>
      </c>
    </row>
    <row r="2668" spans="1:6" ht="16.5" x14ac:dyDescent="0.3">
      <c r="A2668" s="9" t="s">
        <v>19657</v>
      </c>
      <c r="B2668" s="9" t="s">
        <v>2534</v>
      </c>
      <c r="C2668" s="10">
        <v>10978</v>
      </c>
      <c r="D2668" s="9">
        <v>2575500974</v>
      </c>
      <c r="E2668" s="9" t="e">
        <f>INDEX(#REF!:#REF!,MATCH($D2668,#REF!:#REF!,0),MATCH(#REF!,#REF!:#REF!,0))</f>
        <v>#REF!</v>
      </c>
      <c r="F2668" s="9" t="e">
        <f>INDEX(#REF!:#REF!,MATCH($D2668,#REF!:#REF!,0),MATCH(#REF!,#REF!:#REF!,0))</f>
        <v>#REF!</v>
      </c>
    </row>
    <row r="2669" spans="1:6" ht="16.5" x14ac:dyDescent="0.3">
      <c r="A2669" s="9" t="s">
        <v>19656</v>
      </c>
      <c r="B2669" s="9" t="s">
        <v>2474</v>
      </c>
      <c r="C2669" s="10">
        <v>49438</v>
      </c>
      <c r="D2669" s="9">
        <v>7961231404</v>
      </c>
      <c r="E2669" s="9" t="e">
        <f>INDEX(#REF!:#REF!,MATCH($D2669,#REF!:#REF!,0),MATCH(#REF!,#REF!:#REF!,0))</f>
        <v>#REF!</v>
      </c>
      <c r="F2669" s="9" t="e">
        <f>INDEX(#REF!:#REF!,MATCH($D2669,#REF!:#REF!,0),MATCH(#REF!,#REF!:#REF!,0))</f>
        <v>#REF!</v>
      </c>
    </row>
    <row r="2670" spans="1:6" ht="16.5" x14ac:dyDescent="0.3">
      <c r="A2670" s="9" t="s">
        <v>19655</v>
      </c>
      <c r="B2670" s="9" t="s">
        <v>1953</v>
      </c>
      <c r="C2670" s="10">
        <v>41430</v>
      </c>
      <c r="D2670" s="9">
        <v>3661649302</v>
      </c>
      <c r="E2670" s="9" t="e">
        <f>INDEX(#REF!:#REF!,MATCH($D2670,#REF!:#REF!,0),MATCH(#REF!,#REF!:#REF!,0))</f>
        <v>#REF!</v>
      </c>
      <c r="F2670" s="9" t="e">
        <f>INDEX(#REF!:#REF!,MATCH($D2670,#REF!:#REF!,0),MATCH(#REF!,#REF!:#REF!,0))</f>
        <v>#REF!</v>
      </c>
    </row>
    <row r="2671" spans="1:6" ht="16.5" x14ac:dyDescent="0.3">
      <c r="A2671" s="9" t="s">
        <v>19654</v>
      </c>
      <c r="B2671" s="9" t="s">
        <v>2326</v>
      </c>
      <c r="C2671" s="10">
        <v>15664</v>
      </c>
      <c r="D2671" s="9">
        <v>3266408608</v>
      </c>
      <c r="E2671" s="9" t="e">
        <f>INDEX(#REF!:#REF!,MATCH($D2671,#REF!:#REF!,0),MATCH(#REF!,#REF!:#REF!,0))</f>
        <v>#REF!</v>
      </c>
      <c r="F2671" s="9" t="e">
        <f>INDEX(#REF!:#REF!,MATCH($D2671,#REF!:#REF!,0),MATCH(#REF!,#REF!:#REF!,0))</f>
        <v>#REF!</v>
      </c>
    </row>
    <row r="2672" spans="1:6" ht="16.5" x14ac:dyDescent="0.3">
      <c r="A2672" s="9" t="s">
        <v>19653</v>
      </c>
      <c r="B2672" s="9" t="s">
        <v>2081</v>
      </c>
      <c r="C2672" s="10">
        <v>36662</v>
      </c>
      <c r="D2672" s="9">
        <v>2792636599</v>
      </c>
      <c r="E2672" s="9" t="e">
        <f>INDEX(#REF!:#REF!,MATCH($D2672,#REF!:#REF!,0),MATCH(#REF!,#REF!:#REF!,0))</f>
        <v>#REF!</v>
      </c>
      <c r="F2672" s="9" t="e">
        <f>INDEX(#REF!:#REF!,MATCH($D2672,#REF!:#REF!,0),MATCH(#REF!,#REF!:#REF!,0))</f>
        <v>#REF!</v>
      </c>
    </row>
    <row r="2673" spans="1:6" ht="16.5" x14ac:dyDescent="0.3">
      <c r="A2673" s="9" t="s">
        <v>19652</v>
      </c>
      <c r="B2673" s="9" t="s">
        <v>2935</v>
      </c>
      <c r="C2673" s="10">
        <v>24414</v>
      </c>
      <c r="D2673" s="9">
        <v>115757341</v>
      </c>
      <c r="E2673" s="9" t="e">
        <f>INDEX(#REF!:#REF!,MATCH($D2673,#REF!:#REF!,0),MATCH(#REF!,#REF!:#REF!,0))</f>
        <v>#REF!</v>
      </c>
      <c r="F2673" s="9" t="e">
        <f>INDEX(#REF!:#REF!,MATCH($D2673,#REF!:#REF!,0),MATCH(#REF!,#REF!:#REF!,0))</f>
        <v>#REF!</v>
      </c>
    </row>
    <row r="2674" spans="1:6" ht="16.5" x14ac:dyDescent="0.3">
      <c r="A2674" s="9" t="s">
        <v>19651</v>
      </c>
      <c r="B2674" s="9" t="s">
        <v>4046</v>
      </c>
      <c r="C2674" s="10">
        <v>35455</v>
      </c>
      <c r="D2674" s="9">
        <v>8370379001</v>
      </c>
      <c r="E2674" s="9" t="e">
        <f>INDEX(#REF!:#REF!,MATCH($D2674,#REF!:#REF!,0),MATCH(#REF!,#REF!:#REF!,0))</f>
        <v>#REF!</v>
      </c>
      <c r="F2674" s="9" t="e">
        <f>INDEX(#REF!:#REF!,MATCH($D2674,#REF!:#REF!,0),MATCH(#REF!,#REF!:#REF!,0))</f>
        <v>#REF!</v>
      </c>
    </row>
    <row r="2675" spans="1:6" ht="16.5" x14ac:dyDescent="0.3">
      <c r="A2675" s="9" t="s">
        <v>19650</v>
      </c>
      <c r="B2675" s="9" t="s">
        <v>2132</v>
      </c>
      <c r="C2675" s="10">
        <v>10700</v>
      </c>
      <c r="D2675" s="9">
        <v>2259282237</v>
      </c>
      <c r="E2675" s="9" t="e">
        <f>INDEX(#REF!:#REF!,MATCH($D2675,#REF!:#REF!,0),MATCH(#REF!,#REF!:#REF!,0))</f>
        <v>#REF!</v>
      </c>
      <c r="F2675" s="9" t="e">
        <f>INDEX(#REF!:#REF!,MATCH($D2675,#REF!:#REF!,0),MATCH(#REF!,#REF!:#REF!,0))</f>
        <v>#REF!</v>
      </c>
    </row>
    <row r="2676" spans="1:6" ht="16.5" x14ac:dyDescent="0.3">
      <c r="A2676" s="9" t="s">
        <v>19649</v>
      </c>
      <c r="B2676" s="9" t="s">
        <v>3617</v>
      </c>
      <c r="C2676" s="10">
        <v>53991</v>
      </c>
      <c r="D2676" s="9">
        <v>9412192312</v>
      </c>
      <c r="E2676" s="9" t="e">
        <f>INDEX(#REF!:#REF!,MATCH($D2676,#REF!:#REF!,0),MATCH(#REF!,#REF!:#REF!,0))</f>
        <v>#REF!</v>
      </c>
      <c r="F2676" s="9" t="e">
        <f>INDEX(#REF!:#REF!,MATCH($D2676,#REF!:#REF!,0),MATCH(#REF!,#REF!:#REF!,0))</f>
        <v>#REF!</v>
      </c>
    </row>
    <row r="2677" spans="1:6" ht="16.5" x14ac:dyDescent="0.3">
      <c r="A2677" s="9" t="s">
        <v>19648</v>
      </c>
      <c r="B2677" s="9" t="s">
        <v>2753</v>
      </c>
      <c r="C2677" s="10">
        <v>40934</v>
      </c>
      <c r="D2677" s="9">
        <v>6436551115</v>
      </c>
      <c r="E2677" s="9" t="e">
        <f>INDEX(#REF!:#REF!,MATCH($D2677,#REF!:#REF!,0),MATCH(#REF!,#REF!:#REF!,0))</f>
        <v>#REF!</v>
      </c>
      <c r="F2677" s="9" t="e">
        <f>INDEX(#REF!:#REF!,MATCH($D2677,#REF!:#REF!,0),MATCH(#REF!,#REF!:#REF!,0))</f>
        <v>#REF!</v>
      </c>
    </row>
    <row r="2678" spans="1:6" ht="16.5" x14ac:dyDescent="0.3">
      <c r="A2678" s="9" t="s">
        <v>19647</v>
      </c>
      <c r="B2678" s="9" t="s">
        <v>3144</v>
      </c>
      <c r="C2678" s="10">
        <v>47585</v>
      </c>
      <c r="D2678" s="9">
        <v>3269054114</v>
      </c>
      <c r="E2678" s="9" t="e">
        <f>INDEX(#REF!:#REF!,MATCH($D2678,#REF!:#REF!,0),MATCH(#REF!,#REF!:#REF!,0))</f>
        <v>#REF!</v>
      </c>
      <c r="F2678" s="9" t="e">
        <f>INDEX(#REF!:#REF!,MATCH($D2678,#REF!:#REF!,0),MATCH(#REF!,#REF!:#REF!,0))</f>
        <v>#REF!</v>
      </c>
    </row>
    <row r="2679" spans="1:6" ht="16.5" x14ac:dyDescent="0.3">
      <c r="A2679" s="9" t="s">
        <v>19646</v>
      </c>
      <c r="B2679" s="9" t="s">
        <v>2040</v>
      </c>
      <c r="C2679" s="10">
        <v>21268</v>
      </c>
      <c r="D2679" s="9">
        <v>2234966051</v>
      </c>
      <c r="E2679" s="9" t="e">
        <f>INDEX(#REF!:#REF!,MATCH($D2679,#REF!:#REF!,0),MATCH(#REF!,#REF!:#REF!,0))</f>
        <v>#REF!</v>
      </c>
      <c r="F2679" s="9" t="e">
        <f>INDEX(#REF!:#REF!,MATCH($D2679,#REF!:#REF!,0),MATCH(#REF!,#REF!:#REF!,0))</f>
        <v>#REF!</v>
      </c>
    </row>
    <row r="2680" spans="1:6" ht="16.5" x14ac:dyDescent="0.3">
      <c r="A2680" s="9" t="s">
        <v>19645</v>
      </c>
      <c r="B2680" s="9" t="s">
        <v>5218</v>
      </c>
      <c r="C2680" s="10">
        <v>14912</v>
      </c>
      <c r="D2680" s="9">
        <v>1062607929</v>
      </c>
      <c r="E2680" s="9" t="e">
        <f>INDEX(#REF!:#REF!,MATCH($D2680,#REF!:#REF!,0),MATCH(#REF!,#REF!:#REF!,0))</f>
        <v>#REF!</v>
      </c>
      <c r="F2680" s="9" t="e">
        <f>INDEX(#REF!:#REF!,MATCH($D2680,#REF!:#REF!,0),MATCH(#REF!,#REF!:#REF!,0))</f>
        <v>#REF!</v>
      </c>
    </row>
    <row r="2681" spans="1:6" ht="16.5" x14ac:dyDescent="0.3">
      <c r="A2681" s="9" t="s">
        <v>19644</v>
      </c>
      <c r="B2681" s="9" t="s">
        <v>2142</v>
      </c>
      <c r="C2681" s="10">
        <v>40768</v>
      </c>
      <c r="D2681" s="9">
        <v>6172549286</v>
      </c>
      <c r="E2681" s="9" t="e">
        <f>INDEX(#REF!:#REF!,MATCH($D2681,#REF!:#REF!,0),MATCH(#REF!,#REF!:#REF!,0))</f>
        <v>#REF!</v>
      </c>
      <c r="F2681" s="9" t="e">
        <f>INDEX(#REF!:#REF!,MATCH($D2681,#REF!:#REF!,0),MATCH(#REF!,#REF!:#REF!,0))</f>
        <v>#REF!</v>
      </c>
    </row>
    <row r="2682" spans="1:6" ht="16.5" x14ac:dyDescent="0.3">
      <c r="A2682" s="9" t="s">
        <v>19643</v>
      </c>
      <c r="B2682" s="9" t="s">
        <v>2572</v>
      </c>
      <c r="C2682" s="10">
        <v>30154</v>
      </c>
      <c r="D2682" s="9">
        <v>6253520369</v>
      </c>
      <c r="E2682" s="9" t="e">
        <f>INDEX(#REF!:#REF!,MATCH($D2682,#REF!:#REF!,0),MATCH(#REF!,#REF!:#REF!,0))</f>
        <v>#REF!</v>
      </c>
      <c r="F2682" s="9" t="e">
        <f>INDEX(#REF!:#REF!,MATCH($D2682,#REF!:#REF!,0),MATCH(#REF!,#REF!:#REF!,0))</f>
        <v>#REF!</v>
      </c>
    </row>
    <row r="2683" spans="1:6" ht="16.5" x14ac:dyDescent="0.3">
      <c r="A2683" s="9" t="s">
        <v>19642</v>
      </c>
      <c r="B2683" s="9" t="s">
        <v>2875</v>
      </c>
      <c r="C2683" s="10">
        <v>38009</v>
      </c>
      <c r="D2683" s="9">
        <v>2893065872</v>
      </c>
      <c r="E2683" s="9" t="e">
        <f>INDEX(#REF!:#REF!,MATCH($D2683,#REF!:#REF!,0),MATCH(#REF!,#REF!:#REF!,0))</f>
        <v>#REF!</v>
      </c>
      <c r="F2683" s="9" t="e">
        <f>INDEX(#REF!:#REF!,MATCH($D2683,#REF!:#REF!,0),MATCH(#REF!,#REF!:#REF!,0))</f>
        <v>#REF!</v>
      </c>
    </row>
    <row r="2684" spans="1:6" ht="16.5" x14ac:dyDescent="0.3">
      <c r="A2684" s="9" t="s">
        <v>19641</v>
      </c>
      <c r="B2684" s="9" t="s">
        <v>2418</v>
      </c>
      <c r="C2684" s="10">
        <v>26541</v>
      </c>
      <c r="D2684" s="9">
        <v>5299481160</v>
      </c>
      <c r="E2684" s="9" t="e">
        <f>INDEX(#REF!:#REF!,MATCH($D2684,#REF!:#REF!,0),MATCH(#REF!,#REF!:#REF!,0))</f>
        <v>#REF!</v>
      </c>
      <c r="F2684" s="9" t="e">
        <f>INDEX(#REF!:#REF!,MATCH($D2684,#REF!:#REF!,0),MATCH(#REF!,#REF!:#REF!,0))</f>
        <v>#REF!</v>
      </c>
    </row>
    <row r="2685" spans="1:6" ht="16.5" x14ac:dyDescent="0.3">
      <c r="A2685" s="9" t="s">
        <v>19640</v>
      </c>
      <c r="B2685" s="9" t="s">
        <v>3309</v>
      </c>
      <c r="C2685" s="10">
        <v>17325</v>
      </c>
      <c r="D2685" s="9">
        <v>6789690301</v>
      </c>
      <c r="E2685" s="9" t="e">
        <f>INDEX(#REF!:#REF!,MATCH($D2685,#REF!:#REF!,0),MATCH(#REF!,#REF!:#REF!,0))</f>
        <v>#REF!</v>
      </c>
      <c r="F2685" s="9" t="e">
        <f>INDEX(#REF!:#REF!,MATCH($D2685,#REF!:#REF!,0),MATCH(#REF!,#REF!:#REF!,0))</f>
        <v>#REF!</v>
      </c>
    </row>
    <row r="2686" spans="1:6" ht="16.5" x14ac:dyDescent="0.3">
      <c r="A2686" s="9" t="s">
        <v>19639</v>
      </c>
      <c r="B2686" s="9" t="s">
        <v>2364</v>
      </c>
      <c r="C2686" s="10">
        <v>45268</v>
      </c>
      <c r="D2686" s="9">
        <v>5552170407</v>
      </c>
      <c r="E2686" s="9" t="e">
        <f>INDEX(#REF!:#REF!,MATCH($D2686,#REF!:#REF!,0),MATCH(#REF!,#REF!:#REF!,0))</f>
        <v>#REF!</v>
      </c>
      <c r="F2686" s="9" t="e">
        <f>INDEX(#REF!:#REF!,MATCH($D2686,#REF!:#REF!,0),MATCH(#REF!,#REF!:#REF!,0))</f>
        <v>#REF!</v>
      </c>
    </row>
    <row r="2687" spans="1:6" ht="16.5" x14ac:dyDescent="0.3">
      <c r="A2687" s="9" t="s">
        <v>19638</v>
      </c>
      <c r="B2687" s="9" t="s">
        <v>2119</v>
      </c>
      <c r="C2687" s="10">
        <v>44584</v>
      </c>
      <c r="D2687" s="9">
        <v>5142790693</v>
      </c>
      <c r="E2687" s="9" t="e">
        <f>INDEX(#REF!:#REF!,MATCH($D2687,#REF!:#REF!,0),MATCH(#REF!,#REF!:#REF!,0))</f>
        <v>#REF!</v>
      </c>
      <c r="F2687" s="9" t="e">
        <f>INDEX(#REF!:#REF!,MATCH($D2687,#REF!:#REF!,0),MATCH(#REF!,#REF!:#REF!,0))</f>
        <v>#REF!</v>
      </c>
    </row>
    <row r="2688" spans="1:6" ht="16.5" x14ac:dyDescent="0.3">
      <c r="A2688" s="9" t="s">
        <v>19637</v>
      </c>
      <c r="B2688" s="9" t="s">
        <v>2046</v>
      </c>
      <c r="C2688" s="10">
        <v>45269</v>
      </c>
      <c r="D2688" s="9">
        <v>6776868107</v>
      </c>
      <c r="E2688" s="9" t="e">
        <f>INDEX(#REF!:#REF!,MATCH($D2688,#REF!:#REF!,0),MATCH(#REF!,#REF!:#REF!,0))</f>
        <v>#REF!</v>
      </c>
      <c r="F2688" s="9" t="e">
        <f>INDEX(#REF!:#REF!,MATCH($D2688,#REF!:#REF!,0),MATCH(#REF!,#REF!:#REF!,0))</f>
        <v>#REF!</v>
      </c>
    </row>
    <row r="2689" spans="1:6" ht="16.5" x14ac:dyDescent="0.3">
      <c r="A2689" s="9" t="s">
        <v>19636</v>
      </c>
      <c r="B2689" s="9" t="s">
        <v>2462</v>
      </c>
      <c r="C2689" s="10">
        <v>38424</v>
      </c>
      <c r="D2689" s="9">
        <v>1053331541</v>
      </c>
      <c r="E2689" s="9" t="e">
        <f>INDEX(#REF!:#REF!,MATCH($D2689,#REF!:#REF!,0),MATCH(#REF!,#REF!:#REF!,0))</f>
        <v>#REF!</v>
      </c>
      <c r="F2689" s="9" t="e">
        <f>INDEX(#REF!:#REF!,MATCH($D2689,#REF!:#REF!,0),MATCH(#REF!,#REF!:#REF!,0))</f>
        <v>#REF!</v>
      </c>
    </row>
    <row r="2690" spans="1:6" ht="16.5" x14ac:dyDescent="0.3">
      <c r="A2690" s="9" t="s">
        <v>19635</v>
      </c>
      <c r="B2690" s="9" t="s">
        <v>2105</v>
      </c>
      <c r="C2690" s="10">
        <v>49979</v>
      </c>
      <c r="D2690" s="9">
        <v>9155356869</v>
      </c>
      <c r="E2690" s="9" t="e">
        <f>INDEX(#REF!:#REF!,MATCH($D2690,#REF!:#REF!,0),MATCH(#REF!,#REF!:#REF!,0))</f>
        <v>#REF!</v>
      </c>
      <c r="F2690" s="9" t="e">
        <f>INDEX(#REF!:#REF!,MATCH($D2690,#REF!:#REF!,0),MATCH(#REF!,#REF!:#REF!,0))</f>
        <v>#REF!</v>
      </c>
    </row>
    <row r="2691" spans="1:6" ht="16.5" x14ac:dyDescent="0.3">
      <c r="A2691" s="9" t="s">
        <v>19634</v>
      </c>
      <c r="B2691" s="9" t="s">
        <v>2032</v>
      </c>
      <c r="C2691" s="10">
        <v>36601</v>
      </c>
      <c r="D2691" s="9">
        <v>2130919499</v>
      </c>
      <c r="E2691" s="9" t="e">
        <f>INDEX(#REF!:#REF!,MATCH($D2691,#REF!:#REF!,0),MATCH(#REF!,#REF!:#REF!,0))</f>
        <v>#REF!</v>
      </c>
      <c r="F2691" s="9" t="e">
        <f>INDEX(#REF!:#REF!,MATCH($D2691,#REF!:#REF!,0),MATCH(#REF!,#REF!:#REF!,0))</f>
        <v>#REF!</v>
      </c>
    </row>
    <row r="2692" spans="1:6" ht="16.5" x14ac:dyDescent="0.3">
      <c r="A2692" s="9" t="s">
        <v>19633</v>
      </c>
      <c r="B2692" s="9" t="s">
        <v>3416</v>
      </c>
      <c r="C2692" s="10">
        <v>50274</v>
      </c>
      <c r="D2692" s="9">
        <v>263573389</v>
      </c>
      <c r="E2692" s="9" t="e">
        <f>INDEX(#REF!:#REF!,MATCH($D2692,#REF!:#REF!,0),MATCH(#REF!,#REF!:#REF!,0))</f>
        <v>#REF!</v>
      </c>
      <c r="F2692" s="9" t="e">
        <f>INDEX(#REF!:#REF!,MATCH($D2692,#REF!:#REF!,0),MATCH(#REF!,#REF!:#REF!,0))</f>
        <v>#REF!</v>
      </c>
    </row>
    <row r="2693" spans="1:6" ht="16.5" x14ac:dyDescent="0.3">
      <c r="A2693" s="9" t="s">
        <v>19632</v>
      </c>
      <c r="B2693" s="9" t="s">
        <v>2412</v>
      </c>
      <c r="C2693" s="10">
        <v>40932</v>
      </c>
      <c r="D2693" s="9">
        <v>3227873028</v>
      </c>
      <c r="E2693" s="9" t="e">
        <f>INDEX(#REF!:#REF!,MATCH($D2693,#REF!:#REF!,0),MATCH(#REF!,#REF!:#REF!,0))</f>
        <v>#REF!</v>
      </c>
      <c r="F2693" s="9" t="e">
        <f>INDEX(#REF!:#REF!,MATCH($D2693,#REF!:#REF!,0),MATCH(#REF!,#REF!:#REF!,0))</f>
        <v>#REF!</v>
      </c>
    </row>
    <row r="2694" spans="1:6" ht="16.5" x14ac:dyDescent="0.3">
      <c r="A2694" s="9" t="s">
        <v>19631</v>
      </c>
      <c r="B2694" s="9" t="s">
        <v>2647</v>
      </c>
      <c r="C2694" s="10">
        <v>38392</v>
      </c>
      <c r="D2694" s="9">
        <v>1313434965</v>
      </c>
      <c r="E2694" s="9" t="e">
        <f>INDEX(#REF!:#REF!,MATCH($D2694,#REF!:#REF!,0),MATCH(#REF!,#REF!:#REF!,0))</f>
        <v>#REF!</v>
      </c>
      <c r="F2694" s="9" t="e">
        <f>INDEX(#REF!:#REF!,MATCH($D2694,#REF!:#REF!,0),MATCH(#REF!,#REF!:#REF!,0))</f>
        <v>#REF!</v>
      </c>
    </row>
    <row r="2695" spans="1:6" ht="16.5" x14ac:dyDescent="0.3">
      <c r="A2695" s="9" t="s">
        <v>19630</v>
      </c>
      <c r="B2695" s="9" t="s">
        <v>3478</v>
      </c>
      <c r="C2695" s="10">
        <v>29111</v>
      </c>
      <c r="D2695" s="9">
        <v>3021692982</v>
      </c>
      <c r="E2695" s="9" t="e">
        <f>INDEX(#REF!:#REF!,MATCH($D2695,#REF!:#REF!,0),MATCH(#REF!,#REF!:#REF!,0))</f>
        <v>#REF!</v>
      </c>
      <c r="F2695" s="9" t="e">
        <f>INDEX(#REF!:#REF!,MATCH($D2695,#REF!:#REF!,0),MATCH(#REF!,#REF!:#REF!,0))</f>
        <v>#REF!</v>
      </c>
    </row>
    <row r="2696" spans="1:6" ht="16.5" x14ac:dyDescent="0.3">
      <c r="A2696" s="9" t="s">
        <v>19629</v>
      </c>
      <c r="B2696" s="9" t="s">
        <v>2132</v>
      </c>
      <c r="C2696" s="10">
        <v>12572</v>
      </c>
      <c r="D2696" s="9">
        <v>5552170407</v>
      </c>
      <c r="E2696" s="9" t="e">
        <f>INDEX(#REF!:#REF!,MATCH($D2696,#REF!:#REF!,0),MATCH(#REF!,#REF!:#REF!,0))</f>
        <v>#REF!</v>
      </c>
      <c r="F2696" s="9" t="e">
        <f>INDEX(#REF!:#REF!,MATCH($D2696,#REF!:#REF!,0),MATCH(#REF!,#REF!:#REF!,0))</f>
        <v>#REF!</v>
      </c>
    </row>
    <row r="2697" spans="1:6" ht="16.5" x14ac:dyDescent="0.3">
      <c r="A2697" s="9" t="s">
        <v>19628</v>
      </c>
      <c r="B2697" s="9" t="s">
        <v>2071</v>
      </c>
      <c r="C2697" s="10">
        <v>59095</v>
      </c>
      <c r="D2697" s="9">
        <v>6938295417</v>
      </c>
      <c r="E2697" s="9" t="e">
        <f>INDEX(#REF!:#REF!,MATCH($D2697,#REF!:#REF!,0),MATCH(#REF!,#REF!:#REF!,0))</f>
        <v>#REF!</v>
      </c>
      <c r="F2697" s="9" t="e">
        <f>INDEX(#REF!:#REF!,MATCH($D2697,#REF!:#REF!,0),MATCH(#REF!,#REF!:#REF!,0))</f>
        <v>#REF!</v>
      </c>
    </row>
    <row r="2698" spans="1:6" ht="16.5" x14ac:dyDescent="0.3">
      <c r="A2698" s="9" t="s">
        <v>19627</v>
      </c>
      <c r="B2698" s="9" t="s">
        <v>2083</v>
      </c>
      <c r="C2698" s="10">
        <v>20440</v>
      </c>
      <c r="D2698" s="9">
        <v>5998486889</v>
      </c>
      <c r="E2698" s="9" t="e">
        <f>INDEX(#REF!:#REF!,MATCH($D2698,#REF!:#REF!,0),MATCH(#REF!,#REF!:#REF!,0))</f>
        <v>#REF!</v>
      </c>
      <c r="F2698" s="9" t="e">
        <f>INDEX(#REF!:#REF!,MATCH($D2698,#REF!:#REF!,0),MATCH(#REF!,#REF!:#REF!,0))</f>
        <v>#REF!</v>
      </c>
    </row>
    <row r="2699" spans="1:6" ht="16.5" x14ac:dyDescent="0.3">
      <c r="A2699" s="9" t="s">
        <v>19626</v>
      </c>
      <c r="B2699" s="9" t="s">
        <v>2487</v>
      </c>
      <c r="C2699" s="10">
        <v>31527</v>
      </c>
      <c r="D2699" s="9">
        <v>3779559293</v>
      </c>
      <c r="E2699" s="9" t="e">
        <f>INDEX(#REF!:#REF!,MATCH($D2699,#REF!:#REF!,0),MATCH(#REF!,#REF!:#REF!,0))</f>
        <v>#REF!</v>
      </c>
      <c r="F2699" s="9" t="e">
        <f>INDEX(#REF!:#REF!,MATCH($D2699,#REF!:#REF!,0),MATCH(#REF!,#REF!:#REF!,0))</f>
        <v>#REF!</v>
      </c>
    </row>
    <row r="2700" spans="1:6" ht="16.5" x14ac:dyDescent="0.3">
      <c r="A2700" s="9" t="s">
        <v>19625</v>
      </c>
      <c r="B2700" s="9" t="s">
        <v>4046</v>
      </c>
      <c r="C2700" s="10">
        <v>15288</v>
      </c>
      <c r="D2700" s="9">
        <v>7273123196</v>
      </c>
      <c r="E2700" s="9" t="e">
        <f>INDEX(#REF!:#REF!,MATCH($D2700,#REF!:#REF!,0),MATCH(#REF!,#REF!:#REF!,0))</f>
        <v>#REF!</v>
      </c>
      <c r="F2700" s="9" t="e">
        <f>INDEX(#REF!:#REF!,MATCH($D2700,#REF!:#REF!,0),MATCH(#REF!,#REF!:#REF!,0))</f>
        <v>#REF!</v>
      </c>
    </row>
    <row r="2701" spans="1:6" ht="16.5" x14ac:dyDescent="0.3">
      <c r="A2701" s="9" t="s">
        <v>19624</v>
      </c>
      <c r="B2701" s="9" t="s">
        <v>2117</v>
      </c>
      <c r="C2701" s="10">
        <v>41175</v>
      </c>
      <c r="D2701" s="9">
        <v>9561367408</v>
      </c>
      <c r="E2701" s="9" t="e">
        <f>INDEX(#REF!:#REF!,MATCH($D2701,#REF!:#REF!,0),MATCH(#REF!,#REF!:#REF!,0))</f>
        <v>#REF!</v>
      </c>
      <c r="F2701" s="9" t="e">
        <f>INDEX(#REF!:#REF!,MATCH($D2701,#REF!:#REF!,0),MATCH(#REF!,#REF!:#REF!,0))</f>
        <v>#REF!</v>
      </c>
    </row>
    <row r="2702" spans="1:6" ht="16.5" x14ac:dyDescent="0.3">
      <c r="A2702" s="9" t="s">
        <v>19623</v>
      </c>
      <c r="B2702" s="9" t="s">
        <v>2151</v>
      </c>
      <c r="C2702" s="10">
        <v>59834</v>
      </c>
      <c r="D2702" s="9">
        <v>8977805007</v>
      </c>
      <c r="E2702" s="9" t="e">
        <f>INDEX(#REF!:#REF!,MATCH($D2702,#REF!:#REF!,0),MATCH(#REF!,#REF!:#REF!,0))</f>
        <v>#REF!</v>
      </c>
      <c r="F2702" s="9" t="e">
        <f>INDEX(#REF!:#REF!,MATCH($D2702,#REF!:#REF!,0),MATCH(#REF!,#REF!:#REF!,0))</f>
        <v>#REF!</v>
      </c>
    </row>
    <row r="2703" spans="1:6" ht="16.5" x14ac:dyDescent="0.3">
      <c r="A2703" s="9" t="s">
        <v>19622</v>
      </c>
      <c r="B2703" s="9" t="s">
        <v>2317</v>
      </c>
      <c r="C2703" s="10">
        <v>36427</v>
      </c>
      <c r="D2703" s="9">
        <v>2402470968</v>
      </c>
      <c r="E2703" s="9" t="e">
        <f>INDEX(#REF!:#REF!,MATCH($D2703,#REF!:#REF!,0),MATCH(#REF!,#REF!:#REF!,0))</f>
        <v>#REF!</v>
      </c>
      <c r="F2703" s="9" t="e">
        <f>INDEX(#REF!:#REF!,MATCH($D2703,#REF!:#REF!,0),MATCH(#REF!,#REF!:#REF!,0))</f>
        <v>#REF!</v>
      </c>
    </row>
    <row r="2704" spans="1:6" ht="16.5" x14ac:dyDescent="0.3">
      <c r="A2704" s="9" t="s">
        <v>19621</v>
      </c>
      <c r="B2704" s="9" t="s">
        <v>3580</v>
      </c>
      <c r="C2704" s="10">
        <v>39226</v>
      </c>
      <c r="D2704" s="9">
        <v>7453397081</v>
      </c>
      <c r="E2704" s="9" t="e">
        <f>INDEX(#REF!:#REF!,MATCH($D2704,#REF!:#REF!,0),MATCH(#REF!,#REF!:#REF!,0))</f>
        <v>#REF!</v>
      </c>
      <c r="F2704" s="9" t="e">
        <f>INDEX(#REF!:#REF!,MATCH($D2704,#REF!:#REF!,0),MATCH(#REF!,#REF!:#REF!,0))</f>
        <v>#REF!</v>
      </c>
    </row>
    <row r="2705" spans="1:6" ht="16.5" x14ac:dyDescent="0.3">
      <c r="A2705" s="9" t="s">
        <v>19620</v>
      </c>
      <c r="B2705" s="9" t="s">
        <v>2496</v>
      </c>
      <c r="C2705" s="10">
        <v>44940</v>
      </c>
      <c r="D2705" s="9">
        <v>6637560367</v>
      </c>
      <c r="E2705" s="9" t="e">
        <f>INDEX(#REF!:#REF!,MATCH($D2705,#REF!:#REF!,0),MATCH(#REF!,#REF!:#REF!,0))</f>
        <v>#REF!</v>
      </c>
      <c r="F2705" s="9" t="e">
        <f>INDEX(#REF!:#REF!,MATCH($D2705,#REF!:#REF!,0),MATCH(#REF!,#REF!:#REF!,0))</f>
        <v>#REF!</v>
      </c>
    </row>
    <row r="2706" spans="1:6" ht="16.5" x14ac:dyDescent="0.3">
      <c r="A2706" s="9" t="s">
        <v>19619</v>
      </c>
      <c r="B2706" s="9" t="s">
        <v>2650</v>
      </c>
      <c r="C2706" s="10">
        <v>18220</v>
      </c>
      <c r="D2706" s="9">
        <v>8157157730</v>
      </c>
      <c r="E2706" s="9" t="e">
        <f>INDEX(#REF!:#REF!,MATCH($D2706,#REF!:#REF!,0),MATCH(#REF!,#REF!:#REF!,0))</f>
        <v>#REF!</v>
      </c>
      <c r="F2706" s="9" t="e">
        <f>INDEX(#REF!:#REF!,MATCH($D2706,#REF!:#REF!,0),MATCH(#REF!,#REF!:#REF!,0))</f>
        <v>#REF!</v>
      </c>
    </row>
    <row r="2707" spans="1:6" ht="16.5" x14ac:dyDescent="0.3">
      <c r="A2707" s="9" t="s">
        <v>19618</v>
      </c>
      <c r="B2707" s="9" t="s">
        <v>2056</v>
      </c>
      <c r="C2707" s="10">
        <v>31801</v>
      </c>
      <c r="D2707" s="9">
        <v>7621218967</v>
      </c>
      <c r="E2707" s="9" t="e">
        <f>INDEX(#REF!:#REF!,MATCH($D2707,#REF!:#REF!,0),MATCH(#REF!,#REF!:#REF!,0))</f>
        <v>#REF!</v>
      </c>
      <c r="F2707" s="9" t="e">
        <f>INDEX(#REF!:#REF!,MATCH($D2707,#REF!:#REF!,0),MATCH(#REF!,#REF!:#REF!,0))</f>
        <v>#REF!</v>
      </c>
    </row>
    <row r="2708" spans="1:6" ht="16.5" x14ac:dyDescent="0.3">
      <c r="A2708" s="9" t="s">
        <v>19617</v>
      </c>
      <c r="B2708" s="9" t="s">
        <v>2521</v>
      </c>
      <c r="C2708" s="10">
        <v>22734</v>
      </c>
      <c r="D2708" s="9">
        <v>5984294621</v>
      </c>
      <c r="E2708" s="9" t="e">
        <f>INDEX(#REF!:#REF!,MATCH($D2708,#REF!:#REF!,0),MATCH(#REF!,#REF!:#REF!,0))</f>
        <v>#REF!</v>
      </c>
      <c r="F2708" s="9" t="e">
        <f>INDEX(#REF!:#REF!,MATCH($D2708,#REF!:#REF!,0),MATCH(#REF!,#REF!:#REF!,0))</f>
        <v>#REF!</v>
      </c>
    </row>
    <row r="2709" spans="1:6" ht="16.5" x14ac:dyDescent="0.3">
      <c r="A2709" s="9" t="s">
        <v>19616</v>
      </c>
      <c r="B2709" s="9" t="s">
        <v>3144</v>
      </c>
      <c r="C2709" s="10">
        <v>32349</v>
      </c>
      <c r="D2709" s="9">
        <v>9803956825</v>
      </c>
      <c r="E2709" s="9" t="e">
        <f>INDEX(#REF!:#REF!,MATCH($D2709,#REF!:#REF!,0),MATCH(#REF!,#REF!:#REF!,0))</f>
        <v>#REF!</v>
      </c>
      <c r="F2709" s="9" t="e">
        <f>INDEX(#REF!:#REF!,MATCH($D2709,#REF!:#REF!,0),MATCH(#REF!,#REF!:#REF!,0))</f>
        <v>#REF!</v>
      </c>
    </row>
    <row r="2710" spans="1:6" ht="16.5" x14ac:dyDescent="0.3">
      <c r="A2710" s="9" t="s">
        <v>19615</v>
      </c>
      <c r="B2710" s="9" t="s">
        <v>2867</v>
      </c>
      <c r="C2710" s="10">
        <v>27234</v>
      </c>
      <c r="D2710" s="9">
        <v>7467563949</v>
      </c>
      <c r="E2710" s="9" t="e">
        <f>INDEX(#REF!:#REF!,MATCH($D2710,#REF!:#REF!,0),MATCH(#REF!,#REF!:#REF!,0))</f>
        <v>#REF!</v>
      </c>
      <c r="F2710" s="9" t="e">
        <f>INDEX(#REF!:#REF!,MATCH($D2710,#REF!:#REF!,0),MATCH(#REF!,#REF!:#REF!,0))</f>
        <v>#REF!</v>
      </c>
    </row>
    <row r="2711" spans="1:6" ht="16.5" x14ac:dyDescent="0.3">
      <c r="A2711" s="9" t="s">
        <v>19614</v>
      </c>
      <c r="B2711" s="9" t="s">
        <v>1957</v>
      </c>
      <c r="C2711" s="10">
        <v>28849</v>
      </c>
      <c r="D2711" s="9">
        <v>8256403403</v>
      </c>
      <c r="E2711" s="9" t="e">
        <f>INDEX(#REF!:#REF!,MATCH($D2711,#REF!:#REF!,0),MATCH(#REF!,#REF!:#REF!,0))</f>
        <v>#REF!</v>
      </c>
      <c r="F2711" s="9" t="e">
        <f>INDEX(#REF!:#REF!,MATCH($D2711,#REF!:#REF!,0),MATCH(#REF!,#REF!:#REF!,0))</f>
        <v>#REF!</v>
      </c>
    </row>
    <row r="2712" spans="1:6" ht="16.5" x14ac:dyDescent="0.3">
      <c r="A2712" s="9" t="s">
        <v>19613</v>
      </c>
      <c r="B2712" s="9" t="s">
        <v>2046</v>
      </c>
      <c r="C2712" s="10">
        <v>30889</v>
      </c>
      <c r="D2712" s="9">
        <v>3409869514</v>
      </c>
      <c r="E2712" s="9" t="e">
        <f>INDEX(#REF!:#REF!,MATCH($D2712,#REF!:#REF!,0),MATCH(#REF!,#REF!:#REF!,0))</f>
        <v>#REF!</v>
      </c>
      <c r="F2712" s="9" t="e">
        <f>INDEX(#REF!:#REF!,MATCH($D2712,#REF!:#REF!,0),MATCH(#REF!,#REF!:#REF!,0))</f>
        <v>#REF!</v>
      </c>
    </row>
    <row r="2713" spans="1:6" ht="16.5" x14ac:dyDescent="0.3">
      <c r="A2713" s="9" t="s">
        <v>19612</v>
      </c>
      <c r="B2713" s="9" t="s">
        <v>2048</v>
      </c>
      <c r="C2713" s="10">
        <v>15327</v>
      </c>
      <c r="D2713" s="9">
        <v>3269054114</v>
      </c>
      <c r="E2713" s="9" t="e">
        <f>INDEX(#REF!:#REF!,MATCH($D2713,#REF!:#REF!,0),MATCH(#REF!,#REF!:#REF!,0))</f>
        <v>#REF!</v>
      </c>
      <c r="F2713" s="9" t="e">
        <f>INDEX(#REF!:#REF!,MATCH($D2713,#REF!:#REF!,0),MATCH(#REF!,#REF!:#REF!,0))</f>
        <v>#REF!</v>
      </c>
    </row>
    <row r="2714" spans="1:6" ht="16.5" x14ac:dyDescent="0.3">
      <c r="A2714" s="9" t="s">
        <v>19611</v>
      </c>
      <c r="B2714" s="9" t="s">
        <v>1979</v>
      </c>
      <c r="C2714" s="10">
        <v>30360</v>
      </c>
      <c r="D2714" s="9">
        <v>7304628987</v>
      </c>
      <c r="E2714" s="9" t="e">
        <f>INDEX(#REF!:#REF!,MATCH($D2714,#REF!:#REF!,0),MATCH(#REF!,#REF!:#REF!,0))</f>
        <v>#REF!</v>
      </c>
      <c r="F2714" s="9" t="e">
        <f>INDEX(#REF!:#REF!,MATCH($D2714,#REF!:#REF!,0),MATCH(#REF!,#REF!:#REF!,0))</f>
        <v>#REF!</v>
      </c>
    </row>
    <row r="2715" spans="1:6" ht="16.5" x14ac:dyDescent="0.3">
      <c r="A2715" s="9" t="s">
        <v>19610</v>
      </c>
      <c r="B2715" s="9" t="s">
        <v>2368</v>
      </c>
      <c r="C2715" s="10">
        <v>56037</v>
      </c>
      <c r="D2715" s="9">
        <v>1371021422</v>
      </c>
      <c r="E2715" s="9" t="e">
        <f>INDEX(#REF!:#REF!,MATCH($D2715,#REF!:#REF!,0),MATCH(#REF!,#REF!:#REF!,0))</f>
        <v>#REF!</v>
      </c>
      <c r="F2715" s="9" t="e">
        <f>INDEX(#REF!:#REF!,MATCH($D2715,#REF!:#REF!,0),MATCH(#REF!,#REF!:#REF!,0))</f>
        <v>#REF!</v>
      </c>
    </row>
    <row r="2716" spans="1:6" ht="16.5" x14ac:dyDescent="0.3">
      <c r="A2716" s="9" t="s">
        <v>19609</v>
      </c>
      <c r="B2716" s="9" t="s">
        <v>2386</v>
      </c>
      <c r="C2716" s="10">
        <v>41621</v>
      </c>
      <c r="D2716" s="9">
        <v>1664426442</v>
      </c>
      <c r="E2716" s="9" t="e">
        <f>INDEX(#REF!:#REF!,MATCH($D2716,#REF!:#REF!,0),MATCH(#REF!,#REF!:#REF!,0))</f>
        <v>#REF!</v>
      </c>
      <c r="F2716" s="9" t="e">
        <f>INDEX(#REF!:#REF!,MATCH($D2716,#REF!:#REF!,0),MATCH(#REF!,#REF!:#REF!,0))</f>
        <v>#REF!</v>
      </c>
    </row>
    <row r="2717" spans="1:6" ht="16.5" x14ac:dyDescent="0.3">
      <c r="A2717" s="9" t="s">
        <v>19608</v>
      </c>
      <c r="B2717" s="9" t="s">
        <v>2158</v>
      </c>
      <c r="C2717" s="10">
        <v>31493</v>
      </c>
      <c r="D2717" s="9">
        <v>1268934771</v>
      </c>
      <c r="E2717" s="9" t="e">
        <f>INDEX(#REF!:#REF!,MATCH($D2717,#REF!:#REF!,0),MATCH(#REF!,#REF!:#REF!,0))</f>
        <v>#REF!</v>
      </c>
      <c r="F2717" s="9" t="e">
        <f>INDEX(#REF!:#REF!,MATCH($D2717,#REF!:#REF!,0),MATCH(#REF!,#REF!:#REF!,0))</f>
        <v>#REF!</v>
      </c>
    </row>
    <row r="2718" spans="1:6" ht="16.5" x14ac:dyDescent="0.3">
      <c r="A2718" s="9" t="s">
        <v>19607</v>
      </c>
      <c r="B2718" s="9" t="s">
        <v>2036</v>
      </c>
      <c r="C2718" s="10">
        <v>28666</v>
      </c>
      <c r="D2718" s="9">
        <v>4342145855</v>
      </c>
      <c r="E2718" s="9" t="e">
        <f>INDEX(#REF!:#REF!,MATCH($D2718,#REF!:#REF!,0),MATCH(#REF!,#REF!:#REF!,0))</f>
        <v>#REF!</v>
      </c>
      <c r="F2718" s="9" t="e">
        <f>INDEX(#REF!:#REF!,MATCH($D2718,#REF!:#REF!,0),MATCH(#REF!,#REF!:#REF!,0))</f>
        <v>#REF!</v>
      </c>
    </row>
    <row r="2719" spans="1:6" ht="16.5" x14ac:dyDescent="0.3">
      <c r="A2719" s="9" t="s">
        <v>19606</v>
      </c>
      <c r="B2719" s="9" t="s">
        <v>2052</v>
      </c>
      <c r="C2719" s="10">
        <v>27372</v>
      </c>
      <c r="D2719" s="9">
        <v>4502817627</v>
      </c>
      <c r="E2719" s="9" t="e">
        <f>INDEX(#REF!:#REF!,MATCH($D2719,#REF!:#REF!,0),MATCH(#REF!,#REF!:#REF!,0))</f>
        <v>#REF!</v>
      </c>
      <c r="F2719" s="9" t="e">
        <f>INDEX(#REF!:#REF!,MATCH($D2719,#REF!:#REF!,0),MATCH(#REF!,#REF!:#REF!,0))</f>
        <v>#REF!</v>
      </c>
    </row>
    <row r="2720" spans="1:6" ht="16.5" x14ac:dyDescent="0.3">
      <c r="A2720" s="9" t="s">
        <v>19605</v>
      </c>
      <c r="B2720" s="9" t="s">
        <v>2820</v>
      </c>
      <c r="C2720" s="10">
        <v>20414</v>
      </c>
      <c r="D2720" s="9">
        <v>6890491998</v>
      </c>
      <c r="E2720" s="9" t="e">
        <f>INDEX(#REF!:#REF!,MATCH($D2720,#REF!:#REF!,0),MATCH(#REF!,#REF!:#REF!,0))</f>
        <v>#REF!</v>
      </c>
      <c r="F2720" s="9" t="e">
        <f>INDEX(#REF!:#REF!,MATCH($D2720,#REF!:#REF!,0),MATCH(#REF!,#REF!:#REF!,0))</f>
        <v>#REF!</v>
      </c>
    </row>
    <row r="2721" spans="1:6" ht="16.5" x14ac:dyDescent="0.3">
      <c r="A2721" s="9" t="s">
        <v>19604</v>
      </c>
      <c r="B2721" s="9" t="s">
        <v>1959</v>
      </c>
      <c r="C2721" s="10">
        <v>19784</v>
      </c>
      <c r="D2721" s="9">
        <v>3569414450</v>
      </c>
      <c r="E2721" s="9" t="e">
        <f>INDEX(#REF!:#REF!,MATCH($D2721,#REF!:#REF!,0),MATCH(#REF!,#REF!:#REF!,0))</f>
        <v>#REF!</v>
      </c>
      <c r="F2721" s="9" t="e">
        <f>INDEX(#REF!:#REF!,MATCH($D2721,#REF!:#REF!,0),MATCH(#REF!,#REF!:#REF!,0))</f>
        <v>#REF!</v>
      </c>
    </row>
    <row r="2722" spans="1:6" ht="16.5" x14ac:dyDescent="0.3">
      <c r="A2722" s="9" t="s">
        <v>19603</v>
      </c>
      <c r="B2722" s="9" t="s">
        <v>2440</v>
      </c>
      <c r="C2722" s="10">
        <v>18739</v>
      </c>
      <c r="D2722" s="9">
        <v>9340388305</v>
      </c>
      <c r="E2722" s="9" t="e">
        <f>INDEX(#REF!:#REF!,MATCH($D2722,#REF!:#REF!,0),MATCH(#REF!,#REF!:#REF!,0))</f>
        <v>#REF!</v>
      </c>
      <c r="F2722" s="9" t="e">
        <f>INDEX(#REF!:#REF!,MATCH($D2722,#REF!:#REF!,0),MATCH(#REF!,#REF!:#REF!,0))</f>
        <v>#REF!</v>
      </c>
    </row>
    <row r="2723" spans="1:6" ht="16.5" x14ac:dyDescent="0.3">
      <c r="A2723" s="9" t="s">
        <v>19602</v>
      </c>
      <c r="B2723" s="9" t="s">
        <v>2582</v>
      </c>
      <c r="C2723" s="10">
        <v>48422</v>
      </c>
      <c r="D2723" s="9">
        <v>1892125439</v>
      </c>
      <c r="E2723" s="9" t="e">
        <f>INDEX(#REF!:#REF!,MATCH($D2723,#REF!:#REF!,0),MATCH(#REF!,#REF!:#REF!,0))</f>
        <v>#REF!</v>
      </c>
      <c r="F2723" s="9" t="e">
        <f>INDEX(#REF!:#REF!,MATCH($D2723,#REF!:#REF!,0),MATCH(#REF!,#REF!:#REF!,0))</f>
        <v>#REF!</v>
      </c>
    </row>
    <row r="2724" spans="1:6" ht="16.5" x14ac:dyDescent="0.3">
      <c r="A2724" s="9" t="s">
        <v>19601</v>
      </c>
      <c r="B2724" s="9" t="s">
        <v>2185</v>
      </c>
      <c r="C2724" s="10">
        <v>52398</v>
      </c>
      <c r="D2724" s="9">
        <v>2411473303</v>
      </c>
      <c r="E2724" s="9" t="e">
        <f>INDEX(#REF!:#REF!,MATCH($D2724,#REF!:#REF!,0),MATCH(#REF!,#REF!:#REF!,0))</f>
        <v>#REF!</v>
      </c>
      <c r="F2724" s="9" t="e">
        <f>INDEX(#REF!:#REF!,MATCH($D2724,#REF!:#REF!,0),MATCH(#REF!,#REF!:#REF!,0))</f>
        <v>#REF!</v>
      </c>
    </row>
    <row r="2725" spans="1:6" ht="16.5" x14ac:dyDescent="0.3">
      <c r="A2725" s="9" t="s">
        <v>19600</v>
      </c>
      <c r="B2725" s="9" t="s">
        <v>2144</v>
      </c>
      <c r="C2725" s="10">
        <v>21610</v>
      </c>
      <c r="D2725" s="9">
        <v>8002426673</v>
      </c>
      <c r="E2725" s="9" t="e">
        <f>INDEX(#REF!:#REF!,MATCH($D2725,#REF!:#REF!,0),MATCH(#REF!,#REF!:#REF!,0))</f>
        <v>#REF!</v>
      </c>
      <c r="F2725" s="9" t="e">
        <f>INDEX(#REF!:#REF!,MATCH($D2725,#REF!:#REF!,0),MATCH(#REF!,#REF!:#REF!,0))</f>
        <v>#REF!</v>
      </c>
    </row>
    <row r="2726" spans="1:6" ht="16.5" x14ac:dyDescent="0.3">
      <c r="A2726" s="9" t="s">
        <v>19599</v>
      </c>
      <c r="B2726" s="9" t="s">
        <v>2713</v>
      </c>
      <c r="C2726" s="10">
        <v>33393</v>
      </c>
      <c r="D2726" s="9">
        <v>4119729087</v>
      </c>
      <c r="E2726" s="9" t="e">
        <f>INDEX(#REF!:#REF!,MATCH($D2726,#REF!:#REF!,0),MATCH(#REF!,#REF!:#REF!,0))</f>
        <v>#REF!</v>
      </c>
      <c r="F2726" s="9" t="e">
        <f>INDEX(#REF!:#REF!,MATCH($D2726,#REF!:#REF!,0),MATCH(#REF!,#REF!:#REF!,0))</f>
        <v>#REF!</v>
      </c>
    </row>
    <row r="2727" spans="1:6" ht="16.5" x14ac:dyDescent="0.3">
      <c r="A2727" s="9" t="s">
        <v>19598</v>
      </c>
      <c r="B2727" s="9" t="s">
        <v>2795</v>
      </c>
      <c r="C2727" s="10">
        <v>52911</v>
      </c>
      <c r="D2727" s="9">
        <v>5474718616</v>
      </c>
      <c r="E2727" s="9" t="e">
        <f>INDEX(#REF!:#REF!,MATCH($D2727,#REF!:#REF!,0),MATCH(#REF!,#REF!:#REF!,0))</f>
        <v>#REF!</v>
      </c>
      <c r="F2727" s="9" t="e">
        <f>INDEX(#REF!:#REF!,MATCH($D2727,#REF!:#REF!,0),MATCH(#REF!,#REF!:#REF!,0))</f>
        <v>#REF!</v>
      </c>
    </row>
    <row r="2728" spans="1:6" ht="16.5" x14ac:dyDescent="0.3">
      <c r="A2728" s="9" t="s">
        <v>19597</v>
      </c>
      <c r="B2728" s="9" t="s">
        <v>2544</v>
      </c>
      <c r="C2728" s="10">
        <v>43328</v>
      </c>
      <c r="D2728" s="9">
        <v>9196221739</v>
      </c>
      <c r="E2728" s="9" t="e">
        <f>INDEX(#REF!:#REF!,MATCH($D2728,#REF!:#REF!,0),MATCH(#REF!,#REF!:#REF!,0))</f>
        <v>#REF!</v>
      </c>
      <c r="F2728" s="9" t="e">
        <f>INDEX(#REF!:#REF!,MATCH($D2728,#REF!:#REF!,0),MATCH(#REF!,#REF!:#REF!,0))</f>
        <v>#REF!</v>
      </c>
    </row>
    <row r="2729" spans="1:6" ht="16.5" x14ac:dyDescent="0.3">
      <c r="A2729" s="9" t="s">
        <v>19596</v>
      </c>
      <c r="B2729" s="9" t="s">
        <v>2334</v>
      </c>
      <c r="C2729" s="10">
        <v>59841</v>
      </c>
      <c r="D2729" s="9">
        <v>3488994694</v>
      </c>
      <c r="E2729" s="9" t="e">
        <f>INDEX(#REF!:#REF!,MATCH($D2729,#REF!:#REF!,0),MATCH(#REF!,#REF!:#REF!,0))</f>
        <v>#REF!</v>
      </c>
      <c r="F2729" s="9" t="e">
        <f>INDEX(#REF!:#REF!,MATCH($D2729,#REF!:#REF!,0),MATCH(#REF!,#REF!:#REF!,0))</f>
        <v>#REF!</v>
      </c>
    </row>
    <row r="2730" spans="1:6" ht="16.5" x14ac:dyDescent="0.3">
      <c r="A2730" s="9" t="s">
        <v>19595</v>
      </c>
      <c r="B2730" s="9" t="s">
        <v>2662</v>
      </c>
      <c r="C2730" s="10">
        <v>31324</v>
      </c>
      <c r="D2730" s="9">
        <v>5341512014</v>
      </c>
      <c r="E2730" s="9" t="e">
        <f>INDEX(#REF!:#REF!,MATCH($D2730,#REF!:#REF!,0),MATCH(#REF!,#REF!:#REF!,0))</f>
        <v>#REF!</v>
      </c>
      <c r="F2730" s="9" t="e">
        <f>INDEX(#REF!:#REF!,MATCH($D2730,#REF!:#REF!,0),MATCH(#REF!,#REF!:#REF!,0))</f>
        <v>#REF!</v>
      </c>
    </row>
    <row r="2731" spans="1:6" ht="16.5" x14ac:dyDescent="0.3">
      <c r="A2731" s="9" t="s">
        <v>19594</v>
      </c>
      <c r="B2731" s="9" t="s">
        <v>2783</v>
      </c>
      <c r="C2731" s="10">
        <v>12731</v>
      </c>
      <c r="D2731" s="9">
        <v>5684780105</v>
      </c>
      <c r="E2731" s="9" t="e">
        <f>INDEX(#REF!:#REF!,MATCH($D2731,#REF!:#REF!,0),MATCH(#REF!,#REF!:#REF!,0))</f>
        <v>#REF!</v>
      </c>
      <c r="F2731" s="9" t="e">
        <f>INDEX(#REF!:#REF!,MATCH($D2731,#REF!:#REF!,0),MATCH(#REF!,#REF!:#REF!,0))</f>
        <v>#REF!</v>
      </c>
    </row>
    <row r="2732" spans="1:6" ht="16.5" x14ac:dyDescent="0.3">
      <c r="A2732" s="9" t="s">
        <v>19593</v>
      </c>
      <c r="B2732" s="9" t="s">
        <v>1987</v>
      </c>
      <c r="C2732" s="10">
        <v>31506</v>
      </c>
      <c r="D2732" s="9">
        <v>9627071331</v>
      </c>
      <c r="E2732" s="9" t="e">
        <f>INDEX(#REF!:#REF!,MATCH($D2732,#REF!:#REF!,0),MATCH(#REF!,#REF!:#REF!,0))</f>
        <v>#REF!</v>
      </c>
      <c r="F2732" s="9" t="e">
        <f>INDEX(#REF!:#REF!,MATCH($D2732,#REF!:#REF!,0),MATCH(#REF!,#REF!:#REF!,0))</f>
        <v>#REF!</v>
      </c>
    </row>
    <row r="2733" spans="1:6" ht="16.5" x14ac:dyDescent="0.3">
      <c r="A2733" s="9" t="s">
        <v>19592</v>
      </c>
      <c r="B2733" s="9" t="s">
        <v>2404</v>
      </c>
      <c r="C2733" s="10">
        <v>49391</v>
      </c>
      <c r="D2733" s="9">
        <v>3303111790</v>
      </c>
      <c r="E2733" s="9" t="e">
        <f>INDEX(#REF!:#REF!,MATCH($D2733,#REF!:#REF!,0),MATCH(#REF!,#REF!:#REF!,0))</f>
        <v>#REF!</v>
      </c>
      <c r="F2733" s="9" t="e">
        <f>INDEX(#REF!:#REF!,MATCH($D2733,#REF!:#REF!,0),MATCH(#REF!,#REF!:#REF!,0))</f>
        <v>#REF!</v>
      </c>
    </row>
    <row r="2734" spans="1:6" ht="16.5" x14ac:dyDescent="0.3">
      <c r="A2734" s="9" t="s">
        <v>19591</v>
      </c>
      <c r="B2734" s="9" t="s">
        <v>3144</v>
      </c>
      <c r="C2734" s="10">
        <v>49818</v>
      </c>
      <c r="D2734" s="9">
        <v>4849214614</v>
      </c>
      <c r="E2734" s="9" t="e">
        <f>INDEX(#REF!:#REF!,MATCH($D2734,#REF!:#REF!,0),MATCH(#REF!,#REF!:#REF!,0))</f>
        <v>#REF!</v>
      </c>
      <c r="F2734" s="9" t="e">
        <f>INDEX(#REF!:#REF!,MATCH($D2734,#REF!:#REF!,0),MATCH(#REF!,#REF!:#REF!,0))</f>
        <v>#REF!</v>
      </c>
    </row>
    <row r="2735" spans="1:6" ht="16.5" x14ac:dyDescent="0.3">
      <c r="A2735" s="9" t="s">
        <v>19590</v>
      </c>
      <c r="B2735" s="9" t="s">
        <v>2914</v>
      </c>
      <c r="C2735" s="10">
        <v>50085</v>
      </c>
      <c r="D2735" s="9">
        <v>9002722281</v>
      </c>
      <c r="E2735" s="9" t="e">
        <f>INDEX(#REF!:#REF!,MATCH($D2735,#REF!:#REF!,0),MATCH(#REF!,#REF!:#REF!,0))</f>
        <v>#REF!</v>
      </c>
      <c r="F2735" s="9" t="e">
        <f>INDEX(#REF!:#REF!,MATCH($D2735,#REF!:#REF!,0),MATCH(#REF!,#REF!:#REF!,0))</f>
        <v>#REF!</v>
      </c>
    </row>
    <row r="2736" spans="1:6" ht="16.5" x14ac:dyDescent="0.3">
      <c r="A2736" s="9" t="s">
        <v>19589</v>
      </c>
      <c r="B2736" s="9" t="s">
        <v>2134</v>
      </c>
      <c r="C2736" s="10">
        <v>28659</v>
      </c>
      <c r="D2736" s="9">
        <v>797655034</v>
      </c>
      <c r="E2736" s="9" t="e">
        <f>INDEX(#REF!:#REF!,MATCH($D2736,#REF!:#REF!,0),MATCH(#REF!,#REF!:#REF!,0))</f>
        <v>#REF!</v>
      </c>
      <c r="F2736" s="9" t="e">
        <f>INDEX(#REF!:#REF!,MATCH($D2736,#REF!:#REF!,0),MATCH(#REF!,#REF!:#REF!,0))</f>
        <v>#REF!</v>
      </c>
    </row>
    <row r="2737" spans="1:6" ht="16.5" x14ac:dyDescent="0.3">
      <c r="A2737" s="9" t="s">
        <v>19588</v>
      </c>
      <c r="B2737" s="9" t="s">
        <v>2256</v>
      </c>
      <c r="C2737" s="10">
        <v>32350</v>
      </c>
      <c r="D2737" s="9">
        <v>8545135858</v>
      </c>
      <c r="E2737" s="9" t="e">
        <f>INDEX(#REF!:#REF!,MATCH($D2737,#REF!:#REF!,0),MATCH(#REF!,#REF!:#REF!,0))</f>
        <v>#REF!</v>
      </c>
      <c r="F2737" s="9" t="e">
        <f>INDEX(#REF!:#REF!,MATCH($D2737,#REF!:#REF!,0),MATCH(#REF!,#REF!:#REF!,0))</f>
        <v>#REF!</v>
      </c>
    </row>
    <row r="2738" spans="1:6" ht="16.5" x14ac:dyDescent="0.3">
      <c r="A2738" s="9" t="s">
        <v>19587</v>
      </c>
      <c r="B2738" s="9" t="s">
        <v>2472</v>
      </c>
      <c r="C2738" s="10">
        <v>29413</v>
      </c>
      <c r="D2738" s="9">
        <v>4075444457</v>
      </c>
      <c r="E2738" s="9" t="e">
        <f>INDEX(#REF!:#REF!,MATCH($D2738,#REF!:#REF!,0),MATCH(#REF!,#REF!:#REF!,0))</f>
        <v>#REF!</v>
      </c>
      <c r="F2738" s="9" t="e">
        <f>INDEX(#REF!:#REF!,MATCH($D2738,#REF!:#REF!,0),MATCH(#REF!,#REF!:#REF!,0))</f>
        <v>#REF!</v>
      </c>
    </row>
    <row r="2739" spans="1:6" ht="16.5" x14ac:dyDescent="0.3">
      <c r="A2739" s="9" t="s">
        <v>19586</v>
      </c>
      <c r="B2739" s="9" t="s">
        <v>2075</v>
      </c>
      <c r="C2739" s="10">
        <v>28851</v>
      </c>
      <c r="D2739" s="9">
        <v>8640079943</v>
      </c>
      <c r="E2739" s="9" t="e">
        <f>INDEX(#REF!:#REF!,MATCH($D2739,#REF!:#REF!,0),MATCH(#REF!,#REF!:#REF!,0))</f>
        <v>#REF!</v>
      </c>
      <c r="F2739" s="9" t="e">
        <f>INDEX(#REF!:#REF!,MATCH($D2739,#REF!:#REF!,0),MATCH(#REF!,#REF!:#REF!,0))</f>
        <v>#REF!</v>
      </c>
    </row>
    <row r="2740" spans="1:6" ht="16.5" x14ac:dyDescent="0.3">
      <c r="A2740" s="9" t="s">
        <v>19585</v>
      </c>
      <c r="B2740" s="9" t="s">
        <v>2250</v>
      </c>
      <c r="C2740" s="10">
        <v>53743</v>
      </c>
      <c r="D2740" s="9">
        <v>1469328364</v>
      </c>
      <c r="E2740" s="9" t="e">
        <f>INDEX(#REF!:#REF!,MATCH($D2740,#REF!:#REF!,0),MATCH(#REF!,#REF!:#REF!,0))</f>
        <v>#REF!</v>
      </c>
      <c r="F2740" s="9" t="e">
        <f>INDEX(#REF!:#REF!,MATCH($D2740,#REF!:#REF!,0),MATCH(#REF!,#REF!:#REF!,0))</f>
        <v>#REF!</v>
      </c>
    </row>
    <row r="2741" spans="1:6" ht="16.5" x14ac:dyDescent="0.3">
      <c r="A2741" s="9" t="s">
        <v>19584</v>
      </c>
      <c r="B2741" s="9" t="s">
        <v>2392</v>
      </c>
      <c r="C2741" s="10">
        <v>34133</v>
      </c>
      <c r="D2741" s="9">
        <v>8550875457</v>
      </c>
      <c r="E2741" s="9" t="e">
        <f>INDEX(#REF!:#REF!,MATCH($D2741,#REF!:#REF!,0),MATCH(#REF!,#REF!:#REF!,0))</f>
        <v>#REF!</v>
      </c>
      <c r="F2741" s="9" t="e">
        <f>INDEX(#REF!:#REF!,MATCH($D2741,#REF!:#REF!,0),MATCH(#REF!,#REF!:#REF!,0))</f>
        <v>#REF!</v>
      </c>
    </row>
    <row r="2742" spans="1:6" ht="16.5" x14ac:dyDescent="0.3">
      <c r="A2742" s="9" t="s">
        <v>19583</v>
      </c>
      <c r="B2742" s="9" t="s">
        <v>2226</v>
      </c>
      <c r="C2742" s="10">
        <v>57031</v>
      </c>
      <c r="D2742" s="9">
        <v>3145039288</v>
      </c>
      <c r="E2742" s="9" t="e">
        <f>INDEX(#REF!:#REF!,MATCH($D2742,#REF!:#REF!,0),MATCH(#REF!,#REF!:#REF!,0))</f>
        <v>#REF!</v>
      </c>
      <c r="F2742" s="9" t="e">
        <f>INDEX(#REF!:#REF!,MATCH($D2742,#REF!:#REF!,0),MATCH(#REF!,#REF!:#REF!,0))</f>
        <v>#REF!</v>
      </c>
    </row>
    <row r="2743" spans="1:6" ht="16.5" x14ac:dyDescent="0.3">
      <c r="A2743" s="9" t="s">
        <v>19582</v>
      </c>
      <c r="B2743" s="9" t="s">
        <v>2230</v>
      </c>
      <c r="C2743" s="10">
        <v>33280</v>
      </c>
      <c r="D2743" s="9">
        <v>4610039311</v>
      </c>
      <c r="E2743" s="9" t="e">
        <f>INDEX(#REF!:#REF!,MATCH($D2743,#REF!:#REF!,0),MATCH(#REF!,#REF!:#REF!,0))</f>
        <v>#REF!</v>
      </c>
      <c r="F2743" s="9" t="e">
        <f>INDEX(#REF!:#REF!,MATCH($D2743,#REF!:#REF!,0),MATCH(#REF!,#REF!:#REF!,0))</f>
        <v>#REF!</v>
      </c>
    </row>
    <row r="2744" spans="1:6" ht="16.5" x14ac:dyDescent="0.3">
      <c r="A2744" s="9" t="s">
        <v>19581</v>
      </c>
      <c r="B2744" s="9" t="s">
        <v>2580</v>
      </c>
      <c r="C2744" s="10">
        <v>30817</v>
      </c>
      <c r="D2744" s="9">
        <v>9072843924</v>
      </c>
      <c r="E2744" s="9" t="e">
        <f>INDEX(#REF!:#REF!,MATCH($D2744,#REF!:#REF!,0),MATCH(#REF!,#REF!:#REF!,0))</f>
        <v>#REF!</v>
      </c>
      <c r="F2744" s="9" t="e">
        <f>INDEX(#REF!:#REF!,MATCH($D2744,#REF!:#REF!,0),MATCH(#REF!,#REF!:#REF!,0))</f>
        <v>#REF!</v>
      </c>
    </row>
    <row r="2745" spans="1:6" ht="16.5" x14ac:dyDescent="0.3">
      <c r="A2745" s="9" t="s">
        <v>19580</v>
      </c>
      <c r="B2745" s="9" t="s">
        <v>2721</v>
      </c>
      <c r="C2745" s="10">
        <v>54128</v>
      </c>
      <c r="D2745" s="9">
        <v>1887308636</v>
      </c>
      <c r="E2745" s="9" t="e">
        <f>INDEX(#REF!:#REF!,MATCH($D2745,#REF!:#REF!,0),MATCH(#REF!,#REF!:#REF!,0))</f>
        <v>#REF!</v>
      </c>
      <c r="F2745" s="9" t="e">
        <f>INDEX(#REF!:#REF!,MATCH($D2745,#REF!:#REF!,0),MATCH(#REF!,#REF!:#REF!,0))</f>
        <v>#REF!</v>
      </c>
    </row>
    <row r="2746" spans="1:6" ht="16.5" x14ac:dyDescent="0.3">
      <c r="A2746" s="9" t="s">
        <v>19579</v>
      </c>
      <c r="B2746" s="9" t="s">
        <v>2653</v>
      </c>
      <c r="C2746" s="10">
        <v>54688</v>
      </c>
      <c r="D2746" s="9">
        <v>8617243198</v>
      </c>
      <c r="E2746" s="9" t="e">
        <f>INDEX(#REF!:#REF!,MATCH($D2746,#REF!:#REF!,0),MATCH(#REF!,#REF!:#REF!,0))</f>
        <v>#REF!</v>
      </c>
      <c r="F2746" s="9" t="e">
        <f>INDEX(#REF!:#REF!,MATCH($D2746,#REF!:#REF!,0),MATCH(#REF!,#REF!:#REF!,0))</f>
        <v>#REF!</v>
      </c>
    </row>
    <row r="2747" spans="1:6" ht="16.5" x14ac:dyDescent="0.3">
      <c r="A2747" s="9" t="s">
        <v>19578</v>
      </c>
      <c r="B2747" s="9" t="s">
        <v>2291</v>
      </c>
      <c r="C2747" s="10">
        <v>16203</v>
      </c>
      <c r="D2747" s="9">
        <v>9008589443</v>
      </c>
      <c r="E2747" s="9" t="e">
        <f>INDEX(#REF!:#REF!,MATCH($D2747,#REF!:#REF!,0),MATCH(#REF!,#REF!:#REF!,0))</f>
        <v>#REF!</v>
      </c>
      <c r="F2747" s="9" t="e">
        <f>INDEX(#REF!:#REF!,MATCH($D2747,#REF!:#REF!,0),MATCH(#REF!,#REF!:#REF!,0))</f>
        <v>#REF!</v>
      </c>
    </row>
    <row r="2748" spans="1:6" ht="16.5" x14ac:dyDescent="0.3">
      <c r="A2748" s="9" t="s">
        <v>19577</v>
      </c>
      <c r="B2748" s="9" t="s">
        <v>2069</v>
      </c>
      <c r="C2748" s="10">
        <v>54808</v>
      </c>
      <c r="D2748" s="9">
        <v>7033916019</v>
      </c>
      <c r="E2748" s="9" t="e">
        <f>INDEX(#REF!:#REF!,MATCH($D2748,#REF!:#REF!,0),MATCH(#REF!,#REF!:#REF!,0))</f>
        <v>#REF!</v>
      </c>
      <c r="F2748" s="9" t="e">
        <f>INDEX(#REF!:#REF!,MATCH($D2748,#REF!:#REF!,0),MATCH(#REF!,#REF!:#REF!,0))</f>
        <v>#REF!</v>
      </c>
    </row>
    <row r="2749" spans="1:6" ht="16.5" x14ac:dyDescent="0.3">
      <c r="A2749" s="9" t="s">
        <v>19576</v>
      </c>
      <c r="B2749" s="9" t="s">
        <v>2489</v>
      </c>
      <c r="C2749" s="10">
        <v>31281</v>
      </c>
      <c r="D2749" s="9">
        <v>4445486779</v>
      </c>
      <c r="E2749" s="9" t="e">
        <f>INDEX(#REF!:#REF!,MATCH($D2749,#REF!:#REF!,0),MATCH(#REF!,#REF!:#REF!,0))</f>
        <v>#REF!</v>
      </c>
      <c r="F2749" s="9" t="e">
        <f>INDEX(#REF!:#REF!,MATCH($D2749,#REF!:#REF!,0),MATCH(#REF!,#REF!:#REF!,0))</f>
        <v>#REF!</v>
      </c>
    </row>
    <row r="2750" spans="1:6" ht="16.5" x14ac:dyDescent="0.3">
      <c r="A2750" s="9" t="s">
        <v>19575</v>
      </c>
      <c r="B2750" s="9" t="s">
        <v>2021</v>
      </c>
      <c r="C2750" s="10">
        <v>10822</v>
      </c>
      <c r="D2750" s="9">
        <v>6172549286</v>
      </c>
      <c r="E2750" s="9" t="e">
        <f>INDEX(#REF!:#REF!,MATCH($D2750,#REF!:#REF!,0),MATCH(#REF!,#REF!:#REF!,0))</f>
        <v>#REF!</v>
      </c>
      <c r="F2750" s="9" t="e">
        <f>INDEX(#REF!:#REF!,MATCH($D2750,#REF!:#REF!,0),MATCH(#REF!,#REF!:#REF!,0))</f>
        <v>#REF!</v>
      </c>
    </row>
    <row r="2751" spans="1:6" ht="16.5" x14ac:dyDescent="0.3">
      <c r="A2751" s="9" t="s">
        <v>19574</v>
      </c>
      <c r="B2751" s="9" t="s">
        <v>3177</v>
      </c>
      <c r="C2751" s="10">
        <v>49933</v>
      </c>
      <c r="D2751" s="9">
        <v>8501525324</v>
      </c>
      <c r="E2751" s="9" t="e">
        <f>INDEX(#REF!:#REF!,MATCH($D2751,#REF!:#REF!,0),MATCH(#REF!,#REF!:#REF!,0))</f>
        <v>#REF!</v>
      </c>
      <c r="F2751" s="9" t="e">
        <f>INDEX(#REF!:#REF!,MATCH($D2751,#REF!:#REF!,0),MATCH(#REF!,#REF!:#REF!,0))</f>
        <v>#REF!</v>
      </c>
    </row>
    <row r="2752" spans="1:6" ht="16.5" x14ac:dyDescent="0.3">
      <c r="A2752" s="9" t="s">
        <v>19573</v>
      </c>
      <c r="B2752" s="9" t="s">
        <v>2459</v>
      </c>
      <c r="C2752" s="10">
        <v>35664</v>
      </c>
      <c r="D2752" s="9">
        <v>2670196322</v>
      </c>
      <c r="E2752" s="9" t="e">
        <f>INDEX(#REF!:#REF!,MATCH($D2752,#REF!:#REF!,0),MATCH(#REF!,#REF!:#REF!,0))</f>
        <v>#REF!</v>
      </c>
      <c r="F2752" s="9" t="e">
        <f>INDEX(#REF!:#REF!,MATCH($D2752,#REF!:#REF!,0),MATCH(#REF!,#REF!:#REF!,0))</f>
        <v>#REF!</v>
      </c>
    </row>
    <row r="2753" spans="1:6" ht="16.5" x14ac:dyDescent="0.3">
      <c r="A2753" s="9" t="s">
        <v>19572</v>
      </c>
      <c r="B2753" s="9" t="s">
        <v>3856</v>
      </c>
      <c r="C2753" s="10">
        <v>12547</v>
      </c>
      <c r="D2753" s="9">
        <v>6471464479</v>
      </c>
      <c r="E2753" s="9" t="e">
        <f>INDEX(#REF!:#REF!,MATCH($D2753,#REF!:#REF!,0),MATCH(#REF!,#REF!:#REF!,0))</f>
        <v>#REF!</v>
      </c>
      <c r="F2753" s="9" t="e">
        <f>INDEX(#REF!:#REF!,MATCH($D2753,#REF!:#REF!,0),MATCH(#REF!,#REF!:#REF!,0))</f>
        <v>#REF!</v>
      </c>
    </row>
    <row r="2754" spans="1:6" ht="16.5" x14ac:dyDescent="0.3">
      <c r="A2754" s="9" t="s">
        <v>19571</v>
      </c>
      <c r="B2754" s="9" t="s">
        <v>2373</v>
      </c>
      <c r="C2754" s="10">
        <v>25634</v>
      </c>
      <c r="D2754" s="9">
        <v>2757793764</v>
      </c>
      <c r="E2754" s="9" t="e">
        <f>INDEX(#REF!:#REF!,MATCH($D2754,#REF!:#REF!,0),MATCH(#REF!,#REF!:#REF!,0))</f>
        <v>#REF!</v>
      </c>
      <c r="F2754" s="9" t="e">
        <f>INDEX(#REF!:#REF!,MATCH($D2754,#REF!:#REF!,0),MATCH(#REF!,#REF!:#REF!,0))</f>
        <v>#REF!</v>
      </c>
    </row>
    <row r="2755" spans="1:6" ht="16.5" x14ac:dyDescent="0.3">
      <c r="A2755" s="9" t="s">
        <v>19570</v>
      </c>
      <c r="B2755" s="9" t="s">
        <v>2669</v>
      </c>
      <c r="C2755" s="10">
        <v>35444</v>
      </c>
      <c r="D2755" s="9">
        <v>8047841793</v>
      </c>
      <c r="E2755" s="9" t="e">
        <f>INDEX(#REF!:#REF!,MATCH($D2755,#REF!:#REF!,0),MATCH(#REF!,#REF!:#REF!,0))</f>
        <v>#REF!</v>
      </c>
      <c r="F2755" s="9" t="e">
        <f>INDEX(#REF!:#REF!,MATCH($D2755,#REF!:#REF!,0),MATCH(#REF!,#REF!:#REF!,0))</f>
        <v>#REF!</v>
      </c>
    </row>
    <row r="2756" spans="1:6" ht="16.5" x14ac:dyDescent="0.3">
      <c r="A2756" s="9" t="s">
        <v>19569</v>
      </c>
      <c r="B2756" s="9" t="s">
        <v>2238</v>
      </c>
      <c r="C2756" s="10">
        <v>31771</v>
      </c>
      <c r="D2756" s="9">
        <v>8204786093</v>
      </c>
      <c r="E2756" s="9" t="e">
        <f>INDEX(#REF!:#REF!,MATCH($D2756,#REF!:#REF!,0),MATCH(#REF!,#REF!:#REF!,0))</f>
        <v>#REF!</v>
      </c>
      <c r="F2756" s="9" t="e">
        <f>INDEX(#REF!:#REF!,MATCH($D2756,#REF!:#REF!,0),MATCH(#REF!,#REF!:#REF!,0))</f>
        <v>#REF!</v>
      </c>
    </row>
    <row r="2757" spans="1:6" ht="16.5" x14ac:dyDescent="0.3">
      <c r="A2757" s="9" t="s">
        <v>19568</v>
      </c>
      <c r="B2757" s="9" t="s">
        <v>2602</v>
      </c>
      <c r="C2757" s="10">
        <v>11389</v>
      </c>
      <c r="D2757" s="9">
        <v>2763158331</v>
      </c>
      <c r="E2757" s="9" t="e">
        <f>INDEX(#REF!:#REF!,MATCH($D2757,#REF!:#REF!,0),MATCH(#REF!,#REF!:#REF!,0))</f>
        <v>#REF!</v>
      </c>
      <c r="F2757" s="9" t="e">
        <f>INDEX(#REF!:#REF!,MATCH($D2757,#REF!:#REF!,0),MATCH(#REF!,#REF!:#REF!,0))</f>
        <v>#REF!</v>
      </c>
    </row>
    <row r="2758" spans="1:6" ht="16.5" x14ac:dyDescent="0.3">
      <c r="A2758" s="9" t="s">
        <v>19567</v>
      </c>
      <c r="B2758" s="9" t="s">
        <v>2001</v>
      </c>
      <c r="C2758" s="10">
        <v>49294</v>
      </c>
      <c r="D2758" s="9">
        <v>3266408608</v>
      </c>
      <c r="E2758" s="9" t="e">
        <f>INDEX(#REF!:#REF!,MATCH($D2758,#REF!:#REF!,0),MATCH(#REF!,#REF!:#REF!,0))</f>
        <v>#REF!</v>
      </c>
      <c r="F2758" s="9" t="e">
        <f>INDEX(#REF!:#REF!,MATCH($D2758,#REF!:#REF!,0),MATCH(#REF!,#REF!:#REF!,0))</f>
        <v>#REF!</v>
      </c>
    </row>
    <row r="2759" spans="1:6" ht="16.5" x14ac:dyDescent="0.3">
      <c r="A2759" s="9" t="s">
        <v>19566</v>
      </c>
      <c r="B2759" s="9" t="s">
        <v>3580</v>
      </c>
      <c r="C2759" s="10">
        <v>59727</v>
      </c>
      <c r="D2759" s="9">
        <v>9264026959</v>
      </c>
      <c r="E2759" s="9" t="e">
        <f>INDEX(#REF!:#REF!,MATCH($D2759,#REF!:#REF!,0),MATCH(#REF!,#REF!:#REF!,0))</f>
        <v>#REF!</v>
      </c>
      <c r="F2759" s="9" t="e">
        <f>INDEX(#REF!:#REF!,MATCH($D2759,#REF!:#REF!,0),MATCH(#REF!,#REF!:#REF!,0))</f>
        <v>#REF!</v>
      </c>
    </row>
    <row r="2760" spans="1:6" ht="16.5" x14ac:dyDescent="0.3">
      <c r="A2760" s="9" t="s">
        <v>19565</v>
      </c>
      <c r="B2760" s="9" t="s">
        <v>2274</v>
      </c>
      <c r="C2760" s="10">
        <v>28037</v>
      </c>
      <c r="D2760" s="9">
        <v>6286877770</v>
      </c>
      <c r="E2760" s="9" t="e">
        <f>INDEX(#REF!:#REF!,MATCH($D2760,#REF!:#REF!,0),MATCH(#REF!,#REF!:#REF!,0))</f>
        <v>#REF!</v>
      </c>
      <c r="F2760" s="9" t="e">
        <f>INDEX(#REF!:#REF!,MATCH($D2760,#REF!:#REF!,0),MATCH(#REF!,#REF!:#REF!,0))</f>
        <v>#REF!</v>
      </c>
    </row>
    <row r="2761" spans="1:6" ht="16.5" x14ac:dyDescent="0.3">
      <c r="A2761" s="9" t="s">
        <v>19564</v>
      </c>
      <c r="B2761" s="9" t="s">
        <v>2759</v>
      </c>
      <c r="C2761" s="10">
        <v>30860</v>
      </c>
      <c r="D2761" s="9">
        <v>509389570</v>
      </c>
      <c r="E2761" s="9" t="e">
        <f>INDEX(#REF!:#REF!,MATCH($D2761,#REF!:#REF!,0),MATCH(#REF!,#REF!:#REF!,0))</f>
        <v>#REF!</v>
      </c>
      <c r="F2761" s="9" t="e">
        <f>INDEX(#REF!:#REF!,MATCH($D2761,#REF!:#REF!,0),MATCH(#REF!,#REF!:#REF!,0))</f>
        <v>#REF!</v>
      </c>
    </row>
    <row r="2762" spans="1:6" ht="16.5" x14ac:dyDescent="0.3">
      <c r="A2762" s="9" t="s">
        <v>19563</v>
      </c>
      <c r="B2762" s="9" t="s">
        <v>2056</v>
      </c>
      <c r="C2762" s="10">
        <v>30776</v>
      </c>
      <c r="D2762" s="9">
        <v>5675852751</v>
      </c>
      <c r="E2762" s="9" t="e">
        <f>INDEX(#REF!:#REF!,MATCH($D2762,#REF!:#REF!,0),MATCH(#REF!,#REF!:#REF!,0))</f>
        <v>#REF!</v>
      </c>
      <c r="F2762" s="9" t="e">
        <f>INDEX(#REF!:#REF!,MATCH($D2762,#REF!:#REF!,0),MATCH(#REF!,#REF!:#REF!,0))</f>
        <v>#REF!</v>
      </c>
    </row>
    <row r="2763" spans="1:6" ht="16.5" x14ac:dyDescent="0.3">
      <c r="A2763" s="9" t="s">
        <v>19562</v>
      </c>
      <c r="B2763" s="9" t="s">
        <v>2485</v>
      </c>
      <c r="C2763" s="10">
        <v>20900</v>
      </c>
      <c r="D2763" s="9">
        <v>4185019157</v>
      </c>
      <c r="E2763" s="9" t="e">
        <f>INDEX(#REF!:#REF!,MATCH($D2763,#REF!:#REF!,0),MATCH(#REF!,#REF!:#REF!,0))</f>
        <v>#REF!</v>
      </c>
      <c r="F2763" s="9" t="e">
        <f>INDEX(#REF!:#REF!,MATCH($D2763,#REF!:#REF!,0),MATCH(#REF!,#REF!:#REF!,0))</f>
        <v>#REF!</v>
      </c>
    </row>
    <row r="2764" spans="1:6" ht="16.5" x14ac:dyDescent="0.3">
      <c r="A2764" s="9" t="s">
        <v>19561</v>
      </c>
      <c r="B2764" s="9" t="s">
        <v>2954</v>
      </c>
      <c r="C2764" s="10">
        <v>22169</v>
      </c>
      <c r="D2764" s="9">
        <v>3013094990</v>
      </c>
      <c r="E2764" s="9" t="e">
        <f>INDEX(#REF!:#REF!,MATCH($D2764,#REF!:#REF!,0),MATCH(#REF!,#REF!:#REF!,0))</f>
        <v>#REF!</v>
      </c>
      <c r="F2764" s="9" t="e">
        <f>INDEX(#REF!:#REF!,MATCH($D2764,#REF!:#REF!,0),MATCH(#REF!,#REF!:#REF!,0))</f>
        <v>#REF!</v>
      </c>
    </row>
    <row r="2765" spans="1:6" ht="16.5" x14ac:dyDescent="0.3">
      <c r="A2765" s="9" t="s">
        <v>19560</v>
      </c>
      <c r="B2765" s="9" t="s">
        <v>2083</v>
      </c>
      <c r="C2765" s="10">
        <v>48702</v>
      </c>
      <c r="D2765" s="9">
        <v>9963057691</v>
      </c>
      <c r="E2765" s="9" t="e">
        <f>INDEX(#REF!:#REF!,MATCH($D2765,#REF!:#REF!,0),MATCH(#REF!,#REF!:#REF!,0))</f>
        <v>#REF!</v>
      </c>
      <c r="F2765" s="9" t="e">
        <f>INDEX(#REF!:#REF!,MATCH($D2765,#REF!:#REF!,0),MATCH(#REF!,#REF!:#REF!,0))</f>
        <v>#REF!</v>
      </c>
    </row>
    <row r="2766" spans="1:6" ht="16.5" x14ac:dyDescent="0.3">
      <c r="A2766" s="9" t="s">
        <v>19559</v>
      </c>
      <c r="B2766" s="9" t="s">
        <v>2119</v>
      </c>
      <c r="C2766" s="10">
        <v>24191</v>
      </c>
      <c r="D2766" s="9">
        <v>4786629839</v>
      </c>
      <c r="E2766" s="9" t="e">
        <f>INDEX(#REF!:#REF!,MATCH($D2766,#REF!:#REF!,0),MATCH(#REF!,#REF!:#REF!,0))</f>
        <v>#REF!</v>
      </c>
      <c r="F2766" s="9" t="e">
        <f>INDEX(#REF!:#REF!,MATCH($D2766,#REF!:#REF!,0),MATCH(#REF!,#REF!:#REF!,0))</f>
        <v>#REF!</v>
      </c>
    </row>
    <row r="2767" spans="1:6" ht="16.5" x14ac:dyDescent="0.3">
      <c r="A2767" s="9" t="s">
        <v>19558</v>
      </c>
      <c r="B2767" s="9" t="s">
        <v>1955</v>
      </c>
      <c r="C2767" s="10">
        <v>32052</v>
      </c>
      <c r="D2767" s="9">
        <v>7637608875</v>
      </c>
      <c r="E2767" s="9" t="e">
        <f>INDEX(#REF!:#REF!,MATCH($D2767,#REF!:#REF!,0),MATCH(#REF!,#REF!:#REF!,0))</f>
        <v>#REF!</v>
      </c>
      <c r="F2767" s="9" t="e">
        <f>INDEX(#REF!:#REF!,MATCH($D2767,#REF!:#REF!,0),MATCH(#REF!,#REF!:#REF!,0))</f>
        <v>#REF!</v>
      </c>
    </row>
    <row r="2768" spans="1:6" ht="16.5" x14ac:dyDescent="0.3">
      <c r="A2768" s="9" t="s">
        <v>19557</v>
      </c>
      <c r="B2768" s="9" t="s">
        <v>2783</v>
      </c>
      <c r="C2768" s="10">
        <v>18259</v>
      </c>
      <c r="D2768" s="9">
        <v>6260817967</v>
      </c>
      <c r="E2768" s="9" t="e">
        <f>INDEX(#REF!:#REF!,MATCH($D2768,#REF!:#REF!,0),MATCH(#REF!,#REF!:#REF!,0))</f>
        <v>#REF!</v>
      </c>
      <c r="F2768" s="9" t="e">
        <f>INDEX(#REF!:#REF!,MATCH($D2768,#REF!:#REF!,0),MATCH(#REF!,#REF!:#REF!,0))</f>
        <v>#REF!</v>
      </c>
    </row>
    <row r="2769" spans="1:6" ht="16.5" x14ac:dyDescent="0.3">
      <c r="A2769" s="9" t="s">
        <v>19556</v>
      </c>
      <c r="B2769" s="9" t="s">
        <v>2017</v>
      </c>
      <c r="C2769" s="10">
        <v>20970</v>
      </c>
      <c r="D2769" s="9">
        <v>939715988</v>
      </c>
      <c r="E2769" s="9" t="e">
        <f>INDEX(#REF!:#REF!,MATCH($D2769,#REF!:#REF!,0),MATCH(#REF!,#REF!:#REF!,0))</f>
        <v>#REF!</v>
      </c>
      <c r="F2769" s="9" t="e">
        <f>INDEX(#REF!:#REF!,MATCH($D2769,#REF!:#REF!,0),MATCH(#REF!,#REF!:#REF!,0))</f>
        <v>#REF!</v>
      </c>
    </row>
    <row r="2770" spans="1:6" ht="16.5" x14ac:dyDescent="0.3">
      <c r="A2770" s="9" t="s">
        <v>19555</v>
      </c>
      <c r="B2770" s="9" t="s">
        <v>1957</v>
      </c>
      <c r="C2770" s="10">
        <v>54353</v>
      </c>
      <c r="D2770" s="9">
        <v>2659144249</v>
      </c>
      <c r="E2770" s="9" t="e">
        <f>INDEX(#REF!:#REF!,MATCH($D2770,#REF!:#REF!,0),MATCH(#REF!,#REF!:#REF!,0))</f>
        <v>#REF!</v>
      </c>
      <c r="F2770" s="9" t="e">
        <f>INDEX(#REF!:#REF!,MATCH($D2770,#REF!:#REF!,0),MATCH(#REF!,#REF!:#REF!,0))</f>
        <v>#REF!</v>
      </c>
    </row>
    <row r="2771" spans="1:6" ht="16.5" x14ac:dyDescent="0.3">
      <c r="A2771" s="9" t="s">
        <v>19554</v>
      </c>
      <c r="B2771" s="9" t="s">
        <v>3372</v>
      </c>
      <c r="C2771" s="10">
        <v>28058</v>
      </c>
      <c r="D2771" s="9">
        <v>8971738782</v>
      </c>
      <c r="E2771" s="9" t="e">
        <f>INDEX(#REF!:#REF!,MATCH($D2771,#REF!:#REF!,0),MATCH(#REF!,#REF!:#REF!,0))</f>
        <v>#REF!</v>
      </c>
      <c r="F2771" s="9" t="e">
        <f>INDEX(#REF!:#REF!,MATCH($D2771,#REF!:#REF!,0),MATCH(#REF!,#REF!:#REF!,0))</f>
        <v>#REF!</v>
      </c>
    </row>
    <row r="2772" spans="1:6" ht="16.5" x14ac:dyDescent="0.3">
      <c r="A2772" s="9" t="s">
        <v>19553</v>
      </c>
      <c r="B2772" s="9" t="s">
        <v>3493</v>
      </c>
      <c r="C2772" s="10">
        <v>34069</v>
      </c>
      <c r="D2772" s="9">
        <v>2149326663</v>
      </c>
      <c r="E2772" s="9" t="e">
        <f>INDEX(#REF!:#REF!,MATCH($D2772,#REF!:#REF!,0),MATCH(#REF!,#REF!:#REF!,0))</f>
        <v>#REF!</v>
      </c>
      <c r="F2772" s="9" t="e">
        <f>INDEX(#REF!:#REF!,MATCH($D2772,#REF!:#REF!,0),MATCH(#REF!,#REF!:#REF!,0))</f>
        <v>#REF!</v>
      </c>
    </row>
    <row r="2773" spans="1:6" ht="16.5" x14ac:dyDescent="0.3">
      <c r="A2773" s="9" t="s">
        <v>19552</v>
      </c>
      <c r="B2773" s="9" t="s">
        <v>3029</v>
      </c>
      <c r="C2773" s="10">
        <v>40826</v>
      </c>
      <c r="D2773" s="9">
        <v>7979647432</v>
      </c>
      <c r="E2773" s="9" t="e">
        <f>INDEX(#REF!:#REF!,MATCH($D2773,#REF!:#REF!,0),MATCH(#REF!,#REF!:#REF!,0))</f>
        <v>#REF!</v>
      </c>
      <c r="F2773" s="9" t="e">
        <f>INDEX(#REF!:#REF!,MATCH($D2773,#REF!:#REF!,0),MATCH(#REF!,#REF!:#REF!,0))</f>
        <v>#REF!</v>
      </c>
    </row>
    <row r="2774" spans="1:6" ht="16.5" x14ac:dyDescent="0.3">
      <c r="A2774" s="9" t="s">
        <v>19551</v>
      </c>
      <c r="B2774" s="9" t="s">
        <v>2326</v>
      </c>
      <c r="C2774" s="10">
        <v>18525</v>
      </c>
      <c r="D2774" s="9">
        <v>8302317314</v>
      </c>
      <c r="E2774" s="9" t="e">
        <f>INDEX(#REF!:#REF!,MATCH($D2774,#REF!:#REF!,0),MATCH(#REF!,#REF!:#REF!,0))</f>
        <v>#REF!</v>
      </c>
      <c r="F2774" s="9" t="e">
        <f>INDEX(#REF!:#REF!,MATCH($D2774,#REF!:#REF!,0),MATCH(#REF!,#REF!:#REF!,0))</f>
        <v>#REF!</v>
      </c>
    </row>
    <row r="2775" spans="1:6" ht="16.5" x14ac:dyDescent="0.3">
      <c r="A2775" s="9" t="s">
        <v>19550</v>
      </c>
      <c r="B2775" s="9" t="s">
        <v>2017</v>
      </c>
      <c r="C2775" s="10">
        <v>53084</v>
      </c>
      <c r="D2775" s="9">
        <v>3021692982</v>
      </c>
      <c r="E2775" s="9" t="e">
        <f>INDEX(#REF!:#REF!,MATCH($D2775,#REF!:#REF!,0),MATCH(#REF!,#REF!:#REF!,0))</f>
        <v>#REF!</v>
      </c>
      <c r="F2775" s="9" t="e">
        <f>INDEX(#REF!:#REF!,MATCH($D2775,#REF!:#REF!,0),MATCH(#REF!,#REF!:#REF!,0))</f>
        <v>#REF!</v>
      </c>
    </row>
    <row r="2776" spans="1:6" ht="16.5" x14ac:dyDescent="0.3">
      <c r="A2776" s="9" t="s">
        <v>19549</v>
      </c>
      <c r="B2776" s="9" t="s">
        <v>2472</v>
      </c>
      <c r="C2776" s="10">
        <v>40220</v>
      </c>
      <c r="D2776" s="9">
        <v>6732216945</v>
      </c>
      <c r="E2776" s="9" t="e">
        <f>INDEX(#REF!:#REF!,MATCH($D2776,#REF!:#REF!,0),MATCH(#REF!,#REF!:#REF!,0))</f>
        <v>#REF!</v>
      </c>
      <c r="F2776" s="9" t="e">
        <f>INDEX(#REF!:#REF!,MATCH($D2776,#REF!:#REF!,0),MATCH(#REF!,#REF!:#REF!,0))</f>
        <v>#REF!</v>
      </c>
    </row>
    <row r="2777" spans="1:6" ht="16.5" x14ac:dyDescent="0.3">
      <c r="A2777" s="9" t="s">
        <v>19548</v>
      </c>
      <c r="B2777" s="9" t="s">
        <v>2241</v>
      </c>
      <c r="C2777" s="10">
        <v>22837</v>
      </c>
      <c r="D2777" s="9">
        <v>6235447353</v>
      </c>
      <c r="E2777" s="9" t="e">
        <f>INDEX(#REF!:#REF!,MATCH($D2777,#REF!:#REF!,0),MATCH(#REF!,#REF!:#REF!,0))</f>
        <v>#REF!</v>
      </c>
      <c r="F2777" s="9" t="e">
        <f>INDEX(#REF!:#REF!,MATCH($D2777,#REF!:#REF!,0),MATCH(#REF!,#REF!:#REF!,0))</f>
        <v>#REF!</v>
      </c>
    </row>
    <row r="2778" spans="1:6" ht="16.5" x14ac:dyDescent="0.3">
      <c r="A2778" s="9" t="s">
        <v>19547</v>
      </c>
      <c r="B2778" s="9" t="s">
        <v>2428</v>
      </c>
      <c r="C2778" s="10">
        <v>18266</v>
      </c>
      <c r="D2778" s="9">
        <v>264454596</v>
      </c>
      <c r="E2778" s="9" t="e">
        <f>INDEX(#REF!:#REF!,MATCH($D2778,#REF!:#REF!,0),MATCH(#REF!,#REF!:#REF!,0))</f>
        <v>#REF!</v>
      </c>
      <c r="F2778" s="9" t="e">
        <f>INDEX(#REF!:#REF!,MATCH($D2778,#REF!:#REF!,0),MATCH(#REF!,#REF!:#REF!,0))</f>
        <v>#REF!</v>
      </c>
    </row>
    <row r="2779" spans="1:6" ht="16.5" x14ac:dyDescent="0.3">
      <c r="A2779" s="9" t="s">
        <v>19546</v>
      </c>
      <c r="B2779" s="9" t="s">
        <v>2443</v>
      </c>
      <c r="C2779" s="10">
        <v>54767</v>
      </c>
      <c r="D2779" s="9">
        <v>6410530811</v>
      </c>
      <c r="E2779" s="9" t="e">
        <f>INDEX(#REF!:#REF!,MATCH($D2779,#REF!:#REF!,0),MATCH(#REF!,#REF!:#REF!,0))</f>
        <v>#REF!</v>
      </c>
      <c r="F2779" s="9" t="e">
        <f>INDEX(#REF!:#REF!,MATCH($D2779,#REF!:#REF!,0),MATCH(#REF!,#REF!:#REF!,0))</f>
        <v>#REF!</v>
      </c>
    </row>
    <row r="2780" spans="1:6" ht="16.5" x14ac:dyDescent="0.3">
      <c r="A2780" s="9" t="s">
        <v>19545</v>
      </c>
      <c r="B2780" s="9" t="s">
        <v>2136</v>
      </c>
      <c r="C2780" s="10">
        <v>26047</v>
      </c>
      <c r="D2780" s="9">
        <v>4688336071</v>
      </c>
      <c r="E2780" s="9" t="e">
        <f>INDEX(#REF!:#REF!,MATCH($D2780,#REF!:#REF!,0),MATCH(#REF!,#REF!:#REF!,0))</f>
        <v>#REF!</v>
      </c>
      <c r="F2780" s="9" t="e">
        <f>INDEX(#REF!:#REF!,MATCH($D2780,#REF!:#REF!,0),MATCH(#REF!,#REF!:#REF!,0))</f>
        <v>#REF!</v>
      </c>
    </row>
    <row r="2781" spans="1:6" ht="16.5" x14ac:dyDescent="0.3">
      <c r="A2781" s="9" t="s">
        <v>19544</v>
      </c>
      <c r="B2781" s="9" t="s">
        <v>2747</v>
      </c>
      <c r="C2781" s="10">
        <v>20369</v>
      </c>
      <c r="D2781" s="9">
        <v>4409014943</v>
      </c>
      <c r="E2781" s="9" t="e">
        <f>INDEX(#REF!:#REF!,MATCH($D2781,#REF!:#REF!,0),MATCH(#REF!,#REF!:#REF!,0))</f>
        <v>#REF!</v>
      </c>
      <c r="F2781" s="9" t="e">
        <f>INDEX(#REF!:#REF!,MATCH($D2781,#REF!:#REF!,0),MATCH(#REF!,#REF!:#REF!,0))</f>
        <v>#REF!</v>
      </c>
    </row>
    <row r="2782" spans="1:6" ht="16.5" x14ac:dyDescent="0.3">
      <c r="A2782" s="9" t="s">
        <v>19543</v>
      </c>
      <c r="B2782" s="9" t="s">
        <v>2572</v>
      </c>
      <c r="C2782" s="10">
        <v>17119</v>
      </c>
      <c r="D2782" s="9">
        <v>8757371024</v>
      </c>
      <c r="E2782" s="9" t="e">
        <f>INDEX(#REF!:#REF!,MATCH($D2782,#REF!:#REF!,0),MATCH(#REF!,#REF!:#REF!,0))</f>
        <v>#REF!</v>
      </c>
      <c r="F2782" s="9" t="e">
        <f>INDEX(#REF!:#REF!,MATCH($D2782,#REF!:#REF!,0),MATCH(#REF!,#REF!:#REF!,0))</f>
        <v>#REF!</v>
      </c>
    </row>
    <row r="2783" spans="1:6" ht="16.5" x14ac:dyDescent="0.3">
      <c r="A2783" s="9" t="s">
        <v>19542</v>
      </c>
      <c r="B2783" s="9" t="s">
        <v>2059</v>
      </c>
      <c r="C2783" s="10">
        <v>47455</v>
      </c>
      <c r="D2783" s="9">
        <v>357531329</v>
      </c>
      <c r="E2783" s="9" t="e">
        <f>INDEX(#REF!:#REF!,MATCH($D2783,#REF!:#REF!,0),MATCH(#REF!,#REF!:#REF!,0))</f>
        <v>#REF!</v>
      </c>
      <c r="F2783" s="9" t="e">
        <f>INDEX(#REF!:#REF!,MATCH($D2783,#REF!:#REF!,0),MATCH(#REF!,#REF!:#REF!,0))</f>
        <v>#REF!</v>
      </c>
    </row>
    <row r="2784" spans="1:6" ht="16.5" x14ac:dyDescent="0.3">
      <c r="A2784" s="9" t="s">
        <v>19541</v>
      </c>
      <c r="B2784" s="9" t="s">
        <v>2392</v>
      </c>
      <c r="C2784" s="10">
        <v>34670</v>
      </c>
      <c r="D2784" s="9">
        <v>3560320844</v>
      </c>
      <c r="E2784" s="9" t="e">
        <f>INDEX(#REF!:#REF!,MATCH($D2784,#REF!:#REF!,0),MATCH(#REF!,#REF!:#REF!,0))</f>
        <v>#REF!</v>
      </c>
      <c r="F2784" s="9" t="e">
        <f>INDEX(#REF!:#REF!,MATCH($D2784,#REF!:#REF!,0),MATCH(#REF!,#REF!:#REF!,0))</f>
        <v>#REF!</v>
      </c>
    </row>
    <row r="2785" spans="1:6" ht="16.5" x14ac:dyDescent="0.3">
      <c r="A2785" s="9" t="s">
        <v>19540</v>
      </c>
      <c r="B2785" s="9" t="s">
        <v>3372</v>
      </c>
      <c r="C2785" s="10">
        <v>54524</v>
      </c>
      <c r="D2785" s="9">
        <v>9151658844</v>
      </c>
      <c r="E2785" s="9" t="e">
        <f>INDEX(#REF!:#REF!,MATCH($D2785,#REF!:#REF!,0),MATCH(#REF!,#REF!:#REF!,0))</f>
        <v>#REF!</v>
      </c>
      <c r="F2785" s="9" t="e">
        <f>INDEX(#REF!:#REF!,MATCH($D2785,#REF!:#REF!,0),MATCH(#REF!,#REF!:#REF!,0))</f>
        <v>#REF!</v>
      </c>
    </row>
    <row r="2786" spans="1:6" ht="16.5" x14ac:dyDescent="0.3">
      <c r="A2786" s="9" t="s">
        <v>19539</v>
      </c>
      <c r="B2786" s="9" t="s">
        <v>2856</v>
      </c>
      <c r="C2786" s="10">
        <v>42744</v>
      </c>
      <c r="D2786" s="9">
        <v>7938954179</v>
      </c>
      <c r="E2786" s="9" t="e">
        <f>INDEX(#REF!:#REF!,MATCH($D2786,#REF!:#REF!,0),MATCH(#REF!,#REF!:#REF!,0))</f>
        <v>#REF!</v>
      </c>
      <c r="F2786" s="9" t="e">
        <f>INDEX(#REF!:#REF!,MATCH($D2786,#REF!:#REF!,0),MATCH(#REF!,#REF!:#REF!,0))</f>
        <v>#REF!</v>
      </c>
    </row>
    <row r="2787" spans="1:6" ht="16.5" x14ac:dyDescent="0.3">
      <c r="A2787" s="9" t="s">
        <v>19538</v>
      </c>
      <c r="B2787" s="9" t="s">
        <v>2061</v>
      </c>
      <c r="C2787" s="10">
        <v>39545</v>
      </c>
      <c r="D2787" s="9">
        <v>2183763965</v>
      </c>
      <c r="E2787" s="9" t="e">
        <f>INDEX(#REF!:#REF!,MATCH($D2787,#REF!:#REF!,0),MATCH(#REF!,#REF!:#REF!,0))</f>
        <v>#REF!</v>
      </c>
      <c r="F2787" s="9" t="e">
        <f>INDEX(#REF!:#REF!,MATCH($D2787,#REF!:#REF!,0),MATCH(#REF!,#REF!:#REF!,0))</f>
        <v>#REF!</v>
      </c>
    </row>
    <row r="2788" spans="1:6" ht="16.5" x14ac:dyDescent="0.3">
      <c r="A2788" s="9" t="s">
        <v>19537</v>
      </c>
      <c r="B2788" s="9" t="s">
        <v>2103</v>
      </c>
      <c r="C2788" s="10">
        <v>10053</v>
      </c>
      <c r="D2788" s="9">
        <v>1442784075</v>
      </c>
      <c r="E2788" s="9" t="e">
        <f>INDEX(#REF!:#REF!,MATCH($D2788,#REF!:#REF!,0),MATCH(#REF!,#REF!:#REF!,0))</f>
        <v>#REF!</v>
      </c>
      <c r="F2788" s="9" t="e">
        <f>INDEX(#REF!:#REF!,MATCH($D2788,#REF!:#REF!,0),MATCH(#REF!,#REF!:#REF!,0))</f>
        <v>#REF!</v>
      </c>
    </row>
    <row r="2789" spans="1:6" ht="16.5" x14ac:dyDescent="0.3">
      <c r="A2789" s="9" t="s">
        <v>19536</v>
      </c>
      <c r="B2789" s="9" t="s">
        <v>3029</v>
      </c>
      <c r="C2789" s="10">
        <v>25464</v>
      </c>
      <c r="D2789" s="9">
        <v>4031884281</v>
      </c>
      <c r="E2789" s="9" t="e">
        <f>INDEX(#REF!:#REF!,MATCH($D2789,#REF!:#REF!,0),MATCH(#REF!,#REF!:#REF!,0))</f>
        <v>#REF!</v>
      </c>
      <c r="F2789" s="9" t="e">
        <f>INDEX(#REF!:#REF!,MATCH($D2789,#REF!:#REF!,0),MATCH(#REF!,#REF!:#REF!,0))</f>
        <v>#REF!</v>
      </c>
    </row>
    <row r="2790" spans="1:6" ht="16.5" x14ac:dyDescent="0.3">
      <c r="A2790" s="9" t="s">
        <v>19535</v>
      </c>
      <c r="B2790" s="9" t="s">
        <v>3388</v>
      </c>
      <c r="C2790" s="10">
        <v>54928</v>
      </c>
      <c r="D2790" s="9">
        <v>250257920</v>
      </c>
      <c r="E2790" s="9" t="e">
        <f>INDEX(#REF!:#REF!,MATCH($D2790,#REF!:#REF!,0),MATCH(#REF!,#REF!:#REF!,0))</f>
        <v>#REF!</v>
      </c>
      <c r="F2790" s="9" t="e">
        <f>INDEX(#REF!:#REF!,MATCH($D2790,#REF!:#REF!,0),MATCH(#REF!,#REF!:#REF!,0))</f>
        <v>#REF!</v>
      </c>
    </row>
    <row r="2791" spans="1:6" ht="16.5" x14ac:dyDescent="0.3">
      <c r="A2791" s="9" t="s">
        <v>19534</v>
      </c>
      <c r="B2791" s="9" t="s">
        <v>2568</v>
      </c>
      <c r="C2791" s="10">
        <v>32474</v>
      </c>
      <c r="D2791" s="9">
        <v>4219825649</v>
      </c>
      <c r="E2791" s="9" t="e">
        <f>INDEX(#REF!:#REF!,MATCH($D2791,#REF!:#REF!,0),MATCH(#REF!,#REF!:#REF!,0))</f>
        <v>#REF!</v>
      </c>
      <c r="F2791" s="9" t="e">
        <f>INDEX(#REF!:#REF!,MATCH($D2791,#REF!:#REF!,0),MATCH(#REF!,#REF!:#REF!,0))</f>
        <v>#REF!</v>
      </c>
    </row>
    <row r="2792" spans="1:6" ht="16.5" x14ac:dyDescent="0.3">
      <c r="A2792" s="9" t="s">
        <v>19533</v>
      </c>
      <c r="B2792" s="9" t="s">
        <v>2655</v>
      </c>
      <c r="C2792" s="10">
        <v>16642</v>
      </c>
      <c r="D2792" s="9">
        <v>1923178164</v>
      </c>
      <c r="E2792" s="9" t="e">
        <f>INDEX(#REF!:#REF!,MATCH($D2792,#REF!:#REF!,0),MATCH(#REF!,#REF!:#REF!,0))</f>
        <v>#REF!</v>
      </c>
      <c r="F2792" s="9" t="e">
        <f>INDEX(#REF!:#REF!,MATCH($D2792,#REF!:#REF!,0),MATCH(#REF!,#REF!:#REF!,0))</f>
        <v>#REF!</v>
      </c>
    </row>
    <row r="2793" spans="1:6" ht="16.5" x14ac:dyDescent="0.3">
      <c r="A2793" s="9" t="s">
        <v>19532</v>
      </c>
      <c r="B2793" s="9" t="s">
        <v>2474</v>
      </c>
      <c r="C2793" s="10">
        <v>48853</v>
      </c>
      <c r="D2793" s="9">
        <v>4184483038</v>
      </c>
      <c r="E2793" s="9" t="e">
        <f>INDEX(#REF!:#REF!,MATCH($D2793,#REF!:#REF!,0),MATCH(#REF!,#REF!:#REF!,0))</f>
        <v>#REF!</v>
      </c>
      <c r="F2793" s="9" t="e">
        <f>INDEX(#REF!:#REF!,MATCH($D2793,#REF!:#REF!,0),MATCH(#REF!,#REF!:#REF!,0))</f>
        <v>#REF!</v>
      </c>
    </row>
    <row r="2794" spans="1:6" ht="16.5" x14ac:dyDescent="0.3">
      <c r="A2794" s="9" t="s">
        <v>19531</v>
      </c>
      <c r="B2794" s="9" t="s">
        <v>2226</v>
      </c>
      <c r="C2794" s="10">
        <v>30663</v>
      </c>
      <c r="D2794" s="9">
        <v>7436398989</v>
      </c>
      <c r="E2794" s="9" t="e">
        <f>INDEX(#REF!:#REF!,MATCH($D2794,#REF!:#REF!,0),MATCH(#REF!,#REF!:#REF!,0))</f>
        <v>#REF!</v>
      </c>
      <c r="F2794" s="9" t="e">
        <f>INDEX(#REF!:#REF!,MATCH($D2794,#REF!:#REF!,0),MATCH(#REF!,#REF!:#REF!,0))</f>
        <v>#REF!</v>
      </c>
    </row>
    <row r="2795" spans="1:6" ht="16.5" x14ac:dyDescent="0.3">
      <c r="A2795" s="9" t="s">
        <v>19530</v>
      </c>
      <c r="B2795" s="9" t="s">
        <v>3156</v>
      </c>
      <c r="C2795" s="10">
        <v>10147</v>
      </c>
      <c r="D2795" s="9">
        <v>1739513533</v>
      </c>
      <c r="E2795" s="9" t="e">
        <f>INDEX(#REF!:#REF!,MATCH($D2795,#REF!:#REF!,0),MATCH(#REF!,#REF!:#REF!,0))</f>
        <v>#REF!</v>
      </c>
      <c r="F2795" s="9" t="e">
        <f>INDEX(#REF!:#REF!,MATCH($D2795,#REF!:#REF!,0),MATCH(#REF!,#REF!:#REF!,0))</f>
        <v>#REF!</v>
      </c>
    </row>
    <row r="2796" spans="1:6" ht="16.5" x14ac:dyDescent="0.3">
      <c r="A2796" s="9" t="s">
        <v>19529</v>
      </c>
      <c r="B2796" s="9" t="s">
        <v>2087</v>
      </c>
      <c r="C2796" s="10">
        <v>35394</v>
      </c>
      <c r="D2796" s="9">
        <v>2280674246</v>
      </c>
      <c r="E2796" s="9" t="e">
        <f>INDEX(#REF!:#REF!,MATCH($D2796,#REF!:#REF!,0),MATCH(#REF!,#REF!:#REF!,0))</f>
        <v>#REF!</v>
      </c>
      <c r="F2796" s="9" t="e">
        <f>INDEX(#REF!:#REF!,MATCH($D2796,#REF!:#REF!,0),MATCH(#REF!,#REF!:#REF!,0))</f>
        <v>#REF!</v>
      </c>
    </row>
    <row r="2797" spans="1:6" ht="16.5" x14ac:dyDescent="0.3">
      <c r="A2797" s="9" t="s">
        <v>19528</v>
      </c>
      <c r="B2797" s="9" t="s">
        <v>2600</v>
      </c>
      <c r="C2797" s="10">
        <v>40226</v>
      </c>
      <c r="D2797" s="9">
        <v>8204786093</v>
      </c>
      <c r="E2797" s="9" t="e">
        <f>INDEX(#REF!:#REF!,MATCH($D2797,#REF!:#REF!,0),MATCH(#REF!,#REF!:#REF!,0))</f>
        <v>#REF!</v>
      </c>
      <c r="F2797" s="9" t="e">
        <f>INDEX(#REF!:#REF!,MATCH($D2797,#REF!:#REF!,0),MATCH(#REF!,#REF!:#REF!,0))</f>
        <v>#REF!</v>
      </c>
    </row>
    <row r="2798" spans="1:6" ht="16.5" x14ac:dyDescent="0.3">
      <c r="A2798" s="9" t="s">
        <v>19527</v>
      </c>
      <c r="B2798" s="9" t="s">
        <v>2409</v>
      </c>
      <c r="C2798" s="10">
        <v>17968</v>
      </c>
      <c r="D2798" s="9">
        <v>992720575</v>
      </c>
      <c r="E2798" s="9" t="e">
        <f>INDEX(#REF!:#REF!,MATCH($D2798,#REF!:#REF!,0),MATCH(#REF!,#REF!:#REF!,0))</f>
        <v>#REF!</v>
      </c>
      <c r="F2798" s="9" t="e">
        <f>INDEX(#REF!:#REF!,MATCH($D2798,#REF!:#REF!,0),MATCH(#REF!,#REF!:#REF!,0))</f>
        <v>#REF!</v>
      </c>
    </row>
    <row r="2799" spans="1:6" ht="16.5" x14ac:dyDescent="0.3">
      <c r="A2799" s="9" t="s">
        <v>19526</v>
      </c>
      <c r="B2799" s="9" t="s">
        <v>2974</v>
      </c>
      <c r="C2799" s="10">
        <v>39029</v>
      </c>
      <c r="D2799" s="9">
        <v>939715988</v>
      </c>
      <c r="E2799" s="9" t="e">
        <f>INDEX(#REF!:#REF!,MATCH($D2799,#REF!:#REF!,0),MATCH(#REF!,#REF!:#REF!,0))</f>
        <v>#REF!</v>
      </c>
      <c r="F2799" s="9" t="e">
        <f>INDEX(#REF!:#REF!,MATCH($D2799,#REF!:#REF!,0),MATCH(#REF!,#REF!:#REF!,0))</f>
        <v>#REF!</v>
      </c>
    </row>
    <row r="2800" spans="1:6" ht="16.5" x14ac:dyDescent="0.3">
      <c r="A2800" s="9" t="s">
        <v>19525</v>
      </c>
      <c r="B2800" s="9" t="s">
        <v>3156</v>
      </c>
      <c r="C2800" s="10">
        <v>14091</v>
      </c>
      <c r="D2800" s="9">
        <v>8875305560</v>
      </c>
      <c r="E2800" s="9" t="e">
        <f>INDEX(#REF!:#REF!,MATCH($D2800,#REF!:#REF!,0),MATCH(#REF!,#REF!:#REF!,0))</f>
        <v>#REF!</v>
      </c>
      <c r="F2800" s="9" t="e">
        <f>INDEX(#REF!:#REF!,MATCH($D2800,#REF!:#REF!,0),MATCH(#REF!,#REF!:#REF!,0))</f>
        <v>#REF!</v>
      </c>
    </row>
    <row r="2801" spans="1:6" ht="16.5" x14ac:dyDescent="0.3">
      <c r="A2801" s="9" t="s">
        <v>19524</v>
      </c>
      <c r="B2801" s="9" t="s">
        <v>2795</v>
      </c>
      <c r="C2801" s="10">
        <v>43713</v>
      </c>
      <c r="D2801" s="9">
        <v>8850022085</v>
      </c>
      <c r="E2801" s="9" t="e">
        <f>INDEX(#REF!:#REF!,MATCH($D2801,#REF!:#REF!,0),MATCH(#REF!,#REF!:#REF!,0))</f>
        <v>#REF!</v>
      </c>
      <c r="F2801" s="9" t="e">
        <f>INDEX(#REF!:#REF!,MATCH($D2801,#REF!:#REF!,0),MATCH(#REF!,#REF!:#REF!,0))</f>
        <v>#REF!</v>
      </c>
    </row>
    <row r="2802" spans="1:6" ht="16.5" x14ac:dyDescent="0.3">
      <c r="A2802" s="9" t="s">
        <v>19523</v>
      </c>
      <c r="B2802" s="9" t="s">
        <v>3156</v>
      </c>
      <c r="C2802" s="10">
        <v>27403</v>
      </c>
      <c r="D2802" s="9">
        <v>7628323464</v>
      </c>
      <c r="E2802" s="9" t="e">
        <f>INDEX(#REF!:#REF!,MATCH($D2802,#REF!:#REF!,0),MATCH(#REF!,#REF!:#REF!,0))</f>
        <v>#REF!</v>
      </c>
      <c r="F2802" s="9" t="e">
        <f>INDEX(#REF!:#REF!,MATCH($D2802,#REF!:#REF!,0),MATCH(#REF!,#REF!:#REF!,0))</f>
        <v>#REF!</v>
      </c>
    </row>
    <row r="2803" spans="1:6" ht="16.5" x14ac:dyDescent="0.3">
      <c r="A2803" s="9" t="s">
        <v>19522</v>
      </c>
      <c r="B2803" s="9" t="s">
        <v>2304</v>
      </c>
      <c r="C2803" s="10">
        <v>42637</v>
      </c>
      <c r="D2803" s="9">
        <v>7625163059</v>
      </c>
      <c r="E2803" s="9" t="e">
        <f>INDEX(#REF!:#REF!,MATCH($D2803,#REF!:#REF!,0),MATCH(#REF!,#REF!:#REF!,0))</f>
        <v>#REF!</v>
      </c>
      <c r="F2803" s="9" t="e">
        <f>INDEX(#REF!:#REF!,MATCH($D2803,#REF!:#REF!,0),MATCH(#REF!,#REF!:#REF!,0))</f>
        <v>#REF!</v>
      </c>
    </row>
    <row r="2804" spans="1:6" ht="16.5" x14ac:dyDescent="0.3">
      <c r="A2804" s="9" t="s">
        <v>19521</v>
      </c>
      <c r="B2804" s="9" t="s">
        <v>2090</v>
      </c>
      <c r="C2804" s="10">
        <v>52841</v>
      </c>
      <c r="D2804" s="9">
        <v>116428384</v>
      </c>
      <c r="E2804" s="9" t="e">
        <f>INDEX(#REF!:#REF!,MATCH($D2804,#REF!:#REF!,0),MATCH(#REF!,#REF!:#REF!,0))</f>
        <v>#REF!</v>
      </c>
      <c r="F2804" s="9" t="e">
        <f>INDEX(#REF!:#REF!,MATCH($D2804,#REF!:#REF!,0),MATCH(#REF!,#REF!:#REF!,0))</f>
        <v>#REF!</v>
      </c>
    </row>
    <row r="2805" spans="1:6" ht="16.5" x14ac:dyDescent="0.3">
      <c r="A2805" s="9" t="s">
        <v>19520</v>
      </c>
      <c r="B2805" s="9" t="s">
        <v>2134</v>
      </c>
      <c r="C2805" s="10">
        <v>11848</v>
      </c>
      <c r="D2805" s="9">
        <v>583595162</v>
      </c>
      <c r="E2805" s="9" t="e">
        <f>INDEX(#REF!:#REF!,MATCH($D2805,#REF!:#REF!,0),MATCH(#REF!,#REF!:#REF!,0))</f>
        <v>#REF!</v>
      </c>
      <c r="F2805" s="9" t="e">
        <f>INDEX(#REF!:#REF!,MATCH($D2805,#REF!:#REF!,0),MATCH(#REF!,#REF!:#REF!,0))</f>
        <v>#REF!</v>
      </c>
    </row>
    <row r="2806" spans="1:6" ht="16.5" x14ac:dyDescent="0.3">
      <c r="A2806" s="9" t="s">
        <v>19519</v>
      </c>
      <c r="B2806" s="9" t="s">
        <v>1963</v>
      </c>
      <c r="C2806" s="10">
        <v>10418</v>
      </c>
      <c r="D2806" s="9">
        <v>2657442315</v>
      </c>
      <c r="E2806" s="9" t="e">
        <f>INDEX(#REF!:#REF!,MATCH($D2806,#REF!:#REF!,0),MATCH(#REF!,#REF!:#REF!,0))</f>
        <v>#REF!</v>
      </c>
      <c r="F2806" s="9" t="e">
        <f>INDEX(#REF!:#REF!,MATCH($D2806,#REF!:#REF!,0),MATCH(#REF!,#REF!:#REF!,0))</f>
        <v>#REF!</v>
      </c>
    </row>
    <row r="2807" spans="1:6" ht="16.5" x14ac:dyDescent="0.3">
      <c r="A2807" s="9" t="s">
        <v>19518</v>
      </c>
      <c r="B2807" s="9" t="s">
        <v>2250</v>
      </c>
      <c r="C2807" s="10">
        <v>25357</v>
      </c>
      <c r="D2807" s="9">
        <v>4900475084</v>
      </c>
      <c r="E2807" s="9" t="e">
        <f>INDEX(#REF!:#REF!,MATCH($D2807,#REF!:#REF!,0),MATCH(#REF!,#REF!:#REF!,0))</f>
        <v>#REF!</v>
      </c>
      <c r="F2807" s="9" t="e">
        <f>INDEX(#REF!:#REF!,MATCH($D2807,#REF!:#REF!,0),MATCH(#REF!,#REF!:#REF!,0))</f>
        <v>#REF!</v>
      </c>
    </row>
    <row r="2808" spans="1:6" ht="16.5" x14ac:dyDescent="0.3">
      <c r="A2808" s="9" t="s">
        <v>19517</v>
      </c>
      <c r="B2808" s="9" t="s">
        <v>3187</v>
      </c>
      <c r="C2808" s="10">
        <v>11207</v>
      </c>
      <c r="D2808" s="9">
        <v>2294342399</v>
      </c>
      <c r="E2808" s="9" t="e">
        <f>INDEX(#REF!:#REF!,MATCH($D2808,#REF!:#REF!,0),MATCH(#REF!,#REF!:#REF!,0))</f>
        <v>#REF!</v>
      </c>
      <c r="F2808" s="9" t="e">
        <f>INDEX(#REF!:#REF!,MATCH($D2808,#REF!:#REF!,0),MATCH(#REF!,#REF!:#REF!,0))</f>
        <v>#REF!</v>
      </c>
    </row>
    <row r="2809" spans="1:6" ht="16.5" x14ac:dyDescent="0.3">
      <c r="A2809" s="9" t="s">
        <v>19516</v>
      </c>
      <c r="B2809" s="9" t="s">
        <v>2341</v>
      </c>
      <c r="C2809" s="10">
        <v>39549</v>
      </c>
      <c r="D2809" s="9">
        <v>303831626</v>
      </c>
      <c r="E2809" s="9" t="e">
        <f>INDEX(#REF!:#REF!,MATCH($D2809,#REF!:#REF!,0),MATCH(#REF!,#REF!:#REF!,0))</f>
        <v>#REF!</v>
      </c>
      <c r="F2809" s="9" t="e">
        <f>INDEX(#REF!:#REF!,MATCH($D2809,#REF!:#REF!,0),MATCH(#REF!,#REF!:#REF!,0))</f>
        <v>#REF!</v>
      </c>
    </row>
    <row r="2810" spans="1:6" ht="16.5" x14ac:dyDescent="0.3">
      <c r="A2810" s="9" t="s">
        <v>19515</v>
      </c>
      <c r="B2810" s="9" t="s">
        <v>2945</v>
      </c>
      <c r="C2810" s="10">
        <v>59904</v>
      </c>
      <c r="D2810" s="9">
        <v>8682006391</v>
      </c>
      <c r="E2810" s="9" t="e">
        <f>INDEX(#REF!:#REF!,MATCH($D2810,#REF!:#REF!,0),MATCH(#REF!,#REF!:#REF!,0))</f>
        <v>#REF!</v>
      </c>
      <c r="F2810" s="9" t="e">
        <f>INDEX(#REF!:#REF!,MATCH($D2810,#REF!:#REF!,0),MATCH(#REF!,#REF!:#REF!,0))</f>
        <v>#REF!</v>
      </c>
    </row>
    <row r="2811" spans="1:6" ht="16.5" x14ac:dyDescent="0.3">
      <c r="A2811" s="9" t="s">
        <v>19514</v>
      </c>
      <c r="B2811" s="9" t="s">
        <v>2077</v>
      </c>
      <c r="C2811" s="10">
        <v>54584</v>
      </c>
      <c r="D2811" s="9">
        <v>5074304008</v>
      </c>
      <c r="E2811" s="9" t="e">
        <f>INDEX(#REF!:#REF!,MATCH($D2811,#REF!:#REF!,0),MATCH(#REF!,#REF!:#REF!,0))</f>
        <v>#REF!</v>
      </c>
      <c r="F2811" s="9" t="e">
        <f>INDEX(#REF!:#REF!,MATCH($D2811,#REF!:#REF!,0),MATCH(#REF!,#REF!:#REF!,0))</f>
        <v>#REF!</v>
      </c>
    </row>
    <row r="2812" spans="1:6" ht="16.5" x14ac:dyDescent="0.3">
      <c r="A2812" s="9" t="s">
        <v>19513</v>
      </c>
      <c r="B2812" s="9" t="s">
        <v>3478</v>
      </c>
      <c r="C2812" s="10">
        <v>22023</v>
      </c>
      <c r="D2812" s="9">
        <v>101658508</v>
      </c>
      <c r="E2812" s="9" t="e">
        <f>INDEX(#REF!:#REF!,MATCH($D2812,#REF!:#REF!,0),MATCH(#REF!,#REF!:#REF!,0))</f>
        <v>#REF!</v>
      </c>
      <c r="F2812" s="9" t="e">
        <f>INDEX(#REF!:#REF!,MATCH($D2812,#REF!:#REF!,0),MATCH(#REF!,#REF!:#REF!,0))</f>
        <v>#REF!</v>
      </c>
    </row>
    <row r="2813" spans="1:6" ht="16.5" x14ac:dyDescent="0.3">
      <c r="A2813" s="9" t="s">
        <v>19512</v>
      </c>
      <c r="B2813" s="9" t="s">
        <v>2019</v>
      </c>
      <c r="C2813" s="10">
        <v>13867</v>
      </c>
      <c r="D2813" s="9">
        <v>1598957961</v>
      </c>
      <c r="E2813" s="9" t="e">
        <f>INDEX(#REF!:#REF!,MATCH($D2813,#REF!:#REF!,0),MATCH(#REF!,#REF!:#REF!,0))</f>
        <v>#REF!</v>
      </c>
      <c r="F2813" s="9" t="e">
        <f>INDEX(#REF!:#REF!,MATCH($D2813,#REF!:#REF!,0),MATCH(#REF!,#REF!:#REF!,0))</f>
        <v>#REF!</v>
      </c>
    </row>
    <row r="2814" spans="1:6" ht="16.5" x14ac:dyDescent="0.3">
      <c r="A2814" s="9" t="s">
        <v>19511</v>
      </c>
      <c r="B2814" s="9" t="s">
        <v>2323</v>
      </c>
      <c r="C2814" s="10">
        <v>53636</v>
      </c>
      <c r="D2814" s="9">
        <v>7011563598</v>
      </c>
      <c r="E2814" s="9" t="e">
        <f>INDEX(#REF!:#REF!,MATCH($D2814,#REF!:#REF!,0),MATCH(#REF!,#REF!:#REF!,0))</f>
        <v>#REF!</v>
      </c>
      <c r="F2814" s="9" t="e">
        <f>INDEX(#REF!:#REF!,MATCH($D2814,#REF!:#REF!,0),MATCH(#REF!,#REF!:#REF!,0))</f>
        <v>#REF!</v>
      </c>
    </row>
    <row r="2815" spans="1:6" ht="16.5" x14ac:dyDescent="0.3">
      <c r="A2815" s="9" t="s">
        <v>19510</v>
      </c>
      <c r="B2815" s="9" t="s">
        <v>1967</v>
      </c>
      <c r="C2815" s="10">
        <v>40359</v>
      </c>
      <c r="D2815" s="9">
        <v>5191866150</v>
      </c>
      <c r="E2815" s="9" t="e">
        <f>INDEX(#REF!:#REF!,MATCH($D2815,#REF!:#REF!,0),MATCH(#REF!,#REF!:#REF!,0))</f>
        <v>#REF!</v>
      </c>
      <c r="F2815" s="9" t="e">
        <f>INDEX(#REF!:#REF!,MATCH($D2815,#REF!:#REF!,0),MATCH(#REF!,#REF!:#REF!,0))</f>
        <v>#REF!</v>
      </c>
    </row>
    <row r="2816" spans="1:6" ht="16.5" x14ac:dyDescent="0.3">
      <c r="A2816" s="9" t="s">
        <v>19509</v>
      </c>
      <c r="B2816" s="9" t="s">
        <v>2195</v>
      </c>
      <c r="C2816" s="10">
        <v>18659</v>
      </c>
      <c r="D2816" s="9">
        <v>4688336071</v>
      </c>
      <c r="E2816" s="9" t="e">
        <f>INDEX(#REF!:#REF!,MATCH($D2816,#REF!:#REF!,0),MATCH(#REF!,#REF!:#REF!,0))</f>
        <v>#REF!</v>
      </c>
      <c r="F2816" s="9" t="e">
        <f>INDEX(#REF!:#REF!,MATCH($D2816,#REF!:#REF!,0),MATCH(#REF!,#REF!:#REF!,0))</f>
        <v>#REF!</v>
      </c>
    </row>
    <row r="2817" spans="1:6" ht="16.5" x14ac:dyDescent="0.3">
      <c r="A2817" s="9" t="s">
        <v>19508</v>
      </c>
      <c r="B2817" s="9" t="s">
        <v>3156</v>
      </c>
      <c r="C2817" s="10">
        <v>58059</v>
      </c>
      <c r="D2817" s="9">
        <v>3021692982</v>
      </c>
      <c r="E2817" s="9" t="e">
        <f>INDEX(#REF!:#REF!,MATCH($D2817,#REF!:#REF!,0),MATCH(#REF!,#REF!:#REF!,0))</f>
        <v>#REF!</v>
      </c>
      <c r="F2817" s="9" t="e">
        <f>INDEX(#REF!:#REF!,MATCH($D2817,#REF!:#REF!,0),MATCH(#REF!,#REF!:#REF!,0))</f>
        <v>#REF!</v>
      </c>
    </row>
    <row r="2818" spans="1:6" ht="16.5" x14ac:dyDescent="0.3">
      <c r="A2818" s="9" t="s">
        <v>19507</v>
      </c>
      <c r="B2818" s="9" t="s">
        <v>3720</v>
      </c>
      <c r="C2818" s="10">
        <v>26952</v>
      </c>
      <c r="D2818" s="9">
        <v>7140803102</v>
      </c>
      <c r="E2818" s="9" t="e">
        <f>INDEX(#REF!:#REF!,MATCH($D2818,#REF!:#REF!,0),MATCH(#REF!,#REF!:#REF!,0))</f>
        <v>#REF!</v>
      </c>
      <c r="F2818" s="9" t="e">
        <f>INDEX(#REF!:#REF!,MATCH($D2818,#REF!:#REF!,0),MATCH(#REF!,#REF!:#REF!,0))</f>
        <v>#REF!</v>
      </c>
    </row>
    <row r="2819" spans="1:6" ht="16.5" x14ac:dyDescent="0.3">
      <c r="A2819" s="9" t="s">
        <v>19506</v>
      </c>
      <c r="B2819" s="9" t="s">
        <v>2867</v>
      </c>
      <c r="C2819" s="10">
        <v>54515</v>
      </c>
      <c r="D2819" s="9">
        <v>4752702681</v>
      </c>
      <c r="E2819" s="9" t="e">
        <f>INDEX(#REF!:#REF!,MATCH($D2819,#REF!:#REF!,0),MATCH(#REF!,#REF!:#REF!,0))</f>
        <v>#REF!</v>
      </c>
      <c r="F2819" s="9" t="e">
        <f>INDEX(#REF!:#REF!,MATCH($D2819,#REF!:#REF!,0),MATCH(#REF!,#REF!:#REF!,0))</f>
        <v>#REF!</v>
      </c>
    </row>
    <row r="2820" spans="1:6" ht="16.5" x14ac:dyDescent="0.3">
      <c r="A2820" s="9" t="s">
        <v>19505</v>
      </c>
      <c r="B2820" s="9" t="s">
        <v>2371</v>
      </c>
      <c r="C2820" s="10">
        <v>55283</v>
      </c>
      <c r="D2820" s="9">
        <v>9732655267</v>
      </c>
      <c r="E2820" s="9" t="e">
        <f>INDEX(#REF!:#REF!,MATCH($D2820,#REF!:#REF!,0),MATCH(#REF!,#REF!:#REF!,0))</f>
        <v>#REF!</v>
      </c>
      <c r="F2820" s="9" t="e">
        <f>INDEX(#REF!:#REF!,MATCH($D2820,#REF!:#REF!,0),MATCH(#REF!,#REF!:#REF!,0))</f>
        <v>#REF!</v>
      </c>
    </row>
    <row r="2821" spans="1:6" ht="16.5" x14ac:dyDescent="0.3">
      <c r="A2821" s="9" t="s">
        <v>19504</v>
      </c>
      <c r="B2821" s="9" t="s">
        <v>2226</v>
      </c>
      <c r="C2821" s="10">
        <v>47877</v>
      </c>
      <c r="D2821" s="9">
        <v>7489370671</v>
      </c>
      <c r="E2821" s="9" t="e">
        <f>INDEX(#REF!:#REF!,MATCH($D2821,#REF!:#REF!,0),MATCH(#REF!,#REF!:#REF!,0))</f>
        <v>#REF!</v>
      </c>
      <c r="F2821" s="9" t="e">
        <f>INDEX(#REF!:#REF!,MATCH($D2821,#REF!:#REF!,0),MATCH(#REF!,#REF!:#REF!,0))</f>
        <v>#REF!</v>
      </c>
    </row>
    <row r="2822" spans="1:6" ht="16.5" x14ac:dyDescent="0.3">
      <c r="A2822" s="9" t="s">
        <v>19503</v>
      </c>
      <c r="B2822" s="9" t="s">
        <v>2961</v>
      </c>
      <c r="C2822" s="10">
        <v>13885</v>
      </c>
      <c r="D2822" s="9">
        <v>2480515559</v>
      </c>
      <c r="E2822" s="9" t="e">
        <f>INDEX(#REF!:#REF!,MATCH($D2822,#REF!:#REF!,0),MATCH(#REF!,#REF!:#REF!,0))</f>
        <v>#REF!</v>
      </c>
      <c r="F2822" s="9" t="e">
        <f>INDEX(#REF!:#REF!,MATCH($D2822,#REF!:#REF!,0),MATCH(#REF!,#REF!:#REF!,0))</f>
        <v>#REF!</v>
      </c>
    </row>
    <row r="2823" spans="1:6" ht="16.5" x14ac:dyDescent="0.3">
      <c r="A2823" s="9" t="s">
        <v>19502</v>
      </c>
      <c r="B2823" s="9" t="s">
        <v>2306</v>
      </c>
      <c r="C2823" s="10">
        <v>29930</v>
      </c>
      <c r="D2823" s="9">
        <v>959209328</v>
      </c>
      <c r="E2823" s="9" t="e">
        <f>INDEX(#REF!:#REF!,MATCH($D2823,#REF!:#REF!,0),MATCH(#REF!,#REF!:#REF!,0))</f>
        <v>#REF!</v>
      </c>
      <c r="F2823" s="9" t="e">
        <f>INDEX(#REF!:#REF!,MATCH($D2823,#REF!:#REF!,0),MATCH(#REF!,#REF!:#REF!,0))</f>
        <v>#REF!</v>
      </c>
    </row>
    <row r="2824" spans="1:6" ht="16.5" x14ac:dyDescent="0.3">
      <c r="A2824" s="9" t="s">
        <v>19501</v>
      </c>
      <c r="B2824" s="9" t="s">
        <v>2431</v>
      </c>
      <c r="C2824" s="10">
        <v>29876</v>
      </c>
      <c r="D2824" s="9">
        <v>1263903657</v>
      </c>
      <c r="E2824" s="9" t="e">
        <f>INDEX(#REF!:#REF!,MATCH($D2824,#REF!:#REF!,0),MATCH(#REF!,#REF!:#REF!,0))</f>
        <v>#REF!</v>
      </c>
      <c r="F2824" s="9" t="e">
        <f>INDEX(#REF!:#REF!,MATCH($D2824,#REF!:#REF!,0),MATCH(#REF!,#REF!:#REF!,0))</f>
        <v>#REF!</v>
      </c>
    </row>
    <row r="2825" spans="1:6" ht="16.5" x14ac:dyDescent="0.3">
      <c r="A2825" s="9" t="s">
        <v>19500</v>
      </c>
      <c r="B2825" s="9" t="s">
        <v>2155</v>
      </c>
      <c r="C2825" s="10">
        <v>41128</v>
      </c>
      <c r="D2825" s="9">
        <v>5837066497</v>
      </c>
      <c r="E2825" s="9" t="e">
        <f>INDEX(#REF!:#REF!,MATCH($D2825,#REF!:#REF!,0),MATCH(#REF!,#REF!:#REF!,0))</f>
        <v>#REF!</v>
      </c>
      <c r="F2825" s="9" t="e">
        <f>INDEX(#REF!:#REF!,MATCH($D2825,#REF!:#REF!,0),MATCH(#REF!,#REF!:#REF!,0))</f>
        <v>#REF!</v>
      </c>
    </row>
    <row r="2826" spans="1:6" ht="16.5" x14ac:dyDescent="0.3">
      <c r="A2826" s="9" t="s">
        <v>19499</v>
      </c>
      <c r="B2826" s="9" t="s">
        <v>2474</v>
      </c>
      <c r="C2826" s="10">
        <v>23809</v>
      </c>
      <c r="D2826" s="9">
        <v>3097425365</v>
      </c>
      <c r="E2826" s="9" t="e">
        <f>INDEX(#REF!:#REF!,MATCH($D2826,#REF!:#REF!,0),MATCH(#REF!,#REF!:#REF!,0))</f>
        <v>#REF!</v>
      </c>
      <c r="F2826" s="9" t="e">
        <f>INDEX(#REF!:#REF!,MATCH($D2826,#REF!:#REF!,0),MATCH(#REF!,#REF!:#REF!,0))</f>
        <v>#REF!</v>
      </c>
    </row>
    <row r="2827" spans="1:6" ht="16.5" x14ac:dyDescent="0.3">
      <c r="A2827" s="9" t="s">
        <v>19498</v>
      </c>
      <c r="B2827" s="9" t="s">
        <v>2095</v>
      </c>
      <c r="C2827" s="10">
        <v>39728</v>
      </c>
      <c r="D2827" s="9">
        <v>4920920075</v>
      </c>
      <c r="E2827" s="9" t="e">
        <f>INDEX(#REF!:#REF!,MATCH($D2827,#REF!:#REF!,0),MATCH(#REF!,#REF!:#REF!,0))</f>
        <v>#REF!</v>
      </c>
      <c r="F2827" s="9" t="e">
        <f>INDEX(#REF!:#REF!,MATCH($D2827,#REF!:#REF!,0),MATCH(#REF!,#REF!:#REF!,0))</f>
        <v>#REF!</v>
      </c>
    </row>
    <row r="2828" spans="1:6" ht="16.5" x14ac:dyDescent="0.3">
      <c r="A2828" s="9" t="s">
        <v>19497</v>
      </c>
      <c r="B2828" s="9" t="s">
        <v>2757</v>
      </c>
      <c r="C2828" s="10">
        <v>32788</v>
      </c>
      <c r="D2828" s="9">
        <v>5903124704</v>
      </c>
      <c r="E2828" s="9" t="e">
        <f>INDEX(#REF!:#REF!,MATCH($D2828,#REF!:#REF!,0),MATCH(#REF!,#REF!:#REF!,0))</f>
        <v>#REF!</v>
      </c>
      <c r="F2828" s="9" t="e">
        <f>INDEX(#REF!:#REF!,MATCH($D2828,#REF!:#REF!,0),MATCH(#REF!,#REF!:#REF!,0))</f>
        <v>#REF!</v>
      </c>
    </row>
    <row r="2829" spans="1:6" ht="16.5" x14ac:dyDescent="0.3">
      <c r="A2829" s="9" t="s">
        <v>19496</v>
      </c>
      <c r="B2829" s="9" t="s">
        <v>2753</v>
      </c>
      <c r="C2829" s="10">
        <v>55022</v>
      </c>
      <c r="D2829" s="9">
        <v>4453315724</v>
      </c>
      <c r="E2829" s="9" t="e">
        <f>INDEX(#REF!:#REF!,MATCH($D2829,#REF!:#REF!,0),MATCH(#REF!,#REF!:#REF!,0))</f>
        <v>#REF!</v>
      </c>
      <c r="F2829" s="9" t="e">
        <f>INDEX(#REF!:#REF!,MATCH($D2829,#REF!:#REF!,0),MATCH(#REF!,#REF!:#REF!,0))</f>
        <v>#REF!</v>
      </c>
    </row>
    <row r="2830" spans="1:6" ht="16.5" x14ac:dyDescent="0.3">
      <c r="A2830" s="9" t="s">
        <v>19495</v>
      </c>
      <c r="B2830" s="9" t="s">
        <v>2602</v>
      </c>
      <c r="C2830" s="10">
        <v>58268</v>
      </c>
      <c r="D2830" s="9">
        <v>1079691642</v>
      </c>
      <c r="E2830" s="9" t="e">
        <f>INDEX(#REF!:#REF!,MATCH($D2830,#REF!:#REF!,0),MATCH(#REF!,#REF!:#REF!,0))</f>
        <v>#REF!</v>
      </c>
      <c r="F2830" s="9" t="e">
        <f>INDEX(#REF!:#REF!,MATCH($D2830,#REF!:#REF!,0),MATCH(#REF!,#REF!:#REF!,0))</f>
        <v>#REF!</v>
      </c>
    </row>
    <row r="2831" spans="1:6" ht="16.5" x14ac:dyDescent="0.3">
      <c r="A2831" s="9" t="s">
        <v>19494</v>
      </c>
      <c r="B2831" s="9" t="s">
        <v>2243</v>
      </c>
      <c r="C2831" s="10">
        <v>32955</v>
      </c>
      <c r="D2831" s="9">
        <v>7479962290</v>
      </c>
      <c r="E2831" s="9" t="e">
        <f>INDEX(#REF!:#REF!,MATCH($D2831,#REF!:#REF!,0),MATCH(#REF!,#REF!:#REF!,0))</f>
        <v>#REF!</v>
      </c>
      <c r="F2831" s="9" t="e">
        <f>INDEX(#REF!:#REF!,MATCH($D2831,#REF!:#REF!,0),MATCH(#REF!,#REF!:#REF!,0))</f>
        <v>#REF!</v>
      </c>
    </row>
    <row r="2832" spans="1:6" ht="16.5" x14ac:dyDescent="0.3">
      <c r="A2832" s="9" t="s">
        <v>19493</v>
      </c>
      <c r="B2832" s="9" t="s">
        <v>2015</v>
      </c>
      <c r="C2832" s="10">
        <v>21688</v>
      </c>
      <c r="D2832" s="9">
        <v>8460683117</v>
      </c>
      <c r="E2832" s="9" t="e">
        <f>INDEX(#REF!:#REF!,MATCH($D2832,#REF!:#REF!,0),MATCH(#REF!,#REF!:#REF!,0))</f>
        <v>#REF!</v>
      </c>
      <c r="F2832" s="9" t="e">
        <f>INDEX(#REF!:#REF!,MATCH($D2832,#REF!:#REF!,0),MATCH(#REF!,#REF!:#REF!,0))</f>
        <v>#REF!</v>
      </c>
    </row>
    <row r="2833" spans="1:6" ht="16.5" x14ac:dyDescent="0.3">
      <c r="A2833" s="9" t="s">
        <v>19492</v>
      </c>
      <c r="B2833" s="9" t="s">
        <v>2489</v>
      </c>
      <c r="C2833" s="10">
        <v>36101</v>
      </c>
      <c r="D2833" s="9">
        <v>3779559293</v>
      </c>
      <c r="E2833" s="9" t="e">
        <f>INDEX(#REF!:#REF!,MATCH($D2833,#REF!:#REF!,0),MATCH(#REF!,#REF!:#REF!,0))</f>
        <v>#REF!</v>
      </c>
      <c r="F2833" s="9" t="e">
        <f>INDEX(#REF!:#REF!,MATCH($D2833,#REF!:#REF!,0),MATCH(#REF!,#REF!:#REF!,0))</f>
        <v>#REF!</v>
      </c>
    </row>
    <row r="2834" spans="1:6" ht="16.5" x14ac:dyDescent="0.3">
      <c r="A2834" s="9" t="s">
        <v>19491</v>
      </c>
      <c r="B2834" s="9" t="s">
        <v>2267</v>
      </c>
      <c r="C2834" s="10">
        <v>58067</v>
      </c>
      <c r="D2834" s="9">
        <v>8945564357</v>
      </c>
      <c r="E2834" s="9" t="e">
        <f>INDEX(#REF!:#REF!,MATCH($D2834,#REF!:#REF!,0),MATCH(#REF!,#REF!:#REF!,0))</f>
        <v>#REF!</v>
      </c>
      <c r="F2834" s="9" t="e">
        <f>INDEX(#REF!:#REF!,MATCH($D2834,#REF!:#REF!,0),MATCH(#REF!,#REF!:#REF!,0))</f>
        <v>#REF!</v>
      </c>
    </row>
    <row r="2835" spans="1:6" ht="16.5" x14ac:dyDescent="0.3">
      <c r="A2835" s="9" t="s">
        <v>19490</v>
      </c>
      <c r="B2835" s="9" t="s">
        <v>2753</v>
      </c>
      <c r="C2835" s="10">
        <v>57020</v>
      </c>
      <c r="D2835" s="9">
        <v>1787288307</v>
      </c>
      <c r="E2835" s="9" t="e">
        <f>INDEX(#REF!:#REF!,MATCH($D2835,#REF!:#REF!,0),MATCH(#REF!,#REF!:#REF!,0))</f>
        <v>#REF!</v>
      </c>
      <c r="F2835" s="9" t="e">
        <f>INDEX(#REF!:#REF!,MATCH($D2835,#REF!:#REF!,0),MATCH(#REF!,#REF!:#REF!,0))</f>
        <v>#REF!</v>
      </c>
    </row>
    <row r="2836" spans="1:6" ht="16.5" x14ac:dyDescent="0.3">
      <c r="A2836" s="9" t="s">
        <v>19489</v>
      </c>
      <c r="B2836" s="9" t="s">
        <v>2392</v>
      </c>
      <c r="C2836" s="10">
        <v>23364</v>
      </c>
      <c r="D2836" s="9">
        <v>594961432</v>
      </c>
      <c r="E2836" s="9" t="e">
        <f>INDEX(#REF!:#REF!,MATCH($D2836,#REF!:#REF!,0),MATCH(#REF!,#REF!:#REF!,0))</f>
        <v>#REF!</v>
      </c>
      <c r="F2836" s="9" t="e">
        <f>INDEX(#REF!:#REF!,MATCH($D2836,#REF!:#REF!,0),MATCH(#REF!,#REF!:#REF!,0))</f>
        <v>#REF!</v>
      </c>
    </row>
    <row r="2837" spans="1:6" ht="16.5" x14ac:dyDescent="0.3">
      <c r="A2837" s="9" t="s">
        <v>19488</v>
      </c>
      <c r="B2837" s="9" t="s">
        <v>1963</v>
      </c>
      <c r="C2837" s="10">
        <v>23897</v>
      </c>
      <c r="D2837" s="9">
        <v>4984363320</v>
      </c>
      <c r="E2837" s="9" t="e">
        <f>INDEX(#REF!:#REF!,MATCH($D2837,#REF!:#REF!,0),MATCH(#REF!,#REF!:#REF!,0))</f>
        <v>#REF!</v>
      </c>
      <c r="F2837" s="9" t="e">
        <f>INDEX(#REF!:#REF!,MATCH($D2837,#REF!:#REF!,0),MATCH(#REF!,#REF!:#REF!,0))</f>
        <v>#REF!</v>
      </c>
    </row>
    <row r="2838" spans="1:6" ht="16.5" x14ac:dyDescent="0.3">
      <c r="A2838" s="9" t="s">
        <v>19487</v>
      </c>
      <c r="B2838" s="9" t="s">
        <v>2436</v>
      </c>
      <c r="C2838" s="10">
        <v>53169</v>
      </c>
      <c r="D2838" s="9">
        <v>2659144249</v>
      </c>
      <c r="E2838" s="9" t="e">
        <f>INDEX(#REF!:#REF!,MATCH($D2838,#REF!:#REF!,0),MATCH(#REF!,#REF!:#REF!,0))</f>
        <v>#REF!</v>
      </c>
      <c r="F2838" s="9" t="e">
        <f>INDEX(#REF!:#REF!,MATCH($D2838,#REF!:#REF!,0),MATCH(#REF!,#REF!:#REF!,0))</f>
        <v>#REF!</v>
      </c>
    </row>
    <row r="2839" spans="1:6" ht="16.5" x14ac:dyDescent="0.3">
      <c r="A2839" s="9" t="s">
        <v>19486</v>
      </c>
      <c r="B2839" s="9" t="s">
        <v>2059</v>
      </c>
      <c r="C2839" s="10">
        <v>10675</v>
      </c>
      <c r="D2839" s="9">
        <v>4269946768</v>
      </c>
      <c r="E2839" s="9" t="e">
        <f>INDEX(#REF!:#REF!,MATCH($D2839,#REF!:#REF!,0),MATCH(#REF!,#REF!:#REF!,0))</f>
        <v>#REF!</v>
      </c>
      <c r="F2839" s="9" t="e">
        <f>INDEX(#REF!:#REF!,MATCH($D2839,#REF!:#REF!,0),MATCH(#REF!,#REF!:#REF!,0))</f>
        <v>#REF!</v>
      </c>
    </row>
    <row r="2840" spans="1:6" ht="16.5" x14ac:dyDescent="0.3">
      <c r="A2840" s="9" t="s">
        <v>19485</v>
      </c>
      <c r="B2840" s="9" t="s">
        <v>2381</v>
      </c>
      <c r="C2840" s="10">
        <v>13102</v>
      </c>
      <c r="D2840" s="9">
        <v>4773306254</v>
      </c>
      <c r="E2840" s="9" t="e">
        <f>INDEX(#REF!:#REF!,MATCH($D2840,#REF!:#REF!,0),MATCH(#REF!,#REF!:#REF!,0))</f>
        <v>#REF!</v>
      </c>
      <c r="F2840" s="9" t="e">
        <f>INDEX(#REF!:#REF!,MATCH($D2840,#REF!:#REF!,0),MATCH(#REF!,#REF!:#REF!,0))</f>
        <v>#REF!</v>
      </c>
    </row>
    <row r="2841" spans="1:6" ht="16.5" x14ac:dyDescent="0.3">
      <c r="A2841" s="9" t="s">
        <v>19484</v>
      </c>
      <c r="B2841" s="9" t="s">
        <v>1947</v>
      </c>
      <c r="C2841" s="10">
        <v>37653</v>
      </c>
      <c r="D2841" s="9">
        <v>8322342209</v>
      </c>
      <c r="E2841" s="9" t="e">
        <f>INDEX(#REF!:#REF!,MATCH($D2841,#REF!:#REF!,0),MATCH(#REF!,#REF!:#REF!,0))</f>
        <v>#REF!</v>
      </c>
      <c r="F2841" s="9" t="e">
        <f>INDEX(#REF!:#REF!,MATCH($D2841,#REF!:#REF!,0),MATCH(#REF!,#REF!:#REF!,0))</f>
        <v>#REF!</v>
      </c>
    </row>
    <row r="2842" spans="1:6" ht="16.5" x14ac:dyDescent="0.3">
      <c r="A2842" s="9" t="s">
        <v>19483</v>
      </c>
      <c r="B2842" s="9" t="s">
        <v>2267</v>
      </c>
      <c r="C2842" s="10">
        <v>12157</v>
      </c>
      <c r="D2842" s="9">
        <v>7493076952</v>
      </c>
      <c r="E2842" s="9" t="e">
        <f>INDEX(#REF!:#REF!,MATCH($D2842,#REF!:#REF!,0),MATCH(#REF!,#REF!:#REF!,0))</f>
        <v>#REF!</v>
      </c>
      <c r="F2842" s="9" t="e">
        <f>INDEX(#REF!:#REF!,MATCH($D2842,#REF!:#REF!,0),MATCH(#REF!,#REF!:#REF!,0))</f>
        <v>#REF!</v>
      </c>
    </row>
    <row r="2843" spans="1:6" ht="16.5" x14ac:dyDescent="0.3">
      <c r="A2843" s="9" t="s">
        <v>19482</v>
      </c>
      <c r="B2843" s="9" t="s">
        <v>2935</v>
      </c>
      <c r="C2843" s="10">
        <v>23468</v>
      </c>
      <c r="D2843" s="9">
        <v>8127128031</v>
      </c>
      <c r="E2843" s="9" t="e">
        <f>INDEX(#REF!:#REF!,MATCH($D2843,#REF!:#REF!,0),MATCH(#REF!,#REF!:#REF!,0))</f>
        <v>#REF!</v>
      </c>
      <c r="F2843" s="9" t="e">
        <f>INDEX(#REF!:#REF!,MATCH($D2843,#REF!:#REF!,0),MATCH(#REF!,#REF!:#REF!,0))</f>
        <v>#REF!</v>
      </c>
    </row>
    <row r="2844" spans="1:6" ht="16.5" x14ac:dyDescent="0.3">
      <c r="A2844" s="9" t="s">
        <v>19481</v>
      </c>
      <c r="B2844" s="9" t="s">
        <v>3328</v>
      </c>
      <c r="C2844" s="10">
        <v>59375</v>
      </c>
      <c r="D2844" s="9">
        <v>1657097021</v>
      </c>
      <c r="E2844" s="9" t="e">
        <f>INDEX(#REF!:#REF!,MATCH($D2844,#REF!:#REF!,0),MATCH(#REF!,#REF!:#REF!,0))</f>
        <v>#REF!</v>
      </c>
      <c r="F2844" s="9" t="e">
        <f>INDEX(#REF!:#REF!,MATCH($D2844,#REF!:#REF!,0),MATCH(#REF!,#REF!:#REF!,0))</f>
        <v>#REF!</v>
      </c>
    </row>
    <row r="2845" spans="1:6" ht="16.5" x14ac:dyDescent="0.3">
      <c r="A2845" s="9" t="s">
        <v>19480</v>
      </c>
      <c r="B2845" s="9" t="s">
        <v>2099</v>
      </c>
      <c r="C2845" s="10">
        <v>26626</v>
      </c>
      <c r="D2845" s="9">
        <v>7659816853</v>
      </c>
      <c r="E2845" s="9" t="e">
        <f>INDEX(#REF!:#REF!,MATCH($D2845,#REF!:#REF!,0),MATCH(#REF!,#REF!:#REF!,0))</f>
        <v>#REF!</v>
      </c>
      <c r="F2845" s="9" t="e">
        <f>INDEX(#REF!:#REF!,MATCH($D2845,#REF!:#REF!,0),MATCH(#REF!,#REF!:#REF!,0))</f>
        <v>#REF!</v>
      </c>
    </row>
    <row r="2846" spans="1:6" ht="16.5" x14ac:dyDescent="0.3">
      <c r="A2846" s="9" t="s">
        <v>19479</v>
      </c>
      <c r="B2846" s="9" t="s">
        <v>2509</v>
      </c>
      <c r="C2846" s="10">
        <v>19082</v>
      </c>
      <c r="D2846" s="9">
        <v>8189289020</v>
      </c>
      <c r="E2846" s="9" t="e">
        <f>INDEX(#REF!:#REF!,MATCH($D2846,#REF!:#REF!,0),MATCH(#REF!,#REF!:#REF!,0))</f>
        <v>#REF!</v>
      </c>
      <c r="F2846" s="9" t="e">
        <f>INDEX(#REF!:#REF!,MATCH($D2846,#REF!:#REF!,0),MATCH(#REF!,#REF!:#REF!,0))</f>
        <v>#REF!</v>
      </c>
    </row>
    <row r="2847" spans="1:6" ht="16.5" x14ac:dyDescent="0.3">
      <c r="A2847" s="9" t="s">
        <v>19478</v>
      </c>
      <c r="B2847" s="9" t="s">
        <v>3275</v>
      </c>
      <c r="C2847" s="10">
        <v>32216</v>
      </c>
      <c r="D2847" s="9">
        <v>2083520173</v>
      </c>
      <c r="E2847" s="9" t="e">
        <f>INDEX(#REF!:#REF!,MATCH($D2847,#REF!:#REF!,0),MATCH(#REF!,#REF!:#REF!,0))</f>
        <v>#REF!</v>
      </c>
      <c r="F2847" s="9" t="e">
        <f>INDEX(#REF!:#REF!,MATCH($D2847,#REF!:#REF!,0),MATCH(#REF!,#REF!:#REF!,0))</f>
        <v>#REF!</v>
      </c>
    </row>
    <row r="2848" spans="1:6" ht="16.5" x14ac:dyDescent="0.3">
      <c r="A2848" s="9" t="s">
        <v>19477</v>
      </c>
      <c r="B2848" s="9" t="s">
        <v>2600</v>
      </c>
      <c r="C2848" s="10">
        <v>30399</v>
      </c>
      <c r="D2848" s="9">
        <v>9916787441</v>
      </c>
      <c r="E2848" s="9" t="e">
        <f>INDEX(#REF!:#REF!,MATCH($D2848,#REF!:#REF!,0),MATCH(#REF!,#REF!:#REF!,0))</f>
        <v>#REF!</v>
      </c>
      <c r="F2848" s="9" t="e">
        <f>INDEX(#REF!:#REF!,MATCH($D2848,#REF!:#REF!,0),MATCH(#REF!,#REF!:#REF!,0))</f>
        <v>#REF!</v>
      </c>
    </row>
    <row r="2849" spans="1:6" ht="16.5" x14ac:dyDescent="0.3">
      <c r="A2849" s="9" t="s">
        <v>19476</v>
      </c>
      <c r="B2849" s="9" t="s">
        <v>2019</v>
      </c>
      <c r="C2849" s="10">
        <v>30920</v>
      </c>
      <c r="D2849" s="9">
        <v>8664054479</v>
      </c>
      <c r="E2849" s="9" t="e">
        <f>INDEX(#REF!:#REF!,MATCH($D2849,#REF!:#REF!,0),MATCH(#REF!,#REF!:#REF!,0))</f>
        <v>#REF!</v>
      </c>
      <c r="F2849" s="9" t="e">
        <f>INDEX(#REF!:#REF!,MATCH($D2849,#REF!:#REF!,0),MATCH(#REF!,#REF!:#REF!,0))</f>
        <v>#REF!</v>
      </c>
    </row>
    <row r="2850" spans="1:6" ht="16.5" x14ac:dyDescent="0.3">
      <c r="A2850" s="9" t="s">
        <v>19475</v>
      </c>
      <c r="B2850" s="9" t="s">
        <v>3229</v>
      </c>
      <c r="C2850" s="10">
        <v>17434</v>
      </c>
      <c r="D2850" s="9">
        <v>8875320292</v>
      </c>
      <c r="E2850" s="9" t="e">
        <f>INDEX(#REF!:#REF!,MATCH($D2850,#REF!:#REF!,0),MATCH(#REF!,#REF!:#REF!,0))</f>
        <v>#REF!</v>
      </c>
      <c r="F2850" s="9" t="e">
        <f>INDEX(#REF!:#REF!,MATCH($D2850,#REF!:#REF!,0),MATCH(#REF!,#REF!:#REF!,0))</f>
        <v>#REF!</v>
      </c>
    </row>
    <row r="2851" spans="1:6" ht="16.5" x14ac:dyDescent="0.3">
      <c r="A2851" s="9" t="s">
        <v>19474</v>
      </c>
      <c r="B2851" s="9" t="s">
        <v>2315</v>
      </c>
      <c r="C2851" s="10">
        <v>11104</v>
      </c>
      <c r="D2851" s="9">
        <v>2292892200</v>
      </c>
      <c r="E2851" s="9" t="e">
        <f>INDEX(#REF!:#REF!,MATCH($D2851,#REF!:#REF!,0),MATCH(#REF!,#REF!:#REF!,0))</f>
        <v>#REF!</v>
      </c>
      <c r="F2851" s="9" t="e">
        <f>INDEX(#REF!:#REF!,MATCH($D2851,#REF!:#REF!,0),MATCH(#REF!,#REF!:#REF!,0))</f>
        <v>#REF!</v>
      </c>
    </row>
    <row r="2852" spans="1:6" ht="16.5" x14ac:dyDescent="0.3">
      <c r="A2852" s="9" t="s">
        <v>19473</v>
      </c>
      <c r="B2852" s="9" t="s">
        <v>2519</v>
      </c>
      <c r="C2852" s="10">
        <v>31475</v>
      </c>
      <c r="D2852" s="9">
        <v>9228842121</v>
      </c>
      <c r="E2852" s="9" t="e">
        <f>INDEX(#REF!:#REF!,MATCH($D2852,#REF!:#REF!,0),MATCH(#REF!,#REF!:#REF!,0))</f>
        <v>#REF!</v>
      </c>
      <c r="F2852" s="9" t="e">
        <f>INDEX(#REF!:#REF!,MATCH($D2852,#REF!:#REF!,0),MATCH(#REF!,#REF!:#REF!,0))</f>
        <v>#REF!</v>
      </c>
    </row>
    <row r="2853" spans="1:6" ht="16.5" x14ac:dyDescent="0.3">
      <c r="A2853" s="9" t="s">
        <v>19472</v>
      </c>
      <c r="B2853" s="9" t="s">
        <v>2707</v>
      </c>
      <c r="C2853" s="10">
        <v>24250</v>
      </c>
      <c r="D2853" s="9">
        <v>1472093461</v>
      </c>
      <c r="E2853" s="9" t="e">
        <f>INDEX(#REF!:#REF!,MATCH($D2853,#REF!:#REF!,0),MATCH(#REF!,#REF!:#REF!,0))</f>
        <v>#REF!</v>
      </c>
      <c r="F2853" s="9" t="e">
        <f>INDEX(#REF!:#REF!,MATCH($D2853,#REF!:#REF!,0),MATCH(#REF!,#REF!:#REF!,0))</f>
        <v>#REF!</v>
      </c>
    </row>
    <row r="2854" spans="1:6" ht="16.5" x14ac:dyDescent="0.3">
      <c r="A2854" s="9" t="s">
        <v>19471</v>
      </c>
      <c r="B2854" s="9" t="s">
        <v>2212</v>
      </c>
      <c r="C2854" s="10">
        <v>35959</v>
      </c>
      <c r="D2854" s="9">
        <v>826490107</v>
      </c>
      <c r="E2854" s="9" t="e">
        <f>INDEX(#REF!:#REF!,MATCH($D2854,#REF!:#REF!,0),MATCH(#REF!,#REF!:#REF!,0))</f>
        <v>#REF!</v>
      </c>
      <c r="F2854" s="9" t="e">
        <f>INDEX(#REF!:#REF!,MATCH($D2854,#REF!:#REF!,0),MATCH(#REF!,#REF!:#REF!,0))</f>
        <v>#REF!</v>
      </c>
    </row>
    <row r="2855" spans="1:6" ht="16.5" x14ac:dyDescent="0.3">
      <c r="A2855" s="9" t="s">
        <v>19470</v>
      </c>
      <c r="B2855" s="9" t="s">
        <v>2456</v>
      </c>
      <c r="C2855" s="10">
        <v>58210</v>
      </c>
      <c r="D2855" s="9">
        <v>7180536660</v>
      </c>
      <c r="E2855" s="9" t="e">
        <f>INDEX(#REF!:#REF!,MATCH($D2855,#REF!:#REF!,0),MATCH(#REF!,#REF!:#REF!,0))</f>
        <v>#REF!</v>
      </c>
      <c r="F2855" s="9" t="e">
        <f>INDEX(#REF!:#REF!,MATCH($D2855,#REF!:#REF!,0),MATCH(#REF!,#REF!:#REF!,0))</f>
        <v>#REF!</v>
      </c>
    </row>
    <row r="2856" spans="1:6" ht="16.5" x14ac:dyDescent="0.3">
      <c r="A2856" s="9" t="s">
        <v>19469</v>
      </c>
      <c r="B2856" s="9" t="s">
        <v>2179</v>
      </c>
      <c r="C2856" s="10">
        <v>16914</v>
      </c>
      <c r="D2856" s="9">
        <v>3145010581</v>
      </c>
      <c r="E2856" s="9" t="e">
        <f>INDEX(#REF!:#REF!,MATCH($D2856,#REF!:#REF!,0),MATCH(#REF!,#REF!:#REF!,0))</f>
        <v>#REF!</v>
      </c>
      <c r="F2856" s="9" t="e">
        <f>INDEX(#REF!:#REF!,MATCH($D2856,#REF!:#REF!,0),MATCH(#REF!,#REF!:#REF!,0))</f>
        <v>#REF!</v>
      </c>
    </row>
    <row r="2857" spans="1:6" ht="16.5" x14ac:dyDescent="0.3">
      <c r="A2857" s="9" t="s">
        <v>19468</v>
      </c>
      <c r="B2857" s="9" t="s">
        <v>3856</v>
      </c>
      <c r="C2857" s="10">
        <v>24783</v>
      </c>
      <c r="D2857" s="9">
        <v>2575500974</v>
      </c>
      <c r="E2857" s="9" t="e">
        <f>INDEX(#REF!:#REF!,MATCH($D2857,#REF!:#REF!,0),MATCH(#REF!,#REF!:#REF!,0))</f>
        <v>#REF!</v>
      </c>
      <c r="F2857" s="9" t="e">
        <f>INDEX(#REF!:#REF!,MATCH($D2857,#REF!:#REF!,0),MATCH(#REF!,#REF!:#REF!,0))</f>
        <v>#REF!</v>
      </c>
    </row>
    <row r="2858" spans="1:6" ht="16.5" x14ac:dyDescent="0.3">
      <c r="A2858" s="9" t="s">
        <v>19467</v>
      </c>
      <c r="B2858" s="9" t="s">
        <v>2081</v>
      </c>
      <c r="C2858" s="10">
        <v>44528</v>
      </c>
      <c r="D2858" s="9">
        <v>6106380341</v>
      </c>
      <c r="E2858" s="9" t="e">
        <f>INDEX(#REF!:#REF!,MATCH($D2858,#REF!:#REF!,0),MATCH(#REF!,#REF!:#REF!,0))</f>
        <v>#REF!</v>
      </c>
      <c r="F2858" s="9" t="e">
        <f>INDEX(#REF!:#REF!,MATCH($D2858,#REF!:#REF!,0),MATCH(#REF!,#REF!:#REF!,0))</f>
        <v>#REF!</v>
      </c>
    </row>
    <row r="2859" spans="1:6" ht="16.5" x14ac:dyDescent="0.3">
      <c r="A2859" s="9" t="s">
        <v>19466</v>
      </c>
      <c r="B2859" s="9" t="s">
        <v>3498</v>
      </c>
      <c r="C2859" s="10">
        <v>29674</v>
      </c>
      <c r="D2859" s="9">
        <v>1382734301</v>
      </c>
      <c r="E2859" s="9" t="e">
        <f>INDEX(#REF!:#REF!,MATCH($D2859,#REF!:#REF!,0),MATCH(#REF!,#REF!:#REF!,0))</f>
        <v>#REF!</v>
      </c>
      <c r="F2859" s="9" t="e">
        <f>INDEX(#REF!:#REF!,MATCH($D2859,#REF!:#REF!,0),MATCH(#REF!,#REF!:#REF!,0))</f>
        <v>#REF!</v>
      </c>
    </row>
    <row r="2860" spans="1:6" ht="16.5" x14ac:dyDescent="0.3">
      <c r="A2860" s="9" t="s">
        <v>19465</v>
      </c>
      <c r="B2860" s="9" t="s">
        <v>2241</v>
      </c>
      <c r="C2860" s="10">
        <v>35564</v>
      </c>
      <c r="D2860" s="9">
        <v>3101620996</v>
      </c>
      <c r="E2860" s="9" t="e">
        <f>INDEX(#REF!:#REF!,MATCH($D2860,#REF!:#REF!,0),MATCH(#REF!,#REF!:#REF!,0))</f>
        <v>#REF!</v>
      </c>
      <c r="F2860" s="9" t="e">
        <f>INDEX(#REF!:#REF!,MATCH($D2860,#REF!:#REF!,0),MATCH(#REF!,#REF!:#REF!,0))</f>
        <v>#REF!</v>
      </c>
    </row>
    <row r="2861" spans="1:6" ht="16.5" x14ac:dyDescent="0.3">
      <c r="A2861" s="9" t="s">
        <v>19464</v>
      </c>
      <c r="B2861" s="9" t="s">
        <v>2688</v>
      </c>
      <c r="C2861" s="10">
        <v>34213</v>
      </c>
      <c r="D2861" s="9">
        <v>3996818513</v>
      </c>
      <c r="E2861" s="9" t="e">
        <f>INDEX(#REF!:#REF!,MATCH($D2861,#REF!:#REF!,0),MATCH(#REF!,#REF!:#REF!,0))</f>
        <v>#REF!</v>
      </c>
      <c r="F2861" s="9" t="e">
        <f>INDEX(#REF!:#REF!,MATCH($D2861,#REF!:#REF!,0),MATCH(#REF!,#REF!:#REF!,0))</f>
        <v>#REF!</v>
      </c>
    </row>
    <row r="2862" spans="1:6" ht="16.5" x14ac:dyDescent="0.3">
      <c r="A2862" s="9" t="s">
        <v>19463</v>
      </c>
      <c r="B2862" s="9" t="s">
        <v>3328</v>
      </c>
      <c r="C2862" s="10">
        <v>34572</v>
      </c>
      <c r="D2862" s="9">
        <v>6618120233</v>
      </c>
      <c r="E2862" s="9" t="e">
        <f>INDEX(#REF!:#REF!,MATCH($D2862,#REF!:#REF!,0),MATCH(#REF!,#REF!:#REF!,0))</f>
        <v>#REF!</v>
      </c>
      <c r="F2862" s="9" t="e">
        <f>INDEX(#REF!:#REF!,MATCH($D2862,#REF!:#REF!,0),MATCH(#REF!,#REF!:#REF!,0))</f>
        <v>#REF!</v>
      </c>
    </row>
    <row r="2863" spans="1:6" ht="16.5" x14ac:dyDescent="0.3">
      <c r="A2863" s="9" t="s">
        <v>19462</v>
      </c>
      <c r="B2863" s="9" t="s">
        <v>2075</v>
      </c>
      <c r="C2863" s="10">
        <v>41829</v>
      </c>
      <c r="D2863" s="9">
        <v>715518151</v>
      </c>
      <c r="E2863" s="9" t="e">
        <f>INDEX(#REF!:#REF!,MATCH($D2863,#REF!:#REF!,0),MATCH(#REF!,#REF!:#REF!,0))</f>
        <v>#REF!</v>
      </c>
      <c r="F2863" s="9" t="e">
        <f>INDEX(#REF!:#REF!,MATCH($D2863,#REF!:#REF!,0),MATCH(#REF!,#REF!:#REF!,0))</f>
        <v>#REF!</v>
      </c>
    </row>
    <row r="2864" spans="1:6" ht="16.5" x14ac:dyDescent="0.3">
      <c r="A2864" s="9" t="s">
        <v>19461</v>
      </c>
      <c r="B2864" s="9" t="s">
        <v>2183</v>
      </c>
      <c r="C2864" s="10">
        <v>25133</v>
      </c>
      <c r="D2864" s="9">
        <v>6321654205</v>
      </c>
      <c r="E2864" s="9" t="e">
        <f>INDEX(#REF!:#REF!,MATCH($D2864,#REF!:#REF!,0),MATCH(#REF!,#REF!:#REF!,0))</f>
        <v>#REF!</v>
      </c>
      <c r="F2864" s="9" t="e">
        <f>INDEX(#REF!:#REF!,MATCH($D2864,#REF!:#REF!,0),MATCH(#REF!,#REF!:#REF!,0))</f>
        <v>#REF!</v>
      </c>
    </row>
    <row r="2865" spans="1:6" ht="16.5" x14ac:dyDescent="0.3">
      <c r="A2865" s="9" t="s">
        <v>19460</v>
      </c>
      <c r="B2865" s="9" t="s">
        <v>2083</v>
      </c>
      <c r="C2865" s="10">
        <v>21736</v>
      </c>
      <c r="D2865" s="9">
        <v>4074728869</v>
      </c>
      <c r="E2865" s="9" t="e">
        <f>INDEX(#REF!:#REF!,MATCH($D2865,#REF!:#REF!,0),MATCH(#REF!,#REF!:#REF!,0))</f>
        <v>#REF!</v>
      </c>
      <c r="F2865" s="9" t="e">
        <f>INDEX(#REF!:#REF!,MATCH($D2865,#REF!:#REF!,0),MATCH(#REF!,#REF!:#REF!,0))</f>
        <v>#REF!</v>
      </c>
    </row>
    <row r="2866" spans="1:6" ht="16.5" x14ac:dyDescent="0.3">
      <c r="A2866" s="9" t="s">
        <v>19459</v>
      </c>
      <c r="B2866" s="9" t="s">
        <v>3156</v>
      </c>
      <c r="C2866" s="10">
        <v>23040</v>
      </c>
      <c r="D2866" s="9">
        <v>1456229036</v>
      </c>
      <c r="E2866" s="9" t="e">
        <f>INDEX(#REF!:#REF!,MATCH($D2866,#REF!:#REF!,0),MATCH(#REF!,#REF!:#REF!,0))</f>
        <v>#REF!</v>
      </c>
      <c r="F2866" s="9" t="e">
        <f>INDEX(#REF!:#REF!,MATCH($D2866,#REF!:#REF!,0),MATCH(#REF!,#REF!:#REF!,0))</f>
        <v>#REF!</v>
      </c>
    </row>
    <row r="2867" spans="1:6" ht="16.5" x14ac:dyDescent="0.3">
      <c r="A2867" s="9" t="s">
        <v>19458</v>
      </c>
      <c r="B2867" s="9" t="s">
        <v>2224</v>
      </c>
      <c r="C2867" s="10">
        <v>40374</v>
      </c>
      <c r="D2867" s="9">
        <v>4718207207</v>
      </c>
      <c r="E2867" s="9" t="e">
        <f>INDEX(#REF!:#REF!,MATCH($D2867,#REF!:#REF!,0),MATCH(#REF!,#REF!:#REF!,0))</f>
        <v>#REF!</v>
      </c>
      <c r="F2867" s="9" t="e">
        <f>INDEX(#REF!:#REF!,MATCH($D2867,#REF!:#REF!,0),MATCH(#REF!,#REF!:#REF!,0))</f>
        <v>#REF!</v>
      </c>
    </row>
    <row r="2868" spans="1:6" ht="16.5" x14ac:dyDescent="0.3">
      <c r="A2868" s="9" t="s">
        <v>19457</v>
      </c>
      <c r="B2868" s="9" t="s">
        <v>3049</v>
      </c>
      <c r="C2868" s="10">
        <v>32105</v>
      </c>
      <c r="D2868" s="9">
        <v>9458901820</v>
      </c>
      <c r="E2868" s="9" t="e">
        <f>INDEX(#REF!:#REF!,MATCH($D2868,#REF!:#REF!,0),MATCH(#REF!,#REF!:#REF!,0))</f>
        <v>#REF!</v>
      </c>
      <c r="F2868" s="9" t="e">
        <f>INDEX(#REF!:#REF!,MATCH($D2868,#REF!:#REF!,0),MATCH(#REF!,#REF!:#REF!,0))</f>
        <v>#REF!</v>
      </c>
    </row>
    <row r="2869" spans="1:6" ht="16.5" x14ac:dyDescent="0.3">
      <c r="A2869" s="9" t="s">
        <v>19456</v>
      </c>
      <c r="B2869" s="9" t="s">
        <v>2647</v>
      </c>
      <c r="C2869" s="10">
        <v>46714</v>
      </c>
      <c r="D2869" s="9">
        <v>7402856011</v>
      </c>
      <c r="E2869" s="9" t="e">
        <f>INDEX(#REF!:#REF!,MATCH($D2869,#REF!:#REF!,0),MATCH(#REF!,#REF!:#REF!,0))</f>
        <v>#REF!</v>
      </c>
      <c r="F2869" s="9" t="e">
        <f>INDEX(#REF!:#REF!,MATCH($D2869,#REF!:#REF!,0),MATCH(#REF!,#REF!:#REF!,0))</f>
        <v>#REF!</v>
      </c>
    </row>
    <row r="2870" spans="1:6" ht="16.5" x14ac:dyDescent="0.3">
      <c r="A2870" s="9" t="s">
        <v>19455</v>
      </c>
      <c r="B2870" s="9" t="s">
        <v>3506</v>
      </c>
      <c r="C2870" s="10">
        <v>12114</v>
      </c>
      <c r="D2870" s="9">
        <v>4328154427</v>
      </c>
      <c r="E2870" s="9" t="e">
        <f>INDEX(#REF!:#REF!,MATCH($D2870,#REF!:#REF!,0),MATCH(#REF!,#REF!:#REF!,0))</f>
        <v>#REF!</v>
      </c>
      <c r="F2870" s="9" t="e">
        <f>INDEX(#REF!:#REF!,MATCH($D2870,#REF!:#REF!,0),MATCH(#REF!,#REF!:#REF!,0))</f>
        <v>#REF!</v>
      </c>
    </row>
    <row r="2871" spans="1:6" ht="16.5" x14ac:dyDescent="0.3">
      <c r="A2871" s="9" t="s">
        <v>19454</v>
      </c>
      <c r="B2871" s="9" t="s">
        <v>2793</v>
      </c>
      <c r="C2871" s="10">
        <v>42572</v>
      </c>
      <c r="D2871" s="9">
        <v>5828678620</v>
      </c>
      <c r="E2871" s="9" t="e">
        <f>INDEX(#REF!:#REF!,MATCH($D2871,#REF!:#REF!,0),MATCH(#REF!,#REF!:#REF!,0))</f>
        <v>#REF!</v>
      </c>
      <c r="F2871" s="9" t="e">
        <f>INDEX(#REF!:#REF!,MATCH($D2871,#REF!:#REF!,0),MATCH(#REF!,#REF!:#REF!,0))</f>
        <v>#REF!</v>
      </c>
    </row>
    <row r="2872" spans="1:6" ht="16.5" x14ac:dyDescent="0.3">
      <c r="A2872" s="9" t="s">
        <v>19453</v>
      </c>
      <c r="B2872" s="9" t="s">
        <v>2138</v>
      </c>
      <c r="C2872" s="10">
        <v>44309</v>
      </c>
      <c r="D2872" s="9">
        <v>7906441400</v>
      </c>
      <c r="E2872" s="9" t="e">
        <f>INDEX(#REF!:#REF!,MATCH($D2872,#REF!:#REF!,0),MATCH(#REF!,#REF!:#REF!,0))</f>
        <v>#REF!</v>
      </c>
      <c r="F2872" s="9" t="e">
        <f>INDEX(#REF!:#REF!,MATCH($D2872,#REF!:#REF!,0),MATCH(#REF!,#REF!:#REF!,0))</f>
        <v>#REF!</v>
      </c>
    </row>
    <row r="2873" spans="1:6" ht="16.5" x14ac:dyDescent="0.3">
      <c r="A2873" s="9" t="s">
        <v>19452</v>
      </c>
      <c r="B2873" s="9" t="s">
        <v>2250</v>
      </c>
      <c r="C2873" s="10">
        <v>54622</v>
      </c>
      <c r="D2873" s="9">
        <v>3509620267</v>
      </c>
      <c r="E2873" s="9" t="e">
        <f>INDEX(#REF!:#REF!,MATCH($D2873,#REF!:#REF!,0),MATCH(#REF!,#REF!:#REF!,0))</f>
        <v>#REF!</v>
      </c>
      <c r="F2873" s="9" t="e">
        <f>INDEX(#REF!:#REF!,MATCH($D2873,#REF!:#REF!,0),MATCH(#REF!,#REF!:#REF!,0))</f>
        <v>#REF!</v>
      </c>
    </row>
    <row r="2874" spans="1:6" ht="16.5" x14ac:dyDescent="0.3">
      <c r="A2874" s="9" t="s">
        <v>19451</v>
      </c>
      <c r="B2874" s="9" t="s">
        <v>2224</v>
      </c>
      <c r="C2874" s="10">
        <v>30351</v>
      </c>
      <c r="D2874" s="9">
        <v>5990182805</v>
      </c>
      <c r="E2874" s="9" t="e">
        <f>INDEX(#REF!:#REF!,MATCH($D2874,#REF!:#REF!,0),MATCH(#REF!,#REF!:#REF!,0))</f>
        <v>#REF!</v>
      </c>
      <c r="F2874" s="9" t="e">
        <f>INDEX(#REF!:#REF!,MATCH($D2874,#REF!:#REF!,0),MATCH(#REF!,#REF!:#REF!,0))</f>
        <v>#REF!</v>
      </c>
    </row>
    <row r="2875" spans="1:6" ht="16.5" x14ac:dyDescent="0.3">
      <c r="A2875" s="9" t="s">
        <v>19450</v>
      </c>
      <c r="B2875" s="9" t="s">
        <v>3195</v>
      </c>
      <c r="C2875" s="10">
        <v>46824</v>
      </c>
      <c r="D2875" s="9">
        <v>6819637888</v>
      </c>
      <c r="E2875" s="9" t="e">
        <f>INDEX(#REF!:#REF!,MATCH($D2875,#REF!:#REF!,0),MATCH(#REF!,#REF!:#REF!,0))</f>
        <v>#REF!</v>
      </c>
      <c r="F2875" s="9" t="e">
        <f>INDEX(#REF!:#REF!,MATCH($D2875,#REF!:#REF!,0),MATCH(#REF!,#REF!:#REF!,0))</f>
        <v>#REF!</v>
      </c>
    </row>
    <row r="2876" spans="1:6" ht="16.5" x14ac:dyDescent="0.3">
      <c r="A2876" s="9" t="s">
        <v>19449</v>
      </c>
      <c r="B2876" s="9" t="s">
        <v>3125</v>
      </c>
      <c r="C2876" s="10">
        <v>24427</v>
      </c>
      <c r="D2876" s="9">
        <v>4286367630</v>
      </c>
      <c r="E2876" s="9" t="e">
        <f>INDEX(#REF!:#REF!,MATCH($D2876,#REF!:#REF!,0),MATCH(#REF!,#REF!:#REF!,0))</f>
        <v>#REF!</v>
      </c>
      <c r="F2876" s="9" t="e">
        <f>INDEX(#REF!:#REF!,MATCH($D2876,#REF!:#REF!,0),MATCH(#REF!,#REF!:#REF!,0))</f>
        <v>#REF!</v>
      </c>
    </row>
    <row r="2877" spans="1:6" ht="16.5" x14ac:dyDescent="0.3">
      <c r="A2877" s="9" t="s">
        <v>19448</v>
      </c>
      <c r="B2877" s="9" t="s">
        <v>3275</v>
      </c>
      <c r="C2877" s="10">
        <v>12625</v>
      </c>
      <c r="D2877" s="9">
        <v>5068508845</v>
      </c>
      <c r="E2877" s="9" t="e">
        <f>INDEX(#REF!:#REF!,MATCH($D2877,#REF!:#REF!,0),MATCH(#REF!,#REF!:#REF!,0))</f>
        <v>#REF!</v>
      </c>
      <c r="F2877" s="9" t="e">
        <f>INDEX(#REF!:#REF!,MATCH($D2877,#REF!:#REF!,0),MATCH(#REF!,#REF!:#REF!,0))</f>
        <v>#REF!</v>
      </c>
    </row>
    <row r="2878" spans="1:6" ht="16.5" x14ac:dyDescent="0.3">
      <c r="A2878" s="9" t="s">
        <v>19447</v>
      </c>
      <c r="B2878" s="9" t="s">
        <v>3151</v>
      </c>
      <c r="C2878" s="10">
        <v>12312</v>
      </c>
      <c r="D2878" s="9">
        <v>2763158331</v>
      </c>
      <c r="E2878" s="9" t="e">
        <f>INDEX(#REF!:#REF!,MATCH($D2878,#REF!:#REF!,0),MATCH(#REF!,#REF!:#REF!,0))</f>
        <v>#REF!</v>
      </c>
      <c r="F2878" s="9" t="e">
        <f>INDEX(#REF!:#REF!,MATCH($D2878,#REF!:#REF!,0),MATCH(#REF!,#REF!:#REF!,0))</f>
        <v>#REF!</v>
      </c>
    </row>
    <row r="2879" spans="1:6" ht="16.5" x14ac:dyDescent="0.3">
      <c r="A2879" s="9" t="s">
        <v>19446</v>
      </c>
      <c r="B2879" s="9" t="s">
        <v>2412</v>
      </c>
      <c r="C2879" s="10">
        <v>25132</v>
      </c>
      <c r="D2879" s="9">
        <v>5984294621</v>
      </c>
      <c r="E2879" s="9" t="e">
        <f>INDEX(#REF!:#REF!,MATCH($D2879,#REF!:#REF!,0),MATCH(#REF!,#REF!:#REF!,0))</f>
        <v>#REF!</v>
      </c>
      <c r="F2879" s="9" t="e">
        <f>INDEX(#REF!:#REF!,MATCH($D2879,#REF!:#REF!,0),MATCH(#REF!,#REF!:#REF!,0))</f>
        <v>#REF!</v>
      </c>
    </row>
    <row r="2880" spans="1:6" ht="16.5" x14ac:dyDescent="0.3">
      <c r="A2880" s="9" t="s">
        <v>19445</v>
      </c>
      <c r="B2880" s="9" t="s">
        <v>2994</v>
      </c>
      <c r="C2880" s="10">
        <v>15999</v>
      </c>
      <c r="D2880" s="9">
        <v>4194897803</v>
      </c>
      <c r="E2880" s="9" t="e">
        <f>INDEX(#REF!:#REF!,MATCH($D2880,#REF!:#REF!,0),MATCH(#REF!,#REF!:#REF!,0))</f>
        <v>#REF!</v>
      </c>
      <c r="F2880" s="9" t="e">
        <f>INDEX(#REF!:#REF!,MATCH($D2880,#REF!:#REF!,0),MATCH(#REF!,#REF!:#REF!,0))</f>
        <v>#REF!</v>
      </c>
    </row>
    <row r="2881" spans="1:6" ht="16.5" x14ac:dyDescent="0.3">
      <c r="A2881" s="9" t="s">
        <v>19444</v>
      </c>
      <c r="B2881" s="9" t="s">
        <v>3077</v>
      </c>
      <c r="C2881" s="10">
        <v>47251</v>
      </c>
      <c r="D2881" s="9">
        <v>8024322455</v>
      </c>
      <c r="E2881" s="9" t="e">
        <f>INDEX(#REF!:#REF!,MATCH($D2881,#REF!:#REF!,0),MATCH(#REF!,#REF!:#REF!,0))</f>
        <v>#REF!</v>
      </c>
      <c r="F2881" s="9" t="e">
        <f>INDEX(#REF!:#REF!,MATCH($D2881,#REF!:#REF!,0),MATCH(#REF!,#REF!:#REF!,0))</f>
        <v>#REF!</v>
      </c>
    </row>
    <row r="2882" spans="1:6" ht="16.5" x14ac:dyDescent="0.3">
      <c r="A2882" s="9" t="s">
        <v>19443</v>
      </c>
      <c r="B2882" s="9" t="s">
        <v>2027</v>
      </c>
      <c r="C2882" s="10">
        <v>18701</v>
      </c>
      <c r="D2882" s="9">
        <v>4768254810</v>
      </c>
      <c r="E2882" s="9" t="e">
        <f>INDEX(#REF!:#REF!,MATCH($D2882,#REF!:#REF!,0),MATCH(#REF!,#REF!:#REF!,0))</f>
        <v>#REF!</v>
      </c>
      <c r="F2882" s="9" t="e">
        <f>INDEX(#REF!:#REF!,MATCH($D2882,#REF!:#REF!,0),MATCH(#REF!,#REF!:#REF!,0))</f>
        <v>#REF!</v>
      </c>
    </row>
    <row r="2883" spans="1:6" ht="16.5" x14ac:dyDescent="0.3">
      <c r="A2883" s="9" t="s">
        <v>19442</v>
      </c>
      <c r="B2883" s="9" t="s">
        <v>2392</v>
      </c>
      <c r="C2883" s="10">
        <v>14168</v>
      </c>
      <c r="D2883" s="9">
        <v>3642988458</v>
      </c>
      <c r="E2883" s="9" t="e">
        <f>INDEX(#REF!:#REF!,MATCH($D2883,#REF!:#REF!,0),MATCH(#REF!,#REF!:#REF!,0))</f>
        <v>#REF!</v>
      </c>
      <c r="F2883" s="9" t="e">
        <f>INDEX(#REF!:#REF!,MATCH($D2883,#REF!:#REF!,0),MATCH(#REF!,#REF!:#REF!,0))</f>
        <v>#REF!</v>
      </c>
    </row>
    <row r="2884" spans="1:6" ht="16.5" x14ac:dyDescent="0.3">
      <c r="A2884" s="9" t="s">
        <v>19441</v>
      </c>
      <c r="B2884" s="9" t="s">
        <v>3448</v>
      </c>
      <c r="C2884" s="10">
        <v>18500</v>
      </c>
      <c r="D2884" s="9">
        <v>1231429186</v>
      </c>
      <c r="E2884" s="9" t="e">
        <f>INDEX(#REF!:#REF!,MATCH($D2884,#REF!:#REF!,0),MATCH(#REF!,#REF!:#REF!,0))</f>
        <v>#REF!</v>
      </c>
      <c r="F2884" s="9" t="e">
        <f>INDEX(#REF!:#REF!,MATCH($D2884,#REF!:#REF!,0),MATCH(#REF!,#REF!:#REF!,0))</f>
        <v>#REF!</v>
      </c>
    </row>
    <row r="2885" spans="1:6" ht="16.5" x14ac:dyDescent="0.3">
      <c r="A2885" s="9" t="s">
        <v>19440</v>
      </c>
      <c r="B2885" s="9" t="s">
        <v>2675</v>
      </c>
      <c r="C2885" s="10">
        <v>40674</v>
      </c>
      <c r="D2885" s="9">
        <v>7659816853</v>
      </c>
      <c r="E2885" s="9" t="e">
        <f>INDEX(#REF!:#REF!,MATCH($D2885,#REF!:#REF!,0),MATCH(#REF!,#REF!:#REF!,0))</f>
        <v>#REF!</v>
      </c>
      <c r="F2885" s="9" t="e">
        <f>INDEX(#REF!:#REF!,MATCH($D2885,#REF!:#REF!,0),MATCH(#REF!,#REF!:#REF!,0))</f>
        <v>#REF!</v>
      </c>
    </row>
    <row r="2886" spans="1:6" ht="16.5" x14ac:dyDescent="0.3">
      <c r="A2886" s="9" t="s">
        <v>19439</v>
      </c>
      <c r="B2886" s="9" t="s">
        <v>3580</v>
      </c>
      <c r="C2886" s="10">
        <v>50034</v>
      </c>
      <c r="D2886" s="9">
        <v>8533410514</v>
      </c>
      <c r="E2886" s="9" t="e">
        <f>INDEX(#REF!:#REF!,MATCH($D2886,#REF!:#REF!,0),MATCH(#REF!,#REF!:#REF!,0))</f>
        <v>#REF!</v>
      </c>
      <c r="F2886" s="9" t="e">
        <f>INDEX(#REF!:#REF!,MATCH($D2886,#REF!:#REF!,0),MATCH(#REF!,#REF!:#REF!,0))</f>
        <v>#REF!</v>
      </c>
    </row>
    <row r="2887" spans="1:6" ht="16.5" x14ac:dyDescent="0.3">
      <c r="A2887" s="9" t="s">
        <v>19438</v>
      </c>
      <c r="B2887" s="9" t="s">
        <v>2440</v>
      </c>
      <c r="C2887" s="10">
        <v>15985</v>
      </c>
      <c r="D2887" s="9">
        <v>5479449389</v>
      </c>
      <c r="E2887" s="9" t="e">
        <f>INDEX(#REF!:#REF!,MATCH($D2887,#REF!:#REF!,0),MATCH(#REF!,#REF!:#REF!,0))</f>
        <v>#REF!</v>
      </c>
      <c r="F2887" s="9" t="e">
        <f>INDEX(#REF!:#REF!,MATCH($D2887,#REF!:#REF!,0),MATCH(#REF!,#REF!:#REF!,0))</f>
        <v>#REF!</v>
      </c>
    </row>
    <row r="2888" spans="1:6" ht="16.5" x14ac:dyDescent="0.3">
      <c r="A2888" s="9" t="s">
        <v>19437</v>
      </c>
      <c r="B2888" s="9" t="s">
        <v>3187</v>
      </c>
      <c r="C2888" s="10">
        <v>13687</v>
      </c>
      <c r="D2888" s="9">
        <v>2579936017</v>
      </c>
      <c r="E2888" s="9" t="e">
        <f>INDEX(#REF!:#REF!,MATCH($D2888,#REF!:#REF!,0),MATCH(#REF!,#REF!:#REF!,0))</f>
        <v>#REF!</v>
      </c>
      <c r="F2888" s="9" t="e">
        <f>INDEX(#REF!:#REF!,MATCH($D2888,#REF!:#REF!,0),MATCH(#REF!,#REF!:#REF!,0))</f>
        <v>#REF!</v>
      </c>
    </row>
    <row r="2889" spans="1:6" ht="16.5" x14ac:dyDescent="0.3">
      <c r="A2889" s="9" t="s">
        <v>19436</v>
      </c>
      <c r="B2889" s="9" t="s">
        <v>2404</v>
      </c>
      <c r="C2889" s="10">
        <v>20851</v>
      </c>
      <c r="D2889" s="9">
        <v>5764917026</v>
      </c>
      <c r="E2889" s="9" t="e">
        <f>INDEX(#REF!:#REF!,MATCH($D2889,#REF!:#REF!,0),MATCH(#REF!,#REF!:#REF!,0))</f>
        <v>#REF!</v>
      </c>
      <c r="F2889" s="9" t="e">
        <f>INDEX(#REF!:#REF!,MATCH($D2889,#REF!:#REF!,0),MATCH(#REF!,#REF!:#REF!,0))</f>
        <v>#REF!</v>
      </c>
    </row>
    <row r="2890" spans="1:6" ht="16.5" x14ac:dyDescent="0.3">
      <c r="A2890" s="9" t="s">
        <v>19435</v>
      </c>
      <c r="B2890" s="9" t="s">
        <v>2718</v>
      </c>
      <c r="C2890" s="10">
        <v>53676</v>
      </c>
      <c r="D2890" s="9">
        <v>4492546545</v>
      </c>
      <c r="E2890" s="9" t="e">
        <f>INDEX(#REF!:#REF!,MATCH($D2890,#REF!:#REF!,0),MATCH(#REF!,#REF!:#REF!,0))</f>
        <v>#REF!</v>
      </c>
      <c r="F2890" s="9" t="e">
        <f>INDEX(#REF!:#REF!,MATCH($D2890,#REF!:#REF!,0),MATCH(#REF!,#REF!:#REF!,0))</f>
        <v>#REF!</v>
      </c>
    </row>
    <row r="2891" spans="1:6" ht="16.5" x14ac:dyDescent="0.3">
      <c r="A2891" s="9" t="s">
        <v>19434</v>
      </c>
      <c r="B2891" s="9" t="s">
        <v>2450</v>
      </c>
      <c r="C2891" s="10">
        <v>36321</v>
      </c>
      <c r="D2891" s="9">
        <v>9892583027</v>
      </c>
      <c r="E2891" s="9" t="e">
        <f>INDEX(#REF!:#REF!,MATCH($D2891,#REF!:#REF!,0),MATCH(#REF!,#REF!:#REF!,0))</f>
        <v>#REF!</v>
      </c>
      <c r="F2891" s="9" t="e">
        <f>INDEX(#REF!:#REF!,MATCH($D2891,#REF!:#REF!,0),MATCH(#REF!,#REF!:#REF!,0))</f>
        <v>#REF!</v>
      </c>
    </row>
    <row r="2892" spans="1:6" ht="16.5" x14ac:dyDescent="0.3">
      <c r="A2892" s="9" t="s">
        <v>19433</v>
      </c>
      <c r="B2892" s="9" t="s">
        <v>2071</v>
      </c>
      <c r="C2892" s="10">
        <v>55314</v>
      </c>
      <c r="D2892" s="9">
        <v>3642988458</v>
      </c>
      <c r="E2892" s="9" t="e">
        <f>INDEX(#REF!:#REF!,MATCH($D2892,#REF!:#REF!,0),MATCH(#REF!,#REF!:#REF!,0))</f>
        <v>#REF!</v>
      </c>
      <c r="F2892" s="9" t="e">
        <f>INDEX(#REF!:#REF!,MATCH($D2892,#REF!:#REF!,0),MATCH(#REF!,#REF!:#REF!,0))</f>
        <v>#REF!</v>
      </c>
    </row>
    <row r="2893" spans="1:6" ht="16.5" x14ac:dyDescent="0.3">
      <c r="A2893" s="9" t="s">
        <v>19432</v>
      </c>
      <c r="B2893" s="9" t="s">
        <v>2134</v>
      </c>
      <c r="C2893" s="10">
        <v>38426</v>
      </c>
      <c r="D2893" s="9">
        <v>3967370569</v>
      </c>
      <c r="E2893" s="9" t="e">
        <f>INDEX(#REF!:#REF!,MATCH($D2893,#REF!:#REF!,0),MATCH(#REF!,#REF!:#REF!,0))</f>
        <v>#REF!</v>
      </c>
      <c r="F2893" s="9" t="e">
        <f>INDEX(#REF!:#REF!,MATCH($D2893,#REF!:#REF!,0),MATCH(#REF!,#REF!:#REF!,0))</f>
        <v>#REF!</v>
      </c>
    </row>
    <row r="2894" spans="1:6" ht="16.5" x14ac:dyDescent="0.3">
      <c r="A2894" s="9" t="s">
        <v>19431</v>
      </c>
      <c r="B2894" s="9" t="s">
        <v>3388</v>
      </c>
      <c r="C2894" s="10">
        <v>45314</v>
      </c>
      <c r="D2894" s="9">
        <v>6235447353</v>
      </c>
      <c r="E2894" s="9" t="e">
        <f>INDEX(#REF!:#REF!,MATCH($D2894,#REF!:#REF!,0),MATCH(#REF!,#REF!:#REF!,0))</f>
        <v>#REF!</v>
      </c>
      <c r="F2894" s="9" t="e">
        <f>INDEX(#REF!:#REF!,MATCH($D2894,#REF!:#REF!,0),MATCH(#REF!,#REF!:#REF!,0))</f>
        <v>#REF!</v>
      </c>
    </row>
    <row r="2895" spans="1:6" ht="16.5" x14ac:dyDescent="0.3">
      <c r="A2895" s="9" t="s">
        <v>19430</v>
      </c>
      <c r="B2895" s="9" t="s">
        <v>2129</v>
      </c>
      <c r="C2895" s="10">
        <v>13089</v>
      </c>
      <c r="D2895" s="9">
        <v>7440017404</v>
      </c>
      <c r="E2895" s="9" t="e">
        <f>INDEX(#REF!:#REF!,MATCH($D2895,#REF!:#REF!,0),MATCH(#REF!,#REF!:#REF!,0))</f>
        <v>#REF!</v>
      </c>
      <c r="F2895" s="9" t="e">
        <f>INDEX(#REF!:#REF!,MATCH($D2895,#REF!:#REF!,0),MATCH(#REF!,#REF!:#REF!,0))</f>
        <v>#REF!</v>
      </c>
    </row>
    <row r="2896" spans="1:6" ht="16.5" x14ac:dyDescent="0.3">
      <c r="A2896" s="9" t="s">
        <v>19429</v>
      </c>
      <c r="B2896" s="9" t="s">
        <v>2683</v>
      </c>
      <c r="C2896" s="10">
        <v>38679</v>
      </c>
      <c r="D2896" s="9">
        <v>2779378506</v>
      </c>
      <c r="E2896" s="9" t="e">
        <f>INDEX(#REF!:#REF!,MATCH($D2896,#REF!:#REF!,0),MATCH(#REF!,#REF!:#REF!,0))</f>
        <v>#REF!</v>
      </c>
      <c r="F2896" s="9" t="e">
        <f>INDEX(#REF!:#REF!,MATCH($D2896,#REF!:#REF!,0),MATCH(#REF!,#REF!:#REF!,0))</f>
        <v>#REF!</v>
      </c>
    </row>
    <row r="2897" spans="1:6" ht="16.5" x14ac:dyDescent="0.3">
      <c r="A2897" s="9" t="s">
        <v>19428</v>
      </c>
      <c r="B2897" s="9" t="s">
        <v>2481</v>
      </c>
      <c r="C2897" s="10">
        <v>59987</v>
      </c>
      <c r="D2897" s="9">
        <v>2450711406</v>
      </c>
      <c r="E2897" s="9" t="e">
        <f>INDEX(#REF!:#REF!,MATCH($D2897,#REF!:#REF!,0),MATCH(#REF!,#REF!:#REF!,0))</f>
        <v>#REF!</v>
      </c>
      <c r="F2897" s="9" t="e">
        <f>INDEX(#REF!:#REF!,MATCH($D2897,#REF!:#REF!,0),MATCH(#REF!,#REF!:#REF!,0))</f>
        <v>#REF!</v>
      </c>
    </row>
    <row r="2898" spans="1:6" ht="16.5" x14ac:dyDescent="0.3">
      <c r="A2898" s="9" t="s">
        <v>19427</v>
      </c>
      <c r="B2898" s="9" t="s">
        <v>2021</v>
      </c>
      <c r="C2898" s="10">
        <v>13616</v>
      </c>
      <c r="D2898" s="9">
        <v>7489370671</v>
      </c>
      <c r="E2898" s="9" t="e">
        <f>INDEX(#REF!:#REF!,MATCH($D2898,#REF!:#REF!,0),MATCH(#REF!,#REF!:#REF!,0))</f>
        <v>#REF!</v>
      </c>
      <c r="F2898" s="9" t="e">
        <f>INDEX(#REF!:#REF!,MATCH($D2898,#REF!:#REF!,0),MATCH(#REF!,#REF!:#REF!,0))</f>
        <v>#REF!</v>
      </c>
    </row>
    <row r="2899" spans="1:6" ht="16.5" x14ac:dyDescent="0.3">
      <c r="A2899" s="9" t="s">
        <v>19426</v>
      </c>
      <c r="B2899" s="9" t="s">
        <v>2521</v>
      </c>
      <c r="C2899" s="10">
        <v>15142</v>
      </c>
      <c r="D2899" s="9">
        <v>7979647432</v>
      </c>
      <c r="E2899" s="9" t="e">
        <f>INDEX(#REF!:#REF!,MATCH($D2899,#REF!:#REF!,0),MATCH(#REF!,#REF!:#REF!,0))</f>
        <v>#REF!</v>
      </c>
      <c r="F2899" s="9" t="e">
        <f>INDEX(#REF!:#REF!,MATCH($D2899,#REF!:#REF!,0),MATCH(#REF!,#REF!:#REF!,0))</f>
        <v>#REF!</v>
      </c>
    </row>
    <row r="2900" spans="1:6" ht="16.5" x14ac:dyDescent="0.3">
      <c r="A2900" s="9" t="s">
        <v>19425</v>
      </c>
      <c r="B2900" s="9" t="s">
        <v>2021</v>
      </c>
      <c r="C2900" s="10">
        <v>20661</v>
      </c>
      <c r="D2900" s="9">
        <v>9803956825</v>
      </c>
      <c r="E2900" s="9" t="e">
        <f>INDEX(#REF!:#REF!,MATCH($D2900,#REF!:#REF!,0),MATCH(#REF!,#REF!:#REF!,0))</f>
        <v>#REF!</v>
      </c>
      <c r="F2900" s="9" t="e">
        <f>INDEX(#REF!:#REF!,MATCH($D2900,#REF!:#REF!,0),MATCH(#REF!,#REF!:#REF!,0))</f>
        <v>#REF!</v>
      </c>
    </row>
    <row r="2901" spans="1:6" ht="16.5" x14ac:dyDescent="0.3">
      <c r="A2901" s="9" t="s">
        <v>19424</v>
      </c>
      <c r="B2901" s="9" t="s">
        <v>2655</v>
      </c>
      <c r="C2901" s="10">
        <v>59341</v>
      </c>
      <c r="D2901" s="9">
        <v>8682006391</v>
      </c>
      <c r="E2901" s="9" t="e">
        <f>INDEX(#REF!:#REF!,MATCH($D2901,#REF!:#REF!,0),MATCH(#REF!,#REF!:#REF!,0))</f>
        <v>#REF!</v>
      </c>
      <c r="F2901" s="9" t="e">
        <f>INDEX(#REF!:#REF!,MATCH($D2901,#REF!:#REF!,0),MATCH(#REF!,#REF!:#REF!,0))</f>
        <v>#REF!</v>
      </c>
    </row>
    <row r="2902" spans="1:6" ht="16.5" x14ac:dyDescent="0.3">
      <c r="A2902" s="9" t="s">
        <v>19423</v>
      </c>
      <c r="B2902" s="9" t="s">
        <v>3200</v>
      </c>
      <c r="C2902" s="10">
        <v>32422</v>
      </c>
      <c r="D2902" s="9">
        <v>9457151267</v>
      </c>
      <c r="E2902" s="9" t="e">
        <f>INDEX(#REF!:#REF!,MATCH($D2902,#REF!:#REF!,0),MATCH(#REF!,#REF!:#REF!,0))</f>
        <v>#REF!</v>
      </c>
      <c r="F2902" s="9" t="e">
        <f>INDEX(#REF!:#REF!,MATCH($D2902,#REF!:#REF!,0),MATCH(#REF!,#REF!:#REF!,0))</f>
        <v>#REF!</v>
      </c>
    </row>
    <row r="2903" spans="1:6" ht="16.5" x14ac:dyDescent="0.3">
      <c r="A2903" s="9" t="s">
        <v>19422</v>
      </c>
      <c r="B2903" s="9" t="s">
        <v>2256</v>
      </c>
      <c r="C2903" s="10">
        <v>15969</v>
      </c>
      <c r="D2903" s="9">
        <v>893122882</v>
      </c>
      <c r="E2903" s="9" t="e">
        <f>INDEX(#REF!:#REF!,MATCH($D2903,#REF!:#REF!,0),MATCH(#REF!,#REF!:#REF!,0))</f>
        <v>#REF!</v>
      </c>
      <c r="F2903" s="9" t="e">
        <f>INDEX(#REF!:#REF!,MATCH($D2903,#REF!:#REF!,0),MATCH(#REF!,#REF!:#REF!,0))</f>
        <v>#REF!</v>
      </c>
    </row>
    <row r="2904" spans="1:6" ht="16.5" x14ac:dyDescent="0.3">
      <c r="A2904" s="9" t="s">
        <v>19421</v>
      </c>
      <c r="B2904" s="9" t="s">
        <v>2092</v>
      </c>
      <c r="C2904" s="10">
        <v>39433</v>
      </c>
      <c r="D2904" s="9">
        <v>7338728615</v>
      </c>
      <c r="E2904" s="9" t="e">
        <f>INDEX(#REF!:#REF!,MATCH($D2904,#REF!:#REF!,0),MATCH(#REF!,#REF!:#REF!,0))</f>
        <v>#REF!</v>
      </c>
      <c r="F2904" s="9" t="e">
        <f>INDEX(#REF!:#REF!,MATCH($D2904,#REF!:#REF!,0),MATCH(#REF!,#REF!:#REF!,0))</f>
        <v>#REF!</v>
      </c>
    </row>
    <row r="2905" spans="1:6" ht="16.5" x14ac:dyDescent="0.3">
      <c r="A2905" s="9" t="s">
        <v>19420</v>
      </c>
      <c r="B2905" s="9" t="s">
        <v>2163</v>
      </c>
      <c r="C2905" s="10">
        <v>43768</v>
      </c>
      <c r="D2905" s="9">
        <v>6000780338</v>
      </c>
      <c r="E2905" s="9" t="e">
        <f>INDEX(#REF!:#REF!,MATCH($D2905,#REF!:#REF!,0),MATCH(#REF!,#REF!:#REF!,0))</f>
        <v>#REF!</v>
      </c>
      <c r="F2905" s="9" t="e">
        <f>INDEX(#REF!:#REF!,MATCH($D2905,#REF!:#REF!,0),MATCH(#REF!,#REF!:#REF!,0))</f>
        <v>#REF!</v>
      </c>
    </row>
    <row r="2906" spans="1:6" ht="16.5" x14ac:dyDescent="0.3">
      <c r="A2906" s="9" t="s">
        <v>19419</v>
      </c>
      <c r="B2906" s="9" t="s">
        <v>2071</v>
      </c>
      <c r="C2906" s="10">
        <v>17887</v>
      </c>
      <c r="D2906" s="9">
        <v>2314136845</v>
      </c>
      <c r="E2906" s="9" t="e">
        <f>INDEX(#REF!:#REF!,MATCH($D2906,#REF!:#REF!,0),MATCH(#REF!,#REF!:#REF!,0))</f>
        <v>#REF!</v>
      </c>
      <c r="F2906" s="9" t="e">
        <f>INDEX(#REF!:#REF!,MATCH($D2906,#REF!:#REF!,0),MATCH(#REF!,#REF!:#REF!,0))</f>
        <v>#REF!</v>
      </c>
    </row>
    <row r="2907" spans="1:6" ht="16.5" x14ac:dyDescent="0.3">
      <c r="A2907" s="9" t="s">
        <v>19418</v>
      </c>
      <c r="B2907" s="9" t="s">
        <v>2274</v>
      </c>
      <c r="C2907" s="10">
        <v>47017</v>
      </c>
      <c r="D2907" s="9">
        <v>4849214614</v>
      </c>
      <c r="E2907" s="9" t="e">
        <f>INDEX(#REF!:#REF!,MATCH($D2907,#REF!:#REF!,0),MATCH(#REF!,#REF!:#REF!,0))</f>
        <v>#REF!</v>
      </c>
      <c r="F2907" s="9" t="e">
        <f>INDEX(#REF!:#REF!,MATCH($D2907,#REF!:#REF!,0),MATCH(#REF!,#REF!:#REF!,0))</f>
        <v>#REF!</v>
      </c>
    </row>
    <row r="2908" spans="1:6" ht="16.5" x14ac:dyDescent="0.3">
      <c r="A2908" s="9" t="s">
        <v>19417</v>
      </c>
      <c r="B2908" s="9" t="s">
        <v>3902</v>
      </c>
      <c r="C2908" s="10">
        <v>26447</v>
      </c>
      <c r="D2908" s="9">
        <v>6938295417</v>
      </c>
      <c r="E2908" s="9" t="e">
        <f>INDEX(#REF!:#REF!,MATCH($D2908,#REF!:#REF!,0),MATCH(#REF!,#REF!:#REF!,0))</f>
        <v>#REF!</v>
      </c>
      <c r="F2908" s="9" t="e">
        <f>INDEX(#REF!:#REF!,MATCH($D2908,#REF!:#REF!,0),MATCH(#REF!,#REF!:#REF!,0))</f>
        <v>#REF!</v>
      </c>
    </row>
    <row r="2909" spans="1:6" ht="16.5" x14ac:dyDescent="0.3">
      <c r="A2909" s="9" t="s">
        <v>19416</v>
      </c>
      <c r="B2909" s="9" t="s">
        <v>2216</v>
      </c>
      <c r="C2909" s="10">
        <v>13864</v>
      </c>
      <c r="D2909" s="9">
        <v>9381484503</v>
      </c>
      <c r="E2909" s="9" t="e">
        <f>INDEX(#REF!:#REF!,MATCH($D2909,#REF!:#REF!,0),MATCH(#REF!,#REF!:#REF!,0))</f>
        <v>#REF!</v>
      </c>
      <c r="F2909" s="9" t="e">
        <f>INDEX(#REF!:#REF!,MATCH($D2909,#REF!:#REF!,0),MATCH(#REF!,#REF!:#REF!,0))</f>
        <v>#REF!</v>
      </c>
    </row>
    <row r="2910" spans="1:6" ht="16.5" x14ac:dyDescent="0.3">
      <c r="A2910" s="9" t="s">
        <v>19415</v>
      </c>
      <c r="B2910" s="9" t="s">
        <v>2127</v>
      </c>
      <c r="C2910" s="10">
        <v>31100</v>
      </c>
      <c r="D2910" s="9">
        <v>5759255762</v>
      </c>
      <c r="E2910" s="9" t="e">
        <f>INDEX(#REF!:#REF!,MATCH($D2910,#REF!:#REF!,0),MATCH(#REF!,#REF!:#REF!,0))</f>
        <v>#REF!</v>
      </c>
      <c r="F2910" s="9" t="e">
        <f>INDEX(#REF!:#REF!,MATCH($D2910,#REF!:#REF!,0),MATCH(#REF!,#REF!:#REF!,0))</f>
        <v>#REF!</v>
      </c>
    </row>
    <row r="2911" spans="1:6" ht="16.5" x14ac:dyDescent="0.3">
      <c r="A2911" s="9" t="s">
        <v>19414</v>
      </c>
      <c r="B2911" s="9" t="s">
        <v>2048</v>
      </c>
      <c r="C2911" s="10">
        <v>59096</v>
      </c>
      <c r="D2911" s="9">
        <v>9795921177</v>
      </c>
      <c r="E2911" s="9" t="e">
        <f>INDEX(#REF!:#REF!,MATCH($D2911,#REF!:#REF!,0),MATCH(#REF!,#REF!:#REF!,0))</f>
        <v>#REF!</v>
      </c>
      <c r="F2911" s="9" t="e">
        <f>INDEX(#REF!:#REF!,MATCH($D2911,#REF!:#REF!,0),MATCH(#REF!,#REF!:#REF!,0))</f>
        <v>#REF!</v>
      </c>
    </row>
    <row r="2912" spans="1:6" ht="16.5" x14ac:dyDescent="0.3">
      <c r="A2912" s="9" t="s">
        <v>19413</v>
      </c>
      <c r="B2912" s="9" t="s">
        <v>2216</v>
      </c>
      <c r="C2912" s="10">
        <v>41966</v>
      </c>
      <c r="D2912" s="9">
        <v>1892125439</v>
      </c>
      <c r="E2912" s="9" t="e">
        <f>INDEX(#REF!:#REF!,MATCH($D2912,#REF!:#REF!,0),MATCH(#REF!,#REF!:#REF!,0))</f>
        <v>#REF!</v>
      </c>
      <c r="F2912" s="9" t="e">
        <f>INDEX(#REF!:#REF!,MATCH($D2912,#REF!:#REF!,0),MATCH(#REF!,#REF!:#REF!,0))</f>
        <v>#REF!</v>
      </c>
    </row>
    <row r="2913" spans="1:6" ht="16.5" x14ac:dyDescent="0.3">
      <c r="A2913" s="9" t="s">
        <v>19412</v>
      </c>
      <c r="B2913" s="9" t="s">
        <v>3416</v>
      </c>
      <c r="C2913" s="10">
        <v>18859</v>
      </c>
      <c r="D2913" s="9">
        <v>7688943361</v>
      </c>
      <c r="E2913" s="9" t="e">
        <f>INDEX(#REF!:#REF!,MATCH($D2913,#REF!:#REF!,0),MATCH(#REF!,#REF!:#REF!,0))</f>
        <v>#REF!</v>
      </c>
      <c r="F2913" s="9" t="e">
        <f>INDEX(#REF!:#REF!,MATCH($D2913,#REF!:#REF!,0),MATCH(#REF!,#REF!:#REF!,0))</f>
        <v>#REF!</v>
      </c>
    </row>
    <row r="2914" spans="1:6" ht="16.5" x14ac:dyDescent="0.3">
      <c r="A2914" s="9" t="s">
        <v>19411</v>
      </c>
      <c r="B2914" s="9" t="s">
        <v>3328</v>
      </c>
      <c r="C2914" s="10">
        <v>23115</v>
      </c>
      <c r="D2914" s="9">
        <v>9107581297</v>
      </c>
      <c r="E2914" s="9" t="e">
        <f>INDEX(#REF!:#REF!,MATCH($D2914,#REF!:#REF!,0),MATCH(#REF!,#REF!:#REF!,0))</f>
        <v>#REF!</v>
      </c>
      <c r="F2914" s="9" t="e">
        <f>INDEX(#REF!:#REF!,MATCH($D2914,#REF!:#REF!,0),MATCH(#REF!,#REF!:#REF!,0))</f>
        <v>#REF!</v>
      </c>
    </row>
    <row r="2915" spans="1:6" ht="16.5" x14ac:dyDescent="0.3">
      <c r="A2915" s="9" t="s">
        <v>19410</v>
      </c>
      <c r="B2915" s="9" t="s">
        <v>2450</v>
      </c>
      <c r="C2915" s="10">
        <v>12271</v>
      </c>
      <c r="D2915" s="9">
        <v>7453397081</v>
      </c>
      <c r="E2915" s="9" t="e">
        <f>INDEX(#REF!:#REF!,MATCH($D2915,#REF!:#REF!,0),MATCH(#REF!,#REF!:#REF!,0))</f>
        <v>#REF!</v>
      </c>
      <c r="F2915" s="9" t="e">
        <f>INDEX(#REF!:#REF!,MATCH($D2915,#REF!:#REF!,0),MATCH(#REF!,#REF!:#REF!,0))</f>
        <v>#REF!</v>
      </c>
    </row>
    <row r="2916" spans="1:6" ht="16.5" x14ac:dyDescent="0.3">
      <c r="A2916" s="9" t="s">
        <v>19409</v>
      </c>
      <c r="B2916" s="9" t="s">
        <v>2564</v>
      </c>
      <c r="C2916" s="10">
        <v>48841</v>
      </c>
      <c r="D2916" s="9">
        <v>4967603564</v>
      </c>
      <c r="E2916" s="9" t="e">
        <f>INDEX(#REF!:#REF!,MATCH($D2916,#REF!:#REF!,0),MATCH(#REF!,#REF!:#REF!,0))</f>
        <v>#REF!</v>
      </c>
      <c r="F2916" s="9" t="e">
        <f>INDEX(#REF!:#REF!,MATCH($D2916,#REF!:#REF!,0),MATCH(#REF!,#REF!:#REF!,0))</f>
        <v>#REF!</v>
      </c>
    </row>
    <row r="2917" spans="1:6" ht="16.5" x14ac:dyDescent="0.3">
      <c r="A2917" s="9" t="s">
        <v>19408</v>
      </c>
      <c r="B2917" s="9" t="s">
        <v>2420</v>
      </c>
      <c r="C2917" s="10">
        <v>33845</v>
      </c>
      <c r="D2917" s="9">
        <v>1469328364</v>
      </c>
      <c r="E2917" s="9" t="e">
        <f>INDEX(#REF!:#REF!,MATCH($D2917,#REF!:#REF!,0),MATCH(#REF!,#REF!:#REF!,0))</f>
        <v>#REF!</v>
      </c>
      <c r="F2917" s="9" t="e">
        <f>INDEX(#REF!:#REF!,MATCH($D2917,#REF!:#REF!,0),MATCH(#REF!,#REF!:#REF!,0))</f>
        <v>#REF!</v>
      </c>
    </row>
    <row r="2918" spans="1:6" ht="16.5" x14ac:dyDescent="0.3">
      <c r="A2918" s="9" t="s">
        <v>19407</v>
      </c>
      <c r="B2918" s="9" t="s">
        <v>2174</v>
      </c>
      <c r="C2918" s="10">
        <v>57318</v>
      </c>
      <c r="D2918" s="9">
        <v>4323171323</v>
      </c>
      <c r="E2918" s="9" t="e">
        <f>INDEX(#REF!:#REF!,MATCH($D2918,#REF!:#REF!,0),MATCH(#REF!,#REF!:#REF!,0))</f>
        <v>#REF!</v>
      </c>
      <c r="F2918" s="9" t="e">
        <f>INDEX(#REF!:#REF!,MATCH($D2918,#REF!:#REF!,0),MATCH(#REF!,#REF!:#REF!,0))</f>
        <v>#REF!</v>
      </c>
    </row>
    <row r="2919" spans="1:6" ht="16.5" x14ac:dyDescent="0.3">
      <c r="A2919" s="9" t="s">
        <v>19406</v>
      </c>
      <c r="B2919" s="9" t="s">
        <v>2985</v>
      </c>
      <c r="C2919" s="10">
        <v>44934</v>
      </c>
      <c r="D2919" s="9">
        <v>1062607929</v>
      </c>
      <c r="E2919" s="9" t="e">
        <f>INDEX(#REF!:#REF!,MATCH($D2919,#REF!:#REF!,0),MATCH(#REF!,#REF!:#REF!,0))</f>
        <v>#REF!</v>
      </c>
      <c r="F2919" s="9" t="e">
        <f>INDEX(#REF!:#REF!,MATCH($D2919,#REF!:#REF!,0),MATCH(#REF!,#REF!:#REF!,0))</f>
        <v>#REF!</v>
      </c>
    </row>
    <row r="2920" spans="1:6" ht="16.5" x14ac:dyDescent="0.3">
      <c r="A2920" s="9" t="s">
        <v>19405</v>
      </c>
      <c r="B2920" s="9" t="s">
        <v>2793</v>
      </c>
      <c r="C2920" s="10">
        <v>20979</v>
      </c>
      <c r="D2920" s="9">
        <v>8864419241</v>
      </c>
      <c r="E2920" s="9" t="e">
        <f>INDEX(#REF!:#REF!,MATCH($D2920,#REF!:#REF!,0),MATCH(#REF!,#REF!:#REF!,0))</f>
        <v>#REF!</v>
      </c>
      <c r="F2920" s="9" t="e">
        <f>INDEX(#REF!:#REF!,MATCH($D2920,#REF!:#REF!,0),MATCH(#REF!,#REF!:#REF!,0))</f>
        <v>#REF!</v>
      </c>
    </row>
    <row r="2921" spans="1:6" ht="16.5" x14ac:dyDescent="0.3">
      <c r="A2921" s="9" t="s">
        <v>19404</v>
      </c>
      <c r="B2921" s="9" t="s">
        <v>2744</v>
      </c>
      <c r="C2921" s="10">
        <v>33415</v>
      </c>
      <c r="D2921" s="9">
        <v>4191160419</v>
      </c>
      <c r="E2921" s="9" t="e">
        <f>INDEX(#REF!:#REF!,MATCH($D2921,#REF!:#REF!,0),MATCH(#REF!,#REF!:#REF!,0))</f>
        <v>#REF!</v>
      </c>
      <c r="F2921" s="9" t="e">
        <f>INDEX(#REF!:#REF!,MATCH($D2921,#REF!:#REF!,0),MATCH(#REF!,#REF!:#REF!,0))</f>
        <v>#REF!</v>
      </c>
    </row>
    <row r="2922" spans="1:6" ht="16.5" x14ac:dyDescent="0.3">
      <c r="A2922" s="9" t="s">
        <v>19403</v>
      </c>
      <c r="B2922" s="9" t="s">
        <v>2029</v>
      </c>
      <c r="C2922" s="10">
        <v>45424</v>
      </c>
      <c r="D2922" s="9">
        <v>5186660353</v>
      </c>
      <c r="E2922" s="9" t="e">
        <f>INDEX(#REF!:#REF!,MATCH($D2922,#REF!:#REF!,0),MATCH(#REF!,#REF!:#REF!,0))</f>
        <v>#REF!</v>
      </c>
      <c r="F2922" s="9" t="e">
        <f>INDEX(#REF!:#REF!,MATCH($D2922,#REF!:#REF!,0),MATCH(#REF!,#REF!:#REF!,0))</f>
        <v>#REF!</v>
      </c>
    </row>
    <row r="2923" spans="1:6" ht="16.5" x14ac:dyDescent="0.3">
      <c r="A2923" s="9" t="s">
        <v>19402</v>
      </c>
      <c r="B2923" s="9" t="s">
        <v>2468</v>
      </c>
      <c r="C2923" s="10">
        <v>39012</v>
      </c>
      <c r="D2923" s="9">
        <v>8333777430</v>
      </c>
      <c r="E2923" s="9" t="e">
        <f>INDEX(#REF!:#REF!,MATCH($D2923,#REF!:#REF!,0),MATCH(#REF!,#REF!:#REF!,0))</f>
        <v>#REF!</v>
      </c>
      <c r="F2923" s="9" t="e">
        <f>INDEX(#REF!:#REF!,MATCH($D2923,#REF!:#REF!,0),MATCH(#REF!,#REF!:#REF!,0))</f>
        <v>#REF!</v>
      </c>
    </row>
    <row r="2924" spans="1:6" ht="16.5" x14ac:dyDescent="0.3">
      <c r="A2924" s="9" t="s">
        <v>19401</v>
      </c>
      <c r="B2924" s="9" t="s">
        <v>2107</v>
      </c>
      <c r="C2924" s="10">
        <v>27884</v>
      </c>
      <c r="D2924" s="9">
        <v>6750554423</v>
      </c>
      <c r="E2924" s="9" t="e">
        <f>INDEX(#REF!:#REF!,MATCH($D2924,#REF!:#REF!,0),MATCH(#REF!,#REF!:#REF!,0))</f>
        <v>#REF!</v>
      </c>
      <c r="F2924" s="9" t="e">
        <f>INDEX(#REF!:#REF!,MATCH($D2924,#REF!:#REF!,0),MATCH(#REF!,#REF!:#REF!,0))</f>
        <v>#REF!</v>
      </c>
    </row>
    <row r="2925" spans="1:6" ht="16.5" x14ac:dyDescent="0.3">
      <c r="A2925" s="9" t="s">
        <v>19400</v>
      </c>
      <c r="B2925" s="9" t="s">
        <v>3416</v>
      </c>
      <c r="C2925" s="10">
        <v>22669</v>
      </c>
      <c r="D2925" s="9">
        <v>6731572691</v>
      </c>
      <c r="E2925" s="9" t="e">
        <f>INDEX(#REF!:#REF!,MATCH($D2925,#REF!:#REF!,0),MATCH(#REF!,#REF!:#REF!,0))</f>
        <v>#REF!</v>
      </c>
      <c r="F2925" s="9" t="e">
        <f>INDEX(#REF!:#REF!,MATCH($D2925,#REF!:#REF!,0),MATCH(#REF!,#REF!:#REF!,0))</f>
        <v>#REF!</v>
      </c>
    </row>
    <row r="2926" spans="1:6" ht="16.5" x14ac:dyDescent="0.3">
      <c r="A2926" s="9" t="s">
        <v>19399</v>
      </c>
      <c r="B2926" s="9" t="s">
        <v>2580</v>
      </c>
      <c r="C2926" s="10">
        <v>33994</v>
      </c>
      <c r="D2926" s="9">
        <v>304906506</v>
      </c>
      <c r="E2926" s="9" t="e">
        <f>INDEX(#REF!:#REF!,MATCH($D2926,#REF!:#REF!,0),MATCH(#REF!,#REF!:#REF!,0))</f>
        <v>#REF!</v>
      </c>
      <c r="F2926" s="9" t="e">
        <f>INDEX(#REF!:#REF!,MATCH($D2926,#REF!:#REF!,0),MATCH(#REF!,#REF!:#REF!,0))</f>
        <v>#REF!</v>
      </c>
    </row>
    <row r="2927" spans="1:6" ht="16.5" x14ac:dyDescent="0.3">
      <c r="A2927" s="9" t="s">
        <v>19398</v>
      </c>
      <c r="B2927" s="9" t="s">
        <v>2381</v>
      </c>
      <c r="C2927" s="10">
        <v>13869</v>
      </c>
      <c r="D2927" s="9">
        <v>1351073265</v>
      </c>
      <c r="E2927" s="9" t="e">
        <f>INDEX(#REF!:#REF!,MATCH($D2927,#REF!:#REF!,0),MATCH(#REF!,#REF!:#REF!,0))</f>
        <v>#REF!</v>
      </c>
      <c r="F2927" s="9" t="e">
        <f>INDEX(#REF!:#REF!,MATCH($D2927,#REF!:#REF!,0),MATCH(#REF!,#REF!:#REF!,0))</f>
        <v>#REF!</v>
      </c>
    </row>
    <row r="2928" spans="1:6" ht="16.5" x14ac:dyDescent="0.3">
      <c r="A2928" s="9" t="s">
        <v>19397</v>
      </c>
      <c r="B2928" s="9" t="s">
        <v>2228</v>
      </c>
      <c r="C2928" s="10">
        <v>25716</v>
      </c>
      <c r="D2928" s="9">
        <v>4011453366</v>
      </c>
      <c r="E2928" s="9" t="e">
        <f>INDEX(#REF!:#REF!,MATCH($D2928,#REF!:#REF!,0),MATCH(#REF!,#REF!:#REF!,0))</f>
        <v>#REF!</v>
      </c>
      <c r="F2928" s="9" t="e">
        <f>INDEX(#REF!:#REF!,MATCH($D2928,#REF!:#REF!,0),MATCH(#REF!,#REF!:#REF!,0))</f>
        <v>#REF!</v>
      </c>
    </row>
    <row r="2929" spans="1:6" ht="16.5" x14ac:dyDescent="0.3">
      <c r="A2929" s="9" t="s">
        <v>19396</v>
      </c>
      <c r="B2929" s="9" t="s">
        <v>2083</v>
      </c>
      <c r="C2929" s="10">
        <v>36707</v>
      </c>
      <c r="D2929" s="9">
        <v>7489370671</v>
      </c>
      <c r="E2929" s="9" t="e">
        <f>INDEX(#REF!:#REF!,MATCH($D2929,#REF!:#REF!,0),MATCH(#REF!,#REF!:#REF!,0))</f>
        <v>#REF!</v>
      </c>
      <c r="F2929" s="9" t="e">
        <f>INDEX(#REF!:#REF!,MATCH($D2929,#REF!:#REF!,0),MATCH(#REF!,#REF!:#REF!,0))</f>
        <v>#REF!</v>
      </c>
    </row>
    <row r="2930" spans="1:6" ht="16.5" x14ac:dyDescent="0.3">
      <c r="A2930" s="9" t="s">
        <v>19395</v>
      </c>
      <c r="B2930" s="9" t="s">
        <v>1973</v>
      </c>
      <c r="C2930" s="10">
        <v>22861</v>
      </c>
      <c r="D2930" s="9">
        <v>3097425365</v>
      </c>
      <c r="E2930" s="9" t="e">
        <f>INDEX(#REF!:#REF!,MATCH($D2930,#REF!:#REF!,0),MATCH(#REF!,#REF!:#REF!,0))</f>
        <v>#REF!</v>
      </c>
      <c r="F2930" s="9" t="e">
        <f>INDEX(#REF!:#REF!,MATCH($D2930,#REF!:#REF!,0),MATCH(#REF!,#REF!:#REF!,0))</f>
        <v>#REF!</v>
      </c>
    </row>
    <row r="2931" spans="1:6" ht="16.5" x14ac:dyDescent="0.3">
      <c r="A2931" s="9" t="s">
        <v>19394</v>
      </c>
      <c r="B2931" s="9" t="s">
        <v>2081</v>
      </c>
      <c r="C2931" s="10">
        <v>44197</v>
      </c>
      <c r="D2931" s="9">
        <v>3219526055</v>
      </c>
      <c r="E2931" s="9" t="e">
        <f>INDEX(#REF!:#REF!,MATCH($D2931,#REF!:#REF!,0),MATCH(#REF!,#REF!:#REF!,0))</f>
        <v>#REF!</v>
      </c>
      <c r="F2931" s="9" t="e">
        <f>INDEX(#REF!:#REF!,MATCH($D2931,#REF!:#REF!,0),MATCH(#REF!,#REF!:#REF!,0))</f>
        <v>#REF!</v>
      </c>
    </row>
    <row r="2932" spans="1:6" ht="16.5" x14ac:dyDescent="0.3">
      <c r="A2932" s="9" t="s">
        <v>19393</v>
      </c>
      <c r="B2932" s="9" t="s">
        <v>2129</v>
      </c>
      <c r="C2932" s="10">
        <v>54831</v>
      </c>
      <c r="D2932" s="9">
        <v>8289594380</v>
      </c>
      <c r="E2932" s="9" t="e">
        <f>INDEX(#REF!:#REF!,MATCH($D2932,#REF!:#REF!,0),MATCH(#REF!,#REF!:#REF!,0))</f>
        <v>#REF!</v>
      </c>
      <c r="F2932" s="9" t="e">
        <f>INDEX(#REF!:#REF!,MATCH($D2932,#REF!:#REF!,0),MATCH(#REF!,#REF!:#REF!,0))</f>
        <v>#REF!</v>
      </c>
    </row>
    <row r="2933" spans="1:6" ht="16.5" x14ac:dyDescent="0.3">
      <c r="A2933" s="9" t="s">
        <v>19392</v>
      </c>
      <c r="B2933" s="9" t="s">
        <v>2544</v>
      </c>
      <c r="C2933" s="10">
        <v>58806</v>
      </c>
      <c r="D2933" s="9">
        <v>5984294621</v>
      </c>
      <c r="E2933" s="9" t="e">
        <f>INDEX(#REF!:#REF!,MATCH($D2933,#REF!:#REF!,0),MATCH(#REF!,#REF!:#REF!,0))</f>
        <v>#REF!</v>
      </c>
      <c r="F2933" s="9" t="e">
        <f>INDEX(#REF!:#REF!,MATCH($D2933,#REF!:#REF!,0),MATCH(#REF!,#REF!:#REF!,0))</f>
        <v>#REF!</v>
      </c>
    </row>
    <row r="2934" spans="1:6" ht="16.5" x14ac:dyDescent="0.3">
      <c r="A2934" s="9" t="s">
        <v>19391</v>
      </c>
      <c r="B2934" s="9" t="s">
        <v>2500</v>
      </c>
      <c r="C2934" s="10">
        <v>35060</v>
      </c>
      <c r="D2934" s="9">
        <v>5117202538</v>
      </c>
      <c r="E2934" s="9" t="e">
        <f>INDEX(#REF!:#REF!,MATCH($D2934,#REF!:#REF!,0),MATCH(#REF!,#REF!:#REF!,0))</f>
        <v>#REF!</v>
      </c>
      <c r="F2934" s="9" t="e">
        <f>INDEX(#REF!:#REF!,MATCH($D2934,#REF!:#REF!,0),MATCH(#REF!,#REF!:#REF!,0))</f>
        <v>#REF!</v>
      </c>
    </row>
    <row r="2935" spans="1:6" ht="16.5" x14ac:dyDescent="0.3">
      <c r="A2935" s="9" t="s">
        <v>19390</v>
      </c>
      <c r="B2935" s="9" t="s">
        <v>2589</v>
      </c>
      <c r="C2935" s="10">
        <v>49485</v>
      </c>
      <c r="D2935" s="9">
        <v>7191906499</v>
      </c>
      <c r="E2935" s="9" t="e">
        <f>INDEX(#REF!:#REF!,MATCH($D2935,#REF!:#REF!,0),MATCH(#REF!,#REF!:#REF!,0))</f>
        <v>#REF!</v>
      </c>
      <c r="F2935" s="9" t="e">
        <f>INDEX(#REF!:#REF!,MATCH($D2935,#REF!:#REF!,0),MATCH(#REF!,#REF!:#REF!,0))</f>
        <v>#REF!</v>
      </c>
    </row>
    <row r="2936" spans="1:6" ht="16.5" x14ac:dyDescent="0.3">
      <c r="A2936" s="9" t="s">
        <v>19389</v>
      </c>
      <c r="B2936" s="9" t="s">
        <v>2428</v>
      </c>
      <c r="C2936" s="10">
        <v>30933</v>
      </c>
      <c r="D2936" s="9">
        <v>6637560367</v>
      </c>
      <c r="E2936" s="9" t="e">
        <f>INDEX(#REF!:#REF!,MATCH($D2936,#REF!:#REF!,0),MATCH(#REF!,#REF!:#REF!,0))</f>
        <v>#REF!</v>
      </c>
      <c r="F2936" s="9" t="e">
        <f>INDEX(#REF!:#REF!,MATCH($D2936,#REF!:#REF!,0),MATCH(#REF!,#REF!:#REF!,0))</f>
        <v>#REF!</v>
      </c>
    </row>
    <row r="2937" spans="1:6" ht="16.5" x14ac:dyDescent="0.3">
      <c r="A2937" s="9" t="s">
        <v>19388</v>
      </c>
      <c r="B2937" s="9" t="s">
        <v>2420</v>
      </c>
      <c r="C2937" s="10">
        <v>26924</v>
      </c>
      <c r="D2937" s="9">
        <v>8054305400</v>
      </c>
      <c r="E2937" s="9" t="e">
        <f>INDEX(#REF!:#REF!,MATCH($D2937,#REF!:#REF!,0),MATCH(#REF!,#REF!:#REF!,0))</f>
        <v>#REF!</v>
      </c>
      <c r="F2937" s="9" t="e">
        <f>INDEX(#REF!:#REF!,MATCH($D2937,#REF!:#REF!,0),MATCH(#REF!,#REF!:#REF!,0))</f>
        <v>#REF!</v>
      </c>
    </row>
    <row r="2938" spans="1:6" ht="16.5" x14ac:dyDescent="0.3">
      <c r="A2938" s="9" t="s">
        <v>19387</v>
      </c>
      <c r="B2938" s="9" t="s">
        <v>2123</v>
      </c>
      <c r="C2938" s="10">
        <v>20028</v>
      </c>
      <c r="D2938" s="9">
        <v>4076701275</v>
      </c>
      <c r="E2938" s="9" t="e">
        <f>INDEX(#REF!:#REF!,MATCH($D2938,#REF!:#REF!,0),MATCH(#REF!,#REF!:#REF!,0))</f>
        <v>#REF!</v>
      </c>
      <c r="F2938" s="9" t="e">
        <f>INDEX(#REF!:#REF!,MATCH($D2938,#REF!:#REF!,0),MATCH(#REF!,#REF!:#REF!,0))</f>
        <v>#REF!</v>
      </c>
    </row>
    <row r="2939" spans="1:6" ht="16.5" x14ac:dyDescent="0.3">
      <c r="A2939" s="9" t="s">
        <v>19386</v>
      </c>
      <c r="B2939" s="9" t="s">
        <v>1979</v>
      </c>
      <c r="C2939" s="10">
        <v>29566</v>
      </c>
      <c r="D2939" s="9">
        <v>2944219065</v>
      </c>
      <c r="E2939" s="9" t="e">
        <f>INDEX(#REF!:#REF!,MATCH($D2939,#REF!:#REF!,0),MATCH(#REF!,#REF!:#REF!,0))</f>
        <v>#REF!</v>
      </c>
      <c r="F2939" s="9" t="e">
        <f>INDEX(#REF!:#REF!,MATCH($D2939,#REF!:#REF!,0),MATCH(#REF!,#REF!:#REF!,0))</f>
        <v>#REF!</v>
      </c>
    </row>
    <row r="2940" spans="1:6" ht="16.5" x14ac:dyDescent="0.3">
      <c r="A2940" s="9" t="s">
        <v>19385</v>
      </c>
      <c r="B2940" s="9" t="s">
        <v>2645</v>
      </c>
      <c r="C2940" s="10">
        <v>48814</v>
      </c>
      <c r="D2940" s="9">
        <v>4638232353</v>
      </c>
      <c r="E2940" s="9" t="e">
        <f>INDEX(#REF!:#REF!,MATCH($D2940,#REF!:#REF!,0),MATCH(#REF!,#REF!:#REF!,0))</f>
        <v>#REF!</v>
      </c>
      <c r="F2940" s="9" t="e">
        <f>INDEX(#REF!:#REF!,MATCH($D2940,#REF!:#REF!,0),MATCH(#REF!,#REF!:#REF!,0))</f>
        <v>#REF!</v>
      </c>
    </row>
    <row r="2941" spans="1:6" ht="16.5" x14ac:dyDescent="0.3">
      <c r="A2941" s="9" t="s">
        <v>19384</v>
      </c>
      <c r="B2941" s="9" t="s">
        <v>2021</v>
      </c>
      <c r="C2941" s="10">
        <v>38868</v>
      </c>
      <c r="D2941" s="9">
        <v>4502817627</v>
      </c>
      <c r="E2941" s="9" t="e">
        <f>INDEX(#REF!:#REF!,MATCH($D2941,#REF!:#REF!,0),MATCH(#REF!,#REF!:#REF!,0))</f>
        <v>#REF!</v>
      </c>
      <c r="F2941" s="9" t="e">
        <f>INDEX(#REF!:#REF!,MATCH($D2941,#REF!:#REF!,0),MATCH(#REF!,#REF!:#REF!,0))</f>
        <v>#REF!</v>
      </c>
    </row>
    <row r="2942" spans="1:6" ht="16.5" x14ac:dyDescent="0.3">
      <c r="A2942" s="9" t="s">
        <v>19383</v>
      </c>
      <c r="B2942" s="9" t="s">
        <v>3177</v>
      </c>
      <c r="C2942" s="10">
        <v>23948</v>
      </c>
      <c r="D2942" s="9">
        <v>6815475379</v>
      </c>
      <c r="E2942" s="9" t="e">
        <f>INDEX(#REF!:#REF!,MATCH($D2942,#REF!:#REF!,0),MATCH(#REF!,#REF!:#REF!,0))</f>
        <v>#REF!</v>
      </c>
      <c r="F2942" s="9" t="e">
        <f>INDEX(#REF!:#REF!,MATCH($D2942,#REF!:#REF!,0),MATCH(#REF!,#REF!:#REF!,0))</f>
        <v>#REF!</v>
      </c>
    </row>
    <row r="2943" spans="1:6" ht="16.5" x14ac:dyDescent="0.3">
      <c r="A2943" s="9" t="s">
        <v>19382</v>
      </c>
      <c r="B2943" s="9" t="s">
        <v>3856</v>
      </c>
      <c r="C2943" s="10">
        <v>34712</v>
      </c>
      <c r="D2943" s="9">
        <v>9095573850</v>
      </c>
      <c r="E2943" s="9" t="e">
        <f>INDEX(#REF!:#REF!,MATCH($D2943,#REF!:#REF!,0),MATCH(#REF!,#REF!:#REF!,0))</f>
        <v>#REF!</v>
      </c>
      <c r="F2943" s="9" t="e">
        <f>INDEX(#REF!:#REF!,MATCH($D2943,#REF!:#REF!,0),MATCH(#REF!,#REF!:#REF!,0))</f>
        <v>#REF!</v>
      </c>
    </row>
    <row r="2944" spans="1:6" ht="16.5" x14ac:dyDescent="0.3">
      <c r="A2944" s="9" t="s">
        <v>19381</v>
      </c>
      <c r="B2944" s="9" t="s">
        <v>2204</v>
      </c>
      <c r="C2944" s="10">
        <v>54907</v>
      </c>
      <c r="D2944" s="9">
        <v>4862005330</v>
      </c>
      <c r="E2944" s="9" t="e">
        <f>INDEX(#REF!:#REF!,MATCH($D2944,#REF!:#REF!,0),MATCH(#REF!,#REF!:#REF!,0))</f>
        <v>#REF!</v>
      </c>
      <c r="F2944" s="9" t="e">
        <f>INDEX(#REF!:#REF!,MATCH($D2944,#REF!:#REF!,0),MATCH(#REF!,#REF!:#REF!,0))</f>
        <v>#REF!</v>
      </c>
    </row>
    <row r="2945" spans="1:6" ht="16.5" x14ac:dyDescent="0.3">
      <c r="A2945" s="9" t="s">
        <v>19380</v>
      </c>
      <c r="B2945" s="9" t="s">
        <v>2564</v>
      </c>
      <c r="C2945" s="10">
        <v>56416</v>
      </c>
      <c r="D2945" s="9">
        <v>5948190226</v>
      </c>
      <c r="E2945" s="9" t="e">
        <f>INDEX(#REF!:#REF!,MATCH($D2945,#REF!:#REF!,0),MATCH(#REF!,#REF!:#REF!,0))</f>
        <v>#REF!</v>
      </c>
      <c r="F2945" s="9" t="e">
        <f>INDEX(#REF!:#REF!,MATCH($D2945,#REF!:#REF!,0),MATCH(#REF!,#REF!:#REF!,0))</f>
        <v>#REF!</v>
      </c>
    </row>
    <row r="2946" spans="1:6" ht="16.5" x14ac:dyDescent="0.3">
      <c r="A2946" s="9" t="s">
        <v>19379</v>
      </c>
      <c r="B2946" s="9" t="s">
        <v>2357</v>
      </c>
      <c r="C2946" s="10">
        <v>46940</v>
      </c>
      <c r="D2946" s="9">
        <v>2497321256</v>
      </c>
      <c r="E2946" s="9" t="e">
        <f>INDEX(#REF!:#REF!,MATCH($D2946,#REF!:#REF!,0),MATCH(#REF!,#REF!:#REF!,0))</f>
        <v>#REF!</v>
      </c>
      <c r="F2946" s="9" t="e">
        <f>INDEX(#REF!:#REF!,MATCH($D2946,#REF!:#REF!,0),MATCH(#REF!,#REF!:#REF!,0))</f>
        <v>#REF!</v>
      </c>
    </row>
    <row r="2947" spans="1:6" ht="16.5" x14ac:dyDescent="0.3">
      <c r="A2947" s="9" t="s">
        <v>19378</v>
      </c>
      <c r="B2947" s="9" t="s">
        <v>2704</v>
      </c>
      <c r="C2947" s="10">
        <v>40869</v>
      </c>
      <c r="D2947" s="9">
        <v>9089601147</v>
      </c>
      <c r="E2947" s="9" t="e">
        <f>INDEX(#REF!:#REF!,MATCH($D2947,#REF!:#REF!,0),MATCH(#REF!,#REF!:#REF!,0))</f>
        <v>#REF!</v>
      </c>
      <c r="F2947" s="9" t="e">
        <f>INDEX(#REF!:#REF!,MATCH($D2947,#REF!:#REF!,0),MATCH(#REF!,#REF!:#REF!,0))</f>
        <v>#REF!</v>
      </c>
    </row>
    <row r="2948" spans="1:6" ht="16.5" x14ac:dyDescent="0.3">
      <c r="A2948" s="9" t="s">
        <v>19377</v>
      </c>
      <c r="B2948" s="9" t="s">
        <v>2443</v>
      </c>
      <c r="C2948" s="10">
        <v>26202</v>
      </c>
      <c r="D2948" s="9">
        <v>4223282808</v>
      </c>
      <c r="E2948" s="9" t="e">
        <f>INDEX(#REF!:#REF!,MATCH($D2948,#REF!:#REF!,0),MATCH(#REF!,#REF!:#REF!,0))</f>
        <v>#REF!</v>
      </c>
      <c r="F2948" s="9" t="e">
        <f>INDEX(#REF!:#REF!,MATCH($D2948,#REF!:#REF!,0),MATCH(#REF!,#REF!:#REF!,0))</f>
        <v>#REF!</v>
      </c>
    </row>
    <row r="2949" spans="1:6" ht="16.5" x14ac:dyDescent="0.3">
      <c r="A2949" s="9" t="s">
        <v>19376</v>
      </c>
      <c r="B2949" s="9" t="s">
        <v>2025</v>
      </c>
      <c r="C2949" s="10">
        <v>44368</v>
      </c>
      <c r="D2949" s="9">
        <v>3145010581</v>
      </c>
      <c r="E2949" s="9" t="e">
        <f>INDEX(#REF!:#REF!,MATCH($D2949,#REF!:#REF!,0),MATCH(#REF!,#REF!:#REF!,0))</f>
        <v>#REF!</v>
      </c>
      <c r="F2949" s="9" t="e">
        <f>INDEX(#REF!:#REF!,MATCH($D2949,#REF!:#REF!,0),MATCH(#REF!,#REF!:#REF!,0))</f>
        <v>#REF!</v>
      </c>
    </row>
    <row r="2950" spans="1:6" ht="16.5" x14ac:dyDescent="0.3">
      <c r="A2950" s="9" t="s">
        <v>19375</v>
      </c>
      <c r="B2950" s="9" t="s">
        <v>3720</v>
      </c>
      <c r="C2950" s="10">
        <v>55811</v>
      </c>
      <c r="D2950" s="9">
        <v>2922893758</v>
      </c>
      <c r="E2950" s="9" t="e">
        <f>INDEX(#REF!:#REF!,MATCH($D2950,#REF!:#REF!,0),MATCH(#REF!,#REF!:#REF!,0))</f>
        <v>#REF!</v>
      </c>
      <c r="F2950" s="9" t="e">
        <f>INDEX(#REF!:#REF!,MATCH($D2950,#REF!:#REF!,0),MATCH(#REF!,#REF!:#REF!,0))</f>
        <v>#REF!</v>
      </c>
    </row>
    <row r="2951" spans="1:6" ht="16.5" x14ac:dyDescent="0.3">
      <c r="A2951" s="9" t="s">
        <v>19374</v>
      </c>
      <c r="B2951" s="9" t="s">
        <v>2085</v>
      </c>
      <c r="C2951" s="10">
        <v>40133</v>
      </c>
      <c r="D2951" s="9">
        <v>7892446737</v>
      </c>
      <c r="E2951" s="9" t="e">
        <f>INDEX(#REF!:#REF!,MATCH($D2951,#REF!:#REF!,0),MATCH(#REF!,#REF!:#REF!,0))</f>
        <v>#REF!</v>
      </c>
      <c r="F2951" s="9" t="e">
        <f>INDEX(#REF!:#REF!,MATCH($D2951,#REF!:#REF!,0),MATCH(#REF!,#REF!:#REF!,0))</f>
        <v>#REF!</v>
      </c>
    </row>
    <row r="2952" spans="1:6" ht="16.5" x14ac:dyDescent="0.3">
      <c r="A2952" s="9" t="s">
        <v>19373</v>
      </c>
      <c r="B2952" s="9" t="s">
        <v>2151</v>
      </c>
      <c r="C2952" s="10">
        <v>48969</v>
      </c>
      <c r="D2952" s="9">
        <v>4290015026</v>
      </c>
      <c r="E2952" s="9" t="e">
        <f>INDEX(#REF!:#REF!,MATCH($D2952,#REF!:#REF!,0),MATCH(#REF!,#REF!:#REF!,0))</f>
        <v>#REF!</v>
      </c>
      <c r="F2952" s="9" t="e">
        <f>INDEX(#REF!:#REF!,MATCH($D2952,#REF!:#REF!,0),MATCH(#REF!,#REF!:#REF!,0))</f>
        <v>#REF!</v>
      </c>
    </row>
    <row r="2953" spans="1:6" ht="16.5" x14ac:dyDescent="0.3">
      <c r="A2953" s="9" t="s">
        <v>19372</v>
      </c>
      <c r="B2953" s="9" t="s">
        <v>2354</v>
      </c>
      <c r="C2953" s="10">
        <v>43133</v>
      </c>
      <c r="D2953" s="9">
        <v>2677632772</v>
      </c>
      <c r="E2953" s="9" t="e">
        <f>INDEX(#REF!:#REF!,MATCH($D2953,#REF!:#REF!,0),MATCH(#REF!,#REF!:#REF!,0))</f>
        <v>#REF!</v>
      </c>
      <c r="F2953" s="9" t="e">
        <f>INDEX(#REF!:#REF!,MATCH($D2953,#REF!:#REF!,0),MATCH(#REF!,#REF!:#REF!,0))</f>
        <v>#REF!</v>
      </c>
    </row>
    <row r="2954" spans="1:6" ht="16.5" x14ac:dyDescent="0.3">
      <c r="A2954" s="9" t="s">
        <v>19371</v>
      </c>
      <c r="B2954" s="9" t="s">
        <v>3617</v>
      </c>
      <c r="C2954" s="10">
        <v>39052</v>
      </c>
      <c r="D2954" s="9">
        <v>9545462825</v>
      </c>
      <c r="E2954" s="9" t="e">
        <f>INDEX(#REF!:#REF!,MATCH($D2954,#REF!:#REF!,0),MATCH(#REF!,#REF!:#REF!,0))</f>
        <v>#REF!</v>
      </c>
      <c r="F2954" s="9" t="e">
        <f>INDEX(#REF!:#REF!,MATCH($D2954,#REF!:#REF!,0),MATCH(#REF!,#REF!:#REF!,0))</f>
        <v>#REF!</v>
      </c>
    </row>
    <row r="2955" spans="1:6" ht="16.5" x14ac:dyDescent="0.3">
      <c r="A2955" s="9" t="s">
        <v>19370</v>
      </c>
      <c r="B2955" s="9" t="s">
        <v>2534</v>
      </c>
      <c r="C2955" s="10">
        <v>31483</v>
      </c>
      <c r="D2955" s="9">
        <v>4739588234</v>
      </c>
      <c r="E2955" s="9" t="e">
        <f>INDEX(#REF!:#REF!,MATCH($D2955,#REF!:#REF!,0),MATCH(#REF!,#REF!:#REF!,0))</f>
        <v>#REF!</v>
      </c>
      <c r="F2955" s="9" t="e">
        <f>INDEX(#REF!:#REF!,MATCH($D2955,#REF!:#REF!,0),MATCH(#REF!,#REF!:#REF!,0))</f>
        <v>#REF!</v>
      </c>
    </row>
    <row r="2956" spans="1:6" ht="16.5" x14ac:dyDescent="0.3">
      <c r="A2956" s="9" t="s">
        <v>19369</v>
      </c>
      <c r="B2956" s="9" t="s">
        <v>2103</v>
      </c>
      <c r="C2956" s="10">
        <v>28402</v>
      </c>
      <c r="D2956" s="9">
        <v>4808886316</v>
      </c>
      <c r="E2956" s="9" t="e">
        <f>INDEX(#REF!:#REF!,MATCH($D2956,#REF!:#REF!,0),MATCH(#REF!,#REF!:#REF!,0))</f>
        <v>#REF!</v>
      </c>
      <c r="F2956" s="9" t="e">
        <f>INDEX(#REF!:#REF!,MATCH($D2956,#REF!:#REF!,0),MATCH(#REF!,#REF!:#REF!,0))</f>
        <v>#REF!</v>
      </c>
    </row>
    <row r="2957" spans="1:6" ht="16.5" x14ac:dyDescent="0.3">
      <c r="A2957" s="9" t="s">
        <v>19368</v>
      </c>
      <c r="B2957" s="9" t="s">
        <v>2528</v>
      </c>
      <c r="C2957" s="10">
        <v>55845</v>
      </c>
      <c r="D2957" s="9">
        <v>9516781780</v>
      </c>
      <c r="E2957" s="9" t="e">
        <f>INDEX(#REF!:#REF!,MATCH($D2957,#REF!:#REF!,0),MATCH(#REF!,#REF!:#REF!,0))</f>
        <v>#REF!</v>
      </c>
      <c r="F2957" s="9" t="e">
        <f>INDEX(#REF!:#REF!,MATCH($D2957,#REF!:#REF!,0),MATCH(#REF!,#REF!:#REF!,0))</f>
        <v>#REF!</v>
      </c>
    </row>
    <row r="2958" spans="1:6" ht="16.5" x14ac:dyDescent="0.3">
      <c r="A2958" s="9" t="s">
        <v>19367</v>
      </c>
      <c r="B2958" s="9" t="s">
        <v>3187</v>
      </c>
      <c r="C2958" s="10">
        <v>43417</v>
      </c>
      <c r="D2958" s="9">
        <v>9548500949</v>
      </c>
      <c r="E2958" s="9" t="e">
        <f>INDEX(#REF!:#REF!,MATCH($D2958,#REF!:#REF!,0),MATCH(#REF!,#REF!:#REF!,0))</f>
        <v>#REF!</v>
      </c>
      <c r="F2958" s="9" t="e">
        <f>INDEX(#REF!:#REF!,MATCH($D2958,#REF!:#REF!,0),MATCH(#REF!,#REF!:#REF!,0))</f>
        <v>#REF!</v>
      </c>
    </row>
    <row r="2959" spans="1:6" ht="16.5" x14ac:dyDescent="0.3">
      <c r="A2959" s="9" t="s">
        <v>19366</v>
      </c>
      <c r="B2959" s="9" t="s">
        <v>3098</v>
      </c>
      <c r="C2959" s="10">
        <v>21025</v>
      </c>
      <c r="D2959" s="9">
        <v>9726268931</v>
      </c>
      <c r="E2959" s="9" t="e">
        <f>INDEX(#REF!:#REF!,MATCH($D2959,#REF!:#REF!,0),MATCH(#REF!,#REF!:#REF!,0))</f>
        <v>#REF!</v>
      </c>
      <c r="F2959" s="9" t="e">
        <f>INDEX(#REF!:#REF!,MATCH($D2959,#REF!:#REF!,0),MATCH(#REF!,#REF!:#REF!,0))</f>
        <v>#REF!</v>
      </c>
    </row>
    <row r="2960" spans="1:6" ht="16.5" x14ac:dyDescent="0.3">
      <c r="A2960" s="9" t="s">
        <v>19365</v>
      </c>
      <c r="B2960" s="9" t="s">
        <v>2753</v>
      </c>
      <c r="C2960" s="10">
        <v>32215</v>
      </c>
      <c r="D2960" s="9">
        <v>3996818513</v>
      </c>
      <c r="E2960" s="9" t="e">
        <f>INDEX(#REF!:#REF!,MATCH($D2960,#REF!:#REF!,0),MATCH(#REF!,#REF!:#REF!,0))</f>
        <v>#REF!</v>
      </c>
      <c r="F2960" s="9" t="e">
        <f>INDEX(#REF!:#REF!,MATCH($D2960,#REF!:#REF!,0),MATCH(#REF!,#REF!:#REF!,0))</f>
        <v>#REF!</v>
      </c>
    </row>
    <row r="2961" spans="1:6" ht="16.5" x14ac:dyDescent="0.3">
      <c r="A2961" s="9" t="s">
        <v>19364</v>
      </c>
      <c r="B2961" s="9" t="s">
        <v>2982</v>
      </c>
      <c r="C2961" s="10">
        <v>47817</v>
      </c>
      <c r="D2961" s="9">
        <v>1898839557</v>
      </c>
      <c r="E2961" s="9" t="e">
        <f>INDEX(#REF!:#REF!,MATCH($D2961,#REF!:#REF!,0),MATCH(#REF!,#REF!:#REF!,0))</f>
        <v>#REF!</v>
      </c>
      <c r="F2961" s="9" t="e">
        <f>INDEX(#REF!:#REF!,MATCH($D2961,#REF!:#REF!,0),MATCH(#REF!,#REF!:#REF!,0))</f>
        <v>#REF!</v>
      </c>
    </row>
    <row r="2962" spans="1:6" ht="16.5" x14ac:dyDescent="0.3">
      <c r="A2962" s="9" t="s">
        <v>19363</v>
      </c>
      <c r="B2962" s="9" t="s">
        <v>2713</v>
      </c>
      <c r="C2962" s="10">
        <v>18844</v>
      </c>
      <c r="D2962" s="9">
        <v>209942509</v>
      </c>
      <c r="E2962" s="9" t="e">
        <f>INDEX(#REF!:#REF!,MATCH($D2962,#REF!:#REF!,0),MATCH(#REF!,#REF!:#REF!,0))</f>
        <v>#REF!</v>
      </c>
      <c r="F2962" s="9" t="e">
        <f>INDEX(#REF!:#REF!,MATCH($D2962,#REF!:#REF!,0),MATCH(#REF!,#REF!:#REF!,0))</f>
        <v>#REF!</v>
      </c>
    </row>
    <row r="2963" spans="1:6" ht="16.5" x14ac:dyDescent="0.3">
      <c r="A2963" s="9" t="s">
        <v>19362</v>
      </c>
      <c r="B2963" s="9" t="s">
        <v>2274</v>
      </c>
      <c r="C2963" s="10">
        <v>30214</v>
      </c>
      <c r="D2963" s="9">
        <v>8346855079</v>
      </c>
      <c r="E2963" s="9" t="e">
        <f>INDEX(#REF!:#REF!,MATCH($D2963,#REF!:#REF!,0),MATCH(#REF!,#REF!:#REF!,0))</f>
        <v>#REF!</v>
      </c>
      <c r="F2963" s="9" t="e">
        <f>INDEX(#REF!:#REF!,MATCH($D2963,#REF!:#REF!,0),MATCH(#REF!,#REF!:#REF!,0))</f>
        <v>#REF!</v>
      </c>
    </row>
    <row r="2964" spans="1:6" ht="16.5" x14ac:dyDescent="0.3">
      <c r="A2964" s="9" t="s">
        <v>19361</v>
      </c>
      <c r="B2964" s="9" t="s">
        <v>2021</v>
      </c>
      <c r="C2964" s="10">
        <v>49966</v>
      </c>
      <c r="D2964" s="9">
        <v>6084639828</v>
      </c>
      <c r="E2964" s="9" t="e">
        <f>INDEX(#REF!:#REF!,MATCH($D2964,#REF!:#REF!,0),MATCH(#REF!,#REF!:#REF!,0))</f>
        <v>#REF!</v>
      </c>
      <c r="F2964" s="9" t="e">
        <f>INDEX(#REF!:#REF!,MATCH($D2964,#REF!:#REF!,0),MATCH(#REF!,#REF!:#REF!,0))</f>
        <v>#REF!</v>
      </c>
    </row>
    <row r="2965" spans="1:6" ht="16.5" x14ac:dyDescent="0.3">
      <c r="A2965" s="9" t="s">
        <v>19360</v>
      </c>
      <c r="B2965" s="9" t="s">
        <v>1963</v>
      </c>
      <c r="C2965" s="10">
        <v>59377</v>
      </c>
      <c r="D2965" s="9">
        <v>6837456032</v>
      </c>
      <c r="E2965" s="9" t="e">
        <f>INDEX(#REF!:#REF!,MATCH($D2965,#REF!:#REF!,0),MATCH(#REF!,#REF!:#REF!,0))</f>
        <v>#REF!</v>
      </c>
      <c r="F2965" s="9" t="e">
        <f>INDEX(#REF!:#REF!,MATCH($D2965,#REF!:#REF!,0),MATCH(#REF!,#REF!:#REF!,0))</f>
        <v>#REF!</v>
      </c>
    </row>
    <row r="2966" spans="1:6" ht="16.5" x14ac:dyDescent="0.3">
      <c r="A2966" s="9" t="s">
        <v>19359</v>
      </c>
      <c r="B2966" s="9" t="s">
        <v>2258</v>
      </c>
      <c r="C2966" s="10">
        <v>32471</v>
      </c>
      <c r="D2966" s="9">
        <v>7938954179</v>
      </c>
      <c r="E2966" s="9" t="e">
        <f>INDEX(#REF!:#REF!,MATCH($D2966,#REF!:#REF!,0),MATCH(#REF!,#REF!:#REF!,0))</f>
        <v>#REF!</v>
      </c>
      <c r="F2966" s="9" t="e">
        <f>INDEX(#REF!:#REF!,MATCH($D2966,#REF!:#REF!,0),MATCH(#REF!,#REF!:#REF!,0))</f>
        <v>#REF!</v>
      </c>
    </row>
    <row r="2967" spans="1:6" ht="16.5" x14ac:dyDescent="0.3">
      <c r="A2967" s="9" t="s">
        <v>19358</v>
      </c>
      <c r="B2967" s="9" t="s">
        <v>3720</v>
      </c>
      <c r="C2967" s="10">
        <v>58623</v>
      </c>
      <c r="D2967" s="9">
        <v>885693418</v>
      </c>
      <c r="E2967" s="9" t="e">
        <f>INDEX(#REF!:#REF!,MATCH($D2967,#REF!:#REF!,0),MATCH(#REF!,#REF!:#REF!,0))</f>
        <v>#REF!</v>
      </c>
      <c r="F2967" s="9" t="e">
        <f>INDEX(#REF!:#REF!,MATCH($D2967,#REF!:#REF!,0),MATCH(#REF!,#REF!:#REF!,0))</f>
        <v>#REF!</v>
      </c>
    </row>
    <row r="2968" spans="1:6" ht="16.5" x14ac:dyDescent="0.3">
      <c r="A2968" s="9" t="s">
        <v>19357</v>
      </c>
      <c r="B2968" s="9" t="s">
        <v>2023</v>
      </c>
      <c r="C2968" s="10">
        <v>54853</v>
      </c>
      <c r="D2968" s="9">
        <v>62571575</v>
      </c>
      <c r="E2968" s="9" t="e">
        <f>INDEX(#REF!:#REF!,MATCH($D2968,#REF!:#REF!,0),MATCH(#REF!,#REF!:#REF!,0))</f>
        <v>#REF!</v>
      </c>
      <c r="F2968" s="9" t="e">
        <f>INDEX(#REF!:#REF!,MATCH($D2968,#REF!:#REF!,0),MATCH(#REF!,#REF!:#REF!,0))</f>
        <v>#REF!</v>
      </c>
    </row>
    <row r="2969" spans="1:6" ht="16.5" x14ac:dyDescent="0.3">
      <c r="A2969" s="9" t="s">
        <v>19356</v>
      </c>
      <c r="B2969" s="9" t="s">
        <v>2044</v>
      </c>
      <c r="C2969" s="10">
        <v>42339</v>
      </c>
      <c r="D2969" s="9">
        <v>5764917026</v>
      </c>
      <c r="E2969" s="9" t="e">
        <f>INDEX(#REF!:#REF!,MATCH($D2969,#REF!:#REF!,0),MATCH(#REF!,#REF!:#REF!,0))</f>
        <v>#REF!</v>
      </c>
      <c r="F2969" s="9" t="e">
        <f>INDEX(#REF!:#REF!,MATCH($D2969,#REF!:#REF!,0),MATCH(#REF!,#REF!:#REF!,0))</f>
        <v>#REF!</v>
      </c>
    </row>
    <row r="2970" spans="1:6" ht="16.5" x14ac:dyDescent="0.3">
      <c r="A2970" s="9" t="s">
        <v>19355</v>
      </c>
      <c r="B2970" s="9" t="s">
        <v>2364</v>
      </c>
      <c r="C2970" s="10">
        <v>52088</v>
      </c>
      <c r="D2970" s="9">
        <v>7961231404</v>
      </c>
      <c r="E2970" s="9" t="e">
        <f>INDEX(#REF!:#REF!,MATCH($D2970,#REF!:#REF!,0),MATCH(#REF!,#REF!:#REF!,0))</f>
        <v>#REF!</v>
      </c>
      <c r="F2970" s="9" t="e">
        <f>INDEX(#REF!:#REF!,MATCH($D2970,#REF!:#REF!,0),MATCH(#REF!,#REF!:#REF!,0))</f>
        <v>#REF!</v>
      </c>
    </row>
    <row r="2971" spans="1:6" ht="16.5" x14ac:dyDescent="0.3">
      <c r="A2971" s="9" t="s">
        <v>19354</v>
      </c>
      <c r="B2971" s="9" t="s">
        <v>2132</v>
      </c>
      <c r="C2971" s="10">
        <v>26000</v>
      </c>
      <c r="D2971" s="9">
        <v>8335120919</v>
      </c>
      <c r="E2971" s="9" t="e">
        <f>INDEX(#REF!:#REF!,MATCH($D2971,#REF!:#REF!,0),MATCH(#REF!,#REF!:#REF!,0))</f>
        <v>#REF!</v>
      </c>
      <c r="F2971" s="9" t="e">
        <f>INDEX(#REF!:#REF!,MATCH($D2971,#REF!:#REF!,0),MATCH(#REF!,#REF!:#REF!,0))</f>
        <v>#REF!</v>
      </c>
    </row>
    <row r="2972" spans="1:6" ht="16.5" x14ac:dyDescent="0.3">
      <c r="A2972" s="9" t="s">
        <v>19353</v>
      </c>
      <c r="B2972" s="9" t="s">
        <v>3073</v>
      </c>
      <c r="C2972" s="10">
        <v>48146</v>
      </c>
      <c r="D2972" s="9">
        <v>5405945366</v>
      </c>
      <c r="E2972" s="9" t="e">
        <f>INDEX(#REF!:#REF!,MATCH($D2972,#REF!:#REF!,0),MATCH(#REF!,#REF!:#REF!,0))</f>
        <v>#REF!</v>
      </c>
      <c r="F2972" s="9" t="e">
        <f>INDEX(#REF!:#REF!,MATCH($D2972,#REF!:#REF!,0),MATCH(#REF!,#REF!:#REF!,0))</f>
        <v>#REF!</v>
      </c>
    </row>
    <row r="2973" spans="1:6" ht="16.5" x14ac:dyDescent="0.3">
      <c r="A2973" s="9" t="s">
        <v>19352</v>
      </c>
      <c r="B2973" s="9" t="s">
        <v>2453</v>
      </c>
      <c r="C2973" s="10">
        <v>58560</v>
      </c>
      <c r="D2973" s="9">
        <v>4978659442</v>
      </c>
      <c r="E2973" s="9" t="e">
        <f>INDEX(#REF!:#REF!,MATCH($D2973,#REF!:#REF!,0),MATCH(#REF!,#REF!:#REF!,0))</f>
        <v>#REF!</v>
      </c>
      <c r="F2973" s="9" t="e">
        <f>INDEX(#REF!:#REF!,MATCH($D2973,#REF!:#REF!,0),MATCH(#REF!,#REF!:#REF!,0))</f>
        <v>#REF!</v>
      </c>
    </row>
    <row r="2974" spans="1:6" ht="16.5" x14ac:dyDescent="0.3">
      <c r="A2974" s="9" t="s">
        <v>19351</v>
      </c>
      <c r="B2974" s="9" t="s">
        <v>2063</v>
      </c>
      <c r="C2974" s="10">
        <v>20318</v>
      </c>
      <c r="D2974" s="9">
        <v>3545427749</v>
      </c>
      <c r="E2974" s="9" t="e">
        <f>INDEX(#REF!:#REF!,MATCH($D2974,#REF!:#REF!,0),MATCH(#REF!,#REF!:#REF!,0))</f>
        <v>#REF!</v>
      </c>
      <c r="F2974" s="9" t="e">
        <f>INDEX(#REF!:#REF!,MATCH($D2974,#REF!:#REF!,0),MATCH(#REF!,#REF!:#REF!,0))</f>
        <v>#REF!</v>
      </c>
    </row>
    <row r="2975" spans="1:6" ht="16.5" x14ac:dyDescent="0.3">
      <c r="A2975" s="9" t="s">
        <v>19350</v>
      </c>
      <c r="B2975" s="9" t="s">
        <v>3255</v>
      </c>
      <c r="C2975" s="10">
        <v>36651</v>
      </c>
      <c r="D2975" s="9">
        <v>2279888742</v>
      </c>
      <c r="E2975" s="9" t="e">
        <f>INDEX(#REF!:#REF!,MATCH($D2975,#REF!:#REF!,0),MATCH(#REF!,#REF!:#REF!,0))</f>
        <v>#REF!</v>
      </c>
      <c r="F2975" s="9" t="e">
        <f>INDEX(#REF!:#REF!,MATCH($D2975,#REF!:#REF!,0),MATCH(#REF!,#REF!:#REF!,0))</f>
        <v>#REF!</v>
      </c>
    </row>
    <row r="2976" spans="1:6" ht="16.5" x14ac:dyDescent="0.3">
      <c r="A2976" s="9" t="s">
        <v>19349</v>
      </c>
      <c r="B2976" s="9" t="s">
        <v>3044</v>
      </c>
      <c r="C2976" s="10">
        <v>59367</v>
      </c>
      <c r="D2976" s="9">
        <v>5353923685</v>
      </c>
      <c r="E2976" s="9" t="e">
        <f>INDEX(#REF!:#REF!,MATCH($D2976,#REF!:#REF!,0),MATCH(#REF!,#REF!:#REF!,0))</f>
        <v>#REF!</v>
      </c>
      <c r="F2976" s="9" t="e">
        <f>INDEX(#REF!:#REF!,MATCH($D2976,#REF!:#REF!,0),MATCH(#REF!,#REF!:#REF!,0))</f>
        <v>#REF!</v>
      </c>
    </row>
    <row r="2977" spans="1:6" ht="16.5" x14ac:dyDescent="0.3">
      <c r="A2977" s="9" t="s">
        <v>19348</v>
      </c>
      <c r="B2977" s="9" t="s">
        <v>2341</v>
      </c>
      <c r="C2977" s="10">
        <v>28421</v>
      </c>
      <c r="D2977" s="9">
        <v>4119729087</v>
      </c>
      <c r="E2977" s="9" t="e">
        <f>INDEX(#REF!:#REF!,MATCH($D2977,#REF!:#REF!,0),MATCH(#REF!,#REF!:#REF!,0))</f>
        <v>#REF!</v>
      </c>
      <c r="F2977" s="9" t="e">
        <f>INDEX(#REF!:#REF!,MATCH($D2977,#REF!:#REF!,0),MATCH(#REF!,#REF!:#REF!,0))</f>
        <v>#REF!</v>
      </c>
    </row>
    <row r="2978" spans="1:6" ht="16.5" x14ac:dyDescent="0.3">
      <c r="A2978" s="9" t="s">
        <v>19347</v>
      </c>
      <c r="B2978" s="9" t="s">
        <v>2238</v>
      </c>
      <c r="C2978" s="10">
        <v>44305</v>
      </c>
      <c r="D2978" s="9">
        <v>9684187432</v>
      </c>
      <c r="E2978" s="9" t="e">
        <f>INDEX(#REF!:#REF!,MATCH($D2978,#REF!:#REF!,0),MATCH(#REF!,#REF!:#REF!,0))</f>
        <v>#REF!</v>
      </c>
      <c r="F2978" s="9" t="e">
        <f>INDEX(#REF!:#REF!,MATCH($D2978,#REF!:#REF!,0),MATCH(#REF!,#REF!:#REF!,0))</f>
        <v>#REF!</v>
      </c>
    </row>
    <row r="2979" spans="1:6" ht="16.5" x14ac:dyDescent="0.3">
      <c r="A2979" s="9" t="s">
        <v>19346</v>
      </c>
      <c r="B2979" s="9" t="s">
        <v>2153</v>
      </c>
      <c r="C2979" s="10">
        <v>10096</v>
      </c>
      <c r="D2979" s="9">
        <v>7180110256</v>
      </c>
      <c r="E2979" s="9" t="e">
        <f>INDEX(#REF!:#REF!,MATCH($D2979,#REF!:#REF!,0),MATCH(#REF!,#REF!:#REF!,0))</f>
        <v>#REF!</v>
      </c>
      <c r="F2979" s="9" t="e">
        <f>INDEX(#REF!:#REF!,MATCH($D2979,#REF!:#REF!,0),MATCH(#REF!,#REF!:#REF!,0))</f>
        <v>#REF!</v>
      </c>
    </row>
    <row r="2980" spans="1:6" ht="16.5" x14ac:dyDescent="0.3">
      <c r="A2980" s="9" t="s">
        <v>19345</v>
      </c>
      <c r="B2980" s="9" t="s">
        <v>2027</v>
      </c>
      <c r="C2980" s="10">
        <v>53724</v>
      </c>
      <c r="D2980" s="9">
        <v>2230983466</v>
      </c>
      <c r="E2980" s="9" t="e">
        <f>INDEX(#REF!:#REF!,MATCH($D2980,#REF!:#REF!,0),MATCH(#REF!,#REF!:#REF!,0))</f>
        <v>#REF!</v>
      </c>
      <c r="F2980" s="9" t="e">
        <f>INDEX(#REF!:#REF!,MATCH($D2980,#REF!:#REF!,0),MATCH(#REF!,#REF!:#REF!,0))</f>
        <v>#REF!</v>
      </c>
    </row>
    <row r="2981" spans="1:6" ht="16.5" x14ac:dyDescent="0.3">
      <c r="A2981" s="9" t="s">
        <v>19344</v>
      </c>
      <c r="B2981" s="9" t="s">
        <v>2212</v>
      </c>
      <c r="C2981" s="10">
        <v>16538</v>
      </c>
      <c r="D2981" s="9">
        <v>679204083</v>
      </c>
      <c r="E2981" s="9" t="e">
        <f>INDEX(#REF!:#REF!,MATCH($D2981,#REF!:#REF!,0),MATCH(#REF!,#REF!:#REF!,0))</f>
        <v>#REF!</v>
      </c>
      <c r="F2981" s="9" t="e">
        <f>INDEX(#REF!:#REF!,MATCH($D2981,#REF!:#REF!,0),MATCH(#REF!,#REF!:#REF!,0))</f>
        <v>#REF!</v>
      </c>
    </row>
    <row r="2982" spans="1:6" ht="16.5" x14ac:dyDescent="0.3">
      <c r="A2982" s="9" t="s">
        <v>19343</v>
      </c>
      <c r="B2982" s="9" t="s">
        <v>2123</v>
      </c>
      <c r="C2982" s="10">
        <v>47646</v>
      </c>
      <c r="D2982" s="9">
        <v>6732216945</v>
      </c>
      <c r="E2982" s="9" t="e">
        <f>INDEX(#REF!:#REF!,MATCH($D2982,#REF!:#REF!,0),MATCH(#REF!,#REF!:#REF!,0))</f>
        <v>#REF!</v>
      </c>
      <c r="F2982" s="9" t="e">
        <f>INDEX(#REF!:#REF!,MATCH($D2982,#REF!:#REF!,0),MATCH(#REF!,#REF!:#REF!,0))</f>
        <v>#REF!</v>
      </c>
    </row>
    <row r="2983" spans="1:6" ht="16.5" x14ac:dyDescent="0.3">
      <c r="A2983" s="9" t="s">
        <v>19342</v>
      </c>
      <c r="B2983" s="9" t="s">
        <v>1945</v>
      </c>
      <c r="C2983" s="10">
        <v>11299</v>
      </c>
      <c r="D2983" s="9">
        <v>7440017404</v>
      </c>
      <c r="E2983" s="9" t="e">
        <f>INDEX(#REF!:#REF!,MATCH($D2983,#REF!:#REF!,0),MATCH(#REF!,#REF!:#REF!,0))</f>
        <v>#REF!</v>
      </c>
      <c r="F2983" s="9" t="e">
        <f>INDEX(#REF!:#REF!,MATCH($D2983,#REF!:#REF!,0),MATCH(#REF!,#REF!:#REF!,0))</f>
        <v>#REF!</v>
      </c>
    </row>
    <row r="2984" spans="1:6" ht="16.5" x14ac:dyDescent="0.3">
      <c r="A2984" s="9" t="s">
        <v>19341</v>
      </c>
      <c r="B2984" s="9" t="s">
        <v>3275</v>
      </c>
      <c r="C2984" s="10">
        <v>11092</v>
      </c>
      <c r="D2984" s="9">
        <v>4031884281</v>
      </c>
      <c r="E2984" s="9" t="e">
        <f>INDEX(#REF!:#REF!,MATCH($D2984,#REF!:#REF!,0),MATCH(#REF!,#REF!:#REF!,0))</f>
        <v>#REF!</v>
      </c>
      <c r="F2984" s="9" t="e">
        <f>INDEX(#REF!:#REF!,MATCH($D2984,#REF!:#REF!,0),MATCH(#REF!,#REF!:#REF!,0))</f>
        <v>#REF!</v>
      </c>
    </row>
    <row r="2985" spans="1:6" ht="16.5" x14ac:dyDescent="0.3">
      <c r="A2985" s="9" t="s">
        <v>19340</v>
      </c>
      <c r="B2985" s="9" t="s">
        <v>2140</v>
      </c>
      <c r="C2985" s="10">
        <v>32600</v>
      </c>
      <c r="D2985" s="9">
        <v>6019132307</v>
      </c>
      <c r="E2985" s="9" t="e">
        <f>INDEX(#REF!:#REF!,MATCH($D2985,#REF!:#REF!,0),MATCH(#REF!,#REF!:#REF!,0))</f>
        <v>#REF!</v>
      </c>
      <c r="F2985" s="9" t="e">
        <f>INDEX(#REF!:#REF!,MATCH($D2985,#REF!:#REF!,0),MATCH(#REF!,#REF!:#REF!,0))</f>
        <v>#REF!</v>
      </c>
    </row>
    <row r="2986" spans="1:6" ht="16.5" x14ac:dyDescent="0.3">
      <c r="A2986" s="9" t="s">
        <v>19339</v>
      </c>
      <c r="B2986" s="9" t="s">
        <v>2368</v>
      </c>
      <c r="C2986" s="10">
        <v>12512</v>
      </c>
      <c r="D2986" s="9">
        <v>1953937357</v>
      </c>
      <c r="E2986" s="9" t="e">
        <f>INDEX(#REF!:#REF!,MATCH($D2986,#REF!:#REF!,0),MATCH(#REF!,#REF!:#REF!,0))</f>
        <v>#REF!</v>
      </c>
      <c r="F2986" s="9" t="e">
        <f>INDEX(#REF!:#REF!,MATCH($D2986,#REF!:#REF!,0),MATCH(#REF!,#REF!:#REF!,0))</f>
        <v>#REF!</v>
      </c>
    </row>
    <row r="2987" spans="1:6" ht="16.5" x14ac:dyDescent="0.3">
      <c r="A2987" s="9" t="s">
        <v>19338</v>
      </c>
      <c r="B2987" s="9" t="s">
        <v>2069</v>
      </c>
      <c r="C2987" s="10">
        <v>26984</v>
      </c>
      <c r="D2987" s="9">
        <v>9627071331</v>
      </c>
      <c r="E2987" s="9" t="e">
        <f>INDEX(#REF!:#REF!,MATCH($D2987,#REF!:#REF!,0),MATCH(#REF!,#REF!:#REF!,0))</f>
        <v>#REF!</v>
      </c>
      <c r="F2987" s="9" t="e">
        <f>INDEX(#REF!:#REF!,MATCH($D2987,#REF!:#REF!,0),MATCH(#REF!,#REF!:#REF!,0))</f>
        <v>#REF!</v>
      </c>
    </row>
    <row r="2988" spans="1:6" ht="16.5" x14ac:dyDescent="0.3">
      <c r="A2988" s="9" t="s">
        <v>19337</v>
      </c>
      <c r="B2988" s="9" t="s">
        <v>1981</v>
      </c>
      <c r="C2988" s="10">
        <v>31745</v>
      </c>
      <c r="D2988" s="9">
        <v>5998486889</v>
      </c>
      <c r="E2988" s="9" t="e">
        <f>INDEX(#REF!:#REF!,MATCH($D2988,#REF!:#REF!,0),MATCH(#REF!,#REF!:#REF!,0))</f>
        <v>#REF!</v>
      </c>
      <c r="F2988" s="9" t="e">
        <f>INDEX(#REF!:#REF!,MATCH($D2988,#REF!:#REF!,0),MATCH(#REF!,#REF!:#REF!,0))</f>
        <v>#REF!</v>
      </c>
    </row>
    <row r="2989" spans="1:6" ht="16.5" x14ac:dyDescent="0.3">
      <c r="A2989" s="9" t="s">
        <v>19336</v>
      </c>
      <c r="B2989" s="9" t="s">
        <v>2633</v>
      </c>
      <c r="C2989" s="10">
        <v>20722</v>
      </c>
      <c r="D2989" s="9">
        <v>4986200380</v>
      </c>
      <c r="E2989" s="9" t="e">
        <f>INDEX(#REF!:#REF!,MATCH($D2989,#REF!:#REF!,0),MATCH(#REF!,#REF!:#REF!,0))</f>
        <v>#REF!</v>
      </c>
      <c r="F2989" s="9" t="e">
        <f>INDEX(#REF!:#REF!,MATCH($D2989,#REF!:#REF!,0),MATCH(#REF!,#REF!:#REF!,0))</f>
        <v>#REF!</v>
      </c>
    </row>
    <row r="2990" spans="1:6" ht="16.5" x14ac:dyDescent="0.3">
      <c r="A2990" s="9" t="s">
        <v>19335</v>
      </c>
      <c r="B2990" s="9" t="s">
        <v>2503</v>
      </c>
      <c r="C2990" s="10">
        <v>30656</v>
      </c>
      <c r="D2990" s="9">
        <v>9803956825</v>
      </c>
      <c r="E2990" s="9" t="e">
        <f>INDEX(#REF!:#REF!,MATCH($D2990,#REF!:#REF!,0),MATCH(#REF!,#REF!:#REF!,0))</f>
        <v>#REF!</v>
      </c>
      <c r="F2990" s="9" t="e">
        <f>INDEX(#REF!:#REF!,MATCH($D2990,#REF!:#REF!,0),MATCH(#REF!,#REF!:#REF!,0))</f>
        <v>#REF!</v>
      </c>
    </row>
    <row r="2991" spans="1:6" ht="16.5" x14ac:dyDescent="0.3">
      <c r="A2991" s="9" t="s">
        <v>19334</v>
      </c>
      <c r="B2991" s="9" t="s">
        <v>2038</v>
      </c>
      <c r="C2991" s="10">
        <v>43658</v>
      </c>
      <c r="D2991" s="9">
        <v>6750554423</v>
      </c>
      <c r="E2991" s="9" t="e">
        <f>INDEX(#REF!:#REF!,MATCH($D2991,#REF!:#REF!,0),MATCH(#REF!,#REF!:#REF!,0))</f>
        <v>#REF!</v>
      </c>
      <c r="F2991" s="9" t="e">
        <f>INDEX(#REF!:#REF!,MATCH($D2991,#REF!:#REF!,0),MATCH(#REF!,#REF!:#REF!,0))</f>
        <v>#REF!</v>
      </c>
    </row>
    <row r="2992" spans="1:6" ht="16.5" x14ac:dyDescent="0.3">
      <c r="A2992" s="9" t="s">
        <v>19333</v>
      </c>
      <c r="B2992" s="9" t="s">
        <v>3116</v>
      </c>
      <c r="C2992" s="10">
        <v>56270</v>
      </c>
      <c r="D2992" s="9">
        <v>140020098</v>
      </c>
      <c r="E2992" s="9" t="e">
        <f>INDEX(#REF!:#REF!,MATCH($D2992,#REF!:#REF!,0),MATCH(#REF!,#REF!:#REF!,0))</f>
        <v>#REF!</v>
      </c>
      <c r="F2992" s="9" t="e">
        <f>INDEX(#REF!:#REF!,MATCH($D2992,#REF!:#REF!,0),MATCH(#REF!,#REF!:#REF!,0))</f>
        <v>#REF!</v>
      </c>
    </row>
    <row r="2993" spans="1:6" ht="16.5" x14ac:dyDescent="0.3">
      <c r="A2993" s="9" t="s">
        <v>19332</v>
      </c>
      <c r="B2993" s="9" t="s">
        <v>3856</v>
      </c>
      <c r="C2993" s="10">
        <v>40294</v>
      </c>
      <c r="D2993" s="9">
        <v>6734537986</v>
      </c>
      <c r="E2993" s="9" t="e">
        <f>INDEX(#REF!:#REF!,MATCH($D2993,#REF!:#REF!,0),MATCH(#REF!,#REF!:#REF!,0))</f>
        <v>#REF!</v>
      </c>
      <c r="F2993" s="9" t="e">
        <f>INDEX(#REF!:#REF!,MATCH($D2993,#REF!:#REF!,0),MATCH(#REF!,#REF!:#REF!,0))</f>
        <v>#REF!</v>
      </c>
    </row>
    <row r="2994" spans="1:6" ht="16.5" x14ac:dyDescent="0.3">
      <c r="A2994" s="9" t="s">
        <v>19331</v>
      </c>
      <c r="B2994" s="9" t="s">
        <v>2052</v>
      </c>
      <c r="C2994" s="10">
        <v>50978</v>
      </c>
      <c r="D2994" s="9">
        <v>5928086253</v>
      </c>
      <c r="E2994" s="9" t="e">
        <f>INDEX(#REF!:#REF!,MATCH($D2994,#REF!:#REF!,0),MATCH(#REF!,#REF!:#REF!,0))</f>
        <v>#REF!</v>
      </c>
      <c r="F2994" s="9" t="e">
        <f>INDEX(#REF!:#REF!,MATCH($D2994,#REF!:#REF!,0),MATCH(#REF!,#REF!:#REF!,0))</f>
        <v>#REF!</v>
      </c>
    </row>
    <row r="2995" spans="1:6" ht="16.5" x14ac:dyDescent="0.3">
      <c r="A2995" s="9" t="s">
        <v>19330</v>
      </c>
      <c r="B2995" s="9" t="s">
        <v>2054</v>
      </c>
      <c r="C2995" s="10">
        <v>46814</v>
      </c>
      <c r="D2995" s="9">
        <v>7180110256</v>
      </c>
      <c r="E2995" s="9" t="e">
        <f>INDEX(#REF!:#REF!,MATCH($D2995,#REF!:#REF!,0),MATCH(#REF!,#REF!:#REF!,0))</f>
        <v>#REF!</v>
      </c>
      <c r="F2995" s="9" t="e">
        <f>INDEX(#REF!:#REF!,MATCH($D2995,#REF!:#REF!,0),MATCH(#REF!,#REF!:#REF!,0))</f>
        <v>#REF!</v>
      </c>
    </row>
    <row r="2996" spans="1:6" ht="16.5" x14ac:dyDescent="0.3">
      <c r="A2996" s="9" t="s">
        <v>19329</v>
      </c>
      <c r="B2996" s="9" t="s">
        <v>2312</v>
      </c>
      <c r="C2996" s="10">
        <v>46786</v>
      </c>
      <c r="D2996" s="9">
        <v>3211170715</v>
      </c>
      <c r="E2996" s="9" t="e">
        <f>INDEX(#REF!:#REF!,MATCH($D2996,#REF!:#REF!,0),MATCH(#REF!,#REF!:#REF!,0))</f>
        <v>#REF!</v>
      </c>
      <c r="F2996" s="9" t="e">
        <f>INDEX(#REF!:#REF!,MATCH($D2996,#REF!:#REF!,0),MATCH(#REF!,#REF!:#REF!,0))</f>
        <v>#REF!</v>
      </c>
    </row>
    <row r="2997" spans="1:6" ht="16.5" x14ac:dyDescent="0.3">
      <c r="A2997" s="9" t="s">
        <v>19328</v>
      </c>
      <c r="B2997" s="9" t="s">
        <v>2371</v>
      </c>
      <c r="C2997" s="10">
        <v>19220</v>
      </c>
      <c r="D2997" s="9">
        <v>6402318035</v>
      </c>
      <c r="E2997" s="9" t="e">
        <f>INDEX(#REF!:#REF!,MATCH($D2997,#REF!:#REF!,0),MATCH(#REF!,#REF!:#REF!,0))</f>
        <v>#REF!</v>
      </c>
      <c r="F2997" s="9" t="e">
        <f>INDEX(#REF!:#REF!,MATCH($D2997,#REF!:#REF!,0),MATCH(#REF!,#REF!:#REF!,0))</f>
        <v>#REF!</v>
      </c>
    </row>
    <row r="2998" spans="1:6" ht="16.5" x14ac:dyDescent="0.3">
      <c r="A2998" s="9" t="s">
        <v>19327</v>
      </c>
      <c r="B2998" s="9" t="s">
        <v>2326</v>
      </c>
      <c r="C2998" s="10">
        <v>54207</v>
      </c>
      <c r="D2998" s="9">
        <v>9107581297</v>
      </c>
      <c r="E2998" s="9" t="e">
        <f>INDEX(#REF!:#REF!,MATCH($D2998,#REF!:#REF!,0),MATCH(#REF!,#REF!:#REF!,0))</f>
        <v>#REF!</v>
      </c>
      <c r="F2998" s="9" t="e">
        <f>INDEX(#REF!:#REF!,MATCH($D2998,#REF!:#REF!,0),MATCH(#REF!,#REF!:#REF!,0))</f>
        <v>#REF!</v>
      </c>
    </row>
    <row r="2999" spans="1:6" ht="16.5" x14ac:dyDescent="0.3">
      <c r="A2999" s="9" t="s">
        <v>19326</v>
      </c>
      <c r="B2999" s="9" t="s">
        <v>2820</v>
      </c>
      <c r="C2999" s="10">
        <v>34877</v>
      </c>
      <c r="D2999" s="9">
        <v>2230983466</v>
      </c>
      <c r="E2999" s="9" t="e">
        <f>INDEX(#REF!:#REF!,MATCH($D2999,#REF!:#REF!,0),MATCH(#REF!,#REF!:#REF!,0))</f>
        <v>#REF!</v>
      </c>
      <c r="F2999" s="9" t="e">
        <f>INDEX(#REF!:#REF!,MATCH($D2999,#REF!:#REF!,0),MATCH(#REF!,#REF!:#REF!,0))</f>
        <v>#REF!</v>
      </c>
    </row>
    <row r="3000" spans="1:6" ht="16.5" x14ac:dyDescent="0.3">
      <c r="A3000" s="9" t="s">
        <v>19325</v>
      </c>
      <c r="B3000" s="9" t="s">
        <v>2669</v>
      </c>
      <c r="C3000" s="10">
        <v>45522</v>
      </c>
      <c r="D3000" s="9">
        <v>4323171323</v>
      </c>
      <c r="E3000" s="9" t="e">
        <f>INDEX(#REF!:#REF!,MATCH($D3000,#REF!:#REF!,0),MATCH(#REF!,#REF!:#REF!,0))</f>
        <v>#REF!</v>
      </c>
      <c r="F3000" s="9" t="e">
        <f>INDEX(#REF!:#REF!,MATCH($D3000,#REF!:#REF!,0),MATCH(#REF!,#REF!:#REF!,0))</f>
        <v>#REF!</v>
      </c>
    </row>
    <row r="3001" spans="1:6" ht="16.5" x14ac:dyDescent="0.3">
      <c r="A3001" s="9" t="s">
        <v>19324</v>
      </c>
      <c r="B3001" s="9" t="s">
        <v>2970</v>
      </c>
      <c r="C3001" s="10">
        <v>35570</v>
      </c>
      <c r="D3001" s="9">
        <v>4838770758</v>
      </c>
      <c r="E3001" s="9" t="e">
        <f>INDEX(#REF!:#REF!,MATCH($D3001,#REF!:#REF!,0),MATCH(#REF!,#REF!:#REF!,0))</f>
        <v>#REF!</v>
      </c>
      <c r="F3001" s="9" t="e">
        <f>INDEX(#REF!:#REF!,MATCH($D3001,#REF!:#REF!,0),MATCH(#REF!,#REF!:#REF!,0))</f>
        <v>#REF!</v>
      </c>
    </row>
    <row r="3002" spans="1:6" ht="16.5" x14ac:dyDescent="0.3">
      <c r="A3002" s="9" t="s">
        <v>19323</v>
      </c>
      <c r="B3002" s="9" t="s">
        <v>2487</v>
      </c>
      <c r="C3002" s="10">
        <v>17915</v>
      </c>
      <c r="D3002" s="9">
        <v>7462961601</v>
      </c>
      <c r="E3002" s="9" t="e">
        <f>INDEX(#REF!:#REF!,MATCH($D3002,#REF!:#REF!,0),MATCH(#REF!,#REF!:#REF!,0))</f>
        <v>#REF!</v>
      </c>
      <c r="F3002" s="9" t="e">
        <f>INDEX(#REF!:#REF!,MATCH($D3002,#REF!:#REF!,0),MATCH(#REF!,#REF!:#REF!,0))</f>
        <v>#REF!</v>
      </c>
    </row>
    <row r="3003" spans="1:6" ht="16.5" x14ac:dyDescent="0.3">
      <c r="A3003" s="9" t="s">
        <v>19322</v>
      </c>
      <c r="B3003" s="9" t="s">
        <v>2404</v>
      </c>
      <c r="C3003" s="10">
        <v>53082</v>
      </c>
      <c r="D3003" s="9">
        <v>3016446324</v>
      </c>
      <c r="E3003" s="9" t="e">
        <f>INDEX(#REF!:#REF!,MATCH($D3003,#REF!:#REF!,0),MATCH(#REF!,#REF!:#REF!,0))</f>
        <v>#REF!</v>
      </c>
      <c r="F3003" s="9" t="e">
        <f>INDEX(#REF!:#REF!,MATCH($D3003,#REF!:#REF!,0),MATCH(#REF!,#REF!:#REF!,0))</f>
        <v>#REF!</v>
      </c>
    </row>
    <row r="3004" spans="1:6" ht="16.5" x14ac:dyDescent="0.3">
      <c r="A3004" s="9" t="s">
        <v>19321</v>
      </c>
      <c r="B3004" s="9" t="s">
        <v>3079</v>
      </c>
      <c r="C3004" s="10">
        <v>43380</v>
      </c>
      <c r="D3004" s="9">
        <v>9312128221</v>
      </c>
      <c r="E3004" s="9" t="e">
        <f>INDEX(#REF!:#REF!,MATCH($D3004,#REF!:#REF!,0),MATCH(#REF!,#REF!:#REF!,0))</f>
        <v>#REF!</v>
      </c>
      <c r="F3004" s="9" t="e">
        <f>INDEX(#REF!:#REF!,MATCH($D3004,#REF!:#REF!,0),MATCH(#REF!,#REF!:#REF!,0))</f>
        <v>#REF!</v>
      </c>
    </row>
    <row r="3005" spans="1:6" ht="16.5" x14ac:dyDescent="0.3">
      <c r="A3005" s="9" t="s">
        <v>19320</v>
      </c>
      <c r="B3005" s="9" t="s">
        <v>2947</v>
      </c>
      <c r="C3005" s="10">
        <v>23681</v>
      </c>
      <c r="D3005" s="9">
        <v>8373529241</v>
      </c>
      <c r="E3005" s="9" t="e">
        <f>INDEX(#REF!:#REF!,MATCH($D3005,#REF!:#REF!,0),MATCH(#REF!,#REF!:#REF!,0))</f>
        <v>#REF!</v>
      </c>
      <c r="F3005" s="9" t="e">
        <f>INDEX(#REF!:#REF!,MATCH($D3005,#REF!:#REF!,0),MATCH(#REF!,#REF!:#REF!,0))</f>
        <v>#REF!</v>
      </c>
    </row>
    <row r="3006" spans="1:6" ht="16.5" x14ac:dyDescent="0.3">
      <c r="A3006" s="9" t="s">
        <v>19319</v>
      </c>
      <c r="B3006" s="9" t="s">
        <v>2056</v>
      </c>
      <c r="C3006" s="10">
        <v>48999</v>
      </c>
      <c r="D3006" s="9">
        <v>2128813026</v>
      </c>
      <c r="E3006" s="9" t="e">
        <f>INDEX(#REF!:#REF!,MATCH($D3006,#REF!:#REF!,0),MATCH(#REF!,#REF!:#REF!,0))</f>
        <v>#REF!</v>
      </c>
      <c r="F3006" s="9" t="e">
        <f>INDEX(#REF!:#REF!,MATCH($D3006,#REF!:#REF!,0),MATCH(#REF!,#REF!:#REF!,0))</f>
        <v>#REF!</v>
      </c>
    </row>
    <row r="3007" spans="1:6" ht="16.5" x14ac:dyDescent="0.3">
      <c r="A3007" s="9" t="s">
        <v>19318</v>
      </c>
      <c r="B3007" s="9" t="s">
        <v>2589</v>
      </c>
      <c r="C3007" s="10">
        <v>17902</v>
      </c>
      <c r="D3007" s="9">
        <v>4094820760</v>
      </c>
      <c r="E3007" s="9" t="e">
        <f>INDEX(#REF!:#REF!,MATCH($D3007,#REF!:#REF!,0),MATCH(#REF!,#REF!:#REF!,0))</f>
        <v>#REF!</v>
      </c>
      <c r="F3007" s="9" t="e">
        <f>INDEX(#REF!:#REF!,MATCH($D3007,#REF!:#REF!,0),MATCH(#REF!,#REF!:#REF!,0))</f>
        <v>#REF!</v>
      </c>
    </row>
    <row r="3008" spans="1:6" ht="16.5" x14ac:dyDescent="0.3">
      <c r="A3008" s="9" t="s">
        <v>19317</v>
      </c>
      <c r="B3008" s="9" t="s">
        <v>2034</v>
      </c>
      <c r="C3008" s="10">
        <v>58841</v>
      </c>
      <c r="D3008" s="9">
        <v>8032296239</v>
      </c>
      <c r="E3008" s="9" t="e">
        <f>INDEX(#REF!:#REF!,MATCH($D3008,#REF!:#REF!,0),MATCH(#REF!,#REF!:#REF!,0))</f>
        <v>#REF!</v>
      </c>
      <c r="F3008" s="9" t="e">
        <f>INDEX(#REF!:#REF!,MATCH($D3008,#REF!:#REF!,0),MATCH(#REF!,#REF!:#REF!,0))</f>
        <v>#REF!</v>
      </c>
    </row>
    <row r="3009" spans="1:6" ht="16.5" x14ac:dyDescent="0.3">
      <c r="A3009" s="9" t="s">
        <v>19316</v>
      </c>
      <c r="B3009" s="9" t="s">
        <v>2075</v>
      </c>
      <c r="C3009" s="10">
        <v>46857</v>
      </c>
      <c r="D3009" s="9">
        <v>5929508313</v>
      </c>
      <c r="E3009" s="9" t="e">
        <f>INDEX(#REF!:#REF!,MATCH($D3009,#REF!:#REF!,0),MATCH(#REF!,#REF!:#REF!,0))</f>
        <v>#REF!</v>
      </c>
      <c r="F3009" s="9" t="e">
        <f>INDEX(#REF!:#REF!,MATCH($D3009,#REF!:#REF!,0),MATCH(#REF!,#REF!:#REF!,0))</f>
        <v>#REF!</v>
      </c>
    </row>
    <row r="3010" spans="1:6" ht="16.5" x14ac:dyDescent="0.3">
      <c r="A3010" s="9" t="s">
        <v>19315</v>
      </c>
      <c r="B3010" s="9" t="s">
        <v>2845</v>
      </c>
      <c r="C3010" s="10">
        <v>37430</v>
      </c>
      <c r="D3010" s="9">
        <v>8895721314</v>
      </c>
      <c r="E3010" s="9" t="e">
        <f>INDEX(#REF!:#REF!,MATCH($D3010,#REF!:#REF!,0),MATCH(#REF!,#REF!:#REF!,0))</f>
        <v>#REF!</v>
      </c>
      <c r="F3010" s="9" t="e">
        <f>INDEX(#REF!:#REF!,MATCH($D3010,#REF!:#REF!,0),MATCH(#REF!,#REF!:#REF!,0))</f>
        <v>#REF!</v>
      </c>
    </row>
    <row r="3011" spans="1:6" ht="16.5" x14ac:dyDescent="0.3">
      <c r="A3011" s="9" t="s">
        <v>19314</v>
      </c>
      <c r="B3011" s="9" t="s">
        <v>1965</v>
      </c>
      <c r="C3011" s="10">
        <v>38588</v>
      </c>
      <c r="D3011" s="9">
        <v>4862005330</v>
      </c>
      <c r="E3011" s="9" t="e">
        <f>INDEX(#REF!:#REF!,MATCH($D3011,#REF!:#REF!,0),MATCH(#REF!,#REF!:#REF!,0))</f>
        <v>#REF!</v>
      </c>
      <c r="F3011" s="9" t="e">
        <f>INDEX(#REF!:#REF!,MATCH($D3011,#REF!:#REF!,0),MATCH(#REF!,#REF!:#REF!,0))</f>
        <v>#REF!</v>
      </c>
    </row>
    <row r="3012" spans="1:6" ht="16.5" x14ac:dyDescent="0.3">
      <c r="A3012" s="9" t="s">
        <v>19313</v>
      </c>
      <c r="B3012" s="9" t="s">
        <v>2375</v>
      </c>
      <c r="C3012" s="10">
        <v>41374</v>
      </c>
      <c r="D3012" s="9">
        <v>5134745579</v>
      </c>
      <c r="E3012" s="9" t="e">
        <f>INDEX(#REF!:#REF!,MATCH($D3012,#REF!:#REF!,0),MATCH(#REF!,#REF!:#REF!,0))</f>
        <v>#REF!</v>
      </c>
      <c r="F3012" s="9" t="e">
        <f>INDEX(#REF!:#REF!,MATCH($D3012,#REF!:#REF!,0),MATCH(#REF!,#REF!:#REF!,0))</f>
        <v>#REF!</v>
      </c>
    </row>
    <row r="3013" spans="1:6" ht="16.5" x14ac:dyDescent="0.3">
      <c r="A3013" s="9" t="s">
        <v>19312</v>
      </c>
      <c r="B3013" s="9" t="s">
        <v>2610</v>
      </c>
      <c r="C3013" s="10">
        <v>38257</v>
      </c>
      <c r="D3013" s="9">
        <v>146065492</v>
      </c>
      <c r="E3013" s="9" t="e">
        <f>INDEX(#REF!:#REF!,MATCH($D3013,#REF!:#REF!,0),MATCH(#REF!,#REF!:#REF!,0))</f>
        <v>#REF!</v>
      </c>
      <c r="F3013" s="9" t="e">
        <f>INDEX(#REF!:#REF!,MATCH($D3013,#REF!:#REF!,0),MATCH(#REF!,#REF!:#REF!,0))</f>
        <v>#REF!</v>
      </c>
    </row>
    <row r="3014" spans="1:6" ht="16.5" x14ac:dyDescent="0.3">
      <c r="A3014" s="9" t="s">
        <v>19311</v>
      </c>
      <c r="B3014" s="9" t="s">
        <v>3366</v>
      </c>
      <c r="C3014" s="10">
        <v>59037</v>
      </c>
      <c r="D3014" s="9">
        <v>5064247826</v>
      </c>
      <c r="E3014" s="9" t="e">
        <f>INDEX(#REF!:#REF!,MATCH($D3014,#REF!:#REF!,0),MATCH(#REF!,#REF!:#REF!,0))</f>
        <v>#REF!</v>
      </c>
      <c r="F3014" s="9" t="e">
        <f>INDEX(#REF!:#REF!,MATCH($D3014,#REF!:#REF!,0),MATCH(#REF!,#REF!:#REF!,0))</f>
        <v>#REF!</v>
      </c>
    </row>
    <row r="3015" spans="1:6" ht="16.5" x14ac:dyDescent="0.3">
      <c r="A3015" s="9" t="s">
        <v>19310</v>
      </c>
      <c r="B3015" s="9" t="s">
        <v>2496</v>
      </c>
      <c r="C3015" s="10">
        <v>22159</v>
      </c>
      <c r="D3015" s="9">
        <v>3473885983</v>
      </c>
      <c r="E3015" s="9" t="e">
        <f>INDEX(#REF!:#REF!,MATCH($D3015,#REF!:#REF!,0),MATCH(#REF!,#REF!:#REF!,0))</f>
        <v>#REF!</v>
      </c>
      <c r="F3015" s="9" t="e">
        <f>INDEX(#REF!:#REF!,MATCH($D3015,#REF!:#REF!,0),MATCH(#REF!,#REF!:#REF!,0))</f>
        <v>#REF!</v>
      </c>
    </row>
    <row r="3016" spans="1:6" ht="16.5" x14ac:dyDescent="0.3">
      <c r="A3016" s="9" t="s">
        <v>19309</v>
      </c>
      <c r="B3016" s="9" t="s">
        <v>1981</v>
      </c>
      <c r="C3016" s="10">
        <v>49855</v>
      </c>
      <c r="D3016" s="9">
        <v>999389173</v>
      </c>
      <c r="E3016" s="9" t="e">
        <f>INDEX(#REF!:#REF!,MATCH($D3016,#REF!:#REF!,0),MATCH(#REF!,#REF!:#REF!,0))</f>
        <v>#REF!</v>
      </c>
      <c r="F3016" s="9" t="e">
        <f>INDEX(#REF!:#REF!,MATCH($D3016,#REF!:#REF!,0),MATCH(#REF!,#REF!:#REF!,0))</f>
        <v>#REF!</v>
      </c>
    </row>
    <row r="3017" spans="1:6" ht="16.5" x14ac:dyDescent="0.3">
      <c r="A3017" s="9" t="s">
        <v>19308</v>
      </c>
      <c r="B3017" s="9" t="s">
        <v>3098</v>
      </c>
      <c r="C3017" s="10">
        <v>23199</v>
      </c>
      <c r="D3017" s="9">
        <v>8256403403</v>
      </c>
      <c r="E3017" s="9" t="e">
        <f>INDEX(#REF!:#REF!,MATCH($D3017,#REF!:#REF!,0),MATCH(#REF!,#REF!:#REF!,0))</f>
        <v>#REF!</v>
      </c>
      <c r="F3017" s="9" t="e">
        <f>INDEX(#REF!:#REF!,MATCH($D3017,#REF!:#REF!,0),MATCH(#REF!,#REF!:#REF!,0))</f>
        <v>#REF!</v>
      </c>
    </row>
    <row r="3018" spans="1:6" ht="16.5" x14ac:dyDescent="0.3">
      <c r="A3018" s="9" t="s">
        <v>19307</v>
      </c>
      <c r="B3018" s="9" t="s">
        <v>2171</v>
      </c>
      <c r="C3018" s="10">
        <v>14202</v>
      </c>
      <c r="D3018" s="9">
        <v>8204786093</v>
      </c>
      <c r="E3018" s="9" t="e">
        <f>INDEX(#REF!:#REF!,MATCH($D3018,#REF!:#REF!,0),MATCH(#REF!,#REF!:#REF!,0))</f>
        <v>#REF!</v>
      </c>
      <c r="F3018" s="9" t="e">
        <f>INDEX(#REF!:#REF!,MATCH($D3018,#REF!:#REF!,0),MATCH(#REF!,#REF!:#REF!,0))</f>
        <v>#REF!</v>
      </c>
    </row>
    <row r="3019" spans="1:6" ht="16.5" x14ac:dyDescent="0.3">
      <c r="A3019" s="9" t="s">
        <v>19306</v>
      </c>
      <c r="B3019" s="9" t="s">
        <v>2090</v>
      </c>
      <c r="C3019" s="10">
        <v>57574</v>
      </c>
      <c r="D3019" s="9">
        <v>2497321256</v>
      </c>
      <c r="E3019" s="9" t="e">
        <f>INDEX(#REF!:#REF!,MATCH($D3019,#REF!:#REF!,0),MATCH(#REF!,#REF!:#REF!,0))</f>
        <v>#REF!</v>
      </c>
      <c r="F3019" s="9" t="e">
        <f>INDEX(#REF!:#REF!,MATCH($D3019,#REF!:#REF!,0),MATCH(#REF!,#REF!:#REF!,0))</f>
        <v>#REF!</v>
      </c>
    </row>
    <row r="3020" spans="1:6" ht="16.5" x14ac:dyDescent="0.3">
      <c r="A3020" s="9" t="s">
        <v>19305</v>
      </c>
      <c r="B3020" s="9" t="s">
        <v>2061</v>
      </c>
      <c r="C3020" s="10">
        <v>57962</v>
      </c>
      <c r="D3020" s="9">
        <v>8858733592</v>
      </c>
      <c r="E3020" s="9" t="e">
        <f>INDEX(#REF!:#REF!,MATCH($D3020,#REF!:#REF!,0),MATCH(#REF!,#REF!:#REF!,0))</f>
        <v>#REF!</v>
      </c>
      <c r="F3020" s="9" t="e">
        <f>INDEX(#REF!:#REF!,MATCH($D3020,#REF!:#REF!,0),MATCH(#REF!,#REF!:#REF!,0))</f>
        <v>#REF!</v>
      </c>
    </row>
    <row r="3021" spans="1:6" ht="16.5" x14ac:dyDescent="0.3">
      <c r="A3021" s="9" t="s">
        <v>19304</v>
      </c>
      <c r="B3021" s="9" t="s">
        <v>2027</v>
      </c>
      <c r="C3021" s="10">
        <v>38036</v>
      </c>
      <c r="D3021" s="9">
        <v>1155371844</v>
      </c>
      <c r="E3021" s="9" t="e">
        <f>INDEX(#REF!:#REF!,MATCH($D3021,#REF!:#REF!,0),MATCH(#REF!,#REF!:#REF!,0))</f>
        <v>#REF!</v>
      </c>
      <c r="F3021" s="9" t="e">
        <f>INDEX(#REF!:#REF!,MATCH($D3021,#REF!:#REF!,0),MATCH(#REF!,#REF!:#REF!,0))</f>
        <v>#REF!</v>
      </c>
    </row>
    <row r="3022" spans="1:6" ht="16.5" x14ac:dyDescent="0.3">
      <c r="A3022" s="9" t="s">
        <v>19303</v>
      </c>
      <c r="B3022" s="9" t="s">
        <v>2386</v>
      </c>
      <c r="C3022" s="10">
        <v>31698</v>
      </c>
      <c r="D3022" s="9">
        <v>6713405010</v>
      </c>
      <c r="E3022" s="9" t="e">
        <f>INDEX(#REF!:#REF!,MATCH($D3022,#REF!:#REF!,0),MATCH(#REF!,#REF!:#REF!,0))</f>
        <v>#REF!</v>
      </c>
      <c r="F3022" s="9" t="e">
        <f>INDEX(#REF!:#REF!,MATCH($D3022,#REF!:#REF!,0),MATCH(#REF!,#REF!:#REF!,0))</f>
        <v>#REF!</v>
      </c>
    </row>
    <row r="3023" spans="1:6" ht="16.5" x14ac:dyDescent="0.3">
      <c r="A3023" s="9" t="s">
        <v>19302</v>
      </c>
      <c r="B3023" s="9" t="s">
        <v>3800</v>
      </c>
      <c r="C3023" s="10">
        <v>18089</v>
      </c>
      <c r="D3023" s="9">
        <v>1014658829</v>
      </c>
      <c r="E3023" s="9" t="e">
        <f>INDEX(#REF!:#REF!,MATCH($D3023,#REF!:#REF!,0),MATCH(#REF!,#REF!:#REF!,0))</f>
        <v>#REF!</v>
      </c>
      <c r="F3023" s="9" t="e">
        <f>INDEX(#REF!:#REF!,MATCH($D3023,#REF!:#REF!,0),MATCH(#REF!,#REF!:#REF!,0))</f>
        <v>#REF!</v>
      </c>
    </row>
    <row r="3024" spans="1:6" ht="16.5" x14ac:dyDescent="0.3">
      <c r="A3024" s="9" t="s">
        <v>19301</v>
      </c>
      <c r="B3024" s="9" t="s">
        <v>2368</v>
      </c>
      <c r="C3024" s="10">
        <v>56898</v>
      </c>
      <c r="D3024" s="9">
        <v>9238967105</v>
      </c>
      <c r="E3024" s="9" t="e">
        <f>INDEX(#REF!:#REF!,MATCH($D3024,#REF!:#REF!,0),MATCH(#REF!,#REF!:#REF!,0))</f>
        <v>#REF!</v>
      </c>
      <c r="F3024" s="9" t="e">
        <f>INDEX(#REF!:#REF!,MATCH($D3024,#REF!:#REF!,0),MATCH(#REF!,#REF!:#REF!,0))</f>
        <v>#REF!</v>
      </c>
    </row>
    <row r="3025" spans="1:6" ht="16.5" x14ac:dyDescent="0.3">
      <c r="A3025" s="9" t="s">
        <v>19300</v>
      </c>
      <c r="B3025" s="9" t="s">
        <v>2027</v>
      </c>
      <c r="C3025" s="10">
        <v>28759</v>
      </c>
      <c r="D3025" s="9">
        <v>6894004730</v>
      </c>
      <c r="E3025" s="9" t="e">
        <f>INDEX(#REF!:#REF!,MATCH($D3025,#REF!:#REF!,0),MATCH(#REF!,#REF!:#REF!,0))</f>
        <v>#REF!</v>
      </c>
      <c r="F3025" s="9" t="e">
        <f>INDEX(#REF!:#REF!,MATCH($D3025,#REF!:#REF!,0),MATCH(#REF!,#REF!:#REF!,0))</f>
        <v>#REF!</v>
      </c>
    </row>
    <row r="3026" spans="1:6" ht="16.5" x14ac:dyDescent="0.3">
      <c r="A3026" s="9" t="s">
        <v>19299</v>
      </c>
      <c r="B3026" s="9" t="s">
        <v>2136</v>
      </c>
      <c r="C3026" s="10">
        <v>29282</v>
      </c>
      <c r="D3026" s="9">
        <v>7192290785</v>
      </c>
      <c r="E3026" s="9" t="e">
        <f>INDEX(#REF!:#REF!,MATCH($D3026,#REF!:#REF!,0),MATCH(#REF!,#REF!:#REF!,0))</f>
        <v>#REF!</v>
      </c>
      <c r="F3026" s="9" t="e">
        <f>INDEX(#REF!:#REF!,MATCH($D3026,#REF!:#REF!,0),MATCH(#REF!,#REF!:#REF!,0))</f>
        <v>#REF!</v>
      </c>
    </row>
    <row r="3027" spans="1:6" ht="16.5" x14ac:dyDescent="0.3">
      <c r="A3027" s="9" t="s">
        <v>19298</v>
      </c>
      <c r="B3027" s="9" t="s">
        <v>2424</v>
      </c>
      <c r="C3027" s="10">
        <v>33801</v>
      </c>
      <c r="D3027" s="9">
        <v>9939542542</v>
      </c>
      <c r="E3027" s="9" t="e">
        <f>INDEX(#REF!:#REF!,MATCH($D3027,#REF!:#REF!,0),MATCH(#REF!,#REF!:#REF!,0))</f>
        <v>#REF!</v>
      </c>
      <c r="F3027" s="9" t="e">
        <f>INDEX(#REF!:#REF!,MATCH($D3027,#REF!:#REF!,0),MATCH(#REF!,#REF!:#REF!,0))</f>
        <v>#REF!</v>
      </c>
    </row>
    <row r="3028" spans="1:6" ht="16.5" x14ac:dyDescent="0.3">
      <c r="A3028" s="9" t="s">
        <v>19297</v>
      </c>
      <c r="B3028" s="9" t="s">
        <v>3281</v>
      </c>
      <c r="C3028" s="10">
        <v>17911</v>
      </c>
      <c r="D3028" s="9">
        <v>6286877770</v>
      </c>
      <c r="E3028" s="9" t="e">
        <f>INDEX(#REF!:#REF!,MATCH($D3028,#REF!:#REF!,0),MATCH(#REF!,#REF!:#REF!,0))</f>
        <v>#REF!</v>
      </c>
      <c r="F3028" s="9" t="e">
        <f>INDEX(#REF!:#REF!,MATCH($D3028,#REF!:#REF!,0),MATCH(#REF!,#REF!:#REF!,0))</f>
        <v>#REF!</v>
      </c>
    </row>
    <row r="3029" spans="1:6" ht="16.5" x14ac:dyDescent="0.3">
      <c r="A3029" s="9" t="s">
        <v>19296</v>
      </c>
      <c r="B3029" s="9" t="s">
        <v>2680</v>
      </c>
      <c r="C3029" s="10">
        <v>37071</v>
      </c>
      <c r="D3029" s="9">
        <v>1592980554</v>
      </c>
      <c r="E3029" s="9" t="e">
        <f>INDEX(#REF!:#REF!,MATCH($D3029,#REF!:#REF!,0),MATCH(#REF!,#REF!:#REF!,0))</f>
        <v>#REF!</v>
      </c>
      <c r="F3029" s="9" t="e">
        <f>INDEX(#REF!:#REF!,MATCH($D3029,#REF!:#REF!,0),MATCH(#REF!,#REF!:#REF!,0))</f>
        <v>#REF!</v>
      </c>
    </row>
    <row r="3030" spans="1:6" ht="16.5" x14ac:dyDescent="0.3">
      <c r="A3030" s="9" t="s">
        <v>19295</v>
      </c>
      <c r="B3030" s="9" t="s">
        <v>2389</v>
      </c>
      <c r="C3030" s="10">
        <v>23597</v>
      </c>
      <c r="D3030" s="9">
        <v>4610039311</v>
      </c>
      <c r="E3030" s="9" t="e">
        <f>INDEX(#REF!:#REF!,MATCH($D3030,#REF!:#REF!,0),MATCH(#REF!,#REF!:#REF!,0))</f>
        <v>#REF!</v>
      </c>
      <c r="F3030" s="9" t="e">
        <f>INDEX(#REF!:#REF!,MATCH($D3030,#REF!:#REF!,0),MATCH(#REF!,#REF!:#REF!,0))</f>
        <v>#REF!</v>
      </c>
    </row>
    <row r="3031" spans="1:6" ht="16.5" x14ac:dyDescent="0.3">
      <c r="A3031" s="9" t="s">
        <v>19294</v>
      </c>
      <c r="B3031" s="9" t="s">
        <v>2019</v>
      </c>
      <c r="C3031" s="10">
        <v>44983</v>
      </c>
      <c r="D3031" s="9">
        <v>9258570278</v>
      </c>
      <c r="E3031" s="9" t="e">
        <f>INDEX(#REF!:#REF!,MATCH($D3031,#REF!:#REF!,0),MATCH(#REF!,#REF!:#REF!,0))</f>
        <v>#REF!</v>
      </c>
      <c r="F3031" s="9" t="e">
        <f>INDEX(#REF!:#REF!,MATCH($D3031,#REF!:#REF!,0),MATCH(#REF!,#REF!:#REF!,0))</f>
        <v>#REF!</v>
      </c>
    </row>
    <row r="3032" spans="1:6" ht="16.5" x14ac:dyDescent="0.3">
      <c r="A3032" s="9" t="s">
        <v>19293</v>
      </c>
      <c r="B3032" s="9" t="s">
        <v>2092</v>
      </c>
      <c r="C3032" s="10">
        <v>51856</v>
      </c>
      <c r="D3032" s="9">
        <v>273083503</v>
      </c>
      <c r="E3032" s="9" t="e">
        <f>INDEX(#REF!:#REF!,MATCH($D3032,#REF!:#REF!,0),MATCH(#REF!,#REF!:#REF!,0))</f>
        <v>#REF!</v>
      </c>
      <c r="F3032" s="9" t="e">
        <f>INDEX(#REF!:#REF!,MATCH($D3032,#REF!:#REF!,0),MATCH(#REF!,#REF!:#REF!,0))</f>
        <v>#REF!</v>
      </c>
    </row>
    <row r="3033" spans="1:6" ht="16.5" x14ac:dyDescent="0.3">
      <c r="A3033" s="9" t="s">
        <v>19292</v>
      </c>
      <c r="B3033" s="9" t="s">
        <v>2875</v>
      </c>
      <c r="C3033" s="10">
        <v>17003</v>
      </c>
      <c r="D3033" s="9">
        <v>3381164996</v>
      </c>
      <c r="E3033" s="9" t="e">
        <f>INDEX(#REF!:#REF!,MATCH($D3033,#REF!:#REF!,0),MATCH(#REF!,#REF!:#REF!,0))</f>
        <v>#REF!</v>
      </c>
      <c r="F3033" s="9" t="e">
        <f>INDEX(#REF!:#REF!,MATCH($D3033,#REF!:#REF!,0),MATCH(#REF!,#REF!:#REF!,0))</f>
        <v>#REF!</v>
      </c>
    </row>
    <row r="3034" spans="1:6" ht="16.5" x14ac:dyDescent="0.3">
      <c r="A3034" s="9" t="s">
        <v>19291</v>
      </c>
      <c r="B3034" s="9" t="s">
        <v>3493</v>
      </c>
      <c r="C3034" s="10">
        <v>35514</v>
      </c>
      <c r="D3034" s="9">
        <v>9151658844</v>
      </c>
      <c r="E3034" s="9" t="e">
        <f>INDEX(#REF!:#REF!,MATCH($D3034,#REF!:#REF!,0),MATCH(#REF!,#REF!:#REF!,0))</f>
        <v>#REF!</v>
      </c>
      <c r="F3034" s="9" t="e">
        <f>INDEX(#REF!:#REF!,MATCH($D3034,#REF!:#REF!,0),MATCH(#REF!,#REF!:#REF!,0))</f>
        <v>#REF!</v>
      </c>
    </row>
    <row r="3035" spans="1:6" ht="16.5" x14ac:dyDescent="0.3">
      <c r="A3035" s="9" t="s">
        <v>19290</v>
      </c>
      <c r="B3035" s="9" t="s">
        <v>2110</v>
      </c>
      <c r="C3035" s="10">
        <v>55015</v>
      </c>
      <c r="D3035" s="9">
        <v>2191930824</v>
      </c>
      <c r="E3035" s="9" t="e">
        <f>INDEX(#REF!:#REF!,MATCH($D3035,#REF!:#REF!,0),MATCH(#REF!,#REF!:#REF!,0))</f>
        <v>#REF!</v>
      </c>
      <c r="F3035" s="9" t="e">
        <f>INDEX(#REF!:#REF!,MATCH($D3035,#REF!:#REF!,0),MATCH(#REF!,#REF!:#REF!,0))</f>
        <v>#REF!</v>
      </c>
    </row>
    <row r="3036" spans="1:6" ht="16.5" x14ac:dyDescent="0.3">
      <c r="A3036" s="9" t="s">
        <v>19289</v>
      </c>
      <c r="B3036" s="9" t="s">
        <v>2431</v>
      </c>
      <c r="C3036" s="10">
        <v>36116</v>
      </c>
      <c r="D3036" s="9">
        <v>1729795870</v>
      </c>
      <c r="E3036" s="9" t="e">
        <f>INDEX(#REF!:#REF!,MATCH($D3036,#REF!:#REF!,0),MATCH(#REF!,#REF!:#REF!,0))</f>
        <v>#REF!</v>
      </c>
      <c r="F3036" s="9" t="e">
        <f>INDEX(#REF!:#REF!,MATCH($D3036,#REF!:#REF!,0),MATCH(#REF!,#REF!:#REF!,0))</f>
        <v>#REF!</v>
      </c>
    </row>
    <row r="3037" spans="1:6" ht="16.5" x14ac:dyDescent="0.3">
      <c r="A3037" s="9" t="s">
        <v>19288</v>
      </c>
      <c r="B3037" s="9" t="s">
        <v>2680</v>
      </c>
      <c r="C3037" s="10">
        <v>56307</v>
      </c>
      <c r="D3037" s="9">
        <v>3597778305</v>
      </c>
      <c r="E3037" s="9" t="e">
        <f>INDEX(#REF!:#REF!,MATCH($D3037,#REF!:#REF!,0),MATCH(#REF!,#REF!:#REF!,0))</f>
        <v>#REF!</v>
      </c>
      <c r="F3037" s="9" t="e">
        <f>INDEX(#REF!:#REF!,MATCH($D3037,#REF!:#REF!,0),MATCH(#REF!,#REF!:#REF!,0))</f>
        <v>#REF!</v>
      </c>
    </row>
    <row r="3038" spans="1:6" ht="16.5" x14ac:dyDescent="0.3">
      <c r="A3038" s="9" t="s">
        <v>19287</v>
      </c>
      <c r="B3038" s="9" t="s">
        <v>2424</v>
      </c>
      <c r="C3038" s="10">
        <v>27574</v>
      </c>
      <c r="D3038" s="9">
        <v>8401146046</v>
      </c>
      <c r="E3038" s="9" t="e">
        <f>INDEX(#REF!:#REF!,MATCH($D3038,#REF!:#REF!,0),MATCH(#REF!,#REF!:#REF!,0))</f>
        <v>#REF!</v>
      </c>
      <c r="F3038" s="9" t="e">
        <f>INDEX(#REF!:#REF!,MATCH($D3038,#REF!:#REF!,0),MATCH(#REF!,#REF!:#REF!,0))</f>
        <v>#REF!</v>
      </c>
    </row>
    <row r="3039" spans="1:6" ht="16.5" x14ac:dyDescent="0.3">
      <c r="A3039" s="9" t="s">
        <v>19286</v>
      </c>
      <c r="B3039" s="9" t="s">
        <v>2099</v>
      </c>
      <c r="C3039" s="10">
        <v>27201</v>
      </c>
      <c r="D3039" s="9">
        <v>2533903736</v>
      </c>
      <c r="E3039" s="9" t="e">
        <f>INDEX(#REF!:#REF!,MATCH($D3039,#REF!:#REF!,0),MATCH(#REF!,#REF!:#REF!,0))</f>
        <v>#REF!</v>
      </c>
      <c r="F3039" s="9" t="e">
        <f>INDEX(#REF!:#REF!,MATCH($D3039,#REF!:#REF!,0),MATCH(#REF!,#REF!:#REF!,0))</f>
        <v>#REF!</v>
      </c>
    </row>
    <row r="3040" spans="1:6" ht="16.5" x14ac:dyDescent="0.3">
      <c r="A3040" s="9" t="s">
        <v>19285</v>
      </c>
      <c r="B3040" s="9" t="s">
        <v>2107</v>
      </c>
      <c r="C3040" s="10">
        <v>28534</v>
      </c>
      <c r="D3040" s="9">
        <v>4009257075</v>
      </c>
      <c r="E3040" s="9" t="e">
        <f>INDEX(#REF!:#REF!,MATCH($D3040,#REF!:#REF!,0),MATCH(#REF!,#REF!:#REF!,0))</f>
        <v>#REF!</v>
      </c>
      <c r="F3040" s="9" t="e">
        <f>INDEX(#REF!:#REF!,MATCH($D3040,#REF!:#REF!,0),MATCH(#REF!,#REF!:#REF!,0))</f>
        <v>#REF!</v>
      </c>
    </row>
    <row r="3041" spans="1:6" ht="16.5" x14ac:dyDescent="0.3">
      <c r="A3041" s="9" t="s">
        <v>19284</v>
      </c>
      <c r="B3041" s="9" t="s">
        <v>2572</v>
      </c>
      <c r="C3041" s="10">
        <v>14615</v>
      </c>
      <c r="D3041" s="9">
        <v>2757793764</v>
      </c>
      <c r="E3041" s="9" t="e">
        <f>INDEX(#REF!:#REF!,MATCH($D3041,#REF!:#REF!,0),MATCH(#REF!,#REF!:#REF!,0))</f>
        <v>#REF!</v>
      </c>
      <c r="F3041" s="9" t="e">
        <f>INDEX(#REF!:#REF!,MATCH($D3041,#REF!:#REF!,0),MATCH(#REF!,#REF!:#REF!,0))</f>
        <v>#REF!</v>
      </c>
    </row>
    <row r="3042" spans="1:6" ht="16.5" x14ac:dyDescent="0.3">
      <c r="A3042" s="9" t="s">
        <v>19283</v>
      </c>
      <c r="B3042" s="9" t="s">
        <v>2219</v>
      </c>
      <c r="C3042" s="10">
        <v>37814</v>
      </c>
      <c r="D3042" s="9">
        <v>8748349712</v>
      </c>
      <c r="E3042" s="9" t="e">
        <f>INDEX(#REF!:#REF!,MATCH($D3042,#REF!:#REF!,0),MATCH(#REF!,#REF!:#REF!,0))</f>
        <v>#REF!</v>
      </c>
      <c r="F3042" s="9" t="e">
        <f>INDEX(#REF!:#REF!,MATCH($D3042,#REF!:#REF!,0),MATCH(#REF!,#REF!:#REF!,0))</f>
        <v>#REF!</v>
      </c>
    </row>
    <row r="3043" spans="1:6" ht="16.5" x14ac:dyDescent="0.3">
      <c r="A3043" s="9" t="s">
        <v>19282</v>
      </c>
      <c r="B3043" s="9" t="s">
        <v>2226</v>
      </c>
      <c r="C3043" s="10">
        <v>32134</v>
      </c>
      <c r="D3043" s="9">
        <v>1664426442</v>
      </c>
      <c r="E3043" s="9" t="e">
        <f>INDEX(#REF!:#REF!,MATCH($D3043,#REF!:#REF!,0),MATCH(#REF!,#REF!:#REF!,0))</f>
        <v>#REF!</v>
      </c>
      <c r="F3043" s="9" t="e">
        <f>INDEX(#REF!:#REF!,MATCH($D3043,#REF!:#REF!,0),MATCH(#REF!,#REF!:#REF!,0))</f>
        <v>#REF!</v>
      </c>
    </row>
    <row r="3044" spans="1:6" ht="16.5" x14ac:dyDescent="0.3">
      <c r="A3044" s="9" t="s">
        <v>19281</v>
      </c>
      <c r="B3044" s="9" t="s">
        <v>1965</v>
      </c>
      <c r="C3044" s="10">
        <v>33606</v>
      </c>
      <c r="D3044" s="9">
        <v>2702941109</v>
      </c>
      <c r="E3044" s="9" t="e">
        <f>INDEX(#REF!:#REF!,MATCH($D3044,#REF!:#REF!,0),MATCH(#REF!,#REF!:#REF!,0))</f>
        <v>#REF!</v>
      </c>
      <c r="F3044" s="9" t="e">
        <f>INDEX(#REF!:#REF!,MATCH($D3044,#REF!:#REF!,0),MATCH(#REF!,#REF!:#REF!,0))</f>
        <v>#REF!</v>
      </c>
    </row>
    <row r="3045" spans="1:6" ht="16.5" x14ac:dyDescent="0.3">
      <c r="A3045" s="9" t="s">
        <v>19280</v>
      </c>
      <c r="B3045" s="9" t="s">
        <v>2155</v>
      </c>
      <c r="C3045" s="10">
        <v>40329</v>
      </c>
      <c r="D3045" s="9">
        <v>4487905370</v>
      </c>
      <c r="E3045" s="9" t="e">
        <f>INDEX(#REF!:#REF!,MATCH($D3045,#REF!:#REF!,0),MATCH(#REF!,#REF!:#REF!,0))</f>
        <v>#REF!</v>
      </c>
      <c r="F3045" s="9" t="e">
        <f>INDEX(#REF!:#REF!,MATCH($D3045,#REF!:#REF!,0),MATCH(#REF!,#REF!:#REF!,0))</f>
        <v>#REF!</v>
      </c>
    </row>
    <row r="3046" spans="1:6" ht="16.5" x14ac:dyDescent="0.3">
      <c r="A3046" s="9" t="s">
        <v>19279</v>
      </c>
      <c r="B3046" s="9" t="s">
        <v>2528</v>
      </c>
      <c r="C3046" s="10">
        <v>32953</v>
      </c>
      <c r="D3046" s="9">
        <v>3469413983</v>
      </c>
      <c r="E3046" s="9" t="e">
        <f>INDEX(#REF!:#REF!,MATCH($D3046,#REF!:#REF!,0),MATCH(#REF!,#REF!:#REF!,0))</f>
        <v>#REF!</v>
      </c>
      <c r="F3046" s="9" t="e">
        <f>INDEX(#REF!:#REF!,MATCH($D3046,#REF!:#REF!,0),MATCH(#REF!,#REF!:#REF!,0))</f>
        <v>#REF!</v>
      </c>
    </row>
    <row r="3047" spans="1:6" ht="16.5" x14ac:dyDescent="0.3">
      <c r="A3047" s="9" t="s">
        <v>19278</v>
      </c>
      <c r="B3047" s="9" t="s">
        <v>2445</v>
      </c>
      <c r="C3047" s="10">
        <v>56989</v>
      </c>
      <c r="D3047" s="9">
        <v>17898579</v>
      </c>
      <c r="E3047" s="9" t="e">
        <f>INDEX(#REF!:#REF!,MATCH($D3047,#REF!:#REF!,0),MATCH(#REF!,#REF!:#REF!,0))</f>
        <v>#REF!</v>
      </c>
      <c r="F3047" s="9" t="e">
        <f>INDEX(#REF!:#REF!,MATCH($D3047,#REF!:#REF!,0),MATCH(#REF!,#REF!:#REF!,0))</f>
        <v>#REF!</v>
      </c>
    </row>
    <row r="3048" spans="1:6" ht="16.5" x14ac:dyDescent="0.3">
      <c r="A3048" s="9" t="s">
        <v>19277</v>
      </c>
      <c r="B3048" s="9" t="s">
        <v>2845</v>
      </c>
      <c r="C3048" s="10">
        <v>24142</v>
      </c>
      <c r="D3048" s="9">
        <v>601779371</v>
      </c>
      <c r="E3048" s="9" t="e">
        <f>INDEX(#REF!:#REF!,MATCH($D3048,#REF!:#REF!,0),MATCH(#REF!,#REF!:#REF!,0))</f>
        <v>#REF!</v>
      </c>
      <c r="F3048" s="9" t="e">
        <f>INDEX(#REF!:#REF!,MATCH($D3048,#REF!:#REF!,0),MATCH(#REF!,#REF!:#REF!,0))</f>
        <v>#REF!</v>
      </c>
    </row>
    <row r="3049" spans="1:6" ht="16.5" x14ac:dyDescent="0.3">
      <c r="A3049" s="9" t="s">
        <v>19276</v>
      </c>
      <c r="B3049" s="9" t="s">
        <v>2260</v>
      </c>
      <c r="C3049" s="10">
        <v>45777</v>
      </c>
      <c r="D3049" s="9">
        <v>9803956825</v>
      </c>
      <c r="E3049" s="9" t="e">
        <f>INDEX(#REF!:#REF!,MATCH($D3049,#REF!:#REF!,0),MATCH(#REF!,#REF!:#REF!,0))</f>
        <v>#REF!</v>
      </c>
      <c r="F3049" s="9" t="e">
        <f>INDEX(#REF!:#REF!,MATCH($D3049,#REF!:#REF!,0),MATCH(#REF!,#REF!:#REF!,0))</f>
        <v>#REF!</v>
      </c>
    </row>
    <row r="3050" spans="1:6" ht="16.5" x14ac:dyDescent="0.3">
      <c r="A3050" s="9" t="s">
        <v>19275</v>
      </c>
      <c r="B3050" s="9" t="s">
        <v>2537</v>
      </c>
      <c r="C3050" s="10">
        <v>38260</v>
      </c>
      <c r="D3050" s="9">
        <v>9547713507</v>
      </c>
      <c r="E3050" s="9" t="e">
        <f>INDEX(#REF!:#REF!,MATCH($D3050,#REF!:#REF!,0),MATCH(#REF!,#REF!:#REF!,0))</f>
        <v>#REF!</v>
      </c>
      <c r="F3050" s="9" t="e">
        <f>INDEX(#REF!:#REF!,MATCH($D3050,#REF!:#REF!,0),MATCH(#REF!,#REF!:#REF!,0))</f>
        <v>#REF!</v>
      </c>
    </row>
    <row r="3051" spans="1:6" ht="16.5" x14ac:dyDescent="0.3">
      <c r="A3051" s="9" t="s">
        <v>19274</v>
      </c>
      <c r="B3051" s="9" t="s">
        <v>2650</v>
      </c>
      <c r="C3051" s="10">
        <v>37279</v>
      </c>
      <c r="D3051" s="9">
        <v>8728207157</v>
      </c>
      <c r="E3051" s="9" t="e">
        <f>INDEX(#REF!:#REF!,MATCH($D3051,#REF!:#REF!,0),MATCH(#REF!,#REF!:#REF!,0))</f>
        <v>#REF!</v>
      </c>
      <c r="F3051" s="9" t="e">
        <f>INDEX(#REF!:#REF!,MATCH($D3051,#REF!:#REF!,0),MATCH(#REF!,#REF!:#REF!,0))</f>
        <v>#REF!</v>
      </c>
    </row>
    <row r="3052" spans="1:6" ht="16.5" x14ac:dyDescent="0.3">
      <c r="A3052" s="9" t="s">
        <v>19273</v>
      </c>
      <c r="B3052" s="9" t="s">
        <v>2216</v>
      </c>
      <c r="C3052" s="10">
        <v>44742</v>
      </c>
      <c r="D3052" s="9">
        <v>3935718624</v>
      </c>
      <c r="E3052" s="9" t="e">
        <f>INDEX(#REF!:#REF!,MATCH($D3052,#REF!:#REF!,0),MATCH(#REF!,#REF!:#REF!,0))</f>
        <v>#REF!</v>
      </c>
      <c r="F3052" s="9" t="e">
        <f>INDEX(#REF!:#REF!,MATCH($D3052,#REF!:#REF!,0),MATCH(#REF!,#REF!:#REF!,0))</f>
        <v>#REF!</v>
      </c>
    </row>
    <row r="3053" spans="1:6" ht="16.5" x14ac:dyDescent="0.3">
      <c r="A3053" s="9" t="s">
        <v>19272</v>
      </c>
      <c r="B3053" s="9" t="s">
        <v>2867</v>
      </c>
      <c r="C3053" s="10">
        <v>12405</v>
      </c>
      <c r="D3053" s="9">
        <v>2551917727</v>
      </c>
      <c r="E3053" s="9" t="e">
        <f>INDEX(#REF!:#REF!,MATCH($D3053,#REF!:#REF!,0),MATCH(#REF!,#REF!:#REF!,0))</f>
        <v>#REF!</v>
      </c>
      <c r="F3053" s="9" t="e">
        <f>INDEX(#REF!:#REF!,MATCH($D3053,#REF!:#REF!,0),MATCH(#REF!,#REF!:#REF!,0))</f>
        <v>#REF!</v>
      </c>
    </row>
    <row r="3054" spans="1:6" ht="16.5" x14ac:dyDescent="0.3">
      <c r="A3054" s="9" t="s">
        <v>19271</v>
      </c>
      <c r="B3054" s="9" t="s">
        <v>2027</v>
      </c>
      <c r="C3054" s="10">
        <v>46929</v>
      </c>
      <c r="D3054" s="9">
        <v>5186660353</v>
      </c>
      <c r="E3054" s="9" t="e">
        <f>INDEX(#REF!:#REF!,MATCH($D3054,#REF!:#REF!,0),MATCH(#REF!,#REF!:#REF!,0))</f>
        <v>#REF!</v>
      </c>
      <c r="F3054" s="9" t="e">
        <f>INDEX(#REF!:#REF!,MATCH($D3054,#REF!:#REF!,0),MATCH(#REF!,#REF!:#REF!,0))</f>
        <v>#REF!</v>
      </c>
    </row>
    <row r="3055" spans="1:6" ht="16.5" x14ac:dyDescent="0.3">
      <c r="A3055" s="9" t="s">
        <v>19270</v>
      </c>
      <c r="B3055" s="9" t="s">
        <v>2420</v>
      </c>
      <c r="C3055" s="10">
        <v>35116</v>
      </c>
      <c r="D3055" s="9">
        <v>5928086253</v>
      </c>
      <c r="E3055" s="9" t="e">
        <f>INDEX(#REF!:#REF!,MATCH($D3055,#REF!:#REF!,0),MATCH(#REF!,#REF!:#REF!,0))</f>
        <v>#REF!</v>
      </c>
      <c r="F3055" s="9" t="e">
        <f>INDEX(#REF!:#REF!,MATCH($D3055,#REF!:#REF!,0),MATCH(#REF!,#REF!:#REF!,0))</f>
        <v>#REF!</v>
      </c>
    </row>
    <row r="3056" spans="1:6" ht="16.5" x14ac:dyDescent="0.3">
      <c r="A3056" s="9" t="s">
        <v>19269</v>
      </c>
      <c r="B3056" s="9" t="s">
        <v>2580</v>
      </c>
      <c r="C3056" s="10">
        <v>57455</v>
      </c>
      <c r="D3056" s="9">
        <v>6789690301</v>
      </c>
      <c r="E3056" s="9" t="e">
        <f>INDEX(#REF!:#REF!,MATCH($D3056,#REF!:#REF!,0),MATCH(#REF!,#REF!:#REF!,0))</f>
        <v>#REF!</v>
      </c>
      <c r="F3056" s="9" t="e">
        <f>INDEX(#REF!:#REF!,MATCH($D3056,#REF!:#REF!,0),MATCH(#REF!,#REF!:#REF!,0))</f>
        <v>#REF!</v>
      </c>
    </row>
    <row r="3057" spans="1:6" ht="16.5" x14ac:dyDescent="0.3">
      <c r="A3057" s="9" t="s">
        <v>19268</v>
      </c>
      <c r="B3057" s="9" t="s">
        <v>1977</v>
      </c>
      <c r="C3057" s="10">
        <v>20610</v>
      </c>
      <c r="D3057" s="9">
        <v>4278470843</v>
      </c>
      <c r="E3057" s="9" t="e">
        <f>INDEX(#REF!:#REF!,MATCH($D3057,#REF!:#REF!,0),MATCH(#REF!,#REF!:#REF!,0))</f>
        <v>#REF!</v>
      </c>
      <c r="F3057" s="9" t="e">
        <f>INDEX(#REF!:#REF!,MATCH($D3057,#REF!:#REF!,0),MATCH(#REF!,#REF!:#REF!,0))</f>
        <v>#REF!</v>
      </c>
    </row>
    <row r="3058" spans="1:6" ht="16.5" x14ac:dyDescent="0.3">
      <c r="A3058" s="9" t="s">
        <v>19267</v>
      </c>
      <c r="B3058" s="9" t="s">
        <v>1999</v>
      </c>
      <c r="C3058" s="10">
        <v>10389</v>
      </c>
      <c r="D3058" s="9">
        <v>4009257075</v>
      </c>
      <c r="E3058" s="9" t="e">
        <f>INDEX(#REF!:#REF!,MATCH($D3058,#REF!:#REF!,0),MATCH(#REF!,#REF!:#REF!,0))</f>
        <v>#REF!</v>
      </c>
      <c r="F3058" s="9" t="e">
        <f>INDEX(#REF!:#REF!,MATCH($D3058,#REF!:#REF!,0),MATCH(#REF!,#REF!:#REF!,0))</f>
        <v>#REF!</v>
      </c>
    </row>
    <row r="3059" spans="1:6" ht="16.5" x14ac:dyDescent="0.3">
      <c r="A3059" s="9" t="s">
        <v>19266</v>
      </c>
      <c r="B3059" s="9" t="s">
        <v>1963</v>
      </c>
      <c r="C3059" s="10">
        <v>20766</v>
      </c>
      <c r="D3059" s="9">
        <v>9447906176</v>
      </c>
      <c r="E3059" s="9" t="e">
        <f>INDEX(#REF!:#REF!,MATCH($D3059,#REF!:#REF!,0),MATCH(#REF!,#REF!:#REF!,0))</f>
        <v>#REF!</v>
      </c>
      <c r="F3059" s="9" t="e">
        <f>INDEX(#REF!:#REF!,MATCH($D3059,#REF!:#REF!,0),MATCH(#REF!,#REF!:#REF!,0))</f>
        <v>#REF!</v>
      </c>
    </row>
    <row r="3060" spans="1:6" ht="16.5" x14ac:dyDescent="0.3">
      <c r="A3060" s="9" t="s">
        <v>19265</v>
      </c>
      <c r="B3060" s="9" t="s">
        <v>2481</v>
      </c>
      <c r="C3060" s="10">
        <v>47601</v>
      </c>
      <c r="D3060" s="9">
        <v>2149326663</v>
      </c>
      <c r="E3060" s="9" t="e">
        <f>INDEX(#REF!:#REF!,MATCH($D3060,#REF!:#REF!,0),MATCH(#REF!,#REF!:#REF!,0))</f>
        <v>#REF!</v>
      </c>
      <c r="F3060" s="9" t="e">
        <f>INDEX(#REF!:#REF!,MATCH($D3060,#REF!:#REF!,0),MATCH(#REF!,#REF!:#REF!,0))</f>
        <v>#REF!</v>
      </c>
    </row>
    <row r="3061" spans="1:6" ht="16.5" x14ac:dyDescent="0.3">
      <c r="A3061" s="9" t="s">
        <v>19264</v>
      </c>
      <c r="B3061" s="9" t="s">
        <v>2169</v>
      </c>
      <c r="C3061" s="10">
        <v>43339</v>
      </c>
      <c r="D3061" s="9">
        <v>8908432159</v>
      </c>
      <c r="E3061" s="9" t="e">
        <f>INDEX(#REF!:#REF!,MATCH($D3061,#REF!:#REF!,0),MATCH(#REF!,#REF!:#REF!,0))</f>
        <v>#REF!</v>
      </c>
      <c r="F3061" s="9" t="e">
        <f>INDEX(#REF!:#REF!,MATCH($D3061,#REF!:#REF!,0),MATCH(#REF!,#REF!:#REF!,0))</f>
        <v>#REF!</v>
      </c>
    </row>
    <row r="3062" spans="1:6" ht="16.5" x14ac:dyDescent="0.3">
      <c r="A3062" s="9" t="s">
        <v>19263</v>
      </c>
      <c r="B3062" s="9" t="s">
        <v>2097</v>
      </c>
      <c r="C3062" s="10">
        <v>20939</v>
      </c>
      <c r="D3062" s="9">
        <v>9008589443</v>
      </c>
      <c r="E3062" s="9" t="e">
        <f>INDEX(#REF!:#REF!,MATCH($D3062,#REF!:#REF!,0),MATCH(#REF!,#REF!:#REF!,0))</f>
        <v>#REF!</v>
      </c>
      <c r="F3062" s="9" t="e">
        <f>INDEX(#REF!:#REF!,MATCH($D3062,#REF!:#REF!,0),MATCH(#REF!,#REF!:#REF!,0))</f>
        <v>#REF!</v>
      </c>
    </row>
    <row r="3063" spans="1:6" ht="16.5" x14ac:dyDescent="0.3">
      <c r="A3063" s="9" t="s">
        <v>19262</v>
      </c>
      <c r="B3063" s="9" t="s">
        <v>3125</v>
      </c>
      <c r="C3063" s="10">
        <v>34965</v>
      </c>
      <c r="D3063" s="9">
        <v>3516592710</v>
      </c>
      <c r="E3063" s="9" t="e">
        <f>INDEX(#REF!:#REF!,MATCH($D3063,#REF!:#REF!,0),MATCH(#REF!,#REF!:#REF!,0))</f>
        <v>#REF!</v>
      </c>
      <c r="F3063" s="9" t="e">
        <f>INDEX(#REF!:#REF!,MATCH($D3063,#REF!:#REF!,0),MATCH(#REF!,#REF!:#REF!,0))</f>
        <v>#REF!</v>
      </c>
    </row>
    <row r="3064" spans="1:6" ht="16.5" x14ac:dyDescent="0.3">
      <c r="A3064" s="9" t="s">
        <v>19261</v>
      </c>
      <c r="B3064" s="9" t="s">
        <v>2867</v>
      </c>
      <c r="C3064" s="10">
        <v>54733</v>
      </c>
      <c r="D3064" s="9">
        <v>4039266773</v>
      </c>
      <c r="E3064" s="9" t="e">
        <f>INDEX(#REF!:#REF!,MATCH($D3064,#REF!:#REF!,0),MATCH(#REF!,#REF!:#REF!,0))</f>
        <v>#REF!</v>
      </c>
      <c r="F3064" s="9" t="e">
        <f>INDEX(#REF!:#REF!,MATCH($D3064,#REF!:#REF!,0),MATCH(#REF!,#REF!:#REF!,0))</f>
        <v>#REF!</v>
      </c>
    </row>
    <row r="3065" spans="1:6" ht="16.5" x14ac:dyDescent="0.3">
      <c r="A3065" s="9" t="s">
        <v>19260</v>
      </c>
      <c r="B3065" s="9" t="s">
        <v>1969</v>
      </c>
      <c r="C3065" s="10">
        <v>27400</v>
      </c>
      <c r="D3065" s="9">
        <v>769312748</v>
      </c>
      <c r="E3065" s="9" t="e">
        <f>INDEX(#REF!:#REF!,MATCH($D3065,#REF!:#REF!,0),MATCH(#REF!,#REF!:#REF!,0))</f>
        <v>#REF!</v>
      </c>
      <c r="F3065" s="9" t="e">
        <f>INDEX(#REF!:#REF!,MATCH($D3065,#REF!:#REF!,0),MATCH(#REF!,#REF!:#REF!,0))</f>
        <v>#REF!</v>
      </c>
    </row>
    <row r="3066" spans="1:6" ht="16.5" x14ac:dyDescent="0.3">
      <c r="A3066" s="9" t="s">
        <v>19259</v>
      </c>
      <c r="B3066" s="9" t="s">
        <v>3172</v>
      </c>
      <c r="C3066" s="10">
        <v>16218</v>
      </c>
      <c r="D3066" s="9">
        <v>2257563263</v>
      </c>
      <c r="E3066" s="9" t="e">
        <f>INDEX(#REF!:#REF!,MATCH($D3066,#REF!:#REF!,0),MATCH(#REF!,#REF!:#REF!,0))</f>
        <v>#REF!</v>
      </c>
      <c r="F3066" s="9" t="e">
        <f>INDEX(#REF!:#REF!,MATCH($D3066,#REF!:#REF!,0),MATCH(#REF!,#REF!:#REF!,0))</f>
        <v>#REF!</v>
      </c>
    </row>
    <row r="3067" spans="1:6" ht="16.5" x14ac:dyDescent="0.3">
      <c r="A3067" s="9" t="s">
        <v>19258</v>
      </c>
      <c r="B3067" s="9" t="s">
        <v>2718</v>
      </c>
      <c r="C3067" s="10">
        <v>45998</v>
      </c>
      <c r="D3067" s="9">
        <v>8373529241</v>
      </c>
      <c r="E3067" s="9" t="e">
        <f>INDEX(#REF!:#REF!,MATCH($D3067,#REF!:#REF!,0),MATCH(#REF!,#REF!:#REF!,0))</f>
        <v>#REF!</v>
      </c>
      <c r="F3067" s="9" t="e">
        <f>INDEX(#REF!:#REF!,MATCH($D3067,#REF!:#REF!,0),MATCH(#REF!,#REF!:#REF!,0))</f>
        <v>#REF!</v>
      </c>
    </row>
    <row r="3068" spans="1:6" ht="16.5" x14ac:dyDescent="0.3">
      <c r="A3068" s="9" t="s">
        <v>19257</v>
      </c>
      <c r="B3068" s="9" t="s">
        <v>4007</v>
      </c>
      <c r="C3068" s="10">
        <v>22322</v>
      </c>
      <c r="D3068" s="9">
        <v>7192290785</v>
      </c>
      <c r="E3068" s="9" t="e">
        <f>INDEX(#REF!:#REF!,MATCH($D3068,#REF!:#REF!,0),MATCH(#REF!,#REF!:#REF!,0))</f>
        <v>#REF!</v>
      </c>
      <c r="F3068" s="9" t="e">
        <f>INDEX(#REF!:#REF!,MATCH($D3068,#REF!:#REF!,0),MATCH(#REF!,#REF!:#REF!,0))</f>
        <v>#REF!</v>
      </c>
    </row>
    <row r="3069" spans="1:6" ht="16.5" x14ac:dyDescent="0.3">
      <c r="A3069" s="9" t="s">
        <v>19256</v>
      </c>
      <c r="B3069" s="9" t="s">
        <v>2947</v>
      </c>
      <c r="C3069" s="10">
        <v>52442</v>
      </c>
      <c r="D3069" s="9">
        <v>898924138</v>
      </c>
      <c r="E3069" s="9" t="e">
        <f>INDEX(#REF!:#REF!,MATCH($D3069,#REF!:#REF!,0),MATCH(#REF!,#REF!:#REF!,0))</f>
        <v>#REF!</v>
      </c>
      <c r="F3069" s="9" t="e">
        <f>INDEX(#REF!:#REF!,MATCH($D3069,#REF!:#REF!,0),MATCH(#REF!,#REF!:#REF!,0))</f>
        <v>#REF!</v>
      </c>
    </row>
    <row r="3070" spans="1:6" ht="16.5" x14ac:dyDescent="0.3">
      <c r="A3070" s="9" t="s">
        <v>19255</v>
      </c>
      <c r="B3070" s="9" t="s">
        <v>2085</v>
      </c>
      <c r="C3070" s="10">
        <v>39636</v>
      </c>
      <c r="D3070" s="9">
        <v>9547713507</v>
      </c>
      <c r="E3070" s="9" t="e">
        <f>INDEX(#REF!:#REF!,MATCH($D3070,#REF!:#REF!,0),MATCH(#REF!,#REF!:#REF!,0))</f>
        <v>#REF!</v>
      </c>
      <c r="F3070" s="9" t="e">
        <f>INDEX(#REF!:#REF!,MATCH($D3070,#REF!:#REF!,0),MATCH(#REF!,#REF!:#REF!,0))</f>
        <v>#REF!</v>
      </c>
    </row>
    <row r="3071" spans="1:6" ht="16.5" x14ac:dyDescent="0.3">
      <c r="A3071" s="9" t="s">
        <v>19254</v>
      </c>
      <c r="B3071" s="9" t="s">
        <v>2095</v>
      </c>
      <c r="C3071" s="10">
        <v>57571</v>
      </c>
      <c r="D3071" s="9">
        <v>8808097757</v>
      </c>
      <c r="E3071" s="9" t="e">
        <f>INDEX(#REF!:#REF!,MATCH($D3071,#REF!:#REF!,0),MATCH(#REF!,#REF!:#REF!,0))</f>
        <v>#REF!</v>
      </c>
      <c r="F3071" s="9" t="e">
        <f>INDEX(#REF!:#REF!,MATCH($D3071,#REF!:#REF!,0),MATCH(#REF!,#REF!:#REF!,0))</f>
        <v>#REF!</v>
      </c>
    </row>
    <row r="3072" spans="1:6" ht="16.5" x14ac:dyDescent="0.3">
      <c r="A3072" s="9" t="s">
        <v>19253</v>
      </c>
      <c r="B3072" s="9" t="s">
        <v>2443</v>
      </c>
      <c r="C3072" s="10">
        <v>58237</v>
      </c>
      <c r="D3072" s="9">
        <v>2924550912</v>
      </c>
      <c r="E3072" s="9" t="e">
        <f>INDEX(#REF!:#REF!,MATCH($D3072,#REF!:#REF!,0),MATCH(#REF!,#REF!:#REF!,0))</f>
        <v>#REF!</v>
      </c>
      <c r="F3072" s="9" t="e">
        <f>INDEX(#REF!:#REF!,MATCH($D3072,#REF!:#REF!,0),MATCH(#REF!,#REF!:#REF!,0))</f>
        <v>#REF!</v>
      </c>
    </row>
    <row r="3073" spans="1:6" ht="16.5" x14ac:dyDescent="0.3">
      <c r="A3073" s="9" t="s">
        <v>19252</v>
      </c>
      <c r="B3073" s="9" t="s">
        <v>3309</v>
      </c>
      <c r="C3073" s="10">
        <v>58037</v>
      </c>
      <c r="D3073" s="9">
        <v>3016741628</v>
      </c>
      <c r="E3073" s="9" t="e">
        <f>INDEX(#REF!:#REF!,MATCH($D3073,#REF!:#REF!,0),MATCH(#REF!,#REF!:#REF!,0))</f>
        <v>#REF!</v>
      </c>
      <c r="F3073" s="9" t="e">
        <f>INDEX(#REF!:#REF!,MATCH($D3073,#REF!:#REF!,0),MATCH(#REF!,#REF!:#REF!,0))</f>
        <v>#REF!</v>
      </c>
    </row>
    <row r="3074" spans="1:6" ht="16.5" x14ac:dyDescent="0.3">
      <c r="A3074" s="9" t="s">
        <v>19251</v>
      </c>
      <c r="B3074" s="9" t="s">
        <v>2655</v>
      </c>
      <c r="C3074" s="10">
        <v>27959</v>
      </c>
      <c r="D3074" s="9">
        <v>6732216945</v>
      </c>
      <c r="E3074" s="9" t="e">
        <f>INDEX(#REF!:#REF!,MATCH($D3074,#REF!:#REF!,0),MATCH(#REF!,#REF!:#REF!,0))</f>
        <v>#REF!</v>
      </c>
      <c r="F3074" s="9" t="e">
        <f>INDEX(#REF!:#REF!,MATCH($D3074,#REF!:#REF!,0),MATCH(#REF!,#REF!:#REF!,0))</f>
        <v>#REF!</v>
      </c>
    </row>
    <row r="3075" spans="1:6" ht="16.5" x14ac:dyDescent="0.3">
      <c r="A3075" s="9" t="s">
        <v>19250</v>
      </c>
      <c r="B3075" s="9" t="s">
        <v>2354</v>
      </c>
      <c r="C3075" s="10">
        <v>40706</v>
      </c>
      <c r="D3075" s="9">
        <v>2565290632</v>
      </c>
      <c r="E3075" s="9" t="e">
        <f>INDEX(#REF!:#REF!,MATCH($D3075,#REF!:#REF!,0),MATCH(#REF!,#REF!:#REF!,0))</f>
        <v>#REF!</v>
      </c>
      <c r="F3075" s="9" t="e">
        <f>INDEX(#REF!:#REF!,MATCH($D3075,#REF!:#REF!,0),MATCH(#REF!,#REF!:#REF!,0))</f>
        <v>#REF!</v>
      </c>
    </row>
    <row r="3076" spans="1:6" ht="16.5" x14ac:dyDescent="0.3">
      <c r="A3076" s="9" t="s">
        <v>19249</v>
      </c>
      <c r="B3076" s="9" t="s">
        <v>2103</v>
      </c>
      <c r="C3076" s="10">
        <v>38014</v>
      </c>
      <c r="D3076" s="9">
        <v>6019132307</v>
      </c>
      <c r="E3076" s="9" t="e">
        <f>INDEX(#REF!:#REF!,MATCH($D3076,#REF!:#REF!,0),MATCH(#REF!,#REF!:#REF!,0))</f>
        <v>#REF!</v>
      </c>
      <c r="F3076" s="9" t="e">
        <f>INDEX(#REF!:#REF!,MATCH($D3076,#REF!:#REF!,0),MATCH(#REF!,#REF!:#REF!,0))</f>
        <v>#REF!</v>
      </c>
    </row>
    <row r="3077" spans="1:6" ht="16.5" x14ac:dyDescent="0.3">
      <c r="A3077" s="9" t="s">
        <v>19248</v>
      </c>
      <c r="B3077" s="9" t="s">
        <v>2065</v>
      </c>
      <c r="C3077" s="10">
        <v>52234</v>
      </c>
      <c r="D3077" s="9">
        <v>3409869514</v>
      </c>
      <c r="E3077" s="9" t="e">
        <f>INDEX(#REF!:#REF!,MATCH($D3077,#REF!:#REF!,0),MATCH(#REF!,#REF!:#REF!,0))</f>
        <v>#REF!</v>
      </c>
      <c r="F3077" s="9" t="e">
        <f>INDEX(#REF!:#REF!,MATCH($D3077,#REF!:#REF!,0),MATCH(#REF!,#REF!:#REF!,0))</f>
        <v>#REF!</v>
      </c>
    </row>
    <row r="3078" spans="1:6" ht="16.5" x14ac:dyDescent="0.3">
      <c r="A3078" s="9" t="s">
        <v>19247</v>
      </c>
      <c r="B3078" s="9" t="s">
        <v>2359</v>
      </c>
      <c r="C3078" s="10">
        <v>46000</v>
      </c>
      <c r="D3078" s="9">
        <v>7233077789</v>
      </c>
      <c r="E3078" s="9" t="e">
        <f>INDEX(#REF!:#REF!,MATCH($D3078,#REF!:#REF!,0),MATCH(#REF!,#REF!:#REF!,0))</f>
        <v>#REF!</v>
      </c>
      <c r="F3078" s="9" t="e">
        <f>INDEX(#REF!:#REF!,MATCH($D3078,#REF!:#REF!,0),MATCH(#REF!,#REF!:#REF!,0))</f>
        <v>#REF!</v>
      </c>
    </row>
    <row r="3079" spans="1:6" ht="16.5" x14ac:dyDescent="0.3">
      <c r="A3079" s="9" t="s">
        <v>19246</v>
      </c>
      <c r="B3079" s="9" t="s">
        <v>3372</v>
      </c>
      <c r="C3079" s="10">
        <v>54187</v>
      </c>
      <c r="D3079" s="9">
        <v>8545135858</v>
      </c>
      <c r="E3079" s="9" t="e">
        <f>INDEX(#REF!:#REF!,MATCH($D3079,#REF!:#REF!,0),MATCH(#REF!,#REF!:#REF!,0))</f>
        <v>#REF!</v>
      </c>
      <c r="F3079" s="9" t="e">
        <f>INDEX(#REF!:#REF!,MATCH($D3079,#REF!:#REF!,0),MATCH(#REF!,#REF!:#REF!,0))</f>
        <v>#REF!</v>
      </c>
    </row>
    <row r="3080" spans="1:6" ht="16.5" x14ac:dyDescent="0.3">
      <c r="A3080" s="9" t="s">
        <v>19245</v>
      </c>
      <c r="B3080" s="9" t="s">
        <v>2610</v>
      </c>
      <c r="C3080" s="10">
        <v>39718</v>
      </c>
      <c r="D3080" s="9">
        <v>8445779583</v>
      </c>
      <c r="E3080" s="9" t="e">
        <f>INDEX(#REF!:#REF!,MATCH($D3080,#REF!:#REF!,0),MATCH(#REF!,#REF!:#REF!,0))</f>
        <v>#REF!</v>
      </c>
      <c r="F3080" s="9" t="e">
        <f>INDEX(#REF!:#REF!,MATCH($D3080,#REF!:#REF!,0),MATCH(#REF!,#REF!:#REF!,0))</f>
        <v>#REF!</v>
      </c>
    </row>
    <row r="3081" spans="1:6" ht="16.5" x14ac:dyDescent="0.3">
      <c r="A3081" s="9" t="s">
        <v>19244</v>
      </c>
      <c r="B3081" s="9" t="s">
        <v>2243</v>
      </c>
      <c r="C3081" s="10">
        <v>57377</v>
      </c>
      <c r="D3081" s="9">
        <v>2976436541</v>
      </c>
      <c r="E3081" s="9" t="e">
        <f>INDEX(#REF!:#REF!,MATCH($D3081,#REF!:#REF!,0),MATCH(#REF!,#REF!:#REF!,0))</f>
        <v>#REF!</v>
      </c>
      <c r="F3081" s="9" t="e">
        <f>INDEX(#REF!:#REF!,MATCH($D3081,#REF!:#REF!,0),MATCH(#REF!,#REF!:#REF!,0))</f>
        <v>#REF!</v>
      </c>
    </row>
    <row r="3082" spans="1:6" ht="16.5" x14ac:dyDescent="0.3">
      <c r="A3082" s="9" t="s">
        <v>19243</v>
      </c>
      <c r="B3082" s="9" t="s">
        <v>2017</v>
      </c>
      <c r="C3082" s="10">
        <v>18335</v>
      </c>
      <c r="D3082" s="9">
        <v>3497169404</v>
      </c>
      <c r="E3082" s="9" t="e">
        <f>INDEX(#REF!:#REF!,MATCH($D3082,#REF!:#REF!,0),MATCH(#REF!,#REF!:#REF!,0))</f>
        <v>#REF!</v>
      </c>
      <c r="F3082" s="9" t="e">
        <f>INDEX(#REF!:#REF!,MATCH($D3082,#REF!:#REF!,0),MATCH(#REF!,#REF!:#REF!,0))</f>
        <v>#REF!</v>
      </c>
    </row>
    <row r="3083" spans="1:6" ht="16.5" x14ac:dyDescent="0.3">
      <c r="A3083" s="9" t="s">
        <v>19242</v>
      </c>
      <c r="B3083" s="9" t="s">
        <v>2412</v>
      </c>
      <c r="C3083" s="10">
        <v>40998</v>
      </c>
      <c r="D3083" s="9">
        <v>5837501576</v>
      </c>
      <c r="E3083" s="9" t="e">
        <f>INDEX(#REF!:#REF!,MATCH($D3083,#REF!:#REF!,0),MATCH(#REF!,#REF!:#REF!,0))</f>
        <v>#REF!</v>
      </c>
      <c r="F3083" s="9" t="e">
        <f>INDEX(#REF!:#REF!,MATCH($D3083,#REF!:#REF!,0),MATCH(#REF!,#REF!:#REF!,0))</f>
        <v>#REF!</v>
      </c>
    </row>
    <row r="3084" spans="1:6" ht="16.5" x14ac:dyDescent="0.3">
      <c r="A3084" s="9" t="s">
        <v>19241</v>
      </c>
      <c r="B3084" s="9" t="s">
        <v>2815</v>
      </c>
      <c r="C3084" s="10">
        <v>29008</v>
      </c>
      <c r="D3084" s="9">
        <v>8911781207</v>
      </c>
      <c r="E3084" s="9" t="e">
        <f>INDEX(#REF!:#REF!,MATCH($D3084,#REF!:#REF!,0),MATCH(#REF!,#REF!:#REF!,0))</f>
        <v>#REF!</v>
      </c>
      <c r="F3084" s="9" t="e">
        <f>INDEX(#REF!:#REF!,MATCH($D3084,#REF!:#REF!,0),MATCH(#REF!,#REF!:#REF!,0))</f>
        <v>#REF!</v>
      </c>
    </row>
    <row r="3085" spans="1:6" ht="16.5" x14ac:dyDescent="0.3">
      <c r="A3085" s="9" t="s">
        <v>19240</v>
      </c>
      <c r="B3085" s="9" t="s">
        <v>1995</v>
      </c>
      <c r="C3085" s="10">
        <v>34265</v>
      </c>
      <c r="D3085" s="9">
        <v>2183763965</v>
      </c>
      <c r="E3085" s="9" t="e">
        <f>INDEX(#REF!:#REF!,MATCH($D3085,#REF!:#REF!,0),MATCH(#REF!,#REF!:#REF!,0))</f>
        <v>#REF!</v>
      </c>
      <c r="F3085" s="9" t="e">
        <f>INDEX(#REF!:#REF!,MATCH($D3085,#REF!:#REF!,0),MATCH(#REF!,#REF!:#REF!,0))</f>
        <v>#REF!</v>
      </c>
    </row>
    <row r="3086" spans="1:6" ht="16.5" x14ac:dyDescent="0.3">
      <c r="A3086" s="9" t="s">
        <v>19239</v>
      </c>
      <c r="B3086" s="9" t="s">
        <v>2204</v>
      </c>
      <c r="C3086" s="10">
        <v>27292</v>
      </c>
      <c r="D3086" s="9">
        <v>1425230725</v>
      </c>
      <c r="E3086" s="9" t="e">
        <f>INDEX(#REF!:#REF!,MATCH($D3086,#REF!:#REF!,0),MATCH(#REF!,#REF!:#REF!,0))</f>
        <v>#REF!</v>
      </c>
      <c r="F3086" s="9" t="e">
        <f>INDEX(#REF!:#REF!,MATCH($D3086,#REF!:#REF!,0),MATCH(#REF!,#REF!:#REF!,0))</f>
        <v>#REF!</v>
      </c>
    </row>
    <row r="3087" spans="1:6" ht="16.5" x14ac:dyDescent="0.3">
      <c r="A3087" s="9" t="s">
        <v>19238</v>
      </c>
      <c r="B3087" s="9" t="s">
        <v>2040</v>
      </c>
      <c r="C3087" s="10">
        <v>23794</v>
      </c>
      <c r="D3087" s="9">
        <v>6286877770</v>
      </c>
      <c r="E3087" s="9" t="e">
        <f>INDEX(#REF!:#REF!,MATCH($D3087,#REF!:#REF!,0),MATCH(#REF!,#REF!:#REF!,0))</f>
        <v>#REF!</v>
      </c>
      <c r="F3087" s="9" t="e">
        <f>INDEX(#REF!:#REF!,MATCH($D3087,#REF!:#REF!,0),MATCH(#REF!,#REF!:#REF!,0))</f>
        <v>#REF!</v>
      </c>
    </row>
    <row r="3088" spans="1:6" ht="16.5" x14ac:dyDescent="0.3">
      <c r="A3088" s="9" t="s">
        <v>19237</v>
      </c>
      <c r="B3088" s="9" t="s">
        <v>2440</v>
      </c>
      <c r="C3088" s="10">
        <v>44126</v>
      </c>
      <c r="D3088" s="9">
        <v>2480515559</v>
      </c>
      <c r="E3088" s="9" t="e">
        <f>INDEX(#REF!:#REF!,MATCH($D3088,#REF!:#REF!,0),MATCH(#REF!,#REF!:#REF!,0))</f>
        <v>#REF!</v>
      </c>
      <c r="F3088" s="9" t="e">
        <f>INDEX(#REF!:#REF!,MATCH($D3088,#REF!:#REF!,0),MATCH(#REF!,#REF!:#REF!,0))</f>
        <v>#REF!</v>
      </c>
    </row>
    <row r="3089" spans="1:6" ht="16.5" x14ac:dyDescent="0.3">
      <c r="A3089" s="9" t="s">
        <v>19236</v>
      </c>
      <c r="B3089" s="9" t="s">
        <v>3281</v>
      </c>
      <c r="C3089" s="10">
        <v>14832</v>
      </c>
      <c r="D3089" s="9">
        <v>3101620996</v>
      </c>
      <c r="E3089" s="9" t="e">
        <f>INDEX(#REF!:#REF!,MATCH($D3089,#REF!:#REF!,0),MATCH(#REF!,#REF!:#REF!,0))</f>
        <v>#REF!</v>
      </c>
      <c r="F3089" s="9" t="e">
        <f>INDEX(#REF!:#REF!,MATCH($D3089,#REF!:#REF!,0),MATCH(#REF!,#REF!:#REF!,0))</f>
        <v>#REF!</v>
      </c>
    </row>
    <row r="3090" spans="1:6" ht="16.5" x14ac:dyDescent="0.3">
      <c r="A3090" s="9" t="s">
        <v>19235</v>
      </c>
      <c r="B3090" s="9" t="s">
        <v>2230</v>
      </c>
      <c r="C3090" s="10">
        <v>20608</v>
      </c>
      <c r="D3090" s="9">
        <v>8617243198</v>
      </c>
      <c r="E3090" s="9" t="e">
        <f>INDEX(#REF!:#REF!,MATCH($D3090,#REF!:#REF!,0),MATCH(#REF!,#REF!:#REF!,0))</f>
        <v>#REF!</v>
      </c>
      <c r="F3090" s="9" t="e">
        <f>INDEX(#REF!:#REF!,MATCH($D3090,#REF!:#REF!,0),MATCH(#REF!,#REF!:#REF!,0))</f>
        <v>#REF!</v>
      </c>
    </row>
    <row r="3091" spans="1:6" ht="16.5" x14ac:dyDescent="0.3">
      <c r="A3091" s="9" t="s">
        <v>19234</v>
      </c>
      <c r="B3091" s="9" t="s">
        <v>2539</v>
      </c>
      <c r="C3091" s="10">
        <v>10114</v>
      </c>
      <c r="D3091" s="9">
        <v>6890491998</v>
      </c>
      <c r="E3091" s="9" t="e">
        <f>INDEX(#REF!:#REF!,MATCH($D3091,#REF!:#REF!,0),MATCH(#REF!,#REF!:#REF!,0))</f>
        <v>#REF!</v>
      </c>
      <c r="F3091" s="9" t="e">
        <f>INDEX(#REF!:#REF!,MATCH($D3091,#REF!:#REF!,0),MATCH(#REF!,#REF!:#REF!,0))</f>
        <v>#REF!</v>
      </c>
    </row>
    <row r="3092" spans="1:6" ht="16.5" x14ac:dyDescent="0.3">
      <c r="A3092" s="9" t="s">
        <v>19233</v>
      </c>
      <c r="B3092" s="9" t="s">
        <v>2747</v>
      </c>
      <c r="C3092" s="10">
        <v>31400</v>
      </c>
      <c r="D3092" s="9">
        <v>9815158015</v>
      </c>
      <c r="E3092" s="9" t="e">
        <f>INDEX(#REF!:#REF!,MATCH($D3092,#REF!:#REF!,0),MATCH(#REF!,#REF!:#REF!,0))</f>
        <v>#REF!</v>
      </c>
      <c r="F3092" s="9" t="e">
        <f>INDEX(#REF!:#REF!,MATCH($D3092,#REF!:#REF!,0),MATCH(#REF!,#REF!:#REF!,0))</f>
        <v>#REF!</v>
      </c>
    </row>
    <row r="3093" spans="1:6" ht="16.5" x14ac:dyDescent="0.3">
      <c r="A3093" s="9" t="s">
        <v>19232</v>
      </c>
      <c r="B3093" s="9" t="s">
        <v>3187</v>
      </c>
      <c r="C3093" s="10">
        <v>40643</v>
      </c>
      <c r="D3093" s="9">
        <v>7249524151</v>
      </c>
      <c r="E3093" s="9" t="e">
        <f>INDEX(#REF!:#REF!,MATCH($D3093,#REF!:#REF!,0),MATCH(#REF!,#REF!:#REF!,0))</f>
        <v>#REF!</v>
      </c>
      <c r="F3093" s="9" t="e">
        <f>INDEX(#REF!:#REF!,MATCH($D3093,#REF!:#REF!,0),MATCH(#REF!,#REF!:#REF!,0))</f>
        <v>#REF!</v>
      </c>
    </row>
    <row r="3094" spans="1:6" ht="16.5" x14ac:dyDescent="0.3">
      <c r="A3094" s="9" t="s">
        <v>19231</v>
      </c>
      <c r="B3094" s="9" t="s">
        <v>2140</v>
      </c>
      <c r="C3094" s="10">
        <v>12184</v>
      </c>
      <c r="D3094" s="9">
        <v>7088886472</v>
      </c>
      <c r="E3094" s="9" t="e">
        <f>INDEX(#REF!:#REF!,MATCH($D3094,#REF!:#REF!,0),MATCH(#REF!,#REF!:#REF!,0))</f>
        <v>#REF!</v>
      </c>
      <c r="F3094" s="9" t="e">
        <f>INDEX(#REF!:#REF!,MATCH($D3094,#REF!:#REF!,0),MATCH(#REF!,#REF!:#REF!,0))</f>
        <v>#REF!</v>
      </c>
    </row>
    <row r="3095" spans="1:6" ht="16.5" x14ac:dyDescent="0.3">
      <c r="A3095" s="9" t="s">
        <v>19230</v>
      </c>
      <c r="B3095" s="9" t="s">
        <v>2610</v>
      </c>
      <c r="C3095" s="10">
        <v>45532</v>
      </c>
      <c r="D3095" s="9">
        <v>9403474378</v>
      </c>
      <c r="E3095" s="9" t="e">
        <f>INDEX(#REF!:#REF!,MATCH($D3095,#REF!:#REF!,0),MATCH(#REF!,#REF!:#REF!,0))</f>
        <v>#REF!</v>
      </c>
      <c r="F3095" s="9" t="e">
        <f>INDEX(#REF!:#REF!,MATCH($D3095,#REF!:#REF!,0),MATCH(#REF!,#REF!:#REF!,0))</f>
        <v>#REF!</v>
      </c>
    </row>
    <row r="3096" spans="1:6" ht="16.5" x14ac:dyDescent="0.3">
      <c r="A3096" s="9" t="s">
        <v>19229</v>
      </c>
      <c r="B3096" s="9" t="s">
        <v>1995</v>
      </c>
      <c r="C3096" s="10">
        <v>55781</v>
      </c>
      <c r="D3096" s="9">
        <v>8728207157</v>
      </c>
      <c r="E3096" s="9" t="e">
        <f>INDEX(#REF!:#REF!,MATCH($D3096,#REF!:#REF!,0),MATCH(#REF!,#REF!:#REF!,0))</f>
        <v>#REF!</v>
      </c>
      <c r="F3096" s="9" t="e">
        <f>INDEX(#REF!:#REF!,MATCH($D3096,#REF!:#REF!,0),MATCH(#REF!,#REF!:#REF!,0))</f>
        <v>#REF!</v>
      </c>
    </row>
    <row r="3097" spans="1:6" ht="16.5" x14ac:dyDescent="0.3">
      <c r="A3097" s="9" t="s">
        <v>19228</v>
      </c>
      <c r="B3097" s="9" t="s">
        <v>3430</v>
      </c>
      <c r="C3097" s="10">
        <v>32681</v>
      </c>
      <c r="D3097" s="9">
        <v>6279928705</v>
      </c>
      <c r="E3097" s="9" t="e">
        <f>INDEX(#REF!:#REF!,MATCH($D3097,#REF!:#REF!,0),MATCH(#REF!,#REF!:#REF!,0))</f>
        <v>#REF!</v>
      </c>
      <c r="F3097" s="9" t="e">
        <f>INDEX(#REF!:#REF!,MATCH($D3097,#REF!:#REF!,0),MATCH(#REF!,#REF!:#REF!,0))</f>
        <v>#REF!</v>
      </c>
    </row>
    <row r="3098" spans="1:6" ht="16.5" x14ac:dyDescent="0.3">
      <c r="A3098" s="9" t="s">
        <v>19227</v>
      </c>
      <c r="B3098" s="9" t="s">
        <v>2496</v>
      </c>
      <c r="C3098" s="10">
        <v>14261</v>
      </c>
      <c r="D3098" s="9">
        <v>1657097021</v>
      </c>
      <c r="E3098" s="9" t="e">
        <f>INDEX(#REF!:#REF!,MATCH($D3098,#REF!:#REF!,0),MATCH(#REF!,#REF!:#REF!,0))</f>
        <v>#REF!</v>
      </c>
      <c r="F3098" s="9" t="e">
        <f>INDEX(#REF!:#REF!,MATCH($D3098,#REF!:#REF!,0),MATCH(#REF!,#REF!:#REF!,0))</f>
        <v>#REF!</v>
      </c>
    </row>
    <row r="3099" spans="1:6" ht="16.5" x14ac:dyDescent="0.3">
      <c r="A3099" s="9" t="s">
        <v>19226</v>
      </c>
      <c r="B3099" s="9" t="s">
        <v>2600</v>
      </c>
      <c r="C3099" s="10">
        <v>25854</v>
      </c>
      <c r="D3099" s="9">
        <v>5407735911</v>
      </c>
      <c r="E3099" s="9" t="e">
        <f>INDEX(#REF!:#REF!,MATCH($D3099,#REF!:#REF!,0),MATCH(#REF!,#REF!:#REF!,0))</f>
        <v>#REF!</v>
      </c>
      <c r="F3099" s="9" t="e">
        <f>INDEX(#REF!:#REF!,MATCH($D3099,#REF!:#REF!,0),MATCH(#REF!,#REF!:#REF!,0))</f>
        <v>#REF!</v>
      </c>
    </row>
    <row r="3100" spans="1:6" ht="16.5" x14ac:dyDescent="0.3">
      <c r="A3100" s="9" t="s">
        <v>19225</v>
      </c>
      <c r="B3100" s="9" t="s">
        <v>3856</v>
      </c>
      <c r="C3100" s="10">
        <v>56245</v>
      </c>
      <c r="D3100" s="9">
        <v>4815280800</v>
      </c>
      <c r="E3100" s="9" t="e">
        <f>INDEX(#REF!:#REF!,MATCH($D3100,#REF!:#REF!,0),MATCH(#REF!,#REF!:#REF!,0))</f>
        <v>#REF!</v>
      </c>
      <c r="F3100" s="9" t="e">
        <f>INDEX(#REF!:#REF!,MATCH($D3100,#REF!:#REF!,0),MATCH(#REF!,#REF!:#REF!,0))</f>
        <v>#REF!</v>
      </c>
    </row>
    <row r="3101" spans="1:6" ht="16.5" x14ac:dyDescent="0.3">
      <c r="A3101" s="9" t="s">
        <v>19224</v>
      </c>
      <c r="B3101" s="9" t="s">
        <v>3841</v>
      </c>
      <c r="C3101" s="10">
        <v>24169</v>
      </c>
      <c r="D3101" s="9">
        <v>1664426442</v>
      </c>
      <c r="E3101" s="9" t="e">
        <f>INDEX(#REF!:#REF!,MATCH($D3101,#REF!:#REF!,0),MATCH(#REF!,#REF!:#REF!,0))</f>
        <v>#REF!</v>
      </c>
      <c r="F3101" s="9" t="e">
        <f>INDEX(#REF!:#REF!,MATCH($D3101,#REF!:#REF!,0),MATCH(#REF!,#REF!:#REF!,0))</f>
        <v>#REF!</v>
      </c>
    </row>
    <row r="3102" spans="1:6" ht="16.5" x14ac:dyDescent="0.3">
      <c r="A3102" s="9" t="s">
        <v>19223</v>
      </c>
      <c r="B3102" s="9" t="s">
        <v>2087</v>
      </c>
      <c r="C3102" s="10">
        <v>46133</v>
      </c>
      <c r="D3102" s="9">
        <v>263573389</v>
      </c>
      <c r="E3102" s="9" t="e">
        <f>INDEX(#REF!:#REF!,MATCH($D3102,#REF!:#REF!,0),MATCH(#REF!,#REF!:#REF!,0))</f>
        <v>#REF!</v>
      </c>
      <c r="F3102" s="9" t="e">
        <f>INDEX(#REF!:#REF!,MATCH($D3102,#REF!:#REF!,0),MATCH(#REF!,#REF!:#REF!,0))</f>
        <v>#REF!</v>
      </c>
    </row>
    <row r="3103" spans="1:6" ht="16.5" x14ac:dyDescent="0.3">
      <c r="A3103" s="9" t="s">
        <v>19222</v>
      </c>
      <c r="B3103" s="9" t="s">
        <v>2326</v>
      </c>
      <c r="C3103" s="10">
        <v>13956</v>
      </c>
      <c r="D3103" s="9">
        <v>397599129</v>
      </c>
      <c r="E3103" s="9" t="e">
        <f>INDEX(#REF!:#REF!,MATCH($D3103,#REF!:#REF!,0),MATCH(#REF!,#REF!:#REF!,0))</f>
        <v>#REF!</v>
      </c>
      <c r="F3103" s="9" t="e">
        <f>INDEX(#REF!:#REF!,MATCH($D3103,#REF!:#REF!,0),MATCH(#REF!,#REF!:#REF!,0))</f>
        <v>#REF!</v>
      </c>
    </row>
    <row r="3104" spans="1:6" ht="16.5" x14ac:dyDescent="0.3">
      <c r="A3104" s="9" t="s">
        <v>12573</v>
      </c>
      <c r="B3104" s="9" t="s">
        <v>2704</v>
      </c>
      <c r="C3104" s="10">
        <v>35779</v>
      </c>
      <c r="D3104" s="9">
        <v>3569619966</v>
      </c>
      <c r="E3104" s="9" t="e">
        <f>INDEX(#REF!:#REF!,MATCH($D3104,#REF!:#REF!,0),MATCH(#REF!,#REF!:#REF!,0))</f>
        <v>#REF!</v>
      </c>
      <c r="F3104" s="9" t="e">
        <f>INDEX(#REF!:#REF!,MATCH($D3104,#REF!:#REF!,0),MATCH(#REF!,#REF!:#REF!,0))</f>
        <v>#REF!</v>
      </c>
    </row>
    <row r="3105" spans="1:6" ht="16.5" x14ac:dyDescent="0.3">
      <c r="A3105" s="9" t="s">
        <v>19221</v>
      </c>
      <c r="B3105" s="9" t="s">
        <v>2420</v>
      </c>
      <c r="C3105" s="10">
        <v>16751</v>
      </c>
      <c r="D3105" s="9">
        <v>8832488175</v>
      </c>
      <c r="E3105" s="9" t="e">
        <f>INDEX(#REF!:#REF!,MATCH($D3105,#REF!:#REF!,0),MATCH(#REF!,#REF!:#REF!,0))</f>
        <v>#REF!</v>
      </c>
      <c r="F3105" s="9" t="e">
        <f>INDEX(#REF!:#REF!,MATCH($D3105,#REF!:#REF!,0),MATCH(#REF!,#REF!:#REF!,0))</f>
        <v>#REF!</v>
      </c>
    </row>
    <row r="3106" spans="1:6" ht="16.5" x14ac:dyDescent="0.3">
      <c r="A3106" s="9" t="s">
        <v>19220</v>
      </c>
      <c r="B3106" s="9" t="s">
        <v>2087</v>
      </c>
      <c r="C3106" s="10">
        <v>35977</v>
      </c>
      <c r="D3106" s="9">
        <v>5623930522</v>
      </c>
      <c r="E3106" s="9" t="e">
        <f>INDEX(#REF!:#REF!,MATCH($D3106,#REF!:#REF!,0),MATCH(#REF!,#REF!:#REF!,0))</f>
        <v>#REF!</v>
      </c>
      <c r="F3106" s="9" t="e">
        <f>INDEX(#REF!:#REF!,MATCH($D3106,#REF!:#REF!,0),MATCH(#REF!,#REF!:#REF!,0))</f>
        <v>#REF!</v>
      </c>
    </row>
    <row r="3107" spans="1:6" ht="16.5" x14ac:dyDescent="0.3">
      <c r="A3107" s="9" t="s">
        <v>19219</v>
      </c>
      <c r="B3107" s="9" t="s">
        <v>2056</v>
      </c>
      <c r="C3107" s="10">
        <v>44381</v>
      </c>
      <c r="D3107" s="9">
        <v>5479449389</v>
      </c>
      <c r="E3107" s="9" t="e">
        <f>INDEX(#REF!:#REF!,MATCH($D3107,#REF!:#REF!,0),MATCH(#REF!,#REF!:#REF!,0))</f>
        <v>#REF!</v>
      </c>
      <c r="F3107" s="9" t="e">
        <f>INDEX(#REF!:#REF!,MATCH($D3107,#REF!:#REF!,0),MATCH(#REF!,#REF!:#REF!,0))</f>
        <v>#REF!</v>
      </c>
    </row>
    <row r="3108" spans="1:6" ht="16.5" x14ac:dyDescent="0.3">
      <c r="A3108" s="9" t="s">
        <v>19218</v>
      </c>
      <c r="B3108" s="9" t="s">
        <v>2498</v>
      </c>
      <c r="C3108" s="10">
        <v>31738</v>
      </c>
      <c r="D3108" s="9">
        <v>9516781780</v>
      </c>
      <c r="E3108" s="9" t="e">
        <f>INDEX(#REF!:#REF!,MATCH($D3108,#REF!:#REF!,0),MATCH(#REF!,#REF!:#REF!,0))</f>
        <v>#REF!</v>
      </c>
      <c r="F3108" s="9" t="e">
        <f>INDEX(#REF!:#REF!,MATCH($D3108,#REF!:#REF!,0),MATCH(#REF!,#REF!:#REF!,0))</f>
        <v>#REF!</v>
      </c>
    </row>
    <row r="3109" spans="1:6" ht="16.5" x14ac:dyDescent="0.3">
      <c r="A3109" s="9" t="s">
        <v>19217</v>
      </c>
      <c r="B3109" s="9" t="s">
        <v>2334</v>
      </c>
      <c r="C3109" s="10">
        <v>14593</v>
      </c>
      <c r="D3109" s="9">
        <v>5623896162</v>
      </c>
      <c r="E3109" s="9" t="e">
        <f>INDEX(#REF!:#REF!,MATCH($D3109,#REF!:#REF!,0),MATCH(#REF!,#REF!:#REF!,0))</f>
        <v>#REF!</v>
      </c>
      <c r="F3109" s="9" t="e">
        <f>INDEX(#REF!:#REF!,MATCH($D3109,#REF!:#REF!,0),MATCH(#REF!,#REF!:#REF!,0))</f>
        <v>#REF!</v>
      </c>
    </row>
    <row r="3110" spans="1:6" ht="16.5" x14ac:dyDescent="0.3">
      <c r="A3110" s="9" t="s">
        <v>19216</v>
      </c>
      <c r="B3110" s="9" t="s">
        <v>1993</v>
      </c>
      <c r="C3110" s="10">
        <v>27251</v>
      </c>
      <c r="D3110" s="9">
        <v>3463222345</v>
      </c>
      <c r="E3110" s="9" t="e">
        <f>INDEX(#REF!:#REF!,MATCH($D3110,#REF!:#REF!,0),MATCH(#REF!,#REF!:#REF!,0))</f>
        <v>#REF!</v>
      </c>
      <c r="F3110" s="9" t="e">
        <f>INDEX(#REF!:#REF!,MATCH($D3110,#REF!:#REF!,0),MATCH(#REF!,#REF!:#REF!,0))</f>
        <v>#REF!</v>
      </c>
    </row>
    <row r="3111" spans="1:6" ht="16.5" x14ac:dyDescent="0.3">
      <c r="A3111" s="9" t="s">
        <v>19215</v>
      </c>
      <c r="B3111" s="9" t="s">
        <v>2409</v>
      </c>
      <c r="C3111" s="10">
        <v>47071</v>
      </c>
      <c r="D3111" s="9">
        <v>2237103631</v>
      </c>
      <c r="E3111" s="9" t="e">
        <f>INDEX(#REF!:#REF!,MATCH($D3111,#REF!:#REF!,0),MATCH(#REF!,#REF!:#REF!,0))</f>
        <v>#REF!</v>
      </c>
      <c r="F3111" s="9" t="e">
        <f>INDEX(#REF!:#REF!,MATCH($D3111,#REF!:#REF!,0),MATCH(#REF!,#REF!:#REF!,0))</f>
        <v>#REF!</v>
      </c>
    </row>
    <row r="3112" spans="1:6" ht="16.5" x14ac:dyDescent="0.3">
      <c r="A3112" s="9" t="s">
        <v>19214</v>
      </c>
      <c r="B3112" s="9" t="s">
        <v>2232</v>
      </c>
      <c r="C3112" s="10">
        <v>42239</v>
      </c>
      <c r="D3112" s="9">
        <v>4191160419</v>
      </c>
      <c r="E3112" s="9" t="e">
        <f>INDEX(#REF!:#REF!,MATCH($D3112,#REF!:#REF!,0),MATCH(#REF!,#REF!:#REF!,0))</f>
        <v>#REF!</v>
      </c>
      <c r="F3112" s="9" t="e">
        <f>INDEX(#REF!:#REF!,MATCH($D3112,#REF!:#REF!,0),MATCH(#REF!,#REF!:#REF!,0))</f>
        <v>#REF!</v>
      </c>
    </row>
    <row r="3113" spans="1:6" ht="16.5" x14ac:dyDescent="0.3">
      <c r="A3113" s="9" t="s">
        <v>19213</v>
      </c>
      <c r="B3113" s="9" t="s">
        <v>2468</v>
      </c>
      <c r="C3113" s="10">
        <v>32981</v>
      </c>
      <c r="D3113" s="9">
        <v>7304628987</v>
      </c>
      <c r="E3113" s="9" t="e">
        <f>INDEX(#REF!:#REF!,MATCH($D3113,#REF!:#REF!,0),MATCH(#REF!,#REF!:#REF!,0))</f>
        <v>#REF!</v>
      </c>
      <c r="F3113" s="9" t="e">
        <f>INDEX(#REF!:#REF!,MATCH($D3113,#REF!:#REF!,0),MATCH(#REF!,#REF!:#REF!,0))</f>
        <v>#REF!</v>
      </c>
    </row>
    <row r="3114" spans="1:6" ht="16.5" x14ac:dyDescent="0.3">
      <c r="A3114" s="9" t="s">
        <v>19212</v>
      </c>
      <c r="B3114" s="9" t="s">
        <v>2584</v>
      </c>
      <c r="C3114" s="10">
        <v>48986</v>
      </c>
      <c r="D3114" s="9">
        <v>2138131904</v>
      </c>
      <c r="E3114" s="9" t="e">
        <f>INDEX(#REF!:#REF!,MATCH($D3114,#REF!:#REF!,0),MATCH(#REF!,#REF!:#REF!,0))</f>
        <v>#REF!</v>
      </c>
      <c r="F3114" s="9" t="e">
        <f>INDEX(#REF!:#REF!,MATCH($D3114,#REF!:#REF!,0),MATCH(#REF!,#REF!:#REF!,0))</f>
        <v>#REF!</v>
      </c>
    </row>
    <row r="3115" spans="1:6" ht="16.5" x14ac:dyDescent="0.3">
      <c r="A3115" s="9" t="s">
        <v>19211</v>
      </c>
      <c r="B3115" s="9" t="s">
        <v>2214</v>
      </c>
      <c r="C3115" s="10">
        <v>23012</v>
      </c>
      <c r="D3115" s="9">
        <v>6402318035</v>
      </c>
      <c r="E3115" s="9" t="e">
        <f>INDEX(#REF!:#REF!,MATCH($D3115,#REF!:#REF!,0),MATCH(#REF!,#REF!:#REF!,0))</f>
        <v>#REF!</v>
      </c>
      <c r="F3115" s="9" t="e">
        <f>INDEX(#REF!:#REF!,MATCH($D3115,#REF!:#REF!,0),MATCH(#REF!,#REF!:#REF!,0))</f>
        <v>#REF!</v>
      </c>
    </row>
    <row r="3116" spans="1:6" ht="16.5" x14ac:dyDescent="0.3">
      <c r="A3116" s="9" t="s">
        <v>19210</v>
      </c>
      <c r="B3116" s="9" t="s">
        <v>2123</v>
      </c>
      <c r="C3116" s="10">
        <v>58638</v>
      </c>
      <c r="D3116" s="9">
        <v>9328457335</v>
      </c>
      <c r="E3116" s="9" t="e">
        <f>INDEX(#REF!:#REF!,MATCH($D3116,#REF!:#REF!,0),MATCH(#REF!,#REF!:#REF!,0))</f>
        <v>#REF!</v>
      </c>
      <c r="F3116" s="9" t="e">
        <f>INDEX(#REF!:#REF!,MATCH($D3116,#REF!:#REF!,0),MATCH(#REF!,#REF!:#REF!,0))</f>
        <v>#REF!</v>
      </c>
    </row>
    <row r="3117" spans="1:6" ht="16.5" x14ac:dyDescent="0.3">
      <c r="A3117" s="9" t="s">
        <v>19209</v>
      </c>
      <c r="B3117" s="9" t="s">
        <v>2622</v>
      </c>
      <c r="C3117" s="10">
        <v>45023</v>
      </c>
      <c r="D3117" s="9">
        <v>1296185559</v>
      </c>
      <c r="E3117" s="9" t="e">
        <f>INDEX(#REF!:#REF!,MATCH($D3117,#REF!:#REF!,0),MATCH(#REF!,#REF!:#REF!,0))</f>
        <v>#REF!</v>
      </c>
      <c r="F3117" s="9" t="e">
        <f>INDEX(#REF!:#REF!,MATCH($D3117,#REF!:#REF!,0),MATCH(#REF!,#REF!:#REF!,0))</f>
        <v>#REF!</v>
      </c>
    </row>
    <row r="3118" spans="1:6" ht="16.5" x14ac:dyDescent="0.3">
      <c r="A3118" s="9" t="s">
        <v>19208</v>
      </c>
      <c r="B3118" s="9" t="s">
        <v>1975</v>
      </c>
      <c r="C3118" s="10">
        <v>28159</v>
      </c>
      <c r="D3118" s="9">
        <v>8302317314</v>
      </c>
      <c r="E3118" s="9" t="e">
        <f>INDEX(#REF!:#REF!,MATCH($D3118,#REF!:#REF!,0),MATCH(#REF!,#REF!:#REF!,0))</f>
        <v>#REF!</v>
      </c>
      <c r="F3118" s="9" t="e">
        <f>INDEX(#REF!:#REF!,MATCH($D3118,#REF!:#REF!,0),MATCH(#REF!,#REF!:#REF!,0))</f>
        <v>#REF!</v>
      </c>
    </row>
    <row r="3119" spans="1:6" ht="16.5" x14ac:dyDescent="0.3">
      <c r="A3119" s="9" t="s">
        <v>19207</v>
      </c>
      <c r="B3119" s="9" t="s">
        <v>2386</v>
      </c>
      <c r="C3119" s="10">
        <v>19684</v>
      </c>
      <c r="D3119" s="9">
        <v>8154943166</v>
      </c>
      <c r="E3119" s="9" t="e">
        <f>INDEX(#REF!:#REF!,MATCH($D3119,#REF!:#REF!,0),MATCH(#REF!,#REF!:#REF!,0))</f>
        <v>#REF!</v>
      </c>
      <c r="F3119" s="9" t="e">
        <f>INDEX(#REF!:#REF!,MATCH($D3119,#REF!:#REF!,0),MATCH(#REF!,#REF!:#REF!,0))</f>
        <v>#REF!</v>
      </c>
    </row>
    <row r="3120" spans="1:6" ht="16.5" x14ac:dyDescent="0.3">
      <c r="A3120" s="9" t="s">
        <v>19206</v>
      </c>
      <c r="B3120" s="9" t="s">
        <v>2918</v>
      </c>
      <c r="C3120" s="10">
        <v>22420</v>
      </c>
      <c r="D3120" s="9">
        <v>3792993961</v>
      </c>
      <c r="E3120" s="9" t="e">
        <f>INDEX(#REF!:#REF!,MATCH($D3120,#REF!:#REF!,0),MATCH(#REF!,#REF!:#REF!,0))</f>
        <v>#REF!</v>
      </c>
      <c r="F3120" s="9" t="e">
        <f>INDEX(#REF!:#REF!,MATCH($D3120,#REF!:#REF!,0),MATCH(#REF!,#REF!:#REF!,0))</f>
        <v>#REF!</v>
      </c>
    </row>
    <row r="3121" spans="1:6" ht="16.5" x14ac:dyDescent="0.3">
      <c r="A3121" s="9" t="s">
        <v>19205</v>
      </c>
      <c r="B3121" s="9" t="s">
        <v>2845</v>
      </c>
      <c r="C3121" s="10">
        <v>58854</v>
      </c>
      <c r="D3121" s="9">
        <v>509393462</v>
      </c>
      <c r="E3121" s="9" t="e">
        <f>INDEX(#REF!:#REF!,MATCH($D3121,#REF!:#REF!,0),MATCH(#REF!,#REF!:#REF!,0))</f>
        <v>#REF!</v>
      </c>
      <c r="F3121" s="9" t="e">
        <f>INDEX(#REF!:#REF!,MATCH($D3121,#REF!:#REF!,0),MATCH(#REF!,#REF!:#REF!,0))</f>
        <v>#REF!</v>
      </c>
    </row>
    <row r="3122" spans="1:6" ht="16.5" x14ac:dyDescent="0.3">
      <c r="A3122" s="9" t="s">
        <v>19204</v>
      </c>
      <c r="B3122" s="9" t="s">
        <v>2528</v>
      </c>
      <c r="C3122" s="10">
        <v>51637</v>
      </c>
      <c r="D3122" s="9">
        <v>3000763902</v>
      </c>
      <c r="E3122" s="9" t="e">
        <f>INDEX(#REF!:#REF!,MATCH($D3122,#REF!:#REF!,0),MATCH(#REF!,#REF!:#REF!,0))</f>
        <v>#REF!</v>
      </c>
      <c r="F3122" s="9" t="e">
        <f>INDEX(#REF!:#REF!,MATCH($D3122,#REF!:#REF!,0),MATCH(#REF!,#REF!:#REF!,0))</f>
        <v>#REF!</v>
      </c>
    </row>
    <row r="3123" spans="1:6" ht="16.5" x14ac:dyDescent="0.3">
      <c r="A3123" s="9" t="s">
        <v>19203</v>
      </c>
      <c r="B3123" s="9" t="s">
        <v>2371</v>
      </c>
      <c r="C3123" s="10">
        <v>36926</v>
      </c>
      <c r="D3123" s="9">
        <v>9458901820</v>
      </c>
      <c r="E3123" s="9" t="e">
        <f>INDEX(#REF!:#REF!,MATCH($D3123,#REF!:#REF!,0),MATCH(#REF!,#REF!:#REF!,0))</f>
        <v>#REF!</v>
      </c>
      <c r="F3123" s="9" t="e">
        <f>INDEX(#REF!:#REF!,MATCH($D3123,#REF!:#REF!,0),MATCH(#REF!,#REF!:#REF!,0))</f>
        <v>#REF!</v>
      </c>
    </row>
    <row r="3124" spans="1:6" ht="16.5" x14ac:dyDescent="0.3">
      <c r="A3124" s="9" t="s">
        <v>19202</v>
      </c>
      <c r="B3124" s="9" t="s">
        <v>2021</v>
      </c>
      <c r="C3124" s="10">
        <v>52329</v>
      </c>
      <c r="D3124" s="9">
        <v>6487054410</v>
      </c>
      <c r="E3124" s="9" t="e">
        <f>INDEX(#REF!:#REF!,MATCH($D3124,#REF!:#REF!,0),MATCH(#REF!,#REF!:#REF!,0))</f>
        <v>#REF!</v>
      </c>
      <c r="F3124" s="9" t="e">
        <f>INDEX(#REF!:#REF!,MATCH($D3124,#REF!:#REF!,0),MATCH(#REF!,#REF!:#REF!,0))</f>
        <v>#REF!</v>
      </c>
    </row>
    <row r="3125" spans="1:6" ht="16.5" x14ac:dyDescent="0.3">
      <c r="A3125" s="9" t="s">
        <v>19201</v>
      </c>
      <c r="B3125" s="9" t="s">
        <v>2835</v>
      </c>
      <c r="C3125" s="10">
        <v>19517</v>
      </c>
      <c r="D3125" s="9">
        <v>8658719154</v>
      </c>
      <c r="E3125" s="9" t="e">
        <f>INDEX(#REF!:#REF!,MATCH($D3125,#REF!:#REF!,0),MATCH(#REF!,#REF!:#REF!,0))</f>
        <v>#REF!</v>
      </c>
      <c r="F3125" s="9" t="e">
        <f>INDEX(#REF!:#REF!,MATCH($D3125,#REF!:#REF!,0),MATCH(#REF!,#REF!:#REF!,0))</f>
        <v>#REF!</v>
      </c>
    </row>
    <row r="3126" spans="1:6" ht="16.5" x14ac:dyDescent="0.3">
      <c r="A3126" s="9" t="s">
        <v>19200</v>
      </c>
      <c r="B3126" s="9" t="s">
        <v>2669</v>
      </c>
      <c r="C3126" s="10">
        <v>55971</v>
      </c>
      <c r="D3126" s="9">
        <v>76572129</v>
      </c>
      <c r="E3126" s="9" t="e">
        <f>INDEX(#REF!:#REF!,MATCH($D3126,#REF!:#REF!,0),MATCH(#REF!,#REF!:#REF!,0))</f>
        <v>#REF!</v>
      </c>
      <c r="F3126" s="9" t="e">
        <f>INDEX(#REF!:#REF!,MATCH($D3126,#REF!:#REF!,0),MATCH(#REF!,#REF!:#REF!,0))</f>
        <v>#REF!</v>
      </c>
    </row>
    <row r="3127" spans="1:6" ht="16.5" x14ac:dyDescent="0.3">
      <c r="A3127" s="9" t="s">
        <v>19199</v>
      </c>
      <c r="B3127" s="9" t="s">
        <v>2505</v>
      </c>
      <c r="C3127" s="10">
        <v>18213</v>
      </c>
      <c r="D3127" s="9">
        <v>7621218967</v>
      </c>
      <c r="E3127" s="9" t="e">
        <f>INDEX(#REF!:#REF!,MATCH($D3127,#REF!:#REF!,0),MATCH(#REF!,#REF!:#REF!,0))</f>
        <v>#REF!</v>
      </c>
      <c r="F3127" s="9" t="e">
        <f>INDEX(#REF!:#REF!,MATCH($D3127,#REF!:#REF!,0),MATCH(#REF!,#REF!:#REF!,0))</f>
        <v>#REF!</v>
      </c>
    </row>
    <row r="3128" spans="1:6" ht="16.5" x14ac:dyDescent="0.3">
      <c r="A3128" s="9" t="s">
        <v>19198</v>
      </c>
      <c r="B3128" s="9" t="s">
        <v>2214</v>
      </c>
      <c r="C3128" s="10">
        <v>51884</v>
      </c>
      <c r="D3128" s="9">
        <v>9151658844</v>
      </c>
      <c r="E3128" s="9" t="e">
        <f>INDEX(#REF!:#REF!,MATCH($D3128,#REF!:#REF!,0),MATCH(#REF!,#REF!:#REF!,0))</f>
        <v>#REF!</v>
      </c>
      <c r="F3128" s="9" t="e">
        <f>INDEX(#REF!:#REF!,MATCH($D3128,#REF!:#REF!,0),MATCH(#REF!,#REF!:#REF!,0))</f>
        <v>#REF!</v>
      </c>
    </row>
    <row r="3129" spans="1:6" ht="16.5" x14ac:dyDescent="0.3">
      <c r="A3129" s="9" t="s">
        <v>19197</v>
      </c>
      <c r="B3129" s="9" t="s">
        <v>2826</v>
      </c>
      <c r="C3129" s="10">
        <v>20808</v>
      </c>
      <c r="D3129" s="9">
        <v>8377113392</v>
      </c>
      <c r="E3129" s="9" t="e">
        <f>INDEX(#REF!:#REF!,MATCH($D3129,#REF!:#REF!,0),MATCH(#REF!,#REF!:#REF!,0))</f>
        <v>#REF!</v>
      </c>
      <c r="F3129" s="9" t="e">
        <f>INDEX(#REF!:#REF!,MATCH($D3129,#REF!:#REF!,0),MATCH(#REF!,#REF!:#REF!,0))</f>
        <v>#REF!</v>
      </c>
    </row>
    <row r="3130" spans="1:6" ht="16.5" x14ac:dyDescent="0.3">
      <c r="A3130" s="9" t="s">
        <v>19196</v>
      </c>
      <c r="B3130" s="9" t="s">
        <v>2069</v>
      </c>
      <c r="C3130" s="10">
        <v>56831</v>
      </c>
      <c r="D3130" s="9">
        <v>8620758454</v>
      </c>
      <c r="E3130" s="9" t="e">
        <f>INDEX(#REF!:#REF!,MATCH($D3130,#REF!:#REF!,0),MATCH(#REF!,#REF!:#REF!,0))</f>
        <v>#REF!</v>
      </c>
      <c r="F3130" s="9" t="e">
        <f>INDEX(#REF!:#REF!,MATCH($D3130,#REF!:#REF!,0),MATCH(#REF!,#REF!:#REF!,0))</f>
        <v>#REF!</v>
      </c>
    </row>
    <row r="3131" spans="1:6" ht="16.5" x14ac:dyDescent="0.3">
      <c r="A3131" s="9" t="s">
        <v>19195</v>
      </c>
      <c r="B3131" s="9" t="s">
        <v>2921</v>
      </c>
      <c r="C3131" s="10">
        <v>50137</v>
      </c>
      <c r="D3131" s="9">
        <v>1014658829</v>
      </c>
      <c r="E3131" s="9" t="e">
        <f>INDEX(#REF!:#REF!,MATCH($D3131,#REF!:#REF!,0),MATCH(#REF!,#REF!:#REF!,0))</f>
        <v>#REF!</v>
      </c>
      <c r="F3131" s="9" t="e">
        <f>INDEX(#REF!:#REF!,MATCH($D3131,#REF!:#REF!,0),MATCH(#REF!,#REF!:#REF!,0))</f>
        <v>#REF!</v>
      </c>
    </row>
    <row r="3132" spans="1:6" ht="16.5" x14ac:dyDescent="0.3">
      <c r="A3132" s="9" t="s">
        <v>19194</v>
      </c>
      <c r="B3132" s="9" t="s">
        <v>2061</v>
      </c>
      <c r="C3132" s="10">
        <v>43991</v>
      </c>
      <c r="D3132" s="9">
        <v>4075444457</v>
      </c>
      <c r="E3132" s="9" t="e">
        <f>INDEX(#REF!:#REF!,MATCH($D3132,#REF!:#REF!,0),MATCH(#REF!,#REF!:#REF!,0))</f>
        <v>#REF!</v>
      </c>
      <c r="F3132" s="9" t="e">
        <f>INDEX(#REF!:#REF!,MATCH($D3132,#REF!:#REF!,0),MATCH(#REF!,#REF!:#REF!,0))</f>
        <v>#REF!</v>
      </c>
    </row>
    <row r="3133" spans="1:6" ht="16.5" x14ac:dyDescent="0.3">
      <c r="A3133" s="9" t="s">
        <v>19193</v>
      </c>
      <c r="B3133" s="9" t="s">
        <v>5218</v>
      </c>
      <c r="C3133" s="10">
        <v>49526</v>
      </c>
      <c r="D3133" s="9">
        <v>8864419241</v>
      </c>
      <c r="E3133" s="9" t="e">
        <f>INDEX(#REF!:#REF!,MATCH($D3133,#REF!:#REF!,0),MATCH(#REF!,#REF!:#REF!,0))</f>
        <v>#REF!</v>
      </c>
      <c r="F3133" s="9" t="e">
        <f>INDEX(#REF!:#REF!,MATCH($D3133,#REF!:#REF!,0),MATCH(#REF!,#REF!:#REF!,0))</f>
        <v>#REF!</v>
      </c>
    </row>
    <row r="3134" spans="1:6" ht="16.5" x14ac:dyDescent="0.3">
      <c r="A3134" s="9" t="s">
        <v>19192</v>
      </c>
      <c r="B3134" s="9" t="s">
        <v>2718</v>
      </c>
      <c r="C3134" s="10">
        <v>40871</v>
      </c>
      <c r="D3134" s="9">
        <v>806065796</v>
      </c>
      <c r="E3134" s="9" t="e">
        <f>INDEX(#REF!:#REF!,MATCH($D3134,#REF!:#REF!,0),MATCH(#REF!,#REF!:#REF!,0))</f>
        <v>#REF!</v>
      </c>
      <c r="F3134" s="9" t="e">
        <f>INDEX(#REF!:#REF!,MATCH($D3134,#REF!:#REF!,0),MATCH(#REF!,#REF!:#REF!,0))</f>
        <v>#REF!</v>
      </c>
    </row>
    <row r="3135" spans="1:6" ht="16.5" x14ac:dyDescent="0.3">
      <c r="A3135" s="9" t="s">
        <v>19191</v>
      </c>
      <c r="B3135" s="9" t="s">
        <v>1969</v>
      </c>
      <c r="C3135" s="10">
        <v>38897</v>
      </c>
      <c r="D3135" s="9">
        <v>5984294621</v>
      </c>
      <c r="E3135" s="9" t="e">
        <f>INDEX(#REF!:#REF!,MATCH($D3135,#REF!:#REF!,0),MATCH(#REF!,#REF!:#REF!,0))</f>
        <v>#REF!</v>
      </c>
      <c r="F3135" s="9" t="e">
        <f>INDEX(#REF!:#REF!,MATCH($D3135,#REF!:#REF!,0),MATCH(#REF!,#REF!:#REF!,0))</f>
        <v>#REF!</v>
      </c>
    </row>
    <row r="3136" spans="1:6" ht="16.5" x14ac:dyDescent="0.3">
      <c r="A3136" s="9" t="s">
        <v>19190</v>
      </c>
      <c r="B3136" s="9" t="s">
        <v>1955</v>
      </c>
      <c r="C3136" s="10">
        <v>52881</v>
      </c>
      <c r="D3136" s="9">
        <v>4323171323</v>
      </c>
      <c r="E3136" s="9" t="e">
        <f>INDEX(#REF!:#REF!,MATCH($D3136,#REF!:#REF!,0),MATCH(#REF!,#REF!:#REF!,0))</f>
        <v>#REF!</v>
      </c>
      <c r="F3136" s="9" t="e">
        <f>INDEX(#REF!:#REF!,MATCH($D3136,#REF!:#REF!,0),MATCH(#REF!,#REF!:#REF!,0))</f>
        <v>#REF!</v>
      </c>
    </row>
    <row r="3137" spans="1:6" ht="16.5" x14ac:dyDescent="0.3">
      <c r="A3137" s="9" t="s">
        <v>19189</v>
      </c>
      <c r="B3137" s="9" t="s">
        <v>3360</v>
      </c>
      <c r="C3137" s="10">
        <v>22835</v>
      </c>
      <c r="D3137" s="9">
        <v>3580617389</v>
      </c>
      <c r="E3137" s="9" t="e">
        <f>INDEX(#REF!:#REF!,MATCH($D3137,#REF!:#REF!,0),MATCH(#REF!,#REF!:#REF!,0))</f>
        <v>#REF!</v>
      </c>
      <c r="F3137" s="9" t="e">
        <f>INDEX(#REF!:#REF!,MATCH($D3137,#REF!:#REF!,0),MATCH(#REF!,#REF!:#REF!,0))</f>
        <v>#REF!</v>
      </c>
    </row>
    <row r="3138" spans="1:6" ht="16.5" x14ac:dyDescent="0.3">
      <c r="A3138" s="9" t="s">
        <v>19188</v>
      </c>
      <c r="B3138" s="9" t="s">
        <v>2361</v>
      </c>
      <c r="C3138" s="10">
        <v>27821</v>
      </c>
      <c r="D3138" s="9">
        <v>1628738227</v>
      </c>
      <c r="E3138" s="9" t="e">
        <f>INDEX(#REF!:#REF!,MATCH($D3138,#REF!:#REF!,0),MATCH(#REF!,#REF!:#REF!,0))</f>
        <v>#REF!</v>
      </c>
      <c r="F3138" s="9" t="e">
        <f>INDEX(#REF!:#REF!,MATCH($D3138,#REF!:#REF!,0),MATCH(#REF!,#REF!:#REF!,0))</f>
        <v>#REF!</v>
      </c>
    </row>
    <row r="3139" spans="1:6" ht="16.5" x14ac:dyDescent="0.3">
      <c r="A3139" s="9" t="s">
        <v>19187</v>
      </c>
      <c r="B3139" s="9" t="s">
        <v>2142</v>
      </c>
      <c r="C3139" s="10">
        <v>44436</v>
      </c>
      <c r="D3139" s="9">
        <v>1628738227</v>
      </c>
      <c r="E3139" s="9" t="e">
        <f>INDEX(#REF!:#REF!,MATCH($D3139,#REF!:#REF!,0),MATCH(#REF!,#REF!:#REF!,0))</f>
        <v>#REF!</v>
      </c>
      <c r="F3139" s="9" t="e">
        <f>INDEX(#REF!:#REF!,MATCH($D3139,#REF!:#REF!,0),MATCH(#REF!,#REF!:#REF!,0))</f>
        <v>#REF!</v>
      </c>
    </row>
    <row r="3140" spans="1:6" ht="16.5" x14ac:dyDescent="0.3">
      <c r="A3140" s="9" t="s">
        <v>19186</v>
      </c>
      <c r="B3140" s="9" t="s">
        <v>2023</v>
      </c>
      <c r="C3140" s="10">
        <v>52295</v>
      </c>
      <c r="D3140" s="9">
        <v>8054305400</v>
      </c>
      <c r="E3140" s="9" t="e">
        <f>INDEX(#REF!:#REF!,MATCH($D3140,#REF!:#REF!,0),MATCH(#REF!,#REF!:#REF!,0))</f>
        <v>#REF!</v>
      </c>
      <c r="F3140" s="9" t="e">
        <f>INDEX(#REF!:#REF!,MATCH($D3140,#REF!:#REF!,0),MATCH(#REF!,#REF!:#REF!,0))</f>
        <v>#REF!</v>
      </c>
    </row>
    <row r="3141" spans="1:6" ht="16.5" x14ac:dyDescent="0.3">
      <c r="A3141" s="9" t="s">
        <v>19185</v>
      </c>
      <c r="B3141" s="9" t="s">
        <v>1971</v>
      </c>
      <c r="C3141" s="10">
        <v>24915</v>
      </c>
      <c r="D3141" s="9">
        <v>449160092</v>
      </c>
      <c r="E3141" s="9" t="e">
        <f>INDEX(#REF!:#REF!,MATCH($D3141,#REF!:#REF!,0),MATCH(#REF!,#REF!:#REF!,0))</f>
        <v>#REF!</v>
      </c>
      <c r="F3141" s="9" t="e">
        <f>INDEX(#REF!:#REF!,MATCH($D3141,#REF!:#REF!,0),MATCH(#REF!,#REF!:#REF!,0))</f>
        <v>#REF!</v>
      </c>
    </row>
    <row r="3142" spans="1:6" ht="16.5" x14ac:dyDescent="0.3">
      <c r="A3142" s="9" t="s">
        <v>19184</v>
      </c>
      <c r="B3142" s="9" t="s">
        <v>1941</v>
      </c>
      <c r="C3142" s="10">
        <v>41450</v>
      </c>
      <c r="D3142" s="9">
        <v>9855833406</v>
      </c>
      <c r="E3142" s="9" t="e">
        <f>INDEX(#REF!:#REF!,MATCH($D3142,#REF!:#REF!,0),MATCH(#REF!,#REF!:#REF!,0))</f>
        <v>#REF!</v>
      </c>
      <c r="F3142" s="9" t="e">
        <f>INDEX(#REF!:#REF!,MATCH($D3142,#REF!:#REF!,0),MATCH(#REF!,#REF!:#REF!,0))</f>
        <v>#REF!</v>
      </c>
    </row>
    <row r="3143" spans="1:6" ht="16.5" x14ac:dyDescent="0.3">
      <c r="A3143" s="9" t="s">
        <v>19183</v>
      </c>
      <c r="B3143" s="9" t="s">
        <v>3388</v>
      </c>
      <c r="C3143" s="10">
        <v>54437</v>
      </c>
      <c r="D3143" s="9">
        <v>4815280800</v>
      </c>
      <c r="E3143" s="9" t="e">
        <f>INDEX(#REF!:#REF!,MATCH($D3143,#REF!:#REF!,0),MATCH(#REF!,#REF!:#REF!,0))</f>
        <v>#REF!</v>
      </c>
      <c r="F3143" s="9" t="e">
        <f>INDEX(#REF!:#REF!,MATCH($D3143,#REF!:#REF!,0),MATCH(#REF!,#REF!:#REF!,0))</f>
        <v>#REF!</v>
      </c>
    </row>
    <row r="3144" spans="1:6" ht="16.5" x14ac:dyDescent="0.3">
      <c r="A3144" s="9" t="s">
        <v>19182</v>
      </c>
      <c r="B3144" s="9" t="s">
        <v>3144</v>
      </c>
      <c r="C3144" s="10">
        <v>46513</v>
      </c>
      <c r="D3144" s="9">
        <v>1371021422</v>
      </c>
      <c r="E3144" s="9" t="e">
        <f>INDEX(#REF!:#REF!,MATCH($D3144,#REF!:#REF!,0),MATCH(#REF!,#REF!:#REF!,0))</f>
        <v>#REF!</v>
      </c>
      <c r="F3144" s="9" t="e">
        <f>INDEX(#REF!:#REF!,MATCH($D3144,#REF!:#REF!,0),MATCH(#REF!,#REF!:#REF!,0))</f>
        <v>#REF!</v>
      </c>
    </row>
    <row r="3145" spans="1:6" ht="16.5" x14ac:dyDescent="0.3">
      <c r="A3145" s="9" t="s">
        <v>19181</v>
      </c>
      <c r="B3145" s="9" t="s">
        <v>3951</v>
      </c>
      <c r="C3145" s="10">
        <v>39660</v>
      </c>
      <c r="D3145" s="9">
        <v>1856596435</v>
      </c>
      <c r="E3145" s="9" t="e">
        <f>INDEX(#REF!:#REF!,MATCH($D3145,#REF!:#REF!,0),MATCH(#REF!,#REF!:#REF!,0))</f>
        <v>#REF!</v>
      </c>
      <c r="F3145" s="9" t="e">
        <f>INDEX(#REF!:#REF!,MATCH($D3145,#REF!:#REF!,0),MATCH(#REF!,#REF!:#REF!,0))</f>
        <v>#REF!</v>
      </c>
    </row>
    <row r="3146" spans="1:6" ht="16.5" x14ac:dyDescent="0.3">
      <c r="A3146" s="9" t="s">
        <v>19180</v>
      </c>
      <c r="B3146" s="9" t="s">
        <v>2050</v>
      </c>
      <c r="C3146" s="10">
        <v>31551</v>
      </c>
      <c r="D3146" s="9">
        <v>7688943361</v>
      </c>
      <c r="E3146" s="9" t="e">
        <f>INDEX(#REF!:#REF!,MATCH($D3146,#REF!:#REF!,0),MATCH(#REF!,#REF!:#REF!,0))</f>
        <v>#REF!</v>
      </c>
      <c r="F3146" s="9" t="e">
        <f>INDEX(#REF!:#REF!,MATCH($D3146,#REF!:#REF!,0),MATCH(#REF!,#REF!:#REF!,0))</f>
        <v>#REF!</v>
      </c>
    </row>
    <row r="3147" spans="1:6" ht="16.5" x14ac:dyDescent="0.3">
      <c r="A3147" s="9" t="s">
        <v>19179</v>
      </c>
      <c r="B3147" s="9" t="s">
        <v>3085</v>
      </c>
      <c r="C3147" s="10">
        <v>22771</v>
      </c>
      <c r="D3147" s="9">
        <v>7479962290</v>
      </c>
      <c r="E3147" s="9" t="e">
        <f>INDEX(#REF!:#REF!,MATCH($D3147,#REF!:#REF!,0),MATCH(#REF!,#REF!:#REF!,0))</f>
        <v>#REF!</v>
      </c>
      <c r="F3147" s="9" t="e">
        <f>INDEX(#REF!:#REF!,MATCH($D3147,#REF!:#REF!,0),MATCH(#REF!,#REF!:#REF!,0))</f>
        <v>#REF!</v>
      </c>
    </row>
    <row r="3148" spans="1:6" ht="16.5" x14ac:dyDescent="0.3">
      <c r="A3148" s="9" t="s">
        <v>19178</v>
      </c>
      <c r="B3148" s="9" t="s">
        <v>2476</v>
      </c>
      <c r="C3148" s="10">
        <v>17987</v>
      </c>
      <c r="D3148" s="9">
        <v>7906441400</v>
      </c>
      <c r="E3148" s="9" t="e">
        <f>INDEX(#REF!:#REF!,MATCH($D3148,#REF!:#REF!,0),MATCH(#REF!,#REF!:#REF!,0))</f>
        <v>#REF!</v>
      </c>
      <c r="F3148" s="9" t="e">
        <f>INDEX(#REF!:#REF!,MATCH($D3148,#REF!:#REF!,0),MATCH(#REF!,#REF!:#REF!,0))</f>
        <v>#REF!</v>
      </c>
    </row>
    <row r="3149" spans="1:6" ht="16.5" x14ac:dyDescent="0.3">
      <c r="A3149" s="9" t="s">
        <v>19177</v>
      </c>
      <c r="B3149" s="9" t="s">
        <v>2511</v>
      </c>
      <c r="C3149" s="10">
        <v>29278</v>
      </c>
      <c r="D3149" s="9">
        <v>9621571960</v>
      </c>
      <c r="E3149" s="9" t="e">
        <f>INDEX(#REF!:#REF!,MATCH($D3149,#REF!:#REF!,0),MATCH(#REF!,#REF!:#REF!,0))</f>
        <v>#REF!</v>
      </c>
      <c r="F3149" s="9" t="e">
        <f>INDEX(#REF!:#REF!,MATCH($D3149,#REF!:#REF!,0),MATCH(#REF!,#REF!:#REF!,0))</f>
        <v>#REF!</v>
      </c>
    </row>
    <row r="3150" spans="1:6" ht="16.5" x14ac:dyDescent="0.3">
      <c r="A3150" s="9" t="s">
        <v>19176</v>
      </c>
      <c r="B3150" s="9" t="s">
        <v>1989</v>
      </c>
      <c r="C3150" s="10">
        <v>37274</v>
      </c>
      <c r="D3150" s="9">
        <v>8115985503</v>
      </c>
      <c r="E3150" s="9" t="e">
        <f>INDEX(#REF!:#REF!,MATCH($D3150,#REF!:#REF!,0),MATCH(#REF!,#REF!:#REF!,0))</f>
        <v>#REF!</v>
      </c>
      <c r="F3150" s="9" t="e">
        <f>INDEX(#REF!:#REF!,MATCH($D3150,#REF!:#REF!,0),MATCH(#REF!,#REF!:#REF!,0))</f>
        <v>#REF!</v>
      </c>
    </row>
    <row r="3151" spans="1:6" ht="16.5" x14ac:dyDescent="0.3">
      <c r="A3151" s="9" t="s">
        <v>19175</v>
      </c>
      <c r="B3151" s="9" t="s">
        <v>2470</v>
      </c>
      <c r="C3151" s="10">
        <v>35157</v>
      </c>
      <c r="D3151" s="9">
        <v>7628323464</v>
      </c>
      <c r="E3151" s="9" t="e">
        <f>INDEX(#REF!:#REF!,MATCH($D3151,#REF!:#REF!,0),MATCH(#REF!,#REF!:#REF!,0))</f>
        <v>#REF!</v>
      </c>
      <c r="F3151" s="9" t="e">
        <f>INDEX(#REF!:#REF!,MATCH($D3151,#REF!:#REF!,0),MATCH(#REF!,#REF!:#REF!,0))</f>
        <v>#REF!</v>
      </c>
    </row>
    <row r="3152" spans="1:6" ht="16.5" x14ac:dyDescent="0.3">
      <c r="A3152" s="9" t="s">
        <v>19174</v>
      </c>
      <c r="B3152" s="9" t="s">
        <v>3478</v>
      </c>
      <c r="C3152" s="10">
        <v>14949</v>
      </c>
      <c r="D3152" s="9">
        <v>2677632772</v>
      </c>
      <c r="E3152" s="9" t="e">
        <f>INDEX(#REF!:#REF!,MATCH($D3152,#REF!:#REF!,0),MATCH(#REF!,#REF!:#REF!,0))</f>
        <v>#REF!</v>
      </c>
      <c r="F3152" s="9" t="e">
        <f>INDEX(#REF!:#REF!,MATCH($D3152,#REF!:#REF!,0),MATCH(#REF!,#REF!:#REF!,0))</f>
        <v>#REF!</v>
      </c>
    </row>
    <row r="3153" spans="1:6" ht="16.5" x14ac:dyDescent="0.3">
      <c r="A3153" s="9" t="s">
        <v>19173</v>
      </c>
      <c r="B3153" s="9" t="s">
        <v>2422</v>
      </c>
      <c r="C3153" s="10">
        <v>20159</v>
      </c>
      <c r="D3153" s="9">
        <v>8875320292</v>
      </c>
      <c r="E3153" s="9" t="e">
        <f>INDEX(#REF!:#REF!,MATCH($D3153,#REF!:#REF!,0),MATCH(#REF!,#REF!:#REF!,0))</f>
        <v>#REF!</v>
      </c>
      <c r="F3153" s="9" t="e">
        <f>INDEX(#REF!:#REF!,MATCH($D3153,#REF!:#REF!,0),MATCH(#REF!,#REF!:#REF!,0))</f>
        <v>#REF!</v>
      </c>
    </row>
    <row r="3154" spans="1:6" ht="16.5" x14ac:dyDescent="0.3">
      <c r="A3154" s="9" t="s">
        <v>19172</v>
      </c>
      <c r="B3154" s="9" t="s">
        <v>2867</v>
      </c>
      <c r="C3154" s="10">
        <v>22060</v>
      </c>
      <c r="D3154" s="9">
        <v>1888605537</v>
      </c>
      <c r="E3154" s="9" t="e">
        <f>INDEX(#REF!:#REF!,MATCH($D3154,#REF!:#REF!,0),MATCH(#REF!,#REF!:#REF!,0))</f>
        <v>#REF!</v>
      </c>
      <c r="F3154" s="9" t="e">
        <f>INDEX(#REF!:#REF!,MATCH($D3154,#REF!:#REF!,0),MATCH(#REF!,#REF!:#REF!,0))</f>
        <v>#REF!</v>
      </c>
    </row>
    <row r="3155" spans="1:6" ht="16.5" x14ac:dyDescent="0.3">
      <c r="A3155" s="9" t="s">
        <v>19171</v>
      </c>
      <c r="B3155" s="9" t="s">
        <v>3856</v>
      </c>
      <c r="C3155" s="10">
        <v>55019</v>
      </c>
      <c r="D3155" s="9">
        <v>197180590</v>
      </c>
      <c r="E3155" s="9" t="e">
        <f>INDEX(#REF!:#REF!,MATCH($D3155,#REF!:#REF!,0),MATCH(#REF!,#REF!:#REF!,0))</f>
        <v>#REF!</v>
      </c>
      <c r="F3155" s="9" t="e">
        <f>INDEX(#REF!:#REF!,MATCH($D3155,#REF!:#REF!,0),MATCH(#REF!,#REF!:#REF!,0))</f>
        <v>#REF!</v>
      </c>
    </row>
    <row r="3156" spans="1:6" ht="16.5" x14ac:dyDescent="0.3">
      <c r="A3156" s="9" t="s">
        <v>19170</v>
      </c>
      <c r="B3156" s="9" t="s">
        <v>2472</v>
      </c>
      <c r="C3156" s="10">
        <v>20663</v>
      </c>
      <c r="D3156" s="9">
        <v>6000780338</v>
      </c>
      <c r="E3156" s="9" t="e">
        <f>INDEX(#REF!:#REF!,MATCH($D3156,#REF!:#REF!,0),MATCH(#REF!,#REF!:#REF!,0))</f>
        <v>#REF!</v>
      </c>
      <c r="F3156" s="9" t="e">
        <f>INDEX(#REF!:#REF!,MATCH($D3156,#REF!:#REF!,0),MATCH(#REF!,#REF!:#REF!,0))</f>
        <v>#REF!</v>
      </c>
    </row>
    <row r="3157" spans="1:6" ht="16.5" x14ac:dyDescent="0.3">
      <c r="A3157" s="9" t="s">
        <v>19169</v>
      </c>
      <c r="B3157" s="9" t="s">
        <v>2683</v>
      </c>
      <c r="C3157" s="10">
        <v>13426</v>
      </c>
      <c r="D3157" s="9">
        <v>4649590612</v>
      </c>
      <c r="E3157" s="9" t="e">
        <f>INDEX(#REF!:#REF!,MATCH($D3157,#REF!:#REF!,0),MATCH(#REF!,#REF!:#REF!,0))</f>
        <v>#REF!</v>
      </c>
      <c r="F3157" s="9" t="e">
        <f>INDEX(#REF!:#REF!,MATCH($D3157,#REF!:#REF!,0),MATCH(#REF!,#REF!:#REF!,0))</f>
        <v>#REF!</v>
      </c>
    </row>
    <row r="3158" spans="1:6" ht="16.5" x14ac:dyDescent="0.3">
      <c r="A3158" s="9" t="s">
        <v>19168</v>
      </c>
      <c r="B3158" s="9" t="s">
        <v>2418</v>
      </c>
      <c r="C3158" s="10">
        <v>22133</v>
      </c>
      <c r="D3158" s="9">
        <v>5603330430</v>
      </c>
      <c r="E3158" s="9" t="e">
        <f>INDEX(#REF!:#REF!,MATCH($D3158,#REF!:#REF!,0),MATCH(#REF!,#REF!:#REF!,0))</f>
        <v>#REF!</v>
      </c>
      <c r="F3158" s="9" t="e">
        <f>INDEX(#REF!:#REF!,MATCH($D3158,#REF!:#REF!,0),MATCH(#REF!,#REF!:#REF!,0))</f>
        <v>#REF!</v>
      </c>
    </row>
    <row r="3159" spans="1:6" ht="16.5" x14ac:dyDescent="0.3">
      <c r="A3159" s="9" t="s">
        <v>19167</v>
      </c>
      <c r="B3159" s="9" t="s">
        <v>2262</v>
      </c>
      <c r="C3159" s="10">
        <v>45408</v>
      </c>
      <c r="D3159" s="9">
        <v>8533410514</v>
      </c>
      <c r="E3159" s="9" t="e">
        <f>INDEX(#REF!:#REF!,MATCH($D3159,#REF!:#REF!,0),MATCH(#REF!,#REF!:#REF!,0))</f>
        <v>#REF!</v>
      </c>
      <c r="F3159" s="9" t="e">
        <f>INDEX(#REF!:#REF!,MATCH($D3159,#REF!:#REF!,0),MATCH(#REF!,#REF!:#REF!,0))</f>
        <v>#REF!</v>
      </c>
    </row>
    <row r="3160" spans="1:6" ht="16.5" x14ac:dyDescent="0.3">
      <c r="A3160" s="9" t="s">
        <v>19166</v>
      </c>
      <c r="B3160" s="9" t="s">
        <v>2204</v>
      </c>
      <c r="C3160" s="10">
        <v>40832</v>
      </c>
      <c r="D3160" s="9">
        <v>9292607561</v>
      </c>
      <c r="E3160" s="9" t="e">
        <f>INDEX(#REF!:#REF!,MATCH($D3160,#REF!:#REF!,0),MATCH(#REF!,#REF!:#REF!,0))</f>
        <v>#REF!</v>
      </c>
      <c r="F3160" s="9" t="e">
        <f>INDEX(#REF!:#REF!,MATCH($D3160,#REF!:#REF!,0),MATCH(#REF!,#REF!:#REF!,0))</f>
        <v>#REF!</v>
      </c>
    </row>
    <row r="3161" spans="1:6" ht="16.5" x14ac:dyDescent="0.3">
      <c r="A3161" s="9" t="s">
        <v>19165</v>
      </c>
      <c r="B3161" s="9" t="s">
        <v>2291</v>
      </c>
      <c r="C3161" s="10">
        <v>29809</v>
      </c>
      <c r="D3161" s="9">
        <v>5186660353</v>
      </c>
      <c r="E3161" s="9" t="e">
        <f>INDEX(#REF!:#REF!,MATCH($D3161,#REF!:#REF!,0),MATCH(#REF!,#REF!:#REF!,0))</f>
        <v>#REF!</v>
      </c>
      <c r="F3161" s="9" t="e">
        <f>INDEX(#REF!:#REF!,MATCH($D3161,#REF!:#REF!,0),MATCH(#REF!,#REF!:#REF!,0))</f>
        <v>#REF!</v>
      </c>
    </row>
    <row r="3162" spans="1:6" ht="16.5" x14ac:dyDescent="0.3">
      <c r="A3162" s="9" t="s">
        <v>19164</v>
      </c>
      <c r="B3162" s="9" t="s">
        <v>3510</v>
      </c>
      <c r="C3162" s="10">
        <v>53190</v>
      </c>
      <c r="D3162" s="9">
        <v>9684187432</v>
      </c>
      <c r="E3162" s="9" t="e">
        <f>INDEX(#REF!:#REF!,MATCH($D3162,#REF!:#REF!,0),MATCH(#REF!,#REF!:#REF!,0))</f>
        <v>#REF!</v>
      </c>
      <c r="F3162" s="9" t="e">
        <f>INDEX(#REF!:#REF!,MATCH($D3162,#REF!:#REF!,0),MATCH(#REF!,#REF!:#REF!,0))</f>
        <v>#REF!</v>
      </c>
    </row>
    <row r="3163" spans="1:6" ht="16.5" x14ac:dyDescent="0.3">
      <c r="A3163" s="9" t="s">
        <v>19163</v>
      </c>
      <c r="B3163" s="9" t="s">
        <v>2918</v>
      </c>
      <c r="C3163" s="10">
        <v>44376</v>
      </c>
      <c r="D3163" s="9">
        <v>6410530811</v>
      </c>
      <c r="E3163" s="9" t="e">
        <f>INDEX(#REF!:#REF!,MATCH($D3163,#REF!:#REF!,0),MATCH(#REF!,#REF!:#REF!,0))</f>
        <v>#REF!</v>
      </c>
      <c r="F3163" s="9" t="e">
        <f>INDEX(#REF!:#REF!,MATCH($D3163,#REF!:#REF!,0),MATCH(#REF!,#REF!:#REF!,0))</f>
        <v>#REF!</v>
      </c>
    </row>
    <row r="3164" spans="1:6" ht="16.5" x14ac:dyDescent="0.3">
      <c r="A3164" s="9" t="s">
        <v>19162</v>
      </c>
      <c r="B3164" s="9" t="s">
        <v>2087</v>
      </c>
      <c r="C3164" s="10">
        <v>24956</v>
      </c>
      <c r="D3164" s="9">
        <v>6084639828</v>
      </c>
      <c r="E3164" s="9" t="e">
        <f>INDEX(#REF!:#REF!,MATCH($D3164,#REF!:#REF!,0),MATCH(#REF!,#REF!:#REF!,0))</f>
        <v>#REF!</v>
      </c>
      <c r="F3164" s="9" t="e">
        <f>INDEX(#REF!:#REF!,MATCH($D3164,#REF!:#REF!,0),MATCH(#REF!,#REF!:#REF!,0))</f>
        <v>#REF!</v>
      </c>
    </row>
    <row r="3165" spans="1:6" ht="16.5" x14ac:dyDescent="0.3">
      <c r="A3165" s="9" t="s">
        <v>19161</v>
      </c>
      <c r="B3165" s="9" t="s">
        <v>2087</v>
      </c>
      <c r="C3165" s="10">
        <v>23088</v>
      </c>
      <c r="D3165" s="9">
        <v>650049144</v>
      </c>
      <c r="E3165" s="9" t="e">
        <f>INDEX(#REF!:#REF!,MATCH($D3165,#REF!:#REF!,0),MATCH(#REF!,#REF!:#REF!,0))</f>
        <v>#REF!</v>
      </c>
      <c r="F3165" s="9" t="e">
        <f>INDEX(#REF!:#REF!,MATCH($D3165,#REF!:#REF!,0),MATCH(#REF!,#REF!:#REF!,0))</f>
        <v>#REF!</v>
      </c>
    </row>
    <row r="3166" spans="1:6" ht="16.5" x14ac:dyDescent="0.3">
      <c r="A3166" s="9" t="s">
        <v>19160</v>
      </c>
      <c r="B3166" s="9" t="s">
        <v>2323</v>
      </c>
      <c r="C3166" s="10">
        <v>24572</v>
      </c>
      <c r="D3166" s="9">
        <v>3075132195</v>
      </c>
      <c r="E3166" s="9" t="e">
        <f>INDEX(#REF!:#REF!,MATCH($D3166,#REF!:#REF!,0),MATCH(#REF!,#REF!:#REF!,0))</f>
        <v>#REF!</v>
      </c>
      <c r="F3166" s="9" t="e">
        <f>INDEX(#REF!:#REF!,MATCH($D3166,#REF!:#REF!,0),MATCH(#REF!,#REF!:#REF!,0))</f>
        <v>#REF!</v>
      </c>
    </row>
    <row r="3167" spans="1:6" ht="16.5" x14ac:dyDescent="0.3">
      <c r="A3167" s="9" t="s">
        <v>19159</v>
      </c>
      <c r="B3167" s="9" t="s">
        <v>2381</v>
      </c>
      <c r="C3167" s="10">
        <v>42009</v>
      </c>
      <c r="D3167" s="9">
        <v>9590888275</v>
      </c>
      <c r="E3167" s="9" t="e">
        <f>INDEX(#REF!:#REF!,MATCH($D3167,#REF!:#REF!,0),MATCH(#REF!,#REF!:#REF!,0))</f>
        <v>#REF!</v>
      </c>
      <c r="F3167" s="9" t="e">
        <f>INDEX(#REF!:#REF!,MATCH($D3167,#REF!:#REF!,0),MATCH(#REF!,#REF!:#REF!,0))</f>
        <v>#REF!</v>
      </c>
    </row>
    <row r="3168" spans="1:6" ht="16.5" x14ac:dyDescent="0.3">
      <c r="A3168" s="9" t="s">
        <v>19158</v>
      </c>
      <c r="B3168" s="9" t="s">
        <v>2174</v>
      </c>
      <c r="C3168" s="10">
        <v>30654</v>
      </c>
      <c r="D3168" s="9">
        <v>62571575</v>
      </c>
      <c r="E3168" s="9" t="e">
        <f>INDEX(#REF!:#REF!,MATCH($D3168,#REF!:#REF!,0),MATCH(#REF!,#REF!:#REF!,0))</f>
        <v>#REF!</v>
      </c>
      <c r="F3168" s="9" t="e">
        <f>INDEX(#REF!:#REF!,MATCH($D3168,#REF!:#REF!,0),MATCH(#REF!,#REF!:#REF!,0))</f>
        <v>#REF!</v>
      </c>
    </row>
    <row r="3169" spans="1:6" ht="16.5" x14ac:dyDescent="0.3">
      <c r="A3169" s="9" t="s">
        <v>19157</v>
      </c>
      <c r="B3169" s="9" t="s">
        <v>3187</v>
      </c>
      <c r="C3169" s="10">
        <v>48312</v>
      </c>
      <c r="D3169" s="9">
        <v>5759255762</v>
      </c>
      <c r="E3169" s="9" t="e">
        <f>INDEX(#REF!:#REF!,MATCH($D3169,#REF!:#REF!,0),MATCH(#REF!,#REF!:#REF!,0))</f>
        <v>#REF!</v>
      </c>
      <c r="F3169" s="9" t="e">
        <f>INDEX(#REF!:#REF!,MATCH($D3169,#REF!:#REF!,0),MATCH(#REF!,#REF!:#REF!,0))</f>
        <v>#REF!</v>
      </c>
    </row>
    <row r="3170" spans="1:6" ht="16.5" x14ac:dyDescent="0.3">
      <c r="A3170" s="9" t="s">
        <v>19156</v>
      </c>
      <c r="B3170" s="9" t="s">
        <v>3448</v>
      </c>
      <c r="C3170" s="10">
        <v>43987</v>
      </c>
      <c r="D3170" s="9">
        <v>3418374697</v>
      </c>
      <c r="E3170" s="9" t="e">
        <f>INDEX(#REF!:#REF!,MATCH($D3170,#REF!:#REF!,0),MATCH(#REF!,#REF!:#REF!,0))</f>
        <v>#REF!</v>
      </c>
      <c r="F3170" s="9" t="e">
        <f>INDEX(#REF!:#REF!,MATCH($D3170,#REF!:#REF!,0),MATCH(#REF!,#REF!:#REF!,0))</f>
        <v>#REF!</v>
      </c>
    </row>
    <row r="3171" spans="1:6" ht="16.5" x14ac:dyDescent="0.3">
      <c r="A3171" s="9" t="s">
        <v>19155</v>
      </c>
      <c r="B3171" s="9" t="s">
        <v>3366</v>
      </c>
      <c r="C3171" s="10">
        <v>50303</v>
      </c>
      <c r="D3171" s="9">
        <v>8676088039</v>
      </c>
      <c r="E3171" s="9" t="e">
        <f>INDEX(#REF!:#REF!,MATCH($D3171,#REF!:#REF!,0),MATCH(#REF!,#REF!:#REF!,0))</f>
        <v>#REF!</v>
      </c>
      <c r="F3171" s="9" t="e">
        <f>INDEX(#REF!:#REF!,MATCH($D3171,#REF!:#REF!,0),MATCH(#REF!,#REF!:#REF!,0))</f>
        <v>#REF!</v>
      </c>
    </row>
    <row r="3172" spans="1:6" ht="16.5" x14ac:dyDescent="0.3">
      <c r="A3172" s="9" t="s">
        <v>19154</v>
      </c>
      <c r="B3172" s="9" t="s">
        <v>2155</v>
      </c>
      <c r="C3172" s="10">
        <v>34692</v>
      </c>
      <c r="D3172" s="9">
        <v>5142790693</v>
      </c>
      <c r="E3172" s="9" t="e">
        <f>INDEX(#REF!:#REF!,MATCH($D3172,#REF!:#REF!,0),MATCH(#REF!,#REF!:#REF!,0))</f>
        <v>#REF!</v>
      </c>
      <c r="F3172" s="9" t="e">
        <f>INDEX(#REF!:#REF!,MATCH($D3172,#REF!:#REF!,0),MATCH(#REF!,#REF!:#REF!,0))</f>
        <v>#REF!</v>
      </c>
    </row>
    <row r="3173" spans="1:6" ht="16.5" x14ac:dyDescent="0.3">
      <c r="A3173" s="9" t="s">
        <v>19153</v>
      </c>
      <c r="B3173" s="9" t="s">
        <v>2584</v>
      </c>
      <c r="C3173" s="10">
        <v>38271</v>
      </c>
      <c r="D3173" s="9">
        <v>5138969978</v>
      </c>
      <c r="E3173" s="9" t="e">
        <f>INDEX(#REF!:#REF!,MATCH($D3173,#REF!:#REF!,0),MATCH(#REF!,#REF!:#REF!,0))</f>
        <v>#REF!</v>
      </c>
      <c r="F3173" s="9" t="e">
        <f>INDEX(#REF!:#REF!,MATCH($D3173,#REF!:#REF!,0),MATCH(#REF!,#REF!:#REF!,0))</f>
        <v>#REF!</v>
      </c>
    </row>
    <row r="3174" spans="1:6" ht="16.5" x14ac:dyDescent="0.3">
      <c r="A3174" s="9" t="s">
        <v>19152</v>
      </c>
      <c r="B3174" s="9" t="s">
        <v>2476</v>
      </c>
      <c r="C3174" s="10">
        <v>15595</v>
      </c>
      <c r="D3174" s="9">
        <v>8223052873</v>
      </c>
      <c r="E3174" s="9" t="e">
        <f>INDEX(#REF!:#REF!,MATCH($D3174,#REF!:#REF!,0),MATCH(#REF!,#REF!:#REF!,0))</f>
        <v>#REF!</v>
      </c>
      <c r="F3174" s="9" t="e">
        <f>INDEX(#REF!:#REF!,MATCH($D3174,#REF!:#REF!,0),MATCH(#REF!,#REF!:#REF!,0))</f>
        <v>#REF!</v>
      </c>
    </row>
    <row r="3175" spans="1:6" ht="16.5" x14ac:dyDescent="0.3">
      <c r="A3175" s="9" t="s">
        <v>19151</v>
      </c>
      <c r="B3175" s="9" t="s">
        <v>1995</v>
      </c>
      <c r="C3175" s="10">
        <v>27525</v>
      </c>
      <c r="D3175" s="9">
        <v>715518151</v>
      </c>
      <c r="E3175" s="9" t="e">
        <f>INDEX(#REF!:#REF!,MATCH($D3175,#REF!:#REF!,0),MATCH(#REF!,#REF!:#REF!,0))</f>
        <v>#REF!</v>
      </c>
      <c r="F3175" s="9" t="e">
        <f>INDEX(#REF!:#REF!,MATCH($D3175,#REF!:#REF!,0),MATCH(#REF!,#REF!:#REF!,0))</f>
        <v>#REF!</v>
      </c>
    </row>
    <row r="3176" spans="1:6" ht="16.5" x14ac:dyDescent="0.3">
      <c r="A3176" s="9" t="s">
        <v>19150</v>
      </c>
      <c r="B3176" s="9" t="s">
        <v>2747</v>
      </c>
      <c r="C3176" s="10">
        <v>29838</v>
      </c>
      <c r="D3176" s="9">
        <v>8322342209</v>
      </c>
      <c r="E3176" s="9" t="e">
        <f>INDEX(#REF!:#REF!,MATCH($D3176,#REF!:#REF!,0),MATCH(#REF!,#REF!:#REF!,0))</f>
        <v>#REF!</v>
      </c>
      <c r="F3176" s="9" t="e">
        <f>INDEX(#REF!:#REF!,MATCH($D3176,#REF!:#REF!,0),MATCH(#REF!,#REF!:#REF!,0))</f>
        <v>#REF!</v>
      </c>
    </row>
    <row r="3177" spans="1:6" ht="16.5" x14ac:dyDescent="0.3">
      <c r="A3177" s="9" t="s">
        <v>19149</v>
      </c>
      <c r="B3177" s="9" t="s">
        <v>2027</v>
      </c>
      <c r="C3177" s="10">
        <v>11304</v>
      </c>
      <c r="D3177" s="9">
        <v>6858776575</v>
      </c>
      <c r="E3177" s="9" t="e">
        <f>INDEX(#REF!:#REF!,MATCH($D3177,#REF!:#REF!,0),MATCH(#REF!,#REF!:#REF!,0))</f>
        <v>#REF!</v>
      </c>
      <c r="F3177" s="9" t="e">
        <f>INDEX(#REF!:#REF!,MATCH($D3177,#REF!:#REF!,0),MATCH(#REF!,#REF!:#REF!,0))</f>
        <v>#REF!</v>
      </c>
    </row>
    <row r="3178" spans="1:6" ht="16.5" x14ac:dyDescent="0.3">
      <c r="A3178" s="9" t="s">
        <v>19148</v>
      </c>
      <c r="B3178" s="9" t="s">
        <v>2065</v>
      </c>
      <c r="C3178" s="10">
        <v>53207</v>
      </c>
      <c r="D3178" s="9">
        <v>5347887761</v>
      </c>
      <c r="E3178" s="9" t="e">
        <f>INDEX(#REF!:#REF!,MATCH($D3178,#REF!:#REF!,0),MATCH(#REF!,#REF!:#REF!,0))</f>
        <v>#REF!</v>
      </c>
      <c r="F3178" s="9" t="e">
        <f>INDEX(#REF!:#REF!,MATCH($D3178,#REF!:#REF!,0),MATCH(#REF!,#REF!:#REF!,0))</f>
        <v>#REF!</v>
      </c>
    </row>
    <row r="3179" spans="1:6" ht="16.5" x14ac:dyDescent="0.3">
      <c r="A3179" s="9" t="s">
        <v>19147</v>
      </c>
      <c r="B3179" s="9" t="s">
        <v>3642</v>
      </c>
      <c r="C3179" s="10">
        <v>13789</v>
      </c>
      <c r="D3179" s="9">
        <v>4768342426</v>
      </c>
      <c r="E3179" s="9" t="e">
        <f>INDEX(#REF!:#REF!,MATCH($D3179,#REF!:#REF!,0),MATCH(#REF!,#REF!:#REF!,0))</f>
        <v>#REF!</v>
      </c>
      <c r="F3179" s="9" t="e">
        <f>INDEX(#REF!:#REF!,MATCH($D3179,#REF!:#REF!,0),MATCH(#REF!,#REF!:#REF!,0))</f>
        <v>#REF!</v>
      </c>
    </row>
    <row r="3180" spans="1:6" ht="16.5" x14ac:dyDescent="0.3">
      <c r="A3180" s="9" t="s">
        <v>19146</v>
      </c>
      <c r="B3180" s="9" t="s">
        <v>2339</v>
      </c>
      <c r="C3180" s="10">
        <v>57960</v>
      </c>
      <c r="D3180" s="9">
        <v>513904581</v>
      </c>
      <c r="E3180" s="9" t="e">
        <f>INDEX(#REF!:#REF!,MATCH($D3180,#REF!:#REF!,0),MATCH(#REF!,#REF!:#REF!,0))</f>
        <v>#REF!</v>
      </c>
      <c r="F3180" s="9" t="e">
        <f>INDEX(#REF!:#REF!,MATCH($D3180,#REF!:#REF!,0),MATCH(#REF!,#REF!:#REF!,0))</f>
        <v>#REF!</v>
      </c>
    </row>
    <row r="3181" spans="1:6" ht="16.5" x14ac:dyDescent="0.3">
      <c r="A3181" s="9" t="s">
        <v>19145</v>
      </c>
      <c r="B3181" s="9" t="s">
        <v>2163</v>
      </c>
      <c r="C3181" s="10">
        <v>47683</v>
      </c>
      <c r="D3181" s="9">
        <v>8620758454</v>
      </c>
      <c r="E3181" s="9" t="e">
        <f>INDEX(#REF!:#REF!,MATCH($D3181,#REF!:#REF!,0),MATCH(#REF!,#REF!:#REF!,0))</f>
        <v>#REF!</v>
      </c>
      <c r="F3181" s="9" t="e">
        <f>INDEX(#REF!:#REF!,MATCH($D3181,#REF!:#REF!,0),MATCH(#REF!,#REF!:#REF!,0))</f>
        <v>#REF!</v>
      </c>
    </row>
    <row r="3182" spans="1:6" ht="16.5" x14ac:dyDescent="0.3">
      <c r="A3182" s="9" t="s">
        <v>19144</v>
      </c>
      <c r="B3182" s="9" t="s">
        <v>2034</v>
      </c>
      <c r="C3182" s="10">
        <v>22461</v>
      </c>
      <c r="D3182" s="9">
        <v>3661649302</v>
      </c>
      <c r="E3182" s="9" t="e">
        <f>INDEX(#REF!:#REF!,MATCH($D3182,#REF!:#REF!,0),MATCH(#REF!,#REF!:#REF!,0))</f>
        <v>#REF!</v>
      </c>
      <c r="F3182" s="9" t="e">
        <f>INDEX(#REF!:#REF!,MATCH($D3182,#REF!:#REF!,0),MATCH(#REF!,#REF!:#REF!,0))</f>
        <v>#REF!</v>
      </c>
    </row>
    <row r="3183" spans="1:6" ht="16.5" x14ac:dyDescent="0.3">
      <c r="A3183" s="9" t="s">
        <v>19143</v>
      </c>
      <c r="B3183" s="9" t="s">
        <v>2277</v>
      </c>
      <c r="C3183" s="10">
        <v>58625</v>
      </c>
      <c r="D3183" s="9">
        <v>2659144249</v>
      </c>
      <c r="E3183" s="9" t="e">
        <f>INDEX(#REF!:#REF!,MATCH($D3183,#REF!:#REF!,0),MATCH(#REF!,#REF!:#REF!,0))</f>
        <v>#REF!</v>
      </c>
      <c r="F3183" s="9" t="e">
        <f>INDEX(#REF!:#REF!,MATCH($D3183,#REF!:#REF!,0),MATCH(#REF!,#REF!:#REF!,0))</f>
        <v>#REF!</v>
      </c>
    </row>
    <row r="3184" spans="1:6" ht="16.5" x14ac:dyDescent="0.3">
      <c r="A3184" s="9" t="s">
        <v>19142</v>
      </c>
      <c r="B3184" s="9" t="s">
        <v>3177</v>
      </c>
      <c r="C3184" s="10">
        <v>13923</v>
      </c>
      <c r="D3184" s="9">
        <v>2607689635</v>
      </c>
      <c r="E3184" s="9" t="e">
        <f>INDEX(#REF!:#REF!,MATCH($D3184,#REF!:#REF!,0),MATCH(#REF!,#REF!:#REF!,0))</f>
        <v>#REF!</v>
      </c>
      <c r="F3184" s="9" t="e">
        <f>INDEX(#REF!:#REF!,MATCH($D3184,#REF!:#REF!,0),MATCH(#REF!,#REF!:#REF!,0))</f>
        <v>#REF!</v>
      </c>
    </row>
    <row r="3185" spans="1:6" ht="16.5" x14ac:dyDescent="0.3">
      <c r="A3185" s="9" t="s">
        <v>19141</v>
      </c>
      <c r="B3185" s="9" t="s">
        <v>2456</v>
      </c>
      <c r="C3185" s="10">
        <v>36790</v>
      </c>
      <c r="D3185" s="9">
        <v>6148303353</v>
      </c>
      <c r="E3185" s="9" t="e">
        <f>INDEX(#REF!:#REF!,MATCH($D3185,#REF!:#REF!,0),MATCH(#REF!,#REF!:#REF!,0))</f>
        <v>#REF!</v>
      </c>
      <c r="F3185" s="9" t="e">
        <f>INDEX(#REF!:#REF!,MATCH($D3185,#REF!:#REF!,0),MATCH(#REF!,#REF!:#REF!,0))</f>
        <v>#REF!</v>
      </c>
    </row>
    <row r="3186" spans="1:6" ht="16.5" x14ac:dyDescent="0.3">
      <c r="A3186" s="9" t="s">
        <v>19140</v>
      </c>
      <c r="B3186" s="9" t="s">
        <v>2420</v>
      </c>
      <c r="C3186" s="10">
        <v>21742</v>
      </c>
      <c r="D3186" s="9">
        <v>5861892008</v>
      </c>
      <c r="E3186" s="9" t="e">
        <f>INDEX(#REF!:#REF!,MATCH($D3186,#REF!:#REF!,0),MATCH(#REF!,#REF!:#REF!,0))</f>
        <v>#REF!</v>
      </c>
      <c r="F3186" s="9" t="e">
        <f>INDEX(#REF!:#REF!,MATCH($D3186,#REF!:#REF!,0),MATCH(#REF!,#REF!:#REF!,0))</f>
        <v>#REF!</v>
      </c>
    </row>
    <row r="3187" spans="1:6" ht="16.5" x14ac:dyDescent="0.3">
      <c r="A3187" s="9" t="s">
        <v>19139</v>
      </c>
      <c r="B3187" s="9" t="s">
        <v>2671</v>
      </c>
      <c r="C3187" s="10">
        <v>25105</v>
      </c>
      <c r="D3187" s="9">
        <v>2083520173</v>
      </c>
      <c r="E3187" s="9" t="e">
        <f>INDEX(#REF!:#REF!,MATCH($D3187,#REF!:#REF!,0),MATCH(#REF!,#REF!:#REF!,0))</f>
        <v>#REF!</v>
      </c>
      <c r="F3187" s="9" t="e">
        <f>INDEX(#REF!:#REF!,MATCH($D3187,#REF!:#REF!,0),MATCH(#REF!,#REF!:#REF!,0))</f>
        <v>#REF!</v>
      </c>
    </row>
    <row r="3188" spans="1:6" ht="16.5" x14ac:dyDescent="0.3">
      <c r="A3188" s="9" t="s">
        <v>19138</v>
      </c>
      <c r="B3188" s="9" t="s">
        <v>1969</v>
      </c>
      <c r="C3188" s="10">
        <v>18191</v>
      </c>
      <c r="D3188" s="9">
        <v>5519420165</v>
      </c>
      <c r="E3188" s="9" t="e">
        <f>INDEX(#REF!:#REF!,MATCH($D3188,#REF!:#REF!,0),MATCH(#REF!,#REF!:#REF!,0))</f>
        <v>#REF!</v>
      </c>
      <c r="F3188" s="9" t="e">
        <f>INDEX(#REF!:#REF!,MATCH($D3188,#REF!:#REF!,0),MATCH(#REF!,#REF!:#REF!,0))</f>
        <v>#REF!</v>
      </c>
    </row>
    <row r="3189" spans="1:6" ht="16.5" x14ac:dyDescent="0.3">
      <c r="A3189" s="9" t="s">
        <v>19137</v>
      </c>
      <c r="B3189" s="9" t="s">
        <v>2071</v>
      </c>
      <c r="C3189" s="10">
        <v>23182</v>
      </c>
      <c r="D3189" s="9">
        <v>2450711406</v>
      </c>
      <c r="E3189" s="9" t="e">
        <f>INDEX(#REF!:#REF!,MATCH($D3189,#REF!:#REF!,0),MATCH(#REF!,#REF!:#REF!,0))</f>
        <v>#REF!</v>
      </c>
      <c r="F3189" s="9" t="e">
        <f>INDEX(#REF!:#REF!,MATCH($D3189,#REF!:#REF!,0),MATCH(#REF!,#REF!:#REF!,0))</f>
        <v>#REF!</v>
      </c>
    </row>
    <row r="3190" spans="1:6" ht="16.5" x14ac:dyDescent="0.3">
      <c r="A3190" s="9" t="s">
        <v>19136</v>
      </c>
      <c r="B3190" s="9" t="s">
        <v>2236</v>
      </c>
      <c r="C3190" s="10">
        <v>30955</v>
      </c>
      <c r="D3190" s="9">
        <v>8692509450</v>
      </c>
      <c r="E3190" s="9" t="e">
        <f>INDEX(#REF!:#REF!,MATCH($D3190,#REF!:#REF!,0),MATCH(#REF!,#REF!:#REF!,0))</f>
        <v>#REF!</v>
      </c>
      <c r="F3190" s="9" t="e">
        <f>INDEX(#REF!:#REF!,MATCH($D3190,#REF!:#REF!,0),MATCH(#REF!,#REF!:#REF!,0))</f>
        <v>#REF!</v>
      </c>
    </row>
    <row r="3191" spans="1:6" ht="16.5" x14ac:dyDescent="0.3">
      <c r="A3191" s="9" t="s">
        <v>19135</v>
      </c>
      <c r="B3191" s="9" t="s">
        <v>2071</v>
      </c>
      <c r="C3191" s="10">
        <v>17557</v>
      </c>
      <c r="D3191" s="9">
        <v>844376051</v>
      </c>
      <c r="E3191" s="9" t="e">
        <f>INDEX(#REF!:#REF!,MATCH($D3191,#REF!:#REF!,0),MATCH(#REF!,#REF!:#REF!,0))</f>
        <v>#REF!</v>
      </c>
      <c r="F3191" s="9" t="e">
        <f>INDEX(#REF!:#REF!,MATCH($D3191,#REF!:#REF!,0),MATCH(#REF!,#REF!:#REF!,0))</f>
        <v>#REF!</v>
      </c>
    </row>
    <row r="3192" spans="1:6" ht="16.5" x14ac:dyDescent="0.3">
      <c r="A3192" s="9" t="s">
        <v>19134</v>
      </c>
      <c r="B3192" s="9" t="s">
        <v>2163</v>
      </c>
      <c r="C3192" s="10">
        <v>51659</v>
      </c>
      <c r="D3192" s="9">
        <v>1081492333</v>
      </c>
      <c r="E3192" s="9" t="e">
        <f>INDEX(#REF!:#REF!,MATCH($D3192,#REF!:#REF!,0),MATCH(#REF!,#REF!:#REF!,0))</f>
        <v>#REF!</v>
      </c>
      <c r="F3192" s="9" t="e">
        <f>INDEX(#REF!:#REF!,MATCH($D3192,#REF!:#REF!,0),MATCH(#REF!,#REF!:#REF!,0))</f>
        <v>#REF!</v>
      </c>
    </row>
    <row r="3193" spans="1:6" ht="16.5" x14ac:dyDescent="0.3">
      <c r="A3193" s="9" t="s">
        <v>19133</v>
      </c>
      <c r="B3193" s="9" t="s">
        <v>2396</v>
      </c>
      <c r="C3193" s="10">
        <v>10154</v>
      </c>
      <c r="D3193" s="9">
        <v>813371287</v>
      </c>
      <c r="E3193" s="9" t="e">
        <f>INDEX(#REF!:#REF!,MATCH($D3193,#REF!:#REF!,0),MATCH(#REF!,#REF!:#REF!,0))</f>
        <v>#REF!</v>
      </c>
      <c r="F3193" s="9" t="e">
        <f>INDEX(#REF!:#REF!,MATCH($D3193,#REF!:#REF!,0),MATCH(#REF!,#REF!:#REF!,0))</f>
        <v>#REF!</v>
      </c>
    </row>
    <row r="3194" spans="1:6" ht="16.5" x14ac:dyDescent="0.3">
      <c r="A3194" s="9" t="s">
        <v>19132</v>
      </c>
      <c r="B3194" s="9" t="s">
        <v>1949</v>
      </c>
      <c r="C3194" s="10">
        <v>41143</v>
      </c>
      <c r="D3194" s="9">
        <v>9684187432</v>
      </c>
      <c r="E3194" s="9" t="e">
        <f>INDEX(#REF!:#REF!,MATCH($D3194,#REF!:#REF!,0),MATCH(#REF!,#REF!:#REF!,0))</f>
        <v>#REF!</v>
      </c>
      <c r="F3194" s="9" t="e">
        <f>INDEX(#REF!:#REF!,MATCH($D3194,#REF!:#REF!,0),MATCH(#REF!,#REF!:#REF!,0))</f>
        <v>#REF!</v>
      </c>
    </row>
    <row r="3195" spans="1:6" ht="16.5" x14ac:dyDescent="0.3">
      <c r="A3195" s="9" t="s">
        <v>19131</v>
      </c>
      <c r="B3195" s="9" t="s">
        <v>1949</v>
      </c>
      <c r="C3195" s="10">
        <v>56080</v>
      </c>
      <c r="D3195" s="9">
        <v>4986200380</v>
      </c>
      <c r="E3195" s="9" t="e">
        <f>INDEX(#REF!:#REF!,MATCH($D3195,#REF!:#REF!,0),MATCH(#REF!,#REF!:#REF!,0))</f>
        <v>#REF!</v>
      </c>
      <c r="F3195" s="9" t="e">
        <f>INDEX(#REF!:#REF!,MATCH($D3195,#REF!:#REF!,0),MATCH(#REF!,#REF!:#REF!,0))</f>
        <v>#REF!</v>
      </c>
    </row>
    <row r="3196" spans="1:6" ht="16.5" x14ac:dyDescent="0.3">
      <c r="A3196" s="9" t="s">
        <v>19130</v>
      </c>
      <c r="B3196" s="9" t="s">
        <v>2406</v>
      </c>
      <c r="C3196" s="10">
        <v>32529</v>
      </c>
      <c r="D3196" s="9">
        <v>5561472151</v>
      </c>
      <c r="E3196" s="9" t="e">
        <f>INDEX(#REF!:#REF!,MATCH($D3196,#REF!:#REF!,0),MATCH(#REF!,#REF!:#REF!,0))</f>
        <v>#REF!</v>
      </c>
      <c r="F3196" s="9" t="e">
        <f>INDEX(#REF!:#REF!,MATCH($D3196,#REF!:#REF!,0),MATCH(#REF!,#REF!:#REF!,0))</f>
        <v>#REF!</v>
      </c>
    </row>
    <row r="3197" spans="1:6" ht="16.5" x14ac:dyDescent="0.3">
      <c r="A3197" s="9" t="s">
        <v>19129</v>
      </c>
      <c r="B3197" s="9" t="s">
        <v>2835</v>
      </c>
      <c r="C3197" s="10">
        <v>22453</v>
      </c>
      <c r="D3197" s="9">
        <v>8507800106</v>
      </c>
      <c r="E3197" s="9" t="e">
        <f>INDEX(#REF!:#REF!,MATCH($D3197,#REF!:#REF!,0),MATCH(#REF!,#REF!:#REF!,0))</f>
        <v>#REF!</v>
      </c>
      <c r="F3197" s="9" t="e">
        <f>INDEX(#REF!:#REF!,MATCH($D3197,#REF!:#REF!,0),MATCH(#REF!,#REF!:#REF!,0))</f>
        <v>#REF!</v>
      </c>
    </row>
    <row r="3198" spans="1:6" ht="16.5" x14ac:dyDescent="0.3">
      <c r="A3198" s="9" t="s">
        <v>19128</v>
      </c>
      <c r="B3198" s="9" t="s">
        <v>2537</v>
      </c>
      <c r="C3198" s="10">
        <v>49338</v>
      </c>
      <c r="D3198" s="9">
        <v>6313424239</v>
      </c>
      <c r="E3198" s="9" t="e">
        <f>INDEX(#REF!:#REF!,MATCH($D3198,#REF!:#REF!,0),MATCH(#REF!,#REF!:#REF!,0))</f>
        <v>#REF!</v>
      </c>
      <c r="F3198" s="9" t="e">
        <f>INDEX(#REF!:#REF!,MATCH($D3198,#REF!:#REF!,0),MATCH(#REF!,#REF!:#REF!,0))</f>
        <v>#REF!</v>
      </c>
    </row>
    <row r="3199" spans="1:6" ht="16.5" x14ac:dyDescent="0.3">
      <c r="A3199" s="9" t="s">
        <v>19127</v>
      </c>
      <c r="B3199" s="9" t="s">
        <v>2262</v>
      </c>
      <c r="C3199" s="10">
        <v>22843</v>
      </c>
      <c r="D3199" s="9">
        <v>4773306254</v>
      </c>
      <c r="E3199" s="9" t="e">
        <f>INDEX(#REF!:#REF!,MATCH($D3199,#REF!:#REF!,0),MATCH(#REF!,#REF!:#REF!,0))</f>
        <v>#REF!</v>
      </c>
      <c r="F3199" s="9" t="e">
        <f>INDEX(#REF!:#REF!,MATCH($D3199,#REF!:#REF!,0),MATCH(#REF!,#REF!:#REF!,0))</f>
        <v>#REF!</v>
      </c>
    </row>
    <row r="3200" spans="1:6" ht="16.5" x14ac:dyDescent="0.3">
      <c r="A3200" s="9" t="s">
        <v>19126</v>
      </c>
      <c r="B3200" s="9" t="s">
        <v>3222</v>
      </c>
      <c r="C3200" s="10">
        <v>27471</v>
      </c>
      <c r="D3200" s="9">
        <v>6007705854</v>
      </c>
      <c r="E3200" s="9" t="e">
        <f>INDEX(#REF!:#REF!,MATCH($D3200,#REF!:#REF!,0),MATCH(#REF!,#REF!:#REF!,0))</f>
        <v>#REF!</v>
      </c>
      <c r="F3200" s="9" t="e">
        <f>INDEX(#REF!:#REF!,MATCH($D3200,#REF!:#REF!,0),MATCH(#REF!,#REF!:#REF!,0))</f>
        <v>#REF!</v>
      </c>
    </row>
    <row r="3201" spans="1:6" ht="16.5" x14ac:dyDescent="0.3">
      <c r="A3201" s="9" t="s">
        <v>19125</v>
      </c>
      <c r="B3201" s="9" t="s">
        <v>2914</v>
      </c>
      <c r="C3201" s="10">
        <v>16040</v>
      </c>
      <c r="D3201" s="9">
        <v>8808097757</v>
      </c>
      <c r="E3201" s="9" t="e">
        <f>INDEX(#REF!:#REF!,MATCH($D3201,#REF!:#REF!,0),MATCH(#REF!,#REF!:#REF!,0))</f>
        <v>#REF!</v>
      </c>
      <c r="F3201" s="9" t="e">
        <f>INDEX(#REF!:#REF!,MATCH($D3201,#REF!:#REF!,0),MATCH(#REF!,#REF!:#REF!,0))</f>
        <v>#REF!</v>
      </c>
    </row>
    <row r="3202" spans="1:6" ht="16.5" x14ac:dyDescent="0.3">
      <c r="A3202" s="9" t="s">
        <v>19124</v>
      </c>
      <c r="B3202" s="9" t="s">
        <v>2236</v>
      </c>
      <c r="C3202" s="10">
        <v>32112</v>
      </c>
      <c r="D3202" s="9">
        <v>8519669638</v>
      </c>
      <c r="E3202" s="9" t="e">
        <f>INDEX(#REF!:#REF!,MATCH($D3202,#REF!:#REF!,0),MATCH(#REF!,#REF!:#REF!,0))</f>
        <v>#REF!</v>
      </c>
      <c r="F3202" s="9" t="e">
        <f>INDEX(#REF!:#REF!,MATCH($D3202,#REF!:#REF!,0),MATCH(#REF!,#REF!:#REF!,0))</f>
        <v>#REF!</v>
      </c>
    </row>
    <row r="3203" spans="1:6" ht="16.5" x14ac:dyDescent="0.3">
      <c r="A3203" s="9" t="s">
        <v>19123</v>
      </c>
      <c r="B3203" s="9" t="s">
        <v>2680</v>
      </c>
      <c r="C3203" s="10">
        <v>25614</v>
      </c>
      <c r="D3203" s="9">
        <v>1592980554</v>
      </c>
      <c r="E3203" s="9" t="e">
        <f>INDEX(#REF!:#REF!,MATCH($D3203,#REF!:#REF!,0),MATCH(#REF!,#REF!:#REF!,0))</f>
        <v>#REF!</v>
      </c>
      <c r="F3203" s="9" t="e">
        <f>INDEX(#REF!:#REF!,MATCH($D3203,#REF!:#REF!,0),MATCH(#REF!,#REF!:#REF!,0))</f>
        <v>#REF!</v>
      </c>
    </row>
    <row r="3204" spans="1:6" ht="16.5" x14ac:dyDescent="0.3">
      <c r="A3204" s="9" t="s">
        <v>19122</v>
      </c>
      <c r="B3204" s="9" t="s">
        <v>1977</v>
      </c>
      <c r="C3204" s="10">
        <v>20552</v>
      </c>
      <c r="D3204" s="9">
        <v>2353272215</v>
      </c>
      <c r="E3204" s="9" t="e">
        <f>INDEX(#REF!:#REF!,MATCH($D3204,#REF!:#REF!,0),MATCH(#REF!,#REF!:#REF!,0))</f>
        <v>#REF!</v>
      </c>
      <c r="F3204" s="9" t="e">
        <f>INDEX(#REF!:#REF!,MATCH($D3204,#REF!:#REF!,0),MATCH(#REF!,#REF!:#REF!,0))</f>
        <v>#REF!</v>
      </c>
    </row>
    <row r="3205" spans="1:6" ht="16.5" x14ac:dyDescent="0.3">
      <c r="A3205" s="9" t="s">
        <v>19121</v>
      </c>
      <c r="B3205" s="9" t="s">
        <v>2921</v>
      </c>
      <c r="C3205" s="10">
        <v>23665</v>
      </c>
      <c r="D3205" s="9">
        <v>7440017404</v>
      </c>
      <c r="E3205" s="9" t="e">
        <f>INDEX(#REF!:#REF!,MATCH($D3205,#REF!:#REF!,0),MATCH(#REF!,#REF!:#REF!,0))</f>
        <v>#REF!</v>
      </c>
      <c r="F3205" s="9" t="e">
        <f>INDEX(#REF!:#REF!,MATCH($D3205,#REF!:#REF!,0),MATCH(#REF!,#REF!:#REF!,0))</f>
        <v>#REF!</v>
      </c>
    </row>
    <row r="3206" spans="1:6" ht="16.5" x14ac:dyDescent="0.3">
      <c r="A3206" s="9" t="s">
        <v>19120</v>
      </c>
      <c r="B3206" s="9" t="s">
        <v>1943</v>
      </c>
      <c r="C3206" s="10">
        <v>51229</v>
      </c>
      <c r="D3206" s="9">
        <v>2579936017</v>
      </c>
      <c r="E3206" s="9" t="e">
        <f>INDEX(#REF!:#REF!,MATCH($D3206,#REF!:#REF!,0),MATCH(#REF!,#REF!:#REF!,0))</f>
        <v>#REF!</v>
      </c>
      <c r="F3206" s="9" t="e">
        <f>INDEX(#REF!:#REF!,MATCH($D3206,#REF!:#REF!,0),MATCH(#REF!,#REF!:#REF!,0))</f>
        <v>#REF!</v>
      </c>
    </row>
    <row r="3207" spans="1:6" ht="16.5" x14ac:dyDescent="0.3">
      <c r="A3207" s="9" t="s">
        <v>19119</v>
      </c>
      <c r="B3207" s="9" t="s">
        <v>2034</v>
      </c>
      <c r="C3207" s="10">
        <v>28190</v>
      </c>
      <c r="D3207" s="9">
        <v>3409869514</v>
      </c>
      <c r="E3207" s="9" t="e">
        <f>INDEX(#REF!:#REF!,MATCH($D3207,#REF!:#REF!,0),MATCH(#REF!,#REF!:#REF!,0))</f>
        <v>#REF!</v>
      </c>
      <c r="F3207" s="9" t="e">
        <f>INDEX(#REF!:#REF!,MATCH($D3207,#REF!:#REF!,0),MATCH(#REF!,#REF!:#REF!,0))</f>
        <v>#REF!</v>
      </c>
    </row>
    <row r="3208" spans="1:6" ht="16.5" x14ac:dyDescent="0.3">
      <c r="A3208" s="9" t="s">
        <v>19118</v>
      </c>
      <c r="B3208" s="9" t="s">
        <v>2688</v>
      </c>
      <c r="C3208" s="10">
        <v>10526</v>
      </c>
      <c r="D3208" s="9">
        <v>247438790</v>
      </c>
      <c r="E3208" s="9" t="e">
        <f>INDEX(#REF!:#REF!,MATCH($D3208,#REF!:#REF!,0),MATCH(#REF!,#REF!:#REF!,0))</f>
        <v>#REF!</v>
      </c>
      <c r="F3208" s="9" t="e">
        <f>INDEX(#REF!:#REF!,MATCH($D3208,#REF!:#REF!,0),MATCH(#REF!,#REF!:#REF!,0))</f>
        <v>#REF!</v>
      </c>
    </row>
    <row r="3209" spans="1:6" ht="16.5" x14ac:dyDescent="0.3">
      <c r="A3209" s="9" t="s">
        <v>19117</v>
      </c>
      <c r="B3209" s="9" t="s">
        <v>3493</v>
      </c>
      <c r="C3209" s="10">
        <v>25673</v>
      </c>
      <c r="D3209" s="9">
        <v>2130919499</v>
      </c>
      <c r="E3209" s="9" t="e">
        <f>INDEX(#REF!:#REF!,MATCH($D3209,#REF!:#REF!,0),MATCH(#REF!,#REF!:#REF!,0))</f>
        <v>#REF!</v>
      </c>
      <c r="F3209" s="9" t="e">
        <f>INDEX(#REF!:#REF!,MATCH($D3209,#REF!:#REF!,0),MATCH(#REF!,#REF!:#REF!,0))</f>
        <v>#REF!</v>
      </c>
    </row>
    <row r="3210" spans="1:6" ht="16.5" x14ac:dyDescent="0.3">
      <c r="A3210" s="9" t="s">
        <v>19116</v>
      </c>
      <c r="B3210" s="9" t="s">
        <v>3360</v>
      </c>
      <c r="C3210" s="10">
        <v>38074</v>
      </c>
      <c r="D3210" s="9">
        <v>8267733809</v>
      </c>
      <c r="E3210" s="9" t="e">
        <f>INDEX(#REF!:#REF!,MATCH($D3210,#REF!:#REF!,0),MATCH(#REF!,#REF!:#REF!,0))</f>
        <v>#REF!</v>
      </c>
      <c r="F3210" s="9" t="e">
        <f>INDEX(#REF!:#REF!,MATCH($D3210,#REF!:#REF!,0),MATCH(#REF!,#REF!:#REF!,0))</f>
        <v>#REF!</v>
      </c>
    </row>
    <row r="3211" spans="1:6" ht="16.5" x14ac:dyDescent="0.3">
      <c r="A3211" s="9" t="s">
        <v>19115</v>
      </c>
      <c r="B3211" s="9" t="s">
        <v>2144</v>
      </c>
      <c r="C3211" s="10">
        <v>30676</v>
      </c>
      <c r="D3211" s="9">
        <v>1953937357</v>
      </c>
      <c r="E3211" s="9" t="e">
        <f>INDEX(#REF!:#REF!,MATCH($D3211,#REF!:#REF!,0),MATCH(#REF!,#REF!:#REF!,0))</f>
        <v>#REF!</v>
      </c>
      <c r="F3211" s="9" t="e">
        <f>INDEX(#REF!:#REF!,MATCH($D3211,#REF!:#REF!,0),MATCH(#REF!,#REF!:#REF!,0))</f>
        <v>#REF!</v>
      </c>
    </row>
    <row r="3212" spans="1:6" ht="16.5" x14ac:dyDescent="0.3">
      <c r="A3212" s="9" t="s">
        <v>19114</v>
      </c>
      <c r="B3212" s="9" t="s">
        <v>2087</v>
      </c>
      <c r="C3212" s="10">
        <v>20977</v>
      </c>
      <c r="D3212" s="9">
        <v>25254650</v>
      </c>
      <c r="E3212" s="9" t="e">
        <f>INDEX(#REF!:#REF!,MATCH($D3212,#REF!:#REF!,0),MATCH(#REF!,#REF!:#REF!,0))</f>
        <v>#REF!</v>
      </c>
      <c r="F3212" s="9" t="e">
        <f>INDEX(#REF!:#REF!,MATCH($D3212,#REF!:#REF!,0),MATCH(#REF!,#REF!:#REF!,0))</f>
        <v>#REF!</v>
      </c>
    </row>
    <row r="3213" spans="1:6" ht="16.5" x14ac:dyDescent="0.3">
      <c r="A3213" s="9" t="s">
        <v>19113</v>
      </c>
      <c r="B3213" s="9" t="s">
        <v>3241</v>
      </c>
      <c r="C3213" s="10">
        <v>43585</v>
      </c>
      <c r="D3213" s="9">
        <v>2314136845</v>
      </c>
      <c r="E3213" s="9" t="e">
        <f>INDEX(#REF!:#REF!,MATCH($D3213,#REF!:#REF!,0),MATCH(#REF!,#REF!:#REF!,0))</f>
        <v>#REF!</v>
      </c>
      <c r="F3213" s="9" t="e">
        <f>INDEX(#REF!:#REF!,MATCH($D3213,#REF!:#REF!,0),MATCH(#REF!,#REF!:#REF!,0))</f>
        <v>#REF!</v>
      </c>
    </row>
    <row r="3214" spans="1:6" ht="16.5" x14ac:dyDescent="0.3">
      <c r="A3214" s="9" t="s">
        <v>19112</v>
      </c>
      <c r="B3214" s="9" t="s">
        <v>2820</v>
      </c>
      <c r="C3214" s="10">
        <v>39281</v>
      </c>
      <c r="D3214" s="9">
        <v>793441269</v>
      </c>
      <c r="E3214" s="9" t="e">
        <f>INDEX(#REF!:#REF!,MATCH($D3214,#REF!:#REF!,0),MATCH(#REF!,#REF!:#REF!,0))</f>
        <v>#REF!</v>
      </c>
      <c r="F3214" s="9" t="e">
        <f>INDEX(#REF!:#REF!,MATCH($D3214,#REF!:#REF!,0),MATCH(#REF!,#REF!:#REF!,0))</f>
        <v>#REF!</v>
      </c>
    </row>
    <row r="3215" spans="1:6" ht="16.5" x14ac:dyDescent="0.3">
      <c r="A3215" s="9" t="s">
        <v>19111</v>
      </c>
      <c r="B3215" s="9" t="s">
        <v>2500</v>
      </c>
      <c r="C3215" s="10">
        <v>58765</v>
      </c>
      <c r="D3215" s="9">
        <v>87033755</v>
      </c>
      <c r="E3215" s="9" t="e">
        <f>INDEX(#REF!:#REF!,MATCH($D3215,#REF!:#REF!,0),MATCH(#REF!,#REF!:#REF!,0))</f>
        <v>#REF!</v>
      </c>
      <c r="F3215" s="9" t="e">
        <f>INDEX(#REF!:#REF!,MATCH($D3215,#REF!:#REF!,0),MATCH(#REF!,#REF!:#REF!,0))</f>
        <v>#REF!</v>
      </c>
    </row>
    <row r="3216" spans="1:6" ht="16.5" x14ac:dyDescent="0.3">
      <c r="A3216" s="9" t="s">
        <v>19110</v>
      </c>
      <c r="B3216" s="9" t="s">
        <v>2038</v>
      </c>
      <c r="C3216" s="10">
        <v>45861</v>
      </c>
      <c r="D3216" s="9">
        <v>6836716731</v>
      </c>
      <c r="E3216" s="9" t="e">
        <f>INDEX(#REF!:#REF!,MATCH($D3216,#REF!:#REF!,0),MATCH(#REF!,#REF!:#REF!,0))</f>
        <v>#REF!</v>
      </c>
      <c r="F3216" s="9" t="e">
        <f>INDEX(#REF!:#REF!,MATCH($D3216,#REF!:#REF!,0),MATCH(#REF!,#REF!:#REF!,0))</f>
        <v>#REF!</v>
      </c>
    </row>
    <row r="3217" spans="1:6" ht="16.5" x14ac:dyDescent="0.3">
      <c r="A3217" s="9" t="s">
        <v>19109</v>
      </c>
      <c r="B3217" s="9" t="s">
        <v>2254</v>
      </c>
      <c r="C3217" s="10">
        <v>22541</v>
      </c>
      <c r="D3217" s="9">
        <v>6276010022</v>
      </c>
      <c r="E3217" s="9" t="e">
        <f>INDEX(#REF!:#REF!,MATCH($D3217,#REF!:#REF!,0),MATCH(#REF!,#REF!:#REF!,0))</f>
        <v>#REF!</v>
      </c>
      <c r="F3217" s="9" t="e">
        <f>INDEX(#REF!:#REF!,MATCH($D3217,#REF!:#REF!,0),MATCH(#REF!,#REF!:#REF!,0))</f>
        <v>#REF!</v>
      </c>
    </row>
    <row r="3218" spans="1:6" ht="16.5" x14ac:dyDescent="0.3">
      <c r="A3218" s="9" t="s">
        <v>19108</v>
      </c>
      <c r="B3218" s="9" t="s">
        <v>2511</v>
      </c>
      <c r="C3218" s="10">
        <v>13143</v>
      </c>
      <c r="D3218" s="9">
        <v>2294342399</v>
      </c>
      <c r="E3218" s="9" t="e">
        <f>INDEX(#REF!:#REF!,MATCH($D3218,#REF!:#REF!,0),MATCH(#REF!,#REF!:#REF!,0))</f>
        <v>#REF!</v>
      </c>
      <c r="F3218" s="9" t="e">
        <f>INDEX(#REF!:#REF!,MATCH($D3218,#REF!:#REF!,0),MATCH(#REF!,#REF!:#REF!,0))</f>
        <v>#REF!</v>
      </c>
    </row>
    <row r="3219" spans="1:6" ht="16.5" x14ac:dyDescent="0.3">
      <c r="A3219" s="9" t="s">
        <v>19107</v>
      </c>
      <c r="B3219" s="9" t="s">
        <v>3328</v>
      </c>
      <c r="C3219" s="10">
        <v>41257</v>
      </c>
      <c r="D3219" s="9">
        <v>4428088442</v>
      </c>
      <c r="E3219" s="9" t="e">
        <f>INDEX(#REF!:#REF!,MATCH($D3219,#REF!:#REF!,0),MATCH(#REF!,#REF!:#REF!,0))</f>
        <v>#REF!</v>
      </c>
      <c r="F3219" s="9" t="e">
        <f>INDEX(#REF!:#REF!,MATCH($D3219,#REF!:#REF!,0),MATCH(#REF!,#REF!:#REF!,0))</f>
        <v>#REF!</v>
      </c>
    </row>
    <row r="3220" spans="1:6" ht="16.5" x14ac:dyDescent="0.3">
      <c r="A3220" s="9" t="s">
        <v>19106</v>
      </c>
      <c r="B3220" s="9" t="s">
        <v>2954</v>
      </c>
      <c r="C3220" s="10">
        <v>46246</v>
      </c>
      <c r="D3220" s="9">
        <v>8254304106</v>
      </c>
      <c r="E3220" s="9" t="e">
        <f>INDEX(#REF!:#REF!,MATCH($D3220,#REF!:#REF!,0),MATCH(#REF!,#REF!:#REF!,0))</f>
        <v>#REF!</v>
      </c>
      <c r="F3220" s="9" t="e">
        <f>INDEX(#REF!:#REF!,MATCH($D3220,#REF!:#REF!,0),MATCH(#REF!,#REF!:#REF!,0))</f>
        <v>#REF!</v>
      </c>
    </row>
    <row r="3221" spans="1:6" ht="16.5" x14ac:dyDescent="0.3">
      <c r="A3221" s="9" t="s">
        <v>19105</v>
      </c>
      <c r="B3221" s="9" t="s">
        <v>2046</v>
      </c>
      <c r="C3221" s="10">
        <v>45470</v>
      </c>
      <c r="D3221" s="9">
        <v>9529277938</v>
      </c>
      <c r="E3221" s="9" t="e">
        <f>INDEX(#REF!:#REF!,MATCH($D3221,#REF!:#REF!,0),MATCH(#REF!,#REF!:#REF!,0))</f>
        <v>#REF!</v>
      </c>
      <c r="F3221" s="9" t="e">
        <f>INDEX(#REF!:#REF!,MATCH($D3221,#REF!:#REF!,0),MATCH(#REF!,#REF!:#REF!,0))</f>
        <v>#REF!</v>
      </c>
    </row>
    <row r="3222" spans="1:6" ht="16.5" x14ac:dyDescent="0.3">
      <c r="A3222" s="9" t="s">
        <v>19104</v>
      </c>
      <c r="B3222" s="9" t="s">
        <v>2121</v>
      </c>
      <c r="C3222" s="10">
        <v>31921</v>
      </c>
      <c r="D3222" s="9">
        <v>7938954179</v>
      </c>
      <c r="E3222" s="9" t="e">
        <f>INDEX(#REF!:#REF!,MATCH($D3222,#REF!:#REF!,0),MATCH(#REF!,#REF!:#REF!,0))</f>
        <v>#REF!</v>
      </c>
      <c r="F3222" s="9" t="e">
        <f>INDEX(#REF!:#REF!,MATCH($D3222,#REF!:#REF!,0),MATCH(#REF!,#REF!:#REF!,0))</f>
        <v>#REF!</v>
      </c>
    </row>
    <row r="3223" spans="1:6" ht="16.5" x14ac:dyDescent="0.3">
      <c r="A3223" s="9" t="s">
        <v>19103</v>
      </c>
      <c r="B3223" s="9" t="s">
        <v>2174</v>
      </c>
      <c r="C3223" s="10">
        <v>41986</v>
      </c>
      <c r="D3223" s="9">
        <v>5244119095</v>
      </c>
      <c r="E3223" s="9" t="e">
        <f>INDEX(#REF!:#REF!,MATCH($D3223,#REF!:#REF!,0),MATCH(#REF!,#REF!:#REF!,0))</f>
        <v>#REF!</v>
      </c>
      <c r="F3223" s="9" t="e">
        <f>INDEX(#REF!:#REF!,MATCH($D3223,#REF!:#REF!,0),MATCH(#REF!,#REF!:#REF!,0))</f>
        <v>#REF!</v>
      </c>
    </row>
    <row r="3224" spans="1:6" ht="16.5" x14ac:dyDescent="0.3">
      <c r="A3224" s="9" t="s">
        <v>19102</v>
      </c>
      <c r="B3224" s="9" t="s">
        <v>2015</v>
      </c>
      <c r="C3224" s="10">
        <v>36349</v>
      </c>
      <c r="D3224" s="9">
        <v>3469413983</v>
      </c>
      <c r="E3224" s="9" t="e">
        <f>INDEX(#REF!:#REF!,MATCH($D3224,#REF!:#REF!,0),MATCH(#REF!,#REF!:#REF!,0))</f>
        <v>#REF!</v>
      </c>
      <c r="F3224" s="9" t="e">
        <f>INDEX(#REF!:#REF!,MATCH($D3224,#REF!:#REF!,0),MATCH(#REF!,#REF!:#REF!,0))</f>
        <v>#REF!</v>
      </c>
    </row>
    <row r="3225" spans="1:6" ht="16.5" x14ac:dyDescent="0.3">
      <c r="A3225" s="9" t="s">
        <v>19101</v>
      </c>
      <c r="B3225" s="9" t="s">
        <v>2505</v>
      </c>
      <c r="C3225" s="10">
        <v>13092</v>
      </c>
      <c r="D3225" s="9">
        <v>483886254</v>
      </c>
      <c r="E3225" s="9" t="e">
        <f>INDEX(#REF!:#REF!,MATCH($D3225,#REF!:#REF!,0),MATCH(#REF!,#REF!:#REF!,0))</f>
        <v>#REF!</v>
      </c>
      <c r="F3225" s="9" t="e">
        <f>INDEX(#REF!:#REF!,MATCH($D3225,#REF!:#REF!,0),MATCH(#REF!,#REF!:#REF!,0))</f>
        <v>#REF!</v>
      </c>
    </row>
    <row r="3226" spans="1:6" ht="16.5" x14ac:dyDescent="0.3">
      <c r="A3226" s="9" t="s">
        <v>19100</v>
      </c>
      <c r="B3226" s="9" t="s">
        <v>2298</v>
      </c>
      <c r="C3226" s="10">
        <v>20821</v>
      </c>
      <c r="D3226" s="9">
        <v>8692509450</v>
      </c>
      <c r="E3226" s="9" t="e">
        <f>INDEX(#REF!:#REF!,MATCH($D3226,#REF!:#REF!,0),MATCH(#REF!,#REF!:#REF!,0))</f>
        <v>#REF!</v>
      </c>
      <c r="F3226" s="9" t="e">
        <f>INDEX(#REF!:#REF!,MATCH($D3226,#REF!:#REF!,0),MATCH(#REF!,#REF!:#REF!,0))</f>
        <v>#REF!</v>
      </c>
    </row>
    <row r="3227" spans="1:6" ht="16.5" x14ac:dyDescent="0.3">
      <c r="A3227" s="9" t="s">
        <v>19099</v>
      </c>
      <c r="B3227" s="9" t="s">
        <v>2389</v>
      </c>
      <c r="C3227" s="10">
        <v>38721</v>
      </c>
      <c r="D3227" s="9">
        <v>7888574610</v>
      </c>
      <c r="E3227" s="9" t="e">
        <f>INDEX(#REF!:#REF!,MATCH($D3227,#REF!:#REF!,0),MATCH(#REF!,#REF!:#REF!,0))</f>
        <v>#REF!</v>
      </c>
      <c r="F3227" s="9" t="e">
        <f>INDEX(#REF!:#REF!,MATCH($D3227,#REF!:#REF!,0),MATCH(#REF!,#REF!:#REF!,0))</f>
        <v>#REF!</v>
      </c>
    </row>
    <row r="3228" spans="1:6" ht="16.5" x14ac:dyDescent="0.3">
      <c r="A3228" s="9" t="s">
        <v>19098</v>
      </c>
      <c r="B3228" s="9" t="s">
        <v>2293</v>
      </c>
      <c r="C3228" s="10">
        <v>55110</v>
      </c>
      <c r="D3228" s="9">
        <v>9803956825</v>
      </c>
      <c r="E3228" s="9" t="e">
        <f>INDEX(#REF!:#REF!,MATCH($D3228,#REF!:#REF!,0),MATCH(#REF!,#REF!:#REF!,0))</f>
        <v>#REF!</v>
      </c>
      <c r="F3228" s="9" t="e">
        <f>INDEX(#REF!:#REF!,MATCH($D3228,#REF!:#REF!,0),MATCH(#REF!,#REF!:#REF!,0))</f>
        <v>#REF!</v>
      </c>
    </row>
    <row r="3229" spans="1:6" ht="16.5" x14ac:dyDescent="0.3">
      <c r="A3229" s="9" t="s">
        <v>19097</v>
      </c>
      <c r="B3229" s="9" t="s">
        <v>2534</v>
      </c>
      <c r="C3229" s="10">
        <v>41241</v>
      </c>
      <c r="D3229" s="9">
        <v>2185059785</v>
      </c>
      <c r="E3229" s="9" t="e">
        <f>INDEX(#REF!:#REF!,MATCH($D3229,#REF!:#REF!,0),MATCH(#REF!,#REF!:#REF!,0))</f>
        <v>#REF!</v>
      </c>
      <c r="F3229" s="9" t="e">
        <f>INDEX(#REF!:#REF!,MATCH($D3229,#REF!:#REF!,0),MATCH(#REF!,#REF!:#REF!,0))</f>
        <v>#REF!</v>
      </c>
    </row>
    <row r="3230" spans="1:6" ht="16.5" x14ac:dyDescent="0.3">
      <c r="A3230" s="9" t="s">
        <v>19096</v>
      </c>
      <c r="B3230" s="9" t="s">
        <v>2564</v>
      </c>
      <c r="C3230" s="10">
        <v>24792</v>
      </c>
      <c r="D3230" s="9">
        <v>357531329</v>
      </c>
      <c r="E3230" s="9" t="e">
        <f>INDEX(#REF!:#REF!,MATCH($D3230,#REF!:#REF!,0),MATCH(#REF!,#REF!:#REF!,0))</f>
        <v>#REF!</v>
      </c>
      <c r="F3230" s="9" t="e">
        <f>INDEX(#REF!:#REF!,MATCH($D3230,#REF!:#REF!,0),MATCH(#REF!,#REF!:#REF!,0))</f>
        <v>#REF!</v>
      </c>
    </row>
    <row r="3231" spans="1:6" ht="16.5" x14ac:dyDescent="0.3">
      <c r="A3231" s="9" t="s">
        <v>19095</v>
      </c>
      <c r="B3231" s="9" t="s">
        <v>1979</v>
      </c>
      <c r="C3231" s="10">
        <v>28476</v>
      </c>
      <c r="D3231" s="9">
        <v>5358183647</v>
      </c>
      <c r="E3231" s="9" t="e">
        <f>INDEX(#REF!:#REF!,MATCH($D3231,#REF!:#REF!,0),MATCH(#REF!,#REF!:#REF!,0))</f>
        <v>#REF!</v>
      </c>
      <c r="F3231" s="9" t="e">
        <f>INDEX(#REF!:#REF!,MATCH($D3231,#REF!:#REF!,0),MATCH(#REF!,#REF!:#REF!,0))</f>
        <v>#REF!</v>
      </c>
    </row>
    <row r="3232" spans="1:6" ht="16.5" x14ac:dyDescent="0.3">
      <c r="A3232" s="9" t="s">
        <v>19094</v>
      </c>
      <c r="B3232" s="9" t="s">
        <v>3902</v>
      </c>
      <c r="C3232" s="10">
        <v>43808</v>
      </c>
      <c r="D3232" s="9">
        <v>2748937082</v>
      </c>
      <c r="E3232" s="9" t="e">
        <f>INDEX(#REF!:#REF!,MATCH($D3232,#REF!:#REF!,0),MATCH(#REF!,#REF!:#REF!,0))</f>
        <v>#REF!</v>
      </c>
      <c r="F3232" s="9" t="e">
        <f>INDEX(#REF!:#REF!,MATCH($D3232,#REF!:#REF!,0),MATCH(#REF!,#REF!:#REF!,0))</f>
        <v>#REF!</v>
      </c>
    </row>
    <row r="3233" spans="1:6" ht="16.5" x14ac:dyDescent="0.3">
      <c r="A3233" s="9" t="s">
        <v>19093</v>
      </c>
      <c r="B3233" s="9" t="s">
        <v>2420</v>
      </c>
      <c r="C3233" s="10">
        <v>35275</v>
      </c>
      <c r="D3233" s="9">
        <v>8322342209</v>
      </c>
      <c r="E3233" s="9" t="e">
        <f>INDEX(#REF!:#REF!,MATCH($D3233,#REF!:#REF!,0),MATCH(#REF!,#REF!:#REF!,0))</f>
        <v>#REF!</v>
      </c>
      <c r="F3233" s="9" t="e">
        <f>INDEX(#REF!:#REF!,MATCH($D3233,#REF!:#REF!,0),MATCH(#REF!,#REF!:#REF!,0))</f>
        <v>#REF!</v>
      </c>
    </row>
    <row r="3234" spans="1:6" ht="16.5" x14ac:dyDescent="0.3">
      <c r="A3234" s="9" t="s">
        <v>19092</v>
      </c>
      <c r="B3234" s="9" t="s">
        <v>2025</v>
      </c>
      <c r="C3234" s="10">
        <v>47677</v>
      </c>
      <c r="D3234" s="9">
        <v>2257563263</v>
      </c>
      <c r="E3234" s="9" t="e">
        <f>INDEX(#REF!:#REF!,MATCH($D3234,#REF!:#REF!,0),MATCH(#REF!,#REF!:#REF!,0))</f>
        <v>#REF!</v>
      </c>
      <c r="F3234" s="9" t="e">
        <f>INDEX(#REF!:#REF!,MATCH($D3234,#REF!:#REF!,0),MATCH(#REF!,#REF!:#REF!,0))</f>
        <v>#REF!</v>
      </c>
    </row>
    <row r="3235" spans="1:6" ht="16.5" x14ac:dyDescent="0.3">
      <c r="A3235" s="9" t="s">
        <v>19091</v>
      </c>
      <c r="B3235" s="9" t="s">
        <v>2067</v>
      </c>
      <c r="C3235" s="10">
        <v>29929</v>
      </c>
      <c r="D3235" s="9">
        <v>999389173</v>
      </c>
      <c r="E3235" s="9" t="e">
        <f>INDEX(#REF!:#REF!,MATCH($D3235,#REF!:#REF!,0),MATCH(#REF!,#REF!:#REF!,0))</f>
        <v>#REF!</v>
      </c>
      <c r="F3235" s="9" t="e">
        <f>INDEX(#REF!:#REF!,MATCH($D3235,#REF!:#REF!,0),MATCH(#REF!,#REF!:#REF!,0))</f>
        <v>#REF!</v>
      </c>
    </row>
    <row r="3236" spans="1:6" ht="16.5" x14ac:dyDescent="0.3">
      <c r="A3236" s="9" t="s">
        <v>19090</v>
      </c>
      <c r="B3236" s="9" t="s">
        <v>2169</v>
      </c>
      <c r="C3236" s="10">
        <v>35673</v>
      </c>
      <c r="D3236" s="9">
        <v>6988089128</v>
      </c>
      <c r="E3236" s="9" t="e">
        <f>INDEX(#REF!:#REF!,MATCH($D3236,#REF!:#REF!,0),MATCH(#REF!,#REF!:#REF!,0))</f>
        <v>#REF!</v>
      </c>
      <c r="F3236" s="9" t="e">
        <f>INDEX(#REF!:#REF!,MATCH($D3236,#REF!:#REF!,0),MATCH(#REF!,#REF!:#REF!,0))</f>
        <v>#REF!</v>
      </c>
    </row>
    <row r="3237" spans="1:6" ht="16.5" x14ac:dyDescent="0.3">
      <c r="A3237" s="9" t="s">
        <v>19089</v>
      </c>
      <c r="B3237" s="9" t="s">
        <v>2503</v>
      </c>
      <c r="C3237" s="10">
        <v>51374</v>
      </c>
      <c r="D3237" s="9">
        <v>1475796307</v>
      </c>
      <c r="E3237" s="9" t="e">
        <f>INDEX(#REF!:#REF!,MATCH($D3237,#REF!:#REF!,0),MATCH(#REF!,#REF!:#REF!,0))</f>
        <v>#REF!</v>
      </c>
      <c r="F3237" s="9" t="e">
        <f>INDEX(#REF!:#REF!,MATCH($D3237,#REF!:#REF!,0),MATCH(#REF!,#REF!:#REF!,0))</f>
        <v>#REF!</v>
      </c>
    </row>
    <row r="3238" spans="1:6" ht="16.5" x14ac:dyDescent="0.3">
      <c r="A3238" s="9" t="s">
        <v>19088</v>
      </c>
      <c r="B3238" s="9" t="s">
        <v>2650</v>
      </c>
      <c r="C3238" s="10">
        <v>43652</v>
      </c>
      <c r="D3238" s="9">
        <v>9381484503</v>
      </c>
      <c r="E3238" s="9" t="e">
        <f>INDEX(#REF!:#REF!,MATCH($D3238,#REF!:#REF!,0),MATCH(#REF!,#REF!:#REF!,0))</f>
        <v>#REF!</v>
      </c>
      <c r="F3238" s="9" t="e">
        <f>INDEX(#REF!:#REF!,MATCH($D3238,#REF!:#REF!,0),MATCH(#REF!,#REF!:#REF!,0))</f>
        <v>#REF!</v>
      </c>
    </row>
    <row r="3239" spans="1:6" ht="16.5" x14ac:dyDescent="0.3">
      <c r="A3239" s="9" t="s">
        <v>19087</v>
      </c>
      <c r="B3239" s="9" t="s">
        <v>2317</v>
      </c>
      <c r="C3239" s="10">
        <v>34880</v>
      </c>
      <c r="D3239" s="9">
        <v>3858163570</v>
      </c>
      <c r="E3239" s="9" t="e">
        <f>INDEX(#REF!:#REF!,MATCH($D3239,#REF!:#REF!,0),MATCH(#REF!,#REF!:#REF!,0))</f>
        <v>#REF!</v>
      </c>
      <c r="F3239" s="9" t="e">
        <f>INDEX(#REF!:#REF!,MATCH($D3239,#REF!:#REF!,0),MATCH(#REF!,#REF!:#REF!,0))</f>
        <v>#REF!</v>
      </c>
    </row>
    <row r="3240" spans="1:6" ht="16.5" x14ac:dyDescent="0.3">
      <c r="A3240" s="9" t="s">
        <v>19086</v>
      </c>
      <c r="B3240" s="9" t="s">
        <v>2947</v>
      </c>
      <c r="C3240" s="10">
        <v>31157</v>
      </c>
      <c r="D3240" s="9">
        <v>6284045549</v>
      </c>
      <c r="E3240" s="9" t="e">
        <f>INDEX(#REF!:#REF!,MATCH($D3240,#REF!:#REF!,0),MATCH(#REF!,#REF!:#REF!,0))</f>
        <v>#REF!</v>
      </c>
      <c r="F3240" s="9" t="e">
        <f>INDEX(#REF!:#REF!,MATCH($D3240,#REF!:#REF!,0),MATCH(#REF!,#REF!:#REF!,0))</f>
        <v>#REF!</v>
      </c>
    </row>
    <row r="3241" spans="1:6" ht="16.5" x14ac:dyDescent="0.3">
      <c r="A3241" s="9" t="s">
        <v>19085</v>
      </c>
      <c r="B3241" s="9" t="s">
        <v>1953</v>
      </c>
      <c r="C3241" s="10">
        <v>42309</v>
      </c>
      <c r="D3241" s="9">
        <v>232367817</v>
      </c>
      <c r="E3241" s="9" t="e">
        <f>INDEX(#REF!:#REF!,MATCH($D3241,#REF!:#REF!,0),MATCH(#REF!,#REF!:#REF!,0))</f>
        <v>#REF!</v>
      </c>
      <c r="F3241" s="9" t="e">
        <f>INDEX(#REF!:#REF!,MATCH($D3241,#REF!:#REF!,0),MATCH(#REF!,#REF!:#REF!,0))</f>
        <v>#REF!</v>
      </c>
    </row>
    <row r="3242" spans="1:6" ht="16.5" x14ac:dyDescent="0.3">
      <c r="A3242" s="9" t="s">
        <v>19084</v>
      </c>
      <c r="B3242" s="9" t="s">
        <v>2721</v>
      </c>
      <c r="C3242" s="10">
        <v>22615</v>
      </c>
      <c r="D3242" s="9">
        <v>3858163570</v>
      </c>
      <c r="E3242" s="9" t="e">
        <f>INDEX(#REF!:#REF!,MATCH($D3242,#REF!:#REF!,0),MATCH(#REF!,#REF!:#REF!,0))</f>
        <v>#REF!</v>
      </c>
      <c r="F3242" s="9" t="e">
        <f>INDEX(#REF!:#REF!,MATCH($D3242,#REF!:#REF!,0),MATCH(#REF!,#REF!:#REF!,0))</f>
        <v>#REF!</v>
      </c>
    </row>
    <row r="3243" spans="1:6" ht="16.5" x14ac:dyDescent="0.3">
      <c r="A3243" s="9" t="s">
        <v>19083</v>
      </c>
      <c r="B3243" s="9" t="s">
        <v>2315</v>
      </c>
      <c r="C3243" s="10">
        <v>36022</v>
      </c>
      <c r="D3243" s="9">
        <v>4698538416</v>
      </c>
      <c r="E3243" s="9" t="e">
        <f>INDEX(#REF!:#REF!,MATCH($D3243,#REF!:#REF!,0),MATCH(#REF!,#REF!:#REF!,0))</f>
        <v>#REF!</v>
      </c>
      <c r="F3243" s="9" t="e">
        <f>INDEX(#REF!:#REF!,MATCH($D3243,#REF!:#REF!,0),MATCH(#REF!,#REF!:#REF!,0))</f>
        <v>#REF!</v>
      </c>
    </row>
    <row r="3244" spans="1:6" ht="16.5" x14ac:dyDescent="0.3">
      <c r="A3244" s="9" t="s">
        <v>19082</v>
      </c>
      <c r="B3244" s="9" t="s">
        <v>2073</v>
      </c>
      <c r="C3244" s="10">
        <v>57080</v>
      </c>
      <c r="D3244" s="9">
        <v>2066028762</v>
      </c>
      <c r="E3244" s="9" t="e">
        <f>INDEX(#REF!:#REF!,MATCH($D3244,#REF!:#REF!,0),MATCH(#REF!,#REF!:#REF!,0))</f>
        <v>#REF!</v>
      </c>
      <c r="F3244" s="9" t="e">
        <f>INDEX(#REF!:#REF!,MATCH($D3244,#REF!:#REF!,0),MATCH(#REF!,#REF!:#REF!,0))</f>
        <v>#REF!</v>
      </c>
    </row>
    <row r="3245" spans="1:6" ht="16.5" x14ac:dyDescent="0.3">
      <c r="A3245" s="9" t="s">
        <v>19081</v>
      </c>
      <c r="B3245" s="9" t="s">
        <v>3125</v>
      </c>
      <c r="C3245" s="10">
        <v>18730</v>
      </c>
      <c r="D3245" s="9">
        <v>826490107</v>
      </c>
      <c r="E3245" s="9" t="e">
        <f>INDEX(#REF!:#REF!,MATCH($D3245,#REF!:#REF!,0),MATCH(#REF!,#REF!:#REF!,0))</f>
        <v>#REF!</v>
      </c>
      <c r="F3245" s="9" t="e">
        <f>INDEX(#REF!:#REF!,MATCH($D3245,#REF!:#REF!,0),MATCH(#REF!,#REF!:#REF!,0))</f>
        <v>#REF!</v>
      </c>
    </row>
    <row r="3246" spans="1:6" ht="16.5" x14ac:dyDescent="0.3">
      <c r="A3246" s="9" t="s">
        <v>19080</v>
      </c>
      <c r="B3246" s="9" t="s">
        <v>2468</v>
      </c>
      <c r="C3246" s="10">
        <v>23131</v>
      </c>
      <c r="D3246" s="9">
        <v>3935718624</v>
      </c>
      <c r="E3246" s="9" t="e">
        <f>INDEX(#REF!:#REF!,MATCH($D3246,#REF!:#REF!,0),MATCH(#REF!,#REF!:#REF!,0))</f>
        <v>#REF!</v>
      </c>
      <c r="F3246" s="9" t="e">
        <f>INDEX(#REF!:#REF!,MATCH($D3246,#REF!:#REF!,0),MATCH(#REF!,#REF!:#REF!,0))</f>
        <v>#REF!</v>
      </c>
    </row>
    <row r="3247" spans="1:6" ht="16.5" x14ac:dyDescent="0.3">
      <c r="A3247" s="9" t="s">
        <v>19079</v>
      </c>
      <c r="B3247" s="9" t="s">
        <v>2238</v>
      </c>
      <c r="C3247" s="10">
        <v>24738</v>
      </c>
      <c r="D3247" s="9">
        <v>7670936274</v>
      </c>
      <c r="E3247" s="9" t="e">
        <f>INDEX(#REF!:#REF!,MATCH($D3247,#REF!:#REF!,0),MATCH(#REF!,#REF!:#REF!,0))</f>
        <v>#REF!</v>
      </c>
      <c r="F3247" s="9" t="e">
        <f>INDEX(#REF!:#REF!,MATCH($D3247,#REF!:#REF!,0),MATCH(#REF!,#REF!:#REF!,0))</f>
        <v>#REF!</v>
      </c>
    </row>
    <row r="3248" spans="1:6" ht="16.5" x14ac:dyDescent="0.3">
      <c r="A3248" s="9" t="s">
        <v>19078</v>
      </c>
      <c r="B3248" s="9" t="s">
        <v>2878</v>
      </c>
      <c r="C3248" s="10">
        <v>12010</v>
      </c>
      <c r="D3248" s="9">
        <v>25254650</v>
      </c>
      <c r="E3248" s="9" t="e">
        <f>INDEX(#REF!:#REF!,MATCH($D3248,#REF!:#REF!,0),MATCH(#REF!,#REF!:#REF!,0))</f>
        <v>#REF!</v>
      </c>
      <c r="F3248" s="9" t="e">
        <f>INDEX(#REF!:#REF!,MATCH($D3248,#REF!:#REF!,0),MATCH(#REF!,#REF!:#REF!,0))</f>
        <v>#REF!</v>
      </c>
    </row>
    <row r="3249" spans="1:6" ht="16.5" x14ac:dyDescent="0.3">
      <c r="A3249" s="9" t="s">
        <v>19077</v>
      </c>
      <c r="B3249" s="9" t="s">
        <v>2994</v>
      </c>
      <c r="C3249" s="10">
        <v>46815</v>
      </c>
      <c r="D3249" s="9">
        <v>8373529241</v>
      </c>
      <c r="E3249" s="9" t="e">
        <f>INDEX(#REF!:#REF!,MATCH($D3249,#REF!:#REF!,0),MATCH(#REF!,#REF!:#REF!,0))</f>
        <v>#REF!</v>
      </c>
      <c r="F3249" s="9" t="e">
        <f>INDEX(#REF!:#REF!,MATCH($D3249,#REF!:#REF!,0),MATCH(#REF!,#REF!:#REF!,0))</f>
        <v>#REF!</v>
      </c>
    </row>
    <row r="3250" spans="1:6" ht="16.5" x14ac:dyDescent="0.3">
      <c r="A3250" s="9" t="s">
        <v>19076</v>
      </c>
      <c r="B3250" s="9" t="s">
        <v>2269</v>
      </c>
      <c r="C3250" s="10">
        <v>45107</v>
      </c>
      <c r="D3250" s="9">
        <v>5280433926</v>
      </c>
      <c r="E3250" s="9" t="e">
        <f>INDEX(#REF!:#REF!,MATCH($D3250,#REF!:#REF!,0),MATCH(#REF!,#REF!:#REF!,0))</f>
        <v>#REF!</v>
      </c>
      <c r="F3250" s="9" t="e">
        <f>INDEX(#REF!:#REF!,MATCH($D3250,#REF!:#REF!,0),MATCH(#REF!,#REF!:#REF!,0))</f>
        <v>#REF!</v>
      </c>
    </row>
    <row r="3251" spans="1:6" ht="16.5" x14ac:dyDescent="0.3">
      <c r="A3251" s="9" t="s">
        <v>19075</v>
      </c>
      <c r="B3251" s="9" t="s">
        <v>2190</v>
      </c>
      <c r="C3251" s="10">
        <v>53184</v>
      </c>
      <c r="D3251" s="9">
        <v>5623930522</v>
      </c>
      <c r="E3251" s="9" t="e">
        <f>INDEX(#REF!:#REF!,MATCH($D3251,#REF!:#REF!,0),MATCH(#REF!,#REF!:#REF!,0))</f>
        <v>#REF!</v>
      </c>
      <c r="F3251" s="9" t="e">
        <f>INDEX(#REF!:#REF!,MATCH($D3251,#REF!:#REF!,0),MATCH(#REF!,#REF!:#REF!,0))</f>
        <v>#REF!</v>
      </c>
    </row>
    <row r="3252" spans="1:6" ht="16.5" x14ac:dyDescent="0.3">
      <c r="A3252" s="9" t="s">
        <v>19074</v>
      </c>
      <c r="B3252" s="9" t="s">
        <v>2364</v>
      </c>
      <c r="C3252" s="10">
        <v>41154</v>
      </c>
      <c r="D3252" s="9">
        <v>9795921177</v>
      </c>
      <c r="E3252" s="9" t="e">
        <f>INDEX(#REF!:#REF!,MATCH($D3252,#REF!:#REF!,0),MATCH(#REF!,#REF!:#REF!,0))</f>
        <v>#REF!</v>
      </c>
      <c r="F3252" s="9" t="e">
        <f>INDEX(#REF!:#REF!,MATCH($D3252,#REF!:#REF!,0),MATCH(#REF!,#REF!:#REF!,0))</f>
        <v>#REF!</v>
      </c>
    </row>
    <row r="3253" spans="1:6" ht="16.5" x14ac:dyDescent="0.3">
      <c r="A3253" s="9" t="s">
        <v>19073</v>
      </c>
      <c r="B3253" s="9" t="s">
        <v>3079</v>
      </c>
      <c r="C3253" s="10">
        <v>11982</v>
      </c>
      <c r="D3253" s="9">
        <v>6842801095</v>
      </c>
      <c r="E3253" s="9" t="e">
        <f>INDEX(#REF!:#REF!,MATCH($D3253,#REF!:#REF!,0),MATCH(#REF!,#REF!:#REF!,0))</f>
        <v>#REF!</v>
      </c>
      <c r="F3253" s="9" t="e">
        <f>INDEX(#REF!:#REF!,MATCH($D3253,#REF!:#REF!,0),MATCH(#REF!,#REF!:#REF!,0))</f>
        <v>#REF!</v>
      </c>
    </row>
    <row r="3254" spans="1:6" ht="16.5" x14ac:dyDescent="0.3">
      <c r="A3254" s="9" t="s">
        <v>19072</v>
      </c>
      <c r="B3254" s="9" t="s">
        <v>2040</v>
      </c>
      <c r="C3254" s="10">
        <v>35866</v>
      </c>
      <c r="D3254" s="9">
        <v>9547713507</v>
      </c>
      <c r="E3254" s="9" t="e">
        <f>INDEX(#REF!:#REF!,MATCH($D3254,#REF!:#REF!,0),MATCH(#REF!,#REF!:#REF!,0))</f>
        <v>#REF!</v>
      </c>
      <c r="F3254" s="9" t="e">
        <f>INDEX(#REF!:#REF!,MATCH($D3254,#REF!:#REF!,0),MATCH(#REF!,#REF!:#REF!,0))</f>
        <v>#REF!</v>
      </c>
    </row>
    <row r="3255" spans="1:6" ht="16.5" x14ac:dyDescent="0.3">
      <c r="A3255" s="9" t="s">
        <v>19071</v>
      </c>
      <c r="B3255" s="9" t="s">
        <v>2001</v>
      </c>
      <c r="C3255" s="10">
        <v>20927</v>
      </c>
      <c r="D3255" s="9">
        <v>3967370569</v>
      </c>
      <c r="E3255" s="9" t="e">
        <f>INDEX(#REF!:#REF!,MATCH($D3255,#REF!:#REF!,0),MATCH(#REF!,#REF!:#REF!,0))</f>
        <v>#REF!</v>
      </c>
      <c r="F3255" s="9" t="e">
        <f>INDEX(#REF!:#REF!,MATCH($D3255,#REF!:#REF!,0),MATCH(#REF!,#REF!:#REF!,0))</f>
        <v>#REF!</v>
      </c>
    </row>
    <row r="3256" spans="1:6" ht="16.5" x14ac:dyDescent="0.3">
      <c r="A3256" s="9" t="s">
        <v>19070</v>
      </c>
      <c r="B3256" s="9" t="s">
        <v>2994</v>
      </c>
      <c r="C3256" s="10">
        <v>21560</v>
      </c>
      <c r="D3256" s="9">
        <v>4192443678</v>
      </c>
      <c r="E3256" s="9" t="e">
        <f>INDEX(#REF!:#REF!,MATCH($D3256,#REF!:#REF!,0),MATCH(#REF!,#REF!:#REF!,0))</f>
        <v>#REF!</v>
      </c>
      <c r="F3256" s="9" t="e">
        <f>INDEX(#REF!:#REF!,MATCH($D3256,#REF!:#REF!,0),MATCH(#REF!,#REF!:#REF!,0))</f>
        <v>#REF!</v>
      </c>
    </row>
    <row r="3257" spans="1:6" ht="16.5" x14ac:dyDescent="0.3">
      <c r="A3257" s="9" t="s">
        <v>19069</v>
      </c>
      <c r="B3257" s="9" t="s">
        <v>2069</v>
      </c>
      <c r="C3257" s="10">
        <v>33505</v>
      </c>
      <c r="D3257" s="9">
        <v>5280433926</v>
      </c>
      <c r="E3257" s="9" t="e">
        <f>INDEX(#REF!:#REF!,MATCH($D3257,#REF!:#REF!,0),MATCH(#REF!,#REF!:#REF!,0))</f>
        <v>#REF!</v>
      </c>
      <c r="F3257" s="9" t="e">
        <f>INDEX(#REF!:#REF!,MATCH($D3257,#REF!:#REF!,0),MATCH(#REF!,#REF!:#REF!,0))</f>
        <v>#REF!</v>
      </c>
    </row>
    <row r="3258" spans="1:6" ht="16.5" x14ac:dyDescent="0.3">
      <c r="A3258" s="9" t="s">
        <v>19068</v>
      </c>
      <c r="B3258" s="9" t="s">
        <v>2867</v>
      </c>
      <c r="C3258" s="10">
        <v>13505</v>
      </c>
      <c r="D3258" s="9">
        <v>5203144281</v>
      </c>
      <c r="E3258" s="9" t="e">
        <f>INDEX(#REF!:#REF!,MATCH($D3258,#REF!:#REF!,0),MATCH(#REF!,#REF!:#REF!,0))</f>
        <v>#REF!</v>
      </c>
      <c r="F3258" s="9" t="e">
        <f>INDEX(#REF!:#REF!,MATCH($D3258,#REF!:#REF!,0),MATCH(#REF!,#REF!:#REF!,0))</f>
        <v>#REF!</v>
      </c>
    </row>
    <row r="3259" spans="1:6" ht="16.5" x14ac:dyDescent="0.3">
      <c r="A3259" s="9" t="s">
        <v>19067</v>
      </c>
      <c r="B3259" s="9" t="s">
        <v>2129</v>
      </c>
      <c r="C3259" s="10">
        <v>15233</v>
      </c>
      <c r="D3259" s="9">
        <v>2408183758</v>
      </c>
      <c r="E3259" s="9" t="e">
        <f>INDEX(#REF!:#REF!,MATCH($D3259,#REF!:#REF!,0),MATCH(#REF!,#REF!:#REF!,0))</f>
        <v>#REF!</v>
      </c>
      <c r="F3259" s="9" t="e">
        <f>INDEX(#REF!:#REF!,MATCH($D3259,#REF!:#REF!,0),MATCH(#REF!,#REF!:#REF!,0))</f>
        <v>#REF!</v>
      </c>
    </row>
    <row r="3260" spans="1:6" ht="16.5" x14ac:dyDescent="0.3">
      <c r="A3260" s="9" t="s">
        <v>19066</v>
      </c>
      <c r="B3260" s="9" t="s">
        <v>2222</v>
      </c>
      <c r="C3260" s="10">
        <v>59859</v>
      </c>
      <c r="D3260" s="9">
        <v>3524504531</v>
      </c>
      <c r="E3260" s="9" t="e">
        <f>INDEX(#REF!:#REF!,MATCH($D3260,#REF!:#REF!,0),MATCH(#REF!,#REF!:#REF!,0))</f>
        <v>#REF!</v>
      </c>
      <c r="F3260" s="9" t="e">
        <f>INDEX(#REF!:#REF!,MATCH($D3260,#REF!:#REF!,0),MATCH(#REF!,#REF!:#REF!,0))</f>
        <v>#REF!</v>
      </c>
    </row>
    <row r="3261" spans="1:6" ht="16.5" x14ac:dyDescent="0.3">
      <c r="A3261" s="9" t="s">
        <v>19065</v>
      </c>
      <c r="B3261" s="9" t="s">
        <v>2219</v>
      </c>
      <c r="C3261" s="10">
        <v>58562</v>
      </c>
      <c r="D3261" s="9">
        <v>7281103514</v>
      </c>
      <c r="E3261" s="9" t="e">
        <f>INDEX(#REF!:#REF!,MATCH($D3261,#REF!:#REF!,0),MATCH(#REF!,#REF!:#REF!,0))</f>
        <v>#REF!</v>
      </c>
      <c r="F3261" s="9" t="e">
        <f>INDEX(#REF!:#REF!,MATCH($D3261,#REF!:#REF!,0),MATCH(#REF!,#REF!:#REF!,0))</f>
        <v>#REF!</v>
      </c>
    </row>
    <row r="3262" spans="1:6" ht="16.5" x14ac:dyDescent="0.3">
      <c r="A3262" s="9" t="s">
        <v>19064</v>
      </c>
      <c r="B3262" s="9" t="s">
        <v>2219</v>
      </c>
      <c r="C3262" s="10">
        <v>16300</v>
      </c>
      <c r="D3262" s="9">
        <v>8267733809</v>
      </c>
      <c r="E3262" s="9" t="e">
        <f>INDEX(#REF!:#REF!,MATCH($D3262,#REF!:#REF!,0),MATCH(#REF!,#REF!:#REF!,0))</f>
        <v>#REF!</v>
      </c>
      <c r="F3262" s="9" t="e">
        <f>INDEX(#REF!:#REF!,MATCH($D3262,#REF!:#REF!,0),MATCH(#REF!,#REF!:#REF!,0))</f>
        <v>#REF!</v>
      </c>
    </row>
    <row r="3263" spans="1:6" ht="16.5" x14ac:dyDescent="0.3">
      <c r="A3263" s="9" t="s">
        <v>19063</v>
      </c>
      <c r="B3263" s="9" t="s">
        <v>2420</v>
      </c>
      <c r="C3263" s="10">
        <v>50510</v>
      </c>
      <c r="D3263" s="9">
        <v>1592980554</v>
      </c>
      <c r="E3263" s="9" t="e">
        <f>INDEX(#REF!:#REF!,MATCH($D3263,#REF!:#REF!,0),MATCH(#REF!,#REF!:#REF!,0))</f>
        <v>#REF!</v>
      </c>
      <c r="F3263" s="9" t="e">
        <f>INDEX(#REF!:#REF!,MATCH($D3263,#REF!:#REF!,0),MATCH(#REF!,#REF!:#REF!,0))</f>
        <v>#REF!</v>
      </c>
    </row>
    <row r="3264" spans="1:6" ht="16.5" x14ac:dyDescent="0.3">
      <c r="A3264" s="9" t="s">
        <v>19062</v>
      </c>
      <c r="B3264" s="9" t="s">
        <v>3071</v>
      </c>
      <c r="C3264" s="10">
        <v>18044</v>
      </c>
      <c r="D3264" s="9">
        <v>4323171323</v>
      </c>
      <c r="E3264" s="9" t="e">
        <f>INDEX(#REF!:#REF!,MATCH($D3264,#REF!:#REF!,0),MATCH(#REF!,#REF!:#REF!,0))</f>
        <v>#REF!</v>
      </c>
      <c r="F3264" s="9" t="e">
        <f>INDEX(#REF!:#REF!,MATCH($D3264,#REF!:#REF!,0),MATCH(#REF!,#REF!:#REF!,0))</f>
        <v>#REF!</v>
      </c>
    </row>
    <row r="3265" spans="1:6" ht="16.5" x14ac:dyDescent="0.3">
      <c r="A3265" s="9" t="s">
        <v>19061</v>
      </c>
      <c r="B3265" s="9" t="s">
        <v>2762</v>
      </c>
      <c r="C3265" s="10">
        <v>50061</v>
      </c>
      <c r="D3265" s="9">
        <v>1014658829</v>
      </c>
      <c r="E3265" s="9" t="e">
        <f>INDEX(#REF!:#REF!,MATCH($D3265,#REF!:#REF!,0),MATCH(#REF!,#REF!:#REF!,0))</f>
        <v>#REF!</v>
      </c>
      <c r="F3265" s="9" t="e">
        <f>INDEX(#REF!:#REF!,MATCH($D3265,#REF!:#REF!,0),MATCH(#REF!,#REF!:#REF!,0))</f>
        <v>#REF!</v>
      </c>
    </row>
    <row r="3266" spans="1:6" ht="16.5" x14ac:dyDescent="0.3">
      <c r="A3266" s="9" t="s">
        <v>19060</v>
      </c>
      <c r="B3266" s="9" t="s">
        <v>2250</v>
      </c>
      <c r="C3266" s="10">
        <v>56526</v>
      </c>
      <c r="D3266" s="9">
        <v>4037854406</v>
      </c>
      <c r="E3266" s="9" t="e">
        <f>INDEX(#REF!:#REF!,MATCH($D3266,#REF!:#REF!,0),MATCH(#REF!,#REF!:#REF!,0))</f>
        <v>#REF!</v>
      </c>
      <c r="F3266" s="9" t="e">
        <f>INDEX(#REF!:#REF!,MATCH($D3266,#REF!:#REF!,0),MATCH(#REF!,#REF!:#REF!,0))</f>
        <v>#REF!</v>
      </c>
    </row>
    <row r="3267" spans="1:6" ht="16.5" x14ac:dyDescent="0.3">
      <c r="A3267" s="9" t="s">
        <v>19059</v>
      </c>
      <c r="B3267" s="9" t="s">
        <v>2487</v>
      </c>
      <c r="C3267" s="10">
        <v>35406</v>
      </c>
      <c r="D3267" s="9">
        <v>4492546545</v>
      </c>
      <c r="E3267" s="9" t="e">
        <f>INDEX(#REF!:#REF!,MATCH($D3267,#REF!:#REF!,0),MATCH(#REF!,#REF!:#REF!,0))</f>
        <v>#REF!</v>
      </c>
      <c r="F3267" s="9" t="e">
        <f>INDEX(#REF!:#REF!,MATCH($D3267,#REF!:#REF!,0),MATCH(#REF!,#REF!:#REF!,0))</f>
        <v>#REF!</v>
      </c>
    </row>
    <row r="3268" spans="1:6" ht="16.5" x14ac:dyDescent="0.3">
      <c r="A3268" s="9" t="s">
        <v>19058</v>
      </c>
      <c r="B3268" s="9" t="s">
        <v>2359</v>
      </c>
      <c r="C3268" s="10">
        <v>22564</v>
      </c>
      <c r="D3268" s="9">
        <v>4175195971</v>
      </c>
      <c r="E3268" s="9" t="e">
        <f>INDEX(#REF!:#REF!,MATCH($D3268,#REF!:#REF!,0),MATCH(#REF!,#REF!:#REF!,0))</f>
        <v>#REF!</v>
      </c>
      <c r="F3268" s="9" t="e">
        <f>INDEX(#REF!:#REF!,MATCH($D3268,#REF!:#REF!,0),MATCH(#REF!,#REF!:#REF!,0))</f>
        <v>#REF!</v>
      </c>
    </row>
    <row r="3269" spans="1:6" ht="16.5" x14ac:dyDescent="0.3">
      <c r="A3269" s="9" t="s">
        <v>19057</v>
      </c>
      <c r="B3269" s="9" t="s">
        <v>2685</v>
      </c>
      <c r="C3269" s="10">
        <v>36067</v>
      </c>
      <c r="D3269" s="9">
        <v>9128677390</v>
      </c>
      <c r="E3269" s="9" t="e">
        <f>INDEX(#REF!:#REF!,MATCH($D3269,#REF!:#REF!,0),MATCH(#REF!,#REF!:#REF!,0))</f>
        <v>#REF!</v>
      </c>
      <c r="F3269" s="9" t="e">
        <f>INDEX(#REF!:#REF!,MATCH($D3269,#REF!:#REF!,0),MATCH(#REF!,#REF!:#REF!,0))</f>
        <v>#REF!</v>
      </c>
    </row>
    <row r="3270" spans="1:6" ht="16.5" x14ac:dyDescent="0.3">
      <c r="A3270" s="9" t="s">
        <v>19056</v>
      </c>
      <c r="B3270" s="9" t="s">
        <v>2206</v>
      </c>
      <c r="C3270" s="10">
        <v>21123</v>
      </c>
      <c r="D3270" s="9">
        <v>4159390110</v>
      </c>
      <c r="E3270" s="9" t="e">
        <f>INDEX(#REF!:#REF!,MATCH($D3270,#REF!:#REF!,0),MATCH(#REF!,#REF!:#REF!,0))</f>
        <v>#REF!</v>
      </c>
      <c r="F3270" s="9" t="e">
        <f>INDEX(#REF!:#REF!,MATCH($D3270,#REF!:#REF!,0),MATCH(#REF!,#REF!:#REF!,0))</f>
        <v>#REF!</v>
      </c>
    </row>
    <row r="3271" spans="1:6" ht="16.5" x14ac:dyDescent="0.3">
      <c r="A3271" s="9" t="s">
        <v>19055</v>
      </c>
      <c r="B3271" s="9" t="s">
        <v>2103</v>
      </c>
      <c r="C3271" s="10">
        <v>23723</v>
      </c>
      <c r="D3271" s="9">
        <v>6148303353</v>
      </c>
      <c r="E3271" s="9" t="e">
        <f>INDEX(#REF!:#REF!,MATCH($D3271,#REF!:#REF!,0),MATCH(#REF!,#REF!:#REF!,0))</f>
        <v>#REF!</v>
      </c>
      <c r="F3271" s="9" t="e">
        <f>INDEX(#REF!:#REF!,MATCH($D3271,#REF!:#REF!,0),MATCH(#REF!,#REF!:#REF!,0))</f>
        <v>#REF!</v>
      </c>
    </row>
    <row r="3272" spans="1:6" ht="16.5" x14ac:dyDescent="0.3">
      <c r="A3272" s="9" t="s">
        <v>19054</v>
      </c>
      <c r="B3272" s="9" t="s">
        <v>4007</v>
      </c>
      <c r="C3272" s="10">
        <v>55580</v>
      </c>
      <c r="D3272" s="9">
        <v>1280521902</v>
      </c>
      <c r="E3272" s="9" t="e">
        <f>INDEX(#REF!:#REF!,MATCH($D3272,#REF!:#REF!,0),MATCH(#REF!,#REF!:#REF!,0))</f>
        <v>#REF!</v>
      </c>
      <c r="F3272" s="9" t="e">
        <f>INDEX(#REF!:#REF!,MATCH($D3272,#REF!:#REF!,0),MATCH(#REF!,#REF!:#REF!,0))</f>
        <v>#REF!</v>
      </c>
    </row>
    <row r="3273" spans="1:6" ht="16.5" x14ac:dyDescent="0.3">
      <c r="A3273" s="9" t="s">
        <v>19053</v>
      </c>
      <c r="B3273" s="9" t="s">
        <v>2099</v>
      </c>
      <c r="C3273" s="10">
        <v>37023</v>
      </c>
      <c r="D3273" s="9">
        <v>4192879565</v>
      </c>
      <c r="E3273" s="9" t="e">
        <f>INDEX(#REF!:#REF!,MATCH($D3273,#REF!:#REF!,0),MATCH(#REF!,#REF!:#REF!,0))</f>
        <v>#REF!</v>
      </c>
      <c r="F3273" s="9" t="e">
        <f>INDEX(#REF!:#REF!,MATCH($D3273,#REF!:#REF!,0),MATCH(#REF!,#REF!:#REF!,0))</f>
        <v>#REF!</v>
      </c>
    </row>
    <row r="3274" spans="1:6" ht="16.5" x14ac:dyDescent="0.3">
      <c r="A3274" s="9" t="s">
        <v>19052</v>
      </c>
      <c r="B3274" s="9" t="s">
        <v>2302</v>
      </c>
      <c r="C3274" s="10">
        <v>19663</v>
      </c>
      <c r="D3274" s="9">
        <v>2234966051</v>
      </c>
      <c r="E3274" s="9" t="e">
        <f>INDEX(#REF!:#REF!,MATCH($D3274,#REF!:#REF!,0),MATCH(#REF!,#REF!:#REF!,0))</f>
        <v>#REF!</v>
      </c>
      <c r="F3274" s="9" t="e">
        <f>INDEX(#REF!:#REF!,MATCH($D3274,#REF!:#REF!,0),MATCH(#REF!,#REF!:#REF!,0))</f>
        <v>#REF!</v>
      </c>
    </row>
    <row r="3275" spans="1:6" ht="16.5" x14ac:dyDescent="0.3">
      <c r="A3275" s="9" t="s">
        <v>19051</v>
      </c>
      <c r="B3275" s="9" t="s">
        <v>2147</v>
      </c>
      <c r="C3275" s="10">
        <v>12960</v>
      </c>
      <c r="D3275" s="9">
        <v>965285472</v>
      </c>
      <c r="E3275" s="9" t="e">
        <f>INDEX(#REF!:#REF!,MATCH($D3275,#REF!:#REF!,0),MATCH(#REF!,#REF!:#REF!,0))</f>
        <v>#REF!</v>
      </c>
      <c r="F3275" s="9" t="e">
        <f>INDEX(#REF!:#REF!,MATCH($D3275,#REF!:#REF!,0),MATCH(#REF!,#REF!:#REF!,0))</f>
        <v>#REF!</v>
      </c>
    </row>
    <row r="3276" spans="1:6" ht="16.5" x14ac:dyDescent="0.3">
      <c r="A3276" s="9" t="s">
        <v>19050</v>
      </c>
      <c r="B3276" s="9" t="s">
        <v>3071</v>
      </c>
      <c r="C3276" s="10">
        <v>19416</v>
      </c>
      <c r="D3276" s="9">
        <v>5863557389</v>
      </c>
      <c r="E3276" s="9" t="e">
        <f>INDEX(#REF!:#REF!,MATCH($D3276,#REF!:#REF!,0),MATCH(#REF!,#REF!:#REF!,0))</f>
        <v>#REF!</v>
      </c>
      <c r="F3276" s="9" t="e">
        <f>INDEX(#REF!:#REF!,MATCH($D3276,#REF!:#REF!,0),MATCH(#REF!,#REF!:#REF!,0))</f>
        <v>#REF!</v>
      </c>
    </row>
    <row r="3277" spans="1:6" ht="16.5" x14ac:dyDescent="0.3">
      <c r="A3277" s="9" t="s">
        <v>19049</v>
      </c>
      <c r="B3277" s="9" t="s">
        <v>2195</v>
      </c>
      <c r="C3277" s="10">
        <v>56706</v>
      </c>
      <c r="D3277" s="9">
        <v>6276010022</v>
      </c>
      <c r="E3277" s="9" t="e">
        <f>INDEX(#REF!:#REF!,MATCH($D3277,#REF!:#REF!,0),MATCH(#REF!,#REF!:#REF!,0))</f>
        <v>#REF!</v>
      </c>
      <c r="F3277" s="9" t="e">
        <f>INDEX(#REF!:#REF!,MATCH($D3277,#REF!:#REF!,0),MATCH(#REF!,#REF!:#REF!,0))</f>
        <v>#REF!</v>
      </c>
    </row>
    <row r="3278" spans="1:6" ht="16.5" x14ac:dyDescent="0.3">
      <c r="A3278" s="9" t="s">
        <v>19048</v>
      </c>
      <c r="B3278" s="9" t="s">
        <v>2007</v>
      </c>
      <c r="C3278" s="10">
        <v>32483</v>
      </c>
      <c r="D3278" s="9">
        <v>6515844751</v>
      </c>
      <c r="E3278" s="9" t="e">
        <f>INDEX(#REF!:#REF!,MATCH($D3278,#REF!:#REF!,0),MATCH(#REF!,#REF!:#REF!,0))</f>
        <v>#REF!</v>
      </c>
      <c r="F3278" s="9" t="e">
        <f>INDEX(#REF!:#REF!,MATCH($D3278,#REF!:#REF!,0),MATCH(#REF!,#REF!:#REF!,0))</f>
        <v>#REF!</v>
      </c>
    </row>
    <row r="3279" spans="1:6" ht="16.5" x14ac:dyDescent="0.3">
      <c r="A3279" s="9" t="s">
        <v>19047</v>
      </c>
      <c r="B3279" s="9" t="s">
        <v>2304</v>
      </c>
      <c r="C3279" s="10">
        <v>52828</v>
      </c>
      <c r="D3279" s="9">
        <v>2599557828</v>
      </c>
      <c r="E3279" s="9" t="e">
        <f>INDEX(#REF!:#REF!,MATCH($D3279,#REF!:#REF!,0),MATCH(#REF!,#REF!:#REF!,0))</f>
        <v>#REF!</v>
      </c>
      <c r="F3279" s="9" t="e">
        <f>INDEX(#REF!:#REF!,MATCH($D3279,#REF!:#REF!,0),MATCH(#REF!,#REF!:#REF!,0))</f>
        <v>#REF!</v>
      </c>
    </row>
    <row r="3280" spans="1:6" ht="16.5" x14ac:dyDescent="0.3">
      <c r="A3280" s="9" t="s">
        <v>19046</v>
      </c>
      <c r="B3280" s="9" t="s">
        <v>2059</v>
      </c>
      <c r="C3280" s="10">
        <v>37712</v>
      </c>
      <c r="D3280" s="9">
        <v>7402856011</v>
      </c>
      <c r="E3280" s="9" t="e">
        <f>INDEX(#REF!:#REF!,MATCH($D3280,#REF!:#REF!,0),MATCH(#REF!,#REF!:#REF!,0))</f>
        <v>#REF!</v>
      </c>
      <c r="F3280" s="9" t="e">
        <f>INDEX(#REF!:#REF!,MATCH($D3280,#REF!:#REF!,0),MATCH(#REF!,#REF!:#REF!,0))</f>
        <v>#REF!</v>
      </c>
    </row>
    <row r="3281" spans="1:6" ht="16.5" x14ac:dyDescent="0.3">
      <c r="A3281" s="9" t="s">
        <v>19045</v>
      </c>
      <c r="B3281" s="9" t="s">
        <v>2032</v>
      </c>
      <c r="C3281" s="10">
        <v>40573</v>
      </c>
      <c r="D3281" s="9">
        <v>8044612831</v>
      </c>
      <c r="E3281" s="9" t="e">
        <f>INDEX(#REF!:#REF!,MATCH($D3281,#REF!:#REF!,0),MATCH(#REF!,#REF!:#REF!,0))</f>
        <v>#REF!</v>
      </c>
      <c r="F3281" s="9" t="e">
        <f>INDEX(#REF!:#REF!,MATCH($D3281,#REF!:#REF!,0),MATCH(#REF!,#REF!:#REF!,0))</f>
        <v>#REF!</v>
      </c>
    </row>
    <row r="3282" spans="1:6" ht="16.5" x14ac:dyDescent="0.3">
      <c r="A3282" s="9" t="s">
        <v>19044</v>
      </c>
      <c r="B3282" s="9" t="s">
        <v>2123</v>
      </c>
      <c r="C3282" s="10">
        <v>52037</v>
      </c>
      <c r="D3282" s="9">
        <v>5623896162</v>
      </c>
      <c r="E3282" s="9" t="e">
        <f>INDEX(#REF!:#REF!,MATCH($D3282,#REF!:#REF!,0),MATCH(#REF!,#REF!:#REF!,0))</f>
        <v>#REF!</v>
      </c>
      <c r="F3282" s="9" t="e">
        <f>INDEX(#REF!:#REF!,MATCH($D3282,#REF!:#REF!,0),MATCH(#REF!,#REF!:#REF!,0))</f>
        <v>#REF!</v>
      </c>
    </row>
    <row r="3283" spans="1:6" ht="16.5" x14ac:dyDescent="0.3">
      <c r="A3283" s="9" t="s">
        <v>19043</v>
      </c>
      <c r="B3283" s="9" t="s">
        <v>2052</v>
      </c>
      <c r="C3283" s="10">
        <v>42264</v>
      </c>
      <c r="D3283" s="9">
        <v>5837501576</v>
      </c>
      <c r="E3283" s="9" t="e">
        <f>INDEX(#REF!:#REF!,MATCH($D3283,#REF!:#REF!,0),MATCH(#REF!,#REF!:#REF!,0))</f>
        <v>#REF!</v>
      </c>
      <c r="F3283" s="9" t="e">
        <f>INDEX(#REF!:#REF!,MATCH($D3283,#REF!:#REF!,0),MATCH(#REF!,#REF!:#REF!,0))</f>
        <v>#REF!</v>
      </c>
    </row>
    <row r="3284" spans="1:6" ht="16.5" x14ac:dyDescent="0.3">
      <c r="A3284" s="9" t="s">
        <v>19042</v>
      </c>
      <c r="B3284" s="9" t="s">
        <v>1985</v>
      </c>
      <c r="C3284" s="10">
        <v>38181</v>
      </c>
      <c r="D3284" s="9">
        <v>844376051</v>
      </c>
      <c r="E3284" s="9" t="e">
        <f>INDEX(#REF!:#REF!,MATCH($D3284,#REF!:#REF!,0),MATCH(#REF!,#REF!:#REF!,0))</f>
        <v>#REF!</v>
      </c>
      <c r="F3284" s="9" t="e">
        <f>INDEX(#REF!:#REF!,MATCH($D3284,#REF!:#REF!,0),MATCH(#REF!,#REF!:#REF!,0))</f>
        <v>#REF!</v>
      </c>
    </row>
    <row r="3285" spans="1:6" ht="16.5" x14ac:dyDescent="0.3">
      <c r="A3285" s="9" t="s">
        <v>19041</v>
      </c>
      <c r="B3285" s="9" t="s">
        <v>2188</v>
      </c>
      <c r="C3285" s="10">
        <v>28738</v>
      </c>
      <c r="D3285" s="9">
        <v>7794042674</v>
      </c>
      <c r="E3285" s="9" t="e">
        <f>INDEX(#REF!:#REF!,MATCH($D3285,#REF!:#REF!,0),MATCH(#REF!,#REF!:#REF!,0))</f>
        <v>#REF!</v>
      </c>
      <c r="F3285" s="9" t="e">
        <f>INDEX(#REF!:#REF!,MATCH($D3285,#REF!:#REF!,0),MATCH(#REF!,#REF!:#REF!,0))</f>
        <v>#REF!</v>
      </c>
    </row>
    <row r="3286" spans="1:6" ht="16.5" x14ac:dyDescent="0.3">
      <c r="A3286" s="9" t="s">
        <v>19040</v>
      </c>
      <c r="B3286" s="9" t="s">
        <v>2424</v>
      </c>
      <c r="C3286" s="10">
        <v>28849</v>
      </c>
      <c r="D3286" s="9">
        <v>2297168497</v>
      </c>
      <c r="E3286" s="9" t="e">
        <f>INDEX(#REF!:#REF!,MATCH($D3286,#REF!:#REF!,0),MATCH(#REF!,#REF!:#REF!,0))</f>
        <v>#REF!</v>
      </c>
      <c r="F3286" s="9" t="e">
        <f>INDEX(#REF!:#REF!,MATCH($D3286,#REF!:#REF!,0),MATCH(#REF!,#REF!:#REF!,0))</f>
        <v>#REF!</v>
      </c>
    </row>
    <row r="3287" spans="1:6" ht="16.5" x14ac:dyDescent="0.3">
      <c r="A3287" s="9" t="s">
        <v>19039</v>
      </c>
      <c r="B3287" s="9" t="s">
        <v>2284</v>
      </c>
      <c r="C3287" s="10">
        <v>49501</v>
      </c>
      <c r="D3287" s="9">
        <v>6214787945</v>
      </c>
      <c r="E3287" s="9" t="e">
        <f>INDEX(#REF!:#REF!,MATCH($D3287,#REF!:#REF!,0),MATCH(#REF!,#REF!:#REF!,0))</f>
        <v>#REF!</v>
      </c>
      <c r="F3287" s="9" t="e">
        <f>INDEX(#REF!:#REF!,MATCH($D3287,#REF!:#REF!,0),MATCH(#REF!,#REF!:#REF!,0))</f>
        <v>#REF!</v>
      </c>
    </row>
    <row r="3288" spans="1:6" ht="16.5" x14ac:dyDescent="0.3">
      <c r="A3288" s="9" t="s">
        <v>19038</v>
      </c>
      <c r="B3288" s="9" t="s">
        <v>2831</v>
      </c>
      <c r="C3288" s="10">
        <v>14195</v>
      </c>
      <c r="D3288" s="9">
        <v>3967370569</v>
      </c>
      <c r="E3288" s="9" t="e">
        <f>INDEX(#REF!:#REF!,MATCH($D3288,#REF!:#REF!,0),MATCH(#REF!,#REF!:#REF!,0))</f>
        <v>#REF!</v>
      </c>
      <c r="F3288" s="9" t="e">
        <f>INDEX(#REF!:#REF!,MATCH($D3288,#REF!:#REF!,0),MATCH(#REF!,#REF!:#REF!,0))</f>
        <v>#REF!</v>
      </c>
    </row>
    <row r="3289" spans="1:6" ht="16.5" x14ac:dyDescent="0.3">
      <c r="A3289" s="9" t="s">
        <v>19037</v>
      </c>
      <c r="B3289" s="9" t="s">
        <v>3222</v>
      </c>
      <c r="C3289" s="10">
        <v>34489</v>
      </c>
      <c r="D3289" s="9">
        <v>7140803102</v>
      </c>
      <c r="E3289" s="9" t="e">
        <f>INDEX(#REF!:#REF!,MATCH($D3289,#REF!:#REF!,0),MATCH(#REF!,#REF!:#REF!,0))</f>
        <v>#REF!</v>
      </c>
      <c r="F3289" s="9" t="e">
        <f>INDEX(#REF!:#REF!,MATCH($D3289,#REF!:#REF!,0),MATCH(#REF!,#REF!:#REF!,0))</f>
        <v>#REF!</v>
      </c>
    </row>
    <row r="3290" spans="1:6" ht="16.5" x14ac:dyDescent="0.3">
      <c r="A3290" s="9" t="s">
        <v>19036</v>
      </c>
      <c r="B3290" s="9" t="s">
        <v>2115</v>
      </c>
      <c r="C3290" s="10">
        <v>58440</v>
      </c>
      <c r="D3290" s="9">
        <v>4670832530</v>
      </c>
      <c r="E3290" s="9" t="e">
        <f>INDEX(#REF!:#REF!,MATCH($D3290,#REF!:#REF!,0),MATCH(#REF!,#REF!:#REF!,0))</f>
        <v>#REF!</v>
      </c>
      <c r="F3290" s="9" t="e">
        <f>INDEX(#REF!:#REF!,MATCH($D3290,#REF!:#REF!,0),MATCH(#REF!,#REF!:#REF!,0))</f>
        <v>#REF!</v>
      </c>
    </row>
    <row r="3291" spans="1:6" ht="16.5" x14ac:dyDescent="0.3">
      <c r="A3291" s="9" t="s">
        <v>19035</v>
      </c>
      <c r="B3291" s="9" t="s">
        <v>2532</v>
      </c>
      <c r="C3291" s="10">
        <v>13139</v>
      </c>
      <c r="D3291" s="9">
        <v>2292892200</v>
      </c>
      <c r="E3291" s="9" t="e">
        <f>INDEX(#REF!:#REF!,MATCH($D3291,#REF!:#REF!,0),MATCH(#REF!,#REF!:#REF!,0))</f>
        <v>#REF!</v>
      </c>
      <c r="F3291" s="9" t="e">
        <f>INDEX(#REF!:#REF!,MATCH($D3291,#REF!:#REF!,0),MATCH(#REF!,#REF!:#REF!,0))</f>
        <v>#REF!</v>
      </c>
    </row>
    <row r="3292" spans="1:6" ht="16.5" x14ac:dyDescent="0.3">
      <c r="A3292" s="9" t="s">
        <v>19034</v>
      </c>
      <c r="B3292" s="9" t="s">
        <v>2918</v>
      </c>
      <c r="C3292" s="10">
        <v>34413</v>
      </c>
      <c r="D3292" s="9">
        <v>7516977292</v>
      </c>
      <c r="E3292" s="9" t="e">
        <f>INDEX(#REF!:#REF!,MATCH($D3292,#REF!:#REF!,0),MATCH(#REF!,#REF!:#REF!,0))</f>
        <v>#REF!</v>
      </c>
      <c r="F3292" s="9" t="e">
        <f>INDEX(#REF!:#REF!,MATCH($D3292,#REF!:#REF!,0),MATCH(#REF!,#REF!:#REF!,0))</f>
        <v>#REF!</v>
      </c>
    </row>
    <row r="3293" spans="1:6" ht="16.5" x14ac:dyDescent="0.3">
      <c r="A3293" s="9" t="s">
        <v>19033</v>
      </c>
      <c r="B3293" s="9" t="s">
        <v>3079</v>
      </c>
      <c r="C3293" s="10">
        <v>49629</v>
      </c>
      <c r="D3293" s="9">
        <v>2533903736</v>
      </c>
      <c r="E3293" s="9" t="e">
        <f>INDEX(#REF!:#REF!,MATCH($D3293,#REF!:#REF!,0),MATCH(#REF!,#REF!:#REF!,0))</f>
        <v>#REF!</v>
      </c>
      <c r="F3293" s="9" t="e">
        <f>INDEX(#REF!:#REF!,MATCH($D3293,#REF!:#REF!,0),MATCH(#REF!,#REF!:#REF!,0))</f>
        <v>#REF!</v>
      </c>
    </row>
    <row r="3294" spans="1:6" ht="16.5" x14ac:dyDescent="0.3">
      <c r="A3294" s="9" t="s">
        <v>19032</v>
      </c>
      <c r="B3294" s="9" t="s">
        <v>2528</v>
      </c>
      <c r="C3294" s="10">
        <v>34205</v>
      </c>
      <c r="D3294" s="9">
        <v>3609467622</v>
      </c>
      <c r="E3294" s="9" t="e">
        <f>INDEX(#REF!:#REF!,MATCH($D3294,#REF!:#REF!,0),MATCH(#REF!,#REF!:#REF!,0))</f>
        <v>#REF!</v>
      </c>
      <c r="F3294" s="9" t="e">
        <f>INDEX(#REF!:#REF!,MATCH($D3294,#REF!:#REF!,0),MATCH(#REF!,#REF!:#REF!,0))</f>
        <v>#REF!</v>
      </c>
    </row>
    <row r="3295" spans="1:6" ht="16.5" x14ac:dyDescent="0.3">
      <c r="A3295" s="9" t="s">
        <v>19031</v>
      </c>
      <c r="B3295" s="9" t="s">
        <v>2258</v>
      </c>
      <c r="C3295" s="10">
        <v>22141</v>
      </c>
      <c r="D3295" s="9">
        <v>5948190226</v>
      </c>
      <c r="E3295" s="9" t="e">
        <f>INDEX(#REF!:#REF!,MATCH($D3295,#REF!:#REF!,0),MATCH(#REF!,#REF!:#REF!,0))</f>
        <v>#REF!</v>
      </c>
      <c r="F3295" s="9" t="e">
        <f>INDEX(#REF!:#REF!,MATCH($D3295,#REF!:#REF!,0),MATCH(#REF!,#REF!:#REF!,0))</f>
        <v>#REF!</v>
      </c>
    </row>
    <row r="3296" spans="1:6" ht="16.5" x14ac:dyDescent="0.3">
      <c r="A3296" s="9" t="s">
        <v>19030</v>
      </c>
      <c r="B3296" s="9" t="s">
        <v>2870</v>
      </c>
      <c r="C3296" s="10">
        <v>29222</v>
      </c>
      <c r="D3296" s="9">
        <v>8748349712</v>
      </c>
      <c r="E3296" s="9" t="e">
        <f>INDEX(#REF!:#REF!,MATCH($D3296,#REF!:#REF!,0),MATCH(#REF!,#REF!:#REF!,0))</f>
        <v>#REF!</v>
      </c>
      <c r="F3296" s="9" t="e">
        <f>INDEX(#REF!:#REF!,MATCH($D3296,#REF!:#REF!,0),MATCH(#REF!,#REF!:#REF!,0))</f>
        <v>#REF!</v>
      </c>
    </row>
    <row r="3297" spans="1:6" ht="16.5" x14ac:dyDescent="0.3">
      <c r="A3297" s="9" t="s">
        <v>19029</v>
      </c>
      <c r="B3297" s="9" t="s">
        <v>2232</v>
      </c>
      <c r="C3297" s="10">
        <v>14957</v>
      </c>
      <c r="D3297" s="9">
        <v>6531376252</v>
      </c>
      <c r="E3297" s="9" t="e">
        <f>INDEX(#REF!:#REF!,MATCH($D3297,#REF!:#REF!,0),MATCH(#REF!,#REF!:#REF!,0))</f>
        <v>#REF!</v>
      </c>
      <c r="F3297" s="9" t="e">
        <f>INDEX(#REF!:#REF!,MATCH($D3297,#REF!:#REF!,0),MATCH(#REF!,#REF!:#REF!,0))</f>
        <v>#REF!</v>
      </c>
    </row>
    <row r="3298" spans="1:6" ht="16.5" x14ac:dyDescent="0.3">
      <c r="A3298" s="9" t="s">
        <v>19028</v>
      </c>
      <c r="B3298" s="9" t="s">
        <v>2195</v>
      </c>
      <c r="C3298" s="10">
        <v>28961</v>
      </c>
      <c r="D3298" s="9">
        <v>8401146046</v>
      </c>
      <c r="E3298" s="9" t="e">
        <f>INDEX(#REF!:#REF!,MATCH($D3298,#REF!:#REF!,0),MATCH(#REF!,#REF!:#REF!,0))</f>
        <v>#REF!</v>
      </c>
      <c r="F3298" s="9" t="e">
        <f>INDEX(#REF!:#REF!,MATCH($D3298,#REF!:#REF!,0),MATCH(#REF!,#REF!:#REF!,0))</f>
        <v>#REF!</v>
      </c>
    </row>
    <row r="3299" spans="1:6" ht="16.5" x14ac:dyDescent="0.3">
      <c r="A3299" s="9" t="s">
        <v>19027</v>
      </c>
      <c r="B3299" s="9" t="s">
        <v>2302</v>
      </c>
      <c r="C3299" s="10">
        <v>37819</v>
      </c>
      <c r="D3299" s="9">
        <v>594961432</v>
      </c>
      <c r="E3299" s="9" t="e">
        <f>INDEX(#REF!:#REF!,MATCH($D3299,#REF!:#REF!,0),MATCH(#REF!,#REF!:#REF!,0))</f>
        <v>#REF!</v>
      </c>
      <c r="F3299" s="9" t="e">
        <f>INDEX(#REF!:#REF!,MATCH($D3299,#REF!:#REF!,0),MATCH(#REF!,#REF!:#REF!,0))</f>
        <v>#REF!</v>
      </c>
    </row>
    <row r="3300" spans="1:6" ht="16.5" x14ac:dyDescent="0.3">
      <c r="A3300" s="9" t="s">
        <v>19026</v>
      </c>
      <c r="B3300" s="9" t="s">
        <v>2513</v>
      </c>
      <c r="C3300" s="10">
        <v>53453</v>
      </c>
      <c r="D3300" s="9">
        <v>5687748091</v>
      </c>
      <c r="E3300" s="9" t="e">
        <f>INDEX(#REF!:#REF!,MATCH($D3300,#REF!:#REF!,0),MATCH(#REF!,#REF!:#REF!,0))</f>
        <v>#REF!</v>
      </c>
      <c r="F3300" s="9" t="e">
        <f>INDEX(#REF!:#REF!,MATCH($D3300,#REF!:#REF!,0),MATCH(#REF!,#REF!:#REF!,0))</f>
        <v>#REF!</v>
      </c>
    </row>
    <row r="3301" spans="1:6" ht="16.5" x14ac:dyDescent="0.3">
      <c r="A3301" s="9" t="s">
        <v>19025</v>
      </c>
      <c r="B3301" s="9" t="s">
        <v>2158</v>
      </c>
      <c r="C3301" s="10">
        <v>56084</v>
      </c>
      <c r="D3301" s="9">
        <v>3772653790</v>
      </c>
      <c r="E3301" s="9" t="e">
        <f>INDEX(#REF!:#REF!,MATCH($D3301,#REF!:#REF!,0),MATCH(#REF!,#REF!:#REF!,0))</f>
        <v>#REF!</v>
      </c>
      <c r="F3301" s="9" t="e">
        <f>INDEX(#REF!:#REF!,MATCH($D3301,#REF!:#REF!,0),MATCH(#REF!,#REF!:#REF!,0))</f>
        <v>#REF!</v>
      </c>
    </row>
    <row r="3302" spans="1:6" ht="16.5" x14ac:dyDescent="0.3">
      <c r="A3302" s="9" t="s">
        <v>19024</v>
      </c>
      <c r="B3302" s="9" t="s">
        <v>2662</v>
      </c>
      <c r="C3302" s="10">
        <v>48548</v>
      </c>
      <c r="D3302" s="9">
        <v>7268478941</v>
      </c>
      <c r="E3302" s="9" t="e">
        <f>INDEX(#REF!:#REF!,MATCH($D3302,#REF!:#REF!,0),MATCH(#REF!,#REF!:#REF!,0))</f>
        <v>#REF!</v>
      </c>
      <c r="F3302" s="9" t="e">
        <f>INDEX(#REF!:#REF!,MATCH($D3302,#REF!:#REF!,0),MATCH(#REF!,#REF!:#REF!,0))</f>
        <v>#REF!</v>
      </c>
    </row>
    <row r="3303" spans="1:6" ht="16.5" x14ac:dyDescent="0.3">
      <c r="A3303" s="9" t="s">
        <v>19023</v>
      </c>
      <c r="B3303" s="9" t="s">
        <v>2250</v>
      </c>
      <c r="C3303" s="10">
        <v>25564</v>
      </c>
      <c r="D3303" s="9">
        <v>6988089128</v>
      </c>
      <c r="E3303" s="9" t="e">
        <f>INDEX(#REF!:#REF!,MATCH($D3303,#REF!:#REF!,0),MATCH(#REF!,#REF!:#REF!,0))</f>
        <v>#REF!</v>
      </c>
      <c r="F3303" s="9" t="e">
        <f>INDEX(#REF!:#REF!,MATCH($D3303,#REF!:#REF!,0),MATCH(#REF!,#REF!:#REF!,0))</f>
        <v>#REF!</v>
      </c>
    </row>
    <row r="3304" spans="1:6" ht="16.5" x14ac:dyDescent="0.3">
      <c r="A3304" s="9" t="s">
        <v>19022</v>
      </c>
      <c r="B3304" s="9" t="s">
        <v>1959</v>
      </c>
      <c r="C3304" s="10">
        <v>55800</v>
      </c>
      <c r="D3304" s="9">
        <v>2607689635</v>
      </c>
      <c r="E3304" s="9" t="e">
        <f>INDEX(#REF!:#REF!,MATCH($D3304,#REF!:#REF!,0),MATCH(#REF!,#REF!:#REF!,0))</f>
        <v>#REF!</v>
      </c>
      <c r="F3304" s="9" t="e">
        <f>INDEX(#REF!:#REF!,MATCH($D3304,#REF!:#REF!,0),MATCH(#REF!,#REF!:#REF!,0))</f>
        <v>#REF!</v>
      </c>
    </row>
    <row r="3305" spans="1:6" ht="16.5" x14ac:dyDescent="0.3">
      <c r="A3305" s="9" t="s">
        <v>19021</v>
      </c>
      <c r="B3305" s="9" t="s">
        <v>2597</v>
      </c>
      <c r="C3305" s="10">
        <v>38699</v>
      </c>
      <c r="D3305" s="9">
        <v>8516539148</v>
      </c>
      <c r="E3305" s="9" t="e">
        <f>INDEX(#REF!:#REF!,MATCH($D3305,#REF!:#REF!,0),MATCH(#REF!,#REF!:#REF!,0))</f>
        <v>#REF!</v>
      </c>
      <c r="F3305" s="9" t="e">
        <f>INDEX(#REF!:#REF!,MATCH($D3305,#REF!:#REF!,0),MATCH(#REF!,#REF!:#REF!,0))</f>
        <v>#REF!</v>
      </c>
    </row>
    <row r="3306" spans="1:6" ht="16.5" x14ac:dyDescent="0.3">
      <c r="A3306" s="9" t="s">
        <v>19020</v>
      </c>
      <c r="B3306" s="9" t="s">
        <v>2214</v>
      </c>
      <c r="C3306" s="10">
        <v>40394</v>
      </c>
      <c r="D3306" s="9">
        <v>1231429186</v>
      </c>
      <c r="E3306" s="9" t="e">
        <f>INDEX(#REF!:#REF!,MATCH($D3306,#REF!:#REF!,0),MATCH(#REF!,#REF!:#REF!,0))</f>
        <v>#REF!</v>
      </c>
      <c r="F3306" s="9" t="e">
        <f>INDEX(#REF!:#REF!,MATCH($D3306,#REF!:#REF!,0),MATCH(#REF!,#REF!:#REF!,0))</f>
        <v>#REF!</v>
      </c>
    </row>
    <row r="3307" spans="1:6" ht="16.5" x14ac:dyDescent="0.3">
      <c r="A3307" s="9" t="s">
        <v>19019</v>
      </c>
      <c r="B3307" s="9" t="s">
        <v>2600</v>
      </c>
      <c r="C3307" s="10">
        <v>56432</v>
      </c>
      <c r="D3307" s="9">
        <v>8187246642</v>
      </c>
      <c r="E3307" s="9" t="e">
        <f>INDEX(#REF!:#REF!,MATCH($D3307,#REF!:#REF!,0),MATCH(#REF!,#REF!:#REF!,0))</f>
        <v>#REF!</v>
      </c>
      <c r="F3307" s="9" t="e">
        <f>INDEX(#REF!:#REF!,MATCH($D3307,#REF!:#REF!,0),MATCH(#REF!,#REF!:#REF!,0))</f>
        <v>#REF!</v>
      </c>
    </row>
    <row r="3308" spans="1:6" ht="16.5" x14ac:dyDescent="0.3">
      <c r="A3308" s="9" t="s">
        <v>19018</v>
      </c>
      <c r="B3308" s="9" t="s">
        <v>2228</v>
      </c>
      <c r="C3308" s="10">
        <v>24891</v>
      </c>
      <c r="D3308" s="9">
        <v>1081492333</v>
      </c>
      <c r="E3308" s="9" t="e">
        <f>INDEX(#REF!:#REF!,MATCH($D3308,#REF!:#REF!,0),MATCH(#REF!,#REF!:#REF!,0))</f>
        <v>#REF!</v>
      </c>
      <c r="F3308" s="9" t="e">
        <f>INDEX(#REF!:#REF!,MATCH($D3308,#REF!:#REF!,0),MATCH(#REF!,#REF!:#REF!,0))</f>
        <v>#REF!</v>
      </c>
    </row>
    <row r="3309" spans="1:6" ht="16.5" x14ac:dyDescent="0.3">
      <c r="A3309" s="9" t="s">
        <v>19017</v>
      </c>
      <c r="B3309" s="9" t="s">
        <v>1951</v>
      </c>
      <c r="C3309" s="10">
        <v>30207</v>
      </c>
      <c r="D3309" s="9">
        <v>1014658829</v>
      </c>
      <c r="E3309" s="9" t="e">
        <f>INDEX(#REF!:#REF!,MATCH($D3309,#REF!:#REF!,0),MATCH(#REF!,#REF!:#REF!,0))</f>
        <v>#REF!</v>
      </c>
      <c r="F3309" s="9" t="e">
        <f>INDEX(#REF!:#REF!,MATCH($D3309,#REF!:#REF!,0),MATCH(#REF!,#REF!:#REF!,0))</f>
        <v>#REF!</v>
      </c>
    </row>
    <row r="3310" spans="1:6" ht="16.5" x14ac:dyDescent="0.3">
      <c r="A3310" s="9" t="s">
        <v>19016</v>
      </c>
      <c r="B3310" s="9" t="s">
        <v>2704</v>
      </c>
      <c r="C3310" s="10">
        <v>44049</v>
      </c>
      <c r="D3310" s="9">
        <v>228985188</v>
      </c>
      <c r="E3310" s="9" t="e">
        <f>INDEX(#REF!:#REF!,MATCH($D3310,#REF!:#REF!,0),MATCH(#REF!,#REF!:#REF!,0))</f>
        <v>#REF!</v>
      </c>
      <c r="F3310" s="9" t="e">
        <f>INDEX(#REF!:#REF!,MATCH($D3310,#REF!:#REF!,0),MATCH(#REF!,#REF!:#REF!,0))</f>
        <v>#REF!</v>
      </c>
    </row>
    <row r="3311" spans="1:6" ht="16.5" x14ac:dyDescent="0.3">
      <c r="A3311" s="9" t="s">
        <v>19015</v>
      </c>
      <c r="B3311" s="9" t="s">
        <v>2530</v>
      </c>
      <c r="C3311" s="10">
        <v>28976</v>
      </c>
      <c r="D3311" s="9">
        <v>7659816853</v>
      </c>
      <c r="E3311" s="9" t="e">
        <f>INDEX(#REF!:#REF!,MATCH($D3311,#REF!:#REF!,0),MATCH(#REF!,#REF!:#REF!,0))</f>
        <v>#REF!</v>
      </c>
      <c r="F3311" s="9" t="e">
        <f>INDEX(#REF!:#REF!,MATCH($D3311,#REF!:#REF!,0),MATCH(#REF!,#REF!:#REF!,0))</f>
        <v>#REF!</v>
      </c>
    </row>
    <row r="3312" spans="1:6" ht="16.5" x14ac:dyDescent="0.3">
      <c r="A3312" s="9" t="s">
        <v>19014</v>
      </c>
      <c r="B3312" s="9" t="s">
        <v>2142</v>
      </c>
      <c r="C3312" s="10">
        <v>43870</v>
      </c>
      <c r="D3312" s="9">
        <v>8644362151</v>
      </c>
      <c r="E3312" s="9" t="e">
        <f>INDEX(#REF!:#REF!,MATCH($D3312,#REF!:#REF!,0),MATCH(#REF!,#REF!:#REF!,0))</f>
        <v>#REF!</v>
      </c>
      <c r="F3312" s="9" t="e">
        <f>INDEX(#REF!:#REF!,MATCH($D3312,#REF!:#REF!,0),MATCH(#REF!,#REF!:#REF!,0))</f>
        <v>#REF!</v>
      </c>
    </row>
    <row r="3313" spans="1:6" ht="16.5" x14ac:dyDescent="0.3">
      <c r="A3313" s="9" t="s">
        <v>19013</v>
      </c>
      <c r="B3313" s="9" t="s">
        <v>2077</v>
      </c>
      <c r="C3313" s="10">
        <v>51833</v>
      </c>
      <c r="D3313" s="9">
        <v>3269054114</v>
      </c>
      <c r="E3313" s="9" t="e">
        <f>INDEX(#REF!:#REF!,MATCH($D3313,#REF!:#REF!,0),MATCH(#REF!,#REF!:#REF!,0))</f>
        <v>#REF!</v>
      </c>
      <c r="F3313" s="9" t="e">
        <f>INDEX(#REF!:#REF!,MATCH($D3313,#REF!:#REF!,0),MATCH(#REF!,#REF!:#REF!,0))</f>
        <v>#REF!</v>
      </c>
    </row>
    <row r="3314" spans="1:6" ht="16.5" x14ac:dyDescent="0.3">
      <c r="A3314" s="9" t="s">
        <v>19012</v>
      </c>
      <c r="B3314" s="9" t="s">
        <v>2795</v>
      </c>
      <c r="C3314" s="10">
        <v>32785</v>
      </c>
      <c r="D3314" s="9">
        <v>3569619966</v>
      </c>
      <c r="E3314" s="9" t="e">
        <f>INDEX(#REF!:#REF!,MATCH($D3314,#REF!:#REF!,0),MATCH(#REF!,#REF!:#REF!,0))</f>
        <v>#REF!</v>
      </c>
      <c r="F3314" s="9" t="e">
        <f>INDEX(#REF!:#REF!,MATCH($D3314,#REF!:#REF!,0),MATCH(#REF!,#REF!:#REF!,0))</f>
        <v>#REF!</v>
      </c>
    </row>
    <row r="3315" spans="1:6" ht="16.5" x14ac:dyDescent="0.3">
      <c r="A3315" s="9" t="s">
        <v>19011</v>
      </c>
      <c r="B3315" s="9" t="s">
        <v>2364</v>
      </c>
      <c r="C3315" s="10">
        <v>11454</v>
      </c>
      <c r="D3315" s="9">
        <v>6446166575</v>
      </c>
      <c r="E3315" s="9" t="e">
        <f>INDEX(#REF!:#REF!,MATCH($D3315,#REF!:#REF!,0),MATCH(#REF!,#REF!:#REF!,0))</f>
        <v>#REF!</v>
      </c>
      <c r="F3315" s="9" t="e">
        <f>INDEX(#REF!:#REF!,MATCH($D3315,#REF!:#REF!,0),MATCH(#REF!,#REF!:#REF!,0))</f>
        <v>#REF!</v>
      </c>
    </row>
    <row r="3316" spans="1:6" ht="16.5" x14ac:dyDescent="0.3">
      <c r="A3316" s="9" t="s">
        <v>19010</v>
      </c>
      <c r="B3316" s="9" t="s">
        <v>2119</v>
      </c>
      <c r="C3316" s="10">
        <v>46666</v>
      </c>
      <c r="D3316" s="9">
        <v>4739588234</v>
      </c>
      <c r="E3316" s="9" t="e">
        <f>INDEX(#REF!:#REF!,MATCH($D3316,#REF!:#REF!,0),MATCH(#REF!,#REF!:#REF!,0))</f>
        <v>#REF!</v>
      </c>
      <c r="F3316" s="9" t="e">
        <f>INDEX(#REF!:#REF!,MATCH($D3316,#REF!:#REF!,0),MATCH(#REF!,#REF!:#REF!,0))</f>
        <v>#REF!</v>
      </c>
    </row>
    <row r="3317" spans="1:6" ht="16.5" x14ac:dyDescent="0.3">
      <c r="A3317" s="9" t="s">
        <v>19009</v>
      </c>
      <c r="B3317" s="9" t="s">
        <v>2954</v>
      </c>
      <c r="C3317" s="10">
        <v>26563</v>
      </c>
      <c r="D3317" s="9">
        <v>453763030</v>
      </c>
      <c r="E3317" s="9" t="e">
        <f>INDEX(#REF!:#REF!,MATCH($D3317,#REF!:#REF!,0),MATCH(#REF!,#REF!:#REF!,0))</f>
        <v>#REF!</v>
      </c>
      <c r="F3317" s="9" t="e">
        <f>INDEX(#REF!:#REF!,MATCH($D3317,#REF!:#REF!,0),MATCH(#REF!,#REF!:#REF!,0))</f>
        <v>#REF!</v>
      </c>
    </row>
    <row r="3318" spans="1:6" ht="16.5" x14ac:dyDescent="0.3">
      <c r="A3318" s="9" t="s">
        <v>19008</v>
      </c>
      <c r="B3318" s="9" t="s">
        <v>2389</v>
      </c>
      <c r="C3318" s="10">
        <v>43464</v>
      </c>
      <c r="D3318" s="9">
        <v>9207464802</v>
      </c>
      <c r="E3318" s="9" t="e">
        <f>INDEX(#REF!:#REF!,MATCH($D3318,#REF!:#REF!,0),MATCH(#REF!,#REF!:#REF!,0))</f>
        <v>#REF!</v>
      </c>
      <c r="F3318" s="9" t="e">
        <f>INDEX(#REF!:#REF!,MATCH($D3318,#REF!:#REF!,0),MATCH(#REF!,#REF!:#REF!,0))</f>
        <v>#REF!</v>
      </c>
    </row>
    <row r="3319" spans="1:6" ht="16.5" x14ac:dyDescent="0.3">
      <c r="A3319" s="9" t="s">
        <v>19007</v>
      </c>
      <c r="B3319" s="9" t="s">
        <v>2685</v>
      </c>
      <c r="C3319" s="10">
        <v>56723</v>
      </c>
      <c r="D3319" s="9">
        <v>8788824691</v>
      </c>
      <c r="E3319" s="9" t="e">
        <f>INDEX(#REF!:#REF!,MATCH($D3319,#REF!:#REF!,0),MATCH(#REF!,#REF!:#REF!,0))</f>
        <v>#REF!</v>
      </c>
      <c r="F3319" s="9" t="e">
        <f>INDEX(#REF!:#REF!,MATCH($D3319,#REF!:#REF!,0),MATCH(#REF!,#REF!:#REF!,0))</f>
        <v>#REF!</v>
      </c>
    </row>
    <row r="3320" spans="1:6" ht="16.5" x14ac:dyDescent="0.3">
      <c r="A3320" s="9" t="s">
        <v>19006</v>
      </c>
      <c r="B3320" s="9" t="s">
        <v>2532</v>
      </c>
      <c r="C3320" s="10">
        <v>18201</v>
      </c>
      <c r="D3320" s="9">
        <v>589071254</v>
      </c>
      <c r="E3320" s="9" t="e">
        <f>INDEX(#REF!:#REF!,MATCH($D3320,#REF!:#REF!,0),MATCH(#REF!,#REF!:#REF!,0))</f>
        <v>#REF!</v>
      </c>
      <c r="F3320" s="9" t="e">
        <f>INDEX(#REF!:#REF!,MATCH($D3320,#REF!:#REF!,0),MATCH(#REF!,#REF!:#REF!,0))</f>
        <v>#REF!</v>
      </c>
    </row>
    <row r="3321" spans="1:6" ht="16.5" x14ac:dyDescent="0.3">
      <c r="A3321" s="9" t="s">
        <v>19005</v>
      </c>
      <c r="B3321" s="9" t="s">
        <v>3151</v>
      </c>
      <c r="C3321" s="10">
        <v>32343</v>
      </c>
      <c r="D3321" s="9">
        <v>8002426673</v>
      </c>
      <c r="E3321" s="9" t="e">
        <f>INDEX(#REF!:#REF!,MATCH($D3321,#REF!:#REF!,0),MATCH(#REF!,#REF!:#REF!,0))</f>
        <v>#REF!</v>
      </c>
      <c r="F3321" s="9" t="e">
        <f>INDEX(#REF!:#REF!,MATCH($D3321,#REF!:#REF!,0),MATCH(#REF!,#REF!:#REF!,0))</f>
        <v>#REF!</v>
      </c>
    </row>
    <row r="3322" spans="1:6" ht="16.5" x14ac:dyDescent="0.3">
      <c r="A3322" s="9" t="s">
        <v>19004</v>
      </c>
      <c r="B3322" s="9" t="s">
        <v>2595</v>
      </c>
      <c r="C3322" s="10">
        <v>51387</v>
      </c>
      <c r="D3322" s="9">
        <v>569240891</v>
      </c>
      <c r="E3322" s="9" t="e">
        <f>INDEX(#REF!:#REF!,MATCH($D3322,#REF!:#REF!,0),MATCH(#REF!,#REF!:#REF!,0))</f>
        <v>#REF!</v>
      </c>
      <c r="F3322" s="9" t="e">
        <f>INDEX(#REF!:#REF!,MATCH($D3322,#REF!:#REF!,0),MATCH(#REF!,#REF!:#REF!,0))</f>
        <v>#REF!</v>
      </c>
    </row>
    <row r="3323" spans="1:6" ht="16.5" x14ac:dyDescent="0.3">
      <c r="A3323" s="9" t="s">
        <v>19003</v>
      </c>
      <c r="B3323" s="9" t="s">
        <v>3580</v>
      </c>
      <c r="C3323" s="10">
        <v>37221</v>
      </c>
      <c r="D3323" s="9">
        <v>4323727860</v>
      </c>
      <c r="E3323" s="9" t="e">
        <f>INDEX(#REF!:#REF!,MATCH($D3323,#REF!:#REF!,0),MATCH(#REF!,#REF!:#REF!,0))</f>
        <v>#REF!</v>
      </c>
      <c r="F3323" s="9" t="e">
        <f>INDEX(#REF!:#REF!,MATCH($D3323,#REF!:#REF!,0),MATCH(#REF!,#REF!:#REF!,0))</f>
        <v>#REF!</v>
      </c>
    </row>
    <row r="3324" spans="1:6" ht="16.5" x14ac:dyDescent="0.3">
      <c r="A3324" s="9" t="s">
        <v>19002</v>
      </c>
      <c r="B3324" s="9" t="s">
        <v>3448</v>
      </c>
      <c r="C3324" s="10">
        <v>32168</v>
      </c>
      <c r="D3324" s="9">
        <v>9151658844</v>
      </c>
      <c r="E3324" s="9" t="e">
        <f>INDEX(#REF!:#REF!,MATCH($D3324,#REF!:#REF!,0),MATCH(#REF!,#REF!:#REF!,0))</f>
        <v>#REF!</v>
      </c>
      <c r="F3324" s="9" t="e">
        <f>INDEX(#REF!:#REF!,MATCH($D3324,#REF!:#REF!,0),MATCH(#REF!,#REF!:#REF!,0))</f>
        <v>#REF!</v>
      </c>
    </row>
    <row r="3325" spans="1:6" ht="16.5" x14ac:dyDescent="0.3">
      <c r="A3325" s="9" t="s">
        <v>19001</v>
      </c>
      <c r="B3325" s="9" t="s">
        <v>1993</v>
      </c>
      <c r="C3325" s="10">
        <v>12402</v>
      </c>
      <c r="D3325" s="9">
        <v>6106380341</v>
      </c>
      <c r="E3325" s="9" t="e">
        <f>INDEX(#REF!:#REF!,MATCH($D3325,#REF!:#REF!,0),MATCH(#REF!,#REF!:#REF!,0))</f>
        <v>#REF!</v>
      </c>
      <c r="F3325" s="9" t="e">
        <f>INDEX(#REF!:#REF!,MATCH($D3325,#REF!:#REF!,0),MATCH(#REF!,#REF!:#REF!,0))</f>
        <v>#REF!</v>
      </c>
    </row>
    <row r="3326" spans="1:6" ht="16.5" x14ac:dyDescent="0.3">
      <c r="A3326" s="9" t="s">
        <v>19000</v>
      </c>
      <c r="B3326" s="9" t="s">
        <v>2306</v>
      </c>
      <c r="C3326" s="10">
        <v>23677</v>
      </c>
      <c r="D3326" s="9">
        <v>1351073265</v>
      </c>
      <c r="E3326" s="9" t="e">
        <f>INDEX(#REF!:#REF!,MATCH($D3326,#REF!:#REF!,0),MATCH(#REF!,#REF!:#REF!,0))</f>
        <v>#REF!</v>
      </c>
      <c r="F3326" s="9" t="e">
        <f>INDEX(#REF!:#REF!,MATCH($D3326,#REF!:#REF!,0),MATCH(#REF!,#REF!:#REF!,0))</f>
        <v>#REF!</v>
      </c>
    </row>
    <row r="3327" spans="1:6" ht="16.5" x14ac:dyDescent="0.3">
      <c r="A3327" s="9" t="s">
        <v>18999</v>
      </c>
      <c r="B3327" s="9" t="s">
        <v>2021</v>
      </c>
      <c r="C3327" s="10">
        <v>32241</v>
      </c>
      <c r="D3327" s="9">
        <v>8908432159</v>
      </c>
      <c r="E3327" s="9" t="e">
        <f>INDEX(#REF!:#REF!,MATCH($D3327,#REF!:#REF!,0),MATCH(#REF!,#REF!:#REF!,0))</f>
        <v>#REF!</v>
      </c>
      <c r="F3327" s="9" t="e">
        <f>INDEX(#REF!:#REF!,MATCH($D3327,#REF!:#REF!,0),MATCH(#REF!,#REF!:#REF!,0))</f>
        <v>#REF!</v>
      </c>
    </row>
    <row r="3328" spans="1:6" ht="16.5" x14ac:dyDescent="0.3">
      <c r="A3328" s="9" t="s">
        <v>18998</v>
      </c>
      <c r="B3328" s="9" t="s">
        <v>2065</v>
      </c>
      <c r="C3328" s="10">
        <v>57174</v>
      </c>
      <c r="D3328" s="9">
        <v>3772653790</v>
      </c>
      <c r="E3328" s="9" t="e">
        <f>INDEX(#REF!:#REF!,MATCH($D3328,#REF!:#REF!,0),MATCH(#REF!,#REF!:#REF!,0))</f>
        <v>#REF!</v>
      </c>
      <c r="F3328" s="9" t="e">
        <f>INDEX(#REF!:#REF!,MATCH($D3328,#REF!:#REF!,0),MATCH(#REF!,#REF!:#REF!,0))</f>
        <v>#REF!</v>
      </c>
    </row>
    <row r="3329" spans="1:6" ht="16.5" x14ac:dyDescent="0.3">
      <c r="A3329" s="9" t="s">
        <v>18997</v>
      </c>
      <c r="B3329" s="9" t="s">
        <v>2422</v>
      </c>
      <c r="C3329" s="10">
        <v>54156</v>
      </c>
      <c r="D3329" s="9">
        <v>2958727874</v>
      </c>
      <c r="E3329" s="9" t="e">
        <f>INDEX(#REF!:#REF!,MATCH($D3329,#REF!:#REF!,0),MATCH(#REF!,#REF!:#REF!,0))</f>
        <v>#REF!</v>
      </c>
      <c r="F3329" s="9" t="e">
        <f>INDEX(#REF!:#REF!,MATCH($D3329,#REF!:#REF!,0),MATCH(#REF!,#REF!:#REF!,0))</f>
        <v>#REF!</v>
      </c>
    </row>
    <row r="3330" spans="1:6" ht="16.5" x14ac:dyDescent="0.3">
      <c r="A3330" s="9" t="s">
        <v>18996</v>
      </c>
      <c r="B3330" s="9" t="s">
        <v>2476</v>
      </c>
      <c r="C3330" s="10">
        <v>43503</v>
      </c>
      <c r="D3330" s="9">
        <v>62571575</v>
      </c>
      <c r="E3330" s="9" t="e">
        <f>INDEX(#REF!:#REF!,MATCH($D3330,#REF!:#REF!,0),MATCH(#REF!,#REF!:#REF!,0))</f>
        <v>#REF!</v>
      </c>
      <c r="F3330" s="9" t="e">
        <f>INDEX(#REF!:#REF!,MATCH($D3330,#REF!:#REF!,0),MATCH(#REF!,#REF!:#REF!,0))</f>
        <v>#REF!</v>
      </c>
    </row>
    <row r="3331" spans="1:6" ht="16.5" x14ac:dyDescent="0.3">
      <c r="A3331" s="9" t="s">
        <v>18995</v>
      </c>
      <c r="B3331" s="9" t="s">
        <v>2161</v>
      </c>
      <c r="C3331" s="10">
        <v>29863</v>
      </c>
      <c r="D3331" s="9">
        <v>4175195971</v>
      </c>
      <c r="E3331" s="9" t="e">
        <f>INDEX(#REF!:#REF!,MATCH($D3331,#REF!:#REF!,0),MATCH(#REF!,#REF!:#REF!,0))</f>
        <v>#REF!</v>
      </c>
      <c r="F3331" s="9" t="e">
        <f>INDEX(#REF!:#REF!,MATCH($D3331,#REF!:#REF!,0),MATCH(#REF!,#REF!:#REF!,0))</f>
        <v>#REF!</v>
      </c>
    </row>
    <row r="3332" spans="1:6" ht="16.5" x14ac:dyDescent="0.3">
      <c r="A3332" s="9" t="s">
        <v>18994</v>
      </c>
      <c r="B3332" s="9" t="s">
        <v>2555</v>
      </c>
      <c r="C3332" s="10">
        <v>54655</v>
      </c>
      <c r="D3332" s="9">
        <v>6471464479</v>
      </c>
      <c r="E3332" s="9" t="e">
        <f>INDEX(#REF!:#REF!,MATCH($D3332,#REF!:#REF!,0),MATCH(#REF!,#REF!:#REF!,0))</f>
        <v>#REF!</v>
      </c>
      <c r="F3332" s="9" t="e">
        <f>INDEX(#REF!:#REF!,MATCH($D3332,#REF!:#REF!,0),MATCH(#REF!,#REF!:#REF!,0))</f>
        <v>#REF!</v>
      </c>
    </row>
    <row r="3333" spans="1:6" ht="16.5" x14ac:dyDescent="0.3">
      <c r="A3333" s="9" t="s">
        <v>18993</v>
      </c>
      <c r="B3333" s="9" t="s">
        <v>2795</v>
      </c>
      <c r="C3333" s="10">
        <v>17707</v>
      </c>
      <c r="D3333" s="9">
        <v>2355104786</v>
      </c>
      <c r="E3333" s="9" t="e">
        <f>INDEX(#REF!:#REF!,MATCH($D3333,#REF!:#REF!,0),MATCH(#REF!,#REF!:#REF!,0))</f>
        <v>#REF!</v>
      </c>
      <c r="F3333" s="9" t="e">
        <f>INDEX(#REF!:#REF!,MATCH($D3333,#REF!:#REF!,0),MATCH(#REF!,#REF!:#REF!,0))</f>
        <v>#REF!</v>
      </c>
    </row>
    <row r="3334" spans="1:6" ht="16.5" x14ac:dyDescent="0.3">
      <c r="A3334" s="9" t="s">
        <v>18992</v>
      </c>
      <c r="B3334" s="9" t="s">
        <v>2982</v>
      </c>
      <c r="C3334" s="10">
        <v>27978</v>
      </c>
      <c r="D3334" s="9">
        <v>6852060985</v>
      </c>
      <c r="E3334" s="9" t="e">
        <f>INDEX(#REF!:#REF!,MATCH($D3334,#REF!:#REF!,0),MATCH(#REF!,#REF!:#REF!,0))</f>
        <v>#REF!</v>
      </c>
      <c r="F3334" s="9" t="e">
        <f>INDEX(#REF!:#REF!,MATCH($D3334,#REF!:#REF!,0),MATCH(#REF!,#REF!:#REF!,0))</f>
        <v>#REF!</v>
      </c>
    </row>
    <row r="3335" spans="1:6" ht="16.5" x14ac:dyDescent="0.3">
      <c r="A3335" s="9" t="s">
        <v>18991</v>
      </c>
      <c r="B3335" s="9" t="s">
        <v>2339</v>
      </c>
      <c r="C3335" s="10">
        <v>57208</v>
      </c>
      <c r="D3335" s="9">
        <v>263573389</v>
      </c>
      <c r="E3335" s="9" t="e">
        <f>INDEX(#REF!:#REF!,MATCH($D3335,#REF!:#REF!,0),MATCH(#REF!,#REF!:#REF!,0))</f>
        <v>#REF!</v>
      </c>
      <c r="F3335" s="9" t="e">
        <f>INDEX(#REF!:#REF!,MATCH($D3335,#REF!:#REF!,0),MATCH(#REF!,#REF!:#REF!,0))</f>
        <v>#REF!</v>
      </c>
    </row>
    <row r="3336" spans="1:6" ht="16.5" x14ac:dyDescent="0.3">
      <c r="A3336" s="9" t="s">
        <v>18990</v>
      </c>
      <c r="B3336" s="9" t="s">
        <v>2171</v>
      </c>
      <c r="C3336" s="10">
        <v>49309</v>
      </c>
      <c r="D3336" s="9">
        <v>1014658829</v>
      </c>
      <c r="E3336" s="9" t="e">
        <f>INDEX(#REF!:#REF!,MATCH($D3336,#REF!:#REF!,0),MATCH(#REF!,#REF!:#REF!,0))</f>
        <v>#REF!</v>
      </c>
      <c r="F3336" s="9" t="e">
        <f>INDEX(#REF!:#REF!,MATCH($D3336,#REF!:#REF!,0),MATCH(#REF!,#REF!:#REF!,0))</f>
        <v>#REF!</v>
      </c>
    </row>
    <row r="3337" spans="1:6" ht="16.5" x14ac:dyDescent="0.3">
      <c r="A3337" s="9" t="s">
        <v>18989</v>
      </c>
      <c r="B3337" s="9" t="s">
        <v>2597</v>
      </c>
      <c r="C3337" s="10">
        <v>21500</v>
      </c>
      <c r="D3337" s="9">
        <v>4877108939</v>
      </c>
      <c r="E3337" s="9" t="e">
        <f>INDEX(#REF!:#REF!,MATCH($D3337,#REF!:#REF!,0),MATCH(#REF!,#REF!:#REF!,0))</f>
        <v>#REF!</v>
      </c>
      <c r="F3337" s="9" t="e">
        <f>INDEX(#REF!:#REF!,MATCH($D3337,#REF!:#REF!,0),MATCH(#REF!,#REF!:#REF!,0))</f>
        <v>#REF!</v>
      </c>
    </row>
    <row r="3338" spans="1:6" ht="16.5" x14ac:dyDescent="0.3">
      <c r="A3338" s="9" t="s">
        <v>18988</v>
      </c>
      <c r="B3338" s="9" t="s">
        <v>2433</v>
      </c>
      <c r="C3338" s="10">
        <v>49034</v>
      </c>
      <c r="D3338" s="9">
        <v>2314136845</v>
      </c>
      <c r="E3338" s="9" t="e">
        <f>INDEX(#REF!:#REF!,MATCH($D3338,#REF!:#REF!,0),MATCH(#REF!,#REF!:#REF!,0))</f>
        <v>#REF!</v>
      </c>
      <c r="F3338" s="9" t="e">
        <f>INDEX(#REF!:#REF!,MATCH($D3338,#REF!:#REF!,0),MATCH(#REF!,#REF!:#REF!,0))</f>
        <v>#REF!</v>
      </c>
    </row>
    <row r="3339" spans="1:6" ht="16.5" x14ac:dyDescent="0.3">
      <c r="A3339" s="9" t="s">
        <v>18987</v>
      </c>
      <c r="B3339" s="9" t="s">
        <v>3200</v>
      </c>
      <c r="C3339" s="10">
        <v>55500</v>
      </c>
      <c r="D3339" s="9">
        <v>1923178164</v>
      </c>
      <c r="E3339" s="9" t="e">
        <f>INDEX(#REF!:#REF!,MATCH($D3339,#REF!:#REF!,0),MATCH(#REF!,#REF!:#REF!,0))</f>
        <v>#REF!</v>
      </c>
      <c r="F3339" s="9" t="e">
        <f>INDEX(#REF!:#REF!,MATCH($D3339,#REF!:#REF!,0),MATCH(#REF!,#REF!:#REF!,0))</f>
        <v>#REF!</v>
      </c>
    </row>
    <row r="3340" spans="1:6" ht="16.5" x14ac:dyDescent="0.3">
      <c r="A3340" s="9" t="s">
        <v>18986</v>
      </c>
      <c r="B3340" s="9" t="s">
        <v>2600</v>
      </c>
      <c r="C3340" s="10">
        <v>50953</v>
      </c>
      <c r="D3340" s="9">
        <v>2936088178</v>
      </c>
      <c r="E3340" s="9" t="e">
        <f>INDEX(#REF!:#REF!,MATCH($D3340,#REF!:#REF!,0),MATCH(#REF!,#REF!:#REF!,0))</f>
        <v>#REF!</v>
      </c>
      <c r="F3340" s="9" t="e">
        <f>INDEX(#REF!:#REF!,MATCH($D3340,#REF!:#REF!,0),MATCH(#REF!,#REF!:#REF!,0))</f>
        <v>#REF!</v>
      </c>
    </row>
    <row r="3341" spans="1:6" ht="16.5" x14ac:dyDescent="0.3">
      <c r="A3341" s="9" t="s">
        <v>18985</v>
      </c>
      <c r="B3341" s="9" t="s">
        <v>2061</v>
      </c>
      <c r="C3341" s="10">
        <v>27392</v>
      </c>
      <c r="D3341" s="9">
        <v>8911781207</v>
      </c>
      <c r="E3341" s="9" t="e">
        <f>INDEX(#REF!:#REF!,MATCH($D3341,#REF!:#REF!,0),MATCH(#REF!,#REF!:#REF!,0))</f>
        <v>#REF!</v>
      </c>
      <c r="F3341" s="9" t="e">
        <f>INDEX(#REF!:#REF!,MATCH($D3341,#REF!:#REF!,0),MATCH(#REF!,#REF!:#REF!,0))</f>
        <v>#REF!</v>
      </c>
    </row>
    <row r="3342" spans="1:6" ht="16.5" x14ac:dyDescent="0.3">
      <c r="A3342" s="9" t="s">
        <v>18984</v>
      </c>
      <c r="B3342" s="9" t="s">
        <v>2436</v>
      </c>
      <c r="C3342" s="10">
        <v>33712</v>
      </c>
      <c r="D3342" s="9">
        <v>4039266773</v>
      </c>
      <c r="E3342" s="9" t="e">
        <f>INDEX(#REF!:#REF!,MATCH($D3342,#REF!:#REF!,0),MATCH(#REF!,#REF!:#REF!,0))</f>
        <v>#REF!</v>
      </c>
      <c r="F3342" s="9" t="e">
        <f>INDEX(#REF!:#REF!,MATCH($D3342,#REF!:#REF!,0),MATCH(#REF!,#REF!:#REF!,0))</f>
        <v>#REF!</v>
      </c>
    </row>
    <row r="3343" spans="1:6" ht="16.5" x14ac:dyDescent="0.3">
      <c r="A3343" s="9" t="s">
        <v>18983</v>
      </c>
      <c r="B3343" s="9" t="s">
        <v>2492</v>
      </c>
      <c r="C3343" s="10">
        <v>20565</v>
      </c>
      <c r="D3343" s="9">
        <v>7140803102</v>
      </c>
      <c r="E3343" s="9" t="e">
        <f>INDEX(#REF!:#REF!,MATCH($D3343,#REF!:#REF!,0),MATCH(#REF!,#REF!:#REF!,0))</f>
        <v>#REF!</v>
      </c>
      <c r="F3343" s="9" t="e">
        <f>INDEX(#REF!:#REF!,MATCH($D3343,#REF!:#REF!,0),MATCH(#REF!,#REF!:#REF!,0))</f>
        <v>#REF!</v>
      </c>
    </row>
    <row r="3344" spans="1:6" ht="16.5" x14ac:dyDescent="0.3">
      <c r="A3344" s="9" t="s">
        <v>18982</v>
      </c>
      <c r="B3344" s="9" t="s">
        <v>2185</v>
      </c>
      <c r="C3344" s="10">
        <v>44285</v>
      </c>
      <c r="D3344" s="9">
        <v>6183510505</v>
      </c>
      <c r="E3344" s="9" t="e">
        <f>INDEX(#REF!:#REF!,MATCH($D3344,#REF!:#REF!,0),MATCH(#REF!,#REF!:#REF!,0))</f>
        <v>#REF!</v>
      </c>
      <c r="F3344" s="9" t="e">
        <f>INDEX(#REF!:#REF!,MATCH($D3344,#REF!:#REF!,0),MATCH(#REF!,#REF!:#REF!,0))</f>
        <v>#REF!</v>
      </c>
    </row>
    <row r="3345" spans="1:6" ht="16.5" x14ac:dyDescent="0.3">
      <c r="A3345" s="9" t="s">
        <v>18981</v>
      </c>
      <c r="B3345" s="9" t="s">
        <v>2198</v>
      </c>
      <c r="C3345" s="10">
        <v>32979</v>
      </c>
      <c r="D3345" s="9">
        <v>3097425365</v>
      </c>
      <c r="E3345" s="9" t="e">
        <f>INDEX(#REF!:#REF!,MATCH($D3345,#REF!:#REF!,0),MATCH(#REF!,#REF!:#REF!,0))</f>
        <v>#REF!</v>
      </c>
      <c r="F3345" s="9" t="e">
        <f>INDEX(#REF!:#REF!,MATCH($D3345,#REF!:#REF!,0),MATCH(#REF!,#REF!:#REF!,0))</f>
        <v>#REF!</v>
      </c>
    </row>
    <row r="3346" spans="1:6" ht="16.5" x14ac:dyDescent="0.3">
      <c r="A3346" s="9" t="s">
        <v>18980</v>
      </c>
      <c r="B3346" s="9" t="s">
        <v>3448</v>
      </c>
      <c r="C3346" s="10">
        <v>32823</v>
      </c>
      <c r="D3346" s="9">
        <v>4401069773</v>
      </c>
      <c r="E3346" s="9" t="e">
        <f>INDEX(#REF!:#REF!,MATCH($D3346,#REF!:#REF!,0),MATCH(#REF!,#REF!:#REF!,0))</f>
        <v>#REF!</v>
      </c>
      <c r="F3346" s="9" t="e">
        <f>INDEX(#REF!:#REF!,MATCH($D3346,#REF!:#REF!,0),MATCH(#REF!,#REF!:#REF!,0))</f>
        <v>#REF!</v>
      </c>
    </row>
    <row r="3347" spans="1:6" ht="16.5" x14ac:dyDescent="0.3">
      <c r="A3347" s="9" t="s">
        <v>18979</v>
      </c>
      <c r="B3347" s="9" t="s">
        <v>1953</v>
      </c>
      <c r="C3347" s="10">
        <v>45175</v>
      </c>
      <c r="D3347" s="9">
        <v>6938295417</v>
      </c>
      <c r="E3347" s="9" t="e">
        <f>INDEX(#REF!:#REF!,MATCH($D3347,#REF!:#REF!,0),MATCH(#REF!,#REF!:#REF!,0))</f>
        <v>#REF!</v>
      </c>
      <c r="F3347" s="9" t="e">
        <f>INDEX(#REF!:#REF!,MATCH($D3347,#REF!:#REF!,0),MATCH(#REF!,#REF!:#REF!,0))</f>
        <v>#REF!</v>
      </c>
    </row>
    <row r="3348" spans="1:6" ht="16.5" x14ac:dyDescent="0.3">
      <c r="A3348" s="9" t="s">
        <v>18978</v>
      </c>
      <c r="B3348" s="9" t="s">
        <v>2067</v>
      </c>
      <c r="C3348" s="10">
        <v>40715</v>
      </c>
      <c r="D3348" s="9">
        <v>8904404991</v>
      </c>
      <c r="E3348" s="9" t="e">
        <f>INDEX(#REF!:#REF!,MATCH($D3348,#REF!:#REF!,0),MATCH(#REF!,#REF!:#REF!,0))</f>
        <v>#REF!</v>
      </c>
      <c r="F3348" s="9" t="e">
        <f>INDEX(#REF!:#REF!,MATCH($D3348,#REF!:#REF!,0),MATCH(#REF!,#REF!:#REF!,0))</f>
        <v>#REF!</v>
      </c>
    </row>
    <row r="3349" spans="1:6" ht="16.5" x14ac:dyDescent="0.3">
      <c r="A3349" s="9" t="s">
        <v>18977</v>
      </c>
      <c r="B3349" s="9" t="s">
        <v>2036</v>
      </c>
      <c r="C3349" s="10">
        <v>25742</v>
      </c>
      <c r="D3349" s="9">
        <v>7000350199</v>
      </c>
      <c r="E3349" s="9" t="e">
        <f>INDEX(#REF!:#REF!,MATCH($D3349,#REF!:#REF!,0),MATCH(#REF!,#REF!:#REF!,0))</f>
        <v>#REF!</v>
      </c>
      <c r="F3349" s="9" t="e">
        <f>INDEX(#REF!:#REF!,MATCH($D3349,#REF!:#REF!,0),MATCH(#REF!,#REF!:#REF!,0))</f>
        <v>#REF!</v>
      </c>
    </row>
    <row r="3350" spans="1:6" ht="16.5" x14ac:dyDescent="0.3">
      <c r="A3350" s="9" t="s">
        <v>18976</v>
      </c>
      <c r="B3350" s="9" t="s">
        <v>2532</v>
      </c>
      <c r="C3350" s="10">
        <v>55430</v>
      </c>
      <c r="D3350" s="9">
        <v>2779378506</v>
      </c>
      <c r="E3350" s="9" t="e">
        <f>INDEX(#REF!:#REF!,MATCH($D3350,#REF!:#REF!,0),MATCH(#REF!,#REF!:#REF!,0))</f>
        <v>#REF!</v>
      </c>
      <c r="F3350" s="9" t="e">
        <f>INDEX(#REF!:#REF!,MATCH($D3350,#REF!:#REF!,0),MATCH(#REF!,#REF!:#REF!,0))</f>
        <v>#REF!</v>
      </c>
    </row>
    <row r="3351" spans="1:6" ht="16.5" x14ac:dyDescent="0.3">
      <c r="A3351" s="9" t="s">
        <v>18975</v>
      </c>
      <c r="B3351" s="9" t="s">
        <v>2334</v>
      </c>
      <c r="C3351" s="10">
        <v>34185</v>
      </c>
      <c r="D3351" s="9">
        <v>3569414450</v>
      </c>
      <c r="E3351" s="9" t="e">
        <f>INDEX(#REF!:#REF!,MATCH($D3351,#REF!:#REF!,0),MATCH(#REF!,#REF!:#REF!,0))</f>
        <v>#REF!</v>
      </c>
      <c r="F3351" s="9" t="e">
        <f>INDEX(#REF!:#REF!,MATCH($D3351,#REF!:#REF!,0),MATCH(#REF!,#REF!:#REF!,0))</f>
        <v>#REF!</v>
      </c>
    </row>
    <row r="3352" spans="1:6" ht="16.5" x14ac:dyDescent="0.3">
      <c r="A3352" s="9" t="s">
        <v>18974</v>
      </c>
      <c r="B3352" s="9" t="s">
        <v>2222</v>
      </c>
      <c r="C3352" s="10">
        <v>52551</v>
      </c>
      <c r="D3352" s="9">
        <v>1958063002</v>
      </c>
      <c r="E3352" s="9" t="e">
        <f>INDEX(#REF!:#REF!,MATCH($D3352,#REF!:#REF!,0),MATCH(#REF!,#REF!:#REF!,0))</f>
        <v>#REF!</v>
      </c>
      <c r="F3352" s="9" t="e">
        <f>INDEX(#REF!:#REF!,MATCH($D3352,#REF!:#REF!,0),MATCH(#REF!,#REF!:#REF!,0))</f>
        <v>#REF!</v>
      </c>
    </row>
    <row r="3353" spans="1:6" ht="16.5" x14ac:dyDescent="0.3">
      <c r="A3353" s="9" t="s">
        <v>18973</v>
      </c>
      <c r="B3353" s="9" t="s">
        <v>2023</v>
      </c>
      <c r="C3353" s="10">
        <v>38803</v>
      </c>
      <c r="D3353" s="9">
        <v>6858776575</v>
      </c>
      <c r="E3353" s="9" t="e">
        <f>INDEX(#REF!:#REF!,MATCH($D3353,#REF!:#REF!,0),MATCH(#REF!,#REF!:#REF!,0))</f>
        <v>#REF!</v>
      </c>
      <c r="F3353" s="9" t="e">
        <f>INDEX(#REF!:#REF!,MATCH($D3353,#REF!:#REF!,0),MATCH(#REF!,#REF!:#REF!,0))</f>
        <v>#REF!</v>
      </c>
    </row>
    <row r="3354" spans="1:6" ht="16.5" x14ac:dyDescent="0.3">
      <c r="A3354" s="9" t="s">
        <v>18972</v>
      </c>
      <c r="B3354" s="9" t="s">
        <v>2826</v>
      </c>
      <c r="C3354" s="10">
        <v>20158</v>
      </c>
      <c r="D3354" s="9">
        <v>9369490930</v>
      </c>
      <c r="E3354" s="9" t="e">
        <f>INDEX(#REF!:#REF!,MATCH($D3354,#REF!:#REF!,0),MATCH(#REF!,#REF!:#REF!,0))</f>
        <v>#REF!</v>
      </c>
      <c r="F3354" s="9" t="e">
        <f>INDEX(#REF!:#REF!,MATCH($D3354,#REF!:#REF!,0),MATCH(#REF!,#REF!:#REF!,0))</f>
        <v>#REF!</v>
      </c>
    </row>
    <row r="3355" spans="1:6" ht="16.5" x14ac:dyDescent="0.3">
      <c r="A3355" s="9" t="s">
        <v>18971</v>
      </c>
      <c r="B3355" s="9" t="s">
        <v>3372</v>
      </c>
      <c r="C3355" s="10">
        <v>51538</v>
      </c>
      <c r="D3355" s="9">
        <v>7205288142</v>
      </c>
      <c r="E3355" s="9" t="e">
        <f>INDEX(#REF!:#REF!,MATCH($D3355,#REF!:#REF!,0),MATCH(#REF!,#REF!:#REF!,0))</f>
        <v>#REF!</v>
      </c>
      <c r="F3355" s="9" t="e">
        <f>INDEX(#REF!:#REF!,MATCH($D3355,#REF!:#REF!,0),MATCH(#REF!,#REF!:#REF!,0))</f>
        <v>#REF!</v>
      </c>
    </row>
    <row r="3356" spans="1:6" ht="16.5" x14ac:dyDescent="0.3">
      <c r="A3356" s="9" t="s">
        <v>18970</v>
      </c>
      <c r="B3356" s="9" t="s">
        <v>3195</v>
      </c>
      <c r="C3356" s="10">
        <v>25442</v>
      </c>
      <c r="D3356" s="9">
        <v>8971738782</v>
      </c>
      <c r="E3356" s="9" t="e">
        <f>INDEX(#REF!:#REF!,MATCH($D3356,#REF!:#REF!,0),MATCH(#REF!,#REF!:#REF!,0))</f>
        <v>#REF!</v>
      </c>
      <c r="F3356" s="9" t="e">
        <f>INDEX(#REF!:#REF!,MATCH($D3356,#REF!:#REF!,0),MATCH(#REF!,#REF!:#REF!,0))</f>
        <v>#REF!</v>
      </c>
    </row>
    <row r="3357" spans="1:6" ht="16.5" x14ac:dyDescent="0.3">
      <c r="A3357" s="9" t="s">
        <v>18969</v>
      </c>
      <c r="B3357" s="9" t="s">
        <v>2269</v>
      </c>
      <c r="C3357" s="10">
        <v>57596</v>
      </c>
      <c r="D3357" s="9">
        <v>2314136845</v>
      </c>
      <c r="E3357" s="9" t="e">
        <f>INDEX(#REF!:#REF!,MATCH($D3357,#REF!:#REF!,0),MATCH(#REF!,#REF!:#REF!,0))</f>
        <v>#REF!</v>
      </c>
      <c r="F3357" s="9" t="e">
        <f>INDEX(#REF!:#REF!,MATCH($D3357,#REF!:#REF!,0),MATCH(#REF!,#REF!:#REF!,0))</f>
        <v>#REF!</v>
      </c>
    </row>
    <row r="3358" spans="1:6" ht="16.5" x14ac:dyDescent="0.3">
      <c r="A3358" s="9" t="s">
        <v>18968</v>
      </c>
      <c r="B3358" s="9" t="s">
        <v>1981</v>
      </c>
      <c r="C3358" s="10">
        <v>19933</v>
      </c>
      <c r="D3358" s="9">
        <v>5503746279</v>
      </c>
      <c r="E3358" s="9" t="e">
        <f>INDEX(#REF!:#REF!,MATCH($D3358,#REF!:#REF!,0),MATCH(#REF!,#REF!:#REF!,0))</f>
        <v>#REF!</v>
      </c>
      <c r="F3358" s="9" t="e">
        <f>INDEX(#REF!:#REF!,MATCH($D3358,#REF!:#REF!,0),MATCH(#REF!,#REF!:#REF!,0))</f>
        <v>#REF!</v>
      </c>
    </row>
    <row r="3359" spans="1:6" ht="16.5" x14ac:dyDescent="0.3">
      <c r="A3359" s="9" t="s">
        <v>18967</v>
      </c>
      <c r="B3359" s="9" t="s">
        <v>2212</v>
      </c>
      <c r="C3359" s="10">
        <v>29602</v>
      </c>
      <c r="D3359" s="9">
        <v>1419116835</v>
      </c>
      <c r="E3359" s="9" t="e">
        <f>INDEX(#REF!:#REF!,MATCH($D3359,#REF!:#REF!,0),MATCH(#REF!,#REF!:#REF!,0))</f>
        <v>#REF!</v>
      </c>
      <c r="F3359" s="9" t="e">
        <f>INDEX(#REF!:#REF!,MATCH($D3359,#REF!:#REF!,0),MATCH(#REF!,#REF!:#REF!,0))</f>
        <v>#REF!</v>
      </c>
    </row>
    <row r="3360" spans="1:6" ht="16.5" x14ac:dyDescent="0.3">
      <c r="A3360" s="9" t="s">
        <v>18966</v>
      </c>
      <c r="B3360" s="9" t="s">
        <v>2496</v>
      </c>
      <c r="C3360" s="10">
        <v>51480</v>
      </c>
      <c r="D3360" s="9">
        <v>965285472</v>
      </c>
      <c r="E3360" s="9" t="e">
        <f>INDEX(#REF!:#REF!,MATCH($D3360,#REF!:#REF!,0),MATCH(#REF!,#REF!:#REF!,0))</f>
        <v>#REF!</v>
      </c>
      <c r="F3360" s="9" t="e">
        <f>INDEX(#REF!:#REF!,MATCH($D3360,#REF!:#REF!,0),MATCH(#REF!,#REF!:#REF!,0))</f>
        <v>#REF!</v>
      </c>
    </row>
    <row r="3361" spans="1:6" ht="16.5" x14ac:dyDescent="0.3">
      <c r="A3361" s="9" t="s">
        <v>18965</v>
      </c>
      <c r="B3361" s="9" t="s">
        <v>1957</v>
      </c>
      <c r="C3361" s="10">
        <v>14989</v>
      </c>
      <c r="D3361" s="9">
        <v>9340388305</v>
      </c>
      <c r="E3361" s="9" t="e">
        <f>INDEX(#REF!:#REF!,MATCH($D3361,#REF!:#REF!,0),MATCH(#REF!,#REF!:#REF!,0))</f>
        <v>#REF!</v>
      </c>
      <c r="F3361" s="9" t="e">
        <f>INDEX(#REF!:#REF!,MATCH($D3361,#REF!:#REF!,0),MATCH(#REF!,#REF!:#REF!,0))</f>
        <v>#REF!</v>
      </c>
    </row>
    <row r="3362" spans="1:6" ht="16.5" x14ac:dyDescent="0.3">
      <c r="A3362" s="9" t="s">
        <v>18964</v>
      </c>
      <c r="B3362" s="9" t="s">
        <v>2061</v>
      </c>
      <c r="C3362" s="10">
        <v>28630</v>
      </c>
      <c r="D3362" s="9">
        <v>899126162</v>
      </c>
      <c r="E3362" s="9" t="e">
        <f>INDEX(#REF!:#REF!,MATCH($D3362,#REF!:#REF!,0),MATCH(#REF!,#REF!:#REF!,0))</f>
        <v>#REF!</v>
      </c>
      <c r="F3362" s="9" t="e">
        <f>INDEX(#REF!:#REF!,MATCH($D3362,#REF!:#REF!,0),MATCH(#REF!,#REF!:#REF!,0))</f>
        <v>#REF!</v>
      </c>
    </row>
    <row r="3363" spans="1:6" ht="16.5" x14ac:dyDescent="0.3">
      <c r="A3363" s="9" t="s">
        <v>18963</v>
      </c>
      <c r="B3363" s="9" t="s">
        <v>2970</v>
      </c>
      <c r="C3363" s="10">
        <v>43984</v>
      </c>
      <c r="D3363" s="9">
        <v>923191143</v>
      </c>
      <c r="E3363" s="9" t="e">
        <f>INDEX(#REF!:#REF!,MATCH($D3363,#REF!:#REF!,0),MATCH(#REF!,#REF!:#REF!,0))</f>
        <v>#REF!</v>
      </c>
      <c r="F3363" s="9" t="e">
        <f>INDEX(#REF!:#REF!,MATCH($D3363,#REF!:#REF!,0),MATCH(#REF!,#REF!:#REF!,0))</f>
        <v>#REF!</v>
      </c>
    </row>
    <row r="3364" spans="1:6" ht="16.5" x14ac:dyDescent="0.3">
      <c r="A3364" s="9" t="s">
        <v>18962</v>
      </c>
      <c r="B3364" s="9" t="s">
        <v>2185</v>
      </c>
      <c r="C3364" s="10">
        <v>43793</v>
      </c>
      <c r="D3364" s="9">
        <v>4278470843</v>
      </c>
      <c r="E3364" s="9" t="e">
        <f>INDEX(#REF!:#REF!,MATCH($D3364,#REF!:#REF!,0),MATCH(#REF!,#REF!:#REF!,0))</f>
        <v>#REF!</v>
      </c>
      <c r="F3364" s="9" t="e">
        <f>INDEX(#REF!:#REF!,MATCH($D3364,#REF!:#REF!,0),MATCH(#REF!,#REF!:#REF!,0))</f>
        <v>#REF!</v>
      </c>
    </row>
    <row r="3365" spans="1:6" ht="16.5" x14ac:dyDescent="0.3">
      <c r="A3365" s="9" t="s">
        <v>18961</v>
      </c>
      <c r="B3365" s="9" t="s">
        <v>2046</v>
      </c>
      <c r="C3365" s="10">
        <v>28783</v>
      </c>
      <c r="D3365" s="9">
        <v>6801140183</v>
      </c>
      <c r="E3365" s="9" t="e">
        <f>INDEX(#REF!:#REF!,MATCH($D3365,#REF!:#REF!,0),MATCH(#REF!,#REF!:#REF!,0))</f>
        <v>#REF!</v>
      </c>
      <c r="F3365" s="9" t="e">
        <f>INDEX(#REF!:#REF!,MATCH($D3365,#REF!:#REF!,0),MATCH(#REF!,#REF!:#REF!,0))</f>
        <v>#REF!</v>
      </c>
    </row>
    <row r="3366" spans="1:6" ht="16.5" x14ac:dyDescent="0.3">
      <c r="A3366" s="9" t="s">
        <v>18960</v>
      </c>
      <c r="B3366" s="9" t="s">
        <v>2155</v>
      </c>
      <c r="C3366" s="10">
        <v>17102</v>
      </c>
      <c r="D3366" s="9">
        <v>2973481236</v>
      </c>
      <c r="E3366" s="9" t="e">
        <f>INDEX(#REF!:#REF!,MATCH($D3366,#REF!:#REF!,0),MATCH(#REF!,#REF!:#REF!,0))</f>
        <v>#REF!</v>
      </c>
      <c r="F3366" s="9" t="e">
        <f>INDEX(#REF!:#REF!,MATCH($D3366,#REF!:#REF!,0),MATCH(#REF!,#REF!:#REF!,0))</f>
        <v>#REF!</v>
      </c>
    </row>
    <row r="3367" spans="1:6" ht="16.5" x14ac:dyDescent="0.3">
      <c r="A3367" s="9" t="s">
        <v>18959</v>
      </c>
      <c r="B3367" s="9" t="s">
        <v>2103</v>
      </c>
      <c r="C3367" s="10">
        <v>45569</v>
      </c>
      <c r="D3367" s="9">
        <v>6275593709</v>
      </c>
      <c r="E3367" s="9" t="e">
        <f>INDEX(#REF!:#REF!,MATCH($D3367,#REF!:#REF!,0),MATCH(#REF!,#REF!:#REF!,0))</f>
        <v>#REF!</v>
      </c>
      <c r="F3367" s="9" t="e">
        <f>INDEX(#REF!:#REF!,MATCH($D3367,#REF!:#REF!,0),MATCH(#REF!,#REF!:#REF!,0))</f>
        <v>#REF!</v>
      </c>
    </row>
    <row r="3368" spans="1:6" ht="16.5" x14ac:dyDescent="0.3">
      <c r="A3368" s="9" t="s">
        <v>18958</v>
      </c>
      <c r="B3368" s="9" t="s">
        <v>3125</v>
      </c>
      <c r="C3368" s="10">
        <v>29826</v>
      </c>
      <c r="D3368" s="9">
        <v>6378969205</v>
      </c>
      <c r="E3368" s="9" t="e">
        <f>INDEX(#REF!:#REF!,MATCH($D3368,#REF!:#REF!,0),MATCH(#REF!,#REF!:#REF!,0))</f>
        <v>#REF!</v>
      </c>
      <c r="F3368" s="9" t="e">
        <f>INDEX(#REF!:#REF!,MATCH($D3368,#REF!:#REF!,0),MATCH(#REF!,#REF!:#REF!,0))</f>
        <v>#REF!</v>
      </c>
    </row>
    <row r="3369" spans="1:6" ht="16.5" x14ac:dyDescent="0.3">
      <c r="A3369" s="9" t="s">
        <v>18957</v>
      </c>
      <c r="B3369" s="9" t="s">
        <v>3800</v>
      </c>
      <c r="C3369" s="10">
        <v>37472</v>
      </c>
      <c r="D3369" s="9">
        <v>7516977292</v>
      </c>
      <c r="E3369" s="9" t="e">
        <f>INDEX(#REF!:#REF!,MATCH($D3369,#REF!:#REF!,0),MATCH(#REF!,#REF!:#REF!,0))</f>
        <v>#REF!</v>
      </c>
      <c r="F3369" s="9" t="e">
        <f>INDEX(#REF!:#REF!,MATCH($D3369,#REF!:#REF!,0),MATCH(#REF!,#REF!:#REF!,0))</f>
        <v>#REF!</v>
      </c>
    </row>
    <row r="3370" spans="1:6" ht="16.5" x14ac:dyDescent="0.3">
      <c r="A3370" s="9" t="s">
        <v>18956</v>
      </c>
      <c r="B3370" s="9" t="s">
        <v>1975</v>
      </c>
      <c r="C3370" s="10">
        <v>16367</v>
      </c>
      <c r="D3370" s="9">
        <v>6286877770</v>
      </c>
      <c r="E3370" s="9" t="e">
        <f>INDEX(#REF!:#REF!,MATCH($D3370,#REF!:#REF!,0),MATCH(#REF!,#REF!:#REF!,0))</f>
        <v>#REF!</v>
      </c>
      <c r="F3370" s="9" t="e">
        <f>INDEX(#REF!:#REF!,MATCH($D3370,#REF!:#REF!,0),MATCH(#REF!,#REF!:#REF!,0))</f>
        <v>#REF!</v>
      </c>
    </row>
    <row r="3371" spans="1:6" ht="16.5" x14ac:dyDescent="0.3">
      <c r="A3371" s="9" t="s">
        <v>18955</v>
      </c>
      <c r="B3371" s="9" t="s">
        <v>2528</v>
      </c>
      <c r="C3371" s="10">
        <v>25819</v>
      </c>
      <c r="D3371" s="9">
        <v>9018504580</v>
      </c>
      <c r="E3371" s="9" t="e">
        <f>INDEX(#REF!:#REF!,MATCH($D3371,#REF!:#REF!,0),MATCH(#REF!,#REF!:#REF!,0))</f>
        <v>#REF!</v>
      </c>
      <c r="F3371" s="9" t="e">
        <f>INDEX(#REF!:#REF!,MATCH($D3371,#REF!:#REF!,0),MATCH(#REF!,#REF!:#REF!,0))</f>
        <v>#REF!</v>
      </c>
    </row>
    <row r="3372" spans="1:6" ht="16.5" x14ac:dyDescent="0.3">
      <c r="A3372" s="9" t="s">
        <v>18954</v>
      </c>
      <c r="B3372" s="9" t="s">
        <v>1959</v>
      </c>
      <c r="C3372" s="10">
        <v>54835</v>
      </c>
      <c r="D3372" s="9">
        <v>5000631609</v>
      </c>
      <c r="E3372" s="9" t="e">
        <f>INDEX(#REF!:#REF!,MATCH($D3372,#REF!:#REF!,0),MATCH(#REF!,#REF!:#REF!,0))</f>
        <v>#REF!</v>
      </c>
      <c r="F3372" s="9" t="e">
        <f>INDEX(#REF!:#REF!,MATCH($D3372,#REF!:#REF!,0),MATCH(#REF!,#REF!:#REF!,0))</f>
        <v>#REF!</v>
      </c>
    </row>
    <row r="3373" spans="1:6" ht="16.5" x14ac:dyDescent="0.3">
      <c r="A3373" s="9" t="s">
        <v>18953</v>
      </c>
      <c r="B3373" s="9" t="s">
        <v>2138</v>
      </c>
      <c r="C3373" s="10">
        <v>27851</v>
      </c>
      <c r="D3373" s="9">
        <v>5948190226</v>
      </c>
      <c r="E3373" s="9" t="e">
        <f>INDEX(#REF!:#REF!,MATCH($D3373,#REF!:#REF!,0),MATCH(#REF!,#REF!:#REF!,0))</f>
        <v>#REF!</v>
      </c>
      <c r="F3373" s="9" t="e">
        <f>INDEX(#REF!:#REF!,MATCH($D3373,#REF!:#REF!,0),MATCH(#REF!,#REF!:#REF!,0))</f>
        <v>#REF!</v>
      </c>
    </row>
    <row r="3374" spans="1:6" ht="16.5" x14ac:dyDescent="0.3">
      <c r="A3374" s="9" t="s">
        <v>18952</v>
      </c>
      <c r="B3374" s="9" t="s">
        <v>3116</v>
      </c>
      <c r="C3374" s="10">
        <v>26355</v>
      </c>
      <c r="D3374" s="9">
        <v>1081492333</v>
      </c>
      <c r="E3374" s="9" t="e">
        <f>INDEX(#REF!:#REF!,MATCH($D3374,#REF!:#REF!,0),MATCH(#REF!,#REF!:#REF!,0))</f>
        <v>#REF!</v>
      </c>
      <c r="F3374" s="9" t="e">
        <f>INDEX(#REF!:#REF!,MATCH($D3374,#REF!:#REF!,0),MATCH(#REF!,#REF!:#REF!,0))</f>
        <v>#REF!</v>
      </c>
    </row>
    <row r="3375" spans="1:6" ht="16.5" x14ac:dyDescent="0.3">
      <c r="A3375" s="9" t="s">
        <v>18951</v>
      </c>
      <c r="B3375" s="9" t="s">
        <v>1969</v>
      </c>
      <c r="C3375" s="10">
        <v>47754</v>
      </c>
      <c r="D3375" s="9">
        <v>1739513533</v>
      </c>
      <c r="E3375" s="9" t="e">
        <f>INDEX(#REF!:#REF!,MATCH($D3375,#REF!:#REF!,0),MATCH(#REF!,#REF!:#REF!,0))</f>
        <v>#REF!</v>
      </c>
      <c r="F3375" s="9" t="e">
        <f>INDEX(#REF!:#REF!,MATCH($D3375,#REF!:#REF!,0),MATCH(#REF!,#REF!:#REF!,0))</f>
        <v>#REF!</v>
      </c>
    </row>
    <row r="3376" spans="1:6" ht="16.5" x14ac:dyDescent="0.3">
      <c r="A3376" s="9" t="s">
        <v>18950</v>
      </c>
      <c r="B3376" s="9" t="s">
        <v>2753</v>
      </c>
      <c r="C3376" s="10">
        <v>49538</v>
      </c>
      <c r="D3376" s="9">
        <v>7493076952</v>
      </c>
      <c r="E3376" s="9" t="e">
        <f>INDEX(#REF!:#REF!,MATCH($D3376,#REF!:#REF!,0),MATCH(#REF!,#REF!:#REF!,0))</f>
        <v>#REF!</v>
      </c>
      <c r="F3376" s="9" t="e">
        <f>INDEX(#REF!:#REF!,MATCH($D3376,#REF!:#REF!,0),MATCH(#REF!,#REF!:#REF!,0))</f>
        <v>#REF!</v>
      </c>
    </row>
    <row r="3377" spans="1:6" ht="16.5" x14ac:dyDescent="0.3">
      <c r="A3377" s="9" t="s">
        <v>18949</v>
      </c>
      <c r="B3377" s="9" t="s">
        <v>2023</v>
      </c>
      <c r="C3377" s="10">
        <v>58031</v>
      </c>
      <c r="D3377" s="9">
        <v>1351073265</v>
      </c>
      <c r="E3377" s="9" t="e">
        <f>INDEX(#REF!:#REF!,MATCH($D3377,#REF!:#REF!,0),MATCH(#REF!,#REF!:#REF!,0))</f>
        <v>#REF!</v>
      </c>
      <c r="F3377" s="9" t="e">
        <f>INDEX(#REF!:#REF!,MATCH($D3377,#REF!:#REF!,0),MATCH(#REF!,#REF!:#REF!,0))</f>
        <v>#REF!</v>
      </c>
    </row>
    <row r="3378" spans="1:6" ht="16.5" x14ac:dyDescent="0.3">
      <c r="A3378" s="9" t="s">
        <v>18948</v>
      </c>
      <c r="B3378" s="9" t="s">
        <v>2097</v>
      </c>
      <c r="C3378" s="10">
        <v>47885</v>
      </c>
      <c r="D3378" s="9">
        <v>3000763902</v>
      </c>
      <c r="E3378" s="9" t="e">
        <f>INDEX(#REF!:#REF!,MATCH($D3378,#REF!:#REF!,0),MATCH(#REF!,#REF!:#REF!,0))</f>
        <v>#REF!</v>
      </c>
      <c r="F3378" s="9" t="e">
        <f>INDEX(#REF!:#REF!,MATCH($D3378,#REF!:#REF!,0),MATCH(#REF!,#REF!:#REF!,0))</f>
        <v>#REF!</v>
      </c>
    </row>
    <row r="3379" spans="1:6" ht="16.5" x14ac:dyDescent="0.3">
      <c r="A3379" s="9" t="s">
        <v>18947</v>
      </c>
      <c r="B3379" s="9" t="s">
        <v>2138</v>
      </c>
      <c r="C3379" s="10">
        <v>56392</v>
      </c>
      <c r="D3379" s="9">
        <v>9287480133</v>
      </c>
      <c r="E3379" s="9" t="e">
        <f>INDEX(#REF!:#REF!,MATCH($D3379,#REF!:#REF!,0),MATCH(#REF!,#REF!:#REF!,0))</f>
        <v>#REF!</v>
      </c>
      <c r="F3379" s="9" t="e">
        <f>INDEX(#REF!:#REF!,MATCH($D3379,#REF!:#REF!,0),MATCH(#REF!,#REF!:#REF!,0))</f>
        <v>#REF!</v>
      </c>
    </row>
    <row r="3380" spans="1:6" ht="16.5" x14ac:dyDescent="0.3">
      <c r="A3380" s="9" t="s">
        <v>18946</v>
      </c>
      <c r="B3380" s="9" t="s">
        <v>3200</v>
      </c>
      <c r="C3380" s="10">
        <v>31851</v>
      </c>
      <c r="D3380" s="9">
        <v>2757793764</v>
      </c>
      <c r="E3380" s="9" t="e">
        <f>INDEX(#REF!:#REF!,MATCH($D3380,#REF!:#REF!,0),MATCH(#REF!,#REF!:#REF!,0))</f>
        <v>#REF!</v>
      </c>
      <c r="F3380" s="9" t="e">
        <f>INDEX(#REF!:#REF!,MATCH($D3380,#REF!:#REF!,0),MATCH(#REF!,#REF!:#REF!,0))</f>
        <v>#REF!</v>
      </c>
    </row>
    <row r="3381" spans="1:6" ht="16.5" x14ac:dyDescent="0.3">
      <c r="A3381" s="9" t="s">
        <v>18945</v>
      </c>
      <c r="B3381" s="9" t="s">
        <v>2193</v>
      </c>
      <c r="C3381" s="10">
        <v>49691</v>
      </c>
      <c r="D3381" s="9">
        <v>8718856853</v>
      </c>
      <c r="E3381" s="9" t="e">
        <f>INDEX(#REF!:#REF!,MATCH($D3381,#REF!:#REF!,0),MATCH(#REF!,#REF!:#REF!,0))</f>
        <v>#REF!</v>
      </c>
      <c r="F3381" s="9" t="e">
        <f>INDEX(#REF!:#REF!,MATCH($D3381,#REF!:#REF!,0),MATCH(#REF!,#REF!:#REF!,0))</f>
        <v>#REF!</v>
      </c>
    </row>
    <row r="3382" spans="1:6" ht="16.5" x14ac:dyDescent="0.3">
      <c r="A3382" s="9" t="s">
        <v>18944</v>
      </c>
      <c r="B3382" s="9" t="s">
        <v>2300</v>
      </c>
      <c r="C3382" s="10">
        <v>54800</v>
      </c>
      <c r="D3382" s="9">
        <v>9104569016</v>
      </c>
      <c r="E3382" s="9" t="e">
        <f>INDEX(#REF!:#REF!,MATCH($D3382,#REF!:#REF!,0),MATCH(#REF!,#REF!:#REF!,0))</f>
        <v>#REF!</v>
      </c>
      <c r="F3382" s="9" t="e">
        <f>INDEX(#REF!:#REF!,MATCH($D3382,#REF!:#REF!,0),MATCH(#REF!,#REF!:#REF!,0))</f>
        <v>#REF!</v>
      </c>
    </row>
    <row r="3383" spans="1:6" ht="16.5" x14ac:dyDescent="0.3">
      <c r="A3383" s="9" t="s">
        <v>18943</v>
      </c>
      <c r="B3383" s="9" t="s">
        <v>1955</v>
      </c>
      <c r="C3383" s="10">
        <v>47297</v>
      </c>
      <c r="D3383" s="9">
        <v>7273123196</v>
      </c>
      <c r="E3383" s="9" t="e">
        <f>INDEX(#REF!:#REF!,MATCH($D3383,#REF!:#REF!,0),MATCH(#REF!,#REF!:#REF!,0))</f>
        <v>#REF!</v>
      </c>
      <c r="F3383" s="9" t="e">
        <f>INDEX(#REF!:#REF!,MATCH($D3383,#REF!:#REF!,0),MATCH(#REF!,#REF!:#REF!,0))</f>
        <v>#REF!</v>
      </c>
    </row>
    <row r="3384" spans="1:6" ht="16.5" x14ac:dyDescent="0.3">
      <c r="A3384" s="9" t="s">
        <v>18942</v>
      </c>
      <c r="B3384" s="9" t="s">
        <v>2371</v>
      </c>
      <c r="C3384" s="10">
        <v>25079</v>
      </c>
      <c r="D3384" s="9">
        <v>2592292012</v>
      </c>
      <c r="E3384" s="9" t="e">
        <f>INDEX(#REF!:#REF!,MATCH($D3384,#REF!:#REF!,0),MATCH(#REF!,#REF!:#REF!,0))</f>
        <v>#REF!</v>
      </c>
      <c r="F3384" s="9" t="e">
        <f>INDEX(#REF!:#REF!,MATCH($D3384,#REF!:#REF!,0),MATCH(#REF!,#REF!:#REF!,0))</f>
        <v>#REF!</v>
      </c>
    </row>
    <row r="3385" spans="1:6" ht="16.5" x14ac:dyDescent="0.3">
      <c r="A3385" s="9" t="s">
        <v>18941</v>
      </c>
      <c r="B3385" s="9" t="s">
        <v>2783</v>
      </c>
      <c r="C3385" s="10">
        <v>23621</v>
      </c>
      <c r="D3385" s="9">
        <v>2298319154</v>
      </c>
      <c r="E3385" s="9" t="e">
        <f>INDEX(#REF!:#REF!,MATCH($D3385,#REF!:#REF!,0),MATCH(#REF!,#REF!:#REF!,0))</f>
        <v>#REF!</v>
      </c>
      <c r="F3385" s="9" t="e">
        <f>INDEX(#REF!:#REF!,MATCH($D3385,#REF!:#REF!,0),MATCH(#REF!,#REF!:#REF!,0))</f>
        <v>#REF!</v>
      </c>
    </row>
    <row r="3386" spans="1:6" ht="16.5" x14ac:dyDescent="0.3">
      <c r="A3386" s="9" t="s">
        <v>18940</v>
      </c>
      <c r="B3386" s="9" t="s">
        <v>3800</v>
      </c>
      <c r="C3386" s="10">
        <v>31959</v>
      </c>
      <c r="D3386" s="9">
        <v>3560320844</v>
      </c>
      <c r="E3386" s="9" t="e">
        <f>INDEX(#REF!:#REF!,MATCH($D3386,#REF!:#REF!,0),MATCH(#REF!,#REF!:#REF!,0))</f>
        <v>#REF!</v>
      </c>
      <c r="F3386" s="9" t="e">
        <f>INDEX(#REF!:#REF!,MATCH($D3386,#REF!:#REF!,0),MATCH(#REF!,#REF!:#REF!,0))</f>
        <v>#REF!</v>
      </c>
    </row>
    <row r="3387" spans="1:6" ht="16.5" x14ac:dyDescent="0.3">
      <c r="A3387" s="9" t="s">
        <v>18939</v>
      </c>
      <c r="B3387" s="9" t="s">
        <v>1985</v>
      </c>
      <c r="C3387" s="10">
        <v>46308</v>
      </c>
      <c r="D3387" s="9">
        <v>6938295417</v>
      </c>
      <c r="E3387" s="9" t="e">
        <f>INDEX(#REF!:#REF!,MATCH($D3387,#REF!:#REF!,0),MATCH(#REF!,#REF!:#REF!,0))</f>
        <v>#REF!</v>
      </c>
      <c r="F3387" s="9" t="e">
        <f>INDEX(#REF!:#REF!,MATCH($D3387,#REF!:#REF!,0),MATCH(#REF!,#REF!:#REF!,0))</f>
        <v>#REF!</v>
      </c>
    </row>
    <row r="3388" spans="1:6" ht="16.5" x14ac:dyDescent="0.3">
      <c r="A3388" s="9" t="s">
        <v>18938</v>
      </c>
      <c r="B3388" s="9" t="s">
        <v>2470</v>
      </c>
      <c r="C3388" s="10">
        <v>37643</v>
      </c>
      <c r="D3388" s="9">
        <v>7112955017</v>
      </c>
      <c r="E3388" s="9" t="e">
        <f>INDEX(#REF!:#REF!,MATCH($D3388,#REF!:#REF!,0),MATCH(#REF!,#REF!:#REF!,0))</f>
        <v>#REF!</v>
      </c>
      <c r="F3388" s="9" t="e">
        <f>INDEX(#REF!:#REF!,MATCH($D3388,#REF!:#REF!,0),MATCH(#REF!,#REF!:#REF!,0))</f>
        <v>#REF!</v>
      </c>
    </row>
    <row r="3389" spans="1:6" ht="16.5" x14ac:dyDescent="0.3">
      <c r="A3389" s="9" t="s">
        <v>18937</v>
      </c>
      <c r="B3389" s="9" t="s">
        <v>2269</v>
      </c>
      <c r="C3389" s="10">
        <v>11254</v>
      </c>
      <c r="D3389" s="9">
        <v>1918356416</v>
      </c>
      <c r="E3389" s="9" t="e">
        <f>INDEX(#REF!:#REF!,MATCH($D3389,#REF!:#REF!,0),MATCH(#REF!,#REF!:#REF!,0))</f>
        <v>#REF!</v>
      </c>
      <c r="F3389" s="9" t="e">
        <f>INDEX(#REF!:#REF!,MATCH($D3389,#REF!:#REF!,0),MATCH(#REF!,#REF!:#REF!,0))</f>
        <v>#REF!</v>
      </c>
    </row>
    <row r="3390" spans="1:6" ht="16.5" x14ac:dyDescent="0.3">
      <c r="A3390" s="9" t="s">
        <v>18936</v>
      </c>
      <c r="B3390" s="9" t="s">
        <v>2179</v>
      </c>
      <c r="C3390" s="10">
        <v>44768</v>
      </c>
      <c r="D3390" s="9">
        <v>8658719154</v>
      </c>
      <c r="E3390" s="9" t="e">
        <f>INDEX(#REF!:#REF!,MATCH($D3390,#REF!:#REF!,0),MATCH(#REF!,#REF!:#REF!,0))</f>
        <v>#REF!</v>
      </c>
      <c r="F3390" s="9" t="e">
        <f>INDEX(#REF!:#REF!,MATCH($D3390,#REF!:#REF!,0),MATCH(#REF!,#REF!:#REF!,0))</f>
        <v>#REF!</v>
      </c>
    </row>
    <row r="3391" spans="1:6" ht="16.5" x14ac:dyDescent="0.3">
      <c r="A3391" s="9" t="s">
        <v>18935</v>
      </c>
      <c r="B3391" s="9" t="s">
        <v>3255</v>
      </c>
      <c r="C3391" s="10">
        <v>20302</v>
      </c>
      <c r="D3391" s="9">
        <v>5002048994</v>
      </c>
      <c r="E3391" s="9" t="e">
        <f>INDEX(#REF!:#REF!,MATCH($D3391,#REF!:#REF!,0),MATCH(#REF!,#REF!:#REF!,0))</f>
        <v>#REF!</v>
      </c>
      <c r="F3391" s="9" t="e">
        <f>INDEX(#REF!:#REF!,MATCH($D3391,#REF!:#REF!,0),MATCH(#REF!,#REF!:#REF!,0))</f>
        <v>#REF!</v>
      </c>
    </row>
    <row r="3392" spans="1:6" ht="16.5" x14ac:dyDescent="0.3">
      <c r="A3392" s="9" t="s">
        <v>18934</v>
      </c>
      <c r="B3392" s="9" t="s">
        <v>2212</v>
      </c>
      <c r="C3392" s="10">
        <v>21406</v>
      </c>
      <c r="D3392" s="9">
        <v>8676088039</v>
      </c>
      <c r="E3392" s="9" t="e">
        <f>INDEX(#REF!:#REF!,MATCH($D3392,#REF!:#REF!,0),MATCH(#REF!,#REF!:#REF!,0))</f>
        <v>#REF!</v>
      </c>
      <c r="F3392" s="9" t="e">
        <f>INDEX(#REF!:#REF!,MATCH($D3392,#REF!:#REF!,0),MATCH(#REF!,#REF!:#REF!,0))</f>
        <v>#REF!</v>
      </c>
    </row>
    <row r="3393" spans="1:6" ht="16.5" x14ac:dyDescent="0.3">
      <c r="A3393" s="9" t="s">
        <v>18933</v>
      </c>
      <c r="B3393" s="9" t="s">
        <v>3493</v>
      </c>
      <c r="C3393" s="10">
        <v>50569</v>
      </c>
      <c r="D3393" s="9">
        <v>7966083349</v>
      </c>
      <c r="E3393" s="9" t="e">
        <f>INDEX(#REF!:#REF!,MATCH($D3393,#REF!:#REF!,0),MATCH(#REF!,#REF!:#REF!,0))</f>
        <v>#REF!</v>
      </c>
      <c r="F3393" s="9" t="e">
        <f>INDEX(#REF!:#REF!,MATCH($D3393,#REF!:#REF!,0),MATCH(#REF!,#REF!:#REF!,0))</f>
        <v>#REF!</v>
      </c>
    </row>
    <row r="3394" spans="1:6" ht="16.5" x14ac:dyDescent="0.3">
      <c r="A3394" s="9" t="s">
        <v>18932</v>
      </c>
      <c r="B3394" s="9" t="s">
        <v>3498</v>
      </c>
      <c r="C3394" s="10">
        <v>31312</v>
      </c>
      <c r="D3394" s="9">
        <v>1382734301</v>
      </c>
      <c r="E3394" s="9" t="e">
        <f>INDEX(#REF!:#REF!,MATCH($D3394,#REF!:#REF!,0),MATCH(#REF!,#REF!:#REF!,0))</f>
        <v>#REF!</v>
      </c>
      <c r="F3394" s="9" t="e">
        <f>INDEX(#REF!:#REF!,MATCH($D3394,#REF!:#REF!,0),MATCH(#REF!,#REF!:#REF!,0))</f>
        <v>#REF!</v>
      </c>
    </row>
    <row r="3395" spans="1:6" ht="16.5" x14ac:dyDescent="0.3">
      <c r="A3395" s="9" t="s">
        <v>18931</v>
      </c>
      <c r="B3395" s="9" t="s">
        <v>2256</v>
      </c>
      <c r="C3395" s="10">
        <v>19399</v>
      </c>
      <c r="D3395" s="9">
        <v>3235176993</v>
      </c>
      <c r="E3395" s="9" t="e">
        <f>INDEX(#REF!:#REF!,MATCH($D3395,#REF!:#REF!,0),MATCH(#REF!,#REF!:#REF!,0))</f>
        <v>#REF!</v>
      </c>
      <c r="F3395" s="9" t="e">
        <f>INDEX(#REF!:#REF!,MATCH($D3395,#REF!:#REF!,0),MATCH(#REF!,#REF!:#REF!,0))</f>
        <v>#REF!</v>
      </c>
    </row>
    <row r="3396" spans="1:6" ht="16.5" x14ac:dyDescent="0.3">
      <c r="A3396" s="9" t="s">
        <v>18930</v>
      </c>
      <c r="B3396" s="9" t="s">
        <v>3506</v>
      </c>
      <c r="C3396" s="10">
        <v>46189</v>
      </c>
      <c r="D3396" s="9">
        <v>4579641655</v>
      </c>
      <c r="E3396" s="9" t="e">
        <f>INDEX(#REF!:#REF!,MATCH($D3396,#REF!:#REF!,0),MATCH(#REF!,#REF!:#REF!,0))</f>
        <v>#REF!</v>
      </c>
      <c r="F3396" s="9" t="e">
        <f>INDEX(#REF!:#REF!,MATCH($D3396,#REF!:#REF!,0),MATCH(#REF!,#REF!:#REF!,0))</f>
        <v>#REF!</v>
      </c>
    </row>
    <row r="3397" spans="1:6" ht="16.5" x14ac:dyDescent="0.3">
      <c r="A3397" s="9" t="s">
        <v>18929</v>
      </c>
      <c r="B3397" s="9" t="s">
        <v>2123</v>
      </c>
      <c r="C3397" s="10">
        <v>36914</v>
      </c>
      <c r="D3397" s="9">
        <v>3013094990</v>
      </c>
      <c r="E3397" s="9" t="e">
        <f>INDEX(#REF!:#REF!,MATCH($D3397,#REF!:#REF!,0),MATCH(#REF!,#REF!:#REF!,0))</f>
        <v>#REF!</v>
      </c>
      <c r="F3397" s="9" t="e">
        <f>INDEX(#REF!:#REF!,MATCH($D3397,#REF!:#REF!,0),MATCH(#REF!,#REF!:#REF!,0))</f>
        <v>#REF!</v>
      </c>
    </row>
    <row r="3398" spans="1:6" ht="16.5" x14ac:dyDescent="0.3">
      <c r="A3398" s="9" t="s">
        <v>18928</v>
      </c>
      <c r="B3398" s="9" t="s">
        <v>2291</v>
      </c>
      <c r="C3398" s="10">
        <v>10775</v>
      </c>
      <c r="D3398" s="9">
        <v>9196221739</v>
      </c>
      <c r="E3398" s="9" t="e">
        <f>INDEX(#REF!:#REF!,MATCH($D3398,#REF!:#REF!,0),MATCH(#REF!,#REF!:#REF!,0))</f>
        <v>#REF!</v>
      </c>
      <c r="F3398" s="9" t="e">
        <f>INDEX(#REF!:#REF!,MATCH($D3398,#REF!:#REF!,0),MATCH(#REF!,#REF!:#REF!,0))</f>
        <v>#REF!</v>
      </c>
    </row>
    <row r="3399" spans="1:6" ht="16.5" x14ac:dyDescent="0.3">
      <c r="A3399" s="9" t="s">
        <v>18927</v>
      </c>
      <c r="B3399" s="9" t="s">
        <v>2117</v>
      </c>
      <c r="C3399" s="10">
        <v>26881</v>
      </c>
      <c r="D3399" s="9">
        <v>6471464479</v>
      </c>
      <c r="E3399" s="9" t="e">
        <f>INDEX(#REF!:#REF!,MATCH($D3399,#REF!:#REF!,0),MATCH(#REF!,#REF!:#REF!,0))</f>
        <v>#REF!</v>
      </c>
      <c r="F3399" s="9" t="e">
        <f>INDEX(#REF!:#REF!,MATCH($D3399,#REF!:#REF!,0),MATCH(#REF!,#REF!:#REF!,0))</f>
        <v>#REF!</v>
      </c>
    </row>
    <row r="3400" spans="1:6" ht="16.5" x14ac:dyDescent="0.3">
      <c r="A3400" s="9" t="s">
        <v>18926</v>
      </c>
      <c r="B3400" s="9" t="s">
        <v>2610</v>
      </c>
      <c r="C3400" s="10">
        <v>54308</v>
      </c>
      <c r="D3400" s="9">
        <v>8911781207</v>
      </c>
      <c r="E3400" s="9" t="e">
        <f>INDEX(#REF!:#REF!,MATCH($D3400,#REF!:#REF!,0),MATCH(#REF!,#REF!:#REF!,0))</f>
        <v>#REF!</v>
      </c>
      <c r="F3400" s="9" t="e">
        <f>INDEX(#REF!:#REF!,MATCH($D3400,#REF!:#REF!,0),MATCH(#REF!,#REF!:#REF!,0))</f>
        <v>#REF!</v>
      </c>
    </row>
    <row r="3401" spans="1:6" ht="16.5" x14ac:dyDescent="0.3">
      <c r="A3401" s="9" t="s">
        <v>18925</v>
      </c>
      <c r="B3401" s="9" t="s">
        <v>2349</v>
      </c>
      <c r="C3401" s="10">
        <v>49923</v>
      </c>
      <c r="D3401" s="9">
        <v>5211527984</v>
      </c>
      <c r="E3401" s="9" t="e">
        <f>INDEX(#REF!:#REF!,MATCH($D3401,#REF!:#REF!,0),MATCH(#REF!,#REF!:#REF!,0))</f>
        <v>#REF!</v>
      </c>
      <c r="F3401" s="9" t="e">
        <f>INDEX(#REF!:#REF!,MATCH($D3401,#REF!:#REF!,0),MATCH(#REF!,#REF!:#REF!,0))</f>
        <v>#REF!</v>
      </c>
    </row>
    <row r="3402" spans="1:6" ht="16.5" x14ac:dyDescent="0.3">
      <c r="A3402" s="9" t="s">
        <v>18924</v>
      </c>
      <c r="B3402" s="9" t="s">
        <v>2248</v>
      </c>
      <c r="C3402" s="10">
        <v>24304</v>
      </c>
      <c r="D3402" s="9">
        <v>8832488175</v>
      </c>
      <c r="E3402" s="9" t="e">
        <f>INDEX(#REF!:#REF!,MATCH($D3402,#REF!:#REF!,0),MATCH(#REF!,#REF!:#REF!,0))</f>
        <v>#REF!</v>
      </c>
      <c r="F3402" s="9" t="e">
        <f>INDEX(#REF!:#REF!,MATCH($D3402,#REF!:#REF!,0),MATCH(#REF!,#REF!:#REF!,0))</f>
        <v>#REF!</v>
      </c>
    </row>
    <row r="3403" spans="1:6" ht="16.5" x14ac:dyDescent="0.3">
      <c r="A3403" s="9" t="s">
        <v>18923</v>
      </c>
      <c r="B3403" s="9" t="s">
        <v>3309</v>
      </c>
      <c r="C3403" s="10">
        <v>33244</v>
      </c>
      <c r="D3403" s="9">
        <v>2958692264</v>
      </c>
      <c r="E3403" s="9" t="e">
        <f>INDEX(#REF!:#REF!,MATCH($D3403,#REF!:#REF!,0),MATCH(#REF!,#REF!:#REF!,0))</f>
        <v>#REF!</v>
      </c>
      <c r="F3403" s="9" t="e">
        <f>INDEX(#REF!:#REF!,MATCH($D3403,#REF!:#REF!,0),MATCH(#REF!,#REF!:#REF!,0))</f>
        <v>#REF!</v>
      </c>
    </row>
    <row r="3404" spans="1:6" ht="16.5" x14ac:dyDescent="0.3">
      <c r="A3404" s="9" t="s">
        <v>18922</v>
      </c>
      <c r="B3404" s="9" t="s">
        <v>2272</v>
      </c>
      <c r="C3404" s="10">
        <v>51815</v>
      </c>
      <c r="D3404" s="9">
        <v>4937054791</v>
      </c>
      <c r="E3404" s="9" t="e">
        <f>INDEX(#REF!:#REF!,MATCH($D3404,#REF!:#REF!,0),MATCH(#REF!,#REF!:#REF!,0))</f>
        <v>#REF!</v>
      </c>
      <c r="F3404" s="9" t="e">
        <f>INDEX(#REF!:#REF!,MATCH($D3404,#REF!:#REF!,0),MATCH(#REF!,#REF!:#REF!,0))</f>
        <v>#REF!</v>
      </c>
    </row>
    <row r="3405" spans="1:6" ht="16.5" x14ac:dyDescent="0.3">
      <c r="A3405" s="9" t="s">
        <v>18921</v>
      </c>
      <c r="B3405" s="9" t="s">
        <v>2662</v>
      </c>
      <c r="C3405" s="10">
        <v>17147</v>
      </c>
      <c r="D3405" s="9">
        <v>2480515559</v>
      </c>
      <c r="E3405" s="9" t="e">
        <f>INDEX(#REF!:#REF!,MATCH($D3405,#REF!:#REF!,0),MATCH(#REF!,#REF!:#REF!,0))</f>
        <v>#REF!</v>
      </c>
      <c r="F3405" s="9" t="e">
        <f>INDEX(#REF!:#REF!,MATCH($D3405,#REF!:#REF!,0),MATCH(#REF!,#REF!:#REF!,0))</f>
        <v>#REF!</v>
      </c>
    </row>
    <row r="3406" spans="1:6" ht="16.5" x14ac:dyDescent="0.3">
      <c r="A3406" s="9" t="s">
        <v>18920</v>
      </c>
      <c r="B3406" s="9" t="s">
        <v>2153</v>
      </c>
      <c r="C3406" s="10">
        <v>21831</v>
      </c>
      <c r="D3406" s="9">
        <v>3858163570</v>
      </c>
      <c r="E3406" s="9" t="e">
        <f>INDEX(#REF!:#REF!,MATCH($D3406,#REF!:#REF!,0),MATCH(#REF!,#REF!:#REF!,0))</f>
        <v>#REF!</v>
      </c>
      <c r="F3406" s="9" t="e">
        <f>INDEX(#REF!:#REF!,MATCH($D3406,#REF!:#REF!,0),MATCH(#REF!,#REF!:#REF!,0))</f>
        <v>#REF!</v>
      </c>
    </row>
    <row r="3407" spans="1:6" ht="16.5" x14ac:dyDescent="0.3">
      <c r="A3407" s="9" t="s">
        <v>18919</v>
      </c>
      <c r="B3407" s="9" t="s">
        <v>2753</v>
      </c>
      <c r="C3407" s="10">
        <v>33981</v>
      </c>
      <c r="D3407" s="9">
        <v>5412518958</v>
      </c>
      <c r="E3407" s="9" t="e">
        <f>INDEX(#REF!:#REF!,MATCH($D3407,#REF!:#REF!,0),MATCH(#REF!,#REF!:#REF!,0))</f>
        <v>#REF!</v>
      </c>
      <c r="F3407" s="9" t="e">
        <f>INDEX(#REF!:#REF!,MATCH($D3407,#REF!:#REF!,0),MATCH(#REF!,#REF!:#REF!,0))</f>
        <v>#REF!</v>
      </c>
    </row>
    <row r="3408" spans="1:6" ht="16.5" x14ac:dyDescent="0.3">
      <c r="A3408" s="9" t="s">
        <v>18918</v>
      </c>
      <c r="B3408" s="9" t="s">
        <v>2099</v>
      </c>
      <c r="C3408" s="10">
        <v>41333</v>
      </c>
      <c r="D3408" s="9">
        <v>4097160079</v>
      </c>
      <c r="E3408" s="9" t="e">
        <f>INDEX(#REF!:#REF!,MATCH($D3408,#REF!:#REF!,0),MATCH(#REF!,#REF!:#REF!,0))</f>
        <v>#REF!</v>
      </c>
      <c r="F3408" s="9" t="e">
        <f>INDEX(#REF!:#REF!,MATCH($D3408,#REF!:#REF!,0),MATCH(#REF!,#REF!:#REF!,0))</f>
        <v>#REF!</v>
      </c>
    </row>
    <row r="3409" spans="1:6" ht="16.5" x14ac:dyDescent="0.3">
      <c r="A3409" s="9" t="s">
        <v>18917</v>
      </c>
      <c r="B3409" s="9" t="s">
        <v>2208</v>
      </c>
      <c r="C3409" s="10">
        <v>42355</v>
      </c>
      <c r="D3409" s="9">
        <v>1163292249</v>
      </c>
      <c r="E3409" s="9" t="e">
        <f>INDEX(#REF!:#REF!,MATCH($D3409,#REF!:#REF!,0),MATCH(#REF!,#REF!:#REF!,0))</f>
        <v>#REF!</v>
      </c>
      <c r="F3409" s="9" t="e">
        <f>INDEX(#REF!:#REF!,MATCH($D3409,#REF!:#REF!,0),MATCH(#REF!,#REF!:#REF!,0))</f>
        <v>#REF!</v>
      </c>
    </row>
    <row r="3410" spans="1:6" ht="16.5" x14ac:dyDescent="0.3">
      <c r="A3410" s="9" t="s">
        <v>18916</v>
      </c>
      <c r="B3410" s="9" t="s">
        <v>2870</v>
      </c>
      <c r="C3410" s="10">
        <v>20680</v>
      </c>
      <c r="D3410" s="9">
        <v>9965847037</v>
      </c>
      <c r="E3410" s="9" t="e">
        <f>INDEX(#REF!:#REF!,MATCH($D3410,#REF!:#REF!,0),MATCH(#REF!,#REF!:#REF!,0))</f>
        <v>#REF!</v>
      </c>
      <c r="F3410" s="9" t="e">
        <f>INDEX(#REF!:#REF!,MATCH($D3410,#REF!:#REF!,0),MATCH(#REF!,#REF!:#REF!,0))</f>
        <v>#REF!</v>
      </c>
    </row>
    <row r="3411" spans="1:6" ht="16.5" x14ac:dyDescent="0.3">
      <c r="A3411" s="9" t="s">
        <v>18915</v>
      </c>
      <c r="B3411" s="9" t="s">
        <v>2505</v>
      </c>
      <c r="C3411" s="10">
        <v>45791</v>
      </c>
      <c r="D3411" s="9">
        <v>1444572199</v>
      </c>
      <c r="E3411" s="9" t="e">
        <f>INDEX(#REF!:#REF!,MATCH($D3411,#REF!:#REF!,0),MATCH(#REF!,#REF!:#REF!,0))</f>
        <v>#REF!</v>
      </c>
      <c r="F3411" s="9" t="e">
        <f>INDEX(#REF!:#REF!,MATCH($D3411,#REF!:#REF!,0),MATCH(#REF!,#REF!:#REF!,0))</f>
        <v>#REF!</v>
      </c>
    </row>
    <row r="3412" spans="1:6" ht="16.5" x14ac:dyDescent="0.3">
      <c r="A3412" s="9" t="s">
        <v>18914</v>
      </c>
      <c r="B3412" s="9" t="s">
        <v>1977</v>
      </c>
      <c r="C3412" s="10">
        <v>53170</v>
      </c>
      <c r="D3412" s="9">
        <v>1606657585</v>
      </c>
      <c r="E3412" s="9" t="e">
        <f>INDEX(#REF!:#REF!,MATCH($D3412,#REF!:#REF!,0),MATCH(#REF!,#REF!:#REF!,0))</f>
        <v>#REF!</v>
      </c>
      <c r="F3412" s="9" t="e">
        <f>INDEX(#REF!:#REF!,MATCH($D3412,#REF!:#REF!,0),MATCH(#REF!,#REF!:#REF!,0))</f>
        <v>#REF!</v>
      </c>
    </row>
    <row r="3413" spans="1:6" ht="16.5" x14ac:dyDescent="0.3">
      <c r="A3413" s="9" t="s">
        <v>18913</v>
      </c>
      <c r="B3413" s="9" t="s">
        <v>3222</v>
      </c>
      <c r="C3413" s="10">
        <v>30272</v>
      </c>
      <c r="D3413" s="9">
        <v>3259018638</v>
      </c>
      <c r="E3413" s="9" t="e">
        <f>INDEX(#REF!:#REF!,MATCH($D3413,#REF!:#REF!,0),MATCH(#REF!,#REF!:#REF!,0))</f>
        <v>#REF!</v>
      </c>
      <c r="F3413" s="9" t="e">
        <f>INDEX(#REF!:#REF!,MATCH($D3413,#REF!:#REF!,0),MATCH(#REF!,#REF!:#REF!,0))</f>
        <v>#REF!</v>
      </c>
    </row>
    <row r="3414" spans="1:6" ht="16.5" x14ac:dyDescent="0.3">
      <c r="A3414" s="9" t="s">
        <v>18912</v>
      </c>
      <c r="B3414" s="9" t="s">
        <v>3029</v>
      </c>
      <c r="C3414" s="10">
        <v>48634</v>
      </c>
      <c r="D3414" s="9">
        <v>8346855079</v>
      </c>
      <c r="E3414" s="9" t="e">
        <f>INDEX(#REF!:#REF!,MATCH($D3414,#REF!:#REF!,0),MATCH(#REF!,#REF!:#REF!,0))</f>
        <v>#REF!</v>
      </c>
      <c r="F3414" s="9" t="e">
        <f>INDEX(#REF!:#REF!,MATCH($D3414,#REF!:#REF!,0),MATCH(#REF!,#REF!:#REF!,0))</f>
        <v>#REF!</v>
      </c>
    </row>
    <row r="3415" spans="1:6" ht="16.5" x14ac:dyDescent="0.3">
      <c r="A3415" s="9" t="s">
        <v>18911</v>
      </c>
      <c r="B3415" s="9" t="s">
        <v>2886</v>
      </c>
      <c r="C3415" s="10">
        <v>12679</v>
      </c>
      <c r="D3415" s="9">
        <v>1009146149</v>
      </c>
      <c r="E3415" s="9" t="e">
        <f>INDEX(#REF!:#REF!,MATCH($D3415,#REF!:#REF!,0),MATCH(#REF!,#REF!:#REF!,0))</f>
        <v>#REF!</v>
      </c>
      <c r="F3415" s="9" t="e">
        <f>INDEX(#REF!:#REF!,MATCH($D3415,#REF!:#REF!,0),MATCH(#REF!,#REF!:#REF!,0))</f>
        <v>#REF!</v>
      </c>
    </row>
    <row r="3416" spans="1:6" ht="16.5" x14ac:dyDescent="0.3">
      <c r="A3416" s="9" t="s">
        <v>18910</v>
      </c>
      <c r="B3416" s="9" t="s">
        <v>2450</v>
      </c>
      <c r="C3416" s="10">
        <v>39054</v>
      </c>
      <c r="D3416" s="9">
        <v>5209112160</v>
      </c>
      <c r="E3416" s="9" t="e">
        <f>INDEX(#REF!:#REF!,MATCH($D3416,#REF!:#REF!,0),MATCH(#REF!,#REF!:#REF!,0))</f>
        <v>#REF!</v>
      </c>
      <c r="F3416" s="9" t="e">
        <f>INDEX(#REF!:#REF!,MATCH($D3416,#REF!:#REF!,0),MATCH(#REF!,#REF!:#REF!,0))</f>
        <v>#REF!</v>
      </c>
    </row>
    <row r="3417" spans="1:6" ht="16.5" x14ac:dyDescent="0.3">
      <c r="A3417" s="9" t="s">
        <v>18909</v>
      </c>
      <c r="B3417" s="9" t="s">
        <v>2878</v>
      </c>
      <c r="C3417" s="10">
        <v>21618</v>
      </c>
      <c r="D3417" s="9">
        <v>898924138</v>
      </c>
      <c r="E3417" s="9" t="e">
        <f>INDEX(#REF!:#REF!,MATCH($D3417,#REF!:#REF!,0),MATCH(#REF!,#REF!:#REF!,0))</f>
        <v>#REF!</v>
      </c>
      <c r="F3417" s="9" t="e">
        <f>INDEX(#REF!:#REF!,MATCH($D3417,#REF!:#REF!,0),MATCH(#REF!,#REF!:#REF!,0))</f>
        <v>#REF!</v>
      </c>
    </row>
    <row r="3418" spans="1:6" ht="16.5" x14ac:dyDescent="0.3">
      <c r="A3418" s="9" t="s">
        <v>18908</v>
      </c>
      <c r="B3418" s="9" t="s">
        <v>2597</v>
      </c>
      <c r="C3418" s="10">
        <v>26361</v>
      </c>
      <c r="D3418" s="9">
        <v>2083520173</v>
      </c>
      <c r="E3418" s="9" t="e">
        <f>INDEX(#REF!:#REF!,MATCH($D3418,#REF!:#REF!,0),MATCH(#REF!,#REF!:#REF!,0))</f>
        <v>#REF!</v>
      </c>
      <c r="F3418" s="9" t="e">
        <f>INDEX(#REF!:#REF!,MATCH($D3418,#REF!:#REF!,0),MATCH(#REF!,#REF!:#REF!,0))</f>
        <v>#REF!</v>
      </c>
    </row>
    <row r="3419" spans="1:6" ht="16.5" x14ac:dyDescent="0.3">
      <c r="A3419" s="9" t="s">
        <v>18907</v>
      </c>
      <c r="B3419" s="9" t="s">
        <v>3366</v>
      </c>
      <c r="C3419" s="10">
        <v>48105</v>
      </c>
      <c r="D3419" s="9">
        <v>5974179625</v>
      </c>
      <c r="E3419" s="9" t="e">
        <f>INDEX(#REF!:#REF!,MATCH($D3419,#REF!:#REF!,0),MATCH(#REF!,#REF!:#REF!,0))</f>
        <v>#REF!</v>
      </c>
      <c r="F3419" s="9" t="e">
        <f>INDEX(#REF!:#REF!,MATCH($D3419,#REF!:#REF!,0),MATCH(#REF!,#REF!:#REF!,0))</f>
        <v>#REF!</v>
      </c>
    </row>
    <row r="3420" spans="1:6" ht="16.5" x14ac:dyDescent="0.3">
      <c r="A3420" s="9" t="s">
        <v>18906</v>
      </c>
      <c r="B3420" s="9" t="s">
        <v>2633</v>
      </c>
      <c r="C3420" s="10">
        <v>44151</v>
      </c>
      <c r="D3420" s="9">
        <v>5358183647</v>
      </c>
      <c r="E3420" s="9" t="e">
        <f>INDEX(#REF!:#REF!,MATCH($D3420,#REF!:#REF!,0),MATCH(#REF!,#REF!:#REF!,0))</f>
        <v>#REF!</v>
      </c>
      <c r="F3420" s="9" t="e">
        <f>INDEX(#REF!:#REF!,MATCH($D3420,#REF!:#REF!,0),MATCH(#REF!,#REF!:#REF!,0))</f>
        <v>#REF!</v>
      </c>
    </row>
    <row r="3421" spans="1:6" ht="16.5" x14ac:dyDescent="0.3">
      <c r="A3421" s="9" t="s">
        <v>18905</v>
      </c>
      <c r="B3421" s="9" t="s">
        <v>1961</v>
      </c>
      <c r="C3421" s="10">
        <v>21281</v>
      </c>
      <c r="D3421" s="9">
        <v>7188904251</v>
      </c>
      <c r="E3421" s="9" t="e">
        <f>INDEX(#REF!:#REF!,MATCH($D3421,#REF!:#REF!,0),MATCH(#REF!,#REF!:#REF!,0))</f>
        <v>#REF!</v>
      </c>
      <c r="F3421" s="9" t="e">
        <f>INDEX(#REF!:#REF!,MATCH($D3421,#REF!:#REF!,0),MATCH(#REF!,#REF!:#REF!,0))</f>
        <v>#REF!</v>
      </c>
    </row>
    <row r="3422" spans="1:6" ht="16.5" x14ac:dyDescent="0.3">
      <c r="A3422" s="9" t="s">
        <v>18904</v>
      </c>
      <c r="B3422" s="9" t="s">
        <v>2334</v>
      </c>
      <c r="C3422" s="10">
        <v>40809</v>
      </c>
      <c r="D3422" s="9">
        <v>357531329</v>
      </c>
      <c r="E3422" s="9" t="e">
        <f>INDEX(#REF!:#REF!,MATCH($D3422,#REF!:#REF!,0),MATCH(#REF!,#REF!:#REF!,0))</f>
        <v>#REF!</v>
      </c>
      <c r="F3422" s="9" t="e">
        <f>INDEX(#REF!:#REF!,MATCH($D3422,#REF!:#REF!,0),MATCH(#REF!,#REF!:#REF!,0))</f>
        <v>#REF!</v>
      </c>
    </row>
    <row r="3423" spans="1:6" ht="16.5" x14ac:dyDescent="0.3">
      <c r="A3423" s="9" t="s">
        <v>18903</v>
      </c>
      <c r="B3423" s="9" t="s">
        <v>2029</v>
      </c>
      <c r="C3423" s="10">
        <v>12178</v>
      </c>
      <c r="D3423" s="9">
        <v>895027720</v>
      </c>
      <c r="E3423" s="9" t="e">
        <f>INDEX(#REF!:#REF!,MATCH($D3423,#REF!:#REF!,0),MATCH(#REF!,#REF!:#REF!,0))</f>
        <v>#REF!</v>
      </c>
      <c r="F3423" s="9" t="e">
        <f>INDEX(#REF!:#REF!,MATCH($D3423,#REF!:#REF!,0),MATCH(#REF!,#REF!:#REF!,0))</f>
        <v>#REF!</v>
      </c>
    </row>
    <row r="3424" spans="1:6" ht="16.5" x14ac:dyDescent="0.3">
      <c r="A3424" s="9" t="s">
        <v>18902</v>
      </c>
      <c r="B3424" s="9" t="s">
        <v>2498</v>
      </c>
      <c r="C3424" s="10">
        <v>47410</v>
      </c>
      <c r="D3424" s="9">
        <v>6183510505</v>
      </c>
      <c r="E3424" s="9" t="e">
        <f>INDEX(#REF!:#REF!,MATCH($D3424,#REF!:#REF!,0),MATCH(#REF!,#REF!:#REF!,0))</f>
        <v>#REF!</v>
      </c>
      <c r="F3424" s="9" t="e">
        <f>INDEX(#REF!:#REF!,MATCH($D3424,#REF!:#REF!,0),MATCH(#REF!,#REF!:#REF!,0))</f>
        <v>#REF!</v>
      </c>
    </row>
    <row r="3425" spans="1:6" ht="16.5" x14ac:dyDescent="0.3">
      <c r="A3425" s="9" t="s">
        <v>18901</v>
      </c>
      <c r="B3425" s="9" t="s">
        <v>2190</v>
      </c>
      <c r="C3425" s="10">
        <v>44325</v>
      </c>
      <c r="D3425" s="9">
        <v>9854387496</v>
      </c>
      <c r="E3425" s="9" t="e">
        <f>INDEX(#REF!:#REF!,MATCH($D3425,#REF!:#REF!,0),MATCH(#REF!,#REF!:#REF!,0))</f>
        <v>#REF!</v>
      </c>
      <c r="F3425" s="9" t="e">
        <f>INDEX(#REF!:#REF!,MATCH($D3425,#REF!:#REF!,0),MATCH(#REF!,#REF!:#REF!,0))</f>
        <v>#REF!</v>
      </c>
    </row>
    <row r="3426" spans="1:6" ht="16.5" x14ac:dyDescent="0.3">
      <c r="A3426" s="9" t="s">
        <v>18900</v>
      </c>
      <c r="B3426" s="9" t="s">
        <v>2537</v>
      </c>
      <c r="C3426" s="10">
        <v>11733</v>
      </c>
      <c r="D3426" s="9">
        <v>2421688019</v>
      </c>
      <c r="E3426" s="9" t="e">
        <f>INDEX(#REF!:#REF!,MATCH($D3426,#REF!:#REF!,0),MATCH(#REF!,#REF!:#REF!,0))</f>
        <v>#REF!</v>
      </c>
      <c r="F3426" s="9" t="e">
        <f>INDEX(#REF!:#REF!,MATCH($D3426,#REF!:#REF!,0),MATCH(#REF!,#REF!:#REF!,0))</f>
        <v>#REF!</v>
      </c>
    </row>
    <row r="3427" spans="1:6" ht="16.5" x14ac:dyDescent="0.3">
      <c r="A3427" s="9" t="s">
        <v>18899</v>
      </c>
      <c r="B3427" s="9" t="s">
        <v>2406</v>
      </c>
      <c r="C3427" s="10">
        <v>42092</v>
      </c>
      <c r="D3427" s="9">
        <v>325547246</v>
      </c>
      <c r="E3427" s="9" t="e">
        <f>INDEX(#REF!:#REF!,MATCH($D3427,#REF!:#REF!,0),MATCH(#REF!,#REF!:#REF!,0))</f>
        <v>#REF!</v>
      </c>
      <c r="F3427" s="9" t="e">
        <f>INDEX(#REF!:#REF!,MATCH($D3427,#REF!:#REF!,0),MATCH(#REF!,#REF!:#REF!,0))</f>
        <v>#REF!</v>
      </c>
    </row>
    <row r="3428" spans="1:6" ht="16.5" x14ac:dyDescent="0.3">
      <c r="A3428" s="9" t="s">
        <v>18898</v>
      </c>
      <c r="B3428" s="9" t="s">
        <v>2123</v>
      </c>
      <c r="C3428" s="10">
        <v>55984</v>
      </c>
      <c r="D3428" s="9">
        <v>2893065872</v>
      </c>
      <c r="E3428" s="9" t="e">
        <f>INDEX(#REF!:#REF!,MATCH($D3428,#REF!:#REF!,0),MATCH(#REF!,#REF!:#REF!,0))</f>
        <v>#REF!</v>
      </c>
      <c r="F3428" s="9" t="e">
        <f>INDEX(#REF!:#REF!,MATCH($D3428,#REF!:#REF!,0),MATCH(#REF!,#REF!:#REF!,0))</f>
        <v>#REF!</v>
      </c>
    </row>
    <row r="3429" spans="1:6" ht="16.5" x14ac:dyDescent="0.3">
      <c r="A3429" s="9" t="s">
        <v>18897</v>
      </c>
      <c r="B3429" s="9" t="s">
        <v>2236</v>
      </c>
      <c r="C3429" s="10">
        <v>39139</v>
      </c>
      <c r="D3429" s="9">
        <v>1042822263</v>
      </c>
      <c r="E3429" s="9" t="e">
        <f>INDEX(#REF!:#REF!,MATCH($D3429,#REF!:#REF!,0),MATCH(#REF!,#REF!:#REF!,0))</f>
        <v>#REF!</v>
      </c>
      <c r="F3429" s="9" t="e">
        <f>INDEX(#REF!:#REF!,MATCH($D3429,#REF!:#REF!,0),MATCH(#REF!,#REF!:#REF!,0))</f>
        <v>#REF!</v>
      </c>
    </row>
    <row r="3430" spans="1:6" ht="16.5" x14ac:dyDescent="0.3">
      <c r="A3430" s="9" t="s">
        <v>18896</v>
      </c>
      <c r="B3430" s="9" t="s">
        <v>2165</v>
      </c>
      <c r="C3430" s="10">
        <v>42363</v>
      </c>
      <c r="D3430" s="9">
        <v>2976436541</v>
      </c>
      <c r="E3430" s="9" t="e">
        <f>INDEX(#REF!:#REF!,MATCH($D3430,#REF!:#REF!,0),MATCH(#REF!,#REF!:#REF!,0))</f>
        <v>#REF!</v>
      </c>
      <c r="F3430" s="9" t="e">
        <f>INDEX(#REF!:#REF!,MATCH($D3430,#REF!:#REF!,0),MATCH(#REF!,#REF!:#REF!,0))</f>
        <v>#REF!</v>
      </c>
    </row>
    <row r="3431" spans="1:6" ht="16.5" x14ac:dyDescent="0.3">
      <c r="A3431" s="9" t="s">
        <v>18895</v>
      </c>
      <c r="B3431" s="9" t="s">
        <v>3073</v>
      </c>
      <c r="C3431" s="10">
        <v>36101</v>
      </c>
      <c r="D3431" s="9">
        <v>4795089876</v>
      </c>
      <c r="E3431" s="9" t="e">
        <f>INDEX(#REF!:#REF!,MATCH($D3431,#REF!:#REF!,0),MATCH(#REF!,#REF!:#REF!,0))</f>
        <v>#REF!</v>
      </c>
      <c r="F3431" s="9" t="e">
        <f>INDEX(#REF!:#REF!,MATCH($D3431,#REF!:#REF!,0),MATCH(#REF!,#REF!:#REF!,0))</f>
        <v>#REF!</v>
      </c>
    </row>
    <row r="3432" spans="1:6" ht="16.5" x14ac:dyDescent="0.3">
      <c r="A3432" s="9" t="s">
        <v>18894</v>
      </c>
      <c r="B3432" s="9" t="s">
        <v>2721</v>
      </c>
      <c r="C3432" s="10">
        <v>50380</v>
      </c>
      <c r="D3432" s="9">
        <v>9458563771</v>
      </c>
      <c r="E3432" s="9" t="e">
        <f>INDEX(#REF!:#REF!,MATCH($D3432,#REF!:#REF!,0),MATCH(#REF!,#REF!:#REF!,0))</f>
        <v>#REF!</v>
      </c>
      <c r="F3432" s="9" t="e">
        <f>INDEX(#REF!:#REF!,MATCH($D3432,#REF!:#REF!,0),MATCH(#REF!,#REF!:#REF!,0))</f>
        <v>#REF!</v>
      </c>
    </row>
    <row r="3433" spans="1:6" ht="16.5" x14ac:dyDescent="0.3">
      <c r="A3433" s="9" t="s">
        <v>18893</v>
      </c>
      <c r="B3433" s="9" t="s">
        <v>2534</v>
      </c>
      <c r="C3433" s="10">
        <v>38809</v>
      </c>
      <c r="D3433" s="9">
        <v>3409869514</v>
      </c>
      <c r="E3433" s="9" t="e">
        <f>INDEX(#REF!:#REF!,MATCH($D3433,#REF!:#REF!,0),MATCH(#REF!,#REF!:#REF!,0))</f>
        <v>#REF!</v>
      </c>
      <c r="F3433" s="9" t="e">
        <f>INDEX(#REF!:#REF!,MATCH($D3433,#REF!:#REF!,0),MATCH(#REF!,#REF!:#REF!,0))</f>
        <v>#REF!</v>
      </c>
    </row>
    <row r="3434" spans="1:6" ht="16.5" x14ac:dyDescent="0.3">
      <c r="A3434" s="9" t="s">
        <v>18892</v>
      </c>
      <c r="B3434" s="9" t="s">
        <v>2406</v>
      </c>
      <c r="C3434" s="10">
        <v>46997</v>
      </c>
      <c r="D3434" s="9">
        <v>1895483948</v>
      </c>
      <c r="E3434" s="9" t="e">
        <f>INDEX(#REF!:#REF!,MATCH($D3434,#REF!:#REF!,0),MATCH(#REF!,#REF!:#REF!,0))</f>
        <v>#REF!</v>
      </c>
      <c r="F3434" s="9" t="e">
        <f>INDEX(#REF!:#REF!,MATCH($D3434,#REF!:#REF!,0),MATCH(#REF!,#REF!:#REF!,0))</f>
        <v>#REF!</v>
      </c>
    </row>
    <row r="3435" spans="1:6" ht="16.5" x14ac:dyDescent="0.3">
      <c r="A3435" s="9" t="s">
        <v>18891</v>
      </c>
      <c r="B3435" s="9" t="s">
        <v>3281</v>
      </c>
      <c r="C3435" s="10">
        <v>49119</v>
      </c>
      <c r="D3435" s="9">
        <v>8808097757</v>
      </c>
      <c r="E3435" s="9" t="e">
        <f>INDEX(#REF!:#REF!,MATCH($D3435,#REF!:#REF!,0),MATCH(#REF!,#REF!:#REF!,0))</f>
        <v>#REF!</v>
      </c>
      <c r="F3435" s="9" t="e">
        <f>INDEX(#REF!:#REF!,MATCH($D3435,#REF!:#REF!,0),MATCH(#REF!,#REF!:#REF!,0))</f>
        <v>#REF!</v>
      </c>
    </row>
    <row r="3436" spans="1:6" ht="16.5" x14ac:dyDescent="0.3">
      <c r="A3436" s="9" t="s">
        <v>18890</v>
      </c>
      <c r="B3436" s="9" t="s">
        <v>2163</v>
      </c>
      <c r="C3436" s="10">
        <v>34448</v>
      </c>
      <c r="D3436" s="9">
        <v>2551917727</v>
      </c>
      <c r="E3436" s="9" t="e">
        <f>INDEX(#REF!:#REF!,MATCH($D3436,#REF!:#REF!,0),MATCH(#REF!,#REF!:#REF!,0))</f>
        <v>#REF!</v>
      </c>
      <c r="F3436" s="9" t="e">
        <f>INDEX(#REF!:#REF!,MATCH($D3436,#REF!:#REF!,0),MATCH(#REF!,#REF!:#REF!,0))</f>
        <v>#REF!</v>
      </c>
    </row>
    <row r="3437" spans="1:6" ht="16.5" x14ac:dyDescent="0.3">
      <c r="A3437" s="9" t="s">
        <v>18889</v>
      </c>
      <c r="B3437" s="9" t="s">
        <v>2286</v>
      </c>
      <c r="C3437" s="10">
        <v>46253</v>
      </c>
      <c r="D3437" s="9">
        <v>1149008652</v>
      </c>
      <c r="E3437" s="9" t="e">
        <f>INDEX(#REF!:#REF!,MATCH($D3437,#REF!:#REF!,0),MATCH(#REF!,#REF!:#REF!,0))</f>
        <v>#REF!</v>
      </c>
      <c r="F3437" s="9" t="e">
        <f>INDEX(#REF!:#REF!,MATCH($D3437,#REF!:#REF!,0),MATCH(#REF!,#REF!:#REF!,0))</f>
        <v>#REF!</v>
      </c>
    </row>
    <row r="3438" spans="1:6" ht="16.5" x14ac:dyDescent="0.3">
      <c r="A3438" s="9" t="s">
        <v>18888</v>
      </c>
      <c r="B3438" s="9" t="s">
        <v>3177</v>
      </c>
      <c r="C3438" s="10">
        <v>39242</v>
      </c>
      <c r="D3438" s="9">
        <v>6854809452</v>
      </c>
      <c r="E3438" s="9" t="e">
        <f>INDEX(#REF!:#REF!,MATCH($D3438,#REF!:#REF!,0),MATCH(#REF!,#REF!:#REF!,0))</f>
        <v>#REF!</v>
      </c>
      <c r="F3438" s="9" t="e">
        <f>INDEX(#REF!:#REF!,MATCH($D3438,#REF!:#REF!,0),MATCH(#REF!,#REF!:#REF!,0))</f>
        <v>#REF!</v>
      </c>
    </row>
    <row r="3439" spans="1:6" ht="16.5" x14ac:dyDescent="0.3">
      <c r="A3439" s="9" t="s">
        <v>18887</v>
      </c>
      <c r="B3439" s="9" t="s">
        <v>3430</v>
      </c>
      <c r="C3439" s="10">
        <v>15786</v>
      </c>
      <c r="D3439" s="9">
        <v>1155371844</v>
      </c>
      <c r="E3439" s="9" t="e">
        <f>INDEX(#REF!:#REF!,MATCH($D3439,#REF!:#REF!,0),MATCH(#REF!,#REF!:#REF!,0))</f>
        <v>#REF!</v>
      </c>
      <c r="F3439" s="9" t="e">
        <f>INDEX(#REF!:#REF!,MATCH($D3439,#REF!:#REF!,0),MATCH(#REF!,#REF!:#REF!,0))</f>
        <v>#REF!</v>
      </c>
    </row>
    <row r="3440" spans="1:6" ht="16.5" x14ac:dyDescent="0.3">
      <c r="A3440" s="9" t="s">
        <v>18886</v>
      </c>
      <c r="B3440" s="9" t="s">
        <v>2667</v>
      </c>
      <c r="C3440" s="10">
        <v>25931</v>
      </c>
      <c r="D3440" s="9">
        <v>5353923685</v>
      </c>
      <c r="E3440" s="9" t="e">
        <f>INDEX(#REF!:#REF!,MATCH($D3440,#REF!:#REF!,0),MATCH(#REF!,#REF!:#REF!,0))</f>
        <v>#REF!</v>
      </c>
      <c r="F3440" s="9" t="e">
        <f>INDEX(#REF!:#REF!,MATCH($D3440,#REF!:#REF!,0),MATCH(#REF!,#REF!:#REF!,0))</f>
        <v>#REF!</v>
      </c>
    </row>
    <row r="3441" spans="1:6" ht="16.5" x14ac:dyDescent="0.3">
      <c r="A3441" s="9" t="s">
        <v>18885</v>
      </c>
      <c r="B3441" s="9" t="s">
        <v>2820</v>
      </c>
      <c r="C3441" s="10">
        <v>42991</v>
      </c>
      <c r="D3441" s="9">
        <v>2480515559</v>
      </c>
      <c r="E3441" s="9" t="e">
        <f>INDEX(#REF!:#REF!,MATCH($D3441,#REF!:#REF!,0),MATCH(#REF!,#REF!:#REF!,0))</f>
        <v>#REF!</v>
      </c>
      <c r="F3441" s="9" t="e">
        <f>INDEX(#REF!:#REF!,MATCH($D3441,#REF!:#REF!,0),MATCH(#REF!,#REF!:#REF!,0))</f>
        <v>#REF!</v>
      </c>
    </row>
    <row r="3442" spans="1:6" ht="16.5" x14ac:dyDescent="0.3">
      <c r="A3442" s="9" t="s">
        <v>18884</v>
      </c>
      <c r="B3442" s="9" t="s">
        <v>2056</v>
      </c>
      <c r="C3442" s="10">
        <v>21380</v>
      </c>
      <c r="D3442" s="9">
        <v>6271204627</v>
      </c>
      <c r="E3442" s="9" t="e">
        <f>INDEX(#REF!:#REF!,MATCH($D3442,#REF!:#REF!,0),MATCH(#REF!,#REF!:#REF!,0))</f>
        <v>#REF!</v>
      </c>
      <c r="F3442" s="9" t="e">
        <f>INDEX(#REF!:#REF!,MATCH($D3442,#REF!:#REF!,0),MATCH(#REF!,#REF!:#REF!,0))</f>
        <v>#REF!</v>
      </c>
    </row>
    <row r="3443" spans="1:6" ht="16.5" x14ac:dyDescent="0.3">
      <c r="A3443" s="9" t="s">
        <v>18883</v>
      </c>
      <c r="B3443" s="9" t="s">
        <v>2302</v>
      </c>
      <c r="C3443" s="10">
        <v>22728</v>
      </c>
      <c r="D3443" s="9">
        <v>7273123196</v>
      </c>
      <c r="E3443" s="9" t="e">
        <f>INDEX(#REF!:#REF!,MATCH($D3443,#REF!:#REF!,0),MATCH(#REF!,#REF!:#REF!,0))</f>
        <v>#REF!</v>
      </c>
      <c r="F3443" s="9" t="e">
        <f>INDEX(#REF!:#REF!,MATCH($D3443,#REF!:#REF!,0),MATCH(#REF!,#REF!:#REF!,0))</f>
        <v>#REF!</v>
      </c>
    </row>
    <row r="3444" spans="1:6" ht="16.5" x14ac:dyDescent="0.3">
      <c r="A3444" s="9" t="s">
        <v>18882</v>
      </c>
      <c r="B3444" s="9" t="s">
        <v>3366</v>
      </c>
      <c r="C3444" s="10">
        <v>48758</v>
      </c>
      <c r="D3444" s="9">
        <v>4535395691</v>
      </c>
      <c r="E3444" s="9" t="e">
        <f>INDEX(#REF!:#REF!,MATCH($D3444,#REF!:#REF!,0),MATCH(#REF!,#REF!:#REF!,0))</f>
        <v>#REF!</v>
      </c>
      <c r="F3444" s="9" t="e">
        <f>INDEX(#REF!:#REF!,MATCH($D3444,#REF!:#REF!,0),MATCH(#REF!,#REF!:#REF!,0))</f>
        <v>#REF!</v>
      </c>
    </row>
    <row r="3445" spans="1:6" ht="16.5" x14ac:dyDescent="0.3">
      <c r="A3445" s="9" t="s">
        <v>18881</v>
      </c>
      <c r="B3445" s="9" t="s">
        <v>1947</v>
      </c>
      <c r="C3445" s="10">
        <v>14067</v>
      </c>
      <c r="D3445" s="9">
        <v>4773306254</v>
      </c>
      <c r="E3445" s="9" t="e">
        <f>INDEX(#REF!:#REF!,MATCH($D3445,#REF!:#REF!,0),MATCH(#REF!,#REF!:#REF!,0))</f>
        <v>#REF!</v>
      </c>
      <c r="F3445" s="9" t="e">
        <f>INDEX(#REF!:#REF!,MATCH($D3445,#REF!:#REF!,0),MATCH(#REF!,#REF!:#REF!,0))</f>
        <v>#REF!</v>
      </c>
    </row>
    <row r="3446" spans="1:6" ht="16.5" x14ac:dyDescent="0.3">
      <c r="A3446" s="9" t="s">
        <v>18880</v>
      </c>
      <c r="B3446" s="9" t="s">
        <v>2361</v>
      </c>
      <c r="C3446" s="10">
        <v>42088</v>
      </c>
      <c r="D3446" s="9">
        <v>784224471</v>
      </c>
      <c r="E3446" s="9" t="e">
        <f>INDEX(#REF!:#REF!,MATCH($D3446,#REF!:#REF!,0),MATCH(#REF!,#REF!:#REF!,0))</f>
        <v>#REF!</v>
      </c>
      <c r="F3446" s="9" t="e">
        <f>INDEX(#REF!:#REF!,MATCH($D3446,#REF!:#REF!,0),MATCH(#REF!,#REF!:#REF!,0))</f>
        <v>#REF!</v>
      </c>
    </row>
    <row r="3447" spans="1:6" ht="16.5" x14ac:dyDescent="0.3">
      <c r="A3447" s="9" t="s">
        <v>18879</v>
      </c>
      <c r="B3447" s="9" t="s">
        <v>2707</v>
      </c>
      <c r="C3447" s="10">
        <v>19682</v>
      </c>
      <c r="D3447" s="9">
        <v>7338728615</v>
      </c>
      <c r="E3447" s="9" t="e">
        <f>INDEX(#REF!:#REF!,MATCH($D3447,#REF!:#REF!,0),MATCH(#REF!,#REF!:#REF!,0))</f>
        <v>#REF!</v>
      </c>
      <c r="F3447" s="9" t="e">
        <f>INDEX(#REF!:#REF!,MATCH($D3447,#REF!:#REF!,0),MATCH(#REF!,#REF!:#REF!,0))</f>
        <v>#REF!</v>
      </c>
    </row>
    <row r="3448" spans="1:6" ht="16.5" x14ac:dyDescent="0.3">
      <c r="A3448" s="9" t="s">
        <v>18878</v>
      </c>
      <c r="B3448" s="9" t="s">
        <v>2092</v>
      </c>
      <c r="C3448" s="10">
        <v>54196</v>
      </c>
      <c r="D3448" s="9">
        <v>7039995972</v>
      </c>
      <c r="E3448" s="9" t="e">
        <f>INDEX(#REF!:#REF!,MATCH($D3448,#REF!:#REF!,0),MATCH(#REF!,#REF!:#REF!,0))</f>
        <v>#REF!</v>
      </c>
      <c r="F3448" s="9" t="e">
        <f>INDEX(#REF!:#REF!,MATCH($D3448,#REF!:#REF!,0),MATCH(#REF!,#REF!:#REF!,0))</f>
        <v>#REF!</v>
      </c>
    </row>
    <row r="3449" spans="1:6" ht="16.5" x14ac:dyDescent="0.3">
      <c r="A3449" s="9" t="s">
        <v>18877</v>
      </c>
      <c r="B3449" s="9" t="s">
        <v>2302</v>
      </c>
      <c r="C3449" s="10">
        <v>57283</v>
      </c>
      <c r="D3449" s="9">
        <v>5405945366</v>
      </c>
      <c r="E3449" s="9" t="e">
        <f>INDEX(#REF!:#REF!,MATCH($D3449,#REF!:#REF!,0),MATCH(#REF!,#REF!:#REF!,0))</f>
        <v>#REF!</v>
      </c>
      <c r="F3449" s="9" t="e">
        <f>INDEX(#REF!:#REF!,MATCH($D3449,#REF!:#REF!,0),MATCH(#REF!,#REF!:#REF!,0))</f>
        <v>#REF!</v>
      </c>
    </row>
    <row r="3450" spans="1:6" ht="16.5" x14ac:dyDescent="0.3">
      <c r="A3450" s="9" t="s">
        <v>18876</v>
      </c>
      <c r="B3450" s="9" t="s">
        <v>3125</v>
      </c>
      <c r="C3450" s="10">
        <v>43346</v>
      </c>
      <c r="D3450" s="9">
        <v>6041314951</v>
      </c>
      <c r="E3450" s="9" t="e">
        <f>INDEX(#REF!:#REF!,MATCH($D3450,#REF!:#REF!,0),MATCH(#REF!,#REF!:#REF!,0))</f>
        <v>#REF!</v>
      </c>
      <c r="F3450" s="9" t="e">
        <f>INDEX(#REF!:#REF!,MATCH($D3450,#REF!:#REF!,0),MATCH(#REF!,#REF!:#REF!,0))</f>
        <v>#REF!</v>
      </c>
    </row>
    <row r="3451" spans="1:6" ht="16.5" x14ac:dyDescent="0.3">
      <c r="A3451" s="9" t="s">
        <v>18875</v>
      </c>
      <c r="B3451" s="9" t="s">
        <v>2258</v>
      </c>
      <c r="C3451" s="10">
        <v>37652</v>
      </c>
      <c r="D3451" s="9">
        <v>2353272215</v>
      </c>
      <c r="E3451" s="9" t="e">
        <f>INDEX(#REF!:#REF!,MATCH($D3451,#REF!:#REF!,0),MATCH(#REF!,#REF!:#REF!,0))</f>
        <v>#REF!</v>
      </c>
      <c r="F3451" s="9" t="e">
        <f>INDEX(#REF!:#REF!,MATCH($D3451,#REF!:#REF!,0),MATCH(#REF!,#REF!:#REF!,0))</f>
        <v>#REF!</v>
      </c>
    </row>
    <row r="3452" spans="1:6" ht="16.5" x14ac:dyDescent="0.3">
      <c r="A3452" s="9" t="s">
        <v>18874</v>
      </c>
      <c r="B3452" s="9" t="s">
        <v>2092</v>
      </c>
      <c r="C3452" s="10">
        <v>55656</v>
      </c>
      <c r="D3452" s="9">
        <v>8718856853</v>
      </c>
      <c r="E3452" s="9" t="e">
        <f>INDEX(#REF!:#REF!,MATCH($D3452,#REF!:#REF!,0),MATCH(#REF!,#REF!:#REF!,0))</f>
        <v>#REF!</v>
      </c>
      <c r="F3452" s="9" t="e">
        <f>INDEX(#REF!:#REF!,MATCH($D3452,#REF!:#REF!,0),MATCH(#REF!,#REF!:#REF!,0))</f>
        <v>#REF!</v>
      </c>
    </row>
    <row r="3453" spans="1:6" ht="16.5" x14ac:dyDescent="0.3">
      <c r="A3453" s="9" t="s">
        <v>18873</v>
      </c>
      <c r="B3453" s="9" t="s">
        <v>3222</v>
      </c>
      <c r="C3453" s="10">
        <v>44989</v>
      </c>
      <c r="D3453" s="9">
        <v>6378969205</v>
      </c>
      <c r="E3453" s="9" t="e">
        <f>INDEX(#REF!:#REF!,MATCH($D3453,#REF!:#REF!,0),MATCH(#REF!,#REF!:#REF!,0))</f>
        <v>#REF!</v>
      </c>
      <c r="F3453" s="9" t="e">
        <f>INDEX(#REF!:#REF!,MATCH($D3453,#REF!:#REF!,0),MATCH(#REF!,#REF!:#REF!,0))</f>
        <v>#REF!</v>
      </c>
    </row>
    <row r="3454" spans="1:6" ht="16.5" x14ac:dyDescent="0.3">
      <c r="A3454" s="9" t="s">
        <v>18872</v>
      </c>
      <c r="B3454" s="9" t="s">
        <v>2007</v>
      </c>
      <c r="C3454" s="10">
        <v>43455</v>
      </c>
      <c r="D3454" s="9">
        <v>6380488901</v>
      </c>
      <c r="E3454" s="9" t="e">
        <f>INDEX(#REF!:#REF!,MATCH($D3454,#REF!:#REF!,0),MATCH(#REF!,#REF!:#REF!,0))</f>
        <v>#REF!</v>
      </c>
      <c r="F3454" s="9" t="e">
        <f>INDEX(#REF!:#REF!,MATCH($D3454,#REF!:#REF!,0),MATCH(#REF!,#REF!:#REF!,0))</f>
        <v>#REF!</v>
      </c>
    </row>
    <row r="3455" spans="1:6" ht="16.5" x14ac:dyDescent="0.3">
      <c r="A3455" s="9" t="s">
        <v>18871</v>
      </c>
      <c r="B3455" s="9" t="s">
        <v>3125</v>
      </c>
      <c r="C3455" s="10">
        <v>27654</v>
      </c>
      <c r="D3455" s="9">
        <v>7489370671</v>
      </c>
      <c r="E3455" s="9" t="e">
        <f>INDEX(#REF!:#REF!,MATCH($D3455,#REF!:#REF!,0),MATCH(#REF!,#REF!:#REF!,0))</f>
        <v>#REF!</v>
      </c>
      <c r="F3455" s="9" t="e">
        <f>INDEX(#REF!:#REF!,MATCH($D3455,#REF!:#REF!,0),MATCH(#REF!,#REF!:#REF!,0))</f>
        <v>#REF!</v>
      </c>
    </row>
    <row r="3456" spans="1:6" ht="16.5" x14ac:dyDescent="0.3">
      <c r="A3456" s="9" t="s">
        <v>18870</v>
      </c>
      <c r="B3456" s="9" t="s">
        <v>2886</v>
      </c>
      <c r="C3456" s="10">
        <v>58666</v>
      </c>
      <c r="D3456" s="9">
        <v>5907724676</v>
      </c>
      <c r="E3456" s="9" t="e">
        <f>INDEX(#REF!:#REF!,MATCH($D3456,#REF!:#REF!,0),MATCH(#REF!,#REF!:#REF!,0))</f>
        <v>#REF!</v>
      </c>
      <c r="F3456" s="9" t="e">
        <f>INDEX(#REF!:#REF!,MATCH($D3456,#REF!:#REF!,0),MATCH(#REF!,#REF!:#REF!,0))</f>
        <v>#REF!</v>
      </c>
    </row>
    <row r="3457" spans="1:6" ht="16.5" x14ac:dyDescent="0.3">
      <c r="A3457" s="9" t="s">
        <v>18869</v>
      </c>
      <c r="B3457" s="9" t="s">
        <v>2424</v>
      </c>
      <c r="C3457" s="10">
        <v>12145</v>
      </c>
      <c r="D3457" s="9">
        <v>8277918739</v>
      </c>
      <c r="E3457" s="9" t="e">
        <f>INDEX(#REF!:#REF!,MATCH($D3457,#REF!:#REF!,0),MATCH(#REF!,#REF!:#REF!,0))</f>
        <v>#REF!</v>
      </c>
      <c r="F3457" s="9" t="e">
        <f>INDEX(#REF!:#REF!,MATCH($D3457,#REF!:#REF!,0),MATCH(#REF!,#REF!:#REF!,0))</f>
        <v>#REF!</v>
      </c>
    </row>
    <row r="3458" spans="1:6" ht="16.5" x14ac:dyDescent="0.3">
      <c r="A3458" s="9" t="s">
        <v>18868</v>
      </c>
      <c r="B3458" s="9" t="s">
        <v>3151</v>
      </c>
      <c r="C3458" s="10">
        <v>41195</v>
      </c>
      <c r="D3458" s="9">
        <v>4718207207</v>
      </c>
      <c r="E3458" s="9" t="e">
        <f>INDEX(#REF!:#REF!,MATCH($D3458,#REF!:#REF!,0),MATCH(#REF!,#REF!:#REF!,0))</f>
        <v>#REF!</v>
      </c>
      <c r="F3458" s="9" t="e">
        <f>INDEX(#REF!:#REF!,MATCH($D3458,#REF!:#REF!,0),MATCH(#REF!,#REF!:#REF!,0))</f>
        <v>#REF!</v>
      </c>
    </row>
    <row r="3459" spans="1:6" ht="16.5" x14ac:dyDescent="0.3">
      <c r="A3459" s="9" t="s">
        <v>18867</v>
      </c>
      <c r="B3459" s="9" t="s">
        <v>2381</v>
      </c>
      <c r="C3459" s="10">
        <v>46393</v>
      </c>
      <c r="D3459" s="9">
        <v>5975948169</v>
      </c>
      <c r="E3459" s="9" t="e">
        <f>INDEX(#REF!:#REF!,MATCH($D3459,#REF!:#REF!,0),MATCH(#REF!,#REF!:#REF!,0))</f>
        <v>#REF!</v>
      </c>
      <c r="F3459" s="9" t="e">
        <f>INDEX(#REF!:#REF!,MATCH($D3459,#REF!:#REF!,0),MATCH(#REF!,#REF!:#REF!,0))</f>
        <v>#REF!</v>
      </c>
    </row>
    <row r="3460" spans="1:6" ht="16.5" x14ac:dyDescent="0.3">
      <c r="A3460" s="9" t="s">
        <v>18866</v>
      </c>
      <c r="B3460" s="9" t="s">
        <v>2768</v>
      </c>
      <c r="C3460" s="10">
        <v>54398</v>
      </c>
      <c r="D3460" s="9">
        <v>797655034</v>
      </c>
      <c r="E3460" s="9" t="e">
        <f>INDEX(#REF!:#REF!,MATCH($D3460,#REF!:#REF!,0),MATCH(#REF!,#REF!:#REF!,0))</f>
        <v>#REF!</v>
      </c>
      <c r="F3460" s="9" t="e">
        <f>INDEX(#REF!:#REF!,MATCH($D3460,#REF!:#REF!,0),MATCH(#REF!,#REF!:#REF!,0))</f>
        <v>#REF!</v>
      </c>
    </row>
    <row r="3461" spans="1:6" ht="16.5" x14ac:dyDescent="0.3">
      <c r="A3461" s="9" t="s">
        <v>18865</v>
      </c>
      <c r="B3461" s="9" t="s">
        <v>1947</v>
      </c>
      <c r="C3461" s="10">
        <v>48195</v>
      </c>
      <c r="D3461" s="9">
        <v>6531376252</v>
      </c>
      <c r="E3461" s="9" t="e">
        <f>INDEX(#REF!:#REF!,MATCH($D3461,#REF!:#REF!,0),MATCH(#REF!,#REF!:#REF!,0))</f>
        <v>#REF!</v>
      </c>
      <c r="F3461" s="9" t="e">
        <f>INDEX(#REF!:#REF!,MATCH($D3461,#REF!:#REF!,0),MATCH(#REF!,#REF!:#REF!,0))</f>
        <v>#REF!</v>
      </c>
    </row>
    <row r="3462" spans="1:6" ht="16.5" x14ac:dyDescent="0.3">
      <c r="A3462" s="9" t="s">
        <v>18864</v>
      </c>
      <c r="B3462" s="9" t="s">
        <v>1977</v>
      </c>
      <c r="C3462" s="10">
        <v>54175</v>
      </c>
      <c r="D3462" s="9">
        <v>3292353998</v>
      </c>
      <c r="E3462" s="9" t="e">
        <f>INDEX(#REF!:#REF!,MATCH($D3462,#REF!:#REF!,0),MATCH(#REF!,#REF!:#REF!,0))</f>
        <v>#REF!</v>
      </c>
      <c r="F3462" s="9" t="e">
        <f>INDEX(#REF!:#REF!,MATCH($D3462,#REF!:#REF!,0),MATCH(#REF!,#REF!:#REF!,0))</f>
        <v>#REF!</v>
      </c>
    </row>
    <row r="3463" spans="1:6" ht="16.5" x14ac:dyDescent="0.3">
      <c r="A3463" s="9" t="s">
        <v>18863</v>
      </c>
      <c r="B3463" s="9" t="s">
        <v>2357</v>
      </c>
      <c r="C3463" s="10">
        <v>20732</v>
      </c>
      <c r="D3463" s="9">
        <v>5211527984</v>
      </c>
      <c r="E3463" s="9" t="e">
        <f>INDEX(#REF!:#REF!,MATCH($D3463,#REF!:#REF!,0),MATCH(#REF!,#REF!:#REF!,0))</f>
        <v>#REF!</v>
      </c>
      <c r="F3463" s="9" t="e">
        <f>INDEX(#REF!:#REF!,MATCH($D3463,#REF!:#REF!,0),MATCH(#REF!,#REF!:#REF!,0))</f>
        <v>#REF!</v>
      </c>
    </row>
    <row r="3464" spans="1:6" ht="16.5" x14ac:dyDescent="0.3">
      <c r="A3464" s="9" t="s">
        <v>18862</v>
      </c>
      <c r="B3464" s="9" t="s">
        <v>2974</v>
      </c>
      <c r="C3464" s="10">
        <v>25585</v>
      </c>
      <c r="D3464" s="9">
        <v>25254650</v>
      </c>
      <c r="E3464" s="9" t="e">
        <f>INDEX(#REF!:#REF!,MATCH($D3464,#REF!:#REF!,0),MATCH(#REF!,#REF!:#REF!,0))</f>
        <v>#REF!</v>
      </c>
      <c r="F3464" s="9" t="e">
        <f>INDEX(#REF!:#REF!,MATCH($D3464,#REF!:#REF!,0),MATCH(#REF!,#REF!:#REF!,0))</f>
        <v>#REF!</v>
      </c>
    </row>
    <row r="3465" spans="1:6" ht="16.5" x14ac:dyDescent="0.3">
      <c r="A3465" s="9" t="s">
        <v>18861</v>
      </c>
      <c r="B3465" s="9" t="s">
        <v>2185</v>
      </c>
      <c r="C3465" s="10">
        <v>28891</v>
      </c>
      <c r="D3465" s="9">
        <v>7180536660</v>
      </c>
      <c r="E3465" s="9" t="e">
        <f>INDEX(#REF!:#REF!,MATCH($D3465,#REF!:#REF!,0),MATCH(#REF!,#REF!:#REF!,0))</f>
        <v>#REF!</v>
      </c>
      <c r="F3465" s="9" t="e">
        <f>INDEX(#REF!:#REF!,MATCH($D3465,#REF!:#REF!,0),MATCH(#REF!,#REF!:#REF!,0))</f>
        <v>#REF!</v>
      </c>
    </row>
    <row r="3466" spans="1:6" ht="16.5" x14ac:dyDescent="0.3">
      <c r="A3466" s="9" t="s">
        <v>18860</v>
      </c>
      <c r="B3466" s="9" t="s">
        <v>2269</v>
      </c>
      <c r="C3466" s="10">
        <v>52803</v>
      </c>
      <c r="D3466" s="9">
        <v>2524849899</v>
      </c>
      <c r="E3466" s="9" t="e">
        <f>INDEX(#REF!:#REF!,MATCH($D3466,#REF!:#REF!,0),MATCH(#REF!,#REF!:#REF!,0))</f>
        <v>#REF!</v>
      </c>
      <c r="F3466" s="9" t="e">
        <f>INDEX(#REF!:#REF!,MATCH($D3466,#REF!:#REF!,0),MATCH(#REF!,#REF!:#REF!,0))</f>
        <v>#REF!</v>
      </c>
    </row>
    <row r="3467" spans="1:6" ht="16.5" x14ac:dyDescent="0.3">
      <c r="A3467" s="9" t="s">
        <v>18859</v>
      </c>
      <c r="B3467" s="9" t="s">
        <v>2003</v>
      </c>
      <c r="C3467" s="10">
        <v>35859</v>
      </c>
      <c r="D3467" s="9">
        <v>4445486779</v>
      </c>
      <c r="E3467" s="9" t="e">
        <f>INDEX(#REF!:#REF!,MATCH($D3467,#REF!:#REF!,0),MATCH(#REF!,#REF!:#REF!,0))</f>
        <v>#REF!</v>
      </c>
      <c r="F3467" s="9" t="e">
        <f>INDEX(#REF!:#REF!,MATCH($D3467,#REF!:#REF!,0),MATCH(#REF!,#REF!:#REF!,0))</f>
        <v>#REF!</v>
      </c>
    </row>
    <row r="3468" spans="1:6" ht="16.5" x14ac:dyDescent="0.3">
      <c r="A3468" s="9" t="s">
        <v>18858</v>
      </c>
      <c r="B3468" s="9" t="s">
        <v>2942</v>
      </c>
      <c r="C3468" s="10">
        <v>51973</v>
      </c>
      <c r="D3468" s="9">
        <v>7888574610</v>
      </c>
      <c r="E3468" s="9" t="e">
        <f>INDEX(#REF!:#REF!,MATCH($D3468,#REF!:#REF!,0),MATCH(#REF!,#REF!:#REF!,0))</f>
        <v>#REF!</v>
      </c>
      <c r="F3468" s="9" t="e">
        <f>INDEX(#REF!:#REF!,MATCH($D3468,#REF!:#REF!,0),MATCH(#REF!,#REF!:#REF!,0))</f>
        <v>#REF!</v>
      </c>
    </row>
    <row r="3469" spans="1:6" ht="16.5" x14ac:dyDescent="0.3">
      <c r="A3469" s="9" t="s">
        <v>18857</v>
      </c>
      <c r="B3469" s="9" t="s">
        <v>2132</v>
      </c>
      <c r="C3469" s="10">
        <v>28608</v>
      </c>
      <c r="D3469" s="9">
        <v>2551917727</v>
      </c>
      <c r="E3469" s="9" t="e">
        <f>INDEX(#REF!:#REF!,MATCH($D3469,#REF!:#REF!,0),MATCH(#REF!,#REF!:#REF!,0))</f>
        <v>#REF!</v>
      </c>
      <c r="F3469" s="9" t="e">
        <f>INDEX(#REF!:#REF!,MATCH($D3469,#REF!:#REF!,0),MATCH(#REF!,#REF!:#REF!,0))</f>
        <v>#REF!</v>
      </c>
    </row>
    <row r="3470" spans="1:6" ht="16.5" x14ac:dyDescent="0.3">
      <c r="A3470" s="9" t="s">
        <v>18856</v>
      </c>
      <c r="B3470" s="9" t="s">
        <v>2110</v>
      </c>
      <c r="C3470" s="10">
        <v>31944</v>
      </c>
      <c r="D3470" s="9">
        <v>2117567142</v>
      </c>
      <c r="E3470" s="9" t="e">
        <f>INDEX(#REF!:#REF!,MATCH($D3470,#REF!:#REF!,0),MATCH(#REF!,#REF!:#REF!,0))</f>
        <v>#REF!</v>
      </c>
      <c r="F3470" s="9" t="e">
        <f>INDEX(#REF!:#REF!,MATCH($D3470,#REF!:#REF!,0),MATCH(#REF!,#REF!:#REF!,0))</f>
        <v>#REF!</v>
      </c>
    </row>
    <row r="3471" spans="1:6" ht="16.5" x14ac:dyDescent="0.3">
      <c r="A3471" s="9" t="s">
        <v>18855</v>
      </c>
      <c r="B3471" s="9" t="s">
        <v>2826</v>
      </c>
      <c r="C3471" s="10">
        <v>33640</v>
      </c>
      <c r="D3471" s="9">
        <v>7961231404</v>
      </c>
      <c r="E3471" s="9" t="e">
        <f>INDEX(#REF!:#REF!,MATCH($D3471,#REF!:#REF!,0),MATCH(#REF!,#REF!:#REF!,0))</f>
        <v>#REF!</v>
      </c>
      <c r="F3471" s="9" t="e">
        <f>INDEX(#REF!:#REF!,MATCH($D3471,#REF!:#REF!,0),MATCH(#REF!,#REF!:#REF!,0))</f>
        <v>#REF!</v>
      </c>
    </row>
    <row r="3472" spans="1:6" ht="16.5" x14ac:dyDescent="0.3">
      <c r="A3472" s="9" t="s">
        <v>18854</v>
      </c>
      <c r="B3472" s="9" t="s">
        <v>3328</v>
      </c>
      <c r="C3472" s="10">
        <v>36605</v>
      </c>
      <c r="D3472" s="9">
        <v>5197585250</v>
      </c>
      <c r="E3472" s="9" t="e">
        <f>INDEX(#REF!:#REF!,MATCH($D3472,#REF!:#REF!,0),MATCH(#REF!,#REF!:#REF!,0))</f>
        <v>#REF!</v>
      </c>
      <c r="F3472" s="9" t="e">
        <f>INDEX(#REF!:#REF!,MATCH($D3472,#REF!:#REF!,0),MATCH(#REF!,#REF!:#REF!,0))</f>
        <v>#REF!</v>
      </c>
    </row>
    <row r="3473" spans="1:6" ht="16.5" x14ac:dyDescent="0.3">
      <c r="A3473" s="9" t="s">
        <v>18853</v>
      </c>
      <c r="B3473" s="9" t="s">
        <v>2083</v>
      </c>
      <c r="C3473" s="10">
        <v>53079</v>
      </c>
      <c r="D3473" s="9">
        <v>6286877770</v>
      </c>
      <c r="E3473" s="9" t="e">
        <f>INDEX(#REF!:#REF!,MATCH($D3473,#REF!:#REF!,0),MATCH(#REF!,#REF!:#REF!,0))</f>
        <v>#REF!</v>
      </c>
      <c r="F3473" s="9" t="e">
        <f>INDEX(#REF!:#REF!,MATCH($D3473,#REF!:#REF!,0),MATCH(#REF!,#REF!:#REF!,0))</f>
        <v>#REF!</v>
      </c>
    </row>
    <row r="3474" spans="1:6" ht="16.5" x14ac:dyDescent="0.3">
      <c r="A3474" s="9" t="s">
        <v>18852</v>
      </c>
      <c r="B3474" s="9" t="s">
        <v>1969</v>
      </c>
      <c r="C3474" s="10">
        <v>15734</v>
      </c>
      <c r="D3474" s="9">
        <v>6109997811</v>
      </c>
      <c r="E3474" s="9" t="e">
        <f>INDEX(#REF!:#REF!,MATCH($D3474,#REF!:#REF!,0),MATCH(#REF!,#REF!:#REF!,0))</f>
        <v>#REF!</v>
      </c>
      <c r="F3474" s="9" t="e">
        <f>INDEX(#REF!:#REF!,MATCH($D3474,#REF!:#REF!,0),MATCH(#REF!,#REF!:#REF!,0))</f>
        <v>#REF!</v>
      </c>
    </row>
    <row r="3475" spans="1:6" ht="16.5" x14ac:dyDescent="0.3">
      <c r="A3475" s="9" t="s">
        <v>18851</v>
      </c>
      <c r="B3475" s="9" t="s">
        <v>2568</v>
      </c>
      <c r="C3475" s="10">
        <v>39686</v>
      </c>
      <c r="D3475" s="9">
        <v>4823073274</v>
      </c>
      <c r="E3475" s="9" t="e">
        <f>INDEX(#REF!:#REF!,MATCH($D3475,#REF!:#REF!,0),MATCH(#REF!,#REF!:#REF!,0))</f>
        <v>#REF!</v>
      </c>
      <c r="F3475" s="9" t="e">
        <f>INDEX(#REF!:#REF!,MATCH($D3475,#REF!:#REF!,0),MATCH(#REF!,#REF!:#REF!,0))</f>
        <v>#REF!</v>
      </c>
    </row>
    <row r="3476" spans="1:6" ht="16.5" x14ac:dyDescent="0.3">
      <c r="A3476" s="9" t="s">
        <v>18850</v>
      </c>
      <c r="B3476" s="9" t="s">
        <v>3241</v>
      </c>
      <c r="C3476" s="10">
        <v>31141</v>
      </c>
      <c r="D3476" s="9">
        <v>8565880958</v>
      </c>
      <c r="E3476" s="9" t="e">
        <f>INDEX(#REF!:#REF!,MATCH($D3476,#REF!:#REF!,0),MATCH(#REF!,#REF!:#REF!,0))</f>
        <v>#REF!</v>
      </c>
      <c r="F3476" s="9" t="e">
        <f>INDEX(#REF!:#REF!,MATCH($D3476,#REF!:#REF!,0),MATCH(#REF!,#REF!:#REF!,0))</f>
        <v>#REF!</v>
      </c>
    </row>
    <row r="3477" spans="1:6" ht="16.5" x14ac:dyDescent="0.3">
      <c r="A3477" s="9" t="s">
        <v>18849</v>
      </c>
      <c r="B3477" s="9" t="s">
        <v>2509</v>
      </c>
      <c r="C3477" s="10">
        <v>14558</v>
      </c>
      <c r="D3477" s="9">
        <v>8445779583</v>
      </c>
      <c r="E3477" s="9" t="e">
        <f>INDEX(#REF!:#REF!,MATCH($D3477,#REF!:#REF!,0),MATCH(#REF!,#REF!:#REF!,0))</f>
        <v>#REF!</v>
      </c>
      <c r="F3477" s="9" t="e">
        <f>INDEX(#REF!:#REF!,MATCH($D3477,#REF!:#REF!,0),MATCH(#REF!,#REF!:#REF!,0))</f>
        <v>#REF!</v>
      </c>
    </row>
    <row r="3478" spans="1:6" ht="16.5" x14ac:dyDescent="0.3">
      <c r="A3478" s="9" t="s">
        <v>18848</v>
      </c>
      <c r="B3478" s="9" t="s">
        <v>2349</v>
      </c>
      <c r="C3478" s="10">
        <v>53380</v>
      </c>
      <c r="D3478" s="9">
        <v>1743464649</v>
      </c>
      <c r="E3478" s="9" t="e">
        <f>INDEX(#REF!:#REF!,MATCH($D3478,#REF!:#REF!,0),MATCH(#REF!,#REF!:#REF!,0))</f>
        <v>#REF!</v>
      </c>
      <c r="F3478" s="9" t="e">
        <f>INDEX(#REF!:#REF!,MATCH($D3478,#REF!:#REF!,0),MATCH(#REF!,#REF!:#REF!,0))</f>
        <v>#REF!</v>
      </c>
    </row>
    <row r="3479" spans="1:6" ht="16.5" x14ac:dyDescent="0.3">
      <c r="A3479" s="9" t="s">
        <v>18847</v>
      </c>
      <c r="B3479" s="9" t="s">
        <v>2262</v>
      </c>
      <c r="C3479" s="10">
        <v>55898</v>
      </c>
      <c r="D3479" s="9">
        <v>8552526727</v>
      </c>
      <c r="E3479" s="9" t="e">
        <f>INDEX(#REF!:#REF!,MATCH($D3479,#REF!:#REF!,0),MATCH(#REF!,#REF!:#REF!,0))</f>
        <v>#REF!</v>
      </c>
      <c r="F3479" s="9" t="e">
        <f>INDEX(#REF!:#REF!,MATCH($D3479,#REF!:#REF!,0),MATCH(#REF!,#REF!:#REF!,0))</f>
        <v>#REF!</v>
      </c>
    </row>
    <row r="3480" spans="1:6" ht="16.5" x14ac:dyDescent="0.3">
      <c r="A3480" s="9" t="s">
        <v>18846</v>
      </c>
      <c r="B3480" s="9" t="s">
        <v>2185</v>
      </c>
      <c r="C3480" s="10">
        <v>47259</v>
      </c>
      <c r="D3480" s="9">
        <v>8467388188</v>
      </c>
      <c r="E3480" s="9" t="e">
        <f>INDEX(#REF!:#REF!,MATCH($D3480,#REF!:#REF!,0),MATCH(#REF!,#REF!:#REF!,0))</f>
        <v>#REF!</v>
      </c>
      <c r="F3480" s="9" t="e">
        <f>INDEX(#REF!:#REF!,MATCH($D3480,#REF!:#REF!,0),MATCH(#REF!,#REF!:#REF!,0))</f>
        <v>#REF!</v>
      </c>
    </row>
    <row r="3481" spans="1:6" ht="16.5" x14ac:dyDescent="0.3">
      <c r="A3481" s="9" t="s">
        <v>18845</v>
      </c>
      <c r="B3481" s="9" t="s">
        <v>1973</v>
      </c>
      <c r="C3481" s="10">
        <v>15203</v>
      </c>
      <c r="D3481" s="9">
        <v>1887308636</v>
      </c>
      <c r="E3481" s="9" t="e">
        <f>INDEX(#REF!:#REF!,MATCH($D3481,#REF!:#REF!,0),MATCH(#REF!,#REF!:#REF!,0))</f>
        <v>#REF!</v>
      </c>
      <c r="F3481" s="9" t="e">
        <f>INDEX(#REF!:#REF!,MATCH($D3481,#REF!:#REF!,0),MATCH(#REF!,#REF!:#REF!,0))</f>
        <v>#REF!</v>
      </c>
    </row>
    <row r="3482" spans="1:6" ht="16.5" x14ac:dyDescent="0.3">
      <c r="A3482" s="9" t="s">
        <v>18844</v>
      </c>
      <c r="B3482" s="9" t="s">
        <v>1961</v>
      </c>
      <c r="C3482" s="10">
        <v>10340</v>
      </c>
      <c r="D3482" s="9">
        <v>6837456032</v>
      </c>
      <c r="E3482" s="9" t="e">
        <f>INDEX(#REF!:#REF!,MATCH($D3482,#REF!:#REF!,0),MATCH(#REF!,#REF!:#REF!,0))</f>
        <v>#REF!</v>
      </c>
      <c r="F3482" s="9" t="e">
        <f>INDEX(#REF!:#REF!,MATCH($D3482,#REF!:#REF!,0),MATCH(#REF!,#REF!:#REF!,0))</f>
        <v>#REF!</v>
      </c>
    </row>
    <row r="3483" spans="1:6" ht="16.5" x14ac:dyDescent="0.3">
      <c r="A3483" s="9" t="s">
        <v>18843</v>
      </c>
      <c r="B3483" s="9" t="s">
        <v>3506</v>
      </c>
      <c r="C3483" s="10">
        <v>22912</v>
      </c>
      <c r="D3483" s="9">
        <v>7645724897</v>
      </c>
      <c r="E3483" s="9" t="e">
        <f>INDEX(#REF!:#REF!,MATCH($D3483,#REF!:#REF!,0),MATCH(#REF!,#REF!:#REF!,0))</f>
        <v>#REF!</v>
      </c>
      <c r="F3483" s="9" t="e">
        <f>INDEX(#REF!:#REF!,MATCH($D3483,#REF!:#REF!,0),MATCH(#REF!,#REF!:#REF!,0))</f>
        <v>#REF!</v>
      </c>
    </row>
    <row r="3484" spans="1:6" ht="16.5" x14ac:dyDescent="0.3">
      <c r="A3484" s="9" t="s">
        <v>18842</v>
      </c>
      <c r="B3484" s="9" t="s">
        <v>2870</v>
      </c>
      <c r="C3484" s="10">
        <v>28412</v>
      </c>
      <c r="D3484" s="9">
        <v>3858163570</v>
      </c>
      <c r="E3484" s="9" t="e">
        <f>INDEX(#REF!:#REF!,MATCH($D3484,#REF!:#REF!,0),MATCH(#REF!,#REF!:#REF!,0))</f>
        <v>#REF!</v>
      </c>
      <c r="F3484" s="9" t="e">
        <f>INDEX(#REF!:#REF!,MATCH($D3484,#REF!:#REF!,0),MATCH(#REF!,#REF!:#REF!,0))</f>
        <v>#REF!</v>
      </c>
    </row>
    <row r="3485" spans="1:6" ht="16.5" x14ac:dyDescent="0.3">
      <c r="A3485" s="9" t="s">
        <v>18841</v>
      </c>
      <c r="B3485" s="9" t="s">
        <v>2081</v>
      </c>
      <c r="C3485" s="10">
        <v>55994</v>
      </c>
      <c r="D3485" s="9">
        <v>2353272215</v>
      </c>
      <c r="E3485" s="9" t="e">
        <f>INDEX(#REF!:#REF!,MATCH($D3485,#REF!:#REF!,0),MATCH(#REF!,#REF!:#REF!,0))</f>
        <v>#REF!</v>
      </c>
      <c r="F3485" s="9" t="e">
        <f>INDEX(#REF!:#REF!,MATCH($D3485,#REF!:#REF!,0),MATCH(#REF!,#REF!:#REF!,0))</f>
        <v>#REF!</v>
      </c>
    </row>
    <row r="3486" spans="1:6" ht="16.5" x14ac:dyDescent="0.3">
      <c r="A3486" s="9" t="s">
        <v>18840</v>
      </c>
      <c r="B3486" s="9" t="s">
        <v>2056</v>
      </c>
      <c r="C3486" s="10">
        <v>28322</v>
      </c>
      <c r="D3486" s="9">
        <v>8875320292</v>
      </c>
      <c r="E3486" s="9" t="e">
        <f>INDEX(#REF!:#REF!,MATCH($D3486,#REF!:#REF!,0),MATCH(#REF!,#REF!:#REF!,0))</f>
        <v>#REF!</v>
      </c>
      <c r="F3486" s="9" t="e">
        <f>INDEX(#REF!:#REF!,MATCH($D3486,#REF!:#REF!,0),MATCH(#REF!,#REF!:#REF!,0))</f>
        <v>#REF!</v>
      </c>
    </row>
    <row r="3487" spans="1:6" ht="16.5" x14ac:dyDescent="0.3">
      <c r="A3487" s="9" t="s">
        <v>18839</v>
      </c>
      <c r="B3487" s="9" t="s">
        <v>2580</v>
      </c>
      <c r="C3487" s="10">
        <v>53247</v>
      </c>
      <c r="D3487" s="9">
        <v>5623178685</v>
      </c>
      <c r="E3487" s="9" t="e">
        <f>INDEX(#REF!:#REF!,MATCH($D3487,#REF!:#REF!,0),MATCH(#REF!,#REF!:#REF!,0))</f>
        <v>#REF!</v>
      </c>
      <c r="F3487" s="9" t="e">
        <f>INDEX(#REF!:#REF!,MATCH($D3487,#REF!:#REF!,0),MATCH(#REF!,#REF!:#REF!,0))</f>
        <v>#REF!</v>
      </c>
    </row>
    <row r="3488" spans="1:6" ht="16.5" x14ac:dyDescent="0.3">
      <c r="A3488" s="9" t="s">
        <v>18838</v>
      </c>
      <c r="B3488" s="9" t="s">
        <v>2179</v>
      </c>
      <c r="C3488" s="10">
        <v>48484</v>
      </c>
      <c r="D3488" s="9">
        <v>9412192312</v>
      </c>
      <c r="E3488" s="9" t="e">
        <f>INDEX(#REF!:#REF!,MATCH($D3488,#REF!:#REF!,0),MATCH(#REF!,#REF!:#REF!,0))</f>
        <v>#REF!</v>
      </c>
      <c r="F3488" s="9" t="e">
        <f>INDEX(#REF!:#REF!,MATCH($D3488,#REF!:#REF!,0),MATCH(#REF!,#REF!:#REF!,0))</f>
        <v>#REF!</v>
      </c>
    </row>
    <row r="3489" spans="1:6" ht="16.5" x14ac:dyDescent="0.3">
      <c r="A3489" s="9" t="s">
        <v>18837</v>
      </c>
      <c r="B3489" s="9" t="s">
        <v>2144</v>
      </c>
      <c r="C3489" s="10">
        <v>22091</v>
      </c>
      <c r="D3489" s="9">
        <v>1442784075</v>
      </c>
      <c r="E3489" s="9" t="e">
        <f>INDEX(#REF!:#REF!,MATCH($D3489,#REF!:#REF!,0),MATCH(#REF!,#REF!:#REF!,0))</f>
        <v>#REF!</v>
      </c>
      <c r="F3489" s="9" t="e">
        <f>INDEX(#REF!:#REF!,MATCH($D3489,#REF!:#REF!,0),MATCH(#REF!,#REF!:#REF!,0))</f>
        <v>#REF!</v>
      </c>
    </row>
    <row r="3490" spans="1:6" ht="16.5" x14ac:dyDescent="0.3">
      <c r="A3490" s="9" t="s">
        <v>18836</v>
      </c>
      <c r="B3490" s="9" t="s">
        <v>2914</v>
      </c>
      <c r="C3490" s="10">
        <v>36570</v>
      </c>
      <c r="D3490" s="9">
        <v>7240169995</v>
      </c>
      <c r="E3490" s="9" t="e">
        <f>INDEX(#REF!:#REF!,MATCH($D3490,#REF!:#REF!,0),MATCH(#REF!,#REF!:#REF!,0))</f>
        <v>#REF!</v>
      </c>
      <c r="F3490" s="9" t="e">
        <f>INDEX(#REF!:#REF!,MATCH($D3490,#REF!:#REF!,0),MATCH(#REF!,#REF!:#REF!,0))</f>
        <v>#REF!</v>
      </c>
    </row>
    <row r="3491" spans="1:6" ht="16.5" x14ac:dyDescent="0.3">
      <c r="A3491" s="9" t="s">
        <v>18835</v>
      </c>
      <c r="B3491" s="9" t="s">
        <v>3309</v>
      </c>
      <c r="C3491" s="10">
        <v>59414</v>
      </c>
      <c r="D3491" s="9">
        <v>7268478941</v>
      </c>
      <c r="E3491" s="9" t="e">
        <f>INDEX(#REF!:#REF!,MATCH($D3491,#REF!:#REF!,0),MATCH(#REF!,#REF!:#REF!,0))</f>
        <v>#REF!</v>
      </c>
      <c r="F3491" s="9" t="e">
        <f>INDEX(#REF!:#REF!,MATCH($D3491,#REF!:#REF!,0),MATCH(#REF!,#REF!:#REF!,0))</f>
        <v>#REF!</v>
      </c>
    </row>
    <row r="3492" spans="1:6" ht="16.5" x14ac:dyDescent="0.3">
      <c r="A3492" s="9" t="s">
        <v>18834</v>
      </c>
      <c r="B3492" s="9" t="s">
        <v>2315</v>
      </c>
      <c r="C3492" s="10">
        <v>59210</v>
      </c>
      <c r="D3492" s="9">
        <v>9782845590</v>
      </c>
      <c r="E3492" s="9" t="e">
        <f>INDEX(#REF!:#REF!,MATCH($D3492,#REF!:#REF!,0),MATCH(#REF!,#REF!:#REF!,0))</f>
        <v>#REF!</v>
      </c>
      <c r="F3492" s="9" t="e">
        <f>INDEX(#REF!:#REF!,MATCH($D3492,#REF!:#REF!,0),MATCH(#REF!,#REF!:#REF!,0))</f>
        <v>#REF!</v>
      </c>
    </row>
    <row r="3493" spans="1:6" ht="16.5" x14ac:dyDescent="0.3">
      <c r="A3493" s="9" t="s">
        <v>18833</v>
      </c>
      <c r="B3493" s="9" t="s">
        <v>2198</v>
      </c>
      <c r="C3493" s="10">
        <v>54199</v>
      </c>
      <c r="D3493" s="9">
        <v>1062607929</v>
      </c>
      <c r="E3493" s="9" t="e">
        <f>INDEX(#REF!:#REF!,MATCH($D3493,#REF!:#REF!,0),MATCH(#REF!,#REF!:#REF!,0))</f>
        <v>#REF!</v>
      </c>
      <c r="F3493" s="9" t="e">
        <f>INDEX(#REF!:#REF!,MATCH($D3493,#REF!:#REF!,0),MATCH(#REF!,#REF!:#REF!,0))</f>
        <v>#REF!</v>
      </c>
    </row>
    <row r="3494" spans="1:6" ht="16.5" x14ac:dyDescent="0.3">
      <c r="A3494" s="9" t="s">
        <v>18832</v>
      </c>
      <c r="B3494" s="9" t="s">
        <v>3195</v>
      </c>
      <c r="C3494" s="10">
        <v>12008</v>
      </c>
      <c r="D3494" s="9">
        <v>5117202538</v>
      </c>
      <c r="E3494" s="9" t="e">
        <f>INDEX(#REF!:#REF!,MATCH($D3494,#REF!:#REF!,0),MATCH(#REF!,#REF!:#REF!,0))</f>
        <v>#REF!</v>
      </c>
      <c r="F3494" s="9" t="e">
        <f>INDEX(#REF!:#REF!,MATCH($D3494,#REF!:#REF!,0),MATCH(#REF!,#REF!:#REF!,0))</f>
        <v>#REF!</v>
      </c>
    </row>
    <row r="3495" spans="1:6" ht="16.5" x14ac:dyDescent="0.3">
      <c r="A3495" s="9" t="s">
        <v>18831</v>
      </c>
      <c r="B3495" s="9" t="s">
        <v>2310</v>
      </c>
      <c r="C3495" s="10">
        <v>54667</v>
      </c>
      <c r="D3495" s="9">
        <v>5503746279</v>
      </c>
      <c r="E3495" s="9" t="e">
        <f>INDEX(#REF!:#REF!,MATCH($D3495,#REF!:#REF!,0),MATCH(#REF!,#REF!:#REF!,0))</f>
        <v>#REF!</v>
      </c>
      <c r="F3495" s="9" t="e">
        <f>INDEX(#REF!:#REF!,MATCH($D3495,#REF!:#REF!,0),MATCH(#REF!,#REF!:#REF!,0))</f>
        <v>#REF!</v>
      </c>
    </row>
    <row r="3496" spans="1:6" ht="16.5" x14ac:dyDescent="0.3">
      <c r="A3496" s="9" t="s">
        <v>18830</v>
      </c>
      <c r="B3496" s="9" t="s">
        <v>2833</v>
      </c>
      <c r="C3496" s="10">
        <v>54186</v>
      </c>
      <c r="D3496" s="9">
        <v>2659144249</v>
      </c>
      <c r="E3496" s="9" t="e">
        <f>INDEX(#REF!:#REF!,MATCH($D3496,#REF!:#REF!,0),MATCH(#REF!,#REF!:#REF!,0))</f>
        <v>#REF!</v>
      </c>
      <c r="F3496" s="9" t="e">
        <f>INDEX(#REF!:#REF!,MATCH($D3496,#REF!:#REF!,0),MATCH(#REF!,#REF!:#REF!,0))</f>
        <v>#REF!</v>
      </c>
    </row>
    <row r="3497" spans="1:6" ht="16.5" x14ac:dyDescent="0.3">
      <c r="A3497" s="9" t="s">
        <v>18829</v>
      </c>
      <c r="B3497" s="9" t="s">
        <v>2942</v>
      </c>
      <c r="C3497" s="10">
        <v>41296</v>
      </c>
      <c r="D3497" s="9">
        <v>5928086253</v>
      </c>
      <c r="E3497" s="9" t="e">
        <f>INDEX(#REF!:#REF!,MATCH($D3497,#REF!:#REF!,0),MATCH(#REF!,#REF!:#REF!,0))</f>
        <v>#REF!</v>
      </c>
      <c r="F3497" s="9" t="e">
        <f>INDEX(#REF!:#REF!,MATCH($D3497,#REF!:#REF!,0),MATCH(#REF!,#REF!:#REF!,0))</f>
        <v>#REF!</v>
      </c>
    </row>
    <row r="3498" spans="1:6" ht="16.5" x14ac:dyDescent="0.3">
      <c r="A3498" s="9" t="s">
        <v>18828</v>
      </c>
      <c r="B3498" s="9" t="s">
        <v>2269</v>
      </c>
      <c r="C3498" s="10">
        <v>24455</v>
      </c>
      <c r="D3498" s="9">
        <v>8519669638</v>
      </c>
      <c r="E3498" s="9" t="e">
        <f>INDEX(#REF!:#REF!,MATCH($D3498,#REF!:#REF!,0),MATCH(#REF!,#REF!:#REF!,0))</f>
        <v>#REF!</v>
      </c>
      <c r="F3498" s="9" t="e">
        <f>INDEX(#REF!:#REF!,MATCH($D3498,#REF!:#REF!,0),MATCH(#REF!,#REF!:#REF!,0))</f>
        <v>#REF!</v>
      </c>
    </row>
    <row r="3499" spans="1:6" ht="16.5" x14ac:dyDescent="0.3">
      <c r="A3499" s="9" t="s">
        <v>18827</v>
      </c>
      <c r="B3499" s="9" t="s">
        <v>2087</v>
      </c>
      <c r="C3499" s="10">
        <v>38559</v>
      </c>
      <c r="D3499" s="9">
        <v>9621331862</v>
      </c>
      <c r="E3499" s="9" t="e">
        <f>INDEX(#REF!:#REF!,MATCH($D3499,#REF!:#REF!,0),MATCH(#REF!,#REF!:#REF!,0))</f>
        <v>#REF!</v>
      </c>
      <c r="F3499" s="9" t="e">
        <f>INDEX(#REF!:#REF!,MATCH($D3499,#REF!:#REF!,0),MATCH(#REF!,#REF!:#REF!,0))</f>
        <v>#REF!</v>
      </c>
    </row>
    <row r="3500" spans="1:6" ht="16.5" x14ac:dyDescent="0.3">
      <c r="A3500" s="9" t="s">
        <v>18826</v>
      </c>
      <c r="B3500" s="9" t="s">
        <v>2487</v>
      </c>
      <c r="C3500" s="10">
        <v>47439</v>
      </c>
      <c r="D3500" s="9">
        <v>5863557389</v>
      </c>
      <c r="E3500" s="9" t="e">
        <f>INDEX(#REF!:#REF!,MATCH($D3500,#REF!:#REF!,0),MATCH(#REF!,#REF!:#REF!,0))</f>
        <v>#REF!</v>
      </c>
      <c r="F3500" s="9" t="e">
        <f>INDEX(#REF!:#REF!,MATCH($D3500,#REF!:#REF!,0),MATCH(#REF!,#REF!:#REF!,0))</f>
        <v>#REF!</v>
      </c>
    </row>
    <row r="3501" spans="1:6" ht="16.5" x14ac:dyDescent="0.3">
      <c r="A3501" s="9" t="s">
        <v>18825</v>
      </c>
      <c r="B3501" s="9" t="s">
        <v>2291</v>
      </c>
      <c r="C3501" s="10">
        <v>47848</v>
      </c>
      <c r="D3501" s="9">
        <v>7373156215</v>
      </c>
      <c r="E3501" s="9" t="e">
        <f>INDEX(#REF!:#REF!,MATCH($D3501,#REF!:#REF!,0),MATCH(#REF!,#REF!:#REF!,0))</f>
        <v>#REF!</v>
      </c>
      <c r="F3501" s="9" t="e">
        <f>INDEX(#REF!:#REF!,MATCH($D3501,#REF!:#REF!,0),MATCH(#REF!,#REF!:#REF!,0))</f>
        <v>#REF!</v>
      </c>
    </row>
    <row r="3502" spans="1:6" ht="16.5" x14ac:dyDescent="0.3">
      <c r="A3502" s="9" t="s">
        <v>18824</v>
      </c>
      <c r="B3502" s="9" t="s">
        <v>2123</v>
      </c>
      <c r="C3502" s="10">
        <v>34321</v>
      </c>
      <c r="D3502" s="9">
        <v>4638232353</v>
      </c>
      <c r="E3502" s="9" t="e">
        <f>INDEX(#REF!:#REF!,MATCH($D3502,#REF!:#REF!,0),MATCH(#REF!,#REF!:#REF!,0))</f>
        <v>#REF!</v>
      </c>
      <c r="F3502" s="9" t="e">
        <f>INDEX(#REF!:#REF!,MATCH($D3502,#REF!:#REF!,0),MATCH(#REF!,#REF!:#REF!,0))</f>
        <v>#REF!</v>
      </c>
    </row>
    <row r="3503" spans="1:6" ht="16.5" x14ac:dyDescent="0.3">
      <c r="A3503" s="9" t="s">
        <v>18823</v>
      </c>
      <c r="B3503" s="9" t="s">
        <v>2097</v>
      </c>
      <c r="C3503" s="10">
        <v>30626</v>
      </c>
      <c r="D3503" s="9">
        <v>7304628987</v>
      </c>
      <c r="E3503" s="9" t="e">
        <f>INDEX(#REF!:#REF!,MATCH($D3503,#REF!:#REF!,0),MATCH(#REF!,#REF!:#REF!,0))</f>
        <v>#REF!</v>
      </c>
      <c r="F3503" s="9" t="e">
        <f>INDEX(#REF!:#REF!,MATCH($D3503,#REF!:#REF!,0),MATCH(#REF!,#REF!:#REF!,0))</f>
        <v>#REF!</v>
      </c>
    </row>
    <row r="3504" spans="1:6" ht="16.5" x14ac:dyDescent="0.3">
      <c r="A3504" s="9" t="s">
        <v>18822</v>
      </c>
      <c r="B3504" s="9" t="s">
        <v>2961</v>
      </c>
      <c r="C3504" s="10">
        <v>46247</v>
      </c>
      <c r="D3504" s="9">
        <v>8315800957</v>
      </c>
      <c r="E3504" s="9" t="e">
        <f>INDEX(#REF!:#REF!,MATCH($D3504,#REF!:#REF!,0),MATCH(#REF!,#REF!:#REF!,0))</f>
        <v>#REF!</v>
      </c>
      <c r="F3504" s="9" t="e">
        <f>INDEX(#REF!:#REF!,MATCH($D3504,#REF!:#REF!,0),MATCH(#REF!,#REF!:#REF!,0))</f>
        <v>#REF!</v>
      </c>
    </row>
    <row r="3505" spans="1:6" ht="16.5" x14ac:dyDescent="0.3">
      <c r="A3505" s="9" t="s">
        <v>18821</v>
      </c>
      <c r="B3505" s="9" t="s">
        <v>2121</v>
      </c>
      <c r="C3505" s="10">
        <v>41582</v>
      </c>
      <c r="D3505" s="9">
        <v>1009146149</v>
      </c>
      <c r="E3505" s="9" t="e">
        <f>INDEX(#REF!:#REF!,MATCH($D3505,#REF!:#REF!,0),MATCH(#REF!,#REF!:#REF!,0))</f>
        <v>#REF!</v>
      </c>
      <c r="F3505" s="9" t="e">
        <f>INDEX(#REF!:#REF!,MATCH($D3505,#REF!:#REF!,0),MATCH(#REF!,#REF!:#REF!,0))</f>
        <v>#REF!</v>
      </c>
    </row>
    <row r="3506" spans="1:6" ht="16.5" x14ac:dyDescent="0.3">
      <c r="A3506" s="9" t="s">
        <v>18820</v>
      </c>
      <c r="B3506" s="9" t="s">
        <v>1987</v>
      </c>
      <c r="C3506" s="10">
        <v>21030</v>
      </c>
      <c r="D3506" s="9">
        <v>4235594176</v>
      </c>
      <c r="E3506" s="9" t="e">
        <f>INDEX(#REF!:#REF!,MATCH($D3506,#REF!:#REF!,0),MATCH(#REF!,#REF!:#REF!,0))</f>
        <v>#REF!</v>
      </c>
      <c r="F3506" s="9" t="e">
        <f>INDEX(#REF!:#REF!,MATCH($D3506,#REF!:#REF!,0),MATCH(#REF!,#REF!:#REF!,0))</f>
        <v>#REF!</v>
      </c>
    </row>
    <row r="3507" spans="1:6" ht="16.5" x14ac:dyDescent="0.3">
      <c r="A3507" s="9" t="s">
        <v>18819</v>
      </c>
      <c r="B3507" s="9" t="s">
        <v>2459</v>
      </c>
      <c r="C3507" s="10">
        <v>38822</v>
      </c>
      <c r="D3507" s="9">
        <v>3560320844</v>
      </c>
      <c r="E3507" s="9" t="e">
        <f>INDEX(#REF!:#REF!,MATCH($D3507,#REF!:#REF!,0),MATCH(#REF!,#REF!:#REF!,0))</f>
        <v>#REF!</v>
      </c>
      <c r="F3507" s="9" t="e">
        <f>INDEX(#REF!:#REF!,MATCH($D3507,#REF!:#REF!,0),MATCH(#REF!,#REF!:#REF!,0))</f>
        <v>#REF!</v>
      </c>
    </row>
    <row r="3508" spans="1:6" ht="16.5" x14ac:dyDescent="0.3">
      <c r="A3508" s="9" t="s">
        <v>18818</v>
      </c>
      <c r="B3508" s="9" t="s">
        <v>2262</v>
      </c>
      <c r="C3508" s="10">
        <v>44336</v>
      </c>
      <c r="D3508" s="9">
        <v>2740930763</v>
      </c>
      <c r="E3508" s="9" t="e">
        <f>INDEX(#REF!:#REF!,MATCH($D3508,#REF!:#REF!,0),MATCH(#REF!,#REF!:#REF!,0))</f>
        <v>#REF!</v>
      </c>
      <c r="F3508" s="9" t="e">
        <f>INDEX(#REF!:#REF!,MATCH($D3508,#REF!:#REF!,0),MATCH(#REF!,#REF!:#REF!,0))</f>
        <v>#REF!</v>
      </c>
    </row>
    <row r="3509" spans="1:6" ht="16.5" x14ac:dyDescent="0.3">
      <c r="A3509" s="9" t="s">
        <v>18817</v>
      </c>
      <c r="B3509" s="9" t="s">
        <v>5218</v>
      </c>
      <c r="C3509" s="10">
        <v>11453</v>
      </c>
      <c r="D3509" s="9">
        <v>3932861779</v>
      </c>
      <c r="E3509" s="9" t="e">
        <f>INDEX(#REF!:#REF!,MATCH($D3509,#REF!:#REF!,0),MATCH(#REF!,#REF!:#REF!,0))</f>
        <v>#REF!</v>
      </c>
      <c r="F3509" s="9" t="e">
        <f>INDEX(#REF!:#REF!,MATCH($D3509,#REF!:#REF!,0),MATCH(#REF!,#REF!:#REF!,0))</f>
        <v>#REF!</v>
      </c>
    </row>
    <row r="3510" spans="1:6" ht="16.5" x14ac:dyDescent="0.3">
      <c r="A3510" s="9" t="s">
        <v>18816</v>
      </c>
      <c r="B3510" s="9" t="s">
        <v>2468</v>
      </c>
      <c r="C3510" s="10">
        <v>49214</v>
      </c>
      <c r="D3510" s="9">
        <v>1391414047</v>
      </c>
      <c r="E3510" s="9" t="e">
        <f>INDEX(#REF!:#REF!,MATCH($D3510,#REF!:#REF!,0),MATCH(#REF!,#REF!:#REF!,0))</f>
        <v>#REF!</v>
      </c>
      <c r="F3510" s="9" t="e">
        <f>INDEX(#REF!:#REF!,MATCH($D3510,#REF!:#REF!,0),MATCH(#REF!,#REF!:#REF!,0))</f>
        <v>#REF!</v>
      </c>
    </row>
    <row r="3511" spans="1:6" ht="16.5" x14ac:dyDescent="0.3">
      <c r="A3511" s="9" t="s">
        <v>18815</v>
      </c>
      <c r="B3511" s="9" t="s">
        <v>2174</v>
      </c>
      <c r="C3511" s="10">
        <v>29654</v>
      </c>
      <c r="D3511" s="9">
        <v>5574535556</v>
      </c>
      <c r="E3511" s="9" t="e">
        <f>INDEX(#REF!:#REF!,MATCH($D3511,#REF!:#REF!,0),MATCH(#REF!,#REF!:#REF!,0))</f>
        <v>#REF!</v>
      </c>
      <c r="F3511" s="9" t="e">
        <f>INDEX(#REF!:#REF!,MATCH($D3511,#REF!:#REF!,0),MATCH(#REF!,#REF!:#REF!,0))</f>
        <v>#REF!</v>
      </c>
    </row>
    <row r="3512" spans="1:6" ht="16.5" x14ac:dyDescent="0.3">
      <c r="A3512" s="9" t="s">
        <v>18814</v>
      </c>
      <c r="B3512" s="9" t="s">
        <v>2875</v>
      </c>
      <c r="C3512" s="10">
        <v>56520</v>
      </c>
      <c r="D3512" s="9">
        <v>3597778305</v>
      </c>
      <c r="E3512" s="9" t="e">
        <f>INDEX(#REF!:#REF!,MATCH($D3512,#REF!:#REF!,0),MATCH(#REF!,#REF!:#REF!,0))</f>
        <v>#REF!</v>
      </c>
      <c r="F3512" s="9" t="e">
        <f>INDEX(#REF!:#REF!,MATCH($D3512,#REF!:#REF!,0),MATCH(#REF!,#REF!:#REF!,0))</f>
        <v>#REF!</v>
      </c>
    </row>
    <row r="3513" spans="1:6" ht="16.5" x14ac:dyDescent="0.3">
      <c r="A3513" s="9" t="s">
        <v>18813</v>
      </c>
      <c r="B3513" s="9" t="s">
        <v>2409</v>
      </c>
      <c r="C3513" s="10">
        <v>14855</v>
      </c>
      <c r="D3513" s="9">
        <v>4159390110</v>
      </c>
      <c r="E3513" s="9" t="e">
        <f>INDEX(#REF!:#REF!,MATCH($D3513,#REF!:#REF!,0),MATCH(#REF!,#REF!:#REF!,0))</f>
        <v>#REF!</v>
      </c>
      <c r="F3513" s="9" t="e">
        <f>INDEX(#REF!:#REF!,MATCH($D3513,#REF!:#REF!,0),MATCH(#REF!,#REF!:#REF!,0))</f>
        <v>#REF!</v>
      </c>
    </row>
    <row r="3514" spans="1:6" ht="16.5" x14ac:dyDescent="0.3">
      <c r="A3514" s="9" t="s">
        <v>18812</v>
      </c>
      <c r="B3514" s="9" t="s">
        <v>2470</v>
      </c>
      <c r="C3514" s="10">
        <v>12804</v>
      </c>
      <c r="D3514" s="9">
        <v>9529277938</v>
      </c>
      <c r="E3514" s="9" t="e">
        <f>INDEX(#REF!:#REF!,MATCH($D3514,#REF!:#REF!,0),MATCH(#REF!,#REF!:#REF!,0))</f>
        <v>#REF!</v>
      </c>
      <c r="F3514" s="9" t="e">
        <f>INDEX(#REF!:#REF!,MATCH($D3514,#REF!:#REF!,0),MATCH(#REF!,#REF!:#REF!,0))</f>
        <v>#REF!</v>
      </c>
    </row>
    <row r="3515" spans="1:6" ht="16.5" x14ac:dyDescent="0.3">
      <c r="A3515" s="9" t="s">
        <v>18811</v>
      </c>
      <c r="B3515" s="9" t="s">
        <v>2302</v>
      </c>
      <c r="C3515" s="10">
        <v>57453</v>
      </c>
      <c r="D3515" s="9">
        <v>5795848808</v>
      </c>
      <c r="E3515" s="9" t="e">
        <f>INDEX(#REF!:#REF!,MATCH($D3515,#REF!:#REF!,0),MATCH(#REF!,#REF!:#REF!,0))</f>
        <v>#REF!</v>
      </c>
      <c r="F3515" s="9" t="e">
        <f>INDEX(#REF!:#REF!,MATCH($D3515,#REF!:#REF!,0),MATCH(#REF!,#REF!:#REF!,0))</f>
        <v>#REF!</v>
      </c>
    </row>
    <row r="3516" spans="1:6" ht="16.5" x14ac:dyDescent="0.3">
      <c r="A3516" s="9" t="s">
        <v>18810</v>
      </c>
      <c r="B3516" s="9" t="s">
        <v>2069</v>
      </c>
      <c r="C3516" s="10">
        <v>42650</v>
      </c>
      <c r="D3516" s="9">
        <v>7326611955</v>
      </c>
      <c r="E3516" s="9" t="e">
        <f>INDEX(#REF!:#REF!,MATCH($D3516,#REF!:#REF!,0),MATCH(#REF!,#REF!:#REF!,0))</f>
        <v>#REF!</v>
      </c>
      <c r="F3516" s="9" t="e">
        <f>INDEX(#REF!:#REF!,MATCH($D3516,#REF!:#REF!,0),MATCH(#REF!,#REF!:#REF!,0))</f>
        <v>#REF!</v>
      </c>
    </row>
    <row r="3517" spans="1:6" ht="16.5" x14ac:dyDescent="0.3">
      <c r="A3517" s="9" t="s">
        <v>18809</v>
      </c>
      <c r="B3517" s="9" t="s">
        <v>3172</v>
      </c>
      <c r="C3517" s="10">
        <v>18148</v>
      </c>
      <c r="D3517" s="9">
        <v>2259282237</v>
      </c>
      <c r="E3517" s="9" t="e">
        <f>INDEX(#REF!:#REF!,MATCH($D3517,#REF!:#REF!,0),MATCH(#REF!,#REF!:#REF!,0))</f>
        <v>#REF!</v>
      </c>
      <c r="F3517" s="9" t="e">
        <f>INDEX(#REF!:#REF!,MATCH($D3517,#REF!:#REF!,0),MATCH(#REF!,#REF!:#REF!,0))</f>
        <v>#REF!</v>
      </c>
    </row>
    <row r="3518" spans="1:6" ht="16.5" x14ac:dyDescent="0.3">
      <c r="A3518" s="9" t="s">
        <v>18808</v>
      </c>
      <c r="B3518" s="9" t="s">
        <v>2379</v>
      </c>
      <c r="C3518" s="10">
        <v>59108</v>
      </c>
      <c r="D3518" s="9">
        <v>7304628987</v>
      </c>
      <c r="E3518" s="9" t="e">
        <f>INDEX(#REF!:#REF!,MATCH($D3518,#REF!:#REF!,0),MATCH(#REF!,#REF!:#REF!,0))</f>
        <v>#REF!</v>
      </c>
      <c r="F3518" s="9" t="e">
        <f>INDEX(#REF!:#REF!,MATCH($D3518,#REF!:#REF!,0),MATCH(#REF!,#REF!:#REF!,0))</f>
        <v>#REF!</v>
      </c>
    </row>
    <row r="3519" spans="1:6" ht="16.5" x14ac:dyDescent="0.3">
      <c r="A3519" s="9" t="s">
        <v>18807</v>
      </c>
      <c r="B3519" s="9" t="s">
        <v>2368</v>
      </c>
      <c r="C3519" s="10">
        <v>23258</v>
      </c>
      <c r="D3519" s="9">
        <v>1599457717</v>
      </c>
      <c r="E3519" s="9" t="e">
        <f>INDEX(#REF!:#REF!,MATCH($D3519,#REF!:#REF!,0),MATCH(#REF!,#REF!:#REF!,0))</f>
        <v>#REF!</v>
      </c>
      <c r="F3519" s="9" t="e">
        <f>INDEX(#REF!:#REF!,MATCH($D3519,#REF!:#REF!,0),MATCH(#REF!,#REF!:#REF!,0))</f>
        <v>#REF!</v>
      </c>
    </row>
    <row r="3520" spans="1:6" ht="16.5" x14ac:dyDescent="0.3">
      <c r="A3520" s="9" t="s">
        <v>18806</v>
      </c>
      <c r="B3520" s="9" t="s">
        <v>2081</v>
      </c>
      <c r="C3520" s="10">
        <v>54569</v>
      </c>
      <c r="D3520" s="9">
        <v>9597202352</v>
      </c>
      <c r="E3520" s="9" t="e">
        <f>INDEX(#REF!:#REF!,MATCH($D3520,#REF!:#REF!,0),MATCH(#REF!,#REF!:#REF!,0))</f>
        <v>#REF!</v>
      </c>
      <c r="F3520" s="9" t="e">
        <f>INDEX(#REF!:#REF!,MATCH($D3520,#REF!:#REF!,0),MATCH(#REF!,#REF!:#REF!,0))</f>
        <v>#REF!</v>
      </c>
    </row>
    <row r="3521" spans="1:6" ht="16.5" x14ac:dyDescent="0.3">
      <c r="A3521" s="9" t="s">
        <v>18805</v>
      </c>
      <c r="B3521" s="9" t="s">
        <v>3144</v>
      </c>
      <c r="C3521" s="10">
        <v>49961</v>
      </c>
      <c r="D3521" s="9">
        <v>17898579</v>
      </c>
      <c r="E3521" s="9" t="e">
        <f>INDEX(#REF!:#REF!,MATCH($D3521,#REF!:#REF!,0),MATCH(#REF!,#REF!:#REF!,0))</f>
        <v>#REF!</v>
      </c>
      <c r="F3521" s="9" t="e">
        <f>INDEX(#REF!:#REF!,MATCH($D3521,#REF!:#REF!,0),MATCH(#REF!,#REF!:#REF!,0))</f>
        <v>#REF!</v>
      </c>
    </row>
    <row r="3522" spans="1:6" ht="16.5" x14ac:dyDescent="0.3">
      <c r="A3522" s="9" t="s">
        <v>18804</v>
      </c>
      <c r="B3522" s="9" t="s">
        <v>2815</v>
      </c>
      <c r="C3522" s="10">
        <v>59257</v>
      </c>
      <c r="D3522" s="9">
        <v>7118642576</v>
      </c>
      <c r="E3522" s="9" t="e">
        <f>INDEX(#REF!:#REF!,MATCH($D3522,#REF!:#REF!,0),MATCH(#REF!,#REF!:#REF!,0))</f>
        <v>#REF!</v>
      </c>
      <c r="F3522" s="9" t="e">
        <f>INDEX(#REF!:#REF!,MATCH($D3522,#REF!:#REF!,0),MATCH(#REF!,#REF!:#REF!,0))</f>
        <v>#REF!</v>
      </c>
    </row>
    <row r="3523" spans="1:6" ht="16.5" x14ac:dyDescent="0.3">
      <c r="A3523" s="9" t="s">
        <v>18803</v>
      </c>
      <c r="B3523" s="9" t="s">
        <v>2412</v>
      </c>
      <c r="C3523" s="10">
        <v>49532</v>
      </c>
      <c r="D3523" s="9">
        <v>7493076952</v>
      </c>
      <c r="E3523" s="9" t="e">
        <f>INDEX(#REF!:#REF!,MATCH($D3523,#REF!:#REF!,0),MATCH(#REF!,#REF!:#REF!,0))</f>
        <v>#REF!</v>
      </c>
      <c r="F3523" s="9" t="e">
        <f>INDEX(#REF!:#REF!,MATCH($D3523,#REF!:#REF!,0),MATCH(#REF!,#REF!:#REF!,0))</f>
        <v>#REF!</v>
      </c>
    </row>
    <row r="3524" spans="1:6" ht="16.5" x14ac:dyDescent="0.3">
      <c r="A3524" s="9" t="s">
        <v>18802</v>
      </c>
      <c r="B3524" s="9" t="s">
        <v>2422</v>
      </c>
      <c r="C3524" s="10">
        <v>43577</v>
      </c>
      <c r="D3524" s="9">
        <v>7533163729</v>
      </c>
      <c r="E3524" s="9" t="e">
        <f>INDEX(#REF!:#REF!,MATCH($D3524,#REF!:#REF!,0),MATCH(#REF!,#REF!:#REF!,0))</f>
        <v>#REF!</v>
      </c>
      <c r="F3524" s="9" t="e">
        <f>INDEX(#REF!:#REF!,MATCH($D3524,#REF!:#REF!,0),MATCH(#REF!,#REF!:#REF!,0))</f>
        <v>#REF!</v>
      </c>
    </row>
    <row r="3525" spans="1:6" ht="16.5" x14ac:dyDescent="0.3">
      <c r="A3525" s="9" t="s">
        <v>18801</v>
      </c>
      <c r="B3525" s="9" t="s">
        <v>3493</v>
      </c>
      <c r="C3525" s="10">
        <v>42099</v>
      </c>
      <c r="D3525" s="9">
        <v>8349606134</v>
      </c>
      <c r="E3525" s="9" t="e">
        <f>INDEX(#REF!:#REF!,MATCH($D3525,#REF!:#REF!,0),MATCH(#REF!,#REF!:#REF!,0))</f>
        <v>#REF!</v>
      </c>
      <c r="F3525" s="9" t="e">
        <f>INDEX(#REF!:#REF!,MATCH($D3525,#REF!:#REF!,0),MATCH(#REF!,#REF!:#REF!,0))</f>
        <v>#REF!</v>
      </c>
    </row>
    <row r="3526" spans="1:6" ht="16.5" x14ac:dyDescent="0.3">
      <c r="A3526" s="9" t="s">
        <v>18800</v>
      </c>
      <c r="B3526" s="9" t="s">
        <v>3430</v>
      </c>
      <c r="C3526" s="10">
        <v>13152</v>
      </c>
      <c r="D3526" s="9">
        <v>471886378</v>
      </c>
      <c r="E3526" s="9" t="e">
        <f>INDEX(#REF!:#REF!,MATCH($D3526,#REF!:#REF!,0),MATCH(#REF!,#REF!:#REF!,0))</f>
        <v>#REF!</v>
      </c>
      <c r="F3526" s="9" t="e">
        <f>INDEX(#REF!:#REF!,MATCH($D3526,#REF!:#REF!,0),MATCH(#REF!,#REF!:#REF!,0))</f>
        <v>#REF!</v>
      </c>
    </row>
    <row r="3527" spans="1:6" ht="16.5" x14ac:dyDescent="0.3">
      <c r="A3527" s="9" t="s">
        <v>18799</v>
      </c>
      <c r="B3527" s="9" t="s">
        <v>2472</v>
      </c>
      <c r="C3527" s="10">
        <v>43258</v>
      </c>
      <c r="D3527" s="9">
        <v>7533163729</v>
      </c>
      <c r="E3527" s="9" t="e">
        <f>INDEX(#REF!:#REF!,MATCH($D3527,#REF!:#REF!,0),MATCH(#REF!,#REF!:#REF!,0))</f>
        <v>#REF!</v>
      </c>
      <c r="F3527" s="9" t="e">
        <f>INDEX(#REF!:#REF!,MATCH($D3527,#REF!:#REF!,0),MATCH(#REF!,#REF!:#REF!,0))</f>
        <v>#REF!</v>
      </c>
    </row>
    <row r="3528" spans="1:6" ht="16.5" x14ac:dyDescent="0.3">
      <c r="A3528" s="9" t="s">
        <v>18798</v>
      </c>
      <c r="B3528" s="9" t="s">
        <v>2267</v>
      </c>
      <c r="C3528" s="10">
        <v>14471</v>
      </c>
      <c r="D3528" s="9">
        <v>5138969978</v>
      </c>
      <c r="E3528" s="9" t="e">
        <f>INDEX(#REF!:#REF!,MATCH($D3528,#REF!:#REF!,0),MATCH(#REF!,#REF!:#REF!,0))</f>
        <v>#REF!</v>
      </c>
      <c r="F3528" s="9" t="e">
        <f>INDEX(#REF!:#REF!,MATCH($D3528,#REF!:#REF!,0),MATCH(#REF!,#REF!:#REF!,0))</f>
        <v>#REF!</v>
      </c>
    </row>
    <row r="3529" spans="1:6" ht="16.5" x14ac:dyDescent="0.3">
      <c r="A3529" s="9" t="s">
        <v>18797</v>
      </c>
      <c r="B3529" s="9" t="s">
        <v>2628</v>
      </c>
      <c r="C3529" s="10">
        <v>47933</v>
      </c>
      <c r="D3529" s="9">
        <v>7912639675</v>
      </c>
      <c r="E3529" s="9" t="e">
        <f>INDEX(#REF!:#REF!,MATCH($D3529,#REF!:#REF!,0),MATCH(#REF!,#REF!:#REF!,0))</f>
        <v>#REF!</v>
      </c>
      <c r="F3529" s="9" t="e">
        <f>INDEX(#REF!:#REF!,MATCH($D3529,#REF!:#REF!,0),MATCH(#REF!,#REF!:#REF!,0))</f>
        <v>#REF!</v>
      </c>
    </row>
    <row r="3530" spans="1:6" ht="16.5" x14ac:dyDescent="0.3">
      <c r="A3530" s="9" t="s">
        <v>18796</v>
      </c>
      <c r="B3530" s="9" t="s">
        <v>2379</v>
      </c>
      <c r="C3530" s="10">
        <v>20183</v>
      </c>
      <c r="D3530" s="9">
        <v>1972775170</v>
      </c>
      <c r="E3530" s="9" t="e">
        <f>INDEX(#REF!:#REF!,MATCH($D3530,#REF!:#REF!,0),MATCH(#REF!,#REF!:#REF!,0))</f>
        <v>#REF!</v>
      </c>
      <c r="F3530" s="9" t="e">
        <f>INDEX(#REF!:#REF!,MATCH($D3530,#REF!:#REF!,0),MATCH(#REF!,#REF!:#REF!,0))</f>
        <v>#REF!</v>
      </c>
    </row>
    <row r="3531" spans="1:6" ht="16.5" x14ac:dyDescent="0.3">
      <c r="A3531" s="9" t="s">
        <v>18795</v>
      </c>
      <c r="B3531" s="9" t="s">
        <v>2151</v>
      </c>
      <c r="C3531" s="10">
        <v>50291</v>
      </c>
      <c r="D3531" s="9">
        <v>8695742075</v>
      </c>
      <c r="E3531" s="9" t="e">
        <f>INDEX(#REF!:#REF!,MATCH($D3531,#REF!:#REF!,0),MATCH(#REF!,#REF!:#REF!,0))</f>
        <v>#REF!</v>
      </c>
      <c r="F3531" s="9" t="e">
        <f>INDEX(#REF!:#REF!,MATCH($D3531,#REF!:#REF!,0),MATCH(#REF!,#REF!:#REF!,0))</f>
        <v>#REF!</v>
      </c>
    </row>
    <row r="3532" spans="1:6" ht="16.5" x14ac:dyDescent="0.3">
      <c r="A3532" s="9" t="s">
        <v>18794</v>
      </c>
      <c r="B3532" s="9" t="s">
        <v>2366</v>
      </c>
      <c r="C3532" s="10">
        <v>25438</v>
      </c>
      <c r="D3532" s="9">
        <v>7374898193</v>
      </c>
      <c r="E3532" s="9" t="e">
        <f>INDEX(#REF!:#REF!,MATCH($D3532,#REF!:#REF!,0),MATCH(#REF!,#REF!:#REF!,0))</f>
        <v>#REF!</v>
      </c>
      <c r="F3532" s="9" t="e">
        <f>INDEX(#REF!:#REF!,MATCH($D3532,#REF!:#REF!,0),MATCH(#REF!,#REF!:#REF!,0))</f>
        <v>#REF!</v>
      </c>
    </row>
    <row r="3533" spans="1:6" ht="16.5" x14ac:dyDescent="0.3">
      <c r="A3533" s="9" t="s">
        <v>18793</v>
      </c>
      <c r="B3533" s="9" t="s">
        <v>2793</v>
      </c>
      <c r="C3533" s="10">
        <v>10697</v>
      </c>
      <c r="D3533" s="9">
        <v>9155356869</v>
      </c>
      <c r="E3533" s="9" t="e">
        <f>INDEX(#REF!:#REF!,MATCH($D3533,#REF!:#REF!,0),MATCH(#REF!,#REF!:#REF!,0))</f>
        <v>#REF!</v>
      </c>
      <c r="F3533" s="9" t="e">
        <f>INDEX(#REF!:#REF!,MATCH($D3533,#REF!:#REF!,0),MATCH(#REF!,#REF!:#REF!,0))</f>
        <v>#REF!</v>
      </c>
    </row>
    <row r="3534" spans="1:6" ht="16.5" x14ac:dyDescent="0.3">
      <c r="A3534" s="9" t="s">
        <v>18792</v>
      </c>
      <c r="B3534" s="9" t="s">
        <v>3642</v>
      </c>
      <c r="C3534" s="10">
        <v>22827</v>
      </c>
      <c r="D3534" s="9">
        <v>8733080267</v>
      </c>
      <c r="E3534" s="9" t="e">
        <f>INDEX(#REF!:#REF!,MATCH($D3534,#REF!:#REF!,0),MATCH(#REF!,#REF!:#REF!,0))</f>
        <v>#REF!</v>
      </c>
      <c r="F3534" s="9" t="e">
        <f>INDEX(#REF!:#REF!,MATCH($D3534,#REF!:#REF!,0),MATCH(#REF!,#REF!:#REF!,0))</f>
        <v>#REF!</v>
      </c>
    </row>
    <row r="3535" spans="1:6" ht="16.5" x14ac:dyDescent="0.3">
      <c r="A3535" s="9" t="s">
        <v>18791</v>
      </c>
      <c r="B3535" s="9" t="s">
        <v>2065</v>
      </c>
      <c r="C3535" s="10">
        <v>16173</v>
      </c>
      <c r="D3535" s="9">
        <v>2893065872</v>
      </c>
      <c r="E3535" s="9" t="e">
        <f>INDEX(#REF!:#REF!,MATCH($D3535,#REF!:#REF!,0),MATCH(#REF!,#REF!:#REF!,0))</f>
        <v>#REF!</v>
      </c>
      <c r="F3535" s="9" t="e">
        <f>INDEX(#REF!:#REF!,MATCH($D3535,#REF!:#REF!,0),MATCH(#REF!,#REF!:#REF!,0))</f>
        <v>#REF!</v>
      </c>
    </row>
    <row r="3536" spans="1:6" ht="16.5" x14ac:dyDescent="0.3">
      <c r="A3536" s="9" t="s">
        <v>18790</v>
      </c>
      <c r="B3536" s="9" t="s">
        <v>2216</v>
      </c>
      <c r="C3536" s="10">
        <v>40572</v>
      </c>
      <c r="D3536" s="9">
        <v>3469413983</v>
      </c>
      <c r="E3536" s="9" t="e">
        <f>INDEX(#REF!:#REF!,MATCH($D3536,#REF!:#REF!,0),MATCH(#REF!,#REF!:#REF!,0))</f>
        <v>#REF!</v>
      </c>
      <c r="F3536" s="9" t="e">
        <f>INDEX(#REF!:#REF!,MATCH($D3536,#REF!:#REF!,0),MATCH(#REF!,#REF!:#REF!,0))</f>
        <v>#REF!</v>
      </c>
    </row>
    <row r="3537" spans="1:6" ht="16.5" x14ac:dyDescent="0.3">
      <c r="A3537" s="9" t="s">
        <v>18789</v>
      </c>
      <c r="B3537" s="9" t="s">
        <v>4046</v>
      </c>
      <c r="C3537" s="10">
        <v>24845</v>
      </c>
      <c r="D3537" s="9">
        <v>8032296239</v>
      </c>
      <c r="E3537" s="9" t="e">
        <f>INDEX(#REF!:#REF!,MATCH($D3537,#REF!:#REF!,0),MATCH(#REF!,#REF!:#REF!,0))</f>
        <v>#REF!</v>
      </c>
      <c r="F3537" s="9" t="e">
        <f>INDEX(#REF!:#REF!,MATCH($D3537,#REF!:#REF!,0),MATCH(#REF!,#REF!:#REF!,0))</f>
        <v>#REF!</v>
      </c>
    </row>
    <row r="3538" spans="1:6" ht="16.5" x14ac:dyDescent="0.3">
      <c r="A3538" s="9" t="s">
        <v>18788</v>
      </c>
      <c r="B3538" s="9" t="s">
        <v>2258</v>
      </c>
      <c r="C3538" s="10">
        <v>16046</v>
      </c>
      <c r="D3538" s="9">
        <v>3227873028</v>
      </c>
      <c r="E3538" s="9" t="e">
        <f>INDEX(#REF!:#REF!,MATCH($D3538,#REF!:#REF!,0),MATCH(#REF!,#REF!:#REF!,0))</f>
        <v>#REF!</v>
      </c>
      <c r="F3538" s="9" t="e">
        <f>INDEX(#REF!:#REF!,MATCH($D3538,#REF!:#REF!,0),MATCH(#REF!,#REF!:#REF!,0))</f>
        <v>#REF!</v>
      </c>
    </row>
    <row r="3539" spans="1:6" ht="16.5" x14ac:dyDescent="0.3">
      <c r="A3539" s="9" t="s">
        <v>18787</v>
      </c>
      <c r="B3539" s="9" t="s">
        <v>2942</v>
      </c>
      <c r="C3539" s="10">
        <v>22772</v>
      </c>
      <c r="D3539" s="9">
        <v>793441269</v>
      </c>
      <c r="E3539" s="9" t="e">
        <f>INDEX(#REF!:#REF!,MATCH($D3539,#REF!:#REF!,0),MATCH(#REF!,#REF!:#REF!,0))</f>
        <v>#REF!</v>
      </c>
      <c r="F3539" s="9" t="e">
        <f>INDEX(#REF!:#REF!,MATCH($D3539,#REF!:#REF!,0),MATCH(#REF!,#REF!:#REF!,0))</f>
        <v>#REF!</v>
      </c>
    </row>
    <row r="3540" spans="1:6" ht="16.5" x14ac:dyDescent="0.3">
      <c r="A3540" s="9" t="s">
        <v>18786</v>
      </c>
      <c r="B3540" s="9" t="s">
        <v>2241</v>
      </c>
      <c r="C3540" s="10">
        <v>41460</v>
      </c>
      <c r="D3540" s="9">
        <v>6938295417</v>
      </c>
      <c r="E3540" s="9" t="e">
        <f>INDEX(#REF!:#REF!,MATCH($D3540,#REF!:#REF!,0),MATCH(#REF!,#REF!:#REF!,0))</f>
        <v>#REF!</v>
      </c>
      <c r="F3540" s="9" t="e">
        <f>INDEX(#REF!:#REF!,MATCH($D3540,#REF!:#REF!,0),MATCH(#REF!,#REF!:#REF!,0))</f>
        <v>#REF!</v>
      </c>
    </row>
    <row r="3541" spans="1:6" ht="16.5" x14ac:dyDescent="0.3">
      <c r="A3541" s="9" t="s">
        <v>18785</v>
      </c>
      <c r="B3541" s="9" t="s">
        <v>2110</v>
      </c>
      <c r="C3541" s="10">
        <v>11960</v>
      </c>
      <c r="D3541" s="9">
        <v>2677632772</v>
      </c>
      <c r="E3541" s="9" t="e">
        <f>INDEX(#REF!:#REF!,MATCH($D3541,#REF!:#REF!,0),MATCH(#REF!,#REF!:#REF!,0))</f>
        <v>#REF!</v>
      </c>
      <c r="F3541" s="9" t="e">
        <f>INDEX(#REF!:#REF!,MATCH($D3541,#REF!:#REF!,0),MATCH(#REF!,#REF!:#REF!,0))</f>
        <v>#REF!</v>
      </c>
    </row>
    <row r="3542" spans="1:6" ht="16.5" x14ac:dyDescent="0.3">
      <c r="A3542" s="9" t="s">
        <v>18784</v>
      </c>
      <c r="B3542" s="9" t="s">
        <v>1971</v>
      </c>
      <c r="C3542" s="10">
        <v>11591</v>
      </c>
      <c r="D3542" s="9">
        <v>7585281072</v>
      </c>
      <c r="E3542" s="9" t="e">
        <f>INDEX(#REF!:#REF!,MATCH($D3542,#REF!:#REF!,0),MATCH(#REF!,#REF!:#REF!,0))</f>
        <v>#REF!</v>
      </c>
      <c r="F3542" s="9" t="e">
        <f>INDEX(#REF!:#REF!,MATCH($D3542,#REF!:#REF!,0),MATCH(#REF!,#REF!:#REF!,0))</f>
        <v>#REF!</v>
      </c>
    </row>
    <row r="3543" spans="1:6" ht="16.5" x14ac:dyDescent="0.3">
      <c r="A3543" s="9" t="s">
        <v>18783</v>
      </c>
      <c r="B3543" s="9" t="s">
        <v>2277</v>
      </c>
      <c r="C3543" s="10">
        <v>34758</v>
      </c>
      <c r="D3543" s="9">
        <v>1475796307</v>
      </c>
      <c r="E3543" s="9" t="e">
        <f>INDEX(#REF!:#REF!,MATCH($D3543,#REF!:#REF!,0),MATCH(#REF!,#REF!:#REF!,0))</f>
        <v>#REF!</v>
      </c>
      <c r="F3543" s="9" t="e">
        <f>INDEX(#REF!:#REF!,MATCH($D3543,#REF!:#REF!,0),MATCH(#REF!,#REF!:#REF!,0))</f>
        <v>#REF!</v>
      </c>
    </row>
    <row r="3544" spans="1:6" ht="16.5" x14ac:dyDescent="0.3">
      <c r="A3544" s="9" t="s">
        <v>18782</v>
      </c>
      <c r="B3544" s="9" t="s">
        <v>3177</v>
      </c>
      <c r="C3544" s="10">
        <v>11433</v>
      </c>
      <c r="D3544" s="9">
        <v>6988089128</v>
      </c>
      <c r="E3544" s="9" t="e">
        <f>INDEX(#REF!:#REF!,MATCH($D3544,#REF!:#REF!,0),MATCH(#REF!,#REF!:#REF!,0))</f>
        <v>#REF!</v>
      </c>
      <c r="F3544" s="9" t="e">
        <f>INDEX(#REF!:#REF!,MATCH($D3544,#REF!:#REF!,0),MATCH(#REF!,#REF!:#REF!,0))</f>
        <v>#REF!</v>
      </c>
    </row>
    <row r="3545" spans="1:6" ht="16.5" x14ac:dyDescent="0.3">
      <c r="A3545" s="9" t="s">
        <v>18781</v>
      </c>
      <c r="B3545" s="9" t="s">
        <v>2753</v>
      </c>
      <c r="C3545" s="10">
        <v>29444</v>
      </c>
      <c r="D3545" s="9">
        <v>7912639675</v>
      </c>
      <c r="E3545" s="9" t="e">
        <f>INDEX(#REF!:#REF!,MATCH($D3545,#REF!:#REF!,0),MATCH(#REF!,#REF!:#REF!,0))</f>
        <v>#REF!</v>
      </c>
      <c r="F3545" s="9" t="e">
        <f>INDEX(#REF!:#REF!,MATCH($D3545,#REF!:#REF!,0),MATCH(#REF!,#REF!:#REF!,0))</f>
        <v>#REF!</v>
      </c>
    </row>
    <row r="3546" spans="1:6" ht="16.5" x14ac:dyDescent="0.3">
      <c r="A3546" s="9" t="s">
        <v>18780</v>
      </c>
      <c r="B3546" s="9" t="s">
        <v>2744</v>
      </c>
      <c r="C3546" s="10">
        <v>23895</v>
      </c>
      <c r="D3546" s="9">
        <v>6618120233</v>
      </c>
      <c r="E3546" s="9" t="e">
        <f>INDEX(#REF!:#REF!,MATCH($D3546,#REF!:#REF!,0),MATCH(#REF!,#REF!:#REF!,0))</f>
        <v>#REF!</v>
      </c>
      <c r="F3546" s="9" t="e">
        <f>INDEX(#REF!:#REF!,MATCH($D3546,#REF!:#REF!,0),MATCH(#REF!,#REF!:#REF!,0))</f>
        <v>#REF!</v>
      </c>
    </row>
    <row r="3547" spans="1:6" ht="16.5" x14ac:dyDescent="0.3">
      <c r="A3547" s="9" t="s">
        <v>18779</v>
      </c>
      <c r="B3547" s="9" t="s">
        <v>2537</v>
      </c>
      <c r="C3547" s="10">
        <v>47087</v>
      </c>
      <c r="D3547" s="9">
        <v>4085082426</v>
      </c>
      <c r="E3547" s="9" t="e">
        <f>INDEX(#REF!:#REF!,MATCH($D3547,#REF!:#REF!,0),MATCH(#REF!,#REF!:#REF!,0))</f>
        <v>#REF!</v>
      </c>
      <c r="F3547" s="9" t="e">
        <f>INDEX(#REF!:#REF!,MATCH($D3547,#REF!:#REF!,0),MATCH(#REF!,#REF!:#REF!,0))</f>
        <v>#REF!</v>
      </c>
    </row>
    <row r="3548" spans="1:6" ht="16.5" x14ac:dyDescent="0.3">
      <c r="A3548" s="9" t="s">
        <v>18778</v>
      </c>
      <c r="B3548" s="9" t="s">
        <v>1955</v>
      </c>
      <c r="C3548" s="10">
        <v>50922</v>
      </c>
      <c r="D3548" s="9">
        <v>7166957409</v>
      </c>
      <c r="E3548" s="9" t="e">
        <f>INDEX(#REF!:#REF!,MATCH($D3548,#REF!:#REF!,0),MATCH(#REF!,#REF!:#REF!,0))</f>
        <v>#REF!</v>
      </c>
      <c r="F3548" s="9" t="e">
        <f>INDEX(#REF!:#REF!,MATCH($D3548,#REF!:#REF!,0),MATCH(#REF!,#REF!:#REF!,0))</f>
        <v>#REF!</v>
      </c>
    </row>
    <row r="3549" spans="1:6" ht="16.5" x14ac:dyDescent="0.3">
      <c r="A3549" s="9" t="s">
        <v>18777</v>
      </c>
      <c r="B3549" s="9" t="s">
        <v>2188</v>
      </c>
      <c r="C3549" s="10">
        <v>35534</v>
      </c>
      <c r="D3549" s="9">
        <v>4323727860</v>
      </c>
      <c r="E3549" s="9" t="e">
        <f>INDEX(#REF!:#REF!,MATCH($D3549,#REF!:#REF!,0),MATCH(#REF!,#REF!:#REF!,0))</f>
        <v>#REF!</v>
      </c>
      <c r="F3549" s="9" t="e">
        <f>INDEX(#REF!:#REF!,MATCH($D3549,#REF!:#REF!,0),MATCH(#REF!,#REF!:#REF!,0))</f>
        <v>#REF!</v>
      </c>
    </row>
    <row r="3550" spans="1:6" ht="16.5" x14ac:dyDescent="0.3">
      <c r="A3550" s="9" t="s">
        <v>18776</v>
      </c>
      <c r="B3550" s="9" t="s">
        <v>2165</v>
      </c>
      <c r="C3550" s="10">
        <v>32780</v>
      </c>
      <c r="D3550" s="9">
        <v>8034345962</v>
      </c>
      <c r="E3550" s="9" t="e">
        <f>INDEX(#REF!:#REF!,MATCH($D3550,#REF!:#REF!,0),MATCH(#REF!,#REF!:#REF!,0))</f>
        <v>#REF!</v>
      </c>
      <c r="F3550" s="9" t="e">
        <f>INDEX(#REF!:#REF!,MATCH($D3550,#REF!:#REF!,0),MATCH(#REF!,#REF!:#REF!,0))</f>
        <v>#REF!</v>
      </c>
    </row>
    <row r="3551" spans="1:6" ht="16.5" x14ac:dyDescent="0.3">
      <c r="A3551" s="9" t="s">
        <v>18775</v>
      </c>
      <c r="B3551" s="9" t="s">
        <v>2450</v>
      </c>
      <c r="C3551" s="10">
        <v>54677</v>
      </c>
      <c r="D3551" s="9">
        <v>3738218785</v>
      </c>
      <c r="E3551" s="9" t="e">
        <f>INDEX(#REF!:#REF!,MATCH($D3551,#REF!:#REF!,0),MATCH(#REF!,#REF!:#REF!,0))</f>
        <v>#REF!</v>
      </c>
      <c r="F3551" s="9" t="e">
        <f>INDEX(#REF!:#REF!,MATCH($D3551,#REF!:#REF!,0),MATCH(#REF!,#REF!:#REF!,0))</f>
        <v>#REF!</v>
      </c>
    </row>
    <row r="3552" spans="1:6" ht="16.5" x14ac:dyDescent="0.3">
      <c r="A3552" s="9" t="s">
        <v>18774</v>
      </c>
      <c r="B3552" s="9" t="s">
        <v>2032</v>
      </c>
      <c r="C3552" s="10">
        <v>29993</v>
      </c>
      <c r="D3552" s="9">
        <v>5764488419</v>
      </c>
      <c r="E3552" s="9" t="e">
        <f>INDEX(#REF!:#REF!,MATCH($D3552,#REF!:#REF!,0),MATCH(#REF!,#REF!:#REF!,0))</f>
        <v>#REF!</v>
      </c>
      <c r="F3552" s="9" t="e">
        <f>INDEX(#REF!:#REF!,MATCH($D3552,#REF!:#REF!,0),MATCH(#REF!,#REF!:#REF!,0))</f>
        <v>#REF!</v>
      </c>
    </row>
    <row r="3553" spans="1:6" ht="16.5" x14ac:dyDescent="0.3">
      <c r="A3553" s="9" t="s">
        <v>18773</v>
      </c>
      <c r="B3553" s="9" t="s">
        <v>2509</v>
      </c>
      <c r="C3553" s="10">
        <v>19038</v>
      </c>
      <c r="D3553" s="9">
        <v>2524572722</v>
      </c>
      <c r="E3553" s="9" t="e">
        <f>INDEX(#REF!:#REF!,MATCH($D3553,#REF!:#REF!,0),MATCH(#REF!,#REF!:#REF!,0))</f>
        <v>#REF!</v>
      </c>
      <c r="F3553" s="9" t="e">
        <f>INDEX(#REF!:#REF!,MATCH($D3553,#REF!:#REF!,0),MATCH(#REF!,#REF!:#REF!,0))</f>
        <v>#REF!</v>
      </c>
    </row>
    <row r="3554" spans="1:6" ht="16.5" x14ac:dyDescent="0.3">
      <c r="A3554" s="9" t="s">
        <v>18772</v>
      </c>
      <c r="B3554" s="9" t="s">
        <v>2513</v>
      </c>
      <c r="C3554" s="10">
        <v>16244</v>
      </c>
      <c r="D3554" s="9">
        <v>1787288307</v>
      </c>
      <c r="E3554" s="9" t="e">
        <f>INDEX(#REF!:#REF!,MATCH($D3554,#REF!:#REF!,0),MATCH(#REF!,#REF!:#REF!,0))</f>
        <v>#REF!</v>
      </c>
      <c r="F3554" s="9" t="e">
        <f>INDEX(#REF!:#REF!,MATCH($D3554,#REF!:#REF!,0),MATCH(#REF!,#REF!:#REF!,0))</f>
        <v>#REF!</v>
      </c>
    </row>
    <row r="3555" spans="1:6" ht="16.5" x14ac:dyDescent="0.3">
      <c r="A3555" s="9" t="s">
        <v>18771</v>
      </c>
      <c r="B3555" s="9" t="s">
        <v>2163</v>
      </c>
      <c r="C3555" s="10">
        <v>22118</v>
      </c>
      <c r="D3555" s="9">
        <v>7440017404</v>
      </c>
      <c r="E3555" s="9" t="e">
        <f>INDEX(#REF!:#REF!,MATCH($D3555,#REF!:#REF!,0),MATCH(#REF!,#REF!:#REF!,0))</f>
        <v>#REF!</v>
      </c>
      <c r="F3555" s="9" t="e">
        <f>INDEX(#REF!:#REF!,MATCH($D3555,#REF!:#REF!,0),MATCH(#REF!,#REF!:#REF!,0))</f>
        <v>#REF!</v>
      </c>
    </row>
    <row r="3556" spans="1:6" ht="16.5" x14ac:dyDescent="0.3">
      <c r="A3556" s="9" t="s">
        <v>18770</v>
      </c>
      <c r="B3556" s="9" t="s">
        <v>2110</v>
      </c>
      <c r="C3556" s="10">
        <v>38589</v>
      </c>
      <c r="D3556" s="9">
        <v>8032296239</v>
      </c>
      <c r="E3556" s="9" t="e">
        <f>INDEX(#REF!:#REF!,MATCH($D3556,#REF!:#REF!,0),MATCH(#REF!,#REF!:#REF!,0))</f>
        <v>#REF!</v>
      </c>
      <c r="F3556" s="9" t="e">
        <f>INDEX(#REF!:#REF!,MATCH($D3556,#REF!:#REF!,0),MATCH(#REF!,#REF!:#REF!,0))</f>
        <v>#REF!</v>
      </c>
    </row>
    <row r="3557" spans="1:6" ht="16.5" x14ac:dyDescent="0.3">
      <c r="A3557" s="9" t="s">
        <v>18769</v>
      </c>
      <c r="B3557" s="9" t="s">
        <v>2371</v>
      </c>
      <c r="C3557" s="10">
        <v>59457</v>
      </c>
      <c r="D3557" s="9">
        <v>1541082834</v>
      </c>
      <c r="E3557" s="9" t="e">
        <f>INDEX(#REF!:#REF!,MATCH($D3557,#REF!:#REF!,0),MATCH(#REF!,#REF!:#REF!,0))</f>
        <v>#REF!</v>
      </c>
      <c r="F3557" s="9" t="e">
        <f>INDEX(#REF!:#REF!,MATCH($D3557,#REF!:#REF!,0),MATCH(#REF!,#REF!:#REF!,0))</f>
        <v>#REF!</v>
      </c>
    </row>
    <row r="3558" spans="1:6" ht="16.5" x14ac:dyDescent="0.3">
      <c r="A3558" s="9" t="s">
        <v>18768</v>
      </c>
      <c r="B3558" s="9" t="s">
        <v>2615</v>
      </c>
      <c r="C3558" s="10">
        <v>58382</v>
      </c>
      <c r="D3558" s="9">
        <v>1659448174</v>
      </c>
      <c r="E3558" s="9" t="e">
        <f>INDEX(#REF!:#REF!,MATCH($D3558,#REF!:#REF!,0),MATCH(#REF!,#REF!:#REF!,0))</f>
        <v>#REF!</v>
      </c>
      <c r="F3558" s="9" t="e">
        <f>INDEX(#REF!:#REF!,MATCH($D3558,#REF!:#REF!,0),MATCH(#REF!,#REF!:#REF!,0))</f>
        <v>#REF!</v>
      </c>
    </row>
    <row r="3559" spans="1:6" ht="16.5" x14ac:dyDescent="0.3">
      <c r="A3559" s="9" t="s">
        <v>18767</v>
      </c>
      <c r="B3559" s="9" t="s">
        <v>2602</v>
      </c>
      <c r="C3559" s="10">
        <v>22598</v>
      </c>
      <c r="D3559" s="9">
        <v>5191866150</v>
      </c>
      <c r="E3559" s="9" t="e">
        <f>INDEX(#REF!:#REF!,MATCH($D3559,#REF!:#REF!,0),MATCH(#REF!,#REF!:#REF!,0))</f>
        <v>#REF!</v>
      </c>
      <c r="F3559" s="9" t="e">
        <f>INDEX(#REF!:#REF!,MATCH($D3559,#REF!:#REF!,0),MATCH(#REF!,#REF!:#REF!,0))</f>
        <v>#REF!</v>
      </c>
    </row>
    <row r="3560" spans="1:6" ht="16.5" x14ac:dyDescent="0.3">
      <c r="A3560" s="9" t="s">
        <v>18766</v>
      </c>
      <c r="B3560" s="9" t="s">
        <v>2092</v>
      </c>
      <c r="C3560" s="10">
        <v>58045</v>
      </c>
      <c r="D3560" s="9">
        <v>3273288531</v>
      </c>
      <c r="E3560" s="9" t="e">
        <f>INDEX(#REF!:#REF!,MATCH($D3560,#REF!:#REF!,0),MATCH(#REF!,#REF!:#REF!,0))</f>
        <v>#REF!</v>
      </c>
      <c r="F3560" s="9" t="e">
        <f>INDEX(#REF!:#REF!,MATCH($D3560,#REF!:#REF!,0),MATCH(#REF!,#REF!:#REF!,0))</f>
        <v>#REF!</v>
      </c>
    </row>
    <row r="3561" spans="1:6" ht="16.5" x14ac:dyDescent="0.3">
      <c r="A3561" s="9" t="s">
        <v>18765</v>
      </c>
      <c r="B3561" s="9" t="s">
        <v>2392</v>
      </c>
      <c r="C3561" s="10">
        <v>23612</v>
      </c>
      <c r="D3561" s="9">
        <v>29906814</v>
      </c>
      <c r="E3561" s="9" t="e">
        <f>INDEX(#REF!:#REF!,MATCH($D3561,#REF!:#REF!,0),MATCH(#REF!,#REF!:#REF!,0))</f>
        <v>#REF!</v>
      </c>
      <c r="F3561" s="9" t="e">
        <f>INDEX(#REF!:#REF!,MATCH($D3561,#REF!:#REF!,0),MATCH(#REF!,#REF!:#REF!,0))</f>
        <v>#REF!</v>
      </c>
    </row>
    <row r="3562" spans="1:6" ht="16.5" x14ac:dyDescent="0.3">
      <c r="A3562" s="9" t="s">
        <v>18764</v>
      </c>
      <c r="B3562" s="9" t="s">
        <v>2193</v>
      </c>
      <c r="C3562" s="10">
        <v>28768</v>
      </c>
      <c r="D3562" s="9">
        <v>6364724701</v>
      </c>
      <c r="E3562" s="9" t="e">
        <f>INDEX(#REF!:#REF!,MATCH($D3562,#REF!:#REF!,0),MATCH(#REF!,#REF!:#REF!,0))</f>
        <v>#REF!</v>
      </c>
      <c r="F3562" s="9" t="e">
        <f>INDEX(#REF!:#REF!,MATCH($D3562,#REF!:#REF!,0),MATCH(#REF!,#REF!:#REF!,0))</f>
        <v>#REF!</v>
      </c>
    </row>
    <row r="3563" spans="1:6" ht="16.5" x14ac:dyDescent="0.3">
      <c r="A3563" s="9" t="s">
        <v>18763</v>
      </c>
      <c r="B3563" s="9" t="s">
        <v>1989</v>
      </c>
      <c r="C3563" s="10">
        <v>29783</v>
      </c>
      <c r="D3563" s="9">
        <v>9104569016</v>
      </c>
      <c r="E3563" s="9" t="e">
        <f>INDEX(#REF!:#REF!,MATCH($D3563,#REF!:#REF!,0),MATCH(#REF!,#REF!:#REF!,0))</f>
        <v>#REF!</v>
      </c>
      <c r="F3563" s="9" t="e">
        <f>INDEX(#REF!:#REF!,MATCH($D3563,#REF!:#REF!,0),MATCH(#REF!,#REF!:#REF!,0))</f>
        <v>#REF!</v>
      </c>
    </row>
    <row r="3564" spans="1:6" ht="16.5" x14ac:dyDescent="0.3">
      <c r="A3564" s="9" t="s">
        <v>18762</v>
      </c>
      <c r="B3564" s="9" t="s">
        <v>2090</v>
      </c>
      <c r="C3564" s="10">
        <v>32500</v>
      </c>
      <c r="D3564" s="9">
        <v>6788593582</v>
      </c>
      <c r="E3564" s="9" t="e">
        <f>INDEX(#REF!:#REF!,MATCH($D3564,#REF!:#REF!,0),MATCH(#REF!,#REF!:#REF!,0))</f>
        <v>#REF!</v>
      </c>
      <c r="F3564" s="9" t="e">
        <f>INDEX(#REF!:#REF!,MATCH($D3564,#REF!:#REF!,0),MATCH(#REF!,#REF!:#REF!,0))</f>
        <v>#REF!</v>
      </c>
    </row>
    <row r="3565" spans="1:6" ht="16.5" x14ac:dyDescent="0.3">
      <c r="A3565" s="9" t="s">
        <v>18761</v>
      </c>
      <c r="B3565" s="9" t="s">
        <v>2443</v>
      </c>
      <c r="C3565" s="10">
        <v>48774</v>
      </c>
      <c r="D3565" s="9">
        <v>1787288307</v>
      </c>
      <c r="E3565" s="9" t="e">
        <f>INDEX(#REF!:#REF!,MATCH($D3565,#REF!:#REF!,0),MATCH(#REF!,#REF!:#REF!,0))</f>
        <v>#REF!</v>
      </c>
      <c r="F3565" s="9" t="e">
        <f>INDEX(#REF!:#REF!,MATCH($D3565,#REF!:#REF!,0),MATCH(#REF!,#REF!:#REF!,0))</f>
        <v>#REF!</v>
      </c>
    </row>
    <row r="3566" spans="1:6" ht="16.5" x14ac:dyDescent="0.3">
      <c r="A3566" s="9" t="s">
        <v>18760</v>
      </c>
      <c r="B3566" s="9" t="s">
        <v>2640</v>
      </c>
      <c r="C3566" s="10">
        <v>53023</v>
      </c>
      <c r="D3566" s="9">
        <v>4428088442</v>
      </c>
      <c r="E3566" s="9" t="e">
        <f>INDEX(#REF!:#REF!,MATCH($D3566,#REF!:#REF!,0),MATCH(#REF!,#REF!:#REF!,0))</f>
        <v>#REF!</v>
      </c>
      <c r="F3566" s="9" t="e">
        <f>INDEX(#REF!:#REF!,MATCH($D3566,#REF!:#REF!,0),MATCH(#REF!,#REF!:#REF!,0))</f>
        <v>#REF!</v>
      </c>
    </row>
    <row r="3567" spans="1:6" ht="16.5" x14ac:dyDescent="0.3">
      <c r="A3567" s="9" t="s">
        <v>18759</v>
      </c>
      <c r="B3567" s="9" t="s">
        <v>1959</v>
      </c>
      <c r="C3567" s="10">
        <v>20590</v>
      </c>
      <c r="D3567" s="9">
        <v>9317454674</v>
      </c>
      <c r="E3567" s="9" t="e">
        <f>INDEX(#REF!:#REF!,MATCH($D3567,#REF!:#REF!,0),MATCH(#REF!,#REF!:#REF!,0))</f>
        <v>#REF!</v>
      </c>
      <c r="F3567" s="9" t="e">
        <f>INDEX(#REF!:#REF!,MATCH($D3567,#REF!:#REF!,0),MATCH(#REF!,#REF!:#REF!,0))</f>
        <v>#REF!</v>
      </c>
    </row>
    <row r="3568" spans="1:6" ht="16.5" x14ac:dyDescent="0.3">
      <c r="A3568" s="9" t="s">
        <v>18758</v>
      </c>
      <c r="B3568" s="9" t="s">
        <v>2226</v>
      </c>
      <c r="C3568" s="10">
        <v>48699</v>
      </c>
      <c r="D3568" s="9">
        <v>4967603564</v>
      </c>
      <c r="E3568" s="9" t="e">
        <f>INDEX(#REF!:#REF!,MATCH($D3568,#REF!:#REF!,0),MATCH(#REF!,#REF!:#REF!,0))</f>
        <v>#REF!</v>
      </c>
      <c r="F3568" s="9" t="e">
        <f>INDEX(#REF!:#REF!,MATCH($D3568,#REF!:#REF!,0),MATCH(#REF!,#REF!:#REF!,0))</f>
        <v>#REF!</v>
      </c>
    </row>
    <row r="3569" spans="1:6" ht="16.5" x14ac:dyDescent="0.3">
      <c r="A3569" s="9" t="s">
        <v>18757</v>
      </c>
      <c r="B3569" s="9" t="s">
        <v>2140</v>
      </c>
      <c r="C3569" s="10">
        <v>18238</v>
      </c>
      <c r="D3569" s="9">
        <v>5244119095</v>
      </c>
      <c r="E3569" s="9" t="e">
        <f>INDEX(#REF!:#REF!,MATCH($D3569,#REF!:#REF!,0),MATCH(#REF!,#REF!:#REF!,0))</f>
        <v>#REF!</v>
      </c>
      <c r="F3569" s="9" t="e">
        <f>INDEX(#REF!:#REF!,MATCH($D3569,#REF!:#REF!,0),MATCH(#REF!,#REF!:#REF!,0))</f>
        <v>#REF!</v>
      </c>
    </row>
    <row r="3570" spans="1:6" ht="16.5" x14ac:dyDescent="0.3">
      <c r="A3570" s="9" t="s">
        <v>18756</v>
      </c>
      <c r="B3570" s="9" t="s">
        <v>3493</v>
      </c>
      <c r="C3570" s="10">
        <v>51440</v>
      </c>
      <c r="D3570" s="9">
        <v>6255831884</v>
      </c>
      <c r="E3570" s="9" t="e">
        <f>INDEX(#REF!:#REF!,MATCH($D3570,#REF!:#REF!,0),MATCH(#REF!,#REF!:#REF!,0))</f>
        <v>#REF!</v>
      </c>
      <c r="F3570" s="9" t="e">
        <f>INDEX(#REF!:#REF!,MATCH($D3570,#REF!:#REF!,0),MATCH(#REF!,#REF!:#REF!,0))</f>
        <v>#REF!</v>
      </c>
    </row>
    <row r="3571" spans="1:6" ht="16.5" x14ac:dyDescent="0.3">
      <c r="A3571" s="9" t="s">
        <v>18755</v>
      </c>
      <c r="B3571" s="9" t="s">
        <v>2125</v>
      </c>
      <c r="C3571" s="10">
        <v>28047</v>
      </c>
      <c r="D3571" s="9">
        <v>5552170407</v>
      </c>
      <c r="E3571" s="9" t="e">
        <f>INDEX(#REF!:#REF!,MATCH($D3571,#REF!:#REF!,0),MATCH(#REF!,#REF!:#REF!,0))</f>
        <v>#REF!</v>
      </c>
      <c r="F3571" s="9" t="e">
        <f>INDEX(#REF!:#REF!,MATCH($D3571,#REF!:#REF!,0),MATCH(#REF!,#REF!:#REF!,0))</f>
        <v>#REF!</v>
      </c>
    </row>
    <row r="3572" spans="1:6" ht="16.5" x14ac:dyDescent="0.3">
      <c r="A3572" s="9" t="s">
        <v>18754</v>
      </c>
      <c r="B3572" s="9" t="s">
        <v>2222</v>
      </c>
      <c r="C3572" s="10">
        <v>19459</v>
      </c>
      <c r="D3572" s="9">
        <v>7700368295</v>
      </c>
      <c r="E3572" s="9" t="e">
        <f>INDEX(#REF!:#REF!,MATCH($D3572,#REF!:#REF!,0),MATCH(#REF!,#REF!:#REF!,0))</f>
        <v>#REF!</v>
      </c>
      <c r="F3572" s="9" t="e">
        <f>INDEX(#REF!:#REF!,MATCH($D3572,#REF!:#REF!,0),MATCH(#REF!,#REF!:#REF!,0))</f>
        <v>#REF!</v>
      </c>
    </row>
    <row r="3573" spans="1:6" ht="16.5" x14ac:dyDescent="0.3">
      <c r="A3573" s="9" t="s">
        <v>18753</v>
      </c>
      <c r="B3573" s="9" t="s">
        <v>2881</v>
      </c>
      <c r="C3573" s="10">
        <v>23763</v>
      </c>
      <c r="D3573" s="9">
        <v>9260254965</v>
      </c>
      <c r="E3573" s="9" t="e">
        <f>INDEX(#REF!:#REF!,MATCH($D3573,#REF!:#REF!,0),MATCH(#REF!,#REF!:#REF!,0))</f>
        <v>#REF!</v>
      </c>
      <c r="F3573" s="9" t="e">
        <f>INDEX(#REF!:#REF!,MATCH($D3573,#REF!:#REF!,0),MATCH(#REF!,#REF!:#REF!,0))</f>
        <v>#REF!</v>
      </c>
    </row>
    <row r="3574" spans="1:6" ht="16.5" x14ac:dyDescent="0.3">
      <c r="A3574" s="9" t="s">
        <v>18752</v>
      </c>
      <c r="B3574" s="9" t="s">
        <v>2075</v>
      </c>
      <c r="C3574" s="10">
        <v>17991</v>
      </c>
      <c r="D3574" s="9">
        <v>8664054479</v>
      </c>
      <c r="E3574" s="9" t="e">
        <f>INDEX(#REF!:#REF!,MATCH($D3574,#REF!:#REF!,0),MATCH(#REF!,#REF!:#REF!,0))</f>
        <v>#REF!</v>
      </c>
      <c r="F3574" s="9" t="e">
        <f>INDEX(#REF!:#REF!,MATCH($D3574,#REF!:#REF!,0),MATCH(#REF!,#REF!:#REF!,0))</f>
        <v>#REF!</v>
      </c>
    </row>
    <row r="3575" spans="1:6" ht="16.5" x14ac:dyDescent="0.3">
      <c r="A3575" s="9" t="s">
        <v>18751</v>
      </c>
      <c r="B3575" s="9" t="s">
        <v>2939</v>
      </c>
      <c r="C3575" s="10">
        <v>56153</v>
      </c>
      <c r="D3575" s="9">
        <v>5244119095</v>
      </c>
      <c r="E3575" s="9" t="e">
        <f>INDEX(#REF!:#REF!,MATCH($D3575,#REF!:#REF!,0),MATCH(#REF!,#REF!:#REF!,0))</f>
        <v>#REF!</v>
      </c>
      <c r="F3575" s="9" t="e">
        <f>INDEX(#REF!:#REF!,MATCH($D3575,#REF!:#REF!,0),MATCH(#REF!,#REF!:#REF!,0))</f>
        <v>#REF!</v>
      </c>
    </row>
    <row r="3576" spans="1:6" ht="16.5" x14ac:dyDescent="0.3">
      <c r="A3576" s="9" t="s">
        <v>18750</v>
      </c>
      <c r="B3576" s="9" t="s">
        <v>1945</v>
      </c>
      <c r="C3576" s="10">
        <v>12564</v>
      </c>
      <c r="D3576" s="9">
        <v>630160104</v>
      </c>
      <c r="E3576" s="9" t="e">
        <f>INDEX(#REF!:#REF!,MATCH($D3576,#REF!:#REF!,0),MATCH(#REF!,#REF!:#REF!,0))</f>
        <v>#REF!</v>
      </c>
      <c r="F3576" s="9" t="e">
        <f>INDEX(#REF!:#REF!,MATCH($D3576,#REF!:#REF!,0),MATCH(#REF!,#REF!:#REF!,0))</f>
        <v>#REF!</v>
      </c>
    </row>
    <row r="3577" spans="1:6" ht="16.5" x14ac:dyDescent="0.3">
      <c r="A3577" s="9" t="s">
        <v>18749</v>
      </c>
      <c r="B3577" s="9" t="s">
        <v>2248</v>
      </c>
      <c r="C3577" s="10">
        <v>57976</v>
      </c>
      <c r="D3577" s="9">
        <v>8808097757</v>
      </c>
      <c r="E3577" s="9" t="e">
        <f>INDEX(#REF!:#REF!,MATCH($D3577,#REF!:#REF!,0),MATCH(#REF!,#REF!:#REF!,0))</f>
        <v>#REF!</v>
      </c>
      <c r="F3577" s="9" t="e">
        <f>INDEX(#REF!:#REF!,MATCH($D3577,#REF!:#REF!,0),MATCH(#REF!,#REF!:#REF!,0))</f>
        <v>#REF!</v>
      </c>
    </row>
    <row r="3578" spans="1:6" ht="16.5" x14ac:dyDescent="0.3">
      <c r="A3578" s="9" t="s">
        <v>18748</v>
      </c>
      <c r="B3578" s="9" t="s">
        <v>2123</v>
      </c>
      <c r="C3578" s="10">
        <v>28591</v>
      </c>
      <c r="D3578" s="9">
        <v>9984023702</v>
      </c>
      <c r="E3578" s="9" t="e">
        <f>INDEX(#REF!:#REF!,MATCH($D3578,#REF!:#REF!,0),MATCH(#REF!,#REF!:#REF!,0))</f>
        <v>#REF!</v>
      </c>
      <c r="F3578" s="9" t="e">
        <f>INDEX(#REF!:#REF!,MATCH($D3578,#REF!:#REF!,0),MATCH(#REF!,#REF!:#REF!,0))</f>
        <v>#REF!</v>
      </c>
    </row>
    <row r="3579" spans="1:6" ht="16.5" x14ac:dyDescent="0.3">
      <c r="A3579" s="9" t="s">
        <v>18747</v>
      </c>
      <c r="B3579" s="9" t="s">
        <v>1973</v>
      </c>
      <c r="C3579" s="10">
        <v>53318</v>
      </c>
      <c r="D3579" s="9">
        <v>3569414450</v>
      </c>
      <c r="E3579" s="9" t="e">
        <f>INDEX(#REF!:#REF!,MATCH($D3579,#REF!:#REF!,0),MATCH(#REF!,#REF!:#REF!,0))</f>
        <v>#REF!</v>
      </c>
      <c r="F3579" s="9" t="e">
        <f>INDEX(#REF!:#REF!,MATCH($D3579,#REF!:#REF!,0),MATCH(#REF!,#REF!:#REF!,0))</f>
        <v>#REF!</v>
      </c>
    </row>
    <row r="3580" spans="1:6" ht="16.5" x14ac:dyDescent="0.3">
      <c r="A3580" s="9" t="s">
        <v>18746</v>
      </c>
      <c r="B3580" s="9" t="s">
        <v>3580</v>
      </c>
      <c r="C3580" s="10">
        <v>57718</v>
      </c>
      <c r="D3580" s="9">
        <v>6235447353</v>
      </c>
      <c r="E3580" s="9" t="e">
        <f>INDEX(#REF!:#REF!,MATCH($D3580,#REF!:#REF!,0),MATCH(#REF!,#REF!:#REF!,0))</f>
        <v>#REF!</v>
      </c>
      <c r="F3580" s="9" t="e">
        <f>INDEX(#REF!:#REF!,MATCH($D3580,#REF!:#REF!,0),MATCH(#REF!,#REF!:#REF!,0))</f>
        <v>#REF!</v>
      </c>
    </row>
    <row r="3581" spans="1:6" ht="16.5" x14ac:dyDescent="0.3">
      <c r="A3581" s="9" t="s">
        <v>18745</v>
      </c>
      <c r="B3581" s="9" t="s">
        <v>2129</v>
      </c>
      <c r="C3581" s="10">
        <v>33471</v>
      </c>
      <c r="D3581" s="9">
        <v>2859931651</v>
      </c>
      <c r="E3581" s="9" t="e">
        <f>INDEX(#REF!:#REF!,MATCH($D3581,#REF!:#REF!,0),MATCH(#REF!,#REF!:#REF!,0))</f>
        <v>#REF!</v>
      </c>
      <c r="F3581" s="9" t="e">
        <f>INDEX(#REF!:#REF!,MATCH($D3581,#REF!:#REF!,0),MATCH(#REF!,#REF!:#REF!,0))</f>
        <v>#REF!</v>
      </c>
    </row>
    <row r="3582" spans="1:6" ht="16.5" x14ac:dyDescent="0.3">
      <c r="A3582" s="9" t="s">
        <v>18744</v>
      </c>
      <c r="B3582" s="9" t="s">
        <v>2011</v>
      </c>
      <c r="C3582" s="10">
        <v>47719</v>
      </c>
      <c r="D3582" s="9">
        <v>8685064791</v>
      </c>
      <c r="E3582" s="9" t="e">
        <f>INDEX(#REF!:#REF!,MATCH($D3582,#REF!:#REF!,0),MATCH(#REF!,#REF!:#REF!,0))</f>
        <v>#REF!</v>
      </c>
      <c r="F3582" s="9" t="e">
        <f>INDEX(#REF!:#REF!,MATCH($D3582,#REF!:#REF!,0),MATCH(#REF!,#REF!:#REF!,0))</f>
        <v>#REF!</v>
      </c>
    </row>
    <row r="3583" spans="1:6" ht="16.5" x14ac:dyDescent="0.3">
      <c r="A3583" s="9" t="s">
        <v>18743</v>
      </c>
      <c r="B3583" s="9" t="s">
        <v>2214</v>
      </c>
      <c r="C3583" s="10">
        <v>17362</v>
      </c>
      <c r="D3583" s="9">
        <v>4256220232</v>
      </c>
      <c r="E3583" s="9" t="e">
        <f>INDEX(#REF!:#REF!,MATCH($D3583,#REF!:#REF!,0),MATCH(#REF!,#REF!:#REF!,0))</f>
        <v>#REF!</v>
      </c>
      <c r="F3583" s="9" t="e">
        <f>INDEX(#REF!:#REF!,MATCH($D3583,#REF!:#REF!,0),MATCH(#REF!,#REF!:#REF!,0))</f>
        <v>#REF!</v>
      </c>
    </row>
    <row r="3584" spans="1:6" ht="16.5" x14ac:dyDescent="0.3">
      <c r="A3584" s="9" t="s">
        <v>18742</v>
      </c>
      <c r="B3584" s="9" t="s">
        <v>1981</v>
      </c>
      <c r="C3584" s="10">
        <v>35403</v>
      </c>
      <c r="D3584" s="9">
        <v>6733929554</v>
      </c>
      <c r="E3584" s="9" t="e">
        <f>INDEX(#REF!:#REF!,MATCH($D3584,#REF!:#REF!,0),MATCH(#REF!,#REF!:#REF!,0))</f>
        <v>#REF!</v>
      </c>
      <c r="F3584" s="9" t="e">
        <f>INDEX(#REF!:#REF!,MATCH($D3584,#REF!:#REF!,0),MATCH(#REF!,#REF!:#REF!,0))</f>
        <v>#REF!</v>
      </c>
    </row>
    <row r="3585" spans="1:6" ht="16.5" x14ac:dyDescent="0.3">
      <c r="A3585" s="9" t="s">
        <v>18741</v>
      </c>
      <c r="B3585" s="9" t="s">
        <v>2071</v>
      </c>
      <c r="C3585" s="10">
        <v>38089</v>
      </c>
      <c r="D3585" s="9">
        <v>4094820760</v>
      </c>
      <c r="E3585" s="9" t="e">
        <f>INDEX(#REF!:#REF!,MATCH($D3585,#REF!:#REF!,0),MATCH(#REF!,#REF!:#REF!,0))</f>
        <v>#REF!</v>
      </c>
      <c r="F3585" s="9" t="e">
        <f>INDEX(#REF!:#REF!,MATCH($D3585,#REF!:#REF!,0),MATCH(#REF!,#REF!:#REF!,0))</f>
        <v>#REF!</v>
      </c>
    </row>
    <row r="3586" spans="1:6" ht="16.5" x14ac:dyDescent="0.3">
      <c r="A3586" s="9" t="s">
        <v>18740</v>
      </c>
      <c r="B3586" s="9" t="s">
        <v>2359</v>
      </c>
      <c r="C3586" s="10">
        <v>15882</v>
      </c>
      <c r="D3586" s="9">
        <v>594961432</v>
      </c>
      <c r="E3586" s="9" t="e">
        <f>INDEX(#REF!:#REF!,MATCH($D3586,#REF!:#REF!,0),MATCH(#REF!,#REF!:#REF!,0))</f>
        <v>#REF!</v>
      </c>
      <c r="F3586" s="9" t="e">
        <f>INDEX(#REF!:#REF!,MATCH($D3586,#REF!:#REF!,0),MATCH(#REF!,#REF!:#REF!,0))</f>
        <v>#REF!</v>
      </c>
    </row>
    <row r="3587" spans="1:6" ht="16.5" x14ac:dyDescent="0.3">
      <c r="A3587" s="9" t="s">
        <v>18739</v>
      </c>
      <c r="B3587" s="9" t="s">
        <v>2396</v>
      </c>
      <c r="C3587" s="10">
        <v>50157</v>
      </c>
      <c r="D3587" s="9">
        <v>5082945165</v>
      </c>
      <c r="E3587" s="9" t="e">
        <f>INDEX(#REF!:#REF!,MATCH($D3587,#REF!:#REF!,0),MATCH(#REF!,#REF!:#REF!,0))</f>
        <v>#REF!</v>
      </c>
      <c r="F3587" s="9" t="e">
        <f>INDEX(#REF!:#REF!,MATCH($D3587,#REF!:#REF!,0),MATCH(#REF!,#REF!:#REF!,0))</f>
        <v>#REF!</v>
      </c>
    </row>
    <row r="3588" spans="1:6" ht="16.5" x14ac:dyDescent="0.3">
      <c r="A3588" s="9" t="s">
        <v>18738</v>
      </c>
      <c r="B3588" s="9" t="s">
        <v>2052</v>
      </c>
      <c r="C3588" s="10">
        <v>29482</v>
      </c>
      <c r="D3588" s="9">
        <v>826490107</v>
      </c>
      <c r="E3588" s="9" t="e">
        <f>INDEX(#REF!:#REF!,MATCH($D3588,#REF!:#REF!,0),MATCH(#REF!,#REF!:#REF!,0))</f>
        <v>#REF!</v>
      </c>
      <c r="F3588" s="9" t="e">
        <f>INDEX(#REF!:#REF!,MATCH($D3588,#REF!:#REF!,0),MATCH(#REF!,#REF!:#REF!,0))</f>
        <v>#REF!</v>
      </c>
    </row>
    <row r="3589" spans="1:6" ht="16.5" x14ac:dyDescent="0.3">
      <c r="A3589" s="9" t="s">
        <v>18737</v>
      </c>
      <c r="B3589" s="9" t="s">
        <v>2183</v>
      </c>
      <c r="C3589" s="10">
        <v>15365</v>
      </c>
      <c r="D3589" s="9">
        <v>7778092905</v>
      </c>
      <c r="E3589" s="9" t="e">
        <f>INDEX(#REF!:#REF!,MATCH($D3589,#REF!:#REF!,0),MATCH(#REF!,#REF!:#REF!,0))</f>
        <v>#REF!</v>
      </c>
      <c r="F3589" s="9" t="e">
        <f>INDEX(#REF!:#REF!,MATCH($D3589,#REF!:#REF!,0),MATCH(#REF!,#REF!:#REF!,0))</f>
        <v>#REF!</v>
      </c>
    </row>
    <row r="3590" spans="1:6" ht="16.5" x14ac:dyDescent="0.3">
      <c r="A3590" s="9" t="s">
        <v>18736</v>
      </c>
      <c r="B3590" s="9" t="s">
        <v>2727</v>
      </c>
      <c r="C3590" s="10">
        <v>34219</v>
      </c>
      <c r="D3590" s="9">
        <v>2497321256</v>
      </c>
      <c r="E3590" s="9" t="e">
        <f>INDEX(#REF!:#REF!,MATCH($D3590,#REF!:#REF!,0),MATCH(#REF!,#REF!:#REF!,0))</f>
        <v>#REF!</v>
      </c>
      <c r="F3590" s="9" t="e">
        <f>INDEX(#REF!:#REF!,MATCH($D3590,#REF!:#REF!,0),MATCH(#REF!,#REF!:#REF!,0))</f>
        <v>#REF!</v>
      </c>
    </row>
    <row r="3591" spans="1:6" ht="16.5" x14ac:dyDescent="0.3">
      <c r="A3591" s="9" t="s">
        <v>18735</v>
      </c>
      <c r="B3591" s="9" t="s">
        <v>2658</v>
      </c>
      <c r="C3591" s="10">
        <v>25142</v>
      </c>
      <c r="D3591" s="9">
        <v>4610039311</v>
      </c>
      <c r="E3591" s="9" t="e">
        <f>INDEX(#REF!:#REF!,MATCH($D3591,#REF!:#REF!,0),MATCH(#REF!,#REF!:#REF!,0))</f>
        <v>#REF!</v>
      </c>
      <c r="F3591" s="9" t="e">
        <f>INDEX(#REF!:#REF!,MATCH($D3591,#REF!:#REF!,0),MATCH(#REF!,#REF!:#REF!,0))</f>
        <v>#REF!</v>
      </c>
    </row>
    <row r="3592" spans="1:6" ht="16.5" x14ac:dyDescent="0.3">
      <c r="A3592" s="9" t="s">
        <v>18734</v>
      </c>
      <c r="B3592" s="9" t="s">
        <v>2077</v>
      </c>
      <c r="C3592" s="10">
        <v>43290</v>
      </c>
      <c r="D3592" s="9">
        <v>6724903874</v>
      </c>
      <c r="E3592" s="9" t="e">
        <f>INDEX(#REF!:#REF!,MATCH($D3592,#REF!:#REF!,0),MATCH(#REF!,#REF!:#REF!,0))</f>
        <v>#REF!</v>
      </c>
      <c r="F3592" s="9" t="e">
        <f>INDEX(#REF!:#REF!,MATCH($D3592,#REF!:#REF!,0),MATCH(#REF!,#REF!:#REF!,0))</f>
        <v>#REF!</v>
      </c>
    </row>
    <row r="3593" spans="1:6" ht="16.5" x14ac:dyDescent="0.3">
      <c r="A3593" s="9" t="s">
        <v>18733</v>
      </c>
      <c r="B3593" s="9" t="s">
        <v>2653</v>
      </c>
      <c r="C3593" s="10">
        <v>10052</v>
      </c>
      <c r="D3593" s="9">
        <v>2191930824</v>
      </c>
      <c r="E3593" s="9" t="e">
        <f>INDEX(#REF!:#REF!,MATCH($D3593,#REF!:#REF!,0),MATCH(#REF!,#REF!:#REF!,0))</f>
        <v>#REF!</v>
      </c>
      <c r="F3593" s="9" t="e">
        <f>INDEX(#REF!:#REF!,MATCH($D3593,#REF!:#REF!,0),MATCH(#REF!,#REF!:#REF!,0))</f>
        <v>#REF!</v>
      </c>
    </row>
    <row r="3594" spans="1:6" ht="16.5" x14ac:dyDescent="0.3">
      <c r="A3594" s="9" t="s">
        <v>18732</v>
      </c>
      <c r="B3594" s="9" t="s">
        <v>2040</v>
      </c>
      <c r="C3594" s="10">
        <v>55040</v>
      </c>
      <c r="D3594" s="9">
        <v>1598957961</v>
      </c>
      <c r="E3594" s="9" t="e">
        <f>INDEX(#REF!:#REF!,MATCH($D3594,#REF!:#REF!,0),MATCH(#REF!,#REF!:#REF!,0))</f>
        <v>#REF!</v>
      </c>
      <c r="F3594" s="9" t="e">
        <f>INDEX(#REF!:#REF!,MATCH($D3594,#REF!:#REF!,0),MATCH(#REF!,#REF!:#REF!,0))</f>
        <v>#REF!</v>
      </c>
    </row>
    <row r="3595" spans="1:6" ht="16.5" x14ac:dyDescent="0.3">
      <c r="A3595" s="9" t="s">
        <v>18731</v>
      </c>
      <c r="B3595" s="9" t="s">
        <v>3144</v>
      </c>
      <c r="C3595" s="10">
        <v>25686</v>
      </c>
      <c r="D3595" s="9">
        <v>813832926</v>
      </c>
      <c r="E3595" s="9" t="e">
        <f>INDEX(#REF!:#REF!,MATCH($D3595,#REF!:#REF!,0),MATCH(#REF!,#REF!:#REF!,0))</f>
        <v>#REF!</v>
      </c>
      <c r="F3595" s="9" t="e">
        <f>INDEX(#REF!:#REF!,MATCH($D3595,#REF!:#REF!,0),MATCH(#REF!,#REF!:#REF!,0))</f>
        <v>#REF!</v>
      </c>
    </row>
    <row r="3596" spans="1:6" ht="16.5" x14ac:dyDescent="0.3">
      <c r="A3596" s="9" t="s">
        <v>18730</v>
      </c>
      <c r="B3596" s="9" t="s">
        <v>1985</v>
      </c>
      <c r="C3596" s="10">
        <v>16879</v>
      </c>
      <c r="D3596" s="9">
        <v>960994726</v>
      </c>
      <c r="E3596" s="9" t="e">
        <f>INDEX(#REF!:#REF!,MATCH($D3596,#REF!:#REF!,0),MATCH(#REF!,#REF!:#REF!,0))</f>
        <v>#REF!</v>
      </c>
      <c r="F3596" s="9" t="e">
        <f>INDEX(#REF!:#REF!,MATCH($D3596,#REF!:#REF!,0),MATCH(#REF!,#REF!:#REF!,0))</f>
        <v>#REF!</v>
      </c>
    </row>
    <row r="3597" spans="1:6" ht="16.5" x14ac:dyDescent="0.3">
      <c r="A3597" s="9" t="s">
        <v>18729</v>
      </c>
      <c r="B3597" s="9" t="s">
        <v>2564</v>
      </c>
      <c r="C3597" s="10">
        <v>26325</v>
      </c>
      <c r="D3597" s="9">
        <v>4525743115</v>
      </c>
      <c r="E3597" s="9" t="e">
        <f>INDEX(#REF!:#REF!,MATCH($D3597,#REF!:#REF!,0),MATCH(#REF!,#REF!:#REF!,0))</f>
        <v>#REF!</v>
      </c>
      <c r="F3597" s="9" t="e">
        <f>INDEX(#REF!:#REF!,MATCH($D3597,#REF!:#REF!,0),MATCH(#REF!,#REF!:#REF!,0))</f>
        <v>#REF!</v>
      </c>
    </row>
    <row r="3598" spans="1:6" ht="16.5" x14ac:dyDescent="0.3">
      <c r="A3598" s="9" t="s">
        <v>18728</v>
      </c>
      <c r="B3598" s="9" t="s">
        <v>2204</v>
      </c>
      <c r="C3598" s="10">
        <v>59007</v>
      </c>
      <c r="D3598" s="9">
        <v>5395528121</v>
      </c>
      <c r="E3598" s="9" t="e">
        <f>INDEX(#REF!:#REF!,MATCH($D3598,#REF!:#REF!,0),MATCH(#REF!,#REF!:#REF!,0))</f>
        <v>#REF!</v>
      </c>
      <c r="F3598" s="9" t="e">
        <f>INDEX(#REF!:#REF!,MATCH($D3598,#REF!:#REF!,0),MATCH(#REF!,#REF!:#REF!,0))</f>
        <v>#REF!</v>
      </c>
    </row>
    <row r="3599" spans="1:6" ht="16.5" x14ac:dyDescent="0.3">
      <c r="A3599" s="9" t="s">
        <v>18727</v>
      </c>
      <c r="B3599" s="9" t="s">
        <v>1941</v>
      </c>
      <c r="C3599" s="10">
        <v>39006</v>
      </c>
      <c r="D3599" s="9">
        <v>5064247826</v>
      </c>
      <c r="E3599" s="9" t="e">
        <f>INDEX(#REF!:#REF!,MATCH($D3599,#REF!:#REF!,0),MATCH(#REF!,#REF!:#REF!,0))</f>
        <v>#REF!</v>
      </c>
      <c r="F3599" s="9" t="e">
        <f>INDEX(#REF!:#REF!,MATCH($D3599,#REF!:#REF!,0),MATCH(#REF!,#REF!:#REF!,0))</f>
        <v>#REF!</v>
      </c>
    </row>
    <row r="3600" spans="1:6" ht="16.5" x14ac:dyDescent="0.3">
      <c r="A3600" s="9" t="s">
        <v>18726</v>
      </c>
      <c r="B3600" s="9" t="s">
        <v>2662</v>
      </c>
      <c r="C3600" s="10">
        <v>33387</v>
      </c>
      <c r="D3600" s="9">
        <v>5837501576</v>
      </c>
      <c r="E3600" s="9" t="e">
        <f>INDEX(#REF!:#REF!,MATCH($D3600,#REF!:#REF!,0),MATCH(#REF!,#REF!:#REF!,0))</f>
        <v>#REF!</v>
      </c>
      <c r="F3600" s="9" t="e">
        <f>INDEX(#REF!:#REF!,MATCH($D3600,#REF!:#REF!,0),MATCH(#REF!,#REF!:#REF!,0))</f>
        <v>#REF!</v>
      </c>
    </row>
    <row r="3601" spans="1:6" ht="16.5" x14ac:dyDescent="0.3">
      <c r="A3601" s="9" t="s">
        <v>18725</v>
      </c>
      <c r="B3601" s="9" t="s">
        <v>2256</v>
      </c>
      <c r="C3601" s="10">
        <v>46332</v>
      </c>
      <c r="D3601" s="9">
        <v>8093156364</v>
      </c>
      <c r="E3601" s="9" t="e">
        <f>INDEX(#REF!:#REF!,MATCH($D3601,#REF!:#REF!,0),MATCH(#REF!,#REF!:#REF!,0))</f>
        <v>#REF!</v>
      </c>
      <c r="F3601" s="9" t="e">
        <f>INDEX(#REF!:#REF!,MATCH($D3601,#REF!:#REF!,0),MATCH(#REF!,#REF!:#REF!,0))</f>
        <v>#REF!</v>
      </c>
    </row>
    <row r="3602" spans="1:6" ht="16.5" x14ac:dyDescent="0.3">
      <c r="A3602" s="9" t="s">
        <v>18724</v>
      </c>
      <c r="B3602" s="9" t="s">
        <v>2110</v>
      </c>
      <c r="C3602" s="10">
        <v>57343</v>
      </c>
      <c r="D3602" s="9">
        <v>2183763965</v>
      </c>
      <c r="E3602" s="9" t="e">
        <f>INDEX(#REF!:#REF!,MATCH($D3602,#REF!:#REF!,0),MATCH(#REF!,#REF!:#REF!,0))</f>
        <v>#REF!</v>
      </c>
      <c r="F3602" s="9" t="e">
        <f>INDEX(#REF!:#REF!,MATCH($D3602,#REF!:#REF!,0),MATCH(#REF!,#REF!:#REF!,0))</f>
        <v>#REF!</v>
      </c>
    </row>
    <row r="3603" spans="1:6" ht="16.5" x14ac:dyDescent="0.3">
      <c r="A3603" s="9" t="s">
        <v>18723</v>
      </c>
      <c r="B3603" s="9" t="s">
        <v>2856</v>
      </c>
      <c r="C3603" s="10">
        <v>37994</v>
      </c>
      <c r="D3603" s="9">
        <v>583595162</v>
      </c>
      <c r="E3603" s="9" t="e">
        <f>INDEX(#REF!:#REF!,MATCH($D3603,#REF!:#REF!,0),MATCH(#REF!,#REF!:#REF!,0))</f>
        <v>#REF!</v>
      </c>
      <c r="F3603" s="9" t="e">
        <f>INDEX(#REF!:#REF!,MATCH($D3603,#REF!:#REF!,0),MATCH(#REF!,#REF!:#REF!,0))</f>
        <v>#REF!</v>
      </c>
    </row>
    <row r="3604" spans="1:6" ht="16.5" x14ac:dyDescent="0.3">
      <c r="A3604" s="9" t="s">
        <v>18722</v>
      </c>
      <c r="B3604" s="9" t="s">
        <v>2228</v>
      </c>
      <c r="C3604" s="10">
        <v>54911</v>
      </c>
      <c r="D3604" s="9">
        <v>397599129</v>
      </c>
      <c r="E3604" s="9" t="e">
        <f>INDEX(#REF!:#REF!,MATCH($D3604,#REF!:#REF!,0),MATCH(#REF!,#REF!:#REF!,0))</f>
        <v>#REF!</v>
      </c>
      <c r="F3604" s="9" t="e">
        <f>INDEX(#REF!:#REF!,MATCH($D3604,#REF!:#REF!,0),MATCH(#REF!,#REF!:#REF!,0))</f>
        <v>#REF!</v>
      </c>
    </row>
    <row r="3605" spans="1:6" ht="16.5" x14ac:dyDescent="0.3">
      <c r="A3605" s="9" t="s">
        <v>18721</v>
      </c>
      <c r="B3605" s="9" t="s">
        <v>2219</v>
      </c>
      <c r="C3605" s="10">
        <v>20483</v>
      </c>
      <c r="D3605" s="9">
        <v>8054305400</v>
      </c>
      <c r="E3605" s="9" t="e">
        <f>INDEX(#REF!:#REF!,MATCH($D3605,#REF!:#REF!,0),MATCH(#REF!,#REF!:#REF!,0))</f>
        <v>#REF!</v>
      </c>
      <c r="F3605" s="9" t="e">
        <f>INDEX(#REF!:#REF!,MATCH($D3605,#REF!:#REF!,0),MATCH(#REF!,#REF!:#REF!,0))</f>
        <v>#REF!</v>
      </c>
    </row>
    <row r="3606" spans="1:6" ht="16.5" x14ac:dyDescent="0.3">
      <c r="A3606" s="9" t="s">
        <v>18720</v>
      </c>
      <c r="B3606" s="9" t="s">
        <v>2459</v>
      </c>
      <c r="C3606" s="10">
        <v>40994</v>
      </c>
      <c r="D3606" s="9">
        <v>6408517315</v>
      </c>
      <c r="E3606" s="9" t="e">
        <f>INDEX(#REF!:#REF!,MATCH($D3606,#REF!:#REF!,0),MATCH(#REF!,#REF!:#REF!,0))</f>
        <v>#REF!</v>
      </c>
      <c r="F3606" s="9" t="e">
        <f>INDEX(#REF!:#REF!,MATCH($D3606,#REF!:#REF!,0),MATCH(#REF!,#REF!:#REF!,0))</f>
        <v>#REF!</v>
      </c>
    </row>
    <row r="3607" spans="1:6" ht="16.5" x14ac:dyDescent="0.3">
      <c r="A3607" s="9" t="s">
        <v>18719</v>
      </c>
      <c r="B3607" s="9" t="s">
        <v>3309</v>
      </c>
      <c r="C3607" s="10">
        <v>40599</v>
      </c>
      <c r="D3607" s="9">
        <v>6009848660</v>
      </c>
      <c r="E3607" s="9" t="e">
        <f>INDEX(#REF!:#REF!,MATCH($D3607,#REF!:#REF!,0),MATCH(#REF!,#REF!:#REF!,0))</f>
        <v>#REF!</v>
      </c>
      <c r="F3607" s="9" t="e">
        <f>INDEX(#REF!:#REF!,MATCH($D3607,#REF!:#REF!,0),MATCH(#REF!,#REF!:#REF!,0))</f>
        <v>#REF!</v>
      </c>
    </row>
    <row r="3608" spans="1:6" ht="16.5" x14ac:dyDescent="0.3">
      <c r="A3608" s="9" t="s">
        <v>18718</v>
      </c>
      <c r="B3608" s="9" t="s">
        <v>2204</v>
      </c>
      <c r="C3608" s="10">
        <v>37665</v>
      </c>
      <c r="D3608" s="9">
        <v>2352201101</v>
      </c>
      <c r="E3608" s="9" t="e">
        <f>INDEX(#REF!:#REF!,MATCH($D3608,#REF!:#REF!,0),MATCH(#REF!,#REF!:#REF!,0))</f>
        <v>#REF!</v>
      </c>
      <c r="F3608" s="9" t="e">
        <f>INDEX(#REF!:#REF!,MATCH($D3608,#REF!:#REF!,0),MATCH(#REF!,#REF!:#REF!,0))</f>
        <v>#REF!</v>
      </c>
    </row>
    <row r="3609" spans="1:6" ht="16.5" x14ac:dyDescent="0.3">
      <c r="A3609" s="9" t="s">
        <v>18717</v>
      </c>
      <c r="B3609" s="9" t="s">
        <v>2606</v>
      </c>
      <c r="C3609" s="10">
        <v>32246</v>
      </c>
      <c r="D3609" s="9">
        <v>4691333258</v>
      </c>
      <c r="E3609" s="9" t="e">
        <f>INDEX(#REF!:#REF!,MATCH($D3609,#REF!:#REF!,0),MATCH(#REF!,#REF!:#REF!,0))</f>
        <v>#REF!</v>
      </c>
      <c r="F3609" s="9" t="e">
        <f>INDEX(#REF!:#REF!,MATCH($D3609,#REF!:#REF!,0),MATCH(#REF!,#REF!:#REF!,0))</f>
        <v>#REF!</v>
      </c>
    </row>
    <row r="3610" spans="1:6" ht="16.5" x14ac:dyDescent="0.3">
      <c r="A3610" s="9" t="s">
        <v>18716</v>
      </c>
      <c r="B3610" s="9" t="s">
        <v>3085</v>
      </c>
      <c r="C3610" s="10">
        <v>29161</v>
      </c>
      <c r="D3610" s="9">
        <v>1659448174</v>
      </c>
      <c r="E3610" s="9" t="e">
        <f>INDEX(#REF!:#REF!,MATCH($D3610,#REF!:#REF!,0),MATCH(#REF!,#REF!:#REF!,0))</f>
        <v>#REF!</v>
      </c>
      <c r="F3610" s="9" t="e">
        <f>INDEX(#REF!:#REF!,MATCH($D3610,#REF!:#REF!,0),MATCH(#REF!,#REF!:#REF!,0))</f>
        <v>#REF!</v>
      </c>
    </row>
    <row r="3611" spans="1:6" ht="16.5" x14ac:dyDescent="0.3">
      <c r="A3611" s="9" t="s">
        <v>18715</v>
      </c>
      <c r="B3611" s="9" t="s">
        <v>2881</v>
      </c>
      <c r="C3611" s="10">
        <v>12601</v>
      </c>
      <c r="D3611" s="9">
        <v>2138131904</v>
      </c>
      <c r="E3611" s="9" t="e">
        <f>INDEX(#REF!:#REF!,MATCH($D3611,#REF!:#REF!,0),MATCH(#REF!,#REF!:#REF!,0))</f>
        <v>#REF!</v>
      </c>
      <c r="F3611" s="9" t="e">
        <f>INDEX(#REF!:#REF!,MATCH($D3611,#REF!:#REF!,0),MATCH(#REF!,#REF!:#REF!,0))</f>
        <v>#REF!</v>
      </c>
    </row>
    <row r="3612" spans="1:6" ht="16.5" x14ac:dyDescent="0.3">
      <c r="A3612" s="9" t="s">
        <v>18714</v>
      </c>
      <c r="B3612" s="9" t="s">
        <v>2302</v>
      </c>
      <c r="C3612" s="10">
        <v>47469</v>
      </c>
      <c r="D3612" s="9">
        <v>324399618</v>
      </c>
      <c r="E3612" s="9" t="e">
        <f>INDEX(#REF!:#REF!,MATCH($D3612,#REF!:#REF!,0),MATCH(#REF!,#REF!:#REF!,0))</f>
        <v>#REF!</v>
      </c>
      <c r="F3612" s="9" t="e">
        <f>INDEX(#REF!:#REF!,MATCH($D3612,#REF!:#REF!,0),MATCH(#REF!,#REF!:#REF!,0))</f>
        <v>#REF!</v>
      </c>
    </row>
    <row r="3613" spans="1:6" ht="16.5" x14ac:dyDescent="0.3">
      <c r="A3613" s="9" t="s">
        <v>18713</v>
      </c>
      <c r="B3613" s="9" t="s">
        <v>2574</v>
      </c>
      <c r="C3613" s="10">
        <v>38170</v>
      </c>
      <c r="D3613" s="9">
        <v>2922893758</v>
      </c>
      <c r="E3613" s="9" t="e">
        <f>INDEX(#REF!:#REF!,MATCH($D3613,#REF!:#REF!,0),MATCH(#REF!,#REF!:#REF!,0))</f>
        <v>#REF!</v>
      </c>
      <c r="F3613" s="9" t="e">
        <f>INDEX(#REF!:#REF!,MATCH($D3613,#REF!:#REF!,0),MATCH(#REF!,#REF!:#REF!,0))</f>
        <v>#REF!</v>
      </c>
    </row>
    <row r="3614" spans="1:6" ht="16.5" x14ac:dyDescent="0.3">
      <c r="A3614" s="9" t="s">
        <v>18712</v>
      </c>
      <c r="B3614" s="9" t="s">
        <v>3144</v>
      </c>
      <c r="C3614" s="10">
        <v>57912</v>
      </c>
      <c r="D3614" s="9">
        <v>6852060985</v>
      </c>
      <c r="E3614" s="9" t="e">
        <f>INDEX(#REF!:#REF!,MATCH($D3614,#REF!:#REF!,0),MATCH(#REF!,#REF!:#REF!,0))</f>
        <v>#REF!</v>
      </c>
      <c r="F3614" s="9" t="e">
        <f>INDEX(#REF!:#REF!,MATCH($D3614,#REF!:#REF!,0),MATCH(#REF!,#REF!:#REF!,0))</f>
        <v>#REF!</v>
      </c>
    </row>
    <row r="3615" spans="1:6" ht="16.5" x14ac:dyDescent="0.3">
      <c r="A3615" s="9" t="s">
        <v>18711</v>
      </c>
      <c r="B3615" s="9" t="s">
        <v>2440</v>
      </c>
      <c r="C3615" s="10">
        <v>50055</v>
      </c>
      <c r="D3615" s="9">
        <v>8370379001</v>
      </c>
      <c r="E3615" s="9" t="e">
        <f>INDEX(#REF!:#REF!,MATCH($D3615,#REF!:#REF!,0),MATCH(#REF!,#REF!:#REF!,0))</f>
        <v>#REF!</v>
      </c>
      <c r="F3615" s="9" t="e">
        <f>INDEX(#REF!:#REF!,MATCH($D3615,#REF!:#REF!,0),MATCH(#REF!,#REF!:#REF!,0))</f>
        <v>#REF!</v>
      </c>
    </row>
    <row r="3616" spans="1:6" ht="16.5" x14ac:dyDescent="0.3">
      <c r="A3616" s="9" t="s">
        <v>18710</v>
      </c>
      <c r="B3616" s="9" t="s">
        <v>2500</v>
      </c>
      <c r="C3616" s="10">
        <v>49754</v>
      </c>
      <c r="D3616" s="9">
        <v>1096335336</v>
      </c>
      <c r="E3616" s="9" t="e">
        <f>INDEX(#REF!:#REF!,MATCH($D3616,#REF!:#REF!,0),MATCH(#REF!,#REF!:#REF!,0))</f>
        <v>#REF!</v>
      </c>
      <c r="F3616" s="9" t="e">
        <f>INDEX(#REF!:#REF!,MATCH($D3616,#REF!:#REF!,0),MATCH(#REF!,#REF!:#REF!,0))</f>
        <v>#REF!</v>
      </c>
    </row>
    <row r="3617" spans="1:6" ht="16.5" x14ac:dyDescent="0.3">
      <c r="A3617" s="9" t="s">
        <v>18709</v>
      </c>
      <c r="B3617" s="9" t="s">
        <v>1985</v>
      </c>
      <c r="C3617" s="10">
        <v>53719</v>
      </c>
      <c r="D3617" s="9">
        <v>5588978080</v>
      </c>
      <c r="E3617" s="9" t="e">
        <f>INDEX(#REF!:#REF!,MATCH($D3617,#REF!:#REF!,0),MATCH(#REF!,#REF!:#REF!,0))</f>
        <v>#REF!</v>
      </c>
      <c r="F3617" s="9" t="e">
        <f>INDEX(#REF!:#REF!,MATCH($D3617,#REF!:#REF!,0),MATCH(#REF!,#REF!:#REF!,0))</f>
        <v>#REF!</v>
      </c>
    </row>
    <row r="3618" spans="1:6" ht="16.5" x14ac:dyDescent="0.3">
      <c r="A3618" s="9" t="s">
        <v>18708</v>
      </c>
      <c r="B3618" s="9" t="s">
        <v>1957</v>
      </c>
      <c r="C3618" s="10">
        <v>30640</v>
      </c>
      <c r="D3618" s="9">
        <v>4937054791</v>
      </c>
      <c r="E3618" s="9" t="e">
        <f>INDEX(#REF!:#REF!,MATCH($D3618,#REF!:#REF!,0),MATCH(#REF!,#REF!:#REF!,0))</f>
        <v>#REF!</v>
      </c>
      <c r="F3618" s="9" t="e">
        <f>INDEX(#REF!:#REF!,MATCH($D3618,#REF!:#REF!,0),MATCH(#REF!,#REF!:#REF!,0))</f>
        <v>#REF!</v>
      </c>
    </row>
    <row r="3619" spans="1:6" ht="16.5" x14ac:dyDescent="0.3">
      <c r="A3619" s="9" t="s">
        <v>18707</v>
      </c>
      <c r="B3619" s="9" t="s">
        <v>2667</v>
      </c>
      <c r="C3619" s="10">
        <v>13832</v>
      </c>
      <c r="D3619" s="9">
        <v>228985188</v>
      </c>
      <c r="E3619" s="9" t="e">
        <f>INDEX(#REF!:#REF!,MATCH($D3619,#REF!:#REF!,0),MATCH(#REF!,#REF!:#REF!,0))</f>
        <v>#REF!</v>
      </c>
      <c r="F3619" s="9" t="e">
        <f>INDEX(#REF!:#REF!,MATCH($D3619,#REF!:#REF!,0),MATCH(#REF!,#REF!:#REF!,0))</f>
        <v>#REF!</v>
      </c>
    </row>
    <row r="3620" spans="1:6" ht="16.5" x14ac:dyDescent="0.3">
      <c r="A3620" s="9" t="s">
        <v>18706</v>
      </c>
      <c r="B3620" s="9" t="s">
        <v>3580</v>
      </c>
      <c r="C3620" s="10">
        <v>22275</v>
      </c>
      <c r="D3620" s="9">
        <v>8887868026</v>
      </c>
      <c r="E3620" s="9" t="e">
        <f>INDEX(#REF!:#REF!,MATCH($D3620,#REF!:#REF!,0),MATCH(#REF!,#REF!:#REF!,0))</f>
        <v>#REF!</v>
      </c>
      <c r="F3620" s="9" t="e">
        <f>INDEX(#REF!:#REF!,MATCH($D3620,#REF!:#REF!,0),MATCH(#REF!,#REF!:#REF!,0))</f>
        <v>#REF!</v>
      </c>
    </row>
    <row r="3621" spans="1:6" ht="16.5" x14ac:dyDescent="0.3">
      <c r="A3621" s="9" t="s">
        <v>18705</v>
      </c>
      <c r="B3621" s="9" t="s">
        <v>2650</v>
      </c>
      <c r="C3621" s="10">
        <v>25939</v>
      </c>
      <c r="D3621" s="9">
        <v>1149008652</v>
      </c>
      <c r="E3621" s="9" t="e">
        <f>INDEX(#REF!:#REF!,MATCH($D3621,#REF!:#REF!,0),MATCH(#REF!,#REF!:#REF!,0))</f>
        <v>#REF!</v>
      </c>
      <c r="F3621" s="9" t="e">
        <f>INDEX(#REF!:#REF!,MATCH($D3621,#REF!:#REF!,0),MATCH(#REF!,#REF!:#REF!,0))</f>
        <v>#REF!</v>
      </c>
    </row>
    <row r="3622" spans="1:6" ht="16.5" x14ac:dyDescent="0.3">
      <c r="A3622" s="9" t="s">
        <v>18704</v>
      </c>
      <c r="B3622" s="9" t="s">
        <v>2555</v>
      </c>
      <c r="C3622" s="10">
        <v>12969</v>
      </c>
      <c r="D3622" s="9">
        <v>4967603564</v>
      </c>
      <c r="E3622" s="9" t="e">
        <f>INDEX(#REF!:#REF!,MATCH($D3622,#REF!:#REF!,0),MATCH(#REF!,#REF!:#REF!,0))</f>
        <v>#REF!</v>
      </c>
      <c r="F3622" s="9" t="e">
        <f>INDEX(#REF!:#REF!,MATCH($D3622,#REF!:#REF!,0),MATCH(#REF!,#REF!:#REF!,0))</f>
        <v>#REF!</v>
      </c>
    </row>
    <row r="3623" spans="1:6" ht="16.5" x14ac:dyDescent="0.3">
      <c r="A3623" s="9" t="s">
        <v>18703</v>
      </c>
      <c r="B3623" s="9" t="s">
        <v>2557</v>
      </c>
      <c r="C3623" s="10">
        <v>45587</v>
      </c>
      <c r="D3623" s="9">
        <v>9373778889</v>
      </c>
      <c r="E3623" s="9" t="e">
        <f>INDEX(#REF!:#REF!,MATCH($D3623,#REF!:#REF!,0),MATCH(#REF!,#REF!:#REF!,0))</f>
        <v>#REF!</v>
      </c>
      <c r="F3623" s="9" t="e">
        <f>INDEX(#REF!:#REF!,MATCH($D3623,#REF!:#REF!,0),MATCH(#REF!,#REF!:#REF!,0))</f>
        <v>#REF!</v>
      </c>
    </row>
    <row r="3624" spans="1:6" ht="16.5" x14ac:dyDescent="0.3">
      <c r="A3624" s="9" t="s">
        <v>18702</v>
      </c>
      <c r="B3624" s="9" t="s">
        <v>2038</v>
      </c>
      <c r="C3624" s="10">
        <v>49187</v>
      </c>
      <c r="D3624" s="9">
        <v>3458178171</v>
      </c>
      <c r="E3624" s="9" t="e">
        <f>INDEX(#REF!:#REF!,MATCH($D3624,#REF!:#REF!,0),MATCH(#REF!,#REF!:#REF!,0))</f>
        <v>#REF!</v>
      </c>
      <c r="F3624" s="9" t="e">
        <f>INDEX(#REF!:#REF!,MATCH($D3624,#REF!:#REF!,0),MATCH(#REF!,#REF!:#REF!,0))</f>
        <v>#REF!</v>
      </c>
    </row>
    <row r="3625" spans="1:6" ht="16.5" x14ac:dyDescent="0.3">
      <c r="A3625" s="9" t="s">
        <v>18701</v>
      </c>
      <c r="B3625" s="9" t="s">
        <v>2424</v>
      </c>
      <c r="C3625" s="10">
        <v>48003</v>
      </c>
      <c r="D3625" s="9">
        <v>9483290694</v>
      </c>
      <c r="E3625" s="9" t="e">
        <f>INDEX(#REF!:#REF!,MATCH($D3625,#REF!:#REF!,0),MATCH(#REF!,#REF!:#REF!,0))</f>
        <v>#REF!</v>
      </c>
      <c r="F3625" s="9" t="e">
        <f>INDEX(#REF!:#REF!,MATCH($D3625,#REF!:#REF!,0),MATCH(#REF!,#REF!:#REF!,0))</f>
        <v>#REF!</v>
      </c>
    </row>
    <row r="3626" spans="1:6" ht="16.5" x14ac:dyDescent="0.3">
      <c r="A3626" s="9" t="s">
        <v>18700</v>
      </c>
      <c r="B3626" s="9" t="s">
        <v>2658</v>
      </c>
      <c r="C3626" s="10">
        <v>58970</v>
      </c>
      <c r="D3626" s="9">
        <v>6378969205</v>
      </c>
      <c r="E3626" s="9" t="e">
        <f>INDEX(#REF!:#REF!,MATCH($D3626,#REF!:#REF!,0),MATCH(#REF!,#REF!:#REF!,0))</f>
        <v>#REF!</v>
      </c>
      <c r="F3626" s="9" t="e">
        <f>INDEX(#REF!:#REF!,MATCH($D3626,#REF!:#REF!,0),MATCH(#REF!,#REF!:#REF!,0))</f>
        <v>#REF!</v>
      </c>
    </row>
    <row r="3627" spans="1:6" ht="16.5" x14ac:dyDescent="0.3">
      <c r="A3627" s="9" t="s">
        <v>18699</v>
      </c>
      <c r="B3627" s="9" t="s">
        <v>2208</v>
      </c>
      <c r="C3627" s="10">
        <v>44896</v>
      </c>
      <c r="D3627" s="9">
        <v>4739588234</v>
      </c>
      <c r="E3627" s="9" t="e">
        <f>INDEX(#REF!:#REF!,MATCH($D3627,#REF!:#REF!,0),MATCH(#REF!,#REF!:#REF!,0))</f>
        <v>#REF!</v>
      </c>
      <c r="F3627" s="9" t="e">
        <f>INDEX(#REF!:#REF!,MATCH($D3627,#REF!:#REF!,0),MATCH(#REF!,#REF!:#REF!,0))</f>
        <v>#REF!</v>
      </c>
    </row>
    <row r="3628" spans="1:6" ht="16.5" x14ac:dyDescent="0.3">
      <c r="A3628" s="9" t="s">
        <v>18698</v>
      </c>
      <c r="B3628" s="9" t="s">
        <v>2933</v>
      </c>
      <c r="C3628" s="10">
        <v>14479</v>
      </c>
      <c r="D3628" s="9">
        <v>7180110256</v>
      </c>
      <c r="E3628" s="9" t="e">
        <f>INDEX(#REF!:#REF!,MATCH($D3628,#REF!:#REF!,0),MATCH(#REF!,#REF!:#REF!,0))</f>
        <v>#REF!</v>
      </c>
      <c r="F3628" s="9" t="e">
        <f>INDEX(#REF!:#REF!,MATCH($D3628,#REF!:#REF!,0),MATCH(#REF!,#REF!:#REF!,0))</f>
        <v>#REF!</v>
      </c>
    </row>
    <row r="3629" spans="1:6" ht="16.5" x14ac:dyDescent="0.3">
      <c r="A3629" s="9" t="s">
        <v>18697</v>
      </c>
      <c r="B3629" s="9" t="s">
        <v>1957</v>
      </c>
      <c r="C3629" s="10">
        <v>31894</v>
      </c>
      <c r="D3629" s="9">
        <v>4808886316</v>
      </c>
      <c r="E3629" s="9" t="e">
        <f>INDEX(#REF!:#REF!,MATCH($D3629,#REF!:#REF!,0),MATCH(#REF!,#REF!:#REF!,0))</f>
        <v>#REF!</v>
      </c>
      <c r="F3629" s="9" t="e">
        <f>INDEX(#REF!:#REF!,MATCH($D3629,#REF!:#REF!,0),MATCH(#REF!,#REF!:#REF!,0))</f>
        <v>#REF!</v>
      </c>
    </row>
    <row r="3630" spans="1:6" ht="16.5" x14ac:dyDescent="0.3">
      <c r="A3630" s="9" t="s">
        <v>18696</v>
      </c>
      <c r="B3630" s="9" t="s">
        <v>3098</v>
      </c>
      <c r="C3630" s="10">
        <v>22577</v>
      </c>
      <c r="D3630" s="9">
        <v>132027631</v>
      </c>
      <c r="E3630" s="9" t="e">
        <f>INDEX(#REF!:#REF!,MATCH($D3630,#REF!:#REF!,0),MATCH(#REF!,#REF!:#REF!,0))</f>
        <v>#REF!</v>
      </c>
      <c r="F3630" s="9" t="e">
        <f>INDEX(#REF!:#REF!,MATCH($D3630,#REF!:#REF!,0),MATCH(#REF!,#REF!:#REF!,0))</f>
        <v>#REF!</v>
      </c>
    </row>
    <row r="3631" spans="1:6" ht="16.5" x14ac:dyDescent="0.3">
      <c r="A3631" s="9" t="s">
        <v>18695</v>
      </c>
      <c r="B3631" s="9" t="s">
        <v>2970</v>
      </c>
      <c r="C3631" s="10">
        <v>34859</v>
      </c>
      <c r="D3631" s="9">
        <v>5304381319</v>
      </c>
      <c r="E3631" s="9" t="e">
        <f>INDEX(#REF!:#REF!,MATCH($D3631,#REF!:#REF!,0),MATCH(#REF!,#REF!:#REF!,0))</f>
        <v>#REF!</v>
      </c>
      <c r="F3631" s="9" t="e">
        <f>INDEX(#REF!:#REF!,MATCH($D3631,#REF!:#REF!,0),MATCH(#REF!,#REF!:#REF!,0))</f>
        <v>#REF!</v>
      </c>
    </row>
    <row r="3632" spans="1:6" ht="16.5" x14ac:dyDescent="0.3">
      <c r="A3632" s="9" t="s">
        <v>18694</v>
      </c>
      <c r="B3632" s="9" t="s">
        <v>3951</v>
      </c>
      <c r="C3632" s="10">
        <v>55012</v>
      </c>
      <c r="D3632" s="9">
        <v>3507341514</v>
      </c>
      <c r="E3632" s="9" t="e">
        <f>INDEX(#REF!:#REF!,MATCH($D3632,#REF!:#REF!,0),MATCH(#REF!,#REF!:#REF!,0))</f>
        <v>#REF!</v>
      </c>
      <c r="F3632" s="9" t="e">
        <f>INDEX(#REF!:#REF!,MATCH($D3632,#REF!:#REF!,0),MATCH(#REF!,#REF!:#REF!,0))</f>
        <v>#REF!</v>
      </c>
    </row>
    <row r="3633" spans="1:6" ht="16.5" x14ac:dyDescent="0.3">
      <c r="A3633" s="9" t="s">
        <v>18693</v>
      </c>
      <c r="B3633" s="9" t="s">
        <v>2368</v>
      </c>
      <c r="C3633" s="10">
        <v>41094</v>
      </c>
      <c r="D3633" s="9">
        <v>5974179625</v>
      </c>
      <c r="E3633" s="9" t="e">
        <f>INDEX(#REF!:#REF!,MATCH($D3633,#REF!:#REF!,0),MATCH(#REF!,#REF!:#REF!,0))</f>
        <v>#REF!</v>
      </c>
      <c r="F3633" s="9" t="e">
        <f>INDEX(#REF!:#REF!,MATCH($D3633,#REF!:#REF!,0),MATCH(#REF!,#REF!:#REF!,0))</f>
        <v>#REF!</v>
      </c>
    </row>
    <row r="3634" spans="1:6" ht="16.5" x14ac:dyDescent="0.3">
      <c r="A3634" s="9" t="s">
        <v>18692</v>
      </c>
      <c r="B3634" s="9" t="s">
        <v>2496</v>
      </c>
      <c r="C3634" s="10">
        <v>53405</v>
      </c>
      <c r="D3634" s="9">
        <v>1573192775</v>
      </c>
      <c r="E3634" s="9" t="e">
        <f>INDEX(#REF!:#REF!,MATCH($D3634,#REF!:#REF!,0),MATCH(#REF!,#REF!:#REF!,0))</f>
        <v>#REF!</v>
      </c>
      <c r="F3634" s="9" t="e">
        <f>INDEX(#REF!:#REF!,MATCH($D3634,#REF!:#REF!,0),MATCH(#REF!,#REF!:#REF!,0))</f>
        <v>#REF!</v>
      </c>
    </row>
    <row r="3635" spans="1:6" ht="16.5" x14ac:dyDescent="0.3">
      <c r="A3635" s="9" t="s">
        <v>18691</v>
      </c>
      <c r="B3635" s="9" t="s">
        <v>2450</v>
      </c>
      <c r="C3635" s="10">
        <v>27278</v>
      </c>
      <c r="D3635" s="9">
        <v>8841637323</v>
      </c>
      <c r="E3635" s="9" t="e">
        <f>INDEX(#REF!:#REF!,MATCH($D3635,#REF!:#REF!,0),MATCH(#REF!,#REF!:#REF!,0))</f>
        <v>#REF!</v>
      </c>
      <c r="F3635" s="9" t="e">
        <f>INDEX(#REF!:#REF!,MATCH($D3635,#REF!:#REF!,0),MATCH(#REF!,#REF!:#REF!,0))</f>
        <v>#REF!</v>
      </c>
    </row>
    <row r="3636" spans="1:6" ht="16.5" x14ac:dyDescent="0.3">
      <c r="A3636" s="9" t="s">
        <v>18690</v>
      </c>
      <c r="B3636" s="9" t="s">
        <v>2481</v>
      </c>
      <c r="C3636" s="10">
        <v>24773</v>
      </c>
      <c r="D3636" s="9">
        <v>3824197065</v>
      </c>
      <c r="E3636" s="9" t="e">
        <f>INDEX(#REF!:#REF!,MATCH($D3636,#REF!:#REF!,0),MATCH(#REF!,#REF!:#REF!,0))</f>
        <v>#REF!</v>
      </c>
      <c r="F3636" s="9" t="e">
        <f>INDEX(#REF!:#REF!,MATCH($D3636,#REF!:#REF!,0),MATCH(#REF!,#REF!:#REF!,0))</f>
        <v>#REF!</v>
      </c>
    </row>
    <row r="3637" spans="1:6" ht="16.5" x14ac:dyDescent="0.3">
      <c r="A3637" s="9" t="s">
        <v>18689</v>
      </c>
      <c r="B3637" s="9" t="s">
        <v>2481</v>
      </c>
      <c r="C3637" s="10">
        <v>19406</v>
      </c>
      <c r="D3637" s="9">
        <v>6209983448</v>
      </c>
      <c r="E3637" s="9" t="e">
        <f>INDEX(#REF!:#REF!,MATCH($D3637,#REF!:#REF!,0),MATCH(#REF!,#REF!:#REF!,0))</f>
        <v>#REF!</v>
      </c>
      <c r="F3637" s="9" t="e">
        <f>INDEX(#REF!:#REF!,MATCH($D3637,#REF!:#REF!,0),MATCH(#REF!,#REF!:#REF!,0))</f>
        <v>#REF!</v>
      </c>
    </row>
    <row r="3638" spans="1:6" ht="16.5" x14ac:dyDescent="0.3">
      <c r="A3638" s="9" t="s">
        <v>18688</v>
      </c>
      <c r="B3638" s="9" t="s">
        <v>2544</v>
      </c>
      <c r="C3638" s="10">
        <v>35759</v>
      </c>
      <c r="D3638" s="9">
        <v>630160104</v>
      </c>
      <c r="E3638" s="9" t="e">
        <f>INDEX(#REF!:#REF!,MATCH($D3638,#REF!:#REF!,0),MATCH(#REF!,#REF!:#REF!,0))</f>
        <v>#REF!</v>
      </c>
      <c r="F3638" s="9" t="e">
        <f>INDEX(#REF!:#REF!,MATCH($D3638,#REF!:#REF!,0),MATCH(#REF!,#REF!:#REF!,0))</f>
        <v>#REF!</v>
      </c>
    </row>
    <row r="3639" spans="1:6" ht="16.5" x14ac:dyDescent="0.3">
      <c r="A3639" s="9" t="s">
        <v>18687</v>
      </c>
      <c r="B3639" s="9" t="s">
        <v>1953</v>
      </c>
      <c r="C3639" s="10">
        <v>53877</v>
      </c>
      <c r="D3639" s="9">
        <v>6596440737</v>
      </c>
      <c r="E3639" s="9" t="e">
        <f>INDEX(#REF!:#REF!,MATCH($D3639,#REF!:#REF!,0),MATCH(#REF!,#REF!:#REF!,0))</f>
        <v>#REF!</v>
      </c>
      <c r="F3639" s="9" t="e">
        <f>INDEX(#REF!:#REF!,MATCH($D3639,#REF!:#REF!,0),MATCH(#REF!,#REF!:#REF!,0))</f>
        <v>#REF!</v>
      </c>
    </row>
    <row r="3640" spans="1:6" ht="16.5" x14ac:dyDescent="0.3">
      <c r="A3640" s="9" t="s">
        <v>18686</v>
      </c>
      <c r="B3640" s="9" t="s">
        <v>2500</v>
      </c>
      <c r="C3640" s="10">
        <v>55286</v>
      </c>
      <c r="D3640" s="9">
        <v>1887308636</v>
      </c>
      <c r="E3640" s="9" t="e">
        <f>INDEX(#REF!:#REF!,MATCH($D3640,#REF!:#REF!,0),MATCH(#REF!,#REF!:#REF!,0))</f>
        <v>#REF!</v>
      </c>
      <c r="F3640" s="9" t="e">
        <f>INDEX(#REF!:#REF!,MATCH($D3640,#REF!:#REF!,0),MATCH(#REF!,#REF!:#REF!,0))</f>
        <v>#REF!</v>
      </c>
    </row>
    <row r="3641" spans="1:6" ht="16.5" x14ac:dyDescent="0.3">
      <c r="A3641" s="9" t="s">
        <v>18685</v>
      </c>
      <c r="B3641" s="9" t="s">
        <v>2214</v>
      </c>
      <c r="C3641" s="10">
        <v>44708</v>
      </c>
      <c r="D3641" s="9">
        <v>6713405010</v>
      </c>
      <c r="E3641" s="9" t="e">
        <f>INDEX(#REF!:#REF!,MATCH($D3641,#REF!:#REF!,0),MATCH(#REF!,#REF!:#REF!,0))</f>
        <v>#REF!</v>
      </c>
      <c r="F3641" s="9" t="e">
        <f>INDEX(#REF!:#REF!,MATCH($D3641,#REF!:#REF!,0),MATCH(#REF!,#REF!:#REF!,0))</f>
        <v>#REF!</v>
      </c>
    </row>
    <row r="3642" spans="1:6" ht="16.5" x14ac:dyDescent="0.3">
      <c r="A3642" s="9" t="s">
        <v>18684</v>
      </c>
      <c r="B3642" s="9" t="s">
        <v>2056</v>
      </c>
      <c r="C3642" s="10">
        <v>36449</v>
      </c>
      <c r="D3642" s="9">
        <v>9619649427</v>
      </c>
      <c r="E3642" s="9" t="e">
        <f>INDEX(#REF!:#REF!,MATCH($D3642,#REF!:#REF!,0),MATCH(#REF!,#REF!:#REF!,0))</f>
        <v>#REF!</v>
      </c>
      <c r="F3642" s="9" t="e">
        <f>INDEX(#REF!:#REF!,MATCH($D3642,#REF!:#REF!,0),MATCH(#REF!,#REF!:#REF!,0))</f>
        <v>#REF!</v>
      </c>
    </row>
    <row r="3643" spans="1:6" ht="16.5" x14ac:dyDescent="0.3">
      <c r="A3643" s="9" t="s">
        <v>18683</v>
      </c>
      <c r="B3643" s="9" t="s">
        <v>2418</v>
      </c>
      <c r="C3643" s="10">
        <v>21155</v>
      </c>
      <c r="D3643" s="9">
        <v>5561472151</v>
      </c>
      <c r="E3643" s="9" t="e">
        <f>INDEX(#REF!:#REF!,MATCH($D3643,#REF!:#REF!,0),MATCH(#REF!,#REF!:#REF!,0))</f>
        <v>#REF!</v>
      </c>
      <c r="F3643" s="9" t="e">
        <f>INDEX(#REF!:#REF!,MATCH($D3643,#REF!:#REF!,0),MATCH(#REF!,#REF!:#REF!,0))</f>
        <v>#REF!</v>
      </c>
    </row>
    <row r="3644" spans="1:6" ht="16.5" x14ac:dyDescent="0.3">
      <c r="A3644" s="9" t="s">
        <v>18682</v>
      </c>
      <c r="B3644" s="9" t="s">
        <v>2422</v>
      </c>
      <c r="C3644" s="10">
        <v>18745</v>
      </c>
      <c r="D3644" s="9">
        <v>8875320292</v>
      </c>
      <c r="E3644" s="9" t="e">
        <f>INDEX(#REF!:#REF!,MATCH($D3644,#REF!:#REF!,0),MATCH(#REF!,#REF!:#REF!,0))</f>
        <v>#REF!</v>
      </c>
      <c r="F3644" s="9" t="e">
        <f>INDEX(#REF!:#REF!,MATCH($D3644,#REF!:#REF!,0),MATCH(#REF!,#REF!:#REF!,0))</f>
        <v>#REF!</v>
      </c>
    </row>
    <row r="3645" spans="1:6" ht="16.5" x14ac:dyDescent="0.3">
      <c r="A3645" s="9" t="s">
        <v>18681</v>
      </c>
      <c r="B3645" s="9" t="s">
        <v>3222</v>
      </c>
      <c r="C3645" s="10">
        <v>25527</v>
      </c>
      <c r="D3645" s="9">
        <v>9002722281</v>
      </c>
      <c r="E3645" s="9" t="e">
        <f>INDEX(#REF!:#REF!,MATCH($D3645,#REF!:#REF!,0),MATCH(#REF!,#REF!:#REF!,0))</f>
        <v>#REF!</v>
      </c>
      <c r="F3645" s="9" t="e">
        <f>INDEX(#REF!:#REF!,MATCH($D3645,#REF!:#REF!,0),MATCH(#REF!,#REF!:#REF!,0))</f>
        <v>#REF!</v>
      </c>
    </row>
    <row r="3646" spans="1:6" ht="16.5" x14ac:dyDescent="0.3">
      <c r="A3646" s="9" t="s">
        <v>18680</v>
      </c>
      <c r="B3646" s="9" t="s">
        <v>2286</v>
      </c>
      <c r="C3646" s="10">
        <v>53856</v>
      </c>
      <c r="D3646" s="9">
        <v>6259267215</v>
      </c>
      <c r="E3646" s="9" t="e">
        <f>INDEX(#REF!:#REF!,MATCH($D3646,#REF!:#REF!,0),MATCH(#REF!,#REF!:#REF!,0))</f>
        <v>#REF!</v>
      </c>
      <c r="F3646" s="9" t="e">
        <f>INDEX(#REF!:#REF!,MATCH($D3646,#REF!:#REF!,0),MATCH(#REF!,#REF!:#REF!,0))</f>
        <v>#REF!</v>
      </c>
    </row>
    <row r="3647" spans="1:6" ht="16.5" x14ac:dyDescent="0.3">
      <c r="A3647" s="9" t="s">
        <v>18679</v>
      </c>
      <c r="B3647" s="9" t="s">
        <v>3222</v>
      </c>
      <c r="C3647" s="10">
        <v>16875</v>
      </c>
      <c r="D3647" s="9">
        <v>9820632102</v>
      </c>
      <c r="E3647" s="9" t="e">
        <f>INDEX(#REF!:#REF!,MATCH($D3647,#REF!:#REF!,0),MATCH(#REF!,#REF!:#REF!,0))</f>
        <v>#REF!</v>
      </c>
      <c r="F3647" s="9" t="e">
        <f>INDEX(#REF!:#REF!,MATCH($D3647,#REF!:#REF!,0),MATCH(#REF!,#REF!:#REF!,0))</f>
        <v>#REF!</v>
      </c>
    </row>
    <row r="3648" spans="1:6" ht="16.5" x14ac:dyDescent="0.3">
      <c r="A3648" s="9" t="s">
        <v>18678</v>
      </c>
      <c r="B3648" s="9" t="s">
        <v>2059</v>
      </c>
      <c r="C3648" s="10">
        <v>44148</v>
      </c>
      <c r="D3648" s="9">
        <v>4900475084</v>
      </c>
      <c r="E3648" s="9" t="e">
        <f>INDEX(#REF!:#REF!,MATCH($D3648,#REF!:#REF!,0),MATCH(#REF!,#REF!:#REF!,0))</f>
        <v>#REF!</v>
      </c>
      <c r="F3648" s="9" t="e">
        <f>INDEX(#REF!:#REF!,MATCH($D3648,#REF!:#REF!,0),MATCH(#REF!,#REF!:#REF!,0))</f>
        <v>#REF!</v>
      </c>
    </row>
    <row r="3649" spans="1:6" ht="16.5" x14ac:dyDescent="0.3">
      <c r="A3649" s="9" t="s">
        <v>18677</v>
      </c>
      <c r="B3649" s="9" t="s">
        <v>2038</v>
      </c>
      <c r="C3649" s="10">
        <v>12800</v>
      </c>
      <c r="D3649" s="9">
        <v>4768254810</v>
      </c>
      <c r="E3649" s="9" t="e">
        <f>INDEX(#REF!:#REF!,MATCH($D3649,#REF!:#REF!,0),MATCH(#REF!,#REF!:#REF!,0))</f>
        <v>#REF!</v>
      </c>
      <c r="F3649" s="9" t="e">
        <f>INDEX(#REF!:#REF!,MATCH($D3649,#REF!:#REF!,0),MATCH(#REF!,#REF!:#REF!,0))</f>
        <v>#REF!</v>
      </c>
    </row>
    <row r="3650" spans="1:6" ht="16.5" x14ac:dyDescent="0.3">
      <c r="A3650" s="9" t="s">
        <v>18676</v>
      </c>
      <c r="B3650" s="9" t="s">
        <v>2680</v>
      </c>
      <c r="C3650" s="10">
        <v>52793</v>
      </c>
      <c r="D3650" s="9">
        <v>2353272215</v>
      </c>
      <c r="E3650" s="9" t="e">
        <f>INDEX(#REF!:#REF!,MATCH($D3650,#REF!:#REF!,0),MATCH(#REF!,#REF!:#REF!,0))</f>
        <v>#REF!</v>
      </c>
      <c r="F3650" s="9" t="e">
        <f>INDEX(#REF!:#REF!,MATCH($D3650,#REF!:#REF!,0),MATCH(#REF!,#REF!:#REF!,0))</f>
        <v>#REF!</v>
      </c>
    </row>
    <row r="3651" spans="1:6" ht="16.5" x14ac:dyDescent="0.3">
      <c r="A3651" s="9" t="s">
        <v>18675</v>
      </c>
      <c r="B3651" s="9" t="s">
        <v>3617</v>
      </c>
      <c r="C3651" s="10">
        <v>16880</v>
      </c>
      <c r="D3651" s="9">
        <v>1657097021</v>
      </c>
      <c r="E3651" s="9" t="e">
        <f>INDEX(#REF!:#REF!,MATCH($D3651,#REF!:#REF!,0),MATCH(#REF!,#REF!:#REF!,0))</f>
        <v>#REF!</v>
      </c>
      <c r="F3651" s="9" t="e">
        <f>INDEX(#REF!:#REF!,MATCH($D3651,#REF!:#REF!,0),MATCH(#REF!,#REF!:#REF!,0))</f>
        <v>#REF!</v>
      </c>
    </row>
    <row r="3652" spans="1:6" ht="16.5" x14ac:dyDescent="0.3">
      <c r="A3652" s="9" t="s">
        <v>18674</v>
      </c>
      <c r="B3652" s="9" t="s">
        <v>2190</v>
      </c>
      <c r="C3652" s="10">
        <v>54709</v>
      </c>
      <c r="D3652" s="9">
        <v>5837066497</v>
      </c>
      <c r="E3652" s="9" t="e">
        <f>INDEX(#REF!:#REF!,MATCH($D3652,#REF!:#REF!,0),MATCH(#REF!,#REF!:#REF!,0))</f>
        <v>#REF!</v>
      </c>
      <c r="F3652" s="9" t="e">
        <f>INDEX(#REF!:#REF!,MATCH($D3652,#REF!:#REF!,0),MATCH(#REF!,#REF!:#REF!,0))</f>
        <v>#REF!</v>
      </c>
    </row>
    <row r="3653" spans="1:6" ht="16.5" x14ac:dyDescent="0.3">
      <c r="A3653" s="9" t="s">
        <v>18673</v>
      </c>
      <c r="B3653" s="9" t="s">
        <v>2071</v>
      </c>
      <c r="C3653" s="10">
        <v>36215</v>
      </c>
      <c r="D3653" s="9">
        <v>1296185559</v>
      </c>
      <c r="E3653" s="9" t="e">
        <f>INDEX(#REF!:#REF!,MATCH($D3653,#REF!:#REF!,0),MATCH(#REF!,#REF!:#REF!,0))</f>
        <v>#REF!</v>
      </c>
      <c r="F3653" s="9" t="e">
        <f>INDEX(#REF!:#REF!,MATCH($D3653,#REF!:#REF!,0),MATCH(#REF!,#REF!:#REF!,0))</f>
        <v>#REF!</v>
      </c>
    </row>
    <row r="3654" spans="1:6" ht="16.5" x14ac:dyDescent="0.3">
      <c r="A3654" s="9" t="s">
        <v>18672</v>
      </c>
      <c r="B3654" s="9" t="s">
        <v>2373</v>
      </c>
      <c r="C3654" s="10">
        <v>47741</v>
      </c>
      <c r="D3654" s="9">
        <v>7621218967</v>
      </c>
      <c r="E3654" s="9" t="e">
        <f>INDEX(#REF!:#REF!,MATCH($D3654,#REF!:#REF!,0),MATCH(#REF!,#REF!:#REF!,0))</f>
        <v>#REF!</v>
      </c>
      <c r="F3654" s="9" t="e">
        <f>INDEX(#REF!:#REF!,MATCH($D3654,#REF!:#REF!,0),MATCH(#REF!,#REF!:#REF!,0))</f>
        <v>#REF!</v>
      </c>
    </row>
    <row r="3655" spans="1:6" ht="16.5" x14ac:dyDescent="0.3">
      <c r="A3655" s="9" t="s">
        <v>18671</v>
      </c>
      <c r="B3655" s="9" t="s">
        <v>1943</v>
      </c>
      <c r="C3655" s="10">
        <v>45285</v>
      </c>
      <c r="D3655" s="9">
        <v>5623178685</v>
      </c>
      <c r="E3655" s="9" t="e">
        <f>INDEX(#REF!:#REF!,MATCH($D3655,#REF!:#REF!,0),MATCH(#REF!,#REF!:#REF!,0))</f>
        <v>#REF!</v>
      </c>
      <c r="F3655" s="9" t="e">
        <f>INDEX(#REF!:#REF!,MATCH($D3655,#REF!:#REF!,0),MATCH(#REF!,#REF!:#REF!,0))</f>
        <v>#REF!</v>
      </c>
    </row>
    <row r="3656" spans="1:6" ht="16.5" x14ac:dyDescent="0.3">
      <c r="A3656" s="9" t="s">
        <v>18670</v>
      </c>
      <c r="B3656" s="9" t="s">
        <v>2783</v>
      </c>
      <c r="C3656" s="10">
        <v>40728</v>
      </c>
      <c r="D3656" s="9">
        <v>4290015026</v>
      </c>
      <c r="E3656" s="9" t="e">
        <f>INDEX(#REF!:#REF!,MATCH($D3656,#REF!:#REF!,0),MATCH(#REF!,#REF!:#REF!,0))</f>
        <v>#REF!</v>
      </c>
      <c r="F3656" s="9" t="e">
        <f>INDEX(#REF!:#REF!,MATCH($D3656,#REF!:#REF!,0),MATCH(#REF!,#REF!:#REF!,0))</f>
        <v>#REF!</v>
      </c>
    </row>
    <row r="3657" spans="1:6" ht="16.5" x14ac:dyDescent="0.3">
      <c r="A3657" s="9" t="s">
        <v>18669</v>
      </c>
      <c r="B3657" s="9" t="s">
        <v>2548</v>
      </c>
      <c r="C3657" s="10">
        <v>12892</v>
      </c>
      <c r="D3657" s="9">
        <v>8858733592</v>
      </c>
      <c r="E3657" s="9" t="e">
        <f>INDEX(#REF!:#REF!,MATCH($D3657,#REF!:#REF!,0),MATCH(#REF!,#REF!:#REF!,0))</f>
        <v>#REF!</v>
      </c>
      <c r="F3657" s="9" t="e">
        <f>INDEX(#REF!:#REF!,MATCH($D3657,#REF!:#REF!,0),MATCH(#REF!,#REF!:#REF!,0))</f>
        <v>#REF!</v>
      </c>
    </row>
    <row r="3658" spans="1:6" ht="16.5" x14ac:dyDescent="0.3">
      <c r="A3658" s="9" t="s">
        <v>18668</v>
      </c>
      <c r="B3658" s="9" t="s">
        <v>2048</v>
      </c>
      <c r="C3658" s="10">
        <v>13647</v>
      </c>
      <c r="D3658" s="9">
        <v>2255261316</v>
      </c>
      <c r="E3658" s="9" t="e">
        <f>INDEX(#REF!:#REF!,MATCH($D3658,#REF!:#REF!,0),MATCH(#REF!,#REF!:#REF!,0))</f>
        <v>#REF!</v>
      </c>
      <c r="F3658" s="9" t="e">
        <f>INDEX(#REF!:#REF!,MATCH($D3658,#REF!:#REF!,0),MATCH(#REF!,#REF!:#REF!,0))</f>
        <v>#REF!</v>
      </c>
    </row>
    <row r="3659" spans="1:6" ht="16.5" x14ac:dyDescent="0.3">
      <c r="A3659" s="9" t="s">
        <v>18667</v>
      </c>
      <c r="B3659" s="9" t="s">
        <v>2768</v>
      </c>
      <c r="C3659" s="10">
        <v>39795</v>
      </c>
      <c r="D3659" s="9">
        <v>5358183647</v>
      </c>
      <c r="E3659" s="9" t="e">
        <f>INDEX(#REF!:#REF!,MATCH($D3659,#REF!:#REF!,0),MATCH(#REF!,#REF!:#REF!,0))</f>
        <v>#REF!</v>
      </c>
      <c r="F3659" s="9" t="e">
        <f>INDEX(#REF!:#REF!,MATCH($D3659,#REF!:#REF!,0),MATCH(#REF!,#REF!:#REF!,0))</f>
        <v>#REF!</v>
      </c>
    </row>
    <row r="3660" spans="1:6" ht="16.5" x14ac:dyDescent="0.3">
      <c r="A3660" s="9" t="s">
        <v>18666</v>
      </c>
      <c r="B3660" s="9" t="s">
        <v>2063</v>
      </c>
      <c r="C3660" s="10">
        <v>47185</v>
      </c>
      <c r="D3660" s="9">
        <v>2255261316</v>
      </c>
      <c r="E3660" s="9" t="e">
        <f>INDEX(#REF!:#REF!,MATCH($D3660,#REF!:#REF!,0),MATCH(#REF!,#REF!:#REF!,0))</f>
        <v>#REF!</v>
      </c>
      <c r="F3660" s="9" t="e">
        <f>INDEX(#REF!:#REF!,MATCH($D3660,#REF!:#REF!,0),MATCH(#REF!,#REF!:#REF!,0))</f>
        <v>#REF!</v>
      </c>
    </row>
    <row r="3661" spans="1:6" ht="16.5" x14ac:dyDescent="0.3">
      <c r="A3661" s="9" t="s">
        <v>18665</v>
      </c>
      <c r="B3661" s="9" t="s">
        <v>2167</v>
      </c>
      <c r="C3661" s="10">
        <v>36813</v>
      </c>
      <c r="D3661" s="9">
        <v>7373156215</v>
      </c>
      <c r="E3661" s="9" t="e">
        <f>INDEX(#REF!:#REF!,MATCH($D3661,#REF!:#REF!,0),MATCH(#REF!,#REF!:#REF!,0))</f>
        <v>#REF!</v>
      </c>
      <c r="F3661" s="9" t="e">
        <f>INDEX(#REF!:#REF!,MATCH($D3661,#REF!:#REF!,0),MATCH(#REF!,#REF!:#REF!,0))</f>
        <v>#REF!</v>
      </c>
    </row>
    <row r="3662" spans="1:6" ht="16.5" x14ac:dyDescent="0.3">
      <c r="A3662" s="9" t="s">
        <v>18664</v>
      </c>
      <c r="B3662" s="9" t="s">
        <v>2179</v>
      </c>
      <c r="C3662" s="10">
        <v>58369</v>
      </c>
      <c r="D3662" s="9">
        <v>9096285417</v>
      </c>
      <c r="E3662" s="9" t="e">
        <f>INDEX(#REF!:#REF!,MATCH($D3662,#REF!:#REF!,0),MATCH(#REF!,#REF!:#REF!,0))</f>
        <v>#REF!</v>
      </c>
      <c r="F3662" s="9" t="e">
        <f>INDEX(#REF!:#REF!,MATCH($D3662,#REF!:#REF!,0),MATCH(#REF!,#REF!:#REF!,0))</f>
        <v>#REF!</v>
      </c>
    </row>
    <row r="3663" spans="1:6" ht="16.5" x14ac:dyDescent="0.3">
      <c r="A3663" s="9" t="s">
        <v>18663</v>
      </c>
      <c r="B3663" s="9" t="s">
        <v>2169</v>
      </c>
      <c r="C3663" s="10">
        <v>43520</v>
      </c>
      <c r="D3663" s="9">
        <v>7866715386</v>
      </c>
      <c r="E3663" s="9" t="e">
        <f>INDEX(#REF!:#REF!,MATCH($D3663,#REF!:#REF!,0),MATCH(#REF!,#REF!:#REF!,0))</f>
        <v>#REF!</v>
      </c>
      <c r="F3663" s="9" t="e">
        <f>INDEX(#REF!:#REF!,MATCH($D3663,#REF!:#REF!,0),MATCH(#REF!,#REF!:#REF!,0))</f>
        <v>#REF!</v>
      </c>
    </row>
    <row r="3664" spans="1:6" ht="16.5" x14ac:dyDescent="0.3">
      <c r="A3664" s="9" t="s">
        <v>18662</v>
      </c>
      <c r="B3664" s="9" t="s">
        <v>2087</v>
      </c>
      <c r="C3664" s="10">
        <v>23249</v>
      </c>
      <c r="D3664" s="9">
        <v>17898579</v>
      </c>
      <c r="E3664" s="9" t="e">
        <f>INDEX(#REF!:#REF!,MATCH($D3664,#REF!:#REF!,0),MATCH(#REF!,#REF!:#REF!,0))</f>
        <v>#REF!</v>
      </c>
      <c r="F3664" s="9" t="e">
        <f>INDEX(#REF!:#REF!,MATCH($D3664,#REF!:#REF!,0),MATCH(#REF!,#REF!:#REF!,0))</f>
        <v>#REF!</v>
      </c>
    </row>
    <row r="3665" spans="1:6" ht="16.5" x14ac:dyDescent="0.3">
      <c r="A3665" s="9" t="s">
        <v>18661</v>
      </c>
      <c r="B3665" s="9" t="s">
        <v>2675</v>
      </c>
      <c r="C3665" s="10">
        <v>17114</v>
      </c>
      <c r="D3665" s="9">
        <v>4219825649</v>
      </c>
      <c r="E3665" s="9" t="e">
        <f>INDEX(#REF!:#REF!,MATCH($D3665,#REF!:#REF!,0),MATCH(#REF!,#REF!:#REF!,0))</f>
        <v>#REF!</v>
      </c>
      <c r="F3665" s="9" t="e">
        <f>INDEX(#REF!:#REF!,MATCH($D3665,#REF!:#REF!,0),MATCH(#REF!,#REF!:#REF!,0))</f>
        <v>#REF!</v>
      </c>
    </row>
    <row r="3666" spans="1:6" ht="16.5" x14ac:dyDescent="0.3">
      <c r="A3666" s="9" t="s">
        <v>18660</v>
      </c>
      <c r="B3666" s="9" t="s">
        <v>3044</v>
      </c>
      <c r="C3666" s="10">
        <v>26182</v>
      </c>
      <c r="D3666" s="9">
        <v>8145387981</v>
      </c>
      <c r="E3666" s="9" t="e">
        <f>INDEX(#REF!:#REF!,MATCH($D3666,#REF!:#REF!,0),MATCH(#REF!,#REF!:#REF!,0))</f>
        <v>#REF!</v>
      </c>
      <c r="F3666" s="9" t="e">
        <f>INDEX(#REF!:#REF!,MATCH($D3666,#REF!:#REF!,0),MATCH(#REF!,#REF!:#REF!,0))</f>
        <v>#REF!</v>
      </c>
    </row>
    <row r="3667" spans="1:6" ht="16.5" x14ac:dyDescent="0.3">
      <c r="A3667" s="9" t="s">
        <v>18659</v>
      </c>
      <c r="B3667" s="9" t="s">
        <v>2759</v>
      </c>
      <c r="C3667" s="10">
        <v>29212</v>
      </c>
      <c r="D3667" s="9">
        <v>2130919499</v>
      </c>
      <c r="E3667" s="9" t="e">
        <f>INDEX(#REF!:#REF!,MATCH($D3667,#REF!:#REF!,0),MATCH(#REF!,#REF!:#REF!,0))</f>
        <v>#REF!</v>
      </c>
      <c r="F3667" s="9" t="e">
        <f>INDEX(#REF!:#REF!,MATCH($D3667,#REF!:#REF!,0),MATCH(#REF!,#REF!:#REF!,0))</f>
        <v>#REF!</v>
      </c>
    </row>
    <row r="3668" spans="1:6" ht="16.5" x14ac:dyDescent="0.3">
      <c r="A3668" s="9" t="s">
        <v>18658</v>
      </c>
      <c r="B3668" s="9" t="s">
        <v>2284</v>
      </c>
      <c r="C3668" s="10">
        <v>46828</v>
      </c>
      <c r="D3668" s="9">
        <v>879297433</v>
      </c>
      <c r="E3668" s="9" t="e">
        <f>INDEX(#REF!:#REF!,MATCH($D3668,#REF!:#REF!,0),MATCH(#REF!,#REF!:#REF!,0))</f>
        <v>#REF!</v>
      </c>
      <c r="F3668" s="9" t="e">
        <f>INDEX(#REF!:#REF!,MATCH($D3668,#REF!:#REF!,0),MATCH(#REF!,#REF!:#REF!,0))</f>
        <v>#REF!</v>
      </c>
    </row>
    <row r="3669" spans="1:6" ht="16.5" x14ac:dyDescent="0.3">
      <c r="A3669" s="9" t="s">
        <v>18657</v>
      </c>
      <c r="B3669" s="9" t="s">
        <v>2090</v>
      </c>
      <c r="C3669" s="10">
        <v>58255</v>
      </c>
      <c r="D3669" s="9">
        <v>7596173217</v>
      </c>
      <c r="E3669" s="9" t="e">
        <f>INDEX(#REF!:#REF!,MATCH($D3669,#REF!:#REF!,0),MATCH(#REF!,#REF!:#REF!,0))</f>
        <v>#REF!</v>
      </c>
      <c r="F3669" s="9" t="e">
        <f>INDEX(#REF!:#REF!,MATCH($D3669,#REF!:#REF!,0),MATCH(#REF!,#REF!:#REF!,0))</f>
        <v>#REF!</v>
      </c>
    </row>
    <row r="3670" spans="1:6" ht="16.5" x14ac:dyDescent="0.3">
      <c r="A3670" s="9" t="s">
        <v>18656</v>
      </c>
      <c r="B3670" s="9" t="s">
        <v>3357</v>
      </c>
      <c r="C3670" s="10">
        <v>39786</v>
      </c>
      <c r="D3670" s="9">
        <v>8748349712</v>
      </c>
      <c r="E3670" s="9" t="e">
        <f>INDEX(#REF!:#REF!,MATCH($D3670,#REF!:#REF!,0),MATCH(#REF!,#REF!:#REF!,0))</f>
        <v>#REF!</v>
      </c>
      <c r="F3670" s="9" t="e">
        <f>INDEX(#REF!:#REF!,MATCH($D3670,#REF!:#REF!,0),MATCH(#REF!,#REF!:#REF!,0))</f>
        <v>#REF!</v>
      </c>
    </row>
    <row r="3671" spans="1:6" ht="16.5" x14ac:dyDescent="0.3">
      <c r="A3671" s="9" t="s">
        <v>18655</v>
      </c>
      <c r="B3671" s="9" t="s">
        <v>2671</v>
      </c>
      <c r="C3671" s="10">
        <v>47941</v>
      </c>
      <c r="D3671" s="9">
        <v>2659144249</v>
      </c>
      <c r="E3671" s="9" t="e">
        <f>INDEX(#REF!:#REF!,MATCH($D3671,#REF!:#REF!,0),MATCH(#REF!,#REF!:#REF!,0))</f>
        <v>#REF!</v>
      </c>
      <c r="F3671" s="9" t="e">
        <f>INDEX(#REF!:#REF!,MATCH($D3671,#REF!:#REF!,0),MATCH(#REF!,#REF!:#REF!,0))</f>
        <v>#REF!</v>
      </c>
    </row>
    <row r="3672" spans="1:6" ht="16.5" x14ac:dyDescent="0.3">
      <c r="A3672" s="9" t="s">
        <v>18654</v>
      </c>
      <c r="B3672" s="9" t="s">
        <v>2056</v>
      </c>
      <c r="C3672" s="10">
        <v>36564</v>
      </c>
      <c r="D3672" s="9">
        <v>7304628987</v>
      </c>
      <c r="E3672" s="9" t="e">
        <f>INDEX(#REF!:#REF!,MATCH($D3672,#REF!:#REF!,0),MATCH(#REF!,#REF!:#REF!,0))</f>
        <v>#REF!</v>
      </c>
      <c r="F3672" s="9" t="e">
        <f>INDEX(#REF!:#REF!,MATCH($D3672,#REF!:#REF!,0),MATCH(#REF!,#REF!:#REF!,0))</f>
        <v>#REF!</v>
      </c>
    </row>
    <row r="3673" spans="1:6" ht="16.5" x14ac:dyDescent="0.3">
      <c r="A3673" s="9" t="s">
        <v>18653</v>
      </c>
      <c r="B3673" s="9" t="s">
        <v>2622</v>
      </c>
      <c r="C3673" s="10">
        <v>43491</v>
      </c>
      <c r="D3673" s="9">
        <v>7673188813</v>
      </c>
      <c r="E3673" s="9" t="e">
        <f>INDEX(#REF!:#REF!,MATCH($D3673,#REF!:#REF!,0),MATCH(#REF!,#REF!:#REF!,0))</f>
        <v>#REF!</v>
      </c>
      <c r="F3673" s="9" t="e">
        <f>INDEX(#REF!:#REF!,MATCH($D3673,#REF!:#REF!,0),MATCH(#REF!,#REF!:#REF!,0))</f>
        <v>#REF!</v>
      </c>
    </row>
    <row r="3674" spans="1:6" ht="16.5" x14ac:dyDescent="0.3">
      <c r="A3674" s="9" t="s">
        <v>18652</v>
      </c>
      <c r="B3674" s="9" t="s">
        <v>2622</v>
      </c>
      <c r="C3674" s="10">
        <v>58023</v>
      </c>
      <c r="D3674" s="9">
        <v>933051662</v>
      </c>
      <c r="E3674" s="9" t="e">
        <f>INDEX(#REF!:#REF!,MATCH($D3674,#REF!:#REF!,0),MATCH(#REF!,#REF!:#REF!,0))</f>
        <v>#REF!</v>
      </c>
      <c r="F3674" s="9" t="e">
        <f>INDEX(#REF!:#REF!,MATCH($D3674,#REF!:#REF!,0),MATCH(#REF!,#REF!:#REF!,0))</f>
        <v>#REF!</v>
      </c>
    </row>
    <row r="3675" spans="1:6" ht="16.5" x14ac:dyDescent="0.3">
      <c r="A3675" s="9" t="s">
        <v>18651</v>
      </c>
      <c r="B3675" s="9" t="s">
        <v>2357</v>
      </c>
      <c r="C3675" s="10">
        <v>39762</v>
      </c>
      <c r="D3675" s="9">
        <v>4453705328</v>
      </c>
      <c r="E3675" s="9" t="e">
        <f>INDEX(#REF!:#REF!,MATCH($D3675,#REF!:#REF!,0),MATCH(#REF!,#REF!:#REF!,0))</f>
        <v>#REF!</v>
      </c>
      <c r="F3675" s="9" t="e">
        <f>INDEX(#REF!:#REF!,MATCH($D3675,#REF!:#REF!,0),MATCH(#REF!,#REF!:#REF!,0))</f>
        <v>#REF!</v>
      </c>
    </row>
    <row r="3676" spans="1:6" ht="16.5" x14ac:dyDescent="0.3">
      <c r="A3676" s="9" t="s">
        <v>18650</v>
      </c>
      <c r="B3676" s="9" t="s">
        <v>2404</v>
      </c>
      <c r="C3676" s="10">
        <v>58381</v>
      </c>
      <c r="D3676" s="9">
        <v>1953937357</v>
      </c>
      <c r="E3676" s="9" t="e">
        <f>INDEX(#REF!:#REF!,MATCH($D3676,#REF!:#REF!,0),MATCH(#REF!,#REF!:#REF!,0))</f>
        <v>#REF!</v>
      </c>
      <c r="F3676" s="9" t="e">
        <f>INDEX(#REF!:#REF!,MATCH($D3676,#REF!:#REF!,0),MATCH(#REF!,#REF!:#REF!,0))</f>
        <v>#REF!</v>
      </c>
    </row>
    <row r="3677" spans="1:6" ht="16.5" x14ac:dyDescent="0.3">
      <c r="A3677" s="9" t="s">
        <v>18649</v>
      </c>
      <c r="B3677" s="9" t="s">
        <v>2465</v>
      </c>
      <c r="C3677" s="10">
        <v>48237</v>
      </c>
      <c r="D3677" s="9">
        <v>4401069773</v>
      </c>
      <c r="E3677" s="9" t="e">
        <f>INDEX(#REF!:#REF!,MATCH($D3677,#REF!:#REF!,0),MATCH(#REF!,#REF!:#REF!,0))</f>
        <v>#REF!</v>
      </c>
      <c r="F3677" s="9" t="e">
        <f>INDEX(#REF!:#REF!,MATCH($D3677,#REF!:#REF!,0),MATCH(#REF!,#REF!:#REF!,0))</f>
        <v>#REF!</v>
      </c>
    </row>
    <row r="3678" spans="1:6" ht="16.5" x14ac:dyDescent="0.3">
      <c r="A3678" s="9" t="s">
        <v>18648</v>
      </c>
      <c r="B3678" s="9" t="s">
        <v>2453</v>
      </c>
      <c r="C3678" s="10">
        <v>39135</v>
      </c>
      <c r="D3678" s="9">
        <v>8238030943</v>
      </c>
      <c r="E3678" s="9" t="e">
        <f>INDEX(#REF!:#REF!,MATCH($D3678,#REF!:#REF!,0),MATCH(#REF!,#REF!:#REF!,0))</f>
        <v>#REF!</v>
      </c>
      <c r="F3678" s="9" t="e">
        <f>INDEX(#REF!:#REF!,MATCH($D3678,#REF!:#REF!,0),MATCH(#REF!,#REF!:#REF!,0))</f>
        <v>#REF!</v>
      </c>
    </row>
    <row r="3679" spans="1:6" ht="16.5" x14ac:dyDescent="0.3">
      <c r="A3679" s="9" t="s">
        <v>18647</v>
      </c>
      <c r="B3679" s="9" t="s">
        <v>2375</v>
      </c>
      <c r="C3679" s="10">
        <v>51627</v>
      </c>
      <c r="D3679" s="9">
        <v>1009146149</v>
      </c>
      <c r="E3679" s="9" t="e">
        <f>INDEX(#REF!:#REF!,MATCH($D3679,#REF!:#REF!,0),MATCH(#REF!,#REF!:#REF!,0))</f>
        <v>#REF!</v>
      </c>
      <c r="F3679" s="9" t="e">
        <f>INDEX(#REF!:#REF!,MATCH($D3679,#REF!:#REF!,0),MATCH(#REF!,#REF!:#REF!,0))</f>
        <v>#REF!</v>
      </c>
    </row>
    <row r="3680" spans="1:6" ht="16.5" x14ac:dyDescent="0.3">
      <c r="A3680" s="9" t="s">
        <v>18646</v>
      </c>
      <c r="B3680" s="9" t="s">
        <v>1963</v>
      </c>
      <c r="C3680" s="10">
        <v>15257</v>
      </c>
      <c r="D3680" s="9">
        <v>7670936274</v>
      </c>
      <c r="E3680" s="9" t="e">
        <f>INDEX(#REF!:#REF!,MATCH($D3680,#REF!:#REF!,0),MATCH(#REF!,#REF!:#REF!,0))</f>
        <v>#REF!</v>
      </c>
      <c r="F3680" s="9" t="e">
        <f>INDEX(#REF!:#REF!,MATCH($D3680,#REF!:#REF!,0),MATCH(#REF!,#REF!:#REF!,0))</f>
        <v>#REF!</v>
      </c>
    </row>
    <row r="3681" spans="1:6" ht="16.5" x14ac:dyDescent="0.3">
      <c r="A3681" s="9" t="s">
        <v>18645</v>
      </c>
      <c r="B3681" s="9" t="s">
        <v>2204</v>
      </c>
      <c r="C3681" s="10">
        <v>35189</v>
      </c>
      <c r="D3681" s="9">
        <v>9223618401</v>
      </c>
      <c r="E3681" s="9" t="e">
        <f>INDEX(#REF!:#REF!,MATCH($D3681,#REF!:#REF!,0),MATCH(#REF!,#REF!:#REF!,0))</f>
        <v>#REF!</v>
      </c>
      <c r="F3681" s="9" t="e">
        <f>INDEX(#REF!:#REF!,MATCH($D3681,#REF!:#REF!,0),MATCH(#REF!,#REF!:#REF!,0))</f>
        <v>#REF!</v>
      </c>
    </row>
    <row r="3682" spans="1:6" ht="16.5" x14ac:dyDescent="0.3">
      <c r="A3682" s="9" t="s">
        <v>18644</v>
      </c>
      <c r="B3682" s="9" t="s">
        <v>2933</v>
      </c>
      <c r="C3682" s="10">
        <v>47355</v>
      </c>
      <c r="D3682" s="9">
        <v>6788593582</v>
      </c>
      <c r="E3682" s="9" t="e">
        <f>INDEX(#REF!:#REF!,MATCH($D3682,#REF!:#REF!,0),MATCH(#REF!,#REF!:#REF!,0))</f>
        <v>#REF!</v>
      </c>
      <c r="F3682" s="9" t="e">
        <f>INDEX(#REF!:#REF!,MATCH($D3682,#REF!:#REF!,0),MATCH(#REF!,#REF!:#REF!,0))</f>
        <v>#REF!</v>
      </c>
    </row>
    <row r="3683" spans="1:6" ht="16.5" x14ac:dyDescent="0.3">
      <c r="A3683" s="9" t="s">
        <v>18643</v>
      </c>
      <c r="B3683" s="9" t="s">
        <v>2667</v>
      </c>
      <c r="C3683" s="10">
        <v>43036</v>
      </c>
      <c r="D3683" s="9">
        <v>3956653289</v>
      </c>
      <c r="E3683" s="9" t="e">
        <f>INDEX(#REF!:#REF!,MATCH($D3683,#REF!:#REF!,0),MATCH(#REF!,#REF!:#REF!,0))</f>
        <v>#REF!</v>
      </c>
      <c r="F3683" s="9" t="e">
        <f>INDEX(#REF!:#REF!,MATCH($D3683,#REF!:#REF!,0),MATCH(#REF!,#REF!:#REF!,0))</f>
        <v>#REF!</v>
      </c>
    </row>
    <row r="3684" spans="1:6" ht="16.5" x14ac:dyDescent="0.3">
      <c r="A3684" s="9" t="s">
        <v>18642</v>
      </c>
      <c r="B3684" s="9" t="s">
        <v>2653</v>
      </c>
      <c r="C3684" s="10">
        <v>21381</v>
      </c>
      <c r="D3684" s="9">
        <v>9854387496</v>
      </c>
      <c r="E3684" s="9" t="e">
        <f>INDEX(#REF!:#REF!,MATCH($D3684,#REF!:#REF!,0),MATCH(#REF!,#REF!:#REF!,0))</f>
        <v>#REF!</v>
      </c>
      <c r="F3684" s="9" t="e">
        <f>INDEX(#REF!:#REF!,MATCH($D3684,#REF!:#REF!,0),MATCH(#REF!,#REF!:#REF!,0))</f>
        <v>#REF!</v>
      </c>
    </row>
    <row r="3685" spans="1:6" ht="16.5" x14ac:dyDescent="0.3">
      <c r="A3685" s="9" t="s">
        <v>18641</v>
      </c>
      <c r="B3685" s="9" t="s">
        <v>2361</v>
      </c>
      <c r="C3685" s="10">
        <v>37634</v>
      </c>
      <c r="D3685" s="9">
        <v>4773306254</v>
      </c>
      <c r="E3685" s="9" t="e">
        <f>INDEX(#REF!:#REF!,MATCH($D3685,#REF!:#REF!,0),MATCH(#REF!,#REF!:#REF!,0))</f>
        <v>#REF!</v>
      </c>
      <c r="F3685" s="9" t="e">
        <f>INDEX(#REF!:#REF!,MATCH($D3685,#REF!:#REF!,0),MATCH(#REF!,#REF!:#REF!,0))</f>
        <v>#REF!</v>
      </c>
    </row>
    <row r="3686" spans="1:6" ht="16.5" x14ac:dyDescent="0.3">
      <c r="A3686" s="9" t="s">
        <v>18640</v>
      </c>
      <c r="B3686" s="9" t="s">
        <v>3241</v>
      </c>
      <c r="C3686" s="10">
        <v>36754</v>
      </c>
      <c r="D3686" s="9">
        <v>4969679754</v>
      </c>
      <c r="E3686" s="9" t="e">
        <f>INDEX(#REF!:#REF!,MATCH($D3686,#REF!:#REF!,0),MATCH(#REF!,#REF!:#REF!,0))</f>
        <v>#REF!</v>
      </c>
      <c r="F3686" s="9" t="e">
        <f>INDEX(#REF!:#REF!,MATCH($D3686,#REF!:#REF!,0),MATCH(#REF!,#REF!:#REF!,0))</f>
        <v>#REF!</v>
      </c>
    </row>
    <row r="3687" spans="1:6" ht="16.5" x14ac:dyDescent="0.3">
      <c r="A3687" s="9" t="s">
        <v>18639</v>
      </c>
      <c r="B3687" s="9" t="s">
        <v>3071</v>
      </c>
      <c r="C3687" s="10">
        <v>47724</v>
      </c>
      <c r="D3687" s="9">
        <v>7233077789</v>
      </c>
      <c r="E3687" s="9" t="e">
        <f>INDEX(#REF!:#REF!,MATCH($D3687,#REF!:#REF!,0),MATCH(#REF!,#REF!:#REF!,0))</f>
        <v>#REF!</v>
      </c>
      <c r="F3687" s="9" t="e">
        <f>INDEX(#REF!:#REF!,MATCH($D3687,#REF!:#REF!,0),MATCH(#REF!,#REF!:#REF!,0))</f>
        <v>#REF!</v>
      </c>
    </row>
    <row r="3688" spans="1:6" ht="16.5" x14ac:dyDescent="0.3">
      <c r="A3688" s="9" t="s">
        <v>18638</v>
      </c>
      <c r="B3688" s="9" t="s">
        <v>2375</v>
      </c>
      <c r="C3688" s="10">
        <v>31997</v>
      </c>
      <c r="D3688" s="9">
        <v>6271204627</v>
      </c>
      <c r="E3688" s="9" t="e">
        <f>INDEX(#REF!:#REF!,MATCH($D3688,#REF!:#REF!,0),MATCH(#REF!,#REF!:#REF!,0))</f>
        <v>#REF!</v>
      </c>
      <c r="F3688" s="9" t="e">
        <f>INDEX(#REF!:#REF!,MATCH($D3688,#REF!:#REF!,0),MATCH(#REF!,#REF!:#REF!,0))</f>
        <v>#REF!</v>
      </c>
    </row>
    <row r="3689" spans="1:6" ht="16.5" x14ac:dyDescent="0.3">
      <c r="A3689" s="9" t="s">
        <v>18637</v>
      </c>
      <c r="B3689" s="9" t="s">
        <v>2856</v>
      </c>
      <c r="C3689" s="10">
        <v>40333</v>
      </c>
      <c r="D3689" s="9">
        <v>3597778305</v>
      </c>
      <c r="E3689" s="9" t="e">
        <f>INDEX(#REF!:#REF!,MATCH($D3689,#REF!:#REF!,0),MATCH(#REF!,#REF!:#REF!,0))</f>
        <v>#REF!</v>
      </c>
      <c r="F3689" s="9" t="e">
        <f>INDEX(#REF!:#REF!,MATCH($D3689,#REF!:#REF!,0),MATCH(#REF!,#REF!:#REF!,0))</f>
        <v>#REF!</v>
      </c>
    </row>
    <row r="3690" spans="1:6" ht="16.5" x14ac:dyDescent="0.3">
      <c r="A3690" s="9" t="s">
        <v>18636</v>
      </c>
      <c r="B3690" s="9" t="s">
        <v>2044</v>
      </c>
      <c r="C3690" s="10">
        <v>46950</v>
      </c>
      <c r="D3690" s="9">
        <v>37593587</v>
      </c>
      <c r="E3690" s="9" t="e">
        <f>INDEX(#REF!:#REF!,MATCH($D3690,#REF!:#REF!,0),MATCH(#REF!,#REF!:#REF!,0))</f>
        <v>#REF!</v>
      </c>
      <c r="F3690" s="9" t="e">
        <f>INDEX(#REF!:#REF!,MATCH($D3690,#REF!:#REF!,0),MATCH(#REF!,#REF!:#REF!,0))</f>
        <v>#REF!</v>
      </c>
    </row>
    <row r="3691" spans="1:6" ht="16.5" x14ac:dyDescent="0.3">
      <c r="A3691" s="9" t="s">
        <v>18635</v>
      </c>
      <c r="B3691" s="9" t="s">
        <v>2532</v>
      </c>
      <c r="C3691" s="10">
        <v>42633</v>
      </c>
      <c r="D3691" s="9">
        <v>8162941088</v>
      </c>
      <c r="E3691" s="9" t="e">
        <f>INDEX(#REF!:#REF!,MATCH($D3691,#REF!:#REF!,0),MATCH(#REF!,#REF!:#REF!,0))</f>
        <v>#REF!</v>
      </c>
      <c r="F3691" s="9" t="e">
        <f>INDEX(#REF!:#REF!,MATCH($D3691,#REF!:#REF!,0),MATCH(#REF!,#REF!:#REF!,0))</f>
        <v>#REF!</v>
      </c>
    </row>
    <row r="3692" spans="1:6" ht="16.5" x14ac:dyDescent="0.3">
      <c r="A3692" s="9" t="s">
        <v>18634</v>
      </c>
      <c r="B3692" s="9" t="s">
        <v>3617</v>
      </c>
      <c r="C3692" s="10">
        <v>49206</v>
      </c>
      <c r="D3692" s="9">
        <v>7688943361</v>
      </c>
      <c r="E3692" s="9" t="e">
        <f>INDEX(#REF!:#REF!,MATCH($D3692,#REF!:#REF!,0),MATCH(#REF!,#REF!:#REF!,0))</f>
        <v>#REF!</v>
      </c>
      <c r="F3692" s="9" t="e">
        <f>INDEX(#REF!:#REF!,MATCH($D3692,#REF!:#REF!,0),MATCH(#REF!,#REF!:#REF!,0))</f>
        <v>#REF!</v>
      </c>
    </row>
    <row r="3693" spans="1:6" ht="16.5" x14ac:dyDescent="0.3">
      <c r="A3693" s="9" t="s">
        <v>18633</v>
      </c>
      <c r="B3693" s="9" t="s">
        <v>2947</v>
      </c>
      <c r="C3693" s="10">
        <v>42109</v>
      </c>
      <c r="D3693" s="9">
        <v>7411705322</v>
      </c>
      <c r="E3693" s="9" t="e">
        <f>INDEX(#REF!:#REF!,MATCH($D3693,#REF!:#REF!,0),MATCH(#REF!,#REF!:#REF!,0))</f>
        <v>#REF!</v>
      </c>
      <c r="F3693" s="9" t="e">
        <f>INDEX(#REF!:#REF!,MATCH($D3693,#REF!:#REF!,0),MATCH(#REF!,#REF!:#REF!,0))</f>
        <v>#REF!</v>
      </c>
    </row>
    <row r="3694" spans="1:6" ht="16.5" x14ac:dyDescent="0.3">
      <c r="A3694" s="9" t="s">
        <v>18632</v>
      </c>
      <c r="B3694" s="9" t="s">
        <v>2121</v>
      </c>
      <c r="C3694" s="10">
        <v>15042</v>
      </c>
      <c r="D3694" s="9">
        <v>8685064791</v>
      </c>
      <c r="E3694" s="9" t="e">
        <f>INDEX(#REF!:#REF!,MATCH($D3694,#REF!:#REF!,0),MATCH(#REF!,#REF!:#REF!,0))</f>
        <v>#REF!</v>
      </c>
      <c r="F3694" s="9" t="e">
        <f>INDEX(#REF!:#REF!,MATCH($D3694,#REF!:#REF!,0),MATCH(#REF!,#REF!:#REF!,0))</f>
        <v>#REF!</v>
      </c>
    </row>
    <row r="3695" spans="1:6" ht="16.5" x14ac:dyDescent="0.3">
      <c r="A3695" s="9" t="s">
        <v>18631</v>
      </c>
      <c r="B3695" s="9" t="s">
        <v>3902</v>
      </c>
      <c r="C3695" s="10">
        <v>59885</v>
      </c>
      <c r="D3695" s="9">
        <v>1739513533</v>
      </c>
      <c r="E3695" s="9" t="e">
        <f>INDEX(#REF!:#REF!,MATCH($D3695,#REF!:#REF!,0),MATCH(#REF!,#REF!:#REF!,0))</f>
        <v>#REF!</v>
      </c>
      <c r="F3695" s="9" t="e">
        <f>INDEX(#REF!:#REF!,MATCH($D3695,#REF!:#REF!,0),MATCH(#REF!,#REF!:#REF!,0))</f>
        <v>#REF!</v>
      </c>
    </row>
    <row r="3696" spans="1:6" ht="16.5" x14ac:dyDescent="0.3">
      <c r="A3696" s="9" t="s">
        <v>18630</v>
      </c>
      <c r="B3696" s="9" t="s">
        <v>2095</v>
      </c>
      <c r="C3696" s="10">
        <v>21005</v>
      </c>
      <c r="D3696" s="9">
        <v>8249460030</v>
      </c>
      <c r="E3696" s="9" t="e">
        <f>INDEX(#REF!:#REF!,MATCH($D3696,#REF!:#REF!,0),MATCH(#REF!,#REF!:#REF!,0))</f>
        <v>#REF!</v>
      </c>
      <c r="F3696" s="9" t="e">
        <f>INDEX(#REF!:#REF!,MATCH($D3696,#REF!:#REF!,0),MATCH(#REF!,#REF!:#REF!,0))</f>
        <v>#REF!</v>
      </c>
    </row>
    <row r="3697" spans="1:6" ht="16.5" x14ac:dyDescent="0.3">
      <c r="A3697" s="9" t="s">
        <v>18629</v>
      </c>
      <c r="B3697" s="9" t="s">
        <v>2564</v>
      </c>
      <c r="C3697" s="10">
        <v>51973</v>
      </c>
      <c r="D3697" s="9">
        <v>1472093461</v>
      </c>
      <c r="E3697" s="9" t="e">
        <f>INDEX(#REF!:#REF!,MATCH($D3697,#REF!:#REF!,0),MATCH(#REF!,#REF!:#REF!,0))</f>
        <v>#REF!</v>
      </c>
      <c r="F3697" s="9" t="e">
        <f>INDEX(#REF!:#REF!,MATCH($D3697,#REF!:#REF!,0),MATCH(#REF!,#REF!:#REF!,0))</f>
        <v>#REF!</v>
      </c>
    </row>
    <row r="3698" spans="1:6" ht="16.5" x14ac:dyDescent="0.3">
      <c r="A3698" s="9" t="s">
        <v>18628</v>
      </c>
      <c r="B3698" s="9" t="s">
        <v>2011</v>
      </c>
      <c r="C3698" s="10">
        <v>56021</v>
      </c>
      <c r="D3698" s="9">
        <v>9795921177</v>
      </c>
      <c r="E3698" s="9" t="e">
        <f>INDEX(#REF!:#REF!,MATCH($D3698,#REF!:#REF!,0),MATCH(#REF!,#REF!:#REF!,0))</f>
        <v>#REF!</v>
      </c>
      <c r="F3698" s="9" t="e">
        <f>INDEX(#REF!:#REF!,MATCH($D3698,#REF!:#REF!,0),MATCH(#REF!,#REF!:#REF!,0))</f>
        <v>#REF!</v>
      </c>
    </row>
    <row r="3699" spans="1:6" ht="16.5" x14ac:dyDescent="0.3">
      <c r="A3699" s="9" t="s">
        <v>18627</v>
      </c>
      <c r="B3699" s="9" t="s">
        <v>2418</v>
      </c>
      <c r="C3699" s="10">
        <v>53739</v>
      </c>
      <c r="D3699" s="9">
        <v>8841637323</v>
      </c>
      <c r="E3699" s="9" t="e">
        <f>INDEX(#REF!:#REF!,MATCH($D3699,#REF!:#REF!,0),MATCH(#REF!,#REF!:#REF!,0))</f>
        <v>#REF!</v>
      </c>
      <c r="F3699" s="9" t="e">
        <f>INDEX(#REF!:#REF!,MATCH($D3699,#REF!:#REF!,0),MATCH(#REF!,#REF!:#REF!,0))</f>
        <v>#REF!</v>
      </c>
    </row>
    <row r="3700" spans="1:6" ht="16.5" x14ac:dyDescent="0.3">
      <c r="A3700" s="9" t="s">
        <v>18626</v>
      </c>
      <c r="B3700" s="9" t="s">
        <v>1993</v>
      </c>
      <c r="C3700" s="10">
        <v>13284</v>
      </c>
      <c r="D3700" s="9">
        <v>8748349712</v>
      </c>
      <c r="E3700" s="9" t="e">
        <f>INDEX(#REF!:#REF!,MATCH($D3700,#REF!:#REF!,0),MATCH(#REF!,#REF!:#REF!,0))</f>
        <v>#REF!</v>
      </c>
      <c r="F3700" s="9" t="e">
        <f>INDEX(#REF!:#REF!,MATCH($D3700,#REF!:#REF!,0),MATCH(#REF!,#REF!:#REF!,0))</f>
        <v>#REF!</v>
      </c>
    </row>
    <row r="3701" spans="1:6" ht="16.5" x14ac:dyDescent="0.3">
      <c r="A3701" s="9" t="s">
        <v>18625</v>
      </c>
      <c r="B3701" s="9" t="s">
        <v>2025</v>
      </c>
      <c r="C3701" s="10">
        <v>12053</v>
      </c>
      <c r="D3701" s="9">
        <v>7760701055</v>
      </c>
      <c r="E3701" s="9" t="e">
        <f>INDEX(#REF!:#REF!,MATCH($D3701,#REF!:#REF!,0),MATCH(#REF!,#REF!:#REF!,0))</f>
        <v>#REF!</v>
      </c>
      <c r="F3701" s="9" t="e">
        <f>INDEX(#REF!:#REF!,MATCH($D3701,#REF!:#REF!,0),MATCH(#REF!,#REF!:#REF!,0))</f>
        <v>#REF!</v>
      </c>
    </row>
    <row r="3702" spans="1:6" ht="16.5" x14ac:dyDescent="0.3">
      <c r="A3702" s="9" t="s">
        <v>18624</v>
      </c>
      <c r="B3702" s="9" t="s">
        <v>2013</v>
      </c>
      <c r="C3702" s="10">
        <v>31894</v>
      </c>
      <c r="D3702" s="9">
        <v>5975948169</v>
      </c>
      <c r="E3702" s="9" t="e">
        <f>INDEX(#REF!:#REF!,MATCH($D3702,#REF!:#REF!,0),MATCH(#REF!,#REF!:#REF!,0))</f>
        <v>#REF!</v>
      </c>
      <c r="F3702" s="9" t="e">
        <f>INDEX(#REF!:#REF!,MATCH($D3702,#REF!:#REF!,0),MATCH(#REF!,#REF!:#REF!,0))</f>
        <v>#REF!</v>
      </c>
    </row>
    <row r="3703" spans="1:6" ht="16.5" x14ac:dyDescent="0.3">
      <c r="A3703" s="9" t="s">
        <v>18623</v>
      </c>
      <c r="B3703" s="9" t="s">
        <v>1993</v>
      </c>
      <c r="C3703" s="10">
        <v>11819</v>
      </c>
      <c r="D3703" s="9">
        <v>5082945165</v>
      </c>
      <c r="E3703" s="9" t="e">
        <f>INDEX(#REF!:#REF!,MATCH($D3703,#REF!:#REF!,0),MATCH(#REF!,#REF!:#REF!,0))</f>
        <v>#REF!</v>
      </c>
      <c r="F3703" s="9" t="e">
        <f>INDEX(#REF!:#REF!,MATCH($D3703,#REF!:#REF!,0),MATCH(#REF!,#REF!:#REF!,0))</f>
        <v>#REF!</v>
      </c>
    </row>
    <row r="3704" spans="1:6" ht="16.5" x14ac:dyDescent="0.3">
      <c r="A3704" s="9" t="s">
        <v>18622</v>
      </c>
      <c r="B3704" s="9" t="s">
        <v>2826</v>
      </c>
      <c r="C3704" s="10">
        <v>31535</v>
      </c>
      <c r="D3704" s="9">
        <v>5759255762</v>
      </c>
      <c r="E3704" s="9" t="e">
        <f>INDEX(#REF!:#REF!,MATCH($D3704,#REF!:#REF!,0),MATCH(#REF!,#REF!:#REF!,0))</f>
        <v>#REF!</v>
      </c>
      <c r="F3704" s="9" t="e">
        <f>INDEX(#REF!:#REF!,MATCH($D3704,#REF!:#REF!,0),MATCH(#REF!,#REF!:#REF!,0))</f>
        <v>#REF!</v>
      </c>
    </row>
    <row r="3705" spans="1:6" ht="16.5" x14ac:dyDescent="0.3">
      <c r="A3705" s="9" t="s">
        <v>18621</v>
      </c>
      <c r="B3705" s="9" t="s">
        <v>3168</v>
      </c>
      <c r="C3705" s="10">
        <v>42573</v>
      </c>
      <c r="D3705" s="9">
        <v>1425230725</v>
      </c>
      <c r="E3705" s="9" t="e">
        <f>INDEX(#REF!:#REF!,MATCH($D3705,#REF!:#REF!,0),MATCH(#REF!,#REF!:#REF!,0))</f>
        <v>#REF!</v>
      </c>
      <c r="F3705" s="9" t="e">
        <f>INDEX(#REF!:#REF!,MATCH($D3705,#REF!:#REF!,0),MATCH(#REF!,#REF!:#REF!,0))</f>
        <v>#REF!</v>
      </c>
    </row>
    <row r="3706" spans="1:6" ht="16.5" x14ac:dyDescent="0.3">
      <c r="A3706" s="9" t="s">
        <v>18620</v>
      </c>
      <c r="B3706" s="9" t="s">
        <v>2105</v>
      </c>
      <c r="C3706" s="10">
        <v>23516</v>
      </c>
      <c r="D3706" s="9">
        <v>3219526055</v>
      </c>
      <c r="E3706" s="9" t="e">
        <f>INDEX(#REF!:#REF!,MATCH($D3706,#REF!:#REF!,0),MATCH(#REF!,#REF!:#REF!,0))</f>
        <v>#REF!</v>
      </c>
      <c r="F3706" s="9" t="e">
        <f>INDEX(#REF!:#REF!,MATCH($D3706,#REF!:#REF!,0),MATCH(#REF!,#REF!:#REF!,0))</f>
        <v>#REF!</v>
      </c>
    </row>
    <row r="3707" spans="1:6" ht="16.5" x14ac:dyDescent="0.3">
      <c r="A3707" s="9" t="s">
        <v>18619</v>
      </c>
      <c r="B3707" s="9" t="s">
        <v>2052</v>
      </c>
      <c r="C3707" s="10">
        <v>20210</v>
      </c>
      <c r="D3707" s="9">
        <v>8175279842</v>
      </c>
      <c r="E3707" s="9" t="e">
        <f>INDEX(#REF!:#REF!,MATCH($D3707,#REF!:#REF!,0),MATCH(#REF!,#REF!:#REF!,0))</f>
        <v>#REF!</v>
      </c>
      <c r="F3707" s="9" t="e">
        <f>INDEX(#REF!:#REF!,MATCH($D3707,#REF!:#REF!,0),MATCH(#REF!,#REF!:#REF!,0))</f>
        <v>#REF!</v>
      </c>
    </row>
    <row r="3708" spans="1:6" ht="16.5" x14ac:dyDescent="0.3">
      <c r="A3708" s="9" t="s">
        <v>18618</v>
      </c>
      <c r="B3708" s="9" t="s">
        <v>2404</v>
      </c>
      <c r="C3708" s="10">
        <v>45952</v>
      </c>
      <c r="D3708" s="9">
        <v>7304628987</v>
      </c>
      <c r="E3708" s="9" t="e">
        <f>INDEX(#REF!:#REF!,MATCH($D3708,#REF!:#REF!,0),MATCH(#REF!,#REF!:#REF!,0))</f>
        <v>#REF!</v>
      </c>
      <c r="F3708" s="9" t="e">
        <f>INDEX(#REF!:#REF!,MATCH($D3708,#REF!:#REF!,0),MATCH(#REF!,#REF!:#REF!,0))</f>
        <v>#REF!</v>
      </c>
    </row>
    <row r="3709" spans="1:6" ht="16.5" x14ac:dyDescent="0.3">
      <c r="A3709" s="9" t="s">
        <v>18617</v>
      </c>
      <c r="B3709" s="9" t="s">
        <v>2500</v>
      </c>
      <c r="C3709" s="10">
        <v>56077</v>
      </c>
      <c r="D3709" s="9">
        <v>715518151</v>
      </c>
      <c r="E3709" s="9" t="e">
        <f>INDEX(#REF!:#REF!,MATCH($D3709,#REF!:#REF!,0),MATCH(#REF!,#REF!:#REF!,0))</f>
        <v>#REF!</v>
      </c>
      <c r="F3709" s="9" t="e">
        <f>INDEX(#REF!:#REF!,MATCH($D3709,#REF!:#REF!,0),MATCH(#REF!,#REF!:#REF!,0))</f>
        <v>#REF!</v>
      </c>
    </row>
    <row r="3710" spans="1:6" ht="16.5" x14ac:dyDescent="0.3">
      <c r="A3710" s="9" t="s">
        <v>18616</v>
      </c>
      <c r="B3710" s="9" t="s">
        <v>2306</v>
      </c>
      <c r="C3710" s="10">
        <v>46749</v>
      </c>
      <c r="D3710" s="9">
        <v>8460683117</v>
      </c>
      <c r="E3710" s="9" t="e">
        <f>INDEX(#REF!:#REF!,MATCH($D3710,#REF!:#REF!,0),MATCH(#REF!,#REF!:#REF!,0))</f>
        <v>#REF!</v>
      </c>
      <c r="F3710" s="9" t="e">
        <f>INDEX(#REF!:#REF!,MATCH($D3710,#REF!:#REF!,0),MATCH(#REF!,#REF!:#REF!,0))</f>
        <v>#REF!</v>
      </c>
    </row>
    <row r="3711" spans="1:6" ht="16.5" x14ac:dyDescent="0.3">
      <c r="A3711" s="9" t="s">
        <v>18615</v>
      </c>
      <c r="B3711" s="9" t="s">
        <v>2526</v>
      </c>
      <c r="C3711" s="10">
        <v>33882</v>
      </c>
      <c r="D3711" s="9">
        <v>8705788102</v>
      </c>
      <c r="E3711" s="9" t="e">
        <f>INDEX(#REF!:#REF!,MATCH($D3711,#REF!:#REF!,0),MATCH(#REF!,#REF!:#REF!,0))</f>
        <v>#REF!</v>
      </c>
      <c r="F3711" s="9" t="e">
        <f>INDEX(#REF!:#REF!,MATCH($D3711,#REF!:#REF!,0),MATCH(#REF!,#REF!:#REF!,0))</f>
        <v>#REF!</v>
      </c>
    </row>
    <row r="3712" spans="1:6" ht="16.5" x14ac:dyDescent="0.3">
      <c r="A3712" s="9" t="s">
        <v>18614</v>
      </c>
      <c r="B3712" s="9" t="s">
        <v>2243</v>
      </c>
      <c r="C3712" s="10">
        <v>54954</v>
      </c>
      <c r="D3712" s="9">
        <v>5383734902</v>
      </c>
      <c r="E3712" s="9" t="e">
        <f>INDEX(#REF!:#REF!,MATCH($D3712,#REF!:#REF!,0),MATCH(#REF!,#REF!:#REF!,0))</f>
        <v>#REF!</v>
      </c>
      <c r="F3712" s="9" t="e">
        <f>INDEX(#REF!:#REF!,MATCH($D3712,#REF!:#REF!,0),MATCH(#REF!,#REF!:#REF!,0))</f>
        <v>#REF!</v>
      </c>
    </row>
    <row r="3713" spans="1:6" ht="16.5" x14ac:dyDescent="0.3">
      <c r="A3713" s="9" t="s">
        <v>18613</v>
      </c>
      <c r="B3713" s="9" t="s">
        <v>2921</v>
      </c>
      <c r="C3713" s="10">
        <v>46818</v>
      </c>
      <c r="D3713" s="9">
        <v>2012142672</v>
      </c>
      <c r="E3713" s="9" t="e">
        <f>INDEX(#REF!:#REF!,MATCH($D3713,#REF!:#REF!,0),MATCH(#REF!,#REF!:#REF!,0))</f>
        <v>#REF!</v>
      </c>
      <c r="F3713" s="9" t="e">
        <f>INDEX(#REF!:#REF!,MATCH($D3713,#REF!:#REF!,0),MATCH(#REF!,#REF!:#REF!,0))</f>
        <v>#REF!</v>
      </c>
    </row>
    <row r="3714" spans="1:6" ht="16.5" x14ac:dyDescent="0.3">
      <c r="A3714" s="9" t="s">
        <v>18612</v>
      </c>
      <c r="B3714" s="9" t="s">
        <v>2103</v>
      </c>
      <c r="C3714" s="10">
        <v>12744</v>
      </c>
      <c r="D3714" s="9">
        <v>9684187432</v>
      </c>
      <c r="E3714" s="9" t="e">
        <f>INDEX(#REF!:#REF!,MATCH($D3714,#REF!:#REF!,0),MATCH(#REF!,#REF!:#REF!,0))</f>
        <v>#REF!</v>
      </c>
      <c r="F3714" s="9" t="e">
        <f>INDEX(#REF!:#REF!,MATCH($D3714,#REF!:#REF!,0),MATCH(#REF!,#REF!:#REF!,0))</f>
        <v>#REF!</v>
      </c>
    </row>
    <row r="3715" spans="1:6" ht="16.5" x14ac:dyDescent="0.3">
      <c r="A3715" s="9" t="s">
        <v>18611</v>
      </c>
      <c r="B3715" s="9" t="s">
        <v>1949</v>
      </c>
      <c r="C3715" s="10">
        <v>34956</v>
      </c>
      <c r="D3715" s="9">
        <v>6733929554</v>
      </c>
      <c r="E3715" s="9" t="e">
        <f>INDEX(#REF!:#REF!,MATCH($D3715,#REF!:#REF!,0),MATCH(#REF!,#REF!:#REF!,0))</f>
        <v>#REF!</v>
      </c>
      <c r="F3715" s="9" t="e">
        <f>INDEX(#REF!:#REF!,MATCH($D3715,#REF!:#REF!,0),MATCH(#REF!,#REF!:#REF!,0))</f>
        <v>#REF!</v>
      </c>
    </row>
    <row r="3716" spans="1:6" ht="16.5" x14ac:dyDescent="0.3">
      <c r="A3716" s="9" t="s">
        <v>18610</v>
      </c>
      <c r="B3716" s="9" t="s">
        <v>2443</v>
      </c>
      <c r="C3716" s="10">
        <v>57030</v>
      </c>
      <c r="D3716" s="9">
        <v>6041314951</v>
      </c>
      <c r="E3716" s="9" t="e">
        <f>INDEX(#REF!:#REF!,MATCH($D3716,#REF!:#REF!,0),MATCH(#REF!,#REF!:#REF!,0))</f>
        <v>#REF!</v>
      </c>
      <c r="F3716" s="9" t="e">
        <f>INDEX(#REF!:#REF!,MATCH($D3716,#REF!:#REF!,0),MATCH(#REF!,#REF!:#REF!,0))</f>
        <v>#REF!</v>
      </c>
    </row>
    <row r="3717" spans="1:6" ht="16.5" x14ac:dyDescent="0.3">
      <c r="A3717" s="9" t="s">
        <v>18609</v>
      </c>
      <c r="B3717" s="9" t="s">
        <v>2272</v>
      </c>
      <c r="C3717" s="10">
        <v>45235</v>
      </c>
      <c r="D3717" s="9">
        <v>8044612831</v>
      </c>
      <c r="E3717" s="9" t="e">
        <f>INDEX(#REF!:#REF!,MATCH($D3717,#REF!:#REF!,0),MATCH(#REF!,#REF!:#REF!,0))</f>
        <v>#REF!</v>
      </c>
      <c r="F3717" s="9" t="e">
        <f>INDEX(#REF!:#REF!,MATCH($D3717,#REF!:#REF!,0),MATCH(#REF!,#REF!:#REF!,0))</f>
        <v>#REF!</v>
      </c>
    </row>
    <row r="3718" spans="1:6" ht="16.5" x14ac:dyDescent="0.3">
      <c r="A3718" s="9" t="s">
        <v>18608</v>
      </c>
      <c r="B3718" s="9" t="s">
        <v>2274</v>
      </c>
      <c r="C3718" s="10">
        <v>30815</v>
      </c>
      <c r="D3718" s="9">
        <v>2191930824</v>
      </c>
      <c r="E3718" s="9" t="e">
        <f>INDEX(#REF!:#REF!,MATCH($D3718,#REF!:#REF!,0),MATCH(#REF!,#REF!:#REF!,0))</f>
        <v>#REF!</v>
      </c>
      <c r="F3718" s="9" t="e">
        <f>INDEX(#REF!:#REF!,MATCH($D3718,#REF!:#REF!,0),MATCH(#REF!,#REF!:#REF!,0))</f>
        <v>#REF!</v>
      </c>
    </row>
    <row r="3719" spans="1:6" ht="16.5" x14ac:dyDescent="0.3">
      <c r="A3719" s="9" t="s">
        <v>18607</v>
      </c>
      <c r="B3719" s="9" t="s">
        <v>2640</v>
      </c>
      <c r="C3719" s="10">
        <v>35728</v>
      </c>
      <c r="D3719" s="9">
        <v>6731572691</v>
      </c>
      <c r="E3719" s="9" t="e">
        <f>INDEX(#REF!:#REF!,MATCH($D3719,#REF!:#REF!,0),MATCH(#REF!,#REF!:#REF!,0))</f>
        <v>#REF!</v>
      </c>
      <c r="F3719" s="9" t="e">
        <f>INDEX(#REF!:#REF!,MATCH($D3719,#REF!:#REF!,0),MATCH(#REF!,#REF!:#REF!,0))</f>
        <v>#REF!</v>
      </c>
    </row>
    <row r="3720" spans="1:6" ht="16.5" x14ac:dyDescent="0.3">
      <c r="A3720" s="9" t="s">
        <v>18606</v>
      </c>
      <c r="B3720" s="9" t="s">
        <v>1987</v>
      </c>
      <c r="C3720" s="10">
        <v>46388</v>
      </c>
      <c r="D3720" s="9">
        <v>2779378506</v>
      </c>
      <c r="E3720" s="9" t="e">
        <f>INDEX(#REF!:#REF!,MATCH($D3720,#REF!:#REF!,0),MATCH(#REF!,#REF!:#REF!,0))</f>
        <v>#REF!</v>
      </c>
      <c r="F3720" s="9" t="e">
        <f>INDEX(#REF!:#REF!,MATCH($D3720,#REF!:#REF!,0),MATCH(#REF!,#REF!:#REF!,0))</f>
        <v>#REF!</v>
      </c>
    </row>
    <row r="3721" spans="1:6" ht="16.5" x14ac:dyDescent="0.3">
      <c r="A3721" s="9" t="s">
        <v>18605</v>
      </c>
      <c r="B3721" s="9" t="s">
        <v>3125</v>
      </c>
      <c r="C3721" s="10">
        <v>46248</v>
      </c>
      <c r="D3721" s="9">
        <v>3569619966</v>
      </c>
      <c r="E3721" s="9" t="e">
        <f>INDEX(#REF!:#REF!,MATCH($D3721,#REF!:#REF!,0),MATCH(#REF!,#REF!:#REF!,0))</f>
        <v>#REF!</v>
      </c>
      <c r="F3721" s="9" t="e">
        <f>INDEX(#REF!:#REF!,MATCH($D3721,#REF!:#REF!,0),MATCH(#REF!,#REF!:#REF!,0))</f>
        <v>#REF!</v>
      </c>
    </row>
    <row r="3722" spans="1:6" ht="16.5" x14ac:dyDescent="0.3">
      <c r="A3722" s="9" t="s">
        <v>18604</v>
      </c>
      <c r="B3722" s="9" t="s">
        <v>2153</v>
      </c>
      <c r="C3722" s="10">
        <v>24255</v>
      </c>
      <c r="D3722" s="9">
        <v>4852897158</v>
      </c>
      <c r="E3722" s="9" t="e">
        <f>INDEX(#REF!:#REF!,MATCH($D3722,#REF!:#REF!,0),MATCH(#REF!,#REF!:#REF!,0))</f>
        <v>#REF!</v>
      </c>
      <c r="F3722" s="9" t="e">
        <f>INDEX(#REF!:#REF!,MATCH($D3722,#REF!:#REF!,0),MATCH(#REF!,#REF!:#REF!,0))</f>
        <v>#REF!</v>
      </c>
    </row>
    <row r="3723" spans="1:6" ht="16.5" x14ac:dyDescent="0.3">
      <c r="A3723" s="9" t="s">
        <v>18603</v>
      </c>
      <c r="B3723" s="9" t="s">
        <v>2448</v>
      </c>
      <c r="C3723" s="10">
        <v>16692</v>
      </c>
      <c r="D3723" s="9">
        <v>2136806068</v>
      </c>
      <c r="E3723" s="9" t="e">
        <f>INDEX(#REF!:#REF!,MATCH($D3723,#REF!:#REF!,0),MATCH(#REF!,#REF!:#REF!,0))</f>
        <v>#REF!</v>
      </c>
      <c r="F3723" s="9" t="e">
        <f>INDEX(#REF!:#REF!,MATCH($D3723,#REF!:#REF!,0),MATCH(#REF!,#REF!:#REF!,0))</f>
        <v>#REF!</v>
      </c>
    </row>
    <row r="3724" spans="1:6" ht="16.5" x14ac:dyDescent="0.3">
      <c r="A3724" s="9" t="s">
        <v>18602</v>
      </c>
      <c r="B3724" s="9" t="s">
        <v>2704</v>
      </c>
      <c r="C3724" s="10">
        <v>58662</v>
      </c>
      <c r="D3724" s="9">
        <v>7493076952</v>
      </c>
      <c r="E3724" s="9" t="e">
        <f>INDEX(#REF!:#REF!,MATCH($D3724,#REF!:#REF!,0),MATCH(#REF!,#REF!:#REF!,0))</f>
        <v>#REF!</v>
      </c>
      <c r="F3724" s="9" t="e">
        <f>INDEX(#REF!:#REF!,MATCH($D3724,#REF!:#REF!,0),MATCH(#REF!,#REF!:#REF!,0))</f>
        <v>#REF!</v>
      </c>
    </row>
    <row r="3725" spans="1:6" ht="16.5" x14ac:dyDescent="0.3">
      <c r="A3725" s="9" t="s">
        <v>18601</v>
      </c>
      <c r="B3725" s="9" t="s">
        <v>2277</v>
      </c>
      <c r="C3725" s="10">
        <v>13804</v>
      </c>
      <c r="D3725" s="9">
        <v>5074304008</v>
      </c>
      <c r="E3725" s="9" t="e">
        <f>INDEX(#REF!:#REF!,MATCH($D3725,#REF!:#REF!,0),MATCH(#REF!,#REF!:#REF!,0))</f>
        <v>#REF!</v>
      </c>
      <c r="F3725" s="9" t="e">
        <f>INDEX(#REF!:#REF!,MATCH($D3725,#REF!:#REF!,0),MATCH(#REF!,#REF!:#REF!,0))</f>
        <v>#REF!</v>
      </c>
    </row>
    <row r="3726" spans="1:6" ht="16.5" x14ac:dyDescent="0.3">
      <c r="A3726" s="9" t="s">
        <v>18600</v>
      </c>
      <c r="B3726" s="9" t="s">
        <v>2474</v>
      </c>
      <c r="C3726" s="10">
        <v>26415</v>
      </c>
      <c r="D3726" s="9">
        <v>8617243198</v>
      </c>
      <c r="E3726" s="9" t="e">
        <f>INDEX(#REF!:#REF!,MATCH($D3726,#REF!:#REF!,0),MATCH(#REF!,#REF!:#REF!,0))</f>
        <v>#REF!</v>
      </c>
      <c r="F3726" s="9" t="e">
        <f>INDEX(#REF!:#REF!,MATCH($D3726,#REF!:#REF!,0),MATCH(#REF!,#REF!:#REF!,0))</f>
        <v>#REF!</v>
      </c>
    </row>
    <row r="3727" spans="1:6" ht="16.5" x14ac:dyDescent="0.3">
      <c r="A3727" s="9" t="s">
        <v>18599</v>
      </c>
      <c r="B3727" s="9" t="s">
        <v>2339</v>
      </c>
      <c r="C3727" s="10">
        <v>17015</v>
      </c>
      <c r="D3727" s="9">
        <v>7892446737</v>
      </c>
      <c r="E3727" s="9" t="e">
        <f>INDEX(#REF!:#REF!,MATCH($D3727,#REF!:#REF!,0),MATCH(#REF!,#REF!:#REF!,0))</f>
        <v>#REF!</v>
      </c>
      <c r="F3727" s="9" t="e">
        <f>INDEX(#REF!:#REF!,MATCH($D3727,#REF!:#REF!,0),MATCH(#REF!,#REF!:#REF!,0))</f>
        <v>#REF!</v>
      </c>
    </row>
    <row r="3728" spans="1:6" ht="16.5" x14ac:dyDescent="0.3">
      <c r="A3728" s="9" t="s">
        <v>18598</v>
      </c>
      <c r="B3728" s="9" t="s">
        <v>2424</v>
      </c>
      <c r="C3728" s="10">
        <v>23382</v>
      </c>
      <c r="D3728" s="9">
        <v>3904109642</v>
      </c>
      <c r="E3728" s="9" t="e">
        <f>INDEX(#REF!:#REF!,MATCH($D3728,#REF!:#REF!,0),MATCH(#REF!,#REF!:#REF!,0))</f>
        <v>#REF!</v>
      </c>
      <c r="F3728" s="9" t="e">
        <f>INDEX(#REF!:#REF!,MATCH($D3728,#REF!:#REF!,0),MATCH(#REF!,#REF!:#REF!,0))</f>
        <v>#REF!</v>
      </c>
    </row>
    <row r="3729" spans="1:6" ht="16.5" x14ac:dyDescent="0.3">
      <c r="A3729" s="9" t="s">
        <v>18597</v>
      </c>
      <c r="B3729" s="9" t="s">
        <v>3372</v>
      </c>
      <c r="C3729" s="10">
        <v>32239</v>
      </c>
      <c r="D3729" s="9">
        <v>6284045549</v>
      </c>
      <c r="E3729" s="9" t="e">
        <f>INDEX(#REF!:#REF!,MATCH($D3729,#REF!:#REF!,0),MATCH(#REF!,#REF!:#REF!,0))</f>
        <v>#REF!</v>
      </c>
      <c r="F3729" s="9" t="e">
        <f>INDEX(#REF!:#REF!,MATCH($D3729,#REF!:#REF!,0),MATCH(#REF!,#REF!:#REF!,0))</f>
        <v>#REF!</v>
      </c>
    </row>
    <row r="3730" spans="1:6" ht="16.5" x14ac:dyDescent="0.3">
      <c r="A3730" s="9" t="s">
        <v>18596</v>
      </c>
      <c r="B3730" s="9" t="s">
        <v>2481</v>
      </c>
      <c r="C3730" s="10">
        <v>47175</v>
      </c>
      <c r="D3730" s="9">
        <v>4475496373</v>
      </c>
      <c r="E3730" s="9" t="e">
        <f>INDEX(#REF!:#REF!,MATCH($D3730,#REF!:#REF!,0),MATCH(#REF!,#REF!:#REF!,0))</f>
        <v>#REF!</v>
      </c>
      <c r="F3730" s="9" t="e">
        <f>INDEX(#REF!:#REF!,MATCH($D3730,#REF!:#REF!,0),MATCH(#REF!,#REF!:#REF!,0))</f>
        <v>#REF!</v>
      </c>
    </row>
    <row r="3731" spans="1:6" ht="16.5" x14ac:dyDescent="0.3">
      <c r="A3731" s="9" t="s">
        <v>18595</v>
      </c>
      <c r="B3731" s="9" t="s">
        <v>2054</v>
      </c>
      <c r="C3731" s="10">
        <v>15970</v>
      </c>
      <c r="D3731" s="9">
        <v>2259282237</v>
      </c>
      <c r="E3731" s="9" t="e">
        <f>INDEX(#REF!:#REF!,MATCH($D3731,#REF!:#REF!,0),MATCH(#REF!,#REF!:#REF!,0))</f>
        <v>#REF!</v>
      </c>
      <c r="F3731" s="9" t="e">
        <f>INDEX(#REF!:#REF!,MATCH($D3731,#REF!:#REF!,0),MATCH(#REF!,#REF!:#REF!,0))</f>
        <v>#REF!</v>
      </c>
    </row>
    <row r="3732" spans="1:6" ht="16.5" x14ac:dyDescent="0.3">
      <c r="A3732" s="9" t="s">
        <v>18594</v>
      </c>
      <c r="B3732" s="9" t="s">
        <v>2459</v>
      </c>
      <c r="C3732" s="10">
        <v>12720</v>
      </c>
      <c r="D3732" s="9">
        <v>6041314951</v>
      </c>
      <c r="E3732" s="9" t="e">
        <f>INDEX(#REF!:#REF!,MATCH($D3732,#REF!:#REF!,0),MATCH(#REF!,#REF!:#REF!,0))</f>
        <v>#REF!</v>
      </c>
      <c r="F3732" s="9" t="e">
        <f>INDEX(#REF!:#REF!,MATCH($D3732,#REF!:#REF!,0),MATCH(#REF!,#REF!:#REF!,0))</f>
        <v>#REF!</v>
      </c>
    </row>
    <row r="3733" spans="1:6" ht="16.5" x14ac:dyDescent="0.3">
      <c r="A3733" s="9" t="s">
        <v>18593</v>
      </c>
      <c r="B3733" s="9" t="s">
        <v>2582</v>
      </c>
      <c r="C3733" s="10">
        <v>49349</v>
      </c>
      <c r="D3733" s="9">
        <v>7741079360</v>
      </c>
      <c r="E3733" s="9" t="e">
        <f>INDEX(#REF!:#REF!,MATCH($D3733,#REF!:#REF!,0),MATCH(#REF!,#REF!:#REF!,0))</f>
        <v>#REF!</v>
      </c>
      <c r="F3733" s="9" t="e">
        <f>INDEX(#REF!:#REF!,MATCH($D3733,#REF!:#REF!,0),MATCH(#REF!,#REF!:#REF!,0))</f>
        <v>#REF!</v>
      </c>
    </row>
    <row r="3734" spans="1:6" ht="16.5" x14ac:dyDescent="0.3">
      <c r="A3734" s="9" t="s">
        <v>18592</v>
      </c>
      <c r="B3734" s="9" t="s">
        <v>2489</v>
      </c>
      <c r="C3734" s="10">
        <v>33649</v>
      </c>
      <c r="D3734" s="9">
        <v>8977805007</v>
      </c>
      <c r="E3734" s="9" t="e">
        <f>INDEX(#REF!:#REF!,MATCH($D3734,#REF!:#REF!,0),MATCH(#REF!,#REF!:#REF!,0))</f>
        <v>#REF!</v>
      </c>
      <c r="F3734" s="9" t="e">
        <f>INDEX(#REF!:#REF!,MATCH($D3734,#REF!:#REF!,0),MATCH(#REF!,#REF!:#REF!,0))</f>
        <v>#REF!</v>
      </c>
    </row>
    <row r="3735" spans="1:6" ht="16.5" x14ac:dyDescent="0.3">
      <c r="A3735" s="9" t="s">
        <v>18591</v>
      </c>
      <c r="B3735" s="9" t="s">
        <v>2662</v>
      </c>
      <c r="C3735" s="10">
        <v>24750</v>
      </c>
      <c r="D3735" s="9">
        <v>4359854056</v>
      </c>
      <c r="E3735" s="9" t="e">
        <f>INDEX(#REF!:#REF!,MATCH($D3735,#REF!:#REF!,0),MATCH(#REF!,#REF!:#REF!,0))</f>
        <v>#REF!</v>
      </c>
      <c r="F3735" s="9" t="e">
        <f>INDEX(#REF!:#REF!,MATCH($D3735,#REF!:#REF!,0),MATCH(#REF!,#REF!:#REF!,0))</f>
        <v>#REF!</v>
      </c>
    </row>
    <row r="3736" spans="1:6" ht="16.5" x14ac:dyDescent="0.3">
      <c r="A3736" s="9" t="s">
        <v>18590</v>
      </c>
      <c r="B3736" s="9" t="s">
        <v>2250</v>
      </c>
      <c r="C3736" s="10">
        <v>14436</v>
      </c>
      <c r="D3736" s="9">
        <v>8017115954</v>
      </c>
      <c r="E3736" s="9" t="e">
        <f>INDEX(#REF!:#REF!,MATCH($D3736,#REF!:#REF!,0),MATCH(#REF!,#REF!:#REF!,0))</f>
        <v>#REF!</v>
      </c>
      <c r="F3736" s="9" t="e">
        <f>INDEX(#REF!:#REF!,MATCH($D3736,#REF!:#REF!,0),MATCH(#REF!,#REF!:#REF!,0))</f>
        <v>#REF!</v>
      </c>
    </row>
    <row r="3737" spans="1:6" ht="16.5" x14ac:dyDescent="0.3">
      <c r="A3737" s="9" t="s">
        <v>18589</v>
      </c>
      <c r="B3737" s="9" t="s">
        <v>2258</v>
      </c>
      <c r="C3737" s="10">
        <v>59984</v>
      </c>
      <c r="D3737" s="9">
        <v>7962906979</v>
      </c>
      <c r="E3737" s="9" t="e">
        <f>INDEX(#REF!:#REF!,MATCH($D3737,#REF!:#REF!,0),MATCH(#REF!,#REF!:#REF!,0))</f>
        <v>#REF!</v>
      </c>
      <c r="F3737" s="9" t="e">
        <f>INDEX(#REF!:#REF!,MATCH($D3737,#REF!:#REF!,0),MATCH(#REF!,#REF!:#REF!,0))</f>
        <v>#REF!</v>
      </c>
    </row>
    <row r="3738" spans="1:6" ht="16.5" x14ac:dyDescent="0.3">
      <c r="A3738" s="9" t="s">
        <v>18588</v>
      </c>
      <c r="B3738" s="9" t="s">
        <v>2492</v>
      </c>
      <c r="C3738" s="10">
        <v>52680</v>
      </c>
      <c r="D3738" s="9">
        <v>1419116835</v>
      </c>
      <c r="E3738" s="9" t="e">
        <f>INDEX(#REF!:#REF!,MATCH($D3738,#REF!:#REF!,0),MATCH(#REF!,#REF!:#REF!,0))</f>
        <v>#REF!</v>
      </c>
      <c r="F3738" s="9" t="e">
        <f>INDEX(#REF!:#REF!,MATCH($D3738,#REF!:#REF!,0),MATCH(#REF!,#REF!:#REF!,0))</f>
        <v>#REF!</v>
      </c>
    </row>
    <row r="3739" spans="1:6" ht="16.5" x14ac:dyDescent="0.3">
      <c r="A3739" s="9" t="s">
        <v>18587</v>
      </c>
      <c r="B3739" s="9" t="s">
        <v>2073</v>
      </c>
      <c r="C3739" s="10">
        <v>22438</v>
      </c>
      <c r="D3739" s="9">
        <v>3379645060</v>
      </c>
      <c r="E3739" s="9" t="e">
        <f>INDEX(#REF!:#REF!,MATCH($D3739,#REF!:#REF!,0),MATCH(#REF!,#REF!:#REF!,0))</f>
        <v>#REF!</v>
      </c>
      <c r="F3739" s="9" t="e">
        <f>INDEX(#REF!:#REF!,MATCH($D3739,#REF!:#REF!,0),MATCH(#REF!,#REF!:#REF!,0))</f>
        <v>#REF!</v>
      </c>
    </row>
    <row r="3740" spans="1:6" ht="16.5" x14ac:dyDescent="0.3">
      <c r="A3740" s="9" t="s">
        <v>18586</v>
      </c>
      <c r="B3740" s="9" t="s">
        <v>2952</v>
      </c>
      <c r="C3740" s="10">
        <v>43458</v>
      </c>
      <c r="D3740" s="9">
        <v>6300411419</v>
      </c>
      <c r="E3740" s="9" t="e">
        <f>INDEX(#REF!:#REF!,MATCH($D3740,#REF!:#REF!,0),MATCH(#REF!,#REF!:#REF!,0))</f>
        <v>#REF!</v>
      </c>
      <c r="F3740" s="9" t="e">
        <f>INDEX(#REF!:#REF!,MATCH($D3740,#REF!:#REF!,0),MATCH(#REF!,#REF!:#REF!,0))</f>
        <v>#REF!</v>
      </c>
    </row>
    <row r="3741" spans="1:6" ht="16.5" x14ac:dyDescent="0.3">
      <c r="A3741" s="9" t="s">
        <v>18585</v>
      </c>
      <c r="B3741" s="9" t="s">
        <v>2945</v>
      </c>
      <c r="C3741" s="10">
        <v>41031</v>
      </c>
      <c r="D3741" s="9">
        <v>4823073274</v>
      </c>
      <c r="E3741" s="9" t="e">
        <f>INDEX(#REF!:#REF!,MATCH($D3741,#REF!:#REF!,0),MATCH(#REF!,#REF!:#REF!,0))</f>
        <v>#REF!</v>
      </c>
      <c r="F3741" s="9" t="e">
        <f>INDEX(#REF!:#REF!,MATCH($D3741,#REF!:#REF!,0),MATCH(#REF!,#REF!:#REF!,0))</f>
        <v>#REF!</v>
      </c>
    </row>
    <row r="3742" spans="1:6" ht="16.5" x14ac:dyDescent="0.3">
      <c r="A3742" s="9" t="s">
        <v>18584</v>
      </c>
      <c r="B3742" s="9" t="s">
        <v>2214</v>
      </c>
      <c r="C3742" s="10">
        <v>52182</v>
      </c>
      <c r="D3742" s="9">
        <v>8333777430</v>
      </c>
      <c r="E3742" s="9" t="e">
        <f>INDEX(#REF!:#REF!,MATCH($D3742,#REF!:#REF!,0),MATCH(#REF!,#REF!:#REF!,0))</f>
        <v>#REF!</v>
      </c>
      <c r="F3742" s="9" t="e">
        <f>INDEX(#REF!:#REF!,MATCH($D3742,#REF!:#REF!,0),MATCH(#REF!,#REF!:#REF!,0))</f>
        <v>#REF!</v>
      </c>
    </row>
    <row r="3743" spans="1:6" ht="16.5" x14ac:dyDescent="0.3">
      <c r="A3743" s="9" t="s">
        <v>18583</v>
      </c>
      <c r="B3743" s="9" t="s">
        <v>2445</v>
      </c>
      <c r="C3743" s="10">
        <v>12071</v>
      </c>
      <c r="D3743" s="9">
        <v>7645724897</v>
      </c>
      <c r="E3743" s="9" t="e">
        <f>INDEX(#REF!:#REF!,MATCH($D3743,#REF!:#REF!,0),MATCH(#REF!,#REF!:#REF!,0))</f>
        <v>#REF!</v>
      </c>
      <c r="F3743" s="9" t="e">
        <f>INDEX(#REF!:#REF!,MATCH($D3743,#REF!:#REF!,0),MATCH(#REF!,#REF!:#REF!,0))</f>
        <v>#REF!</v>
      </c>
    </row>
    <row r="3744" spans="1:6" ht="16.5" x14ac:dyDescent="0.3">
      <c r="A3744" s="9" t="s">
        <v>18582</v>
      </c>
      <c r="B3744" s="9" t="s">
        <v>2206</v>
      </c>
      <c r="C3744" s="10">
        <v>39803</v>
      </c>
      <c r="D3744" s="9">
        <v>2592292012</v>
      </c>
      <c r="E3744" s="9" t="e">
        <f>INDEX(#REF!:#REF!,MATCH($D3744,#REF!:#REF!,0),MATCH(#REF!,#REF!:#REF!,0))</f>
        <v>#REF!</v>
      </c>
      <c r="F3744" s="9" t="e">
        <f>INDEX(#REF!:#REF!,MATCH($D3744,#REF!:#REF!,0),MATCH(#REF!,#REF!:#REF!,0))</f>
        <v>#REF!</v>
      </c>
    </row>
    <row r="3745" spans="1:6" ht="16.5" x14ac:dyDescent="0.3">
      <c r="A3745" s="9" t="s">
        <v>18581</v>
      </c>
      <c r="B3745" s="9" t="s">
        <v>3856</v>
      </c>
      <c r="C3745" s="10">
        <v>51403</v>
      </c>
      <c r="D3745" s="9">
        <v>3560320844</v>
      </c>
      <c r="E3745" s="9" t="e">
        <f>INDEX(#REF!:#REF!,MATCH($D3745,#REF!:#REF!,0),MATCH(#REF!,#REF!:#REF!,0))</f>
        <v>#REF!</v>
      </c>
      <c r="F3745" s="9" t="e">
        <f>INDEX(#REF!:#REF!,MATCH($D3745,#REF!:#REF!,0),MATCH(#REF!,#REF!:#REF!,0))</f>
        <v>#REF!</v>
      </c>
    </row>
    <row r="3746" spans="1:6" ht="16.5" x14ac:dyDescent="0.3">
      <c r="A3746" s="9" t="s">
        <v>18580</v>
      </c>
      <c r="B3746" s="9" t="s">
        <v>2503</v>
      </c>
      <c r="C3746" s="10">
        <v>14802</v>
      </c>
      <c r="D3746" s="9">
        <v>1953937357</v>
      </c>
      <c r="E3746" s="9" t="e">
        <f>INDEX(#REF!:#REF!,MATCH($D3746,#REF!:#REF!,0),MATCH(#REF!,#REF!:#REF!,0))</f>
        <v>#REF!</v>
      </c>
      <c r="F3746" s="9" t="e">
        <f>INDEX(#REF!:#REF!,MATCH($D3746,#REF!:#REF!,0),MATCH(#REF!,#REF!:#REF!,0))</f>
        <v>#REF!</v>
      </c>
    </row>
    <row r="3747" spans="1:6" ht="16.5" x14ac:dyDescent="0.3">
      <c r="A3747" s="9" t="s">
        <v>18579</v>
      </c>
      <c r="B3747" s="9" t="s">
        <v>2496</v>
      </c>
      <c r="C3747" s="10">
        <v>12711</v>
      </c>
      <c r="D3747" s="9">
        <v>1895483948</v>
      </c>
      <c r="E3747" s="9" t="e">
        <f>INDEX(#REF!:#REF!,MATCH($D3747,#REF!:#REF!,0),MATCH(#REF!,#REF!:#REF!,0))</f>
        <v>#REF!</v>
      </c>
      <c r="F3747" s="9" t="e">
        <f>INDEX(#REF!:#REF!,MATCH($D3747,#REF!:#REF!,0),MATCH(#REF!,#REF!:#REF!,0))</f>
        <v>#REF!</v>
      </c>
    </row>
    <row r="3748" spans="1:6" ht="16.5" x14ac:dyDescent="0.3">
      <c r="A3748" s="9" t="s">
        <v>18578</v>
      </c>
      <c r="B3748" s="9" t="s">
        <v>2092</v>
      </c>
      <c r="C3748" s="10">
        <v>47738</v>
      </c>
      <c r="D3748" s="9">
        <v>9854387496</v>
      </c>
      <c r="E3748" s="9" t="e">
        <f>INDEX(#REF!:#REF!,MATCH($D3748,#REF!:#REF!,0),MATCH(#REF!,#REF!:#REF!,0))</f>
        <v>#REF!</v>
      </c>
      <c r="F3748" s="9" t="e">
        <f>INDEX(#REF!:#REF!,MATCH($D3748,#REF!:#REF!,0),MATCH(#REF!,#REF!:#REF!,0))</f>
        <v>#REF!</v>
      </c>
    </row>
    <row r="3749" spans="1:6" ht="16.5" x14ac:dyDescent="0.3">
      <c r="A3749" s="9" t="s">
        <v>18577</v>
      </c>
      <c r="B3749" s="9" t="s">
        <v>3800</v>
      </c>
      <c r="C3749" s="10">
        <v>29440</v>
      </c>
      <c r="D3749" s="9">
        <v>9293760045</v>
      </c>
      <c r="E3749" s="9" t="e">
        <f>INDEX(#REF!:#REF!,MATCH($D3749,#REF!:#REF!,0),MATCH(#REF!,#REF!:#REF!,0))</f>
        <v>#REF!</v>
      </c>
      <c r="F3749" s="9" t="e">
        <f>INDEX(#REF!:#REF!,MATCH($D3749,#REF!:#REF!,0),MATCH(#REF!,#REF!:#REF!,0))</f>
        <v>#REF!</v>
      </c>
    </row>
    <row r="3750" spans="1:6" ht="16.5" x14ac:dyDescent="0.3">
      <c r="A3750" s="9" t="s">
        <v>18576</v>
      </c>
      <c r="B3750" s="9" t="s">
        <v>2541</v>
      </c>
      <c r="C3750" s="10">
        <v>16363</v>
      </c>
      <c r="D3750" s="9">
        <v>8911781207</v>
      </c>
      <c r="E3750" s="9" t="e">
        <f>INDEX(#REF!:#REF!,MATCH($D3750,#REF!:#REF!,0),MATCH(#REF!,#REF!:#REF!,0))</f>
        <v>#REF!</v>
      </c>
      <c r="F3750" s="9" t="e">
        <f>INDEX(#REF!:#REF!,MATCH($D3750,#REF!:#REF!,0),MATCH(#REF!,#REF!:#REF!,0))</f>
        <v>#REF!</v>
      </c>
    </row>
    <row r="3751" spans="1:6" ht="16.5" x14ac:dyDescent="0.3">
      <c r="A3751" s="9" t="s">
        <v>18575</v>
      </c>
      <c r="B3751" s="9" t="s">
        <v>2099</v>
      </c>
      <c r="C3751" s="10">
        <v>41127</v>
      </c>
      <c r="D3751" s="9">
        <v>1053331541</v>
      </c>
      <c r="E3751" s="9" t="e">
        <f>INDEX(#REF!:#REF!,MATCH($D3751,#REF!:#REF!,0),MATCH(#REF!,#REF!:#REF!,0))</f>
        <v>#REF!</v>
      </c>
      <c r="F3751" s="9" t="e">
        <f>INDEX(#REF!:#REF!,MATCH($D3751,#REF!:#REF!,0),MATCH(#REF!,#REF!:#REF!,0))</f>
        <v>#REF!</v>
      </c>
    </row>
    <row r="3752" spans="1:6" ht="16.5" x14ac:dyDescent="0.3">
      <c r="A3752" s="9" t="s">
        <v>18574</v>
      </c>
      <c r="B3752" s="9" t="s">
        <v>2450</v>
      </c>
      <c r="C3752" s="10">
        <v>57853</v>
      </c>
      <c r="D3752" s="9">
        <v>6446166575</v>
      </c>
      <c r="E3752" s="9" t="e">
        <f>INDEX(#REF!:#REF!,MATCH($D3752,#REF!:#REF!,0),MATCH(#REF!,#REF!:#REF!,0))</f>
        <v>#REF!</v>
      </c>
      <c r="F3752" s="9" t="e">
        <f>INDEX(#REF!:#REF!,MATCH($D3752,#REF!:#REF!,0),MATCH(#REF!,#REF!:#REF!,0))</f>
        <v>#REF!</v>
      </c>
    </row>
    <row r="3753" spans="1:6" ht="16.5" x14ac:dyDescent="0.3">
      <c r="A3753" s="9" t="s">
        <v>18573</v>
      </c>
      <c r="B3753" s="9" t="s">
        <v>2753</v>
      </c>
      <c r="C3753" s="10">
        <v>20099</v>
      </c>
      <c r="D3753" s="9">
        <v>1074899180</v>
      </c>
      <c r="E3753" s="9" t="e">
        <f>INDEX(#REF!:#REF!,MATCH($D3753,#REF!:#REF!,0),MATCH(#REF!,#REF!:#REF!,0))</f>
        <v>#REF!</v>
      </c>
      <c r="F3753" s="9" t="e">
        <f>INDEX(#REF!:#REF!,MATCH($D3753,#REF!:#REF!,0),MATCH(#REF!,#REF!:#REF!,0))</f>
        <v>#REF!</v>
      </c>
    </row>
    <row r="3754" spans="1:6" ht="16.5" x14ac:dyDescent="0.3">
      <c r="A3754" s="9" t="s">
        <v>18572</v>
      </c>
      <c r="B3754" s="9" t="s">
        <v>2534</v>
      </c>
      <c r="C3754" s="10">
        <v>20657</v>
      </c>
      <c r="D3754" s="9">
        <v>3000763902</v>
      </c>
      <c r="E3754" s="9" t="e">
        <f>INDEX(#REF!:#REF!,MATCH($D3754,#REF!:#REF!,0),MATCH(#REF!,#REF!:#REF!,0))</f>
        <v>#REF!</v>
      </c>
      <c r="F3754" s="9" t="e">
        <f>INDEX(#REF!:#REF!,MATCH($D3754,#REF!:#REF!,0),MATCH(#REF!,#REF!:#REF!,0))</f>
        <v>#REF!</v>
      </c>
    </row>
    <row r="3755" spans="1:6" ht="16.5" x14ac:dyDescent="0.3">
      <c r="A3755" s="9" t="s">
        <v>18571</v>
      </c>
      <c r="B3755" s="9" t="s">
        <v>2793</v>
      </c>
      <c r="C3755" s="10">
        <v>19855</v>
      </c>
      <c r="D3755" s="9">
        <v>5353923685</v>
      </c>
      <c r="E3755" s="9" t="e">
        <f>INDEX(#REF!:#REF!,MATCH($D3755,#REF!:#REF!,0),MATCH(#REF!,#REF!:#REF!,0))</f>
        <v>#REF!</v>
      </c>
      <c r="F3755" s="9" t="e">
        <f>INDEX(#REF!:#REF!,MATCH($D3755,#REF!:#REF!,0),MATCH(#REF!,#REF!:#REF!,0))</f>
        <v>#REF!</v>
      </c>
    </row>
    <row r="3756" spans="1:6" ht="16.5" x14ac:dyDescent="0.3">
      <c r="A3756" s="9" t="s">
        <v>18570</v>
      </c>
      <c r="B3756" s="9" t="s">
        <v>2132</v>
      </c>
      <c r="C3756" s="10">
        <v>54726</v>
      </c>
      <c r="D3756" s="9">
        <v>1887308636</v>
      </c>
      <c r="E3756" s="9" t="e">
        <f>INDEX(#REF!:#REF!,MATCH($D3756,#REF!:#REF!,0),MATCH(#REF!,#REF!:#REF!,0))</f>
        <v>#REF!</v>
      </c>
      <c r="F3756" s="9" t="e">
        <f>INDEX(#REF!:#REF!,MATCH($D3756,#REF!:#REF!,0),MATCH(#REF!,#REF!:#REF!,0))</f>
        <v>#REF!</v>
      </c>
    </row>
    <row r="3757" spans="1:6" ht="16.5" x14ac:dyDescent="0.3">
      <c r="A3757" s="9" t="s">
        <v>18569</v>
      </c>
      <c r="B3757" s="9" t="s">
        <v>2302</v>
      </c>
      <c r="C3757" s="10">
        <v>31568</v>
      </c>
      <c r="D3757" s="9">
        <v>9151658844</v>
      </c>
      <c r="E3757" s="9" t="e">
        <f>INDEX(#REF!:#REF!,MATCH($D3757,#REF!:#REF!,0),MATCH(#REF!,#REF!:#REF!,0))</f>
        <v>#REF!</v>
      </c>
      <c r="F3757" s="9" t="e">
        <f>INDEX(#REF!:#REF!,MATCH($D3757,#REF!:#REF!,0),MATCH(#REF!,#REF!:#REF!,0))</f>
        <v>#REF!</v>
      </c>
    </row>
    <row r="3758" spans="1:6" ht="16.5" x14ac:dyDescent="0.3">
      <c r="A3758" s="9" t="s">
        <v>18568</v>
      </c>
      <c r="B3758" s="9" t="s">
        <v>5218</v>
      </c>
      <c r="C3758" s="10">
        <v>41034</v>
      </c>
      <c r="D3758" s="9">
        <v>3269054114</v>
      </c>
      <c r="E3758" s="9" t="e">
        <f>INDEX(#REF!:#REF!,MATCH($D3758,#REF!:#REF!,0),MATCH(#REF!,#REF!:#REF!,0))</f>
        <v>#REF!</v>
      </c>
      <c r="F3758" s="9" t="e">
        <f>INDEX(#REF!:#REF!,MATCH($D3758,#REF!:#REF!,0),MATCH(#REF!,#REF!:#REF!,0))</f>
        <v>#REF!</v>
      </c>
    </row>
    <row r="3759" spans="1:6" ht="16.5" x14ac:dyDescent="0.3">
      <c r="A3759" s="9" t="s">
        <v>18567</v>
      </c>
      <c r="B3759" s="9" t="s">
        <v>2298</v>
      </c>
      <c r="C3759" s="10">
        <v>34715</v>
      </c>
      <c r="D3759" s="9">
        <v>7374898193</v>
      </c>
      <c r="E3759" s="9" t="e">
        <f>INDEX(#REF!:#REF!,MATCH($D3759,#REF!:#REF!,0),MATCH(#REF!,#REF!:#REF!,0))</f>
        <v>#REF!</v>
      </c>
      <c r="F3759" s="9" t="e">
        <f>INDEX(#REF!:#REF!,MATCH($D3759,#REF!:#REF!,0),MATCH(#REF!,#REF!:#REF!,0))</f>
        <v>#REF!</v>
      </c>
    </row>
    <row r="3760" spans="1:6" ht="16.5" x14ac:dyDescent="0.3">
      <c r="A3760" s="9" t="s">
        <v>18566</v>
      </c>
      <c r="B3760" s="9" t="s">
        <v>3506</v>
      </c>
      <c r="C3760" s="10">
        <v>11894</v>
      </c>
      <c r="D3760" s="9">
        <v>453763030</v>
      </c>
      <c r="E3760" s="9" t="e">
        <f>INDEX(#REF!:#REF!,MATCH($D3760,#REF!:#REF!,0),MATCH(#REF!,#REF!:#REF!,0))</f>
        <v>#REF!</v>
      </c>
      <c r="F3760" s="9" t="e">
        <f>INDEX(#REF!:#REF!,MATCH($D3760,#REF!:#REF!,0),MATCH(#REF!,#REF!:#REF!,0))</f>
        <v>#REF!</v>
      </c>
    </row>
    <row r="3761" spans="1:6" ht="16.5" x14ac:dyDescent="0.3">
      <c r="A3761" s="9" t="s">
        <v>18565</v>
      </c>
      <c r="B3761" s="9" t="s">
        <v>2056</v>
      </c>
      <c r="C3761" s="10">
        <v>42064</v>
      </c>
      <c r="D3761" s="9">
        <v>8361813608</v>
      </c>
      <c r="E3761" s="9" t="e">
        <f>INDEX(#REF!:#REF!,MATCH($D3761,#REF!:#REF!,0),MATCH(#REF!,#REF!:#REF!,0))</f>
        <v>#REF!</v>
      </c>
      <c r="F3761" s="9" t="e">
        <f>INDEX(#REF!:#REF!,MATCH($D3761,#REF!:#REF!,0),MATCH(#REF!,#REF!:#REF!,0))</f>
        <v>#REF!</v>
      </c>
    </row>
    <row r="3762" spans="1:6" ht="16.5" x14ac:dyDescent="0.3">
      <c r="A3762" s="9" t="s">
        <v>18564</v>
      </c>
      <c r="B3762" s="9" t="s">
        <v>2608</v>
      </c>
      <c r="C3762" s="10">
        <v>52261</v>
      </c>
      <c r="D3762" s="9">
        <v>7039995972</v>
      </c>
      <c r="E3762" s="9" t="e">
        <f>INDEX(#REF!:#REF!,MATCH($D3762,#REF!:#REF!,0),MATCH(#REF!,#REF!:#REF!,0))</f>
        <v>#REF!</v>
      </c>
      <c r="F3762" s="9" t="e">
        <f>INDEX(#REF!:#REF!,MATCH($D3762,#REF!:#REF!,0),MATCH(#REF!,#REF!:#REF!,0))</f>
        <v>#REF!</v>
      </c>
    </row>
    <row r="3763" spans="1:6" ht="16.5" x14ac:dyDescent="0.3">
      <c r="A3763" s="9" t="s">
        <v>18563</v>
      </c>
      <c r="B3763" s="9" t="s">
        <v>2833</v>
      </c>
      <c r="C3763" s="10">
        <v>14157</v>
      </c>
      <c r="D3763" s="9">
        <v>8757371024</v>
      </c>
      <c r="E3763" s="9" t="e">
        <f>INDEX(#REF!:#REF!,MATCH($D3763,#REF!:#REF!,0),MATCH(#REF!,#REF!:#REF!,0))</f>
        <v>#REF!</v>
      </c>
      <c r="F3763" s="9" t="e">
        <f>INDEX(#REF!:#REF!,MATCH($D3763,#REF!:#REF!,0),MATCH(#REF!,#REF!:#REF!,0))</f>
        <v>#REF!</v>
      </c>
    </row>
    <row r="3764" spans="1:6" ht="16.5" x14ac:dyDescent="0.3">
      <c r="A3764" s="9" t="s">
        <v>18562</v>
      </c>
      <c r="B3764" s="9" t="s">
        <v>2462</v>
      </c>
      <c r="C3764" s="10">
        <v>44110</v>
      </c>
      <c r="D3764" s="9">
        <v>3164004753</v>
      </c>
      <c r="E3764" s="9" t="e">
        <f>INDEX(#REF!:#REF!,MATCH($D3764,#REF!:#REF!,0),MATCH(#REF!,#REF!:#REF!,0))</f>
        <v>#REF!</v>
      </c>
      <c r="F3764" s="9" t="e">
        <f>INDEX(#REF!:#REF!,MATCH($D3764,#REF!:#REF!,0),MATCH(#REF!,#REF!:#REF!,0))</f>
        <v>#REF!</v>
      </c>
    </row>
    <row r="3765" spans="1:6" ht="16.5" x14ac:dyDescent="0.3">
      <c r="A3765" s="9" t="s">
        <v>18561</v>
      </c>
      <c r="B3765" s="9" t="s">
        <v>1983</v>
      </c>
      <c r="C3765" s="10">
        <v>13412</v>
      </c>
      <c r="D3765" s="9">
        <v>3292353998</v>
      </c>
      <c r="E3765" s="9" t="e">
        <f>INDEX(#REF!:#REF!,MATCH($D3765,#REF!:#REF!,0),MATCH(#REF!,#REF!:#REF!,0))</f>
        <v>#REF!</v>
      </c>
      <c r="F3765" s="9" t="e">
        <f>INDEX(#REF!:#REF!,MATCH($D3765,#REF!:#REF!,0),MATCH(#REF!,#REF!:#REF!,0))</f>
        <v>#REF!</v>
      </c>
    </row>
    <row r="3766" spans="1:6" ht="16.5" x14ac:dyDescent="0.3">
      <c r="A3766" s="9" t="s">
        <v>18560</v>
      </c>
      <c r="B3766" s="9" t="s">
        <v>2870</v>
      </c>
      <c r="C3766" s="10">
        <v>30849</v>
      </c>
      <c r="D3766" s="9">
        <v>4453705328</v>
      </c>
      <c r="E3766" s="9" t="e">
        <f>INDEX(#REF!:#REF!,MATCH($D3766,#REF!:#REF!,0),MATCH(#REF!,#REF!:#REF!,0))</f>
        <v>#REF!</v>
      </c>
      <c r="F3766" s="9" t="e">
        <f>INDEX(#REF!:#REF!,MATCH($D3766,#REF!:#REF!,0),MATCH(#REF!,#REF!:#REF!,0))</f>
        <v>#REF!</v>
      </c>
    </row>
    <row r="3767" spans="1:6" ht="16.5" x14ac:dyDescent="0.3">
      <c r="A3767" s="9" t="s">
        <v>18559</v>
      </c>
      <c r="B3767" s="9" t="s">
        <v>2083</v>
      </c>
      <c r="C3767" s="10">
        <v>34553</v>
      </c>
      <c r="D3767" s="9">
        <v>5285704227</v>
      </c>
      <c r="E3767" s="9" t="e">
        <f>INDEX(#REF!:#REF!,MATCH($D3767,#REF!:#REF!,0),MATCH(#REF!,#REF!:#REF!,0))</f>
        <v>#REF!</v>
      </c>
      <c r="F3767" s="9" t="e">
        <f>INDEX(#REF!:#REF!,MATCH($D3767,#REF!:#REF!,0),MATCH(#REF!,#REF!:#REF!,0))</f>
        <v>#REF!</v>
      </c>
    </row>
    <row r="3768" spans="1:6" ht="16.5" x14ac:dyDescent="0.3">
      <c r="A3768" s="9" t="s">
        <v>18558</v>
      </c>
      <c r="B3768" s="9" t="s">
        <v>2559</v>
      </c>
      <c r="C3768" s="10">
        <v>28064</v>
      </c>
      <c r="D3768" s="9">
        <v>9163060264</v>
      </c>
      <c r="E3768" s="9" t="e">
        <f>INDEX(#REF!:#REF!,MATCH($D3768,#REF!:#REF!,0),MATCH(#REF!,#REF!:#REF!,0))</f>
        <v>#REF!</v>
      </c>
      <c r="F3768" s="9" t="e">
        <f>INDEX(#REF!:#REF!,MATCH($D3768,#REF!:#REF!,0),MATCH(#REF!,#REF!:#REF!,0))</f>
        <v>#REF!</v>
      </c>
    </row>
    <row r="3769" spans="1:6" ht="16.5" x14ac:dyDescent="0.3">
      <c r="A3769" s="9" t="s">
        <v>18557</v>
      </c>
      <c r="B3769" s="9" t="s">
        <v>2498</v>
      </c>
      <c r="C3769" s="10">
        <v>44239</v>
      </c>
      <c r="D3769" s="9">
        <v>3213290963</v>
      </c>
      <c r="E3769" s="9" t="e">
        <f>INDEX(#REF!:#REF!,MATCH($D3769,#REF!:#REF!,0),MATCH(#REF!,#REF!:#REF!,0))</f>
        <v>#REF!</v>
      </c>
      <c r="F3769" s="9" t="e">
        <f>INDEX(#REF!:#REF!,MATCH($D3769,#REF!:#REF!,0),MATCH(#REF!,#REF!:#REF!,0))</f>
        <v>#REF!</v>
      </c>
    </row>
    <row r="3770" spans="1:6" ht="16.5" x14ac:dyDescent="0.3">
      <c r="A3770" s="9" t="s">
        <v>18556</v>
      </c>
      <c r="B3770" s="9" t="s">
        <v>2262</v>
      </c>
      <c r="C3770" s="10">
        <v>50950</v>
      </c>
      <c r="D3770" s="9">
        <v>6380488901</v>
      </c>
      <c r="E3770" s="9" t="e">
        <f>INDEX(#REF!:#REF!,MATCH($D3770,#REF!:#REF!,0),MATCH(#REF!,#REF!:#REF!,0))</f>
        <v>#REF!</v>
      </c>
      <c r="F3770" s="9" t="e">
        <f>INDEX(#REF!:#REF!,MATCH($D3770,#REF!:#REF!,0),MATCH(#REF!,#REF!:#REF!,0))</f>
        <v>#REF!</v>
      </c>
    </row>
    <row r="3771" spans="1:6" ht="16.5" x14ac:dyDescent="0.3">
      <c r="A3771" s="9" t="s">
        <v>18555</v>
      </c>
      <c r="B3771" s="9" t="s">
        <v>2361</v>
      </c>
      <c r="C3771" s="10">
        <v>37004</v>
      </c>
      <c r="D3771" s="9">
        <v>5756920838</v>
      </c>
      <c r="E3771" s="9" t="e">
        <f>INDEX(#REF!:#REF!,MATCH($D3771,#REF!:#REF!,0),MATCH(#REF!,#REF!:#REF!,0))</f>
        <v>#REF!</v>
      </c>
      <c r="F3771" s="9" t="e">
        <f>INDEX(#REF!:#REF!,MATCH($D3771,#REF!:#REF!,0),MATCH(#REF!,#REF!:#REF!,0))</f>
        <v>#REF!</v>
      </c>
    </row>
    <row r="3772" spans="1:6" ht="16.5" x14ac:dyDescent="0.3">
      <c r="A3772" s="9" t="s">
        <v>18554</v>
      </c>
      <c r="B3772" s="9" t="s">
        <v>2608</v>
      </c>
      <c r="C3772" s="10">
        <v>12711</v>
      </c>
      <c r="D3772" s="9">
        <v>483886254</v>
      </c>
      <c r="E3772" s="9" t="e">
        <f>INDEX(#REF!:#REF!,MATCH($D3772,#REF!:#REF!,0),MATCH(#REF!,#REF!:#REF!,0))</f>
        <v>#REF!</v>
      </c>
      <c r="F3772" s="9" t="e">
        <f>INDEX(#REF!:#REF!,MATCH($D3772,#REF!:#REF!,0),MATCH(#REF!,#REF!:#REF!,0))</f>
        <v>#REF!</v>
      </c>
    </row>
    <row r="3773" spans="1:6" ht="16.5" x14ac:dyDescent="0.3">
      <c r="A3773" s="9" t="s">
        <v>18553</v>
      </c>
      <c r="B3773" s="9" t="s">
        <v>2050</v>
      </c>
      <c r="C3773" s="10">
        <v>24938</v>
      </c>
      <c r="D3773" s="9">
        <v>2510440322</v>
      </c>
      <c r="E3773" s="9" t="e">
        <f>INDEX(#REF!:#REF!,MATCH($D3773,#REF!:#REF!,0),MATCH(#REF!,#REF!:#REF!,0))</f>
        <v>#REF!</v>
      </c>
      <c r="F3773" s="9" t="e">
        <f>INDEX(#REF!:#REF!,MATCH($D3773,#REF!:#REF!,0),MATCH(#REF!,#REF!:#REF!,0))</f>
        <v>#REF!</v>
      </c>
    </row>
    <row r="3774" spans="1:6" ht="16.5" x14ac:dyDescent="0.3">
      <c r="A3774" s="9" t="s">
        <v>18552</v>
      </c>
      <c r="B3774" s="9" t="s">
        <v>2867</v>
      </c>
      <c r="C3774" s="10">
        <v>47533</v>
      </c>
      <c r="D3774" s="9">
        <v>6614458434</v>
      </c>
      <c r="E3774" s="9" t="e">
        <f>INDEX(#REF!:#REF!,MATCH($D3774,#REF!:#REF!,0),MATCH(#REF!,#REF!:#REF!,0))</f>
        <v>#REF!</v>
      </c>
      <c r="F3774" s="9" t="e">
        <f>INDEX(#REF!:#REF!,MATCH($D3774,#REF!:#REF!,0),MATCH(#REF!,#REF!:#REF!,0))</f>
        <v>#REF!</v>
      </c>
    </row>
    <row r="3775" spans="1:6" ht="16.5" x14ac:dyDescent="0.3">
      <c r="A3775" s="9" t="s">
        <v>18551</v>
      </c>
      <c r="B3775" s="9" t="s">
        <v>2284</v>
      </c>
      <c r="C3775" s="10">
        <v>43210</v>
      </c>
      <c r="D3775" s="9">
        <v>9621571960</v>
      </c>
      <c r="E3775" s="9" t="e">
        <f>INDEX(#REF!:#REF!,MATCH($D3775,#REF!:#REF!,0),MATCH(#REF!,#REF!:#REF!,0))</f>
        <v>#REF!</v>
      </c>
      <c r="F3775" s="9" t="e">
        <f>INDEX(#REF!:#REF!,MATCH($D3775,#REF!:#REF!,0),MATCH(#REF!,#REF!:#REF!,0))</f>
        <v>#REF!</v>
      </c>
    </row>
    <row r="3776" spans="1:6" ht="16.5" x14ac:dyDescent="0.3">
      <c r="A3776" s="9" t="s">
        <v>18550</v>
      </c>
      <c r="B3776" s="9" t="s">
        <v>2083</v>
      </c>
      <c r="C3776" s="10">
        <v>57272</v>
      </c>
      <c r="D3776" s="9">
        <v>6084639828</v>
      </c>
      <c r="E3776" s="9" t="e">
        <f>INDEX(#REF!:#REF!,MATCH($D3776,#REF!:#REF!,0),MATCH(#REF!,#REF!:#REF!,0))</f>
        <v>#REF!</v>
      </c>
      <c r="F3776" s="9" t="e">
        <f>INDEX(#REF!:#REF!,MATCH($D3776,#REF!:#REF!,0),MATCH(#REF!,#REF!:#REF!,0))</f>
        <v>#REF!</v>
      </c>
    </row>
    <row r="3777" spans="1:6" ht="16.5" x14ac:dyDescent="0.3">
      <c r="A3777" s="9" t="s">
        <v>18549</v>
      </c>
      <c r="B3777" s="9" t="s">
        <v>2110</v>
      </c>
      <c r="C3777" s="10">
        <v>57356</v>
      </c>
      <c r="D3777" s="9">
        <v>6478891895</v>
      </c>
      <c r="E3777" s="9" t="e">
        <f>INDEX(#REF!:#REF!,MATCH($D3777,#REF!:#REF!,0),MATCH(#REF!,#REF!:#REF!,0))</f>
        <v>#REF!</v>
      </c>
      <c r="F3777" s="9" t="e">
        <f>INDEX(#REF!:#REF!,MATCH($D3777,#REF!:#REF!,0),MATCH(#REF!,#REF!:#REF!,0))</f>
        <v>#REF!</v>
      </c>
    </row>
    <row r="3778" spans="1:6" ht="16.5" x14ac:dyDescent="0.3">
      <c r="A3778" s="9" t="s">
        <v>18548</v>
      </c>
      <c r="B3778" s="9" t="s">
        <v>2346</v>
      </c>
      <c r="C3778" s="10">
        <v>52518</v>
      </c>
      <c r="D3778" s="9">
        <v>9561367408</v>
      </c>
      <c r="E3778" s="9" t="e">
        <f>INDEX(#REF!:#REF!,MATCH($D3778,#REF!:#REF!,0),MATCH(#REF!,#REF!:#REF!,0))</f>
        <v>#REF!</v>
      </c>
      <c r="F3778" s="9" t="e">
        <f>INDEX(#REF!:#REF!,MATCH($D3778,#REF!:#REF!,0),MATCH(#REF!,#REF!:#REF!,0))</f>
        <v>#REF!</v>
      </c>
    </row>
    <row r="3779" spans="1:6" ht="16.5" x14ac:dyDescent="0.3">
      <c r="A3779" s="9" t="s">
        <v>18547</v>
      </c>
      <c r="B3779" s="9" t="s">
        <v>2450</v>
      </c>
      <c r="C3779" s="10">
        <v>40540</v>
      </c>
      <c r="D3779" s="9">
        <v>6852060985</v>
      </c>
      <c r="E3779" s="9" t="e">
        <f>INDEX(#REF!:#REF!,MATCH($D3779,#REF!:#REF!,0),MATCH(#REF!,#REF!:#REF!,0))</f>
        <v>#REF!</v>
      </c>
      <c r="F3779" s="9" t="e">
        <f>INDEX(#REF!:#REF!,MATCH($D3779,#REF!:#REF!,0),MATCH(#REF!,#REF!:#REF!,0))</f>
        <v>#REF!</v>
      </c>
    </row>
    <row r="3780" spans="1:6" ht="16.5" x14ac:dyDescent="0.3">
      <c r="A3780" s="9" t="s">
        <v>18546</v>
      </c>
      <c r="B3780" s="9" t="s">
        <v>2238</v>
      </c>
      <c r="C3780" s="10">
        <v>55400</v>
      </c>
      <c r="D3780" s="9">
        <v>3904109642</v>
      </c>
      <c r="E3780" s="9" t="e">
        <f>INDEX(#REF!:#REF!,MATCH($D3780,#REF!:#REF!,0),MATCH(#REF!,#REF!:#REF!,0))</f>
        <v>#REF!</v>
      </c>
      <c r="F3780" s="9" t="e">
        <f>INDEX(#REF!:#REF!,MATCH($D3780,#REF!:#REF!,0),MATCH(#REF!,#REF!:#REF!,0))</f>
        <v>#REF!</v>
      </c>
    </row>
    <row r="3781" spans="1:6" ht="16.5" x14ac:dyDescent="0.3">
      <c r="A3781" s="9" t="s">
        <v>18545</v>
      </c>
      <c r="B3781" s="9" t="s">
        <v>2945</v>
      </c>
      <c r="C3781" s="10">
        <v>19875</v>
      </c>
      <c r="D3781" s="9">
        <v>1442784075</v>
      </c>
      <c r="E3781" s="9" t="e">
        <f>INDEX(#REF!:#REF!,MATCH($D3781,#REF!:#REF!,0),MATCH(#REF!,#REF!:#REF!,0))</f>
        <v>#REF!</v>
      </c>
      <c r="F3781" s="9" t="e">
        <f>INDEX(#REF!:#REF!,MATCH($D3781,#REF!:#REF!,0),MATCH(#REF!,#REF!:#REF!,0))</f>
        <v>#REF!</v>
      </c>
    </row>
    <row r="3782" spans="1:6" ht="16.5" x14ac:dyDescent="0.3">
      <c r="A3782" s="9" t="s">
        <v>18544</v>
      </c>
      <c r="B3782" s="9" t="s">
        <v>2704</v>
      </c>
      <c r="C3782" s="10">
        <v>29419</v>
      </c>
      <c r="D3782" s="9">
        <v>2908560011</v>
      </c>
      <c r="E3782" s="9" t="e">
        <f>INDEX(#REF!:#REF!,MATCH($D3782,#REF!:#REF!,0),MATCH(#REF!,#REF!:#REF!,0))</f>
        <v>#REF!</v>
      </c>
      <c r="F3782" s="9" t="e">
        <f>INDEX(#REF!:#REF!,MATCH($D3782,#REF!:#REF!,0),MATCH(#REF!,#REF!:#REF!,0))</f>
        <v>#REF!</v>
      </c>
    </row>
    <row r="3783" spans="1:6" ht="16.5" x14ac:dyDescent="0.3">
      <c r="A3783" s="9" t="s">
        <v>18543</v>
      </c>
      <c r="B3783" s="9" t="s">
        <v>2783</v>
      </c>
      <c r="C3783" s="10">
        <v>34589</v>
      </c>
      <c r="D3783" s="9">
        <v>8322342209</v>
      </c>
      <c r="E3783" s="9" t="e">
        <f>INDEX(#REF!:#REF!,MATCH($D3783,#REF!:#REF!,0),MATCH(#REF!,#REF!:#REF!,0))</f>
        <v>#REF!</v>
      </c>
      <c r="F3783" s="9" t="e">
        <f>INDEX(#REF!:#REF!,MATCH($D3783,#REF!:#REF!,0),MATCH(#REF!,#REF!:#REF!,0))</f>
        <v>#REF!</v>
      </c>
    </row>
    <row r="3784" spans="1:6" ht="16.5" x14ac:dyDescent="0.3">
      <c r="A3784" s="9" t="s">
        <v>18542</v>
      </c>
      <c r="B3784" s="9" t="s">
        <v>3073</v>
      </c>
      <c r="C3784" s="10">
        <v>11354</v>
      </c>
      <c r="D3784" s="9">
        <v>1475796307</v>
      </c>
      <c r="E3784" s="9" t="e">
        <f>INDEX(#REF!:#REF!,MATCH($D3784,#REF!:#REF!,0),MATCH(#REF!,#REF!:#REF!,0))</f>
        <v>#REF!</v>
      </c>
      <c r="F3784" s="9" t="e">
        <f>INDEX(#REF!:#REF!,MATCH($D3784,#REF!:#REF!,0),MATCH(#REF!,#REF!:#REF!,0))</f>
        <v>#REF!</v>
      </c>
    </row>
    <row r="3785" spans="1:6" ht="16.5" x14ac:dyDescent="0.3">
      <c r="A3785" s="9" t="s">
        <v>18541</v>
      </c>
      <c r="B3785" s="9" t="s">
        <v>2373</v>
      </c>
      <c r="C3785" s="10">
        <v>54114</v>
      </c>
      <c r="D3785" s="9">
        <v>6731572691</v>
      </c>
      <c r="E3785" s="9" t="e">
        <f>INDEX(#REF!:#REF!,MATCH($D3785,#REF!:#REF!,0),MATCH(#REF!,#REF!:#REF!,0))</f>
        <v>#REF!</v>
      </c>
      <c r="F3785" s="9" t="e">
        <f>INDEX(#REF!:#REF!,MATCH($D3785,#REF!:#REF!,0),MATCH(#REF!,#REF!:#REF!,0))</f>
        <v>#REF!</v>
      </c>
    </row>
    <row r="3786" spans="1:6" ht="16.5" x14ac:dyDescent="0.3">
      <c r="A3786" s="9" t="s">
        <v>18540</v>
      </c>
      <c r="B3786" s="9" t="s">
        <v>2315</v>
      </c>
      <c r="C3786" s="10">
        <v>40846</v>
      </c>
      <c r="D3786" s="9">
        <v>3409869514</v>
      </c>
      <c r="E3786" s="9" t="e">
        <f>INDEX(#REF!:#REF!,MATCH($D3786,#REF!:#REF!,0),MATCH(#REF!,#REF!:#REF!,0))</f>
        <v>#REF!</v>
      </c>
      <c r="F3786" s="9" t="e">
        <f>INDEX(#REF!:#REF!,MATCH($D3786,#REF!:#REF!,0),MATCH(#REF!,#REF!:#REF!,0))</f>
        <v>#REF!</v>
      </c>
    </row>
    <row r="3787" spans="1:6" ht="16.5" x14ac:dyDescent="0.3">
      <c r="A3787" s="9" t="s">
        <v>18539</v>
      </c>
      <c r="B3787" s="9" t="s">
        <v>2521</v>
      </c>
      <c r="C3787" s="10">
        <v>26007</v>
      </c>
      <c r="D3787" s="9">
        <v>8346855079</v>
      </c>
      <c r="E3787" s="9" t="e">
        <f>INDEX(#REF!:#REF!,MATCH($D3787,#REF!:#REF!,0),MATCH(#REF!,#REF!:#REF!,0))</f>
        <v>#REF!</v>
      </c>
      <c r="F3787" s="9" t="e">
        <f>INDEX(#REF!:#REF!,MATCH($D3787,#REF!:#REF!,0),MATCH(#REF!,#REF!:#REF!,0))</f>
        <v>#REF!</v>
      </c>
    </row>
    <row r="3788" spans="1:6" ht="16.5" x14ac:dyDescent="0.3">
      <c r="A3788" s="9" t="s">
        <v>18538</v>
      </c>
      <c r="B3788" s="9" t="s">
        <v>2559</v>
      </c>
      <c r="C3788" s="10">
        <v>54224</v>
      </c>
      <c r="D3788" s="9">
        <v>8733080267</v>
      </c>
      <c r="E3788" s="9" t="e">
        <f>INDEX(#REF!:#REF!,MATCH($D3788,#REF!:#REF!,0),MATCH(#REF!,#REF!:#REF!,0))</f>
        <v>#REF!</v>
      </c>
      <c r="F3788" s="9" t="e">
        <f>INDEX(#REF!:#REF!,MATCH($D3788,#REF!:#REF!,0),MATCH(#REF!,#REF!:#REF!,0))</f>
        <v>#REF!</v>
      </c>
    </row>
    <row r="3789" spans="1:6" ht="16.5" x14ac:dyDescent="0.3">
      <c r="A3789" s="9" t="s">
        <v>18537</v>
      </c>
      <c r="B3789" s="9" t="s">
        <v>3720</v>
      </c>
      <c r="C3789" s="10">
        <v>45626</v>
      </c>
      <c r="D3789" s="9">
        <v>3507341514</v>
      </c>
      <c r="E3789" s="9" t="e">
        <f>INDEX(#REF!:#REF!,MATCH($D3789,#REF!:#REF!,0),MATCH(#REF!,#REF!:#REF!,0))</f>
        <v>#REF!</v>
      </c>
      <c r="F3789" s="9" t="e">
        <f>INDEX(#REF!:#REF!,MATCH($D3789,#REF!:#REF!,0),MATCH(#REF!,#REF!:#REF!,0))</f>
        <v>#REF!</v>
      </c>
    </row>
    <row r="3790" spans="1:6" ht="16.5" x14ac:dyDescent="0.3">
      <c r="A3790" s="9" t="s">
        <v>18536</v>
      </c>
      <c r="B3790" s="9" t="s">
        <v>2136</v>
      </c>
      <c r="C3790" s="10">
        <v>52942</v>
      </c>
      <c r="D3790" s="9">
        <v>3746690722</v>
      </c>
      <c r="E3790" s="9" t="e">
        <f>INDEX(#REF!:#REF!,MATCH($D3790,#REF!:#REF!,0),MATCH(#REF!,#REF!:#REF!,0))</f>
        <v>#REF!</v>
      </c>
      <c r="F3790" s="9" t="e">
        <f>INDEX(#REF!:#REF!,MATCH($D3790,#REF!:#REF!,0),MATCH(#REF!,#REF!:#REF!,0))</f>
        <v>#REF!</v>
      </c>
    </row>
    <row r="3791" spans="1:6" ht="16.5" x14ac:dyDescent="0.3">
      <c r="A3791" s="9" t="s">
        <v>18535</v>
      </c>
      <c r="B3791" s="9" t="s">
        <v>2260</v>
      </c>
      <c r="C3791" s="10">
        <v>36594</v>
      </c>
      <c r="D3791" s="9">
        <v>2402470968</v>
      </c>
      <c r="E3791" s="9" t="e">
        <f>INDEX(#REF!:#REF!,MATCH($D3791,#REF!:#REF!,0),MATCH(#REF!,#REF!:#REF!,0))</f>
        <v>#REF!</v>
      </c>
      <c r="F3791" s="9" t="e">
        <f>INDEX(#REF!:#REF!,MATCH($D3791,#REF!:#REF!,0),MATCH(#REF!,#REF!:#REF!,0))</f>
        <v>#REF!</v>
      </c>
    </row>
    <row r="3792" spans="1:6" ht="16.5" x14ac:dyDescent="0.3">
      <c r="A3792" s="9" t="s">
        <v>18534</v>
      </c>
      <c r="B3792" s="9" t="s">
        <v>3951</v>
      </c>
      <c r="C3792" s="10">
        <v>16841</v>
      </c>
      <c r="D3792" s="9">
        <v>9447906176</v>
      </c>
      <c r="E3792" s="9" t="e">
        <f>INDEX(#REF!:#REF!,MATCH($D3792,#REF!:#REF!,0),MATCH(#REF!,#REF!:#REF!,0))</f>
        <v>#REF!</v>
      </c>
      <c r="F3792" s="9" t="e">
        <f>INDEX(#REF!:#REF!,MATCH($D3792,#REF!:#REF!,0),MATCH(#REF!,#REF!:#REF!,0))</f>
        <v>#REF!</v>
      </c>
    </row>
    <row r="3793" spans="1:6" ht="16.5" x14ac:dyDescent="0.3">
      <c r="A3793" s="9" t="s">
        <v>18533</v>
      </c>
      <c r="B3793" s="9" t="s">
        <v>3510</v>
      </c>
      <c r="C3793" s="10">
        <v>56906</v>
      </c>
      <c r="D3793" s="9">
        <v>2551917727</v>
      </c>
      <c r="E3793" s="9" t="e">
        <f>INDEX(#REF!:#REF!,MATCH($D3793,#REF!:#REF!,0),MATCH(#REF!,#REF!:#REF!,0))</f>
        <v>#REF!</v>
      </c>
      <c r="F3793" s="9" t="e">
        <f>INDEX(#REF!:#REF!,MATCH($D3793,#REF!:#REF!,0),MATCH(#REF!,#REF!:#REF!,0))</f>
        <v>#REF!</v>
      </c>
    </row>
    <row r="3794" spans="1:6" ht="16.5" x14ac:dyDescent="0.3">
      <c r="A3794" s="9" t="s">
        <v>18532</v>
      </c>
      <c r="B3794" s="9" t="s">
        <v>2034</v>
      </c>
      <c r="C3794" s="10">
        <v>22471</v>
      </c>
      <c r="D3794" s="9">
        <v>2426144645</v>
      </c>
      <c r="E3794" s="9" t="e">
        <f>INDEX(#REF!:#REF!,MATCH($D3794,#REF!:#REF!,0),MATCH(#REF!,#REF!:#REF!,0))</f>
        <v>#REF!</v>
      </c>
      <c r="F3794" s="9" t="e">
        <f>INDEX(#REF!:#REF!,MATCH($D3794,#REF!:#REF!,0),MATCH(#REF!,#REF!:#REF!,0))</f>
        <v>#REF!</v>
      </c>
    </row>
    <row r="3795" spans="1:6" ht="16.5" x14ac:dyDescent="0.3">
      <c r="A3795" s="9" t="s">
        <v>18531</v>
      </c>
      <c r="B3795" s="9" t="s">
        <v>2534</v>
      </c>
      <c r="C3795" s="10">
        <v>55482</v>
      </c>
      <c r="D3795" s="9">
        <v>5299481160</v>
      </c>
      <c r="E3795" s="9" t="e">
        <f>INDEX(#REF!:#REF!,MATCH($D3795,#REF!:#REF!,0),MATCH(#REF!,#REF!:#REF!,0))</f>
        <v>#REF!</v>
      </c>
      <c r="F3795" s="9" t="e">
        <f>INDEX(#REF!:#REF!,MATCH($D3795,#REF!:#REF!,0),MATCH(#REF!,#REF!:#REF!,0))</f>
        <v>#REF!</v>
      </c>
    </row>
    <row r="3796" spans="1:6" ht="16.5" x14ac:dyDescent="0.3">
      <c r="A3796" s="9" t="s">
        <v>18530</v>
      </c>
      <c r="B3796" s="9" t="s">
        <v>1945</v>
      </c>
      <c r="C3796" s="10">
        <v>40331</v>
      </c>
      <c r="D3796" s="9">
        <v>1351073265</v>
      </c>
      <c r="E3796" s="9" t="e">
        <f>INDEX(#REF!:#REF!,MATCH($D3796,#REF!:#REF!,0),MATCH(#REF!,#REF!:#REF!,0))</f>
        <v>#REF!</v>
      </c>
      <c r="F3796" s="9" t="e">
        <f>INDEX(#REF!:#REF!,MATCH($D3796,#REF!:#REF!,0),MATCH(#REF!,#REF!:#REF!,0))</f>
        <v>#REF!</v>
      </c>
    </row>
    <row r="3797" spans="1:6" ht="16.5" x14ac:dyDescent="0.3">
      <c r="A3797" s="9" t="s">
        <v>18529</v>
      </c>
      <c r="B3797" s="9" t="s">
        <v>2038</v>
      </c>
      <c r="C3797" s="10">
        <v>41092</v>
      </c>
      <c r="D3797" s="9">
        <v>2070860833</v>
      </c>
      <c r="E3797" s="9" t="e">
        <f>INDEX(#REF!:#REF!,MATCH($D3797,#REF!:#REF!,0),MATCH(#REF!,#REF!:#REF!,0))</f>
        <v>#REF!</v>
      </c>
      <c r="F3797" s="9" t="e">
        <f>INDEX(#REF!:#REF!,MATCH($D3797,#REF!:#REF!,0),MATCH(#REF!,#REF!:#REF!,0))</f>
        <v>#REF!</v>
      </c>
    </row>
    <row r="3798" spans="1:6" ht="16.5" x14ac:dyDescent="0.3">
      <c r="A3798" s="9" t="s">
        <v>18528</v>
      </c>
      <c r="B3798" s="9" t="s">
        <v>2121</v>
      </c>
      <c r="C3798" s="10">
        <v>53904</v>
      </c>
      <c r="D3798" s="9">
        <v>7769010411</v>
      </c>
      <c r="E3798" s="9" t="e">
        <f>INDEX(#REF!:#REF!,MATCH($D3798,#REF!:#REF!,0),MATCH(#REF!,#REF!:#REF!,0))</f>
        <v>#REF!</v>
      </c>
      <c r="F3798" s="9" t="e">
        <f>INDEX(#REF!:#REF!,MATCH($D3798,#REF!:#REF!,0),MATCH(#REF!,#REF!:#REF!,0))</f>
        <v>#REF!</v>
      </c>
    </row>
    <row r="3799" spans="1:6" ht="16.5" x14ac:dyDescent="0.3">
      <c r="A3799" s="9" t="s">
        <v>18527</v>
      </c>
      <c r="B3799" s="9" t="s">
        <v>1981</v>
      </c>
      <c r="C3799" s="10">
        <v>25066</v>
      </c>
      <c r="D3799" s="9">
        <v>7625163059</v>
      </c>
      <c r="E3799" s="9" t="e">
        <f>INDEX(#REF!:#REF!,MATCH($D3799,#REF!:#REF!,0),MATCH(#REF!,#REF!:#REF!,0))</f>
        <v>#REF!</v>
      </c>
      <c r="F3799" s="9" t="e">
        <f>INDEX(#REF!:#REF!,MATCH($D3799,#REF!:#REF!,0),MATCH(#REF!,#REF!:#REF!,0))</f>
        <v>#REF!</v>
      </c>
    </row>
    <row r="3800" spans="1:6" ht="16.5" x14ac:dyDescent="0.3">
      <c r="A3800" s="9" t="s">
        <v>18526</v>
      </c>
      <c r="B3800" s="9" t="s">
        <v>2310</v>
      </c>
      <c r="C3800" s="10">
        <v>14591</v>
      </c>
      <c r="D3800" s="9">
        <v>9340388305</v>
      </c>
      <c r="E3800" s="9" t="e">
        <f>INDEX(#REF!:#REF!,MATCH($D3800,#REF!:#REF!,0),MATCH(#REF!,#REF!:#REF!,0))</f>
        <v>#REF!</v>
      </c>
      <c r="F3800" s="9" t="e">
        <f>INDEX(#REF!:#REF!,MATCH($D3800,#REF!:#REF!,0),MATCH(#REF!,#REF!:#REF!,0))</f>
        <v>#REF!</v>
      </c>
    </row>
    <row r="3801" spans="1:6" ht="16.5" x14ac:dyDescent="0.3">
      <c r="A3801" s="9" t="s">
        <v>18525</v>
      </c>
      <c r="B3801" s="9" t="s">
        <v>3077</v>
      </c>
      <c r="C3801" s="10">
        <v>27985</v>
      </c>
      <c r="D3801" s="9">
        <v>2376099331</v>
      </c>
      <c r="E3801" s="9" t="e">
        <f>INDEX(#REF!:#REF!,MATCH($D3801,#REF!:#REF!,0),MATCH(#REF!,#REF!:#REF!,0))</f>
        <v>#REF!</v>
      </c>
      <c r="F3801" s="9" t="e">
        <f>INDEX(#REF!:#REF!,MATCH($D3801,#REF!:#REF!,0),MATCH(#REF!,#REF!:#REF!,0))</f>
        <v>#REF!</v>
      </c>
    </row>
    <row r="3802" spans="1:6" ht="16.5" x14ac:dyDescent="0.3">
      <c r="A3802" s="9" t="s">
        <v>18524</v>
      </c>
      <c r="B3802" s="9" t="s">
        <v>3498</v>
      </c>
      <c r="C3802" s="10">
        <v>14309</v>
      </c>
      <c r="D3802" s="9">
        <v>3381164996</v>
      </c>
      <c r="E3802" s="9" t="e">
        <f>INDEX(#REF!:#REF!,MATCH($D3802,#REF!:#REF!,0),MATCH(#REF!,#REF!:#REF!,0))</f>
        <v>#REF!</v>
      </c>
      <c r="F3802" s="9" t="e">
        <f>INDEX(#REF!:#REF!,MATCH($D3802,#REF!:#REF!,0),MATCH(#REF!,#REF!:#REF!,0))</f>
        <v>#REF!</v>
      </c>
    </row>
    <row r="3803" spans="1:6" ht="16.5" x14ac:dyDescent="0.3">
      <c r="A3803" s="9" t="s">
        <v>18523</v>
      </c>
      <c r="B3803" s="9" t="s">
        <v>2284</v>
      </c>
      <c r="C3803" s="10">
        <v>26425</v>
      </c>
      <c r="D3803" s="9">
        <v>8350412399</v>
      </c>
      <c r="E3803" s="9" t="e">
        <f>INDEX(#REF!:#REF!,MATCH($D3803,#REF!:#REF!,0),MATCH(#REF!,#REF!:#REF!,0))</f>
        <v>#REF!</v>
      </c>
      <c r="F3803" s="9" t="e">
        <f>INDEX(#REF!:#REF!,MATCH($D3803,#REF!:#REF!,0),MATCH(#REF!,#REF!:#REF!,0))</f>
        <v>#REF!</v>
      </c>
    </row>
    <row r="3804" spans="1:6" ht="16.5" x14ac:dyDescent="0.3">
      <c r="A3804" s="9" t="s">
        <v>18522</v>
      </c>
      <c r="B3804" s="9" t="s">
        <v>2073</v>
      </c>
      <c r="C3804" s="10">
        <v>43207</v>
      </c>
      <c r="D3804" s="9">
        <v>8017115954</v>
      </c>
      <c r="E3804" s="9" t="e">
        <f>INDEX(#REF!:#REF!,MATCH($D3804,#REF!:#REF!,0),MATCH(#REF!,#REF!:#REF!,0))</f>
        <v>#REF!</v>
      </c>
      <c r="F3804" s="9" t="e">
        <f>INDEX(#REF!:#REF!,MATCH($D3804,#REF!:#REF!,0),MATCH(#REF!,#REF!:#REF!,0))</f>
        <v>#REF!</v>
      </c>
    </row>
    <row r="3805" spans="1:6" ht="16.5" x14ac:dyDescent="0.3">
      <c r="A3805" s="9" t="s">
        <v>18521</v>
      </c>
      <c r="B3805" s="9" t="s">
        <v>2528</v>
      </c>
      <c r="C3805" s="10">
        <v>49672</v>
      </c>
      <c r="D3805" s="9">
        <v>3060876401</v>
      </c>
      <c r="E3805" s="9" t="e">
        <f>INDEX(#REF!:#REF!,MATCH($D3805,#REF!:#REF!,0),MATCH(#REF!,#REF!:#REF!,0))</f>
        <v>#REF!</v>
      </c>
      <c r="F3805" s="9" t="e">
        <f>INDEX(#REF!:#REF!,MATCH($D3805,#REF!:#REF!,0),MATCH(#REF!,#REF!:#REF!,0))</f>
        <v>#REF!</v>
      </c>
    </row>
    <row r="3806" spans="1:6" ht="16.5" x14ac:dyDescent="0.3">
      <c r="A3806" s="9" t="s">
        <v>18520</v>
      </c>
      <c r="B3806" s="9" t="s">
        <v>2339</v>
      </c>
      <c r="C3806" s="10">
        <v>31933</v>
      </c>
      <c r="D3806" s="9">
        <v>140020098</v>
      </c>
      <c r="E3806" s="9" t="e">
        <f>INDEX(#REF!:#REF!,MATCH($D3806,#REF!:#REF!,0),MATCH(#REF!,#REF!:#REF!,0))</f>
        <v>#REF!</v>
      </c>
      <c r="F3806" s="9" t="e">
        <f>INDEX(#REF!:#REF!,MATCH($D3806,#REF!:#REF!,0),MATCH(#REF!,#REF!:#REF!,0))</f>
        <v>#REF!</v>
      </c>
    </row>
    <row r="3807" spans="1:6" ht="16.5" x14ac:dyDescent="0.3">
      <c r="A3807" s="9" t="s">
        <v>18519</v>
      </c>
      <c r="B3807" s="9" t="s">
        <v>2052</v>
      </c>
      <c r="C3807" s="10">
        <v>21314</v>
      </c>
      <c r="D3807" s="9">
        <v>1420239228</v>
      </c>
      <c r="E3807" s="9" t="e">
        <f>INDEX(#REF!:#REF!,MATCH($D3807,#REF!:#REF!,0),MATCH(#REF!,#REF!:#REF!,0))</f>
        <v>#REF!</v>
      </c>
      <c r="F3807" s="9" t="e">
        <f>INDEX(#REF!:#REF!,MATCH($D3807,#REF!:#REF!,0),MATCH(#REF!,#REF!:#REF!,0))</f>
        <v>#REF!</v>
      </c>
    </row>
    <row r="3808" spans="1:6" ht="16.5" x14ac:dyDescent="0.3">
      <c r="A3808" s="9" t="s">
        <v>18518</v>
      </c>
      <c r="B3808" s="9" t="s">
        <v>2326</v>
      </c>
      <c r="C3808" s="10">
        <v>19989</v>
      </c>
      <c r="D3808" s="9">
        <v>5000631609</v>
      </c>
      <c r="E3808" s="9" t="e">
        <f>INDEX(#REF!:#REF!,MATCH($D3808,#REF!:#REF!,0),MATCH(#REF!,#REF!:#REF!,0))</f>
        <v>#REF!</v>
      </c>
      <c r="F3808" s="9" t="e">
        <f>INDEX(#REF!:#REF!,MATCH($D3808,#REF!:#REF!,0),MATCH(#REF!,#REF!:#REF!,0))</f>
        <v>#REF!</v>
      </c>
    </row>
    <row r="3809" spans="1:6" ht="16.5" x14ac:dyDescent="0.3">
      <c r="A3809" s="9" t="s">
        <v>18517</v>
      </c>
      <c r="B3809" s="9" t="s">
        <v>2584</v>
      </c>
      <c r="C3809" s="10">
        <v>22559</v>
      </c>
      <c r="D3809" s="9">
        <v>8501525324</v>
      </c>
      <c r="E3809" s="9" t="e">
        <f>INDEX(#REF!:#REF!,MATCH($D3809,#REF!:#REF!,0),MATCH(#REF!,#REF!:#REF!,0))</f>
        <v>#REF!</v>
      </c>
      <c r="F3809" s="9" t="e">
        <f>INDEX(#REF!:#REF!,MATCH($D3809,#REF!:#REF!,0),MATCH(#REF!,#REF!:#REF!,0))</f>
        <v>#REF!</v>
      </c>
    </row>
    <row r="3810" spans="1:6" ht="16.5" x14ac:dyDescent="0.3">
      <c r="A3810" s="9" t="s">
        <v>18516</v>
      </c>
      <c r="B3810" s="9" t="s">
        <v>2232</v>
      </c>
      <c r="C3810" s="10">
        <v>25590</v>
      </c>
      <c r="D3810" s="9">
        <v>4823073274</v>
      </c>
      <c r="E3810" s="9" t="e">
        <f>INDEX(#REF!:#REF!,MATCH($D3810,#REF!:#REF!,0),MATCH(#REF!,#REF!:#REF!,0))</f>
        <v>#REF!</v>
      </c>
      <c r="F3810" s="9" t="e">
        <f>INDEX(#REF!:#REF!,MATCH($D3810,#REF!:#REF!,0),MATCH(#REF!,#REF!:#REF!,0))</f>
        <v>#REF!</v>
      </c>
    </row>
    <row r="3811" spans="1:6" ht="16.5" x14ac:dyDescent="0.3">
      <c r="A3811" s="9" t="s">
        <v>18515</v>
      </c>
      <c r="B3811" s="9" t="s">
        <v>2386</v>
      </c>
      <c r="C3811" s="10">
        <v>35557</v>
      </c>
      <c r="D3811" s="9">
        <v>2809344809</v>
      </c>
      <c r="E3811" s="9" t="e">
        <f>INDEX(#REF!:#REF!,MATCH($D3811,#REF!:#REF!,0),MATCH(#REF!,#REF!:#REF!,0))</f>
        <v>#REF!</v>
      </c>
      <c r="F3811" s="9" t="e">
        <f>INDEX(#REF!:#REF!,MATCH($D3811,#REF!:#REF!,0),MATCH(#REF!,#REF!:#REF!,0))</f>
        <v>#REF!</v>
      </c>
    </row>
    <row r="3812" spans="1:6" ht="16.5" x14ac:dyDescent="0.3">
      <c r="A3812" s="9" t="s">
        <v>18514</v>
      </c>
      <c r="B3812" s="9" t="s">
        <v>2090</v>
      </c>
      <c r="C3812" s="10">
        <v>23108</v>
      </c>
      <c r="D3812" s="9">
        <v>6436551115</v>
      </c>
      <c r="E3812" s="9" t="e">
        <f>INDEX(#REF!:#REF!,MATCH($D3812,#REF!:#REF!,0),MATCH(#REF!,#REF!:#REF!,0))</f>
        <v>#REF!</v>
      </c>
      <c r="F3812" s="9" t="e">
        <f>INDEX(#REF!:#REF!,MATCH($D3812,#REF!:#REF!,0),MATCH(#REF!,#REF!:#REF!,0))</f>
        <v>#REF!</v>
      </c>
    </row>
    <row r="3813" spans="1:6" ht="16.5" x14ac:dyDescent="0.3">
      <c r="A3813" s="9" t="s">
        <v>18513</v>
      </c>
      <c r="B3813" s="9" t="s">
        <v>2500</v>
      </c>
      <c r="C3813" s="10">
        <v>24499</v>
      </c>
      <c r="D3813" s="9">
        <v>9018504580</v>
      </c>
      <c r="E3813" s="9" t="e">
        <f>INDEX(#REF!:#REF!,MATCH($D3813,#REF!:#REF!,0),MATCH(#REF!,#REF!:#REF!,0))</f>
        <v>#REF!</v>
      </c>
      <c r="F3813" s="9" t="e">
        <f>INDEX(#REF!:#REF!,MATCH($D3813,#REF!:#REF!,0),MATCH(#REF!,#REF!:#REF!,0))</f>
        <v>#REF!</v>
      </c>
    </row>
    <row r="3814" spans="1:6" ht="16.5" x14ac:dyDescent="0.3">
      <c r="A3814" s="9" t="s">
        <v>18512</v>
      </c>
      <c r="B3814" s="9" t="s">
        <v>1969</v>
      </c>
      <c r="C3814" s="10">
        <v>47008</v>
      </c>
      <c r="D3814" s="9">
        <v>6214787945</v>
      </c>
      <c r="E3814" s="9" t="e">
        <f>INDEX(#REF!:#REF!,MATCH($D3814,#REF!:#REF!,0),MATCH(#REF!,#REF!:#REF!,0))</f>
        <v>#REF!</v>
      </c>
      <c r="F3814" s="9" t="e">
        <f>INDEX(#REF!:#REF!,MATCH($D3814,#REF!:#REF!,0),MATCH(#REF!,#REF!:#REF!,0))</f>
        <v>#REF!</v>
      </c>
    </row>
    <row r="3815" spans="1:6" ht="16.5" x14ac:dyDescent="0.3">
      <c r="A3815" s="9" t="s">
        <v>18511</v>
      </c>
      <c r="B3815" s="9" t="s">
        <v>1963</v>
      </c>
      <c r="C3815" s="10">
        <v>45294</v>
      </c>
      <c r="D3815" s="9">
        <v>5779075530</v>
      </c>
      <c r="E3815" s="9" t="e">
        <f>INDEX(#REF!:#REF!,MATCH($D3815,#REF!:#REF!,0),MATCH(#REF!,#REF!:#REF!,0))</f>
        <v>#REF!</v>
      </c>
      <c r="F3815" s="9" t="e">
        <f>INDEX(#REF!:#REF!,MATCH($D3815,#REF!:#REF!,0),MATCH(#REF!,#REF!:#REF!,0))</f>
        <v>#REF!</v>
      </c>
    </row>
    <row r="3816" spans="1:6" ht="16.5" x14ac:dyDescent="0.3">
      <c r="A3816" s="9" t="s">
        <v>18510</v>
      </c>
      <c r="B3816" s="9" t="s">
        <v>1955</v>
      </c>
      <c r="C3816" s="10">
        <v>49946</v>
      </c>
      <c r="D3816" s="9">
        <v>5403399259</v>
      </c>
      <c r="E3816" s="9" t="e">
        <f>INDEX(#REF!:#REF!,MATCH($D3816,#REF!:#REF!,0),MATCH(#REF!,#REF!:#REF!,0))</f>
        <v>#REF!</v>
      </c>
      <c r="F3816" s="9" t="e">
        <f>INDEX(#REF!:#REF!,MATCH($D3816,#REF!:#REF!,0),MATCH(#REF!,#REF!:#REF!,0))</f>
        <v>#REF!</v>
      </c>
    </row>
    <row r="3817" spans="1:6" ht="16.5" x14ac:dyDescent="0.3">
      <c r="A3817" s="9" t="s">
        <v>18509</v>
      </c>
      <c r="B3817" s="9" t="s">
        <v>2228</v>
      </c>
      <c r="C3817" s="10">
        <v>43507</v>
      </c>
      <c r="D3817" s="9">
        <v>4236713853</v>
      </c>
      <c r="E3817" s="9" t="e">
        <f>INDEX(#REF!:#REF!,MATCH($D3817,#REF!:#REF!,0),MATCH(#REF!,#REF!:#REF!,0))</f>
        <v>#REF!</v>
      </c>
      <c r="F3817" s="9" t="e">
        <f>INDEX(#REF!:#REF!,MATCH($D3817,#REF!:#REF!,0),MATCH(#REF!,#REF!:#REF!,0))</f>
        <v>#REF!</v>
      </c>
    </row>
    <row r="3818" spans="1:6" ht="16.5" x14ac:dyDescent="0.3">
      <c r="A3818" s="9" t="s">
        <v>18508</v>
      </c>
      <c r="B3818" s="9" t="s">
        <v>5218</v>
      </c>
      <c r="C3818" s="10">
        <v>30994</v>
      </c>
      <c r="D3818" s="9">
        <v>9561367408</v>
      </c>
      <c r="E3818" s="9" t="e">
        <f>INDEX(#REF!:#REF!,MATCH($D3818,#REF!:#REF!,0),MATCH(#REF!,#REF!:#REF!,0))</f>
        <v>#REF!</v>
      </c>
      <c r="F3818" s="9" t="e">
        <f>INDEX(#REF!:#REF!,MATCH($D3818,#REF!:#REF!,0),MATCH(#REF!,#REF!:#REF!,0))</f>
        <v>#REF!</v>
      </c>
    </row>
    <row r="3819" spans="1:6" ht="16.5" x14ac:dyDescent="0.3">
      <c r="A3819" s="9" t="s">
        <v>18507</v>
      </c>
      <c r="B3819" s="9" t="s">
        <v>3116</v>
      </c>
      <c r="C3819" s="10">
        <v>59108</v>
      </c>
      <c r="D3819" s="9">
        <v>5629875752</v>
      </c>
      <c r="E3819" s="9" t="e">
        <f>INDEX(#REF!:#REF!,MATCH($D3819,#REF!:#REF!,0),MATCH(#REF!,#REF!:#REF!,0))</f>
        <v>#REF!</v>
      </c>
      <c r="F3819" s="9" t="e">
        <f>INDEX(#REF!:#REF!,MATCH($D3819,#REF!:#REF!,0),MATCH(#REF!,#REF!:#REF!,0))</f>
        <v>#REF!</v>
      </c>
    </row>
    <row r="3820" spans="1:6" ht="16.5" x14ac:dyDescent="0.3">
      <c r="A3820" s="9" t="s">
        <v>18506</v>
      </c>
      <c r="B3820" s="9" t="s">
        <v>2007</v>
      </c>
      <c r="C3820" s="10">
        <v>53887</v>
      </c>
      <c r="D3820" s="9">
        <v>5395528121</v>
      </c>
      <c r="E3820" s="9" t="e">
        <f>INDEX(#REF!:#REF!,MATCH($D3820,#REF!:#REF!,0),MATCH(#REF!,#REF!:#REF!,0))</f>
        <v>#REF!</v>
      </c>
      <c r="F3820" s="9" t="e">
        <f>INDEX(#REF!:#REF!,MATCH($D3820,#REF!:#REF!,0),MATCH(#REF!,#REF!:#REF!,0))</f>
        <v>#REF!</v>
      </c>
    </row>
    <row r="3821" spans="1:6" ht="16.5" x14ac:dyDescent="0.3">
      <c r="A3821" s="9" t="s">
        <v>18505</v>
      </c>
      <c r="B3821" s="9" t="s">
        <v>3856</v>
      </c>
      <c r="C3821" s="10">
        <v>12180</v>
      </c>
      <c r="D3821" s="9">
        <v>4768254810</v>
      </c>
      <c r="E3821" s="9" t="e">
        <f>INDEX(#REF!:#REF!,MATCH($D3821,#REF!:#REF!,0),MATCH(#REF!,#REF!:#REF!,0))</f>
        <v>#REF!</v>
      </c>
      <c r="F3821" s="9" t="e">
        <f>INDEX(#REF!:#REF!,MATCH($D3821,#REF!:#REF!,0),MATCH(#REF!,#REF!:#REF!,0))</f>
        <v>#REF!</v>
      </c>
    </row>
    <row r="3822" spans="1:6" ht="16.5" x14ac:dyDescent="0.3">
      <c r="A3822" s="9" t="s">
        <v>18504</v>
      </c>
      <c r="B3822" s="9" t="s">
        <v>2085</v>
      </c>
      <c r="C3822" s="10">
        <v>29546</v>
      </c>
      <c r="D3822" s="9">
        <v>9620547551</v>
      </c>
      <c r="E3822" s="9" t="e">
        <f>INDEX(#REF!:#REF!,MATCH($D3822,#REF!:#REF!,0),MATCH(#REF!,#REF!:#REF!,0))</f>
        <v>#REF!</v>
      </c>
      <c r="F3822" s="9" t="e">
        <f>INDEX(#REF!:#REF!,MATCH($D3822,#REF!:#REF!,0),MATCH(#REF!,#REF!:#REF!,0))</f>
        <v>#REF!</v>
      </c>
    </row>
    <row r="3823" spans="1:6" ht="16.5" x14ac:dyDescent="0.3">
      <c r="A3823" s="9" t="s">
        <v>18503</v>
      </c>
      <c r="B3823" s="9" t="s">
        <v>2555</v>
      </c>
      <c r="C3823" s="10">
        <v>55644</v>
      </c>
      <c r="D3823" s="9">
        <v>3547596165</v>
      </c>
      <c r="E3823" s="9" t="e">
        <f>INDEX(#REF!:#REF!,MATCH($D3823,#REF!:#REF!,0),MATCH(#REF!,#REF!:#REF!,0))</f>
        <v>#REF!</v>
      </c>
      <c r="F3823" s="9" t="e">
        <f>INDEX(#REF!:#REF!,MATCH($D3823,#REF!:#REF!,0),MATCH(#REF!,#REF!:#REF!,0))</f>
        <v>#REF!</v>
      </c>
    </row>
    <row r="3824" spans="1:6" ht="16.5" x14ac:dyDescent="0.3">
      <c r="A3824" s="9" t="s">
        <v>18502</v>
      </c>
      <c r="B3824" s="9" t="s">
        <v>2054</v>
      </c>
      <c r="C3824" s="10">
        <v>24398</v>
      </c>
      <c r="D3824" s="9">
        <v>4638232353</v>
      </c>
      <c r="E3824" s="9" t="e">
        <f>INDEX(#REF!:#REF!,MATCH($D3824,#REF!:#REF!,0),MATCH(#REF!,#REF!:#REF!,0))</f>
        <v>#REF!</v>
      </c>
      <c r="F3824" s="9" t="e">
        <f>INDEX(#REF!:#REF!,MATCH($D3824,#REF!:#REF!,0),MATCH(#REF!,#REF!:#REF!,0))</f>
        <v>#REF!</v>
      </c>
    </row>
    <row r="3825" spans="1:6" ht="16.5" x14ac:dyDescent="0.3">
      <c r="A3825" s="9" t="s">
        <v>18501</v>
      </c>
      <c r="B3825" s="9" t="s">
        <v>1991</v>
      </c>
      <c r="C3825" s="10">
        <v>46847</v>
      </c>
      <c r="D3825" s="9">
        <v>5074304008</v>
      </c>
      <c r="E3825" s="9" t="e">
        <f>INDEX(#REF!:#REF!,MATCH($D3825,#REF!:#REF!,0),MATCH(#REF!,#REF!:#REF!,0))</f>
        <v>#REF!</v>
      </c>
      <c r="F3825" s="9" t="e">
        <f>INDEX(#REF!:#REF!,MATCH($D3825,#REF!:#REF!,0),MATCH(#REF!,#REF!:#REF!,0))</f>
        <v>#REF!</v>
      </c>
    </row>
    <row r="3826" spans="1:6" ht="16.5" x14ac:dyDescent="0.3">
      <c r="A3826" s="9" t="s">
        <v>18500</v>
      </c>
      <c r="B3826" s="9" t="s">
        <v>3077</v>
      </c>
      <c r="C3826" s="10">
        <v>55999</v>
      </c>
      <c r="D3826" s="9">
        <v>8333777430</v>
      </c>
      <c r="E3826" s="9" t="e">
        <f>INDEX(#REF!:#REF!,MATCH($D3826,#REF!:#REF!,0),MATCH(#REF!,#REF!:#REF!,0))</f>
        <v>#REF!</v>
      </c>
      <c r="F3826" s="9" t="e">
        <f>INDEX(#REF!:#REF!,MATCH($D3826,#REF!:#REF!,0),MATCH(#REF!,#REF!:#REF!,0))</f>
        <v>#REF!</v>
      </c>
    </row>
    <row r="3827" spans="1:6" ht="16.5" x14ac:dyDescent="0.3">
      <c r="A3827" s="9" t="s">
        <v>18499</v>
      </c>
      <c r="B3827" s="9" t="s">
        <v>2472</v>
      </c>
      <c r="C3827" s="10">
        <v>12847</v>
      </c>
      <c r="D3827" s="9">
        <v>2298319154</v>
      </c>
      <c r="E3827" s="9" t="e">
        <f>INDEX(#REF!:#REF!,MATCH($D3827,#REF!:#REF!,0),MATCH(#REF!,#REF!:#REF!,0))</f>
        <v>#REF!</v>
      </c>
      <c r="F3827" s="9" t="e">
        <f>INDEX(#REF!:#REF!,MATCH($D3827,#REF!:#REF!,0),MATCH(#REF!,#REF!:#REF!,0))</f>
        <v>#REF!</v>
      </c>
    </row>
    <row r="3828" spans="1:6" ht="16.5" x14ac:dyDescent="0.3">
      <c r="A3828" s="9" t="s">
        <v>18498</v>
      </c>
      <c r="B3828" s="9" t="s">
        <v>3042</v>
      </c>
      <c r="C3828" s="10">
        <v>30372</v>
      </c>
      <c r="D3828" s="9">
        <v>5117202538</v>
      </c>
      <c r="E3828" s="9" t="e">
        <f>INDEX(#REF!:#REF!,MATCH($D3828,#REF!:#REF!,0),MATCH(#REF!,#REF!:#REF!,0))</f>
        <v>#REF!</v>
      </c>
      <c r="F3828" s="9" t="e">
        <f>INDEX(#REF!:#REF!,MATCH($D3828,#REF!:#REF!,0),MATCH(#REF!,#REF!:#REF!,0))</f>
        <v>#REF!</v>
      </c>
    </row>
    <row r="3829" spans="1:6" ht="16.5" x14ac:dyDescent="0.3">
      <c r="A3829" s="9" t="s">
        <v>18497</v>
      </c>
      <c r="B3829" s="9" t="s">
        <v>1997</v>
      </c>
      <c r="C3829" s="10">
        <v>16564</v>
      </c>
      <c r="D3829" s="9">
        <v>4009257075</v>
      </c>
      <c r="E3829" s="9" t="e">
        <f>INDEX(#REF!:#REF!,MATCH($D3829,#REF!:#REF!,0),MATCH(#REF!,#REF!:#REF!,0))</f>
        <v>#REF!</v>
      </c>
      <c r="F3829" s="9" t="e">
        <f>INDEX(#REF!:#REF!,MATCH($D3829,#REF!:#REF!,0),MATCH(#REF!,#REF!:#REF!,0))</f>
        <v>#REF!</v>
      </c>
    </row>
    <row r="3830" spans="1:6" ht="16.5" x14ac:dyDescent="0.3">
      <c r="A3830" s="9" t="s">
        <v>18496</v>
      </c>
      <c r="B3830" s="9" t="s">
        <v>2034</v>
      </c>
      <c r="C3830" s="10">
        <v>38546</v>
      </c>
      <c r="D3830" s="9">
        <v>3040116061</v>
      </c>
      <c r="E3830" s="9" t="e">
        <f>INDEX(#REF!:#REF!,MATCH($D3830,#REF!:#REF!,0),MATCH(#REF!,#REF!:#REF!,0))</f>
        <v>#REF!</v>
      </c>
      <c r="F3830" s="9" t="e">
        <f>INDEX(#REF!:#REF!,MATCH($D3830,#REF!:#REF!,0),MATCH(#REF!,#REF!:#REF!,0))</f>
        <v>#REF!</v>
      </c>
    </row>
    <row r="3831" spans="1:6" ht="16.5" x14ac:dyDescent="0.3">
      <c r="A3831" s="9" t="s">
        <v>18495</v>
      </c>
      <c r="B3831" s="9" t="s">
        <v>1963</v>
      </c>
      <c r="C3831" s="10">
        <v>38457</v>
      </c>
      <c r="D3831" s="9">
        <v>1155371844</v>
      </c>
      <c r="E3831" s="9" t="e">
        <f>INDEX(#REF!:#REF!,MATCH($D3831,#REF!:#REF!,0),MATCH(#REF!,#REF!:#REF!,0))</f>
        <v>#REF!</v>
      </c>
      <c r="F3831" s="9" t="e">
        <f>INDEX(#REF!:#REF!,MATCH($D3831,#REF!:#REF!,0),MATCH(#REF!,#REF!:#REF!,0))</f>
        <v>#REF!</v>
      </c>
    </row>
    <row r="3832" spans="1:6" ht="16.5" x14ac:dyDescent="0.3">
      <c r="A3832" s="9" t="s">
        <v>18494</v>
      </c>
      <c r="B3832" s="9" t="s">
        <v>2017</v>
      </c>
      <c r="C3832" s="10">
        <v>54429</v>
      </c>
      <c r="D3832" s="9">
        <v>1599457717</v>
      </c>
      <c r="E3832" s="9" t="e">
        <f>INDEX(#REF!:#REF!,MATCH($D3832,#REF!:#REF!,0),MATCH(#REF!,#REF!:#REF!,0))</f>
        <v>#REF!</v>
      </c>
      <c r="F3832" s="9" t="e">
        <f>INDEX(#REF!:#REF!,MATCH($D3832,#REF!:#REF!,0),MATCH(#REF!,#REF!:#REF!,0))</f>
        <v>#REF!</v>
      </c>
    </row>
    <row r="3833" spans="1:6" ht="16.5" x14ac:dyDescent="0.3">
      <c r="A3833" s="9" t="s">
        <v>18493</v>
      </c>
      <c r="B3833" s="9" t="s">
        <v>2371</v>
      </c>
      <c r="C3833" s="10">
        <v>25701</v>
      </c>
      <c r="D3833" s="9">
        <v>146065492</v>
      </c>
      <c r="E3833" s="9" t="e">
        <f>INDEX(#REF!:#REF!,MATCH($D3833,#REF!:#REF!,0),MATCH(#REF!,#REF!:#REF!,0))</f>
        <v>#REF!</v>
      </c>
      <c r="F3833" s="9" t="e">
        <f>INDEX(#REF!:#REF!,MATCH($D3833,#REF!:#REF!,0),MATCH(#REF!,#REF!:#REF!,0))</f>
        <v>#REF!</v>
      </c>
    </row>
    <row r="3834" spans="1:6" ht="16.5" x14ac:dyDescent="0.3">
      <c r="A3834" s="9" t="s">
        <v>18492</v>
      </c>
      <c r="B3834" s="9" t="s">
        <v>2140</v>
      </c>
      <c r="C3834" s="10">
        <v>14956</v>
      </c>
      <c r="D3834" s="9">
        <v>8640079943</v>
      </c>
      <c r="E3834" s="9" t="e">
        <f>INDEX(#REF!:#REF!,MATCH($D3834,#REF!:#REF!,0),MATCH(#REF!,#REF!:#REF!,0))</f>
        <v>#REF!</v>
      </c>
      <c r="F3834" s="9" t="e">
        <f>INDEX(#REF!:#REF!,MATCH($D3834,#REF!:#REF!,0),MATCH(#REF!,#REF!:#REF!,0))</f>
        <v>#REF!</v>
      </c>
    </row>
    <row r="3835" spans="1:6" ht="16.5" x14ac:dyDescent="0.3">
      <c r="A3835" s="9" t="s">
        <v>18491</v>
      </c>
      <c r="B3835" s="9" t="s">
        <v>2132</v>
      </c>
      <c r="C3835" s="10">
        <v>36553</v>
      </c>
      <c r="D3835" s="9">
        <v>2421688019</v>
      </c>
      <c r="E3835" s="9" t="e">
        <f>INDEX(#REF!:#REF!,MATCH($D3835,#REF!:#REF!,0),MATCH(#REF!,#REF!:#REF!,0))</f>
        <v>#REF!</v>
      </c>
      <c r="F3835" s="9" t="e">
        <f>INDEX(#REF!:#REF!,MATCH($D3835,#REF!:#REF!,0),MATCH(#REF!,#REF!:#REF!,0))</f>
        <v>#REF!</v>
      </c>
    </row>
    <row r="3836" spans="1:6" ht="16.5" x14ac:dyDescent="0.3">
      <c r="A3836" s="9" t="s">
        <v>18490</v>
      </c>
      <c r="B3836" s="9" t="s">
        <v>2867</v>
      </c>
      <c r="C3836" s="10">
        <v>51826</v>
      </c>
      <c r="D3836" s="9">
        <v>7088886472</v>
      </c>
      <c r="E3836" s="9" t="e">
        <f>INDEX(#REF!:#REF!,MATCH($D3836,#REF!:#REF!,0),MATCH(#REF!,#REF!:#REF!,0))</f>
        <v>#REF!</v>
      </c>
      <c r="F3836" s="9" t="e">
        <f>INDEX(#REF!:#REF!,MATCH($D3836,#REF!:#REF!,0),MATCH(#REF!,#REF!:#REF!,0))</f>
        <v>#REF!</v>
      </c>
    </row>
    <row r="3837" spans="1:6" ht="16.5" x14ac:dyDescent="0.3">
      <c r="A3837" s="9" t="s">
        <v>18489</v>
      </c>
      <c r="B3837" s="9" t="s">
        <v>2272</v>
      </c>
      <c r="C3837" s="10">
        <v>34038</v>
      </c>
      <c r="D3837" s="9">
        <v>1489889981</v>
      </c>
      <c r="E3837" s="9" t="e">
        <f>INDEX(#REF!:#REF!,MATCH($D3837,#REF!:#REF!,0),MATCH(#REF!,#REF!:#REF!,0))</f>
        <v>#REF!</v>
      </c>
      <c r="F3837" s="9" t="e">
        <f>INDEX(#REF!:#REF!,MATCH($D3837,#REF!:#REF!,0),MATCH(#REF!,#REF!:#REF!,0))</f>
        <v>#REF!</v>
      </c>
    </row>
    <row r="3838" spans="1:6" ht="16.5" x14ac:dyDescent="0.3">
      <c r="A3838" s="9" t="s">
        <v>18488</v>
      </c>
      <c r="B3838" s="9" t="s">
        <v>2260</v>
      </c>
      <c r="C3838" s="10">
        <v>11927</v>
      </c>
      <c r="D3838" s="9">
        <v>8460683117</v>
      </c>
      <c r="E3838" s="9" t="e">
        <f>INDEX(#REF!:#REF!,MATCH($D3838,#REF!:#REF!,0),MATCH(#REF!,#REF!:#REF!,0))</f>
        <v>#REF!</v>
      </c>
      <c r="F3838" s="9" t="e">
        <f>INDEX(#REF!:#REF!,MATCH($D3838,#REF!:#REF!,0),MATCH(#REF!,#REF!:#REF!,0))</f>
        <v>#REF!</v>
      </c>
    </row>
    <row r="3839" spans="1:6" ht="16.5" x14ac:dyDescent="0.3">
      <c r="A3839" s="9" t="s">
        <v>18487</v>
      </c>
      <c r="B3839" s="9" t="s">
        <v>2555</v>
      </c>
      <c r="C3839" s="10">
        <v>43140</v>
      </c>
      <c r="D3839" s="9">
        <v>7338728615</v>
      </c>
      <c r="E3839" s="9" t="e">
        <f>INDEX(#REF!:#REF!,MATCH($D3839,#REF!:#REF!,0),MATCH(#REF!,#REF!:#REF!,0))</f>
        <v>#REF!</v>
      </c>
      <c r="F3839" s="9" t="e">
        <f>INDEX(#REF!:#REF!,MATCH($D3839,#REF!:#REF!,0),MATCH(#REF!,#REF!:#REF!,0))</f>
        <v>#REF!</v>
      </c>
    </row>
    <row r="3840" spans="1:6" ht="16.5" x14ac:dyDescent="0.3">
      <c r="A3840" s="9" t="s">
        <v>18486</v>
      </c>
      <c r="B3840" s="9" t="s">
        <v>2019</v>
      </c>
      <c r="C3840" s="10">
        <v>58199</v>
      </c>
      <c r="D3840" s="9">
        <v>7769010411</v>
      </c>
      <c r="E3840" s="9" t="e">
        <f>INDEX(#REF!:#REF!,MATCH($D3840,#REF!:#REF!,0),MATCH(#REF!,#REF!:#REF!,0))</f>
        <v>#REF!</v>
      </c>
      <c r="F3840" s="9" t="e">
        <f>INDEX(#REF!:#REF!,MATCH($D3840,#REF!:#REF!,0),MATCH(#REF!,#REF!:#REF!,0))</f>
        <v>#REF!</v>
      </c>
    </row>
    <row r="3841" spans="1:6" ht="16.5" x14ac:dyDescent="0.3">
      <c r="A3841" s="9" t="s">
        <v>18485</v>
      </c>
      <c r="B3841" s="9" t="s">
        <v>2134</v>
      </c>
      <c r="C3841" s="10">
        <v>31747</v>
      </c>
      <c r="D3841" s="9">
        <v>9621571960</v>
      </c>
      <c r="E3841" s="9" t="e">
        <f>INDEX(#REF!:#REF!,MATCH($D3841,#REF!:#REF!,0),MATCH(#REF!,#REF!:#REF!,0))</f>
        <v>#REF!</v>
      </c>
      <c r="F3841" s="9" t="e">
        <f>INDEX(#REF!:#REF!,MATCH($D3841,#REF!:#REF!,0),MATCH(#REF!,#REF!:#REF!,0))</f>
        <v>#REF!</v>
      </c>
    </row>
    <row r="3842" spans="1:6" ht="16.5" x14ac:dyDescent="0.3">
      <c r="A3842" s="9" t="s">
        <v>18484</v>
      </c>
      <c r="B3842" s="9" t="s">
        <v>2274</v>
      </c>
      <c r="C3842" s="10">
        <v>47608</v>
      </c>
      <c r="D3842" s="9">
        <v>8568859739</v>
      </c>
      <c r="E3842" s="9" t="e">
        <f>INDEX(#REF!:#REF!,MATCH($D3842,#REF!:#REF!,0),MATCH(#REF!,#REF!:#REF!,0))</f>
        <v>#REF!</v>
      </c>
      <c r="F3842" s="9" t="e">
        <f>INDEX(#REF!:#REF!,MATCH($D3842,#REF!:#REF!,0),MATCH(#REF!,#REF!:#REF!,0))</f>
        <v>#REF!</v>
      </c>
    </row>
    <row r="3843" spans="1:6" ht="16.5" x14ac:dyDescent="0.3">
      <c r="A3843" s="9" t="s">
        <v>18483</v>
      </c>
      <c r="B3843" s="9" t="s">
        <v>1979</v>
      </c>
      <c r="C3843" s="10">
        <v>35313</v>
      </c>
      <c r="D3843" s="9">
        <v>273083503</v>
      </c>
      <c r="E3843" s="9" t="e">
        <f>INDEX(#REF!:#REF!,MATCH($D3843,#REF!:#REF!,0),MATCH(#REF!,#REF!:#REF!,0))</f>
        <v>#REF!</v>
      </c>
      <c r="F3843" s="9" t="e">
        <f>INDEX(#REF!:#REF!,MATCH($D3843,#REF!:#REF!,0),MATCH(#REF!,#REF!:#REF!,0))</f>
        <v>#REF!</v>
      </c>
    </row>
    <row r="3844" spans="1:6" ht="16.5" x14ac:dyDescent="0.3">
      <c r="A3844" s="9" t="s">
        <v>18482</v>
      </c>
      <c r="B3844" s="9" t="s">
        <v>2544</v>
      </c>
      <c r="C3844" s="10">
        <v>50365</v>
      </c>
      <c r="D3844" s="9">
        <v>2748937082</v>
      </c>
      <c r="E3844" s="9" t="e">
        <f>INDEX(#REF!:#REF!,MATCH($D3844,#REF!:#REF!,0),MATCH(#REF!,#REF!:#REF!,0))</f>
        <v>#REF!</v>
      </c>
      <c r="F3844" s="9" t="e">
        <f>INDEX(#REF!:#REF!,MATCH($D3844,#REF!:#REF!,0),MATCH(#REF!,#REF!:#REF!,0))</f>
        <v>#REF!</v>
      </c>
    </row>
    <row r="3845" spans="1:6" ht="16.5" x14ac:dyDescent="0.3">
      <c r="A3845" s="9" t="s">
        <v>18481</v>
      </c>
      <c r="B3845" s="9" t="s">
        <v>2174</v>
      </c>
      <c r="C3845" s="10">
        <v>45882</v>
      </c>
      <c r="D3845" s="9">
        <v>5347887761</v>
      </c>
      <c r="E3845" s="9" t="e">
        <f>INDEX(#REF!:#REF!,MATCH($D3845,#REF!:#REF!,0),MATCH(#REF!,#REF!:#REF!,0))</f>
        <v>#REF!</v>
      </c>
      <c r="F3845" s="9" t="e">
        <f>INDEX(#REF!:#REF!,MATCH($D3845,#REF!:#REF!,0),MATCH(#REF!,#REF!:#REF!,0))</f>
        <v>#REF!</v>
      </c>
    </row>
    <row r="3846" spans="1:6" ht="16.5" x14ac:dyDescent="0.3">
      <c r="A3846" s="9" t="s">
        <v>18480</v>
      </c>
      <c r="B3846" s="9" t="s">
        <v>3116</v>
      </c>
      <c r="C3846" s="10">
        <v>23949</v>
      </c>
      <c r="D3846" s="9">
        <v>4739588234</v>
      </c>
      <c r="E3846" s="9" t="e">
        <f>INDEX(#REF!:#REF!,MATCH($D3846,#REF!:#REF!,0),MATCH(#REF!,#REF!:#REF!,0))</f>
        <v>#REF!</v>
      </c>
      <c r="F3846" s="9" t="e">
        <f>INDEX(#REF!:#REF!,MATCH($D3846,#REF!:#REF!,0),MATCH(#REF!,#REF!:#REF!,0))</f>
        <v>#REF!</v>
      </c>
    </row>
    <row r="3847" spans="1:6" ht="16.5" x14ac:dyDescent="0.3">
      <c r="A3847" s="9" t="s">
        <v>18479</v>
      </c>
      <c r="B3847" s="9" t="s">
        <v>2073</v>
      </c>
      <c r="C3847" s="10">
        <v>22355</v>
      </c>
      <c r="D3847" s="9">
        <v>4029727026</v>
      </c>
      <c r="E3847" s="9" t="e">
        <f>INDEX(#REF!:#REF!,MATCH($D3847,#REF!:#REF!,0),MATCH(#REF!,#REF!:#REF!,0))</f>
        <v>#REF!</v>
      </c>
      <c r="F3847" s="9" t="e">
        <f>INDEX(#REF!:#REF!,MATCH($D3847,#REF!:#REF!,0),MATCH(#REF!,#REF!:#REF!,0))</f>
        <v>#REF!</v>
      </c>
    </row>
    <row r="3848" spans="1:6" ht="16.5" x14ac:dyDescent="0.3">
      <c r="A3848" s="9" t="s">
        <v>18478</v>
      </c>
      <c r="B3848" s="9" t="s">
        <v>2017</v>
      </c>
      <c r="C3848" s="10">
        <v>15837</v>
      </c>
      <c r="D3848" s="9">
        <v>4499766028</v>
      </c>
      <c r="E3848" s="9" t="e">
        <f>INDEX(#REF!:#REF!,MATCH($D3848,#REF!:#REF!,0),MATCH(#REF!,#REF!:#REF!,0))</f>
        <v>#REF!</v>
      </c>
      <c r="F3848" s="9" t="e">
        <f>INDEX(#REF!:#REF!,MATCH($D3848,#REF!:#REF!,0),MATCH(#REF!,#REF!:#REF!,0))</f>
        <v>#REF!</v>
      </c>
    </row>
    <row r="3849" spans="1:6" ht="16.5" x14ac:dyDescent="0.3">
      <c r="A3849" s="9" t="s">
        <v>18477</v>
      </c>
      <c r="B3849" s="9" t="s">
        <v>2007</v>
      </c>
      <c r="C3849" s="10">
        <v>45148</v>
      </c>
      <c r="D3849" s="9">
        <v>5412518958</v>
      </c>
      <c r="E3849" s="9" t="e">
        <f>INDEX(#REF!:#REF!,MATCH($D3849,#REF!:#REF!,0),MATCH(#REF!,#REF!:#REF!,0))</f>
        <v>#REF!</v>
      </c>
      <c r="F3849" s="9" t="e">
        <f>INDEX(#REF!:#REF!,MATCH($D3849,#REF!:#REF!,0),MATCH(#REF!,#REF!:#REF!,0))</f>
        <v>#REF!</v>
      </c>
    </row>
    <row r="3850" spans="1:6" ht="16.5" x14ac:dyDescent="0.3">
      <c r="A3850" s="9" t="s">
        <v>18476</v>
      </c>
      <c r="B3850" s="9" t="s">
        <v>2027</v>
      </c>
      <c r="C3850" s="10">
        <v>28479</v>
      </c>
      <c r="D3850" s="9">
        <v>7688943361</v>
      </c>
      <c r="E3850" s="9" t="e">
        <f>INDEX(#REF!:#REF!,MATCH($D3850,#REF!:#REF!,0),MATCH(#REF!,#REF!:#REF!,0))</f>
        <v>#REF!</v>
      </c>
      <c r="F3850" s="9" t="e">
        <f>INDEX(#REF!:#REF!,MATCH($D3850,#REF!:#REF!,0),MATCH(#REF!,#REF!:#REF!,0))</f>
        <v>#REF!</v>
      </c>
    </row>
    <row r="3851" spans="1:6" ht="16.5" x14ac:dyDescent="0.3">
      <c r="A3851" s="9" t="s">
        <v>18475</v>
      </c>
      <c r="B3851" s="9" t="s">
        <v>2537</v>
      </c>
      <c r="C3851" s="10">
        <v>24751</v>
      </c>
      <c r="D3851" s="9">
        <v>5000631609</v>
      </c>
      <c r="E3851" s="9" t="e">
        <f>INDEX(#REF!:#REF!,MATCH($D3851,#REF!:#REF!,0),MATCH(#REF!,#REF!:#REF!,0))</f>
        <v>#REF!</v>
      </c>
      <c r="F3851" s="9" t="e">
        <f>INDEX(#REF!:#REF!,MATCH($D3851,#REF!:#REF!,0),MATCH(#REF!,#REF!:#REF!,0))</f>
        <v>#REF!</v>
      </c>
    </row>
    <row r="3852" spans="1:6" ht="16.5" x14ac:dyDescent="0.3">
      <c r="A3852" s="9" t="s">
        <v>18474</v>
      </c>
      <c r="B3852" s="9" t="s">
        <v>3498</v>
      </c>
      <c r="C3852" s="10">
        <v>58289</v>
      </c>
      <c r="D3852" s="9">
        <v>9002722281</v>
      </c>
      <c r="E3852" s="9" t="e">
        <f>INDEX(#REF!:#REF!,MATCH($D3852,#REF!:#REF!,0),MATCH(#REF!,#REF!:#REF!,0))</f>
        <v>#REF!</v>
      </c>
      <c r="F3852" s="9" t="e">
        <f>INDEX(#REF!:#REF!,MATCH($D3852,#REF!:#REF!,0),MATCH(#REF!,#REF!:#REF!,0))</f>
        <v>#REF!</v>
      </c>
    </row>
    <row r="3853" spans="1:6" ht="16.5" x14ac:dyDescent="0.3">
      <c r="A3853" s="9" t="s">
        <v>18473</v>
      </c>
      <c r="B3853" s="9" t="s">
        <v>2375</v>
      </c>
      <c r="C3853" s="10">
        <v>27812</v>
      </c>
      <c r="D3853" s="9">
        <v>5907724676</v>
      </c>
      <c r="E3853" s="9" t="e">
        <f>INDEX(#REF!:#REF!,MATCH($D3853,#REF!:#REF!,0),MATCH(#REF!,#REF!:#REF!,0))</f>
        <v>#REF!</v>
      </c>
      <c r="F3853" s="9" t="e">
        <f>INDEX(#REF!:#REF!,MATCH($D3853,#REF!:#REF!,0),MATCH(#REF!,#REF!:#REF!,0))</f>
        <v>#REF!</v>
      </c>
    </row>
    <row r="3854" spans="1:6" ht="16.5" x14ac:dyDescent="0.3">
      <c r="A3854" s="9" t="s">
        <v>18472</v>
      </c>
      <c r="B3854" s="9" t="s">
        <v>2669</v>
      </c>
      <c r="C3854" s="10">
        <v>46266</v>
      </c>
      <c r="D3854" s="9">
        <v>3986480021</v>
      </c>
      <c r="E3854" s="9" t="e">
        <f>INDEX(#REF!:#REF!,MATCH($D3854,#REF!:#REF!,0),MATCH(#REF!,#REF!:#REF!,0))</f>
        <v>#REF!</v>
      </c>
      <c r="F3854" s="9" t="e">
        <f>INDEX(#REF!:#REF!,MATCH($D3854,#REF!:#REF!,0),MATCH(#REF!,#REF!:#REF!,0))</f>
        <v>#REF!</v>
      </c>
    </row>
    <row r="3855" spans="1:6" ht="16.5" x14ac:dyDescent="0.3">
      <c r="A3855" s="9" t="s">
        <v>18471</v>
      </c>
      <c r="B3855" s="9" t="s">
        <v>2315</v>
      </c>
      <c r="C3855" s="10">
        <v>30766</v>
      </c>
      <c r="D3855" s="9">
        <v>7625163059</v>
      </c>
      <c r="E3855" s="9" t="e">
        <f>INDEX(#REF!:#REF!,MATCH($D3855,#REF!:#REF!,0),MATCH(#REF!,#REF!:#REF!,0))</f>
        <v>#REF!</v>
      </c>
      <c r="F3855" s="9" t="e">
        <f>INDEX(#REF!:#REF!,MATCH($D3855,#REF!:#REF!,0),MATCH(#REF!,#REF!:#REF!,0))</f>
        <v>#REF!</v>
      </c>
    </row>
    <row r="3856" spans="1:6" ht="16.5" x14ac:dyDescent="0.3">
      <c r="A3856" s="9" t="s">
        <v>18470</v>
      </c>
      <c r="B3856" s="9" t="s">
        <v>2117</v>
      </c>
      <c r="C3856" s="10">
        <v>42176</v>
      </c>
      <c r="D3856" s="9">
        <v>2259282237</v>
      </c>
      <c r="E3856" s="9" t="e">
        <f>INDEX(#REF!:#REF!,MATCH($D3856,#REF!:#REF!,0),MATCH(#REF!,#REF!:#REF!,0))</f>
        <v>#REF!</v>
      </c>
      <c r="F3856" s="9" t="e">
        <f>INDEX(#REF!:#REF!,MATCH($D3856,#REF!:#REF!,0),MATCH(#REF!,#REF!:#REF!,0))</f>
        <v>#REF!</v>
      </c>
    </row>
    <row r="3857" spans="1:6" ht="16.5" x14ac:dyDescent="0.3">
      <c r="A3857" s="9" t="s">
        <v>18469</v>
      </c>
      <c r="B3857" s="9" t="s">
        <v>2140</v>
      </c>
      <c r="C3857" s="10">
        <v>22547</v>
      </c>
      <c r="D3857" s="9">
        <v>3858163570</v>
      </c>
      <c r="E3857" s="9" t="e">
        <f>INDEX(#REF!:#REF!,MATCH($D3857,#REF!:#REF!,0),MATCH(#REF!,#REF!:#REF!,0))</f>
        <v>#REF!</v>
      </c>
      <c r="F3857" s="9" t="e">
        <f>INDEX(#REF!:#REF!,MATCH($D3857,#REF!:#REF!,0),MATCH(#REF!,#REF!:#REF!,0))</f>
        <v>#REF!</v>
      </c>
    </row>
    <row r="3858" spans="1:6" ht="16.5" x14ac:dyDescent="0.3">
      <c r="A3858" s="9" t="s">
        <v>18468</v>
      </c>
      <c r="B3858" s="9" t="s">
        <v>2580</v>
      </c>
      <c r="C3858" s="10">
        <v>52112</v>
      </c>
      <c r="D3858" s="9">
        <v>7427985850</v>
      </c>
      <c r="E3858" s="9" t="e">
        <f>INDEX(#REF!:#REF!,MATCH($D3858,#REF!:#REF!,0),MATCH(#REF!,#REF!:#REF!,0))</f>
        <v>#REF!</v>
      </c>
      <c r="F3858" s="9" t="e">
        <f>INDEX(#REF!:#REF!,MATCH($D3858,#REF!:#REF!,0),MATCH(#REF!,#REF!:#REF!,0))</f>
        <v>#REF!</v>
      </c>
    </row>
    <row r="3859" spans="1:6" ht="16.5" x14ac:dyDescent="0.3">
      <c r="A3859" s="9" t="s">
        <v>18467</v>
      </c>
      <c r="B3859" s="9" t="s">
        <v>2860</v>
      </c>
      <c r="C3859" s="10">
        <v>49081</v>
      </c>
      <c r="D3859" s="9">
        <v>7533163729</v>
      </c>
      <c r="E3859" s="9" t="e">
        <f>INDEX(#REF!:#REF!,MATCH($D3859,#REF!:#REF!,0),MATCH(#REF!,#REF!:#REF!,0))</f>
        <v>#REF!</v>
      </c>
      <c r="F3859" s="9" t="e">
        <f>INDEX(#REF!:#REF!,MATCH($D3859,#REF!:#REF!,0),MATCH(#REF!,#REF!:#REF!,0))</f>
        <v>#REF!</v>
      </c>
    </row>
    <row r="3860" spans="1:6" ht="16.5" x14ac:dyDescent="0.3">
      <c r="A3860" s="9" t="s">
        <v>18466</v>
      </c>
      <c r="B3860" s="9" t="s">
        <v>2685</v>
      </c>
      <c r="C3860" s="10">
        <v>45468</v>
      </c>
      <c r="D3860" s="9">
        <v>4849214614</v>
      </c>
      <c r="E3860" s="9" t="e">
        <f>INDEX(#REF!:#REF!,MATCH($D3860,#REF!:#REF!,0),MATCH(#REF!,#REF!:#REF!,0))</f>
        <v>#REF!</v>
      </c>
      <c r="F3860" s="9" t="e">
        <f>INDEX(#REF!:#REF!,MATCH($D3860,#REF!:#REF!,0),MATCH(#REF!,#REF!:#REF!,0))</f>
        <v>#REF!</v>
      </c>
    </row>
    <row r="3861" spans="1:6" ht="16.5" x14ac:dyDescent="0.3">
      <c r="A3861" s="9" t="s">
        <v>18465</v>
      </c>
      <c r="B3861" s="9" t="s">
        <v>2269</v>
      </c>
      <c r="C3861" s="10">
        <v>35923</v>
      </c>
      <c r="D3861" s="9">
        <v>5795848808</v>
      </c>
      <c r="E3861" s="9" t="e">
        <f>INDEX(#REF!:#REF!,MATCH($D3861,#REF!:#REF!,0),MATCH(#REF!,#REF!:#REF!,0))</f>
        <v>#REF!</v>
      </c>
      <c r="F3861" s="9" t="e">
        <f>INDEX(#REF!:#REF!,MATCH($D3861,#REF!:#REF!,0),MATCH(#REF!,#REF!:#REF!,0))</f>
        <v>#REF!</v>
      </c>
    </row>
    <row r="3862" spans="1:6" ht="16.5" x14ac:dyDescent="0.3">
      <c r="A3862" s="9" t="s">
        <v>18464</v>
      </c>
      <c r="B3862" s="9" t="s">
        <v>2845</v>
      </c>
      <c r="C3862" s="10">
        <v>57616</v>
      </c>
      <c r="D3862" s="9">
        <v>6286877770</v>
      </c>
      <c r="E3862" s="9" t="e">
        <f>INDEX(#REF!:#REF!,MATCH($D3862,#REF!:#REF!,0),MATCH(#REF!,#REF!:#REF!,0))</f>
        <v>#REF!</v>
      </c>
      <c r="F3862" s="9" t="e">
        <f>INDEX(#REF!:#REF!,MATCH($D3862,#REF!:#REF!,0),MATCH(#REF!,#REF!:#REF!,0))</f>
        <v>#REF!</v>
      </c>
    </row>
    <row r="3863" spans="1:6" ht="16.5" x14ac:dyDescent="0.3">
      <c r="A3863" s="9" t="s">
        <v>18463</v>
      </c>
      <c r="B3863" s="9" t="s">
        <v>2248</v>
      </c>
      <c r="C3863" s="10">
        <v>14954</v>
      </c>
      <c r="D3863" s="9">
        <v>4159390110</v>
      </c>
      <c r="E3863" s="9" t="e">
        <f>INDEX(#REF!:#REF!,MATCH($D3863,#REF!:#REF!,0),MATCH(#REF!,#REF!:#REF!,0))</f>
        <v>#REF!</v>
      </c>
      <c r="F3863" s="9" t="e">
        <f>INDEX(#REF!:#REF!,MATCH($D3863,#REF!:#REF!,0),MATCH(#REF!,#REF!:#REF!,0))</f>
        <v>#REF!</v>
      </c>
    </row>
    <row r="3864" spans="1:6" ht="16.5" x14ac:dyDescent="0.3">
      <c r="A3864" s="9" t="s">
        <v>11257</v>
      </c>
      <c r="B3864" s="9" t="s">
        <v>2445</v>
      </c>
      <c r="C3864" s="10">
        <v>23713</v>
      </c>
      <c r="D3864" s="9">
        <v>4978659442</v>
      </c>
      <c r="E3864" s="9" t="e">
        <f>INDEX(#REF!:#REF!,MATCH($D3864,#REF!:#REF!,0),MATCH(#REF!,#REF!:#REF!,0))</f>
        <v>#REF!</v>
      </c>
      <c r="F3864" s="9" t="e">
        <f>INDEX(#REF!:#REF!,MATCH($D3864,#REF!:#REF!,0),MATCH(#REF!,#REF!:#REF!,0))</f>
        <v>#REF!</v>
      </c>
    </row>
    <row r="3865" spans="1:6" ht="16.5" x14ac:dyDescent="0.3">
      <c r="A3865" s="9" t="s">
        <v>18462</v>
      </c>
      <c r="B3865" s="9" t="s">
        <v>3079</v>
      </c>
      <c r="C3865" s="10">
        <v>33242</v>
      </c>
      <c r="D3865" s="9">
        <v>4009257075</v>
      </c>
      <c r="E3865" s="9" t="e">
        <f>INDEX(#REF!:#REF!,MATCH($D3865,#REF!:#REF!,0),MATCH(#REF!,#REF!:#REF!,0))</f>
        <v>#REF!</v>
      </c>
      <c r="F3865" s="9" t="e">
        <f>INDEX(#REF!:#REF!,MATCH($D3865,#REF!:#REF!,0),MATCH(#REF!,#REF!:#REF!,0))</f>
        <v>#REF!</v>
      </c>
    </row>
    <row r="3866" spans="1:6" ht="16.5" x14ac:dyDescent="0.3">
      <c r="A3866" s="9" t="s">
        <v>18461</v>
      </c>
      <c r="B3866" s="9" t="s">
        <v>2424</v>
      </c>
      <c r="C3866" s="10">
        <v>48324</v>
      </c>
      <c r="D3866" s="9">
        <v>8533410514</v>
      </c>
      <c r="E3866" s="9" t="e">
        <f>INDEX(#REF!:#REF!,MATCH($D3866,#REF!:#REF!,0),MATCH(#REF!,#REF!:#REF!,0))</f>
        <v>#REF!</v>
      </c>
      <c r="F3866" s="9" t="e">
        <f>INDEX(#REF!:#REF!,MATCH($D3866,#REF!:#REF!,0),MATCH(#REF!,#REF!:#REF!,0))</f>
        <v>#REF!</v>
      </c>
    </row>
    <row r="3867" spans="1:6" ht="16.5" x14ac:dyDescent="0.3">
      <c r="A3867" s="9" t="s">
        <v>18460</v>
      </c>
      <c r="B3867" s="9" t="s">
        <v>2513</v>
      </c>
      <c r="C3867" s="10">
        <v>47931</v>
      </c>
      <c r="D3867" s="9">
        <v>8682006391</v>
      </c>
      <c r="E3867" s="9" t="e">
        <f>INDEX(#REF!:#REF!,MATCH($D3867,#REF!:#REF!,0),MATCH(#REF!,#REF!:#REF!,0))</f>
        <v>#REF!</v>
      </c>
      <c r="F3867" s="9" t="e">
        <f>INDEX(#REF!:#REF!,MATCH($D3867,#REF!:#REF!,0),MATCH(#REF!,#REF!:#REF!,0))</f>
        <v>#REF!</v>
      </c>
    </row>
    <row r="3868" spans="1:6" ht="16.5" x14ac:dyDescent="0.3">
      <c r="A3868" s="9" t="s">
        <v>18459</v>
      </c>
      <c r="B3868" s="9" t="s">
        <v>2933</v>
      </c>
      <c r="C3868" s="10">
        <v>22302</v>
      </c>
      <c r="D3868" s="9">
        <v>9829586073</v>
      </c>
      <c r="E3868" s="9" t="e">
        <f>INDEX(#REF!:#REF!,MATCH($D3868,#REF!:#REF!,0),MATCH(#REF!,#REF!:#REF!,0))</f>
        <v>#REF!</v>
      </c>
      <c r="F3868" s="9" t="e">
        <f>INDEX(#REF!:#REF!,MATCH($D3868,#REF!:#REF!,0),MATCH(#REF!,#REF!:#REF!,0))</f>
        <v>#REF!</v>
      </c>
    </row>
    <row r="3869" spans="1:6" ht="16.5" x14ac:dyDescent="0.3">
      <c r="A3869" s="9" t="s">
        <v>18458</v>
      </c>
      <c r="B3869" s="9" t="s">
        <v>2433</v>
      </c>
      <c r="C3869" s="10">
        <v>22610</v>
      </c>
      <c r="D3869" s="9">
        <v>1009146149</v>
      </c>
      <c r="E3869" s="9" t="e">
        <f>INDEX(#REF!:#REF!,MATCH($D3869,#REF!:#REF!,0),MATCH(#REF!,#REF!:#REF!,0))</f>
        <v>#REF!</v>
      </c>
      <c r="F3869" s="9" t="e">
        <f>INDEX(#REF!:#REF!,MATCH($D3869,#REF!:#REF!,0),MATCH(#REF!,#REF!:#REF!,0))</f>
        <v>#REF!</v>
      </c>
    </row>
    <row r="3870" spans="1:6" ht="16.5" x14ac:dyDescent="0.3">
      <c r="A3870" s="9" t="s">
        <v>18457</v>
      </c>
      <c r="B3870" s="9" t="s">
        <v>3720</v>
      </c>
      <c r="C3870" s="10">
        <v>47201</v>
      </c>
      <c r="D3870" s="9">
        <v>3554200719</v>
      </c>
      <c r="E3870" s="9" t="e">
        <f>INDEX(#REF!:#REF!,MATCH($D3870,#REF!:#REF!,0),MATCH(#REF!,#REF!:#REF!,0))</f>
        <v>#REF!</v>
      </c>
      <c r="F3870" s="9" t="e">
        <f>INDEX(#REF!:#REF!,MATCH($D3870,#REF!:#REF!,0),MATCH(#REF!,#REF!:#REF!,0))</f>
        <v>#REF!</v>
      </c>
    </row>
    <row r="3871" spans="1:6" ht="16.5" x14ac:dyDescent="0.3">
      <c r="A3871" s="9" t="s">
        <v>18456</v>
      </c>
      <c r="B3871" s="9" t="s">
        <v>2870</v>
      </c>
      <c r="C3871" s="10">
        <v>38574</v>
      </c>
      <c r="D3871" s="9">
        <v>8373529241</v>
      </c>
      <c r="E3871" s="9" t="e">
        <f>INDEX(#REF!:#REF!,MATCH($D3871,#REF!:#REF!,0),MATCH(#REF!,#REF!:#REF!,0))</f>
        <v>#REF!</v>
      </c>
      <c r="F3871" s="9" t="e">
        <f>INDEX(#REF!:#REF!,MATCH($D3871,#REF!:#REF!,0),MATCH(#REF!,#REF!:#REF!,0))</f>
        <v>#REF!</v>
      </c>
    </row>
    <row r="3872" spans="1:6" ht="16.5" x14ac:dyDescent="0.3">
      <c r="A3872" s="9" t="s">
        <v>18455</v>
      </c>
      <c r="B3872" s="9" t="s">
        <v>2023</v>
      </c>
      <c r="C3872" s="10">
        <v>49205</v>
      </c>
      <c r="D3872" s="9">
        <v>2821741499</v>
      </c>
      <c r="E3872" s="9" t="e">
        <f>INDEX(#REF!:#REF!,MATCH($D3872,#REF!:#REF!,0),MATCH(#REF!,#REF!:#REF!,0))</f>
        <v>#REF!</v>
      </c>
      <c r="F3872" s="9" t="e">
        <f>INDEX(#REF!:#REF!,MATCH($D3872,#REF!:#REF!,0),MATCH(#REF!,#REF!:#REF!,0))</f>
        <v>#REF!</v>
      </c>
    </row>
    <row r="3873" spans="1:6" ht="16.5" x14ac:dyDescent="0.3">
      <c r="A3873" s="9" t="s">
        <v>18454</v>
      </c>
      <c r="B3873" s="9" t="s">
        <v>1953</v>
      </c>
      <c r="C3873" s="10">
        <v>38814</v>
      </c>
      <c r="D3873" s="9">
        <v>5759255762</v>
      </c>
      <c r="E3873" s="9" t="e">
        <f>INDEX(#REF!:#REF!,MATCH($D3873,#REF!:#REF!,0),MATCH(#REF!,#REF!:#REF!,0))</f>
        <v>#REF!</v>
      </c>
      <c r="F3873" s="9" t="e">
        <f>INDEX(#REF!:#REF!,MATCH($D3873,#REF!:#REF!,0),MATCH(#REF!,#REF!:#REF!,0))</f>
        <v>#REF!</v>
      </c>
    </row>
    <row r="3874" spans="1:6" ht="16.5" x14ac:dyDescent="0.3">
      <c r="A3874" s="9" t="s">
        <v>18453</v>
      </c>
      <c r="B3874" s="9" t="s">
        <v>2757</v>
      </c>
      <c r="C3874" s="10">
        <v>18551</v>
      </c>
      <c r="D3874" s="9">
        <v>4194897803</v>
      </c>
      <c r="E3874" s="9" t="e">
        <f>INDEX(#REF!:#REF!,MATCH($D3874,#REF!:#REF!,0),MATCH(#REF!,#REF!:#REF!,0))</f>
        <v>#REF!</v>
      </c>
      <c r="F3874" s="9" t="e">
        <f>INDEX(#REF!:#REF!,MATCH($D3874,#REF!:#REF!,0),MATCH(#REF!,#REF!:#REF!,0))</f>
        <v>#REF!</v>
      </c>
    </row>
    <row r="3875" spans="1:6" ht="16.5" x14ac:dyDescent="0.3">
      <c r="A3875" s="9" t="s">
        <v>18452</v>
      </c>
      <c r="B3875" s="9" t="s">
        <v>2489</v>
      </c>
      <c r="C3875" s="10">
        <v>44253</v>
      </c>
      <c r="D3875" s="9">
        <v>9885165231</v>
      </c>
      <c r="E3875" s="9" t="e">
        <f>INDEX(#REF!:#REF!,MATCH($D3875,#REF!:#REF!,0),MATCH(#REF!,#REF!:#REF!,0))</f>
        <v>#REF!</v>
      </c>
      <c r="F3875" s="9" t="e">
        <f>INDEX(#REF!:#REF!,MATCH($D3875,#REF!:#REF!,0),MATCH(#REF!,#REF!:#REF!,0))</f>
        <v>#REF!</v>
      </c>
    </row>
    <row r="3876" spans="1:6" ht="16.5" x14ac:dyDescent="0.3">
      <c r="A3876" s="9" t="s">
        <v>18451</v>
      </c>
      <c r="B3876" s="9" t="s">
        <v>2386</v>
      </c>
      <c r="C3876" s="10">
        <v>48011</v>
      </c>
      <c r="D3876" s="9">
        <v>3381164996</v>
      </c>
      <c r="E3876" s="9" t="e">
        <f>INDEX(#REF!:#REF!,MATCH($D3876,#REF!:#REF!,0),MATCH(#REF!,#REF!:#REF!,0))</f>
        <v>#REF!</v>
      </c>
      <c r="F3876" s="9" t="e">
        <f>INDEX(#REF!:#REF!,MATCH($D3876,#REF!:#REF!,0),MATCH(#REF!,#REF!:#REF!,0))</f>
        <v>#REF!</v>
      </c>
    </row>
    <row r="3877" spans="1:6" ht="16.5" x14ac:dyDescent="0.3">
      <c r="A3877" s="9" t="s">
        <v>18450</v>
      </c>
      <c r="B3877" s="9" t="s">
        <v>3195</v>
      </c>
      <c r="C3877" s="10">
        <v>26447</v>
      </c>
      <c r="D3877" s="9">
        <v>7533163729</v>
      </c>
      <c r="E3877" s="9" t="e">
        <f>INDEX(#REF!:#REF!,MATCH($D3877,#REF!:#REF!,0),MATCH(#REF!,#REF!:#REF!,0))</f>
        <v>#REF!</v>
      </c>
      <c r="F3877" s="9" t="e">
        <f>INDEX(#REF!:#REF!,MATCH($D3877,#REF!:#REF!,0),MATCH(#REF!,#REF!:#REF!,0))</f>
        <v>#REF!</v>
      </c>
    </row>
    <row r="3878" spans="1:6" ht="16.5" x14ac:dyDescent="0.3">
      <c r="A3878" s="9" t="s">
        <v>18449</v>
      </c>
      <c r="B3878" s="9" t="s">
        <v>2412</v>
      </c>
      <c r="C3878" s="10">
        <v>28976</v>
      </c>
      <c r="D3878" s="9">
        <v>7033916019</v>
      </c>
      <c r="E3878" s="9" t="e">
        <f>INDEX(#REF!:#REF!,MATCH($D3878,#REF!:#REF!,0),MATCH(#REF!,#REF!:#REF!,0))</f>
        <v>#REF!</v>
      </c>
      <c r="F3878" s="9" t="e">
        <f>INDEX(#REF!:#REF!,MATCH($D3878,#REF!:#REF!,0),MATCH(#REF!,#REF!:#REF!,0))</f>
        <v>#REF!</v>
      </c>
    </row>
    <row r="3879" spans="1:6" ht="16.5" x14ac:dyDescent="0.3">
      <c r="A3879" s="9" t="s">
        <v>18448</v>
      </c>
      <c r="B3879" s="9" t="s">
        <v>2375</v>
      </c>
      <c r="C3879" s="10">
        <v>10566</v>
      </c>
      <c r="D3879" s="9">
        <v>5913755731</v>
      </c>
      <c r="E3879" s="9" t="e">
        <f>INDEX(#REF!:#REF!,MATCH($D3879,#REF!:#REF!,0),MATCH(#REF!,#REF!:#REF!,0))</f>
        <v>#REF!</v>
      </c>
      <c r="F3879" s="9" t="e">
        <f>INDEX(#REF!:#REF!,MATCH($D3879,#REF!:#REF!,0),MATCH(#REF!,#REF!:#REF!,0))</f>
        <v>#REF!</v>
      </c>
    </row>
    <row r="3880" spans="1:6" ht="16.5" x14ac:dyDescent="0.3">
      <c r="A3880" s="9" t="s">
        <v>18447</v>
      </c>
      <c r="B3880" s="9" t="s">
        <v>2509</v>
      </c>
      <c r="C3880" s="10">
        <v>44947</v>
      </c>
      <c r="D3880" s="9">
        <v>5519420165</v>
      </c>
      <c r="E3880" s="9" t="e">
        <f>INDEX(#REF!:#REF!,MATCH($D3880,#REF!:#REF!,0),MATCH(#REF!,#REF!:#REF!,0))</f>
        <v>#REF!</v>
      </c>
      <c r="F3880" s="9" t="e">
        <f>INDEX(#REF!:#REF!,MATCH($D3880,#REF!:#REF!,0),MATCH(#REF!,#REF!:#REF!,0))</f>
        <v>#REF!</v>
      </c>
    </row>
    <row r="3881" spans="1:6" ht="16.5" x14ac:dyDescent="0.3">
      <c r="A3881" s="9" t="s">
        <v>18446</v>
      </c>
      <c r="B3881" s="9" t="s">
        <v>2704</v>
      </c>
      <c r="C3881" s="10">
        <v>18090</v>
      </c>
      <c r="D3881" s="9">
        <v>7011563598</v>
      </c>
      <c r="E3881" s="9" t="e">
        <f>INDEX(#REF!:#REF!,MATCH($D3881,#REF!:#REF!,0),MATCH(#REF!,#REF!:#REF!,0))</f>
        <v>#REF!</v>
      </c>
      <c r="F3881" s="9" t="e">
        <f>INDEX(#REF!:#REF!,MATCH($D3881,#REF!:#REF!,0),MATCH(#REF!,#REF!:#REF!,0))</f>
        <v>#REF!</v>
      </c>
    </row>
    <row r="3882" spans="1:6" ht="16.5" x14ac:dyDescent="0.3">
      <c r="A3882" s="9" t="s">
        <v>18445</v>
      </c>
      <c r="B3882" s="9" t="s">
        <v>2306</v>
      </c>
      <c r="C3882" s="10">
        <v>59227</v>
      </c>
      <c r="D3882" s="9">
        <v>710473923</v>
      </c>
      <c r="E3882" s="9" t="e">
        <f>INDEX(#REF!:#REF!,MATCH($D3882,#REF!:#REF!,0),MATCH(#REF!,#REF!:#REF!,0))</f>
        <v>#REF!</v>
      </c>
      <c r="F3882" s="9" t="e">
        <f>INDEX(#REF!:#REF!,MATCH($D3882,#REF!:#REF!,0),MATCH(#REF!,#REF!:#REF!,0))</f>
        <v>#REF!</v>
      </c>
    </row>
    <row r="3883" spans="1:6" ht="16.5" x14ac:dyDescent="0.3">
      <c r="A3883" s="9" t="s">
        <v>18444</v>
      </c>
      <c r="B3883" s="9" t="s">
        <v>2048</v>
      </c>
      <c r="C3883" s="10">
        <v>18727</v>
      </c>
      <c r="D3883" s="9">
        <v>8173067724</v>
      </c>
      <c r="E3883" s="9" t="e">
        <f>INDEX(#REF!:#REF!,MATCH($D3883,#REF!:#REF!,0),MATCH(#REF!,#REF!:#REF!,0))</f>
        <v>#REF!</v>
      </c>
      <c r="F3883" s="9" t="e">
        <f>INDEX(#REF!:#REF!,MATCH($D3883,#REF!:#REF!,0),MATCH(#REF!,#REF!:#REF!,0))</f>
        <v>#REF!</v>
      </c>
    </row>
    <row r="3884" spans="1:6" ht="16.5" x14ac:dyDescent="0.3">
      <c r="A3884" s="9" t="s">
        <v>18443</v>
      </c>
      <c r="B3884" s="9" t="s">
        <v>2386</v>
      </c>
      <c r="C3884" s="10">
        <v>50731</v>
      </c>
      <c r="D3884" s="9">
        <v>9008589443</v>
      </c>
      <c r="E3884" s="9" t="e">
        <f>INDEX(#REF!:#REF!,MATCH($D3884,#REF!:#REF!,0),MATCH(#REF!,#REF!:#REF!,0))</f>
        <v>#REF!</v>
      </c>
      <c r="F3884" s="9" t="e">
        <f>INDEX(#REF!:#REF!,MATCH($D3884,#REF!:#REF!,0),MATCH(#REF!,#REF!:#REF!,0))</f>
        <v>#REF!</v>
      </c>
    </row>
    <row r="3885" spans="1:6" ht="16.5" x14ac:dyDescent="0.3">
      <c r="A3885" s="9" t="s">
        <v>18442</v>
      </c>
      <c r="B3885" s="9" t="s">
        <v>1997</v>
      </c>
      <c r="C3885" s="10">
        <v>41194</v>
      </c>
      <c r="D3885" s="9">
        <v>2670196322</v>
      </c>
      <c r="E3885" s="9" t="e">
        <f>INDEX(#REF!:#REF!,MATCH($D3885,#REF!:#REF!,0),MATCH(#REF!,#REF!:#REF!,0))</f>
        <v>#REF!</v>
      </c>
      <c r="F3885" s="9" t="e">
        <f>INDEX(#REF!:#REF!,MATCH($D3885,#REF!:#REF!,0),MATCH(#REF!,#REF!:#REF!,0))</f>
        <v>#REF!</v>
      </c>
    </row>
    <row r="3886" spans="1:6" ht="16.5" x14ac:dyDescent="0.3">
      <c r="A3886" s="9" t="s">
        <v>18441</v>
      </c>
      <c r="B3886" s="9" t="s">
        <v>3029</v>
      </c>
      <c r="C3886" s="10">
        <v>49811</v>
      </c>
      <c r="D3886" s="9">
        <v>3824197065</v>
      </c>
      <c r="E3886" s="9" t="e">
        <f>INDEX(#REF!:#REF!,MATCH($D3886,#REF!:#REF!,0),MATCH(#REF!,#REF!:#REF!,0))</f>
        <v>#REF!</v>
      </c>
      <c r="F3886" s="9" t="e">
        <f>INDEX(#REF!:#REF!,MATCH($D3886,#REF!:#REF!,0),MATCH(#REF!,#REF!:#REF!,0))</f>
        <v>#REF!</v>
      </c>
    </row>
    <row r="3887" spans="1:6" ht="16.5" x14ac:dyDescent="0.3">
      <c r="A3887" s="9" t="s">
        <v>18440</v>
      </c>
      <c r="B3887" s="9" t="s">
        <v>3200</v>
      </c>
      <c r="C3887" s="10">
        <v>24613</v>
      </c>
      <c r="D3887" s="9">
        <v>6408517315</v>
      </c>
      <c r="E3887" s="9" t="e">
        <f>INDEX(#REF!:#REF!,MATCH($D3887,#REF!:#REF!,0),MATCH(#REF!,#REF!:#REF!,0))</f>
        <v>#REF!</v>
      </c>
      <c r="F3887" s="9" t="e">
        <f>INDEX(#REF!:#REF!,MATCH($D3887,#REF!:#REF!,0),MATCH(#REF!,#REF!:#REF!,0))</f>
        <v>#REF!</v>
      </c>
    </row>
    <row r="3888" spans="1:6" ht="16.5" x14ac:dyDescent="0.3">
      <c r="A3888" s="9" t="s">
        <v>18439</v>
      </c>
      <c r="B3888" s="9" t="s">
        <v>2422</v>
      </c>
      <c r="C3888" s="10">
        <v>18300</v>
      </c>
      <c r="D3888" s="9">
        <v>6854809452</v>
      </c>
      <c r="E3888" s="9" t="e">
        <f>INDEX(#REF!:#REF!,MATCH($D3888,#REF!:#REF!,0),MATCH(#REF!,#REF!:#REF!,0))</f>
        <v>#REF!</v>
      </c>
      <c r="F3888" s="9" t="e">
        <f>INDEX(#REF!:#REF!,MATCH($D3888,#REF!:#REF!,0),MATCH(#REF!,#REF!:#REF!,0))</f>
        <v>#REF!</v>
      </c>
    </row>
    <row r="3889" spans="1:6" ht="16.5" x14ac:dyDescent="0.3">
      <c r="A3889" s="9" t="s">
        <v>18438</v>
      </c>
      <c r="B3889" s="9" t="s">
        <v>3123</v>
      </c>
      <c r="C3889" s="10">
        <v>16432</v>
      </c>
      <c r="D3889" s="9">
        <v>6520635286</v>
      </c>
      <c r="E3889" s="9" t="e">
        <f>INDEX(#REF!:#REF!,MATCH($D3889,#REF!:#REF!,0),MATCH(#REF!,#REF!:#REF!,0))</f>
        <v>#REF!</v>
      </c>
      <c r="F3889" s="9" t="e">
        <f>INDEX(#REF!:#REF!,MATCH($D3889,#REF!:#REF!,0),MATCH(#REF!,#REF!:#REF!,0))</f>
        <v>#REF!</v>
      </c>
    </row>
    <row r="3890" spans="1:6" ht="16.5" x14ac:dyDescent="0.3">
      <c r="A3890" s="9" t="s">
        <v>18437</v>
      </c>
      <c r="B3890" s="9" t="s">
        <v>2688</v>
      </c>
      <c r="C3890" s="10">
        <v>47588</v>
      </c>
      <c r="D3890" s="9">
        <v>1958063002</v>
      </c>
      <c r="E3890" s="9" t="e">
        <f>INDEX(#REF!:#REF!,MATCH($D3890,#REF!:#REF!,0),MATCH(#REF!,#REF!:#REF!,0))</f>
        <v>#REF!</v>
      </c>
      <c r="F3890" s="9" t="e">
        <f>INDEX(#REF!:#REF!,MATCH($D3890,#REF!:#REF!,0),MATCH(#REF!,#REF!:#REF!,0))</f>
        <v>#REF!</v>
      </c>
    </row>
    <row r="3891" spans="1:6" ht="16.5" x14ac:dyDescent="0.3">
      <c r="A3891" s="9" t="s">
        <v>18436</v>
      </c>
      <c r="B3891" s="9" t="s">
        <v>2658</v>
      </c>
      <c r="C3891" s="10">
        <v>26881</v>
      </c>
      <c r="D3891" s="9">
        <v>5629875752</v>
      </c>
      <c r="E3891" s="9" t="e">
        <f>INDEX(#REF!:#REF!,MATCH($D3891,#REF!:#REF!,0),MATCH(#REF!,#REF!:#REF!,0))</f>
        <v>#REF!</v>
      </c>
      <c r="F3891" s="9" t="e">
        <f>INDEX(#REF!:#REF!,MATCH($D3891,#REF!:#REF!,0),MATCH(#REF!,#REF!:#REF!,0))</f>
        <v>#REF!</v>
      </c>
    </row>
    <row r="3892" spans="1:6" ht="16.5" x14ac:dyDescent="0.3">
      <c r="A3892" s="9" t="s">
        <v>18435</v>
      </c>
      <c r="B3892" s="9" t="s">
        <v>2685</v>
      </c>
      <c r="C3892" s="10">
        <v>43510</v>
      </c>
      <c r="D3892" s="9">
        <v>7140803102</v>
      </c>
      <c r="E3892" s="9" t="e">
        <f>INDEX(#REF!:#REF!,MATCH($D3892,#REF!:#REF!,0),MATCH(#REF!,#REF!:#REF!,0))</f>
        <v>#REF!</v>
      </c>
      <c r="F3892" s="9" t="e">
        <f>INDEX(#REF!:#REF!,MATCH($D3892,#REF!:#REF!,0),MATCH(#REF!,#REF!:#REF!,0))</f>
        <v>#REF!</v>
      </c>
    </row>
    <row r="3893" spans="1:6" ht="16.5" x14ac:dyDescent="0.3">
      <c r="A3893" s="9" t="s">
        <v>18434</v>
      </c>
      <c r="B3893" s="9" t="s">
        <v>2302</v>
      </c>
      <c r="C3893" s="10">
        <v>18202</v>
      </c>
      <c r="D3893" s="9">
        <v>5861892008</v>
      </c>
      <c r="E3893" s="9" t="e">
        <f>INDEX(#REF!:#REF!,MATCH($D3893,#REF!:#REF!,0),MATCH(#REF!,#REF!:#REF!,0))</f>
        <v>#REF!</v>
      </c>
      <c r="F3893" s="9" t="e">
        <f>INDEX(#REF!:#REF!,MATCH($D3893,#REF!:#REF!,0),MATCH(#REF!,#REF!:#REF!,0))</f>
        <v>#REF!</v>
      </c>
    </row>
    <row r="3894" spans="1:6" ht="16.5" x14ac:dyDescent="0.3">
      <c r="A3894" s="9" t="s">
        <v>18433</v>
      </c>
      <c r="B3894" s="9" t="s">
        <v>2914</v>
      </c>
      <c r="C3894" s="10">
        <v>19782</v>
      </c>
      <c r="D3894" s="9">
        <v>3843300291</v>
      </c>
      <c r="E3894" s="9" t="e">
        <f>INDEX(#REF!:#REF!,MATCH($D3894,#REF!:#REF!,0),MATCH(#REF!,#REF!:#REF!,0))</f>
        <v>#REF!</v>
      </c>
      <c r="F3894" s="9" t="e">
        <f>INDEX(#REF!:#REF!,MATCH($D3894,#REF!:#REF!,0),MATCH(#REF!,#REF!:#REF!,0))</f>
        <v>#REF!</v>
      </c>
    </row>
    <row r="3895" spans="1:6" ht="16.5" x14ac:dyDescent="0.3">
      <c r="A3895" s="9" t="s">
        <v>18432</v>
      </c>
      <c r="B3895" s="9" t="s">
        <v>2011</v>
      </c>
      <c r="C3895" s="10">
        <v>31047</v>
      </c>
      <c r="D3895" s="9">
        <v>5064247826</v>
      </c>
      <c r="E3895" s="9" t="e">
        <f>INDEX(#REF!:#REF!,MATCH($D3895,#REF!:#REF!,0),MATCH(#REF!,#REF!:#REF!,0))</f>
        <v>#REF!</v>
      </c>
      <c r="F3895" s="9" t="e">
        <f>INDEX(#REF!:#REF!,MATCH($D3895,#REF!:#REF!,0),MATCH(#REF!,#REF!:#REF!,0))</f>
        <v>#REF!</v>
      </c>
    </row>
    <row r="3896" spans="1:6" ht="16.5" x14ac:dyDescent="0.3">
      <c r="A3896" s="9" t="s">
        <v>18431</v>
      </c>
      <c r="B3896" s="9" t="s">
        <v>2381</v>
      </c>
      <c r="C3896" s="10">
        <v>19252</v>
      </c>
      <c r="D3896" s="9">
        <v>2702941109</v>
      </c>
      <c r="E3896" s="9" t="e">
        <f>INDEX(#REF!:#REF!,MATCH($D3896,#REF!:#REF!,0),MATCH(#REF!,#REF!:#REF!,0))</f>
        <v>#REF!</v>
      </c>
      <c r="F3896" s="9" t="e">
        <f>INDEX(#REF!:#REF!,MATCH($D3896,#REF!:#REF!,0),MATCH(#REF!,#REF!:#REF!,0))</f>
        <v>#REF!</v>
      </c>
    </row>
    <row r="3897" spans="1:6" ht="16.5" x14ac:dyDescent="0.3">
      <c r="A3897" s="9" t="s">
        <v>18430</v>
      </c>
      <c r="B3897" s="9" t="s">
        <v>2085</v>
      </c>
      <c r="C3897" s="10">
        <v>48609</v>
      </c>
      <c r="D3897" s="9">
        <v>8545135858</v>
      </c>
      <c r="E3897" s="9" t="e">
        <f>INDEX(#REF!:#REF!,MATCH($D3897,#REF!:#REF!,0),MATCH(#REF!,#REF!:#REF!,0))</f>
        <v>#REF!</v>
      </c>
      <c r="F3897" s="9" t="e">
        <f>INDEX(#REF!:#REF!,MATCH($D3897,#REF!:#REF!,0),MATCH(#REF!,#REF!:#REF!,0))</f>
        <v>#REF!</v>
      </c>
    </row>
    <row r="3898" spans="1:6" ht="16.5" x14ac:dyDescent="0.3">
      <c r="A3898" s="9" t="s">
        <v>18429</v>
      </c>
      <c r="B3898" s="9" t="s">
        <v>2945</v>
      </c>
      <c r="C3898" s="10">
        <v>28679</v>
      </c>
      <c r="D3898" s="9">
        <v>7567063646</v>
      </c>
      <c r="E3898" s="9" t="e">
        <f>INDEX(#REF!:#REF!,MATCH($D3898,#REF!:#REF!,0),MATCH(#REF!,#REF!:#REF!,0))</f>
        <v>#REF!</v>
      </c>
      <c r="F3898" s="9" t="e">
        <f>INDEX(#REF!:#REF!,MATCH($D3898,#REF!:#REF!,0),MATCH(#REF!,#REF!:#REF!,0))</f>
        <v>#REF!</v>
      </c>
    </row>
    <row r="3899" spans="1:6" ht="16.5" x14ac:dyDescent="0.3">
      <c r="A3899" s="9" t="s">
        <v>18428</v>
      </c>
      <c r="B3899" s="9" t="s">
        <v>3281</v>
      </c>
      <c r="C3899" s="10">
        <v>29757</v>
      </c>
      <c r="D3899" s="9">
        <v>8703756602</v>
      </c>
      <c r="E3899" s="9" t="e">
        <f>INDEX(#REF!:#REF!,MATCH($D3899,#REF!:#REF!,0),MATCH(#REF!,#REF!:#REF!,0))</f>
        <v>#REF!</v>
      </c>
      <c r="F3899" s="9" t="e">
        <f>INDEX(#REF!:#REF!,MATCH($D3899,#REF!:#REF!,0),MATCH(#REF!,#REF!:#REF!,0))</f>
        <v>#REF!</v>
      </c>
    </row>
    <row r="3900" spans="1:6" ht="16.5" x14ac:dyDescent="0.3">
      <c r="A3900" s="9" t="s">
        <v>18427</v>
      </c>
      <c r="B3900" s="9" t="s">
        <v>2685</v>
      </c>
      <c r="C3900" s="10">
        <v>15857</v>
      </c>
      <c r="D3900" s="9">
        <v>197180590</v>
      </c>
      <c r="E3900" s="9" t="e">
        <f>INDEX(#REF!:#REF!,MATCH($D3900,#REF!:#REF!,0),MATCH(#REF!,#REF!:#REF!,0))</f>
        <v>#REF!</v>
      </c>
      <c r="F3900" s="9" t="e">
        <f>INDEX(#REF!:#REF!,MATCH($D3900,#REF!:#REF!,0),MATCH(#REF!,#REF!:#REF!,0))</f>
        <v>#REF!</v>
      </c>
    </row>
    <row r="3901" spans="1:6" ht="16.5" x14ac:dyDescent="0.3">
      <c r="A3901" s="9" t="s">
        <v>18426</v>
      </c>
      <c r="B3901" s="9" t="s">
        <v>2608</v>
      </c>
      <c r="C3901" s="10">
        <v>58628</v>
      </c>
      <c r="D3901" s="9">
        <v>3600185284</v>
      </c>
      <c r="E3901" s="9" t="e">
        <f>INDEX(#REF!:#REF!,MATCH($D3901,#REF!:#REF!,0),MATCH(#REF!,#REF!:#REF!,0))</f>
        <v>#REF!</v>
      </c>
      <c r="F3901" s="9" t="e">
        <f>INDEX(#REF!:#REF!,MATCH($D3901,#REF!:#REF!,0),MATCH(#REF!,#REF!:#REF!,0))</f>
        <v>#REF!</v>
      </c>
    </row>
    <row r="3902" spans="1:6" ht="16.5" x14ac:dyDescent="0.3">
      <c r="A3902" s="9" t="s">
        <v>18425</v>
      </c>
      <c r="B3902" s="9" t="s">
        <v>2129</v>
      </c>
      <c r="C3902" s="10">
        <v>29529</v>
      </c>
      <c r="D3902" s="9">
        <v>8017115954</v>
      </c>
      <c r="E3902" s="9" t="e">
        <f>INDEX(#REF!:#REF!,MATCH($D3902,#REF!:#REF!,0),MATCH(#REF!,#REF!:#REF!,0))</f>
        <v>#REF!</v>
      </c>
      <c r="F3902" s="9" t="e">
        <f>INDEX(#REF!:#REF!,MATCH($D3902,#REF!:#REF!,0),MATCH(#REF!,#REF!:#REF!,0))</f>
        <v>#REF!</v>
      </c>
    </row>
    <row r="3903" spans="1:6" ht="16.5" x14ac:dyDescent="0.3">
      <c r="A3903" s="9" t="s">
        <v>18424</v>
      </c>
      <c r="B3903" s="9" t="s">
        <v>2422</v>
      </c>
      <c r="C3903" s="10">
        <v>15979</v>
      </c>
      <c r="D3903" s="9">
        <v>6408517315</v>
      </c>
      <c r="E3903" s="9" t="e">
        <f>INDEX(#REF!:#REF!,MATCH($D3903,#REF!:#REF!,0),MATCH(#REF!,#REF!:#REF!,0))</f>
        <v>#REF!</v>
      </c>
      <c r="F3903" s="9" t="e">
        <f>INDEX(#REF!:#REF!,MATCH($D3903,#REF!:#REF!,0),MATCH(#REF!,#REF!:#REF!,0))</f>
        <v>#REF!</v>
      </c>
    </row>
    <row r="3904" spans="1:6" ht="16.5" x14ac:dyDescent="0.3">
      <c r="A3904" s="9" t="s">
        <v>18423</v>
      </c>
      <c r="B3904" s="9" t="s">
        <v>2727</v>
      </c>
      <c r="C3904" s="10">
        <v>51438</v>
      </c>
      <c r="D3904" s="9">
        <v>9228842121</v>
      </c>
      <c r="E3904" s="9" t="e">
        <f>INDEX(#REF!:#REF!,MATCH($D3904,#REF!:#REF!,0),MATCH(#REF!,#REF!:#REF!,0))</f>
        <v>#REF!</v>
      </c>
      <c r="F3904" s="9" t="e">
        <f>INDEX(#REF!:#REF!,MATCH($D3904,#REF!:#REF!,0),MATCH(#REF!,#REF!:#REF!,0))</f>
        <v>#REF!</v>
      </c>
    </row>
    <row r="3905" spans="1:6" ht="16.5" x14ac:dyDescent="0.3">
      <c r="A3905" s="9" t="s">
        <v>18422</v>
      </c>
      <c r="B3905" s="9" t="s">
        <v>2188</v>
      </c>
      <c r="C3905" s="10">
        <v>53610</v>
      </c>
      <c r="D3905" s="9">
        <v>8895721314</v>
      </c>
      <c r="E3905" s="9" t="e">
        <f>INDEX(#REF!:#REF!,MATCH($D3905,#REF!:#REF!,0),MATCH(#REF!,#REF!:#REF!,0))</f>
        <v>#REF!</v>
      </c>
      <c r="F3905" s="9" t="e">
        <f>INDEX(#REF!:#REF!,MATCH($D3905,#REF!:#REF!,0),MATCH(#REF!,#REF!:#REF!,0))</f>
        <v>#REF!</v>
      </c>
    </row>
    <row r="3906" spans="1:6" ht="16.5" x14ac:dyDescent="0.3">
      <c r="A3906" s="9" t="s">
        <v>18421</v>
      </c>
      <c r="B3906" s="9" t="s">
        <v>1951</v>
      </c>
      <c r="C3906" s="10">
        <v>46442</v>
      </c>
      <c r="D3906" s="9">
        <v>2659144249</v>
      </c>
      <c r="E3906" s="9" t="e">
        <f>INDEX(#REF!:#REF!,MATCH($D3906,#REF!:#REF!,0),MATCH(#REF!,#REF!:#REF!,0))</f>
        <v>#REF!</v>
      </c>
      <c r="F3906" s="9" t="e">
        <f>INDEX(#REF!:#REF!,MATCH($D3906,#REF!:#REF!,0),MATCH(#REF!,#REF!:#REF!,0))</f>
        <v>#REF!</v>
      </c>
    </row>
    <row r="3907" spans="1:6" ht="16.5" x14ac:dyDescent="0.3">
      <c r="A3907" s="9" t="s">
        <v>18420</v>
      </c>
      <c r="B3907" s="9" t="s">
        <v>1993</v>
      </c>
      <c r="C3907" s="10">
        <v>20981</v>
      </c>
      <c r="D3907" s="9">
        <v>2565093969</v>
      </c>
      <c r="E3907" s="9" t="e">
        <f>INDEX(#REF!:#REF!,MATCH($D3907,#REF!:#REF!,0),MATCH(#REF!,#REF!:#REF!,0))</f>
        <v>#REF!</v>
      </c>
      <c r="F3907" s="9" t="e">
        <f>INDEX(#REF!:#REF!,MATCH($D3907,#REF!:#REF!,0),MATCH(#REF!,#REF!:#REF!,0))</f>
        <v>#REF!</v>
      </c>
    </row>
    <row r="3908" spans="1:6" ht="16.5" x14ac:dyDescent="0.3">
      <c r="A3908" s="9" t="s">
        <v>18419</v>
      </c>
      <c r="B3908" s="9" t="s">
        <v>2117</v>
      </c>
      <c r="C3908" s="10">
        <v>12157</v>
      </c>
      <c r="D3908" s="9">
        <v>1972775170</v>
      </c>
      <c r="E3908" s="9" t="e">
        <f>INDEX(#REF!:#REF!,MATCH($D3908,#REF!:#REF!,0),MATCH(#REF!,#REF!:#REF!,0))</f>
        <v>#REF!</v>
      </c>
      <c r="F3908" s="9" t="e">
        <f>INDEX(#REF!:#REF!,MATCH($D3908,#REF!:#REF!,0),MATCH(#REF!,#REF!:#REF!,0))</f>
        <v>#REF!</v>
      </c>
    </row>
    <row r="3909" spans="1:6" ht="16.5" x14ac:dyDescent="0.3">
      <c r="A3909" s="9" t="s">
        <v>18418</v>
      </c>
      <c r="B3909" s="9" t="s">
        <v>2615</v>
      </c>
      <c r="C3909" s="10">
        <v>36641</v>
      </c>
      <c r="D3909" s="9">
        <v>7938954179</v>
      </c>
      <c r="E3909" s="9" t="e">
        <f>INDEX(#REF!:#REF!,MATCH($D3909,#REF!:#REF!,0),MATCH(#REF!,#REF!:#REF!,0))</f>
        <v>#REF!</v>
      </c>
      <c r="F3909" s="9" t="e">
        <f>INDEX(#REF!:#REF!,MATCH($D3909,#REF!:#REF!,0),MATCH(#REF!,#REF!:#REF!,0))</f>
        <v>#REF!</v>
      </c>
    </row>
    <row r="3910" spans="1:6" ht="16.5" x14ac:dyDescent="0.3">
      <c r="A3910" s="9" t="s">
        <v>18417</v>
      </c>
      <c r="B3910" s="9" t="s">
        <v>2433</v>
      </c>
      <c r="C3910" s="10">
        <v>26791</v>
      </c>
      <c r="D3910" s="9">
        <v>320120716</v>
      </c>
      <c r="E3910" s="9" t="e">
        <f>INDEX(#REF!:#REF!,MATCH($D3910,#REF!:#REF!,0),MATCH(#REF!,#REF!:#REF!,0))</f>
        <v>#REF!</v>
      </c>
      <c r="F3910" s="9" t="e">
        <f>INDEX(#REF!:#REF!,MATCH($D3910,#REF!:#REF!,0),MATCH(#REF!,#REF!:#REF!,0))</f>
        <v>#REF!</v>
      </c>
    </row>
    <row r="3911" spans="1:6" ht="16.5" x14ac:dyDescent="0.3">
      <c r="A3911" s="9" t="s">
        <v>18416</v>
      </c>
      <c r="B3911" s="9" t="s">
        <v>3042</v>
      </c>
      <c r="C3911" s="10">
        <v>30609</v>
      </c>
      <c r="D3911" s="9">
        <v>2657442315</v>
      </c>
      <c r="E3911" s="9" t="e">
        <f>INDEX(#REF!:#REF!,MATCH($D3911,#REF!:#REF!,0),MATCH(#REF!,#REF!:#REF!,0))</f>
        <v>#REF!</v>
      </c>
      <c r="F3911" s="9" t="e">
        <f>INDEX(#REF!:#REF!,MATCH($D3911,#REF!:#REF!,0),MATCH(#REF!,#REF!:#REF!,0))</f>
        <v>#REF!</v>
      </c>
    </row>
    <row r="3912" spans="1:6" ht="16.5" x14ac:dyDescent="0.3">
      <c r="A3912" s="9" t="s">
        <v>18415</v>
      </c>
      <c r="B3912" s="9" t="s">
        <v>2147</v>
      </c>
      <c r="C3912" s="10">
        <v>21672</v>
      </c>
      <c r="D3912" s="9">
        <v>2128813026</v>
      </c>
      <c r="E3912" s="9" t="e">
        <f>INDEX(#REF!:#REF!,MATCH($D3912,#REF!:#REF!,0),MATCH(#REF!,#REF!:#REF!,0))</f>
        <v>#REF!</v>
      </c>
      <c r="F3912" s="9" t="e">
        <f>INDEX(#REF!:#REF!,MATCH($D3912,#REF!:#REF!,0),MATCH(#REF!,#REF!:#REF!,0))</f>
        <v>#REF!</v>
      </c>
    </row>
    <row r="3913" spans="1:6" ht="16.5" x14ac:dyDescent="0.3">
      <c r="A3913" s="9" t="s">
        <v>18414</v>
      </c>
      <c r="B3913" s="9" t="s">
        <v>2476</v>
      </c>
      <c r="C3913" s="10">
        <v>42073</v>
      </c>
      <c r="D3913" s="9">
        <v>7865341539</v>
      </c>
      <c r="E3913" s="9" t="e">
        <f>INDEX(#REF!:#REF!,MATCH($D3913,#REF!:#REF!,0),MATCH(#REF!,#REF!:#REF!,0))</f>
        <v>#REF!</v>
      </c>
      <c r="F3913" s="9" t="e">
        <f>INDEX(#REF!:#REF!,MATCH($D3913,#REF!:#REF!,0),MATCH(#REF!,#REF!:#REF!,0))</f>
        <v>#REF!</v>
      </c>
    </row>
    <row r="3914" spans="1:6" ht="16.5" x14ac:dyDescent="0.3">
      <c r="A3914" s="9" t="s">
        <v>18413</v>
      </c>
      <c r="B3914" s="9" t="s">
        <v>2757</v>
      </c>
      <c r="C3914" s="10">
        <v>52853</v>
      </c>
      <c r="D3914" s="9">
        <v>9965847037</v>
      </c>
      <c r="E3914" s="9" t="e">
        <f>INDEX(#REF!:#REF!,MATCH($D3914,#REF!:#REF!,0),MATCH(#REF!,#REF!:#REF!,0))</f>
        <v>#REF!</v>
      </c>
      <c r="F3914" s="9" t="e">
        <f>INDEX(#REF!:#REF!,MATCH($D3914,#REF!:#REF!,0),MATCH(#REF!,#REF!:#REF!,0))</f>
        <v>#REF!</v>
      </c>
    </row>
    <row r="3915" spans="1:6" ht="16.5" x14ac:dyDescent="0.3">
      <c r="A3915" s="9" t="s">
        <v>18412</v>
      </c>
      <c r="B3915" s="9" t="s">
        <v>2994</v>
      </c>
      <c r="C3915" s="10">
        <v>20007</v>
      </c>
      <c r="D3915" s="9">
        <v>8054305400</v>
      </c>
      <c r="E3915" s="9" t="e">
        <f>INDEX(#REF!:#REF!,MATCH($D3915,#REF!:#REF!,0),MATCH(#REF!,#REF!:#REF!,0))</f>
        <v>#REF!</v>
      </c>
      <c r="F3915" s="9" t="e">
        <f>INDEX(#REF!:#REF!,MATCH($D3915,#REF!:#REF!,0),MATCH(#REF!,#REF!:#REF!,0))</f>
        <v>#REF!</v>
      </c>
    </row>
    <row r="3916" spans="1:6" ht="16.5" x14ac:dyDescent="0.3">
      <c r="A3916" s="9" t="s">
        <v>18411</v>
      </c>
      <c r="B3916" s="9" t="s">
        <v>2258</v>
      </c>
      <c r="C3916" s="10">
        <v>54735</v>
      </c>
      <c r="D3916" s="9">
        <v>8069192305</v>
      </c>
      <c r="E3916" s="9" t="e">
        <f>INDEX(#REF!:#REF!,MATCH($D3916,#REF!:#REF!,0),MATCH(#REF!,#REF!:#REF!,0))</f>
        <v>#REF!</v>
      </c>
      <c r="F3916" s="9" t="e">
        <f>INDEX(#REF!:#REF!,MATCH($D3916,#REF!:#REF!,0),MATCH(#REF!,#REF!:#REF!,0))</f>
        <v>#REF!</v>
      </c>
    </row>
    <row r="3917" spans="1:6" ht="16.5" x14ac:dyDescent="0.3">
      <c r="A3917" s="9" t="s">
        <v>18410</v>
      </c>
      <c r="B3917" s="9" t="s">
        <v>2541</v>
      </c>
      <c r="C3917" s="10">
        <v>32828</v>
      </c>
      <c r="D3917" s="9">
        <v>5134745579</v>
      </c>
      <c r="E3917" s="9" t="e">
        <f>INDEX(#REF!:#REF!,MATCH($D3917,#REF!:#REF!,0),MATCH(#REF!,#REF!:#REF!,0))</f>
        <v>#REF!</v>
      </c>
      <c r="F3917" s="9" t="e">
        <f>INDEX(#REF!:#REF!,MATCH($D3917,#REF!:#REF!,0),MATCH(#REF!,#REF!:#REF!,0))</f>
        <v>#REF!</v>
      </c>
    </row>
    <row r="3918" spans="1:6" ht="16.5" x14ac:dyDescent="0.3">
      <c r="A3918" s="9" t="s">
        <v>18409</v>
      </c>
      <c r="B3918" s="9" t="s">
        <v>2747</v>
      </c>
      <c r="C3918" s="10">
        <v>31391</v>
      </c>
      <c r="D3918" s="9">
        <v>4815280800</v>
      </c>
      <c r="E3918" s="9" t="e">
        <f>INDEX(#REF!:#REF!,MATCH($D3918,#REF!:#REF!,0),MATCH(#REF!,#REF!:#REF!,0))</f>
        <v>#REF!</v>
      </c>
      <c r="F3918" s="9" t="e">
        <f>INDEX(#REF!:#REF!,MATCH($D3918,#REF!:#REF!,0),MATCH(#REF!,#REF!:#REF!,0))</f>
        <v>#REF!</v>
      </c>
    </row>
    <row r="3919" spans="1:6" ht="16.5" x14ac:dyDescent="0.3">
      <c r="A3919" s="9" t="s">
        <v>18408</v>
      </c>
      <c r="B3919" s="9" t="s">
        <v>2087</v>
      </c>
      <c r="C3919" s="10">
        <v>58198</v>
      </c>
      <c r="D3919" s="9">
        <v>8526090127</v>
      </c>
      <c r="E3919" s="9" t="e">
        <f>INDEX(#REF!:#REF!,MATCH($D3919,#REF!:#REF!,0),MATCH(#REF!,#REF!:#REF!,0))</f>
        <v>#REF!</v>
      </c>
      <c r="F3919" s="9" t="e">
        <f>INDEX(#REF!:#REF!,MATCH($D3919,#REF!:#REF!,0),MATCH(#REF!,#REF!:#REF!,0))</f>
        <v>#REF!</v>
      </c>
    </row>
    <row r="3920" spans="1:6" ht="16.5" x14ac:dyDescent="0.3">
      <c r="A3920" s="9" t="s">
        <v>18407</v>
      </c>
      <c r="B3920" s="9" t="s">
        <v>2272</v>
      </c>
      <c r="C3920" s="10">
        <v>20970</v>
      </c>
      <c r="D3920" s="9">
        <v>1743464649</v>
      </c>
      <c r="E3920" s="9" t="e">
        <f>INDEX(#REF!:#REF!,MATCH($D3920,#REF!:#REF!,0),MATCH(#REF!,#REF!:#REF!,0))</f>
        <v>#REF!</v>
      </c>
      <c r="F3920" s="9" t="e">
        <f>INDEX(#REF!:#REF!,MATCH($D3920,#REF!:#REF!,0),MATCH(#REF!,#REF!:#REF!,0))</f>
        <v>#REF!</v>
      </c>
    </row>
    <row r="3921" spans="1:6" ht="16.5" x14ac:dyDescent="0.3">
      <c r="A3921" s="9" t="s">
        <v>18406</v>
      </c>
      <c r="B3921" s="9" t="s">
        <v>2532</v>
      </c>
      <c r="C3921" s="10">
        <v>35546</v>
      </c>
      <c r="D3921" s="9">
        <v>4958503722</v>
      </c>
      <c r="E3921" s="9" t="e">
        <f>INDEX(#REF!:#REF!,MATCH($D3921,#REF!:#REF!,0),MATCH(#REF!,#REF!:#REF!,0))</f>
        <v>#REF!</v>
      </c>
      <c r="F3921" s="9" t="e">
        <f>INDEX(#REF!:#REF!,MATCH($D3921,#REF!:#REF!,0),MATCH(#REF!,#REF!:#REF!,0))</f>
        <v>#REF!</v>
      </c>
    </row>
    <row r="3922" spans="1:6" ht="16.5" x14ac:dyDescent="0.3">
      <c r="A3922" s="9" t="s">
        <v>18405</v>
      </c>
      <c r="B3922" s="9" t="s">
        <v>2610</v>
      </c>
      <c r="C3922" s="10">
        <v>30636</v>
      </c>
      <c r="D3922" s="9">
        <v>4401069773</v>
      </c>
      <c r="E3922" s="9" t="e">
        <f>INDEX(#REF!:#REF!,MATCH($D3922,#REF!:#REF!,0),MATCH(#REF!,#REF!:#REF!,0))</f>
        <v>#REF!</v>
      </c>
      <c r="F3922" s="9" t="e">
        <f>INDEX(#REF!:#REF!,MATCH($D3922,#REF!:#REF!,0),MATCH(#REF!,#REF!:#REF!,0))</f>
        <v>#REF!</v>
      </c>
    </row>
    <row r="3923" spans="1:6" ht="16.5" x14ac:dyDescent="0.3">
      <c r="A3923" s="9" t="s">
        <v>18404</v>
      </c>
      <c r="B3923" s="9" t="s">
        <v>2645</v>
      </c>
      <c r="C3923" s="10">
        <v>13701</v>
      </c>
      <c r="D3923" s="9">
        <v>9621571960</v>
      </c>
      <c r="E3923" s="9" t="e">
        <f>INDEX(#REF!:#REF!,MATCH($D3923,#REF!:#REF!,0),MATCH(#REF!,#REF!:#REF!,0))</f>
        <v>#REF!</v>
      </c>
      <c r="F3923" s="9" t="e">
        <f>INDEX(#REF!:#REF!,MATCH($D3923,#REF!:#REF!,0),MATCH(#REF!,#REF!:#REF!,0))</f>
        <v>#REF!</v>
      </c>
    </row>
    <row r="3924" spans="1:6" ht="16.5" x14ac:dyDescent="0.3">
      <c r="A3924" s="9" t="s">
        <v>18403</v>
      </c>
      <c r="B3924" s="9" t="s">
        <v>3510</v>
      </c>
      <c r="C3924" s="10">
        <v>27075</v>
      </c>
      <c r="D3924" s="9">
        <v>2561690342</v>
      </c>
      <c r="E3924" s="9" t="e">
        <f>INDEX(#REF!:#REF!,MATCH($D3924,#REF!:#REF!,0),MATCH(#REF!,#REF!:#REF!,0))</f>
        <v>#REF!</v>
      </c>
      <c r="F3924" s="9" t="e">
        <f>INDEX(#REF!:#REF!,MATCH($D3924,#REF!:#REF!,0),MATCH(#REF!,#REF!:#REF!,0))</f>
        <v>#REF!</v>
      </c>
    </row>
    <row r="3925" spans="1:6" ht="16.5" x14ac:dyDescent="0.3">
      <c r="A3925" s="9" t="s">
        <v>18402</v>
      </c>
      <c r="B3925" s="9" t="s">
        <v>2219</v>
      </c>
      <c r="C3925" s="10">
        <v>27492</v>
      </c>
      <c r="D3925" s="9">
        <v>1839046880</v>
      </c>
      <c r="E3925" s="9" t="e">
        <f>INDEX(#REF!:#REF!,MATCH($D3925,#REF!:#REF!,0),MATCH(#REF!,#REF!:#REF!,0))</f>
        <v>#REF!</v>
      </c>
      <c r="F3925" s="9" t="e">
        <f>INDEX(#REF!:#REF!,MATCH($D3925,#REF!:#REF!,0),MATCH(#REF!,#REF!:#REF!,0))</f>
        <v>#REF!</v>
      </c>
    </row>
    <row r="3926" spans="1:6" ht="16.5" x14ac:dyDescent="0.3">
      <c r="A3926" s="9" t="s">
        <v>18401</v>
      </c>
      <c r="B3926" s="9" t="s">
        <v>2450</v>
      </c>
      <c r="C3926" s="10">
        <v>28928</v>
      </c>
      <c r="D3926" s="9">
        <v>4535395691</v>
      </c>
      <c r="E3926" s="9" t="e">
        <f>INDEX(#REF!:#REF!,MATCH($D3926,#REF!:#REF!,0),MATCH(#REF!,#REF!:#REF!,0))</f>
        <v>#REF!</v>
      </c>
      <c r="F3926" s="9" t="e">
        <f>INDEX(#REF!:#REF!,MATCH($D3926,#REF!:#REF!,0),MATCH(#REF!,#REF!:#REF!,0))</f>
        <v>#REF!</v>
      </c>
    </row>
    <row r="3927" spans="1:6" ht="16.5" x14ac:dyDescent="0.3">
      <c r="A3927" s="9" t="s">
        <v>18400</v>
      </c>
      <c r="B3927" s="9" t="s">
        <v>2406</v>
      </c>
      <c r="C3927" s="10">
        <v>56084</v>
      </c>
      <c r="D3927" s="9">
        <v>3545427749</v>
      </c>
      <c r="E3927" s="9" t="e">
        <f>INDEX(#REF!:#REF!,MATCH($D3927,#REF!:#REF!,0),MATCH(#REF!,#REF!:#REF!,0))</f>
        <v>#REF!</v>
      </c>
      <c r="F3927" s="9" t="e">
        <f>INDEX(#REF!:#REF!,MATCH($D3927,#REF!:#REF!,0),MATCH(#REF!,#REF!:#REF!,0))</f>
        <v>#REF!</v>
      </c>
    </row>
    <row r="3928" spans="1:6" ht="16.5" x14ac:dyDescent="0.3">
      <c r="A3928" s="9" t="s">
        <v>18399</v>
      </c>
      <c r="B3928" s="9" t="s">
        <v>2555</v>
      </c>
      <c r="C3928" s="10">
        <v>57449</v>
      </c>
      <c r="D3928" s="9">
        <v>1856596435</v>
      </c>
      <c r="E3928" s="9" t="e">
        <f>INDEX(#REF!:#REF!,MATCH($D3928,#REF!:#REF!,0),MATCH(#REF!,#REF!:#REF!,0))</f>
        <v>#REF!</v>
      </c>
      <c r="F3928" s="9" t="e">
        <f>INDEX(#REF!:#REF!,MATCH($D3928,#REF!:#REF!,0),MATCH(#REF!,#REF!:#REF!,0))</f>
        <v>#REF!</v>
      </c>
    </row>
    <row r="3929" spans="1:6" ht="16.5" x14ac:dyDescent="0.3">
      <c r="A3929" s="9" t="s">
        <v>18398</v>
      </c>
      <c r="B3929" s="9" t="s">
        <v>2269</v>
      </c>
      <c r="C3929" s="10">
        <v>13078</v>
      </c>
      <c r="D3929" s="9">
        <v>1856596435</v>
      </c>
      <c r="E3929" s="9" t="e">
        <f>INDEX(#REF!:#REF!,MATCH($D3929,#REF!:#REF!,0),MATCH(#REF!,#REF!:#REF!,0))</f>
        <v>#REF!</v>
      </c>
      <c r="F3929" s="9" t="e">
        <f>INDEX(#REF!:#REF!,MATCH($D3929,#REF!:#REF!,0),MATCH(#REF!,#REF!:#REF!,0))</f>
        <v>#REF!</v>
      </c>
    </row>
    <row r="3930" spans="1:6" ht="16.5" x14ac:dyDescent="0.3">
      <c r="A3930" s="9" t="s">
        <v>18397</v>
      </c>
      <c r="B3930" s="9" t="s">
        <v>1959</v>
      </c>
      <c r="C3930" s="10">
        <v>45289</v>
      </c>
      <c r="D3930" s="9">
        <v>6007705854</v>
      </c>
      <c r="E3930" s="9" t="e">
        <f>INDEX(#REF!:#REF!,MATCH($D3930,#REF!:#REF!,0),MATCH(#REF!,#REF!:#REF!,0))</f>
        <v>#REF!</v>
      </c>
      <c r="F3930" s="9" t="e">
        <f>INDEX(#REF!:#REF!,MATCH($D3930,#REF!:#REF!,0),MATCH(#REF!,#REF!:#REF!,0))</f>
        <v>#REF!</v>
      </c>
    </row>
    <row r="3931" spans="1:6" ht="16.5" x14ac:dyDescent="0.3">
      <c r="A3931" s="9" t="s">
        <v>18396</v>
      </c>
      <c r="B3931" s="9" t="s">
        <v>2443</v>
      </c>
      <c r="C3931" s="10">
        <v>11523</v>
      </c>
      <c r="D3931" s="9">
        <v>8875305560</v>
      </c>
      <c r="E3931" s="9" t="e">
        <f>INDEX(#REF!:#REF!,MATCH($D3931,#REF!:#REF!,0),MATCH(#REF!,#REF!:#REF!,0))</f>
        <v>#REF!</v>
      </c>
      <c r="F3931" s="9" t="e">
        <f>INDEX(#REF!:#REF!,MATCH($D3931,#REF!:#REF!,0),MATCH(#REF!,#REF!:#REF!,0))</f>
        <v>#REF!</v>
      </c>
    </row>
    <row r="3932" spans="1:6" ht="16.5" x14ac:dyDescent="0.3">
      <c r="A3932" s="9" t="s">
        <v>18395</v>
      </c>
      <c r="B3932" s="9" t="s">
        <v>2757</v>
      </c>
      <c r="C3932" s="10">
        <v>50175</v>
      </c>
      <c r="D3932" s="9">
        <v>4691333258</v>
      </c>
      <c r="E3932" s="9" t="e">
        <f>INDEX(#REF!:#REF!,MATCH($D3932,#REF!:#REF!,0),MATCH(#REF!,#REF!:#REF!,0))</f>
        <v>#REF!</v>
      </c>
      <c r="F3932" s="9" t="e">
        <f>INDEX(#REF!:#REF!,MATCH($D3932,#REF!:#REF!,0),MATCH(#REF!,#REF!:#REF!,0))</f>
        <v>#REF!</v>
      </c>
    </row>
    <row r="3933" spans="1:6" ht="16.5" x14ac:dyDescent="0.3">
      <c r="A3933" s="9" t="s">
        <v>18394</v>
      </c>
      <c r="B3933" s="9" t="s">
        <v>2061</v>
      </c>
      <c r="C3933" s="10">
        <v>34485</v>
      </c>
      <c r="D3933" s="9">
        <v>9726644925</v>
      </c>
      <c r="E3933" s="9" t="e">
        <f>INDEX(#REF!:#REF!,MATCH($D3933,#REF!:#REF!,0),MATCH(#REF!,#REF!:#REF!,0))</f>
        <v>#REF!</v>
      </c>
      <c r="F3933" s="9" t="e">
        <f>INDEX(#REF!:#REF!,MATCH($D3933,#REF!:#REF!,0),MATCH(#REF!,#REF!:#REF!,0))</f>
        <v>#REF!</v>
      </c>
    </row>
    <row r="3934" spans="1:6" ht="16.5" x14ac:dyDescent="0.3">
      <c r="A3934" s="9" t="s">
        <v>18393</v>
      </c>
      <c r="B3934" s="9" t="s">
        <v>2140</v>
      </c>
      <c r="C3934" s="10">
        <v>50948</v>
      </c>
      <c r="D3934" s="9">
        <v>1444572199</v>
      </c>
      <c r="E3934" s="9" t="e">
        <f>INDEX(#REF!:#REF!,MATCH($D3934,#REF!:#REF!,0),MATCH(#REF!,#REF!:#REF!,0))</f>
        <v>#REF!</v>
      </c>
      <c r="F3934" s="9" t="e">
        <f>INDEX(#REF!:#REF!,MATCH($D3934,#REF!:#REF!,0),MATCH(#REF!,#REF!:#REF!,0))</f>
        <v>#REF!</v>
      </c>
    </row>
    <row r="3935" spans="1:6" ht="16.5" x14ac:dyDescent="0.3">
      <c r="A3935" s="9" t="s">
        <v>18392</v>
      </c>
      <c r="B3935" s="9" t="s">
        <v>2935</v>
      </c>
      <c r="C3935" s="10">
        <v>39422</v>
      </c>
      <c r="D3935" s="9">
        <v>4492546545</v>
      </c>
      <c r="E3935" s="9" t="e">
        <f>INDEX(#REF!:#REF!,MATCH($D3935,#REF!:#REF!,0),MATCH(#REF!,#REF!:#REF!,0))</f>
        <v>#REF!</v>
      </c>
      <c r="F3935" s="9" t="e">
        <f>INDEX(#REF!:#REF!,MATCH($D3935,#REF!:#REF!,0),MATCH(#REF!,#REF!:#REF!,0))</f>
        <v>#REF!</v>
      </c>
    </row>
    <row r="3936" spans="1:6" ht="16.5" x14ac:dyDescent="0.3">
      <c r="A3936" s="9" t="s">
        <v>18391</v>
      </c>
      <c r="B3936" s="9" t="s">
        <v>2633</v>
      </c>
      <c r="C3936" s="10">
        <v>24305</v>
      </c>
      <c r="D3936" s="9">
        <v>7192290785</v>
      </c>
      <c r="E3936" s="9" t="e">
        <f>INDEX(#REF!:#REF!,MATCH($D3936,#REF!:#REF!,0),MATCH(#REF!,#REF!:#REF!,0))</f>
        <v>#REF!</v>
      </c>
      <c r="F3936" s="9" t="e">
        <f>INDEX(#REF!:#REF!,MATCH($D3936,#REF!:#REF!,0),MATCH(#REF!,#REF!:#REF!,0))</f>
        <v>#REF!</v>
      </c>
    </row>
    <row r="3937" spans="1:6" ht="16.5" x14ac:dyDescent="0.3">
      <c r="A3937" s="9" t="s">
        <v>18390</v>
      </c>
      <c r="B3937" s="9" t="s">
        <v>2153</v>
      </c>
      <c r="C3937" s="10">
        <v>26526</v>
      </c>
      <c r="D3937" s="9">
        <v>9984023702</v>
      </c>
      <c r="E3937" s="9" t="e">
        <f>INDEX(#REF!:#REF!,MATCH($D3937,#REF!:#REF!,0),MATCH(#REF!,#REF!:#REF!,0))</f>
        <v>#REF!</v>
      </c>
      <c r="F3937" s="9" t="e">
        <f>INDEX(#REF!:#REF!,MATCH($D3937,#REF!:#REF!,0),MATCH(#REF!,#REF!:#REF!,0))</f>
        <v>#REF!</v>
      </c>
    </row>
    <row r="3938" spans="1:6" ht="16.5" x14ac:dyDescent="0.3">
      <c r="A3938" s="9" t="s">
        <v>18389</v>
      </c>
      <c r="B3938" s="9" t="s">
        <v>3388</v>
      </c>
      <c r="C3938" s="10">
        <v>45908</v>
      </c>
      <c r="D3938" s="9">
        <v>601779371</v>
      </c>
      <c r="E3938" s="9" t="e">
        <f>INDEX(#REF!:#REF!,MATCH($D3938,#REF!:#REF!,0),MATCH(#REF!,#REF!:#REF!,0))</f>
        <v>#REF!</v>
      </c>
      <c r="F3938" s="9" t="e">
        <f>INDEX(#REF!:#REF!,MATCH($D3938,#REF!:#REF!,0),MATCH(#REF!,#REF!:#REF!,0))</f>
        <v>#REF!</v>
      </c>
    </row>
    <row r="3939" spans="1:6" ht="16.5" x14ac:dyDescent="0.3">
      <c r="A3939" s="9" t="s">
        <v>18388</v>
      </c>
      <c r="B3939" s="9" t="s">
        <v>2105</v>
      </c>
      <c r="C3939" s="10">
        <v>13444</v>
      </c>
      <c r="D3939" s="9">
        <v>8905919081</v>
      </c>
      <c r="E3939" s="9" t="e">
        <f>INDEX(#REF!:#REF!,MATCH($D3939,#REF!:#REF!,0),MATCH(#REF!,#REF!:#REF!,0))</f>
        <v>#REF!</v>
      </c>
      <c r="F3939" s="9" t="e">
        <f>INDEX(#REF!:#REF!,MATCH($D3939,#REF!:#REF!,0),MATCH(#REF!,#REF!:#REF!,0))</f>
        <v>#REF!</v>
      </c>
    </row>
    <row r="3940" spans="1:6" ht="16.5" x14ac:dyDescent="0.3">
      <c r="A3940" s="9" t="s">
        <v>18387</v>
      </c>
      <c r="B3940" s="9" t="s">
        <v>1943</v>
      </c>
      <c r="C3940" s="10">
        <v>41445</v>
      </c>
      <c r="D3940" s="9">
        <v>9258570278</v>
      </c>
      <c r="E3940" s="9" t="e">
        <f>INDEX(#REF!:#REF!,MATCH($D3940,#REF!:#REF!,0),MATCH(#REF!,#REF!:#REF!,0))</f>
        <v>#REF!</v>
      </c>
      <c r="F3940" s="9" t="e">
        <f>INDEX(#REF!:#REF!,MATCH($D3940,#REF!:#REF!,0),MATCH(#REF!,#REF!:#REF!,0))</f>
        <v>#REF!</v>
      </c>
    </row>
    <row r="3941" spans="1:6" ht="16.5" x14ac:dyDescent="0.3">
      <c r="A3941" s="9" t="s">
        <v>18386</v>
      </c>
      <c r="B3941" s="9" t="s">
        <v>2112</v>
      </c>
      <c r="C3941" s="10">
        <v>16043</v>
      </c>
      <c r="D3941" s="9">
        <v>161397387</v>
      </c>
      <c r="E3941" s="9" t="e">
        <f>INDEX(#REF!:#REF!,MATCH($D3941,#REF!:#REF!,0),MATCH(#REF!,#REF!:#REF!,0))</f>
        <v>#REF!</v>
      </c>
      <c r="F3941" s="9" t="e">
        <f>INDEX(#REF!:#REF!,MATCH($D3941,#REF!:#REF!,0),MATCH(#REF!,#REF!:#REF!,0))</f>
        <v>#REF!</v>
      </c>
    </row>
    <row r="3942" spans="1:6" ht="16.5" x14ac:dyDescent="0.3">
      <c r="A3942" s="9" t="s">
        <v>18385</v>
      </c>
      <c r="B3942" s="9" t="s">
        <v>1981</v>
      </c>
      <c r="C3942" s="10">
        <v>39937</v>
      </c>
      <c r="D3942" s="9">
        <v>3524504531</v>
      </c>
      <c r="E3942" s="9" t="e">
        <f>INDEX(#REF!:#REF!,MATCH($D3942,#REF!:#REF!,0),MATCH(#REF!,#REF!:#REF!,0))</f>
        <v>#REF!</v>
      </c>
      <c r="F3942" s="9" t="e">
        <f>INDEX(#REF!:#REF!,MATCH($D3942,#REF!:#REF!,0),MATCH(#REF!,#REF!:#REF!,0))</f>
        <v>#REF!</v>
      </c>
    </row>
    <row r="3943" spans="1:6" ht="16.5" x14ac:dyDescent="0.3">
      <c r="A3943" s="9" t="s">
        <v>18384</v>
      </c>
      <c r="B3943" s="9" t="s">
        <v>2081</v>
      </c>
      <c r="C3943" s="10">
        <v>18906</v>
      </c>
      <c r="D3943" s="9">
        <v>3129526900</v>
      </c>
      <c r="E3943" s="9" t="e">
        <f>INDEX(#REF!:#REF!,MATCH($D3943,#REF!:#REF!,0),MATCH(#REF!,#REF!:#REF!,0))</f>
        <v>#REF!</v>
      </c>
      <c r="F3943" s="9" t="e">
        <f>INDEX(#REF!:#REF!,MATCH($D3943,#REF!:#REF!,0),MATCH(#REF!,#REF!:#REF!,0))</f>
        <v>#REF!</v>
      </c>
    </row>
    <row r="3944" spans="1:6" ht="16.5" x14ac:dyDescent="0.3">
      <c r="A3944" s="9" t="s">
        <v>18383</v>
      </c>
      <c r="B3944" s="9" t="s">
        <v>2092</v>
      </c>
      <c r="C3944" s="10">
        <v>49200</v>
      </c>
      <c r="D3944" s="9">
        <v>4401069773</v>
      </c>
      <c r="E3944" s="9" t="e">
        <f>INDEX(#REF!:#REF!,MATCH($D3944,#REF!:#REF!,0),MATCH(#REF!,#REF!:#REF!,0))</f>
        <v>#REF!</v>
      </c>
      <c r="F3944" s="9" t="e">
        <f>INDEX(#REF!:#REF!,MATCH($D3944,#REF!:#REF!,0),MATCH(#REF!,#REF!:#REF!,0))</f>
        <v>#REF!</v>
      </c>
    </row>
    <row r="3945" spans="1:6" ht="16.5" x14ac:dyDescent="0.3">
      <c r="A3945" s="9" t="s">
        <v>18382</v>
      </c>
      <c r="B3945" s="9" t="s">
        <v>2704</v>
      </c>
      <c r="C3945" s="10">
        <v>24460</v>
      </c>
      <c r="D3945" s="9">
        <v>819852252</v>
      </c>
      <c r="E3945" s="9" t="e">
        <f>INDEX(#REF!:#REF!,MATCH($D3945,#REF!:#REF!,0),MATCH(#REF!,#REF!:#REF!,0))</f>
        <v>#REF!</v>
      </c>
      <c r="F3945" s="9" t="e">
        <f>INDEX(#REF!:#REF!,MATCH($D3945,#REF!:#REF!,0),MATCH(#REF!,#REF!:#REF!,0))</f>
        <v>#REF!</v>
      </c>
    </row>
    <row r="3946" spans="1:6" ht="16.5" x14ac:dyDescent="0.3">
      <c r="A3946" s="9" t="s">
        <v>18381</v>
      </c>
      <c r="B3946" s="9" t="s">
        <v>3073</v>
      </c>
      <c r="C3946" s="10">
        <v>24405</v>
      </c>
      <c r="D3946" s="9">
        <v>8640079943</v>
      </c>
      <c r="E3946" s="9" t="e">
        <f>INDEX(#REF!:#REF!,MATCH($D3946,#REF!:#REF!,0),MATCH(#REF!,#REF!:#REF!,0))</f>
        <v>#REF!</v>
      </c>
      <c r="F3946" s="9" t="e">
        <f>INDEX(#REF!:#REF!,MATCH($D3946,#REF!:#REF!,0),MATCH(#REF!,#REF!:#REF!,0))</f>
        <v>#REF!</v>
      </c>
    </row>
    <row r="3947" spans="1:6" ht="16.5" x14ac:dyDescent="0.3">
      <c r="A3947" s="9" t="s">
        <v>18380</v>
      </c>
      <c r="B3947" s="9" t="s">
        <v>2610</v>
      </c>
      <c r="C3947" s="10">
        <v>46633</v>
      </c>
      <c r="D3947" s="9">
        <v>4849214614</v>
      </c>
      <c r="E3947" s="9" t="e">
        <f>INDEX(#REF!:#REF!,MATCH($D3947,#REF!:#REF!,0),MATCH(#REF!,#REF!:#REF!,0))</f>
        <v>#REF!</v>
      </c>
      <c r="F3947" s="9" t="e">
        <f>INDEX(#REF!:#REF!,MATCH($D3947,#REF!:#REF!,0),MATCH(#REF!,#REF!:#REF!,0))</f>
        <v>#REF!</v>
      </c>
    </row>
    <row r="3948" spans="1:6" ht="16.5" x14ac:dyDescent="0.3">
      <c r="A3948" s="9" t="s">
        <v>18379</v>
      </c>
      <c r="B3948" s="9" t="s">
        <v>2269</v>
      </c>
      <c r="C3948" s="10">
        <v>39885</v>
      </c>
      <c r="D3948" s="9">
        <v>8850022085</v>
      </c>
      <c r="E3948" s="9" t="e">
        <f>INDEX(#REF!:#REF!,MATCH($D3948,#REF!:#REF!,0),MATCH(#REF!,#REF!:#REF!,0))</f>
        <v>#REF!</v>
      </c>
      <c r="F3948" s="9" t="e">
        <f>INDEX(#REF!:#REF!,MATCH($D3948,#REF!:#REF!,0),MATCH(#REF!,#REF!:#REF!,0))</f>
        <v>#REF!</v>
      </c>
    </row>
    <row r="3949" spans="1:6" ht="16.5" x14ac:dyDescent="0.3">
      <c r="A3949" s="9" t="s">
        <v>18378</v>
      </c>
      <c r="B3949" s="9" t="s">
        <v>2123</v>
      </c>
      <c r="C3949" s="10">
        <v>34137</v>
      </c>
      <c r="D3949" s="9">
        <v>994826516</v>
      </c>
      <c r="E3949" s="9" t="e">
        <f>INDEX(#REF!:#REF!,MATCH($D3949,#REF!:#REF!,0),MATCH(#REF!,#REF!:#REF!,0))</f>
        <v>#REF!</v>
      </c>
      <c r="F3949" s="9" t="e">
        <f>INDEX(#REF!:#REF!,MATCH($D3949,#REF!:#REF!,0),MATCH(#REF!,#REF!:#REF!,0))</f>
        <v>#REF!</v>
      </c>
    </row>
    <row r="3950" spans="1:6" ht="16.5" x14ac:dyDescent="0.3">
      <c r="A3950" s="9" t="s">
        <v>18377</v>
      </c>
      <c r="B3950" s="9" t="s">
        <v>2198</v>
      </c>
      <c r="C3950" s="10">
        <v>12772</v>
      </c>
      <c r="D3950" s="9">
        <v>4920920075</v>
      </c>
      <c r="E3950" s="9" t="e">
        <f>INDEX(#REF!:#REF!,MATCH($D3950,#REF!:#REF!,0),MATCH(#REF!,#REF!:#REF!,0))</f>
        <v>#REF!</v>
      </c>
      <c r="F3950" s="9" t="e">
        <f>INDEX(#REF!:#REF!,MATCH($D3950,#REF!:#REF!,0),MATCH(#REF!,#REF!:#REF!,0))</f>
        <v>#REF!</v>
      </c>
    </row>
    <row r="3951" spans="1:6" ht="16.5" x14ac:dyDescent="0.3">
      <c r="A3951" s="9" t="s">
        <v>18376</v>
      </c>
      <c r="B3951" s="9" t="s">
        <v>2236</v>
      </c>
      <c r="C3951" s="10">
        <v>55593</v>
      </c>
      <c r="D3951" s="9">
        <v>273083503</v>
      </c>
      <c r="E3951" s="9" t="e">
        <f>INDEX(#REF!:#REF!,MATCH($D3951,#REF!:#REF!,0),MATCH(#REF!,#REF!:#REF!,0))</f>
        <v>#REF!</v>
      </c>
      <c r="F3951" s="9" t="e">
        <f>INDEX(#REF!:#REF!,MATCH($D3951,#REF!:#REF!,0),MATCH(#REF!,#REF!:#REF!,0))</f>
        <v>#REF!</v>
      </c>
    </row>
    <row r="3952" spans="1:6" ht="16.5" x14ac:dyDescent="0.3">
      <c r="A3952" s="9" t="s">
        <v>18375</v>
      </c>
      <c r="B3952" s="9" t="s">
        <v>2608</v>
      </c>
      <c r="C3952" s="10">
        <v>35942</v>
      </c>
      <c r="D3952" s="9">
        <v>8788824691</v>
      </c>
      <c r="E3952" s="9" t="e">
        <f>INDEX(#REF!:#REF!,MATCH($D3952,#REF!:#REF!,0),MATCH(#REF!,#REF!:#REF!,0))</f>
        <v>#REF!</v>
      </c>
      <c r="F3952" s="9" t="e">
        <f>INDEX(#REF!:#REF!,MATCH($D3952,#REF!:#REF!,0),MATCH(#REF!,#REF!:#REF!,0))</f>
        <v>#REF!</v>
      </c>
    </row>
    <row r="3953" spans="1:6" ht="16.5" x14ac:dyDescent="0.3">
      <c r="A3953" s="9" t="s">
        <v>18374</v>
      </c>
      <c r="B3953" s="9" t="s">
        <v>2312</v>
      </c>
      <c r="C3953" s="10">
        <v>55757</v>
      </c>
      <c r="D3953" s="9">
        <v>2779378506</v>
      </c>
      <c r="E3953" s="9" t="e">
        <f>INDEX(#REF!:#REF!,MATCH($D3953,#REF!:#REF!,0),MATCH(#REF!,#REF!:#REF!,0))</f>
        <v>#REF!</v>
      </c>
      <c r="F3953" s="9" t="e">
        <f>INDEX(#REF!:#REF!,MATCH($D3953,#REF!:#REF!,0),MATCH(#REF!,#REF!:#REF!,0))</f>
        <v>#REF!</v>
      </c>
    </row>
    <row r="3954" spans="1:6" ht="16.5" x14ac:dyDescent="0.3">
      <c r="A3954" s="9" t="s">
        <v>18373</v>
      </c>
      <c r="B3954" s="9" t="s">
        <v>1967</v>
      </c>
      <c r="C3954" s="10">
        <v>11436</v>
      </c>
      <c r="D3954" s="9">
        <v>8054305400</v>
      </c>
      <c r="E3954" s="9" t="e">
        <f>INDEX(#REF!:#REF!,MATCH($D3954,#REF!:#REF!,0),MATCH(#REF!,#REF!:#REF!,0))</f>
        <v>#REF!</v>
      </c>
      <c r="F3954" s="9" t="e">
        <f>INDEX(#REF!:#REF!,MATCH($D3954,#REF!:#REF!,0),MATCH(#REF!,#REF!:#REF!,0))</f>
        <v>#REF!</v>
      </c>
    </row>
    <row r="3955" spans="1:6" ht="16.5" x14ac:dyDescent="0.3">
      <c r="A3955" s="9" t="s">
        <v>18372</v>
      </c>
      <c r="B3955" s="9" t="s">
        <v>2142</v>
      </c>
      <c r="C3955" s="10">
        <v>24654</v>
      </c>
      <c r="D3955" s="9">
        <v>3569414450</v>
      </c>
      <c r="E3955" s="9" t="e">
        <f>INDEX(#REF!:#REF!,MATCH($D3955,#REF!:#REF!,0),MATCH(#REF!,#REF!:#REF!,0))</f>
        <v>#REF!</v>
      </c>
      <c r="F3955" s="9" t="e">
        <f>INDEX(#REF!:#REF!,MATCH($D3955,#REF!:#REF!,0),MATCH(#REF!,#REF!:#REF!,0))</f>
        <v>#REF!</v>
      </c>
    </row>
    <row r="3956" spans="1:6" ht="16.5" x14ac:dyDescent="0.3">
      <c r="A3956" s="9" t="s">
        <v>18371</v>
      </c>
      <c r="B3956" s="9" t="s">
        <v>2448</v>
      </c>
      <c r="C3956" s="10">
        <v>55574</v>
      </c>
      <c r="D3956" s="9">
        <v>2944219065</v>
      </c>
      <c r="E3956" s="9" t="e">
        <f>INDEX(#REF!:#REF!,MATCH($D3956,#REF!:#REF!,0),MATCH(#REF!,#REF!:#REF!,0))</f>
        <v>#REF!</v>
      </c>
      <c r="F3956" s="9" t="e">
        <f>INDEX(#REF!:#REF!,MATCH($D3956,#REF!:#REF!,0),MATCH(#REF!,#REF!:#REF!,0))</f>
        <v>#REF!</v>
      </c>
    </row>
    <row r="3957" spans="1:6" ht="16.5" x14ac:dyDescent="0.3">
      <c r="A3957" s="9" t="s">
        <v>18370</v>
      </c>
      <c r="B3957" s="9" t="s">
        <v>2947</v>
      </c>
      <c r="C3957" s="10">
        <v>42044</v>
      </c>
      <c r="D3957" s="9">
        <v>8507800106</v>
      </c>
      <c r="E3957" s="9" t="e">
        <f>INDEX(#REF!:#REF!,MATCH($D3957,#REF!:#REF!,0),MATCH(#REF!,#REF!:#REF!,0))</f>
        <v>#REF!</v>
      </c>
      <c r="F3957" s="9" t="e">
        <f>INDEX(#REF!:#REF!,MATCH($D3957,#REF!:#REF!,0),MATCH(#REF!,#REF!:#REF!,0))</f>
        <v>#REF!</v>
      </c>
    </row>
    <row r="3958" spans="1:6" ht="16.5" x14ac:dyDescent="0.3">
      <c r="A3958" s="9" t="s">
        <v>18369</v>
      </c>
      <c r="B3958" s="9" t="s">
        <v>2110</v>
      </c>
      <c r="C3958" s="10">
        <v>14027</v>
      </c>
      <c r="D3958" s="9">
        <v>4878156686</v>
      </c>
      <c r="E3958" s="9" t="e">
        <f>INDEX(#REF!:#REF!,MATCH($D3958,#REF!:#REF!,0),MATCH(#REF!,#REF!:#REF!,0))</f>
        <v>#REF!</v>
      </c>
      <c r="F3958" s="9" t="e">
        <f>INDEX(#REF!:#REF!,MATCH($D3958,#REF!:#REF!,0),MATCH(#REF!,#REF!:#REF!,0))</f>
        <v>#REF!</v>
      </c>
    </row>
    <row r="3959" spans="1:6" ht="16.5" x14ac:dyDescent="0.3">
      <c r="A3959" s="9" t="s">
        <v>18368</v>
      </c>
      <c r="B3959" s="9" t="s">
        <v>2198</v>
      </c>
      <c r="C3959" s="10">
        <v>17464</v>
      </c>
      <c r="D3959" s="9">
        <v>9727426344</v>
      </c>
      <c r="E3959" s="9" t="e">
        <f>INDEX(#REF!:#REF!,MATCH($D3959,#REF!:#REF!,0),MATCH(#REF!,#REF!:#REF!,0))</f>
        <v>#REF!</v>
      </c>
      <c r="F3959" s="9" t="e">
        <f>INDEX(#REF!:#REF!,MATCH($D3959,#REF!:#REF!,0),MATCH(#REF!,#REF!:#REF!,0))</f>
        <v>#REF!</v>
      </c>
    </row>
    <row r="3960" spans="1:6" ht="16.5" x14ac:dyDescent="0.3">
      <c r="A3960" s="9" t="s">
        <v>18367</v>
      </c>
      <c r="B3960" s="9" t="s">
        <v>2250</v>
      </c>
      <c r="C3960" s="10">
        <v>53085</v>
      </c>
      <c r="D3960" s="9">
        <v>9258570278</v>
      </c>
      <c r="E3960" s="9" t="e">
        <f>INDEX(#REF!:#REF!,MATCH($D3960,#REF!:#REF!,0),MATCH(#REF!,#REF!:#REF!,0))</f>
        <v>#REF!</v>
      </c>
      <c r="F3960" s="9" t="e">
        <f>INDEX(#REF!:#REF!,MATCH($D3960,#REF!:#REF!,0),MATCH(#REF!,#REF!:#REF!,0))</f>
        <v>#REF!</v>
      </c>
    </row>
    <row r="3961" spans="1:6" ht="16.5" x14ac:dyDescent="0.3">
      <c r="A3961" s="9" t="s">
        <v>18366</v>
      </c>
      <c r="B3961" s="9" t="s">
        <v>2155</v>
      </c>
      <c r="C3961" s="10">
        <v>23596</v>
      </c>
      <c r="D3961" s="9">
        <v>6724903874</v>
      </c>
      <c r="E3961" s="9" t="e">
        <f>INDEX(#REF!:#REF!,MATCH($D3961,#REF!:#REF!,0),MATCH(#REF!,#REF!:#REF!,0))</f>
        <v>#REF!</v>
      </c>
      <c r="F3961" s="9" t="e">
        <f>INDEX(#REF!:#REF!,MATCH($D3961,#REF!:#REF!,0),MATCH(#REF!,#REF!:#REF!,0))</f>
        <v>#REF!</v>
      </c>
    </row>
    <row r="3962" spans="1:6" ht="16.5" x14ac:dyDescent="0.3">
      <c r="A3962" s="9" t="s">
        <v>18365</v>
      </c>
      <c r="B3962" s="9" t="s">
        <v>2759</v>
      </c>
      <c r="C3962" s="10">
        <v>57724</v>
      </c>
      <c r="D3962" s="9">
        <v>5795848808</v>
      </c>
      <c r="E3962" s="9" t="e">
        <f>INDEX(#REF!:#REF!,MATCH($D3962,#REF!:#REF!,0),MATCH(#REF!,#REF!:#REF!,0))</f>
        <v>#REF!</v>
      </c>
      <c r="F3962" s="9" t="e">
        <f>INDEX(#REF!:#REF!,MATCH($D3962,#REF!:#REF!,0),MATCH(#REF!,#REF!:#REF!,0))</f>
        <v>#REF!</v>
      </c>
    </row>
    <row r="3963" spans="1:6" ht="16.5" x14ac:dyDescent="0.3">
      <c r="A3963" s="9" t="s">
        <v>18364</v>
      </c>
      <c r="B3963" s="9" t="s">
        <v>2054</v>
      </c>
      <c r="C3963" s="10">
        <v>25547</v>
      </c>
      <c r="D3963" s="9">
        <v>8757371024</v>
      </c>
      <c r="E3963" s="9" t="e">
        <f>INDEX(#REF!:#REF!,MATCH($D3963,#REF!:#REF!,0),MATCH(#REF!,#REF!:#REF!,0))</f>
        <v>#REF!</v>
      </c>
      <c r="F3963" s="9" t="e">
        <f>INDEX(#REF!:#REF!,MATCH($D3963,#REF!:#REF!,0),MATCH(#REF!,#REF!:#REF!,0))</f>
        <v>#REF!</v>
      </c>
    </row>
    <row r="3964" spans="1:6" ht="16.5" x14ac:dyDescent="0.3">
      <c r="A3964" s="9" t="s">
        <v>18363</v>
      </c>
      <c r="B3964" s="9" t="s">
        <v>3195</v>
      </c>
      <c r="C3964" s="10">
        <v>59751</v>
      </c>
      <c r="D3964" s="9">
        <v>3580617389</v>
      </c>
      <c r="E3964" s="9" t="e">
        <f>INDEX(#REF!:#REF!,MATCH($D3964,#REF!:#REF!,0),MATCH(#REF!,#REF!:#REF!,0))</f>
        <v>#REF!</v>
      </c>
      <c r="F3964" s="9" t="e">
        <f>INDEX(#REF!:#REF!,MATCH($D3964,#REF!:#REF!,0),MATCH(#REF!,#REF!:#REF!,0))</f>
        <v>#REF!</v>
      </c>
    </row>
    <row r="3965" spans="1:6" ht="16.5" x14ac:dyDescent="0.3">
      <c r="A3965" s="9" t="s">
        <v>18362</v>
      </c>
      <c r="B3965" s="9" t="s">
        <v>1949</v>
      </c>
      <c r="C3965" s="10">
        <v>58711</v>
      </c>
      <c r="D3965" s="9">
        <v>274599287</v>
      </c>
      <c r="E3965" s="9" t="e">
        <f>INDEX(#REF!:#REF!,MATCH($D3965,#REF!:#REF!,0),MATCH(#REF!,#REF!:#REF!,0))</f>
        <v>#REF!</v>
      </c>
      <c r="F3965" s="9" t="e">
        <f>INDEX(#REF!:#REF!,MATCH($D3965,#REF!:#REF!,0),MATCH(#REF!,#REF!:#REF!,0))</f>
        <v>#REF!</v>
      </c>
    </row>
    <row r="3966" spans="1:6" ht="16.5" x14ac:dyDescent="0.3">
      <c r="A3966" s="9" t="s">
        <v>18361</v>
      </c>
      <c r="B3966" s="9" t="s">
        <v>2645</v>
      </c>
      <c r="C3966" s="10">
        <v>33910</v>
      </c>
      <c r="D3966" s="9">
        <v>8501525324</v>
      </c>
      <c r="E3966" s="9" t="e">
        <f>INDEX(#REF!:#REF!,MATCH($D3966,#REF!:#REF!,0),MATCH(#REF!,#REF!:#REF!,0))</f>
        <v>#REF!</v>
      </c>
      <c r="F3966" s="9" t="e">
        <f>INDEX(#REF!:#REF!,MATCH($D3966,#REF!:#REF!,0),MATCH(#REF!,#REF!:#REF!,0))</f>
        <v>#REF!</v>
      </c>
    </row>
    <row r="3967" spans="1:6" ht="16.5" x14ac:dyDescent="0.3">
      <c r="A3967" s="9" t="s">
        <v>18360</v>
      </c>
      <c r="B3967" s="9" t="s">
        <v>2142</v>
      </c>
      <c r="C3967" s="10">
        <v>58764</v>
      </c>
      <c r="D3967" s="9">
        <v>2821741499</v>
      </c>
      <c r="E3967" s="9" t="e">
        <f>INDEX(#REF!:#REF!,MATCH($D3967,#REF!:#REF!,0),MATCH(#REF!,#REF!:#REF!,0))</f>
        <v>#REF!</v>
      </c>
      <c r="F3967" s="9" t="e">
        <f>INDEX(#REF!:#REF!,MATCH($D3967,#REF!:#REF!,0),MATCH(#REF!,#REF!:#REF!,0))</f>
        <v>#REF!</v>
      </c>
    </row>
    <row r="3968" spans="1:6" ht="16.5" x14ac:dyDescent="0.3">
      <c r="A3968" s="9" t="s">
        <v>18359</v>
      </c>
      <c r="B3968" s="9" t="s">
        <v>2662</v>
      </c>
      <c r="C3968" s="10">
        <v>14412</v>
      </c>
      <c r="D3968" s="9">
        <v>7205288142</v>
      </c>
      <c r="E3968" s="9" t="e">
        <f>INDEX(#REF!:#REF!,MATCH($D3968,#REF!:#REF!,0),MATCH(#REF!,#REF!:#REF!,0))</f>
        <v>#REF!</v>
      </c>
      <c r="F3968" s="9" t="e">
        <f>INDEX(#REF!:#REF!,MATCH($D3968,#REF!:#REF!,0),MATCH(#REF!,#REF!:#REF!,0))</f>
        <v>#REF!</v>
      </c>
    </row>
    <row r="3969" spans="1:6" ht="16.5" x14ac:dyDescent="0.3">
      <c r="A3969" s="9" t="s">
        <v>18358</v>
      </c>
      <c r="B3969" s="9" t="s">
        <v>2994</v>
      </c>
      <c r="C3969" s="10">
        <v>18526</v>
      </c>
      <c r="D3969" s="9">
        <v>4984363320</v>
      </c>
      <c r="E3969" s="9" t="e">
        <f>INDEX(#REF!:#REF!,MATCH($D3969,#REF!:#REF!,0),MATCH(#REF!,#REF!:#REF!,0))</f>
        <v>#REF!</v>
      </c>
      <c r="F3969" s="9" t="e">
        <f>INDEX(#REF!:#REF!,MATCH($D3969,#REF!:#REF!,0),MATCH(#REF!,#REF!:#REF!,0))</f>
        <v>#REF!</v>
      </c>
    </row>
    <row r="3970" spans="1:6" ht="16.5" x14ac:dyDescent="0.3">
      <c r="A3970" s="9" t="s">
        <v>18357</v>
      </c>
      <c r="B3970" s="9" t="s">
        <v>2069</v>
      </c>
      <c r="C3970" s="10">
        <v>19749</v>
      </c>
      <c r="D3970" s="9">
        <v>4094820760</v>
      </c>
      <c r="E3970" s="9" t="e">
        <f>INDEX(#REF!:#REF!,MATCH($D3970,#REF!:#REF!,0),MATCH(#REF!,#REF!:#REF!,0))</f>
        <v>#REF!</v>
      </c>
      <c r="F3970" s="9" t="e">
        <f>INDEX(#REF!:#REF!,MATCH($D3970,#REF!:#REF!,0),MATCH(#REF!,#REF!:#REF!,0))</f>
        <v>#REF!</v>
      </c>
    </row>
    <row r="3971" spans="1:6" ht="16.5" x14ac:dyDescent="0.3">
      <c r="A3971" s="9" t="s">
        <v>18356</v>
      </c>
      <c r="B3971" s="9" t="s">
        <v>3506</v>
      </c>
      <c r="C3971" s="10">
        <v>24424</v>
      </c>
      <c r="D3971" s="9">
        <v>7700368295</v>
      </c>
      <c r="E3971" s="9" t="e">
        <f>INDEX(#REF!:#REF!,MATCH($D3971,#REF!:#REF!,0),MATCH(#REF!,#REF!:#REF!,0))</f>
        <v>#REF!</v>
      </c>
      <c r="F3971" s="9" t="e">
        <f>INDEX(#REF!:#REF!,MATCH($D3971,#REF!:#REF!,0),MATCH(#REF!,#REF!:#REF!,0))</f>
        <v>#REF!</v>
      </c>
    </row>
    <row r="3972" spans="1:6" ht="16.5" x14ac:dyDescent="0.3">
      <c r="A3972" s="9" t="s">
        <v>18355</v>
      </c>
      <c r="B3972" s="9" t="s">
        <v>2406</v>
      </c>
      <c r="C3972" s="10">
        <v>20188</v>
      </c>
      <c r="D3972" s="9">
        <v>1659418720</v>
      </c>
      <c r="E3972" s="9" t="e">
        <f>INDEX(#REF!:#REF!,MATCH($D3972,#REF!:#REF!,0),MATCH(#REF!,#REF!:#REF!,0))</f>
        <v>#REF!</v>
      </c>
      <c r="F3972" s="9" t="e">
        <f>INDEX(#REF!:#REF!,MATCH($D3972,#REF!:#REF!,0),MATCH(#REF!,#REF!:#REF!,0))</f>
        <v>#REF!</v>
      </c>
    </row>
    <row r="3973" spans="1:6" ht="16.5" x14ac:dyDescent="0.3">
      <c r="A3973" s="9" t="s">
        <v>18354</v>
      </c>
      <c r="B3973" s="9" t="s">
        <v>3416</v>
      </c>
      <c r="C3973" s="10">
        <v>40498</v>
      </c>
      <c r="D3973" s="9">
        <v>2575500974</v>
      </c>
      <c r="E3973" s="9" t="e">
        <f>INDEX(#REF!:#REF!,MATCH($D3973,#REF!:#REF!,0),MATCH(#REF!,#REF!:#REF!,0))</f>
        <v>#REF!</v>
      </c>
      <c r="F3973" s="9" t="e">
        <f>INDEX(#REF!:#REF!,MATCH($D3973,#REF!:#REF!,0),MATCH(#REF!,#REF!:#REF!,0))</f>
        <v>#REF!</v>
      </c>
    </row>
    <row r="3974" spans="1:6" ht="16.5" x14ac:dyDescent="0.3">
      <c r="A3974" s="9" t="s">
        <v>18353</v>
      </c>
      <c r="B3974" s="9" t="s">
        <v>1973</v>
      </c>
      <c r="C3974" s="10">
        <v>52474</v>
      </c>
      <c r="D3974" s="9">
        <v>5068508845</v>
      </c>
      <c r="E3974" s="9" t="e">
        <f>INDEX(#REF!:#REF!,MATCH($D3974,#REF!:#REF!,0),MATCH(#REF!,#REF!:#REF!,0))</f>
        <v>#REF!</v>
      </c>
      <c r="F3974" s="9" t="e">
        <f>INDEX(#REF!:#REF!,MATCH($D3974,#REF!:#REF!,0),MATCH(#REF!,#REF!:#REF!,0))</f>
        <v>#REF!</v>
      </c>
    </row>
    <row r="3975" spans="1:6" ht="16.5" x14ac:dyDescent="0.3">
      <c r="A3975" s="9" t="s">
        <v>18352</v>
      </c>
      <c r="B3975" s="9" t="s">
        <v>2326</v>
      </c>
      <c r="C3975" s="10">
        <v>21387</v>
      </c>
      <c r="D3975" s="9">
        <v>1155371844</v>
      </c>
      <c r="E3975" s="9" t="e">
        <f>INDEX(#REF!:#REF!,MATCH($D3975,#REF!:#REF!,0),MATCH(#REF!,#REF!:#REF!,0))</f>
        <v>#REF!</v>
      </c>
      <c r="F3975" s="9" t="e">
        <f>INDEX(#REF!:#REF!,MATCH($D3975,#REF!:#REF!,0),MATCH(#REF!,#REF!:#REF!,0))</f>
        <v>#REF!</v>
      </c>
    </row>
    <row r="3976" spans="1:6" ht="16.5" x14ac:dyDescent="0.3">
      <c r="A3976" s="9" t="s">
        <v>18351</v>
      </c>
      <c r="B3976" s="9" t="s">
        <v>2291</v>
      </c>
      <c r="C3976" s="10">
        <v>34532</v>
      </c>
      <c r="D3976" s="9">
        <v>532074068</v>
      </c>
      <c r="E3976" s="9" t="e">
        <f>INDEX(#REF!:#REF!,MATCH($D3976,#REF!:#REF!,0),MATCH(#REF!,#REF!:#REF!,0))</f>
        <v>#REF!</v>
      </c>
      <c r="F3976" s="9" t="e">
        <f>INDEX(#REF!:#REF!,MATCH($D3976,#REF!:#REF!,0),MATCH(#REF!,#REF!:#REF!,0))</f>
        <v>#REF!</v>
      </c>
    </row>
    <row r="3977" spans="1:6" ht="16.5" x14ac:dyDescent="0.3">
      <c r="A3977" s="9" t="s">
        <v>18350</v>
      </c>
      <c r="B3977" s="9" t="s">
        <v>2063</v>
      </c>
      <c r="C3977" s="10">
        <v>25137</v>
      </c>
      <c r="D3977" s="9">
        <v>6637560367</v>
      </c>
      <c r="E3977" s="9" t="e">
        <f>INDEX(#REF!:#REF!,MATCH($D3977,#REF!:#REF!,0),MATCH(#REF!,#REF!:#REF!,0))</f>
        <v>#REF!</v>
      </c>
      <c r="F3977" s="9" t="e">
        <f>INDEX(#REF!:#REF!,MATCH($D3977,#REF!:#REF!,0),MATCH(#REF!,#REF!:#REF!,0))</f>
        <v>#REF!</v>
      </c>
    </row>
    <row r="3978" spans="1:6" ht="16.5" x14ac:dyDescent="0.3">
      <c r="A3978" s="9" t="s">
        <v>18349</v>
      </c>
      <c r="B3978" s="9" t="s">
        <v>1983</v>
      </c>
      <c r="C3978" s="10">
        <v>43942</v>
      </c>
      <c r="D3978" s="9">
        <v>2426144645</v>
      </c>
      <c r="E3978" s="9" t="e">
        <f>INDEX(#REF!:#REF!,MATCH($D3978,#REF!:#REF!,0),MATCH(#REF!,#REF!:#REF!,0))</f>
        <v>#REF!</v>
      </c>
      <c r="F3978" s="9" t="e">
        <f>INDEX(#REF!:#REF!,MATCH($D3978,#REF!:#REF!,0),MATCH(#REF!,#REF!:#REF!,0))</f>
        <v>#REF!</v>
      </c>
    </row>
    <row r="3979" spans="1:6" ht="16.5" x14ac:dyDescent="0.3">
      <c r="A3979" s="9" t="s">
        <v>18348</v>
      </c>
      <c r="B3979" s="9" t="s">
        <v>3642</v>
      </c>
      <c r="C3979" s="10">
        <v>33160</v>
      </c>
      <c r="D3979" s="9">
        <v>1892125439</v>
      </c>
      <c r="E3979" s="9" t="e">
        <f>INDEX(#REF!:#REF!,MATCH($D3979,#REF!:#REF!,0),MATCH(#REF!,#REF!:#REF!,0))</f>
        <v>#REF!</v>
      </c>
      <c r="F3979" s="9" t="e">
        <f>INDEX(#REF!:#REF!,MATCH($D3979,#REF!:#REF!,0),MATCH(#REF!,#REF!:#REF!,0))</f>
        <v>#REF!</v>
      </c>
    </row>
    <row r="3980" spans="1:6" ht="16.5" x14ac:dyDescent="0.3">
      <c r="A3980" s="9" t="s">
        <v>18347</v>
      </c>
      <c r="B3980" s="9" t="s">
        <v>2541</v>
      </c>
      <c r="C3980" s="10">
        <v>13351</v>
      </c>
      <c r="D3980" s="9">
        <v>9619649427</v>
      </c>
      <c r="E3980" s="9" t="e">
        <f>INDEX(#REF!:#REF!,MATCH($D3980,#REF!:#REF!,0),MATCH(#REF!,#REF!:#REF!,0))</f>
        <v>#REF!</v>
      </c>
      <c r="F3980" s="9" t="e">
        <f>INDEX(#REF!:#REF!,MATCH($D3980,#REF!:#REF!,0),MATCH(#REF!,#REF!:#REF!,0))</f>
        <v>#REF!</v>
      </c>
    </row>
    <row r="3981" spans="1:6" ht="16.5" x14ac:dyDescent="0.3">
      <c r="A3981" s="9" t="s">
        <v>18346</v>
      </c>
      <c r="B3981" s="9" t="s">
        <v>2219</v>
      </c>
      <c r="C3981" s="10">
        <v>56602</v>
      </c>
      <c r="D3981" s="9">
        <v>4192443678</v>
      </c>
      <c r="E3981" s="9" t="e">
        <f>INDEX(#REF!:#REF!,MATCH($D3981,#REF!:#REF!,0),MATCH(#REF!,#REF!:#REF!,0))</f>
        <v>#REF!</v>
      </c>
      <c r="F3981" s="9" t="e">
        <f>INDEX(#REF!:#REF!,MATCH($D3981,#REF!:#REF!,0),MATCH(#REF!,#REF!:#REF!,0))</f>
        <v>#REF!</v>
      </c>
    </row>
    <row r="3982" spans="1:6" ht="16.5" x14ac:dyDescent="0.3">
      <c r="A3982" s="9" t="s">
        <v>18345</v>
      </c>
      <c r="B3982" s="9" t="s">
        <v>2013</v>
      </c>
      <c r="C3982" s="10">
        <v>20663</v>
      </c>
      <c r="D3982" s="9">
        <v>2493113470</v>
      </c>
      <c r="E3982" s="9" t="e">
        <f>INDEX(#REF!:#REF!,MATCH($D3982,#REF!:#REF!,0),MATCH(#REF!,#REF!:#REF!,0))</f>
        <v>#REF!</v>
      </c>
      <c r="F3982" s="9" t="e">
        <f>INDEX(#REF!:#REF!,MATCH($D3982,#REF!:#REF!,0),MATCH(#REF!,#REF!:#REF!,0))</f>
        <v>#REF!</v>
      </c>
    </row>
    <row r="3983" spans="1:6" ht="16.5" x14ac:dyDescent="0.3">
      <c r="A3983" s="9" t="s">
        <v>18344</v>
      </c>
      <c r="B3983" s="9" t="s">
        <v>2323</v>
      </c>
      <c r="C3983" s="10">
        <v>59127</v>
      </c>
      <c r="D3983" s="9">
        <v>8333777430</v>
      </c>
      <c r="E3983" s="9" t="e">
        <f>INDEX(#REF!:#REF!,MATCH($D3983,#REF!:#REF!,0),MATCH(#REF!,#REF!:#REF!,0))</f>
        <v>#REF!</v>
      </c>
      <c r="F3983" s="9" t="e">
        <f>INDEX(#REF!:#REF!,MATCH($D3983,#REF!:#REF!,0),MATCH(#REF!,#REF!:#REF!,0))</f>
        <v>#REF!</v>
      </c>
    </row>
    <row r="3984" spans="1:6" ht="16.5" x14ac:dyDescent="0.3">
      <c r="A3984" s="9" t="s">
        <v>18343</v>
      </c>
      <c r="B3984" s="9" t="s">
        <v>3029</v>
      </c>
      <c r="C3984" s="10">
        <v>59807</v>
      </c>
      <c r="D3984" s="9">
        <v>710473923</v>
      </c>
      <c r="E3984" s="9" t="e">
        <f>INDEX(#REF!:#REF!,MATCH($D3984,#REF!:#REF!,0),MATCH(#REF!,#REF!:#REF!,0))</f>
        <v>#REF!</v>
      </c>
      <c r="F3984" s="9" t="e">
        <f>INDEX(#REF!:#REF!,MATCH($D3984,#REF!:#REF!,0),MATCH(#REF!,#REF!:#REF!,0))</f>
        <v>#REF!</v>
      </c>
    </row>
    <row r="3985" spans="1:6" ht="16.5" x14ac:dyDescent="0.3">
      <c r="A3985" s="9" t="s">
        <v>18342</v>
      </c>
      <c r="B3985" s="9" t="s">
        <v>2032</v>
      </c>
      <c r="C3985" s="10">
        <v>37563</v>
      </c>
      <c r="D3985" s="9">
        <v>9561367408</v>
      </c>
      <c r="E3985" s="9" t="e">
        <f>INDEX(#REF!:#REF!,MATCH($D3985,#REF!:#REF!,0),MATCH(#REF!,#REF!:#REF!,0))</f>
        <v>#REF!</v>
      </c>
      <c r="F3985" s="9" t="e">
        <f>INDEX(#REF!:#REF!,MATCH($D3985,#REF!:#REF!,0),MATCH(#REF!,#REF!:#REF!,0))</f>
        <v>#REF!</v>
      </c>
    </row>
    <row r="3986" spans="1:6" ht="16.5" x14ac:dyDescent="0.3">
      <c r="A3986" s="9" t="s">
        <v>18341</v>
      </c>
      <c r="B3986" s="9" t="s">
        <v>2326</v>
      </c>
      <c r="C3986" s="10">
        <v>42510</v>
      </c>
      <c r="D3986" s="9">
        <v>5519420165</v>
      </c>
      <c r="E3986" s="9" t="e">
        <f>INDEX(#REF!:#REF!,MATCH($D3986,#REF!:#REF!,0),MATCH(#REF!,#REF!:#REF!,0))</f>
        <v>#REF!</v>
      </c>
      <c r="F3986" s="9" t="e">
        <f>INDEX(#REF!:#REF!,MATCH($D3986,#REF!:#REF!,0),MATCH(#REF!,#REF!:#REF!,0))</f>
        <v>#REF!</v>
      </c>
    </row>
    <row r="3987" spans="1:6" ht="16.5" x14ac:dyDescent="0.3">
      <c r="A3987" s="9" t="s">
        <v>18340</v>
      </c>
      <c r="B3987" s="9" t="s">
        <v>3478</v>
      </c>
      <c r="C3987" s="10">
        <v>45691</v>
      </c>
      <c r="D3987" s="9">
        <v>9516781780</v>
      </c>
      <c r="E3987" s="9" t="e">
        <f>INDEX(#REF!:#REF!,MATCH($D3987,#REF!:#REF!,0),MATCH(#REF!,#REF!:#REF!,0))</f>
        <v>#REF!</v>
      </c>
      <c r="F3987" s="9" t="e">
        <f>INDEX(#REF!:#REF!,MATCH($D3987,#REF!:#REF!,0),MATCH(#REF!,#REF!:#REF!,0))</f>
        <v>#REF!</v>
      </c>
    </row>
    <row r="3988" spans="1:6" ht="16.5" x14ac:dyDescent="0.3">
      <c r="A3988" s="9" t="s">
        <v>18339</v>
      </c>
      <c r="B3988" s="9" t="s">
        <v>3222</v>
      </c>
      <c r="C3988" s="10">
        <v>35734</v>
      </c>
      <c r="D3988" s="9">
        <v>8162941088</v>
      </c>
      <c r="E3988" s="9" t="e">
        <f>INDEX(#REF!:#REF!,MATCH($D3988,#REF!:#REF!,0),MATCH(#REF!,#REF!:#REF!,0))</f>
        <v>#REF!</v>
      </c>
      <c r="F3988" s="9" t="e">
        <f>INDEX(#REF!:#REF!,MATCH($D3988,#REF!:#REF!,0),MATCH(#REF!,#REF!:#REF!,0))</f>
        <v>#REF!</v>
      </c>
    </row>
    <row r="3989" spans="1:6" ht="16.5" x14ac:dyDescent="0.3">
      <c r="A3989" s="9" t="s">
        <v>18338</v>
      </c>
      <c r="B3989" s="9" t="s">
        <v>1957</v>
      </c>
      <c r="C3989" s="10">
        <v>57011</v>
      </c>
      <c r="D3989" s="9">
        <v>7783641539</v>
      </c>
      <c r="E3989" s="9" t="e">
        <f>INDEX(#REF!:#REF!,MATCH($D3989,#REF!:#REF!,0),MATCH(#REF!,#REF!:#REF!,0))</f>
        <v>#REF!</v>
      </c>
      <c r="F3989" s="9" t="e">
        <f>INDEX(#REF!:#REF!,MATCH($D3989,#REF!:#REF!,0),MATCH(#REF!,#REF!:#REF!,0))</f>
        <v>#REF!</v>
      </c>
    </row>
    <row r="3990" spans="1:6" ht="16.5" x14ac:dyDescent="0.3">
      <c r="A3990" s="9" t="s">
        <v>18337</v>
      </c>
      <c r="B3990" s="9" t="s">
        <v>2274</v>
      </c>
      <c r="C3990" s="10">
        <v>12440</v>
      </c>
      <c r="D3990" s="9">
        <v>8069192305</v>
      </c>
      <c r="E3990" s="9" t="e">
        <f>INDEX(#REF!:#REF!,MATCH($D3990,#REF!:#REF!,0),MATCH(#REF!,#REF!:#REF!,0))</f>
        <v>#REF!</v>
      </c>
      <c r="F3990" s="9" t="e">
        <f>INDEX(#REF!:#REF!,MATCH($D3990,#REF!:#REF!,0),MATCH(#REF!,#REF!:#REF!,0))</f>
        <v>#REF!</v>
      </c>
    </row>
    <row r="3991" spans="1:6" ht="16.5" x14ac:dyDescent="0.3">
      <c r="A3991" s="9" t="s">
        <v>18336</v>
      </c>
      <c r="B3991" s="9" t="s">
        <v>2044</v>
      </c>
      <c r="C3991" s="10">
        <v>53621</v>
      </c>
      <c r="D3991" s="9">
        <v>1969484233</v>
      </c>
      <c r="E3991" s="9" t="e">
        <f>INDEX(#REF!:#REF!,MATCH($D3991,#REF!:#REF!,0),MATCH(#REF!,#REF!:#REF!,0))</f>
        <v>#REF!</v>
      </c>
      <c r="F3991" s="9" t="e">
        <f>INDEX(#REF!:#REF!,MATCH($D3991,#REF!:#REF!,0),MATCH(#REF!,#REF!:#REF!,0))</f>
        <v>#REF!</v>
      </c>
    </row>
    <row r="3992" spans="1:6" ht="16.5" x14ac:dyDescent="0.3">
      <c r="A3992" s="9" t="s">
        <v>18335</v>
      </c>
      <c r="B3992" s="9" t="s">
        <v>2489</v>
      </c>
      <c r="C3992" s="10">
        <v>32108</v>
      </c>
      <c r="D3992" s="9">
        <v>8808097757</v>
      </c>
      <c r="E3992" s="9" t="e">
        <f>INDEX(#REF!:#REF!,MATCH($D3992,#REF!:#REF!,0),MATCH(#REF!,#REF!:#REF!,0))</f>
        <v>#REF!</v>
      </c>
      <c r="F3992" s="9" t="e">
        <f>INDEX(#REF!:#REF!,MATCH($D3992,#REF!:#REF!,0),MATCH(#REF!,#REF!:#REF!,0))</f>
        <v>#REF!</v>
      </c>
    </row>
    <row r="3993" spans="1:6" ht="16.5" x14ac:dyDescent="0.3">
      <c r="A3993" s="9" t="s">
        <v>18334</v>
      </c>
      <c r="B3993" s="9" t="s">
        <v>2685</v>
      </c>
      <c r="C3993" s="10">
        <v>49809</v>
      </c>
      <c r="D3993" s="9">
        <v>5603002824</v>
      </c>
      <c r="E3993" s="9" t="e">
        <f>INDEX(#REF!:#REF!,MATCH($D3993,#REF!:#REF!,0),MATCH(#REF!,#REF!:#REF!,0))</f>
        <v>#REF!</v>
      </c>
      <c r="F3993" s="9" t="e">
        <f>INDEX(#REF!:#REF!,MATCH($D3993,#REF!:#REF!,0),MATCH(#REF!,#REF!:#REF!,0))</f>
        <v>#REF!</v>
      </c>
    </row>
    <row r="3994" spans="1:6" ht="16.5" x14ac:dyDescent="0.3">
      <c r="A3994" s="9" t="s">
        <v>18333</v>
      </c>
      <c r="B3994" s="9" t="s">
        <v>2667</v>
      </c>
      <c r="C3994" s="10">
        <v>19970</v>
      </c>
      <c r="D3994" s="9">
        <v>3915983489</v>
      </c>
      <c r="E3994" s="9" t="e">
        <f>INDEX(#REF!:#REF!,MATCH($D3994,#REF!:#REF!,0),MATCH(#REF!,#REF!:#REF!,0))</f>
        <v>#REF!</v>
      </c>
      <c r="F3994" s="9" t="e">
        <f>INDEX(#REF!:#REF!,MATCH($D3994,#REF!:#REF!,0),MATCH(#REF!,#REF!:#REF!,0))</f>
        <v>#REF!</v>
      </c>
    </row>
    <row r="3995" spans="1:6" ht="16.5" x14ac:dyDescent="0.3">
      <c r="A3995" s="9" t="s">
        <v>18332</v>
      </c>
      <c r="B3995" s="9" t="s">
        <v>2521</v>
      </c>
      <c r="C3995" s="10">
        <v>17041</v>
      </c>
      <c r="D3995" s="9">
        <v>2234966051</v>
      </c>
      <c r="E3995" s="9" t="e">
        <f>INDEX(#REF!:#REF!,MATCH($D3995,#REF!:#REF!,0),MATCH(#REF!,#REF!:#REF!,0))</f>
        <v>#REF!</v>
      </c>
      <c r="F3995" s="9" t="e">
        <f>INDEX(#REF!:#REF!,MATCH($D3995,#REF!:#REF!,0),MATCH(#REF!,#REF!:#REF!,0))</f>
        <v>#REF!</v>
      </c>
    </row>
    <row r="3996" spans="1:6" ht="16.5" x14ac:dyDescent="0.3">
      <c r="A3996" s="9" t="s">
        <v>18331</v>
      </c>
      <c r="B3996" s="9" t="s">
        <v>2555</v>
      </c>
      <c r="C3996" s="10">
        <v>32180</v>
      </c>
      <c r="D3996" s="9">
        <v>9800744517</v>
      </c>
      <c r="E3996" s="9" t="e">
        <f>INDEX(#REF!:#REF!,MATCH($D3996,#REF!:#REF!,0),MATCH(#REF!,#REF!:#REF!,0))</f>
        <v>#REF!</v>
      </c>
      <c r="F3996" s="9" t="e">
        <f>INDEX(#REF!:#REF!,MATCH($D3996,#REF!:#REF!,0),MATCH(#REF!,#REF!:#REF!,0))</f>
        <v>#REF!</v>
      </c>
    </row>
    <row r="3997" spans="1:6" ht="16.5" x14ac:dyDescent="0.3">
      <c r="A3997" s="9" t="s">
        <v>18330</v>
      </c>
      <c r="B3997" s="9" t="s">
        <v>2288</v>
      </c>
      <c r="C3997" s="10">
        <v>46718</v>
      </c>
      <c r="D3997" s="9">
        <v>5064247826</v>
      </c>
      <c r="E3997" s="9" t="e">
        <f>INDEX(#REF!:#REF!,MATCH($D3997,#REF!:#REF!,0),MATCH(#REF!,#REF!:#REF!,0))</f>
        <v>#REF!</v>
      </c>
      <c r="F3997" s="9" t="e">
        <f>INDEX(#REF!:#REF!,MATCH($D3997,#REF!:#REF!,0),MATCH(#REF!,#REF!:#REF!,0))</f>
        <v>#REF!</v>
      </c>
    </row>
    <row r="3998" spans="1:6" ht="16.5" x14ac:dyDescent="0.3">
      <c r="A3998" s="9" t="s">
        <v>18329</v>
      </c>
      <c r="B3998" s="9" t="s">
        <v>2485</v>
      </c>
      <c r="C3998" s="10">
        <v>36876</v>
      </c>
      <c r="D3998" s="9">
        <v>3967370569</v>
      </c>
      <c r="E3998" s="9" t="e">
        <f>INDEX(#REF!:#REF!,MATCH($D3998,#REF!:#REF!,0),MATCH(#REF!,#REF!:#REF!,0))</f>
        <v>#REF!</v>
      </c>
      <c r="F3998" s="9" t="e">
        <f>INDEX(#REF!:#REF!,MATCH($D3998,#REF!:#REF!,0),MATCH(#REF!,#REF!:#REF!,0))</f>
        <v>#REF!</v>
      </c>
    </row>
    <row r="3999" spans="1:6" ht="16.5" x14ac:dyDescent="0.3">
      <c r="A3999" s="9" t="s">
        <v>18328</v>
      </c>
      <c r="B3999" s="9" t="s">
        <v>2683</v>
      </c>
      <c r="C3999" s="10">
        <v>47588</v>
      </c>
      <c r="D3999" s="9">
        <v>3021692982</v>
      </c>
      <c r="E3999" s="9" t="e">
        <f>INDEX(#REF!:#REF!,MATCH($D3999,#REF!:#REF!,0),MATCH(#REF!,#REF!:#REF!,0))</f>
        <v>#REF!</v>
      </c>
      <c r="F3999" s="9" t="e">
        <f>INDEX(#REF!:#REF!,MATCH($D3999,#REF!:#REF!,0),MATCH(#REF!,#REF!:#REF!,0))</f>
        <v>#REF!</v>
      </c>
    </row>
    <row r="4000" spans="1:6" ht="16.5" x14ac:dyDescent="0.3">
      <c r="A4000" s="9" t="s">
        <v>18327</v>
      </c>
      <c r="B4000" s="9" t="s">
        <v>2250</v>
      </c>
      <c r="C4000" s="10">
        <v>31494</v>
      </c>
      <c r="D4000" s="9">
        <v>601779371</v>
      </c>
      <c r="E4000" s="9" t="e">
        <f>INDEX(#REF!:#REF!,MATCH($D4000,#REF!:#REF!,0),MATCH(#REF!,#REF!:#REF!,0))</f>
        <v>#REF!</v>
      </c>
      <c r="F4000" s="9" t="e">
        <f>INDEX(#REF!:#REF!,MATCH($D4000,#REF!:#REF!,0),MATCH(#REF!,#REF!:#REF!,0))</f>
        <v>#REF!</v>
      </c>
    </row>
    <row r="4001" spans="1:6" ht="16.5" x14ac:dyDescent="0.3">
      <c r="A4001" s="9" t="s">
        <v>18326</v>
      </c>
      <c r="B4001" s="9" t="s">
        <v>2190</v>
      </c>
      <c r="C4001" s="10">
        <v>14755</v>
      </c>
      <c r="D4001" s="9">
        <v>2128813026</v>
      </c>
      <c r="E4001" s="9" t="e">
        <f>INDEX(#REF!:#REF!,MATCH($D4001,#REF!:#REF!,0),MATCH(#REF!,#REF!:#REF!,0))</f>
        <v>#REF!</v>
      </c>
      <c r="F4001" s="9" t="e">
        <f>INDEX(#REF!:#REF!,MATCH($D4001,#REF!:#REF!,0),MATCH(#REF!,#REF!:#REF!,0))</f>
        <v>#REF!</v>
      </c>
    </row>
    <row r="4002" spans="1:6" ht="16.5" x14ac:dyDescent="0.3">
      <c r="A4002" s="9" t="s">
        <v>18325</v>
      </c>
      <c r="B4002" s="9" t="s">
        <v>2256</v>
      </c>
      <c r="C4002" s="10">
        <v>47479</v>
      </c>
      <c r="D4002" s="9">
        <v>8757371024</v>
      </c>
      <c r="E4002" s="9" t="e">
        <f>INDEX(#REF!:#REF!,MATCH($D4002,#REF!:#REF!,0),MATCH(#REF!,#REF!:#REF!,0))</f>
        <v>#REF!</v>
      </c>
      <c r="F4002" s="9" t="e">
        <f>INDEX(#REF!:#REF!,MATCH($D4002,#REF!:#REF!,0),MATCH(#REF!,#REF!:#REF!,0))</f>
        <v>#REF!</v>
      </c>
    </row>
    <row r="4003" spans="1:6" ht="16.5" x14ac:dyDescent="0.3">
      <c r="A4003" s="9" t="s">
        <v>18324</v>
      </c>
      <c r="B4003" s="9" t="s">
        <v>2511</v>
      </c>
      <c r="C4003" s="10">
        <v>30696</v>
      </c>
      <c r="D4003" s="9">
        <v>9008589443</v>
      </c>
      <c r="E4003" s="9" t="e">
        <f>INDEX(#REF!:#REF!,MATCH($D4003,#REF!:#REF!,0),MATCH(#REF!,#REF!:#REF!,0))</f>
        <v>#REF!</v>
      </c>
      <c r="F4003" s="9" t="e">
        <f>INDEX(#REF!:#REF!,MATCH($D4003,#REF!:#REF!,0),MATCH(#REF!,#REF!:#REF!,0))</f>
        <v>#REF!</v>
      </c>
    </row>
    <row r="4004" spans="1:6" ht="16.5" x14ac:dyDescent="0.3">
      <c r="A4004" s="9" t="s">
        <v>18323</v>
      </c>
      <c r="B4004" s="9" t="s">
        <v>2214</v>
      </c>
      <c r="C4004" s="10">
        <v>24583</v>
      </c>
      <c r="D4004" s="9">
        <v>7233077789</v>
      </c>
      <c r="E4004" s="9" t="e">
        <f>INDEX(#REF!:#REF!,MATCH($D4004,#REF!:#REF!,0),MATCH(#REF!,#REF!:#REF!,0))</f>
        <v>#REF!</v>
      </c>
      <c r="F4004" s="9" t="e">
        <f>INDEX(#REF!:#REF!,MATCH($D4004,#REF!:#REF!,0),MATCH(#REF!,#REF!:#REF!,0))</f>
        <v>#REF!</v>
      </c>
    </row>
    <row r="4005" spans="1:6" ht="16.5" x14ac:dyDescent="0.3">
      <c r="A4005" s="9" t="s">
        <v>18322</v>
      </c>
      <c r="B4005" s="9" t="s">
        <v>2685</v>
      </c>
      <c r="C4005" s="10">
        <v>51781</v>
      </c>
      <c r="D4005" s="9">
        <v>6227038881</v>
      </c>
      <c r="E4005" s="9" t="e">
        <f>INDEX(#REF!:#REF!,MATCH($D4005,#REF!:#REF!,0),MATCH(#REF!,#REF!:#REF!,0))</f>
        <v>#REF!</v>
      </c>
      <c r="F4005" s="9" t="e">
        <f>INDEX(#REF!:#REF!,MATCH($D4005,#REF!:#REF!,0),MATCH(#REF!,#REF!:#REF!,0))</f>
        <v>#REF!</v>
      </c>
    </row>
    <row r="4006" spans="1:6" ht="16.5" x14ac:dyDescent="0.3">
      <c r="A4006" s="9" t="s">
        <v>18321</v>
      </c>
      <c r="B4006" s="9" t="s">
        <v>2013</v>
      </c>
      <c r="C4006" s="10">
        <v>13084</v>
      </c>
      <c r="D4006" s="9">
        <v>3858163570</v>
      </c>
      <c r="E4006" s="9" t="e">
        <f>INDEX(#REF!:#REF!,MATCH($D4006,#REF!:#REF!,0),MATCH(#REF!,#REF!:#REF!,0))</f>
        <v>#REF!</v>
      </c>
      <c r="F4006" s="9" t="e">
        <f>INDEX(#REF!:#REF!,MATCH($D4006,#REF!:#REF!,0),MATCH(#REF!,#REF!:#REF!,0))</f>
        <v>#REF!</v>
      </c>
    </row>
    <row r="4007" spans="1:6" ht="16.5" x14ac:dyDescent="0.3">
      <c r="A4007" s="9" t="s">
        <v>18320</v>
      </c>
      <c r="B4007" s="9" t="s">
        <v>2496</v>
      </c>
      <c r="C4007" s="10">
        <v>27443</v>
      </c>
      <c r="D4007" s="9">
        <v>7462961601</v>
      </c>
      <c r="E4007" s="9" t="e">
        <f>INDEX(#REF!:#REF!,MATCH($D4007,#REF!:#REF!,0),MATCH(#REF!,#REF!:#REF!,0))</f>
        <v>#REF!</v>
      </c>
      <c r="F4007" s="9" t="e">
        <f>INDEX(#REF!:#REF!,MATCH($D4007,#REF!:#REF!,0),MATCH(#REF!,#REF!:#REF!,0))</f>
        <v>#REF!</v>
      </c>
    </row>
    <row r="4008" spans="1:6" ht="16.5" x14ac:dyDescent="0.3">
      <c r="A4008" s="9" t="s">
        <v>18319</v>
      </c>
      <c r="B4008" s="9" t="s">
        <v>2610</v>
      </c>
      <c r="C4008" s="10">
        <v>42843</v>
      </c>
      <c r="D4008" s="9">
        <v>5395528121</v>
      </c>
      <c r="E4008" s="9" t="e">
        <f>INDEX(#REF!:#REF!,MATCH($D4008,#REF!:#REF!,0),MATCH(#REF!,#REF!:#REF!,0))</f>
        <v>#REF!</v>
      </c>
      <c r="F4008" s="9" t="e">
        <f>INDEX(#REF!:#REF!,MATCH($D4008,#REF!:#REF!,0),MATCH(#REF!,#REF!:#REF!,0))</f>
        <v>#REF!</v>
      </c>
    </row>
    <row r="4009" spans="1:6" ht="16.5" x14ac:dyDescent="0.3">
      <c r="A4009" s="9" t="s">
        <v>18318</v>
      </c>
      <c r="B4009" s="9" t="s">
        <v>2123</v>
      </c>
      <c r="C4009" s="10">
        <v>55815</v>
      </c>
      <c r="D4009" s="9">
        <v>3041948354</v>
      </c>
      <c r="E4009" s="9" t="e">
        <f>INDEX(#REF!:#REF!,MATCH($D4009,#REF!:#REF!,0),MATCH(#REF!,#REF!:#REF!,0))</f>
        <v>#REF!</v>
      </c>
      <c r="F4009" s="9" t="e">
        <f>INDEX(#REF!:#REF!,MATCH($D4009,#REF!:#REF!,0),MATCH(#REF!,#REF!:#REF!,0))</f>
        <v>#REF!</v>
      </c>
    </row>
    <row r="4010" spans="1:6" ht="16.5" x14ac:dyDescent="0.3">
      <c r="A4010" s="9" t="s">
        <v>18317</v>
      </c>
      <c r="B4010" s="9" t="s">
        <v>2371</v>
      </c>
      <c r="C4010" s="10">
        <v>46113</v>
      </c>
      <c r="D4010" s="9">
        <v>1657097021</v>
      </c>
      <c r="E4010" s="9" t="e">
        <f>INDEX(#REF!:#REF!,MATCH($D4010,#REF!:#REF!,0),MATCH(#REF!,#REF!:#REF!,0))</f>
        <v>#REF!</v>
      </c>
      <c r="F4010" s="9" t="e">
        <f>INDEX(#REF!:#REF!,MATCH($D4010,#REF!:#REF!,0),MATCH(#REF!,#REF!:#REF!,0))</f>
        <v>#REF!</v>
      </c>
    </row>
    <row r="4011" spans="1:6" ht="16.5" x14ac:dyDescent="0.3">
      <c r="A4011" s="9" t="s">
        <v>18316</v>
      </c>
      <c r="B4011" s="9" t="s">
        <v>2354</v>
      </c>
      <c r="C4011" s="10">
        <v>58698</v>
      </c>
      <c r="D4011" s="9">
        <v>9008589443</v>
      </c>
      <c r="E4011" s="9" t="e">
        <f>INDEX(#REF!:#REF!,MATCH($D4011,#REF!:#REF!,0),MATCH(#REF!,#REF!:#REF!,0))</f>
        <v>#REF!</v>
      </c>
      <c r="F4011" s="9" t="e">
        <f>INDEX(#REF!:#REF!,MATCH($D4011,#REF!:#REF!,0),MATCH(#REF!,#REF!:#REF!,0))</f>
        <v>#REF!</v>
      </c>
    </row>
    <row r="4012" spans="1:6" ht="16.5" x14ac:dyDescent="0.3">
      <c r="A4012" s="9" t="s">
        <v>18315</v>
      </c>
      <c r="B4012" s="9" t="s">
        <v>1995</v>
      </c>
      <c r="C4012" s="10">
        <v>19188</v>
      </c>
      <c r="D4012" s="9">
        <v>1149008652</v>
      </c>
      <c r="E4012" s="9" t="e">
        <f>INDEX(#REF!:#REF!,MATCH($D4012,#REF!:#REF!,0),MATCH(#REF!,#REF!:#REF!,0))</f>
        <v>#REF!</v>
      </c>
      <c r="F4012" s="9" t="e">
        <f>INDEX(#REF!:#REF!,MATCH($D4012,#REF!:#REF!,0),MATCH(#REF!,#REF!:#REF!,0))</f>
        <v>#REF!</v>
      </c>
    </row>
    <row r="4013" spans="1:6" ht="16.5" x14ac:dyDescent="0.3">
      <c r="A4013" s="9" t="s">
        <v>18314</v>
      </c>
      <c r="B4013" s="9" t="s">
        <v>2606</v>
      </c>
      <c r="C4013" s="10">
        <v>41756</v>
      </c>
      <c r="D4013" s="9">
        <v>29906814</v>
      </c>
      <c r="E4013" s="9" t="e">
        <f>INDEX(#REF!:#REF!,MATCH($D4013,#REF!:#REF!,0),MATCH(#REF!,#REF!:#REF!,0))</f>
        <v>#REF!</v>
      </c>
      <c r="F4013" s="9" t="e">
        <f>INDEX(#REF!:#REF!,MATCH($D4013,#REF!:#REF!,0),MATCH(#REF!,#REF!:#REF!,0))</f>
        <v>#REF!</v>
      </c>
    </row>
    <row r="4014" spans="1:6" ht="16.5" x14ac:dyDescent="0.3">
      <c r="A4014" s="9" t="s">
        <v>18313</v>
      </c>
      <c r="B4014" s="9" t="s">
        <v>2396</v>
      </c>
      <c r="C4014" s="10">
        <v>46702</v>
      </c>
      <c r="D4014" s="9">
        <v>7865341539</v>
      </c>
      <c r="E4014" s="9" t="e">
        <f>INDEX(#REF!:#REF!,MATCH($D4014,#REF!:#REF!,0),MATCH(#REF!,#REF!:#REF!,0))</f>
        <v>#REF!</v>
      </c>
      <c r="F4014" s="9" t="e">
        <f>INDEX(#REF!:#REF!,MATCH($D4014,#REF!:#REF!,0),MATCH(#REF!,#REF!:#REF!,0))</f>
        <v>#REF!</v>
      </c>
    </row>
    <row r="4015" spans="1:6" ht="16.5" x14ac:dyDescent="0.3">
      <c r="A4015" s="9" t="s">
        <v>18312</v>
      </c>
      <c r="B4015" s="9" t="s">
        <v>3144</v>
      </c>
      <c r="C4015" s="10">
        <v>49750</v>
      </c>
      <c r="D4015" s="9">
        <v>4783377790</v>
      </c>
      <c r="E4015" s="9" t="e">
        <f>INDEX(#REF!:#REF!,MATCH($D4015,#REF!:#REF!,0),MATCH(#REF!,#REF!:#REF!,0))</f>
        <v>#REF!</v>
      </c>
      <c r="F4015" s="9" t="e">
        <f>INDEX(#REF!:#REF!,MATCH($D4015,#REF!:#REF!,0),MATCH(#REF!,#REF!:#REF!,0))</f>
        <v>#REF!</v>
      </c>
    </row>
    <row r="4016" spans="1:6" ht="16.5" x14ac:dyDescent="0.3">
      <c r="A4016" s="9" t="s">
        <v>18311</v>
      </c>
      <c r="B4016" s="9" t="s">
        <v>2440</v>
      </c>
      <c r="C4016" s="10">
        <v>26700</v>
      </c>
      <c r="D4016" s="9">
        <v>9155356869</v>
      </c>
      <c r="E4016" s="9" t="e">
        <f>INDEX(#REF!:#REF!,MATCH($D4016,#REF!:#REF!,0),MATCH(#REF!,#REF!:#REF!,0))</f>
        <v>#REF!</v>
      </c>
      <c r="F4016" s="9" t="e">
        <f>INDEX(#REF!:#REF!,MATCH($D4016,#REF!:#REF!,0),MATCH(#REF!,#REF!:#REF!,0))</f>
        <v>#REF!</v>
      </c>
    </row>
    <row r="4017" spans="1:6" ht="16.5" x14ac:dyDescent="0.3">
      <c r="A4017" s="9" t="s">
        <v>18310</v>
      </c>
      <c r="B4017" s="9" t="s">
        <v>2633</v>
      </c>
      <c r="C4017" s="10">
        <v>18797</v>
      </c>
      <c r="D4017" s="9">
        <v>1718344562</v>
      </c>
      <c r="E4017" s="9" t="e">
        <f>INDEX(#REF!:#REF!,MATCH($D4017,#REF!:#REF!,0),MATCH(#REF!,#REF!:#REF!,0))</f>
        <v>#REF!</v>
      </c>
      <c r="F4017" s="9" t="e">
        <f>INDEX(#REF!:#REF!,MATCH($D4017,#REF!:#REF!,0),MATCH(#REF!,#REF!:#REF!,0))</f>
        <v>#REF!</v>
      </c>
    </row>
    <row r="4018" spans="1:6" ht="16.5" x14ac:dyDescent="0.3">
      <c r="A4018" s="9" t="s">
        <v>18309</v>
      </c>
      <c r="B4018" s="9" t="s">
        <v>2040</v>
      </c>
      <c r="C4018" s="10">
        <v>56726</v>
      </c>
      <c r="D4018" s="9">
        <v>7325246862</v>
      </c>
      <c r="E4018" s="9" t="e">
        <f>INDEX(#REF!:#REF!,MATCH($D4018,#REF!:#REF!,0),MATCH(#REF!,#REF!:#REF!,0))</f>
        <v>#REF!</v>
      </c>
      <c r="F4018" s="9" t="e">
        <f>INDEX(#REF!:#REF!,MATCH($D4018,#REF!:#REF!,0),MATCH(#REF!,#REF!:#REF!,0))</f>
        <v>#REF!</v>
      </c>
    </row>
    <row r="4019" spans="1:6" ht="16.5" x14ac:dyDescent="0.3">
      <c r="A4019" s="9" t="s">
        <v>18308</v>
      </c>
      <c r="B4019" s="9" t="s">
        <v>2574</v>
      </c>
      <c r="C4019" s="10">
        <v>32373</v>
      </c>
      <c r="D4019" s="9">
        <v>2821741499</v>
      </c>
      <c r="E4019" s="9" t="e">
        <f>INDEX(#REF!:#REF!,MATCH($D4019,#REF!:#REF!,0),MATCH(#REF!,#REF!:#REF!,0))</f>
        <v>#REF!</v>
      </c>
      <c r="F4019" s="9" t="e">
        <f>INDEX(#REF!:#REF!,MATCH($D4019,#REF!:#REF!,0),MATCH(#REF!,#REF!:#REF!,0))</f>
        <v>#REF!</v>
      </c>
    </row>
    <row r="4020" spans="1:6" ht="16.5" x14ac:dyDescent="0.3">
      <c r="A4020" s="9" t="s">
        <v>18307</v>
      </c>
      <c r="B4020" s="9" t="s">
        <v>3222</v>
      </c>
      <c r="C4020" s="10">
        <v>23975</v>
      </c>
      <c r="D4020" s="9">
        <v>8887868026</v>
      </c>
      <c r="E4020" s="9" t="e">
        <f>INDEX(#REF!:#REF!,MATCH($D4020,#REF!:#REF!,0),MATCH(#REF!,#REF!:#REF!,0))</f>
        <v>#REF!</v>
      </c>
      <c r="F4020" s="9" t="e">
        <f>INDEX(#REF!:#REF!,MATCH($D4020,#REF!:#REF!,0),MATCH(#REF!,#REF!:#REF!,0))</f>
        <v>#REF!</v>
      </c>
    </row>
    <row r="4021" spans="1:6" ht="16.5" x14ac:dyDescent="0.3">
      <c r="A4021" s="9" t="s">
        <v>18306</v>
      </c>
      <c r="B4021" s="9" t="s">
        <v>2256</v>
      </c>
      <c r="C4021" s="10">
        <v>13299</v>
      </c>
      <c r="D4021" s="9">
        <v>1739513533</v>
      </c>
      <c r="E4021" s="9" t="e">
        <f>INDEX(#REF!:#REF!,MATCH($D4021,#REF!:#REF!,0),MATCH(#REF!,#REF!:#REF!,0))</f>
        <v>#REF!</v>
      </c>
      <c r="F4021" s="9" t="e">
        <f>INDEX(#REF!:#REF!,MATCH($D4021,#REF!:#REF!,0),MATCH(#REF!,#REF!:#REF!,0))</f>
        <v>#REF!</v>
      </c>
    </row>
    <row r="4022" spans="1:6" ht="16.5" x14ac:dyDescent="0.3">
      <c r="A4022" s="9" t="s">
        <v>18305</v>
      </c>
      <c r="B4022" s="9" t="s">
        <v>2351</v>
      </c>
      <c r="C4022" s="10">
        <v>28834</v>
      </c>
      <c r="D4022" s="9">
        <v>4492546545</v>
      </c>
      <c r="E4022" s="9" t="e">
        <f>INDEX(#REF!:#REF!,MATCH($D4022,#REF!:#REF!,0),MATCH(#REF!,#REF!:#REF!,0))</f>
        <v>#REF!</v>
      </c>
      <c r="F4022" s="9" t="e">
        <f>INDEX(#REF!:#REF!,MATCH($D4022,#REF!:#REF!,0),MATCH(#REF!,#REF!:#REF!,0))</f>
        <v>#REF!</v>
      </c>
    </row>
    <row r="4023" spans="1:6" ht="16.5" x14ac:dyDescent="0.3">
      <c r="A4023" s="9" t="s">
        <v>18304</v>
      </c>
      <c r="B4023" s="9" t="s">
        <v>2744</v>
      </c>
      <c r="C4023" s="10">
        <v>44866</v>
      </c>
      <c r="D4023" s="9">
        <v>2792636599</v>
      </c>
      <c r="E4023" s="9" t="e">
        <f>INDEX(#REF!:#REF!,MATCH($D4023,#REF!:#REF!,0),MATCH(#REF!,#REF!:#REF!,0))</f>
        <v>#REF!</v>
      </c>
      <c r="F4023" s="9" t="e">
        <f>INDEX(#REF!:#REF!,MATCH($D4023,#REF!:#REF!,0),MATCH(#REF!,#REF!:#REF!,0))</f>
        <v>#REF!</v>
      </c>
    </row>
    <row r="4024" spans="1:6" ht="16.5" x14ac:dyDescent="0.3">
      <c r="A4024" s="9" t="s">
        <v>18303</v>
      </c>
      <c r="B4024" s="9" t="s">
        <v>2258</v>
      </c>
      <c r="C4024" s="10">
        <v>58352</v>
      </c>
      <c r="D4024" s="9">
        <v>7865341539</v>
      </c>
      <c r="E4024" s="9" t="e">
        <f>INDEX(#REF!:#REF!,MATCH($D4024,#REF!:#REF!,0),MATCH(#REF!,#REF!:#REF!,0))</f>
        <v>#REF!</v>
      </c>
      <c r="F4024" s="9" t="e">
        <f>INDEX(#REF!:#REF!,MATCH($D4024,#REF!:#REF!,0),MATCH(#REF!,#REF!:#REF!,0))</f>
        <v>#REF!</v>
      </c>
    </row>
    <row r="4025" spans="1:6" ht="16.5" x14ac:dyDescent="0.3">
      <c r="A4025" s="9" t="s">
        <v>18302</v>
      </c>
      <c r="B4025" s="9" t="s">
        <v>2069</v>
      </c>
      <c r="C4025" s="10">
        <v>34768</v>
      </c>
      <c r="D4025" s="9">
        <v>858481901</v>
      </c>
      <c r="E4025" s="9" t="e">
        <f>INDEX(#REF!:#REF!,MATCH($D4025,#REF!:#REF!,0),MATCH(#REF!,#REF!:#REF!,0))</f>
        <v>#REF!</v>
      </c>
      <c r="F4025" s="9" t="e">
        <f>INDEX(#REF!:#REF!,MATCH($D4025,#REF!:#REF!,0),MATCH(#REF!,#REF!:#REF!,0))</f>
        <v>#REF!</v>
      </c>
    </row>
    <row r="4026" spans="1:6" ht="16.5" x14ac:dyDescent="0.3">
      <c r="A4026" s="9" t="s">
        <v>18301</v>
      </c>
      <c r="B4026" s="9" t="s">
        <v>2032</v>
      </c>
      <c r="C4026" s="10">
        <v>51802</v>
      </c>
      <c r="D4026" s="9">
        <v>9491257560</v>
      </c>
      <c r="E4026" s="9" t="e">
        <f>INDEX(#REF!:#REF!,MATCH($D4026,#REF!:#REF!,0),MATCH(#REF!,#REF!:#REF!,0))</f>
        <v>#REF!</v>
      </c>
      <c r="F4026" s="9" t="e">
        <f>INDEX(#REF!:#REF!,MATCH($D4026,#REF!:#REF!,0),MATCH(#REF!,#REF!:#REF!,0))</f>
        <v>#REF!</v>
      </c>
    </row>
    <row r="4027" spans="1:6" ht="16.5" x14ac:dyDescent="0.3">
      <c r="A4027" s="9" t="s">
        <v>18300</v>
      </c>
      <c r="B4027" s="9" t="s">
        <v>2675</v>
      </c>
      <c r="C4027" s="10">
        <v>20556</v>
      </c>
      <c r="D4027" s="9">
        <v>3292353998</v>
      </c>
      <c r="E4027" s="9" t="e">
        <f>INDEX(#REF!:#REF!,MATCH($D4027,#REF!:#REF!,0),MATCH(#REF!,#REF!:#REF!,0))</f>
        <v>#REF!</v>
      </c>
      <c r="F4027" s="9" t="e">
        <f>INDEX(#REF!:#REF!,MATCH($D4027,#REF!:#REF!,0),MATCH(#REF!,#REF!:#REF!,0))</f>
        <v>#REF!</v>
      </c>
    </row>
    <row r="4028" spans="1:6" ht="16.5" x14ac:dyDescent="0.3">
      <c r="A4028" s="9" t="s">
        <v>18299</v>
      </c>
      <c r="B4028" s="9" t="s">
        <v>2513</v>
      </c>
      <c r="C4028" s="10">
        <v>14769</v>
      </c>
      <c r="D4028" s="9">
        <v>7621218967</v>
      </c>
      <c r="E4028" s="9" t="e">
        <f>INDEX(#REF!:#REF!,MATCH($D4028,#REF!:#REF!,0),MATCH(#REF!,#REF!:#REF!,0))</f>
        <v>#REF!</v>
      </c>
      <c r="F4028" s="9" t="e">
        <f>INDEX(#REF!:#REF!,MATCH($D4028,#REF!:#REF!,0),MATCH(#REF!,#REF!:#REF!,0))</f>
        <v>#REF!</v>
      </c>
    </row>
    <row r="4029" spans="1:6" ht="16.5" x14ac:dyDescent="0.3">
      <c r="A4029" s="9" t="s">
        <v>18298</v>
      </c>
      <c r="B4029" s="9" t="s">
        <v>2291</v>
      </c>
      <c r="C4029" s="10">
        <v>22278</v>
      </c>
      <c r="D4029" s="9">
        <v>8501525324</v>
      </c>
      <c r="E4029" s="9" t="e">
        <f>INDEX(#REF!:#REF!,MATCH($D4029,#REF!:#REF!,0),MATCH(#REF!,#REF!:#REF!,0))</f>
        <v>#REF!</v>
      </c>
      <c r="F4029" s="9" t="e">
        <f>INDEX(#REF!:#REF!,MATCH($D4029,#REF!:#REF!,0),MATCH(#REF!,#REF!:#REF!,0))</f>
        <v>#REF!</v>
      </c>
    </row>
    <row r="4030" spans="1:6" ht="16.5" x14ac:dyDescent="0.3">
      <c r="A4030" s="9" t="s">
        <v>18297</v>
      </c>
      <c r="B4030" s="9" t="s">
        <v>2284</v>
      </c>
      <c r="C4030" s="10">
        <v>28674</v>
      </c>
      <c r="D4030" s="9">
        <v>9267164694</v>
      </c>
      <c r="E4030" s="9" t="e">
        <f>INDEX(#REF!:#REF!,MATCH($D4030,#REF!:#REF!,0),MATCH(#REF!,#REF!:#REF!,0))</f>
        <v>#REF!</v>
      </c>
      <c r="F4030" s="9" t="e">
        <f>INDEX(#REF!:#REF!,MATCH($D4030,#REF!:#REF!,0),MATCH(#REF!,#REF!:#REF!,0))</f>
        <v>#REF!</v>
      </c>
    </row>
    <row r="4031" spans="1:6" ht="16.5" x14ac:dyDescent="0.3">
      <c r="A4031" s="9" t="s">
        <v>18296</v>
      </c>
      <c r="B4031" s="9" t="s">
        <v>2042</v>
      </c>
      <c r="C4031" s="10">
        <v>23129</v>
      </c>
      <c r="D4031" s="9">
        <v>5002048994</v>
      </c>
      <c r="E4031" s="9" t="e">
        <f>INDEX(#REF!:#REF!,MATCH($D4031,#REF!:#REF!,0),MATCH(#REF!,#REF!:#REF!,0))</f>
        <v>#REF!</v>
      </c>
      <c r="F4031" s="9" t="e">
        <f>INDEX(#REF!:#REF!,MATCH($D4031,#REF!:#REF!,0),MATCH(#REF!,#REF!:#REF!,0))</f>
        <v>#REF!</v>
      </c>
    </row>
    <row r="4032" spans="1:6" ht="16.5" x14ac:dyDescent="0.3">
      <c r="A4032" s="9" t="s">
        <v>18295</v>
      </c>
      <c r="B4032" s="9" t="s">
        <v>2179</v>
      </c>
      <c r="C4032" s="10">
        <v>17631</v>
      </c>
      <c r="D4032" s="9">
        <v>879297433</v>
      </c>
      <c r="E4032" s="9" t="e">
        <f>INDEX(#REF!:#REF!,MATCH($D4032,#REF!:#REF!,0),MATCH(#REF!,#REF!:#REF!,0))</f>
        <v>#REF!</v>
      </c>
      <c r="F4032" s="9" t="e">
        <f>INDEX(#REF!:#REF!,MATCH($D4032,#REF!:#REF!,0),MATCH(#REF!,#REF!:#REF!,0))</f>
        <v>#REF!</v>
      </c>
    </row>
    <row r="4033" spans="1:6" ht="16.5" x14ac:dyDescent="0.3">
      <c r="A4033" s="9" t="s">
        <v>18294</v>
      </c>
      <c r="B4033" s="9" t="s">
        <v>2671</v>
      </c>
      <c r="C4033" s="10">
        <v>29125</v>
      </c>
      <c r="D4033" s="9">
        <v>7304628987</v>
      </c>
      <c r="E4033" s="9" t="e">
        <f>INDEX(#REF!:#REF!,MATCH($D4033,#REF!:#REF!,0),MATCH(#REF!,#REF!:#REF!,0))</f>
        <v>#REF!</v>
      </c>
      <c r="F4033" s="9" t="e">
        <f>INDEX(#REF!:#REF!,MATCH($D4033,#REF!:#REF!,0),MATCH(#REF!,#REF!:#REF!,0))</f>
        <v>#REF!</v>
      </c>
    </row>
    <row r="4034" spans="1:6" ht="16.5" x14ac:dyDescent="0.3">
      <c r="A4034" s="9" t="s">
        <v>18293</v>
      </c>
      <c r="B4034" s="9" t="s">
        <v>3388</v>
      </c>
      <c r="C4034" s="10">
        <v>10713</v>
      </c>
      <c r="D4034" s="9">
        <v>2185059785</v>
      </c>
      <c r="E4034" s="9" t="e">
        <f>INDEX(#REF!:#REF!,MATCH($D4034,#REF!:#REF!,0),MATCH(#REF!,#REF!:#REF!,0))</f>
        <v>#REF!</v>
      </c>
      <c r="F4034" s="9" t="e">
        <f>INDEX(#REF!:#REF!,MATCH($D4034,#REF!:#REF!,0),MATCH(#REF!,#REF!:#REF!,0))</f>
        <v>#REF!</v>
      </c>
    </row>
    <row r="4035" spans="1:6" ht="16.5" x14ac:dyDescent="0.3">
      <c r="A4035" s="9" t="s">
        <v>18292</v>
      </c>
      <c r="B4035" s="9" t="s">
        <v>2768</v>
      </c>
      <c r="C4035" s="10">
        <v>27020</v>
      </c>
      <c r="D4035" s="9">
        <v>8109358470</v>
      </c>
      <c r="E4035" s="9" t="e">
        <f>INDEX(#REF!:#REF!,MATCH($D4035,#REF!:#REF!,0),MATCH(#REF!,#REF!:#REF!,0))</f>
        <v>#REF!</v>
      </c>
      <c r="F4035" s="9" t="e">
        <f>INDEX(#REF!:#REF!,MATCH($D4035,#REF!:#REF!,0),MATCH(#REF!,#REF!:#REF!,0))</f>
        <v>#REF!</v>
      </c>
    </row>
    <row r="4036" spans="1:6" ht="16.5" x14ac:dyDescent="0.3">
      <c r="A4036" s="9" t="s">
        <v>18291</v>
      </c>
      <c r="B4036" s="9" t="s">
        <v>2443</v>
      </c>
      <c r="C4036" s="10">
        <v>52331</v>
      </c>
      <c r="D4036" s="9">
        <v>3507341514</v>
      </c>
      <c r="E4036" s="9" t="e">
        <f>INDEX(#REF!:#REF!,MATCH($D4036,#REF!:#REF!,0),MATCH(#REF!,#REF!:#REF!,0))</f>
        <v>#REF!</v>
      </c>
      <c r="F4036" s="9" t="e">
        <f>INDEX(#REF!:#REF!,MATCH($D4036,#REF!:#REF!,0),MATCH(#REF!,#REF!:#REF!,0))</f>
        <v>#REF!</v>
      </c>
    </row>
    <row r="4037" spans="1:6" ht="16.5" x14ac:dyDescent="0.3">
      <c r="A4037" s="9" t="s">
        <v>18290</v>
      </c>
      <c r="B4037" s="9" t="s">
        <v>2129</v>
      </c>
      <c r="C4037" s="10">
        <v>14568</v>
      </c>
      <c r="D4037" s="9">
        <v>5134745579</v>
      </c>
      <c r="E4037" s="9" t="e">
        <f>INDEX(#REF!:#REF!,MATCH($D4037,#REF!:#REF!,0),MATCH(#REF!,#REF!:#REF!,0))</f>
        <v>#REF!</v>
      </c>
      <c r="F4037" s="9" t="e">
        <f>INDEX(#REF!:#REF!,MATCH($D4037,#REF!:#REF!,0),MATCH(#REF!,#REF!:#REF!,0))</f>
        <v>#REF!</v>
      </c>
    </row>
    <row r="4038" spans="1:6" ht="16.5" x14ac:dyDescent="0.3">
      <c r="A4038" s="9" t="s">
        <v>18289</v>
      </c>
      <c r="B4038" s="9" t="s">
        <v>2222</v>
      </c>
      <c r="C4038" s="10">
        <v>34523</v>
      </c>
      <c r="D4038" s="9">
        <v>9340547551</v>
      </c>
      <c r="E4038" s="9" t="e">
        <f>INDEX(#REF!:#REF!,MATCH($D4038,#REF!:#REF!,0),MATCH(#REF!,#REF!:#REF!,0))</f>
        <v>#REF!</v>
      </c>
      <c r="F4038" s="9" t="e">
        <f>INDEX(#REF!:#REF!,MATCH($D4038,#REF!:#REF!,0),MATCH(#REF!,#REF!:#REF!,0))</f>
        <v>#REF!</v>
      </c>
    </row>
    <row r="4039" spans="1:6" ht="16.5" x14ac:dyDescent="0.3">
      <c r="A4039" s="9" t="s">
        <v>18288</v>
      </c>
      <c r="B4039" s="9" t="s">
        <v>2161</v>
      </c>
      <c r="C4039" s="10">
        <v>16483</v>
      </c>
      <c r="D4039" s="9">
        <v>3219526055</v>
      </c>
      <c r="E4039" s="9" t="e">
        <f>INDEX(#REF!:#REF!,MATCH($D4039,#REF!:#REF!,0),MATCH(#REF!,#REF!:#REF!,0))</f>
        <v>#REF!</v>
      </c>
      <c r="F4039" s="9" t="e">
        <f>INDEX(#REF!:#REF!,MATCH($D4039,#REF!:#REF!,0),MATCH(#REF!,#REF!:#REF!,0))</f>
        <v>#REF!</v>
      </c>
    </row>
    <row r="4040" spans="1:6" ht="16.5" x14ac:dyDescent="0.3">
      <c r="A4040" s="9" t="s">
        <v>18287</v>
      </c>
      <c r="B4040" s="9" t="s">
        <v>2144</v>
      </c>
      <c r="C4040" s="10">
        <v>37594</v>
      </c>
      <c r="D4040" s="9">
        <v>9651729414</v>
      </c>
      <c r="E4040" s="9" t="e">
        <f>INDEX(#REF!:#REF!,MATCH($D4040,#REF!:#REF!,0),MATCH(#REF!,#REF!:#REF!,0))</f>
        <v>#REF!</v>
      </c>
      <c r="F4040" s="9" t="e">
        <f>INDEX(#REF!:#REF!,MATCH($D4040,#REF!:#REF!,0),MATCH(#REF!,#REF!:#REF!,0))</f>
        <v>#REF!</v>
      </c>
    </row>
    <row r="4041" spans="1:6" ht="16.5" x14ac:dyDescent="0.3">
      <c r="A4041" s="9" t="s">
        <v>18286</v>
      </c>
      <c r="B4041" s="9" t="s">
        <v>2023</v>
      </c>
      <c r="C4041" s="10">
        <v>47206</v>
      </c>
      <c r="D4041" s="9">
        <v>7251959615</v>
      </c>
      <c r="E4041" s="9" t="e">
        <f>INDEX(#REF!:#REF!,MATCH($D4041,#REF!:#REF!,0),MATCH(#REF!,#REF!:#REF!,0))</f>
        <v>#REF!</v>
      </c>
      <c r="F4041" s="9" t="e">
        <f>INDEX(#REF!:#REF!,MATCH($D4041,#REF!:#REF!,0),MATCH(#REF!,#REF!:#REF!,0))</f>
        <v>#REF!</v>
      </c>
    </row>
    <row r="4042" spans="1:6" ht="16.5" x14ac:dyDescent="0.3">
      <c r="A4042" s="9" t="s">
        <v>18285</v>
      </c>
      <c r="B4042" s="9" t="s">
        <v>2450</v>
      </c>
      <c r="C4042" s="10">
        <v>11638</v>
      </c>
      <c r="D4042" s="9">
        <v>9620547551</v>
      </c>
      <c r="E4042" s="9" t="e">
        <f>INDEX(#REF!:#REF!,MATCH($D4042,#REF!:#REF!,0),MATCH(#REF!,#REF!:#REF!,0))</f>
        <v>#REF!</v>
      </c>
      <c r="F4042" s="9" t="e">
        <f>INDEX(#REF!:#REF!,MATCH($D4042,#REF!:#REF!,0),MATCH(#REF!,#REF!:#REF!,0))</f>
        <v>#REF!</v>
      </c>
    </row>
    <row r="4043" spans="1:6" ht="16.5" x14ac:dyDescent="0.3">
      <c r="A4043" s="9" t="s">
        <v>18284</v>
      </c>
      <c r="B4043" s="9" t="s">
        <v>2117</v>
      </c>
      <c r="C4043" s="10">
        <v>43791</v>
      </c>
      <c r="D4043" s="9">
        <v>8223052873</v>
      </c>
      <c r="E4043" s="9" t="e">
        <f>INDEX(#REF!:#REF!,MATCH($D4043,#REF!:#REF!,0),MATCH(#REF!,#REF!:#REF!,0))</f>
        <v>#REF!</v>
      </c>
      <c r="F4043" s="9" t="e">
        <f>INDEX(#REF!:#REF!,MATCH($D4043,#REF!:#REF!,0),MATCH(#REF!,#REF!:#REF!,0))</f>
        <v>#REF!</v>
      </c>
    </row>
    <row r="4044" spans="1:6" ht="16.5" x14ac:dyDescent="0.3">
      <c r="A4044" s="9" t="s">
        <v>18283</v>
      </c>
      <c r="B4044" s="9" t="s">
        <v>2219</v>
      </c>
      <c r="C4044" s="10">
        <v>34879</v>
      </c>
      <c r="D4044" s="9">
        <v>3507341514</v>
      </c>
      <c r="E4044" s="9" t="e">
        <f>INDEX(#REF!:#REF!,MATCH($D4044,#REF!:#REF!,0),MATCH(#REF!,#REF!:#REF!,0))</f>
        <v>#REF!</v>
      </c>
      <c r="F4044" s="9" t="e">
        <f>INDEX(#REF!:#REF!,MATCH($D4044,#REF!:#REF!,0),MATCH(#REF!,#REF!:#REF!,0))</f>
        <v>#REF!</v>
      </c>
    </row>
    <row r="4045" spans="1:6" ht="16.5" x14ac:dyDescent="0.3">
      <c r="A4045" s="9" t="s">
        <v>18282</v>
      </c>
      <c r="B4045" s="9" t="s">
        <v>2017</v>
      </c>
      <c r="C4045" s="10">
        <v>57905</v>
      </c>
      <c r="D4045" s="9">
        <v>8189289020</v>
      </c>
      <c r="E4045" s="9" t="e">
        <f>INDEX(#REF!:#REF!,MATCH($D4045,#REF!:#REF!,0),MATCH(#REF!,#REF!:#REF!,0))</f>
        <v>#REF!</v>
      </c>
      <c r="F4045" s="9" t="e">
        <f>INDEX(#REF!:#REF!,MATCH($D4045,#REF!:#REF!,0),MATCH(#REF!,#REF!:#REF!,0))</f>
        <v>#REF!</v>
      </c>
    </row>
    <row r="4046" spans="1:6" ht="16.5" x14ac:dyDescent="0.3">
      <c r="A4046" s="9" t="s">
        <v>18281</v>
      </c>
      <c r="B4046" s="9" t="s">
        <v>2216</v>
      </c>
      <c r="C4046" s="10">
        <v>10567</v>
      </c>
      <c r="D4046" s="9">
        <v>3513651333</v>
      </c>
      <c r="E4046" s="9" t="e">
        <f>INDEX(#REF!:#REF!,MATCH($D4046,#REF!:#REF!,0),MATCH(#REF!,#REF!:#REF!,0))</f>
        <v>#REF!</v>
      </c>
      <c r="F4046" s="9" t="e">
        <f>INDEX(#REF!:#REF!,MATCH($D4046,#REF!:#REF!,0),MATCH(#REF!,#REF!:#REF!,0))</f>
        <v>#REF!</v>
      </c>
    </row>
    <row r="4047" spans="1:6" ht="16.5" x14ac:dyDescent="0.3">
      <c r="A4047" s="9" t="s">
        <v>18280</v>
      </c>
      <c r="B4047" s="9" t="s">
        <v>2073</v>
      </c>
      <c r="C4047" s="10">
        <v>24612</v>
      </c>
      <c r="D4047" s="9">
        <v>2524849899</v>
      </c>
      <c r="E4047" s="9" t="e">
        <f>INDEX(#REF!:#REF!,MATCH($D4047,#REF!:#REF!,0),MATCH(#REF!,#REF!:#REF!,0))</f>
        <v>#REF!</v>
      </c>
      <c r="F4047" s="9" t="e">
        <f>INDEX(#REF!:#REF!,MATCH($D4047,#REF!:#REF!,0),MATCH(#REF!,#REF!:#REF!,0))</f>
        <v>#REF!</v>
      </c>
    </row>
    <row r="4048" spans="1:6" ht="16.5" x14ac:dyDescent="0.3">
      <c r="A4048" s="9" t="s">
        <v>18279</v>
      </c>
      <c r="B4048" s="9" t="s">
        <v>2914</v>
      </c>
      <c r="C4048" s="10">
        <v>54175</v>
      </c>
      <c r="D4048" s="9">
        <v>1472093461</v>
      </c>
      <c r="E4048" s="9" t="e">
        <f>INDEX(#REF!:#REF!,MATCH($D4048,#REF!:#REF!,0),MATCH(#REF!,#REF!:#REF!,0))</f>
        <v>#REF!</v>
      </c>
      <c r="F4048" s="9" t="e">
        <f>INDEX(#REF!:#REF!,MATCH($D4048,#REF!:#REF!,0),MATCH(#REF!,#REF!:#REF!,0))</f>
        <v>#REF!</v>
      </c>
    </row>
    <row r="4049" spans="1:6" ht="16.5" x14ac:dyDescent="0.3">
      <c r="A4049" s="9" t="s">
        <v>18278</v>
      </c>
      <c r="B4049" s="9" t="s">
        <v>2555</v>
      </c>
      <c r="C4049" s="10">
        <v>11056</v>
      </c>
      <c r="D4049" s="9">
        <v>4969679754</v>
      </c>
      <c r="E4049" s="9" t="e">
        <f>INDEX(#REF!:#REF!,MATCH($D4049,#REF!:#REF!,0),MATCH(#REF!,#REF!:#REF!,0))</f>
        <v>#REF!</v>
      </c>
      <c r="F4049" s="9" t="e">
        <f>INDEX(#REF!:#REF!,MATCH($D4049,#REF!:#REF!,0),MATCH(#REF!,#REF!:#REF!,0))</f>
        <v>#REF!</v>
      </c>
    </row>
    <row r="4050" spans="1:6" ht="16.5" x14ac:dyDescent="0.3">
      <c r="A4050" s="9" t="s">
        <v>18277</v>
      </c>
      <c r="B4050" s="9" t="s">
        <v>3617</v>
      </c>
      <c r="C4050" s="10">
        <v>29482</v>
      </c>
      <c r="D4050" s="9">
        <v>3156820482</v>
      </c>
      <c r="E4050" s="9" t="e">
        <f>INDEX(#REF!:#REF!,MATCH($D4050,#REF!:#REF!,0),MATCH(#REF!,#REF!:#REF!,0))</f>
        <v>#REF!</v>
      </c>
      <c r="F4050" s="9" t="e">
        <f>INDEX(#REF!:#REF!,MATCH($D4050,#REF!:#REF!,0),MATCH(#REF!,#REF!:#REF!,0))</f>
        <v>#REF!</v>
      </c>
    </row>
    <row r="4051" spans="1:6" ht="16.5" x14ac:dyDescent="0.3">
      <c r="A4051" s="9" t="s">
        <v>18276</v>
      </c>
      <c r="B4051" s="9" t="s">
        <v>2597</v>
      </c>
      <c r="C4051" s="10">
        <v>21254</v>
      </c>
      <c r="D4051" s="9">
        <v>3986480021</v>
      </c>
      <c r="E4051" s="9" t="e">
        <f>INDEX(#REF!:#REF!,MATCH($D4051,#REF!:#REF!,0),MATCH(#REF!,#REF!:#REF!,0))</f>
        <v>#REF!</v>
      </c>
      <c r="F4051" s="9" t="e">
        <f>INDEX(#REF!:#REF!,MATCH($D4051,#REF!:#REF!,0),MATCH(#REF!,#REF!:#REF!,0))</f>
        <v>#REF!</v>
      </c>
    </row>
    <row r="4052" spans="1:6" ht="16.5" x14ac:dyDescent="0.3">
      <c r="A4052" s="9" t="s">
        <v>18275</v>
      </c>
      <c r="B4052" s="9" t="s">
        <v>2713</v>
      </c>
      <c r="C4052" s="10">
        <v>48695</v>
      </c>
      <c r="D4052" s="9">
        <v>299663825</v>
      </c>
      <c r="E4052" s="9" t="e">
        <f>INDEX(#REF!:#REF!,MATCH($D4052,#REF!:#REF!,0),MATCH(#REF!,#REF!:#REF!,0))</f>
        <v>#REF!</v>
      </c>
      <c r="F4052" s="9" t="e">
        <f>INDEX(#REF!:#REF!,MATCH($D4052,#REF!:#REF!,0),MATCH(#REF!,#REF!:#REF!,0))</f>
        <v>#REF!</v>
      </c>
    </row>
    <row r="4053" spans="1:6" ht="16.5" x14ac:dyDescent="0.3">
      <c r="A4053" s="9" t="s">
        <v>18274</v>
      </c>
      <c r="B4053" s="9" t="s">
        <v>2526</v>
      </c>
      <c r="C4053" s="10">
        <v>55654</v>
      </c>
      <c r="D4053" s="9">
        <v>8705788102</v>
      </c>
      <c r="E4053" s="9" t="e">
        <f>INDEX(#REF!:#REF!,MATCH($D4053,#REF!:#REF!,0),MATCH(#REF!,#REF!:#REF!,0))</f>
        <v>#REF!</v>
      </c>
      <c r="F4053" s="9" t="e">
        <f>INDEX(#REF!:#REF!,MATCH($D4053,#REF!:#REF!,0),MATCH(#REF!,#REF!:#REF!,0))</f>
        <v>#REF!</v>
      </c>
    </row>
    <row r="4054" spans="1:6" ht="16.5" x14ac:dyDescent="0.3">
      <c r="A4054" s="9" t="s">
        <v>18273</v>
      </c>
      <c r="B4054" s="9" t="s">
        <v>2492</v>
      </c>
      <c r="C4054" s="10">
        <v>44443</v>
      </c>
      <c r="D4054" s="9">
        <v>5913755731</v>
      </c>
      <c r="E4054" s="9" t="e">
        <f>INDEX(#REF!:#REF!,MATCH($D4054,#REF!:#REF!,0),MATCH(#REF!,#REF!:#REF!,0))</f>
        <v>#REF!</v>
      </c>
      <c r="F4054" s="9" t="e">
        <f>INDEX(#REF!:#REF!,MATCH($D4054,#REF!:#REF!,0),MATCH(#REF!,#REF!:#REF!,0))</f>
        <v>#REF!</v>
      </c>
    </row>
    <row r="4055" spans="1:6" ht="16.5" x14ac:dyDescent="0.3">
      <c r="A4055" s="9" t="s">
        <v>18272</v>
      </c>
      <c r="B4055" s="9" t="s">
        <v>2386</v>
      </c>
      <c r="C4055" s="10">
        <v>25867</v>
      </c>
      <c r="D4055" s="9">
        <v>819852252</v>
      </c>
      <c r="E4055" s="9" t="e">
        <f>INDEX(#REF!:#REF!,MATCH($D4055,#REF!:#REF!,0),MATCH(#REF!,#REF!:#REF!,0))</f>
        <v>#REF!</v>
      </c>
      <c r="F4055" s="9" t="e">
        <f>INDEX(#REF!:#REF!,MATCH($D4055,#REF!:#REF!,0),MATCH(#REF!,#REF!:#REF!,0))</f>
        <v>#REF!</v>
      </c>
    </row>
    <row r="4056" spans="1:6" ht="16.5" x14ac:dyDescent="0.3">
      <c r="A4056" s="9" t="s">
        <v>18271</v>
      </c>
      <c r="B4056" s="9" t="s">
        <v>2092</v>
      </c>
      <c r="C4056" s="10">
        <v>28306</v>
      </c>
      <c r="D4056" s="9">
        <v>3409869514</v>
      </c>
      <c r="E4056" s="9" t="e">
        <f>INDEX(#REF!:#REF!,MATCH($D4056,#REF!:#REF!,0),MATCH(#REF!,#REF!:#REF!,0))</f>
        <v>#REF!</v>
      </c>
      <c r="F4056" s="9" t="e">
        <f>INDEX(#REF!:#REF!,MATCH($D4056,#REF!:#REF!,0),MATCH(#REF!,#REF!:#REF!,0))</f>
        <v>#REF!</v>
      </c>
    </row>
    <row r="4057" spans="1:6" ht="16.5" x14ac:dyDescent="0.3">
      <c r="A4057" s="9" t="s">
        <v>18270</v>
      </c>
      <c r="B4057" s="9" t="s">
        <v>2015</v>
      </c>
      <c r="C4057" s="10">
        <v>57233</v>
      </c>
      <c r="D4057" s="9">
        <v>2670196322</v>
      </c>
      <c r="E4057" s="9" t="e">
        <f>INDEX(#REF!:#REF!,MATCH($D4057,#REF!:#REF!,0),MATCH(#REF!,#REF!:#REF!,0))</f>
        <v>#REF!</v>
      </c>
      <c r="F4057" s="9" t="e">
        <f>INDEX(#REF!:#REF!,MATCH($D4057,#REF!:#REF!,0),MATCH(#REF!,#REF!:#REF!,0))</f>
        <v>#REF!</v>
      </c>
    </row>
    <row r="4058" spans="1:6" ht="16.5" x14ac:dyDescent="0.3">
      <c r="A4058" s="9" t="s">
        <v>18269</v>
      </c>
      <c r="B4058" s="9" t="s">
        <v>1989</v>
      </c>
      <c r="C4058" s="10">
        <v>13504</v>
      </c>
      <c r="D4058" s="9">
        <v>453763030</v>
      </c>
      <c r="E4058" s="9" t="e">
        <f>INDEX(#REF!:#REF!,MATCH($D4058,#REF!:#REF!,0),MATCH(#REF!,#REF!:#REF!,0))</f>
        <v>#REF!</v>
      </c>
      <c r="F4058" s="9" t="e">
        <f>INDEX(#REF!:#REF!,MATCH($D4058,#REF!:#REF!,0),MATCH(#REF!,#REF!:#REF!,0))</f>
        <v>#REF!</v>
      </c>
    </row>
    <row r="4059" spans="1:6" ht="16.5" x14ac:dyDescent="0.3">
      <c r="A4059" s="9" t="s">
        <v>18268</v>
      </c>
      <c r="B4059" s="9" t="s">
        <v>2422</v>
      </c>
      <c r="C4059" s="10">
        <v>23885</v>
      </c>
      <c r="D4059" s="9">
        <v>6000780338</v>
      </c>
      <c r="E4059" s="9" t="e">
        <f>INDEX(#REF!:#REF!,MATCH($D4059,#REF!:#REF!,0),MATCH(#REF!,#REF!:#REF!,0))</f>
        <v>#REF!</v>
      </c>
      <c r="F4059" s="9" t="e">
        <f>INDEX(#REF!:#REF!,MATCH($D4059,#REF!:#REF!,0),MATCH(#REF!,#REF!:#REF!,0))</f>
        <v>#REF!</v>
      </c>
    </row>
    <row r="4060" spans="1:6" ht="16.5" x14ac:dyDescent="0.3">
      <c r="A4060" s="9" t="s">
        <v>18267</v>
      </c>
      <c r="B4060" s="9" t="s">
        <v>2095</v>
      </c>
      <c r="C4060" s="10">
        <v>16321</v>
      </c>
      <c r="D4060" s="9">
        <v>7885796000</v>
      </c>
      <c r="E4060" s="9" t="e">
        <f>INDEX(#REF!:#REF!,MATCH($D4060,#REF!:#REF!,0),MATCH(#REF!,#REF!:#REF!,0))</f>
        <v>#REF!</v>
      </c>
      <c r="F4060" s="9" t="e">
        <f>INDEX(#REF!:#REF!,MATCH($D4060,#REF!:#REF!,0),MATCH(#REF!,#REF!:#REF!,0))</f>
        <v>#REF!</v>
      </c>
    </row>
    <row r="4061" spans="1:6" ht="16.5" x14ac:dyDescent="0.3">
      <c r="A4061" s="9" t="s">
        <v>18266</v>
      </c>
      <c r="B4061" s="9" t="s">
        <v>2994</v>
      </c>
      <c r="C4061" s="10">
        <v>10882</v>
      </c>
      <c r="D4061" s="9">
        <v>9611070055</v>
      </c>
      <c r="E4061" s="9" t="e">
        <f>INDEX(#REF!:#REF!,MATCH($D4061,#REF!:#REF!,0),MATCH(#REF!,#REF!:#REF!,0))</f>
        <v>#REF!</v>
      </c>
      <c r="F4061" s="9" t="e">
        <f>INDEX(#REF!:#REF!,MATCH($D4061,#REF!:#REF!,0),MATCH(#REF!,#REF!:#REF!,0))</f>
        <v>#REF!</v>
      </c>
    </row>
    <row r="4062" spans="1:6" ht="16.5" x14ac:dyDescent="0.3">
      <c r="A4062" s="9" t="s">
        <v>18265</v>
      </c>
      <c r="B4062" s="9" t="s">
        <v>2492</v>
      </c>
      <c r="C4062" s="10">
        <v>41563</v>
      </c>
      <c r="D4062" s="9">
        <v>9096285417</v>
      </c>
      <c r="E4062" s="9" t="e">
        <f>INDEX(#REF!:#REF!,MATCH($D4062,#REF!:#REF!,0),MATCH(#REF!,#REF!:#REF!,0))</f>
        <v>#REF!</v>
      </c>
      <c r="F4062" s="9" t="e">
        <f>INDEX(#REF!:#REF!,MATCH($D4062,#REF!:#REF!,0),MATCH(#REF!,#REF!:#REF!,0))</f>
        <v>#REF!</v>
      </c>
    </row>
    <row r="4063" spans="1:6" ht="16.5" x14ac:dyDescent="0.3">
      <c r="A4063" s="9" t="s">
        <v>18264</v>
      </c>
      <c r="B4063" s="9" t="s">
        <v>2453</v>
      </c>
      <c r="C4063" s="10">
        <v>56555</v>
      </c>
      <c r="D4063" s="9">
        <v>2012142672</v>
      </c>
      <c r="E4063" s="9" t="e">
        <f>INDEX(#REF!:#REF!,MATCH($D4063,#REF!:#REF!,0),MATCH(#REF!,#REF!:#REF!,0))</f>
        <v>#REF!</v>
      </c>
      <c r="F4063" s="9" t="e">
        <f>INDEX(#REF!:#REF!,MATCH($D4063,#REF!:#REF!,0),MATCH(#REF!,#REF!:#REF!,0))</f>
        <v>#REF!</v>
      </c>
    </row>
    <row r="4064" spans="1:6" ht="16.5" x14ac:dyDescent="0.3">
      <c r="A4064" s="9" t="s">
        <v>18263</v>
      </c>
      <c r="B4064" s="9" t="s">
        <v>1953</v>
      </c>
      <c r="C4064" s="10">
        <v>30871</v>
      </c>
      <c r="D4064" s="9">
        <v>1549399640</v>
      </c>
      <c r="E4064" s="9" t="e">
        <f>INDEX(#REF!:#REF!,MATCH($D4064,#REF!:#REF!,0),MATCH(#REF!,#REF!:#REF!,0))</f>
        <v>#REF!</v>
      </c>
      <c r="F4064" s="9" t="e">
        <f>INDEX(#REF!:#REF!,MATCH($D4064,#REF!:#REF!,0),MATCH(#REF!,#REF!:#REF!,0))</f>
        <v>#REF!</v>
      </c>
    </row>
    <row r="4065" spans="1:6" ht="16.5" x14ac:dyDescent="0.3">
      <c r="A4065" s="9" t="s">
        <v>18262</v>
      </c>
      <c r="B4065" s="9" t="s">
        <v>1999</v>
      </c>
      <c r="C4065" s="10">
        <v>12647</v>
      </c>
      <c r="D4065" s="9">
        <v>1888252693</v>
      </c>
      <c r="E4065" s="9" t="e">
        <f>INDEX(#REF!:#REF!,MATCH($D4065,#REF!:#REF!,0),MATCH(#REF!,#REF!:#REF!,0))</f>
        <v>#REF!</v>
      </c>
      <c r="F4065" s="9" t="e">
        <f>INDEX(#REF!:#REF!,MATCH($D4065,#REF!:#REF!,0),MATCH(#REF!,#REF!:#REF!,0))</f>
        <v>#REF!</v>
      </c>
    </row>
    <row r="4066" spans="1:6" ht="16.5" x14ac:dyDescent="0.3">
      <c r="A4066" s="9" t="s">
        <v>18261</v>
      </c>
      <c r="B4066" s="9" t="s">
        <v>2097</v>
      </c>
      <c r="C4066" s="10">
        <v>21857</v>
      </c>
      <c r="D4066" s="9">
        <v>8850022085</v>
      </c>
      <c r="E4066" s="9" t="e">
        <f>INDEX(#REF!:#REF!,MATCH($D4066,#REF!:#REF!,0),MATCH(#REF!,#REF!:#REF!,0))</f>
        <v>#REF!</v>
      </c>
      <c r="F4066" s="9" t="e">
        <f>INDEX(#REF!:#REF!,MATCH($D4066,#REF!:#REF!,0),MATCH(#REF!,#REF!:#REF!,0))</f>
        <v>#REF!</v>
      </c>
    </row>
    <row r="4067" spans="1:6" ht="16.5" x14ac:dyDescent="0.3">
      <c r="A4067" s="9" t="s">
        <v>18260</v>
      </c>
      <c r="B4067" s="9" t="s">
        <v>2129</v>
      </c>
      <c r="C4067" s="10">
        <v>42557</v>
      </c>
      <c r="D4067" s="9">
        <v>7462528568</v>
      </c>
      <c r="E4067" s="9" t="e">
        <f>INDEX(#REF!:#REF!,MATCH($D4067,#REF!:#REF!,0),MATCH(#REF!,#REF!:#REF!,0))</f>
        <v>#REF!</v>
      </c>
      <c r="F4067" s="9" t="e">
        <f>INDEX(#REF!:#REF!,MATCH($D4067,#REF!:#REF!,0),MATCH(#REF!,#REF!:#REF!,0))</f>
        <v>#REF!</v>
      </c>
    </row>
    <row r="4068" spans="1:6" ht="16.5" x14ac:dyDescent="0.3">
      <c r="A4068" s="9" t="s">
        <v>18259</v>
      </c>
      <c r="B4068" s="9" t="s">
        <v>3800</v>
      </c>
      <c r="C4068" s="10">
        <v>45561</v>
      </c>
      <c r="D4068" s="9">
        <v>7621218967</v>
      </c>
      <c r="E4068" s="9" t="e">
        <f>INDEX(#REF!:#REF!,MATCH($D4068,#REF!:#REF!,0),MATCH(#REF!,#REF!:#REF!,0))</f>
        <v>#REF!</v>
      </c>
      <c r="F4068" s="9" t="e">
        <f>INDEX(#REF!:#REF!,MATCH($D4068,#REF!:#REF!,0),MATCH(#REF!,#REF!:#REF!,0))</f>
        <v>#REF!</v>
      </c>
    </row>
    <row r="4069" spans="1:6" ht="16.5" x14ac:dyDescent="0.3">
      <c r="A4069" s="9" t="s">
        <v>18258</v>
      </c>
      <c r="B4069" s="9" t="s">
        <v>2147</v>
      </c>
      <c r="C4069" s="10">
        <v>58705</v>
      </c>
      <c r="D4069" s="9">
        <v>3219601650</v>
      </c>
      <c r="E4069" s="9" t="e">
        <f>INDEX(#REF!:#REF!,MATCH($D4069,#REF!:#REF!,0),MATCH(#REF!,#REF!:#REF!,0))</f>
        <v>#REF!</v>
      </c>
      <c r="F4069" s="9" t="e">
        <f>INDEX(#REF!:#REF!,MATCH($D4069,#REF!:#REF!,0),MATCH(#REF!,#REF!:#REF!,0))</f>
        <v>#REF!</v>
      </c>
    </row>
    <row r="4070" spans="1:6" ht="16.5" x14ac:dyDescent="0.3">
      <c r="A4070" s="9" t="s">
        <v>18257</v>
      </c>
      <c r="B4070" s="9" t="s">
        <v>2077</v>
      </c>
      <c r="C4070" s="10">
        <v>58277</v>
      </c>
      <c r="D4070" s="9">
        <v>3219526055</v>
      </c>
      <c r="E4070" s="9" t="e">
        <f>INDEX(#REF!:#REF!,MATCH($D4070,#REF!:#REF!,0),MATCH(#REF!,#REF!:#REF!,0))</f>
        <v>#REF!</v>
      </c>
      <c r="F4070" s="9" t="e">
        <f>INDEX(#REF!:#REF!,MATCH($D4070,#REF!:#REF!,0),MATCH(#REF!,#REF!:#REF!,0))</f>
        <v>#REF!</v>
      </c>
    </row>
    <row r="4071" spans="1:6" ht="16.5" x14ac:dyDescent="0.3">
      <c r="A4071" s="9" t="s">
        <v>18256</v>
      </c>
      <c r="B4071" s="9" t="s">
        <v>2040</v>
      </c>
      <c r="C4071" s="10">
        <v>54806</v>
      </c>
      <c r="D4071" s="9">
        <v>228985188</v>
      </c>
      <c r="E4071" s="9" t="e">
        <f>INDEX(#REF!:#REF!,MATCH($D4071,#REF!:#REF!,0),MATCH(#REF!,#REF!:#REF!,0))</f>
        <v>#REF!</v>
      </c>
      <c r="F4071" s="9" t="e">
        <f>INDEX(#REF!:#REF!,MATCH($D4071,#REF!:#REF!,0),MATCH(#REF!,#REF!:#REF!,0))</f>
        <v>#REF!</v>
      </c>
    </row>
    <row r="4072" spans="1:6" ht="16.5" x14ac:dyDescent="0.3">
      <c r="A4072" s="9" t="s">
        <v>18255</v>
      </c>
      <c r="B4072" s="9" t="s">
        <v>2985</v>
      </c>
      <c r="C4072" s="10">
        <v>56688</v>
      </c>
      <c r="D4072" s="9">
        <v>1364767856</v>
      </c>
      <c r="E4072" s="9" t="e">
        <f>INDEX(#REF!:#REF!,MATCH($D4072,#REF!:#REF!,0),MATCH(#REF!,#REF!:#REF!,0))</f>
        <v>#REF!</v>
      </c>
      <c r="F4072" s="9" t="e">
        <f>INDEX(#REF!:#REF!,MATCH($D4072,#REF!:#REF!,0),MATCH(#REF!,#REF!:#REF!,0))</f>
        <v>#REF!</v>
      </c>
    </row>
    <row r="4073" spans="1:6" ht="16.5" x14ac:dyDescent="0.3">
      <c r="A4073" s="9" t="s">
        <v>18254</v>
      </c>
      <c r="B4073" s="9" t="s">
        <v>2406</v>
      </c>
      <c r="C4073" s="10">
        <v>12903</v>
      </c>
      <c r="D4073" s="9">
        <v>304906506</v>
      </c>
      <c r="E4073" s="9" t="e">
        <f>INDEX(#REF!:#REF!,MATCH($D4073,#REF!:#REF!,0),MATCH(#REF!,#REF!:#REF!,0))</f>
        <v>#REF!</v>
      </c>
      <c r="F4073" s="9" t="e">
        <f>INDEX(#REF!:#REF!,MATCH($D4073,#REF!:#REF!,0),MATCH(#REF!,#REF!:#REF!,0))</f>
        <v>#REF!</v>
      </c>
    </row>
    <row r="4074" spans="1:6" ht="16.5" x14ac:dyDescent="0.3">
      <c r="A4074" s="9" t="s">
        <v>18253</v>
      </c>
      <c r="B4074" s="9" t="s">
        <v>2795</v>
      </c>
      <c r="C4074" s="10">
        <v>31050</v>
      </c>
      <c r="D4074" s="9">
        <v>1053331541</v>
      </c>
      <c r="E4074" s="9" t="e">
        <f>INDEX(#REF!:#REF!,MATCH($D4074,#REF!:#REF!,0),MATCH(#REF!,#REF!:#REF!,0))</f>
        <v>#REF!</v>
      </c>
      <c r="F4074" s="9" t="e">
        <f>INDEX(#REF!:#REF!,MATCH($D4074,#REF!:#REF!,0),MATCH(#REF!,#REF!:#REF!,0))</f>
        <v>#REF!</v>
      </c>
    </row>
    <row r="4075" spans="1:6" ht="16.5" x14ac:dyDescent="0.3">
      <c r="A4075" s="9" t="s">
        <v>18252</v>
      </c>
      <c r="B4075" s="9" t="s">
        <v>2161</v>
      </c>
      <c r="C4075" s="10">
        <v>46194</v>
      </c>
      <c r="D4075" s="9">
        <v>9516781780</v>
      </c>
      <c r="E4075" s="9" t="e">
        <f>INDEX(#REF!:#REF!,MATCH($D4075,#REF!:#REF!,0),MATCH(#REF!,#REF!:#REF!,0))</f>
        <v>#REF!</v>
      </c>
      <c r="F4075" s="9" t="e">
        <f>INDEX(#REF!:#REF!,MATCH($D4075,#REF!:#REF!,0),MATCH(#REF!,#REF!:#REF!,0))</f>
        <v>#REF!</v>
      </c>
    </row>
    <row r="4076" spans="1:6" ht="16.5" x14ac:dyDescent="0.3">
      <c r="A4076" s="9" t="s">
        <v>18251</v>
      </c>
      <c r="B4076" s="9" t="s">
        <v>2389</v>
      </c>
      <c r="C4076" s="10">
        <v>11194</v>
      </c>
      <c r="D4076" s="9">
        <v>8254304106</v>
      </c>
      <c r="E4076" s="9" t="e">
        <f>INDEX(#REF!:#REF!,MATCH($D4076,#REF!:#REF!,0),MATCH(#REF!,#REF!:#REF!,0))</f>
        <v>#REF!</v>
      </c>
      <c r="F4076" s="9" t="e">
        <f>INDEX(#REF!:#REF!,MATCH($D4076,#REF!:#REF!,0),MATCH(#REF!,#REF!:#REF!,0))</f>
        <v>#REF!</v>
      </c>
    </row>
    <row r="4077" spans="1:6" ht="16.5" x14ac:dyDescent="0.3">
      <c r="A4077" s="9" t="s">
        <v>18250</v>
      </c>
      <c r="B4077" s="9" t="s">
        <v>2935</v>
      </c>
      <c r="C4077" s="10">
        <v>51646</v>
      </c>
      <c r="D4077" s="9">
        <v>4323727860</v>
      </c>
      <c r="E4077" s="9" t="e">
        <f>INDEX(#REF!:#REF!,MATCH($D4077,#REF!:#REF!,0),MATCH(#REF!,#REF!:#REF!,0))</f>
        <v>#REF!</v>
      </c>
      <c r="F4077" s="9" t="e">
        <f>INDEX(#REF!:#REF!,MATCH($D4077,#REF!:#REF!,0),MATCH(#REF!,#REF!:#REF!,0))</f>
        <v>#REF!</v>
      </c>
    </row>
    <row r="4078" spans="1:6" ht="16.5" x14ac:dyDescent="0.3">
      <c r="A4078" s="9" t="s">
        <v>18249</v>
      </c>
      <c r="B4078" s="9" t="s">
        <v>2870</v>
      </c>
      <c r="C4078" s="10">
        <v>16720</v>
      </c>
      <c r="D4078" s="9">
        <v>5197585250</v>
      </c>
      <c r="E4078" s="9" t="e">
        <f>INDEX(#REF!:#REF!,MATCH($D4078,#REF!:#REF!,0),MATCH(#REF!,#REF!:#REF!,0))</f>
        <v>#REF!</v>
      </c>
      <c r="F4078" s="9" t="e">
        <f>INDEX(#REF!:#REF!,MATCH($D4078,#REF!:#REF!,0),MATCH(#REF!,#REF!:#REF!,0))</f>
        <v>#REF!</v>
      </c>
    </row>
    <row r="4079" spans="1:6" ht="16.5" x14ac:dyDescent="0.3">
      <c r="A4079" s="9" t="s">
        <v>18248</v>
      </c>
      <c r="B4079" s="9" t="s">
        <v>2572</v>
      </c>
      <c r="C4079" s="10">
        <v>22718</v>
      </c>
      <c r="D4079" s="9">
        <v>5197585250</v>
      </c>
      <c r="E4079" s="9" t="e">
        <f>INDEX(#REF!:#REF!,MATCH($D4079,#REF!:#REF!,0),MATCH(#REF!,#REF!:#REF!,0))</f>
        <v>#REF!</v>
      </c>
      <c r="F4079" s="9" t="e">
        <f>INDEX(#REF!:#REF!,MATCH($D4079,#REF!:#REF!,0),MATCH(#REF!,#REF!:#REF!,0))</f>
        <v>#REF!</v>
      </c>
    </row>
    <row r="4080" spans="1:6" ht="16.5" x14ac:dyDescent="0.3">
      <c r="A4080" s="9" t="s">
        <v>18247</v>
      </c>
      <c r="B4080" s="9" t="s">
        <v>3098</v>
      </c>
      <c r="C4080" s="10">
        <v>45400</v>
      </c>
      <c r="D4080" s="9">
        <v>8507800106</v>
      </c>
      <c r="E4080" s="9" t="e">
        <f>INDEX(#REF!:#REF!,MATCH($D4080,#REF!:#REF!,0),MATCH(#REF!,#REF!:#REF!,0))</f>
        <v>#REF!</v>
      </c>
      <c r="F4080" s="9" t="e">
        <f>INDEX(#REF!:#REF!,MATCH($D4080,#REF!:#REF!,0),MATCH(#REF!,#REF!:#REF!,0))</f>
        <v>#REF!</v>
      </c>
    </row>
    <row r="4081" spans="1:6" ht="16.5" x14ac:dyDescent="0.3">
      <c r="A4081" s="9" t="s">
        <v>18246</v>
      </c>
      <c r="B4081" s="9" t="s">
        <v>2269</v>
      </c>
      <c r="C4081" s="10">
        <v>24778</v>
      </c>
      <c r="D4081" s="9">
        <v>6173504774</v>
      </c>
      <c r="E4081" s="9" t="e">
        <f>INDEX(#REF!:#REF!,MATCH($D4081,#REF!:#REF!,0),MATCH(#REF!,#REF!:#REF!,0))</f>
        <v>#REF!</v>
      </c>
      <c r="F4081" s="9" t="e">
        <f>INDEX(#REF!:#REF!,MATCH($D4081,#REF!:#REF!,0),MATCH(#REF!,#REF!:#REF!,0))</f>
        <v>#REF!</v>
      </c>
    </row>
    <row r="4082" spans="1:6" ht="16.5" x14ac:dyDescent="0.3">
      <c r="A4082" s="9" t="s">
        <v>18245</v>
      </c>
      <c r="B4082" s="9" t="s">
        <v>2492</v>
      </c>
      <c r="C4082" s="10">
        <v>15608</v>
      </c>
      <c r="D4082" s="9">
        <v>3488994694</v>
      </c>
      <c r="E4082" s="9" t="e">
        <f>INDEX(#REF!:#REF!,MATCH($D4082,#REF!:#REF!,0),MATCH(#REF!,#REF!:#REF!,0))</f>
        <v>#REF!</v>
      </c>
      <c r="F4082" s="9" t="e">
        <f>INDEX(#REF!:#REF!,MATCH($D4082,#REF!:#REF!,0),MATCH(#REF!,#REF!:#REF!,0))</f>
        <v>#REF!</v>
      </c>
    </row>
    <row r="4083" spans="1:6" ht="16.5" x14ac:dyDescent="0.3">
      <c r="A4083" s="9" t="s">
        <v>18244</v>
      </c>
      <c r="B4083" s="9" t="s">
        <v>2448</v>
      </c>
      <c r="C4083" s="10">
        <v>29799</v>
      </c>
      <c r="D4083" s="9">
        <v>8875305560</v>
      </c>
      <c r="E4083" s="9" t="e">
        <f>INDEX(#REF!:#REF!,MATCH($D4083,#REF!:#REF!,0),MATCH(#REF!,#REF!:#REF!,0))</f>
        <v>#REF!</v>
      </c>
      <c r="F4083" s="9" t="e">
        <f>INDEX(#REF!:#REF!,MATCH($D4083,#REF!:#REF!,0),MATCH(#REF!,#REF!:#REF!,0))</f>
        <v>#REF!</v>
      </c>
    </row>
    <row r="4084" spans="1:6" ht="16.5" x14ac:dyDescent="0.3">
      <c r="A4084" s="9" t="s">
        <v>18243</v>
      </c>
      <c r="B4084" s="9" t="s">
        <v>2226</v>
      </c>
      <c r="C4084" s="10">
        <v>39653</v>
      </c>
      <c r="D4084" s="9">
        <v>7573774818</v>
      </c>
      <c r="E4084" s="9" t="e">
        <f>INDEX(#REF!:#REF!,MATCH($D4084,#REF!:#REF!,0),MATCH(#REF!,#REF!:#REF!,0))</f>
        <v>#REF!</v>
      </c>
      <c r="F4084" s="9" t="e">
        <f>INDEX(#REF!:#REF!,MATCH($D4084,#REF!:#REF!,0),MATCH(#REF!,#REF!:#REF!,0))</f>
        <v>#REF!</v>
      </c>
    </row>
    <row r="4085" spans="1:6" ht="16.5" x14ac:dyDescent="0.3">
      <c r="A4085" s="9" t="s">
        <v>18242</v>
      </c>
      <c r="B4085" s="9" t="s">
        <v>1995</v>
      </c>
      <c r="C4085" s="10">
        <v>16429</v>
      </c>
      <c r="D4085" s="9">
        <v>5974179625</v>
      </c>
      <c r="E4085" s="9" t="e">
        <f>INDEX(#REF!:#REF!,MATCH($D4085,#REF!:#REF!,0),MATCH(#REF!,#REF!:#REF!,0))</f>
        <v>#REF!</v>
      </c>
      <c r="F4085" s="9" t="e">
        <f>INDEX(#REF!:#REF!,MATCH($D4085,#REF!:#REF!,0),MATCH(#REF!,#REF!:#REF!,0))</f>
        <v>#REF!</v>
      </c>
    </row>
    <row r="4086" spans="1:6" ht="16.5" x14ac:dyDescent="0.3">
      <c r="A4086" s="9" t="s">
        <v>18241</v>
      </c>
      <c r="B4086" s="9" t="s">
        <v>2658</v>
      </c>
      <c r="C4086" s="10">
        <v>29927</v>
      </c>
      <c r="D4086" s="9">
        <v>8676088039</v>
      </c>
      <c r="E4086" s="9" t="e">
        <f>INDEX(#REF!:#REF!,MATCH($D4086,#REF!:#REF!,0),MATCH(#REF!,#REF!:#REF!,0))</f>
        <v>#REF!</v>
      </c>
      <c r="F4086" s="9" t="e">
        <f>INDEX(#REF!:#REF!,MATCH($D4086,#REF!:#REF!,0),MATCH(#REF!,#REF!:#REF!,0))</f>
        <v>#REF!</v>
      </c>
    </row>
    <row r="4087" spans="1:6" ht="16.5" x14ac:dyDescent="0.3">
      <c r="A4087" s="9" t="s">
        <v>18240</v>
      </c>
      <c r="B4087" s="9" t="s">
        <v>3309</v>
      </c>
      <c r="C4087" s="10">
        <v>24537</v>
      </c>
      <c r="D4087" s="9">
        <v>3013094990</v>
      </c>
      <c r="E4087" s="9" t="e">
        <f>INDEX(#REF!:#REF!,MATCH($D4087,#REF!:#REF!,0),MATCH(#REF!,#REF!:#REF!,0))</f>
        <v>#REF!</v>
      </c>
      <c r="F4087" s="9" t="e">
        <f>INDEX(#REF!:#REF!,MATCH($D4087,#REF!:#REF!,0),MATCH(#REF!,#REF!:#REF!,0))</f>
        <v>#REF!</v>
      </c>
    </row>
    <row r="4088" spans="1:6" ht="16.5" x14ac:dyDescent="0.3">
      <c r="A4088" s="9" t="s">
        <v>18239</v>
      </c>
      <c r="B4088" s="9" t="s">
        <v>2073</v>
      </c>
      <c r="C4088" s="10">
        <v>47290</v>
      </c>
      <c r="D4088" s="9">
        <v>3497169404</v>
      </c>
      <c r="E4088" s="9" t="e">
        <f>INDEX(#REF!:#REF!,MATCH($D4088,#REF!:#REF!,0),MATCH(#REF!,#REF!:#REF!,0))</f>
        <v>#REF!</v>
      </c>
      <c r="F4088" s="9" t="e">
        <f>INDEX(#REF!:#REF!,MATCH($D4088,#REF!:#REF!,0),MATCH(#REF!,#REF!:#REF!,0))</f>
        <v>#REF!</v>
      </c>
    </row>
    <row r="4089" spans="1:6" ht="16.5" x14ac:dyDescent="0.3">
      <c r="A4089" s="9" t="s">
        <v>18238</v>
      </c>
      <c r="B4089" s="9" t="s">
        <v>2436</v>
      </c>
      <c r="C4089" s="10">
        <v>16125</v>
      </c>
      <c r="D4089" s="9">
        <v>4548725172</v>
      </c>
      <c r="E4089" s="9" t="e">
        <f>INDEX(#REF!:#REF!,MATCH($D4089,#REF!:#REF!,0),MATCH(#REF!,#REF!:#REF!,0))</f>
        <v>#REF!</v>
      </c>
      <c r="F4089" s="9" t="e">
        <f>INDEX(#REF!:#REF!,MATCH($D4089,#REF!:#REF!,0),MATCH(#REF!,#REF!:#REF!,0))</f>
        <v>#REF!</v>
      </c>
    </row>
    <row r="4090" spans="1:6" ht="16.5" x14ac:dyDescent="0.3">
      <c r="A4090" s="9" t="s">
        <v>18237</v>
      </c>
      <c r="B4090" s="9" t="s">
        <v>2974</v>
      </c>
      <c r="C4090" s="10">
        <v>30500</v>
      </c>
      <c r="D4090" s="9">
        <v>7479962290</v>
      </c>
      <c r="E4090" s="9" t="e">
        <f>INDEX(#REF!:#REF!,MATCH($D4090,#REF!:#REF!,0),MATCH(#REF!,#REF!:#REF!,0))</f>
        <v>#REF!</v>
      </c>
      <c r="F4090" s="9" t="e">
        <f>INDEX(#REF!:#REF!,MATCH($D4090,#REF!:#REF!,0),MATCH(#REF!,#REF!:#REF!,0))</f>
        <v>#REF!</v>
      </c>
    </row>
    <row r="4091" spans="1:6" ht="16.5" x14ac:dyDescent="0.3">
      <c r="A4091" s="9" t="s">
        <v>18236</v>
      </c>
      <c r="B4091" s="9" t="s">
        <v>2127</v>
      </c>
      <c r="C4091" s="10">
        <v>21029</v>
      </c>
      <c r="D4091" s="9">
        <v>6446166575</v>
      </c>
      <c r="E4091" s="9" t="e">
        <f>INDEX(#REF!:#REF!,MATCH($D4091,#REF!:#REF!,0),MATCH(#REF!,#REF!:#REF!,0))</f>
        <v>#REF!</v>
      </c>
      <c r="F4091" s="9" t="e">
        <f>INDEX(#REF!:#REF!,MATCH($D4091,#REF!:#REF!,0),MATCH(#REF!,#REF!:#REF!,0))</f>
        <v>#REF!</v>
      </c>
    </row>
    <row r="4092" spans="1:6" ht="16.5" x14ac:dyDescent="0.3">
      <c r="A4092" s="9" t="s">
        <v>18235</v>
      </c>
      <c r="B4092" s="9" t="s">
        <v>2061</v>
      </c>
      <c r="C4092" s="10">
        <v>19113</v>
      </c>
      <c r="D4092" s="9">
        <v>5764917026</v>
      </c>
      <c r="E4092" s="9" t="e">
        <f>INDEX(#REF!:#REF!,MATCH($D4092,#REF!:#REF!,0),MATCH(#REF!,#REF!:#REF!,0))</f>
        <v>#REF!</v>
      </c>
      <c r="F4092" s="9" t="e">
        <f>INDEX(#REF!:#REF!,MATCH($D4092,#REF!:#REF!,0),MATCH(#REF!,#REF!:#REF!,0))</f>
        <v>#REF!</v>
      </c>
    </row>
    <row r="4093" spans="1:6" ht="16.5" x14ac:dyDescent="0.3">
      <c r="A4093" s="9" t="s">
        <v>18234</v>
      </c>
      <c r="B4093" s="9" t="s">
        <v>2364</v>
      </c>
      <c r="C4093" s="10">
        <v>16901</v>
      </c>
      <c r="D4093" s="9">
        <v>2234966051</v>
      </c>
      <c r="E4093" s="9" t="e">
        <f>INDEX(#REF!:#REF!,MATCH($D4093,#REF!:#REF!,0),MATCH(#REF!,#REF!:#REF!,0))</f>
        <v>#REF!</v>
      </c>
      <c r="F4093" s="9" t="e">
        <f>INDEX(#REF!:#REF!,MATCH($D4093,#REF!:#REF!,0),MATCH(#REF!,#REF!:#REF!,0))</f>
        <v>#REF!</v>
      </c>
    </row>
    <row r="4094" spans="1:6" ht="16.5" x14ac:dyDescent="0.3">
      <c r="A4094" s="9" t="s">
        <v>18233</v>
      </c>
      <c r="B4094" s="9" t="s">
        <v>3510</v>
      </c>
      <c r="C4094" s="10">
        <v>43232</v>
      </c>
      <c r="D4094" s="9">
        <v>5903124704</v>
      </c>
      <c r="E4094" s="9" t="e">
        <f>INDEX(#REF!:#REF!,MATCH($D4094,#REF!:#REF!,0),MATCH(#REF!,#REF!:#REF!,0))</f>
        <v>#REF!</v>
      </c>
      <c r="F4094" s="9" t="e">
        <f>INDEX(#REF!:#REF!,MATCH($D4094,#REF!:#REF!,0),MATCH(#REF!,#REF!:#REF!,0))</f>
        <v>#REF!</v>
      </c>
    </row>
    <row r="4095" spans="1:6" ht="16.5" x14ac:dyDescent="0.3">
      <c r="A4095" s="9" t="s">
        <v>18232</v>
      </c>
      <c r="B4095" s="9" t="s">
        <v>2357</v>
      </c>
      <c r="C4095" s="10">
        <v>23520</v>
      </c>
      <c r="D4095" s="9">
        <v>7966879720</v>
      </c>
      <c r="E4095" s="9" t="e">
        <f>INDEX(#REF!:#REF!,MATCH($D4095,#REF!:#REF!,0),MATCH(#REF!,#REF!:#REF!,0))</f>
        <v>#REF!</v>
      </c>
      <c r="F4095" s="9" t="e">
        <f>INDEX(#REF!:#REF!,MATCH($D4095,#REF!:#REF!,0),MATCH(#REF!,#REF!:#REF!,0))</f>
        <v>#REF!</v>
      </c>
    </row>
    <row r="4096" spans="1:6" ht="16.5" x14ac:dyDescent="0.3">
      <c r="A4096" s="9" t="s">
        <v>18231</v>
      </c>
      <c r="B4096" s="9" t="s">
        <v>2945</v>
      </c>
      <c r="C4096" s="10">
        <v>48441</v>
      </c>
      <c r="D4096" s="9">
        <v>6214787945</v>
      </c>
      <c r="E4096" s="9" t="e">
        <f>INDEX(#REF!:#REF!,MATCH($D4096,#REF!:#REF!,0),MATCH(#REF!,#REF!:#REF!,0))</f>
        <v>#REF!</v>
      </c>
      <c r="F4096" s="9" t="e">
        <f>INDEX(#REF!:#REF!,MATCH($D4096,#REF!:#REF!,0),MATCH(#REF!,#REF!:#REF!,0))</f>
        <v>#REF!</v>
      </c>
    </row>
    <row r="4097" spans="1:6" ht="16.5" x14ac:dyDescent="0.3">
      <c r="A4097" s="9" t="s">
        <v>18230</v>
      </c>
      <c r="B4097" s="9" t="s">
        <v>4046</v>
      </c>
      <c r="C4097" s="10">
        <v>57804</v>
      </c>
      <c r="D4097" s="9">
        <v>9705650896</v>
      </c>
      <c r="E4097" s="9" t="e">
        <f>INDEX(#REF!:#REF!,MATCH($D4097,#REF!:#REF!,0),MATCH(#REF!,#REF!:#REF!,0))</f>
        <v>#REF!</v>
      </c>
      <c r="F4097" s="9" t="e">
        <f>INDEX(#REF!:#REF!,MATCH($D4097,#REF!:#REF!,0),MATCH(#REF!,#REF!:#REF!,0))</f>
        <v>#REF!</v>
      </c>
    </row>
    <row r="4098" spans="1:6" ht="16.5" x14ac:dyDescent="0.3">
      <c r="A4098" s="9" t="s">
        <v>18229</v>
      </c>
      <c r="B4098" s="9" t="s">
        <v>2757</v>
      </c>
      <c r="C4098" s="10">
        <v>20629</v>
      </c>
      <c r="D4098" s="9">
        <v>8302317314</v>
      </c>
      <c r="E4098" s="9" t="e">
        <f>INDEX(#REF!:#REF!,MATCH($D4098,#REF!:#REF!,0),MATCH(#REF!,#REF!:#REF!,0))</f>
        <v>#REF!</v>
      </c>
      <c r="F4098" s="9" t="e">
        <f>INDEX(#REF!:#REF!,MATCH($D4098,#REF!:#REF!,0),MATCH(#REF!,#REF!:#REF!,0))</f>
        <v>#REF!</v>
      </c>
    </row>
    <row r="4099" spans="1:6" ht="16.5" x14ac:dyDescent="0.3">
      <c r="A4099" s="9" t="s">
        <v>18228</v>
      </c>
      <c r="B4099" s="9" t="s">
        <v>2597</v>
      </c>
      <c r="C4099" s="10">
        <v>28266</v>
      </c>
      <c r="D4099" s="9">
        <v>6894004730</v>
      </c>
      <c r="E4099" s="9" t="e">
        <f>INDEX(#REF!:#REF!,MATCH($D4099,#REF!:#REF!,0),MATCH(#REF!,#REF!:#REF!,0))</f>
        <v>#REF!</v>
      </c>
      <c r="F4099" s="9" t="e">
        <f>INDEX(#REF!:#REF!,MATCH($D4099,#REF!:#REF!,0),MATCH(#REF!,#REF!:#REF!,0))</f>
        <v>#REF!</v>
      </c>
    </row>
    <row r="4100" spans="1:6" ht="16.5" x14ac:dyDescent="0.3">
      <c r="A4100" s="9" t="s">
        <v>18227</v>
      </c>
      <c r="B4100" s="9" t="s">
        <v>3255</v>
      </c>
      <c r="C4100" s="10">
        <v>42041</v>
      </c>
      <c r="D4100" s="9">
        <v>8370379001</v>
      </c>
      <c r="E4100" s="9" t="e">
        <f>INDEX(#REF!:#REF!,MATCH($D4100,#REF!:#REF!,0),MATCH(#REF!,#REF!:#REF!,0))</f>
        <v>#REF!</v>
      </c>
      <c r="F4100" s="9" t="e">
        <f>INDEX(#REF!:#REF!,MATCH($D4100,#REF!:#REF!,0),MATCH(#REF!,#REF!:#REF!,0))</f>
        <v>#REF!</v>
      </c>
    </row>
    <row r="4101" spans="1:6" ht="16.5" x14ac:dyDescent="0.3">
      <c r="A4101" s="9" t="s">
        <v>18226</v>
      </c>
      <c r="B4101" s="9" t="s">
        <v>2845</v>
      </c>
      <c r="C4101" s="10">
        <v>11904</v>
      </c>
      <c r="D4101" s="9">
        <v>2149326663</v>
      </c>
      <c r="E4101" s="9" t="e">
        <f>INDEX(#REF!:#REF!,MATCH($D4101,#REF!:#REF!,0),MATCH(#REF!,#REF!:#REF!,0))</f>
        <v>#REF!</v>
      </c>
      <c r="F4101" s="9" t="e">
        <f>INDEX(#REF!:#REF!,MATCH($D4101,#REF!:#REF!,0),MATCH(#REF!,#REF!:#REF!,0))</f>
        <v>#REF!</v>
      </c>
    </row>
    <row r="4102" spans="1:6" ht="16.5" x14ac:dyDescent="0.3">
      <c r="A4102" s="9" t="s">
        <v>18225</v>
      </c>
      <c r="B4102" s="9" t="s">
        <v>2317</v>
      </c>
      <c r="C4102" s="10">
        <v>45709</v>
      </c>
      <c r="D4102" s="9">
        <v>7088886472</v>
      </c>
      <c r="E4102" s="9" t="e">
        <f>INDEX(#REF!:#REF!,MATCH($D4102,#REF!:#REF!,0),MATCH(#REF!,#REF!:#REF!,0))</f>
        <v>#REF!</v>
      </c>
      <c r="F4102" s="9" t="e">
        <f>INDEX(#REF!:#REF!,MATCH($D4102,#REF!:#REF!,0),MATCH(#REF!,#REF!:#REF!,0))</f>
        <v>#REF!</v>
      </c>
    </row>
    <row r="4103" spans="1:6" ht="16.5" x14ac:dyDescent="0.3">
      <c r="A4103" s="9" t="s">
        <v>18224</v>
      </c>
      <c r="B4103" s="9" t="s">
        <v>2658</v>
      </c>
      <c r="C4103" s="10">
        <v>44415</v>
      </c>
      <c r="D4103" s="9">
        <v>8481632066</v>
      </c>
      <c r="E4103" s="9" t="e">
        <f>INDEX(#REF!:#REF!,MATCH($D4103,#REF!:#REF!,0),MATCH(#REF!,#REF!:#REF!,0))</f>
        <v>#REF!</v>
      </c>
      <c r="F4103" s="9" t="e">
        <f>INDEX(#REF!:#REF!,MATCH($D4103,#REF!:#REF!,0),MATCH(#REF!,#REF!:#REF!,0))</f>
        <v>#REF!</v>
      </c>
    </row>
    <row r="4104" spans="1:6" ht="16.5" x14ac:dyDescent="0.3">
      <c r="A4104" s="9" t="s">
        <v>18223</v>
      </c>
      <c r="B4104" s="9" t="s">
        <v>2375</v>
      </c>
      <c r="C4104" s="10">
        <v>34816</v>
      </c>
      <c r="D4104" s="9">
        <v>6988089128</v>
      </c>
      <c r="E4104" s="9" t="e">
        <f>INDEX(#REF!:#REF!,MATCH($D4104,#REF!:#REF!,0),MATCH(#REF!,#REF!:#REF!,0))</f>
        <v>#REF!</v>
      </c>
      <c r="F4104" s="9" t="e">
        <f>INDEX(#REF!:#REF!,MATCH($D4104,#REF!:#REF!,0),MATCH(#REF!,#REF!:#REF!,0))</f>
        <v>#REF!</v>
      </c>
    </row>
    <row r="4105" spans="1:6" ht="16.5" x14ac:dyDescent="0.3">
      <c r="A4105" s="9" t="s">
        <v>18222</v>
      </c>
      <c r="B4105" s="9" t="s">
        <v>2404</v>
      </c>
      <c r="C4105" s="10">
        <v>25401</v>
      </c>
      <c r="D4105" s="9">
        <v>228985188</v>
      </c>
      <c r="E4105" s="9" t="e">
        <f>INDEX(#REF!:#REF!,MATCH($D4105,#REF!:#REF!,0),MATCH(#REF!,#REF!:#REF!,0))</f>
        <v>#REF!</v>
      </c>
      <c r="F4105" s="9" t="e">
        <f>INDEX(#REF!:#REF!,MATCH($D4105,#REF!:#REF!,0),MATCH(#REF!,#REF!:#REF!,0))</f>
        <v>#REF!</v>
      </c>
    </row>
    <row r="4106" spans="1:6" ht="16.5" x14ac:dyDescent="0.3">
      <c r="A4106" s="9" t="s">
        <v>18221</v>
      </c>
      <c r="B4106" s="9" t="s">
        <v>1985</v>
      </c>
      <c r="C4106" s="10">
        <v>53036</v>
      </c>
      <c r="D4106" s="9">
        <v>9317454674</v>
      </c>
      <c r="E4106" s="9" t="e">
        <f>INDEX(#REF!:#REF!,MATCH($D4106,#REF!:#REF!,0),MATCH(#REF!,#REF!:#REF!,0))</f>
        <v>#REF!</v>
      </c>
      <c r="F4106" s="9" t="e">
        <f>INDEX(#REF!:#REF!,MATCH($D4106,#REF!:#REF!,0),MATCH(#REF!,#REF!:#REF!,0))</f>
        <v>#REF!</v>
      </c>
    </row>
    <row r="4107" spans="1:6" ht="16.5" x14ac:dyDescent="0.3">
      <c r="A4107" s="9" t="s">
        <v>18220</v>
      </c>
      <c r="B4107" s="9" t="s">
        <v>2238</v>
      </c>
      <c r="C4107" s="10">
        <v>31458</v>
      </c>
      <c r="D4107" s="9">
        <v>1152386727</v>
      </c>
      <c r="E4107" s="9" t="e">
        <f>INDEX(#REF!:#REF!,MATCH($D4107,#REF!:#REF!,0),MATCH(#REF!,#REF!:#REF!,0))</f>
        <v>#REF!</v>
      </c>
      <c r="F4107" s="9" t="e">
        <f>INDEX(#REF!:#REF!,MATCH($D4107,#REF!:#REF!,0),MATCH(#REF!,#REF!:#REF!,0))</f>
        <v>#REF!</v>
      </c>
    </row>
    <row r="4108" spans="1:6" ht="16.5" x14ac:dyDescent="0.3">
      <c r="A4108" s="9" t="s">
        <v>18219</v>
      </c>
      <c r="B4108" s="9" t="s">
        <v>2359</v>
      </c>
      <c r="C4108" s="10">
        <v>46445</v>
      </c>
      <c r="D4108" s="9">
        <v>8047841793</v>
      </c>
      <c r="E4108" s="9" t="e">
        <f>INDEX(#REF!:#REF!,MATCH($D4108,#REF!:#REF!,0),MATCH(#REF!,#REF!:#REF!,0))</f>
        <v>#REF!</v>
      </c>
      <c r="F4108" s="9" t="e">
        <f>INDEX(#REF!:#REF!,MATCH($D4108,#REF!:#REF!,0),MATCH(#REF!,#REF!:#REF!,0))</f>
        <v>#REF!</v>
      </c>
    </row>
    <row r="4109" spans="1:6" ht="16.5" x14ac:dyDescent="0.3">
      <c r="A4109" s="9" t="s">
        <v>18218</v>
      </c>
      <c r="B4109" s="9" t="s">
        <v>2669</v>
      </c>
      <c r="C4109" s="10">
        <v>19090</v>
      </c>
      <c r="D4109" s="9">
        <v>25254650</v>
      </c>
      <c r="E4109" s="9" t="e">
        <f>INDEX(#REF!:#REF!,MATCH($D4109,#REF!:#REF!,0),MATCH(#REF!,#REF!:#REF!,0))</f>
        <v>#REF!</v>
      </c>
      <c r="F4109" s="9" t="e">
        <f>INDEX(#REF!:#REF!,MATCH($D4109,#REF!:#REF!,0),MATCH(#REF!,#REF!:#REF!,0))</f>
        <v>#REF!</v>
      </c>
    </row>
    <row r="4110" spans="1:6" ht="16.5" x14ac:dyDescent="0.3">
      <c r="A4110" s="9" t="s">
        <v>18217</v>
      </c>
      <c r="B4110" s="9" t="s">
        <v>3856</v>
      </c>
      <c r="C4110" s="10">
        <v>40837</v>
      </c>
      <c r="D4110" s="9">
        <v>1659448174</v>
      </c>
      <c r="E4110" s="9" t="e">
        <f>INDEX(#REF!:#REF!,MATCH($D4110,#REF!:#REF!,0),MATCH(#REF!,#REF!:#REF!,0))</f>
        <v>#REF!</v>
      </c>
      <c r="F4110" s="9" t="e">
        <f>INDEX(#REF!:#REF!,MATCH($D4110,#REF!:#REF!,0),MATCH(#REF!,#REF!:#REF!,0))</f>
        <v>#REF!</v>
      </c>
    </row>
    <row r="4111" spans="1:6" ht="16.5" x14ac:dyDescent="0.3">
      <c r="A4111" s="9" t="s">
        <v>18216</v>
      </c>
      <c r="B4111" s="9" t="s">
        <v>1955</v>
      </c>
      <c r="C4111" s="10">
        <v>35148</v>
      </c>
      <c r="D4111" s="9">
        <v>9619649427</v>
      </c>
      <c r="E4111" s="9" t="e">
        <f>INDEX(#REF!:#REF!,MATCH($D4111,#REF!:#REF!,0),MATCH(#REF!,#REF!:#REF!,0))</f>
        <v>#REF!</v>
      </c>
      <c r="F4111" s="9" t="e">
        <f>INDEX(#REF!:#REF!,MATCH($D4111,#REF!:#REF!,0),MATCH(#REF!,#REF!:#REF!,0))</f>
        <v>#REF!</v>
      </c>
    </row>
    <row r="4112" spans="1:6" ht="16.5" x14ac:dyDescent="0.3">
      <c r="A4112" s="9" t="s">
        <v>18215</v>
      </c>
      <c r="B4112" s="9" t="s">
        <v>2667</v>
      </c>
      <c r="C4112" s="10">
        <v>47277</v>
      </c>
      <c r="D4112" s="9">
        <v>4638232353</v>
      </c>
      <c r="E4112" s="9" t="e">
        <f>INDEX(#REF!:#REF!,MATCH($D4112,#REF!:#REF!,0),MATCH(#REF!,#REF!:#REF!,0))</f>
        <v>#REF!</v>
      </c>
      <c r="F4112" s="9" t="e">
        <f>INDEX(#REF!:#REF!,MATCH($D4112,#REF!:#REF!,0),MATCH(#REF!,#REF!:#REF!,0))</f>
        <v>#REF!</v>
      </c>
    </row>
    <row r="4113" spans="1:6" ht="16.5" x14ac:dyDescent="0.3">
      <c r="A4113" s="9" t="s">
        <v>18214</v>
      </c>
      <c r="B4113" s="9" t="s">
        <v>2582</v>
      </c>
      <c r="C4113" s="10">
        <v>44519</v>
      </c>
      <c r="D4113" s="9">
        <v>6637560367</v>
      </c>
      <c r="E4113" s="9" t="e">
        <f>INDEX(#REF!:#REF!,MATCH($D4113,#REF!:#REF!,0),MATCH(#REF!,#REF!:#REF!,0))</f>
        <v>#REF!</v>
      </c>
      <c r="F4113" s="9" t="e">
        <f>INDEX(#REF!:#REF!,MATCH($D4113,#REF!:#REF!,0),MATCH(#REF!,#REF!:#REF!,0))</f>
        <v>#REF!</v>
      </c>
    </row>
    <row r="4114" spans="1:6" ht="16.5" x14ac:dyDescent="0.3">
      <c r="A4114" s="9" t="s">
        <v>18213</v>
      </c>
      <c r="B4114" s="9" t="s">
        <v>2707</v>
      </c>
      <c r="C4114" s="10">
        <v>39897</v>
      </c>
      <c r="D4114" s="9">
        <v>4029727026</v>
      </c>
      <c r="E4114" s="9" t="e">
        <f>INDEX(#REF!:#REF!,MATCH($D4114,#REF!:#REF!,0),MATCH(#REF!,#REF!:#REF!,0))</f>
        <v>#REF!</v>
      </c>
      <c r="F4114" s="9" t="e">
        <f>INDEX(#REF!:#REF!,MATCH($D4114,#REF!:#REF!,0),MATCH(#REF!,#REF!:#REF!,0))</f>
        <v>#REF!</v>
      </c>
    </row>
    <row r="4115" spans="1:6" ht="16.5" x14ac:dyDescent="0.3">
      <c r="A4115" s="9" t="s">
        <v>18212</v>
      </c>
      <c r="B4115" s="9" t="s">
        <v>2044</v>
      </c>
      <c r="C4115" s="10">
        <v>51007</v>
      </c>
      <c r="D4115" s="9">
        <v>515647594</v>
      </c>
      <c r="E4115" s="9" t="e">
        <f>INDEX(#REF!:#REF!,MATCH($D4115,#REF!:#REF!,0),MATCH(#REF!,#REF!:#REF!,0))</f>
        <v>#REF!</v>
      </c>
      <c r="F4115" s="9" t="e">
        <f>INDEX(#REF!:#REF!,MATCH($D4115,#REF!:#REF!,0),MATCH(#REF!,#REF!:#REF!,0))</f>
        <v>#REF!</v>
      </c>
    </row>
    <row r="4116" spans="1:6" ht="16.5" x14ac:dyDescent="0.3">
      <c r="A4116" s="9" t="s">
        <v>18211</v>
      </c>
      <c r="B4116" s="9" t="s">
        <v>1965</v>
      </c>
      <c r="C4116" s="10">
        <v>47840</v>
      </c>
      <c r="D4116" s="9">
        <v>3458178171</v>
      </c>
      <c r="E4116" s="9" t="e">
        <f>INDEX(#REF!:#REF!,MATCH($D4116,#REF!:#REF!,0),MATCH(#REF!,#REF!:#REF!,0))</f>
        <v>#REF!</v>
      </c>
      <c r="F4116" s="9" t="e">
        <f>INDEX(#REF!:#REF!,MATCH($D4116,#REF!:#REF!,0),MATCH(#REF!,#REF!:#REF!,0))</f>
        <v>#REF!</v>
      </c>
    </row>
    <row r="4117" spans="1:6" ht="16.5" x14ac:dyDescent="0.3">
      <c r="A4117" s="9" t="s">
        <v>18210</v>
      </c>
      <c r="B4117" s="9" t="s">
        <v>2921</v>
      </c>
      <c r="C4117" s="10">
        <v>48914</v>
      </c>
      <c r="D4117" s="9">
        <v>1888605537</v>
      </c>
      <c r="E4117" s="9" t="e">
        <f>INDEX(#REF!:#REF!,MATCH($D4117,#REF!:#REF!,0),MATCH(#REF!,#REF!:#REF!,0))</f>
        <v>#REF!</v>
      </c>
      <c r="F4117" s="9" t="e">
        <f>INDEX(#REF!:#REF!,MATCH($D4117,#REF!:#REF!,0),MATCH(#REF!,#REF!:#REF!,0))</f>
        <v>#REF!</v>
      </c>
    </row>
    <row r="4118" spans="1:6" ht="16.5" x14ac:dyDescent="0.3">
      <c r="A4118" s="9" t="s">
        <v>18209</v>
      </c>
      <c r="B4118" s="9" t="s">
        <v>2669</v>
      </c>
      <c r="C4118" s="10">
        <v>39257</v>
      </c>
      <c r="D4118" s="9">
        <v>769312748</v>
      </c>
      <c r="E4118" s="9" t="e">
        <f>INDEX(#REF!:#REF!,MATCH($D4118,#REF!:#REF!,0),MATCH(#REF!,#REF!:#REF!,0))</f>
        <v>#REF!</v>
      </c>
      <c r="F4118" s="9" t="e">
        <f>INDEX(#REF!:#REF!,MATCH($D4118,#REF!:#REF!,0),MATCH(#REF!,#REF!:#REF!,0))</f>
        <v>#REF!</v>
      </c>
    </row>
    <row r="4119" spans="1:6" ht="16.5" x14ac:dyDescent="0.3">
      <c r="A4119" s="9" t="s">
        <v>18208</v>
      </c>
      <c r="B4119" s="9" t="s">
        <v>2448</v>
      </c>
      <c r="C4119" s="10">
        <v>39895</v>
      </c>
      <c r="D4119" s="9">
        <v>9457151267</v>
      </c>
      <c r="E4119" s="9" t="e">
        <f>INDEX(#REF!:#REF!,MATCH($D4119,#REF!:#REF!,0),MATCH(#REF!,#REF!:#REF!,0))</f>
        <v>#REF!</v>
      </c>
      <c r="F4119" s="9" t="e">
        <f>INDEX(#REF!:#REF!,MATCH($D4119,#REF!:#REF!,0),MATCH(#REF!,#REF!:#REF!,0))</f>
        <v>#REF!</v>
      </c>
    </row>
    <row r="4120" spans="1:6" ht="16.5" x14ac:dyDescent="0.3">
      <c r="A4120" s="9" t="s">
        <v>18207</v>
      </c>
      <c r="B4120" s="9" t="s">
        <v>2511</v>
      </c>
      <c r="C4120" s="10">
        <v>19661</v>
      </c>
      <c r="D4120" s="9">
        <v>7961231404</v>
      </c>
      <c r="E4120" s="9" t="e">
        <f>INDEX(#REF!:#REF!,MATCH($D4120,#REF!:#REF!,0),MATCH(#REF!,#REF!:#REF!,0))</f>
        <v>#REF!</v>
      </c>
      <c r="F4120" s="9" t="e">
        <f>INDEX(#REF!:#REF!,MATCH($D4120,#REF!:#REF!,0),MATCH(#REF!,#REF!:#REF!,0))</f>
        <v>#REF!</v>
      </c>
    </row>
    <row r="4121" spans="1:6" ht="16.5" x14ac:dyDescent="0.3">
      <c r="A4121" s="9" t="s">
        <v>18206</v>
      </c>
      <c r="B4121" s="9" t="s">
        <v>2151</v>
      </c>
      <c r="C4121" s="10">
        <v>18255</v>
      </c>
      <c r="D4121" s="9">
        <v>5234982726</v>
      </c>
      <c r="E4121" s="9" t="e">
        <f>INDEX(#REF!:#REF!,MATCH($D4121,#REF!:#REF!,0),MATCH(#REF!,#REF!:#REF!,0))</f>
        <v>#REF!</v>
      </c>
      <c r="F4121" s="9" t="e">
        <f>INDEX(#REF!:#REF!,MATCH($D4121,#REF!:#REF!,0),MATCH(#REF!,#REF!:#REF!,0))</f>
        <v>#REF!</v>
      </c>
    </row>
    <row r="4122" spans="1:6" ht="16.5" x14ac:dyDescent="0.3">
      <c r="A4122" s="9" t="s">
        <v>18205</v>
      </c>
      <c r="B4122" s="9" t="s">
        <v>2103</v>
      </c>
      <c r="C4122" s="10">
        <v>17275</v>
      </c>
      <c r="D4122" s="9">
        <v>1599457717</v>
      </c>
      <c r="E4122" s="9" t="e">
        <f>INDEX(#REF!:#REF!,MATCH($D4122,#REF!:#REF!,0),MATCH(#REF!,#REF!:#REF!,0))</f>
        <v>#REF!</v>
      </c>
      <c r="F4122" s="9" t="e">
        <f>INDEX(#REF!:#REF!,MATCH($D4122,#REF!:#REF!,0),MATCH(#REF!,#REF!:#REF!,0))</f>
        <v>#REF!</v>
      </c>
    </row>
    <row r="4123" spans="1:6" ht="16.5" x14ac:dyDescent="0.3">
      <c r="A4123" s="9" t="s">
        <v>18204</v>
      </c>
      <c r="B4123" s="9" t="s">
        <v>2622</v>
      </c>
      <c r="C4123" s="10">
        <v>35992</v>
      </c>
      <c r="D4123" s="9">
        <v>7000350199</v>
      </c>
      <c r="E4123" s="9" t="e">
        <f>INDEX(#REF!:#REF!,MATCH($D4123,#REF!:#REF!,0),MATCH(#REF!,#REF!:#REF!,0))</f>
        <v>#REF!</v>
      </c>
      <c r="F4123" s="9" t="e">
        <f>INDEX(#REF!:#REF!,MATCH($D4123,#REF!:#REF!,0),MATCH(#REF!,#REF!:#REF!,0))</f>
        <v>#REF!</v>
      </c>
    </row>
    <row r="4124" spans="1:6" ht="16.5" x14ac:dyDescent="0.3">
      <c r="A4124" s="9" t="s">
        <v>18203</v>
      </c>
      <c r="B4124" s="9" t="s">
        <v>2505</v>
      </c>
      <c r="C4124" s="10">
        <v>28750</v>
      </c>
      <c r="D4124" s="9">
        <v>1787288307</v>
      </c>
      <c r="E4124" s="9" t="e">
        <f>INDEX(#REF!:#REF!,MATCH($D4124,#REF!:#REF!,0),MATCH(#REF!,#REF!:#REF!,0))</f>
        <v>#REF!</v>
      </c>
      <c r="F4124" s="9" t="e">
        <f>INDEX(#REF!:#REF!,MATCH($D4124,#REF!:#REF!,0),MATCH(#REF!,#REF!:#REF!,0))</f>
        <v>#REF!</v>
      </c>
    </row>
    <row r="4125" spans="1:6" ht="16.5" x14ac:dyDescent="0.3">
      <c r="A4125" s="9" t="s">
        <v>18202</v>
      </c>
      <c r="B4125" s="9" t="s">
        <v>2032</v>
      </c>
      <c r="C4125" s="10">
        <v>24753</v>
      </c>
      <c r="D4125" s="9">
        <v>1628738227</v>
      </c>
      <c r="E4125" s="9" t="e">
        <f>INDEX(#REF!:#REF!,MATCH($D4125,#REF!:#REF!,0),MATCH(#REF!,#REF!:#REF!,0))</f>
        <v>#REF!</v>
      </c>
      <c r="F4125" s="9" t="e">
        <f>INDEX(#REF!:#REF!,MATCH($D4125,#REF!:#REF!,0),MATCH(#REF!,#REF!:#REF!,0))</f>
        <v>#REF!</v>
      </c>
    </row>
    <row r="4126" spans="1:6" ht="16.5" x14ac:dyDescent="0.3">
      <c r="A4126" s="9" t="s">
        <v>18201</v>
      </c>
      <c r="B4126" s="9" t="s">
        <v>2757</v>
      </c>
      <c r="C4126" s="10">
        <v>25218</v>
      </c>
      <c r="D4126" s="9">
        <v>3772653790</v>
      </c>
      <c r="E4126" s="9" t="e">
        <f>INDEX(#REF!:#REF!,MATCH($D4126,#REF!:#REF!,0),MATCH(#REF!,#REF!:#REF!,0))</f>
        <v>#REF!</v>
      </c>
      <c r="F4126" s="9" t="e">
        <f>INDEX(#REF!:#REF!,MATCH($D4126,#REF!:#REF!,0),MATCH(#REF!,#REF!:#REF!,0))</f>
        <v>#REF!</v>
      </c>
    </row>
    <row r="4127" spans="1:6" ht="16.5" x14ac:dyDescent="0.3">
      <c r="A4127" s="9" t="s">
        <v>18200</v>
      </c>
      <c r="B4127" s="9" t="s">
        <v>2952</v>
      </c>
      <c r="C4127" s="10">
        <v>33528</v>
      </c>
      <c r="D4127" s="9">
        <v>1371021422</v>
      </c>
      <c r="E4127" s="9" t="e">
        <f>INDEX(#REF!:#REF!,MATCH($D4127,#REF!:#REF!,0),MATCH(#REF!,#REF!:#REF!,0))</f>
        <v>#REF!</v>
      </c>
      <c r="F4127" s="9" t="e">
        <f>INDEX(#REF!:#REF!,MATCH($D4127,#REF!:#REF!,0),MATCH(#REF!,#REF!:#REF!,0))</f>
        <v>#REF!</v>
      </c>
    </row>
    <row r="4128" spans="1:6" ht="16.5" x14ac:dyDescent="0.3">
      <c r="A4128" s="9" t="s">
        <v>18199</v>
      </c>
      <c r="B4128" s="9" t="s">
        <v>1967</v>
      </c>
      <c r="C4128" s="10">
        <v>41704</v>
      </c>
      <c r="D4128" s="9">
        <v>4638232353</v>
      </c>
      <c r="E4128" s="9" t="e">
        <f>INDEX(#REF!:#REF!,MATCH($D4128,#REF!:#REF!,0),MATCH(#REF!,#REF!:#REF!,0))</f>
        <v>#REF!</v>
      </c>
      <c r="F4128" s="9" t="e">
        <f>INDEX(#REF!:#REF!,MATCH($D4128,#REF!:#REF!,0),MATCH(#REF!,#REF!:#REF!,0))</f>
        <v>#REF!</v>
      </c>
    </row>
    <row r="4129" spans="1:6" ht="16.5" x14ac:dyDescent="0.3">
      <c r="A4129" s="9" t="s">
        <v>18198</v>
      </c>
      <c r="B4129" s="9" t="s">
        <v>2589</v>
      </c>
      <c r="C4129" s="10">
        <v>38327</v>
      </c>
      <c r="D4129" s="9">
        <v>3292353998</v>
      </c>
      <c r="E4129" s="9" t="e">
        <f>INDEX(#REF!:#REF!,MATCH($D4129,#REF!:#REF!,0),MATCH(#REF!,#REF!:#REF!,0))</f>
        <v>#REF!</v>
      </c>
      <c r="F4129" s="9" t="e">
        <f>INDEX(#REF!:#REF!,MATCH($D4129,#REF!:#REF!,0),MATCH(#REF!,#REF!:#REF!,0))</f>
        <v>#REF!</v>
      </c>
    </row>
    <row r="4130" spans="1:6" ht="16.5" x14ac:dyDescent="0.3">
      <c r="A4130" s="9" t="s">
        <v>18197</v>
      </c>
      <c r="B4130" s="9" t="s">
        <v>2171</v>
      </c>
      <c r="C4130" s="10">
        <v>49190</v>
      </c>
      <c r="D4130" s="9">
        <v>3288836432</v>
      </c>
      <c r="E4130" s="9" t="e">
        <f>INDEX(#REF!:#REF!,MATCH($D4130,#REF!:#REF!,0),MATCH(#REF!,#REF!:#REF!,0))</f>
        <v>#REF!</v>
      </c>
      <c r="F4130" s="9" t="e">
        <f>INDEX(#REF!:#REF!,MATCH($D4130,#REF!:#REF!,0),MATCH(#REF!,#REF!:#REF!,0))</f>
        <v>#REF!</v>
      </c>
    </row>
    <row r="4131" spans="1:6" ht="16.5" x14ac:dyDescent="0.3">
      <c r="A4131" s="9" t="s">
        <v>18196</v>
      </c>
      <c r="B4131" s="9" t="s">
        <v>2025</v>
      </c>
      <c r="C4131" s="10">
        <v>47363</v>
      </c>
      <c r="D4131" s="9">
        <v>9228842121</v>
      </c>
      <c r="E4131" s="9" t="e">
        <f>INDEX(#REF!:#REF!,MATCH($D4131,#REF!:#REF!,0),MATCH(#REF!,#REF!:#REF!,0))</f>
        <v>#REF!</v>
      </c>
      <c r="F4131" s="9" t="e">
        <f>INDEX(#REF!:#REF!,MATCH($D4131,#REF!:#REF!,0),MATCH(#REF!,#REF!:#REF!,0))</f>
        <v>#REF!</v>
      </c>
    </row>
    <row r="4132" spans="1:6" ht="16.5" x14ac:dyDescent="0.3">
      <c r="A4132" s="9" t="s">
        <v>18195</v>
      </c>
      <c r="B4132" s="9" t="s">
        <v>2248</v>
      </c>
      <c r="C4132" s="10">
        <v>56348</v>
      </c>
      <c r="D4132" s="9">
        <v>8017115954</v>
      </c>
      <c r="E4132" s="9" t="e">
        <f>INDEX(#REF!:#REF!,MATCH($D4132,#REF!:#REF!,0),MATCH(#REF!,#REF!:#REF!,0))</f>
        <v>#REF!</v>
      </c>
      <c r="F4132" s="9" t="e">
        <f>INDEX(#REF!:#REF!,MATCH($D4132,#REF!:#REF!,0),MATCH(#REF!,#REF!:#REF!,0))</f>
        <v>#REF!</v>
      </c>
    </row>
    <row r="4133" spans="1:6" ht="16.5" x14ac:dyDescent="0.3">
      <c r="A4133" s="9" t="s">
        <v>18194</v>
      </c>
      <c r="B4133" s="9" t="s">
        <v>2224</v>
      </c>
      <c r="C4133" s="10">
        <v>38355</v>
      </c>
      <c r="D4133" s="9">
        <v>5499856877</v>
      </c>
      <c r="E4133" s="9" t="e">
        <f>INDEX(#REF!:#REF!,MATCH($D4133,#REF!:#REF!,0),MATCH(#REF!,#REF!:#REF!,0))</f>
        <v>#REF!</v>
      </c>
      <c r="F4133" s="9" t="e">
        <f>INDEX(#REF!:#REF!,MATCH($D4133,#REF!:#REF!,0),MATCH(#REF!,#REF!:#REF!,0))</f>
        <v>#REF!</v>
      </c>
    </row>
    <row r="4134" spans="1:6" ht="16.5" x14ac:dyDescent="0.3">
      <c r="A4134" s="9" t="s">
        <v>18193</v>
      </c>
      <c r="B4134" s="9" t="s">
        <v>3856</v>
      </c>
      <c r="C4134" s="10">
        <v>54859</v>
      </c>
      <c r="D4134" s="9">
        <v>2649428619</v>
      </c>
      <c r="E4134" s="9" t="e">
        <f>INDEX(#REF!:#REF!,MATCH($D4134,#REF!:#REF!,0),MATCH(#REF!,#REF!:#REF!,0))</f>
        <v>#REF!</v>
      </c>
      <c r="F4134" s="9" t="e">
        <f>INDEX(#REF!:#REF!,MATCH($D4134,#REF!:#REF!,0),MATCH(#REF!,#REF!:#REF!,0))</f>
        <v>#REF!</v>
      </c>
    </row>
    <row r="4135" spans="1:6" ht="16.5" x14ac:dyDescent="0.3">
      <c r="A4135" s="9" t="s">
        <v>18192</v>
      </c>
      <c r="B4135" s="9" t="s">
        <v>2302</v>
      </c>
      <c r="C4135" s="10">
        <v>48808</v>
      </c>
      <c r="D4135" s="9">
        <v>9023313240</v>
      </c>
      <c r="E4135" s="9" t="e">
        <f>INDEX(#REF!:#REF!,MATCH($D4135,#REF!:#REF!,0),MATCH(#REF!,#REF!:#REF!,0))</f>
        <v>#REF!</v>
      </c>
      <c r="F4135" s="9" t="e">
        <f>INDEX(#REF!:#REF!,MATCH($D4135,#REF!:#REF!,0),MATCH(#REF!,#REF!:#REF!,0))</f>
        <v>#REF!</v>
      </c>
    </row>
    <row r="4136" spans="1:6" ht="16.5" x14ac:dyDescent="0.3">
      <c r="A4136" s="9" t="s">
        <v>18191</v>
      </c>
      <c r="B4136" s="9" t="s">
        <v>2994</v>
      </c>
      <c r="C4136" s="10">
        <v>34899</v>
      </c>
      <c r="D4136" s="9">
        <v>6446166575</v>
      </c>
      <c r="E4136" s="9" t="e">
        <f>INDEX(#REF!:#REF!,MATCH($D4136,#REF!:#REF!,0),MATCH(#REF!,#REF!:#REF!,0))</f>
        <v>#REF!</v>
      </c>
      <c r="F4136" s="9" t="e">
        <f>INDEX(#REF!:#REF!,MATCH($D4136,#REF!:#REF!,0),MATCH(#REF!,#REF!:#REF!,0))</f>
        <v>#REF!</v>
      </c>
    </row>
    <row r="4137" spans="1:6" ht="16.5" x14ac:dyDescent="0.3">
      <c r="A4137" s="9" t="s">
        <v>18190</v>
      </c>
      <c r="B4137" s="9" t="s">
        <v>2635</v>
      </c>
      <c r="C4137" s="10">
        <v>13258</v>
      </c>
      <c r="D4137" s="9">
        <v>1549399640</v>
      </c>
      <c r="E4137" s="9" t="e">
        <f>INDEX(#REF!:#REF!,MATCH($D4137,#REF!:#REF!,0),MATCH(#REF!,#REF!:#REF!,0))</f>
        <v>#REF!</v>
      </c>
      <c r="F4137" s="9" t="e">
        <f>INDEX(#REF!:#REF!,MATCH($D4137,#REF!:#REF!,0),MATCH(#REF!,#REF!:#REF!,0))</f>
        <v>#REF!</v>
      </c>
    </row>
    <row r="4138" spans="1:6" ht="16.5" x14ac:dyDescent="0.3">
      <c r="A4138" s="9" t="s">
        <v>18189</v>
      </c>
      <c r="B4138" s="9" t="s">
        <v>3617</v>
      </c>
      <c r="C4138" s="10">
        <v>42571</v>
      </c>
      <c r="D4138" s="9">
        <v>3932861779</v>
      </c>
      <c r="E4138" s="9" t="e">
        <f>INDEX(#REF!:#REF!,MATCH($D4138,#REF!:#REF!,0),MATCH(#REF!,#REF!:#REF!,0))</f>
        <v>#REF!</v>
      </c>
      <c r="F4138" s="9" t="e">
        <f>INDEX(#REF!:#REF!,MATCH($D4138,#REF!:#REF!,0),MATCH(#REF!,#REF!:#REF!,0))</f>
        <v>#REF!</v>
      </c>
    </row>
    <row r="4139" spans="1:6" ht="16.5" x14ac:dyDescent="0.3">
      <c r="A4139" s="9" t="s">
        <v>18188</v>
      </c>
      <c r="B4139" s="9" t="s">
        <v>2815</v>
      </c>
      <c r="C4139" s="10">
        <v>13412</v>
      </c>
      <c r="D4139" s="9">
        <v>3235176993</v>
      </c>
      <c r="E4139" s="9" t="e">
        <f>INDEX(#REF!:#REF!,MATCH($D4139,#REF!:#REF!,0),MATCH(#REF!,#REF!:#REF!,0))</f>
        <v>#REF!</v>
      </c>
      <c r="F4139" s="9" t="e">
        <f>INDEX(#REF!:#REF!,MATCH($D4139,#REF!:#REF!,0),MATCH(#REF!,#REF!:#REF!,0))</f>
        <v>#REF!</v>
      </c>
    </row>
    <row r="4140" spans="1:6" ht="16.5" x14ac:dyDescent="0.3">
      <c r="A4140" s="9" t="s">
        <v>18187</v>
      </c>
      <c r="B4140" s="9" t="s">
        <v>3029</v>
      </c>
      <c r="C4140" s="10">
        <v>48647</v>
      </c>
      <c r="D4140" s="9">
        <v>3642452728</v>
      </c>
      <c r="E4140" s="9" t="e">
        <f>INDEX(#REF!:#REF!,MATCH($D4140,#REF!:#REF!,0),MATCH(#REF!,#REF!:#REF!,0))</f>
        <v>#REF!</v>
      </c>
      <c r="F4140" s="9" t="e">
        <f>INDEX(#REF!:#REF!,MATCH($D4140,#REF!:#REF!,0),MATCH(#REF!,#REF!:#REF!,0))</f>
        <v>#REF!</v>
      </c>
    </row>
    <row r="4141" spans="1:6" ht="16.5" x14ac:dyDescent="0.3">
      <c r="A4141" s="9" t="s">
        <v>18186</v>
      </c>
      <c r="B4141" s="9" t="s">
        <v>3372</v>
      </c>
      <c r="C4141" s="10">
        <v>47504</v>
      </c>
      <c r="D4141" s="9">
        <v>4786629839</v>
      </c>
      <c r="E4141" s="9" t="e">
        <f>INDEX(#REF!:#REF!,MATCH($D4141,#REF!:#REF!,0),MATCH(#REF!,#REF!:#REF!,0))</f>
        <v>#REF!</v>
      </c>
      <c r="F4141" s="9" t="e">
        <f>INDEX(#REF!:#REF!,MATCH($D4141,#REF!:#REF!,0),MATCH(#REF!,#REF!:#REF!,0))</f>
        <v>#REF!</v>
      </c>
    </row>
    <row r="4142" spans="1:6" ht="16.5" x14ac:dyDescent="0.3">
      <c r="A4142" s="9" t="s">
        <v>18185</v>
      </c>
      <c r="B4142" s="9" t="s">
        <v>2339</v>
      </c>
      <c r="C4142" s="10">
        <v>20580</v>
      </c>
      <c r="D4142" s="9">
        <v>3933021111</v>
      </c>
      <c r="E4142" s="9" t="e">
        <f>INDEX(#REF!:#REF!,MATCH($D4142,#REF!:#REF!,0),MATCH(#REF!,#REF!:#REF!,0))</f>
        <v>#REF!</v>
      </c>
      <c r="F4142" s="9" t="e">
        <f>INDEX(#REF!:#REF!,MATCH($D4142,#REF!:#REF!,0),MATCH(#REF!,#REF!:#REF!,0))</f>
        <v>#REF!</v>
      </c>
    </row>
    <row r="4143" spans="1:6" ht="16.5" x14ac:dyDescent="0.3">
      <c r="A4143" s="9" t="s">
        <v>18184</v>
      </c>
      <c r="B4143" s="9" t="s">
        <v>2597</v>
      </c>
      <c r="C4143" s="10">
        <v>46373</v>
      </c>
      <c r="D4143" s="9">
        <v>4877108939</v>
      </c>
      <c r="E4143" s="9" t="e">
        <f>INDEX(#REF!:#REF!,MATCH($D4143,#REF!:#REF!,0),MATCH(#REF!,#REF!:#REF!,0))</f>
        <v>#REF!</v>
      </c>
      <c r="F4143" s="9" t="e">
        <f>INDEX(#REF!:#REF!,MATCH($D4143,#REF!:#REF!,0),MATCH(#REF!,#REF!:#REF!,0))</f>
        <v>#REF!</v>
      </c>
    </row>
    <row r="4144" spans="1:6" ht="16.5" x14ac:dyDescent="0.3">
      <c r="A4144" s="9" t="s">
        <v>18183</v>
      </c>
      <c r="B4144" s="9" t="s">
        <v>2071</v>
      </c>
      <c r="C4144" s="10">
        <v>28095</v>
      </c>
      <c r="D4144" s="9">
        <v>9958099322</v>
      </c>
      <c r="E4144" s="9" t="e">
        <f>INDEX(#REF!:#REF!,MATCH($D4144,#REF!:#REF!,0),MATCH(#REF!,#REF!:#REF!,0))</f>
        <v>#REF!</v>
      </c>
      <c r="F4144" s="9" t="e">
        <f>INDEX(#REF!:#REF!,MATCH($D4144,#REF!:#REF!,0),MATCH(#REF!,#REF!:#REF!,0))</f>
        <v>#REF!</v>
      </c>
    </row>
    <row r="4145" spans="1:6" ht="16.5" x14ac:dyDescent="0.3">
      <c r="A4145" s="9" t="s">
        <v>18182</v>
      </c>
      <c r="B4145" s="9" t="s">
        <v>2487</v>
      </c>
      <c r="C4145" s="10">
        <v>23815</v>
      </c>
      <c r="D4145" s="9">
        <v>4184483038</v>
      </c>
      <c r="E4145" s="9" t="e">
        <f>INDEX(#REF!:#REF!,MATCH($D4145,#REF!:#REF!,0),MATCH(#REF!,#REF!:#REF!,0))</f>
        <v>#REF!</v>
      </c>
      <c r="F4145" s="9" t="e">
        <f>INDEX(#REF!:#REF!,MATCH($D4145,#REF!:#REF!,0),MATCH(#REF!,#REF!:#REF!,0))</f>
        <v>#REF!</v>
      </c>
    </row>
    <row r="4146" spans="1:6" ht="16.5" x14ac:dyDescent="0.3">
      <c r="A4146" s="9" t="s">
        <v>18181</v>
      </c>
      <c r="B4146" s="9" t="s">
        <v>3195</v>
      </c>
      <c r="C4146" s="10">
        <v>51236</v>
      </c>
      <c r="D4146" s="9">
        <v>4716524892</v>
      </c>
      <c r="E4146" s="9" t="e">
        <f>INDEX(#REF!:#REF!,MATCH($D4146,#REF!:#REF!,0),MATCH(#REF!,#REF!:#REF!,0))</f>
        <v>#REF!</v>
      </c>
      <c r="F4146" s="9" t="e">
        <f>INDEX(#REF!:#REF!,MATCH($D4146,#REF!:#REF!,0),MATCH(#REF!,#REF!:#REF!,0))</f>
        <v>#REF!</v>
      </c>
    </row>
    <row r="4147" spans="1:6" ht="16.5" x14ac:dyDescent="0.3">
      <c r="A4147" s="9" t="s">
        <v>18180</v>
      </c>
      <c r="B4147" s="9" t="s">
        <v>1985</v>
      </c>
      <c r="C4147" s="10">
        <v>10826</v>
      </c>
      <c r="D4147" s="9">
        <v>6284045549</v>
      </c>
      <c r="E4147" s="9" t="e">
        <f>INDEX(#REF!:#REF!,MATCH($D4147,#REF!:#REF!,0),MATCH(#REF!,#REF!:#REF!,0))</f>
        <v>#REF!</v>
      </c>
      <c r="F4147" s="9" t="e">
        <f>INDEX(#REF!:#REF!,MATCH($D4147,#REF!:#REF!,0),MATCH(#REF!,#REF!:#REF!,0))</f>
        <v>#REF!</v>
      </c>
    </row>
    <row r="4148" spans="1:6" ht="16.5" x14ac:dyDescent="0.3">
      <c r="A4148" s="9" t="s">
        <v>18179</v>
      </c>
      <c r="B4148" s="9" t="s">
        <v>2226</v>
      </c>
      <c r="C4148" s="10">
        <v>49956</v>
      </c>
      <c r="D4148" s="9">
        <v>2792636599</v>
      </c>
      <c r="E4148" s="9" t="e">
        <f>INDEX(#REF!:#REF!,MATCH($D4148,#REF!:#REF!,0),MATCH(#REF!,#REF!:#REF!,0))</f>
        <v>#REF!</v>
      </c>
      <c r="F4148" s="9" t="e">
        <f>INDEX(#REF!:#REF!,MATCH($D4148,#REF!:#REF!,0),MATCH(#REF!,#REF!:#REF!,0))</f>
        <v>#REF!</v>
      </c>
    </row>
    <row r="4149" spans="1:6" ht="16.5" x14ac:dyDescent="0.3">
      <c r="A4149" s="9" t="s">
        <v>18178</v>
      </c>
      <c r="B4149" s="9" t="s">
        <v>2974</v>
      </c>
      <c r="C4149" s="10">
        <v>11324</v>
      </c>
      <c r="D4149" s="9">
        <v>7240169995</v>
      </c>
      <c r="E4149" s="9" t="e">
        <f>INDEX(#REF!:#REF!,MATCH($D4149,#REF!:#REF!,0),MATCH(#REF!,#REF!:#REF!,0))</f>
        <v>#REF!</v>
      </c>
      <c r="F4149" s="9" t="e">
        <f>INDEX(#REF!:#REF!,MATCH($D4149,#REF!:#REF!,0),MATCH(#REF!,#REF!:#REF!,0))</f>
        <v>#REF!</v>
      </c>
    </row>
    <row r="4150" spans="1:6" ht="16.5" x14ac:dyDescent="0.3">
      <c r="A4150" s="9" t="s">
        <v>18177</v>
      </c>
      <c r="B4150" s="9" t="s">
        <v>2489</v>
      </c>
      <c r="C4150" s="10">
        <v>42090</v>
      </c>
      <c r="D4150" s="9">
        <v>8189289020</v>
      </c>
      <c r="E4150" s="9" t="e">
        <f>INDEX(#REF!:#REF!,MATCH($D4150,#REF!:#REF!,0),MATCH(#REF!,#REF!:#REF!,0))</f>
        <v>#REF!</v>
      </c>
      <c r="F4150" s="9" t="e">
        <f>INDEX(#REF!:#REF!,MATCH($D4150,#REF!:#REF!,0),MATCH(#REF!,#REF!:#REF!,0))</f>
        <v>#REF!</v>
      </c>
    </row>
    <row r="4151" spans="1:6" ht="16.5" x14ac:dyDescent="0.3">
      <c r="A4151" s="9" t="s">
        <v>18176</v>
      </c>
      <c r="B4151" s="9" t="s">
        <v>2489</v>
      </c>
      <c r="C4151" s="10">
        <v>13594</v>
      </c>
      <c r="D4151" s="9">
        <v>933051662</v>
      </c>
      <c r="E4151" s="9" t="e">
        <f>INDEX(#REF!:#REF!,MATCH($D4151,#REF!:#REF!,0),MATCH(#REF!,#REF!:#REF!,0))</f>
        <v>#REF!</v>
      </c>
      <c r="F4151" s="9" t="e">
        <f>INDEX(#REF!:#REF!,MATCH($D4151,#REF!:#REF!,0),MATCH(#REF!,#REF!:#REF!,0))</f>
        <v>#REF!</v>
      </c>
    </row>
    <row r="4152" spans="1:6" ht="16.5" x14ac:dyDescent="0.3">
      <c r="A4152" s="9" t="s">
        <v>18175</v>
      </c>
      <c r="B4152" s="9" t="s">
        <v>2713</v>
      </c>
      <c r="C4152" s="10">
        <v>33381</v>
      </c>
      <c r="D4152" s="9">
        <v>3381164996</v>
      </c>
      <c r="E4152" s="9" t="e">
        <f>INDEX(#REF!:#REF!,MATCH($D4152,#REF!:#REF!,0),MATCH(#REF!,#REF!:#REF!,0))</f>
        <v>#REF!</v>
      </c>
      <c r="F4152" s="9" t="e">
        <f>INDEX(#REF!:#REF!,MATCH($D4152,#REF!:#REF!,0),MATCH(#REF!,#REF!:#REF!,0))</f>
        <v>#REF!</v>
      </c>
    </row>
    <row r="4153" spans="1:6" ht="16.5" x14ac:dyDescent="0.3">
      <c r="A4153" s="9" t="s">
        <v>18174</v>
      </c>
      <c r="B4153" s="9" t="s">
        <v>2450</v>
      </c>
      <c r="C4153" s="10">
        <v>47663</v>
      </c>
      <c r="D4153" s="9">
        <v>769312748</v>
      </c>
      <c r="E4153" s="9" t="e">
        <f>INDEX(#REF!:#REF!,MATCH($D4153,#REF!:#REF!,0),MATCH(#REF!,#REF!:#REF!,0))</f>
        <v>#REF!</v>
      </c>
      <c r="F4153" s="9" t="e">
        <f>INDEX(#REF!:#REF!,MATCH($D4153,#REF!:#REF!,0),MATCH(#REF!,#REF!:#REF!,0))</f>
        <v>#REF!</v>
      </c>
    </row>
    <row r="4154" spans="1:6" ht="16.5" x14ac:dyDescent="0.3">
      <c r="A4154" s="9" t="s">
        <v>18173</v>
      </c>
      <c r="B4154" s="9" t="s">
        <v>2034</v>
      </c>
      <c r="C4154" s="10">
        <v>22343</v>
      </c>
      <c r="D4154" s="9">
        <v>7931128354</v>
      </c>
      <c r="E4154" s="9" t="e">
        <f>INDEX(#REF!:#REF!,MATCH($D4154,#REF!:#REF!,0),MATCH(#REF!,#REF!:#REF!,0))</f>
        <v>#REF!</v>
      </c>
      <c r="F4154" s="9" t="e">
        <f>INDEX(#REF!:#REF!,MATCH($D4154,#REF!:#REF!,0),MATCH(#REF!,#REF!:#REF!,0))</f>
        <v>#REF!</v>
      </c>
    </row>
    <row r="4155" spans="1:6" ht="16.5" x14ac:dyDescent="0.3">
      <c r="A4155" s="9" t="s">
        <v>18172</v>
      </c>
      <c r="B4155" s="9" t="s">
        <v>1989</v>
      </c>
      <c r="C4155" s="10">
        <v>40864</v>
      </c>
      <c r="D4155" s="9">
        <v>3097425365</v>
      </c>
      <c r="E4155" s="9" t="e">
        <f>INDEX(#REF!:#REF!,MATCH($D4155,#REF!:#REF!,0),MATCH(#REF!,#REF!:#REF!,0))</f>
        <v>#REF!</v>
      </c>
      <c r="F4155" s="9" t="e">
        <f>INDEX(#REF!:#REF!,MATCH($D4155,#REF!:#REF!,0),MATCH(#REF!,#REF!:#REF!,0))</f>
        <v>#REF!</v>
      </c>
    </row>
    <row r="4156" spans="1:6" ht="16.5" x14ac:dyDescent="0.3">
      <c r="A4156" s="9" t="s">
        <v>18171</v>
      </c>
      <c r="B4156" s="9" t="s">
        <v>2071</v>
      </c>
      <c r="C4156" s="10">
        <v>47343</v>
      </c>
      <c r="D4156" s="9">
        <v>7188904251</v>
      </c>
      <c r="E4156" s="9" t="e">
        <f>INDEX(#REF!:#REF!,MATCH($D4156,#REF!:#REF!,0),MATCH(#REF!,#REF!:#REF!,0))</f>
        <v>#REF!</v>
      </c>
      <c r="F4156" s="9" t="e">
        <f>INDEX(#REF!:#REF!,MATCH($D4156,#REF!:#REF!,0),MATCH(#REF!,#REF!:#REF!,0))</f>
        <v>#REF!</v>
      </c>
    </row>
    <row r="4157" spans="1:6" ht="16.5" x14ac:dyDescent="0.3">
      <c r="A4157" s="9" t="s">
        <v>18170</v>
      </c>
      <c r="B4157" s="9" t="s">
        <v>2198</v>
      </c>
      <c r="C4157" s="10">
        <v>56638</v>
      </c>
      <c r="D4157" s="9">
        <v>7938954179</v>
      </c>
      <c r="E4157" s="9" t="e">
        <f>INDEX(#REF!:#REF!,MATCH($D4157,#REF!:#REF!,0),MATCH(#REF!,#REF!:#REF!,0))</f>
        <v>#REF!</v>
      </c>
      <c r="F4157" s="9" t="e">
        <f>INDEX(#REF!:#REF!,MATCH($D4157,#REF!:#REF!,0),MATCH(#REF!,#REF!:#REF!,0))</f>
        <v>#REF!</v>
      </c>
    </row>
    <row r="4158" spans="1:6" ht="16.5" x14ac:dyDescent="0.3">
      <c r="A4158" s="9" t="s">
        <v>18169</v>
      </c>
      <c r="B4158" s="9" t="s">
        <v>2704</v>
      </c>
      <c r="C4158" s="10">
        <v>28928</v>
      </c>
      <c r="D4158" s="9">
        <v>304906506</v>
      </c>
      <c r="E4158" s="9" t="e">
        <f>INDEX(#REF!:#REF!,MATCH($D4158,#REF!:#REF!,0),MATCH(#REF!,#REF!:#REF!,0))</f>
        <v>#REF!</v>
      </c>
      <c r="F4158" s="9" t="e">
        <f>INDEX(#REF!:#REF!,MATCH($D4158,#REF!:#REF!,0),MATCH(#REF!,#REF!:#REF!,0))</f>
        <v>#REF!</v>
      </c>
    </row>
    <row r="4159" spans="1:6" ht="16.5" x14ac:dyDescent="0.3">
      <c r="A4159" s="9" t="s">
        <v>18168</v>
      </c>
      <c r="B4159" s="9" t="s">
        <v>2783</v>
      </c>
      <c r="C4159" s="10">
        <v>57501</v>
      </c>
      <c r="D4159" s="9">
        <v>264454596</v>
      </c>
      <c r="E4159" s="9" t="e">
        <f>INDEX(#REF!:#REF!,MATCH($D4159,#REF!:#REF!,0),MATCH(#REF!,#REF!:#REF!,0))</f>
        <v>#REF!</v>
      </c>
      <c r="F4159" s="9" t="e">
        <f>INDEX(#REF!:#REF!,MATCH($D4159,#REF!:#REF!,0),MATCH(#REF!,#REF!:#REF!,0))</f>
        <v>#REF!</v>
      </c>
    </row>
    <row r="4160" spans="1:6" ht="16.5" x14ac:dyDescent="0.3">
      <c r="A4160" s="9" t="s">
        <v>18167</v>
      </c>
      <c r="B4160" s="9" t="s">
        <v>2662</v>
      </c>
      <c r="C4160" s="10">
        <v>47976</v>
      </c>
      <c r="D4160" s="9">
        <v>8127128031</v>
      </c>
      <c r="E4160" s="9" t="e">
        <f>INDEX(#REF!:#REF!,MATCH($D4160,#REF!:#REF!,0),MATCH(#REF!,#REF!:#REF!,0))</f>
        <v>#REF!</v>
      </c>
      <c r="F4160" s="9" t="e">
        <f>INDEX(#REF!:#REF!,MATCH($D4160,#REF!:#REF!,0),MATCH(#REF!,#REF!:#REF!,0))</f>
        <v>#REF!</v>
      </c>
    </row>
    <row r="4161" spans="1:6" ht="16.5" x14ac:dyDescent="0.3">
      <c r="A4161" s="9" t="s">
        <v>18166</v>
      </c>
      <c r="B4161" s="9" t="s">
        <v>3255</v>
      </c>
      <c r="C4161" s="10">
        <v>41543</v>
      </c>
      <c r="D4161" s="9">
        <v>4900475084</v>
      </c>
      <c r="E4161" s="9" t="e">
        <f>INDEX(#REF!:#REF!,MATCH($D4161,#REF!:#REF!,0),MATCH(#REF!,#REF!:#REF!,0))</f>
        <v>#REF!</v>
      </c>
      <c r="F4161" s="9" t="e">
        <f>INDEX(#REF!:#REF!,MATCH($D4161,#REF!:#REF!,0),MATCH(#REF!,#REF!:#REF!,0))</f>
        <v>#REF!</v>
      </c>
    </row>
    <row r="4162" spans="1:6" ht="16.5" x14ac:dyDescent="0.3">
      <c r="A4162" s="9" t="s">
        <v>18165</v>
      </c>
      <c r="B4162" s="9" t="s">
        <v>2386</v>
      </c>
      <c r="C4162" s="10">
        <v>28750</v>
      </c>
      <c r="D4162" s="9">
        <v>6731572691</v>
      </c>
      <c r="E4162" s="9" t="e">
        <f>INDEX(#REF!:#REF!,MATCH($D4162,#REF!:#REF!,0),MATCH(#REF!,#REF!:#REF!,0))</f>
        <v>#REF!</v>
      </c>
      <c r="F4162" s="9" t="e">
        <f>INDEX(#REF!:#REF!,MATCH($D4162,#REF!:#REF!,0),MATCH(#REF!,#REF!:#REF!,0))</f>
        <v>#REF!</v>
      </c>
    </row>
    <row r="4163" spans="1:6" ht="16.5" x14ac:dyDescent="0.3">
      <c r="A4163" s="9" t="s">
        <v>18164</v>
      </c>
      <c r="B4163" s="9" t="s">
        <v>2003</v>
      </c>
      <c r="C4163" s="10">
        <v>47237</v>
      </c>
      <c r="D4163" s="9">
        <v>9651729414</v>
      </c>
      <c r="E4163" s="9" t="e">
        <f>INDEX(#REF!:#REF!,MATCH($D4163,#REF!:#REF!,0),MATCH(#REF!,#REF!:#REF!,0))</f>
        <v>#REF!</v>
      </c>
      <c r="F4163" s="9" t="e">
        <f>INDEX(#REF!:#REF!,MATCH($D4163,#REF!:#REF!,0),MATCH(#REF!,#REF!:#REF!,0))</f>
        <v>#REF!</v>
      </c>
    </row>
    <row r="4164" spans="1:6" ht="16.5" x14ac:dyDescent="0.3">
      <c r="A4164" s="9" t="s">
        <v>18163</v>
      </c>
      <c r="B4164" s="9" t="s">
        <v>2704</v>
      </c>
      <c r="C4164" s="10">
        <v>13891</v>
      </c>
      <c r="D4164" s="9">
        <v>3469413983</v>
      </c>
      <c r="E4164" s="9" t="e">
        <f>INDEX(#REF!:#REF!,MATCH($D4164,#REF!:#REF!,0),MATCH(#REF!,#REF!:#REF!,0))</f>
        <v>#REF!</v>
      </c>
      <c r="F4164" s="9" t="e">
        <f>INDEX(#REF!:#REF!,MATCH($D4164,#REF!:#REF!,0),MATCH(#REF!,#REF!:#REF!,0))</f>
        <v>#REF!</v>
      </c>
    </row>
    <row r="4165" spans="1:6" ht="16.5" x14ac:dyDescent="0.3">
      <c r="A4165" s="9" t="s">
        <v>18162</v>
      </c>
      <c r="B4165" s="9" t="s">
        <v>2136</v>
      </c>
      <c r="C4165" s="10">
        <v>59673</v>
      </c>
      <c r="D4165" s="9">
        <v>7573774818</v>
      </c>
      <c r="E4165" s="9" t="e">
        <f>INDEX(#REF!:#REF!,MATCH($D4165,#REF!:#REF!,0),MATCH(#REF!,#REF!:#REF!,0))</f>
        <v>#REF!</v>
      </c>
      <c r="F4165" s="9" t="e">
        <f>INDEX(#REF!:#REF!,MATCH($D4165,#REF!:#REF!,0),MATCH(#REF!,#REF!:#REF!,0))</f>
        <v>#REF!</v>
      </c>
    </row>
    <row r="4166" spans="1:6" ht="16.5" x14ac:dyDescent="0.3">
      <c r="A4166" s="9" t="s">
        <v>18161</v>
      </c>
      <c r="B4166" s="9" t="s">
        <v>2326</v>
      </c>
      <c r="C4166" s="10">
        <v>28096</v>
      </c>
      <c r="D4166" s="9">
        <v>4876404933</v>
      </c>
      <c r="E4166" s="9" t="e">
        <f>INDEX(#REF!:#REF!,MATCH($D4166,#REF!:#REF!,0),MATCH(#REF!,#REF!:#REF!,0))</f>
        <v>#REF!</v>
      </c>
      <c r="F4166" s="9" t="e">
        <f>INDEX(#REF!:#REF!,MATCH($D4166,#REF!:#REF!,0),MATCH(#REF!,#REF!:#REF!,0))</f>
        <v>#REF!</v>
      </c>
    </row>
    <row r="4167" spans="1:6" ht="16.5" x14ac:dyDescent="0.3">
      <c r="A4167" s="9" t="s">
        <v>18160</v>
      </c>
      <c r="B4167" s="9" t="s">
        <v>2258</v>
      </c>
      <c r="C4167" s="10">
        <v>27241</v>
      </c>
      <c r="D4167" s="9">
        <v>7467563949</v>
      </c>
      <c r="E4167" s="9" t="e">
        <f>INDEX(#REF!:#REF!,MATCH($D4167,#REF!:#REF!,0),MATCH(#REF!,#REF!:#REF!,0))</f>
        <v>#REF!</v>
      </c>
      <c r="F4167" s="9" t="e">
        <f>INDEX(#REF!:#REF!,MATCH($D4167,#REF!:#REF!,0),MATCH(#REF!,#REF!:#REF!,0))</f>
        <v>#REF!</v>
      </c>
    </row>
    <row r="4168" spans="1:6" ht="16.5" x14ac:dyDescent="0.3">
      <c r="A4168" s="9" t="s">
        <v>18159</v>
      </c>
      <c r="B4168" s="9" t="s">
        <v>2683</v>
      </c>
      <c r="C4168" s="10">
        <v>50289</v>
      </c>
      <c r="D4168" s="9">
        <v>9403474378</v>
      </c>
      <c r="E4168" s="9" t="e">
        <f>INDEX(#REF!:#REF!,MATCH($D4168,#REF!:#REF!,0),MATCH(#REF!,#REF!:#REF!,0))</f>
        <v>#REF!</v>
      </c>
      <c r="F4168" s="9" t="e">
        <f>INDEX(#REF!:#REF!,MATCH($D4168,#REF!:#REF!,0),MATCH(#REF!,#REF!:#REF!,0))</f>
        <v>#REF!</v>
      </c>
    </row>
    <row r="4169" spans="1:6" ht="16.5" x14ac:dyDescent="0.3">
      <c r="A4169" s="9" t="s">
        <v>18158</v>
      </c>
      <c r="B4169" s="9" t="s">
        <v>2564</v>
      </c>
      <c r="C4169" s="10">
        <v>18883</v>
      </c>
      <c r="D4169" s="9">
        <v>3219526055</v>
      </c>
      <c r="E4169" s="9" t="e">
        <f>INDEX(#REF!:#REF!,MATCH($D4169,#REF!:#REF!,0),MATCH(#REF!,#REF!:#REF!,0))</f>
        <v>#REF!</v>
      </c>
      <c r="F4169" s="9" t="e">
        <f>INDEX(#REF!:#REF!,MATCH($D4169,#REF!:#REF!,0),MATCH(#REF!,#REF!:#REF!,0))</f>
        <v>#REF!</v>
      </c>
    </row>
    <row r="4170" spans="1:6" ht="16.5" x14ac:dyDescent="0.3">
      <c r="A4170" s="9" t="s">
        <v>18157</v>
      </c>
      <c r="B4170" s="9" t="s">
        <v>2713</v>
      </c>
      <c r="C4170" s="10">
        <v>14604</v>
      </c>
      <c r="D4170" s="9">
        <v>3600185284</v>
      </c>
      <c r="E4170" s="9" t="e">
        <f>INDEX(#REF!:#REF!,MATCH($D4170,#REF!:#REF!,0),MATCH(#REF!,#REF!:#REF!,0))</f>
        <v>#REF!</v>
      </c>
      <c r="F4170" s="9" t="e">
        <f>INDEX(#REF!:#REF!,MATCH($D4170,#REF!:#REF!,0),MATCH(#REF!,#REF!:#REF!,0))</f>
        <v>#REF!</v>
      </c>
    </row>
    <row r="4171" spans="1:6" ht="16.5" x14ac:dyDescent="0.3">
      <c r="A4171" s="9" t="s">
        <v>18156</v>
      </c>
      <c r="B4171" s="9" t="s">
        <v>2381</v>
      </c>
      <c r="C4171" s="10">
        <v>19362</v>
      </c>
      <c r="D4171" s="9">
        <v>1892125439</v>
      </c>
      <c r="E4171" s="9" t="e">
        <f>INDEX(#REF!:#REF!,MATCH($D4171,#REF!:#REF!,0),MATCH(#REF!,#REF!:#REF!,0))</f>
        <v>#REF!</v>
      </c>
      <c r="F4171" s="9" t="e">
        <f>INDEX(#REF!:#REF!,MATCH($D4171,#REF!:#REF!,0),MATCH(#REF!,#REF!:#REF!,0))</f>
        <v>#REF!</v>
      </c>
    </row>
    <row r="4172" spans="1:6" ht="16.5" x14ac:dyDescent="0.3">
      <c r="A4172" s="9" t="s">
        <v>18155</v>
      </c>
      <c r="B4172" s="9" t="s">
        <v>2298</v>
      </c>
      <c r="C4172" s="10">
        <v>23757</v>
      </c>
      <c r="D4172" s="9">
        <v>2607689635</v>
      </c>
      <c r="E4172" s="9" t="e">
        <f>INDEX(#REF!:#REF!,MATCH($D4172,#REF!:#REF!,0),MATCH(#REF!,#REF!:#REF!,0))</f>
        <v>#REF!</v>
      </c>
      <c r="F4172" s="9" t="e">
        <f>INDEX(#REF!:#REF!,MATCH($D4172,#REF!:#REF!,0),MATCH(#REF!,#REF!:#REF!,0))</f>
        <v>#REF!</v>
      </c>
    </row>
    <row r="4173" spans="1:6" ht="16.5" x14ac:dyDescent="0.3">
      <c r="A4173" s="9" t="s">
        <v>18154</v>
      </c>
      <c r="B4173" s="9" t="s">
        <v>2795</v>
      </c>
      <c r="C4173" s="10">
        <v>45695</v>
      </c>
      <c r="D4173" s="9">
        <v>4752702681</v>
      </c>
      <c r="E4173" s="9" t="e">
        <f>INDEX(#REF!:#REF!,MATCH($D4173,#REF!:#REF!,0),MATCH(#REF!,#REF!:#REF!,0))</f>
        <v>#REF!</v>
      </c>
      <c r="F4173" s="9" t="e">
        <f>INDEX(#REF!:#REF!,MATCH($D4173,#REF!:#REF!,0),MATCH(#REF!,#REF!:#REF!,0))</f>
        <v>#REF!</v>
      </c>
    </row>
    <row r="4174" spans="1:6" ht="16.5" x14ac:dyDescent="0.3">
      <c r="A4174" s="9" t="s">
        <v>18153</v>
      </c>
      <c r="B4174" s="9" t="s">
        <v>2077</v>
      </c>
      <c r="C4174" s="10">
        <v>14442</v>
      </c>
      <c r="D4174" s="9">
        <v>4029727026</v>
      </c>
      <c r="E4174" s="9" t="e">
        <f>INDEX(#REF!:#REF!,MATCH($D4174,#REF!:#REF!,0),MATCH(#REF!,#REF!:#REF!,0))</f>
        <v>#REF!</v>
      </c>
      <c r="F4174" s="9" t="e">
        <f>INDEX(#REF!:#REF!,MATCH($D4174,#REF!:#REF!,0),MATCH(#REF!,#REF!:#REF!,0))</f>
        <v>#REF!</v>
      </c>
    </row>
    <row r="4175" spans="1:6" ht="16.5" x14ac:dyDescent="0.3">
      <c r="A4175" s="9" t="s">
        <v>18152</v>
      </c>
      <c r="B4175" s="9" t="s">
        <v>2013</v>
      </c>
      <c r="C4175" s="10">
        <v>31926</v>
      </c>
      <c r="D4175" s="9">
        <v>4967603564</v>
      </c>
      <c r="E4175" s="9" t="e">
        <f>INDEX(#REF!:#REF!,MATCH($D4175,#REF!:#REF!,0),MATCH(#REF!,#REF!:#REF!,0))</f>
        <v>#REF!</v>
      </c>
      <c r="F4175" s="9" t="e">
        <f>INDEX(#REF!:#REF!,MATCH($D4175,#REF!:#REF!,0),MATCH(#REF!,#REF!:#REF!,0))</f>
        <v>#REF!</v>
      </c>
    </row>
    <row r="4176" spans="1:6" ht="16.5" x14ac:dyDescent="0.3">
      <c r="A4176" s="9" t="s">
        <v>18151</v>
      </c>
      <c r="B4176" s="9" t="s">
        <v>2232</v>
      </c>
      <c r="C4176" s="10">
        <v>31850</v>
      </c>
      <c r="D4176" s="9">
        <v>3670950885</v>
      </c>
      <c r="E4176" s="9" t="e">
        <f>INDEX(#REF!:#REF!,MATCH($D4176,#REF!:#REF!,0),MATCH(#REF!,#REF!:#REF!,0))</f>
        <v>#REF!</v>
      </c>
      <c r="F4176" s="9" t="e">
        <f>INDEX(#REF!:#REF!,MATCH($D4176,#REF!:#REF!,0),MATCH(#REF!,#REF!:#REF!,0))</f>
        <v>#REF!</v>
      </c>
    </row>
    <row r="4177" spans="1:6" ht="16.5" x14ac:dyDescent="0.3">
      <c r="A4177" s="9" t="s">
        <v>18150</v>
      </c>
      <c r="B4177" s="9" t="s">
        <v>2600</v>
      </c>
      <c r="C4177" s="10">
        <v>45140</v>
      </c>
      <c r="D4177" s="9">
        <v>1149008652</v>
      </c>
      <c r="E4177" s="9" t="e">
        <f>INDEX(#REF!:#REF!,MATCH($D4177,#REF!:#REF!,0),MATCH(#REF!,#REF!:#REF!,0))</f>
        <v>#REF!</v>
      </c>
      <c r="F4177" s="9" t="e">
        <f>INDEX(#REF!:#REF!,MATCH($D4177,#REF!:#REF!,0),MATCH(#REF!,#REF!:#REF!,0))</f>
        <v>#REF!</v>
      </c>
    </row>
    <row r="4178" spans="1:6" ht="16.5" x14ac:dyDescent="0.3">
      <c r="A4178" s="9" t="s">
        <v>18149</v>
      </c>
      <c r="B4178" s="9" t="s">
        <v>2103</v>
      </c>
      <c r="C4178" s="10">
        <v>46023</v>
      </c>
      <c r="D4178" s="9">
        <v>8695742075</v>
      </c>
      <c r="E4178" s="9" t="e">
        <f>INDEX(#REF!:#REF!,MATCH($D4178,#REF!:#REF!,0),MATCH(#REF!,#REF!:#REF!,0))</f>
        <v>#REF!</v>
      </c>
      <c r="F4178" s="9" t="e">
        <f>INDEX(#REF!:#REF!,MATCH($D4178,#REF!:#REF!,0),MATCH(#REF!,#REF!:#REF!,0))</f>
        <v>#REF!</v>
      </c>
    </row>
    <row r="4179" spans="1:6" ht="16.5" x14ac:dyDescent="0.3">
      <c r="A4179" s="9" t="s">
        <v>18148</v>
      </c>
      <c r="B4179" s="9" t="s">
        <v>2610</v>
      </c>
      <c r="C4179" s="10">
        <v>35645</v>
      </c>
      <c r="D4179" s="9">
        <v>9483290694</v>
      </c>
      <c r="E4179" s="9" t="e">
        <f>INDEX(#REF!:#REF!,MATCH($D4179,#REF!:#REF!,0),MATCH(#REF!,#REF!:#REF!,0))</f>
        <v>#REF!</v>
      </c>
      <c r="F4179" s="9" t="e">
        <f>INDEX(#REF!:#REF!,MATCH($D4179,#REF!:#REF!,0),MATCH(#REF!,#REF!:#REF!,0))</f>
        <v>#REF!</v>
      </c>
    </row>
    <row r="4180" spans="1:6" ht="16.5" x14ac:dyDescent="0.3">
      <c r="A4180" s="9" t="s">
        <v>18147</v>
      </c>
      <c r="B4180" s="9" t="s">
        <v>2870</v>
      </c>
      <c r="C4180" s="10">
        <v>24355</v>
      </c>
      <c r="D4180" s="9">
        <v>7635344498</v>
      </c>
      <c r="E4180" s="9" t="e">
        <f>INDEX(#REF!:#REF!,MATCH($D4180,#REF!:#REF!,0),MATCH(#REF!,#REF!:#REF!,0))</f>
        <v>#REF!</v>
      </c>
      <c r="F4180" s="9" t="e">
        <f>INDEX(#REF!:#REF!,MATCH($D4180,#REF!:#REF!,0),MATCH(#REF!,#REF!:#REF!,0))</f>
        <v>#REF!</v>
      </c>
    </row>
    <row r="4181" spans="1:6" ht="16.5" x14ac:dyDescent="0.3">
      <c r="A4181" s="9" t="s">
        <v>18146</v>
      </c>
      <c r="B4181" s="9" t="s">
        <v>1977</v>
      </c>
      <c r="C4181" s="10">
        <v>28610</v>
      </c>
      <c r="D4181" s="9">
        <v>7180110256</v>
      </c>
      <c r="E4181" s="9" t="e">
        <f>INDEX(#REF!:#REF!,MATCH($D4181,#REF!:#REF!,0),MATCH(#REF!,#REF!:#REF!,0))</f>
        <v>#REF!</v>
      </c>
      <c r="F4181" s="9" t="e">
        <f>INDEX(#REF!:#REF!,MATCH($D4181,#REF!:#REF!,0),MATCH(#REF!,#REF!:#REF!,0))</f>
        <v>#REF!</v>
      </c>
    </row>
    <row r="4182" spans="1:6" ht="16.5" x14ac:dyDescent="0.3">
      <c r="A4182" s="9" t="s">
        <v>18145</v>
      </c>
      <c r="B4182" s="9" t="s">
        <v>2606</v>
      </c>
      <c r="C4182" s="10">
        <v>47199</v>
      </c>
      <c r="D4182" s="9">
        <v>6313424239</v>
      </c>
      <c r="E4182" s="9" t="e">
        <f>INDEX(#REF!:#REF!,MATCH($D4182,#REF!:#REF!,0),MATCH(#REF!,#REF!:#REF!,0))</f>
        <v>#REF!</v>
      </c>
      <c r="F4182" s="9" t="e">
        <f>INDEX(#REF!:#REF!,MATCH($D4182,#REF!:#REF!,0),MATCH(#REF!,#REF!:#REF!,0))</f>
        <v>#REF!</v>
      </c>
    </row>
    <row r="4183" spans="1:6" ht="16.5" x14ac:dyDescent="0.3">
      <c r="A4183" s="9" t="s">
        <v>18144</v>
      </c>
      <c r="B4183" s="9" t="s">
        <v>2334</v>
      </c>
      <c r="C4183" s="10">
        <v>58191</v>
      </c>
      <c r="D4183" s="9">
        <v>6858776575</v>
      </c>
      <c r="E4183" s="9" t="e">
        <f>INDEX(#REF!:#REF!,MATCH($D4183,#REF!:#REF!,0),MATCH(#REF!,#REF!:#REF!,0))</f>
        <v>#REF!</v>
      </c>
      <c r="F4183" s="9" t="e">
        <f>INDEX(#REF!:#REF!,MATCH($D4183,#REF!:#REF!,0),MATCH(#REF!,#REF!:#REF!,0))</f>
        <v>#REF!</v>
      </c>
    </row>
    <row r="4184" spans="1:6" ht="16.5" x14ac:dyDescent="0.3">
      <c r="A4184" s="9" t="s">
        <v>18143</v>
      </c>
      <c r="B4184" s="9" t="s">
        <v>2392</v>
      </c>
      <c r="C4184" s="10">
        <v>21058</v>
      </c>
      <c r="D4184" s="9">
        <v>594961432</v>
      </c>
      <c r="E4184" s="9" t="e">
        <f>INDEX(#REF!:#REF!,MATCH($D4184,#REF!:#REF!,0),MATCH(#REF!,#REF!:#REF!,0))</f>
        <v>#REF!</v>
      </c>
      <c r="F4184" s="9" t="e">
        <f>INDEX(#REF!:#REF!,MATCH($D4184,#REF!:#REF!,0),MATCH(#REF!,#REF!:#REF!,0))</f>
        <v>#REF!</v>
      </c>
    </row>
    <row r="4185" spans="1:6" ht="16.5" x14ac:dyDescent="0.3">
      <c r="A4185" s="9" t="s">
        <v>18142</v>
      </c>
      <c r="B4185" s="9" t="s">
        <v>2097</v>
      </c>
      <c r="C4185" s="10">
        <v>13417</v>
      </c>
      <c r="D4185" s="9">
        <v>1599457717</v>
      </c>
      <c r="E4185" s="9" t="e">
        <f>INDEX(#REF!:#REF!,MATCH($D4185,#REF!:#REF!,0),MATCH(#REF!,#REF!:#REF!,0))</f>
        <v>#REF!</v>
      </c>
      <c r="F4185" s="9" t="e">
        <f>INDEX(#REF!:#REF!,MATCH($D4185,#REF!:#REF!,0),MATCH(#REF!,#REF!:#REF!,0))</f>
        <v>#REF!</v>
      </c>
    </row>
    <row r="4186" spans="1:6" ht="16.5" x14ac:dyDescent="0.3">
      <c r="A4186" s="9" t="s">
        <v>18141</v>
      </c>
      <c r="B4186" s="9" t="s">
        <v>2286</v>
      </c>
      <c r="C4186" s="10">
        <v>24149</v>
      </c>
      <c r="D4186" s="9">
        <v>2821741499</v>
      </c>
      <c r="E4186" s="9" t="e">
        <f>INDEX(#REF!:#REF!,MATCH($D4186,#REF!:#REF!,0),MATCH(#REF!,#REF!:#REF!,0))</f>
        <v>#REF!</v>
      </c>
      <c r="F4186" s="9" t="e">
        <f>INDEX(#REF!:#REF!,MATCH($D4186,#REF!:#REF!,0),MATCH(#REF!,#REF!:#REF!,0))</f>
        <v>#REF!</v>
      </c>
    </row>
    <row r="4187" spans="1:6" ht="16.5" x14ac:dyDescent="0.3">
      <c r="A4187" s="9" t="s">
        <v>18140</v>
      </c>
      <c r="B4187" s="9" t="s">
        <v>2833</v>
      </c>
      <c r="C4187" s="10">
        <v>10897</v>
      </c>
      <c r="D4187" s="9">
        <v>2066028762</v>
      </c>
      <c r="E4187" s="9" t="e">
        <f>INDEX(#REF!:#REF!,MATCH($D4187,#REF!:#REF!,0),MATCH(#REF!,#REF!:#REF!,0))</f>
        <v>#REF!</v>
      </c>
      <c r="F4187" s="9" t="e">
        <f>INDEX(#REF!:#REF!,MATCH($D4187,#REF!:#REF!,0),MATCH(#REF!,#REF!:#REF!,0))</f>
        <v>#REF!</v>
      </c>
    </row>
    <row r="4188" spans="1:6" ht="16.5" x14ac:dyDescent="0.3">
      <c r="A4188" s="9" t="s">
        <v>18139</v>
      </c>
      <c r="B4188" s="9" t="s">
        <v>2606</v>
      </c>
      <c r="C4188" s="10">
        <v>34296</v>
      </c>
      <c r="D4188" s="9">
        <v>1252810490</v>
      </c>
      <c r="E4188" s="9" t="e">
        <f>INDEX(#REF!:#REF!,MATCH($D4188,#REF!:#REF!,0),MATCH(#REF!,#REF!:#REF!,0))</f>
        <v>#REF!</v>
      </c>
      <c r="F4188" s="9" t="e">
        <f>INDEX(#REF!:#REF!,MATCH($D4188,#REF!:#REF!,0),MATCH(#REF!,#REF!:#REF!,0))</f>
        <v>#REF!</v>
      </c>
    </row>
    <row r="4189" spans="1:6" ht="16.5" x14ac:dyDescent="0.3">
      <c r="A4189" s="9" t="s">
        <v>18138</v>
      </c>
      <c r="B4189" s="9" t="s">
        <v>2635</v>
      </c>
      <c r="C4189" s="10">
        <v>28052</v>
      </c>
      <c r="D4189" s="9">
        <v>9939542542</v>
      </c>
      <c r="E4189" s="9" t="e">
        <f>INDEX(#REF!:#REF!,MATCH($D4189,#REF!:#REF!,0),MATCH(#REF!,#REF!:#REF!,0))</f>
        <v>#REF!</v>
      </c>
      <c r="F4189" s="9" t="e">
        <f>INDEX(#REF!:#REF!,MATCH($D4189,#REF!:#REF!,0),MATCH(#REF!,#REF!:#REF!,0))</f>
        <v>#REF!</v>
      </c>
    </row>
    <row r="4190" spans="1:6" ht="16.5" x14ac:dyDescent="0.3">
      <c r="A4190" s="9" t="s">
        <v>18137</v>
      </c>
      <c r="B4190" s="9" t="s">
        <v>3902</v>
      </c>
      <c r="C4190" s="10">
        <v>18527</v>
      </c>
      <c r="D4190" s="9">
        <v>9369490930</v>
      </c>
      <c r="E4190" s="9" t="e">
        <f>INDEX(#REF!:#REF!,MATCH($D4190,#REF!:#REF!,0),MATCH(#REF!,#REF!:#REF!,0))</f>
        <v>#REF!</v>
      </c>
      <c r="F4190" s="9" t="e">
        <f>INDEX(#REF!:#REF!,MATCH($D4190,#REF!:#REF!,0),MATCH(#REF!,#REF!:#REF!,0))</f>
        <v>#REF!</v>
      </c>
    </row>
    <row r="4191" spans="1:6" ht="16.5" x14ac:dyDescent="0.3">
      <c r="A4191" s="9" t="s">
        <v>18136</v>
      </c>
      <c r="B4191" s="9" t="s">
        <v>2574</v>
      </c>
      <c r="C4191" s="10">
        <v>32155</v>
      </c>
      <c r="D4191" s="9">
        <v>5403399259</v>
      </c>
      <c r="E4191" s="9" t="e">
        <f>INDEX(#REF!:#REF!,MATCH($D4191,#REF!:#REF!,0),MATCH(#REF!,#REF!:#REF!,0))</f>
        <v>#REF!</v>
      </c>
      <c r="F4191" s="9" t="e">
        <f>INDEX(#REF!:#REF!,MATCH($D4191,#REF!:#REF!,0),MATCH(#REF!,#REF!:#REF!,0))</f>
        <v>#REF!</v>
      </c>
    </row>
    <row r="4192" spans="1:6" ht="16.5" x14ac:dyDescent="0.3">
      <c r="A4192" s="9" t="s">
        <v>18135</v>
      </c>
      <c r="B4192" s="9" t="s">
        <v>2048</v>
      </c>
      <c r="C4192" s="10">
        <v>16741</v>
      </c>
      <c r="D4192" s="9">
        <v>8109358470</v>
      </c>
      <c r="E4192" s="9" t="e">
        <f>INDEX(#REF!:#REF!,MATCH($D4192,#REF!:#REF!,0),MATCH(#REF!,#REF!:#REF!,0))</f>
        <v>#REF!</v>
      </c>
      <c r="F4192" s="9" t="e">
        <f>INDEX(#REF!:#REF!,MATCH($D4192,#REF!:#REF!,0),MATCH(#REF!,#REF!:#REF!,0))</f>
        <v>#REF!</v>
      </c>
    </row>
    <row r="4193" spans="1:6" ht="16.5" x14ac:dyDescent="0.3">
      <c r="A4193" s="9" t="s">
        <v>18134</v>
      </c>
      <c r="B4193" s="9" t="s">
        <v>2815</v>
      </c>
      <c r="C4193" s="10">
        <v>29168</v>
      </c>
      <c r="D4193" s="9">
        <v>1371021422</v>
      </c>
      <c r="E4193" s="9" t="e">
        <f>INDEX(#REF!:#REF!,MATCH($D4193,#REF!:#REF!,0),MATCH(#REF!,#REF!:#REF!,0))</f>
        <v>#REF!</v>
      </c>
      <c r="F4193" s="9" t="e">
        <f>INDEX(#REF!:#REF!,MATCH($D4193,#REF!:#REF!,0),MATCH(#REF!,#REF!:#REF!,0))</f>
        <v>#REF!</v>
      </c>
    </row>
    <row r="4194" spans="1:6" ht="16.5" x14ac:dyDescent="0.3">
      <c r="A4194" s="9" t="s">
        <v>18133</v>
      </c>
      <c r="B4194" s="9" t="s">
        <v>2503</v>
      </c>
      <c r="C4194" s="10">
        <v>58372</v>
      </c>
      <c r="D4194" s="9">
        <v>1549399640</v>
      </c>
      <c r="E4194" s="9" t="e">
        <f>INDEX(#REF!:#REF!,MATCH($D4194,#REF!:#REF!,0),MATCH(#REF!,#REF!:#REF!,0))</f>
        <v>#REF!</v>
      </c>
      <c r="F4194" s="9" t="e">
        <f>INDEX(#REF!:#REF!,MATCH($D4194,#REF!:#REF!,0),MATCH(#REF!,#REF!:#REF!,0))</f>
        <v>#REF!</v>
      </c>
    </row>
    <row r="4195" spans="1:6" ht="16.5" x14ac:dyDescent="0.3">
      <c r="A4195" s="9" t="s">
        <v>18132</v>
      </c>
      <c r="B4195" s="9" t="s">
        <v>2015</v>
      </c>
      <c r="C4195" s="10">
        <v>38220</v>
      </c>
      <c r="D4195" s="9">
        <v>3597778305</v>
      </c>
      <c r="E4195" s="9" t="e">
        <f>INDEX(#REF!:#REF!,MATCH($D4195,#REF!:#REF!,0),MATCH(#REF!,#REF!:#REF!,0))</f>
        <v>#REF!</v>
      </c>
      <c r="F4195" s="9" t="e">
        <f>INDEX(#REF!:#REF!,MATCH($D4195,#REF!:#REF!,0),MATCH(#REF!,#REF!:#REF!,0))</f>
        <v>#REF!</v>
      </c>
    </row>
    <row r="4196" spans="1:6" ht="16.5" x14ac:dyDescent="0.3">
      <c r="A4196" s="9" t="s">
        <v>18131</v>
      </c>
      <c r="B4196" s="9" t="s">
        <v>2373</v>
      </c>
      <c r="C4196" s="10">
        <v>43204</v>
      </c>
      <c r="D4196" s="9">
        <v>3428040538</v>
      </c>
      <c r="E4196" s="9" t="e">
        <f>INDEX(#REF!:#REF!,MATCH($D4196,#REF!:#REF!,0),MATCH(#REF!,#REF!:#REF!,0))</f>
        <v>#REF!</v>
      </c>
      <c r="F4196" s="9" t="e">
        <f>INDEX(#REF!:#REF!,MATCH($D4196,#REF!:#REF!,0),MATCH(#REF!,#REF!:#REF!,0))</f>
        <v>#REF!</v>
      </c>
    </row>
    <row r="4197" spans="1:6" ht="16.5" x14ac:dyDescent="0.3">
      <c r="A4197" s="9" t="s">
        <v>18130</v>
      </c>
      <c r="B4197" s="9" t="s">
        <v>1943</v>
      </c>
      <c r="C4197" s="10">
        <v>59225</v>
      </c>
      <c r="D4197" s="9">
        <v>1518783783</v>
      </c>
      <c r="E4197" s="9" t="e">
        <f>INDEX(#REF!:#REF!,MATCH($D4197,#REF!:#REF!,0),MATCH(#REF!,#REF!:#REF!,0))</f>
        <v>#REF!</v>
      </c>
      <c r="F4197" s="9" t="e">
        <f>INDEX(#REF!:#REF!,MATCH($D4197,#REF!:#REF!,0),MATCH(#REF!,#REF!:#REF!,0))</f>
        <v>#REF!</v>
      </c>
    </row>
    <row r="4198" spans="1:6" ht="16.5" x14ac:dyDescent="0.3">
      <c r="A4198" s="9" t="s">
        <v>18129</v>
      </c>
      <c r="B4198" s="9" t="s">
        <v>1995</v>
      </c>
      <c r="C4198" s="10">
        <v>37453</v>
      </c>
      <c r="D4198" s="9">
        <v>3133221701</v>
      </c>
      <c r="E4198" s="9" t="e">
        <f>INDEX(#REF!:#REF!,MATCH($D4198,#REF!:#REF!,0),MATCH(#REF!,#REF!:#REF!,0))</f>
        <v>#REF!</v>
      </c>
      <c r="F4198" s="9" t="e">
        <f>INDEX(#REF!:#REF!,MATCH($D4198,#REF!:#REF!,0),MATCH(#REF!,#REF!:#REF!,0))</f>
        <v>#REF!</v>
      </c>
    </row>
    <row r="4199" spans="1:6" ht="16.5" x14ac:dyDescent="0.3">
      <c r="A4199" s="9" t="s">
        <v>18128</v>
      </c>
      <c r="B4199" s="9" t="s">
        <v>3195</v>
      </c>
      <c r="C4199" s="10">
        <v>43417</v>
      </c>
      <c r="D4199" s="9">
        <v>2306669465</v>
      </c>
      <c r="E4199" s="9" t="e">
        <f>INDEX(#REF!:#REF!,MATCH($D4199,#REF!:#REF!,0),MATCH(#REF!,#REF!:#REF!,0))</f>
        <v>#REF!</v>
      </c>
      <c r="F4199" s="9" t="e">
        <f>INDEX(#REF!:#REF!,MATCH($D4199,#REF!:#REF!,0),MATCH(#REF!,#REF!:#REF!,0))</f>
        <v>#REF!</v>
      </c>
    </row>
    <row r="4200" spans="1:6" ht="16.5" x14ac:dyDescent="0.3">
      <c r="A4200" s="9" t="s">
        <v>18127</v>
      </c>
      <c r="B4200" s="9" t="s">
        <v>3098</v>
      </c>
      <c r="C4200" s="10">
        <v>46884</v>
      </c>
      <c r="D4200" s="9">
        <v>4525743115</v>
      </c>
      <c r="E4200" s="9" t="e">
        <f>INDEX(#REF!:#REF!,MATCH($D4200,#REF!:#REF!,0),MATCH(#REF!,#REF!:#REF!,0))</f>
        <v>#REF!</v>
      </c>
      <c r="F4200" s="9" t="e">
        <f>INDEX(#REF!:#REF!,MATCH($D4200,#REF!:#REF!,0),MATCH(#REF!,#REF!:#REF!,0))</f>
        <v>#REF!</v>
      </c>
    </row>
    <row r="4201" spans="1:6" ht="16.5" x14ac:dyDescent="0.3">
      <c r="A4201" s="9" t="s">
        <v>18126</v>
      </c>
      <c r="B4201" s="9" t="s">
        <v>2069</v>
      </c>
      <c r="C4201" s="10">
        <v>59116</v>
      </c>
      <c r="D4201" s="9">
        <v>6271204627</v>
      </c>
      <c r="E4201" s="9" t="e">
        <f>INDEX(#REF!:#REF!,MATCH($D4201,#REF!:#REF!,0),MATCH(#REF!,#REF!:#REF!,0))</f>
        <v>#REF!</v>
      </c>
      <c r="F4201" s="9" t="e">
        <f>INDEX(#REF!:#REF!,MATCH($D4201,#REF!:#REF!,0),MATCH(#REF!,#REF!:#REF!,0))</f>
        <v>#REF!</v>
      </c>
    </row>
    <row r="4202" spans="1:6" ht="16.5" x14ac:dyDescent="0.3">
      <c r="A4202" s="9" t="s">
        <v>18125</v>
      </c>
      <c r="B4202" s="9" t="s">
        <v>2073</v>
      </c>
      <c r="C4202" s="10">
        <v>41171</v>
      </c>
      <c r="D4202" s="9">
        <v>9292607561</v>
      </c>
      <c r="E4202" s="9" t="e">
        <f>INDEX(#REF!:#REF!,MATCH($D4202,#REF!:#REF!,0),MATCH(#REF!,#REF!:#REF!,0))</f>
        <v>#REF!</v>
      </c>
      <c r="F4202" s="9" t="e">
        <f>INDEX(#REF!:#REF!,MATCH($D4202,#REF!:#REF!,0),MATCH(#REF!,#REF!:#REF!,0))</f>
        <v>#REF!</v>
      </c>
    </row>
    <row r="4203" spans="1:6" ht="16.5" x14ac:dyDescent="0.3">
      <c r="A4203" s="9" t="s">
        <v>18124</v>
      </c>
      <c r="B4203" s="9" t="s">
        <v>2448</v>
      </c>
      <c r="C4203" s="10">
        <v>55527</v>
      </c>
      <c r="D4203" s="9">
        <v>2763158331</v>
      </c>
      <c r="E4203" s="9" t="e">
        <f>INDEX(#REF!:#REF!,MATCH($D4203,#REF!:#REF!,0),MATCH(#REF!,#REF!:#REF!,0))</f>
        <v>#REF!</v>
      </c>
      <c r="F4203" s="9" t="e">
        <f>INDEX(#REF!:#REF!,MATCH($D4203,#REF!:#REF!,0),MATCH(#REF!,#REF!:#REF!,0))</f>
        <v>#REF!</v>
      </c>
    </row>
    <row r="4204" spans="1:6" ht="16.5" x14ac:dyDescent="0.3">
      <c r="A4204" s="9" t="s">
        <v>18123</v>
      </c>
      <c r="B4204" s="9" t="s">
        <v>2226</v>
      </c>
      <c r="C4204" s="10">
        <v>14360</v>
      </c>
      <c r="D4204" s="9">
        <v>6313424239</v>
      </c>
      <c r="E4204" s="9" t="e">
        <f>INDEX(#REF!:#REF!,MATCH($D4204,#REF!:#REF!,0),MATCH(#REF!,#REF!:#REF!,0))</f>
        <v>#REF!</v>
      </c>
      <c r="F4204" s="9" t="e">
        <f>INDEX(#REF!:#REF!,MATCH($D4204,#REF!:#REF!,0),MATCH(#REF!,#REF!:#REF!,0))</f>
        <v>#REF!</v>
      </c>
    </row>
    <row r="4205" spans="1:6" ht="16.5" x14ac:dyDescent="0.3">
      <c r="A4205" s="9" t="s">
        <v>18122</v>
      </c>
      <c r="B4205" s="9" t="s">
        <v>2443</v>
      </c>
      <c r="C4205" s="10">
        <v>53742</v>
      </c>
      <c r="D4205" s="9">
        <v>7166957409</v>
      </c>
      <c r="E4205" s="9" t="e">
        <f>INDEX(#REF!:#REF!,MATCH($D4205,#REF!:#REF!,0),MATCH(#REF!,#REF!:#REF!,0))</f>
        <v>#REF!</v>
      </c>
      <c r="F4205" s="9" t="e">
        <f>INDEX(#REF!:#REF!,MATCH($D4205,#REF!:#REF!,0),MATCH(#REF!,#REF!:#REF!,0))</f>
        <v>#REF!</v>
      </c>
    </row>
    <row r="4206" spans="1:6" ht="16.5" x14ac:dyDescent="0.3">
      <c r="A4206" s="9" t="s">
        <v>18121</v>
      </c>
      <c r="B4206" s="9" t="s">
        <v>2044</v>
      </c>
      <c r="C4206" s="10">
        <v>21413</v>
      </c>
      <c r="D4206" s="9">
        <v>8346855079</v>
      </c>
      <c r="E4206" s="9" t="e">
        <f>INDEX(#REF!:#REF!,MATCH($D4206,#REF!:#REF!,0),MATCH(#REF!,#REF!:#REF!,0))</f>
        <v>#REF!</v>
      </c>
      <c r="F4206" s="9" t="e">
        <f>INDEX(#REF!:#REF!,MATCH($D4206,#REF!:#REF!,0),MATCH(#REF!,#REF!:#REF!,0))</f>
        <v>#REF!</v>
      </c>
    </row>
    <row r="4207" spans="1:6" ht="16.5" x14ac:dyDescent="0.3">
      <c r="A4207" s="9" t="s">
        <v>18120</v>
      </c>
      <c r="B4207" s="9" t="s">
        <v>2768</v>
      </c>
      <c r="C4207" s="10">
        <v>14433</v>
      </c>
      <c r="D4207" s="9">
        <v>9621571960</v>
      </c>
      <c r="E4207" s="9" t="e">
        <f>INDEX(#REF!:#REF!,MATCH($D4207,#REF!:#REF!,0),MATCH(#REF!,#REF!:#REF!,0))</f>
        <v>#REF!</v>
      </c>
      <c r="F4207" s="9" t="e">
        <f>INDEX(#REF!:#REF!,MATCH($D4207,#REF!:#REF!,0),MATCH(#REF!,#REF!:#REF!,0))</f>
        <v>#REF!</v>
      </c>
    </row>
    <row r="4208" spans="1:6" ht="16.5" x14ac:dyDescent="0.3">
      <c r="A4208" s="9" t="s">
        <v>18119</v>
      </c>
      <c r="B4208" s="9" t="s">
        <v>2675</v>
      </c>
      <c r="C4208" s="10">
        <v>46456</v>
      </c>
      <c r="D4208" s="9">
        <v>7467563949</v>
      </c>
      <c r="E4208" s="9" t="e">
        <f>INDEX(#REF!:#REF!,MATCH($D4208,#REF!:#REF!,0),MATCH(#REF!,#REF!:#REF!,0))</f>
        <v>#REF!</v>
      </c>
      <c r="F4208" s="9" t="e">
        <f>INDEX(#REF!:#REF!,MATCH($D4208,#REF!:#REF!,0),MATCH(#REF!,#REF!:#REF!,0))</f>
        <v>#REF!</v>
      </c>
    </row>
    <row r="4209" spans="1:6" ht="16.5" x14ac:dyDescent="0.3">
      <c r="A4209" s="9" t="s">
        <v>18118</v>
      </c>
      <c r="B4209" s="9" t="s">
        <v>2680</v>
      </c>
      <c r="C4209" s="10">
        <v>37725</v>
      </c>
      <c r="D4209" s="9">
        <v>7866715386</v>
      </c>
      <c r="E4209" s="9" t="e">
        <f>INDEX(#REF!:#REF!,MATCH($D4209,#REF!:#REF!,0),MATCH(#REF!,#REF!:#REF!,0))</f>
        <v>#REF!</v>
      </c>
      <c r="F4209" s="9" t="e">
        <f>INDEX(#REF!:#REF!,MATCH($D4209,#REF!:#REF!,0),MATCH(#REF!,#REF!:#REF!,0))</f>
        <v>#REF!</v>
      </c>
    </row>
    <row r="4210" spans="1:6" ht="16.5" x14ac:dyDescent="0.3">
      <c r="A4210" s="9" t="s">
        <v>18117</v>
      </c>
      <c r="B4210" s="9" t="s">
        <v>2615</v>
      </c>
      <c r="C4210" s="10">
        <v>44444</v>
      </c>
      <c r="D4210" s="9">
        <v>7140803102</v>
      </c>
      <c r="E4210" s="9" t="e">
        <f>INDEX(#REF!:#REF!,MATCH($D4210,#REF!:#REF!,0),MATCH(#REF!,#REF!:#REF!,0))</f>
        <v>#REF!</v>
      </c>
      <c r="F4210" s="9" t="e">
        <f>INDEX(#REF!:#REF!,MATCH($D4210,#REF!:#REF!,0),MATCH(#REF!,#REF!:#REF!,0))</f>
        <v>#REF!</v>
      </c>
    </row>
    <row r="4211" spans="1:6" ht="16.5" x14ac:dyDescent="0.3">
      <c r="A4211" s="9" t="s">
        <v>18116</v>
      </c>
      <c r="B4211" s="9" t="s">
        <v>2222</v>
      </c>
      <c r="C4211" s="10">
        <v>41565</v>
      </c>
      <c r="D4211" s="9">
        <v>713650656</v>
      </c>
      <c r="E4211" s="9" t="e">
        <f>INDEX(#REF!:#REF!,MATCH($D4211,#REF!:#REF!,0),MATCH(#REF!,#REF!:#REF!,0))</f>
        <v>#REF!</v>
      </c>
      <c r="F4211" s="9" t="e">
        <f>INDEX(#REF!:#REF!,MATCH($D4211,#REF!:#REF!,0),MATCH(#REF!,#REF!:#REF!,0))</f>
        <v>#REF!</v>
      </c>
    </row>
    <row r="4212" spans="1:6" ht="16.5" x14ac:dyDescent="0.3">
      <c r="A4212" s="9" t="s">
        <v>18115</v>
      </c>
      <c r="B4212" s="9" t="s">
        <v>2040</v>
      </c>
      <c r="C4212" s="10">
        <v>17071</v>
      </c>
      <c r="D4212" s="9">
        <v>8911781207</v>
      </c>
      <c r="E4212" s="9" t="e">
        <f>INDEX(#REF!:#REF!,MATCH($D4212,#REF!:#REF!,0),MATCH(#REF!,#REF!:#REF!,0))</f>
        <v>#REF!</v>
      </c>
      <c r="F4212" s="9" t="e">
        <f>INDEX(#REF!:#REF!,MATCH($D4212,#REF!:#REF!,0),MATCH(#REF!,#REF!:#REF!,0))</f>
        <v>#REF!</v>
      </c>
    </row>
    <row r="4213" spans="1:6" ht="16.5" x14ac:dyDescent="0.3">
      <c r="A4213" s="9" t="s">
        <v>18114</v>
      </c>
      <c r="B4213" s="9" t="s">
        <v>2450</v>
      </c>
      <c r="C4213" s="10">
        <v>40557</v>
      </c>
      <c r="D4213" s="9">
        <v>8157157730</v>
      </c>
      <c r="E4213" s="9" t="e">
        <f>INDEX(#REF!:#REF!,MATCH($D4213,#REF!:#REF!,0),MATCH(#REF!,#REF!:#REF!,0))</f>
        <v>#REF!</v>
      </c>
      <c r="F4213" s="9" t="e">
        <f>INDEX(#REF!:#REF!,MATCH($D4213,#REF!:#REF!,0),MATCH(#REF!,#REF!:#REF!,0))</f>
        <v>#REF!</v>
      </c>
    </row>
    <row r="4214" spans="1:6" ht="16.5" x14ac:dyDescent="0.3">
      <c r="A4214" s="9" t="s">
        <v>18113</v>
      </c>
      <c r="B4214" s="9" t="s">
        <v>2424</v>
      </c>
      <c r="C4214" s="10">
        <v>43873</v>
      </c>
      <c r="D4214" s="9">
        <v>7304628987</v>
      </c>
      <c r="E4214" s="9" t="e">
        <f>INDEX(#REF!:#REF!,MATCH($D4214,#REF!:#REF!,0),MATCH(#REF!,#REF!:#REF!,0))</f>
        <v>#REF!</v>
      </c>
      <c r="F4214" s="9" t="e">
        <f>INDEX(#REF!:#REF!,MATCH($D4214,#REF!:#REF!,0),MATCH(#REF!,#REF!:#REF!,0))</f>
        <v>#REF!</v>
      </c>
    </row>
    <row r="4215" spans="1:6" ht="16.5" x14ac:dyDescent="0.3">
      <c r="A4215" s="9" t="s">
        <v>18112</v>
      </c>
      <c r="B4215" s="9" t="s">
        <v>1989</v>
      </c>
      <c r="C4215" s="10">
        <v>37601</v>
      </c>
      <c r="D4215" s="9">
        <v>7760701055</v>
      </c>
      <c r="E4215" s="9" t="e">
        <f>INDEX(#REF!:#REF!,MATCH($D4215,#REF!:#REF!,0),MATCH(#REF!,#REF!:#REF!,0))</f>
        <v>#REF!</v>
      </c>
      <c r="F4215" s="9" t="e">
        <f>INDEX(#REF!:#REF!,MATCH($D4215,#REF!:#REF!,0),MATCH(#REF!,#REF!:#REF!,0))</f>
        <v>#REF!</v>
      </c>
    </row>
    <row r="4216" spans="1:6" ht="16.5" x14ac:dyDescent="0.3">
      <c r="A4216" s="9" t="s">
        <v>18111</v>
      </c>
      <c r="B4216" s="9" t="s">
        <v>2489</v>
      </c>
      <c r="C4216" s="10">
        <v>43068</v>
      </c>
      <c r="D4216" s="9">
        <v>4862005330</v>
      </c>
      <c r="E4216" s="9" t="e">
        <f>INDEX(#REF!:#REF!,MATCH($D4216,#REF!:#REF!,0),MATCH(#REF!,#REF!:#REF!,0))</f>
        <v>#REF!</v>
      </c>
      <c r="F4216" s="9" t="e">
        <f>INDEX(#REF!:#REF!,MATCH($D4216,#REF!:#REF!,0),MATCH(#REF!,#REF!:#REF!,0))</f>
        <v>#REF!</v>
      </c>
    </row>
    <row r="4217" spans="1:6" ht="16.5" x14ac:dyDescent="0.3">
      <c r="A4217" s="9" t="s">
        <v>18110</v>
      </c>
      <c r="B4217" s="9" t="s">
        <v>2063</v>
      </c>
      <c r="C4217" s="10">
        <v>35638</v>
      </c>
      <c r="D4217" s="9">
        <v>5503746279</v>
      </c>
      <c r="E4217" s="9" t="e">
        <f>INDEX(#REF!:#REF!,MATCH($D4217,#REF!:#REF!,0),MATCH(#REF!,#REF!:#REF!,0))</f>
        <v>#REF!</v>
      </c>
      <c r="F4217" s="9" t="e">
        <f>INDEX(#REF!:#REF!,MATCH($D4217,#REF!:#REF!,0),MATCH(#REF!,#REF!:#REF!,0))</f>
        <v>#REF!</v>
      </c>
    </row>
    <row r="4218" spans="1:6" ht="16.5" x14ac:dyDescent="0.3">
      <c r="A4218" s="9" t="s">
        <v>18109</v>
      </c>
      <c r="B4218" s="9" t="s">
        <v>2351</v>
      </c>
      <c r="C4218" s="10">
        <v>17145</v>
      </c>
      <c r="D4218" s="9">
        <v>2547511673</v>
      </c>
      <c r="E4218" s="9" t="e">
        <f>INDEX(#REF!:#REF!,MATCH($D4218,#REF!:#REF!,0),MATCH(#REF!,#REF!:#REF!,0))</f>
        <v>#REF!</v>
      </c>
      <c r="F4218" s="9" t="e">
        <f>INDEX(#REF!:#REF!,MATCH($D4218,#REF!:#REF!,0),MATCH(#REF!,#REF!:#REF!,0))</f>
        <v>#REF!</v>
      </c>
    </row>
    <row r="4219" spans="1:6" ht="16.5" x14ac:dyDescent="0.3">
      <c r="A4219" s="9" t="s">
        <v>18108</v>
      </c>
      <c r="B4219" s="9" t="s">
        <v>2572</v>
      </c>
      <c r="C4219" s="10">
        <v>10187</v>
      </c>
      <c r="D4219" s="9">
        <v>7205288142</v>
      </c>
      <c r="E4219" s="9" t="e">
        <f>INDEX(#REF!:#REF!,MATCH($D4219,#REF!:#REF!,0),MATCH(#REF!,#REF!:#REF!,0))</f>
        <v>#REF!</v>
      </c>
      <c r="F4219" s="9" t="e">
        <f>INDEX(#REF!:#REF!,MATCH($D4219,#REF!:#REF!,0),MATCH(#REF!,#REF!:#REF!,0))</f>
        <v>#REF!</v>
      </c>
    </row>
    <row r="4220" spans="1:6" ht="16.5" x14ac:dyDescent="0.3">
      <c r="A4220" s="9" t="s">
        <v>18107</v>
      </c>
      <c r="B4220" s="9" t="s">
        <v>3042</v>
      </c>
      <c r="C4220" s="10">
        <v>11494</v>
      </c>
      <c r="D4220" s="9">
        <v>2698184272</v>
      </c>
      <c r="E4220" s="9" t="e">
        <f>INDEX(#REF!:#REF!,MATCH($D4220,#REF!:#REF!,0),MATCH(#REF!,#REF!:#REF!,0))</f>
        <v>#REF!</v>
      </c>
      <c r="F4220" s="9" t="e">
        <f>INDEX(#REF!:#REF!,MATCH($D4220,#REF!:#REF!,0),MATCH(#REF!,#REF!:#REF!,0))</f>
        <v>#REF!</v>
      </c>
    </row>
    <row r="4221" spans="1:6" ht="16.5" x14ac:dyDescent="0.3">
      <c r="A4221" s="9" t="s">
        <v>18106</v>
      </c>
      <c r="B4221" s="9" t="s">
        <v>2254</v>
      </c>
      <c r="C4221" s="10">
        <v>58194</v>
      </c>
      <c r="D4221" s="9">
        <v>3538909016</v>
      </c>
      <c r="E4221" s="9" t="e">
        <f>INDEX(#REF!:#REF!,MATCH($D4221,#REF!:#REF!,0),MATCH(#REF!,#REF!:#REF!,0))</f>
        <v>#REF!</v>
      </c>
      <c r="F4221" s="9" t="e">
        <f>INDEX(#REF!:#REF!,MATCH($D4221,#REF!:#REF!,0),MATCH(#REF!,#REF!:#REF!,0))</f>
        <v>#REF!</v>
      </c>
    </row>
    <row r="4222" spans="1:6" ht="16.5" x14ac:dyDescent="0.3">
      <c r="A4222" s="9" t="s">
        <v>18105</v>
      </c>
      <c r="B4222" s="9" t="s">
        <v>2443</v>
      </c>
      <c r="C4222" s="10">
        <v>22412</v>
      </c>
      <c r="D4222" s="9">
        <v>7000350199</v>
      </c>
      <c r="E4222" s="9" t="e">
        <f>INDEX(#REF!:#REF!,MATCH($D4222,#REF!:#REF!,0),MATCH(#REF!,#REF!:#REF!,0))</f>
        <v>#REF!</v>
      </c>
      <c r="F4222" s="9" t="e">
        <f>INDEX(#REF!:#REF!,MATCH($D4222,#REF!:#REF!,0),MATCH(#REF!,#REF!:#REF!,0))</f>
        <v>#REF!</v>
      </c>
    </row>
    <row r="4223" spans="1:6" ht="16.5" x14ac:dyDescent="0.3">
      <c r="A4223" s="9" t="s">
        <v>18104</v>
      </c>
      <c r="B4223" s="9" t="s">
        <v>3275</v>
      </c>
      <c r="C4223" s="10">
        <v>18120</v>
      </c>
      <c r="D4223" s="9">
        <v>3824197065</v>
      </c>
      <c r="E4223" s="9" t="e">
        <f>INDEX(#REF!:#REF!,MATCH($D4223,#REF!:#REF!,0),MATCH(#REF!,#REF!:#REF!,0))</f>
        <v>#REF!</v>
      </c>
      <c r="F4223" s="9" t="e">
        <f>INDEX(#REF!:#REF!,MATCH($D4223,#REF!:#REF!,0),MATCH(#REF!,#REF!:#REF!,0))</f>
        <v>#REF!</v>
      </c>
    </row>
    <row r="4224" spans="1:6" ht="16.5" x14ac:dyDescent="0.3">
      <c r="A4224" s="9" t="s">
        <v>18103</v>
      </c>
      <c r="B4224" s="9" t="s">
        <v>2021</v>
      </c>
      <c r="C4224" s="10">
        <v>38692</v>
      </c>
      <c r="D4224" s="9">
        <v>2426144645</v>
      </c>
      <c r="E4224" s="9" t="e">
        <f>INDEX(#REF!:#REF!,MATCH($D4224,#REF!:#REF!,0),MATCH(#REF!,#REF!:#REF!,0))</f>
        <v>#REF!</v>
      </c>
      <c r="F4224" s="9" t="e">
        <f>INDEX(#REF!:#REF!,MATCH($D4224,#REF!:#REF!,0),MATCH(#REF!,#REF!:#REF!,0))</f>
        <v>#REF!</v>
      </c>
    </row>
    <row r="4225" spans="1:6" ht="16.5" x14ac:dyDescent="0.3">
      <c r="A4225" s="9" t="s">
        <v>18102</v>
      </c>
      <c r="B4225" s="9" t="s">
        <v>2095</v>
      </c>
      <c r="C4225" s="10">
        <v>12023</v>
      </c>
      <c r="D4225" s="9">
        <v>1249074622</v>
      </c>
      <c r="E4225" s="9" t="e">
        <f>INDEX(#REF!:#REF!,MATCH($D4225,#REF!:#REF!,0),MATCH(#REF!,#REF!:#REF!,0))</f>
        <v>#REF!</v>
      </c>
      <c r="F4225" s="9" t="e">
        <f>INDEX(#REF!:#REF!,MATCH($D4225,#REF!:#REF!,0),MATCH(#REF!,#REF!:#REF!,0))</f>
        <v>#REF!</v>
      </c>
    </row>
    <row r="4226" spans="1:6" ht="16.5" x14ac:dyDescent="0.3">
      <c r="A4226" s="9" t="s">
        <v>18101</v>
      </c>
      <c r="B4226" s="9" t="s">
        <v>2267</v>
      </c>
      <c r="C4226" s="10">
        <v>35951</v>
      </c>
      <c r="D4226" s="9">
        <v>2138131904</v>
      </c>
      <c r="E4226" s="9" t="e">
        <f>INDEX(#REF!:#REF!,MATCH($D4226,#REF!:#REF!,0),MATCH(#REF!,#REF!:#REF!,0))</f>
        <v>#REF!</v>
      </c>
      <c r="F4226" s="9" t="e">
        <f>INDEX(#REF!:#REF!,MATCH($D4226,#REF!:#REF!,0),MATCH(#REF!,#REF!:#REF!,0))</f>
        <v>#REF!</v>
      </c>
    </row>
    <row r="4227" spans="1:6" ht="16.5" x14ac:dyDescent="0.3">
      <c r="A4227" s="9" t="s">
        <v>18100</v>
      </c>
      <c r="B4227" s="9" t="s">
        <v>2688</v>
      </c>
      <c r="C4227" s="10">
        <v>25297</v>
      </c>
      <c r="D4227" s="9">
        <v>9597202352</v>
      </c>
      <c r="E4227" s="9" t="e">
        <f>INDEX(#REF!:#REF!,MATCH($D4227,#REF!:#REF!,0),MATCH(#REF!,#REF!:#REF!,0))</f>
        <v>#REF!</v>
      </c>
      <c r="F4227" s="9" t="e">
        <f>INDEX(#REF!:#REF!,MATCH($D4227,#REF!:#REF!,0),MATCH(#REF!,#REF!:#REF!,0))</f>
        <v>#REF!</v>
      </c>
    </row>
    <row r="4228" spans="1:6" ht="16.5" x14ac:dyDescent="0.3">
      <c r="A4228" s="9" t="s">
        <v>18099</v>
      </c>
      <c r="B4228" s="9" t="s">
        <v>2013</v>
      </c>
      <c r="C4228" s="10">
        <v>49589</v>
      </c>
      <c r="D4228" s="9">
        <v>6596440737</v>
      </c>
      <c r="E4228" s="9" t="e">
        <f>INDEX(#REF!:#REF!,MATCH($D4228,#REF!:#REF!,0),MATCH(#REF!,#REF!:#REF!,0))</f>
        <v>#REF!</v>
      </c>
      <c r="F4228" s="9" t="e">
        <f>INDEX(#REF!:#REF!,MATCH($D4228,#REF!:#REF!,0),MATCH(#REF!,#REF!:#REF!,0))</f>
        <v>#REF!</v>
      </c>
    </row>
    <row r="4229" spans="1:6" ht="16.5" x14ac:dyDescent="0.3">
      <c r="A4229" s="9" t="s">
        <v>18098</v>
      </c>
      <c r="B4229" s="9" t="s">
        <v>2005</v>
      </c>
      <c r="C4229" s="10">
        <v>14977</v>
      </c>
      <c r="D4229" s="9">
        <v>8419732141</v>
      </c>
      <c r="E4229" s="9" t="e">
        <f>INDEX(#REF!:#REF!,MATCH($D4229,#REF!:#REF!,0),MATCH(#REF!,#REF!:#REF!,0))</f>
        <v>#REF!</v>
      </c>
      <c r="F4229" s="9" t="e">
        <f>INDEX(#REF!:#REF!,MATCH($D4229,#REF!:#REF!,0),MATCH(#REF!,#REF!:#REF!,0))</f>
        <v>#REF!</v>
      </c>
    </row>
    <row r="4230" spans="1:6" ht="16.5" x14ac:dyDescent="0.3">
      <c r="A4230" s="9" t="s">
        <v>18097</v>
      </c>
      <c r="B4230" s="9" t="s">
        <v>2683</v>
      </c>
      <c r="C4230" s="10">
        <v>33957</v>
      </c>
      <c r="D4230" s="9">
        <v>4795089876</v>
      </c>
      <c r="E4230" s="9" t="e">
        <f>INDEX(#REF!:#REF!,MATCH($D4230,#REF!:#REF!,0),MATCH(#REF!,#REF!:#REF!,0))</f>
        <v>#REF!</v>
      </c>
      <c r="F4230" s="9" t="e">
        <f>INDEX(#REF!:#REF!,MATCH($D4230,#REF!:#REF!,0),MATCH(#REF!,#REF!:#REF!,0))</f>
        <v>#REF!</v>
      </c>
    </row>
    <row r="4231" spans="1:6" ht="16.5" x14ac:dyDescent="0.3">
      <c r="A4231" s="9" t="s">
        <v>18096</v>
      </c>
      <c r="B4231" s="9" t="s">
        <v>2129</v>
      </c>
      <c r="C4231" s="10">
        <v>29736</v>
      </c>
      <c r="D4231" s="9">
        <v>1659448174</v>
      </c>
      <c r="E4231" s="9" t="e">
        <f>INDEX(#REF!:#REF!,MATCH($D4231,#REF!:#REF!,0),MATCH(#REF!,#REF!:#REF!,0))</f>
        <v>#REF!</v>
      </c>
      <c r="F4231" s="9" t="e">
        <f>INDEX(#REF!:#REF!,MATCH($D4231,#REF!:#REF!,0),MATCH(#REF!,#REF!:#REF!,0))</f>
        <v>#REF!</v>
      </c>
    </row>
    <row r="4232" spans="1:6" ht="16.5" x14ac:dyDescent="0.3">
      <c r="A4232" s="9" t="s">
        <v>18095</v>
      </c>
      <c r="B4232" s="9" t="s">
        <v>3448</v>
      </c>
      <c r="C4232" s="10">
        <v>58901</v>
      </c>
      <c r="D4232" s="9">
        <v>9002722281</v>
      </c>
      <c r="E4232" s="9" t="e">
        <f>INDEX(#REF!:#REF!,MATCH($D4232,#REF!:#REF!,0),MATCH(#REF!,#REF!:#REF!,0))</f>
        <v>#REF!</v>
      </c>
      <c r="F4232" s="9" t="e">
        <f>INDEX(#REF!:#REF!,MATCH($D4232,#REF!:#REF!,0),MATCH(#REF!,#REF!:#REF!,0))</f>
        <v>#REF!</v>
      </c>
    </row>
    <row r="4233" spans="1:6" ht="16.5" x14ac:dyDescent="0.3">
      <c r="A4233" s="9" t="s">
        <v>18094</v>
      </c>
      <c r="B4233" s="9" t="s">
        <v>1965</v>
      </c>
      <c r="C4233" s="10">
        <v>32544</v>
      </c>
      <c r="D4233" s="9">
        <v>3418374697</v>
      </c>
      <c r="E4233" s="9" t="e">
        <f>INDEX(#REF!:#REF!,MATCH($D4233,#REF!:#REF!,0),MATCH(#REF!,#REF!:#REF!,0))</f>
        <v>#REF!</v>
      </c>
      <c r="F4233" s="9" t="e">
        <f>INDEX(#REF!:#REF!,MATCH($D4233,#REF!:#REF!,0),MATCH(#REF!,#REF!:#REF!,0))</f>
        <v>#REF!</v>
      </c>
    </row>
    <row r="4234" spans="1:6" ht="16.5" x14ac:dyDescent="0.3">
      <c r="A4234" s="9" t="s">
        <v>18093</v>
      </c>
      <c r="B4234" s="9" t="s">
        <v>2468</v>
      </c>
      <c r="C4234" s="10">
        <v>13936</v>
      </c>
      <c r="D4234" s="9">
        <v>2510440322</v>
      </c>
      <c r="E4234" s="9" t="e">
        <f>INDEX(#REF!:#REF!,MATCH($D4234,#REF!:#REF!,0),MATCH(#REF!,#REF!:#REF!,0))</f>
        <v>#REF!</v>
      </c>
      <c r="F4234" s="9" t="e">
        <f>INDEX(#REF!:#REF!,MATCH($D4234,#REF!:#REF!,0),MATCH(#REF!,#REF!:#REF!,0))</f>
        <v>#REF!</v>
      </c>
    </row>
    <row r="4235" spans="1:6" ht="16.5" x14ac:dyDescent="0.3">
      <c r="A4235" s="9" t="s">
        <v>18092</v>
      </c>
      <c r="B4235" s="9" t="s">
        <v>2298</v>
      </c>
      <c r="C4235" s="10">
        <v>31635</v>
      </c>
      <c r="D4235" s="9">
        <v>3967370569</v>
      </c>
      <c r="E4235" s="9" t="e">
        <f>INDEX(#REF!:#REF!,MATCH($D4235,#REF!:#REF!,0),MATCH(#REF!,#REF!:#REF!,0))</f>
        <v>#REF!</v>
      </c>
      <c r="F4235" s="9" t="e">
        <f>INDEX(#REF!:#REF!,MATCH($D4235,#REF!:#REF!,0),MATCH(#REF!,#REF!:#REF!,0))</f>
        <v>#REF!</v>
      </c>
    </row>
    <row r="4236" spans="1:6" ht="16.5" x14ac:dyDescent="0.3">
      <c r="A4236" s="9" t="s">
        <v>18091</v>
      </c>
      <c r="B4236" s="9" t="s">
        <v>2747</v>
      </c>
      <c r="C4236" s="10">
        <v>33027</v>
      </c>
      <c r="D4236" s="9">
        <v>228985188</v>
      </c>
      <c r="E4236" s="9" t="e">
        <f>INDEX(#REF!:#REF!,MATCH($D4236,#REF!:#REF!,0),MATCH(#REF!,#REF!:#REF!,0))</f>
        <v>#REF!</v>
      </c>
      <c r="F4236" s="9" t="e">
        <f>INDEX(#REF!:#REF!,MATCH($D4236,#REF!:#REF!,0),MATCH(#REF!,#REF!:#REF!,0))</f>
        <v>#REF!</v>
      </c>
    </row>
    <row r="4237" spans="1:6" ht="16.5" x14ac:dyDescent="0.3">
      <c r="A4237" s="9" t="s">
        <v>18090</v>
      </c>
      <c r="B4237" s="9" t="s">
        <v>3448</v>
      </c>
      <c r="C4237" s="10">
        <v>52475</v>
      </c>
      <c r="D4237" s="9">
        <v>6183510505</v>
      </c>
      <c r="E4237" s="9" t="e">
        <f>INDEX(#REF!:#REF!,MATCH($D4237,#REF!:#REF!,0),MATCH(#REF!,#REF!:#REF!,0))</f>
        <v>#REF!</v>
      </c>
      <c r="F4237" s="9" t="e">
        <f>INDEX(#REF!:#REF!,MATCH($D4237,#REF!:#REF!,0),MATCH(#REF!,#REF!:#REF!,0))</f>
        <v>#REF!</v>
      </c>
    </row>
    <row r="4238" spans="1:6" ht="16.5" x14ac:dyDescent="0.3">
      <c r="A4238" s="9" t="s">
        <v>18089</v>
      </c>
      <c r="B4238" s="9" t="s">
        <v>2669</v>
      </c>
      <c r="C4238" s="10">
        <v>13634</v>
      </c>
      <c r="D4238" s="9">
        <v>1263903657</v>
      </c>
      <c r="E4238" s="9" t="e">
        <f>INDEX(#REF!:#REF!,MATCH($D4238,#REF!:#REF!,0),MATCH(#REF!,#REF!:#REF!,0))</f>
        <v>#REF!</v>
      </c>
      <c r="F4238" s="9" t="e">
        <f>INDEX(#REF!:#REF!,MATCH($D4238,#REF!:#REF!,0),MATCH(#REF!,#REF!:#REF!,0))</f>
        <v>#REF!</v>
      </c>
    </row>
    <row r="4239" spans="1:6" ht="16.5" x14ac:dyDescent="0.3">
      <c r="A4239" s="9" t="s">
        <v>18088</v>
      </c>
      <c r="B4239" s="9" t="s">
        <v>2147</v>
      </c>
      <c r="C4239" s="10">
        <v>21675</v>
      </c>
      <c r="D4239" s="9">
        <v>8154943166</v>
      </c>
      <c r="E4239" s="9" t="e">
        <f>INDEX(#REF!:#REF!,MATCH($D4239,#REF!:#REF!,0),MATCH(#REF!,#REF!:#REF!,0))</f>
        <v>#REF!</v>
      </c>
      <c r="F4239" s="9" t="e">
        <f>INDEX(#REF!:#REF!,MATCH($D4239,#REF!:#REF!,0),MATCH(#REF!,#REF!:#REF!,0))</f>
        <v>#REF!</v>
      </c>
    </row>
    <row r="4240" spans="1:6" ht="16.5" x14ac:dyDescent="0.3">
      <c r="A4240" s="9" t="s">
        <v>18087</v>
      </c>
      <c r="B4240" s="9" t="s">
        <v>2050</v>
      </c>
      <c r="C4240" s="10">
        <v>47345</v>
      </c>
      <c r="D4240" s="9">
        <v>6471464479</v>
      </c>
      <c r="E4240" s="9" t="e">
        <f>INDEX(#REF!:#REF!,MATCH($D4240,#REF!:#REF!,0),MATCH(#REF!,#REF!:#REF!,0))</f>
        <v>#REF!</v>
      </c>
      <c r="F4240" s="9" t="e">
        <f>INDEX(#REF!:#REF!,MATCH($D4240,#REF!:#REF!,0),MATCH(#REF!,#REF!:#REF!,0))</f>
        <v>#REF!</v>
      </c>
    </row>
    <row r="4241" spans="1:6" ht="16.5" x14ac:dyDescent="0.3">
      <c r="A4241" s="9" t="s">
        <v>18086</v>
      </c>
      <c r="B4241" s="9" t="s">
        <v>2470</v>
      </c>
      <c r="C4241" s="10">
        <v>58501</v>
      </c>
      <c r="D4241" s="9">
        <v>8728207157</v>
      </c>
      <c r="E4241" s="9" t="e">
        <f>INDEX(#REF!:#REF!,MATCH($D4241,#REF!:#REF!,0),MATCH(#REF!,#REF!:#REF!,0))</f>
        <v>#REF!</v>
      </c>
      <c r="F4241" s="9" t="e">
        <f>INDEX(#REF!:#REF!,MATCH($D4241,#REF!:#REF!,0),MATCH(#REF!,#REF!:#REF!,0))</f>
        <v>#REF!</v>
      </c>
    </row>
    <row r="4242" spans="1:6" ht="16.5" x14ac:dyDescent="0.3">
      <c r="A4242" s="9" t="s">
        <v>18085</v>
      </c>
      <c r="B4242" s="9" t="s">
        <v>2274</v>
      </c>
      <c r="C4242" s="10">
        <v>33849</v>
      </c>
      <c r="D4242" s="9">
        <v>9726873223</v>
      </c>
      <c r="E4242" s="9" t="e">
        <f>INDEX(#REF!:#REF!,MATCH($D4242,#REF!:#REF!,0),MATCH(#REF!,#REF!:#REF!,0))</f>
        <v>#REF!</v>
      </c>
      <c r="F4242" s="9" t="e">
        <f>INDEX(#REF!:#REF!,MATCH($D4242,#REF!:#REF!,0),MATCH(#REF!,#REF!:#REF!,0))</f>
        <v>#REF!</v>
      </c>
    </row>
    <row r="4243" spans="1:6" ht="16.5" x14ac:dyDescent="0.3">
      <c r="A4243" s="9" t="s">
        <v>18084</v>
      </c>
      <c r="B4243" s="9" t="s">
        <v>2269</v>
      </c>
      <c r="C4243" s="10">
        <v>48300</v>
      </c>
      <c r="D4243" s="9">
        <v>7166957409</v>
      </c>
      <c r="E4243" s="9" t="e">
        <f>INDEX(#REF!:#REF!,MATCH($D4243,#REF!:#REF!,0),MATCH(#REF!,#REF!:#REF!,0))</f>
        <v>#REF!</v>
      </c>
      <c r="F4243" s="9" t="e">
        <f>INDEX(#REF!:#REF!,MATCH($D4243,#REF!:#REF!,0),MATCH(#REF!,#REF!:#REF!,0))</f>
        <v>#REF!</v>
      </c>
    </row>
    <row r="4244" spans="1:6" ht="16.5" x14ac:dyDescent="0.3">
      <c r="A4244" s="9" t="s">
        <v>18083</v>
      </c>
      <c r="B4244" s="9" t="s">
        <v>2453</v>
      </c>
      <c r="C4244" s="10">
        <v>56167</v>
      </c>
      <c r="D4244" s="9">
        <v>939715988</v>
      </c>
      <c r="E4244" s="9" t="e">
        <f>INDEX(#REF!:#REF!,MATCH($D4244,#REF!:#REF!,0),MATCH(#REF!,#REF!:#REF!,0))</f>
        <v>#REF!</v>
      </c>
      <c r="F4244" s="9" t="e">
        <f>INDEX(#REF!:#REF!,MATCH($D4244,#REF!:#REF!,0),MATCH(#REF!,#REF!:#REF!,0))</f>
        <v>#REF!</v>
      </c>
    </row>
    <row r="4245" spans="1:6" ht="16.5" x14ac:dyDescent="0.3">
      <c r="A4245" s="9" t="s">
        <v>18082</v>
      </c>
      <c r="B4245" s="9" t="s">
        <v>2110</v>
      </c>
      <c r="C4245" s="10">
        <v>48060</v>
      </c>
      <c r="D4245" s="9">
        <v>2561690342</v>
      </c>
      <c r="E4245" s="9" t="e">
        <f>INDEX(#REF!:#REF!,MATCH($D4245,#REF!:#REF!,0),MATCH(#REF!,#REF!:#REF!,0))</f>
        <v>#REF!</v>
      </c>
      <c r="F4245" s="9" t="e">
        <f>INDEX(#REF!:#REF!,MATCH($D4245,#REF!:#REF!,0),MATCH(#REF!,#REF!:#REF!,0))</f>
        <v>#REF!</v>
      </c>
    </row>
    <row r="4246" spans="1:6" ht="16.5" x14ac:dyDescent="0.3">
      <c r="A4246" s="9" t="s">
        <v>18081</v>
      </c>
      <c r="B4246" s="9" t="s">
        <v>3281</v>
      </c>
      <c r="C4246" s="10">
        <v>36793</v>
      </c>
      <c r="D4246" s="9">
        <v>6915102108</v>
      </c>
      <c r="E4246" s="9" t="e">
        <f>INDEX(#REF!:#REF!,MATCH($D4246,#REF!:#REF!,0),MATCH(#REF!,#REF!:#REF!,0))</f>
        <v>#REF!</v>
      </c>
      <c r="F4246" s="9" t="e">
        <f>INDEX(#REF!:#REF!,MATCH($D4246,#REF!:#REF!,0),MATCH(#REF!,#REF!:#REF!,0))</f>
        <v>#REF!</v>
      </c>
    </row>
    <row r="4247" spans="1:6" ht="16.5" x14ac:dyDescent="0.3">
      <c r="A4247" s="9" t="s">
        <v>18080</v>
      </c>
      <c r="B4247" s="9" t="s">
        <v>2040</v>
      </c>
      <c r="C4247" s="10">
        <v>47168</v>
      </c>
      <c r="D4247" s="9">
        <v>6471464479</v>
      </c>
      <c r="E4247" s="9" t="e">
        <f>INDEX(#REF!:#REF!,MATCH($D4247,#REF!:#REF!,0),MATCH(#REF!,#REF!:#REF!,0))</f>
        <v>#REF!</v>
      </c>
      <c r="F4247" s="9" t="e">
        <f>INDEX(#REF!:#REF!,MATCH($D4247,#REF!:#REF!,0),MATCH(#REF!,#REF!:#REF!,0))</f>
        <v>#REF!</v>
      </c>
    </row>
    <row r="4248" spans="1:6" ht="16.5" x14ac:dyDescent="0.3">
      <c r="A4248" s="9" t="s">
        <v>18079</v>
      </c>
      <c r="B4248" s="9" t="s">
        <v>2090</v>
      </c>
      <c r="C4248" s="10">
        <v>23887</v>
      </c>
      <c r="D4248" s="9">
        <v>7467563949</v>
      </c>
      <c r="E4248" s="9" t="e">
        <f>INDEX(#REF!:#REF!,MATCH($D4248,#REF!:#REF!,0),MATCH(#REF!,#REF!:#REF!,0))</f>
        <v>#REF!</v>
      </c>
      <c r="F4248" s="9" t="e">
        <f>INDEX(#REF!:#REF!,MATCH($D4248,#REF!:#REF!,0),MATCH(#REF!,#REF!:#REF!,0))</f>
        <v>#REF!</v>
      </c>
    </row>
    <row r="4249" spans="1:6" ht="16.5" x14ac:dyDescent="0.3">
      <c r="A4249" s="9" t="s">
        <v>18078</v>
      </c>
      <c r="B4249" s="9" t="s">
        <v>2650</v>
      </c>
      <c r="C4249" s="10">
        <v>12808</v>
      </c>
      <c r="D4249" s="9">
        <v>5407735911</v>
      </c>
      <c r="E4249" s="9" t="e">
        <f>INDEX(#REF!:#REF!,MATCH($D4249,#REF!:#REF!,0),MATCH(#REF!,#REF!:#REF!,0))</f>
        <v>#REF!</v>
      </c>
      <c r="F4249" s="9" t="e">
        <f>INDEX(#REF!:#REF!,MATCH($D4249,#REF!:#REF!,0),MATCH(#REF!,#REF!:#REF!,0))</f>
        <v>#REF!</v>
      </c>
    </row>
    <row r="4250" spans="1:6" ht="16.5" x14ac:dyDescent="0.3">
      <c r="A4250" s="9" t="s">
        <v>18077</v>
      </c>
      <c r="B4250" s="9" t="s">
        <v>2870</v>
      </c>
      <c r="C4250" s="10">
        <v>47261</v>
      </c>
      <c r="D4250" s="9">
        <v>483886254</v>
      </c>
      <c r="E4250" s="9" t="e">
        <f>INDEX(#REF!:#REF!,MATCH($D4250,#REF!:#REF!,0),MATCH(#REF!,#REF!:#REF!,0))</f>
        <v>#REF!</v>
      </c>
      <c r="F4250" s="9" t="e">
        <f>INDEX(#REF!:#REF!,MATCH($D4250,#REF!:#REF!,0),MATCH(#REF!,#REF!:#REF!,0))</f>
        <v>#REF!</v>
      </c>
    </row>
    <row r="4251" spans="1:6" ht="16.5" x14ac:dyDescent="0.3">
      <c r="A4251" s="9" t="s">
        <v>18076</v>
      </c>
      <c r="B4251" s="9" t="s">
        <v>2241</v>
      </c>
      <c r="C4251" s="10">
        <v>10006</v>
      </c>
      <c r="D4251" s="9">
        <v>6380488901</v>
      </c>
      <c r="E4251" s="9" t="e">
        <f>INDEX(#REF!:#REF!,MATCH($D4251,#REF!:#REF!,0),MATCH(#REF!,#REF!:#REF!,0))</f>
        <v>#REF!</v>
      </c>
      <c r="F4251" s="9" t="e">
        <f>INDEX(#REF!:#REF!,MATCH($D4251,#REF!:#REF!,0),MATCH(#REF!,#REF!:#REF!,0))</f>
        <v>#REF!</v>
      </c>
    </row>
    <row r="4252" spans="1:6" ht="16.5" x14ac:dyDescent="0.3">
      <c r="A4252" s="9" t="s">
        <v>18075</v>
      </c>
      <c r="B4252" s="9" t="s">
        <v>2669</v>
      </c>
      <c r="C4252" s="10">
        <v>12406</v>
      </c>
      <c r="D4252" s="9">
        <v>264454596</v>
      </c>
      <c r="E4252" s="9" t="e">
        <f>INDEX(#REF!:#REF!,MATCH($D4252,#REF!:#REF!,0),MATCH(#REF!,#REF!:#REF!,0))</f>
        <v>#REF!</v>
      </c>
      <c r="F4252" s="9" t="e">
        <f>INDEX(#REF!:#REF!,MATCH($D4252,#REF!:#REF!,0),MATCH(#REF!,#REF!:#REF!,0))</f>
        <v>#REF!</v>
      </c>
    </row>
    <row r="4253" spans="1:6" ht="16.5" x14ac:dyDescent="0.3">
      <c r="A4253" s="9" t="s">
        <v>18074</v>
      </c>
      <c r="B4253" s="9" t="s">
        <v>2044</v>
      </c>
      <c r="C4253" s="10">
        <v>31967</v>
      </c>
      <c r="D4253" s="9">
        <v>3956653289</v>
      </c>
      <c r="E4253" s="9" t="e">
        <f>INDEX(#REF!:#REF!,MATCH($D4253,#REF!:#REF!,0),MATCH(#REF!,#REF!:#REF!,0))</f>
        <v>#REF!</v>
      </c>
      <c r="F4253" s="9" t="e">
        <f>INDEX(#REF!:#REF!,MATCH($D4253,#REF!:#REF!,0),MATCH(#REF!,#REF!:#REF!,0))</f>
        <v>#REF!</v>
      </c>
    </row>
    <row r="4254" spans="1:6" ht="16.5" x14ac:dyDescent="0.3">
      <c r="A4254" s="9" t="s">
        <v>18073</v>
      </c>
      <c r="B4254" s="9" t="s">
        <v>2204</v>
      </c>
      <c r="C4254" s="10">
        <v>10849</v>
      </c>
      <c r="D4254" s="9">
        <v>2859931651</v>
      </c>
      <c r="E4254" s="9" t="e">
        <f>INDEX(#REF!:#REF!,MATCH($D4254,#REF!:#REF!,0),MATCH(#REF!,#REF!:#REF!,0))</f>
        <v>#REF!</v>
      </c>
      <c r="F4254" s="9" t="e">
        <f>INDEX(#REF!:#REF!,MATCH($D4254,#REF!:#REF!,0),MATCH(#REF!,#REF!:#REF!,0))</f>
        <v>#REF!</v>
      </c>
    </row>
    <row r="4255" spans="1:6" ht="16.5" x14ac:dyDescent="0.3">
      <c r="A4255" s="9" t="s">
        <v>18072</v>
      </c>
      <c r="B4255" s="9" t="s">
        <v>2815</v>
      </c>
      <c r="C4255" s="10">
        <v>10014</v>
      </c>
      <c r="D4255" s="9">
        <v>2958692264</v>
      </c>
      <c r="E4255" s="9" t="e">
        <f>INDEX(#REF!:#REF!,MATCH($D4255,#REF!:#REF!,0),MATCH(#REF!,#REF!:#REF!,0))</f>
        <v>#REF!</v>
      </c>
      <c r="F4255" s="9" t="e">
        <f>INDEX(#REF!:#REF!,MATCH($D4255,#REF!:#REF!,0),MATCH(#REF!,#REF!:#REF!,0))</f>
        <v>#REF!</v>
      </c>
    </row>
    <row r="4256" spans="1:6" ht="16.5" x14ac:dyDescent="0.3">
      <c r="A4256" s="9" t="s">
        <v>18071</v>
      </c>
      <c r="B4256" s="9" t="s">
        <v>2269</v>
      </c>
      <c r="C4256" s="10">
        <v>27652</v>
      </c>
      <c r="D4256" s="9">
        <v>1296185559</v>
      </c>
      <c r="E4256" s="9" t="e">
        <f>INDEX(#REF!:#REF!,MATCH($D4256,#REF!:#REF!,0),MATCH(#REF!,#REF!:#REF!,0))</f>
        <v>#REF!</v>
      </c>
      <c r="F4256" s="9" t="e">
        <f>INDEX(#REF!:#REF!,MATCH($D4256,#REF!:#REF!,0),MATCH(#REF!,#REF!:#REF!,0))</f>
        <v>#REF!</v>
      </c>
    </row>
    <row r="4257" spans="1:6" ht="16.5" x14ac:dyDescent="0.3">
      <c r="A4257" s="9" t="s">
        <v>18070</v>
      </c>
      <c r="B4257" s="9" t="s">
        <v>2753</v>
      </c>
      <c r="C4257" s="10">
        <v>29777</v>
      </c>
      <c r="D4257" s="9">
        <v>2255261316</v>
      </c>
      <c r="E4257" s="9" t="e">
        <f>INDEX(#REF!:#REF!,MATCH($D4257,#REF!:#REF!,0),MATCH(#REF!,#REF!:#REF!,0))</f>
        <v>#REF!</v>
      </c>
      <c r="F4257" s="9" t="e">
        <f>INDEX(#REF!:#REF!,MATCH($D4257,#REF!:#REF!,0),MATCH(#REF!,#REF!:#REF!,0))</f>
        <v>#REF!</v>
      </c>
    </row>
    <row r="4258" spans="1:6" ht="16.5" x14ac:dyDescent="0.3">
      <c r="A4258" s="9" t="s">
        <v>18069</v>
      </c>
      <c r="B4258" s="9" t="s">
        <v>2216</v>
      </c>
      <c r="C4258" s="10">
        <v>27113</v>
      </c>
      <c r="D4258" s="9">
        <v>5079859830</v>
      </c>
      <c r="E4258" s="9" t="e">
        <f>INDEX(#REF!:#REF!,MATCH($D4258,#REF!:#REF!,0),MATCH(#REF!,#REF!:#REF!,0))</f>
        <v>#REF!</v>
      </c>
      <c r="F4258" s="9" t="e">
        <f>INDEX(#REF!:#REF!,MATCH($D4258,#REF!:#REF!,0),MATCH(#REF!,#REF!:#REF!,0))</f>
        <v>#REF!</v>
      </c>
    </row>
    <row r="4259" spans="1:6" ht="16.5" x14ac:dyDescent="0.3">
      <c r="A4259" s="9" t="s">
        <v>18068</v>
      </c>
      <c r="B4259" s="9" t="s">
        <v>1953</v>
      </c>
      <c r="C4259" s="10">
        <v>56213</v>
      </c>
      <c r="D4259" s="9">
        <v>324399618</v>
      </c>
      <c r="E4259" s="9" t="e">
        <f>INDEX(#REF!:#REF!,MATCH($D4259,#REF!:#REF!,0),MATCH(#REF!,#REF!:#REF!,0))</f>
        <v>#REF!</v>
      </c>
      <c r="F4259" s="9" t="e">
        <f>INDEX(#REF!:#REF!,MATCH($D4259,#REF!:#REF!,0),MATCH(#REF!,#REF!:#REF!,0))</f>
        <v>#REF!</v>
      </c>
    </row>
    <row r="4260" spans="1:6" ht="16.5" x14ac:dyDescent="0.3">
      <c r="A4260" s="9" t="s">
        <v>18067</v>
      </c>
      <c r="B4260" s="9" t="s">
        <v>1987</v>
      </c>
      <c r="C4260" s="10">
        <v>19335</v>
      </c>
      <c r="D4260" s="9">
        <v>7912639675</v>
      </c>
      <c r="E4260" s="9" t="e">
        <f>INDEX(#REF!:#REF!,MATCH($D4260,#REF!:#REF!,0),MATCH(#REF!,#REF!:#REF!,0))</f>
        <v>#REF!</v>
      </c>
      <c r="F4260" s="9" t="e">
        <f>INDEX(#REF!:#REF!,MATCH($D4260,#REF!:#REF!,0),MATCH(#REF!,#REF!:#REF!,0))</f>
        <v>#REF!</v>
      </c>
    </row>
    <row r="4261" spans="1:6" ht="16.5" x14ac:dyDescent="0.3">
      <c r="A4261" s="9" t="s">
        <v>18066</v>
      </c>
      <c r="B4261" s="9" t="s">
        <v>2445</v>
      </c>
      <c r="C4261" s="10">
        <v>28980</v>
      </c>
      <c r="D4261" s="9">
        <v>6275593709</v>
      </c>
      <c r="E4261" s="9" t="e">
        <f>INDEX(#REF!:#REF!,MATCH($D4261,#REF!:#REF!,0),MATCH(#REF!,#REF!:#REF!,0))</f>
        <v>#REF!</v>
      </c>
      <c r="F4261" s="9" t="e">
        <f>INDEX(#REF!:#REF!,MATCH($D4261,#REF!:#REF!,0),MATCH(#REF!,#REF!:#REF!,0))</f>
        <v>#REF!</v>
      </c>
    </row>
    <row r="4262" spans="1:6" ht="16.5" x14ac:dyDescent="0.3">
      <c r="A4262" s="9" t="s">
        <v>18065</v>
      </c>
      <c r="B4262" s="9" t="s">
        <v>3085</v>
      </c>
      <c r="C4262" s="10">
        <v>43781</v>
      </c>
      <c r="D4262" s="9">
        <v>8552526727</v>
      </c>
      <c r="E4262" s="9" t="e">
        <f>INDEX(#REF!:#REF!,MATCH($D4262,#REF!:#REF!,0),MATCH(#REF!,#REF!:#REF!,0))</f>
        <v>#REF!</v>
      </c>
      <c r="F4262" s="9" t="e">
        <f>INDEX(#REF!:#REF!,MATCH($D4262,#REF!:#REF!,0),MATCH(#REF!,#REF!:#REF!,0))</f>
        <v>#REF!</v>
      </c>
    </row>
    <row r="4263" spans="1:6" ht="16.5" x14ac:dyDescent="0.3">
      <c r="A4263" s="9" t="s">
        <v>18064</v>
      </c>
      <c r="B4263" s="9" t="s">
        <v>2727</v>
      </c>
      <c r="C4263" s="10">
        <v>59470</v>
      </c>
      <c r="D4263" s="9">
        <v>4716524892</v>
      </c>
      <c r="E4263" s="9" t="e">
        <f>INDEX(#REF!:#REF!,MATCH($D4263,#REF!:#REF!,0),MATCH(#REF!,#REF!:#REF!,0))</f>
        <v>#REF!</v>
      </c>
      <c r="F4263" s="9" t="e">
        <f>INDEX(#REF!:#REF!,MATCH($D4263,#REF!:#REF!,0),MATCH(#REF!,#REF!:#REF!,0))</f>
        <v>#REF!</v>
      </c>
    </row>
    <row r="4264" spans="1:6" ht="16.5" x14ac:dyDescent="0.3">
      <c r="A4264" s="9" t="s">
        <v>18063</v>
      </c>
      <c r="B4264" s="9" t="s">
        <v>3448</v>
      </c>
      <c r="C4264" s="10">
        <v>51084</v>
      </c>
      <c r="D4264" s="9">
        <v>7240169995</v>
      </c>
      <c r="E4264" s="9" t="e">
        <f>INDEX(#REF!:#REF!,MATCH($D4264,#REF!:#REF!,0),MATCH(#REF!,#REF!:#REF!,0))</f>
        <v>#REF!</v>
      </c>
      <c r="F4264" s="9" t="e">
        <f>INDEX(#REF!:#REF!,MATCH($D4264,#REF!:#REF!,0),MATCH(#REF!,#REF!:#REF!,0))</f>
        <v>#REF!</v>
      </c>
    </row>
    <row r="4265" spans="1:6" ht="16.5" x14ac:dyDescent="0.3">
      <c r="A4265" s="9" t="s">
        <v>18062</v>
      </c>
      <c r="B4265" s="9" t="s">
        <v>1993</v>
      </c>
      <c r="C4265" s="10">
        <v>41313</v>
      </c>
      <c r="D4265" s="9">
        <v>8895721314</v>
      </c>
      <c r="E4265" s="9" t="e">
        <f>INDEX(#REF!:#REF!,MATCH($D4265,#REF!:#REF!,0),MATCH(#REF!,#REF!:#REF!,0))</f>
        <v>#REF!</v>
      </c>
      <c r="F4265" s="9" t="e">
        <f>INDEX(#REF!:#REF!,MATCH($D4265,#REF!:#REF!,0),MATCH(#REF!,#REF!:#REF!,0))</f>
        <v>#REF!</v>
      </c>
    </row>
    <row r="4266" spans="1:6" ht="16.5" x14ac:dyDescent="0.3">
      <c r="A4266" s="9" t="s">
        <v>18061</v>
      </c>
      <c r="B4266" s="9" t="s">
        <v>2371</v>
      </c>
      <c r="C4266" s="10">
        <v>22515</v>
      </c>
      <c r="D4266" s="9">
        <v>650049144</v>
      </c>
      <c r="E4266" s="9" t="e">
        <f>INDEX(#REF!:#REF!,MATCH($D4266,#REF!:#REF!,0),MATCH(#REF!,#REF!:#REF!,0))</f>
        <v>#REF!</v>
      </c>
      <c r="F4266" s="9" t="e">
        <f>INDEX(#REF!:#REF!,MATCH($D4266,#REF!:#REF!,0),MATCH(#REF!,#REF!:#REF!,0))</f>
        <v>#REF!</v>
      </c>
    </row>
    <row r="4267" spans="1:6" ht="16.5" x14ac:dyDescent="0.3">
      <c r="A4267" s="9" t="s">
        <v>18060</v>
      </c>
      <c r="B4267" s="9" t="s">
        <v>2081</v>
      </c>
      <c r="C4267" s="10">
        <v>11978</v>
      </c>
      <c r="D4267" s="9">
        <v>3145010581</v>
      </c>
      <c r="E4267" s="9" t="e">
        <f>INDEX(#REF!:#REF!,MATCH($D4267,#REF!:#REF!,0),MATCH(#REF!,#REF!:#REF!,0))</f>
        <v>#REF!</v>
      </c>
      <c r="F4267" s="9" t="e">
        <f>INDEX(#REF!:#REF!,MATCH($D4267,#REF!:#REF!,0),MATCH(#REF!,#REF!:#REF!,0))</f>
        <v>#REF!</v>
      </c>
    </row>
    <row r="4268" spans="1:6" ht="16.5" x14ac:dyDescent="0.3">
      <c r="A4268" s="9" t="s">
        <v>18059</v>
      </c>
      <c r="B4268" s="9" t="s">
        <v>2443</v>
      </c>
      <c r="C4268" s="10">
        <v>20488</v>
      </c>
      <c r="D4268" s="9">
        <v>2237103631</v>
      </c>
      <c r="E4268" s="9" t="e">
        <f>INDEX(#REF!:#REF!,MATCH($D4268,#REF!:#REF!,0),MATCH(#REF!,#REF!:#REF!,0))</f>
        <v>#REF!</v>
      </c>
      <c r="F4268" s="9" t="e">
        <f>INDEX(#REF!:#REF!,MATCH($D4268,#REF!:#REF!,0),MATCH(#REF!,#REF!:#REF!,0))</f>
        <v>#REF!</v>
      </c>
    </row>
    <row r="4269" spans="1:6" ht="16.5" x14ac:dyDescent="0.3">
      <c r="A4269" s="9" t="s">
        <v>18058</v>
      </c>
      <c r="B4269" s="9" t="s">
        <v>2450</v>
      </c>
      <c r="C4269" s="10">
        <v>51270</v>
      </c>
      <c r="D4269" s="9">
        <v>4638232353</v>
      </c>
      <c r="E4269" s="9" t="e">
        <f>INDEX(#REF!:#REF!,MATCH($D4269,#REF!:#REF!,0),MATCH(#REF!,#REF!:#REF!,0))</f>
        <v>#REF!</v>
      </c>
      <c r="F4269" s="9" t="e">
        <f>INDEX(#REF!:#REF!,MATCH($D4269,#REF!:#REF!,0),MATCH(#REF!,#REF!:#REF!,0))</f>
        <v>#REF!</v>
      </c>
    </row>
    <row r="4270" spans="1:6" ht="16.5" x14ac:dyDescent="0.3">
      <c r="A4270" s="9" t="s">
        <v>18057</v>
      </c>
      <c r="B4270" s="9" t="s">
        <v>3506</v>
      </c>
      <c r="C4270" s="10">
        <v>12718</v>
      </c>
      <c r="D4270" s="9">
        <v>8694120054</v>
      </c>
      <c r="E4270" s="9" t="e">
        <f>INDEX(#REF!:#REF!,MATCH($D4270,#REF!:#REF!,0),MATCH(#REF!,#REF!:#REF!,0))</f>
        <v>#REF!</v>
      </c>
      <c r="F4270" s="9" t="e">
        <f>INDEX(#REF!:#REF!,MATCH($D4270,#REF!:#REF!,0),MATCH(#REF!,#REF!:#REF!,0))</f>
        <v>#REF!</v>
      </c>
    </row>
    <row r="4271" spans="1:6" ht="16.5" x14ac:dyDescent="0.3">
      <c r="A4271" s="9" t="s">
        <v>18056</v>
      </c>
      <c r="B4271" s="9" t="s">
        <v>2602</v>
      </c>
      <c r="C4271" s="10">
        <v>27619</v>
      </c>
      <c r="D4271" s="9">
        <v>5574535556</v>
      </c>
      <c r="E4271" s="9" t="e">
        <f>INDEX(#REF!:#REF!,MATCH($D4271,#REF!:#REF!,0),MATCH(#REF!,#REF!:#REF!,0))</f>
        <v>#REF!</v>
      </c>
      <c r="F4271" s="9" t="e">
        <f>INDEX(#REF!:#REF!,MATCH($D4271,#REF!:#REF!,0),MATCH(#REF!,#REF!:#REF!,0))</f>
        <v>#REF!</v>
      </c>
    </row>
    <row r="4272" spans="1:6" ht="16.5" x14ac:dyDescent="0.3">
      <c r="A4272" s="9" t="s">
        <v>18055</v>
      </c>
      <c r="B4272" s="9" t="s">
        <v>2481</v>
      </c>
      <c r="C4272" s="10">
        <v>29751</v>
      </c>
      <c r="D4272" s="9">
        <v>3097425365</v>
      </c>
      <c r="E4272" s="9" t="e">
        <f>INDEX(#REF!:#REF!,MATCH($D4272,#REF!:#REF!,0),MATCH(#REF!,#REF!:#REF!,0))</f>
        <v>#REF!</v>
      </c>
      <c r="F4272" s="9" t="e">
        <f>INDEX(#REF!:#REF!,MATCH($D4272,#REF!:#REF!,0),MATCH(#REF!,#REF!:#REF!,0))</f>
        <v>#REF!</v>
      </c>
    </row>
    <row r="4273" spans="1:6" ht="16.5" x14ac:dyDescent="0.3">
      <c r="A4273" s="9" t="s">
        <v>18054</v>
      </c>
      <c r="B4273" s="9" t="s">
        <v>2115</v>
      </c>
      <c r="C4273" s="10">
        <v>10167</v>
      </c>
      <c r="D4273" s="9">
        <v>132027631</v>
      </c>
      <c r="E4273" s="9" t="e">
        <f>INDEX(#REF!:#REF!,MATCH($D4273,#REF!:#REF!,0),MATCH(#REF!,#REF!:#REF!,0))</f>
        <v>#REF!</v>
      </c>
      <c r="F4273" s="9" t="e">
        <f>INDEX(#REF!:#REF!,MATCH($D4273,#REF!:#REF!,0),MATCH(#REF!,#REF!:#REF!,0))</f>
        <v>#REF!</v>
      </c>
    </row>
    <row r="4274" spans="1:6" ht="16.5" x14ac:dyDescent="0.3">
      <c r="A4274" s="9" t="s">
        <v>18053</v>
      </c>
      <c r="B4274" s="9" t="s">
        <v>3172</v>
      </c>
      <c r="C4274" s="10">
        <v>14457</v>
      </c>
      <c r="D4274" s="9">
        <v>9434604370</v>
      </c>
      <c r="E4274" s="9" t="e">
        <f>INDEX(#REF!:#REF!,MATCH($D4274,#REF!:#REF!,0),MATCH(#REF!,#REF!:#REF!,0))</f>
        <v>#REF!</v>
      </c>
      <c r="F4274" s="9" t="e">
        <f>INDEX(#REF!:#REF!,MATCH($D4274,#REF!:#REF!,0),MATCH(#REF!,#REF!:#REF!,0))</f>
        <v>#REF!</v>
      </c>
    </row>
    <row r="4275" spans="1:6" ht="16.5" x14ac:dyDescent="0.3">
      <c r="A4275" s="9" t="s">
        <v>18052</v>
      </c>
      <c r="B4275" s="9" t="s">
        <v>2653</v>
      </c>
      <c r="C4275" s="10">
        <v>32075</v>
      </c>
      <c r="D4275" s="9">
        <v>4838770758</v>
      </c>
      <c r="E4275" s="9" t="e">
        <f>INDEX(#REF!:#REF!,MATCH($D4275,#REF!:#REF!,0),MATCH(#REF!,#REF!:#REF!,0))</f>
        <v>#REF!</v>
      </c>
      <c r="F4275" s="9" t="e">
        <f>INDEX(#REF!:#REF!,MATCH($D4275,#REF!:#REF!,0),MATCH(#REF!,#REF!:#REF!,0))</f>
        <v>#REF!</v>
      </c>
    </row>
    <row r="4276" spans="1:6" ht="16.5" x14ac:dyDescent="0.3">
      <c r="A4276" s="9" t="s">
        <v>18051</v>
      </c>
      <c r="B4276" s="9" t="s">
        <v>2183</v>
      </c>
      <c r="C4276" s="10">
        <v>47246</v>
      </c>
      <c r="D4276" s="9">
        <v>7962906979</v>
      </c>
      <c r="E4276" s="9" t="e">
        <f>INDEX(#REF!:#REF!,MATCH($D4276,#REF!:#REF!,0),MATCH(#REF!,#REF!:#REF!,0))</f>
        <v>#REF!</v>
      </c>
      <c r="F4276" s="9" t="e">
        <f>INDEX(#REF!:#REF!,MATCH($D4276,#REF!:#REF!,0),MATCH(#REF!,#REF!:#REF!,0))</f>
        <v>#REF!</v>
      </c>
    </row>
    <row r="4277" spans="1:6" ht="16.5" x14ac:dyDescent="0.3">
      <c r="A4277" s="9" t="s">
        <v>18050</v>
      </c>
      <c r="B4277" s="9" t="s">
        <v>2762</v>
      </c>
      <c r="C4277" s="10">
        <v>23560</v>
      </c>
      <c r="D4277" s="9">
        <v>858481901</v>
      </c>
      <c r="E4277" s="9" t="e">
        <f>INDEX(#REF!:#REF!,MATCH($D4277,#REF!:#REF!,0),MATCH(#REF!,#REF!:#REF!,0))</f>
        <v>#REF!</v>
      </c>
      <c r="F4277" s="9" t="e">
        <f>INDEX(#REF!:#REF!,MATCH($D4277,#REF!:#REF!,0),MATCH(#REF!,#REF!:#REF!,0))</f>
        <v>#REF!</v>
      </c>
    </row>
    <row r="4278" spans="1:6" ht="16.5" x14ac:dyDescent="0.3">
      <c r="A4278" s="9" t="s">
        <v>18049</v>
      </c>
      <c r="B4278" s="9" t="s">
        <v>2349</v>
      </c>
      <c r="C4278" s="10">
        <v>58606</v>
      </c>
      <c r="D4278" s="9">
        <v>5903124704</v>
      </c>
      <c r="E4278" s="9" t="e">
        <f>INDEX(#REF!:#REF!,MATCH($D4278,#REF!:#REF!,0),MATCH(#REF!,#REF!:#REF!,0))</f>
        <v>#REF!</v>
      </c>
      <c r="F4278" s="9" t="e">
        <f>INDEX(#REF!:#REF!,MATCH($D4278,#REF!:#REF!,0),MATCH(#REF!,#REF!:#REF!,0))</f>
        <v>#REF!</v>
      </c>
    </row>
    <row r="4279" spans="1:6" ht="16.5" x14ac:dyDescent="0.3">
      <c r="A4279" s="9" t="s">
        <v>18048</v>
      </c>
      <c r="B4279" s="9" t="s">
        <v>2015</v>
      </c>
      <c r="C4279" s="10">
        <v>16126</v>
      </c>
      <c r="D4279" s="9">
        <v>7243767311</v>
      </c>
      <c r="E4279" s="9" t="e">
        <f>INDEX(#REF!:#REF!,MATCH($D4279,#REF!:#REF!,0),MATCH(#REF!,#REF!:#REF!,0))</f>
        <v>#REF!</v>
      </c>
      <c r="F4279" s="9" t="e">
        <f>INDEX(#REF!:#REF!,MATCH($D4279,#REF!:#REF!,0),MATCH(#REF!,#REF!:#REF!,0))</f>
        <v>#REF!</v>
      </c>
    </row>
    <row r="4280" spans="1:6" ht="16.5" x14ac:dyDescent="0.3">
      <c r="A4280" s="9" t="s">
        <v>18047</v>
      </c>
      <c r="B4280" s="9" t="s">
        <v>2267</v>
      </c>
      <c r="C4280" s="10">
        <v>44123</v>
      </c>
      <c r="D4280" s="9">
        <v>8945564357</v>
      </c>
      <c r="E4280" s="9" t="e">
        <f>INDEX(#REF!:#REF!,MATCH($D4280,#REF!:#REF!,0),MATCH(#REF!,#REF!:#REF!,0))</f>
        <v>#REF!</v>
      </c>
      <c r="F4280" s="9" t="e">
        <f>INDEX(#REF!:#REF!,MATCH($D4280,#REF!:#REF!,0),MATCH(#REF!,#REF!:#REF!,0))</f>
        <v>#REF!</v>
      </c>
    </row>
    <row r="4281" spans="1:6" ht="16.5" x14ac:dyDescent="0.3">
      <c r="A4281" s="9" t="s">
        <v>18046</v>
      </c>
      <c r="B4281" s="9" t="s">
        <v>2117</v>
      </c>
      <c r="C4281" s="10">
        <v>13233</v>
      </c>
      <c r="D4281" s="9">
        <v>1718344562</v>
      </c>
      <c r="E4281" s="9" t="e">
        <f>INDEX(#REF!:#REF!,MATCH($D4281,#REF!:#REF!,0),MATCH(#REF!,#REF!:#REF!,0))</f>
        <v>#REF!</v>
      </c>
      <c r="F4281" s="9" t="e">
        <f>INDEX(#REF!:#REF!,MATCH($D4281,#REF!:#REF!,0),MATCH(#REF!,#REF!:#REF!,0))</f>
        <v>#REF!</v>
      </c>
    </row>
    <row r="4282" spans="1:6" ht="16.5" x14ac:dyDescent="0.3">
      <c r="A4282" s="9" t="s">
        <v>18045</v>
      </c>
      <c r="B4282" s="9" t="s">
        <v>2492</v>
      </c>
      <c r="C4282" s="10">
        <v>33309</v>
      </c>
      <c r="D4282" s="9">
        <v>6750554423</v>
      </c>
      <c r="E4282" s="9" t="e">
        <f>INDEX(#REF!:#REF!,MATCH($D4282,#REF!:#REF!,0),MATCH(#REF!,#REF!:#REF!,0))</f>
        <v>#REF!</v>
      </c>
      <c r="F4282" s="9" t="e">
        <f>INDEX(#REF!:#REF!,MATCH($D4282,#REF!:#REF!,0),MATCH(#REF!,#REF!:#REF!,0))</f>
        <v>#REF!</v>
      </c>
    </row>
    <row r="4283" spans="1:6" ht="16.5" x14ac:dyDescent="0.3">
      <c r="A4283" s="9" t="s">
        <v>18044</v>
      </c>
      <c r="B4283" s="9" t="s">
        <v>2436</v>
      </c>
      <c r="C4283" s="10">
        <v>42971</v>
      </c>
      <c r="D4283" s="9">
        <v>6531376252</v>
      </c>
      <c r="E4283" s="9" t="e">
        <f>INDEX(#REF!:#REF!,MATCH($D4283,#REF!:#REF!,0),MATCH(#REF!,#REF!:#REF!,0))</f>
        <v>#REF!</v>
      </c>
      <c r="F4283" s="9" t="e">
        <f>INDEX(#REF!:#REF!,MATCH($D4283,#REF!:#REF!,0),MATCH(#REF!,#REF!:#REF!,0))</f>
        <v>#REF!</v>
      </c>
    </row>
    <row r="4284" spans="1:6" ht="16.5" x14ac:dyDescent="0.3">
      <c r="A4284" s="9" t="s">
        <v>18043</v>
      </c>
      <c r="B4284" s="9" t="s">
        <v>2077</v>
      </c>
      <c r="C4284" s="10">
        <v>36854</v>
      </c>
      <c r="D4284" s="9">
        <v>62571575</v>
      </c>
      <c r="E4284" s="9" t="e">
        <f>INDEX(#REF!:#REF!,MATCH($D4284,#REF!:#REF!,0),MATCH(#REF!,#REF!:#REF!,0))</f>
        <v>#REF!</v>
      </c>
      <c r="F4284" s="9" t="e">
        <f>INDEX(#REF!:#REF!,MATCH($D4284,#REF!:#REF!,0),MATCH(#REF!,#REF!:#REF!,0))</f>
        <v>#REF!</v>
      </c>
    </row>
    <row r="4285" spans="1:6" ht="16.5" x14ac:dyDescent="0.3">
      <c r="A4285" s="9" t="s">
        <v>18042</v>
      </c>
      <c r="B4285" s="9" t="s">
        <v>2404</v>
      </c>
      <c r="C4285" s="10">
        <v>58007</v>
      </c>
      <c r="D4285" s="9">
        <v>2423731264</v>
      </c>
      <c r="E4285" s="9" t="e">
        <f>INDEX(#REF!:#REF!,MATCH($D4285,#REF!:#REF!,0),MATCH(#REF!,#REF!:#REF!,0))</f>
        <v>#REF!</v>
      </c>
      <c r="F4285" s="9" t="e">
        <f>INDEX(#REF!:#REF!,MATCH($D4285,#REF!:#REF!,0),MATCH(#REF!,#REF!:#REF!,0))</f>
        <v>#REF!</v>
      </c>
    </row>
    <row r="4286" spans="1:6" ht="16.5" x14ac:dyDescent="0.3">
      <c r="A4286" s="9" t="s">
        <v>18041</v>
      </c>
      <c r="B4286" s="9" t="s">
        <v>2564</v>
      </c>
      <c r="C4286" s="10">
        <v>25479</v>
      </c>
      <c r="D4286" s="9">
        <v>1009146149</v>
      </c>
      <c r="E4286" s="9" t="e">
        <f>INDEX(#REF!:#REF!,MATCH($D4286,#REF!:#REF!,0),MATCH(#REF!,#REF!:#REF!,0))</f>
        <v>#REF!</v>
      </c>
      <c r="F4286" s="9" t="e">
        <f>INDEX(#REF!:#REF!,MATCH($D4286,#REF!:#REF!,0),MATCH(#REF!,#REF!:#REF!,0))</f>
        <v>#REF!</v>
      </c>
    </row>
    <row r="4287" spans="1:6" ht="16.5" x14ac:dyDescent="0.3">
      <c r="A4287" s="9" t="s">
        <v>18040</v>
      </c>
      <c r="B4287" s="9" t="s">
        <v>2870</v>
      </c>
      <c r="C4287" s="10">
        <v>30148</v>
      </c>
      <c r="D4287" s="9">
        <v>5759255762</v>
      </c>
      <c r="E4287" s="9" t="e">
        <f>INDEX(#REF!:#REF!,MATCH($D4287,#REF!:#REF!,0),MATCH(#REF!,#REF!:#REF!,0))</f>
        <v>#REF!</v>
      </c>
      <c r="F4287" s="9" t="e">
        <f>INDEX(#REF!:#REF!,MATCH($D4287,#REF!:#REF!,0),MATCH(#REF!,#REF!:#REF!,0))</f>
        <v>#REF!</v>
      </c>
    </row>
    <row r="4288" spans="1:6" ht="16.5" x14ac:dyDescent="0.3">
      <c r="A4288" s="9" t="s">
        <v>18039</v>
      </c>
      <c r="B4288" s="9" t="s">
        <v>2017</v>
      </c>
      <c r="C4288" s="10">
        <v>22830</v>
      </c>
      <c r="D4288" s="9">
        <v>1231429186</v>
      </c>
      <c r="E4288" s="9" t="e">
        <f>INDEX(#REF!:#REF!,MATCH($D4288,#REF!:#REF!,0),MATCH(#REF!,#REF!:#REF!,0))</f>
        <v>#REF!</v>
      </c>
      <c r="F4288" s="9" t="e">
        <f>INDEX(#REF!:#REF!,MATCH($D4288,#REF!:#REF!,0),MATCH(#REF!,#REF!:#REF!,0))</f>
        <v>#REF!</v>
      </c>
    </row>
    <row r="4289" spans="1:6" ht="16.5" x14ac:dyDescent="0.3">
      <c r="A4289" s="9" t="s">
        <v>18038</v>
      </c>
      <c r="B4289" s="9" t="s">
        <v>2456</v>
      </c>
      <c r="C4289" s="10">
        <v>33573</v>
      </c>
      <c r="D4289" s="9">
        <v>471886378</v>
      </c>
      <c r="E4289" s="9" t="e">
        <f>INDEX(#REF!:#REF!,MATCH($D4289,#REF!:#REF!,0),MATCH(#REF!,#REF!:#REF!,0))</f>
        <v>#REF!</v>
      </c>
      <c r="F4289" s="9" t="e">
        <f>INDEX(#REF!:#REF!,MATCH($D4289,#REF!:#REF!,0),MATCH(#REF!,#REF!:#REF!,0))</f>
        <v>#REF!</v>
      </c>
    </row>
    <row r="4290" spans="1:6" ht="16.5" x14ac:dyDescent="0.3">
      <c r="A4290" s="9" t="s">
        <v>18037</v>
      </c>
      <c r="B4290" s="9" t="s">
        <v>3073</v>
      </c>
      <c r="C4290" s="10">
        <v>28594</v>
      </c>
      <c r="D4290" s="9">
        <v>5209112160</v>
      </c>
      <c r="E4290" s="9" t="e">
        <f>INDEX(#REF!:#REF!,MATCH($D4290,#REF!:#REF!,0),MATCH(#REF!,#REF!:#REF!,0))</f>
        <v>#REF!</v>
      </c>
      <c r="F4290" s="9" t="e">
        <f>INDEX(#REF!:#REF!,MATCH($D4290,#REF!:#REF!,0),MATCH(#REF!,#REF!:#REF!,0))</f>
        <v>#REF!</v>
      </c>
    </row>
    <row r="4291" spans="1:6" ht="16.5" x14ac:dyDescent="0.3">
      <c r="A4291" s="9" t="s">
        <v>18036</v>
      </c>
      <c r="B4291" s="9" t="s">
        <v>2065</v>
      </c>
      <c r="C4291" s="10">
        <v>36232</v>
      </c>
      <c r="D4291" s="9">
        <v>2821741499</v>
      </c>
      <c r="E4291" s="9" t="e">
        <f>INDEX(#REF!:#REF!,MATCH($D4291,#REF!:#REF!,0),MATCH(#REF!,#REF!:#REF!,0))</f>
        <v>#REF!</v>
      </c>
      <c r="F4291" s="9" t="e">
        <f>INDEX(#REF!:#REF!,MATCH($D4291,#REF!:#REF!,0),MATCH(#REF!,#REF!:#REF!,0))</f>
        <v>#REF!</v>
      </c>
    </row>
    <row r="4292" spans="1:6" ht="16.5" x14ac:dyDescent="0.3">
      <c r="A4292" s="9" t="s">
        <v>18035</v>
      </c>
      <c r="B4292" s="9" t="s">
        <v>2351</v>
      </c>
      <c r="C4292" s="10">
        <v>48979</v>
      </c>
      <c r="D4292" s="9">
        <v>6462250968</v>
      </c>
      <c r="E4292" s="9" t="e">
        <f>INDEX(#REF!:#REF!,MATCH($D4292,#REF!:#REF!,0),MATCH(#REF!,#REF!:#REF!,0))</f>
        <v>#REF!</v>
      </c>
      <c r="F4292" s="9" t="e">
        <f>INDEX(#REF!:#REF!,MATCH($D4292,#REF!:#REF!,0),MATCH(#REF!,#REF!:#REF!,0))</f>
        <v>#REF!</v>
      </c>
    </row>
    <row r="4293" spans="1:6" ht="16.5" x14ac:dyDescent="0.3">
      <c r="A4293" s="9" t="s">
        <v>18034</v>
      </c>
      <c r="B4293" s="9" t="s">
        <v>3144</v>
      </c>
      <c r="C4293" s="10">
        <v>21541</v>
      </c>
      <c r="D4293" s="9">
        <v>8239612253</v>
      </c>
      <c r="E4293" s="9" t="e">
        <f>INDEX(#REF!:#REF!,MATCH($D4293,#REF!:#REF!,0),MATCH(#REF!,#REF!:#REF!,0))</f>
        <v>#REF!</v>
      </c>
      <c r="F4293" s="9" t="e">
        <f>INDEX(#REF!:#REF!,MATCH($D4293,#REF!:#REF!,0),MATCH(#REF!,#REF!:#REF!,0))</f>
        <v>#REF!</v>
      </c>
    </row>
    <row r="4294" spans="1:6" ht="16.5" x14ac:dyDescent="0.3">
      <c r="A4294" s="9" t="s">
        <v>18033</v>
      </c>
      <c r="B4294" s="9" t="s">
        <v>2831</v>
      </c>
      <c r="C4294" s="10">
        <v>31184</v>
      </c>
      <c r="D4294" s="9">
        <v>4730395069</v>
      </c>
      <c r="E4294" s="9" t="e">
        <f>INDEX(#REF!:#REF!,MATCH($D4294,#REF!:#REF!,0),MATCH(#REF!,#REF!:#REF!,0))</f>
        <v>#REF!</v>
      </c>
      <c r="F4294" s="9" t="e">
        <f>INDEX(#REF!:#REF!,MATCH($D4294,#REF!:#REF!,0),MATCH(#REF!,#REF!:#REF!,0))</f>
        <v>#REF!</v>
      </c>
    </row>
    <row r="4295" spans="1:6" ht="16.5" x14ac:dyDescent="0.3">
      <c r="A4295" s="9" t="s">
        <v>18032</v>
      </c>
      <c r="B4295" s="9" t="s">
        <v>2744</v>
      </c>
      <c r="C4295" s="10">
        <v>43670</v>
      </c>
      <c r="D4295" s="9">
        <v>8065075959</v>
      </c>
      <c r="E4295" s="9" t="e">
        <f>INDEX(#REF!:#REF!,MATCH($D4295,#REF!:#REF!,0),MATCH(#REF!,#REF!:#REF!,0))</f>
        <v>#REF!</v>
      </c>
      <c r="F4295" s="9" t="e">
        <f>INDEX(#REF!:#REF!,MATCH($D4295,#REF!:#REF!,0),MATCH(#REF!,#REF!:#REF!,0))</f>
        <v>#REF!</v>
      </c>
    </row>
    <row r="4296" spans="1:6" ht="16.5" x14ac:dyDescent="0.3">
      <c r="A4296" s="9" t="s">
        <v>18031</v>
      </c>
      <c r="B4296" s="9" t="s">
        <v>3506</v>
      </c>
      <c r="C4296" s="10">
        <v>14049</v>
      </c>
      <c r="D4296" s="9">
        <v>4866916575</v>
      </c>
      <c r="E4296" s="9" t="e">
        <f>INDEX(#REF!:#REF!,MATCH($D4296,#REF!:#REF!,0),MATCH(#REF!,#REF!:#REF!,0))</f>
        <v>#REF!</v>
      </c>
      <c r="F4296" s="9" t="e">
        <f>INDEX(#REF!:#REF!,MATCH($D4296,#REF!:#REF!,0),MATCH(#REF!,#REF!:#REF!,0))</f>
        <v>#REF!</v>
      </c>
    </row>
    <row r="4297" spans="1:6" ht="16.5" x14ac:dyDescent="0.3">
      <c r="A4297" s="9" t="s">
        <v>18030</v>
      </c>
      <c r="B4297" s="9" t="s">
        <v>1993</v>
      </c>
      <c r="C4297" s="10">
        <v>16186</v>
      </c>
      <c r="D4297" s="9">
        <v>9331851693</v>
      </c>
      <c r="E4297" s="9" t="e">
        <f>INDEX(#REF!:#REF!,MATCH($D4297,#REF!:#REF!,0),MATCH(#REF!,#REF!:#REF!,0))</f>
        <v>#REF!</v>
      </c>
      <c r="F4297" s="9" t="e">
        <f>INDEX(#REF!:#REF!,MATCH($D4297,#REF!:#REF!,0),MATCH(#REF!,#REF!:#REF!,0))</f>
        <v>#REF!</v>
      </c>
    </row>
    <row r="4298" spans="1:6" ht="16.5" x14ac:dyDescent="0.3">
      <c r="A4298" s="9" t="s">
        <v>18029</v>
      </c>
      <c r="B4298" s="9" t="s">
        <v>3800</v>
      </c>
      <c r="C4298" s="10">
        <v>59870</v>
      </c>
      <c r="D4298" s="9">
        <v>3101620996</v>
      </c>
      <c r="E4298" s="9" t="e">
        <f>INDEX(#REF!:#REF!,MATCH($D4298,#REF!:#REF!,0),MATCH(#REF!,#REF!:#REF!,0))</f>
        <v>#REF!</v>
      </c>
      <c r="F4298" s="9" t="e">
        <f>INDEX(#REF!:#REF!,MATCH($D4298,#REF!:#REF!,0),MATCH(#REF!,#REF!:#REF!,0))</f>
        <v>#REF!</v>
      </c>
    </row>
    <row r="4299" spans="1:6" ht="16.5" x14ac:dyDescent="0.3">
      <c r="A4299" s="9" t="s">
        <v>18028</v>
      </c>
      <c r="B4299" s="9" t="s">
        <v>3116</v>
      </c>
      <c r="C4299" s="10">
        <v>45535</v>
      </c>
      <c r="D4299" s="9">
        <v>6894004730</v>
      </c>
      <c r="E4299" s="9" t="e">
        <f>INDEX(#REF!:#REF!,MATCH($D4299,#REF!:#REF!,0),MATCH(#REF!,#REF!:#REF!,0))</f>
        <v>#REF!</v>
      </c>
      <c r="F4299" s="9" t="e">
        <f>INDEX(#REF!:#REF!,MATCH($D4299,#REF!:#REF!,0),MATCH(#REF!,#REF!:#REF!,0))</f>
        <v>#REF!</v>
      </c>
    </row>
    <row r="4300" spans="1:6" ht="16.5" x14ac:dyDescent="0.3">
      <c r="A4300" s="9" t="s">
        <v>18027</v>
      </c>
      <c r="B4300" s="9" t="s">
        <v>3187</v>
      </c>
      <c r="C4300" s="10">
        <v>31257</v>
      </c>
      <c r="D4300" s="9">
        <v>4097160079</v>
      </c>
      <c r="E4300" s="9" t="e">
        <f>INDEX(#REF!:#REF!,MATCH($D4300,#REF!:#REF!,0),MATCH(#REF!,#REF!:#REF!,0))</f>
        <v>#REF!</v>
      </c>
      <c r="F4300" s="9" t="e">
        <f>INDEX(#REF!:#REF!,MATCH($D4300,#REF!:#REF!,0),MATCH(#REF!,#REF!:#REF!,0))</f>
        <v>#REF!</v>
      </c>
    </row>
    <row r="4301" spans="1:6" ht="16.5" x14ac:dyDescent="0.3">
      <c r="A4301" s="9" t="s">
        <v>18026</v>
      </c>
      <c r="B4301" s="9" t="s">
        <v>3416</v>
      </c>
      <c r="C4301" s="10">
        <v>32578</v>
      </c>
      <c r="D4301" s="9">
        <v>6283719635</v>
      </c>
      <c r="E4301" s="9" t="e">
        <f>INDEX(#REF!:#REF!,MATCH($D4301,#REF!:#REF!,0),MATCH(#REF!,#REF!:#REF!,0))</f>
        <v>#REF!</v>
      </c>
      <c r="F4301" s="9" t="e">
        <f>INDEX(#REF!:#REF!,MATCH($D4301,#REF!:#REF!,0),MATCH(#REF!,#REF!:#REF!,0))</f>
        <v>#REF!</v>
      </c>
    </row>
    <row r="4302" spans="1:6" ht="16.5" x14ac:dyDescent="0.3">
      <c r="A4302" s="9" t="s">
        <v>18025</v>
      </c>
      <c r="B4302" s="9" t="s">
        <v>1975</v>
      </c>
      <c r="C4302" s="10">
        <v>18928</v>
      </c>
      <c r="D4302" s="9">
        <v>324399618</v>
      </c>
      <c r="E4302" s="9" t="e">
        <f>INDEX(#REF!:#REF!,MATCH($D4302,#REF!:#REF!,0),MATCH(#REF!,#REF!:#REF!,0))</f>
        <v>#REF!</v>
      </c>
      <c r="F4302" s="9" t="e">
        <f>INDEX(#REF!:#REF!,MATCH($D4302,#REF!:#REF!,0),MATCH(#REF!,#REF!:#REF!,0))</f>
        <v>#REF!</v>
      </c>
    </row>
    <row r="4303" spans="1:6" ht="16.5" x14ac:dyDescent="0.3">
      <c r="A4303" s="9" t="s">
        <v>18024</v>
      </c>
      <c r="B4303" s="9" t="s">
        <v>2366</v>
      </c>
      <c r="C4303" s="10">
        <v>28604</v>
      </c>
      <c r="D4303" s="9">
        <v>6854809452</v>
      </c>
      <c r="E4303" s="9" t="e">
        <f>INDEX(#REF!:#REF!,MATCH($D4303,#REF!:#REF!,0),MATCH(#REF!,#REF!:#REF!,0))</f>
        <v>#REF!</v>
      </c>
      <c r="F4303" s="9" t="e">
        <f>INDEX(#REF!:#REF!,MATCH($D4303,#REF!:#REF!,0),MATCH(#REF!,#REF!:#REF!,0))</f>
        <v>#REF!</v>
      </c>
    </row>
    <row r="4304" spans="1:6" ht="16.5" x14ac:dyDescent="0.3">
      <c r="A4304" s="9" t="s">
        <v>18023</v>
      </c>
      <c r="B4304" s="9" t="s">
        <v>2485</v>
      </c>
      <c r="C4304" s="10">
        <v>51629</v>
      </c>
      <c r="D4304" s="9">
        <v>8370379001</v>
      </c>
      <c r="E4304" s="9" t="e">
        <f>INDEX(#REF!:#REF!,MATCH($D4304,#REF!:#REF!,0),MATCH(#REF!,#REF!:#REF!,0))</f>
        <v>#REF!</v>
      </c>
      <c r="F4304" s="9" t="e">
        <f>INDEX(#REF!:#REF!,MATCH($D4304,#REF!:#REF!,0),MATCH(#REF!,#REF!:#REF!,0))</f>
        <v>#REF!</v>
      </c>
    </row>
    <row r="4305" spans="1:6" ht="16.5" x14ac:dyDescent="0.3">
      <c r="A4305" s="9" t="s">
        <v>18022</v>
      </c>
      <c r="B4305" s="9" t="s">
        <v>2161</v>
      </c>
      <c r="C4305" s="10">
        <v>58123</v>
      </c>
      <c r="D4305" s="9">
        <v>4492546545</v>
      </c>
      <c r="E4305" s="9" t="e">
        <f>INDEX(#REF!:#REF!,MATCH($D4305,#REF!:#REF!,0),MATCH(#REF!,#REF!:#REF!,0))</f>
        <v>#REF!</v>
      </c>
      <c r="F4305" s="9" t="e">
        <f>INDEX(#REF!:#REF!,MATCH($D4305,#REF!:#REF!,0),MATCH(#REF!,#REF!:#REF!,0))</f>
        <v>#REF!</v>
      </c>
    </row>
    <row r="4306" spans="1:6" ht="16.5" x14ac:dyDescent="0.3">
      <c r="A4306" s="9" t="s">
        <v>18021</v>
      </c>
      <c r="B4306" s="9" t="s">
        <v>2052</v>
      </c>
      <c r="C4306" s="10">
        <v>25437</v>
      </c>
      <c r="D4306" s="9">
        <v>2607689635</v>
      </c>
      <c r="E4306" s="9" t="e">
        <f>INDEX(#REF!:#REF!,MATCH($D4306,#REF!:#REF!,0),MATCH(#REF!,#REF!:#REF!,0))</f>
        <v>#REF!</v>
      </c>
      <c r="F4306" s="9" t="e">
        <f>INDEX(#REF!:#REF!,MATCH($D4306,#REF!:#REF!,0),MATCH(#REF!,#REF!:#REF!,0))</f>
        <v>#REF!</v>
      </c>
    </row>
    <row r="4307" spans="1:6" ht="16.5" x14ac:dyDescent="0.3">
      <c r="A4307" s="9" t="s">
        <v>18020</v>
      </c>
      <c r="B4307" s="9" t="s">
        <v>3372</v>
      </c>
      <c r="C4307" s="10">
        <v>49634</v>
      </c>
      <c r="D4307" s="9">
        <v>8733080267</v>
      </c>
      <c r="E4307" s="9" t="e">
        <f>INDEX(#REF!:#REF!,MATCH($D4307,#REF!:#REF!,0),MATCH(#REF!,#REF!:#REF!,0))</f>
        <v>#REF!</v>
      </c>
      <c r="F4307" s="9" t="e">
        <f>INDEX(#REF!:#REF!,MATCH($D4307,#REF!:#REF!,0),MATCH(#REF!,#REF!:#REF!,0))</f>
        <v>#REF!</v>
      </c>
    </row>
    <row r="4308" spans="1:6" ht="16.5" x14ac:dyDescent="0.3">
      <c r="A4308" s="9" t="s">
        <v>18019</v>
      </c>
      <c r="B4308" s="9" t="s">
        <v>3506</v>
      </c>
      <c r="C4308" s="10">
        <v>15581</v>
      </c>
      <c r="D4308" s="9">
        <v>3164004753</v>
      </c>
      <c r="E4308" s="9" t="e">
        <f>INDEX(#REF!:#REF!,MATCH($D4308,#REF!:#REF!,0),MATCH(#REF!,#REF!:#REF!,0))</f>
        <v>#REF!</v>
      </c>
      <c r="F4308" s="9" t="e">
        <f>INDEX(#REF!:#REF!,MATCH($D4308,#REF!:#REF!,0),MATCH(#REF!,#REF!:#REF!,0))</f>
        <v>#REF!</v>
      </c>
    </row>
    <row r="4309" spans="1:6" ht="16.5" x14ac:dyDescent="0.3">
      <c r="A4309" s="9" t="s">
        <v>18018</v>
      </c>
      <c r="B4309" s="9" t="s">
        <v>2795</v>
      </c>
      <c r="C4309" s="10">
        <v>47327</v>
      </c>
      <c r="D4309" s="9">
        <v>1532722974</v>
      </c>
      <c r="E4309" s="9" t="e">
        <f>INDEX(#REF!:#REF!,MATCH($D4309,#REF!:#REF!,0),MATCH(#REF!,#REF!:#REF!,0))</f>
        <v>#REF!</v>
      </c>
      <c r="F4309" s="9" t="e">
        <f>INDEX(#REF!:#REF!,MATCH($D4309,#REF!:#REF!,0),MATCH(#REF!,#REF!:#REF!,0))</f>
        <v>#REF!</v>
      </c>
    </row>
    <row r="4310" spans="1:6" ht="16.5" x14ac:dyDescent="0.3">
      <c r="A4310" s="9" t="s">
        <v>18017</v>
      </c>
      <c r="B4310" s="9" t="s">
        <v>1999</v>
      </c>
      <c r="C4310" s="10">
        <v>13615</v>
      </c>
      <c r="D4310" s="9">
        <v>8189289020</v>
      </c>
      <c r="E4310" s="9" t="e">
        <f>INDEX(#REF!:#REF!,MATCH($D4310,#REF!:#REF!,0),MATCH(#REF!,#REF!:#REF!,0))</f>
        <v>#REF!</v>
      </c>
      <c r="F4310" s="9" t="e">
        <f>INDEX(#REF!:#REF!,MATCH($D4310,#REF!:#REF!,0),MATCH(#REF!,#REF!:#REF!,0))</f>
        <v>#REF!</v>
      </c>
    </row>
    <row r="4311" spans="1:6" ht="16.5" x14ac:dyDescent="0.3">
      <c r="A4311" s="9" t="s">
        <v>18016</v>
      </c>
      <c r="B4311" s="9" t="s">
        <v>2974</v>
      </c>
      <c r="C4311" s="10">
        <v>10159</v>
      </c>
      <c r="D4311" s="9">
        <v>7054972058</v>
      </c>
      <c r="E4311" s="9" t="e">
        <f>INDEX(#REF!:#REF!,MATCH($D4311,#REF!:#REF!,0),MATCH(#REF!,#REF!:#REF!,0))</f>
        <v>#REF!</v>
      </c>
      <c r="F4311" s="9" t="e">
        <f>INDEX(#REF!:#REF!,MATCH($D4311,#REF!:#REF!,0),MATCH(#REF!,#REF!:#REF!,0))</f>
        <v>#REF!</v>
      </c>
    </row>
    <row r="4312" spans="1:6" ht="16.5" x14ac:dyDescent="0.3">
      <c r="A4312" s="9" t="s">
        <v>18015</v>
      </c>
      <c r="B4312" s="9" t="s">
        <v>2933</v>
      </c>
      <c r="C4312" s="10">
        <v>43169</v>
      </c>
      <c r="D4312" s="9">
        <v>1739513533</v>
      </c>
      <c r="E4312" s="9" t="e">
        <f>INDEX(#REF!:#REF!,MATCH($D4312,#REF!:#REF!,0),MATCH(#REF!,#REF!:#REF!,0))</f>
        <v>#REF!</v>
      </c>
      <c r="F4312" s="9" t="e">
        <f>INDEX(#REF!:#REF!,MATCH($D4312,#REF!:#REF!,0),MATCH(#REF!,#REF!:#REF!,0))</f>
        <v>#REF!</v>
      </c>
    </row>
    <row r="4313" spans="1:6" ht="16.5" x14ac:dyDescent="0.3">
      <c r="A4313" s="9" t="s">
        <v>18014</v>
      </c>
      <c r="B4313" s="9" t="s">
        <v>2541</v>
      </c>
      <c r="C4313" s="10">
        <v>25953</v>
      </c>
      <c r="D4313" s="9">
        <v>1462166245</v>
      </c>
      <c r="E4313" s="9" t="e">
        <f>INDEX(#REF!:#REF!,MATCH($D4313,#REF!:#REF!,0),MATCH(#REF!,#REF!:#REF!,0))</f>
        <v>#REF!</v>
      </c>
      <c r="F4313" s="9" t="e">
        <f>INDEX(#REF!:#REF!,MATCH($D4313,#REF!:#REF!,0),MATCH(#REF!,#REF!:#REF!,0))</f>
        <v>#REF!</v>
      </c>
    </row>
    <row r="4314" spans="1:6" ht="16.5" x14ac:dyDescent="0.3">
      <c r="A4314" s="9" t="s">
        <v>18013</v>
      </c>
      <c r="B4314" s="9" t="s">
        <v>2241</v>
      </c>
      <c r="C4314" s="10">
        <v>36467</v>
      </c>
      <c r="D4314" s="9">
        <v>3086393343</v>
      </c>
      <c r="E4314" s="9" t="e">
        <f>INDEX(#REF!:#REF!,MATCH($D4314,#REF!:#REF!,0),MATCH(#REF!,#REF!:#REF!,0))</f>
        <v>#REF!</v>
      </c>
      <c r="F4314" s="9" t="e">
        <f>INDEX(#REF!:#REF!,MATCH($D4314,#REF!:#REF!,0),MATCH(#REF!,#REF!:#REF!,0))</f>
        <v>#REF!</v>
      </c>
    </row>
    <row r="4315" spans="1:6" ht="16.5" x14ac:dyDescent="0.3">
      <c r="A4315" s="9" t="s">
        <v>18012</v>
      </c>
      <c r="B4315" s="9" t="s">
        <v>2704</v>
      </c>
      <c r="C4315" s="10">
        <v>30123</v>
      </c>
      <c r="D4315" s="9">
        <v>6019132307</v>
      </c>
      <c r="E4315" s="9" t="e">
        <f>INDEX(#REF!:#REF!,MATCH($D4315,#REF!:#REF!,0),MATCH(#REF!,#REF!:#REF!,0))</f>
        <v>#REF!</v>
      </c>
      <c r="F4315" s="9" t="e">
        <f>INDEX(#REF!:#REF!,MATCH($D4315,#REF!:#REF!,0),MATCH(#REF!,#REF!:#REF!,0))</f>
        <v>#REF!</v>
      </c>
    </row>
    <row r="4316" spans="1:6" ht="16.5" x14ac:dyDescent="0.3">
      <c r="A4316" s="9" t="s">
        <v>18011</v>
      </c>
      <c r="B4316" s="9" t="s">
        <v>2608</v>
      </c>
      <c r="C4316" s="10">
        <v>42541</v>
      </c>
      <c r="D4316" s="9">
        <v>9293760045</v>
      </c>
      <c r="E4316" s="9" t="e">
        <f>INDEX(#REF!:#REF!,MATCH($D4316,#REF!:#REF!,0),MATCH(#REF!,#REF!:#REF!,0))</f>
        <v>#REF!</v>
      </c>
      <c r="F4316" s="9" t="e">
        <f>INDEX(#REF!:#REF!,MATCH($D4316,#REF!:#REF!,0),MATCH(#REF!,#REF!:#REF!,0))</f>
        <v>#REF!</v>
      </c>
    </row>
    <row r="4317" spans="1:6" ht="16.5" x14ac:dyDescent="0.3">
      <c r="A4317" s="9" t="s">
        <v>18010</v>
      </c>
      <c r="B4317" s="9" t="s">
        <v>2188</v>
      </c>
      <c r="C4317" s="10">
        <v>20979</v>
      </c>
      <c r="D4317" s="9">
        <v>7192290785</v>
      </c>
      <c r="E4317" s="9" t="e">
        <f>INDEX(#REF!:#REF!,MATCH($D4317,#REF!:#REF!,0),MATCH(#REF!,#REF!:#REF!,0))</f>
        <v>#REF!</v>
      </c>
      <c r="F4317" s="9" t="e">
        <f>INDEX(#REF!:#REF!,MATCH($D4317,#REF!:#REF!,0),MATCH(#REF!,#REF!:#REF!,0))</f>
        <v>#REF!</v>
      </c>
    </row>
    <row r="4318" spans="1:6" ht="16.5" x14ac:dyDescent="0.3">
      <c r="A4318" s="9" t="s">
        <v>18009</v>
      </c>
      <c r="B4318" s="9" t="s">
        <v>2870</v>
      </c>
      <c r="C4318" s="10">
        <v>56213</v>
      </c>
      <c r="D4318" s="9">
        <v>7979647432</v>
      </c>
      <c r="E4318" s="9" t="e">
        <f>INDEX(#REF!:#REF!,MATCH($D4318,#REF!:#REF!,0),MATCH(#REF!,#REF!:#REF!,0))</f>
        <v>#REF!</v>
      </c>
      <c r="F4318" s="9" t="e">
        <f>INDEX(#REF!:#REF!,MATCH($D4318,#REF!:#REF!,0),MATCH(#REF!,#REF!:#REF!,0))</f>
        <v>#REF!</v>
      </c>
    </row>
    <row r="4319" spans="1:6" ht="16.5" x14ac:dyDescent="0.3">
      <c r="A4319" s="9" t="s">
        <v>18008</v>
      </c>
      <c r="B4319" s="9" t="s">
        <v>1959</v>
      </c>
      <c r="C4319" s="10">
        <v>10177</v>
      </c>
      <c r="D4319" s="9">
        <v>630160104</v>
      </c>
      <c r="E4319" s="9" t="e">
        <f>INDEX(#REF!:#REF!,MATCH($D4319,#REF!:#REF!,0),MATCH(#REF!,#REF!:#REF!,0))</f>
        <v>#REF!</v>
      </c>
      <c r="F4319" s="9" t="e">
        <f>INDEX(#REF!:#REF!,MATCH($D4319,#REF!:#REF!,0),MATCH(#REF!,#REF!:#REF!,0))</f>
        <v>#REF!</v>
      </c>
    </row>
    <row r="4320" spans="1:6" ht="16.5" x14ac:dyDescent="0.3">
      <c r="A4320" s="9" t="s">
        <v>18007</v>
      </c>
      <c r="B4320" s="9" t="s">
        <v>2673</v>
      </c>
      <c r="C4320" s="10">
        <v>53152</v>
      </c>
      <c r="D4320" s="9">
        <v>1062607929</v>
      </c>
      <c r="E4320" s="9" t="e">
        <f>INDEX(#REF!:#REF!,MATCH($D4320,#REF!:#REF!,0),MATCH(#REF!,#REF!:#REF!,0))</f>
        <v>#REF!</v>
      </c>
      <c r="F4320" s="9" t="e">
        <f>INDEX(#REF!:#REF!,MATCH($D4320,#REF!:#REF!,0),MATCH(#REF!,#REF!:#REF!,0))</f>
        <v>#REF!</v>
      </c>
    </row>
    <row r="4321" spans="1:6" ht="16.5" x14ac:dyDescent="0.3">
      <c r="A4321" s="9" t="s">
        <v>18006</v>
      </c>
      <c r="B4321" s="9" t="s">
        <v>3044</v>
      </c>
      <c r="C4321" s="10">
        <v>34220</v>
      </c>
      <c r="D4321" s="9">
        <v>9458563771</v>
      </c>
      <c r="E4321" s="9" t="e">
        <f>INDEX(#REF!:#REF!,MATCH($D4321,#REF!:#REF!,0),MATCH(#REF!,#REF!:#REF!,0))</f>
        <v>#REF!</v>
      </c>
      <c r="F4321" s="9" t="e">
        <f>INDEX(#REF!:#REF!,MATCH($D4321,#REF!:#REF!,0),MATCH(#REF!,#REF!:#REF!,0))</f>
        <v>#REF!</v>
      </c>
    </row>
    <row r="4322" spans="1:6" ht="16.5" x14ac:dyDescent="0.3">
      <c r="A4322" s="9" t="s">
        <v>18005</v>
      </c>
      <c r="B4322" s="9" t="s">
        <v>2528</v>
      </c>
      <c r="C4322" s="10">
        <v>14324</v>
      </c>
      <c r="D4322" s="9">
        <v>3213290963</v>
      </c>
      <c r="E4322" s="9" t="e">
        <f>INDEX(#REF!:#REF!,MATCH($D4322,#REF!:#REF!,0),MATCH(#REF!,#REF!:#REF!,0))</f>
        <v>#REF!</v>
      </c>
      <c r="F4322" s="9" t="e">
        <f>INDEX(#REF!:#REF!,MATCH($D4322,#REF!:#REF!,0),MATCH(#REF!,#REF!:#REF!,0))</f>
        <v>#REF!</v>
      </c>
    </row>
    <row r="4323" spans="1:6" ht="16.5" x14ac:dyDescent="0.3">
      <c r="A4323" s="9" t="s">
        <v>18004</v>
      </c>
      <c r="B4323" s="9" t="s">
        <v>2228</v>
      </c>
      <c r="C4323" s="10">
        <v>52542</v>
      </c>
      <c r="D4323" s="9">
        <v>6214787945</v>
      </c>
      <c r="E4323" s="9" t="e">
        <f>INDEX(#REF!:#REF!,MATCH($D4323,#REF!:#REF!,0),MATCH(#REF!,#REF!:#REF!,0))</f>
        <v>#REF!</v>
      </c>
      <c r="F4323" s="9" t="e">
        <f>INDEX(#REF!:#REF!,MATCH($D4323,#REF!:#REF!,0),MATCH(#REF!,#REF!:#REF!,0))</f>
        <v>#REF!</v>
      </c>
    </row>
    <row r="4324" spans="1:6" ht="16.5" x14ac:dyDescent="0.3">
      <c r="A4324" s="9" t="s">
        <v>18003</v>
      </c>
      <c r="B4324" s="9" t="s">
        <v>2140</v>
      </c>
      <c r="C4324" s="10">
        <v>56805</v>
      </c>
      <c r="D4324" s="9">
        <v>6408517315</v>
      </c>
      <c r="E4324" s="9" t="e">
        <f>INDEX(#REF!:#REF!,MATCH($D4324,#REF!:#REF!,0),MATCH(#REF!,#REF!:#REF!,0))</f>
        <v>#REF!</v>
      </c>
      <c r="F4324" s="9" t="e">
        <f>INDEX(#REF!:#REF!,MATCH($D4324,#REF!:#REF!,0),MATCH(#REF!,#REF!:#REF!,0))</f>
        <v>#REF!</v>
      </c>
    </row>
    <row r="4325" spans="1:6" ht="16.5" x14ac:dyDescent="0.3">
      <c r="A4325" s="9" t="s">
        <v>18002</v>
      </c>
      <c r="B4325" s="9" t="s">
        <v>2038</v>
      </c>
      <c r="C4325" s="10">
        <v>34751</v>
      </c>
      <c r="D4325" s="9">
        <v>9965847037</v>
      </c>
      <c r="E4325" s="9" t="e">
        <f>INDEX(#REF!:#REF!,MATCH($D4325,#REF!:#REF!,0),MATCH(#REF!,#REF!:#REF!,0))</f>
        <v>#REF!</v>
      </c>
      <c r="F4325" s="9" t="e">
        <f>INDEX(#REF!:#REF!,MATCH($D4325,#REF!:#REF!,0),MATCH(#REF!,#REF!:#REF!,0))</f>
        <v>#REF!</v>
      </c>
    </row>
    <row r="4326" spans="1:6" ht="16.5" x14ac:dyDescent="0.3">
      <c r="A4326" s="9" t="s">
        <v>18001</v>
      </c>
      <c r="B4326" s="9" t="s">
        <v>2462</v>
      </c>
      <c r="C4326" s="10">
        <v>57133</v>
      </c>
      <c r="D4326" s="9">
        <v>7775126329</v>
      </c>
      <c r="E4326" s="9" t="e">
        <f>INDEX(#REF!:#REF!,MATCH($D4326,#REF!:#REF!,0),MATCH(#REF!,#REF!:#REF!,0))</f>
        <v>#REF!</v>
      </c>
      <c r="F4326" s="9" t="e">
        <f>INDEX(#REF!:#REF!,MATCH($D4326,#REF!:#REF!,0),MATCH(#REF!,#REF!:#REF!,0))</f>
        <v>#REF!</v>
      </c>
    </row>
    <row r="4327" spans="1:6" ht="16.5" x14ac:dyDescent="0.3">
      <c r="A4327" s="9" t="s">
        <v>18000</v>
      </c>
      <c r="B4327" s="9" t="s">
        <v>2015</v>
      </c>
      <c r="C4327" s="10">
        <v>51824</v>
      </c>
      <c r="D4327" s="9">
        <v>1014658829</v>
      </c>
      <c r="E4327" s="9" t="e">
        <f>INDEX(#REF!:#REF!,MATCH($D4327,#REF!:#REF!,0),MATCH(#REF!,#REF!:#REF!,0))</f>
        <v>#REF!</v>
      </c>
      <c r="F4327" s="9" t="e">
        <f>INDEX(#REF!:#REF!,MATCH($D4327,#REF!:#REF!,0),MATCH(#REF!,#REF!:#REF!,0))</f>
        <v>#REF!</v>
      </c>
    </row>
    <row r="4328" spans="1:6" ht="16.5" x14ac:dyDescent="0.3">
      <c r="A4328" s="9" t="s">
        <v>17999</v>
      </c>
      <c r="B4328" s="9" t="s">
        <v>1941</v>
      </c>
      <c r="C4328" s="10">
        <v>36041</v>
      </c>
      <c r="D4328" s="9">
        <v>509389570</v>
      </c>
      <c r="E4328" s="9" t="e">
        <f>INDEX(#REF!:#REF!,MATCH($D4328,#REF!:#REF!,0),MATCH(#REF!,#REF!:#REF!,0))</f>
        <v>#REF!</v>
      </c>
      <c r="F4328" s="9" t="e">
        <f>INDEX(#REF!:#REF!,MATCH($D4328,#REF!:#REF!,0),MATCH(#REF!,#REF!:#REF!,0))</f>
        <v>#REF!</v>
      </c>
    </row>
    <row r="4329" spans="1:6" ht="16.5" x14ac:dyDescent="0.3">
      <c r="A4329" s="9" t="s">
        <v>17998</v>
      </c>
      <c r="B4329" s="9" t="s">
        <v>1991</v>
      </c>
      <c r="C4329" s="10">
        <v>54094</v>
      </c>
      <c r="D4329" s="9">
        <v>6279928705</v>
      </c>
      <c r="E4329" s="9" t="e">
        <f>INDEX(#REF!:#REF!,MATCH($D4329,#REF!:#REF!,0),MATCH(#REF!,#REF!:#REF!,0))</f>
        <v>#REF!</v>
      </c>
      <c r="F4329" s="9" t="e">
        <f>INDEX(#REF!:#REF!,MATCH($D4329,#REF!:#REF!,0),MATCH(#REF!,#REF!:#REF!,0))</f>
        <v>#REF!</v>
      </c>
    </row>
    <row r="4330" spans="1:6" ht="16.5" x14ac:dyDescent="0.3">
      <c r="A4330" s="9" t="s">
        <v>17997</v>
      </c>
      <c r="B4330" s="9" t="s">
        <v>1991</v>
      </c>
      <c r="C4330" s="10">
        <v>20728</v>
      </c>
      <c r="D4330" s="9">
        <v>3996818513</v>
      </c>
      <c r="E4330" s="9" t="e">
        <f>INDEX(#REF!:#REF!,MATCH($D4330,#REF!:#REF!,0),MATCH(#REF!,#REF!:#REF!,0))</f>
        <v>#REF!</v>
      </c>
      <c r="F4330" s="9" t="e">
        <f>INDEX(#REF!:#REF!,MATCH($D4330,#REF!:#REF!,0),MATCH(#REF!,#REF!:#REF!,0))</f>
        <v>#REF!</v>
      </c>
    </row>
    <row r="4331" spans="1:6" ht="16.5" x14ac:dyDescent="0.3">
      <c r="A4331" s="9" t="s">
        <v>17996</v>
      </c>
      <c r="B4331" s="9" t="s">
        <v>2300</v>
      </c>
      <c r="C4331" s="10">
        <v>58858</v>
      </c>
      <c r="D4331" s="9">
        <v>6819596901</v>
      </c>
      <c r="E4331" s="9" t="e">
        <f>INDEX(#REF!:#REF!,MATCH($D4331,#REF!:#REF!,0),MATCH(#REF!,#REF!:#REF!,0))</f>
        <v>#REF!</v>
      </c>
      <c r="F4331" s="9" t="e">
        <f>INDEX(#REF!:#REF!,MATCH($D4331,#REF!:#REF!,0),MATCH(#REF!,#REF!:#REF!,0))</f>
        <v>#REF!</v>
      </c>
    </row>
    <row r="4332" spans="1:6" ht="16.5" x14ac:dyDescent="0.3">
      <c r="A4332" s="9" t="s">
        <v>17995</v>
      </c>
      <c r="B4332" s="9" t="s">
        <v>2085</v>
      </c>
      <c r="C4332" s="10">
        <v>54525</v>
      </c>
      <c r="D4332" s="9">
        <v>9267164694</v>
      </c>
      <c r="E4332" s="9" t="e">
        <f>INDEX(#REF!:#REF!,MATCH($D4332,#REF!:#REF!,0),MATCH(#REF!,#REF!:#REF!,0))</f>
        <v>#REF!</v>
      </c>
      <c r="F4332" s="9" t="e">
        <f>INDEX(#REF!:#REF!,MATCH($D4332,#REF!:#REF!,0),MATCH(#REF!,#REF!:#REF!,0))</f>
        <v>#REF!</v>
      </c>
    </row>
    <row r="4333" spans="1:6" ht="16.5" x14ac:dyDescent="0.3">
      <c r="A4333" s="9" t="s">
        <v>17994</v>
      </c>
      <c r="B4333" s="9" t="s">
        <v>2783</v>
      </c>
      <c r="C4333" s="10">
        <v>23406</v>
      </c>
      <c r="D4333" s="9">
        <v>8460683117</v>
      </c>
      <c r="E4333" s="9" t="e">
        <f>INDEX(#REF!:#REF!,MATCH($D4333,#REF!:#REF!,0),MATCH(#REF!,#REF!:#REF!,0))</f>
        <v>#REF!</v>
      </c>
      <c r="F4333" s="9" t="e">
        <f>INDEX(#REF!:#REF!,MATCH($D4333,#REF!:#REF!,0),MATCH(#REF!,#REF!:#REF!,0))</f>
        <v>#REF!</v>
      </c>
    </row>
    <row r="4334" spans="1:6" ht="16.5" x14ac:dyDescent="0.3">
      <c r="A4334" s="9" t="s">
        <v>17993</v>
      </c>
      <c r="B4334" s="9" t="s">
        <v>2216</v>
      </c>
      <c r="C4334" s="10">
        <v>40350</v>
      </c>
      <c r="D4334" s="9">
        <v>7688943361</v>
      </c>
      <c r="E4334" s="9" t="e">
        <f>INDEX(#REF!:#REF!,MATCH($D4334,#REF!:#REF!,0),MATCH(#REF!,#REF!:#REF!,0))</f>
        <v>#REF!</v>
      </c>
      <c r="F4334" s="9" t="e">
        <f>INDEX(#REF!:#REF!,MATCH($D4334,#REF!:#REF!,0),MATCH(#REF!,#REF!:#REF!,0))</f>
        <v>#REF!</v>
      </c>
    </row>
    <row r="4335" spans="1:6" ht="16.5" x14ac:dyDescent="0.3">
      <c r="A4335" s="9" t="s">
        <v>17992</v>
      </c>
      <c r="B4335" s="9" t="s">
        <v>2354</v>
      </c>
      <c r="C4335" s="10">
        <v>25540</v>
      </c>
      <c r="D4335" s="9">
        <v>7263964236</v>
      </c>
      <c r="E4335" s="9" t="e">
        <f>INDEX(#REF!:#REF!,MATCH($D4335,#REF!:#REF!,0),MATCH(#REF!,#REF!:#REF!,0))</f>
        <v>#REF!</v>
      </c>
      <c r="F4335" s="9" t="e">
        <f>INDEX(#REF!:#REF!,MATCH($D4335,#REF!:#REF!,0),MATCH(#REF!,#REF!:#REF!,0))</f>
        <v>#REF!</v>
      </c>
    </row>
    <row r="4336" spans="1:6" ht="16.5" x14ac:dyDescent="0.3">
      <c r="A4336" s="9" t="s">
        <v>17991</v>
      </c>
      <c r="B4336" s="9" t="s">
        <v>2595</v>
      </c>
      <c r="C4336" s="10">
        <v>28785</v>
      </c>
      <c r="D4336" s="9">
        <v>2405876701</v>
      </c>
      <c r="E4336" s="9" t="e">
        <f>INDEX(#REF!:#REF!,MATCH($D4336,#REF!:#REF!,0),MATCH(#REF!,#REF!:#REF!,0))</f>
        <v>#REF!</v>
      </c>
      <c r="F4336" s="9" t="e">
        <f>INDEX(#REF!:#REF!,MATCH($D4336,#REF!:#REF!,0),MATCH(#REF!,#REF!:#REF!,0))</f>
        <v>#REF!</v>
      </c>
    </row>
    <row r="4337" spans="1:6" ht="16.5" x14ac:dyDescent="0.3">
      <c r="A4337" s="9" t="s">
        <v>17990</v>
      </c>
      <c r="B4337" s="9" t="s">
        <v>2954</v>
      </c>
      <c r="C4337" s="10">
        <v>41761</v>
      </c>
      <c r="D4337" s="9">
        <v>8705788102</v>
      </c>
      <c r="E4337" s="9" t="e">
        <f>INDEX(#REF!:#REF!,MATCH($D4337,#REF!:#REF!,0),MATCH(#REF!,#REF!:#REF!,0))</f>
        <v>#REF!</v>
      </c>
      <c r="F4337" s="9" t="e">
        <f>INDEX(#REF!:#REF!,MATCH($D4337,#REF!:#REF!,0),MATCH(#REF!,#REF!:#REF!,0))</f>
        <v>#REF!</v>
      </c>
    </row>
    <row r="4338" spans="1:6" ht="16.5" x14ac:dyDescent="0.3">
      <c r="A4338" s="9" t="s">
        <v>17989</v>
      </c>
      <c r="B4338" s="9" t="s">
        <v>2092</v>
      </c>
      <c r="C4338" s="10">
        <v>41405</v>
      </c>
      <c r="D4338" s="9">
        <v>7373156215</v>
      </c>
      <c r="E4338" s="9" t="e">
        <f>INDEX(#REF!:#REF!,MATCH($D4338,#REF!:#REF!,0),MATCH(#REF!,#REF!:#REF!,0))</f>
        <v>#REF!</v>
      </c>
      <c r="F4338" s="9" t="e">
        <f>INDEX(#REF!:#REF!,MATCH($D4338,#REF!:#REF!,0),MATCH(#REF!,#REF!:#REF!,0))</f>
        <v>#REF!</v>
      </c>
    </row>
    <row r="4339" spans="1:6" ht="16.5" x14ac:dyDescent="0.3">
      <c r="A4339" s="9" t="s">
        <v>17988</v>
      </c>
      <c r="B4339" s="9" t="s">
        <v>2436</v>
      </c>
      <c r="C4339" s="10">
        <v>35374</v>
      </c>
      <c r="D4339" s="9">
        <v>6515844751</v>
      </c>
      <c r="E4339" s="9" t="e">
        <f>INDEX(#REF!:#REF!,MATCH($D4339,#REF!:#REF!,0),MATCH(#REF!,#REF!:#REF!,0))</f>
        <v>#REF!</v>
      </c>
      <c r="F4339" s="9" t="e">
        <f>INDEX(#REF!:#REF!,MATCH($D4339,#REF!:#REF!,0),MATCH(#REF!,#REF!:#REF!,0))</f>
        <v>#REF!</v>
      </c>
    </row>
    <row r="4340" spans="1:6" ht="16.5" x14ac:dyDescent="0.3">
      <c r="A4340" s="9" t="s">
        <v>17987</v>
      </c>
      <c r="B4340" s="9" t="s">
        <v>2123</v>
      </c>
      <c r="C4340" s="10">
        <v>40573</v>
      </c>
      <c r="D4340" s="9">
        <v>7966879720</v>
      </c>
      <c r="E4340" s="9" t="e">
        <f>INDEX(#REF!:#REF!,MATCH($D4340,#REF!:#REF!,0),MATCH(#REF!,#REF!:#REF!,0))</f>
        <v>#REF!</v>
      </c>
      <c r="F4340" s="9" t="e">
        <f>INDEX(#REF!:#REF!,MATCH($D4340,#REF!:#REF!,0),MATCH(#REF!,#REF!:#REF!,0))</f>
        <v>#REF!</v>
      </c>
    </row>
    <row r="4341" spans="1:6" ht="16.5" x14ac:dyDescent="0.3">
      <c r="A4341" s="9" t="s">
        <v>17986</v>
      </c>
      <c r="B4341" s="9" t="s">
        <v>2589</v>
      </c>
      <c r="C4341" s="10">
        <v>39198</v>
      </c>
      <c r="D4341" s="9">
        <v>9447906176</v>
      </c>
      <c r="E4341" s="9" t="e">
        <f>INDEX(#REF!:#REF!,MATCH($D4341,#REF!:#REF!,0),MATCH(#REF!,#REF!:#REF!,0))</f>
        <v>#REF!</v>
      </c>
      <c r="F4341" s="9" t="e">
        <f>INDEX(#REF!:#REF!,MATCH($D4341,#REF!:#REF!,0),MATCH(#REF!,#REF!:#REF!,0))</f>
        <v>#REF!</v>
      </c>
    </row>
    <row r="4342" spans="1:6" ht="16.5" x14ac:dyDescent="0.3">
      <c r="A4342" s="9" t="s">
        <v>17985</v>
      </c>
      <c r="B4342" s="9" t="s">
        <v>2065</v>
      </c>
      <c r="C4342" s="10">
        <v>41722</v>
      </c>
      <c r="D4342" s="9">
        <v>7178607831</v>
      </c>
      <c r="E4342" s="9" t="e">
        <f>INDEX(#REF!:#REF!,MATCH($D4342,#REF!:#REF!,0),MATCH(#REF!,#REF!:#REF!,0))</f>
        <v>#REF!</v>
      </c>
      <c r="F4342" s="9" t="e">
        <f>INDEX(#REF!:#REF!,MATCH($D4342,#REF!:#REF!,0),MATCH(#REF!,#REF!:#REF!,0))</f>
        <v>#REF!</v>
      </c>
    </row>
    <row r="4343" spans="1:6" ht="16.5" x14ac:dyDescent="0.3">
      <c r="A4343" s="9" t="s">
        <v>17984</v>
      </c>
      <c r="B4343" s="9" t="s">
        <v>2359</v>
      </c>
      <c r="C4343" s="10">
        <v>17993</v>
      </c>
      <c r="D4343" s="9">
        <v>6695538166</v>
      </c>
      <c r="E4343" s="9" t="e">
        <f>INDEX(#REF!:#REF!,MATCH($D4343,#REF!:#REF!,0),MATCH(#REF!,#REF!:#REF!,0))</f>
        <v>#REF!</v>
      </c>
      <c r="F4343" s="9" t="e">
        <f>INDEX(#REF!:#REF!,MATCH($D4343,#REF!:#REF!,0),MATCH(#REF!,#REF!:#REF!,0))</f>
        <v>#REF!</v>
      </c>
    </row>
    <row r="4344" spans="1:6" ht="16.5" x14ac:dyDescent="0.3">
      <c r="A4344" s="9" t="s">
        <v>17983</v>
      </c>
      <c r="B4344" s="9" t="s">
        <v>2933</v>
      </c>
      <c r="C4344" s="10">
        <v>56189</v>
      </c>
      <c r="D4344" s="9">
        <v>8370379001</v>
      </c>
      <c r="E4344" s="9" t="e">
        <f>INDEX(#REF!:#REF!,MATCH($D4344,#REF!:#REF!,0),MATCH(#REF!,#REF!:#REF!,0))</f>
        <v>#REF!</v>
      </c>
      <c r="F4344" s="9" t="e">
        <f>INDEX(#REF!:#REF!,MATCH($D4344,#REF!:#REF!,0),MATCH(#REF!,#REF!:#REF!,0))</f>
        <v>#REF!</v>
      </c>
    </row>
    <row r="4345" spans="1:6" ht="16.5" x14ac:dyDescent="0.3">
      <c r="A4345" s="9" t="s">
        <v>17982</v>
      </c>
      <c r="B4345" s="9" t="s">
        <v>3902</v>
      </c>
      <c r="C4345" s="10">
        <v>43906</v>
      </c>
      <c r="D4345" s="9">
        <v>9705650896</v>
      </c>
      <c r="E4345" s="9" t="e">
        <f>INDEX(#REF!:#REF!,MATCH($D4345,#REF!:#REF!,0),MATCH(#REF!,#REF!:#REF!,0))</f>
        <v>#REF!</v>
      </c>
      <c r="F4345" s="9" t="e">
        <f>INDEX(#REF!:#REF!,MATCH($D4345,#REF!:#REF!,0),MATCH(#REF!,#REF!:#REF!,0))</f>
        <v>#REF!</v>
      </c>
    </row>
    <row r="4346" spans="1:6" ht="16.5" x14ac:dyDescent="0.3">
      <c r="A4346" s="9" t="s">
        <v>17981</v>
      </c>
      <c r="B4346" s="9" t="s">
        <v>3902</v>
      </c>
      <c r="C4346" s="10">
        <v>32622</v>
      </c>
      <c r="D4346" s="9">
        <v>8256403403</v>
      </c>
      <c r="E4346" s="9" t="e">
        <f>INDEX(#REF!:#REF!,MATCH($D4346,#REF!:#REF!,0),MATCH(#REF!,#REF!:#REF!,0))</f>
        <v>#REF!</v>
      </c>
      <c r="F4346" s="9" t="e">
        <f>INDEX(#REF!:#REF!,MATCH($D4346,#REF!:#REF!,0),MATCH(#REF!,#REF!:#REF!,0))</f>
        <v>#REF!</v>
      </c>
    </row>
    <row r="4347" spans="1:6" ht="16.5" x14ac:dyDescent="0.3">
      <c r="A4347" s="9" t="s">
        <v>17980</v>
      </c>
      <c r="B4347" s="9" t="s">
        <v>2339</v>
      </c>
      <c r="C4347" s="10">
        <v>10343</v>
      </c>
      <c r="D4347" s="9">
        <v>2138131904</v>
      </c>
      <c r="E4347" s="9" t="e">
        <f>INDEX(#REF!:#REF!,MATCH($D4347,#REF!:#REF!,0),MATCH(#REF!,#REF!:#REF!,0))</f>
        <v>#REF!</v>
      </c>
      <c r="F4347" s="9" t="e">
        <f>INDEX(#REF!:#REF!,MATCH($D4347,#REF!:#REF!,0),MATCH(#REF!,#REF!:#REF!,0))</f>
        <v>#REF!</v>
      </c>
    </row>
    <row r="4348" spans="1:6" ht="16.5" x14ac:dyDescent="0.3">
      <c r="A4348" s="9" t="s">
        <v>17979</v>
      </c>
      <c r="B4348" s="9" t="s">
        <v>2140</v>
      </c>
      <c r="C4348" s="10">
        <v>43431</v>
      </c>
      <c r="D4348" s="9">
        <v>7180110256</v>
      </c>
      <c r="E4348" s="9" t="e">
        <f>INDEX(#REF!:#REF!,MATCH($D4348,#REF!:#REF!,0),MATCH(#REF!,#REF!:#REF!,0))</f>
        <v>#REF!</v>
      </c>
      <c r="F4348" s="9" t="e">
        <f>INDEX(#REF!:#REF!,MATCH($D4348,#REF!:#REF!,0),MATCH(#REF!,#REF!:#REF!,0))</f>
        <v>#REF!</v>
      </c>
    </row>
    <row r="4349" spans="1:6" ht="16.5" x14ac:dyDescent="0.3">
      <c r="A4349" s="9" t="s">
        <v>17978</v>
      </c>
      <c r="B4349" s="9" t="s">
        <v>2298</v>
      </c>
      <c r="C4349" s="10">
        <v>21959</v>
      </c>
      <c r="D4349" s="9">
        <v>3600185284</v>
      </c>
      <c r="E4349" s="9" t="e">
        <f>INDEX(#REF!:#REF!,MATCH($D4349,#REF!:#REF!,0),MATCH(#REF!,#REF!:#REF!,0))</f>
        <v>#REF!</v>
      </c>
      <c r="F4349" s="9" t="e">
        <f>INDEX(#REF!:#REF!,MATCH($D4349,#REF!:#REF!,0),MATCH(#REF!,#REF!:#REF!,0))</f>
        <v>#REF!</v>
      </c>
    </row>
    <row r="4350" spans="1:6" ht="16.5" x14ac:dyDescent="0.3">
      <c r="A4350" s="9" t="s">
        <v>17977</v>
      </c>
      <c r="B4350" s="9" t="s">
        <v>2054</v>
      </c>
      <c r="C4350" s="10">
        <v>47720</v>
      </c>
      <c r="D4350" s="9">
        <v>4359854056</v>
      </c>
      <c r="E4350" s="9" t="e">
        <f>INDEX(#REF!:#REF!,MATCH($D4350,#REF!:#REF!,0),MATCH(#REF!,#REF!:#REF!,0))</f>
        <v>#REF!</v>
      </c>
      <c r="F4350" s="9" t="e">
        <f>INDEX(#REF!:#REF!,MATCH($D4350,#REF!:#REF!,0),MATCH(#REF!,#REF!:#REF!,0))</f>
        <v>#REF!</v>
      </c>
    </row>
    <row r="4351" spans="1:6" ht="16.5" x14ac:dyDescent="0.3">
      <c r="A4351" s="9" t="s">
        <v>17976</v>
      </c>
      <c r="B4351" s="9" t="s">
        <v>2954</v>
      </c>
      <c r="C4351" s="10">
        <v>57144</v>
      </c>
      <c r="D4351" s="9">
        <v>7440017404</v>
      </c>
      <c r="E4351" s="9" t="e">
        <f>INDEX(#REF!:#REF!,MATCH($D4351,#REF!:#REF!,0),MATCH(#REF!,#REF!:#REF!,0))</f>
        <v>#REF!</v>
      </c>
      <c r="F4351" s="9" t="e">
        <f>INDEX(#REF!:#REF!,MATCH($D4351,#REF!:#REF!,0),MATCH(#REF!,#REF!:#REF!,0))</f>
        <v>#REF!</v>
      </c>
    </row>
    <row r="4352" spans="1:6" ht="16.5" x14ac:dyDescent="0.3">
      <c r="A4352" s="9" t="s">
        <v>17975</v>
      </c>
      <c r="B4352" s="9" t="s">
        <v>2142</v>
      </c>
      <c r="C4352" s="10">
        <v>19435</v>
      </c>
      <c r="D4352" s="9">
        <v>630160104</v>
      </c>
      <c r="E4352" s="9" t="e">
        <f>INDEX(#REF!:#REF!,MATCH($D4352,#REF!:#REF!,0),MATCH(#REF!,#REF!:#REF!,0))</f>
        <v>#REF!</v>
      </c>
      <c r="F4352" s="9" t="e">
        <f>INDEX(#REF!:#REF!,MATCH($D4352,#REF!:#REF!,0),MATCH(#REF!,#REF!:#REF!,0))</f>
        <v>#REF!</v>
      </c>
    </row>
    <row r="4353" spans="1:6" ht="16.5" x14ac:dyDescent="0.3">
      <c r="A4353" s="9" t="s">
        <v>17974</v>
      </c>
      <c r="B4353" s="9" t="s">
        <v>1983</v>
      </c>
      <c r="C4353" s="10">
        <v>31185</v>
      </c>
      <c r="D4353" s="9">
        <v>3661649302</v>
      </c>
      <c r="E4353" s="9" t="e">
        <f>INDEX(#REF!:#REF!,MATCH($D4353,#REF!:#REF!,0),MATCH(#REF!,#REF!:#REF!,0))</f>
        <v>#REF!</v>
      </c>
      <c r="F4353" s="9" t="e">
        <f>INDEX(#REF!:#REF!,MATCH($D4353,#REF!:#REF!,0),MATCH(#REF!,#REF!:#REF!,0))</f>
        <v>#REF!</v>
      </c>
    </row>
    <row r="4354" spans="1:6" ht="16.5" x14ac:dyDescent="0.3">
      <c r="A4354" s="9" t="s">
        <v>17973</v>
      </c>
      <c r="B4354" s="9" t="s">
        <v>2190</v>
      </c>
      <c r="C4354" s="10">
        <v>32252</v>
      </c>
      <c r="D4354" s="9">
        <v>9561367408</v>
      </c>
      <c r="E4354" s="9" t="e">
        <f>INDEX(#REF!:#REF!,MATCH($D4354,#REF!:#REF!,0),MATCH(#REF!,#REF!:#REF!,0))</f>
        <v>#REF!</v>
      </c>
      <c r="F4354" s="9" t="e">
        <f>INDEX(#REF!:#REF!,MATCH($D4354,#REF!:#REF!,0),MATCH(#REF!,#REF!:#REF!,0))</f>
        <v>#REF!</v>
      </c>
    </row>
    <row r="4355" spans="1:6" ht="16.5" x14ac:dyDescent="0.3">
      <c r="A4355" s="9" t="s">
        <v>17972</v>
      </c>
      <c r="B4355" s="9" t="s">
        <v>2153</v>
      </c>
      <c r="C4355" s="10">
        <v>53047</v>
      </c>
      <c r="D4355" s="9">
        <v>9516781780</v>
      </c>
      <c r="E4355" s="9" t="e">
        <f>INDEX(#REF!:#REF!,MATCH($D4355,#REF!:#REF!,0),MATCH(#REF!,#REF!:#REF!,0))</f>
        <v>#REF!</v>
      </c>
      <c r="F4355" s="9" t="e">
        <f>INDEX(#REF!:#REF!,MATCH($D4355,#REF!:#REF!,0),MATCH(#REF!,#REF!:#REF!,0))</f>
        <v>#REF!</v>
      </c>
    </row>
    <row r="4356" spans="1:6" ht="16.5" x14ac:dyDescent="0.3">
      <c r="A4356" s="9" t="s">
        <v>17971</v>
      </c>
      <c r="B4356" s="9" t="s">
        <v>3448</v>
      </c>
      <c r="C4356" s="10">
        <v>59395</v>
      </c>
      <c r="D4356" s="9">
        <v>3211170715</v>
      </c>
      <c r="E4356" s="9" t="e">
        <f>INDEX(#REF!:#REF!,MATCH($D4356,#REF!:#REF!,0),MATCH(#REF!,#REF!:#REF!,0))</f>
        <v>#REF!</v>
      </c>
      <c r="F4356" s="9" t="e">
        <f>INDEX(#REF!:#REF!,MATCH($D4356,#REF!:#REF!,0),MATCH(#REF!,#REF!:#REF!,0))</f>
        <v>#REF!</v>
      </c>
    </row>
    <row r="4357" spans="1:6" ht="16.5" x14ac:dyDescent="0.3">
      <c r="A4357" s="9" t="s">
        <v>17970</v>
      </c>
      <c r="B4357" s="9" t="s">
        <v>2500</v>
      </c>
      <c r="C4357" s="10">
        <v>10739</v>
      </c>
      <c r="D4357" s="9">
        <v>939715988</v>
      </c>
      <c r="E4357" s="9" t="e">
        <f>INDEX(#REF!:#REF!,MATCH($D4357,#REF!:#REF!,0),MATCH(#REF!,#REF!:#REF!,0))</f>
        <v>#REF!</v>
      </c>
      <c r="F4357" s="9" t="e">
        <f>INDEX(#REF!:#REF!,MATCH($D4357,#REF!:#REF!,0),MATCH(#REF!,#REF!:#REF!,0))</f>
        <v>#REF!</v>
      </c>
    </row>
    <row r="4358" spans="1:6" ht="16.5" x14ac:dyDescent="0.3">
      <c r="A4358" s="9" t="s">
        <v>17969</v>
      </c>
      <c r="B4358" s="9" t="s">
        <v>2757</v>
      </c>
      <c r="C4358" s="10">
        <v>24300</v>
      </c>
      <c r="D4358" s="9">
        <v>7645724897</v>
      </c>
      <c r="E4358" s="9" t="e">
        <f>INDEX(#REF!:#REF!,MATCH($D4358,#REF!:#REF!,0),MATCH(#REF!,#REF!:#REF!,0))</f>
        <v>#REF!</v>
      </c>
      <c r="F4358" s="9" t="e">
        <f>INDEX(#REF!:#REF!,MATCH($D4358,#REF!:#REF!,0),MATCH(#REF!,#REF!:#REF!,0))</f>
        <v>#REF!</v>
      </c>
    </row>
    <row r="4359" spans="1:6" ht="16.5" x14ac:dyDescent="0.3">
      <c r="A4359" s="9" t="s">
        <v>17968</v>
      </c>
      <c r="B4359" s="9" t="s">
        <v>3071</v>
      </c>
      <c r="C4359" s="10">
        <v>32746</v>
      </c>
      <c r="D4359" s="9">
        <v>9547713507</v>
      </c>
      <c r="E4359" s="9" t="e">
        <f>INDEX(#REF!:#REF!,MATCH($D4359,#REF!:#REF!,0),MATCH(#REF!,#REF!:#REF!,0))</f>
        <v>#REF!</v>
      </c>
      <c r="F4359" s="9" t="e">
        <f>INDEX(#REF!:#REF!,MATCH($D4359,#REF!:#REF!,0),MATCH(#REF!,#REF!:#REF!,0))</f>
        <v>#REF!</v>
      </c>
    </row>
    <row r="4360" spans="1:6" ht="16.5" x14ac:dyDescent="0.3">
      <c r="A4360" s="9" t="s">
        <v>17967</v>
      </c>
      <c r="B4360" s="9" t="s">
        <v>2878</v>
      </c>
      <c r="C4360" s="10">
        <v>22017</v>
      </c>
      <c r="D4360" s="9">
        <v>7912639675</v>
      </c>
      <c r="E4360" s="9" t="e">
        <f>INDEX(#REF!:#REF!,MATCH($D4360,#REF!:#REF!,0),MATCH(#REF!,#REF!:#REF!,0))</f>
        <v>#REF!</v>
      </c>
      <c r="F4360" s="9" t="e">
        <f>INDEX(#REF!:#REF!,MATCH($D4360,#REF!:#REF!,0),MATCH(#REF!,#REF!:#REF!,0))</f>
        <v>#REF!</v>
      </c>
    </row>
    <row r="4361" spans="1:6" ht="16.5" x14ac:dyDescent="0.3">
      <c r="A4361" s="9" t="s">
        <v>17966</v>
      </c>
      <c r="B4361" s="9" t="s">
        <v>2069</v>
      </c>
      <c r="C4361" s="10">
        <v>18486</v>
      </c>
      <c r="D4361" s="9">
        <v>5358183647</v>
      </c>
      <c r="E4361" s="9" t="e">
        <f>INDEX(#REF!:#REF!,MATCH($D4361,#REF!:#REF!,0),MATCH(#REF!,#REF!:#REF!,0))</f>
        <v>#REF!</v>
      </c>
      <c r="F4361" s="9" t="e">
        <f>INDEX(#REF!:#REF!,MATCH($D4361,#REF!:#REF!,0),MATCH(#REF!,#REF!:#REF!,0))</f>
        <v>#REF!</v>
      </c>
    </row>
    <row r="4362" spans="1:6" ht="16.5" x14ac:dyDescent="0.3">
      <c r="A4362" s="9" t="s">
        <v>17965</v>
      </c>
      <c r="B4362" s="9" t="s">
        <v>2083</v>
      </c>
      <c r="C4362" s="10">
        <v>45794</v>
      </c>
      <c r="D4362" s="9">
        <v>3271497702</v>
      </c>
      <c r="E4362" s="9" t="e">
        <f>INDEX(#REF!:#REF!,MATCH($D4362,#REF!:#REF!,0),MATCH(#REF!,#REF!:#REF!,0))</f>
        <v>#REF!</v>
      </c>
      <c r="F4362" s="9" t="e">
        <f>INDEX(#REF!:#REF!,MATCH($D4362,#REF!:#REF!,0),MATCH(#REF!,#REF!:#REF!,0))</f>
        <v>#REF!</v>
      </c>
    </row>
    <row r="4363" spans="1:6" ht="16.5" x14ac:dyDescent="0.3">
      <c r="A4363" s="9" t="s">
        <v>17964</v>
      </c>
      <c r="B4363" s="9" t="s">
        <v>2341</v>
      </c>
      <c r="C4363" s="10">
        <v>59815</v>
      </c>
      <c r="D4363" s="9">
        <v>2257563263</v>
      </c>
      <c r="E4363" s="9" t="e">
        <f>INDEX(#REF!:#REF!,MATCH($D4363,#REF!:#REF!,0),MATCH(#REF!,#REF!:#REF!,0))</f>
        <v>#REF!</v>
      </c>
      <c r="F4363" s="9" t="e">
        <f>INDEX(#REF!:#REF!,MATCH($D4363,#REF!:#REF!,0),MATCH(#REF!,#REF!:#REF!,0))</f>
        <v>#REF!</v>
      </c>
    </row>
    <row r="4364" spans="1:6" ht="16.5" x14ac:dyDescent="0.3">
      <c r="A4364" s="9" t="s">
        <v>17963</v>
      </c>
      <c r="B4364" s="9" t="s">
        <v>2119</v>
      </c>
      <c r="C4364" s="10">
        <v>40645</v>
      </c>
      <c r="D4364" s="9">
        <v>1096335336</v>
      </c>
      <c r="E4364" s="9" t="e">
        <f>INDEX(#REF!:#REF!,MATCH($D4364,#REF!:#REF!,0),MATCH(#REF!,#REF!:#REF!,0))</f>
        <v>#REF!</v>
      </c>
      <c r="F4364" s="9" t="e">
        <f>INDEX(#REF!:#REF!,MATCH($D4364,#REF!:#REF!,0),MATCH(#REF!,#REF!:#REF!,0))</f>
        <v>#REF!</v>
      </c>
    </row>
    <row r="4365" spans="1:6" ht="16.5" x14ac:dyDescent="0.3">
      <c r="A4365" s="9" t="s">
        <v>17962</v>
      </c>
      <c r="B4365" s="9" t="s">
        <v>2136</v>
      </c>
      <c r="C4365" s="10">
        <v>12858</v>
      </c>
      <c r="D4365" s="9">
        <v>2885061928</v>
      </c>
      <c r="E4365" s="9" t="e">
        <f>INDEX(#REF!:#REF!,MATCH($D4365,#REF!:#REF!,0),MATCH(#REF!,#REF!:#REF!,0))</f>
        <v>#REF!</v>
      </c>
      <c r="F4365" s="9" t="e">
        <f>INDEX(#REF!:#REF!,MATCH($D4365,#REF!:#REF!,0),MATCH(#REF!,#REF!:#REF!,0))</f>
        <v>#REF!</v>
      </c>
    </row>
    <row r="4366" spans="1:6" ht="16.5" x14ac:dyDescent="0.3">
      <c r="A4366" s="9" t="s">
        <v>17961</v>
      </c>
      <c r="B4366" s="9" t="s">
        <v>2195</v>
      </c>
      <c r="C4366" s="10">
        <v>15628</v>
      </c>
      <c r="D4366" s="9">
        <v>2352201101</v>
      </c>
      <c r="E4366" s="9" t="e">
        <f>INDEX(#REF!:#REF!,MATCH($D4366,#REF!:#REF!,0),MATCH(#REF!,#REF!:#REF!,0))</f>
        <v>#REF!</v>
      </c>
      <c r="F4366" s="9" t="e">
        <f>INDEX(#REF!:#REF!,MATCH($D4366,#REF!:#REF!,0),MATCH(#REF!,#REF!:#REF!,0))</f>
        <v>#REF!</v>
      </c>
    </row>
    <row r="4367" spans="1:6" ht="16.5" x14ac:dyDescent="0.3">
      <c r="A4367" s="9" t="s">
        <v>17960</v>
      </c>
      <c r="B4367" s="9" t="s">
        <v>2354</v>
      </c>
      <c r="C4367" s="10">
        <v>20379</v>
      </c>
      <c r="D4367" s="9">
        <v>3101620996</v>
      </c>
      <c r="E4367" s="9" t="e">
        <f>INDEX(#REF!:#REF!,MATCH($D4367,#REF!:#REF!,0),MATCH(#REF!,#REF!:#REF!,0))</f>
        <v>#REF!</v>
      </c>
      <c r="F4367" s="9" t="e">
        <f>INDEX(#REF!:#REF!,MATCH($D4367,#REF!:#REF!,0),MATCH(#REF!,#REF!:#REF!,0))</f>
        <v>#REF!</v>
      </c>
    </row>
    <row r="4368" spans="1:6" ht="16.5" x14ac:dyDescent="0.3">
      <c r="A4368" s="9" t="s">
        <v>17959</v>
      </c>
      <c r="B4368" s="9" t="s">
        <v>2386</v>
      </c>
      <c r="C4368" s="10">
        <v>43104</v>
      </c>
      <c r="D4368" s="9">
        <v>4815280800</v>
      </c>
      <c r="E4368" s="9" t="e">
        <f>INDEX(#REF!:#REF!,MATCH($D4368,#REF!:#REF!,0),MATCH(#REF!,#REF!:#REF!,0))</f>
        <v>#REF!</v>
      </c>
      <c r="F4368" s="9" t="e">
        <f>INDEX(#REF!:#REF!,MATCH($D4368,#REF!:#REF!,0),MATCH(#REF!,#REF!:#REF!,0))</f>
        <v>#REF!</v>
      </c>
    </row>
    <row r="4369" spans="1:6" ht="16.5" x14ac:dyDescent="0.3">
      <c r="A4369" s="9" t="s">
        <v>17958</v>
      </c>
      <c r="B4369" s="9" t="s">
        <v>2277</v>
      </c>
      <c r="C4369" s="10">
        <v>48863</v>
      </c>
      <c r="D4369" s="9">
        <v>2070860833</v>
      </c>
      <c r="E4369" s="9" t="e">
        <f>INDEX(#REF!:#REF!,MATCH($D4369,#REF!:#REF!,0),MATCH(#REF!,#REF!:#REF!,0))</f>
        <v>#REF!</v>
      </c>
      <c r="F4369" s="9" t="e">
        <f>INDEX(#REF!:#REF!,MATCH($D4369,#REF!:#REF!,0),MATCH(#REF!,#REF!:#REF!,0))</f>
        <v>#REF!</v>
      </c>
    </row>
    <row r="4370" spans="1:6" ht="16.5" x14ac:dyDescent="0.3">
      <c r="A4370" s="9" t="s">
        <v>17957</v>
      </c>
      <c r="B4370" s="9" t="s">
        <v>2589</v>
      </c>
      <c r="C4370" s="10">
        <v>34260</v>
      </c>
      <c r="D4370" s="9">
        <v>8065075959</v>
      </c>
      <c r="E4370" s="9" t="e">
        <f>INDEX(#REF!:#REF!,MATCH($D4370,#REF!:#REF!,0),MATCH(#REF!,#REF!:#REF!,0))</f>
        <v>#REF!</v>
      </c>
      <c r="F4370" s="9" t="e">
        <f>INDEX(#REF!:#REF!,MATCH($D4370,#REF!:#REF!,0),MATCH(#REF!,#REF!:#REF!,0))</f>
        <v>#REF!</v>
      </c>
    </row>
    <row r="4371" spans="1:6" ht="16.5" x14ac:dyDescent="0.3">
      <c r="A4371" s="9" t="s">
        <v>17956</v>
      </c>
      <c r="B4371" s="9" t="s">
        <v>2539</v>
      </c>
      <c r="C4371" s="10">
        <v>29421</v>
      </c>
      <c r="D4371" s="9">
        <v>7326611955</v>
      </c>
      <c r="E4371" s="9" t="e">
        <f>INDEX(#REF!:#REF!,MATCH($D4371,#REF!:#REF!,0),MATCH(#REF!,#REF!:#REF!,0))</f>
        <v>#REF!</v>
      </c>
      <c r="F4371" s="9" t="e">
        <f>INDEX(#REF!:#REF!,MATCH($D4371,#REF!:#REF!,0),MATCH(#REF!,#REF!:#REF!,0))</f>
        <v>#REF!</v>
      </c>
    </row>
    <row r="4372" spans="1:6" ht="16.5" x14ac:dyDescent="0.3">
      <c r="A4372" s="9" t="s">
        <v>17955</v>
      </c>
      <c r="B4372" s="9" t="s">
        <v>3085</v>
      </c>
      <c r="C4372" s="10">
        <v>51755</v>
      </c>
      <c r="D4372" s="9">
        <v>7516977292</v>
      </c>
      <c r="E4372" s="9" t="e">
        <f>INDEX(#REF!:#REF!,MATCH($D4372,#REF!:#REF!,0),MATCH(#REF!,#REF!:#REF!,0))</f>
        <v>#REF!</v>
      </c>
      <c r="F4372" s="9" t="e">
        <f>INDEX(#REF!:#REF!,MATCH($D4372,#REF!:#REF!,0),MATCH(#REF!,#REF!:#REF!,0))</f>
        <v>#REF!</v>
      </c>
    </row>
    <row r="4373" spans="1:6" ht="16.5" x14ac:dyDescent="0.3">
      <c r="A4373" s="9" t="s">
        <v>17954</v>
      </c>
      <c r="B4373" s="9" t="s">
        <v>2017</v>
      </c>
      <c r="C4373" s="10">
        <v>42685</v>
      </c>
      <c r="D4373" s="9">
        <v>9023313240</v>
      </c>
      <c r="E4373" s="9" t="e">
        <f>INDEX(#REF!:#REF!,MATCH($D4373,#REF!:#REF!,0),MATCH(#REF!,#REF!:#REF!,0))</f>
        <v>#REF!</v>
      </c>
      <c r="F4373" s="9" t="e">
        <f>INDEX(#REF!:#REF!,MATCH($D4373,#REF!:#REF!,0),MATCH(#REF!,#REF!:#REF!,0))</f>
        <v>#REF!</v>
      </c>
    </row>
    <row r="4374" spans="1:6" ht="16.5" x14ac:dyDescent="0.3">
      <c r="A4374" s="9" t="s">
        <v>17953</v>
      </c>
      <c r="B4374" s="9" t="s">
        <v>2011</v>
      </c>
      <c r="C4374" s="10">
        <v>33776</v>
      </c>
      <c r="D4374" s="9">
        <v>1469328364</v>
      </c>
      <c r="E4374" s="9" t="e">
        <f>INDEX(#REF!:#REF!,MATCH($D4374,#REF!:#REF!,0),MATCH(#REF!,#REF!:#REF!,0))</f>
        <v>#REF!</v>
      </c>
      <c r="F4374" s="9" t="e">
        <f>INDEX(#REF!:#REF!,MATCH($D4374,#REF!:#REF!,0),MATCH(#REF!,#REF!:#REF!,0))</f>
        <v>#REF!</v>
      </c>
    </row>
    <row r="4375" spans="1:6" ht="16.5" x14ac:dyDescent="0.3">
      <c r="A4375" s="9" t="s">
        <v>17952</v>
      </c>
      <c r="B4375" s="9" t="s">
        <v>2023</v>
      </c>
      <c r="C4375" s="10">
        <v>56258</v>
      </c>
      <c r="D4375" s="9">
        <v>278558984</v>
      </c>
      <c r="E4375" s="9" t="e">
        <f>INDEX(#REF!:#REF!,MATCH($D4375,#REF!:#REF!,0),MATCH(#REF!,#REF!:#REF!,0))</f>
        <v>#REF!</v>
      </c>
      <c r="F4375" s="9" t="e">
        <f>INDEX(#REF!:#REF!,MATCH($D4375,#REF!:#REF!,0),MATCH(#REF!,#REF!:#REF!,0))</f>
        <v>#REF!</v>
      </c>
    </row>
    <row r="4376" spans="1:6" ht="16.5" x14ac:dyDescent="0.3">
      <c r="A4376" s="9" t="s">
        <v>17951</v>
      </c>
      <c r="B4376" s="9" t="s">
        <v>2707</v>
      </c>
      <c r="C4376" s="10">
        <v>48001</v>
      </c>
      <c r="D4376" s="9">
        <v>8911781207</v>
      </c>
      <c r="E4376" s="9" t="e">
        <f>INDEX(#REF!:#REF!,MATCH($D4376,#REF!:#REF!,0),MATCH(#REF!,#REF!:#REF!,0))</f>
        <v>#REF!</v>
      </c>
      <c r="F4376" s="9" t="e">
        <f>INDEX(#REF!:#REF!,MATCH($D4376,#REF!:#REF!,0),MATCH(#REF!,#REF!:#REF!,0))</f>
        <v>#REF!</v>
      </c>
    </row>
    <row r="4377" spans="1:6" ht="16.5" x14ac:dyDescent="0.3">
      <c r="A4377" s="9" t="s">
        <v>17950</v>
      </c>
      <c r="B4377" s="9" t="s">
        <v>2519</v>
      </c>
      <c r="C4377" s="10">
        <v>40228</v>
      </c>
      <c r="D4377" s="9">
        <v>9151658844</v>
      </c>
      <c r="E4377" s="9" t="e">
        <f>INDEX(#REF!:#REF!,MATCH($D4377,#REF!:#REF!,0),MATCH(#REF!,#REF!:#REF!,0))</f>
        <v>#REF!</v>
      </c>
      <c r="F4377" s="9" t="e">
        <f>INDEX(#REF!:#REF!,MATCH($D4377,#REF!:#REF!,0),MATCH(#REF!,#REF!:#REF!,0))</f>
        <v>#REF!</v>
      </c>
    </row>
    <row r="4378" spans="1:6" ht="16.5" x14ac:dyDescent="0.3">
      <c r="A4378" s="9" t="s">
        <v>17949</v>
      </c>
      <c r="B4378" s="9" t="s">
        <v>2635</v>
      </c>
      <c r="C4378" s="10">
        <v>33181</v>
      </c>
      <c r="D4378" s="9">
        <v>9726268931</v>
      </c>
      <c r="E4378" s="9" t="e">
        <f>INDEX(#REF!:#REF!,MATCH($D4378,#REF!:#REF!,0),MATCH(#REF!,#REF!:#REF!,0))</f>
        <v>#REF!</v>
      </c>
      <c r="F4378" s="9" t="e">
        <f>INDEX(#REF!:#REF!,MATCH($D4378,#REF!:#REF!,0),MATCH(#REF!,#REF!:#REF!,0))</f>
        <v>#REF!</v>
      </c>
    </row>
    <row r="4379" spans="1:6" ht="16.5" x14ac:dyDescent="0.3">
      <c r="A4379" s="9" t="s">
        <v>17948</v>
      </c>
      <c r="B4379" s="9" t="s">
        <v>1995</v>
      </c>
      <c r="C4379" s="10">
        <v>27235</v>
      </c>
      <c r="D4379" s="9">
        <v>797655034</v>
      </c>
      <c r="E4379" s="9" t="e">
        <f>INDEX(#REF!:#REF!,MATCH($D4379,#REF!:#REF!,0),MATCH(#REF!,#REF!:#REF!,0))</f>
        <v>#REF!</v>
      </c>
      <c r="F4379" s="9" t="e">
        <f>INDEX(#REF!:#REF!,MATCH($D4379,#REF!:#REF!,0),MATCH(#REF!,#REF!:#REF!,0))</f>
        <v>#REF!</v>
      </c>
    </row>
    <row r="4380" spans="1:6" ht="16.5" x14ac:dyDescent="0.3">
      <c r="A4380" s="9" t="s">
        <v>17947</v>
      </c>
      <c r="B4380" s="9" t="s">
        <v>2539</v>
      </c>
      <c r="C4380" s="10">
        <v>12123</v>
      </c>
      <c r="D4380" s="9">
        <v>5499856877</v>
      </c>
      <c r="E4380" s="9" t="e">
        <f>INDEX(#REF!:#REF!,MATCH($D4380,#REF!:#REF!,0),MATCH(#REF!,#REF!:#REF!,0))</f>
        <v>#REF!</v>
      </c>
      <c r="F4380" s="9" t="e">
        <f>INDEX(#REF!:#REF!,MATCH($D4380,#REF!:#REF!,0),MATCH(#REF!,#REF!:#REF!,0))</f>
        <v>#REF!</v>
      </c>
    </row>
    <row r="4381" spans="1:6" ht="16.5" x14ac:dyDescent="0.3">
      <c r="A4381" s="9" t="s">
        <v>17946</v>
      </c>
      <c r="B4381" s="9" t="s">
        <v>2315</v>
      </c>
      <c r="C4381" s="10">
        <v>25709</v>
      </c>
      <c r="D4381" s="9">
        <v>7242677408</v>
      </c>
      <c r="E4381" s="9" t="e">
        <f>INDEX(#REF!:#REF!,MATCH($D4381,#REF!:#REF!,0),MATCH(#REF!,#REF!:#REF!,0))</f>
        <v>#REF!</v>
      </c>
      <c r="F4381" s="9" t="e">
        <f>INDEX(#REF!:#REF!,MATCH($D4381,#REF!:#REF!,0),MATCH(#REF!,#REF!:#REF!,0))</f>
        <v>#REF!</v>
      </c>
    </row>
    <row r="4382" spans="1:6" ht="16.5" x14ac:dyDescent="0.3">
      <c r="A4382" s="9" t="s">
        <v>17945</v>
      </c>
      <c r="B4382" s="9" t="s">
        <v>2453</v>
      </c>
      <c r="C4382" s="10">
        <v>43060</v>
      </c>
      <c r="D4382" s="9">
        <v>7268478941</v>
      </c>
      <c r="E4382" s="9" t="e">
        <f>INDEX(#REF!:#REF!,MATCH($D4382,#REF!:#REF!,0),MATCH(#REF!,#REF!:#REF!,0))</f>
        <v>#REF!</v>
      </c>
      <c r="F4382" s="9" t="e">
        <f>INDEX(#REF!:#REF!,MATCH($D4382,#REF!:#REF!,0),MATCH(#REF!,#REF!:#REF!,0))</f>
        <v>#REF!</v>
      </c>
    </row>
    <row r="4383" spans="1:6" ht="16.5" x14ac:dyDescent="0.3">
      <c r="A4383" s="9" t="s">
        <v>17944</v>
      </c>
      <c r="B4383" s="9" t="s">
        <v>2744</v>
      </c>
      <c r="C4383" s="10">
        <v>28319</v>
      </c>
      <c r="D4383" s="9">
        <v>6973806759</v>
      </c>
      <c r="E4383" s="9" t="e">
        <f>INDEX(#REF!:#REF!,MATCH($D4383,#REF!:#REF!,0),MATCH(#REF!,#REF!:#REF!,0))</f>
        <v>#REF!</v>
      </c>
      <c r="F4383" s="9" t="e">
        <f>INDEX(#REF!:#REF!,MATCH($D4383,#REF!:#REF!,0),MATCH(#REF!,#REF!:#REF!,0))</f>
        <v>#REF!</v>
      </c>
    </row>
    <row r="4384" spans="1:6" ht="16.5" x14ac:dyDescent="0.3">
      <c r="A4384" s="9" t="s">
        <v>17943</v>
      </c>
      <c r="B4384" s="9" t="s">
        <v>1993</v>
      </c>
      <c r="C4384" s="10">
        <v>51951</v>
      </c>
      <c r="D4384" s="9">
        <v>8808097757</v>
      </c>
      <c r="E4384" s="9" t="e">
        <f>INDEX(#REF!:#REF!,MATCH($D4384,#REF!:#REF!,0),MATCH(#REF!,#REF!:#REF!,0))</f>
        <v>#REF!</v>
      </c>
      <c r="F4384" s="9" t="e">
        <f>INDEX(#REF!:#REF!,MATCH($D4384,#REF!:#REF!,0),MATCH(#REF!,#REF!:#REF!,0))</f>
        <v>#REF!</v>
      </c>
    </row>
    <row r="4385" spans="1:6" ht="16.5" x14ac:dyDescent="0.3">
      <c r="A4385" s="9" t="s">
        <v>17942</v>
      </c>
      <c r="B4385" s="9" t="s">
        <v>1971</v>
      </c>
      <c r="C4385" s="10">
        <v>55484</v>
      </c>
      <c r="D4385" s="9">
        <v>9264026959</v>
      </c>
      <c r="E4385" s="9" t="e">
        <f>INDEX(#REF!:#REF!,MATCH($D4385,#REF!:#REF!,0),MATCH(#REF!,#REF!:#REF!,0))</f>
        <v>#REF!</v>
      </c>
      <c r="F4385" s="9" t="e">
        <f>INDEX(#REF!:#REF!,MATCH($D4385,#REF!:#REF!,0),MATCH(#REF!,#REF!:#REF!,0))</f>
        <v>#REF!</v>
      </c>
    </row>
    <row r="4386" spans="1:6" ht="16.5" x14ac:dyDescent="0.3">
      <c r="A4386" s="9" t="s">
        <v>17941</v>
      </c>
      <c r="B4386" s="9" t="s">
        <v>5218</v>
      </c>
      <c r="C4386" s="10">
        <v>47026</v>
      </c>
      <c r="D4386" s="9">
        <v>6410530811</v>
      </c>
      <c r="E4386" s="9" t="e">
        <f>INDEX(#REF!:#REF!,MATCH($D4386,#REF!:#REF!,0),MATCH(#REF!,#REF!:#REF!,0))</f>
        <v>#REF!</v>
      </c>
      <c r="F4386" s="9" t="e">
        <f>INDEX(#REF!:#REF!,MATCH($D4386,#REF!:#REF!,0),MATCH(#REF!,#REF!:#REF!,0))</f>
        <v>#REF!</v>
      </c>
    </row>
    <row r="4387" spans="1:6" ht="16.5" x14ac:dyDescent="0.3">
      <c r="A4387" s="9" t="s">
        <v>17940</v>
      </c>
      <c r="B4387" s="9" t="s">
        <v>2793</v>
      </c>
      <c r="C4387" s="10">
        <v>25527</v>
      </c>
      <c r="D4387" s="9">
        <v>2958692264</v>
      </c>
      <c r="E4387" s="9" t="e">
        <f>INDEX(#REF!:#REF!,MATCH($D4387,#REF!:#REF!,0),MATCH(#REF!,#REF!:#REF!,0))</f>
        <v>#REF!</v>
      </c>
      <c r="F4387" s="9" t="e">
        <f>INDEX(#REF!:#REF!,MATCH($D4387,#REF!:#REF!,0),MATCH(#REF!,#REF!:#REF!,0))</f>
        <v>#REF!</v>
      </c>
    </row>
    <row r="4388" spans="1:6" ht="16.5" x14ac:dyDescent="0.3">
      <c r="A4388" s="9" t="s">
        <v>17939</v>
      </c>
      <c r="B4388" s="9" t="s">
        <v>2017</v>
      </c>
      <c r="C4388" s="10">
        <v>34750</v>
      </c>
      <c r="D4388" s="9">
        <v>7411705322</v>
      </c>
      <c r="E4388" s="9" t="e">
        <f>INDEX(#REF!:#REF!,MATCH($D4388,#REF!:#REF!,0),MATCH(#REF!,#REF!:#REF!,0))</f>
        <v>#REF!</v>
      </c>
      <c r="F4388" s="9" t="e">
        <f>INDEX(#REF!:#REF!,MATCH($D4388,#REF!:#REF!,0),MATCH(#REF!,#REF!:#REF!,0))</f>
        <v>#REF!</v>
      </c>
    </row>
    <row r="4389" spans="1:6" ht="16.5" x14ac:dyDescent="0.3">
      <c r="A4389" s="9" t="s">
        <v>17938</v>
      </c>
      <c r="B4389" s="9" t="s">
        <v>2961</v>
      </c>
      <c r="C4389" s="10">
        <v>23523</v>
      </c>
      <c r="D4389" s="9">
        <v>5499856877</v>
      </c>
      <c r="E4389" s="9" t="e">
        <f>INDEX(#REF!:#REF!,MATCH($D4389,#REF!:#REF!,0),MATCH(#REF!,#REF!:#REF!,0))</f>
        <v>#REF!</v>
      </c>
      <c r="F4389" s="9" t="e">
        <f>INDEX(#REF!:#REF!,MATCH($D4389,#REF!:#REF!,0),MATCH(#REF!,#REF!:#REF!,0))</f>
        <v>#REF!</v>
      </c>
    </row>
    <row r="4390" spans="1:6" ht="16.5" x14ac:dyDescent="0.3">
      <c r="A4390" s="9" t="s">
        <v>17937</v>
      </c>
      <c r="B4390" s="9" t="s">
        <v>2144</v>
      </c>
      <c r="C4390" s="10">
        <v>53042</v>
      </c>
      <c r="D4390" s="9">
        <v>2022565827</v>
      </c>
      <c r="E4390" s="9" t="e">
        <f>INDEX(#REF!:#REF!,MATCH($D4390,#REF!:#REF!,0),MATCH(#REF!,#REF!:#REF!,0))</f>
        <v>#REF!</v>
      </c>
      <c r="F4390" s="9" t="e">
        <f>INDEX(#REF!:#REF!,MATCH($D4390,#REF!:#REF!,0),MATCH(#REF!,#REF!:#REF!,0))</f>
        <v>#REF!</v>
      </c>
    </row>
    <row r="4391" spans="1:6" ht="16.5" x14ac:dyDescent="0.3">
      <c r="A4391" s="9" t="s">
        <v>17936</v>
      </c>
      <c r="B4391" s="9" t="s">
        <v>3617</v>
      </c>
      <c r="C4391" s="10">
        <v>55984</v>
      </c>
      <c r="D4391" s="9">
        <v>8733080267</v>
      </c>
      <c r="E4391" s="9" t="e">
        <f>INDEX(#REF!:#REF!,MATCH($D4391,#REF!:#REF!,0),MATCH(#REF!,#REF!:#REF!,0))</f>
        <v>#REF!</v>
      </c>
      <c r="F4391" s="9" t="e">
        <f>INDEX(#REF!:#REF!,MATCH($D4391,#REF!:#REF!,0),MATCH(#REF!,#REF!:#REF!,0))</f>
        <v>#REF!</v>
      </c>
    </row>
    <row r="4392" spans="1:6" ht="16.5" x14ac:dyDescent="0.3">
      <c r="A4392" s="9" t="s">
        <v>17935</v>
      </c>
      <c r="B4392" s="9" t="s">
        <v>2474</v>
      </c>
      <c r="C4392" s="10">
        <v>34563</v>
      </c>
      <c r="D4392" s="9">
        <v>27852261</v>
      </c>
      <c r="E4392" s="9" t="e">
        <f>INDEX(#REF!:#REF!,MATCH($D4392,#REF!:#REF!,0),MATCH(#REF!,#REF!:#REF!,0))</f>
        <v>#REF!</v>
      </c>
      <c r="F4392" s="9" t="e">
        <f>INDEX(#REF!:#REF!,MATCH($D4392,#REF!:#REF!,0),MATCH(#REF!,#REF!:#REF!,0))</f>
        <v>#REF!</v>
      </c>
    </row>
    <row r="4393" spans="1:6" ht="16.5" x14ac:dyDescent="0.3">
      <c r="A4393" s="9" t="s">
        <v>17934</v>
      </c>
      <c r="B4393" s="9" t="s">
        <v>2029</v>
      </c>
      <c r="C4393" s="10">
        <v>44097</v>
      </c>
      <c r="D4393" s="9">
        <v>1096335336</v>
      </c>
      <c r="E4393" s="9" t="e">
        <f>INDEX(#REF!:#REF!,MATCH($D4393,#REF!:#REF!,0),MATCH(#REF!,#REF!:#REF!,0))</f>
        <v>#REF!</v>
      </c>
      <c r="F4393" s="9" t="e">
        <f>INDEX(#REF!:#REF!,MATCH($D4393,#REF!:#REF!,0),MATCH(#REF!,#REF!:#REF!,0))</f>
        <v>#REF!</v>
      </c>
    </row>
    <row r="4394" spans="1:6" ht="16.5" x14ac:dyDescent="0.3">
      <c r="A4394" s="9" t="s">
        <v>17933</v>
      </c>
      <c r="B4394" s="9" t="s">
        <v>2650</v>
      </c>
      <c r="C4394" s="10">
        <v>24458</v>
      </c>
      <c r="D4394" s="9">
        <v>5000631609</v>
      </c>
      <c r="E4394" s="9" t="e">
        <f>INDEX(#REF!:#REF!,MATCH($D4394,#REF!:#REF!,0),MATCH(#REF!,#REF!:#REF!,0))</f>
        <v>#REF!</v>
      </c>
      <c r="F4394" s="9" t="e">
        <f>INDEX(#REF!:#REF!,MATCH($D4394,#REF!:#REF!,0),MATCH(#REF!,#REF!:#REF!,0))</f>
        <v>#REF!</v>
      </c>
    </row>
    <row r="4395" spans="1:6" ht="16.5" x14ac:dyDescent="0.3">
      <c r="A4395" s="9" t="s">
        <v>17932</v>
      </c>
      <c r="B4395" s="9" t="s">
        <v>2826</v>
      </c>
      <c r="C4395" s="10">
        <v>26203</v>
      </c>
      <c r="D4395" s="9">
        <v>5975948169</v>
      </c>
      <c r="E4395" s="9" t="e">
        <f>INDEX(#REF!:#REF!,MATCH($D4395,#REF!:#REF!,0),MATCH(#REF!,#REF!:#REF!,0))</f>
        <v>#REF!</v>
      </c>
      <c r="F4395" s="9" t="e">
        <f>INDEX(#REF!:#REF!,MATCH($D4395,#REF!:#REF!,0),MATCH(#REF!,#REF!:#REF!,0))</f>
        <v>#REF!</v>
      </c>
    </row>
    <row r="4396" spans="1:6" ht="16.5" x14ac:dyDescent="0.3">
      <c r="A4396" s="9" t="s">
        <v>17931</v>
      </c>
      <c r="B4396" s="9" t="s">
        <v>2284</v>
      </c>
      <c r="C4396" s="10">
        <v>24684</v>
      </c>
      <c r="D4396" s="9">
        <v>5929508313</v>
      </c>
      <c r="E4396" s="9" t="e">
        <f>INDEX(#REF!:#REF!,MATCH($D4396,#REF!:#REF!,0),MATCH(#REF!,#REF!:#REF!,0))</f>
        <v>#REF!</v>
      </c>
      <c r="F4396" s="9" t="e">
        <f>INDEX(#REF!:#REF!,MATCH($D4396,#REF!:#REF!,0),MATCH(#REF!,#REF!:#REF!,0))</f>
        <v>#REF!</v>
      </c>
    </row>
    <row r="4397" spans="1:6" ht="16.5" x14ac:dyDescent="0.3">
      <c r="A4397" s="9" t="s">
        <v>17930</v>
      </c>
      <c r="B4397" s="9" t="s">
        <v>2472</v>
      </c>
      <c r="C4397" s="10">
        <v>12200</v>
      </c>
      <c r="D4397" s="9">
        <v>6402318035</v>
      </c>
      <c r="E4397" s="9" t="e">
        <f>INDEX(#REF!:#REF!,MATCH($D4397,#REF!:#REF!,0),MATCH(#REF!,#REF!:#REF!,0))</f>
        <v>#REF!</v>
      </c>
      <c r="F4397" s="9" t="e">
        <f>INDEX(#REF!:#REF!,MATCH($D4397,#REF!:#REF!,0),MATCH(#REF!,#REF!:#REF!,0))</f>
        <v>#REF!</v>
      </c>
    </row>
    <row r="4398" spans="1:6" ht="16.5" x14ac:dyDescent="0.3">
      <c r="A4398" s="9" t="s">
        <v>17929</v>
      </c>
      <c r="B4398" s="9" t="s">
        <v>2489</v>
      </c>
      <c r="C4398" s="10">
        <v>44693</v>
      </c>
      <c r="D4398" s="9">
        <v>9196221739</v>
      </c>
      <c r="E4398" s="9" t="e">
        <f>INDEX(#REF!:#REF!,MATCH($D4398,#REF!:#REF!,0),MATCH(#REF!,#REF!:#REF!,0))</f>
        <v>#REF!</v>
      </c>
      <c r="F4398" s="9" t="e">
        <f>INDEX(#REF!:#REF!,MATCH($D4398,#REF!:#REF!,0),MATCH(#REF!,#REF!:#REF!,0))</f>
        <v>#REF!</v>
      </c>
    </row>
    <row r="4399" spans="1:6" ht="16.5" x14ac:dyDescent="0.3">
      <c r="A4399" s="9" t="s">
        <v>17928</v>
      </c>
      <c r="B4399" s="9" t="s">
        <v>2456</v>
      </c>
      <c r="C4399" s="10">
        <v>24521</v>
      </c>
      <c r="D4399" s="9">
        <v>7054972058</v>
      </c>
      <c r="E4399" s="9" t="e">
        <f>INDEX(#REF!:#REF!,MATCH($D4399,#REF!:#REF!,0),MATCH(#REF!,#REF!:#REF!,0))</f>
        <v>#REF!</v>
      </c>
      <c r="F4399" s="9" t="e">
        <f>INDEX(#REF!:#REF!,MATCH($D4399,#REF!:#REF!,0),MATCH(#REF!,#REF!:#REF!,0))</f>
        <v>#REF!</v>
      </c>
    </row>
    <row r="4400" spans="1:6" ht="16.5" x14ac:dyDescent="0.3">
      <c r="A4400" s="9" t="s">
        <v>17927</v>
      </c>
      <c r="B4400" s="9" t="s">
        <v>2260</v>
      </c>
      <c r="C4400" s="10">
        <v>28903</v>
      </c>
      <c r="D4400" s="9">
        <v>7625163059</v>
      </c>
      <c r="E4400" s="9" t="e">
        <f>INDEX(#REF!:#REF!,MATCH($D4400,#REF!:#REF!,0),MATCH(#REF!,#REF!:#REF!,0))</f>
        <v>#REF!</v>
      </c>
      <c r="F4400" s="9" t="e">
        <f>INDEX(#REF!:#REF!,MATCH($D4400,#REF!:#REF!,0),MATCH(#REF!,#REF!:#REF!,0))</f>
        <v>#REF!</v>
      </c>
    </row>
    <row r="4401" spans="1:6" ht="16.5" x14ac:dyDescent="0.3">
      <c r="A4401" s="9" t="s">
        <v>17926</v>
      </c>
      <c r="B4401" s="9" t="s">
        <v>2445</v>
      </c>
      <c r="C4401" s="10">
        <v>33637</v>
      </c>
      <c r="D4401" s="9">
        <v>5687748091</v>
      </c>
      <c r="E4401" s="9" t="e">
        <f>INDEX(#REF!:#REF!,MATCH($D4401,#REF!:#REF!,0),MATCH(#REF!,#REF!:#REF!,0))</f>
        <v>#REF!</v>
      </c>
      <c r="F4401" s="9" t="e">
        <f>INDEX(#REF!:#REF!,MATCH($D4401,#REF!:#REF!,0),MATCH(#REF!,#REF!:#REF!,0))</f>
        <v>#REF!</v>
      </c>
    </row>
    <row r="4402" spans="1:6" ht="16.5" x14ac:dyDescent="0.3">
      <c r="A4402" s="9" t="s">
        <v>17925</v>
      </c>
      <c r="B4402" s="9" t="s">
        <v>2171</v>
      </c>
      <c r="C4402" s="10">
        <v>47336</v>
      </c>
      <c r="D4402" s="9">
        <v>2298319154</v>
      </c>
      <c r="E4402" s="9" t="e">
        <f>INDEX(#REF!:#REF!,MATCH($D4402,#REF!:#REF!,0),MATCH(#REF!,#REF!:#REF!,0))</f>
        <v>#REF!</v>
      </c>
      <c r="F4402" s="9" t="e">
        <f>INDEX(#REF!:#REF!,MATCH($D4402,#REF!:#REF!,0),MATCH(#REF!,#REF!:#REF!,0))</f>
        <v>#REF!</v>
      </c>
    </row>
    <row r="4403" spans="1:6" ht="16.5" x14ac:dyDescent="0.3">
      <c r="A4403" s="9" t="s">
        <v>17924</v>
      </c>
      <c r="B4403" s="9" t="s">
        <v>2025</v>
      </c>
      <c r="C4403" s="10">
        <v>17927</v>
      </c>
      <c r="D4403" s="9">
        <v>6358114417</v>
      </c>
      <c r="E4403" s="9" t="e">
        <f>INDEX(#REF!:#REF!,MATCH($D4403,#REF!:#REF!,0),MATCH(#REF!,#REF!:#REF!,0))</f>
        <v>#REF!</v>
      </c>
      <c r="F4403" s="9" t="e">
        <f>INDEX(#REF!:#REF!,MATCH($D4403,#REF!:#REF!,0),MATCH(#REF!,#REF!:#REF!,0))</f>
        <v>#REF!</v>
      </c>
    </row>
    <row r="4404" spans="1:6" ht="16.5" x14ac:dyDescent="0.3">
      <c r="A4404" s="9" t="s">
        <v>17923</v>
      </c>
      <c r="B4404" s="9" t="s">
        <v>3073</v>
      </c>
      <c r="C4404" s="10">
        <v>23010</v>
      </c>
      <c r="D4404" s="9">
        <v>2649428619</v>
      </c>
      <c r="E4404" s="9" t="e">
        <f>INDEX(#REF!:#REF!,MATCH($D4404,#REF!:#REF!,0),MATCH(#REF!,#REF!:#REF!,0))</f>
        <v>#REF!</v>
      </c>
      <c r="F4404" s="9" t="e">
        <f>INDEX(#REF!:#REF!,MATCH($D4404,#REF!:#REF!,0),MATCH(#REF!,#REF!:#REF!,0))</f>
        <v>#REF!</v>
      </c>
    </row>
    <row r="4405" spans="1:6" ht="16.5" x14ac:dyDescent="0.3">
      <c r="A4405" s="9" t="s">
        <v>17922</v>
      </c>
      <c r="B4405" s="9" t="s">
        <v>1991</v>
      </c>
      <c r="C4405" s="10">
        <v>28510</v>
      </c>
      <c r="D4405" s="9">
        <v>9529277938</v>
      </c>
      <c r="E4405" s="9" t="e">
        <f>INDEX(#REF!:#REF!,MATCH($D4405,#REF!:#REF!,0),MATCH(#REF!,#REF!:#REF!,0))</f>
        <v>#REF!</v>
      </c>
      <c r="F4405" s="9" t="e">
        <f>INDEX(#REF!:#REF!,MATCH($D4405,#REF!:#REF!,0),MATCH(#REF!,#REF!:#REF!,0))</f>
        <v>#REF!</v>
      </c>
    </row>
    <row r="4406" spans="1:6" ht="16.5" x14ac:dyDescent="0.3">
      <c r="A4406" s="9" t="s">
        <v>17921</v>
      </c>
      <c r="B4406" s="9" t="s">
        <v>2820</v>
      </c>
      <c r="C4406" s="10">
        <v>25784</v>
      </c>
      <c r="D4406" s="9">
        <v>1532722974</v>
      </c>
      <c r="E4406" s="9" t="e">
        <f>INDEX(#REF!:#REF!,MATCH($D4406,#REF!:#REF!,0),MATCH(#REF!,#REF!:#REF!,0))</f>
        <v>#REF!</v>
      </c>
      <c r="F4406" s="9" t="e">
        <f>INDEX(#REF!:#REF!,MATCH($D4406,#REF!:#REF!,0),MATCH(#REF!,#REF!:#REF!,0))</f>
        <v>#REF!</v>
      </c>
    </row>
    <row r="4407" spans="1:6" ht="16.5" x14ac:dyDescent="0.3">
      <c r="A4407" s="9" t="s">
        <v>17920</v>
      </c>
      <c r="B4407" s="9" t="s">
        <v>2489</v>
      </c>
      <c r="C4407" s="10">
        <v>53147</v>
      </c>
      <c r="D4407" s="9">
        <v>1628738227</v>
      </c>
      <c r="E4407" s="9" t="e">
        <f>INDEX(#REF!:#REF!,MATCH($D4407,#REF!:#REF!,0),MATCH(#REF!,#REF!:#REF!,0))</f>
        <v>#REF!</v>
      </c>
      <c r="F4407" s="9" t="e">
        <f>INDEX(#REF!:#REF!,MATCH($D4407,#REF!:#REF!,0),MATCH(#REF!,#REF!:#REF!,0))</f>
        <v>#REF!</v>
      </c>
    </row>
    <row r="4408" spans="1:6" ht="16.5" x14ac:dyDescent="0.3">
      <c r="A4408" s="9" t="s">
        <v>17919</v>
      </c>
      <c r="B4408" s="9" t="s">
        <v>2140</v>
      </c>
      <c r="C4408" s="10">
        <v>37865</v>
      </c>
      <c r="D4408" s="9">
        <v>2792499575</v>
      </c>
      <c r="E4408" s="9" t="e">
        <f>INDEX(#REF!:#REF!,MATCH($D4408,#REF!:#REF!,0),MATCH(#REF!,#REF!:#REF!,0))</f>
        <v>#REF!</v>
      </c>
      <c r="F4408" s="9" t="e">
        <f>INDEX(#REF!:#REF!,MATCH($D4408,#REF!:#REF!,0),MATCH(#REF!,#REF!:#REF!,0))</f>
        <v>#REF!</v>
      </c>
    </row>
    <row r="4409" spans="1:6" ht="16.5" x14ac:dyDescent="0.3">
      <c r="A4409" s="9" t="s">
        <v>17918</v>
      </c>
      <c r="B4409" s="9" t="s">
        <v>2025</v>
      </c>
      <c r="C4409" s="10">
        <v>18381</v>
      </c>
      <c r="D4409" s="9">
        <v>5000631609</v>
      </c>
      <c r="E4409" s="9" t="e">
        <f>INDEX(#REF!:#REF!,MATCH($D4409,#REF!:#REF!,0),MATCH(#REF!,#REF!:#REF!,0))</f>
        <v>#REF!</v>
      </c>
      <c r="F4409" s="9" t="e">
        <f>INDEX(#REF!:#REF!,MATCH($D4409,#REF!:#REF!,0),MATCH(#REF!,#REF!:#REF!,0))</f>
        <v>#REF!</v>
      </c>
    </row>
    <row r="4410" spans="1:6" ht="16.5" x14ac:dyDescent="0.3">
      <c r="A4410" s="9" t="s">
        <v>17917</v>
      </c>
      <c r="B4410" s="9" t="s">
        <v>2615</v>
      </c>
      <c r="C4410" s="10">
        <v>33110</v>
      </c>
      <c r="D4410" s="9">
        <v>5474718616</v>
      </c>
      <c r="E4410" s="9" t="e">
        <f>INDEX(#REF!:#REF!,MATCH($D4410,#REF!:#REF!,0),MATCH(#REF!,#REF!:#REF!,0))</f>
        <v>#REF!</v>
      </c>
      <c r="F4410" s="9" t="e">
        <f>INDEX(#REF!:#REF!,MATCH($D4410,#REF!:#REF!,0),MATCH(#REF!,#REF!:#REF!,0))</f>
        <v>#REF!</v>
      </c>
    </row>
    <row r="4411" spans="1:6" ht="16.5" x14ac:dyDescent="0.3">
      <c r="A4411" s="9" t="s">
        <v>17916</v>
      </c>
      <c r="B4411" s="9" t="s">
        <v>3241</v>
      </c>
      <c r="C4411" s="10">
        <v>42346</v>
      </c>
      <c r="D4411" s="9">
        <v>6286877770</v>
      </c>
      <c r="E4411" s="9" t="e">
        <f>INDEX(#REF!:#REF!,MATCH($D4411,#REF!:#REF!,0),MATCH(#REF!,#REF!:#REF!,0))</f>
        <v>#REF!</v>
      </c>
      <c r="F4411" s="9" t="e">
        <f>INDEX(#REF!:#REF!,MATCH($D4411,#REF!:#REF!,0),MATCH(#REF!,#REF!:#REF!,0))</f>
        <v>#REF!</v>
      </c>
    </row>
    <row r="4412" spans="1:6" ht="16.5" x14ac:dyDescent="0.3">
      <c r="A4412" s="9" t="s">
        <v>17915</v>
      </c>
      <c r="B4412" s="9" t="s">
        <v>2595</v>
      </c>
      <c r="C4412" s="10">
        <v>42554</v>
      </c>
      <c r="D4412" s="9">
        <v>1659418720</v>
      </c>
      <c r="E4412" s="9" t="e">
        <f>INDEX(#REF!:#REF!,MATCH($D4412,#REF!:#REF!,0),MATCH(#REF!,#REF!:#REF!,0))</f>
        <v>#REF!</v>
      </c>
      <c r="F4412" s="9" t="e">
        <f>INDEX(#REF!:#REF!,MATCH($D4412,#REF!:#REF!,0),MATCH(#REF!,#REF!:#REF!,0))</f>
        <v>#REF!</v>
      </c>
    </row>
    <row r="4413" spans="1:6" ht="16.5" x14ac:dyDescent="0.3">
      <c r="A4413" s="9" t="s">
        <v>17914</v>
      </c>
      <c r="B4413" s="9" t="s">
        <v>1981</v>
      </c>
      <c r="C4413" s="10">
        <v>37487</v>
      </c>
      <c r="D4413" s="9">
        <v>2237103631</v>
      </c>
      <c r="E4413" s="9" t="e">
        <f>INDEX(#REF!:#REF!,MATCH($D4413,#REF!:#REF!,0),MATCH(#REF!,#REF!:#REF!,0))</f>
        <v>#REF!</v>
      </c>
      <c r="F4413" s="9" t="e">
        <f>INDEX(#REF!:#REF!,MATCH($D4413,#REF!:#REF!,0),MATCH(#REF!,#REF!:#REF!,0))</f>
        <v>#REF!</v>
      </c>
    </row>
    <row r="4414" spans="1:6" ht="16.5" x14ac:dyDescent="0.3">
      <c r="A4414" s="9" t="s">
        <v>17913</v>
      </c>
      <c r="B4414" s="9" t="s">
        <v>2650</v>
      </c>
      <c r="C4414" s="10">
        <v>13299</v>
      </c>
      <c r="D4414" s="9">
        <v>1888252693</v>
      </c>
      <c r="E4414" s="9" t="e">
        <f>INDEX(#REF!:#REF!,MATCH($D4414,#REF!:#REF!,0),MATCH(#REF!,#REF!:#REF!,0))</f>
        <v>#REF!</v>
      </c>
      <c r="F4414" s="9" t="e">
        <f>INDEX(#REF!:#REF!,MATCH($D4414,#REF!:#REF!,0),MATCH(#REF!,#REF!:#REF!,0))</f>
        <v>#REF!</v>
      </c>
    </row>
    <row r="4415" spans="1:6" ht="16.5" x14ac:dyDescent="0.3">
      <c r="A4415" s="9" t="s">
        <v>17912</v>
      </c>
      <c r="B4415" s="9" t="s">
        <v>3172</v>
      </c>
      <c r="C4415" s="10">
        <v>26814</v>
      </c>
      <c r="D4415" s="9">
        <v>6776868107</v>
      </c>
      <c r="E4415" s="9" t="e">
        <f>INDEX(#REF!:#REF!,MATCH($D4415,#REF!:#REF!,0),MATCH(#REF!,#REF!:#REF!,0))</f>
        <v>#REF!</v>
      </c>
      <c r="F4415" s="9" t="e">
        <f>INDEX(#REF!:#REF!,MATCH($D4415,#REF!:#REF!,0),MATCH(#REF!,#REF!:#REF!,0))</f>
        <v>#REF!</v>
      </c>
    </row>
    <row r="4416" spans="1:6" ht="16.5" x14ac:dyDescent="0.3">
      <c r="A4416" s="9" t="s">
        <v>17911</v>
      </c>
      <c r="B4416" s="9" t="s">
        <v>2015</v>
      </c>
      <c r="C4416" s="10">
        <v>37990</v>
      </c>
      <c r="D4416" s="9">
        <v>8157157730</v>
      </c>
      <c r="E4416" s="9" t="e">
        <f>INDEX(#REF!:#REF!,MATCH($D4416,#REF!:#REF!,0),MATCH(#REF!,#REF!:#REF!,0))</f>
        <v>#REF!</v>
      </c>
      <c r="F4416" s="9" t="e">
        <f>INDEX(#REF!:#REF!,MATCH($D4416,#REF!:#REF!,0),MATCH(#REF!,#REF!:#REF!,0))</f>
        <v>#REF!</v>
      </c>
    </row>
    <row r="4417" spans="1:6" ht="16.5" x14ac:dyDescent="0.3">
      <c r="A4417" s="9" t="s">
        <v>17910</v>
      </c>
      <c r="B4417" s="9" t="s">
        <v>2568</v>
      </c>
      <c r="C4417" s="10">
        <v>13529</v>
      </c>
      <c r="D4417" s="9">
        <v>5903124704</v>
      </c>
      <c r="E4417" s="9" t="e">
        <f>INDEX(#REF!:#REF!,MATCH($D4417,#REF!:#REF!,0),MATCH(#REF!,#REF!:#REF!,0))</f>
        <v>#REF!</v>
      </c>
      <c r="F4417" s="9" t="e">
        <f>INDEX(#REF!:#REF!,MATCH($D4417,#REF!:#REF!,0),MATCH(#REF!,#REF!:#REF!,0))</f>
        <v>#REF!</v>
      </c>
    </row>
    <row r="4418" spans="1:6" ht="16.5" x14ac:dyDescent="0.3">
      <c r="A4418" s="9" t="s">
        <v>17909</v>
      </c>
      <c r="B4418" s="9" t="s">
        <v>2707</v>
      </c>
      <c r="C4418" s="10">
        <v>50008</v>
      </c>
      <c r="D4418" s="9">
        <v>3670950885</v>
      </c>
      <c r="E4418" s="9" t="e">
        <f>INDEX(#REF!:#REF!,MATCH($D4418,#REF!:#REF!,0),MATCH(#REF!,#REF!:#REF!,0))</f>
        <v>#REF!</v>
      </c>
      <c r="F4418" s="9" t="e">
        <f>INDEX(#REF!:#REF!,MATCH($D4418,#REF!:#REF!,0),MATCH(#REF!,#REF!:#REF!,0))</f>
        <v>#REF!</v>
      </c>
    </row>
    <row r="4419" spans="1:6" ht="16.5" x14ac:dyDescent="0.3">
      <c r="A4419" s="9" t="s">
        <v>17908</v>
      </c>
      <c r="B4419" s="9" t="s">
        <v>2582</v>
      </c>
      <c r="C4419" s="10">
        <v>54305</v>
      </c>
      <c r="D4419" s="9">
        <v>2297168497</v>
      </c>
      <c r="E4419" s="9" t="e">
        <f>INDEX(#REF!:#REF!,MATCH($D4419,#REF!:#REF!,0),MATCH(#REF!,#REF!:#REF!,0))</f>
        <v>#REF!</v>
      </c>
      <c r="F4419" s="9" t="e">
        <f>INDEX(#REF!:#REF!,MATCH($D4419,#REF!:#REF!,0),MATCH(#REF!,#REF!:#REF!,0))</f>
        <v>#REF!</v>
      </c>
    </row>
    <row r="4420" spans="1:6" ht="16.5" x14ac:dyDescent="0.3">
      <c r="A4420" s="9" t="s">
        <v>17907</v>
      </c>
      <c r="B4420" s="9" t="s">
        <v>3951</v>
      </c>
      <c r="C4420" s="10">
        <v>57139</v>
      </c>
      <c r="D4420" s="9">
        <v>4698538416</v>
      </c>
      <c r="E4420" s="9" t="e">
        <f>INDEX(#REF!:#REF!,MATCH($D4420,#REF!:#REF!,0),MATCH(#REF!,#REF!:#REF!,0))</f>
        <v>#REF!</v>
      </c>
      <c r="F4420" s="9" t="e">
        <f>INDEX(#REF!:#REF!,MATCH($D4420,#REF!:#REF!,0),MATCH(#REF!,#REF!:#REF!,0))</f>
        <v>#REF!</v>
      </c>
    </row>
    <row r="4421" spans="1:6" ht="16.5" x14ac:dyDescent="0.3">
      <c r="A4421" s="9" t="s">
        <v>17906</v>
      </c>
      <c r="B4421" s="9" t="s">
        <v>2110</v>
      </c>
      <c r="C4421" s="10">
        <v>17355</v>
      </c>
      <c r="D4421" s="9">
        <v>8377113392</v>
      </c>
      <c r="E4421" s="9" t="e">
        <f>INDEX(#REF!:#REF!,MATCH($D4421,#REF!:#REF!,0),MATCH(#REF!,#REF!:#REF!,0))</f>
        <v>#REF!</v>
      </c>
      <c r="F4421" s="9" t="e">
        <f>INDEX(#REF!:#REF!,MATCH($D4421,#REF!:#REF!,0),MATCH(#REF!,#REF!:#REF!,0))</f>
        <v>#REF!</v>
      </c>
    </row>
    <row r="4422" spans="1:6" ht="16.5" x14ac:dyDescent="0.3">
      <c r="A4422" s="9" t="s">
        <v>17905</v>
      </c>
      <c r="B4422" s="9" t="s">
        <v>2404</v>
      </c>
      <c r="C4422" s="10">
        <v>49843</v>
      </c>
      <c r="D4422" s="9">
        <v>6819637888</v>
      </c>
      <c r="E4422" s="9" t="e">
        <f>INDEX(#REF!:#REF!,MATCH($D4422,#REF!:#REF!,0),MATCH(#REF!,#REF!:#REF!,0))</f>
        <v>#REF!</v>
      </c>
      <c r="F4422" s="9" t="e">
        <f>INDEX(#REF!:#REF!,MATCH($D4422,#REF!:#REF!,0),MATCH(#REF!,#REF!:#REF!,0))</f>
        <v>#REF!</v>
      </c>
    </row>
    <row r="4423" spans="1:6" ht="16.5" x14ac:dyDescent="0.3">
      <c r="A4423" s="9" t="s">
        <v>17904</v>
      </c>
      <c r="B4423" s="9" t="s">
        <v>2121</v>
      </c>
      <c r="C4423" s="10">
        <v>38670</v>
      </c>
      <c r="D4423" s="9">
        <v>8552526727</v>
      </c>
      <c r="E4423" s="9" t="e">
        <f>INDEX(#REF!:#REF!,MATCH($D4423,#REF!:#REF!,0),MATCH(#REF!,#REF!:#REF!,0))</f>
        <v>#REF!</v>
      </c>
      <c r="F4423" s="9" t="e">
        <f>INDEX(#REF!:#REF!,MATCH($D4423,#REF!:#REF!,0),MATCH(#REF!,#REF!:#REF!,0))</f>
        <v>#REF!</v>
      </c>
    </row>
    <row r="4424" spans="1:6" ht="16.5" x14ac:dyDescent="0.3">
      <c r="A4424" s="9" t="s">
        <v>17903</v>
      </c>
      <c r="B4424" s="9" t="s">
        <v>1983</v>
      </c>
      <c r="C4424" s="10">
        <v>17430</v>
      </c>
      <c r="D4424" s="9">
        <v>3858163570</v>
      </c>
      <c r="E4424" s="9" t="e">
        <f>INDEX(#REF!:#REF!,MATCH($D4424,#REF!:#REF!,0),MATCH(#REF!,#REF!:#REF!,0))</f>
        <v>#REF!</v>
      </c>
      <c r="F4424" s="9" t="e">
        <f>INDEX(#REF!:#REF!,MATCH($D4424,#REF!:#REF!,0),MATCH(#REF!,#REF!:#REF!,0))</f>
        <v>#REF!</v>
      </c>
    </row>
    <row r="4425" spans="1:6" ht="16.5" x14ac:dyDescent="0.3">
      <c r="A4425" s="9" t="s">
        <v>17902</v>
      </c>
      <c r="B4425" s="9" t="s">
        <v>2422</v>
      </c>
      <c r="C4425" s="10">
        <v>52050</v>
      </c>
      <c r="D4425" s="9">
        <v>1545110042</v>
      </c>
      <c r="E4425" s="9" t="e">
        <f>INDEX(#REF!:#REF!,MATCH($D4425,#REF!:#REF!,0),MATCH(#REF!,#REF!:#REF!,0))</f>
        <v>#REF!</v>
      </c>
      <c r="F4425" s="9" t="e">
        <f>INDEX(#REF!:#REF!,MATCH($D4425,#REF!:#REF!,0),MATCH(#REF!,#REF!:#REF!,0))</f>
        <v>#REF!</v>
      </c>
    </row>
    <row r="4426" spans="1:6" ht="16.5" x14ac:dyDescent="0.3">
      <c r="A4426" s="9" t="s">
        <v>17901</v>
      </c>
      <c r="B4426" s="9" t="s">
        <v>2092</v>
      </c>
      <c r="C4426" s="10">
        <v>48958</v>
      </c>
      <c r="D4426" s="9">
        <v>2565093969</v>
      </c>
      <c r="E4426" s="9" t="e">
        <f>INDEX(#REF!:#REF!,MATCH($D4426,#REF!:#REF!,0),MATCH(#REF!,#REF!:#REF!,0))</f>
        <v>#REF!</v>
      </c>
      <c r="F4426" s="9" t="e">
        <f>INDEX(#REF!:#REF!,MATCH($D4426,#REF!:#REF!,0),MATCH(#REF!,#REF!:#REF!,0))</f>
        <v>#REF!</v>
      </c>
    </row>
    <row r="4427" spans="1:6" ht="16.5" x14ac:dyDescent="0.3">
      <c r="A4427" s="9" t="s">
        <v>17900</v>
      </c>
      <c r="B4427" s="9" t="s">
        <v>2206</v>
      </c>
      <c r="C4427" s="10">
        <v>57646</v>
      </c>
      <c r="D4427" s="9">
        <v>8333777430</v>
      </c>
      <c r="E4427" s="9" t="e">
        <f>INDEX(#REF!:#REF!,MATCH($D4427,#REF!:#REF!,0),MATCH(#REF!,#REF!:#REF!,0))</f>
        <v>#REF!</v>
      </c>
      <c r="F4427" s="9" t="e">
        <f>INDEX(#REF!:#REF!,MATCH($D4427,#REF!:#REF!,0),MATCH(#REF!,#REF!:#REF!,0))</f>
        <v>#REF!</v>
      </c>
    </row>
    <row r="4428" spans="1:6" ht="16.5" x14ac:dyDescent="0.3">
      <c r="A4428" s="9" t="s">
        <v>17899</v>
      </c>
      <c r="B4428" s="9" t="s">
        <v>2334</v>
      </c>
      <c r="C4428" s="10">
        <v>45136</v>
      </c>
      <c r="D4428" s="9">
        <v>5811999097</v>
      </c>
      <c r="E4428" s="9" t="e">
        <f>INDEX(#REF!:#REF!,MATCH($D4428,#REF!:#REF!,0),MATCH(#REF!,#REF!:#REF!,0))</f>
        <v>#REF!</v>
      </c>
      <c r="F4428" s="9" t="e">
        <f>INDEX(#REF!:#REF!,MATCH($D4428,#REF!:#REF!,0),MATCH(#REF!,#REF!:#REF!,0))</f>
        <v>#REF!</v>
      </c>
    </row>
    <row r="4429" spans="1:6" ht="16.5" x14ac:dyDescent="0.3">
      <c r="A4429" s="9" t="s">
        <v>17898</v>
      </c>
      <c r="B4429" s="9" t="s">
        <v>2119</v>
      </c>
      <c r="C4429" s="10">
        <v>17376</v>
      </c>
      <c r="D4429" s="9">
        <v>5588978080</v>
      </c>
      <c r="E4429" s="9" t="e">
        <f>INDEX(#REF!:#REF!,MATCH($D4429,#REF!:#REF!,0),MATCH(#REF!,#REF!:#REF!,0))</f>
        <v>#REF!</v>
      </c>
      <c r="F4429" s="9" t="e">
        <f>INDEX(#REF!:#REF!,MATCH($D4429,#REF!:#REF!,0),MATCH(#REF!,#REF!:#REF!,0))</f>
        <v>#REF!</v>
      </c>
    </row>
    <row r="4430" spans="1:6" ht="16.5" x14ac:dyDescent="0.3">
      <c r="A4430" s="9" t="s">
        <v>17897</v>
      </c>
      <c r="B4430" s="9" t="s">
        <v>2373</v>
      </c>
      <c r="C4430" s="10">
        <v>53292</v>
      </c>
      <c r="D4430" s="9">
        <v>140020098</v>
      </c>
      <c r="E4430" s="9" t="e">
        <f>INDEX(#REF!:#REF!,MATCH($D4430,#REF!:#REF!,0),MATCH(#REF!,#REF!:#REF!,0))</f>
        <v>#REF!</v>
      </c>
      <c r="F4430" s="9" t="e">
        <f>INDEX(#REF!:#REF!,MATCH($D4430,#REF!:#REF!,0),MATCH(#REF!,#REF!:#REF!,0))</f>
        <v>#REF!</v>
      </c>
    </row>
    <row r="4431" spans="1:6" ht="16.5" x14ac:dyDescent="0.3">
      <c r="A4431" s="9" t="s">
        <v>17896</v>
      </c>
      <c r="B4431" s="9" t="s">
        <v>2875</v>
      </c>
      <c r="C4431" s="10">
        <v>34736</v>
      </c>
      <c r="D4431" s="9">
        <v>7240169995</v>
      </c>
      <c r="E4431" s="9" t="e">
        <f>INDEX(#REF!:#REF!,MATCH($D4431,#REF!:#REF!,0),MATCH(#REF!,#REF!:#REF!,0))</f>
        <v>#REF!</v>
      </c>
      <c r="F4431" s="9" t="e">
        <f>INDEX(#REF!:#REF!,MATCH($D4431,#REF!:#REF!,0),MATCH(#REF!,#REF!:#REF!,0))</f>
        <v>#REF!</v>
      </c>
    </row>
    <row r="4432" spans="1:6" ht="16.5" x14ac:dyDescent="0.3">
      <c r="A4432" s="9" t="s">
        <v>17895</v>
      </c>
      <c r="B4432" s="9" t="s">
        <v>2315</v>
      </c>
      <c r="C4432" s="10">
        <v>41055</v>
      </c>
      <c r="D4432" s="9">
        <v>6894004730</v>
      </c>
      <c r="E4432" s="9" t="e">
        <f>INDEX(#REF!:#REF!,MATCH($D4432,#REF!:#REF!,0),MATCH(#REF!,#REF!:#REF!,0))</f>
        <v>#REF!</v>
      </c>
      <c r="F4432" s="9" t="e">
        <f>INDEX(#REF!:#REF!,MATCH($D4432,#REF!:#REF!,0),MATCH(#REF!,#REF!:#REF!,0))</f>
        <v>#REF!</v>
      </c>
    </row>
    <row r="4433" spans="1:6" ht="16.5" x14ac:dyDescent="0.3">
      <c r="A4433" s="9" t="s">
        <v>17894</v>
      </c>
      <c r="B4433" s="9" t="s">
        <v>2230</v>
      </c>
      <c r="C4433" s="10">
        <v>51209</v>
      </c>
      <c r="D4433" s="9">
        <v>8788824691</v>
      </c>
      <c r="E4433" s="9" t="e">
        <f>INDEX(#REF!:#REF!,MATCH($D4433,#REF!:#REF!,0),MATCH(#REF!,#REF!:#REF!,0))</f>
        <v>#REF!</v>
      </c>
      <c r="F4433" s="9" t="e">
        <f>INDEX(#REF!:#REF!,MATCH($D4433,#REF!:#REF!,0),MATCH(#REF!,#REF!:#REF!,0))</f>
        <v>#REF!</v>
      </c>
    </row>
    <row r="4434" spans="1:6" ht="16.5" x14ac:dyDescent="0.3">
      <c r="A4434" s="9" t="s">
        <v>17893</v>
      </c>
      <c r="B4434" s="9" t="s">
        <v>3366</v>
      </c>
      <c r="C4434" s="10">
        <v>34354</v>
      </c>
      <c r="D4434" s="9">
        <v>2230983466</v>
      </c>
      <c r="E4434" s="9" t="e">
        <f>INDEX(#REF!:#REF!,MATCH($D4434,#REF!:#REF!,0),MATCH(#REF!,#REF!:#REF!,0))</f>
        <v>#REF!</v>
      </c>
      <c r="F4434" s="9" t="e">
        <f>INDEX(#REF!:#REF!,MATCH($D4434,#REF!:#REF!,0),MATCH(#REF!,#REF!:#REF!,0))</f>
        <v>#REF!</v>
      </c>
    </row>
    <row r="4435" spans="1:6" ht="16.5" x14ac:dyDescent="0.3">
      <c r="A4435" s="9" t="s">
        <v>17892</v>
      </c>
      <c r="B4435" s="9" t="s">
        <v>2815</v>
      </c>
      <c r="C4435" s="10">
        <v>42241</v>
      </c>
      <c r="D4435" s="9">
        <v>9305168396</v>
      </c>
      <c r="E4435" s="9" t="e">
        <f>INDEX(#REF!:#REF!,MATCH($D4435,#REF!:#REF!,0),MATCH(#REF!,#REF!:#REF!,0))</f>
        <v>#REF!</v>
      </c>
      <c r="F4435" s="9" t="e">
        <f>INDEX(#REF!:#REF!,MATCH($D4435,#REF!:#REF!,0),MATCH(#REF!,#REF!:#REF!,0))</f>
        <v>#REF!</v>
      </c>
    </row>
    <row r="4436" spans="1:6" ht="16.5" x14ac:dyDescent="0.3">
      <c r="A4436" s="9" t="s">
        <v>17891</v>
      </c>
      <c r="B4436" s="9" t="s">
        <v>1989</v>
      </c>
      <c r="C4436" s="10">
        <v>39630</v>
      </c>
      <c r="D4436" s="9">
        <v>6235447353</v>
      </c>
      <c r="E4436" s="9" t="e">
        <f>INDEX(#REF!:#REF!,MATCH($D4436,#REF!:#REF!,0),MATCH(#REF!,#REF!:#REF!,0))</f>
        <v>#REF!</v>
      </c>
      <c r="F4436" s="9" t="e">
        <f>INDEX(#REF!:#REF!,MATCH($D4436,#REF!:#REF!,0),MATCH(#REF!,#REF!:#REF!,0))</f>
        <v>#REF!</v>
      </c>
    </row>
    <row r="4437" spans="1:6" ht="16.5" x14ac:dyDescent="0.3">
      <c r="A4437" s="9" t="s">
        <v>17890</v>
      </c>
      <c r="B4437" s="9" t="s">
        <v>2312</v>
      </c>
      <c r="C4437" s="10">
        <v>33285</v>
      </c>
      <c r="D4437" s="9">
        <v>5211527984</v>
      </c>
      <c r="E4437" s="9" t="e">
        <f>INDEX(#REF!:#REF!,MATCH($D4437,#REF!:#REF!,0),MATCH(#REF!,#REF!:#REF!,0))</f>
        <v>#REF!</v>
      </c>
      <c r="F4437" s="9" t="e">
        <f>INDEX(#REF!:#REF!,MATCH($D4437,#REF!:#REF!,0),MATCH(#REF!,#REF!:#REF!,0))</f>
        <v>#REF!</v>
      </c>
    </row>
    <row r="4438" spans="1:6" ht="16.5" x14ac:dyDescent="0.3">
      <c r="A4438" s="9" t="s">
        <v>17889</v>
      </c>
      <c r="B4438" s="9" t="s">
        <v>2532</v>
      </c>
      <c r="C4438" s="10">
        <v>42376</v>
      </c>
      <c r="D4438" s="9">
        <v>5117202538</v>
      </c>
      <c r="E4438" s="9" t="e">
        <f>INDEX(#REF!:#REF!,MATCH($D4438,#REF!:#REF!,0),MATCH(#REF!,#REF!:#REF!,0))</f>
        <v>#REF!</v>
      </c>
      <c r="F4438" s="9" t="e">
        <f>INDEX(#REF!:#REF!,MATCH($D4438,#REF!:#REF!,0),MATCH(#REF!,#REF!:#REF!,0))</f>
        <v>#REF!</v>
      </c>
    </row>
    <row r="4439" spans="1:6" ht="16.5" x14ac:dyDescent="0.3">
      <c r="A4439" s="9" t="s">
        <v>17888</v>
      </c>
      <c r="B4439" s="9" t="s">
        <v>2059</v>
      </c>
      <c r="C4439" s="10">
        <v>37093</v>
      </c>
      <c r="D4439" s="9">
        <v>1962975932</v>
      </c>
      <c r="E4439" s="9" t="e">
        <f>INDEX(#REF!:#REF!,MATCH($D4439,#REF!:#REF!,0),MATCH(#REF!,#REF!:#REF!,0))</f>
        <v>#REF!</v>
      </c>
      <c r="F4439" s="9" t="e">
        <f>INDEX(#REF!:#REF!,MATCH($D4439,#REF!:#REF!,0),MATCH(#REF!,#REF!:#REF!,0))</f>
        <v>#REF!</v>
      </c>
    </row>
    <row r="4440" spans="1:6" ht="16.5" x14ac:dyDescent="0.3">
      <c r="A4440" s="9" t="s">
        <v>17887</v>
      </c>
      <c r="B4440" s="9" t="s">
        <v>2136</v>
      </c>
      <c r="C4440" s="10">
        <v>25766</v>
      </c>
      <c r="D4440" s="9">
        <v>4967603564</v>
      </c>
      <c r="E4440" s="9" t="e">
        <f>INDEX(#REF!:#REF!,MATCH($D4440,#REF!:#REF!,0),MATCH(#REF!,#REF!:#REF!,0))</f>
        <v>#REF!</v>
      </c>
      <c r="F4440" s="9" t="e">
        <f>INDEX(#REF!:#REF!,MATCH($D4440,#REF!:#REF!,0),MATCH(#REF!,#REF!:#REF!,0))</f>
        <v>#REF!</v>
      </c>
    </row>
    <row r="4441" spans="1:6" ht="16.5" x14ac:dyDescent="0.3">
      <c r="A4441" s="9" t="s">
        <v>17886</v>
      </c>
      <c r="B4441" s="9" t="s">
        <v>2262</v>
      </c>
      <c r="C4441" s="10">
        <v>28708</v>
      </c>
      <c r="D4441" s="9">
        <v>2066028762</v>
      </c>
      <c r="E4441" s="9" t="e">
        <f>INDEX(#REF!:#REF!,MATCH($D4441,#REF!:#REF!,0),MATCH(#REF!,#REF!:#REF!,0))</f>
        <v>#REF!</v>
      </c>
      <c r="F4441" s="9" t="e">
        <f>INDEX(#REF!:#REF!,MATCH($D4441,#REF!:#REF!,0),MATCH(#REF!,#REF!:#REF!,0))</f>
        <v>#REF!</v>
      </c>
    </row>
    <row r="4442" spans="1:6" ht="16.5" x14ac:dyDescent="0.3">
      <c r="A4442" s="9" t="s">
        <v>17885</v>
      </c>
      <c r="B4442" s="9" t="s">
        <v>2144</v>
      </c>
      <c r="C4442" s="10">
        <v>28169</v>
      </c>
      <c r="D4442" s="9">
        <v>2524572722</v>
      </c>
      <c r="E4442" s="9" t="e">
        <f>INDEX(#REF!:#REF!,MATCH($D4442,#REF!:#REF!,0),MATCH(#REF!,#REF!:#REF!,0))</f>
        <v>#REF!</v>
      </c>
      <c r="F4442" s="9" t="e">
        <f>INDEX(#REF!:#REF!,MATCH($D4442,#REF!:#REF!,0),MATCH(#REF!,#REF!:#REF!,0))</f>
        <v>#REF!</v>
      </c>
    </row>
    <row r="4443" spans="1:6" ht="16.5" x14ac:dyDescent="0.3">
      <c r="A4443" s="9" t="s">
        <v>17884</v>
      </c>
      <c r="B4443" s="9" t="s">
        <v>2125</v>
      </c>
      <c r="C4443" s="10">
        <v>48506</v>
      </c>
      <c r="D4443" s="9">
        <v>509389570</v>
      </c>
      <c r="E4443" s="9" t="e">
        <f>INDEX(#REF!:#REF!,MATCH($D4443,#REF!:#REF!,0),MATCH(#REF!,#REF!:#REF!,0))</f>
        <v>#REF!</v>
      </c>
      <c r="F4443" s="9" t="e">
        <f>INDEX(#REF!:#REF!,MATCH($D4443,#REF!:#REF!,0),MATCH(#REF!,#REF!:#REF!,0))</f>
        <v>#REF!</v>
      </c>
    </row>
    <row r="4444" spans="1:6" ht="16.5" x14ac:dyDescent="0.3">
      <c r="A4444" s="9" t="s">
        <v>17883</v>
      </c>
      <c r="B4444" s="9" t="s">
        <v>2492</v>
      </c>
      <c r="C4444" s="10">
        <v>32466</v>
      </c>
      <c r="D4444" s="9">
        <v>495702854</v>
      </c>
      <c r="E4444" s="9" t="e">
        <f>INDEX(#REF!:#REF!,MATCH($D4444,#REF!:#REF!,0),MATCH(#REF!,#REF!:#REF!,0))</f>
        <v>#REF!</v>
      </c>
      <c r="F4444" s="9" t="e">
        <f>INDEX(#REF!:#REF!,MATCH($D4444,#REF!:#REF!,0),MATCH(#REF!,#REF!:#REF!,0))</f>
        <v>#REF!</v>
      </c>
    </row>
    <row r="4445" spans="1:6" ht="16.5" x14ac:dyDescent="0.3">
      <c r="A4445" s="9" t="s">
        <v>17882</v>
      </c>
      <c r="B4445" s="9" t="s">
        <v>2346</v>
      </c>
      <c r="C4445" s="10">
        <v>11525</v>
      </c>
      <c r="D4445" s="9">
        <v>858481901</v>
      </c>
      <c r="E4445" s="9" t="e">
        <f>INDEX(#REF!:#REF!,MATCH($D4445,#REF!:#REF!,0),MATCH(#REF!,#REF!:#REF!,0))</f>
        <v>#REF!</v>
      </c>
      <c r="F4445" s="9" t="e">
        <f>INDEX(#REF!:#REF!,MATCH($D4445,#REF!:#REF!,0),MATCH(#REF!,#REF!:#REF!,0))</f>
        <v>#REF!</v>
      </c>
    </row>
    <row r="4446" spans="1:6" ht="16.5" x14ac:dyDescent="0.3">
      <c r="A4446" s="9" t="s">
        <v>17881</v>
      </c>
      <c r="B4446" s="9" t="s">
        <v>3116</v>
      </c>
      <c r="C4446" s="10">
        <v>55435</v>
      </c>
      <c r="D4446" s="9">
        <v>6718456802</v>
      </c>
      <c r="E4446" s="9" t="e">
        <f>INDEX(#REF!:#REF!,MATCH($D4446,#REF!:#REF!,0),MATCH(#REF!,#REF!:#REF!,0))</f>
        <v>#REF!</v>
      </c>
      <c r="F4446" s="9" t="e">
        <f>INDEX(#REF!:#REF!,MATCH($D4446,#REF!:#REF!,0),MATCH(#REF!,#REF!:#REF!,0))</f>
        <v>#REF!</v>
      </c>
    </row>
    <row r="4447" spans="1:6" ht="16.5" x14ac:dyDescent="0.3">
      <c r="A4447" s="9" t="s">
        <v>17880</v>
      </c>
      <c r="B4447" s="9" t="s">
        <v>2856</v>
      </c>
      <c r="C4447" s="10">
        <v>26120</v>
      </c>
      <c r="D4447" s="9">
        <v>8875305560</v>
      </c>
      <c r="E4447" s="9" t="e">
        <f>INDEX(#REF!:#REF!,MATCH($D4447,#REF!:#REF!,0),MATCH(#REF!,#REF!:#REF!,0))</f>
        <v>#REF!</v>
      </c>
      <c r="F4447" s="9" t="e">
        <f>INDEX(#REF!:#REF!,MATCH($D4447,#REF!:#REF!,0),MATCH(#REF!,#REF!:#REF!,0))</f>
        <v>#REF!</v>
      </c>
    </row>
    <row r="4448" spans="1:6" ht="16.5" x14ac:dyDescent="0.3">
      <c r="A4448" s="9" t="s">
        <v>17879</v>
      </c>
      <c r="B4448" s="9" t="s">
        <v>2386</v>
      </c>
      <c r="C4448" s="10">
        <v>53381</v>
      </c>
      <c r="D4448" s="9">
        <v>8673837456</v>
      </c>
      <c r="E4448" s="9" t="e">
        <f>INDEX(#REF!:#REF!,MATCH($D4448,#REF!:#REF!,0),MATCH(#REF!,#REF!:#REF!,0))</f>
        <v>#REF!</v>
      </c>
      <c r="F4448" s="9" t="e">
        <f>INDEX(#REF!:#REF!,MATCH($D4448,#REF!:#REF!,0),MATCH(#REF!,#REF!:#REF!,0))</f>
        <v>#REF!</v>
      </c>
    </row>
    <row r="4449" spans="1:6" ht="16.5" x14ac:dyDescent="0.3">
      <c r="A4449" s="9" t="s">
        <v>17878</v>
      </c>
      <c r="B4449" s="9" t="s">
        <v>2375</v>
      </c>
      <c r="C4449" s="10">
        <v>45952</v>
      </c>
      <c r="D4449" s="9">
        <v>1475796307</v>
      </c>
      <c r="E4449" s="9" t="e">
        <f>INDEX(#REF!:#REF!,MATCH($D4449,#REF!:#REF!,0),MATCH(#REF!,#REF!:#REF!,0))</f>
        <v>#REF!</v>
      </c>
      <c r="F4449" s="9" t="e">
        <f>INDEX(#REF!:#REF!,MATCH($D4449,#REF!:#REF!,0),MATCH(#REF!,#REF!:#REF!,0))</f>
        <v>#REF!</v>
      </c>
    </row>
    <row r="4450" spans="1:6" ht="16.5" x14ac:dyDescent="0.3">
      <c r="A4450" s="9" t="s">
        <v>17877</v>
      </c>
      <c r="B4450" s="9" t="s">
        <v>2465</v>
      </c>
      <c r="C4450" s="10">
        <v>48319</v>
      </c>
      <c r="D4450" s="9">
        <v>6890491998</v>
      </c>
      <c r="E4450" s="9" t="e">
        <f>INDEX(#REF!:#REF!,MATCH($D4450,#REF!:#REF!,0),MATCH(#REF!,#REF!:#REF!,0))</f>
        <v>#REF!</v>
      </c>
      <c r="F4450" s="9" t="e">
        <f>INDEX(#REF!:#REF!,MATCH($D4450,#REF!:#REF!,0),MATCH(#REF!,#REF!:#REF!,0))</f>
        <v>#REF!</v>
      </c>
    </row>
    <row r="4451" spans="1:6" ht="16.5" x14ac:dyDescent="0.3">
      <c r="A4451" s="9" t="s">
        <v>17876</v>
      </c>
      <c r="B4451" s="9" t="s">
        <v>1987</v>
      </c>
      <c r="C4451" s="10">
        <v>47202</v>
      </c>
      <c r="D4451" s="9">
        <v>9548500949</v>
      </c>
      <c r="E4451" s="9" t="e">
        <f>INDEX(#REF!:#REF!,MATCH($D4451,#REF!:#REF!,0),MATCH(#REF!,#REF!:#REF!,0))</f>
        <v>#REF!</v>
      </c>
      <c r="F4451" s="9" t="e">
        <f>INDEX(#REF!:#REF!,MATCH($D4451,#REF!:#REF!,0),MATCH(#REF!,#REF!:#REF!,0))</f>
        <v>#REF!</v>
      </c>
    </row>
    <row r="4452" spans="1:6" ht="16.5" x14ac:dyDescent="0.3">
      <c r="A4452" s="9" t="s">
        <v>17875</v>
      </c>
      <c r="B4452" s="9" t="s">
        <v>2487</v>
      </c>
      <c r="C4452" s="10">
        <v>58035</v>
      </c>
      <c r="D4452" s="9">
        <v>2670196322</v>
      </c>
      <c r="E4452" s="9" t="e">
        <f>INDEX(#REF!:#REF!,MATCH($D4452,#REF!:#REF!,0),MATCH(#REF!,#REF!:#REF!,0))</f>
        <v>#REF!</v>
      </c>
      <c r="F4452" s="9" t="e">
        <f>INDEX(#REF!:#REF!,MATCH($D4452,#REF!:#REF!,0),MATCH(#REF!,#REF!:#REF!,0))</f>
        <v>#REF!</v>
      </c>
    </row>
    <row r="4453" spans="1:6" ht="16.5" x14ac:dyDescent="0.3">
      <c r="A4453" s="9" t="s">
        <v>17874</v>
      </c>
      <c r="B4453" s="9" t="s">
        <v>2526</v>
      </c>
      <c r="C4453" s="10">
        <v>10104</v>
      </c>
      <c r="D4453" s="9">
        <v>1628738227</v>
      </c>
      <c r="E4453" s="9" t="e">
        <f>INDEX(#REF!:#REF!,MATCH($D4453,#REF!:#REF!,0),MATCH(#REF!,#REF!:#REF!,0))</f>
        <v>#REF!</v>
      </c>
      <c r="F4453" s="9" t="e">
        <f>INDEX(#REF!:#REF!,MATCH($D4453,#REF!:#REF!,0),MATCH(#REF!,#REF!:#REF!,0))</f>
        <v>#REF!</v>
      </c>
    </row>
    <row r="4454" spans="1:6" ht="16.5" x14ac:dyDescent="0.3">
      <c r="A4454" s="9" t="s">
        <v>17873</v>
      </c>
      <c r="B4454" s="9" t="s">
        <v>2368</v>
      </c>
      <c r="C4454" s="10">
        <v>12342</v>
      </c>
      <c r="D4454" s="9">
        <v>4260324861</v>
      </c>
      <c r="E4454" s="9" t="e">
        <f>INDEX(#REF!:#REF!,MATCH($D4454,#REF!:#REF!,0),MATCH(#REF!,#REF!:#REF!,0))</f>
        <v>#REF!</v>
      </c>
      <c r="F4454" s="9" t="e">
        <f>INDEX(#REF!:#REF!,MATCH($D4454,#REF!:#REF!,0),MATCH(#REF!,#REF!:#REF!,0))</f>
        <v>#REF!</v>
      </c>
    </row>
    <row r="4455" spans="1:6" ht="16.5" x14ac:dyDescent="0.3">
      <c r="A4455" s="9" t="s">
        <v>17872</v>
      </c>
      <c r="B4455" s="9" t="s">
        <v>2105</v>
      </c>
      <c r="C4455" s="10">
        <v>49087</v>
      </c>
      <c r="D4455" s="9">
        <v>115757341</v>
      </c>
      <c r="E4455" s="9" t="e">
        <f>INDEX(#REF!:#REF!,MATCH($D4455,#REF!:#REF!,0),MATCH(#REF!,#REF!:#REF!,0))</f>
        <v>#REF!</v>
      </c>
      <c r="F4455" s="9" t="e">
        <f>INDEX(#REF!:#REF!,MATCH($D4455,#REF!:#REF!,0),MATCH(#REF!,#REF!:#REF!,0))</f>
        <v>#REF!</v>
      </c>
    </row>
    <row r="4456" spans="1:6" ht="16.5" x14ac:dyDescent="0.3">
      <c r="A4456" s="9" t="s">
        <v>17871</v>
      </c>
      <c r="B4456" s="9" t="s">
        <v>4046</v>
      </c>
      <c r="C4456" s="10">
        <v>25072</v>
      </c>
      <c r="D4456" s="9">
        <v>4194897803</v>
      </c>
      <c r="E4456" s="9" t="e">
        <f>INDEX(#REF!:#REF!,MATCH($D4456,#REF!:#REF!,0),MATCH(#REF!,#REF!:#REF!,0))</f>
        <v>#REF!</v>
      </c>
      <c r="F4456" s="9" t="e">
        <f>INDEX(#REF!:#REF!,MATCH($D4456,#REF!:#REF!,0),MATCH(#REF!,#REF!:#REF!,0))</f>
        <v>#REF!</v>
      </c>
    </row>
    <row r="4457" spans="1:6" ht="16.5" x14ac:dyDescent="0.3">
      <c r="A4457" s="9" t="s">
        <v>17870</v>
      </c>
      <c r="B4457" s="9" t="s">
        <v>2115</v>
      </c>
      <c r="C4457" s="10">
        <v>17191</v>
      </c>
      <c r="D4457" s="9">
        <v>1296185559</v>
      </c>
      <c r="E4457" s="9" t="e">
        <f>INDEX(#REF!:#REF!,MATCH($D4457,#REF!:#REF!,0),MATCH(#REF!,#REF!:#REF!,0))</f>
        <v>#REF!</v>
      </c>
      <c r="F4457" s="9" t="e">
        <f>INDEX(#REF!:#REF!,MATCH($D4457,#REF!:#REF!,0),MATCH(#REF!,#REF!:#REF!,0))</f>
        <v>#REF!</v>
      </c>
    </row>
    <row r="4458" spans="1:6" ht="16.5" x14ac:dyDescent="0.3">
      <c r="A4458" s="9" t="s">
        <v>17869</v>
      </c>
      <c r="B4458" s="9" t="s">
        <v>2389</v>
      </c>
      <c r="C4458" s="10">
        <v>26467</v>
      </c>
      <c r="D4458" s="9">
        <v>6734537986</v>
      </c>
      <c r="E4458" s="9" t="e">
        <f>INDEX(#REF!:#REF!,MATCH($D4458,#REF!:#REF!,0),MATCH(#REF!,#REF!:#REF!,0))</f>
        <v>#REF!</v>
      </c>
      <c r="F4458" s="9" t="e">
        <f>INDEX(#REF!:#REF!,MATCH($D4458,#REF!:#REF!,0),MATCH(#REF!,#REF!:#REF!,0))</f>
        <v>#REF!</v>
      </c>
    </row>
    <row r="4459" spans="1:6" ht="16.5" x14ac:dyDescent="0.3">
      <c r="A4459" s="9" t="s">
        <v>17868</v>
      </c>
      <c r="B4459" s="9" t="s">
        <v>2685</v>
      </c>
      <c r="C4459" s="10">
        <v>36118</v>
      </c>
      <c r="D4459" s="9">
        <v>4269946768</v>
      </c>
      <c r="E4459" s="9" t="e">
        <f>INDEX(#REF!:#REF!,MATCH($D4459,#REF!:#REF!,0),MATCH(#REF!,#REF!:#REF!,0))</f>
        <v>#REF!</v>
      </c>
      <c r="F4459" s="9" t="e">
        <f>INDEX(#REF!:#REF!,MATCH($D4459,#REF!:#REF!,0),MATCH(#REF!,#REF!:#REF!,0))</f>
        <v>#REF!</v>
      </c>
    </row>
    <row r="4460" spans="1:6" ht="16.5" x14ac:dyDescent="0.3">
      <c r="A4460" s="9" t="s">
        <v>17867</v>
      </c>
      <c r="B4460" s="9" t="s">
        <v>2768</v>
      </c>
      <c r="C4460" s="10">
        <v>32722</v>
      </c>
      <c r="D4460" s="9">
        <v>2138131904</v>
      </c>
      <c r="E4460" s="9" t="e">
        <f>INDEX(#REF!:#REF!,MATCH($D4460,#REF!:#REF!,0),MATCH(#REF!,#REF!:#REF!,0))</f>
        <v>#REF!</v>
      </c>
      <c r="F4460" s="9" t="e">
        <f>INDEX(#REF!:#REF!,MATCH($D4460,#REF!:#REF!,0),MATCH(#REF!,#REF!:#REF!,0))</f>
        <v>#REF!</v>
      </c>
    </row>
    <row r="4461" spans="1:6" ht="16.5" x14ac:dyDescent="0.3">
      <c r="A4461" s="9" t="s">
        <v>17866</v>
      </c>
      <c r="B4461" s="9" t="s">
        <v>2044</v>
      </c>
      <c r="C4461" s="10">
        <v>53855</v>
      </c>
      <c r="D4461" s="9">
        <v>3418374697</v>
      </c>
      <c r="E4461" s="9" t="e">
        <f>INDEX(#REF!:#REF!,MATCH($D4461,#REF!:#REF!,0),MATCH(#REF!,#REF!:#REF!,0))</f>
        <v>#REF!</v>
      </c>
      <c r="F4461" s="9" t="e">
        <f>INDEX(#REF!:#REF!,MATCH($D4461,#REF!:#REF!,0),MATCH(#REF!,#REF!:#REF!,0))</f>
        <v>#REF!</v>
      </c>
    </row>
    <row r="4462" spans="1:6" ht="16.5" x14ac:dyDescent="0.3">
      <c r="A4462" s="9" t="s">
        <v>17865</v>
      </c>
      <c r="B4462" s="9" t="s">
        <v>2511</v>
      </c>
      <c r="C4462" s="10">
        <v>42865</v>
      </c>
      <c r="D4462" s="9">
        <v>3040116061</v>
      </c>
      <c r="E4462" s="9" t="e">
        <f>INDEX(#REF!:#REF!,MATCH($D4462,#REF!:#REF!,0),MATCH(#REF!,#REF!:#REF!,0))</f>
        <v>#REF!</v>
      </c>
      <c r="F4462" s="9" t="e">
        <f>INDEX(#REF!:#REF!,MATCH($D4462,#REF!:#REF!,0),MATCH(#REF!,#REF!:#REF!,0))</f>
        <v>#REF!</v>
      </c>
    </row>
    <row r="4463" spans="1:6" ht="16.5" x14ac:dyDescent="0.3">
      <c r="A4463" s="9" t="s">
        <v>17864</v>
      </c>
      <c r="B4463" s="9" t="s">
        <v>2875</v>
      </c>
      <c r="C4463" s="10">
        <v>11381</v>
      </c>
      <c r="D4463" s="9">
        <v>2804488179</v>
      </c>
      <c r="E4463" s="9" t="e">
        <f>INDEX(#REF!:#REF!,MATCH($D4463,#REF!:#REF!,0),MATCH(#REF!,#REF!:#REF!,0))</f>
        <v>#REF!</v>
      </c>
      <c r="F4463" s="9" t="e">
        <f>INDEX(#REF!:#REF!,MATCH($D4463,#REF!:#REF!,0),MATCH(#REF!,#REF!:#REF!,0))</f>
        <v>#REF!</v>
      </c>
    </row>
    <row r="4464" spans="1:6" ht="16.5" x14ac:dyDescent="0.3">
      <c r="A4464" s="9" t="s">
        <v>17863</v>
      </c>
      <c r="B4464" s="9" t="s">
        <v>2826</v>
      </c>
      <c r="C4464" s="10">
        <v>43165</v>
      </c>
      <c r="D4464" s="9">
        <v>1787288307</v>
      </c>
      <c r="E4464" s="9" t="e">
        <f>INDEX(#REF!:#REF!,MATCH($D4464,#REF!:#REF!,0),MATCH(#REF!,#REF!:#REF!,0))</f>
        <v>#REF!</v>
      </c>
      <c r="F4464" s="9" t="e">
        <f>INDEX(#REF!:#REF!,MATCH($D4464,#REF!:#REF!,0),MATCH(#REF!,#REF!:#REF!,0))</f>
        <v>#REF!</v>
      </c>
    </row>
    <row r="4465" spans="1:6" ht="16.5" x14ac:dyDescent="0.3">
      <c r="A4465" s="9" t="s">
        <v>17862</v>
      </c>
      <c r="B4465" s="9" t="s">
        <v>1963</v>
      </c>
      <c r="C4465" s="10">
        <v>42310</v>
      </c>
      <c r="D4465" s="9">
        <v>7688943361</v>
      </c>
      <c r="E4465" s="9" t="e">
        <f>INDEX(#REF!:#REF!,MATCH($D4465,#REF!:#REF!,0),MATCH(#REF!,#REF!:#REF!,0))</f>
        <v>#REF!</v>
      </c>
      <c r="F4465" s="9" t="e">
        <f>INDEX(#REF!:#REF!,MATCH($D4465,#REF!:#REF!,0),MATCH(#REF!,#REF!:#REF!,0))</f>
        <v>#REF!</v>
      </c>
    </row>
    <row r="4466" spans="1:6" ht="16.5" x14ac:dyDescent="0.3">
      <c r="A4466" s="9" t="s">
        <v>17861</v>
      </c>
      <c r="B4466" s="9" t="s">
        <v>3493</v>
      </c>
      <c r="C4466" s="10">
        <v>35933</v>
      </c>
      <c r="D4466" s="9">
        <v>6148235056</v>
      </c>
      <c r="E4466" s="9" t="e">
        <f>INDEX(#REF!:#REF!,MATCH($D4466,#REF!:#REF!,0),MATCH(#REF!,#REF!:#REF!,0))</f>
        <v>#REF!</v>
      </c>
      <c r="F4466" s="9" t="e">
        <f>INDEX(#REF!:#REF!,MATCH($D4466,#REF!:#REF!,0),MATCH(#REF!,#REF!:#REF!,0))</f>
        <v>#REF!</v>
      </c>
    </row>
    <row r="4467" spans="1:6" ht="16.5" x14ac:dyDescent="0.3">
      <c r="A4467" s="9" t="s">
        <v>17860</v>
      </c>
      <c r="B4467" s="9" t="s">
        <v>2875</v>
      </c>
      <c r="C4467" s="10">
        <v>55752</v>
      </c>
      <c r="D4467" s="9">
        <v>3497169404</v>
      </c>
      <c r="E4467" s="9" t="e">
        <f>INDEX(#REF!:#REF!,MATCH($D4467,#REF!:#REF!,0),MATCH(#REF!,#REF!:#REF!,0))</f>
        <v>#REF!</v>
      </c>
      <c r="F4467" s="9" t="e">
        <f>INDEX(#REF!:#REF!,MATCH($D4467,#REF!:#REF!,0),MATCH(#REF!,#REF!:#REF!,0))</f>
        <v>#REF!</v>
      </c>
    </row>
    <row r="4468" spans="1:6" ht="16.5" x14ac:dyDescent="0.3">
      <c r="A4468" s="9" t="s">
        <v>17859</v>
      </c>
      <c r="B4468" s="9" t="s">
        <v>2025</v>
      </c>
      <c r="C4468" s="10">
        <v>56945</v>
      </c>
      <c r="D4468" s="9">
        <v>4548725172</v>
      </c>
      <c r="E4468" s="9" t="e">
        <f>INDEX(#REF!:#REF!,MATCH($D4468,#REF!:#REF!,0),MATCH(#REF!,#REF!:#REF!,0))</f>
        <v>#REF!</v>
      </c>
      <c r="F4468" s="9" t="e">
        <f>INDEX(#REF!:#REF!,MATCH($D4468,#REF!:#REF!,0),MATCH(#REF!,#REF!:#REF!,0))</f>
        <v>#REF!</v>
      </c>
    </row>
    <row r="4469" spans="1:6" ht="16.5" x14ac:dyDescent="0.3">
      <c r="A4469" s="9" t="s">
        <v>17858</v>
      </c>
      <c r="B4469" s="9" t="s">
        <v>2881</v>
      </c>
      <c r="C4469" s="10">
        <v>14711</v>
      </c>
      <c r="D4469" s="9">
        <v>4328154427</v>
      </c>
      <c r="E4469" s="9" t="e">
        <f>INDEX(#REF!:#REF!,MATCH($D4469,#REF!:#REF!,0),MATCH(#REF!,#REF!:#REF!,0))</f>
        <v>#REF!</v>
      </c>
      <c r="F4469" s="9" t="e">
        <f>INDEX(#REF!:#REF!,MATCH($D4469,#REF!:#REF!,0),MATCH(#REF!,#REF!:#REF!,0))</f>
        <v>#REF!</v>
      </c>
    </row>
    <row r="4470" spans="1:6" ht="16.5" x14ac:dyDescent="0.3">
      <c r="A4470" s="9" t="s">
        <v>17857</v>
      </c>
      <c r="B4470" s="9" t="s">
        <v>2511</v>
      </c>
      <c r="C4470" s="10">
        <v>28222</v>
      </c>
      <c r="D4470" s="9">
        <v>2355104786</v>
      </c>
      <c r="E4470" s="9" t="e">
        <f>INDEX(#REF!:#REF!,MATCH($D4470,#REF!:#REF!,0),MATCH(#REF!,#REF!:#REF!,0))</f>
        <v>#REF!</v>
      </c>
      <c r="F4470" s="9" t="e">
        <f>INDEX(#REF!:#REF!,MATCH($D4470,#REF!:#REF!,0),MATCH(#REF!,#REF!:#REF!,0))</f>
        <v>#REF!</v>
      </c>
    </row>
    <row r="4471" spans="1:6" ht="16.5" x14ac:dyDescent="0.3">
      <c r="A4471" s="9" t="s">
        <v>17856</v>
      </c>
      <c r="B4471" s="9" t="s">
        <v>2021</v>
      </c>
      <c r="C4471" s="10">
        <v>33759</v>
      </c>
      <c r="D4471" s="9">
        <v>9317454674</v>
      </c>
      <c r="E4471" s="9" t="e">
        <f>INDEX(#REF!:#REF!,MATCH($D4471,#REF!:#REF!,0),MATCH(#REF!,#REF!:#REF!,0))</f>
        <v>#REF!</v>
      </c>
      <c r="F4471" s="9" t="e">
        <f>INDEX(#REF!:#REF!,MATCH($D4471,#REF!:#REF!,0),MATCH(#REF!,#REF!:#REF!,0))</f>
        <v>#REF!</v>
      </c>
    </row>
    <row r="4472" spans="1:6" ht="16.5" x14ac:dyDescent="0.3">
      <c r="A4472" s="9" t="s">
        <v>17855</v>
      </c>
      <c r="B4472" s="9" t="s">
        <v>2056</v>
      </c>
      <c r="C4472" s="10">
        <v>12726</v>
      </c>
      <c r="D4472" s="9">
        <v>513904581</v>
      </c>
      <c r="E4472" s="9" t="e">
        <f>INDEX(#REF!:#REF!,MATCH($D4472,#REF!:#REF!,0),MATCH(#REF!,#REF!:#REF!,0))</f>
        <v>#REF!</v>
      </c>
      <c r="F4472" s="9" t="e">
        <f>INDEX(#REF!:#REF!,MATCH($D4472,#REF!:#REF!,0),MATCH(#REF!,#REF!:#REF!,0))</f>
        <v>#REF!</v>
      </c>
    </row>
    <row r="4473" spans="1:6" ht="16.5" x14ac:dyDescent="0.3">
      <c r="A4473" s="9" t="s">
        <v>17854</v>
      </c>
      <c r="B4473" s="9" t="s">
        <v>2214</v>
      </c>
      <c r="C4473" s="10">
        <v>46271</v>
      </c>
      <c r="D4473" s="9">
        <v>7957976743</v>
      </c>
      <c r="E4473" s="9" t="e">
        <f>INDEX(#REF!:#REF!,MATCH($D4473,#REF!:#REF!,0),MATCH(#REF!,#REF!:#REF!,0))</f>
        <v>#REF!</v>
      </c>
      <c r="F4473" s="9" t="e">
        <f>INDEX(#REF!:#REF!,MATCH($D4473,#REF!:#REF!,0),MATCH(#REF!,#REF!:#REF!,0))</f>
        <v>#REF!</v>
      </c>
    </row>
    <row r="4474" spans="1:6" ht="16.5" x14ac:dyDescent="0.3">
      <c r="A4474" s="9" t="s">
        <v>17853</v>
      </c>
      <c r="B4474" s="9" t="s">
        <v>2238</v>
      </c>
      <c r="C4474" s="10">
        <v>35144</v>
      </c>
      <c r="D4474" s="9">
        <v>3271497702</v>
      </c>
      <c r="E4474" s="9" t="e">
        <f>INDEX(#REF!:#REF!,MATCH($D4474,#REF!:#REF!,0),MATCH(#REF!,#REF!:#REF!,0))</f>
        <v>#REF!</v>
      </c>
      <c r="F4474" s="9" t="e">
        <f>INDEX(#REF!:#REF!,MATCH($D4474,#REF!:#REF!,0),MATCH(#REF!,#REF!:#REF!,0))</f>
        <v>#REF!</v>
      </c>
    </row>
    <row r="4475" spans="1:6" ht="16.5" x14ac:dyDescent="0.3">
      <c r="A4475" s="9" t="s">
        <v>17852</v>
      </c>
      <c r="B4475" s="9" t="s">
        <v>2685</v>
      </c>
      <c r="C4475" s="10">
        <v>50268</v>
      </c>
      <c r="D4475" s="9">
        <v>2149326663</v>
      </c>
      <c r="E4475" s="9" t="e">
        <f>INDEX(#REF!:#REF!,MATCH($D4475,#REF!:#REF!,0),MATCH(#REF!,#REF!:#REF!,0))</f>
        <v>#REF!</v>
      </c>
      <c r="F4475" s="9" t="e">
        <f>INDEX(#REF!:#REF!,MATCH($D4475,#REF!:#REF!,0),MATCH(#REF!,#REF!:#REF!,0))</f>
        <v>#REF!</v>
      </c>
    </row>
    <row r="4476" spans="1:6" ht="16.5" x14ac:dyDescent="0.3">
      <c r="A4476" s="9" t="s">
        <v>17851</v>
      </c>
      <c r="B4476" s="9" t="s">
        <v>2564</v>
      </c>
      <c r="C4476" s="10">
        <v>24212</v>
      </c>
      <c r="D4476" s="9">
        <v>4773306254</v>
      </c>
      <c r="E4476" s="9" t="e">
        <f>INDEX(#REF!:#REF!,MATCH($D4476,#REF!:#REF!,0),MATCH(#REF!,#REF!:#REF!,0))</f>
        <v>#REF!</v>
      </c>
      <c r="F4476" s="9" t="e">
        <f>INDEX(#REF!:#REF!,MATCH($D4476,#REF!:#REF!,0),MATCH(#REF!,#REF!:#REF!,0))</f>
        <v>#REF!</v>
      </c>
    </row>
    <row r="4477" spans="1:6" ht="16.5" x14ac:dyDescent="0.3">
      <c r="A4477" s="9" t="s">
        <v>17850</v>
      </c>
      <c r="B4477" s="9" t="s">
        <v>2669</v>
      </c>
      <c r="C4477" s="10">
        <v>35946</v>
      </c>
      <c r="D4477" s="9">
        <v>2209340063</v>
      </c>
      <c r="E4477" s="9" t="e">
        <f>INDEX(#REF!:#REF!,MATCH($D4477,#REF!:#REF!,0),MATCH(#REF!,#REF!:#REF!,0))</f>
        <v>#REF!</v>
      </c>
      <c r="F4477" s="9" t="e">
        <f>INDEX(#REF!:#REF!,MATCH($D4477,#REF!:#REF!,0),MATCH(#REF!,#REF!:#REF!,0))</f>
        <v>#REF!</v>
      </c>
    </row>
    <row r="4478" spans="1:6" ht="16.5" x14ac:dyDescent="0.3">
      <c r="A4478" s="9" t="s">
        <v>17849</v>
      </c>
      <c r="B4478" s="9" t="s">
        <v>1959</v>
      </c>
      <c r="C4478" s="10">
        <v>58155</v>
      </c>
      <c r="D4478" s="9">
        <v>5372344725</v>
      </c>
      <c r="E4478" s="9" t="e">
        <f>INDEX(#REF!:#REF!,MATCH($D4478,#REF!:#REF!,0),MATCH(#REF!,#REF!:#REF!,0))</f>
        <v>#REF!</v>
      </c>
      <c r="F4478" s="9" t="e">
        <f>INDEX(#REF!:#REF!,MATCH($D4478,#REF!:#REF!,0),MATCH(#REF!,#REF!:#REF!,0))</f>
        <v>#REF!</v>
      </c>
    </row>
    <row r="4479" spans="1:6" ht="16.5" x14ac:dyDescent="0.3">
      <c r="A4479" s="9" t="s">
        <v>17848</v>
      </c>
      <c r="B4479" s="9" t="s">
        <v>2921</v>
      </c>
      <c r="C4479" s="10">
        <v>38636</v>
      </c>
      <c r="D4479" s="9">
        <v>2255261316</v>
      </c>
      <c r="E4479" s="9" t="e">
        <f>INDEX(#REF!:#REF!,MATCH($D4479,#REF!:#REF!,0),MATCH(#REF!,#REF!:#REF!,0))</f>
        <v>#REF!</v>
      </c>
      <c r="F4479" s="9" t="e">
        <f>INDEX(#REF!:#REF!,MATCH($D4479,#REF!:#REF!,0),MATCH(#REF!,#REF!:#REF!,0))</f>
        <v>#REF!</v>
      </c>
    </row>
    <row r="4480" spans="1:6" ht="16.5" x14ac:dyDescent="0.3">
      <c r="A4480" s="9" t="s">
        <v>17847</v>
      </c>
      <c r="B4480" s="9" t="s">
        <v>2589</v>
      </c>
      <c r="C4480" s="10">
        <v>27611</v>
      </c>
      <c r="D4480" s="9">
        <v>3133221701</v>
      </c>
      <c r="E4480" s="9" t="e">
        <f>INDEX(#REF!:#REF!,MATCH($D4480,#REF!:#REF!,0),MATCH(#REF!,#REF!:#REF!,0))</f>
        <v>#REF!</v>
      </c>
      <c r="F4480" s="9" t="e">
        <f>INDEX(#REF!:#REF!,MATCH($D4480,#REF!:#REF!,0),MATCH(#REF!,#REF!:#REF!,0))</f>
        <v>#REF!</v>
      </c>
    </row>
    <row r="4481" spans="1:6" ht="16.5" x14ac:dyDescent="0.3">
      <c r="A4481" s="9" t="s">
        <v>17846</v>
      </c>
      <c r="B4481" s="9" t="s">
        <v>2431</v>
      </c>
      <c r="C4481" s="10">
        <v>28761</v>
      </c>
      <c r="D4481" s="9">
        <v>9620547551</v>
      </c>
      <c r="E4481" s="9" t="e">
        <f>INDEX(#REF!:#REF!,MATCH($D4481,#REF!:#REF!,0),MATCH(#REF!,#REF!:#REF!,0))</f>
        <v>#REF!</v>
      </c>
      <c r="F4481" s="9" t="e">
        <f>INDEX(#REF!:#REF!,MATCH($D4481,#REF!:#REF!,0),MATCH(#REF!,#REF!:#REF!,0))</f>
        <v>#REF!</v>
      </c>
    </row>
    <row r="4482" spans="1:6" ht="16.5" x14ac:dyDescent="0.3">
      <c r="A4482" s="9" t="s">
        <v>17845</v>
      </c>
      <c r="B4482" s="9" t="s">
        <v>1985</v>
      </c>
      <c r="C4482" s="10">
        <v>44117</v>
      </c>
      <c r="D4482" s="9">
        <v>583595162</v>
      </c>
      <c r="E4482" s="9" t="e">
        <f>INDEX(#REF!:#REF!,MATCH($D4482,#REF!:#REF!,0),MATCH(#REF!,#REF!:#REF!,0))</f>
        <v>#REF!</v>
      </c>
      <c r="F4482" s="9" t="e">
        <f>INDEX(#REF!:#REF!,MATCH($D4482,#REF!:#REF!,0),MATCH(#REF!,#REF!:#REF!,0))</f>
        <v>#REF!</v>
      </c>
    </row>
    <row r="4483" spans="1:6" ht="16.5" x14ac:dyDescent="0.3">
      <c r="A4483" s="9" t="s">
        <v>17844</v>
      </c>
      <c r="B4483" s="9" t="s">
        <v>2219</v>
      </c>
      <c r="C4483" s="10">
        <v>21789</v>
      </c>
      <c r="D4483" s="9">
        <v>6734537986</v>
      </c>
      <c r="E4483" s="9" t="e">
        <f>INDEX(#REF!:#REF!,MATCH($D4483,#REF!:#REF!,0),MATCH(#REF!,#REF!:#REF!,0))</f>
        <v>#REF!</v>
      </c>
      <c r="F4483" s="9" t="e">
        <f>INDEX(#REF!:#REF!,MATCH($D4483,#REF!:#REF!,0),MATCH(#REF!,#REF!:#REF!,0))</f>
        <v>#REF!</v>
      </c>
    </row>
    <row r="4484" spans="1:6" ht="16.5" x14ac:dyDescent="0.3">
      <c r="A4484" s="9" t="s">
        <v>17843</v>
      </c>
      <c r="B4484" s="9" t="s">
        <v>2375</v>
      </c>
      <c r="C4484" s="10">
        <v>59307</v>
      </c>
      <c r="D4484" s="9">
        <v>9434604370</v>
      </c>
      <c r="E4484" s="9" t="e">
        <f>INDEX(#REF!:#REF!,MATCH($D4484,#REF!:#REF!,0),MATCH(#REF!,#REF!:#REF!,0))</f>
        <v>#REF!</v>
      </c>
      <c r="F4484" s="9" t="e">
        <f>INDEX(#REF!:#REF!,MATCH($D4484,#REF!:#REF!,0),MATCH(#REF!,#REF!:#REF!,0))</f>
        <v>#REF!</v>
      </c>
    </row>
    <row r="4485" spans="1:6" ht="16.5" x14ac:dyDescent="0.3">
      <c r="A4485" s="9" t="s">
        <v>17842</v>
      </c>
      <c r="B4485" s="9" t="s">
        <v>2428</v>
      </c>
      <c r="C4485" s="10">
        <v>36712</v>
      </c>
      <c r="D4485" s="9">
        <v>2297168497</v>
      </c>
      <c r="E4485" s="9" t="e">
        <f>INDEX(#REF!:#REF!,MATCH($D4485,#REF!:#REF!,0),MATCH(#REF!,#REF!:#REF!,0))</f>
        <v>#REF!</v>
      </c>
      <c r="F4485" s="9" t="e">
        <f>INDEX(#REF!:#REF!,MATCH($D4485,#REF!:#REF!,0),MATCH(#REF!,#REF!:#REF!,0))</f>
        <v>#REF!</v>
      </c>
    </row>
    <row r="4486" spans="1:6" ht="16.5" x14ac:dyDescent="0.3">
      <c r="A4486" s="9" t="s">
        <v>17841</v>
      </c>
      <c r="B4486" s="9" t="s">
        <v>2481</v>
      </c>
      <c r="C4486" s="10">
        <v>16812</v>
      </c>
      <c r="D4486" s="9">
        <v>8832488175</v>
      </c>
      <c r="E4486" s="9" t="e">
        <f>INDEX(#REF!:#REF!,MATCH($D4486,#REF!:#REF!,0),MATCH(#REF!,#REF!:#REF!,0))</f>
        <v>#REF!</v>
      </c>
      <c r="F4486" s="9" t="e">
        <f>INDEX(#REF!:#REF!,MATCH($D4486,#REF!:#REF!,0),MATCH(#REF!,#REF!:#REF!,0))</f>
        <v>#REF!</v>
      </c>
    </row>
    <row r="4487" spans="1:6" ht="16.5" x14ac:dyDescent="0.3">
      <c r="A4487" s="9" t="s">
        <v>17840</v>
      </c>
      <c r="B4487" s="9" t="s">
        <v>2530</v>
      </c>
      <c r="C4487" s="10">
        <v>56728</v>
      </c>
      <c r="D4487" s="9">
        <v>2561690342</v>
      </c>
      <c r="E4487" s="9" t="e">
        <f>INDEX(#REF!:#REF!,MATCH($D4487,#REF!:#REF!,0),MATCH(#REF!,#REF!:#REF!,0))</f>
        <v>#REF!</v>
      </c>
      <c r="F4487" s="9" t="e">
        <f>INDEX(#REF!:#REF!,MATCH($D4487,#REF!:#REF!,0),MATCH(#REF!,#REF!:#REF!,0))</f>
        <v>#REF!</v>
      </c>
    </row>
    <row r="4488" spans="1:6" ht="16.5" x14ac:dyDescent="0.3">
      <c r="A4488" s="9" t="s">
        <v>17839</v>
      </c>
      <c r="B4488" s="9" t="s">
        <v>2492</v>
      </c>
      <c r="C4488" s="10">
        <v>44800</v>
      </c>
      <c r="D4488" s="9">
        <v>1263903657</v>
      </c>
      <c r="E4488" s="9" t="e">
        <f>INDEX(#REF!:#REF!,MATCH($D4488,#REF!:#REF!,0),MATCH(#REF!,#REF!:#REF!,0))</f>
        <v>#REF!</v>
      </c>
      <c r="F4488" s="9" t="e">
        <f>INDEX(#REF!:#REF!,MATCH($D4488,#REF!:#REF!,0),MATCH(#REF!,#REF!:#REF!,0))</f>
        <v>#REF!</v>
      </c>
    </row>
    <row r="4489" spans="1:6" ht="16.5" x14ac:dyDescent="0.3">
      <c r="A4489" s="9" t="s">
        <v>17838</v>
      </c>
      <c r="B4489" s="9" t="s">
        <v>2230</v>
      </c>
      <c r="C4489" s="10">
        <v>32387</v>
      </c>
      <c r="D4489" s="9">
        <v>6850203894</v>
      </c>
      <c r="E4489" s="9" t="e">
        <f>INDEX(#REF!:#REF!,MATCH($D4489,#REF!:#REF!,0),MATCH(#REF!,#REF!:#REF!,0))</f>
        <v>#REF!</v>
      </c>
      <c r="F4489" s="9" t="e">
        <f>INDEX(#REF!:#REF!,MATCH($D4489,#REF!:#REF!,0),MATCH(#REF!,#REF!:#REF!,0))</f>
        <v>#REF!</v>
      </c>
    </row>
    <row r="4490" spans="1:6" ht="16.5" x14ac:dyDescent="0.3">
      <c r="A4490" s="9" t="s">
        <v>17837</v>
      </c>
      <c r="B4490" s="9" t="s">
        <v>2503</v>
      </c>
      <c r="C4490" s="10">
        <v>26948</v>
      </c>
      <c r="D4490" s="9">
        <v>9128677390</v>
      </c>
      <c r="E4490" s="9" t="e">
        <f>INDEX(#REF!:#REF!,MATCH($D4490,#REF!:#REF!,0),MATCH(#REF!,#REF!:#REF!,0))</f>
        <v>#REF!</v>
      </c>
      <c r="F4490" s="9" t="e">
        <f>INDEX(#REF!:#REF!,MATCH($D4490,#REF!:#REF!,0),MATCH(#REF!,#REF!:#REF!,0))</f>
        <v>#REF!</v>
      </c>
    </row>
    <row r="4491" spans="1:6" ht="16.5" x14ac:dyDescent="0.3">
      <c r="A4491" s="9" t="s">
        <v>17836</v>
      </c>
      <c r="B4491" s="9" t="s">
        <v>2456</v>
      </c>
      <c r="C4491" s="10">
        <v>15146</v>
      </c>
      <c r="D4491" s="9">
        <v>898924138</v>
      </c>
      <c r="E4491" s="9" t="e">
        <f>INDEX(#REF!:#REF!,MATCH($D4491,#REF!:#REF!,0),MATCH(#REF!,#REF!:#REF!,0))</f>
        <v>#REF!</v>
      </c>
      <c r="F4491" s="9" t="e">
        <f>INDEX(#REF!:#REF!,MATCH($D4491,#REF!:#REF!,0),MATCH(#REF!,#REF!:#REF!,0))</f>
        <v>#REF!</v>
      </c>
    </row>
    <row r="4492" spans="1:6" ht="16.5" x14ac:dyDescent="0.3">
      <c r="A4492" s="9" t="s">
        <v>17835</v>
      </c>
      <c r="B4492" s="9" t="s">
        <v>3506</v>
      </c>
      <c r="C4492" s="10">
        <v>46014</v>
      </c>
      <c r="D4492" s="9">
        <v>3428040538</v>
      </c>
      <c r="E4492" s="9" t="e">
        <f>INDEX(#REF!:#REF!,MATCH($D4492,#REF!:#REF!,0),MATCH(#REF!,#REF!:#REF!,0))</f>
        <v>#REF!</v>
      </c>
      <c r="F4492" s="9" t="e">
        <f>INDEX(#REF!:#REF!,MATCH($D4492,#REF!:#REF!,0),MATCH(#REF!,#REF!:#REF!,0))</f>
        <v>#REF!</v>
      </c>
    </row>
    <row r="4493" spans="1:6" ht="16.5" x14ac:dyDescent="0.3">
      <c r="A4493" s="9" t="s">
        <v>17834</v>
      </c>
      <c r="B4493" s="9" t="s">
        <v>3416</v>
      </c>
      <c r="C4493" s="10">
        <v>46903</v>
      </c>
      <c r="D4493" s="9">
        <v>4502817627</v>
      </c>
      <c r="E4493" s="9" t="e">
        <f>INDEX(#REF!:#REF!,MATCH($D4493,#REF!:#REF!,0),MATCH(#REF!,#REF!:#REF!,0))</f>
        <v>#REF!</v>
      </c>
      <c r="F4493" s="9" t="e">
        <f>INDEX(#REF!:#REF!,MATCH($D4493,#REF!:#REF!,0),MATCH(#REF!,#REF!:#REF!,0))</f>
        <v>#REF!</v>
      </c>
    </row>
    <row r="4494" spans="1:6" ht="16.5" x14ac:dyDescent="0.3">
      <c r="A4494" s="9" t="s">
        <v>17833</v>
      </c>
      <c r="B4494" s="9" t="s">
        <v>3042</v>
      </c>
      <c r="C4494" s="10">
        <v>44055</v>
      </c>
      <c r="D4494" s="9">
        <v>4969679754</v>
      </c>
      <c r="E4494" s="9" t="e">
        <f>INDEX(#REF!:#REF!,MATCH($D4494,#REF!:#REF!,0),MATCH(#REF!,#REF!:#REF!,0))</f>
        <v>#REF!</v>
      </c>
      <c r="F4494" s="9" t="e">
        <f>INDEX(#REF!:#REF!,MATCH($D4494,#REF!:#REF!,0),MATCH(#REF!,#REF!:#REF!,0))</f>
        <v>#REF!</v>
      </c>
    </row>
    <row r="4495" spans="1:6" ht="16.5" x14ac:dyDescent="0.3">
      <c r="A4495" s="9" t="s">
        <v>17832</v>
      </c>
      <c r="B4495" s="9" t="s">
        <v>2036</v>
      </c>
      <c r="C4495" s="10">
        <v>37036</v>
      </c>
      <c r="D4495" s="9">
        <v>8748349712</v>
      </c>
      <c r="E4495" s="9" t="e">
        <f>INDEX(#REF!:#REF!,MATCH($D4495,#REF!:#REF!,0),MATCH(#REF!,#REF!:#REF!,0))</f>
        <v>#REF!</v>
      </c>
      <c r="F4495" s="9" t="e">
        <f>INDEX(#REF!:#REF!,MATCH($D4495,#REF!:#REF!,0),MATCH(#REF!,#REF!:#REF!,0))</f>
        <v>#REF!</v>
      </c>
    </row>
    <row r="4496" spans="1:6" ht="16.5" x14ac:dyDescent="0.3">
      <c r="A4496" s="9" t="s">
        <v>17831</v>
      </c>
      <c r="B4496" s="9" t="s">
        <v>2038</v>
      </c>
      <c r="C4496" s="10">
        <v>49192</v>
      </c>
      <c r="D4496" s="9">
        <v>4852897158</v>
      </c>
      <c r="E4496" s="9" t="e">
        <f>INDEX(#REF!:#REF!,MATCH($D4496,#REF!:#REF!,0),MATCH(#REF!,#REF!:#REF!,0))</f>
        <v>#REF!</v>
      </c>
      <c r="F4496" s="9" t="e">
        <f>INDEX(#REF!:#REF!,MATCH($D4496,#REF!:#REF!,0),MATCH(#REF!,#REF!:#REF!,0))</f>
        <v>#REF!</v>
      </c>
    </row>
    <row r="4497" spans="1:6" ht="16.5" x14ac:dyDescent="0.3">
      <c r="A4497" s="9" t="s">
        <v>17830</v>
      </c>
      <c r="B4497" s="9" t="s">
        <v>2121</v>
      </c>
      <c r="C4497" s="10">
        <v>16435</v>
      </c>
      <c r="D4497" s="9">
        <v>6471464479</v>
      </c>
      <c r="E4497" s="9" t="e">
        <f>INDEX(#REF!:#REF!,MATCH($D4497,#REF!:#REF!,0),MATCH(#REF!,#REF!:#REF!,0))</f>
        <v>#REF!</v>
      </c>
      <c r="F4497" s="9" t="e">
        <f>INDEX(#REF!:#REF!,MATCH($D4497,#REF!:#REF!,0),MATCH(#REF!,#REF!:#REF!,0))</f>
        <v>#REF!</v>
      </c>
    </row>
    <row r="4498" spans="1:6" ht="16.5" x14ac:dyDescent="0.3">
      <c r="A4498" s="9" t="s">
        <v>17829</v>
      </c>
      <c r="B4498" s="9" t="s">
        <v>2704</v>
      </c>
      <c r="C4498" s="10">
        <v>46497</v>
      </c>
      <c r="D4498" s="9">
        <v>1425230725</v>
      </c>
      <c r="E4498" s="9" t="e">
        <f>INDEX(#REF!:#REF!,MATCH($D4498,#REF!:#REF!,0),MATCH(#REF!,#REF!:#REF!,0))</f>
        <v>#REF!</v>
      </c>
      <c r="F4498" s="9" t="e">
        <f>INDEX(#REF!:#REF!,MATCH($D4498,#REF!:#REF!,0),MATCH(#REF!,#REF!:#REF!,0))</f>
        <v>#REF!</v>
      </c>
    </row>
    <row r="4499" spans="1:6" ht="16.5" x14ac:dyDescent="0.3">
      <c r="A4499" s="9" t="s">
        <v>17828</v>
      </c>
      <c r="B4499" s="9" t="s">
        <v>2450</v>
      </c>
      <c r="C4499" s="10">
        <v>37032</v>
      </c>
      <c r="D4499" s="9">
        <v>806065796</v>
      </c>
      <c r="E4499" s="9" t="e">
        <f>INDEX(#REF!:#REF!,MATCH($D4499,#REF!:#REF!,0),MATCH(#REF!,#REF!:#REF!,0))</f>
        <v>#REF!</v>
      </c>
      <c r="F4499" s="9" t="e">
        <f>INDEX(#REF!:#REF!,MATCH($D4499,#REF!:#REF!,0),MATCH(#REF!,#REF!:#REF!,0))</f>
        <v>#REF!</v>
      </c>
    </row>
    <row r="4500" spans="1:6" ht="16.5" x14ac:dyDescent="0.3">
      <c r="A4500" s="9" t="s">
        <v>17827</v>
      </c>
      <c r="B4500" s="9" t="s">
        <v>2422</v>
      </c>
      <c r="C4500" s="10">
        <v>36461</v>
      </c>
      <c r="D4500" s="9">
        <v>7367438190</v>
      </c>
      <c r="E4500" s="9" t="e">
        <f>INDEX(#REF!:#REF!,MATCH($D4500,#REF!:#REF!,0),MATCH(#REF!,#REF!:#REF!,0))</f>
        <v>#REF!</v>
      </c>
      <c r="F4500" s="9" t="e">
        <f>INDEX(#REF!:#REF!,MATCH($D4500,#REF!:#REF!,0),MATCH(#REF!,#REF!:#REF!,0))</f>
        <v>#REF!</v>
      </c>
    </row>
    <row r="4501" spans="1:6" ht="16.5" x14ac:dyDescent="0.3">
      <c r="A4501" s="9" t="s">
        <v>17826</v>
      </c>
      <c r="B4501" s="9" t="s">
        <v>2017</v>
      </c>
      <c r="C4501" s="10">
        <v>18690</v>
      </c>
      <c r="D4501" s="9">
        <v>1839046880</v>
      </c>
      <c r="E4501" s="9" t="e">
        <f>INDEX(#REF!:#REF!,MATCH($D4501,#REF!:#REF!,0),MATCH(#REF!,#REF!:#REF!,0))</f>
        <v>#REF!</v>
      </c>
      <c r="F4501" s="9" t="e">
        <f>INDEX(#REF!:#REF!,MATCH($D4501,#REF!:#REF!,0),MATCH(#REF!,#REF!:#REF!,0))</f>
        <v>#REF!</v>
      </c>
    </row>
    <row r="4502" spans="1:6" ht="16.5" x14ac:dyDescent="0.3">
      <c r="A4502" s="9" t="s">
        <v>17825</v>
      </c>
      <c r="B4502" s="9" t="s">
        <v>2994</v>
      </c>
      <c r="C4502" s="10">
        <v>34017</v>
      </c>
      <c r="D4502" s="9">
        <v>4730395069</v>
      </c>
      <c r="E4502" s="9" t="e">
        <f>INDEX(#REF!:#REF!,MATCH($D4502,#REF!:#REF!,0),MATCH(#REF!,#REF!:#REF!,0))</f>
        <v>#REF!</v>
      </c>
      <c r="F4502" s="9" t="e">
        <f>INDEX(#REF!:#REF!,MATCH($D4502,#REF!:#REF!,0),MATCH(#REF!,#REF!:#REF!,0))</f>
        <v>#REF!</v>
      </c>
    </row>
    <row r="4503" spans="1:6" ht="16.5" x14ac:dyDescent="0.3">
      <c r="A4503" s="9" t="s">
        <v>17824</v>
      </c>
      <c r="B4503" s="9" t="s">
        <v>2003</v>
      </c>
      <c r="C4503" s="10">
        <v>18136</v>
      </c>
      <c r="D4503" s="9">
        <v>5913755731</v>
      </c>
      <c r="E4503" s="9" t="e">
        <f>INDEX(#REF!:#REF!,MATCH($D4503,#REF!:#REF!,0),MATCH(#REF!,#REF!:#REF!,0))</f>
        <v>#REF!</v>
      </c>
      <c r="F4503" s="9" t="e">
        <f>INDEX(#REF!:#REF!,MATCH($D4503,#REF!:#REF!,0),MATCH(#REF!,#REF!:#REF!,0))</f>
        <v>#REF!</v>
      </c>
    </row>
    <row r="4504" spans="1:6" ht="16.5" x14ac:dyDescent="0.3">
      <c r="A4504" s="9" t="s">
        <v>17823</v>
      </c>
      <c r="B4504" s="9" t="s">
        <v>2530</v>
      </c>
      <c r="C4504" s="10">
        <v>51781</v>
      </c>
      <c r="D4504" s="9">
        <v>7673188813</v>
      </c>
      <c r="E4504" s="9" t="e">
        <f>INDEX(#REF!:#REF!,MATCH($D4504,#REF!:#REF!,0),MATCH(#REF!,#REF!:#REF!,0))</f>
        <v>#REF!</v>
      </c>
      <c r="F4504" s="9" t="e">
        <f>INDEX(#REF!:#REF!,MATCH($D4504,#REF!:#REF!,0),MATCH(#REF!,#REF!:#REF!,0))</f>
        <v>#REF!</v>
      </c>
    </row>
    <row r="4505" spans="1:6" ht="16.5" x14ac:dyDescent="0.3">
      <c r="A4505" s="9" t="s">
        <v>17822</v>
      </c>
      <c r="B4505" s="9" t="s">
        <v>3388</v>
      </c>
      <c r="C4505" s="10">
        <v>28508</v>
      </c>
      <c r="D4505" s="9">
        <v>3488994694</v>
      </c>
      <c r="E4505" s="9" t="e">
        <f>INDEX(#REF!:#REF!,MATCH($D4505,#REF!:#REF!,0),MATCH(#REF!,#REF!:#REF!,0))</f>
        <v>#REF!</v>
      </c>
      <c r="F4505" s="9" t="e">
        <f>INDEX(#REF!:#REF!,MATCH($D4505,#REF!:#REF!,0),MATCH(#REF!,#REF!:#REF!,0))</f>
        <v>#REF!</v>
      </c>
    </row>
    <row r="4506" spans="1:6" ht="16.5" x14ac:dyDescent="0.3">
      <c r="A4506" s="9" t="s">
        <v>17821</v>
      </c>
      <c r="B4506" s="9" t="s">
        <v>2052</v>
      </c>
      <c r="C4506" s="10">
        <v>17298</v>
      </c>
      <c r="D4506" s="9">
        <v>7892446737</v>
      </c>
      <c r="E4506" s="9" t="e">
        <f>INDEX(#REF!:#REF!,MATCH($D4506,#REF!:#REF!,0),MATCH(#REF!,#REF!:#REF!,0))</f>
        <v>#REF!</v>
      </c>
      <c r="F4506" s="9" t="e">
        <f>INDEX(#REF!:#REF!,MATCH($D4506,#REF!:#REF!,0),MATCH(#REF!,#REF!:#REF!,0))</f>
        <v>#REF!</v>
      </c>
    </row>
    <row r="4507" spans="1:6" ht="16.5" x14ac:dyDescent="0.3">
      <c r="A4507" s="9" t="s">
        <v>17820</v>
      </c>
      <c r="B4507" s="9" t="s">
        <v>3498</v>
      </c>
      <c r="C4507" s="10">
        <v>14167</v>
      </c>
      <c r="D4507" s="9">
        <v>1892125439</v>
      </c>
      <c r="E4507" s="9" t="e">
        <f>INDEX(#REF!:#REF!,MATCH($D4507,#REF!:#REF!,0),MATCH(#REF!,#REF!:#REF!,0))</f>
        <v>#REF!</v>
      </c>
      <c r="F4507" s="9" t="e">
        <f>INDEX(#REF!:#REF!,MATCH($D4507,#REF!:#REF!,0),MATCH(#REF!,#REF!:#REF!,0))</f>
        <v>#REF!</v>
      </c>
    </row>
    <row r="4508" spans="1:6" ht="16.5" x14ac:dyDescent="0.3">
      <c r="A4508" s="9" t="s">
        <v>17819</v>
      </c>
      <c r="B4508" s="9" t="s">
        <v>2216</v>
      </c>
      <c r="C4508" s="10">
        <v>26315</v>
      </c>
      <c r="D4508" s="9">
        <v>3469413983</v>
      </c>
      <c r="E4508" s="9" t="e">
        <f>INDEX(#REF!:#REF!,MATCH($D4508,#REF!:#REF!,0),MATCH(#REF!,#REF!:#REF!,0))</f>
        <v>#REF!</v>
      </c>
      <c r="F4508" s="9" t="e">
        <f>INDEX(#REF!:#REF!,MATCH($D4508,#REF!:#REF!,0),MATCH(#REF!,#REF!:#REF!,0))</f>
        <v>#REF!</v>
      </c>
    </row>
    <row r="4509" spans="1:6" ht="16.5" x14ac:dyDescent="0.3">
      <c r="A4509" s="9" t="s">
        <v>17818</v>
      </c>
      <c r="B4509" s="9" t="s">
        <v>2867</v>
      </c>
      <c r="C4509" s="10">
        <v>25810</v>
      </c>
      <c r="D4509" s="9">
        <v>7769010411</v>
      </c>
      <c r="E4509" s="9" t="e">
        <f>INDEX(#REF!:#REF!,MATCH($D4509,#REF!:#REF!,0),MATCH(#REF!,#REF!:#REF!,0))</f>
        <v>#REF!</v>
      </c>
      <c r="F4509" s="9" t="e">
        <f>INDEX(#REF!:#REF!,MATCH($D4509,#REF!:#REF!,0),MATCH(#REF!,#REF!:#REF!,0))</f>
        <v>#REF!</v>
      </c>
    </row>
    <row r="4510" spans="1:6" ht="16.5" x14ac:dyDescent="0.3">
      <c r="A4510" s="9" t="s">
        <v>17817</v>
      </c>
      <c r="B4510" s="9" t="s">
        <v>2121</v>
      </c>
      <c r="C4510" s="10">
        <v>33085</v>
      </c>
      <c r="D4510" s="9">
        <v>9057758911</v>
      </c>
      <c r="E4510" s="9" t="e">
        <f>INDEX(#REF!:#REF!,MATCH($D4510,#REF!:#REF!,0),MATCH(#REF!,#REF!:#REF!,0))</f>
        <v>#REF!</v>
      </c>
      <c r="F4510" s="9" t="e">
        <f>INDEX(#REF!:#REF!,MATCH($D4510,#REF!:#REF!,0),MATCH(#REF!,#REF!:#REF!,0))</f>
        <v>#REF!</v>
      </c>
    </row>
    <row r="4511" spans="1:6" ht="16.5" x14ac:dyDescent="0.3">
      <c r="A4511" s="9" t="s">
        <v>17816</v>
      </c>
      <c r="B4511" s="9" t="s">
        <v>2530</v>
      </c>
      <c r="C4511" s="10">
        <v>32447</v>
      </c>
      <c r="D4511" s="9">
        <v>9008589443</v>
      </c>
      <c r="E4511" s="9" t="e">
        <f>INDEX(#REF!:#REF!,MATCH($D4511,#REF!:#REF!,0),MATCH(#REF!,#REF!:#REF!,0))</f>
        <v>#REF!</v>
      </c>
      <c r="F4511" s="9" t="e">
        <f>INDEX(#REF!:#REF!,MATCH($D4511,#REF!:#REF!,0),MATCH(#REF!,#REF!:#REF!,0))</f>
        <v>#REF!</v>
      </c>
    </row>
    <row r="4512" spans="1:6" ht="16.5" x14ac:dyDescent="0.3">
      <c r="A4512" s="9" t="s">
        <v>17815</v>
      </c>
      <c r="B4512" s="9" t="s">
        <v>2526</v>
      </c>
      <c r="C4512" s="10">
        <v>48307</v>
      </c>
      <c r="D4512" s="9">
        <v>9705650896</v>
      </c>
      <c r="E4512" s="9" t="e">
        <f>INDEX(#REF!:#REF!,MATCH($D4512,#REF!:#REF!,0),MATCH(#REF!,#REF!:#REF!,0))</f>
        <v>#REF!</v>
      </c>
      <c r="F4512" s="9" t="e">
        <f>INDEX(#REF!:#REF!,MATCH($D4512,#REF!:#REF!,0),MATCH(#REF!,#REF!:#REF!,0))</f>
        <v>#REF!</v>
      </c>
    </row>
    <row r="4513" spans="1:6" ht="16.5" x14ac:dyDescent="0.3">
      <c r="A4513" s="9" t="s">
        <v>17814</v>
      </c>
      <c r="B4513" s="9" t="s">
        <v>2364</v>
      </c>
      <c r="C4513" s="10">
        <v>11852</v>
      </c>
      <c r="D4513" s="9">
        <v>9684187432</v>
      </c>
      <c r="E4513" s="9" t="e">
        <f>INDEX(#REF!:#REF!,MATCH($D4513,#REF!:#REF!,0),MATCH(#REF!,#REF!:#REF!,0))</f>
        <v>#REF!</v>
      </c>
      <c r="F4513" s="9" t="e">
        <f>INDEX(#REF!:#REF!,MATCH($D4513,#REF!:#REF!,0),MATCH(#REF!,#REF!:#REF!,0))</f>
        <v>#REF!</v>
      </c>
    </row>
    <row r="4514" spans="1:6" ht="16.5" x14ac:dyDescent="0.3">
      <c r="A4514" s="9" t="s">
        <v>17813</v>
      </c>
      <c r="B4514" s="9" t="s">
        <v>2115</v>
      </c>
      <c r="C4514" s="10">
        <v>54636</v>
      </c>
      <c r="D4514" s="9">
        <v>7166957409</v>
      </c>
      <c r="E4514" s="9" t="e">
        <f>INDEX(#REF!:#REF!,MATCH($D4514,#REF!:#REF!,0),MATCH(#REF!,#REF!:#REF!,0))</f>
        <v>#REF!</v>
      </c>
      <c r="F4514" s="9" t="e">
        <f>INDEX(#REF!:#REF!,MATCH($D4514,#REF!:#REF!,0),MATCH(#REF!,#REF!:#REF!,0))</f>
        <v>#REF!</v>
      </c>
    </row>
    <row r="4515" spans="1:6" ht="16.5" x14ac:dyDescent="0.3">
      <c r="A4515" s="9" t="s">
        <v>17812</v>
      </c>
      <c r="B4515" s="9" t="s">
        <v>2125</v>
      </c>
      <c r="C4515" s="10">
        <v>16800</v>
      </c>
      <c r="D4515" s="9">
        <v>471886378</v>
      </c>
      <c r="E4515" s="9" t="e">
        <f>INDEX(#REF!:#REF!,MATCH($D4515,#REF!:#REF!,0),MATCH(#REF!,#REF!:#REF!,0))</f>
        <v>#REF!</v>
      </c>
      <c r="F4515" s="9" t="e">
        <f>INDEX(#REF!:#REF!,MATCH($D4515,#REF!:#REF!,0),MATCH(#REF!,#REF!:#REF!,0))</f>
        <v>#REF!</v>
      </c>
    </row>
    <row r="4516" spans="1:6" ht="16.5" x14ac:dyDescent="0.3">
      <c r="A4516" s="9" t="s">
        <v>17811</v>
      </c>
      <c r="B4516" s="9" t="s">
        <v>2548</v>
      </c>
      <c r="C4516" s="10">
        <v>35559</v>
      </c>
      <c r="D4516" s="9">
        <v>9800744517</v>
      </c>
      <c r="E4516" s="9" t="e">
        <f>INDEX(#REF!:#REF!,MATCH($D4516,#REF!:#REF!,0),MATCH(#REF!,#REF!:#REF!,0))</f>
        <v>#REF!</v>
      </c>
      <c r="F4516" s="9" t="e">
        <f>INDEX(#REF!:#REF!,MATCH($D4516,#REF!:#REF!,0),MATCH(#REF!,#REF!:#REF!,0))</f>
        <v>#REF!</v>
      </c>
    </row>
    <row r="4517" spans="1:6" ht="16.5" x14ac:dyDescent="0.3">
      <c r="A4517" s="9" t="s">
        <v>17810</v>
      </c>
      <c r="B4517" s="9" t="s">
        <v>2075</v>
      </c>
      <c r="C4517" s="10">
        <v>14914</v>
      </c>
      <c r="D4517" s="9">
        <v>87033755</v>
      </c>
      <c r="E4517" s="9" t="e">
        <f>INDEX(#REF!:#REF!,MATCH($D4517,#REF!:#REF!,0),MATCH(#REF!,#REF!:#REF!,0))</f>
        <v>#REF!</v>
      </c>
      <c r="F4517" s="9" t="e">
        <f>INDEX(#REF!:#REF!,MATCH($D4517,#REF!:#REF!,0),MATCH(#REF!,#REF!:#REF!,0))</f>
        <v>#REF!</v>
      </c>
    </row>
    <row r="4518" spans="1:6" ht="16.5" x14ac:dyDescent="0.3">
      <c r="A4518" s="9" t="s">
        <v>17809</v>
      </c>
      <c r="B4518" s="9" t="s">
        <v>2580</v>
      </c>
      <c r="C4518" s="10">
        <v>35977</v>
      </c>
      <c r="D4518" s="9">
        <v>3597778305</v>
      </c>
      <c r="E4518" s="9" t="e">
        <f>INDEX(#REF!:#REF!,MATCH($D4518,#REF!:#REF!,0),MATCH(#REF!,#REF!:#REF!,0))</f>
        <v>#REF!</v>
      </c>
      <c r="F4518" s="9" t="e">
        <f>INDEX(#REF!:#REF!,MATCH($D4518,#REF!:#REF!,0),MATCH(#REF!,#REF!:#REF!,0))</f>
        <v>#REF!</v>
      </c>
    </row>
    <row r="4519" spans="1:6" ht="16.5" x14ac:dyDescent="0.3">
      <c r="A4519" s="9" t="s">
        <v>17808</v>
      </c>
      <c r="B4519" s="9" t="s">
        <v>2662</v>
      </c>
      <c r="C4519" s="10">
        <v>30721</v>
      </c>
      <c r="D4519" s="9">
        <v>8175279842</v>
      </c>
      <c r="E4519" s="9" t="e">
        <f>INDEX(#REF!:#REF!,MATCH($D4519,#REF!:#REF!,0),MATCH(#REF!,#REF!:#REF!,0))</f>
        <v>#REF!</v>
      </c>
      <c r="F4519" s="9" t="e">
        <f>INDEX(#REF!:#REF!,MATCH($D4519,#REF!:#REF!,0),MATCH(#REF!,#REF!:#REF!,0))</f>
        <v>#REF!</v>
      </c>
    </row>
    <row r="4520" spans="1:6" ht="16.5" x14ac:dyDescent="0.3">
      <c r="A4520" s="9" t="s">
        <v>17807</v>
      </c>
      <c r="B4520" s="9" t="s">
        <v>2768</v>
      </c>
      <c r="C4520" s="10">
        <v>49399</v>
      </c>
      <c r="D4520" s="9">
        <v>4795089876</v>
      </c>
      <c r="E4520" s="9" t="e">
        <f>INDEX(#REF!:#REF!,MATCH($D4520,#REF!:#REF!,0),MATCH(#REF!,#REF!:#REF!,0))</f>
        <v>#REF!</v>
      </c>
      <c r="F4520" s="9" t="e">
        <f>INDEX(#REF!:#REF!,MATCH($D4520,#REF!:#REF!,0),MATCH(#REF!,#REF!:#REF!,0))</f>
        <v>#REF!</v>
      </c>
    </row>
    <row r="4521" spans="1:6" ht="16.5" x14ac:dyDescent="0.3">
      <c r="A4521" s="9" t="s">
        <v>17806</v>
      </c>
      <c r="B4521" s="9" t="s">
        <v>2820</v>
      </c>
      <c r="C4521" s="10">
        <v>54870</v>
      </c>
      <c r="D4521" s="9">
        <v>8223052873</v>
      </c>
      <c r="E4521" s="9" t="e">
        <f>INDEX(#REF!:#REF!,MATCH($D4521,#REF!:#REF!,0),MATCH(#REF!,#REF!:#REF!,0))</f>
        <v>#REF!</v>
      </c>
      <c r="F4521" s="9" t="e">
        <f>INDEX(#REF!:#REF!,MATCH($D4521,#REF!:#REF!,0),MATCH(#REF!,#REF!:#REF!,0))</f>
        <v>#REF!</v>
      </c>
    </row>
    <row r="4522" spans="1:6" ht="16.5" x14ac:dyDescent="0.3">
      <c r="A4522" s="9" t="s">
        <v>17805</v>
      </c>
      <c r="B4522" s="9" t="s">
        <v>2149</v>
      </c>
      <c r="C4522" s="10">
        <v>35771</v>
      </c>
      <c r="D4522" s="9">
        <v>4815280800</v>
      </c>
      <c r="E4522" s="9" t="e">
        <f>INDEX(#REF!:#REF!,MATCH($D4522,#REF!:#REF!,0),MATCH(#REF!,#REF!:#REF!,0))</f>
        <v>#REF!</v>
      </c>
      <c r="F4522" s="9" t="e">
        <f>INDEX(#REF!:#REF!,MATCH($D4522,#REF!:#REF!,0),MATCH(#REF!,#REF!:#REF!,0))</f>
        <v>#REF!</v>
      </c>
    </row>
    <row r="4523" spans="1:6" ht="16.5" x14ac:dyDescent="0.3">
      <c r="A4523" s="9" t="s">
        <v>17804</v>
      </c>
      <c r="B4523" s="9" t="s">
        <v>2306</v>
      </c>
      <c r="C4523" s="10">
        <v>15655</v>
      </c>
      <c r="D4523" s="9">
        <v>2873915978</v>
      </c>
      <c r="E4523" s="9" t="e">
        <f>INDEX(#REF!:#REF!,MATCH($D4523,#REF!:#REF!,0),MATCH(#REF!,#REF!:#REF!,0))</f>
        <v>#REF!</v>
      </c>
      <c r="F4523" s="9" t="e">
        <f>INDEX(#REF!:#REF!,MATCH($D4523,#REF!:#REF!,0),MATCH(#REF!,#REF!:#REF!,0))</f>
        <v>#REF!</v>
      </c>
    </row>
    <row r="4524" spans="1:6" ht="16.5" x14ac:dyDescent="0.3">
      <c r="A4524" s="9" t="s">
        <v>17803</v>
      </c>
      <c r="B4524" s="9" t="s">
        <v>2628</v>
      </c>
      <c r="C4524" s="10">
        <v>32228</v>
      </c>
      <c r="D4524" s="9">
        <v>549857826</v>
      </c>
      <c r="E4524" s="9" t="e">
        <f>INDEX(#REF!:#REF!,MATCH($D4524,#REF!:#REF!,0),MATCH(#REF!,#REF!:#REF!,0))</f>
        <v>#REF!</v>
      </c>
      <c r="F4524" s="9" t="e">
        <f>INDEX(#REF!:#REF!,MATCH($D4524,#REF!:#REF!,0),MATCH(#REF!,#REF!:#REF!,0))</f>
        <v>#REF!</v>
      </c>
    </row>
    <row r="4525" spans="1:6" ht="16.5" x14ac:dyDescent="0.3">
      <c r="A4525" s="9" t="s">
        <v>17802</v>
      </c>
      <c r="B4525" s="9" t="s">
        <v>2584</v>
      </c>
      <c r="C4525" s="10">
        <v>27230</v>
      </c>
      <c r="D4525" s="9">
        <v>7533163729</v>
      </c>
      <c r="E4525" s="9" t="e">
        <f>INDEX(#REF!:#REF!,MATCH($D4525,#REF!:#REF!,0),MATCH(#REF!,#REF!:#REF!,0))</f>
        <v>#REF!</v>
      </c>
      <c r="F4525" s="9" t="e">
        <f>INDEX(#REF!:#REF!,MATCH($D4525,#REF!:#REF!,0),MATCH(#REF!,#REF!:#REF!,0))</f>
        <v>#REF!</v>
      </c>
    </row>
    <row r="4526" spans="1:6" ht="16.5" x14ac:dyDescent="0.3">
      <c r="A4526" s="9" t="s">
        <v>17801</v>
      </c>
      <c r="B4526" s="9" t="s">
        <v>2315</v>
      </c>
      <c r="C4526" s="10">
        <v>24675</v>
      </c>
      <c r="D4526" s="9">
        <v>4475496373</v>
      </c>
      <c r="E4526" s="9" t="e">
        <f>INDEX(#REF!:#REF!,MATCH($D4526,#REF!:#REF!,0),MATCH(#REF!,#REF!:#REF!,0))</f>
        <v>#REF!</v>
      </c>
      <c r="F4526" s="9" t="e">
        <f>INDEX(#REF!:#REF!,MATCH($D4526,#REF!:#REF!,0),MATCH(#REF!,#REF!:#REF!,0))</f>
        <v>#REF!</v>
      </c>
    </row>
    <row r="4527" spans="1:6" ht="16.5" x14ac:dyDescent="0.3">
      <c r="A4527" s="9" t="s">
        <v>17800</v>
      </c>
      <c r="B4527" s="9" t="s">
        <v>2032</v>
      </c>
      <c r="C4527" s="10">
        <v>54390</v>
      </c>
      <c r="D4527" s="9">
        <v>3738218785</v>
      </c>
      <c r="E4527" s="9" t="e">
        <f>INDEX(#REF!:#REF!,MATCH($D4527,#REF!:#REF!,0),MATCH(#REF!,#REF!:#REF!,0))</f>
        <v>#REF!</v>
      </c>
      <c r="F4527" s="9" t="e">
        <f>INDEX(#REF!:#REF!,MATCH($D4527,#REF!:#REF!,0),MATCH(#REF!,#REF!:#REF!,0))</f>
        <v>#REF!</v>
      </c>
    </row>
    <row r="4528" spans="1:6" ht="16.5" x14ac:dyDescent="0.3">
      <c r="A4528" s="9" t="s">
        <v>17799</v>
      </c>
      <c r="B4528" s="9" t="s">
        <v>2424</v>
      </c>
      <c r="C4528" s="10">
        <v>15624</v>
      </c>
      <c r="D4528" s="9">
        <v>965285472</v>
      </c>
      <c r="E4528" s="9" t="e">
        <f>INDEX(#REF!:#REF!,MATCH($D4528,#REF!:#REF!,0),MATCH(#REF!,#REF!:#REF!,0))</f>
        <v>#REF!</v>
      </c>
      <c r="F4528" s="9" t="e">
        <f>INDEX(#REF!:#REF!,MATCH($D4528,#REF!:#REF!,0),MATCH(#REF!,#REF!:#REF!,0))</f>
        <v>#REF!</v>
      </c>
    </row>
    <row r="4529" spans="1:6" ht="16.5" x14ac:dyDescent="0.3">
      <c r="A4529" s="9" t="s">
        <v>17798</v>
      </c>
      <c r="B4529" s="9" t="s">
        <v>2009</v>
      </c>
      <c r="C4529" s="10">
        <v>29246</v>
      </c>
      <c r="D4529" s="9">
        <v>2053848936</v>
      </c>
      <c r="E4529" s="9" t="e">
        <f>INDEX(#REF!:#REF!,MATCH($D4529,#REF!:#REF!,0),MATCH(#REF!,#REF!:#REF!,0))</f>
        <v>#REF!</v>
      </c>
      <c r="F4529" s="9" t="e">
        <f>INDEX(#REF!:#REF!,MATCH($D4529,#REF!:#REF!,0),MATCH(#REF!,#REF!:#REF!,0))</f>
        <v>#REF!</v>
      </c>
    </row>
    <row r="4530" spans="1:6" ht="16.5" x14ac:dyDescent="0.3">
      <c r="A4530" s="9" t="s">
        <v>17797</v>
      </c>
      <c r="B4530" s="9" t="s">
        <v>3200</v>
      </c>
      <c r="C4530" s="10">
        <v>24795</v>
      </c>
      <c r="D4530" s="9">
        <v>5064247826</v>
      </c>
      <c r="E4530" s="9" t="e">
        <f>INDEX(#REF!:#REF!,MATCH($D4530,#REF!:#REF!,0),MATCH(#REF!,#REF!:#REF!,0))</f>
        <v>#REF!</v>
      </c>
      <c r="F4530" s="9" t="e">
        <f>INDEX(#REF!:#REF!,MATCH($D4530,#REF!:#REF!,0),MATCH(#REF!,#REF!:#REF!,0))</f>
        <v>#REF!</v>
      </c>
    </row>
    <row r="4531" spans="1:6" ht="16.5" x14ac:dyDescent="0.3">
      <c r="A4531" s="9" t="s">
        <v>17796</v>
      </c>
      <c r="B4531" s="9" t="s">
        <v>2195</v>
      </c>
      <c r="C4531" s="10">
        <v>12709</v>
      </c>
      <c r="D4531" s="9">
        <v>3164004753</v>
      </c>
      <c r="E4531" s="9" t="e">
        <f>INDEX(#REF!:#REF!,MATCH($D4531,#REF!:#REF!,0),MATCH(#REF!,#REF!:#REF!,0))</f>
        <v>#REF!</v>
      </c>
      <c r="F4531" s="9" t="e">
        <f>INDEX(#REF!:#REF!,MATCH($D4531,#REF!:#REF!,0),MATCH(#REF!,#REF!:#REF!,0))</f>
        <v>#REF!</v>
      </c>
    </row>
    <row r="4532" spans="1:6" ht="16.5" x14ac:dyDescent="0.3">
      <c r="A4532" s="9" t="s">
        <v>17795</v>
      </c>
      <c r="B4532" s="9" t="s">
        <v>2982</v>
      </c>
      <c r="C4532" s="10">
        <v>14505</v>
      </c>
      <c r="D4532" s="9">
        <v>9245659313</v>
      </c>
      <c r="E4532" s="9" t="e">
        <f>INDEX(#REF!:#REF!,MATCH($D4532,#REF!:#REF!,0),MATCH(#REF!,#REF!:#REF!,0))</f>
        <v>#REF!</v>
      </c>
      <c r="F4532" s="9" t="e">
        <f>INDEX(#REF!:#REF!,MATCH($D4532,#REF!:#REF!,0),MATCH(#REF!,#REF!:#REF!,0))</f>
        <v>#REF!</v>
      </c>
    </row>
    <row r="4533" spans="1:6" ht="16.5" x14ac:dyDescent="0.3">
      <c r="A4533" s="9" t="s">
        <v>17794</v>
      </c>
      <c r="B4533" s="9" t="s">
        <v>2511</v>
      </c>
      <c r="C4533" s="10">
        <v>33934</v>
      </c>
      <c r="D4533" s="9">
        <v>4372257910</v>
      </c>
      <c r="E4533" s="9" t="e">
        <f>INDEX(#REF!:#REF!,MATCH($D4533,#REF!:#REF!,0),MATCH(#REF!,#REF!:#REF!,0))</f>
        <v>#REF!</v>
      </c>
      <c r="F4533" s="9" t="e">
        <f>INDEX(#REF!:#REF!,MATCH($D4533,#REF!:#REF!,0),MATCH(#REF!,#REF!:#REF!,0))</f>
        <v>#REF!</v>
      </c>
    </row>
    <row r="4534" spans="1:6" ht="16.5" x14ac:dyDescent="0.3">
      <c r="A4534" s="9" t="s">
        <v>17793</v>
      </c>
      <c r="B4534" s="9" t="s">
        <v>2721</v>
      </c>
      <c r="C4534" s="10">
        <v>43919</v>
      </c>
      <c r="D4534" s="9">
        <v>6446166575</v>
      </c>
      <c r="E4534" s="9" t="e">
        <f>INDEX(#REF!:#REF!,MATCH($D4534,#REF!:#REF!,0),MATCH(#REF!,#REF!:#REF!,0))</f>
        <v>#REF!</v>
      </c>
      <c r="F4534" s="9" t="e">
        <f>INDEX(#REF!:#REF!,MATCH($D4534,#REF!:#REF!,0),MATCH(#REF!,#REF!:#REF!,0))</f>
        <v>#REF!</v>
      </c>
    </row>
    <row r="4535" spans="1:6" ht="16.5" x14ac:dyDescent="0.3">
      <c r="A4535" s="9" t="s">
        <v>17792</v>
      </c>
      <c r="B4535" s="9" t="s">
        <v>3309</v>
      </c>
      <c r="C4535" s="10">
        <v>42972</v>
      </c>
      <c r="D4535" s="9">
        <v>3538909016</v>
      </c>
      <c r="E4535" s="9" t="e">
        <f>INDEX(#REF!:#REF!,MATCH($D4535,#REF!:#REF!,0),MATCH(#REF!,#REF!:#REF!,0))</f>
        <v>#REF!</v>
      </c>
      <c r="F4535" s="9" t="e">
        <f>INDEX(#REF!:#REF!,MATCH($D4535,#REF!:#REF!,0),MATCH(#REF!,#REF!:#REF!,0))</f>
        <v>#REF!</v>
      </c>
    </row>
    <row r="4536" spans="1:6" ht="16.5" x14ac:dyDescent="0.3">
      <c r="A4536" s="9" t="s">
        <v>17791</v>
      </c>
      <c r="B4536" s="9" t="s">
        <v>2485</v>
      </c>
      <c r="C4536" s="10">
        <v>53930</v>
      </c>
      <c r="D4536" s="9">
        <v>5134745579</v>
      </c>
      <c r="E4536" s="9" t="e">
        <f>INDEX(#REF!:#REF!,MATCH($D4536,#REF!:#REF!,0),MATCH(#REF!,#REF!:#REF!,0))</f>
        <v>#REF!</v>
      </c>
      <c r="F4536" s="9" t="e">
        <f>INDEX(#REF!:#REF!,MATCH($D4536,#REF!:#REF!,0),MATCH(#REF!,#REF!:#REF!,0))</f>
        <v>#REF!</v>
      </c>
    </row>
    <row r="4537" spans="1:6" ht="16.5" x14ac:dyDescent="0.3">
      <c r="A4537" s="9" t="s">
        <v>17790</v>
      </c>
      <c r="B4537" s="9" t="s">
        <v>2655</v>
      </c>
      <c r="C4537" s="10">
        <v>50236</v>
      </c>
      <c r="D4537" s="9">
        <v>2352201101</v>
      </c>
      <c r="E4537" s="9" t="e">
        <f>INDEX(#REF!:#REF!,MATCH($D4537,#REF!:#REF!,0),MATCH(#REF!,#REF!:#REF!,0))</f>
        <v>#REF!</v>
      </c>
      <c r="F4537" s="9" t="e">
        <f>INDEX(#REF!:#REF!,MATCH($D4537,#REF!:#REF!,0),MATCH(#REF!,#REF!:#REF!,0))</f>
        <v>#REF!</v>
      </c>
    </row>
    <row r="4538" spans="1:6" ht="16.5" x14ac:dyDescent="0.3">
      <c r="A4538" s="9" t="s">
        <v>17789</v>
      </c>
      <c r="B4538" s="9" t="s">
        <v>3372</v>
      </c>
      <c r="C4538" s="10">
        <v>42349</v>
      </c>
      <c r="D4538" s="9">
        <v>5082945165</v>
      </c>
      <c r="E4538" s="9" t="e">
        <f>INDEX(#REF!:#REF!,MATCH($D4538,#REF!:#REF!,0),MATCH(#REF!,#REF!:#REF!,0))</f>
        <v>#REF!</v>
      </c>
      <c r="F4538" s="9" t="e">
        <f>INDEX(#REF!:#REF!,MATCH($D4538,#REF!:#REF!,0),MATCH(#REF!,#REF!:#REF!,0))</f>
        <v>#REF!</v>
      </c>
    </row>
    <row r="4539" spans="1:6" ht="16.5" x14ac:dyDescent="0.3">
      <c r="A4539" s="9" t="s">
        <v>17788</v>
      </c>
      <c r="B4539" s="9" t="s">
        <v>2334</v>
      </c>
      <c r="C4539" s="10">
        <v>24389</v>
      </c>
      <c r="D4539" s="9">
        <v>7205256240</v>
      </c>
      <c r="E4539" s="9" t="e">
        <f>INDEX(#REF!:#REF!,MATCH($D4539,#REF!:#REF!,0),MATCH(#REF!,#REF!:#REF!,0))</f>
        <v>#REF!</v>
      </c>
      <c r="F4539" s="9" t="e">
        <f>INDEX(#REF!:#REF!,MATCH($D4539,#REF!:#REF!,0),MATCH(#REF!,#REF!:#REF!,0))</f>
        <v>#REF!</v>
      </c>
    </row>
    <row r="4540" spans="1:6" ht="16.5" x14ac:dyDescent="0.3">
      <c r="A4540" s="9" t="s">
        <v>17787</v>
      </c>
      <c r="B4540" s="9" t="s">
        <v>2067</v>
      </c>
      <c r="C4540" s="10">
        <v>52218</v>
      </c>
      <c r="D4540" s="9">
        <v>8256403403</v>
      </c>
      <c r="E4540" s="9" t="e">
        <f>INDEX(#REF!:#REF!,MATCH($D4540,#REF!:#REF!,0),MATCH(#REF!,#REF!:#REF!,0))</f>
        <v>#REF!</v>
      </c>
      <c r="F4540" s="9" t="e">
        <f>INDEX(#REF!:#REF!,MATCH($D4540,#REF!:#REF!,0),MATCH(#REF!,#REF!:#REF!,0))</f>
        <v>#REF!</v>
      </c>
    </row>
    <row r="4541" spans="1:6" ht="16.5" x14ac:dyDescent="0.3">
      <c r="A4541" s="9" t="s">
        <v>17786</v>
      </c>
      <c r="B4541" s="9" t="s">
        <v>2375</v>
      </c>
      <c r="C4541" s="10">
        <v>46683</v>
      </c>
      <c r="D4541" s="9">
        <v>7560031153</v>
      </c>
      <c r="E4541" s="9" t="e">
        <f>INDEX(#REF!:#REF!,MATCH($D4541,#REF!:#REF!,0),MATCH(#REF!,#REF!:#REF!,0))</f>
        <v>#REF!</v>
      </c>
      <c r="F4541" s="9" t="e">
        <f>INDEX(#REF!:#REF!,MATCH($D4541,#REF!:#REF!,0),MATCH(#REF!,#REF!:#REF!,0))</f>
        <v>#REF!</v>
      </c>
    </row>
    <row r="4542" spans="1:6" ht="16.5" x14ac:dyDescent="0.3">
      <c r="A4542" s="9" t="s">
        <v>17785</v>
      </c>
      <c r="B4542" s="9" t="s">
        <v>2548</v>
      </c>
      <c r="C4542" s="10">
        <v>10095</v>
      </c>
      <c r="D4542" s="9">
        <v>509393462</v>
      </c>
      <c r="E4542" s="9" t="e">
        <f>INDEX(#REF!:#REF!,MATCH($D4542,#REF!:#REF!,0),MATCH(#REF!,#REF!:#REF!,0))</f>
        <v>#REF!</v>
      </c>
      <c r="F4542" s="9" t="e">
        <f>INDEX(#REF!:#REF!,MATCH($D4542,#REF!:#REF!,0),MATCH(#REF!,#REF!:#REF!,0))</f>
        <v>#REF!</v>
      </c>
    </row>
    <row r="4543" spans="1:6" ht="16.5" x14ac:dyDescent="0.3">
      <c r="A4543" s="9" t="s">
        <v>17784</v>
      </c>
      <c r="B4543" s="9" t="s">
        <v>3800</v>
      </c>
      <c r="C4543" s="10">
        <v>16051</v>
      </c>
      <c r="D4543" s="9">
        <v>2821741499</v>
      </c>
      <c r="E4543" s="9" t="e">
        <f>INDEX(#REF!:#REF!,MATCH($D4543,#REF!:#REF!,0),MATCH(#REF!,#REF!:#REF!,0))</f>
        <v>#REF!</v>
      </c>
      <c r="F4543" s="9" t="e">
        <f>INDEX(#REF!:#REF!,MATCH($D4543,#REF!:#REF!,0),MATCH(#REF!,#REF!:#REF!,0))</f>
        <v>#REF!</v>
      </c>
    </row>
    <row r="4544" spans="1:6" ht="16.5" x14ac:dyDescent="0.3">
      <c r="A4544" s="9" t="s">
        <v>17783</v>
      </c>
      <c r="B4544" s="9" t="s">
        <v>2198</v>
      </c>
      <c r="C4544" s="10">
        <v>13603</v>
      </c>
      <c r="D4544" s="9">
        <v>62571575</v>
      </c>
      <c r="E4544" s="9" t="e">
        <f>INDEX(#REF!:#REF!,MATCH($D4544,#REF!:#REF!,0),MATCH(#REF!,#REF!:#REF!,0))</f>
        <v>#REF!</v>
      </c>
      <c r="F4544" s="9" t="e">
        <f>INDEX(#REF!:#REF!,MATCH($D4544,#REF!:#REF!,0),MATCH(#REF!,#REF!:#REF!,0))</f>
        <v>#REF!</v>
      </c>
    </row>
    <row r="4545" spans="1:6" ht="16.5" x14ac:dyDescent="0.3">
      <c r="A4545" s="9" t="s">
        <v>17782</v>
      </c>
      <c r="B4545" s="9" t="s">
        <v>1957</v>
      </c>
      <c r="C4545" s="10">
        <v>56036</v>
      </c>
      <c r="D4545" s="9">
        <v>5372344725</v>
      </c>
      <c r="E4545" s="9" t="e">
        <f>INDEX(#REF!:#REF!,MATCH($D4545,#REF!:#REF!,0),MATCH(#REF!,#REF!:#REF!,0))</f>
        <v>#REF!</v>
      </c>
      <c r="F4545" s="9" t="e">
        <f>INDEX(#REF!:#REF!,MATCH($D4545,#REF!:#REF!,0),MATCH(#REF!,#REF!:#REF!,0))</f>
        <v>#REF!</v>
      </c>
    </row>
    <row r="4546" spans="1:6" ht="16.5" x14ac:dyDescent="0.3">
      <c r="A4546" s="9" t="s">
        <v>17781</v>
      </c>
      <c r="B4546" s="9" t="s">
        <v>2610</v>
      </c>
      <c r="C4546" s="10">
        <v>40339</v>
      </c>
      <c r="D4546" s="9">
        <v>3554301841</v>
      </c>
      <c r="E4546" s="9" t="e">
        <f>INDEX(#REF!:#REF!,MATCH($D4546,#REF!:#REF!,0),MATCH(#REF!,#REF!:#REF!,0))</f>
        <v>#REF!</v>
      </c>
      <c r="F4546" s="9" t="e">
        <f>INDEX(#REF!:#REF!,MATCH($D4546,#REF!:#REF!,0),MATCH(#REF!,#REF!:#REF!,0))</f>
        <v>#REF!</v>
      </c>
    </row>
    <row r="4547" spans="1:6" ht="16.5" x14ac:dyDescent="0.3">
      <c r="A4547" s="9" t="s">
        <v>17780</v>
      </c>
      <c r="B4547" s="9" t="s">
        <v>2532</v>
      </c>
      <c r="C4547" s="10">
        <v>33707</v>
      </c>
      <c r="D4547" s="9">
        <v>8322342209</v>
      </c>
      <c r="E4547" s="9" t="e">
        <f>INDEX(#REF!:#REF!,MATCH($D4547,#REF!:#REF!,0),MATCH(#REF!,#REF!:#REF!,0))</f>
        <v>#REF!</v>
      </c>
      <c r="F4547" s="9" t="e">
        <f>INDEX(#REF!:#REF!,MATCH($D4547,#REF!:#REF!,0),MATCH(#REF!,#REF!:#REF!,0))</f>
        <v>#REF!</v>
      </c>
    </row>
    <row r="4548" spans="1:6" ht="16.5" x14ac:dyDescent="0.3">
      <c r="A4548" s="9" t="s">
        <v>17779</v>
      </c>
      <c r="B4548" s="9" t="s">
        <v>2132</v>
      </c>
      <c r="C4548" s="10">
        <v>59290</v>
      </c>
      <c r="D4548" s="9">
        <v>6776868107</v>
      </c>
      <c r="E4548" s="9" t="e">
        <f>INDEX(#REF!:#REF!,MATCH($D4548,#REF!:#REF!,0),MATCH(#REF!,#REF!:#REF!,0))</f>
        <v>#REF!</v>
      </c>
      <c r="F4548" s="9" t="e">
        <f>INDEX(#REF!:#REF!,MATCH($D4548,#REF!:#REF!,0),MATCH(#REF!,#REF!:#REF!,0))</f>
        <v>#REF!</v>
      </c>
    </row>
    <row r="4549" spans="1:6" ht="16.5" x14ac:dyDescent="0.3">
      <c r="A4549" s="9" t="s">
        <v>17778</v>
      </c>
      <c r="B4549" s="9" t="s">
        <v>1965</v>
      </c>
      <c r="C4549" s="10">
        <v>19907</v>
      </c>
      <c r="D4549" s="9">
        <v>1249074622</v>
      </c>
      <c r="E4549" s="9" t="e">
        <f>INDEX(#REF!:#REF!,MATCH($D4549,#REF!:#REF!,0),MATCH(#REF!,#REF!:#REF!,0))</f>
        <v>#REF!</v>
      </c>
      <c r="F4549" s="9" t="e">
        <f>INDEX(#REF!:#REF!,MATCH($D4549,#REF!:#REF!,0),MATCH(#REF!,#REF!:#REF!,0))</f>
        <v>#REF!</v>
      </c>
    </row>
    <row r="4550" spans="1:6" ht="16.5" x14ac:dyDescent="0.3">
      <c r="A4550" s="9" t="s">
        <v>17777</v>
      </c>
      <c r="B4550" s="9" t="s">
        <v>3156</v>
      </c>
      <c r="C4550" s="10">
        <v>55792</v>
      </c>
      <c r="D4550" s="9">
        <v>2500807061</v>
      </c>
      <c r="E4550" s="9" t="e">
        <f>INDEX(#REF!:#REF!,MATCH($D4550,#REF!:#REF!,0),MATCH(#REF!,#REF!:#REF!,0))</f>
        <v>#REF!</v>
      </c>
      <c r="F4550" s="9" t="e">
        <f>INDEX(#REF!:#REF!,MATCH($D4550,#REF!:#REF!,0),MATCH(#REF!,#REF!:#REF!,0))</f>
        <v>#REF!</v>
      </c>
    </row>
    <row r="4551" spans="1:6" ht="16.5" x14ac:dyDescent="0.3">
      <c r="A4551" s="9" t="s">
        <v>17776</v>
      </c>
      <c r="B4551" s="9" t="s">
        <v>2568</v>
      </c>
      <c r="C4551" s="10">
        <v>59470</v>
      </c>
      <c r="D4551" s="9">
        <v>7914395587</v>
      </c>
      <c r="E4551" s="9" t="e">
        <f>INDEX(#REF!:#REF!,MATCH($D4551,#REF!:#REF!,0),MATCH(#REF!,#REF!:#REF!,0))</f>
        <v>#REF!</v>
      </c>
      <c r="F4551" s="9" t="e">
        <f>INDEX(#REF!:#REF!,MATCH($D4551,#REF!:#REF!,0),MATCH(#REF!,#REF!:#REF!,0))</f>
        <v>#REF!</v>
      </c>
    </row>
    <row r="4552" spans="1:6" ht="16.5" x14ac:dyDescent="0.3">
      <c r="A4552" s="9" t="s">
        <v>17775</v>
      </c>
      <c r="B4552" s="9" t="s">
        <v>2443</v>
      </c>
      <c r="C4552" s="10">
        <v>16884</v>
      </c>
      <c r="D4552" s="9">
        <v>6235447353</v>
      </c>
      <c r="E4552" s="9" t="e">
        <f>INDEX(#REF!:#REF!,MATCH($D4552,#REF!:#REF!,0),MATCH(#REF!,#REF!:#REF!,0))</f>
        <v>#REF!</v>
      </c>
      <c r="F4552" s="9" t="e">
        <f>INDEX(#REF!:#REF!,MATCH($D4552,#REF!:#REF!,0),MATCH(#REF!,#REF!:#REF!,0))</f>
        <v>#REF!</v>
      </c>
    </row>
    <row r="4553" spans="1:6" ht="16.5" x14ac:dyDescent="0.3">
      <c r="A4553" s="9" t="s">
        <v>17774</v>
      </c>
      <c r="B4553" s="9" t="s">
        <v>2568</v>
      </c>
      <c r="C4553" s="10">
        <v>15596</v>
      </c>
      <c r="D4553" s="9">
        <v>9381484503</v>
      </c>
      <c r="E4553" s="9" t="e">
        <f>INDEX(#REF!:#REF!,MATCH($D4553,#REF!:#REF!,0),MATCH(#REF!,#REF!:#REF!,0))</f>
        <v>#REF!</v>
      </c>
      <c r="F4553" s="9" t="e">
        <f>INDEX(#REF!:#REF!,MATCH($D4553,#REF!:#REF!,0),MATCH(#REF!,#REF!:#REF!,0))</f>
        <v>#REF!</v>
      </c>
    </row>
    <row r="4554" spans="1:6" ht="16.5" x14ac:dyDescent="0.3">
      <c r="A4554" s="9" t="s">
        <v>17773</v>
      </c>
      <c r="B4554" s="9" t="s">
        <v>1975</v>
      </c>
      <c r="C4554" s="10">
        <v>23047</v>
      </c>
      <c r="D4554" s="9">
        <v>2158895349</v>
      </c>
      <c r="E4554" s="9" t="e">
        <f>INDEX(#REF!:#REF!,MATCH($D4554,#REF!:#REF!,0),MATCH(#REF!,#REF!:#REF!,0))</f>
        <v>#REF!</v>
      </c>
      <c r="F4554" s="9" t="e">
        <f>INDEX(#REF!:#REF!,MATCH($D4554,#REF!:#REF!,0),MATCH(#REF!,#REF!:#REF!,0))</f>
        <v>#REF!</v>
      </c>
    </row>
    <row r="4555" spans="1:6" ht="16.5" x14ac:dyDescent="0.3">
      <c r="A4555" s="9" t="s">
        <v>17772</v>
      </c>
      <c r="B4555" s="9" t="s">
        <v>2386</v>
      </c>
      <c r="C4555" s="10">
        <v>52952</v>
      </c>
      <c r="D4555" s="9">
        <v>8373529241</v>
      </c>
      <c r="E4555" s="9" t="e">
        <f>INDEX(#REF!:#REF!,MATCH($D4555,#REF!:#REF!,0),MATCH(#REF!,#REF!:#REF!,0))</f>
        <v>#REF!</v>
      </c>
      <c r="F4555" s="9" t="e">
        <f>INDEX(#REF!:#REF!,MATCH($D4555,#REF!:#REF!,0),MATCH(#REF!,#REF!:#REF!,0))</f>
        <v>#REF!</v>
      </c>
    </row>
    <row r="4556" spans="1:6" ht="16.5" x14ac:dyDescent="0.3">
      <c r="A4556" s="9" t="s">
        <v>17771</v>
      </c>
      <c r="B4556" s="9" t="s">
        <v>2059</v>
      </c>
      <c r="C4556" s="10">
        <v>19528</v>
      </c>
      <c r="D4556" s="9">
        <v>3824197065</v>
      </c>
      <c r="E4556" s="9" t="e">
        <f>INDEX(#REF!:#REF!,MATCH($D4556,#REF!:#REF!,0),MATCH(#REF!,#REF!:#REF!,0))</f>
        <v>#REF!</v>
      </c>
      <c r="F4556" s="9" t="e">
        <f>INDEX(#REF!:#REF!,MATCH($D4556,#REF!:#REF!,0),MATCH(#REF!,#REF!:#REF!,0))</f>
        <v>#REF!</v>
      </c>
    </row>
    <row r="4557" spans="1:6" ht="16.5" x14ac:dyDescent="0.3">
      <c r="A4557" s="9" t="s">
        <v>17770</v>
      </c>
      <c r="B4557" s="9" t="s">
        <v>2075</v>
      </c>
      <c r="C4557" s="10">
        <v>36176</v>
      </c>
      <c r="D4557" s="9">
        <v>8387947148</v>
      </c>
      <c r="E4557" s="9" t="e">
        <f>INDEX(#REF!:#REF!,MATCH($D4557,#REF!:#REF!,0),MATCH(#REF!,#REF!:#REF!,0))</f>
        <v>#REF!</v>
      </c>
      <c r="F4557" s="9" t="e">
        <f>INDEX(#REF!:#REF!,MATCH($D4557,#REF!:#REF!,0),MATCH(#REF!,#REF!:#REF!,0))</f>
        <v>#REF!</v>
      </c>
    </row>
    <row r="4558" spans="1:6" ht="16.5" x14ac:dyDescent="0.3">
      <c r="A4558" s="9" t="s">
        <v>17769</v>
      </c>
      <c r="B4558" s="9" t="s">
        <v>2158</v>
      </c>
      <c r="C4558" s="10">
        <v>26071</v>
      </c>
      <c r="D4558" s="9">
        <v>8315800957</v>
      </c>
      <c r="E4558" s="9" t="e">
        <f>INDEX(#REF!:#REF!,MATCH($D4558,#REF!:#REF!,0),MATCH(#REF!,#REF!:#REF!,0))</f>
        <v>#REF!</v>
      </c>
      <c r="F4558" s="9" t="e">
        <f>INDEX(#REF!:#REF!,MATCH($D4558,#REF!:#REF!,0),MATCH(#REF!,#REF!:#REF!,0))</f>
        <v>#REF!</v>
      </c>
    </row>
    <row r="4559" spans="1:6" ht="16.5" x14ac:dyDescent="0.3">
      <c r="A4559" s="9" t="s">
        <v>17768</v>
      </c>
      <c r="B4559" s="9" t="s">
        <v>2942</v>
      </c>
      <c r="C4559" s="10">
        <v>51026</v>
      </c>
      <c r="D4559" s="9">
        <v>1573192775</v>
      </c>
      <c r="E4559" s="9" t="e">
        <f>INDEX(#REF!:#REF!,MATCH($D4559,#REF!:#REF!,0),MATCH(#REF!,#REF!:#REF!,0))</f>
        <v>#REF!</v>
      </c>
      <c r="F4559" s="9" t="e">
        <f>INDEX(#REF!:#REF!,MATCH($D4559,#REF!:#REF!,0),MATCH(#REF!,#REF!:#REF!,0))</f>
        <v>#REF!</v>
      </c>
    </row>
    <row r="4560" spans="1:6" ht="16.5" x14ac:dyDescent="0.3">
      <c r="A4560" s="9" t="s">
        <v>17767</v>
      </c>
      <c r="B4560" s="9" t="s">
        <v>2747</v>
      </c>
      <c r="C4560" s="10">
        <v>36366</v>
      </c>
      <c r="D4560" s="9">
        <v>3164004753</v>
      </c>
      <c r="E4560" s="9" t="e">
        <f>INDEX(#REF!:#REF!,MATCH($D4560,#REF!:#REF!,0),MATCH(#REF!,#REF!:#REF!,0))</f>
        <v>#REF!</v>
      </c>
      <c r="F4560" s="9" t="e">
        <f>INDEX(#REF!:#REF!,MATCH($D4560,#REF!:#REF!,0),MATCH(#REF!,#REF!:#REF!,0))</f>
        <v>#REF!</v>
      </c>
    </row>
    <row r="4561" spans="1:6" ht="16.5" x14ac:dyDescent="0.3">
      <c r="A4561" s="9" t="s">
        <v>17766</v>
      </c>
      <c r="B4561" s="9" t="s">
        <v>3448</v>
      </c>
      <c r="C4561" s="10">
        <v>12915</v>
      </c>
      <c r="D4561" s="9">
        <v>320120716</v>
      </c>
      <c r="E4561" s="9" t="e">
        <f>INDEX(#REF!:#REF!,MATCH($D4561,#REF!:#REF!,0),MATCH(#REF!,#REF!:#REF!,0))</f>
        <v>#REF!</v>
      </c>
      <c r="F4561" s="9" t="e">
        <f>INDEX(#REF!:#REF!,MATCH($D4561,#REF!:#REF!,0),MATCH(#REF!,#REF!:#REF!,0))</f>
        <v>#REF!</v>
      </c>
    </row>
    <row r="4562" spans="1:6" ht="16.5" x14ac:dyDescent="0.3">
      <c r="A4562" s="9" t="s">
        <v>17765</v>
      </c>
      <c r="B4562" s="9" t="s">
        <v>2628</v>
      </c>
      <c r="C4562" s="10">
        <v>55618</v>
      </c>
      <c r="D4562" s="9">
        <v>1079691642</v>
      </c>
      <c r="E4562" s="9" t="e">
        <f>INDEX(#REF!:#REF!,MATCH($D4562,#REF!:#REF!,0),MATCH(#REF!,#REF!:#REF!,0))</f>
        <v>#REF!</v>
      </c>
      <c r="F4562" s="9" t="e">
        <f>INDEX(#REF!:#REF!,MATCH($D4562,#REF!:#REF!,0),MATCH(#REF!,#REF!:#REF!,0))</f>
        <v>#REF!</v>
      </c>
    </row>
    <row r="4563" spans="1:6" ht="16.5" x14ac:dyDescent="0.3">
      <c r="A4563" s="9" t="s">
        <v>17764</v>
      </c>
      <c r="B4563" s="9" t="s">
        <v>2326</v>
      </c>
      <c r="C4563" s="10">
        <v>32289</v>
      </c>
      <c r="D4563" s="9">
        <v>7473861379</v>
      </c>
      <c r="E4563" s="9" t="e">
        <f>INDEX(#REF!:#REF!,MATCH($D4563,#REF!:#REF!,0),MATCH(#REF!,#REF!:#REF!,0))</f>
        <v>#REF!</v>
      </c>
      <c r="F4563" s="9" t="e">
        <f>INDEX(#REF!:#REF!,MATCH($D4563,#REF!:#REF!,0),MATCH(#REF!,#REF!:#REF!,0))</f>
        <v>#REF!</v>
      </c>
    </row>
    <row r="4564" spans="1:6" ht="16.5" x14ac:dyDescent="0.3">
      <c r="A4564" s="9" t="s">
        <v>17763</v>
      </c>
      <c r="B4564" s="9" t="s">
        <v>2379</v>
      </c>
      <c r="C4564" s="10">
        <v>10471</v>
      </c>
      <c r="D4564" s="9">
        <v>1739513533</v>
      </c>
      <c r="E4564" s="9" t="e">
        <f>INDEX(#REF!:#REF!,MATCH($D4564,#REF!:#REF!,0),MATCH(#REF!,#REF!:#REF!,0))</f>
        <v>#REF!</v>
      </c>
      <c r="F4564" s="9" t="e">
        <f>INDEX(#REF!:#REF!,MATCH($D4564,#REF!:#REF!,0),MATCH(#REF!,#REF!:#REF!,0))</f>
        <v>#REF!</v>
      </c>
    </row>
    <row r="4565" spans="1:6" ht="16.5" x14ac:dyDescent="0.3">
      <c r="A4565" s="9" t="s">
        <v>17762</v>
      </c>
      <c r="B4565" s="9" t="s">
        <v>2396</v>
      </c>
      <c r="C4565" s="10">
        <v>44036</v>
      </c>
      <c r="D4565" s="9">
        <v>6596440737</v>
      </c>
      <c r="E4565" s="9" t="e">
        <f>INDEX(#REF!:#REF!,MATCH($D4565,#REF!:#REF!,0),MATCH(#REF!,#REF!:#REF!,0))</f>
        <v>#REF!</v>
      </c>
      <c r="F4565" s="9" t="e">
        <f>INDEX(#REF!:#REF!,MATCH($D4565,#REF!:#REF!,0),MATCH(#REF!,#REF!:#REF!,0))</f>
        <v>#REF!</v>
      </c>
    </row>
    <row r="4566" spans="1:6" ht="16.5" x14ac:dyDescent="0.3">
      <c r="A4566" s="9" t="s">
        <v>17761</v>
      </c>
      <c r="B4566" s="9" t="s">
        <v>2105</v>
      </c>
      <c r="C4566" s="10">
        <v>46274</v>
      </c>
      <c r="D4566" s="9">
        <v>9369490930</v>
      </c>
      <c r="E4566" s="9" t="e">
        <f>INDEX(#REF!:#REF!,MATCH($D4566,#REF!:#REF!,0),MATCH(#REF!,#REF!:#REF!,0))</f>
        <v>#REF!</v>
      </c>
      <c r="F4566" s="9" t="e">
        <f>INDEX(#REF!:#REF!,MATCH($D4566,#REF!:#REF!,0),MATCH(#REF!,#REF!:#REF!,0))</f>
        <v>#REF!</v>
      </c>
    </row>
    <row r="4567" spans="1:6" ht="16.5" x14ac:dyDescent="0.3">
      <c r="A4567" s="9" t="s">
        <v>17760</v>
      </c>
      <c r="B4567" s="9" t="s">
        <v>2831</v>
      </c>
      <c r="C4567" s="10">
        <v>19231</v>
      </c>
      <c r="D4567" s="9">
        <v>2177097355</v>
      </c>
      <c r="E4567" s="9" t="e">
        <f>INDEX(#REF!:#REF!,MATCH($D4567,#REF!:#REF!,0),MATCH(#REF!,#REF!:#REF!,0))</f>
        <v>#REF!</v>
      </c>
      <c r="F4567" s="9" t="e">
        <f>INDEX(#REF!:#REF!,MATCH($D4567,#REF!:#REF!,0),MATCH(#REF!,#REF!:#REF!,0))</f>
        <v>#REF!</v>
      </c>
    </row>
    <row r="4568" spans="1:6" ht="16.5" x14ac:dyDescent="0.3">
      <c r="A4568" s="9" t="s">
        <v>17759</v>
      </c>
      <c r="B4568" s="9" t="s">
        <v>2608</v>
      </c>
      <c r="C4568" s="10">
        <v>44754</v>
      </c>
      <c r="D4568" s="9">
        <v>1755716656</v>
      </c>
      <c r="E4568" s="9" t="e">
        <f>INDEX(#REF!:#REF!,MATCH($D4568,#REF!:#REF!,0),MATCH(#REF!,#REF!:#REF!,0))</f>
        <v>#REF!</v>
      </c>
      <c r="F4568" s="9" t="e">
        <f>INDEX(#REF!:#REF!,MATCH($D4568,#REF!:#REF!,0),MATCH(#REF!,#REF!:#REF!,0))</f>
        <v>#REF!</v>
      </c>
    </row>
    <row r="4569" spans="1:6" ht="16.5" x14ac:dyDescent="0.3">
      <c r="A4569" s="9" t="s">
        <v>17758</v>
      </c>
      <c r="B4569" s="9" t="s">
        <v>2366</v>
      </c>
      <c r="C4569" s="10">
        <v>16144</v>
      </c>
      <c r="D4569" s="9">
        <v>923191143</v>
      </c>
      <c r="E4569" s="9" t="e">
        <f>INDEX(#REF!:#REF!,MATCH($D4569,#REF!:#REF!,0),MATCH(#REF!,#REF!:#REF!,0))</f>
        <v>#REF!</v>
      </c>
      <c r="F4569" s="9" t="e">
        <f>INDEX(#REF!:#REF!,MATCH($D4569,#REF!:#REF!,0),MATCH(#REF!,#REF!:#REF!,0))</f>
        <v>#REF!</v>
      </c>
    </row>
    <row r="4570" spans="1:6" ht="16.5" x14ac:dyDescent="0.3">
      <c r="A4570" s="9" t="s">
        <v>17757</v>
      </c>
      <c r="B4570" s="9" t="s">
        <v>2404</v>
      </c>
      <c r="C4570" s="10">
        <v>55711</v>
      </c>
      <c r="D4570" s="9">
        <v>6364724701</v>
      </c>
      <c r="E4570" s="9" t="e">
        <f>INDEX(#REF!:#REF!,MATCH($D4570,#REF!:#REF!,0),MATCH(#REF!,#REF!:#REF!,0))</f>
        <v>#REF!</v>
      </c>
      <c r="F4570" s="9" t="e">
        <f>INDEX(#REF!:#REF!,MATCH($D4570,#REF!:#REF!,0),MATCH(#REF!,#REF!:#REF!,0))</f>
        <v>#REF!</v>
      </c>
    </row>
    <row r="4571" spans="1:6" ht="16.5" x14ac:dyDescent="0.3">
      <c r="A4571" s="9" t="s">
        <v>17756</v>
      </c>
      <c r="B4571" s="9" t="s">
        <v>2092</v>
      </c>
      <c r="C4571" s="10">
        <v>15795</v>
      </c>
      <c r="D4571" s="9">
        <v>3991175401</v>
      </c>
      <c r="E4571" s="9" t="e">
        <f>INDEX(#REF!:#REF!,MATCH($D4571,#REF!:#REF!,0),MATCH(#REF!,#REF!:#REF!,0))</f>
        <v>#REF!</v>
      </c>
      <c r="F4571" s="9" t="e">
        <f>INDEX(#REF!:#REF!,MATCH($D4571,#REF!:#REF!,0),MATCH(#REF!,#REF!:#REF!,0))</f>
        <v>#REF!</v>
      </c>
    </row>
    <row r="4572" spans="1:6" ht="16.5" x14ac:dyDescent="0.3">
      <c r="A4572" s="9" t="s">
        <v>17755</v>
      </c>
      <c r="B4572" s="9" t="s">
        <v>3372</v>
      </c>
      <c r="C4572" s="10">
        <v>34815</v>
      </c>
      <c r="D4572" s="9">
        <v>4219825649</v>
      </c>
      <c r="E4572" s="9" t="e">
        <f>INDEX(#REF!:#REF!,MATCH($D4572,#REF!:#REF!,0),MATCH(#REF!,#REF!:#REF!,0))</f>
        <v>#REF!</v>
      </c>
      <c r="F4572" s="9" t="e">
        <f>INDEX(#REF!:#REF!,MATCH($D4572,#REF!:#REF!,0),MATCH(#REF!,#REF!:#REF!,0))</f>
        <v>#REF!</v>
      </c>
    </row>
    <row r="4573" spans="1:6" ht="16.5" x14ac:dyDescent="0.3">
      <c r="A4573" s="9" t="s">
        <v>17754</v>
      </c>
      <c r="B4573" s="9" t="s">
        <v>2422</v>
      </c>
      <c r="C4573" s="10">
        <v>26765</v>
      </c>
      <c r="D4573" s="9">
        <v>1918356416</v>
      </c>
      <c r="E4573" s="9" t="e">
        <f>INDEX(#REF!:#REF!,MATCH($D4573,#REF!:#REF!,0),MATCH(#REF!,#REF!:#REF!,0))</f>
        <v>#REF!</v>
      </c>
      <c r="F4573" s="9" t="e">
        <f>INDEX(#REF!:#REF!,MATCH($D4573,#REF!:#REF!,0),MATCH(#REF!,#REF!:#REF!,0))</f>
        <v>#REF!</v>
      </c>
    </row>
    <row r="4574" spans="1:6" ht="16.5" x14ac:dyDescent="0.3">
      <c r="A4574" s="9" t="s">
        <v>17753</v>
      </c>
      <c r="B4574" s="9" t="s">
        <v>2136</v>
      </c>
      <c r="C4574" s="10">
        <v>58230</v>
      </c>
      <c r="D4574" s="9">
        <v>6000780338</v>
      </c>
      <c r="E4574" s="9" t="e">
        <f>INDEX(#REF!:#REF!,MATCH($D4574,#REF!:#REF!,0),MATCH(#REF!,#REF!:#REF!,0))</f>
        <v>#REF!</v>
      </c>
      <c r="F4574" s="9" t="e">
        <f>INDEX(#REF!:#REF!,MATCH($D4574,#REF!:#REF!,0),MATCH(#REF!,#REF!:#REF!,0))</f>
        <v>#REF!</v>
      </c>
    </row>
    <row r="4575" spans="1:6" ht="16.5" x14ac:dyDescent="0.3">
      <c r="A4575" s="9" t="s">
        <v>17752</v>
      </c>
      <c r="B4575" s="9" t="s">
        <v>1947</v>
      </c>
      <c r="C4575" s="10">
        <v>48722</v>
      </c>
      <c r="D4575" s="9">
        <v>3661649302</v>
      </c>
      <c r="E4575" s="9" t="e">
        <f>INDEX(#REF!:#REF!,MATCH($D4575,#REF!:#REF!,0),MATCH(#REF!,#REF!:#REF!,0))</f>
        <v>#REF!</v>
      </c>
      <c r="F4575" s="9" t="e">
        <f>INDEX(#REF!:#REF!,MATCH($D4575,#REF!:#REF!,0),MATCH(#REF!,#REF!:#REF!,0))</f>
        <v>#REF!</v>
      </c>
    </row>
    <row r="4576" spans="1:6" ht="16.5" x14ac:dyDescent="0.3">
      <c r="A4576" s="9" t="s">
        <v>17751</v>
      </c>
      <c r="B4576" s="9" t="s">
        <v>2272</v>
      </c>
      <c r="C4576" s="10">
        <v>33558</v>
      </c>
      <c r="D4576" s="9">
        <v>4920920075</v>
      </c>
      <c r="E4576" s="9" t="e">
        <f>INDEX(#REF!:#REF!,MATCH($D4576,#REF!:#REF!,0),MATCH(#REF!,#REF!:#REF!,0))</f>
        <v>#REF!</v>
      </c>
      <c r="F4576" s="9" t="e">
        <f>INDEX(#REF!:#REF!,MATCH($D4576,#REF!:#REF!,0),MATCH(#REF!,#REF!:#REF!,0))</f>
        <v>#REF!</v>
      </c>
    </row>
    <row r="4577" spans="1:6" ht="16.5" x14ac:dyDescent="0.3">
      <c r="A4577" s="9" t="s">
        <v>17750</v>
      </c>
      <c r="B4577" s="9" t="s">
        <v>2174</v>
      </c>
      <c r="C4577" s="10">
        <v>46613</v>
      </c>
      <c r="D4577" s="9">
        <v>3041948354</v>
      </c>
      <c r="E4577" s="9" t="e">
        <f>INDEX(#REF!:#REF!,MATCH($D4577,#REF!:#REF!,0),MATCH(#REF!,#REF!:#REF!,0))</f>
        <v>#REF!</v>
      </c>
      <c r="F4577" s="9" t="e">
        <f>INDEX(#REF!:#REF!,MATCH($D4577,#REF!:#REF!,0),MATCH(#REF!,#REF!:#REF!,0))</f>
        <v>#REF!</v>
      </c>
    </row>
    <row r="4578" spans="1:6" ht="16.5" x14ac:dyDescent="0.3">
      <c r="A4578" s="9" t="s">
        <v>17749</v>
      </c>
      <c r="B4578" s="9" t="s">
        <v>2602</v>
      </c>
      <c r="C4578" s="10">
        <v>16468</v>
      </c>
      <c r="D4578" s="9">
        <v>4670832530</v>
      </c>
      <c r="E4578" s="9" t="e">
        <f>INDEX(#REF!:#REF!,MATCH($D4578,#REF!:#REF!,0),MATCH(#REF!,#REF!:#REF!,0))</f>
        <v>#REF!</v>
      </c>
      <c r="F4578" s="9" t="e">
        <f>INDEX(#REF!:#REF!,MATCH($D4578,#REF!:#REF!,0),MATCH(#REF!,#REF!:#REF!,0))</f>
        <v>#REF!</v>
      </c>
    </row>
    <row r="4579" spans="1:6" ht="16.5" x14ac:dyDescent="0.3">
      <c r="A4579" s="9" t="s">
        <v>17748</v>
      </c>
      <c r="B4579" s="9" t="s">
        <v>2323</v>
      </c>
      <c r="C4579" s="10">
        <v>27353</v>
      </c>
      <c r="D4579" s="9">
        <v>8401146046</v>
      </c>
      <c r="E4579" s="9" t="e">
        <f>INDEX(#REF!:#REF!,MATCH($D4579,#REF!:#REF!,0),MATCH(#REF!,#REF!:#REF!,0))</f>
        <v>#REF!</v>
      </c>
      <c r="F4579" s="9" t="e">
        <f>INDEX(#REF!:#REF!,MATCH($D4579,#REF!:#REF!,0),MATCH(#REF!,#REF!:#REF!,0))</f>
        <v>#REF!</v>
      </c>
    </row>
    <row r="4580" spans="1:6" ht="16.5" x14ac:dyDescent="0.3">
      <c r="A4580" s="9" t="s">
        <v>17747</v>
      </c>
      <c r="B4580" s="9" t="s">
        <v>2346</v>
      </c>
      <c r="C4580" s="10">
        <v>28901</v>
      </c>
      <c r="D4580" s="9">
        <v>5861892008</v>
      </c>
      <c r="E4580" s="9" t="e">
        <f>INDEX(#REF!:#REF!,MATCH($D4580,#REF!:#REF!,0),MATCH(#REF!,#REF!:#REF!,0))</f>
        <v>#REF!</v>
      </c>
      <c r="F4580" s="9" t="e">
        <f>INDEX(#REF!:#REF!,MATCH($D4580,#REF!:#REF!,0),MATCH(#REF!,#REF!:#REF!,0))</f>
        <v>#REF!</v>
      </c>
    </row>
    <row r="4581" spans="1:6" ht="16.5" x14ac:dyDescent="0.3">
      <c r="A4581" s="9" t="s">
        <v>17746</v>
      </c>
      <c r="B4581" s="9" t="s">
        <v>2721</v>
      </c>
      <c r="C4581" s="10">
        <v>46649</v>
      </c>
      <c r="D4581" s="9">
        <v>8093156364</v>
      </c>
      <c r="E4581" s="9" t="e">
        <f>INDEX(#REF!:#REF!,MATCH($D4581,#REF!:#REF!,0),MATCH(#REF!,#REF!:#REF!,0))</f>
        <v>#REF!</v>
      </c>
      <c r="F4581" s="9" t="e">
        <f>INDEX(#REF!:#REF!,MATCH($D4581,#REF!:#REF!,0),MATCH(#REF!,#REF!:#REF!,0))</f>
        <v>#REF!</v>
      </c>
    </row>
    <row r="4582" spans="1:6" ht="16.5" x14ac:dyDescent="0.3">
      <c r="A4582" s="9" t="s">
        <v>17745</v>
      </c>
      <c r="B4582" s="9" t="s">
        <v>3281</v>
      </c>
      <c r="C4582" s="10">
        <v>19044</v>
      </c>
      <c r="D4582" s="9">
        <v>5756920838</v>
      </c>
      <c r="E4582" s="9" t="e">
        <f>INDEX(#REF!:#REF!,MATCH($D4582,#REF!:#REF!,0),MATCH(#REF!,#REF!:#REF!,0))</f>
        <v>#REF!</v>
      </c>
      <c r="F4582" s="9" t="e">
        <f>INDEX(#REF!:#REF!,MATCH($D4582,#REF!:#REF!,0),MATCH(#REF!,#REF!:#REF!,0))</f>
        <v>#REF!</v>
      </c>
    </row>
    <row r="4583" spans="1:6" ht="16.5" x14ac:dyDescent="0.3">
      <c r="A4583" s="9" t="s">
        <v>17744</v>
      </c>
      <c r="B4583" s="9" t="s">
        <v>2747</v>
      </c>
      <c r="C4583" s="10">
        <v>46923</v>
      </c>
      <c r="D4583" s="9">
        <v>8256403403</v>
      </c>
      <c r="E4583" s="9" t="e">
        <f>INDEX(#REF!:#REF!,MATCH($D4583,#REF!:#REF!,0),MATCH(#REF!,#REF!:#REF!,0))</f>
        <v>#REF!</v>
      </c>
      <c r="F4583" s="9" t="e">
        <f>INDEX(#REF!:#REF!,MATCH($D4583,#REF!:#REF!,0),MATCH(#REF!,#REF!:#REF!,0))</f>
        <v>#REF!</v>
      </c>
    </row>
    <row r="4584" spans="1:6" ht="16.5" x14ac:dyDescent="0.3">
      <c r="A4584" s="9" t="s">
        <v>17743</v>
      </c>
      <c r="B4584" s="9" t="s">
        <v>1945</v>
      </c>
      <c r="C4584" s="10">
        <v>59869</v>
      </c>
      <c r="D4584" s="9">
        <v>1743464649</v>
      </c>
      <c r="E4584" s="9" t="e">
        <f>INDEX(#REF!:#REF!,MATCH($D4584,#REF!:#REF!,0),MATCH(#REF!,#REF!:#REF!,0))</f>
        <v>#REF!</v>
      </c>
      <c r="F4584" s="9" t="e">
        <f>INDEX(#REF!:#REF!,MATCH($D4584,#REF!:#REF!,0),MATCH(#REF!,#REF!:#REF!,0))</f>
        <v>#REF!</v>
      </c>
    </row>
    <row r="4585" spans="1:6" ht="16.5" x14ac:dyDescent="0.3">
      <c r="A4585" s="9" t="s">
        <v>17742</v>
      </c>
      <c r="B4585" s="9" t="s">
        <v>2017</v>
      </c>
      <c r="C4585" s="10">
        <v>46608</v>
      </c>
      <c r="D4585" s="9">
        <v>784224471</v>
      </c>
      <c r="E4585" s="9" t="e">
        <f>INDEX(#REF!:#REF!,MATCH($D4585,#REF!:#REF!,0),MATCH(#REF!,#REF!:#REF!,0))</f>
        <v>#REF!</v>
      </c>
      <c r="F4585" s="9" t="e">
        <f>INDEX(#REF!:#REF!,MATCH($D4585,#REF!:#REF!,0),MATCH(#REF!,#REF!:#REF!,0))</f>
        <v>#REF!</v>
      </c>
    </row>
    <row r="4586" spans="1:6" ht="16.5" x14ac:dyDescent="0.3">
      <c r="A4586" s="9" t="s">
        <v>17741</v>
      </c>
      <c r="B4586" s="9" t="s">
        <v>1969</v>
      </c>
      <c r="C4586" s="10">
        <v>36320</v>
      </c>
      <c r="D4586" s="9">
        <v>3086393343</v>
      </c>
      <c r="E4586" s="9" t="e">
        <f>INDEX(#REF!:#REF!,MATCH($D4586,#REF!:#REF!,0),MATCH(#REF!,#REF!:#REF!,0))</f>
        <v>#REF!</v>
      </c>
      <c r="F4586" s="9" t="e">
        <f>INDEX(#REF!:#REF!,MATCH($D4586,#REF!:#REF!,0),MATCH(#REF!,#REF!:#REF!,0))</f>
        <v>#REF!</v>
      </c>
    </row>
    <row r="4587" spans="1:6" ht="16.5" x14ac:dyDescent="0.3">
      <c r="A4587" s="9" t="s">
        <v>17740</v>
      </c>
      <c r="B4587" s="9" t="s">
        <v>2105</v>
      </c>
      <c r="C4587" s="10">
        <v>10723</v>
      </c>
      <c r="D4587" s="9">
        <v>4823073274</v>
      </c>
      <c r="E4587" s="9" t="e">
        <f>INDEX(#REF!:#REF!,MATCH($D4587,#REF!:#REF!,0),MATCH(#REF!,#REF!:#REF!,0))</f>
        <v>#REF!</v>
      </c>
      <c r="F4587" s="9" t="e">
        <f>INDEX(#REF!:#REF!,MATCH($D4587,#REF!:#REF!,0),MATCH(#REF!,#REF!:#REF!,0))</f>
        <v>#REF!</v>
      </c>
    </row>
    <row r="4588" spans="1:6" ht="16.5" x14ac:dyDescent="0.3">
      <c r="A4588" s="9" t="s">
        <v>17739</v>
      </c>
      <c r="B4588" s="9" t="s">
        <v>1961</v>
      </c>
      <c r="C4588" s="10">
        <v>49673</v>
      </c>
      <c r="D4588" s="9">
        <v>5000631609</v>
      </c>
      <c r="E4588" s="9" t="e">
        <f>INDEX(#REF!:#REF!,MATCH($D4588,#REF!:#REF!,0),MATCH(#REF!,#REF!:#REF!,0))</f>
        <v>#REF!</v>
      </c>
      <c r="F4588" s="9" t="e">
        <f>INDEX(#REF!:#REF!,MATCH($D4588,#REF!:#REF!,0),MATCH(#REF!,#REF!:#REF!,0))</f>
        <v>#REF!</v>
      </c>
    </row>
    <row r="4589" spans="1:6" ht="16.5" x14ac:dyDescent="0.3">
      <c r="A4589" s="9" t="s">
        <v>17738</v>
      </c>
      <c r="B4589" s="9" t="s">
        <v>2312</v>
      </c>
      <c r="C4589" s="10">
        <v>58469</v>
      </c>
      <c r="D4589" s="9">
        <v>325547246</v>
      </c>
      <c r="E4589" s="9" t="e">
        <f>INDEX(#REF!:#REF!,MATCH($D4589,#REF!:#REF!,0),MATCH(#REF!,#REF!:#REF!,0))</f>
        <v>#REF!</v>
      </c>
      <c r="F4589" s="9" t="e">
        <f>INDEX(#REF!:#REF!,MATCH($D4589,#REF!:#REF!,0),MATCH(#REF!,#REF!:#REF!,0))</f>
        <v>#REF!</v>
      </c>
    </row>
    <row r="4590" spans="1:6" ht="16.5" x14ac:dyDescent="0.3">
      <c r="A4590" s="9" t="s">
        <v>17737</v>
      </c>
      <c r="B4590" s="9" t="s">
        <v>3275</v>
      </c>
      <c r="C4590" s="10">
        <v>34660</v>
      </c>
      <c r="D4590" s="9">
        <v>4986200380</v>
      </c>
      <c r="E4590" s="9" t="e">
        <f>INDEX(#REF!:#REF!,MATCH($D4590,#REF!:#REF!,0),MATCH(#REF!,#REF!:#REF!,0))</f>
        <v>#REF!</v>
      </c>
      <c r="F4590" s="9" t="e">
        <f>INDEX(#REF!:#REF!,MATCH($D4590,#REF!:#REF!,0),MATCH(#REF!,#REF!:#REF!,0))</f>
        <v>#REF!</v>
      </c>
    </row>
    <row r="4591" spans="1:6" ht="16.5" x14ac:dyDescent="0.3">
      <c r="A4591" s="9" t="s">
        <v>17736</v>
      </c>
      <c r="B4591" s="9" t="s">
        <v>2025</v>
      </c>
      <c r="C4591" s="10">
        <v>42210</v>
      </c>
      <c r="D4591" s="9">
        <v>923191143</v>
      </c>
      <c r="E4591" s="9" t="e">
        <f>INDEX(#REF!:#REF!,MATCH($D4591,#REF!:#REF!,0),MATCH(#REF!,#REF!:#REF!,0))</f>
        <v>#REF!</v>
      </c>
      <c r="F4591" s="9" t="e">
        <f>INDEX(#REF!:#REF!,MATCH($D4591,#REF!:#REF!,0),MATCH(#REF!,#REF!:#REF!,0))</f>
        <v>#REF!</v>
      </c>
    </row>
    <row r="4592" spans="1:6" ht="16.5" x14ac:dyDescent="0.3">
      <c r="A4592" s="9" t="s">
        <v>17735</v>
      </c>
      <c r="B4592" s="9" t="s">
        <v>3360</v>
      </c>
      <c r="C4592" s="10">
        <v>10944</v>
      </c>
      <c r="D4592" s="9">
        <v>8757371024</v>
      </c>
      <c r="E4592" s="9" t="e">
        <f>INDEX(#REF!:#REF!,MATCH($D4592,#REF!:#REF!,0),MATCH(#REF!,#REF!:#REF!,0))</f>
        <v>#REF!</v>
      </c>
      <c r="F4592" s="9" t="e">
        <f>INDEX(#REF!:#REF!,MATCH($D4592,#REF!:#REF!,0),MATCH(#REF!,#REF!:#REF!,0))</f>
        <v>#REF!</v>
      </c>
    </row>
    <row r="4593" spans="1:6" ht="16.5" x14ac:dyDescent="0.3">
      <c r="A4593" s="9" t="s">
        <v>17734</v>
      </c>
      <c r="B4593" s="9" t="s">
        <v>3168</v>
      </c>
      <c r="C4593" s="10">
        <v>22101</v>
      </c>
      <c r="D4593" s="9">
        <v>4839119791</v>
      </c>
      <c r="E4593" s="9" t="e">
        <f>INDEX(#REF!:#REF!,MATCH($D4593,#REF!:#REF!,0),MATCH(#REF!,#REF!:#REF!,0))</f>
        <v>#REF!</v>
      </c>
      <c r="F4593" s="9" t="e">
        <f>INDEX(#REF!:#REF!,MATCH($D4593,#REF!:#REF!,0),MATCH(#REF!,#REF!:#REF!,0))</f>
        <v>#REF!</v>
      </c>
    </row>
    <row r="4594" spans="1:6" ht="16.5" x14ac:dyDescent="0.3">
      <c r="A4594" s="9" t="s">
        <v>17733</v>
      </c>
      <c r="B4594" s="9" t="s">
        <v>3506</v>
      </c>
      <c r="C4594" s="10">
        <v>59924</v>
      </c>
      <c r="D4594" s="9">
        <v>6695538166</v>
      </c>
      <c r="E4594" s="9" t="e">
        <f>INDEX(#REF!:#REF!,MATCH($D4594,#REF!:#REF!,0),MATCH(#REF!,#REF!:#REF!,0))</f>
        <v>#REF!</v>
      </c>
      <c r="F4594" s="9" t="e">
        <f>INDEX(#REF!:#REF!,MATCH($D4594,#REF!:#REF!,0),MATCH(#REF!,#REF!:#REF!,0))</f>
        <v>#REF!</v>
      </c>
    </row>
    <row r="4595" spans="1:6" ht="16.5" x14ac:dyDescent="0.3">
      <c r="A4595" s="9" t="s">
        <v>17732</v>
      </c>
      <c r="B4595" s="9" t="s">
        <v>2163</v>
      </c>
      <c r="C4595" s="10">
        <v>39704</v>
      </c>
      <c r="D4595" s="9">
        <v>2237103631</v>
      </c>
      <c r="E4595" s="9" t="e">
        <f>INDEX(#REF!:#REF!,MATCH($D4595,#REF!:#REF!,0),MATCH(#REF!,#REF!:#REF!,0))</f>
        <v>#REF!</v>
      </c>
      <c r="F4595" s="9" t="e">
        <f>INDEX(#REF!:#REF!,MATCH($D4595,#REF!:#REF!,0),MATCH(#REF!,#REF!:#REF!,0))</f>
        <v>#REF!</v>
      </c>
    </row>
    <row r="4596" spans="1:6" ht="16.5" x14ac:dyDescent="0.3">
      <c r="A4596" s="9" t="s">
        <v>17731</v>
      </c>
      <c r="B4596" s="9" t="s">
        <v>2653</v>
      </c>
      <c r="C4596" s="10">
        <v>34984</v>
      </c>
      <c r="D4596" s="9">
        <v>9958099322</v>
      </c>
      <c r="E4596" s="9" t="e">
        <f>INDEX(#REF!:#REF!,MATCH($D4596,#REF!:#REF!,0),MATCH(#REF!,#REF!:#REF!,0))</f>
        <v>#REF!</v>
      </c>
      <c r="F4596" s="9" t="e">
        <f>INDEX(#REF!:#REF!,MATCH($D4596,#REF!:#REF!,0),MATCH(#REF!,#REF!:#REF!,0))</f>
        <v>#REF!</v>
      </c>
    </row>
    <row r="4597" spans="1:6" ht="16.5" x14ac:dyDescent="0.3">
      <c r="A4597" s="9" t="s">
        <v>17730</v>
      </c>
      <c r="B4597" s="9" t="s">
        <v>2067</v>
      </c>
      <c r="C4597" s="10">
        <v>32191</v>
      </c>
      <c r="D4597" s="9">
        <v>5209112160</v>
      </c>
      <c r="E4597" s="9" t="e">
        <f>INDEX(#REF!:#REF!,MATCH($D4597,#REF!:#REF!,0),MATCH(#REF!,#REF!:#REF!,0))</f>
        <v>#REF!</v>
      </c>
      <c r="F4597" s="9" t="e">
        <f>INDEX(#REF!:#REF!,MATCH($D4597,#REF!:#REF!,0),MATCH(#REF!,#REF!:#REF!,0))</f>
        <v>#REF!</v>
      </c>
    </row>
    <row r="4598" spans="1:6" ht="16.5" x14ac:dyDescent="0.3">
      <c r="A4598" s="9" t="s">
        <v>17729</v>
      </c>
      <c r="B4598" s="9" t="s">
        <v>2481</v>
      </c>
      <c r="C4598" s="10">
        <v>50473</v>
      </c>
      <c r="D4598" s="9">
        <v>5293354957</v>
      </c>
      <c r="E4598" s="9" t="e">
        <f>INDEX(#REF!:#REF!,MATCH($D4598,#REF!:#REF!,0),MATCH(#REF!,#REF!:#REF!,0))</f>
        <v>#REF!</v>
      </c>
      <c r="F4598" s="9" t="e">
        <f>INDEX(#REF!:#REF!,MATCH($D4598,#REF!:#REF!,0),MATCH(#REF!,#REF!:#REF!,0))</f>
        <v>#REF!</v>
      </c>
    </row>
    <row r="4599" spans="1:6" ht="16.5" x14ac:dyDescent="0.3">
      <c r="A4599" s="9" t="s">
        <v>17728</v>
      </c>
      <c r="B4599" s="9" t="s">
        <v>2389</v>
      </c>
      <c r="C4599" s="10">
        <v>54529</v>
      </c>
      <c r="D4599" s="9">
        <v>5990182805</v>
      </c>
      <c r="E4599" s="9" t="e">
        <f>INDEX(#REF!:#REF!,MATCH($D4599,#REF!:#REF!,0),MATCH(#REF!,#REF!:#REF!,0))</f>
        <v>#REF!</v>
      </c>
      <c r="F4599" s="9" t="e">
        <f>INDEX(#REF!:#REF!,MATCH($D4599,#REF!:#REF!,0),MATCH(#REF!,#REF!:#REF!,0))</f>
        <v>#REF!</v>
      </c>
    </row>
    <row r="4600" spans="1:6" ht="16.5" x14ac:dyDescent="0.3">
      <c r="A4600" s="9" t="s">
        <v>17727</v>
      </c>
      <c r="B4600" s="9" t="s">
        <v>2815</v>
      </c>
      <c r="C4600" s="10">
        <v>36444</v>
      </c>
      <c r="D4600" s="9">
        <v>9151658844</v>
      </c>
      <c r="E4600" s="9" t="e">
        <f>INDEX(#REF!:#REF!,MATCH($D4600,#REF!:#REF!,0),MATCH(#REF!,#REF!:#REF!,0))</f>
        <v>#REF!</v>
      </c>
      <c r="F4600" s="9" t="e">
        <f>INDEX(#REF!:#REF!,MATCH($D4600,#REF!:#REF!,0),MATCH(#REF!,#REF!:#REF!,0))</f>
        <v>#REF!</v>
      </c>
    </row>
    <row r="4601" spans="1:6" ht="16.5" x14ac:dyDescent="0.3">
      <c r="A4601" s="9" t="s">
        <v>17726</v>
      </c>
      <c r="B4601" s="9" t="s">
        <v>2481</v>
      </c>
      <c r="C4601" s="10">
        <v>40856</v>
      </c>
      <c r="D4601" s="9">
        <v>2677632772</v>
      </c>
      <c r="E4601" s="9" t="e">
        <f>INDEX(#REF!:#REF!,MATCH($D4601,#REF!:#REF!,0),MATCH(#REF!,#REF!:#REF!,0))</f>
        <v>#REF!</v>
      </c>
      <c r="F4601" s="9" t="e">
        <f>INDEX(#REF!:#REF!,MATCH($D4601,#REF!:#REF!,0),MATCH(#REF!,#REF!:#REF!,0))</f>
        <v>#REF!</v>
      </c>
    </row>
    <row r="4602" spans="1:6" ht="16.5" x14ac:dyDescent="0.3">
      <c r="A4602" s="9" t="s">
        <v>17725</v>
      </c>
      <c r="B4602" s="9" t="s">
        <v>2496</v>
      </c>
      <c r="C4602" s="10">
        <v>47737</v>
      </c>
      <c r="D4602" s="9">
        <v>2376099331</v>
      </c>
      <c r="E4602" s="9" t="e">
        <f>INDEX(#REF!:#REF!,MATCH($D4602,#REF!:#REF!,0),MATCH(#REF!,#REF!:#REF!,0))</f>
        <v>#REF!</v>
      </c>
      <c r="F4602" s="9" t="e">
        <f>INDEX(#REF!:#REF!,MATCH($D4602,#REF!:#REF!,0),MATCH(#REF!,#REF!:#REF!,0))</f>
        <v>#REF!</v>
      </c>
    </row>
    <row r="4603" spans="1:6" ht="16.5" x14ac:dyDescent="0.3">
      <c r="A4603" s="9" t="s">
        <v>17724</v>
      </c>
      <c r="B4603" s="9" t="s">
        <v>2881</v>
      </c>
      <c r="C4603" s="10">
        <v>30388</v>
      </c>
      <c r="D4603" s="9">
        <v>2524572722</v>
      </c>
      <c r="E4603" s="9" t="e">
        <f>INDEX(#REF!:#REF!,MATCH($D4603,#REF!:#REF!,0),MATCH(#REF!,#REF!:#REF!,0))</f>
        <v>#REF!</v>
      </c>
      <c r="F4603" s="9" t="e">
        <f>INDEX(#REF!:#REF!,MATCH($D4603,#REF!:#REF!,0),MATCH(#REF!,#REF!:#REF!,0))</f>
        <v>#REF!</v>
      </c>
    </row>
    <row r="4604" spans="1:6" ht="16.5" x14ac:dyDescent="0.3">
      <c r="A4604" s="9" t="s">
        <v>17723</v>
      </c>
      <c r="B4604" s="9" t="s">
        <v>2179</v>
      </c>
      <c r="C4604" s="10">
        <v>20083</v>
      </c>
      <c r="D4604" s="9">
        <v>7462961601</v>
      </c>
      <c r="E4604" s="9" t="e">
        <f>INDEX(#REF!:#REF!,MATCH($D4604,#REF!:#REF!,0),MATCH(#REF!,#REF!:#REF!,0))</f>
        <v>#REF!</v>
      </c>
      <c r="F4604" s="9" t="e">
        <f>INDEX(#REF!:#REF!,MATCH($D4604,#REF!:#REF!,0),MATCH(#REF!,#REF!:#REF!,0))</f>
        <v>#REF!</v>
      </c>
    </row>
    <row r="4605" spans="1:6" ht="16.5" x14ac:dyDescent="0.3">
      <c r="A4605" s="9" t="s">
        <v>17722</v>
      </c>
      <c r="B4605" s="9" t="s">
        <v>2349</v>
      </c>
      <c r="C4605" s="10">
        <v>17738</v>
      </c>
      <c r="D4605" s="9">
        <v>7462961601</v>
      </c>
      <c r="E4605" s="9" t="e">
        <f>INDEX(#REF!:#REF!,MATCH($D4605,#REF!:#REF!,0),MATCH(#REF!,#REF!:#REF!,0))</f>
        <v>#REF!</v>
      </c>
      <c r="F4605" s="9" t="e">
        <f>INDEX(#REF!:#REF!,MATCH($D4605,#REF!:#REF!,0),MATCH(#REF!,#REF!:#REF!,0))</f>
        <v>#REF!</v>
      </c>
    </row>
    <row r="4606" spans="1:6" ht="16.5" x14ac:dyDescent="0.3">
      <c r="A4606" s="9" t="s">
        <v>17721</v>
      </c>
      <c r="B4606" s="9" t="s">
        <v>2548</v>
      </c>
      <c r="C4606" s="10">
        <v>27997</v>
      </c>
      <c r="D4606" s="9">
        <v>8065075959</v>
      </c>
      <c r="E4606" s="9" t="e">
        <f>INDEX(#REF!:#REF!,MATCH($D4606,#REF!:#REF!,0),MATCH(#REF!,#REF!:#REF!,0))</f>
        <v>#REF!</v>
      </c>
      <c r="F4606" s="9" t="e">
        <f>INDEX(#REF!:#REF!,MATCH($D4606,#REF!:#REF!,0),MATCH(#REF!,#REF!:#REF!,0))</f>
        <v>#REF!</v>
      </c>
    </row>
    <row r="4607" spans="1:6" ht="16.5" x14ac:dyDescent="0.3">
      <c r="A4607" s="9" t="s">
        <v>17720</v>
      </c>
      <c r="B4607" s="9" t="s">
        <v>3098</v>
      </c>
      <c r="C4607" s="10">
        <v>38972</v>
      </c>
      <c r="D4607" s="9">
        <v>8069192305</v>
      </c>
      <c r="E4607" s="9" t="e">
        <f>INDEX(#REF!:#REF!,MATCH($D4607,#REF!:#REF!,0),MATCH(#REF!,#REF!:#REF!,0))</f>
        <v>#REF!</v>
      </c>
      <c r="F4607" s="9" t="e">
        <f>INDEX(#REF!:#REF!,MATCH($D4607,#REF!:#REF!,0),MATCH(#REF!,#REF!:#REF!,0))</f>
        <v>#REF!</v>
      </c>
    </row>
    <row r="4608" spans="1:6" ht="16.5" x14ac:dyDescent="0.3">
      <c r="A4608" s="9" t="s">
        <v>17719</v>
      </c>
      <c r="B4608" s="9" t="s">
        <v>2528</v>
      </c>
      <c r="C4608" s="10">
        <v>41110</v>
      </c>
      <c r="D4608" s="9">
        <v>5234982726</v>
      </c>
      <c r="E4608" s="9" t="e">
        <f>INDEX(#REF!:#REF!,MATCH($D4608,#REF!:#REF!,0),MATCH(#REF!,#REF!:#REF!,0))</f>
        <v>#REF!</v>
      </c>
      <c r="F4608" s="9" t="e">
        <f>INDEX(#REF!:#REF!,MATCH($D4608,#REF!:#REF!,0),MATCH(#REF!,#REF!:#REF!,0))</f>
        <v>#REF!</v>
      </c>
    </row>
    <row r="4609" spans="1:6" ht="16.5" x14ac:dyDescent="0.3">
      <c r="A4609" s="9" t="s">
        <v>17718</v>
      </c>
      <c r="B4609" s="9" t="s">
        <v>2914</v>
      </c>
      <c r="C4609" s="10">
        <v>25641</v>
      </c>
      <c r="D4609" s="9">
        <v>1268934771</v>
      </c>
      <c r="E4609" s="9" t="e">
        <f>INDEX(#REF!:#REF!,MATCH($D4609,#REF!:#REF!,0),MATCH(#REF!,#REF!:#REF!,0))</f>
        <v>#REF!</v>
      </c>
      <c r="F4609" s="9" t="e">
        <f>INDEX(#REF!:#REF!,MATCH($D4609,#REF!:#REF!,0),MATCH(#REF!,#REF!:#REF!,0))</f>
        <v>#REF!</v>
      </c>
    </row>
    <row r="4610" spans="1:6" ht="16.5" x14ac:dyDescent="0.3">
      <c r="A4610" s="9" t="s">
        <v>17717</v>
      </c>
      <c r="B4610" s="9" t="s">
        <v>2671</v>
      </c>
      <c r="C4610" s="10">
        <v>39714</v>
      </c>
      <c r="D4610" s="9">
        <v>7180110256</v>
      </c>
      <c r="E4610" s="9" t="e">
        <f>INDEX(#REF!:#REF!,MATCH($D4610,#REF!:#REF!,0),MATCH(#REF!,#REF!:#REF!,0))</f>
        <v>#REF!</v>
      </c>
      <c r="F4610" s="9" t="e">
        <f>INDEX(#REF!:#REF!,MATCH($D4610,#REF!:#REF!,0),MATCH(#REF!,#REF!:#REF!,0))</f>
        <v>#REF!</v>
      </c>
    </row>
    <row r="4611" spans="1:6" ht="16.5" x14ac:dyDescent="0.3">
      <c r="A4611" s="9" t="s">
        <v>17716</v>
      </c>
      <c r="B4611" s="9" t="s">
        <v>2757</v>
      </c>
      <c r="C4611" s="10">
        <v>30774</v>
      </c>
      <c r="D4611" s="9">
        <v>5407735911</v>
      </c>
      <c r="E4611" s="9" t="e">
        <f>INDEX(#REF!:#REF!,MATCH($D4611,#REF!:#REF!,0),MATCH(#REF!,#REF!:#REF!,0))</f>
        <v>#REF!</v>
      </c>
      <c r="F4611" s="9" t="e">
        <f>INDEX(#REF!:#REF!,MATCH($D4611,#REF!:#REF!,0),MATCH(#REF!,#REF!:#REF!,0))</f>
        <v>#REF!</v>
      </c>
    </row>
    <row r="4612" spans="1:6" ht="16.5" x14ac:dyDescent="0.3">
      <c r="A4612" s="9" t="s">
        <v>17715</v>
      </c>
      <c r="B4612" s="9" t="s">
        <v>3357</v>
      </c>
      <c r="C4612" s="10">
        <v>45498</v>
      </c>
      <c r="D4612" s="9">
        <v>4009257075</v>
      </c>
      <c r="E4612" s="9" t="e">
        <f>INDEX(#REF!:#REF!,MATCH($D4612,#REF!:#REF!,0),MATCH(#REF!,#REF!:#REF!,0))</f>
        <v>#REF!</v>
      </c>
      <c r="F4612" s="9" t="e">
        <f>INDEX(#REF!:#REF!,MATCH($D4612,#REF!:#REF!,0),MATCH(#REF!,#REF!:#REF!,0))</f>
        <v>#REF!</v>
      </c>
    </row>
    <row r="4613" spans="1:6" ht="16.5" x14ac:dyDescent="0.3">
      <c r="A4613" s="9" t="s">
        <v>17714</v>
      </c>
      <c r="B4613" s="9" t="s">
        <v>4007</v>
      </c>
      <c r="C4613" s="10">
        <v>40670</v>
      </c>
      <c r="D4613" s="9">
        <v>3580617389</v>
      </c>
      <c r="E4613" s="9" t="e">
        <f>INDEX(#REF!:#REF!,MATCH($D4613,#REF!:#REF!,0),MATCH(#REF!,#REF!:#REF!,0))</f>
        <v>#REF!</v>
      </c>
      <c r="F4613" s="9" t="e">
        <f>INDEX(#REF!:#REF!,MATCH($D4613,#REF!:#REF!,0),MATCH(#REF!,#REF!:#REF!,0))</f>
        <v>#REF!</v>
      </c>
    </row>
    <row r="4614" spans="1:6" ht="16.5" x14ac:dyDescent="0.3">
      <c r="A4614" s="9" t="s">
        <v>17713</v>
      </c>
      <c r="B4614" s="9" t="s">
        <v>3029</v>
      </c>
      <c r="C4614" s="10">
        <v>29491</v>
      </c>
      <c r="D4614" s="9">
        <v>2575500974</v>
      </c>
      <c r="E4614" s="9" t="e">
        <f>INDEX(#REF!:#REF!,MATCH($D4614,#REF!:#REF!,0),MATCH(#REF!,#REF!:#REF!,0))</f>
        <v>#REF!</v>
      </c>
      <c r="F4614" s="9" t="e">
        <f>INDEX(#REF!:#REF!,MATCH($D4614,#REF!:#REF!,0),MATCH(#REF!,#REF!:#REF!,0))</f>
        <v>#REF!</v>
      </c>
    </row>
    <row r="4615" spans="1:6" ht="16.5" x14ac:dyDescent="0.3">
      <c r="A4615" s="9" t="s">
        <v>17712</v>
      </c>
      <c r="B4615" s="9" t="s">
        <v>2974</v>
      </c>
      <c r="C4615" s="10">
        <v>16628</v>
      </c>
      <c r="D4615" s="9">
        <v>9800744517</v>
      </c>
      <c r="E4615" s="9" t="e">
        <f>INDEX(#REF!:#REF!,MATCH($D4615,#REF!:#REF!,0),MATCH(#REF!,#REF!:#REF!,0))</f>
        <v>#REF!</v>
      </c>
      <c r="F4615" s="9" t="e">
        <f>INDEX(#REF!:#REF!,MATCH($D4615,#REF!:#REF!,0),MATCH(#REF!,#REF!:#REF!,0))</f>
        <v>#REF!</v>
      </c>
    </row>
    <row r="4616" spans="1:6" ht="16.5" x14ac:dyDescent="0.3">
      <c r="A4616" s="9" t="s">
        <v>17711</v>
      </c>
      <c r="B4616" s="9" t="s">
        <v>3049</v>
      </c>
      <c r="C4616" s="10">
        <v>50219</v>
      </c>
      <c r="D4616" s="9">
        <v>9545462825</v>
      </c>
      <c r="E4616" s="9" t="e">
        <f>INDEX(#REF!:#REF!,MATCH($D4616,#REF!:#REF!,0),MATCH(#REF!,#REF!:#REF!,0))</f>
        <v>#REF!</v>
      </c>
      <c r="F4616" s="9" t="e">
        <f>INDEX(#REF!:#REF!,MATCH($D4616,#REF!:#REF!,0),MATCH(#REF!,#REF!:#REF!,0))</f>
        <v>#REF!</v>
      </c>
    </row>
    <row r="4617" spans="1:6" ht="16.5" x14ac:dyDescent="0.3">
      <c r="A4617" s="9" t="s">
        <v>17710</v>
      </c>
      <c r="B4617" s="9" t="s">
        <v>1989</v>
      </c>
      <c r="C4617" s="10">
        <v>22323</v>
      </c>
      <c r="D4617" s="9">
        <v>5412518958</v>
      </c>
      <c r="E4617" s="9" t="e">
        <f>INDEX(#REF!:#REF!,MATCH($D4617,#REF!:#REF!,0),MATCH(#REF!,#REF!:#REF!,0))</f>
        <v>#REF!</v>
      </c>
      <c r="F4617" s="9" t="e">
        <f>INDEX(#REF!:#REF!,MATCH($D4617,#REF!:#REF!,0),MATCH(#REF!,#REF!:#REF!,0))</f>
        <v>#REF!</v>
      </c>
    </row>
    <row r="4618" spans="1:6" ht="16.5" x14ac:dyDescent="0.3">
      <c r="A4618" s="9" t="s">
        <v>17709</v>
      </c>
      <c r="B4618" s="9" t="s">
        <v>2878</v>
      </c>
      <c r="C4618" s="10">
        <v>21712</v>
      </c>
      <c r="D4618" s="9">
        <v>1953937357</v>
      </c>
      <c r="E4618" s="9" t="e">
        <f>INDEX(#REF!:#REF!,MATCH($D4618,#REF!:#REF!,0),MATCH(#REF!,#REF!:#REF!,0))</f>
        <v>#REF!</v>
      </c>
      <c r="F4618" s="9" t="e">
        <f>INDEX(#REF!:#REF!,MATCH($D4618,#REF!:#REF!,0),MATCH(#REF!,#REF!:#REF!,0))</f>
        <v>#REF!</v>
      </c>
    </row>
    <row r="4619" spans="1:6" ht="16.5" x14ac:dyDescent="0.3">
      <c r="A4619" s="9" t="s">
        <v>17708</v>
      </c>
      <c r="B4619" s="9" t="s">
        <v>2503</v>
      </c>
      <c r="C4619" s="10">
        <v>54181</v>
      </c>
      <c r="D4619" s="9">
        <v>4877108939</v>
      </c>
      <c r="E4619" s="9" t="e">
        <f>INDEX(#REF!:#REF!,MATCH($D4619,#REF!:#REF!,0),MATCH(#REF!,#REF!:#REF!,0))</f>
        <v>#REF!</v>
      </c>
      <c r="F4619" s="9" t="e">
        <f>INDEX(#REF!:#REF!,MATCH($D4619,#REF!:#REF!,0),MATCH(#REF!,#REF!:#REF!,0))</f>
        <v>#REF!</v>
      </c>
    </row>
    <row r="4620" spans="1:6" ht="16.5" x14ac:dyDescent="0.3">
      <c r="A4620" s="9" t="s">
        <v>17707</v>
      </c>
      <c r="B4620" s="9" t="s">
        <v>2032</v>
      </c>
      <c r="C4620" s="10">
        <v>21090</v>
      </c>
      <c r="D4620" s="9">
        <v>7585281072</v>
      </c>
      <c r="E4620" s="9" t="e">
        <f>INDEX(#REF!:#REF!,MATCH($D4620,#REF!:#REF!,0),MATCH(#REF!,#REF!:#REF!,0))</f>
        <v>#REF!</v>
      </c>
      <c r="F4620" s="9" t="e">
        <f>INDEX(#REF!:#REF!,MATCH($D4620,#REF!:#REF!,0),MATCH(#REF!,#REF!:#REF!,0))</f>
        <v>#REF!</v>
      </c>
    </row>
    <row r="4621" spans="1:6" ht="16.5" x14ac:dyDescent="0.3">
      <c r="A4621" s="9" t="s">
        <v>17706</v>
      </c>
      <c r="B4621" s="9" t="s">
        <v>2144</v>
      </c>
      <c r="C4621" s="10">
        <v>11307</v>
      </c>
      <c r="D4621" s="9">
        <v>8173067724</v>
      </c>
      <c r="E4621" s="9" t="e">
        <f>INDEX(#REF!:#REF!,MATCH($D4621,#REF!:#REF!,0),MATCH(#REF!,#REF!:#REF!,0))</f>
        <v>#REF!</v>
      </c>
      <c r="F4621" s="9" t="e">
        <f>INDEX(#REF!:#REF!,MATCH($D4621,#REF!:#REF!,0),MATCH(#REF!,#REF!:#REF!,0))</f>
        <v>#REF!</v>
      </c>
    </row>
    <row r="4622" spans="1:6" ht="16.5" x14ac:dyDescent="0.3">
      <c r="A4622" s="9" t="s">
        <v>17705</v>
      </c>
      <c r="B4622" s="9" t="s">
        <v>2067</v>
      </c>
      <c r="C4622" s="10">
        <v>51560</v>
      </c>
      <c r="D4622" s="9">
        <v>3779559293</v>
      </c>
      <c r="E4622" s="9" t="e">
        <f>INDEX(#REF!:#REF!,MATCH($D4622,#REF!:#REF!,0),MATCH(#REF!,#REF!:#REF!,0))</f>
        <v>#REF!</v>
      </c>
      <c r="F4622" s="9" t="e">
        <f>INDEX(#REF!:#REF!,MATCH($D4622,#REF!:#REF!,0),MATCH(#REF!,#REF!:#REF!,0))</f>
        <v>#REF!</v>
      </c>
    </row>
    <row r="4623" spans="1:6" ht="16.5" x14ac:dyDescent="0.3">
      <c r="A4623" s="9" t="s">
        <v>17704</v>
      </c>
      <c r="B4623" s="9" t="s">
        <v>2336</v>
      </c>
      <c r="C4623" s="10">
        <v>16783</v>
      </c>
      <c r="D4623" s="9">
        <v>4691333258</v>
      </c>
      <c r="E4623" s="9" t="e">
        <f>INDEX(#REF!:#REF!,MATCH($D4623,#REF!:#REF!,0),MATCH(#REF!,#REF!:#REF!,0))</f>
        <v>#REF!</v>
      </c>
      <c r="F4623" s="9" t="e">
        <f>INDEX(#REF!:#REF!,MATCH($D4623,#REF!:#REF!,0),MATCH(#REF!,#REF!:#REF!,0))</f>
        <v>#REF!</v>
      </c>
    </row>
    <row r="4624" spans="1:6" ht="16.5" x14ac:dyDescent="0.3">
      <c r="A4624" s="9" t="s">
        <v>17703</v>
      </c>
      <c r="B4624" s="9" t="s">
        <v>2539</v>
      </c>
      <c r="C4624" s="10">
        <v>43013</v>
      </c>
      <c r="D4624" s="9">
        <v>7273123196</v>
      </c>
      <c r="E4624" s="9" t="e">
        <f>INDEX(#REF!:#REF!,MATCH($D4624,#REF!:#REF!,0),MATCH(#REF!,#REF!:#REF!,0))</f>
        <v>#REF!</v>
      </c>
      <c r="F4624" s="9" t="e">
        <f>INDEX(#REF!:#REF!,MATCH($D4624,#REF!:#REF!,0),MATCH(#REF!,#REF!:#REF!,0))</f>
        <v>#REF!</v>
      </c>
    </row>
    <row r="4625" spans="1:6" ht="16.5" x14ac:dyDescent="0.3">
      <c r="A4625" s="9" t="s">
        <v>17702</v>
      </c>
      <c r="B4625" s="9" t="s">
        <v>2112</v>
      </c>
      <c r="C4625" s="10">
        <v>35455</v>
      </c>
      <c r="D4625" s="9">
        <v>4656574848</v>
      </c>
      <c r="E4625" s="9" t="e">
        <f>INDEX(#REF!:#REF!,MATCH($D4625,#REF!:#REF!,0),MATCH(#REF!,#REF!:#REF!,0))</f>
        <v>#REF!</v>
      </c>
      <c r="F4625" s="9" t="e">
        <f>INDEX(#REF!:#REF!,MATCH($D4625,#REF!:#REF!,0),MATCH(#REF!,#REF!:#REF!,0))</f>
        <v>#REF!</v>
      </c>
    </row>
    <row r="4626" spans="1:6" ht="16.5" x14ac:dyDescent="0.3">
      <c r="A4626" s="9" t="s">
        <v>17701</v>
      </c>
      <c r="B4626" s="9" t="s">
        <v>2216</v>
      </c>
      <c r="C4626" s="10">
        <v>26121</v>
      </c>
      <c r="D4626" s="9">
        <v>2908560011</v>
      </c>
      <c r="E4626" s="9" t="e">
        <f>INDEX(#REF!:#REF!,MATCH($D4626,#REF!:#REF!,0),MATCH(#REF!,#REF!:#REF!,0))</f>
        <v>#REF!</v>
      </c>
      <c r="F4626" s="9" t="e">
        <f>INDEX(#REF!:#REF!,MATCH($D4626,#REF!:#REF!,0),MATCH(#REF!,#REF!:#REF!,0))</f>
        <v>#REF!</v>
      </c>
    </row>
    <row r="4627" spans="1:6" ht="16.5" x14ac:dyDescent="0.3">
      <c r="A4627" s="9" t="s">
        <v>17700</v>
      </c>
      <c r="B4627" s="9" t="s">
        <v>2095</v>
      </c>
      <c r="C4627" s="10">
        <v>49412</v>
      </c>
      <c r="D4627" s="9">
        <v>2136806068</v>
      </c>
      <c r="E4627" s="9" t="e">
        <f>INDEX(#REF!:#REF!,MATCH($D4627,#REF!:#REF!,0),MATCH(#REF!,#REF!:#REF!,0))</f>
        <v>#REF!</v>
      </c>
      <c r="F4627" s="9" t="e">
        <f>INDEX(#REF!:#REF!,MATCH($D4627,#REF!:#REF!,0),MATCH(#REF!,#REF!:#REF!,0))</f>
        <v>#REF!</v>
      </c>
    </row>
    <row r="4628" spans="1:6" ht="16.5" x14ac:dyDescent="0.3">
      <c r="A4628" s="9" t="s">
        <v>17699</v>
      </c>
      <c r="B4628" s="9" t="s">
        <v>2195</v>
      </c>
      <c r="C4628" s="10">
        <v>44972</v>
      </c>
      <c r="D4628" s="9">
        <v>4698538416</v>
      </c>
      <c r="E4628" s="9" t="e">
        <f>INDEX(#REF!:#REF!,MATCH($D4628,#REF!:#REF!,0),MATCH(#REF!,#REF!:#REF!,0))</f>
        <v>#REF!</v>
      </c>
      <c r="F4628" s="9" t="e">
        <f>INDEX(#REF!:#REF!,MATCH($D4628,#REF!:#REF!,0),MATCH(#REF!,#REF!:#REF!,0))</f>
        <v>#REF!</v>
      </c>
    </row>
    <row r="4629" spans="1:6" ht="16.5" x14ac:dyDescent="0.3">
      <c r="A4629" s="9" t="s">
        <v>17698</v>
      </c>
      <c r="B4629" s="9" t="s">
        <v>2087</v>
      </c>
      <c r="C4629" s="10">
        <v>16530</v>
      </c>
      <c r="D4629" s="9">
        <v>8034345962</v>
      </c>
      <c r="E4629" s="9" t="e">
        <f>INDEX(#REF!:#REF!,MATCH($D4629,#REF!:#REF!,0),MATCH(#REF!,#REF!:#REF!,0))</f>
        <v>#REF!</v>
      </c>
      <c r="F4629" s="9" t="e">
        <f>INDEX(#REF!:#REF!,MATCH($D4629,#REF!:#REF!,0),MATCH(#REF!,#REF!:#REF!,0))</f>
        <v>#REF!</v>
      </c>
    </row>
    <row r="4630" spans="1:6" ht="16.5" x14ac:dyDescent="0.3">
      <c r="A4630" s="9" t="s">
        <v>17697</v>
      </c>
      <c r="B4630" s="9" t="s">
        <v>2256</v>
      </c>
      <c r="C4630" s="10">
        <v>46607</v>
      </c>
      <c r="D4630" s="9">
        <v>5079859830</v>
      </c>
      <c r="E4630" s="9" t="e">
        <f>INDEX(#REF!:#REF!,MATCH($D4630,#REF!:#REF!,0),MATCH(#REF!,#REF!:#REF!,0))</f>
        <v>#REF!</v>
      </c>
      <c r="F4630" s="9" t="e">
        <f>INDEX(#REF!:#REF!,MATCH($D4630,#REF!:#REF!,0),MATCH(#REF!,#REF!:#REF!,0))</f>
        <v>#REF!</v>
      </c>
    </row>
    <row r="4631" spans="1:6" ht="16.5" x14ac:dyDescent="0.3">
      <c r="A4631" s="9" t="s">
        <v>17696</v>
      </c>
      <c r="B4631" s="9" t="s">
        <v>2117</v>
      </c>
      <c r="C4631" s="10">
        <v>14416</v>
      </c>
      <c r="D4631" s="9">
        <v>8387947148</v>
      </c>
      <c r="E4631" s="9" t="e">
        <f>INDEX(#REF!:#REF!,MATCH($D4631,#REF!:#REF!,0),MATCH(#REF!,#REF!:#REF!,0))</f>
        <v>#REF!</v>
      </c>
      <c r="F4631" s="9" t="e">
        <f>INDEX(#REF!:#REF!,MATCH($D4631,#REF!:#REF!,0),MATCH(#REF!,#REF!:#REF!,0))</f>
        <v>#REF!</v>
      </c>
    </row>
    <row r="4632" spans="1:6" ht="16.5" x14ac:dyDescent="0.3">
      <c r="A4632" s="9" t="s">
        <v>17695</v>
      </c>
      <c r="B4632" s="9" t="s">
        <v>2914</v>
      </c>
      <c r="C4632" s="10">
        <v>50872</v>
      </c>
      <c r="D4632" s="9">
        <v>7567063646</v>
      </c>
      <c r="E4632" s="9" t="e">
        <f>INDEX(#REF!:#REF!,MATCH($D4632,#REF!:#REF!,0),MATCH(#REF!,#REF!:#REF!,0))</f>
        <v>#REF!</v>
      </c>
      <c r="F4632" s="9" t="e">
        <f>INDEX(#REF!:#REF!,MATCH($D4632,#REF!:#REF!,0),MATCH(#REF!,#REF!:#REF!,0))</f>
        <v>#REF!</v>
      </c>
    </row>
    <row r="4633" spans="1:6" ht="16.5" x14ac:dyDescent="0.3">
      <c r="A4633" s="9" t="s">
        <v>17694</v>
      </c>
      <c r="B4633" s="9" t="s">
        <v>3800</v>
      </c>
      <c r="C4633" s="10">
        <v>27315</v>
      </c>
      <c r="D4633" s="9">
        <v>9412192312</v>
      </c>
      <c r="E4633" s="9" t="e">
        <f>INDEX(#REF!:#REF!,MATCH($D4633,#REF!:#REF!,0),MATCH(#REF!,#REF!:#REF!,0))</f>
        <v>#REF!</v>
      </c>
      <c r="F4633" s="9" t="e">
        <f>INDEX(#REF!:#REF!,MATCH($D4633,#REF!:#REF!,0),MATCH(#REF!,#REF!:#REF!,0))</f>
        <v>#REF!</v>
      </c>
    </row>
    <row r="4634" spans="1:6" ht="16.5" x14ac:dyDescent="0.3">
      <c r="A4634" s="9" t="s">
        <v>17693</v>
      </c>
      <c r="B4634" s="9" t="s">
        <v>2243</v>
      </c>
      <c r="C4634" s="10">
        <v>15026</v>
      </c>
      <c r="D4634" s="9">
        <v>6109997811</v>
      </c>
      <c r="E4634" s="9" t="e">
        <f>INDEX(#REF!:#REF!,MATCH($D4634,#REF!:#REF!,0),MATCH(#REF!,#REF!:#REF!,0))</f>
        <v>#REF!</v>
      </c>
      <c r="F4634" s="9" t="e">
        <f>INDEX(#REF!:#REF!,MATCH($D4634,#REF!:#REF!,0),MATCH(#REF!,#REF!:#REF!,0))</f>
        <v>#REF!</v>
      </c>
    </row>
    <row r="4635" spans="1:6" ht="16.5" x14ac:dyDescent="0.3">
      <c r="A4635" s="9" t="s">
        <v>17692</v>
      </c>
      <c r="B4635" s="9" t="s">
        <v>2230</v>
      </c>
      <c r="C4635" s="10">
        <v>57192</v>
      </c>
      <c r="D4635" s="9">
        <v>8545135858</v>
      </c>
      <c r="E4635" s="9" t="e">
        <f>INDEX(#REF!:#REF!,MATCH($D4635,#REF!:#REF!,0),MATCH(#REF!,#REF!:#REF!,0))</f>
        <v>#REF!</v>
      </c>
      <c r="F4635" s="9" t="e">
        <f>INDEX(#REF!:#REF!,MATCH($D4635,#REF!:#REF!,0),MATCH(#REF!,#REF!:#REF!,0))</f>
        <v>#REF!</v>
      </c>
    </row>
    <row r="4636" spans="1:6" ht="16.5" x14ac:dyDescent="0.3">
      <c r="A4636" s="9" t="s">
        <v>17691</v>
      </c>
      <c r="B4636" s="9" t="s">
        <v>2704</v>
      </c>
      <c r="C4636" s="10">
        <v>37540</v>
      </c>
      <c r="D4636" s="9">
        <v>7243767311</v>
      </c>
      <c r="E4636" s="9" t="e">
        <f>INDEX(#REF!:#REF!,MATCH($D4636,#REF!:#REF!,0),MATCH(#REF!,#REF!:#REF!,0))</f>
        <v>#REF!</v>
      </c>
      <c r="F4636" s="9" t="e">
        <f>INDEX(#REF!:#REF!,MATCH($D4636,#REF!:#REF!,0),MATCH(#REF!,#REF!:#REF!,0))</f>
        <v>#REF!</v>
      </c>
    </row>
    <row r="4637" spans="1:6" ht="16.5" x14ac:dyDescent="0.3">
      <c r="A4637" s="9" t="s">
        <v>17690</v>
      </c>
      <c r="B4637" s="9" t="s">
        <v>1949</v>
      </c>
      <c r="C4637" s="10">
        <v>26204</v>
      </c>
      <c r="D4637" s="9">
        <v>3877279783</v>
      </c>
      <c r="E4637" s="9" t="e">
        <f>INDEX(#REF!:#REF!,MATCH($D4637,#REF!:#REF!,0),MATCH(#REF!,#REF!:#REF!,0))</f>
        <v>#REF!</v>
      </c>
      <c r="F4637" s="9" t="e">
        <f>INDEX(#REF!:#REF!,MATCH($D4637,#REF!:#REF!,0),MATCH(#REF!,#REF!:#REF!,0))</f>
        <v>#REF!</v>
      </c>
    </row>
    <row r="4638" spans="1:6" ht="16.5" x14ac:dyDescent="0.3">
      <c r="A4638" s="9" t="s">
        <v>17689</v>
      </c>
      <c r="B4638" s="9" t="s">
        <v>2260</v>
      </c>
      <c r="C4638" s="10">
        <v>21395</v>
      </c>
      <c r="D4638" s="9">
        <v>115757341</v>
      </c>
      <c r="E4638" s="9" t="e">
        <f>INDEX(#REF!:#REF!,MATCH($D4638,#REF!:#REF!,0),MATCH(#REF!,#REF!:#REF!,0))</f>
        <v>#REF!</v>
      </c>
      <c r="F4638" s="9" t="e">
        <f>INDEX(#REF!:#REF!,MATCH($D4638,#REF!:#REF!,0),MATCH(#REF!,#REF!:#REF!,0))</f>
        <v>#REF!</v>
      </c>
    </row>
    <row r="4639" spans="1:6" ht="16.5" x14ac:dyDescent="0.3">
      <c r="A4639" s="9" t="s">
        <v>17688</v>
      </c>
      <c r="B4639" s="9" t="s">
        <v>2061</v>
      </c>
      <c r="C4639" s="10">
        <v>43012</v>
      </c>
      <c r="D4639" s="9">
        <v>5138969978</v>
      </c>
      <c r="E4639" s="9" t="e">
        <f>INDEX(#REF!:#REF!,MATCH($D4639,#REF!:#REF!,0),MATCH(#REF!,#REF!:#REF!,0))</f>
        <v>#REF!</v>
      </c>
      <c r="F4639" s="9" t="e">
        <f>INDEX(#REF!:#REF!,MATCH($D4639,#REF!:#REF!,0),MATCH(#REF!,#REF!:#REF!,0))</f>
        <v>#REF!</v>
      </c>
    </row>
    <row r="4640" spans="1:6" ht="16.5" x14ac:dyDescent="0.3">
      <c r="A4640" s="9" t="s">
        <v>17687</v>
      </c>
      <c r="B4640" s="9" t="s">
        <v>2123</v>
      </c>
      <c r="C4640" s="10">
        <v>13424</v>
      </c>
      <c r="D4640" s="9">
        <v>8065075959</v>
      </c>
      <c r="E4640" s="9" t="e">
        <f>INDEX(#REF!:#REF!,MATCH($D4640,#REF!:#REF!,0),MATCH(#REF!,#REF!:#REF!,0))</f>
        <v>#REF!</v>
      </c>
      <c r="F4640" s="9" t="e">
        <f>INDEX(#REF!:#REF!,MATCH($D4640,#REF!:#REF!,0),MATCH(#REF!,#REF!:#REF!,0))</f>
        <v>#REF!</v>
      </c>
    </row>
    <row r="4641" spans="1:6" ht="16.5" x14ac:dyDescent="0.3">
      <c r="A4641" s="9" t="s">
        <v>17686</v>
      </c>
      <c r="B4641" s="9" t="s">
        <v>2336</v>
      </c>
      <c r="C4641" s="10">
        <v>46340</v>
      </c>
      <c r="D4641" s="9">
        <v>9617190826</v>
      </c>
      <c r="E4641" s="9" t="e">
        <f>INDEX(#REF!:#REF!,MATCH($D4641,#REF!:#REF!,0),MATCH(#REF!,#REF!:#REF!,0))</f>
        <v>#REF!</v>
      </c>
      <c r="F4641" s="9" t="e">
        <f>INDEX(#REF!:#REF!,MATCH($D4641,#REF!:#REF!,0),MATCH(#REF!,#REF!:#REF!,0))</f>
        <v>#REF!</v>
      </c>
    </row>
    <row r="4642" spans="1:6" ht="16.5" x14ac:dyDescent="0.3">
      <c r="A4642" s="9" t="s">
        <v>17685</v>
      </c>
      <c r="B4642" s="9" t="s">
        <v>2142</v>
      </c>
      <c r="C4642" s="10">
        <v>51871</v>
      </c>
      <c r="D4642" s="9">
        <v>4525743115</v>
      </c>
      <c r="E4642" s="9" t="e">
        <f>INDEX(#REF!:#REF!,MATCH($D4642,#REF!:#REF!,0),MATCH(#REF!,#REF!:#REF!,0))</f>
        <v>#REF!</v>
      </c>
      <c r="F4642" s="9" t="e">
        <f>INDEX(#REF!:#REF!,MATCH($D4642,#REF!:#REF!,0),MATCH(#REF!,#REF!:#REF!,0))</f>
        <v>#REF!</v>
      </c>
    </row>
    <row r="4643" spans="1:6" ht="16.5" x14ac:dyDescent="0.3">
      <c r="A4643" s="9" t="s">
        <v>17684</v>
      </c>
      <c r="B4643" s="9" t="s">
        <v>3430</v>
      </c>
      <c r="C4643" s="10">
        <v>14973</v>
      </c>
      <c r="D4643" s="9">
        <v>7866715386</v>
      </c>
      <c r="E4643" s="9" t="e">
        <f>INDEX(#REF!:#REF!,MATCH($D4643,#REF!:#REF!,0),MATCH(#REF!,#REF!:#REF!,0))</f>
        <v>#REF!</v>
      </c>
      <c r="F4643" s="9" t="e">
        <f>INDEX(#REF!:#REF!,MATCH($D4643,#REF!:#REF!,0),MATCH(#REF!,#REF!:#REF!,0))</f>
        <v>#REF!</v>
      </c>
    </row>
    <row r="4644" spans="1:6" ht="16.5" x14ac:dyDescent="0.3">
      <c r="A4644" s="9" t="s">
        <v>17683</v>
      </c>
      <c r="B4644" s="9" t="s">
        <v>2001</v>
      </c>
      <c r="C4644" s="10">
        <v>58513</v>
      </c>
      <c r="D4644" s="9">
        <v>7000350199</v>
      </c>
      <c r="E4644" s="9" t="e">
        <f>INDEX(#REF!:#REF!,MATCH($D4644,#REF!:#REF!,0),MATCH(#REF!,#REF!:#REF!,0))</f>
        <v>#REF!</v>
      </c>
      <c r="F4644" s="9" t="e">
        <f>INDEX(#REF!:#REF!,MATCH($D4644,#REF!:#REF!,0),MATCH(#REF!,#REF!:#REF!,0))</f>
        <v>#REF!</v>
      </c>
    </row>
    <row r="4645" spans="1:6" ht="16.5" x14ac:dyDescent="0.3">
      <c r="A4645" s="9" t="s">
        <v>17682</v>
      </c>
      <c r="B4645" s="9" t="s">
        <v>2433</v>
      </c>
      <c r="C4645" s="10">
        <v>10837</v>
      </c>
      <c r="D4645" s="9">
        <v>3060876401</v>
      </c>
      <c r="E4645" s="9" t="e">
        <f>INDEX(#REF!:#REF!,MATCH($D4645,#REF!:#REF!,0),MATCH(#REF!,#REF!:#REF!,0))</f>
        <v>#REF!</v>
      </c>
      <c r="F4645" s="9" t="e">
        <f>INDEX(#REF!:#REF!,MATCH($D4645,#REF!:#REF!,0),MATCH(#REF!,#REF!:#REF!,0))</f>
        <v>#REF!</v>
      </c>
    </row>
    <row r="4646" spans="1:6" ht="16.5" x14ac:dyDescent="0.3">
      <c r="A4646" s="9" t="s">
        <v>17681</v>
      </c>
      <c r="B4646" s="9" t="s">
        <v>3144</v>
      </c>
      <c r="C4646" s="10">
        <v>56711</v>
      </c>
      <c r="D4646" s="9">
        <v>4499766028</v>
      </c>
      <c r="E4646" s="9" t="e">
        <f>INDEX(#REF!:#REF!,MATCH($D4646,#REF!:#REF!,0),MATCH(#REF!,#REF!:#REF!,0))</f>
        <v>#REF!</v>
      </c>
      <c r="F4646" s="9" t="e">
        <f>INDEX(#REF!:#REF!,MATCH($D4646,#REF!:#REF!,0),MATCH(#REF!,#REF!:#REF!,0))</f>
        <v>#REF!</v>
      </c>
    </row>
    <row r="4647" spans="1:6" ht="16.5" x14ac:dyDescent="0.3">
      <c r="A4647" s="9" t="s">
        <v>17680</v>
      </c>
      <c r="B4647" s="9" t="s">
        <v>2530</v>
      </c>
      <c r="C4647" s="10">
        <v>10469</v>
      </c>
      <c r="D4647" s="9">
        <v>9651729414</v>
      </c>
      <c r="E4647" s="9" t="e">
        <f>INDEX(#REF!:#REF!,MATCH($D4647,#REF!:#REF!,0),MATCH(#REF!,#REF!:#REF!,0))</f>
        <v>#REF!</v>
      </c>
      <c r="F4647" s="9" t="e">
        <f>INDEX(#REF!:#REF!,MATCH($D4647,#REF!:#REF!,0),MATCH(#REF!,#REF!:#REF!,0))</f>
        <v>#REF!</v>
      </c>
    </row>
    <row r="4648" spans="1:6" ht="16.5" x14ac:dyDescent="0.3">
      <c r="A4648" s="9" t="s">
        <v>17679</v>
      </c>
      <c r="B4648" s="9" t="s">
        <v>2492</v>
      </c>
      <c r="C4648" s="10">
        <v>21114</v>
      </c>
      <c r="D4648" s="9">
        <v>8501525324</v>
      </c>
      <c r="E4648" s="9" t="e">
        <f>INDEX(#REF!:#REF!,MATCH($D4648,#REF!:#REF!,0),MATCH(#REF!,#REF!:#REF!,0))</f>
        <v>#REF!</v>
      </c>
      <c r="F4648" s="9" t="e">
        <f>INDEX(#REF!:#REF!,MATCH($D4648,#REF!:#REF!,0),MATCH(#REF!,#REF!:#REF!,0))</f>
        <v>#REF!</v>
      </c>
    </row>
    <row r="4649" spans="1:6" ht="16.5" x14ac:dyDescent="0.3">
      <c r="A4649" s="9" t="s">
        <v>17678</v>
      </c>
      <c r="B4649" s="9" t="s">
        <v>2530</v>
      </c>
      <c r="C4649" s="10">
        <v>24363</v>
      </c>
      <c r="D4649" s="9">
        <v>1664426442</v>
      </c>
      <c r="E4649" s="9" t="e">
        <f>INDEX(#REF!:#REF!,MATCH($D4649,#REF!:#REF!,0),MATCH(#REF!,#REF!:#REF!,0))</f>
        <v>#REF!</v>
      </c>
      <c r="F4649" s="9" t="e">
        <f>INDEX(#REF!:#REF!,MATCH($D4649,#REF!:#REF!,0),MATCH(#REF!,#REF!:#REF!,0))</f>
        <v>#REF!</v>
      </c>
    </row>
    <row r="4650" spans="1:6" ht="16.5" x14ac:dyDescent="0.3">
      <c r="A4650" s="9" t="s">
        <v>17677</v>
      </c>
      <c r="B4650" s="9" t="s">
        <v>2572</v>
      </c>
      <c r="C4650" s="10">
        <v>15466</v>
      </c>
      <c r="D4650" s="9">
        <v>4638232353</v>
      </c>
      <c r="E4650" s="9" t="e">
        <f>INDEX(#REF!:#REF!,MATCH($D4650,#REF!:#REF!,0),MATCH(#REF!,#REF!:#REF!,0))</f>
        <v>#REF!</v>
      </c>
      <c r="F4650" s="9" t="e">
        <f>INDEX(#REF!:#REF!,MATCH($D4650,#REF!:#REF!,0),MATCH(#REF!,#REF!:#REF!,0))</f>
        <v>#REF!</v>
      </c>
    </row>
    <row r="4651" spans="1:6" ht="16.5" x14ac:dyDescent="0.3">
      <c r="A4651" s="9" t="s">
        <v>17676</v>
      </c>
      <c r="B4651" s="9" t="s">
        <v>2503</v>
      </c>
      <c r="C4651" s="10">
        <v>20039</v>
      </c>
      <c r="D4651" s="9">
        <v>8302317314</v>
      </c>
      <c r="E4651" s="9" t="e">
        <f>INDEX(#REF!:#REF!,MATCH($D4651,#REF!:#REF!,0),MATCH(#REF!,#REF!:#REF!,0))</f>
        <v>#REF!</v>
      </c>
      <c r="F4651" s="9" t="e">
        <f>INDEX(#REF!:#REF!,MATCH($D4651,#REF!:#REF!,0),MATCH(#REF!,#REF!:#REF!,0))</f>
        <v>#REF!</v>
      </c>
    </row>
    <row r="4652" spans="1:6" ht="16.5" x14ac:dyDescent="0.3">
      <c r="A4652" s="9" t="s">
        <v>17675</v>
      </c>
      <c r="B4652" s="9" t="s">
        <v>2465</v>
      </c>
      <c r="C4652" s="10">
        <v>43134</v>
      </c>
      <c r="D4652" s="9">
        <v>6750554423</v>
      </c>
      <c r="E4652" s="9" t="e">
        <f>INDEX(#REF!:#REF!,MATCH($D4652,#REF!:#REF!,0),MATCH(#REF!,#REF!:#REF!,0))</f>
        <v>#REF!</v>
      </c>
      <c r="F4652" s="9" t="e">
        <f>INDEX(#REF!:#REF!,MATCH($D4652,#REF!:#REF!,0),MATCH(#REF!,#REF!:#REF!,0))</f>
        <v>#REF!</v>
      </c>
    </row>
    <row r="4653" spans="1:6" ht="16.5" x14ac:dyDescent="0.3">
      <c r="A4653" s="9" t="s">
        <v>17674</v>
      </c>
      <c r="B4653" s="9" t="s">
        <v>2489</v>
      </c>
      <c r="C4653" s="10">
        <v>13236</v>
      </c>
      <c r="D4653" s="9">
        <v>7033916019</v>
      </c>
      <c r="E4653" s="9" t="e">
        <f>INDEX(#REF!:#REF!,MATCH($D4653,#REF!:#REF!,0),MATCH(#REF!,#REF!:#REF!,0))</f>
        <v>#REF!</v>
      </c>
      <c r="F4653" s="9" t="e">
        <f>INDEX(#REF!:#REF!,MATCH($D4653,#REF!:#REF!,0),MATCH(#REF!,#REF!:#REF!,0))</f>
        <v>#REF!</v>
      </c>
    </row>
    <row r="4654" spans="1:6" ht="16.5" x14ac:dyDescent="0.3">
      <c r="A4654" s="9" t="s">
        <v>17673</v>
      </c>
      <c r="B4654" s="9" t="s">
        <v>2136</v>
      </c>
      <c r="C4654" s="10">
        <v>28170</v>
      </c>
      <c r="D4654" s="9">
        <v>6227038881</v>
      </c>
      <c r="E4654" s="9" t="e">
        <f>INDEX(#REF!:#REF!,MATCH($D4654,#REF!:#REF!,0),MATCH(#REF!,#REF!:#REF!,0))</f>
        <v>#REF!</v>
      </c>
      <c r="F4654" s="9" t="e">
        <f>INDEX(#REF!:#REF!,MATCH($D4654,#REF!:#REF!,0),MATCH(#REF!,#REF!:#REF!,0))</f>
        <v>#REF!</v>
      </c>
    </row>
    <row r="4655" spans="1:6" ht="16.5" x14ac:dyDescent="0.3">
      <c r="A4655" s="9" t="s">
        <v>17672</v>
      </c>
      <c r="B4655" s="9" t="s">
        <v>2171</v>
      </c>
      <c r="C4655" s="10">
        <v>17305</v>
      </c>
      <c r="D4655" s="9">
        <v>7453397081</v>
      </c>
      <c r="E4655" s="9" t="e">
        <f>INDEX(#REF!:#REF!,MATCH($D4655,#REF!:#REF!,0),MATCH(#REF!,#REF!:#REF!,0))</f>
        <v>#REF!</v>
      </c>
      <c r="F4655" s="9" t="e">
        <f>INDEX(#REF!:#REF!,MATCH($D4655,#REF!:#REF!,0),MATCH(#REF!,#REF!:#REF!,0))</f>
        <v>#REF!</v>
      </c>
    </row>
    <row r="4656" spans="1:6" ht="16.5" x14ac:dyDescent="0.3">
      <c r="A4656" s="9" t="s">
        <v>17671</v>
      </c>
      <c r="B4656" s="9" t="s">
        <v>2005</v>
      </c>
      <c r="C4656" s="10">
        <v>16591</v>
      </c>
      <c r="D4656" s="9">
        <v>5211527984</v>
      </c>
      <c r="E4656" s="9" t="e">
        <f>INDEX(#REF!:#REF!,MATCH($D4656,#REF!:#REF!,0),MATCH(#REF!,#REF!:#REF!,0))</f>
        <v>#REF!</v>
      </c>
      <c r="F4656" s="9" t="e">
        <f>INDEX(#REF!:#REF!,MATCH($D4656,#REF!:#REF!,0),MATCH(#REF!,#REF!:#REF!,0))</f>
        <v>#REF!</v>
      </c>
    </row>
    <row r="4657" spans="1:6" ht="16.5" x14ac:dyDescent="0.3">
      <c r="A4657" s="9" t="s">
        <v>17670</v>
      </c>
      <c r="B4657" s="9" t="s">
        <v>3079</v>
      </c>
      <c r="C4657" s="10">
        <v>10238</v>
      </c>
      <c r="D4657" s="9">
        <v>5837501576</v>
      </c>
      <c r="E4657" s="9" t="e">
        <f>INDEX(#REF!:#REF!,MATCH($D4657,#REF!:#REF!,0),MATCH(#REF!,#REF!:#REF!,0))</f>
        <v>#REF!</v>
      </c>
      <c r="F4657" s="9" t="e">
        <f>INDEX(#REF!:#REF!,MATCH($D4657,#REF!:#REF!,0),MATCH(#REF!,#REF!:#REF!,0))</f>
        <v>#REF!</v>
      </c>
    </row>
    <row r="4658" spans="1:6" ht="16.5" x14ac:dyDescent="0.3">
      <c r="A4658" s="9" t="s">
        <v>17669</v>
      </c>
      <c r="B4658" s="9" t="s">
        <v>2500</v>
      </c>
      <c r="C4658" s="10">
        <v>35318</v>
      </c>
      <c r="D4658" s="9">
        <v>7966879720</v>
      </c>
      <c r="E4658" s="9" t="e">
        <f>INDEX(#REF!:#REF!,MATCH($D4658,#REF!:#REF!,0),MATCH(#REF!,#REF!:#REF!,0))</f>
        <v>#REF!</v>
      </c>
      <c r="F4658" s="9" t="e">
        <f>INDEX(#REF!:#REF!,MATCH($D4658,#REF!:#REF!,0),MATCH(#REF!,#REF!:#REF!,0))</f>
        <v>#REF!</v>
      </c>
    </row>
    <row r="4659" spans="1:6" ht="16.5" x14ac:dyDescent="0.3">
      <c r="A4659" s="9" t="s">
        <v>17668</v>
      </c>
      <c r="B4659" s="9" t="s">
        <v>2155</v>
      </c>
      <c r="C4659" s="10">
        <v>20246</v>
      </c>
      <c r="D4659" s="9">
        <v>9621571960</v>
      </c>
      <c r="E4659" s="9" t="e">
        <f>INDEX(#REF!:#REF!,MATCH($D4659,#REF!:#REF!,0),MATCH(#REF!,#REF!:#REF!,0))</f>
        <v>#REF!</v>
      </c>
      <c r="F4659" s="9" t="e">
        <f>INDEX(#REF!:#REF!,MATCH($D4659,#REF!:#REF!,0),MATCH(#REF!,#REF!:#REF!,0))</f>
        <v>#REF!</v>
      </c>
    </row>
    <row r="4660" spans="1:6" ht="16.5" x14ac:dyDescent="0.3">
      <c r="A4660" s="9" t="s">
        <v>17667</v>
      </c>
      <c r="B4660" s="9" t="s">
        <v>2564</v>
      </c>
      <c r="C4660" s="10">
        <v>23757</v>
      </c>
      <c r="D4660" s="9">
        <v>7473861379</v>
      </c>
      <c r="E4660" s="9" t="e">
        <f>INDEX(#REF!:#REF!,MATCH($D4660,#REF!:#REF!,0),MATCH(#REF!,#REF!:#REF!,0))</f>
        <v>#REF!</v>
      </c>
      <c r="F4660" s="9" t="e">
        <f>INDEX(#REF!:#REF!,MATCH($D4660,#REF!:#REF!,0),MATCH(#REF!,#REF!:#REF!,0))</f>
        <v>#REF!</v>
      </c>
    </row>
    <row r="4661" spans="1:6" ht="16.5" x14ac:dyDescent="0.3">
      <c r="A4661" s="9" t="s">
        <v>17666</v>
      </c>
      <c r="B4661" s="9" t="s">
        <v>2534</v>
      </c>
      <c r="C4661" s="10">
        <v>18470</v>
      </c>
      <c r="D4661" s="9">
        <v>2740930763</v>
      </c>
      <c r="E4661" s="9" t="e">
        <f>INDEX(#REF!:#REF!,MATCH($D4661,#REF!:#REF!,0),MATCH(#REF!,#REF!:#REF!,0))</f>
        <v>#REF!</v>
      </c>
      <c r="F4661" s="9" t="e">
        <f>INDEX(#REF!:#REF!,MATCH($D4661,#REF!:#REF!,0),MATCH(#REF!,#REF!:#REF!,0))</f>
        <v>#REF!</v>
      </c>
    </row>
    <row r="4662" spans="1:6" ht="16.5" x14ac:dyDescent="0.3">
      <c r="A4662" s="9" t="s">
        <v>17665</v>
      </c>
      <c r="B4662" s="9" t="s">
        <v>2428</v>
      </c>
      <c r="C4662" s="10">
        <v>29375</v>
      </c>
      <c r="D4662" s="9">
        <v>3101620996</v>
      </c>
      <c r="E4662" s="9" t="e">
        <f>INDEX(#REF!:#REF!,MATCH($D4662,#REF!:#REF!,0),MATCH(#REF!,#REF!:#REF!,0))</f>
        <v>#REF!</v>
      </c>
      <c r="F4662" s="9" t="e">
        <f>INDEX(#REF!:#REF!,MATCH($D4662,#REF!:#REF!,0),MATCH(#REF!,#REF!:#REF!,0))</f>
        <v>#REF!</v>
      </c>
    </row>
    <row r="4663" spans="1:6" ht="16.5" x14ac:dyDescent="0.3">
      <c r="A4663" s="9" t="s">
        <v>17664</v>
      </c>
      <c r="B4663" s="9" t="s">
        <v>2704</v>
      </c>
      <c r="C4663" s="10">
        <v>17567</v>
      </c>
      <c r="D4663" s="9">
        <v>8519669638</v>
      </c>
      <c r="E4663" s="9" t="e">
        <f>INDEX(#REF!:#REF!,MATCH($D4663,#REF!:#REF!,0),MATCH(#REF!,#REF!:#REF!,0))</f>
        <v>#REF!</v>
      </c>
      <c r="F4663" s="9" t="e">
        <f>INDEX(#REF!:#REF!,MATCH($D4663,#REF!:#REF!,0),MATCH(#REF!,#REF!:#REF!,0))</f>
        <v>#REF!</v>
      </c>
    </row>
    <row r="4664" spans="1:6" ht="16.5" x14ac:dyDescent="0.3">
      <c r="A4664" s="9" t="s">
        <v>17663</v>
      </c>
      <c r="B4664" s="9" t="s">
        <v>2881</v>
      </c>
      <c r="C4664" s="10">
        <v>56694</v>
      </c>
      <c r="D4664" s="9">
        <v>5241020535</v>
      </c>
      <c r="E4664" s="9" t="e">
        <f>INDEX(#REF!:#REF!,MATCH($D4664,#REF!:#REF!,0),MATCH(#REF!,#REF!:#REF!,0))</f>
        <v>#REF!</v>
      </c>
      <c r="F4664" s="9" t="e">
        <f>INDEX(#REF!:#REF!,MATCH($D4664,#REF!:#REF!,0),MATCH(#REF!,#REF!:#REF!,0))</f>
        <v>#REF!</v>
      </c>
    </row>
    <row r="4665" spans="1:6" ht="16.5" x14ac:dyDescent="0.3">
      <c r="A4665" s="9" t="s">
        <v>17662</v>
      </c>
      <c r="B4665" s="9" t="s">
        <v>2942</v>
      </c>
      <c r="C4665" s="10">
        <v>46705</v>
      </c>
      <c r="D4665" s="9">
        <v>2450711406</v>
      </c>
      <c r="E4665" s="9" t="e">
        <f>INDEX(#REF!:#REF!,MATCH($D4665,#REF!:#REF!,0),MATCH(#REF!,#REF!:#REF!,0))</f>
        <v>#REF!</v>
      </c>
      <c r="F4665" s="9" t="e">
        <f>INDEX(#REF!:#REF!,MATCH($D4665,#REF!:#REF!,0),MATCH(#REF!,#REF!:#REF!,0))</f>
        <v>#REF!</v>
      </c>
    </row>
    <row r="4666" spans="1:6" ht="16.5" x14ac:dyDescent="0.3">
      <c r="A4666" s="9" t="s">
        <v>17661</v>
      </c>
      <c r="B4666" s="9" t="s">
        <v>2081</v>
      </c>
      <c r="C4666" s="10">
        <v>20654</v>
      </c>
      <c r="D4666" s="9">
        <v>5358183647</v>
      </c>
      <c r="E4666" s="9" t="e">
        <f>INDEX(#REF!:#REF!,MATCH($D4666,#REF!:#REF!,0),MATCH(#REF!,#REF!:#REF!,0))</f>
        <v>#REF!</v>
      </c>
      <c r="F4666" s="9" t="e">
        <f>INDEX(#REF!:#REF!,MATCH($D4666,#REF!:#REF!,0),MATCH(#REF!,#REF!:#REF!,0))</f>
        <v>#REF!</v>
      </c>
    </row>
    <row r="4667" spans="1:6" ht="16.5" x14ac:dyDescent="0.3">
      <c r="A4667" s="9" t="s">
        <v>17660</v>
      </c>
      <c r="B4667" s="9" t="s">
        <v>2793</v>
      </c>
      <c r="C4667" s="10">
        <v>12091</v>
      </c>
      <c r="D4667" s="9">
        <v>6276010022</v>
      </c>
      <c r="E4667" s="9" t="e">
        <f>INDEX(#REF!:#REF!,MATCH($D4667,#REF!:#REF!,0),MATCH(#REF!,#REF!:#REF!,0))</f>
        <v>#REF!</v>
      </c>
      <c r="F4667" s="9" t="e">
        <f>INDEX(#REF!:#REF!,MATCH($D4667,#REF!:#REF!,0),MATCH(#REF!,#REF!:#REF!,0))</f>
        <v>#REF!</v>
      </c>
    </row>
    <row r="4668" spans="1:6" ht="16.5" x14ac:dyDescent="0.3">
      <c r="A4668" s="9" t="s">
        <v>17659</v>
      </c>
      <c r="B4668" s="9" t="s">
        <v>1969</v>
      </c>
      <c r="C4668" s="10">
        <v>27432</v>
      </c>
      <c r="D4668" s="9">
        <v>6276010022</v>
      </c>
      <c r="E4668" s="9" t="e">
        <f>INDEX(#REF!:#REF!,MATCH($D4668,#REF!:#REF!,0),MATCH(#REF!,#REF!:#REF!,0))</f>
        <v>#REF!</v>
      </c>
      <c r="F4668" s="9" t="e">
        <f>INDEX(#REF!:#REF!,MATCH($D4668,#REF!:#REF!,0),MATCH(#REF!,#REF!:#REF!,0))</f>
        <v>#REF!</v>
      </c>
    </row>
    <row r="4669" spans="1:6" ht="16.5" x14ac:dyDescent="0.3">
      <c r="A4669" s="9" t="s">
        <v>17658</v>
      </c>
      <c r="B4669" s="9" t="s">
        <v>2947</v>
      </c>
      <c r="C4669" s="10">
        <v>31320</v>
      </c>
      <c r="D4669" s="9">
        <v>6858776575</v>
      </c>
      <c r="E4669" s="9" t="e">
        <f>INDEX(#REF!:#REF!,MATCH($D4669,#REF!:#REF!,0),MATCH(#REF!,#REF!:#REF!,0))</f>
        <v>#REF!</v>
      </c>
      <c r="F4669" s="9" t="e">
        <f>INDEX(#REF!:#REF!,MATCH($D4669,#REF!:#REF!,0),MATCH(#REF!,#REF!:#REF!,0))</f>
        <v>#REF!</v>
      </c>
    </row>
    <row r="4670" spans="1:6" ht="16.5" x14ac:dyDescent="0.3">
      <c r="A4670" s="9" t="s">
        <v>17657</v>
      </c>
      <c r="B4670" s="9" t="s">
        <v>2036</v>
      </c>
      <c r="C4670" s="10">
        <v>15242</v>
      </c>
      <c r="D4670" s="9">
        <v>9726268931</v>
      </c>
      <c r="E4670" s="9" t="e">
        <f>INDEX(#REF!:#REF!,MATCH($D4670,#REF!:#REF!,0),MATCH(#REF!,#REF!:#REF!,0))</f>
        <v>#REF!</v>
      </c>
      <c r="F4670" s="9" t="e">
        <f>INDEX(#REF!:#REF!,MATCH($D4670,#REF!:#REF!,0),MATCH(#REF!,#REF!:#REF!,0))</f>
        <v>#REF!</v>
      </c>
    </row>
    <row r="4671" spans="1:6" ht="16.5" x14ac:dyDescent="0.3">
      <c r="A4671" s="9" t="s">
        <v>17656</v>
      </c>
      <c r="B4671" s="9" t="s">
        <v>2119</v>
      </c>
      <c r="C4671" s="10">
        <v>32363</v>
      </c>
      <c r="D4671" s="9">
        <v>5928086253</v>
      </c>
      <c r="E4671" s="9" t="e">
        <f>INDEX(#REF!:#REF!,MATCH($D4671,#REF!:#REF!,0),MATCH(#REF!,#REF!:#REF!,0))</f>
        <v>#REF!</v>
      </c>
      <c r="F4671" s="9" t="e">
        <f>INDEX(#REF!:#REF!,MATCH($D4671,#REF!:#REF!,0),MATCH(#REF!,#REF!:#REF!,0))</f>
        <v>#REF!</v>
      </c>
    </row>
    <row r="4672" spans="1:6" ht="16.5" x14ac:dyDescent="0.3">
      <c r="A4672" s="9" t="s">
        <v>17655</v>
      </c>
      <c r="B4672" s="9" t="s">
        <v>3902</v>
      </c>
      <c r="C4672" s="10">
        <v>15568</v>
      </c>
      <c r="D4672" s="9">
        <v>4730395069</v>
      </c>
      <c r="E4672" s="9" t="e">
        <f>INDEX(#REF!:#REF!,MATCH($D4672,#REF!:#REF!,0),MATCH(#REF!,#REF!:#REF!,0))</f>
        <v>#REF!</v>
      </c>
      <c r="F4672" s="9" t="e">
        <f>INDEX(#REF!:#REF!,MATCH($D4672,#REF!:#REF!,0),MATCH(#REF!,#REF!:#REF!,0))</f>
        <v>#REF!</v>
      </c>
    </row>
    <row r="4673" spans="1:6" ht="16.5" x14ac:dyDescent="0.3">
      <c r="A4673" s="9" t="s">
        <v>17654</v>
      </c>
      <c r="B4673" s="9" t="s">
        <v>2219</v>
      </c>
      <c r="C4673" s="10">
        <v>11118</v>
      </c>
      <c r="D4673" s="9">
        <v>3000763902</v>
      </c>
      <c r="E4673" s="9" t="e">
        <f>INDEX(#REF!:#REF!,MATCH($D4673,#REF!:#REF!,0),MATCH(#REF!,#REF!:#REF!,0))</f>
        <v>#REF!</v>
      </c>
      <c r="F4673" s="9" t="e">
        <f>INDEX(#REF!:#REF!,MATCH($D4673,#REF!:#REF!,0),MATCH(#REF!,#REF!:#REF!,0))</f>
        <v>#REF!</v>
      </c>
    </row>
    <row r="4674" spans="1:6" ht="16.5" x14ac:dyDescent="0.3">
      <c r="A4674" s="9" t="s">
        <v>17653</v>
      </c>
      <c r="B4674" s="9" t="s">
        <v>2500</v>
      </c>
      <c r="C4674" s="10">
        <v>44802</v>
      </c>
      <c r="D4674" s="9">
        <v>8516539148</v>
      </c>
      <c r="E4674" s="9" t="e">
        <f>INDEX(#REF!:#REF!,MATCH($D4674,#REF!:#REF!,0),MATCH(#REF!,#REF!:#REF!,0))</f>
        <v>#REF!</v>
      </c>
      <c r="F4674" s="9" t="e">
        <f>INDEX(#REF!:#REF!,MATCH($D4674,#REF!:#REF!,0),MATCH(#REF!,#REF!:#REF!,0))</f>
        <v>#REF!</v>
      </c>
    </row>
    <row r="4675" spans="1:6" ht="16.5" x14ac:dyDescent="0.3">
      <c r="A4675" s="9" t="s">
        <v>17652</v>
      </c>
      <c r="B4675" s="9" t="s">
        <v>3275</v>
      </c>
      <c r="C4675" s="10">
        <v>53806</v>
      </c>
      <c r="D4675" s="9">
        <v>6894004730</v>
      </c>
      <c r="E4675" s="9" t="e">
        <f>INDEX(#REF!:#REF!,MATCH($D4675,#REF!:#REF!,0),MATCH(#REF!,#REF!:#REF!,0))</f>
        <v>#REF!</v>
      </c>
      <c r="F4675" s="9" t="e">
        <f>INDEX(#REF!:#REF!,MATCH($D4675,#REF!:#REF!,0),MATCH(#REF!,#REF!:#REF!,0))</f>
        <v>#REF!</v>
      </c>
    </row>
    <row r="4676" spans="1:6" ht="16.5" x14ac:dyDescent="0.3">
      <c r="A4676" s="9" t="s">
        <v>17651</v>
      </c>
      <c r="B4676" s="9" t="s">
        <v>2881</v>
      </c>
      <c r="C4676" s="10">
        <v>30569</v>
      </c>
      <c r="D4676" s="9">
        <v>7000350199</v>
      </c>
      <c r="E4676" s="9" t="e">
        <f>INDEX(#REF!:#REF!,MATCH($D4676,#REF!:#REF!,0),MATCH(#REF!,#REF!:#REF!,0))</f>
        <v>#REF!</v>
      </c>
      <c r="F4676" s="9" t="e">
        <f>INDEX(#REF!:#REF!,MATCH($D4676,#REF!:#REF!,0),MATCH(#REF!,#REF!:#REF!,0))</f>
        <v>#REF!</v>
      </c>
    </row>
    <row r="4677" spans="1:6" ht="16.5" x14ac:dyDescent="0.3">
      <c r="A4677" s="9" t="s">
        <v>17650</v>
      </c>
      <c r="B4677" s="9" t="s">
        <v>2418</v>
      </c>
      <c r="C4677" s="10">
        <v>38898</v>
      </c>
      <c r="D4677" s="9">
        <v>2763158331</v>
      </c>
      <c r="E4677" s="9" t="e">
        <f>INDEX(#REF!:#REF!,MATCH($D4677,#REF!:#REF!,0),MATCH(#REF!,#REF!:#REF!,0))</f>
        <v>#REF!</v>
      </c>
      <c r="F4677" s="9" t="e">
        <f>INDEX(#REF!:#REF!,MATCH($D4677,#REF!:#REF!,0),MATCH(#REF!,#REF!:#REF!,0))</f>
        <v>#REF!</v>
      </c>
    </row>
    <row r="4678" spans="1:6" ht="16.5" x14ac:dyDescent="0.3">
      <c r="A4678" s="9" t="s">
        <v>17649</v>
      </c>
      <c r="B4678" s="9" t="s">
        <v>3151</v>
      </c>
      <c r="C4678" s="10">
        <v>52579</v>
      </c>
      <c r="D4678" s="9">
        <v>9403474378</v>
      </c>
      <c r="E4678" s="9" t="e">
        <f>INDEX(#REF!:#REF!,MATCH($D4678,#REF!:#REF!,0),MATCH(#REF!,#REF!:#REF!,0))</f>
        <v>#REF!</v>
      </c>
      <c r="F4678" s="9" t="e">
        <f>INDEX(#REF!:#REF!,MATCH($D4678,#REF!:#REF!,0),MATCH(#REF!,#REF!:#REF!,0))</f>
        <v>#REF!</v>
      </c>
    </row>
    <row r="4679" spans="1:6" ht="16.5" x14ac:dyDescent="0.3">
      <c r="A4679" s="9" t="s">
        <v>17648</v>
      </c>
      <c r="B4679" s="9" t="s">
        <v>3123</v>
      </c>
      <c r="C4679" s="10">
        <v>14727</v>
      </c>
      <c r="D4679" s="9">
        <v>7286297414</v>
      </c>
      <c r="E4679" s="9" t="e">
        <f>INDEX(#REF!:#REF!,MATCH($D4679,#REF!:#REF!,0),MATCH(#REF!,#REF!:#REF!,0))</f>
        <v>#REF!</v>
      </c>
      <c r="F4679" s="9" t="e">
        <f>INDEX(#REF!:#REF!,MATCH($D4679,#REF!:#REF!,0),MATCH(#REF!,#REF!:#REF!,0))</f>
        <v>#REF!</v>
      </c>
    </row>
    <row r="4680" spans="1:6" ht="16.5" x14ac:dyDescent="0.3">
      <c r="A4680" s="9" t="s">
        <v>17647</v>
      </c>
      <c r="B4680" s="9" t="s">
        <v>2534</v>
      </c>
      <c r="C4680" s="10">
        <v>13585</v>
      </c>
      <c r="D4680" s="9">
        <v>3164004753</v>
      </c>
      <c r="E4680" s="9" t="e">
        <f>INDEX(#REF!:#REF!,MATCH($D4680,#REF!:#REF!,0),MATCH(#REF!,#REF!:#REF!,0))</f>
        <v>#REF!</v>
      </c>
      <c r="F4680" s="9" t="e">
        <f>INDEX(#REF!:#REF!,MATCH($D4680,#REF!:#REF!,0),MATCH(#REF!,#REF!:#REF!,0))</f>
        <v>#REF!</v>
      </c>
    </row>
    <row r="4681" spans="1:6" ht="16.5" x14ac:dyDescent="0.3">
      <c r="A4681" s="9" t="s">
        <v>17646</v>
      </c>
      <c r="B4681" s="9" t="s">
        <v>2042</v>
      </c>
      <c r="C4681" s="10">
        <v>42028</v>
      </c>
      <c r="D4681" s="9">
        <v>2702941109</v>
      </c>
      <c r="E4681" s="9" t="e">
        <f>INDEX(#REF!:#REF!,MATCH($D4681,#REF!:#REF!,0),MATCH(#REF!,#REF!:#REF!,0))</f>
        <v>#REF!</v>
      </c>
      <c r="F4681" s="9" t="e">
        <f>INDEX(#REF!:#REF!,MATCH($D4681,#REF!:#REF!,0),MATCH(#REF!,#REF!:#REF!,0))</f>
        <v>#REF!</v>
      </c>
    </row>
    <row r="4682" spans="1:6" ht="16.5" x14ac:dyDescent="0.3">
      <c r="A4682" s="9" t="s">
        <v>17645</v>
      </c>
      <c r="B4682" s="9" t="s">
        <v>3309</v>
      </c>
      <c r="C4682" s="10">
        <v>40270</v>
      </c>
      <c r="D4682" s="9">
        <v>9726644925</v>
      </c>
      <c r="E4682" s="9" t="e">
        <f>INDEX(#REF!:#REF!,MATCH($D4682,#REF!:#REF!,0),MATCH(#REF!,#REF!:#REF!,0))</f>
        <v>#REF!</v>
      </c>
      <c r="F4682" s="9" t="e">
        <f>INDEX(#REF!:#REF!,MATCH($D4682,#REF!:#REF!,0),MATCH(#REF!,#REF!:#REF!,0))</f>
        <v>#REF!</v>
      </c>
    </row>
    <row r="4683" spans="1:6" ht="16.5" x14ac:dyDescent="0.3">
      <c r="A4683" s="9" t="s">
        <v>17644</v>
      </c>
      <c r="B4683" s="9" t="s">
        <v>2886</v>
      </c>
      <c r="C4683" s="10">
        <v>25764</v>
      </c>
      <c r="D4683" s="9">
        <v>2649428619</v>
      </c>
      <c r="E4683" s="9" t="e">
        <f>INDEX(#REF!:#REF!,MATCH($D4683,#REF!:#REF!,0),MATCH(#REF!,#REF!:#REF!,0))</f>
        <v>#REF!</v>
      </c>
      <c r="F4683" s="9" t="e">
        <f>INDEX(#REF!:#REF!,MATCH($D4683,#REF!:#REF!,0),MATCH(#REF!,#REF!:#REF!,0))</f>
        <v>#REF!</v>
      </c>
    </row>
    <row r="4684" spans="1:6" ht="16.5" x14ac:dyDescent="0.3">
      <c r="A4684" s="9" t="s">
        <v>17643</v>
      </c>
      <c r="B4684" s="9" t="s">
        <v>2073</v>
      </c>
      <c r="C4684" s="10">
        <v>27414</v>
      </c>
      <c r="D4684" s="9">
        <v>2533903736</v>
      </c>
      <c r="E4684" s="9" t="e">
        <f>INDEX(#REF!:#REF!,MATCH($D4684,#REF!:#REF!,0),MATCH(#REF!,#REF!:#REF!,0))</f>
        <v>#REF!</v>
      </c>
      <c r="F4684" s="9" t="e">
        <f>INDEX(#REF!:#REF!,MATCH($D4684,#REF!:#REF!,0),MATCH(#REF!,#REF!:#REF!,0))</f>
        <v>#REF!</v>
      </c>
    </row>
    <row r="4685" spans="1:6" ht="16.5" x14ac:dyDescent="0.3">
      <c r="A4685" s="9" t="s">
        <v>17642</v>
      </c>
      <c r="B4685" s="9" t="s">
        <v>2713</v>
      </c>
      <c r="C4685" s="10">
        <v>30460</v>
      </c>
      <c r="D4685" s="9">
        <v>9686840923</v>
      </c>
      <c r="E4685" s="9" t="e">
        <f>INDEX(#REF!:#REF!,MATCH($D4685,#REF!:#REF!,0),MATCH(#REF!,#REF!:#REF!,0))</f>
        <v>#REF!</v>
      </c>
      <c r="F4685" s="9" t="e">
        <f>INDEX(#REF!:#REF!,MATCH($D4685,#REF!:#REF!,0),MATCH(#REF!,#REF!:#REF!,0))</f>
        <v>#REF!</v>
      </c>
    </row>
    <row r="4686" spans="1:6" ht="16.5" x14ac:dyDescent="0.3">
      <c r="A4686" s="9" t="s">
        <v>17641</v>
      </c>
      <c r="B4686" s="9" t="s">
        <v>2103</v>
      </c>
      <c r="C4686" s="10">
        <v>26759</v>
      </c>
      <c r="D4686" s="9">
        <v>8858733592</v>
      </c>
      <c r="E4686" s="9" t="e">
        <f>INDEX(#REF!:#REF!,MATCH($D4686,#REF!:#REF!,0),MATCH(#REF!,#REF!:#REF!,0))</f>
        <v>#REF!</v>
      </c>
      <c r="F4686" s="9" t="e">
        <f>INDEX(#REF!:#REF!,MATCH($D4686,#REF!:#REF!,0),MATCH(#REF!,#REF!:#REF!,0))</f>
        <v>#REF!</v>
      </c>
    </row>
    <row r="4687" spans="1:6" ht="16.5" x14ac:dyDescent="0.3">
      <c r="A4687" s="9" t="s">
        <v>17640</v>
      </c>
      <c r="B4687" s="9" t="s">
        <v>2351</v>
      </c>
      <c r="C4687" s="10">
        <v>15292</v>
      </c>
      <c r="D4687" s="9">
        <v>9340388305</v>
      </c>
      <c r="E4687" s="9" t="e">
        <f>INDEX(#REF!:#REF!,MATCH($D4687,#REF!:#REF!,0),MATCH(#REF!,#REF!:#REF!,0))</f>
        <v>#REF!</v>
      </c>
      <c r="F4687" s="9" t="e">
        <f>INDEX(#REF!:#REF!,MATCH($D4687,#REF!:#REF!,0),MATCH(#REF!,#REF!:#REF!,0))</f>
        <v>#REF!</v>
      </c>
    </row>
    <row r="4688" spans="1:6" ht="16.5" x14ac:dyDescent="0.3">
      <c r="A4688" s="9" t="s">
        <v>17639</v>
      </c>
      <c r="B4688" s="9" t="s">
        <v>3617</v>
      </c>
      <c r="C4688" s="10">
        <v>35853</v>
      </c>
      <c r="D4688" s="9">
        <v>6695538166</v>
      </c>
      <c r="E4688" s="9" t="e">
        <f>INDEX(#REF!:#REF!,MATCH($D4688,#REF!:#REF!,0),MATCH(#REF!,#REF!:#REF!,0))</f>
        <v>#REF!</v>
      </c>
      <c r="F4688" s="9" t="e">
        <f>INDEX(#REF!:#REF!,MATCH($D4688,#REF!:#REF!,0),MATCH(#REF!,#REF!:#REF!,0))</f>
        <v>#REF!</v>
      </c>
    </row>
    <row r="4689" spans="1:6" ht="16.5" x14ac:dyDescent="0.3">
      <c r="A4689" s="9" t="s">
        <v>17638</v>
      </c>
      <c r="B4689" s="9" t="s">
        <v>2485</v>
      </c>
      <c r="C4689" s="10">
        <v>22311</v>
      </c>
      <c r="D4689" s="9">
        <v>2355104786</v>
      </c>
      <c r="E4689" s="9" t="e">
        <f>INDEX(#REF!:#REF!,MATCH($D4689,#REF!:#REF!,0),MATCH(#REF!,#REF!:#REF!,0))</f>
        <v>#REF!</v>
      </c>
      <c r="F4689" s="9" t="e">
        <f>INDEX(#REF!:#REF!,MATCH($D4689,#REF!:#REF!,0),MATCH(#REF!,#REF!:#REF!,0))</f>
        <v>#REF!</v>
      </c>
    </row>
    <row r="4690" spans="1:6" ht="16.5" x14ac:dyDescent="0.3">
      <c r="A4690" s="9" t="s">
        <v>17637</v>
      </c>
      <c r="B4690" s="9" t="s">
        <v>1999</v>
      </c>
      <c r="C4690" s="10">
        <v>50336</v>
      </c>
      <c r="D4690" s="9">
        <v>1592980554</v>
      </c>
      <c r="E4690" s="9" t="e">
        <f>INDEX(#REF!:#REF!,MATCH($D4690,#REF!:#REF!,0),MATCH(#REF!,#REF!:#REF!,0))</f>
        <v>#REF!</v>
      </c>
      <c r="F4690" s="9" t="e">
        <f>INDEX(#REF!:#REF!,MATCH($D4690,#REF!:#REF!,0),MATCH(#REF!,#REF!:#REF!,0))</f>
        <v>#REF!</v>
      </c>
    </row>
    <row r="4691" spans="1:6" ht="16.5" x14ac:dyDescent="0.3">
      <c r="A4691" s="9" t="s">
        <v>17636</v>
      </c>
      <c r="B4691" s="9" t="s">
        <v>2011</v>
      </c>
      <c r="C4691" s="10">
        <v>17487</v>
      </c>
      <c r="D4691" s="9">
        <v>5005774041</v>
      </c>
      <c r="E4691" s="9" t="e">
        <f>INDEX(#REF!:#REF!,MATCH($D4691,#REF!:#REF!,0),MATCH(#REF!,#REF!:#REF!,0))</f>
        <v>#REF!</v>
      </c>
      <c r="F4691" s="9" t="e">
        <f>INDEX(#REF!:#REF!,MATCH($D4691,#REF!:#REF!,0),MATCH(#REF!,#REF!:#REF!,0))</f>
        <v>#REF!</v>
      </c>
    </row>
    <row r="4692" spans="1:6" ht="16.5" x14ac:dyDescent="0.3">
      <c r="A4692" s="9" t="s">
        <v>17635</v>
      </c>
      <c r="B4692" s="9" t="s">
        <v>2256</v>
      </c>
      <c r="C4692" s="10">
        <v>36227</v>
      </c>
      <c r="D4692" s="9">
        <v>9590888275</v>
      </c>
      <c r="E4692" s="9" t="e">
        <f>INDEX(#REF!:#REF!,MATCH($D4692,#REF!:#REF!,0),MATCH(#REF!,#REF!:#REF!,0))</f>
        <v>#REF!</v>
      </c>
      <c r="F4692" s="9" t="e">
        <f>INDEX(#REF!:#REF!,MATCH($D4692,#REF!:#REF!,0),MATCH(#REF!,#REF!:#REF!,0))</f>
        <v>#REF!</v>
      </c>
    </row>
    <row r="4693" spans="1:6" ht="16.5" x14ac:dyDescent="0.3">
      <c r="A4693" s="9" t="s">
        <v>17634</v>
      </c>
      <c r="B4693" s="9" t="s">
        <v>2228</v>
      </c>
      <c r="C4693" s="10">
        <v>52270</v>
      </c>
      <c r="D4693" s="9">
        <v>453763030</v>
      </c>
      <c r="E4693" s="9" t="e">
        <f>INDEX(#REF!:#REF!,MATCH($D4693,#REF!:#REF!,0),MATCH(#REF!,#REF!:#REF!,0))</f>
        <v>#REF!</v>
      </c>
      <c r="F4693" s="9" t="e">
        <f>INDEX(#REF!:#REF!,MATCH($D4693,#REF!:#REF!,0),MATCH(#REF!,#REF!:#REF!,0))</f>
        <v>#REF!</v>
      </c>
    </row>
    <row r="4694" spans="1:6" ht="16.5" x14ac:dyDescent="0.3">
      <c r="A4694" s="9" t="s">
        <v>17633</v>
      </c>
      <c r="B4694" s="9" t="s">
        <v>2584</v>
      </c>
      <c r="C4694" s="10">
        <v>19938</v>
      </c>
      <c r="D4694" s="9">
        <v>9052475601</v>
      </c>
      <c r="E4694" s="9" t="e">
        <f>INDEX(#REF!:#REF!,MATCH($D4694,#REF!:#REF!,0),MATCH(#REF!,#REF!:#REF!,0))</f>
        <v>#REF!</v>
      </c>
      <c r="F4694" s="9" t="e">
        <f>INDEX(#REF!:#REF!,MATCH($D4694,#REF!:#REF!,0),MATCH(#REF!,#REF!:#REF!,0))</f>
        <v>#REF!</v>
      </c>
    </row>
    <row r="4695" spans="1:6" ht="16.5" x14ac:dyDescent="0.3">
      <c r="A4695" s="9" t="s">
        <v>17632</v>
      </c>
      <c r="B4695" s="9" t="s">
        <v>2673</v>
      </c>
      <c r="C4695" s="10">
        <v>39296</v>
      </c>
      <c r="D4695" s="9">
        <v>9292607561</v>
      </c>
      <c r="E4695" s="9" t="e">
        <f>INDEX(#REF!:#REF!,MATCH($D4695,#REF!:#REF!,0),MATCH(#REF!,#REF!:#REF!,0))</f>
        <v>#REF!</v>
      </c>
      <c r="F4695" s="9" t="e">
        <f>INDEX(#REF!:#REF!,MATCH($D4695,#REF!:#REF!,0),MATCH(#REF!,#REF!:#REF!,0))</f>
        <v>#REF!</v>
      </c>
    </row>
    <row r="4696" spans="1:6" ht="16.5" x14ac:dyDescent="0.3">
      <c r="A4696" s="9" t="s">
        <v>17631</v>
      </c>
      <c r="B4696" s="9" t="s">
        <v>2204</v>
      </c>
      <c r="C4696" s="10">
        <v>59113</v>
      </c>
      <c r="D4696" s="9">
        <v>4396213212</v>
      </c>
      <c r="E4696" s="9" t="e">
        <f>INDEX(#REF!:#REF!,MATCH($D4696,#REF!:#REF!,0),MATCH(#REF!,#REF!:#REF!,0))</f>
        <v>#REF!</v>
      </c>
      <c r="F4696" s="9" t="e">
        <f>INDEX(#REF!:#REF!,MATCH($D4696,#REF!:#REF!,0),MATCH(#REF!,#REF!:#REF!,0))</f>
        <v>#REF!</v>
      </c>
    </row>
    <row r="4697" spans="1:6" ht="16.5" x14ac:dyDescent="0.3">
      <c r="A4697" s="9" t="s">
        <v>17630</v>
      </c>
      <c r="B4697" s="9" t="s">
        <v>2453</v>
      </c>
      <c r="C4697" s="10">
        <v>18247</v>
      </c>
      <c r="D4697" s="9">
        <v>5623896162</v>
      </c>
      <c r="E4697" s="9" t="e">
        <f>INDEX(#REF!:#REF!,MATCH($D4697,#REF!:#REF!,0),MATCH(#REF!,#REF!:#REF!,0))</f>
        <v>#REF!</v>
      </c>
      <c r="F4697" s="9" t="e">
        <f>INDEX(#REF!:#REF!,MATCH($D4697,#REF!:#REF!,0),MATCH(#REF!,#REF!:#REF!,0))</f>
        <v>#REF!</v>
      </c>
    </row>
    <row r="4698" spans="1:6" ht="16.5" x14ac:dyDescent="0.3">
      <c r="A4698" s="9" t="s">
        <v>17629</v>
      </c>
      <c r="B4698" s="9" t="s">
        <v>3506</v>
      </c>
      <c r="C4698" s="10">
        <v>20615</v>
      </c>
      <c r="D4698" s="9">
        <v>244523738</v>
      </c>
      <c r="E4698" s="9" t="e">
        <f>INDEX(#REF!:#REF!,MATCH($D4698,#REF!:#REF!,0),MATCH(#REF!,#REF!:#REF!,0))</f>
        <v>#REF!</v>
      </c>
      <c r="F4698" s="9" t="e">
        <f>INDEX(#REF!:#REF!,MATCH($D4698,#REF!:#REF!,0),MATCH(#REF!,#REF!:#REF!,0))</f>
        <v>#REF!</v>
      </c>
    </row>
    <row r="4699" spans="1:6" ht="16.5" x14ac:dyDescent="0.3">
      <c r="A4699" s="9" t="s">
        <v>17628</v>
      </c>
      <c r="B4699" s="9" t="s">
        <v>3720</v>
      </c>
      <c r="C4699" s="10">
        <v>56836</v>
      </c>
      <c r="D4699" s="9">
        <v>4192879565</v>
      </c>
      <c r="E4699" s="9" t="e">
        <f>INDEX(#REF!:#REF!,MATCH($D4699,#REF!:#REF!,0),MATCH(#REF!,#REF!:#REF!,0))</f>
        <v>#REF!</v>
      </c>
      <c r="F4699" s="9" t="e">
        <f>INDEX(#REF!:#REF!,MATCH($D4699,#REF!:#REF!,0),MATCH(#REF!,#REF!:#REF!,0))</f>
        <v>#REF!</v>
      </c>
    </row>
    <row r="4700" spans="1:6" ht="16.5" x14ac:dyDescent="0.3">
      <c r="A4700" s="9" t="s">
        <v>17627</v>
      </c>
      <c r="B4700" s="9" t="s">
        <v>1975</v>
      </c>
      <c r="C4700" s="10">
        <v>21066</v>
      </c>
      <c r="D4700" s="9">
        <v>5629875752</v>
      </c>
      <c r="E4700" s="9" t="e">
        <f>INDEX(#REF!:#REF!,MATCH($D4700,#REF!:#REF!,0),MATCH(#REF!,#REF!:#REF!,0))</f>
        <v>#REF!</v>
      </c>
      <c r="F4700" s="9" t="e">
        <f>INDEX(#REF!:#REF!,MATCH($D4700,#REF!:#REF!,0),MATCH(#REF!,#REF!:#REF!,0))</f>
        <v>#REF!</v>
      </c>
    </row>
    <row r="4701" spans="1:6" ht="16.5" x14ac:dyDescent="0.3">
      <c r="A4701" s="9" t="s">
        <v>17626</v>
      </c>
      <c r="B4701" s="9" t="s">
        <v>2005</v>
      </c>
      <c r="C4701" s="10">
        <v>12600</v>
      </c>
      <c r="D4701" s="9">
        <v>8875320292</v>
      </c>
      <c r="E4701" s="9" t="e">
        <f>INDEX(#REF!:#REF!,MATCH($D4701,#REF!:#REF!,0),MATCH(#REF!,#REF!:#REF!,0))</f>
        <v>#REF!</v>
      </c>
      <c r="F4701" s="9" t="e">
        <f>INDEX(#REF!:#REF!,MATCH($D4701,#REF!:#REF!,0),MATCH(#REF!,#REF!:#REF!,0))</f>
        <v>#REF!</v>
      </c>
    </row>
    <row r="4702" spans="1:6" ht="16.5" x14ac:dyDescent="0.3">
      <c r="A4702" s="9" t="s">
        <v>17625</v>
      </c>
      <c r="B4702" s="9" t="s">
        <v>3388</v>
      </c>
      <c r="C4702" s="10">
        <v>24593</v>
      </c>
      <c r="D4702" s="9">
        <v>601779371</v>
      </c>
      <c r="E4702" s="9" t="e">
        <f>INDEX(#REF!:#REF!,MATCH($D4702,#REF!:#REF!,0),MATCH(#REF!,#REF!:#REF!,0))</f>
        <v>#REF!</v>
      </c>
      <c r="F4702" s="9" t="e">
        <f>INDEX(#REF!:#REF!,MATCH($D4702,#REF!:#REF!,0),MATCH(#REF!,#REF!:#REF!,0))</f>
        <v>#REF!</v>
      </c>
    </row>
    <row r="4703" spans="1:6" ht="16.5" x14ac:dyDescent="0.3">
      <c r="A4703" s="9" t="s">
        <v>17624</v>
      </c>
      <c r="B4703" s="9" t="s">
        <v>3125</v>
      </c>
      <c r="C4703" s="10">
        <v>53761</v>
      </c>
      <c r="D4703" s="9">
        <v>6769297310</v>
      </c>
      <c r="E4703" s="9" t="e">
        <f>INDEX(#REF!:#REF!,MATCH($D4703,#REF!:#REF!,0),MATCH(#REF!,#REF!:#REF!,0))</f>
        <v>#REF!</v>
      </c>
      <c r="F4703" s="9" t="e">
        <f>INDEX(#REF!:#REF!,MATCH($D4703,#REF!:#REF!,0),MATCH(#REF!,#REF!:#REF!,0))</f>
        <v>#REF!</v>
      </c>
    </row>
    <row r="4704" spans="1:6" ht="16.5" x14ac:dyDescent="0.3">
      <c r="A4704" s="9" t="s">
        <v>17623</v>
      </c>
      <c r="B4704" s="9" t="s">
        <v>2336</v>
      </c>
      <c r="C4704" s="10">
        <v>44891</v>
      </c>
      <c r="D4704" s="9">
        <v>3792993961</v>
      </c>
      <c r="E4704" s="9" t="e">
        <f>INDEX(#REF!:#REF!,MATCH($D4704,#REF!:#REF!,0),MATCH(#REF!,#REF!:#REF!,0))</f>
        <v>#REF!</v>
      </c>
      <c r="F4704" s="9" t="e">
        <f>INDEX(#REF!:#REF!,MATCH($D4704,#REF!:#REF!,0),MATCH(#REF!,#REF!:#REF!,0))</f>
        <v>#REF!</v>
      </c>
    </row>
    <row r="4705" spans="1:6" ht="16.5" x14ac:dyDescent="0.3">
      <c r="A4705" s="9" t="s">
        <v>17622</v>
      </c>
      <c r="B4705" s="9" t="s">
        <v>2216</v>
      </c>
      <c r="C4705" s="10">
        <v>21184</v>
      </c>
      <c r="D4705" s="9">
        <v>5075915108</v>
      </c>
      <c r="E4705" s="9" t="e">
        <f>INDEX(#REF!:#REF!,MATCH($D4705,#REF!:#REF!,0),MATCH(#REF!,#REF!:#REF!,0))</f>
        <v>#REF!</v>
      </c>
      <c r="F4705" s="9" t="e">
        <f>INDEX(#REF!:#REF!,MATCH($D4705,#REF!:#REF!,0),MATCH(#REF!,#REF!:#REF!,0))</f>
        <v>#REF!</v>
      </c>
    </row>
    <row r="4706" spans="1:6" ht="16.5" x14ac:dyDescent="0.3">
      <c r="A4706" s="9" t="s">
        <v>17621</v>
      </c>
      <c r="B4706" s="9" t="s">
        <v>1967</v>
      </c>
      <c r="C4706" s="10">
        <v>26376</v>
      </c>
      <c r="D4706" s="9">
        <v>9627071331</v>
      </c>
      <c r="E4706" s="9" t="e">
        <f>INDEX(#REF!:#REF!,MATCH($D4706,#REF!:#REF!,0),MATCH(#REF!,#REF!:#REF!,0))</f>
        <v>#REF!</v>
      </c>
      <c r="F4706" s="9" t="e">
        <f>INDEX(#REF!:#REF!,MATCH($D4706,#REF!:#REF!,0),MATCH(#REF!,#REF!:#REF!,0))</f>
        <v>#REF!</v>
      </c>
    </row>
    <row r="4707" spans="1:6" ht="16.5" x14ac:dyDescent="0.3">
      <c r="A4707" s="9" t="s">
        <v>17620</v>
      </c>
      <c r="B4707" s="9" t="s">
        <v>3222</v>
      </c>
      <c r="C4707" s="10">
        <v>19454</v>
      </c>
      <c r="D4707" s="9">
        <v>1628738227</v>
      </c>
      <c r="E4707" s="9" t="e">
        <f>INDEX(#REF!:#REF!,MATCH($D4707,#REF!:#REF!,0),MATCH(#REF!,#REF!:#REF!,0))</f>
        <v>#REF!</v>
      </c>
      <c r="F4707" s="9" t="e">
        <f>INDEX(#REF!:#REF!,MATCH($D4707,#REF!:#REF!,0),MATCH(#REF!,#REF!:#REF!,0))</f>
        <v>#REF!</v>
      </c>
    </row>
    <row r="4708" spans="1:6" ht="16.5" x14ac:dyDescent="0.3">
      <c r="A4708" s="9" t="s">
        <v>17619</v>
      </c>
      <c r="B4708" s="9" t="s">
        <v>1965</v>
      </c>
      <c r="C4708" s="10">
        <v>22643</v>
      </c>
      <c r="D4708" s="9">
        <v>1192770250</v>
      </c>
      <c r="E4708" s="9" t="e">
        <f>INDEX(#REF!:#REF!,MATCH($D4708,#REF!:#REF!,0),MATCH(#REF!,#REF!:#REF!,0))</f>
        <v>#REF!</v>
      </c>
      <c r="F4708" s="9" t="e">
        <f>INDEX(#REF!:#REF!,MATCH($D4708,#REF!:#REF!,0),MATCH(#REF!,#REF!:#REF!,0))</f>
        <v>#REF!</v>
      </c>
    </row>
    <row r="4709" spans="1:6" ht="16.5" x14ac:dyDescent="0.3">
      <c r="A4709" s="9" t="s">
        <v>17618</v>
      </c>
      <c r="B4709" s="9" t="s">
        <v>3144</v>
      </c>
      <c r="C4709" s="10">
        <v>31761</v>
      </c>
      <c r="D4709" s="9">
        <v>2259282237</v>
      </c>
      <c r="E4709" s="9" t="e">
        <f>INDEX(#REF!:#REF!,MATCH($D4709,#REF!:#REF!,0),MATCH(#REF!,#REF!:#REF!,0))</f>
        <v>#REF!</v>
      </c>
      <c r="F4709" s="9" t="e">
        <f>INDEX(#REF!:#REF!,MATCH($D4709,#REF!:#REF!,0),MATCH(#REF!,#REF!:#REF!,0))</f>
        <v>#REF!</v>
      </c>
    </row>
    <row r="4710" spans="1:6" ht="16.5" x14ac:dyDescent="0.3">
      <c r="A4710" s="9" t="s">
        <v>17617</v>
      </c>
      <c r="B4710" s="9" t="s">
        <v>3042</v>
      </c>
      <c r="C4710" s="10">
        <v>15503</v>
      </c>
      <c r="D4710" s="9">
        <v>5412518958</v>
      </c>
      <c r="E4710" s="9" t="e">
        <f>INDEX(#REF!:#REF!,MATCH($D4710,#REF!:#REF!,0),MATCH(#REF!,#REF!:#REF!,0))</f>
        <v>#REF!</v>
      </c>
      <c r="F4710" s="9" t="e">
        <f>INDEX(#REF!:#REF!,MATCH($D4710,#REF!:#REF!,0),MATCH(#REF!,#REF!:#REF!,0))</f>
        <v>#REF!</v>
      </c>
    </row>
    <row r="4711" spans="1:6" ht="16.5" x14ac:dyDescent="0.3">
      <c r="A4711" s="9" t="s">
        <v>17616</v>
      </c>
      <c r="B4711" s="9" t="s">
        <v>2125</v>
      </c>
      <c r="C4711" s="10">
        <v>36058</v>
      </c>
      <c r="D4711" s="9">
        <v>8302317314</v>
      </c>
      <c r="E4711" s="9" t="e">
        <f>INDEX(#REF!:#REF!,MATCH($D4711,#REF!:#REF!,0),MATCH(#REF!,#REF!:#REF!,0))</f>
        <v>#REF!</v>
      </c>
      <c r="F4711" s="9" t="e">
        <f>INDEX(#REF!:#REF!,MATCH($D4711,#REF!:#REF!,0),MATCH(#REF!,#REF!:#REF!,0))</f>
        <v>#REF!</v>
      </c>
    </row>
    <row r="4712" spans="1:6" ht="16.5" x14ac:dyDescent="0.3">
      <c r="A4712" s="9" t="s">
        <v>17615</v>
      </c>
      <c r="B4712" s="9" t="s">
        <v>2453</v>
      </c>
      <c r="C4712" s="10">
        <v>26574</v>
      </c>
      <c r="D4712" s="9">
        <v>3843300291</v>
      </c>
      <c r="E4712" s="9" t="e">
        <f>INDEX(#REF!:#REF!,MATCH($D4712,#REF!:#REF!,0),MATCH(#REF!,#REF!:#REF!,0))</f>
        <v>#REF!</v>
      </c>
      <c r="F4712" s="9" t="e">
        <f>INDEX(#REF!:#REF!,MATCH($D4712,#REF!:#REF!,0),MATCH(#REF!,#REF!:#REF!,0))</f>
        <v>#REF!</v>
      </c>
    </row>
    <row r="4713" spans="1:6" ht="16.5" x14ac:dyDescent="0.3">
      <c r="A4713" s="9" t="s">
        <v>17614</v>
      </c>
      <c r="B4713" s="9" t="s">
        <v>2142</v>
      </c>
      <c r="C4713" s="10">
        <v>28325</v>
      </c>
      <c r="D4713" s="9">
        <v>3933021111</v>
      </c>
      <c r="E4713" s="9" t="e">
        <f>INDEX(#REF!:#REF!,MATCH($D4713,#REF!:#REF!,0),MATCH(#REF!,#REF!:#REF!,0))</f>
        <v>#REF!</v>
      </c>
      <c r="F4713" s="9" t="e">
        <f>INDEX(#REF!:#REF!,MATCH($D4713,#REF!:#REF!,0),MATCH(#REF!,#REF!:#REF!,0))</f>
        <v>#REF!</v>
      </c>
    </row>
    <row r="4714" spans="1:6" ht="16.5" x14ac:dyDescent="0.3">
      <c r="A4714" s="9" t="s">
        <v>17613</v>
      </c>
      <c r="B4714" s="9" t="s">
        <v>2921</v>
      </c>
      <c r="C4714" s="10">
        <v>36579</v>
      </c>
      <c r="D4714" s="9">
        <v>7373156215</v>
      </c>
      <c r="E4714" s="9" t="e">
        <f>INDEX(#REF!:#REF!,MATCH($D4714,#REF!:#REF!,0),MATCH(#REF!,#REF!:#REF!,0))</f>
        <v>#REF!</v>
      </c>
      <c r="F4714" s="9" t="e">
        <f>INDEX(#REF!:#REF!,MATCH($D4714,#REF!:#REF!,0),MATCH(#REF!,#REF!:#REF!,0))</f>
        <v>#REF!</v>
      </c>
    </row>
    <row r="4715" spans="1:6" ht="16.5" x14ac:dyDescent="0.3">
      <c r="A4715" s="9" t="s">
        <v>17612</v>
      </c>
      <c r="B4715" s="9" t="s">
        <v>2633</v>
      </c>
      <c r="C4715" s="10">
        <v>19676</v>
      </c>
      <c r="D4715" s="9">
        <v>2561690342</v>
      </c>
      <c r="E4715" s="9" t="e">
        <f>INDEX(#REF!:#REF!,MATCH($D4715,#REF!:#REF!,0),MATCH(#REF!,#REF!:#REF!,0))</f>
        <v>#REF!</v>
      </c>
      <c r="F4715" s="9" t="e">
        <f>INDEX(#REF!:#REF!,MATCH($D4715,#REF!:#REF!,0),MATCH(#REF!,#REF!:#REF!,0))</f>
        <v>#REF!</v>
      </c>
    </row>
    <row r="4716" spans="1:6" ht="16.5" x14ac:dyDescent="0.3">
      <c r="A4716" s="9" t="s">
        <v>17611</v>
      </c>
      <c r="B4716" s="9" t="s">
        <v>4007</v>
      </c>
      <c r="C4716" s="10">
        <v>32398</v>
      </c>
      <c r="D4716" s="9">
        <v>5861892008</v>
      </c>
      <c r="E4716" s="9" t="e">
        <f>INDEX(#REF!:#REF!,MATCH($D4716,#REF!:#REF!,0),MATCH(#REF!,#REF!:#REF!,0))</f>
        <v>#REF!</v>
      </c>
      <c r="F4716" s="9" t="e">
        <f>INDEX(#REF!:#REF!,MATCH($D4716,#REF!:#REF!,0),MATCH(#REF!,#REF!:#REF!,0))</f>
        <v>#REF!</v>
      </c>
    </row>
    <row r="4717" spans="1:6" ht="16.5" x14ac:dyDescent="0.3">
      <c r="A4717" s="9" t="s">
        <v>17610</v>
      </c>
      <c r="B4717" s="9" t="s">
        <v>3098</v>
      </c>
      <c r="C4717" s="10">
        <v>44163</v>
      </c>
      <c r="D4717" s="9">
        <v>9340547551</v>
      </c>
      <c r="E4717" s="9" t="e">
        <f>INDEX(#REF!:#REF!,MATCH($D4717,#REF!:#REF!,0),MATCH(#REF!,#REF!:#REF!,0))</f>
        <v>#REF!</v>
      </c>
      <c r="F4717" s="9" t="e">
        <f>INDEX(#REF!:#REF!,MATCH($D4717,#REF!:#REF!,0),MATCH(#REF!,#REF!:#REF!,0))</f>
        <v>#REF!</v>
      </c>
    </row>
    <row r="4718" spans="1:6" ht="16.5" x14ac:dyDescent="0.3">
      <c r="A4718" s="9" t="s">
        <v>17609</v>
      </c>
      <c r="B4718" s="9" t="s">
        <v>1989</v>
      </c>
      <c r="C4718" s="10">
        <v>39214</v>
      </c>
      <c r="D4718" s="9">
        <v>3772653790</v>
      </c>
      <c r="E4718" s="9" t="e">
        <f>INDEX(#REF!:#REF!,MATCH($D4718,#REF!:#REF!,0),MATCH(#REF!,#REF!:#REF!,0))</f>
        <v>#REF!</v>
      </c>
      <c r="F4718" s="9" t="e">
        <f>INDEX(#REF!:#REF!,MATCH($D4718,#REF!:#REF!,0),MATCH(#REF!,#REF!:#REF!,0))</f>
        <v>#REF!</v>
      </c>
    </row>
    <row r="4719" spans="1:6" ht="16.5" x14ac:dyDescent="0.3">
      <c r="A4719" s="9" t="s">
        <v>17608</v>
      </c>
      <c r="B4719" s="9" t="s">
        <v>3116</v>
      </c>
      <c r="C4719" s="10">
        <v>12598</v>
      </c>
      <c r="D4719" s="9">
        <v>7140803102</v>
      </c>
      <c r="E4719" s="9" t="e">
        <f>INDEX(#REF!:#REF!,MATCH($D4719,#REF!:#REF!,0),MATCH(#REF!,#REF!:#REF!,0))</f>
        <v>#REF!</v>
      </c>
      <c r="F4719" s="9" t="e">
        <f>INDEX(#REF!:#REF!,MATCH($D4719,#REF!:#REF!,0),MATCH(#REF!,#REF!:#REF!,0))</f>
        <v>#REF!</v>
      </c>
    </row>
    <row r="4720" spans="1:6" ht="16.5" x14ac:dyDescent="0.3">
      <c r="A4720" s="9" t="s">
        <v>17607</v>
      </c>
      <c r="B4720" s="9" t="s">
        <v>2134</v>
      </c>
      <c r="C4720" s="10">
        <v>59395</v>
      </c>
      <c r="D4720" s="9">
        <v>8032296239</v>
      </c>
      <c r="E4720" s="9" t="e">
        <f>INDEX(#REF!:#REF!,MATCH($D4720,#REF!:#REF!,0),MATCH(#REF!,#REF!:#REF!,0))</f>
        <v>#REF!</v>
      </c>
      <c r="F4720" s="9" t="e">
        <f>INDEX(#REF!:#REF!,MATCH($D4720,#REF!:#REF!,0),MATCH(#REF!,#REF!:#REF!,0))</f>
        <v>#REF!</v>
      </c>
    </row>
    <row r="4721" spans="1:6" ht="16.5" x14ac:dyDescent="0.3">
      <c r="A4721" s="9" t="s">
        <v>17606</v>
      </c>
      <c r="B4721" s="9" t="s">
        <v>2334</v>
      </c>
      <c r="C4721" s="10">
        <v>11765</v>
      </c>
      <c r="D4721" s="9">
        <v>4492546545</v>
      </c>
      <c r="E4721" s="9" t="e">
        <f>INDEX(#REF!:#REF!,MATCH($D4721,#REF!:#REF!,0),MATCH(#REF!,#REF!:#REF!,0))</f>
        <v>#REF!</v>
      </c>
      <c r="F4721" s="9" t="e">
        <f>INDEX(#REF!:#REF!,MATCH($D4721,#REF!:#REF!,0),MATCH(#REF!,#REF!:#REF!,0))</f>
        <v>#REF!</v>
      </c>
    </row>
    <row r="4722" spans="1:6" ht="16.5" x14ac:dyDescent="0.3">
      <c r="A4722" s="9" t="s">
        <v>17605</v>
      </c>
      <c r="B4722" s="9" t="s">
        <v>2300</v>
      </c>
      <c r="C4722" s="10">
        <v>47440</v>
      </c>
      <c r="D4722" s="9">
        <v>3986480021</v>
      </c>
      <c r="E4722" s="9" t="e">
        <f>INDEX(#REF!:#REF!,MATCH($D4722,#REF!:#REF!,0),MATCH(#REF!,#REF!:#REF!,0))</f>
        <v>#REF!</v>
      </c>
      <c r="F4722" s="9" t="e">
        <f>INDEX(#REF!:#REF!,MATCH($D4722,#REF!:#REF!,0),MATCH(#REF!,#REF!:#REF!,0))</f>
        <v>#REF!</v>
      </c>
    </row>
    <row r="4723" spans="1:6" ht="16.5" x14ac:dyDescent="0.3">
      <c r="A4723" s="9" t="s">
        <v>17604</v>
      </c>
      <c r="B4723" s="9" t="s">
        <v>1993</v>
      </c>
      <c r="C4723" s="10">
        <v>24543</v>
      </c>
      <c r="D4723" s="9">
        <v>7088886472</v>
      </c>
      <c r="E4723" s="9" t="e">
        <f>INDEX(#REF!:#REF!,MATCH($D4723,#REF!:#REF!,0),MATCH(#REF!,#REF!:#REF!,0))</f>
        <v>#REF!</v>
      </c>
      <c r="F4723" s="9" t="e">
        <f>INDEX(#REF!:#REF!,MATCH($D4723,#REF!:#REF!,0),MATCH(#REF!,#REF!:#REF!,0))</f>
        <v>#REF!</v>
      </c>
    </row>
    <row r="4724" spans="1:6" ht="16.5" x14ac:dyDescent="0.3">
      <c r="A4724" s="9" t="s">
        <v>17603</v>
      </c>
      <c r="B4724" s="9" t="s">
        <v>2090</v>
      </c>
      <c r="C4724" s="10">
        <v>53436</v>
      </c>
      <c r="D4724" s="9">
        <v>7054972058</v>
      </c>
      <c r="E4724" s="9" t="e">
        <f>INDEX(#REF!:#REF!,MATCH($D4724,#REF!:#REF!,0),MATCH(#REF!,#REF!:#REF!,0))</f>
        <v>#REF!</v>
      </c>
      <c r="F4724" s="9" t="e">
        <f>INDEX(#REF!:#REF!,MATCH($D4724,#REF!:#REF!,0),MATCH(#REF!,#REF!:#REF!,0))</f>
        <v>#REF!</v>
      </c>
    </row>
    <row r="4725" spans="1:6" ht="16.5" x14ac:dyDescent="0.3">
      <c r="A4725" s="9" t="s">
        <v>17602</v>
      </c>
      <c r="B4725" s="9" t="s">
        <v>2048</v>
      </c>
      <c r="C4725" s="10">
        <v>28004</v>
      </c>
      <c r="D4725" s="9">
        <v>8516539148</v>
      </c>
      <c r="E4725" s="9" t="e">
        <f>INDEX(#REF!:#REF!,MATCH($D4725,#REF!:#REF!,0),MATCH(#REF!,#REF!:#REF!,0))</f>
        <v>#REF!</v>
      </c>
      <c r="F4725" s="9" t="e">
        <f>INDEX(#REF!:#REF!,MATCH($D4725,#REF!:#REF!,0),MATCH(#REF!,#REF!:#REF!,0))</f>
        <v>#REF!</v>
      </c>
    </row>
    <row r="4726" spans="1:6" ht="16.5" x14ac:dyDescent="0.3">
      <c r="A4726" s="9" t="s">
        <v>17601</v>
      </c>
      <c r="B4726" s="9" t="s">
        <v>3079</v>
      </c>
      <c r="C4726" s="10">
        <v>51430</v>
      </c>
      <c r="D4726" s="9">
        <v>8977805007</v>
      </c>
      <c r="E4726" s="9" t="e">
        <f>INDEX(#REF!:#REF!,MATCH($D4726,#REF!:#REF!,0),MATCH(#REF!,#REF!:#REF!,0))</f>
        <v>#REF!</v>
      </c>
      <c r="F4726" s="9" t="e">
        <f>INDEX(#REF!:#REF!,MATCH($D4726,#REF!:#REF!,0),MATCH(#REF!,#REF!:#REF!,0))</f>
        <v>#REF!</v>
      </c>
    </row>
    <row r="4727" spans="1:6" ht="16.5" x14ac:dyDescent="0.3">
      <c r="A4727" s="9" t="s">
        <v>17600</v>
      </c>
      <c r="B4727" s="9" t="s">
        <v>2526</v>
      </c>
      <c r="C4727" s="10">
        <v>37010</v>
      </c>
      <c r="D4727" s="9">
        <v>6894004730</v>
      </c>
      <c r="E4727" s="9" t="e">
        <f>INDEX(#REF!:#REF!,MATCH($D4727,#REF!:#REF!,0),MATCH(#REF!,#REF!:#REF!,0))</f>
        <v>#REF!</v>
      </c>
      <c r="F4727" s="9" t="e">
        <f>INDEX(#REF!:#REF!,MATCH($D4727,#REF!:#REF!,0),MATCH(#REF!,#REF!:#REF!,0))</f>
        <v>#REF!</v>
      </c>
    </row>
    <row r="4728" spans="1:6" ht="16.5" x14ac:dyDescent="0.3">
      <c r="A4728" s="9" t="s">
        <v>17599</v>
      </c>
      <c r="B4728" s="9" t="s">
        <v>2970</v>
      </c>
      <c r="C4728" s="10">
        <v>35042</v>
      </c>
      <c r="D4728" s="9">
        <v>8256403403</v>
      </c>
      <c r="E4728" s="9" t="e">
        <f>INDEX(#REF!:#REF!,MATCH($D4728,#REF!:#REF!,0),MATCH(#REF!,#REF!:#REF!,0))</f>
        <v>#REF!</v>
      </c>
      <c r="F4728" s="9" t="e">
        <f>INDEX(#REF!:#REF!,MATCH($D4728,#REF!:#REF!,0),MATCH(#REF!,#REF!:#REF!,0))</f>
        <v>#REF!</v>
      </c>
    </row>
    <row r="4729" spans="1:6" ht="16.5" x14ac:dyDescent="0.3">
      <c r="A4729" s="9" t="s">
        <v>17598</v>
      </c>
      <c r="B4729" s="9" t="s">
        <v>2721</v>
      </c>
      <c r="C4729" s="10">
        <v>58222</v>
      </c>
      <c r="D4729" s="9">
        <v>3016741628</v>
      </c>
      <c r="E4729" s="9" t="e">
        <f>INDEX(#REF!:#REF!,MATCH($D4729,#REF!:#REF!,0),MATCH(#REF!,#REF!:#REF!,0))</f>
        <v>#REF!</v>
      </c>
      <c r="F4729" s="9" t="e">
        <f>INDEX(#REF!:#REF!,MATCH($D4729,#REF!:#REF!,0),MATCH(#REF!,#REF!:#REF!,0))</f>
        <v>#REF!</v>
      </c>
    </row>
    <row r="4730" spans="1:6" ht="16.5" x14ac:dyDescent="0.3">
      <c r="A4730" s="9" t="s">
        <v>17597</v>
      </c>
      <c r="B4730" s="9" t="s">
        <v>3077</v>
      </c>
      <c r="C4730" s="10">
        <v>13342</v>
      </c>
      <c r="D4730" s="9">
        <v>7621218967</v>
      </c>
      <c r="E4730" s="9" t="e">
        <f>INDEX(#REF!:#REF!,MATCH($D4730,#REF!:#REF!,0),MATCH(#REF!,#REF!:#REF!,0))</f>
        <v>#REF!</v>
      </c>
      <c r="F4730" s="9" t="e">
        <f>INDEX(#REF!:#REF!,MATCH($D4730,#REF!:#REF!,0),MATCH(#REF!,#REF!:#REF!,0))</f>
        <v>#REF!</v>
      </c>
    </row>
    <row r="4731" spans="1:6" ht="16.5" x14ac:dyDescent="0.3">
      <c r="A4731" s="9" t="s">
        <v>17596</v>
      </c>
      <c r="B4731" s="9" t="s">
        <v>2300</v>
      </c>
      <c r="C4731" s="10">
        <v>37334</v>
      </c>
      <c r="D4731" s="9">
        <v>9107581297</v>
      </c>
      <c r="E4731" s="9" t="e">
        <f>INDEX(#REF!:#REF!,MATCH($D4731,#REF!:#REF!,0),MATCH(#REF!,#REF!:#REF!,0))</f>
        <v>#REF!</v>
      </c>
      <c r="F4731" s="9" t="e">
        <f>INDEX(#REF!:#REF!,MATCH($D4731,#REF!:#REF!,0),MATCH(#REF!,#REF!:#REF!,0))</f>
        <v>#REF!</v>
      </c>
    </row>
    <row r="4732" spans="1:6" ht="16.5" x14ac:dyDescent="0.3">
      <c r="A4732" s="9" t="s">
        <v>17595</v>
      </c>
      <c r="B4732" s="9" t="s">
        <v>1953</v>
      </c>
      <c r="C4732" s="10">
        <v>59682</v>
      </c>
      <c r="D4732" s="9">
        <v>4359854056</v>
      </c>
      <c r="E4732" s="9" t="e">
        <f>INDEX(#REF!:#REF!,MATCH($D4732,#REF!:#REF!,0),MATCH(#REF!,#REF!:#REF!,0))</f>
        <v>#REF!</v>
      </c>
      <c r="F4732" s="9" t="e">
        <f>INDEX(#REF!:#REF!,MATCH($D4732,#REF!:#REF!,0),MATCH(#REF!,#REF!:#REF!,0))</f>
        <v>#REF!</v>
      </c>
    </row>
    <row r="4733" spans="1:6" ht="16.5" x14ac:dyDescent="0.3">
      <c r="A4733" s="9" t="s">
        <v>17594</v>
      </c>
      <c r="B4733" s="9" t="s">
        <v>2608</v>
      </c>
      <c r="C4733" s="10">
        <v>46654</v>
      </c>
      <c r="D4733" s="9">
        <v>5395528121</v>
      </c>
      <c r="E4733" s="9" t="e">
        <f>INDEX(#REF!:#REF!,MATCH($D4733,#REF!:#REF!,0),MATCH(#REF!,#REF!:#REF!,0))</f>
        <v>#REF!</v>
      </c>
      <c r="F4733" s="9" t="e">
        <f>INDEX(#REF!:#REF!,MATCH($D4733,#REF!:#REF!,0),MATCH(#REF!,#REF!:#REF!,0))</f>
        <v>#REF!</v>
      </c>
    </row>
    <row r="4734" spans="1:6" ht="16.5" x14ac:dyDescent="0.3">
      <c r="A4734" s="9" t="s">
        <v>17593</v>
      </c>
      <c r="B4734" s="9" t="s">
        <v>2256</v>
      </c>
      <c r="C4734" s="10">
        <v>31578</v>
      </c>
      <c r="D4734" s="9">
        <v>1718344562</v>
      </c>
      <c r="E4734" s="9" t="e">
        <f>INDEX(#REF!:#REF!,MATCH($D4734,#REF!:#REF!,0),MATCH(#REF!,#REF!:#REF!,0))</f>
        <v>#REF!</v>
      </c>
      <c r="F4734" s="9" t="e">
        <f>INDEX(#REF!:#REF!,MATCH($D4734,#REF!:#REF!,0),MATCH(#REF!,#REF!:#REF!,0))</f>
        <v>#REF!</v>
      </c>
    </row>
    <row r="4735" spans="1:6" ht="16.5" x14ac:dyDescent="0.3">
      <c r="A4735" s="9" t="s">
        <v>17592</v>
      </c>
      <c r="B4735" s="9" t="s">
        <v>2005</v>
      </c>
      <c r="C4735" s="10">
        <v>40097</v>
      </c>
      <c r="D4735" s="9">
        <v>9457151267</v>
      </c>
      <c r="E4735" s="9" t="e">
        <f>INDEX(#REF!:#REF!,MATCH($D4735,#REF!:#REF!,0),MATCH(#REF!,#REF!:#REF!,0))</f>
        <v>#REF!</v>
      </c>
      <c r="F4735" s="9" t="e">
        <f>INDEX(#REF!:#REF!,MATCH($D4735,#REF!:#REF!,0),MATCH(#REF!,#REF!:#REF!,0))</f>
        <v>#REF!</v>
      </c>
    </row>
    <row r="4736" spans="1:6" ht="16.5" x14ac:dyDescent="0.3">
      <c r="A4736" s="9" t="s">
        <v>17591</v>
      </c>
      <c r="B4736" s="9" t="s">
        <v>2007</v>
      </c>
      <c r="C4736" s="10">
        <v>12916</v>
      </c>
      <c r="D4736" s="9">
        <v>8223052873</v>
      </c>
      <c r="E4736" s="9" t="e">
        <f>INDEX(#REF!:#REF!,MATCH($D4736,#REF!:#REF!,0),MATCH(#REF!,#REF!:#REF!,0))</f>
        <v>#REF!</v>
      </c>
      <c r="F4736" s="9" t="e">
        <f>INDEX(#REF!:#REF!,MATCH($D4736,#REF!:#REF!,0),MATCH(#REF!,#REF!:#REF!,0))</f>
        <v>#REF!</v>
      </c>
    </row>
    <row r="4737" spans="1:6" ht="16.5" x14ac:dyDescent="0.3">
      <c r="A4737" s="9" t="s">
        <v>17590</v>
      </c>
      <c r="B4737" s="9" t="s">
        <v>2284</v>
      </c>
      <c r="C4737" s="10">
        <v>25022</v>
      </c>
      <c r="D4737" s="9">
        <v>1829869566</v>
      </c>
      <c r="E4737" s="9" t="e">
        <f>INDEX(#REF!:#REF!,MATCH($D4737,#REF!:#REF!,0),MATCH(#REF!,#REF!:#REF!,0))</f>
        <v>#REF!</v>
      </c>
      <c r="F4737" s="9" t="e">
        <f>INDEX(#REF!:#REF!,MATCH($D4737,#REF!:#REF!,0),MATCH(#REF!,#REF!:#REF!,0))</f>
        <v>#REF!</v>
      </c>
    </row>
    <row r="4738" spans="1:6" ht="16.5" x14ac:dyDescent="0.3">
      <c r="A4738" s="9" t="s">
        <v>17589</v>
      </c>
      <c r="B4738" s="9" t="s">
        <v>2085</v>
      </c>
      <c r="C4738" s="10">
        <v>57468</v>
      </c>
      <c r="D4738" s="9">
        <v>5353923685</v>
      </c>
      <c r="E4738" s="9" t="e">
        <f>INDEX(#REF!:#REF!,MATCH($D4738,#REF!:#REF!,0),MATCH(#REF!,#REF!:#REF!,0))</f>
        <v>#REF!</v>
      </c>
      <c r="F4738" s="9" t="e">
        <f>INDEX(#REF!:#REF!,MATCH($D4738,#REF!:#REF!,0),MATCH(#REF!,#REF!:#REF!,0))</f>
        <v>#REF!</v>
      </c>
    </row>
    <row r="4739" spans="1:6" ht="16.5" x14ac:dyDescent="0.3">
      <c r="A4739" s="9" t="s">
        <v>17588</v>
      </c>
      <c r="B4739" s="9" t="s">
        <v>2067</v>
      </c>
      <c r="C4739" s="10">
        <v>42621</v>
      </c>
      <c r="D4739" s="9">
        <v>303831626</v>
      </c>
      <c r="E4739" s="9" t="e">
        <f>INDEX(#REF!:#REF!,MATCH($D4739,#REF!:#REF!,0),MATCH(#REF!,#REF!:#REF!,0))</f>
        <v>#REF!</v>
      </c>
      <c r="F4739" s="9" t="e">
        <f>INDEX(#REF!:#REF!,MATCH($D4739,#REF!:#REF!,0),MATCH(#REF!,#REF!:#REF!,0))</f>
        <v>#REF!</v>
      </c>
    </row>
    <row r="4740" spans="1:6" ht="16.5" x14ac:dyDescent="0.3">
      <c r="A4740" s="9" t="s">
        <v>17587</v>
      </c>
      <c r="B4740" s="9" t="s">
        <v>3073</v>
      </c>
      <c r="C4740" s="10">
        <v>41300</v>
      </c>
      <c r="D4740" s="9">
        <v>7180536660</v>
      </c>
      <c r="E4740" s="9" t="e">
        <f>INDEX(#REF!:#REF!,MATCH($D4740,#REF!:#REF!,0),MATCH(#REF!,#REF!:#REF!,0))</f>
        <v>#REF!</v>
      </c>
      <c r="F4740" s="9" t="e">
        <f>INDEX(#REF!:#REF!,MATCH($D4740,#REF!:#REF!,0),MATCH(#REF!,#REF!:#REF!,0))</f>
        <v>#REF!</v>
      </c>
    </row>
    <row r="4741" spans="1:6" ht="16.5" x14ac:dyDescent="0.3">
      <c r="A4741" s="9" t="s">
        <v>17586</v>
      </c>
      <c r="B4741" s="9" t="s">
        <v>2256</v>
      </c>
      <c r="C4741" s="10">
        <v>15154</v>
      </c>
      <c r="D4741" s="9">
        <v>9331851693</v>
      </c>
      <c r="E4741" s="9" t="e">
        <f>INDEX(#REF!:#REF!,MATCH($D4741,#REF!:#REF!,0),MATCH(#REF!,#REF!:#REF!,0))</f>
        <v>#REF!</v>
      </c>
      <c r="F4741" s="9" t="e">
        <f>INDEX(#REF!:#REF!,MATCH($D4741,#REF!:#REF!,0),MATCH(#REF!,#REF!:#REF!,0))</f>
        <v>#REF!</v>
      </c>
    </row>
    <row r="4742" spans="1:6" ht="16.5" x14ac:dyDescent="0.3">
      <c r="A4742" s="9" t="s">
        <v>17585</v>
      </c>
      <c r="B4742" s="9" t="s">
        <v>2302</v>
      </c>
      <c r="C4742" s="10">
        <v>34722</v>
      </c>
      <c r="D4742" s="9">
        <v>5211527984</v>
      </c>
      <c r="E4742" s="9" t="e">
        <f>INDEX(#REF!:#REF!,MATCH($D4742,#REF!:#REF!,0),MATCH(#REF!,#REF!:#REF!,0))</f>
        <v>#REF!</v>
      </c>
      <c r="F4742" s="9" t="e">
        <f>INDEX(#REF!:#REF!,MATCH($D4742,#REF!:#REF!,0),MATCH(#REF!,#REF!:#REF!,0))</f>
        <v>#REF!</v>
      </c>
    </row>
    <row r="4743" spans="1:6" ht="16.5" x14ac:dyDescent="0.3">
      <c r="A4743" s="9" t="s">
        <v>17584</v>
      </c>
      <c r="B4743" s="9" t="s">
        <v>5218</v>
      </c>
      <c r="C4743" s="10">
        <v>42548</v>
      </c>
      <c r="D4743" s="9">
        <v>3858163570</v>
      </c>
      <c r="E4743" s="9" t="e">
        <f>INDEX(#REF!:#REF!,MATCH($D4743,#REF!:#REF!,0),MATCH(#REF!,#REF!:#REF!,0))</f>
        <v>#REF!</v>
      </c>
      <c r="F4743" s="9" t="e">
        <f>INDEX(#REF!:#REF!,MATCH($D4743,#REF!:#REF!,0),MATCH(#REF!,#REF!:#REF!,0))</f>
        <v>#REF!</v>
      </c>
    </row>
    <row r="4744" spans="1:6" ht="16.5" x14ac:dyDescent="0.3">
      <c r="A4744" s="9" t="s">
        <v>17583</v>
      </c>
      <c r="B4744" s="9" t="s">
        <v>2085</v>
      </c>
      <c r="C4744" s="10">
        <v>54683</v>
      </c>
      <c r="D4744" s="9">
        <v>899126162</v>
      </c>
      <c r="E4744" s="9" t="e">
        <f>INDEX(#REF!:#REF!,MATCH($D4744,#REF!:#REF!,0),MATCH(#REF!,#REF!:#REF!,0))</f>
        <v>#REF!</v>
      </c>
      <c r="F4744" s="9" t="e">
        <f>INDEX(#REF!:#REF!,MATCH($D4744,#REF!:#REF!,0),MATCH(#REF!,#REF!:#REF!,0))</f>
        <v>#REF!</v>
      </c>
    </row>
    <row r="4745" spans="1:6" ht="16.5" x14ac:dyDescent="0.3">
      <c r="A4745" s="9" t="s">
        <v>17582</v>
      </c>
      <c r="B4745" s="9" t="s">
        <v>3388</v>
      </c>
      <c r="C4745" s="10">
        <v>35678</v>
      </c>
      <c r="D4745" s="9">
        <v>6789690301</v>
      </c>
      <c r="E4745" s="9" t="e">
        <f>INDEX(#REF!:#REF!,MATCH($D4745,#REF!:#REF!,0),MATCH(#REF!,#REF!:#REF!,0))</f>
        <v>#REF!</v>
      </c>
      <c r="F4745" s="9" t="e">
        <f>INDEX(#REF!:#REF!,MATCH($D4745,#REF!:#REF!,0),MATCH(#REF!,#REF!:#REF!,0))</f>
        <v>#REF!</v>
      </c>
    </row>
    <row r="4746" spans="1:6" ht="16.5" x14ac:dyDescent="0.3">
      <c r="A4746" s="9" t="s">
        <v>17581</v>
      </c>
      <c r="B4746" s="9" t="s">
        <v>2304</v>
      </c>
      <c r="C4746" s="10">
        <v>43989</v>
      </c>
      <c r="D4746" s="9">
        <v>9619649427</v>
      </c>
      <c r="E4746" s="9" t="e">
        <f>INDEX(#REF!:#REF!,MATCH($D4746,#REF!:#REF!,0),MATCH(#REF!,#REF!:#REF!,0))</f>
        <v>#REF!</v>
      </c>
      <c r="F4746" s="9" t="e">
        <f>INDEX(#REF!:#REF!,MATCH($D4746,#REF!:#REF!,0),MATCH(#REF!,#REF!:#REF!,0))</f>
        <v>#REF!</v>
      </c>
    </row>
    <row r="4747" spans="1:6" ht="16.5" x14ac:dyDescent="0.3">
      <c r="A4747" s="9" t="s">
        <v>17580</v>
      </c>
      <c r="B4747" s="9" t="s">
        <v>1945</v>
      </c>
      <c r="C4747" s="10">
        <v>17167</v>
      </c>
      <c r="D4747" s="9">
        <v>7268478941</v>
      </c>
      <c r="E4747" s="9" t="e">
        <f>INDEX(#REF!:#REF!,MATCH($D4747,#REF!:#REF!,0),MATCH(#REF!,#REF!:#REF!,0))</f>
        <v>#REF!</v>
      </c>
      <c r="F4747" s="9" t="e">
        <f>INDEX(#REF!:#REF!,MATCH($D4747,#REF!:#REF!,0),MATCH(#REF!,#REF!:#REF!,0))</f>
        <v>#REF!</v>
      </c>
    </row>
    <row r="4748" spans="1:6" ht="16.5" x14ac:dyDescent="0.3">
      <c r="A4748" s="9" t="s">
        <v>17579</v>
      </c>
      <c r="B4748" s="9" t="s">
        <v>2418</v>
      </c>
      <c r="C4748" s="10">
        <v>50325</v>
      </c>
      <c r="D4748" s="9">
        <v>4323727860</v>
      </c>
      <c r="E4748" s="9" t="e">
        <f>INDEX(#REF!:#REF!,MATCH($D4748,#REF!:#REF!,0),MATCH(#REF!,#REF!:#REF!,0))</f>
        <v>#REF!</v>
      </c>
      <c r="F4748" s="9" t="e">
        <f>INDEX(#REF!:#REF!,MATCH($D4748,#REF!:#REF!,0),MATCH(#REF!,#REF!:#REF!,0))</f>
        <v>#REF!</v>
      </c>
    </row>
    <row r="4749" spans="1:6" ht="16.5" x14ac:dyDescent="0.3">
      <c r="A4749" s="9" t="s">
        <v>17578</v>
      </c>
      <c r="B4749" s="9" t="s">
        <v>3951</v>
      </c>
      <c r="C4749" s="10">
        <v>33978</v>
      </c>
      <c r="D4749" s="9">
        <v>2924550912</v>
      </c>
      <c r="E4749" s="9" t="e">
        <f>INDEX(#REF!:#REF!,MATCH($D4749,#REF!:#REF!,0),MATCH(#REF!,#REF!:#REF!,0))</f>
        <v>#REF!</v>
      </c>
      <c r="F4749" s="9" t="e">
        <f>INDEX(#REF!:#REF!,MATCH($D4749,#REF!:#REF!,0),MATCH(#REF!,#REF!:#REF!,0))</f>
        <v>#REF!</v>
      </c>
    </row>
    <row r="4750" spans="1:6" ht="16.5" x14ac:dyDescent="0.3">
      <c r="A4750" s="9" t="s">
        <v>17577</v>
      </c>
      <c r="B4750" s="9" t="s">
        <v>2450</v>
      </c>
      <c r="C4750" s="10">
        <v>22346</v>
      </c>
      <c r="D4750" s="9">
        <v>8349606134</v>
      </c>
      <c r="E4750" s="9" t="e">
        <f>INDEX(#REF!:#REF!,MATCH($D4750,#REF!:#REF!,0),MATCH(#REF!,#REF!:#REF!,0))</f>
        <v>#REF!</v>
      </c>
      <c r="F4750" s="9" t="e">
        <f>INDEX(#REF!:#REF!,MATCH($D4750,#REF!:#REF!,0),MATCH(#REF!,#REF!:#REF!,0))</f>
        <v>#REF!</v>
      </c>
    </row>
    <row r="4751" spans="1:6" ht="16.5" x14ac:dyDescent="0.3">
      <c r="A4751" s="9" t="s">
        <v>17576</v>
      </c>
      <c r="B4751" s="9" t="s">
        <v>3195</v>
      </c>
      <c r="C4751" s="10">
        <v>21696</v>
      </c>
      <c r="D4751" s="9">
        <v>7242677408</v>
      </c>
      <c r="E4751" s="9" t="e">
        <f>INDEX(#REF!:#REF!,MATCH($D4751,#REF!:#REF!,0),MATCH(#REF!,#REF!:#REF!,0))</f>
        <v>#REF!</v>
      </c>
      <c r="F4751" s="9" t="e">
        <f>INDEX(#REF!:#REF!,MATCH($D4751,#REF!:#REF!,0),MATCH(#REF!,#REF!:#REF!,0))</f>
        <v>#REF!</v>
      </c>
    </row>
    <row r="4752" spans="1:6" ht="16.5" x14ac:dyDescent="0.3">
      <c r="A4752" s="9" t="s">
        <v>17575</v>
      </c>
      <c r="B4752" s="9" t="s">
        <v>3168</v>
      </c>
      <c r="C4752" s="10">
        <v>45819</v>
      </c>
      <c r="D4752" s="9">
        <v>5795848808</v>
      </c>
      <c r="E4752" s="9" t="e">
        <f>INDEX(#REF!:#REF!,MATCH($D4752,#REF!:#REF!,0),MATCH(#REF!,#REF!:#REF!,0))</f>
        <v>#REF!</v>
      </c>
      <c r="F4752" s="9" t="e">
        <f>INDEX(#REF!:#REF!,MATCH($D4752,#REF!:#REF!,0),MATCH(#REF!,#REF!:#REF!,0))</f>
        <v>#REF!</v>
      </c>
    </row>
    <row r="4753" spans="1:6" ht="16.5" x14ac:dyDescent="0.3">
      <c r="A4753" s="9" t="s">
        <v>17574</v>
      </c>
      <c r="B4753" s="9" t="s">
        <v>3388</v>
      </c>
      <c r="C4753" s="10">
        <v>17608</v>
      </c>
      <c r="D4753" s="9">
        <v>2547511673</v>
      </c>
      <c r="E4753" s="9" t="e">
        <f>INDEX(#REF!:#REF!,MATCH($D4753,#REF!:#REF!,0),MATCH(#REF!,#REF!:#REF!,0))</f>
        <v>#REF!</v>
      </c>
      <c r="F4753" s="9" t="e">
        <f>INDEX(#REF!:#REF!,MATCH($D4753,#REF!:#REF!,0),MATCH(#REF!,#REF!:#REF!,0))</f>
        <v>#REF!</v>
      </c>
    </row>
    <row r="4754" spans="1:6" ht="16.5" x14ac:dyDescent="0.3">
      <c r="A4754" s="9" t="s">
        <v>17573</v>
      </c>
      <c r="B4754" s="9" t="s">
        <v>2580</v>
      </c>
      <c r="C4754" s="10">
        <v>49334</v>
      </c>
      <c r="D4754" s="9">
        <v>594961432</v>
      </c>
      <c r="E4754" s="9" t="e">
        <f>INDEX(#REF!:#REF!,MATCH($D4754,#REF!:#REF!,0),MATCH(#REF!,#REF!:#REF!,0))</f>
        <v>#REF!</v>
      </c>
      <c r="F4754" s="9" t="e">
        <f>INDEX(#REF!:#REF!,MATCH($D4754,#REF!:#REF!,0),MATCH(#REF!,#REF!:#REF!,0))</f>
        <v>#REF!</v>
      </c>
    </row>
    <row r="4755" spans="1:6" ht="16.5" x14ac:dyDescent="0.3">
      <c r="A4755" s="9" t="s">
        <v>17572</v>
      </c>
      <c r="B4755" s="9" t="s">
        <v>2747</v>
      </c>
      <c r="C4755" s="10">
        <v>39615</v>
      </c>
      <c r="D4755" s="9">
        <v>8718856853</v>
      </c>
      <c r="E4755" s="9" t="e">
        <f>INDEX(#REF!:#REF!,MATCH($D4755,#REF!:#REF!,0),MATCH(#REF!,#REF!:#REF!,0))</f>
        <v>#REF!</v>
      </c>
      <c r="F4755" s="9" t="e">
        <f>INDEX(#REF!:#REF!,MATCH($D4755,#REF!:#REF!,0),MATCH(#REF!,#REF!:#REF!,0))</f>
        <v>#REF!</v>
      </c>
    </row>
    <row r="4756" spans="1:6" ht="16.5" x14ac:dyDescent="0.3">
      <c r="A4756" s="9" t="s">
        <v>17571</v>
      </c>
      <c r="B4756" s="9" t="s">
        <v>2132</v>
      </c>
      <c r="C4756" s="10">
        <v>34582</v>
      </c>
      <c r="D4756" s="9">
        <v>2575500974</v>
      </c>
      <c r="E4756" s="9" t="e">
        <f>INDEX(#REF!:#REF!,MATCH($D4756,#REF!:#REF!,0),MATCH(#REF!,#REF!:#REF!,0))</f>
        <v>#REF!</v>
      </c>
      <c r="F4756" s="9" t="e">
        <f>INDEX(#REF!:#REF!,MATCH($D4756,#REF!:#REF!,0),MATCH(#REF!,#REF!:#REF!,0))</f>
        <v>#REF!</v>
      </c>
    </row>
    <row r="4757" spans="1:6" ht="16.5" x14ac:dyDescent="0.3">
      <c r="A4757" s="9" t="s">
        <v>17570</v>
      </c>
      <c r="B4757" s="9" t="s">
        <v>2306</v>
      </c>
      <c r="C4757" s="10">
        <v>40554</v>
      </c>
      <c r="D4757" s="9">
        <v>2279888742</v>
      </c>
      <c r="E4757" s="9" t="e">
        <f>INDEX(#REF!:#REF!,MATCH($D4757,#REF!:#REF!,0),MATCH(#REF!,#REF!:#REF!,0))</f>
        <v>#REF!</v>
      </c>
      <c r="F4757" s="9" t="e">
        <f>INDEX(#REF!:#REF!,MATCH($D4757,#REF!:#REF!,0),MATCH(#REF!,#REF!:#REF!,0))</f>
        <v>#REF!</v>
      </c>
    </row>
    <row r="4758" spans="1:6" ht="16.5" x14ac:dyDescent="0.3">
      <c r="A4758" s="9" t="s">
        <v>17569</v>
      </c>
      <c r="B4758" s="9" t="s">
        <v>2886</v>
      </c>
      <c r="C4758" s="10">
        <v>17969</v>
      </c>
      <c r="D4758" s="9">
        <v>569240891</v>
      </c>
      <c r="E4758" s="9" t="e">
        <f>INDEX(#REF!:#REF!,MATCH($D4758,#REF!:#REF!,0),MATCH(#REF!,#REF!:#REF!,0))</f>
        <v>#REF!</v>
      </c>
      <c r="F4758" s="9" t="e">
        <f>INDEX(#REF!:#REF!,MATCH($D4758,#REF!:#REF!,0),MATCH(#REF!,#REF!:#REF!,0))</f>
        <v>#REF!</v>
      </c>
    </row>
    <row r="4759" spans="1:6" ht="16.5" x14ac:dyDescent="0.3">
      <c r="A4759" s="9" t="s">
        <v>17568</v>
      </c>
      <c r="B4759" s="9" t="s">
        <v>1975</v>
      </c>
      <c r="C4759" s="10">
        <v>13268</v>
      </c>
      <c r="D4759" s="9">
        <v>4097160079</v>
      </c>
      <c r="E4759" s="9" t="e">
        <f>INDEX(#REF!:#REF!,MATCH($D4759,#REF!:#REF!,0),MATCH(#REF!,#REF!:#REF!,0))</f>
        <v>#REF!</v>
      </c>
      <c r="F4759" s="9" t="e">
        <f>INDEX(#REF!:#REF!,MATCH($D4759,#REF!:#REF!,0),MATCH(#REF!,#REF!:#REF!,0))</f>
        <v>#REF!</v>
      </c>
    </row>
    <row r="4760" spans="1:6" ht="16.5" x14ac:dyDescent="0.3">
      <c r="A4760" s="9" t="s">
        <v>17567</v>
      </c>
      <c r="B4760" s="9" t="s">
        <v>2300</v>
      </c>
      <c r="C4760" s="10">
        <v>39861</v>
      </c>
      <c r="D4760" s="9">
        <v>7912639675</v>
      </c>
      <c r="E4760" s="9" t="e">
        <f>INDEX(#REF!:#REF!,MATCH($D4760,#REF!:#REF!,0),MATCH(#REF!,#REF!:#REF!,0))</f>
        <v>#REF!</v>
      </c>
      <c r="F4760" s="9" t="e">
        <f>INDEX(#REF!:#REF!,MATCH($D4760,#REF!:#REF!,0),MATCH(#REF!,#REF!:#REF!,0))</f>
        <v>#REF!</v>
      </c>
    </row>
    <row r="4761" spans="1:6" ht="16.5" x14ac:dyDescent="0.3">
      <c r="A4761" s="9" t="s">
        <v>17566</v>
      </c>
      <c r="B4761" s="9" t="s">
        <v>2005</v>
      </c>
      <c r="C4761" s="10">
        <v>31637</v>
      </c>
      <c r="D4761" s="9">
        <v>2524572722</v>
      </c>
      <c r="E4761" s="9" t="e">
        <f>INDEX(#REF!:#REF!,MATCH($D4761,#REF!:#REF!,0),MATCH(#REF!,#REF!:#REF!,0))</f>
        <v>#REF!</v>
      </c>
      <c r="F4761" s="9" t="e">
        <f>INDEX(#REF!:#REF!,MATCH($D4761,#REF!:#REF!,0),MATCH(#REF!,#REF!:#REF!,0))</f>
        <v>#REF!</v>
      </c>
    </row>
    <row r="4762" spans="1:6" ht="16.5" x14ac:dyDescent="0.3">
      <c r="A4762" s="9" t="s">
        <v>17565</v>
      </c>
      <c r="B4762" s="9" t="s">
        <v>3098</v>
      </c>
      <c r="C4762" s="10">
        <v>35239</v>
      </c>
      <c r="D4762" s="9">
        <v>7637608875</v>
      </c>
      <c r="E4762" s="9" t="e">
        <f>INDEX(#REF!:#REF!,MATCH($D4762,#REF!:#REF!,0),MATCH(#REF!,#REF!:#REF!,0))</f>
        <v>#REF!</v>
      </c>
      <c r="F4762" s="9" t="e">
        <f>INDEX(#REF!:#REF!,MATCH($D4762,#REF!:#REF!,0),MATCH(#REF!,#REF!:#REF!,0))</f>
        <v>#REF!</v>
      </c>
    </row>
    <row r="4763" spans="1:6" ht="16.5" x14ac:dyDescent="0.3">
      <c r="A4763" s="9" t="s">
        <v>17564</v>
      </c>
      <c r="B4763" s="9" t="s">
        <v>3241</v>
      </c>
      <c r="C4763" s="10">
        <v>37724</v>
      </c>
      <c r="D4763" s="9">
        <v>5479449389</v>
      </c>
      <c r="E4763" s="9" t="e">
        <f>INDEX(#REF!:#REF!,MATCH($D4763,#REF!:#REF!,0),MATCH(#REF!,#REF!:#REF!,0))</f>
        <v>#REF!</v>
      </c>
      <c r="F4763" s="9" t="e">
        <f>INDEX(#REF!:#REF!,MATCH($D4763,#REF!:#REF!,0),MATCH(#REF!,#REF!:#REF!,0))</f>
        <v>#REF!</v>
      </c>
    </row>
    <row r="4764" spans="1:6" ht="16.5" x14ac:dyDescent="0.3">
      <c r="A4764" s="9" t="s">
        <v>17563</v>
      </c>
      <c r="B4764" s="9" t="s">
        <v>2056</v>
      </c>
      <c r="C4764" s="10">
        <v>46348</v>
      </c>
      <c r="D4764" s="9">
        <v>8533410514</v>
      </c>
      <c r="E4764" s="9" t="e">
        <f>INDEX(#REF!:#REF!,MATCH($D4764,#REF!:#REF!,0),MATCH(#REF!,#REF!:#REF!,0))</f>
        <v>#REF!</v>
      </c>
      <c r="F4764" s="9" t="e">
        <f>INDEX(#REF!:#REF!,MATCH($D4764,#REF!:#REF!,0),MATCH(#REF!,#REF!:#REF!,0))</f>
        <v>#REF!</v>
      </c>
    </row>
    <row r="4765" spans="1:6" ht="16.5" x14ac:dyDescent="0.3">
      <c r="A4765" s="9" t="s">
        <v>17562</v>
      </c>
      <c r="B4765" s="9" t="s">
        <v>2478</v>
      </c>
      <c r="C4765" s="10">
        <v>30091</v>
      </c>
      <c r="D4765" s="9">
        <v>3991175401</v>
      </c>
      <c r="E4765" s="9" t="e">
        <f>INDEX(#REF!:#REF!,MATCH($D4765,#REF!:#REF!,0),MATCH(#REF!,#REF!:#REF!,0))</f>
        <v>#REF!</v>
      </c>
      <c r="F4765" s="9" t="e">
        <f>INDEX(#REF!:#REF!,MATCH($D4765,#REF!:#REF!,0),MATCH(#REF!,#REF!:#REF!,0))</f>
        <v>#REF!</v>
      </c>
    </row>
    <row r="4766" spans="1:6" ht="16.5" x14ac:dyDescent="0.3">
      <c r="A4766" s="9" t="s">
        <v>17561</v>
      </c>
      <c r="B4766" s="9" t="s">
        <v>2826</v>
      </c>
      <c r="C4766" s="10">
        <v>32637</v>
      </c>
      <c r="D4766" s="9">
        <v>4689682046</v>
      </c>
      <c r="E4766" s="9" t="e">
        <f>INDEX(#REF!:#REF!,MATCH($D4766,#REF!:#REF!,0),MATCH(#REF!,#REF!:#REF!,0))</f>
        <v>#REF!</v>
      </c>
      <c r="F4766" s="9" t="e">
        <f>INDEX(#REF!:#REF!,MATCH($D4766,#REF!:#REF!,0),MATCH(#REF!,#REF!:#REF!,0))</f>
        <v>#REF!</v>
      </c>
    </row>
    <row r="4767" spans="1:6" ht="16.5" x14ac:dyDescent="0.3">
      <c r="A4767" s="9" t="s">
        <v>17560</v>
      </c>
      <c r="B4767" s="9" t="s">
        <v>2793</v>
      </c>
      <c r="C4767" s="10">
        <v>59594</v>
      </c>
      <c r="D4767" s="9">
        <v>3858163570</v>
      </c>
      <c r="E4767" s="9" t="e">
        <f>INDEX(#REF!:#REF!,MATCH($D4767,#REF!:#REF!,0),MATCH(#REF!,#REF!:#REF!,0))</f>
        <v>#REF!</v>
      </c>
      <c r="F4767" s="9" t="e">
        <f>INDEX(#REF!:#REF!,MATCH($D4767,#REF!:#REF!,0),MATCH(#REF!,#REF!:#REF!,0))</f>
        <v>#REF!</v>
      </c>
    </row>
    <row r="4768" spans="1:6" ht="16.5" x14ac:dyDescent="0.3">
      <c r="A4768" s="9" t="s">
        <v>17559</v>
      </c>
      <c r="B4768" s="9" t="s">
        <v>2653</v>
      </c>
      <c r="C4768" s="10">
        <v>38093</v>
      </c>
      <c r="D4768" s="9">
        <v>4610039311</v>
      </c>
      <c r="E4768" s="9" t="e">
        <f>INDEX(#REF!:#REF!,MATCH($D4768,#REF!:#REF!,0),MATCH(#REF!,#REF!:#REF!,0))</f>
        <v>#REF!</v>
      </c>
      <c r="F4768" s="9" t="e">
        <f>INDEX(#REF!:#REF!,MATCH($D4768,#REF!:#REF!,0),MATCH(#REF!,#REF!:#REF!,0))</f>
        <v>#REF!</v>
      </c>
    </row>
    <row r="4769" spans="1:6" ht="16.5" x14ac:dyDescent="0.3">
      <c r="A4769" s="9" t="s">
        <v>17558</v>
      </c>
      <c r="B4769" s="9" t="s">
        <v>2083</v>
      </c>
      <c r="C4769" s="10">
        <v>40322</v>
      </c>
      <c r="D4769" s="9">
        <v>6478891895</v>
      </c>
      <c r="E4769" s="9" t="e">
        <f>INDEX(#REF!:#REF!,MATCH($D4769,#REF!:#REF!,0),MATCH(#REF!,#REF!:#REF!,0))</f>
        <v>#REF!</v>
      </c>
      <c r="F4769" s="9" t="e">
        <f>INDEX(#REF!:#REF!,MATCH($D4769,#REF!:#REF!,0),MATCH(#REF!,#REF!:#REF!,0))</f>
        <v>#REF!</v>
      </c>
    </row>
    <row r="4770" spans="1:6" ht="16.5" x14ac:dyDescent="0.3">
      <c r="A4770" s="9" t="s">
        <v>17557</v>
      </c>
      <c r="B4770" s="9" t="s">
        <v>2017</v>
      </c>
      <c r="C4770" s="10">
        <v>42333</v>
      </c>
      <c r="D4770" s="9">
        <v>5792300712</v>
      </c>
      <c r="E4770" s="9" t="e">
        <f>INDEX(#REF!:#REF!,MATCH($D4770,#REF!:#REF!,0),MATCH(#REF!,#REF!:#REF!,0))</f>
        <v>#REF!</v>
      </c>
      <c r="F4770" s="9" t="e">
        <f>INDEX(#REF!:#REF!,MATCH($D4770,#REF!:#REF!,0),MATCH(#REF!,#REF!:#REF!,0))</f>
        <v>#REF!</v>
      </c>
    </row>
    <row r="4771" spans="1:6" ht="16.5" x14ac:dyDescent="0.3">
      <c r="A4771" s="9" t="s">
        <v>17556</v>
      </c>
      <c r="B4771" s="9" t="s">
        <v>2793</v>
      </c>
      <c r="C4771" s="10">
        <v>56013</v>
      </c>
      <c r="D4771" s="9">
        <v>9516781780</v>
      </c>
      <c r="E4771" s="9" t="e">
        <f>INDEX(#REF!:#REF!,MATCH($D4771,#REF!:#REF!,0),MATCH(#REF!,#REF!:#REF!,0))</f>
        <v>#REF!</v>
      </c>
      <c r="F4771" s="9" t="e">
        <f>INDEX(#REF!:#REF!,MATCH($D4771,#REF!:#REF!,0),MATCH(#REF!,#REF!:#REF!,0))</f>
        <v>#REF!</v>
      </c>
    </row>
    <row r="4772" spans="1:6" ht="16.5" x14ac:dyDescent="0.3">
      <c r="A4772" s="9" t="s">
        <v>17555</v>
      </c>
      <c r="B4772" s="9" t="s">
        <v>2431</v>
      </c>
      <c r="C4772" s="10">
        <v>48252</v>
      </c>
      <c r="D4772" s="9">
        <v>6255831884</v>
      </c>
      <c r="E4772" s="9" t="e">
        <f>INDEX(#REF!:#REF!,MATCH($D4772,#REF!:#REF!,0),MATCH(#REF!,#REF!:#REF!,0))</f>
        <v>#REF!</v>
      </c>
      <c r="F4772" s="9" t="e">
        <f>INDEX(#REF!:#REF!,MATCH($D4772,#REF!:#REF!,0),MATCH(#REF!,#REF!:#REF!,0))</f>
        <v>#REF!</v>
      </c>
    </row>
    <row r="4773" spans="1:6" ht="16.5" x14ac:dyDescent="0.3">
      <c r="A4773" s="9" t="s">
        <v>17554</v>
      </c>
      <c r="B4773" s="9" t="s">
        <v>2939</v>
      </c>
      <c r="C4773" s="10">
        <v>27237</v>
      </c>
      <c r="D4773" s="9">
        <v>115757341</v>
      </c>
      <c r="E4773" s="9" t="e">
        <f>INDEX(#REF!:#REF!,MATCH($D4773,#REF!:#REF!,0),MATCH(#REF!,#REF!:#REF!,0))</f>
        <v>#REF!</v>
      </c>
      <c r="F4773" s="9" t="e">
        <f>INDEX(#REF!:#REF!,MATCH($D4773,#REF!:#REF!,0),MATCH(#REF!,#REF!:#REF!,0))</f>
        <v>#REF!</v>
      </c>
    </row>
    <row r="4774" spans="1:6" ht="16.5" x14ac:dyDescent="0.3">
      <c r="A4774" s="9" t="s">
        <v>17553</v>
      </c>
      <c r="B4774" s="9" t="s">
        <v>2381</v>
      </c>
      <c r="C4774" s="10">
        <v>52602</v>
      </c>
      <c r="D4774" s="9">
        <v>324399618</v>
      </c>
      <c r="E4774" s="9" t="e">
        <f>INDEX(#REF!:#REF!,MATCH($D4774,#REF!:#REF!,0),MATCH(#REF!,#REF!:#REF!,0))</f>
        <v>#REF!</v>
      </c>
      <c r="F4774" s="9" t="e">
        <f>INDEX(#REF!:#REF!,MATCH($D4774,#REF!:#REF!,0),MATCH(#REF!,#REF!:#REF!,0))</f>
        <v>#REF!</v>
      </c>
    </row>
    <row r="4775" spans="1:6" ht="16.5" x14ac:dyDescent="0.3">
      <c r="A4775" s="9" t="s">
        <v>17552</v>
      </c>
      <c r="B4775" s="9" t="s">
        <v>2195</v>
      </c>
      <c r="C4775" s="10">
        <v>44281</v>
      </c>
      <c r="D4775" s="9">
        <v>3292353998</v>
      </c>
      <c r="E4775" s="9" t="e">
        <f>INDEX(#REF!:#REF!,MATCH($D4775,#REF!:#REF!,0),MATCH(#REF!,#REF!:#REF!,0))</f>
        <v>#REF!</v>
      </c>
      <c r="F4775" s="9" t="e">
        <f>INDEX(#REF!:#REF!,MATCH($D4775,#REF!:#REF!,0),MATCH(#REF!,#REF!:#REF!,0))</f>
        <v>#REF!</v>
      </c>
    </row>
    <row r="4776" spans="1:6" ht="16.5" x14ac:dyDescent="0.3">
      <c r="A4776" s="9" t="s">
        <v>17551</v>
      </c>
      <c r="B4776" s="9" t="s">
        <v>3328</v>
      </c>
      <c r="C4776" s="10">
        <v>53837</v>
      </c>
      <c r="D4776" s="9">
        <v>1743464649</v>
      </c>
      <c r="E4776" s="9" t="e">
        <f>INDEX(#REF!:#REF!,MATCH($D4776,#REF!:#REF!,0),MATCH(#REF!,#REF!:#REF!,0))</f>
        <v>#REF!</v>
      </c>
      <c r="F4776" s="9" t="e">
        <f>INDEX(#REF!:#REF!,MATCH($D4776,#REF!:#REF!,0),MATCH(#REF!,#REF!:#REF!,0))</f>
        <v>#REF!</v>
      </c>
    </row>
    <row r="4777" spans="1:6" ht="16.5" x14ac:dyDescent="0.3">
      <c r="A4777" s="9" t="s">
        <v>17550</v>
      </c>
      <c r="B4777" s="9" t="s">
        <v>2277</v>
      </c>
      <c r="C4777" s="10">
        <v>21220</v>
      </c>
      <c r="D4777" s="9">
        <v>7794042674</v>
      </c>
      <c r="E4777" s="9" t="e">
        <f>INDEX(#REF!:#REF!,MATCH($D4777,#REF!:#REF!,0),MATCH(#REF!,#REF!:#REF!,0))</f>
        <v>#REF!</v>
      </c>
      <c r="F4777" s="9" t="e">
        <f>INDEX(#REF!:#REF!,MATCH($D4777,#REF!:#REF!,0),MATCH(#REF!,#REF!:#REF!,0))</f>
        <v>#REF!</v>
      </c>
    </row>
    <row r="4778" spans="1:6" ht="16.5" x14ac:dyDescent="0.3">
      <c r="A4778" s="9" t="s">
        <v>17549</v>
      </c>
      <c r="B4778" s="9" t="s">
        <v>2721</v>
      </c>
      <c r="C4778" s="10">
        <v>47085</v>
      </c>
      <c r="D4778" s="9">
        <v>2230983466</v>
      </c>
      <c r="E4778" s="9" t="e">
        <f>INDEX(#REF!:#REF!,MATCH($D4778,#REF!:#REF!,0),MATCH(#REF!,#REF!:#REF!,0))</f>
        <v>#REF!</v>
      </c>
      <c r="F4778" s="9" t="e">
        <f>INDEX(#REF!:#REF!,MATCH($D4778,#REF!:#REF!,0),MATCH(#REF!,#REF!:#REF!,0))</f>
        <v>#REF!</v>
      </c>
    </row>
    <row r="4779" spans="1:6" ht="16.5" x14ac:dyDescent="0.3">
      <c r="A4779" s="9" t="s">
        <v>17548</v>
      </c>
      <c r="B4779" s="9" t="s">
        <v>1953</v>
      </c>
      <c r="C4779" s="10">
        <v>29534</v>
      </c>
      <c r="D4779" s="9">
        <v>2230983466</v>
      </c>
      <c r="E4779" s="9" t="e">
        <f>INDEX(#REF!:#REF!,MATCH($D4779,#REF!:#REF!,0),MATCH(#REF!,#REF!:#REF!,0))</f>
        <v>#REF!</v>
      </c>
      <c r="F4779" s="9" t="e">
        <f>INDEX(#REF!:#REF!,MATCH($D4779,#REF!:#REF!,0),MATCH(#REF!,#REF!:#REF!,0))</f>
        <v>#REF!</v>
      </c>
    </row>
    <row r="4780" spans="1:6" ht="16.5" x14ac:dyDescent="0.3">
      <c r="A4780" s="9" t="s">
        <v>17547</v>
      </c>
      <c r="B4780" s="9" t="s">
        <v>2298</v>
      </c>
      <c r="C4780" s="10">
        <v>53918</v>
      </c>
      <c r="D4780" s="9">
        <v>8173067724</v>
      </c>
      <c r="E4780" s="9" t="e">
        <f>INDEX(#REF!:#REF!,MATCH($D4780,#REF!:#REF!,0),MATCH(#REF!,#REF!:#REF!,0))</f>
        <v>#REF!</v>
      </c>
      <c r="F4780" s="9" t="e">
        <f>INDEX(#REF!:#REF!,MATCH($D4780,#REF!:#REF!,0),MATCH(#REF!,#REF!:#REF!,0))</f>
        <v>#REF!</v>
      </c>
    </row>
    <row r="4781" spans="1:6" ht="16.5" x14ac:dyDescent="0.3">
      <c r="A4781" s="9" t="s">
        <v>17546</v>
      </c>
      <c r="B4781" s="9" t="s">
        <v>3510</v>
      </c>
      <c r="C4781" s="10">
        <v>28658</v>
      </c>
      <c r="D4781" s="9">
        <v>4920920075</v>
      </c>
      <c r="E4781" s="9" t="e">
        <f>INDEX(#REF!:#REF!,MATCH($D4781,#REF!:#REF!,0),MATCH(#REF!,#REF!:#REF!,0))</f>
        <v>#REF!</v>
      </c>
      <c r="F4781" s="9" t="e">
        <f>INDEX(#REF!:#REF!,MATCH($D4781,#REF!:#REF!,0),MATCH(#REF!,#REF!:#REF!,0))</f>
        <v>#REF!</v>
      </c>
    </row>
    <row r="4782" spans="1:6" ht="16.5" x14ac:dyDescent="0.3">
      <c r="A4782" s="9" t="s">
        <v>17545</v>
      </c>
      <c r="B4782" s="9" t="s">
        <v>2373</v>
      </c>
      <c r="C4782" s="10">
        <v>24835</v>
      </c>
      <c r="D4782" s="9">
        <v>4269946768</v>
      </c>
      <c r="E4782" s="9" t="e">
        <f>INDEX(#REF!:#REF!,MATCH($D4782,#REF!:#REF!,0),MATCH(#REF!,#REF!:#REF!,0))</f>
        <v>#REF!</v>
      </c>
      <c r="F4782" s="9" t="e">
        <f>INDEX(#REF!:#REF!,MATCH($D4782,#REF!:#REF!,0),MATCH(#REF!,#REF!:#REF!,0))</f>
        <v>#REF!</v>
      </c>
    </row>
    <row r="4783" spans="1:6" ht="16.5" x14ac:dyDescent="0.3">
      <c r="A4783" s="9" t="s">
        <v>17544</v>
      </c>
      <c r="B4783" s="9" t="s">
        <v>3388</v>
      </c>
      <c r="C4783" s="10">
        <v>23123</v>
      </c>
      <c r="D4783" s="9">
        <v>6286877770</v>
      </c>
      <c r="E4783" s="9" t="e">
        <f>INDEX(#REF!:#REF!,MATCH($D4783,#REF!:#REF!,0),MATCH(#REF!,#REF!:#REF!,0))</f>
        <v>#REF!</v>
      </c>
      <c r="F4783" s="9" t="e">
        <f>INDEX(#REF!:#REF!,MATCH($D4783,#REF!:#REF!,0),MATCH(#REF!,#REF!:#REF!,0))</f>
        <v>#REF!</v>
      </c>
    </row>
    <row r="4784" spans="1:6" ht="16.5" x14ac:dyDescent="0.3">
      <c r="A4784" s="9" t="s">
        <v>17543</v>
      </c>
      <c r="B4784" s="9" t="s">
        <v>2250</v>
      </c>
      <c r="C4784" s="10">
        <v>49182</v>
      </c>
      <c r="D4784" s="9">
        <v>5637692440</v>
      </c>
      <c r="E4784" s="9" t="e">
        <f>INDEX(#REF!:#REF!,MATCH($D4784,#REF!:#REF!,0),MATCH(#REF!,#REF!:#REF!,0))</f>
        <v>#REF!</v>
      </c>
      <c r="F4784" s="9" t="e">
        <f>INDEX(#REF!:#REF!,MATCH($D4784,#REF!:#REF!,0),MATCH(#REF!,#REF!:#REF!,0))</f>
        <v>#REF!</v>
      </c>
    </row>
    <row r="4785" spans="1:6" ht="16.5" x14ac:dyDescent="0.3">
      <c r="A4785" s="9" t="s">
        <v>17542</v>
      </c>
      <c r="B4785" s="9" t="s">
        <v>2509</v>
      </c>
      <c r="C4785" s="10">
        <v>45456</v>
      </c>
      <c r="D4785" s="9">
        <v>8640079943</v>
      </c>
      <c r="E4785" s="9" t="e">
        <f>INDEX(#REF!:#REF!,MATCH($D4785,#REF!:#REF!,0),MATCH(#REF!,#REF!:#REF!,0))</f>
        <v>#REF!</v>
      </c>
      <c r="F4785" s="9" t="e">
        <f>INDEX(#REF!:#REF!,MATCH($D4785,#REF!:#REF!,0),MATCH(#REF!,#REF!:#REF!,0))</f>
        <v>#REF!</v>
      </c>
    </row>
    <row r="4786" spans="1:6" ht="16.5" x14ac:dyDescent="0.3">
      <c r="A4786" s="9" t="s">
        <v>17541</v>
      </c>
      <c r="B4786" s="9" t="s">
        <v>2099</v>
      </c>
      <c r="C4786" s="10">
        <v>56718</v>
      </c>
      <c r="D4786" s="9">
        <v>3381164996</v>
      </c>
      <c r="E4786" s="9" t="e">
        <f>INDEX(#REF!:#REF!,MATCH($D4786,#REF!:#REF!,0),MATCH(#REF!,#REF!:#REF!,0))</f>
        <v>#REF!</v>
      </c>
      <c r="F4786" s="9" t="e">
        <f>INDEX(#REF!:#REF!,MATCH($D4786,#REF!:#REF!,0),MATCH(#REF!,#REF!:#REF!,0))</f>
        <v>#REF!</v>
      </c>
    </row>
    <row r="4787" spans="1:6" ht="16.5" x14ac:dyDescent="0.3">
      <c r="A4787" s="9" t="s">
        <v>17540</v>
      </c>
      <c r="B4787" s="9" t="s">
        <v>2222</v>
      </c>
      <c r="C4787" s="10">
        <v>43826</v>
      </c>
      <c r="D4787" s="9">
        <v>8373529241</v>
      </c>
      <c r="E4787" s="9" t="e">
        <f>INDEX(#REF!:#REF!,MATCH($D4787,#REF!:#REF!,0),MATCH(#REF!,#REF!:#REF!,0))</f>
        <v>#REF!</v>
      </c>
      <c r="F4787" s="9" t="e">
        <f>INDEX(#REF!:#REF!,MATCH($D4787,#REF!:#REF!,0),MATCH(#REF!,#REF!:#REF!,0))</f>
        <v>#REF!</v>
      </c>
    </row>
    <row r="4788" spans="1:6" ht="16.5" x14ac:dyDescent="0.3">
      <c r="A4788" s="9" t="s">
        <v>17539</v>
      </c>
      <c r="B4788" s="9" t="s">
        <v>2747</v>
      </c>
      <c r="C4788" s="10">
        <v>21780</v>
      </c>
      <c r="D4788" s="9">
        <v>3266408608</v>
      </c>
      <c r="E4788" s="9" t="e">
        <f>INDEX(#REF!:#REF!,MATCH($D4788,#REF!:#REF!,0),MATCH(#REF!,#REF!:#REF!,0))</f>
        <v>#REF!</v>
      </c>
      <c r="F4788" s="9" t="e">
        <f>INDEX(#REF!:#REF!,MATCH($D4788,#REF!:#REF!,0),MATCH(#REF!,#REF!:#REF!,0))</f>
        <v>#REF!</v>
      </c>
    </row>
    <row r="4789" spans="1:6" ht="16.5" x14ac:dyDescent="0.3">
      <c r="A4789" s="9" t="s">
        <v>17538</v>
      </c>
      <c r="B4789" s="9" t="s">
        <v>2409</v>
      </c>
      <c r="C4789" s="10">
        <v>40954</v>
      </c>
      <c r="D4789" s="9">
        <v>9965847037</v>
      </c>
      <c r="E4789" s="9" t="e">
        <f>INDEX(#REF!:#REF!,MATCH($D4789,#REF!:#REF!,0),MATCH(#REF!,#REF!:#REF!,0))</f>
        <v>#REF!</v>
      </c>
      <c r="F4789" s="9" t="e">
        <f>INDEX(#REF!:#REF!,MATCH($D4789,#REF!:#REF!,0),MATCH(#REF!,#REF!:#REF!,0))</f>
        <v>#REF!</v>
      </c>
    </row>
    <row r="4790" spans="1:6" ht="16.5" x14ac:dyDescent="0.3">
      <c r="A4790" s="9" t="s">
        <v>17537</v>
      </c>
      <c r="B4790" s="9" t="s">
        <v>2952</v>
      </c>
      <c r="C4790" s="10">
        <v>48569</v>
      </c>
      <c r="D4790" s="9">
        <v>2524849899</v>
      </c>
      <c r="E4790" s="9" t="e">
        <f>INDEX(#REF!:#REF!,MATCH($D4790,#REF!:#REF!,0),MATCH(#REF!,#REF!:#REF!,0))</f>
        <v>#REF!</v>
      </c>
      <c r="F4790" s="9" t="e">
        <f>INDEX(#REF!:#REF!,MATCH($D4790,#REF!:#REF!,0),MATCH(#REF!,#REF!:#REF!,0))</f>
        <v>#REF!</v>
      </c>
    </row>
    <row r="4791" spans="1:6" ht="16.5" x14ac:dyDescent="0.3">
      <c r="A4791" s="9" t="s">
        <v>17536</v>
      </c>
      <c r="B4791" s="9" t="s">
        <v>3200</v>
      </c>
      <c r="C4791" s="10">
        <v>51801</v>
      </c>
      <c r="D4791" s="9">
        <v>6789690301</v>
      </c>
      <c r="E4791" s="9" t="e">
        <f>INDEX(#REF!:#REF!,MATCH($D4791,#REF!:#REF!,0),MATCH(#REF!,#REF!:#REF!,0))</f>
        <v>#REF!</v>
      </c>
      <c r="F4791" s="9" t="e">
        <f>INDEX(#REF!:#REF!,MATCH($D4791,#REF!:#REF!,0),MATCH(#REF!,#REF!:#REF!,0))</f>
        <v>#REF!</v>
      </c>
    </row>
    <row r="4792" spans="1:6" ht="16.5" x14ac:dyDescent="0.3">
      <c r="A4792" s="9" t="s">
        <v>17535</v>
      </c>
      <c r="B4792" s="9" t="s">
        <v>2793</v>
      </c>
      <c r="C4792" s="10">
        <v>26306</v>
      </c>
      <c r="D4792" s="9">
        <v>4396213212</v>
      </c>
      <c r="E4792" s="9" t="e">
        <f>INDEX(#REF!:#REF!,MATCH($D4792,#REF!:#REF!,0),MATCH(#REF!,#REF!:#REF!,0))</f>
        <v>#REF!</v>
      </c>
      <c r="F4792" s="9" t="e">
        <f>INDEX(#REF!:#REF!,MATCH($D4792,#REF!:#REF!,0),MATCH(#REF!,#REF!:#REF!,0))</f>
        <v>#REF!</v>
      </c>
    </row>
    <row r="4793" spans="1:6" ht="16.5" x14ac:dyDescent="0.3">
      <c r="A4793" s="9" t="s">
        <v>17534</v>
      </c>
      <c r="B4793" s="9" t="s">
        <v>2815</v>
      </c>
      <c r="C4793" s="10">
        <v>15241</v>
      </c>
      <c r="D4793" s="9">
        <v>8377113392</v>
      </c>
      <c r="E4793" s="9" t="e">
        <f>INDEX(#REF!:#REF!,MATCH($D4793,#REF!:#REF!,0),MATCH(#REF!,#REF!:#REF!,0))</f>
        <v>#REF!</v>
      </c>
      <c r="F4793" s="9" t="e">
        <f>INDEX(#REF!:#REF!,MATCH($D4793,#REF!:#REF!,0),MATCH(#REF!,#REF!:#REF!,0))</f>
        <v>#REF!</v>
      </c>
    </row>
    <row r="4794" spans="1:6" ht="16.5" x14ac:dyDescent="0.3">
      <c r="A4794" s="9" t="s">
        <v>17533</v>
      </c>
      <c r="B4794" s="9" t="s">
        <v>2339</v>
      </c>
      <c r="C4794" s="10">
        <v>38118</v>
      </c>
      <c r="D4794" s="9">
        <v>3473885983</v>
      </c>
      <c r="E4794" s="9" t="e">
        <f>INDEX(#REF!:#REF!,MATCH($D4794,#REF!:#REF!,0),MATCH(#REF!,#REF!:#REF!,0))</f>
        <v>#REF!</v>
      </c>
      <c r="F4794" s="9" t="e">
        <f>INDEX(#REF!:#REF!,MATCH($D4794,#REF!:#REF!,0),MATCH(#REF!,#REF!:#REF!,0))</f>
        <v>#REF!</v>
      </c>
    </row>
    <row r="4795" spans="1:6" ht="16.5" x14ac:dyDescent="0.3">
      <c r="A4795" s="9" t="s">
        <v>17532</v>
      </c>
      <c r="B4795" s="9" t="s">
        <v>2015</v>
      </c>
      <c r="C4795" s="10">
        <v>43038</v>
      </c>
      <c r="D4795" s="9">
        <v>6487054410</v>
      </c>
      <c r="E4795" s="9" t="e">
        <f>INDEX(#REF!:#REF!,MATCH($D4795,#REF!:#REF!,0),MATCH(#REF!,#REF!:#REF!,0))</f>
        <v>#REF!</v>
      </c>
      <c r="F4795" s="9" t="e">
        <f>INDEX(#REF!:#REF!,MATCH($D4795,#REF!:#REF!,0),MATCH(#REF!,#REF!:#REF!,0))</f>
        <v>#REF!</v>
      </c>
    </row>
    <row r="4796" spans="1:6" ht="16.5" x14ac:dyDescent="0.3">
      <c r="A4796" s="9" t="s">
        <v>17531</v>
      </c>
      <c r="B4796" s="9" t="s">
        <v>2459</v>
      </c>
      <c r="C4796" s="10">
        <v>18568</v>
      </c>
      <c r="D4796" s="9">
        <v>2936088178</v>
      </c>
      <c r="E4796" s="9" t="e">
        <f>INDEX(#REF!:#REF!,MATCH($D4796,#REF!:#REF!,0),MATCH(#REF!,#REF!:#REF!,0))</f>
        <v>#REF!</v>
      </c>
      <c r="F4796" s="9" t="e">
        <f>INDEX(#REF!:#REF!,MATCH($D4796,#REF!:#REF!,0),MATCH(#REF!,#REF!:#REF!,0))</f>
        <v>#REF!</v>
      </c>
    </row>
    <row r="4797" spans="1:6" ht="16.5" x14ac:dyDescent="0.3">
      <c r="A4797" s="9" t="s">
        <v>17530</v>
      </c>
      <c r="B4797" s="9" t="s">
        <v>2169</v>
      </c>
      <c r="C4797" s="10">
        <v>30654</v>
      </c>
      <c r="D4797" s="9">
        <v>453763030</v>
      </c>
      <c r="E4797" s="9" t="e">
        <f>INDEX(#REF!:#REF!,MATCH($D4797,#REF!:#REF!,0),MATCH(#REF!,#REF!:#REF!,0))</f>
        <v>#REF!</v>
      </c>
      <c r="F4797" s="9" t="e">
        <f>INDEX(#REF!:#REF!,MATCH($D4797,#REF!:#REF!,0),MATCH(#REF!,#REF!:#REF!,0))</f>
        <v>#REF!</v>
      </c>
    </row>
    <row r="4798" spans="1:6" ht="16.5" x14ac:dyDescent="0.3">
      <c r="A4798" s="9" t="s">
        <v>17529</v>
      </c>
      <c r="B4798" s="9" t="s">
        <v>2179</v>
      </c>
      <c r="C4798" s="10">
        <v>56093</v>
      </c>
      <c r="D4798" s="9">
        <v>263573389</v>
      </c>
      <c r="E4798" s="9" t="e">
        <f>INDEX(#REF!:#REF!,MATCH($D4798,#REF!:#REF!,0),MATCH(#REF!,#REF!:#REF!,0))</f>
        <v>#REF!</v>
      </c>
      <c r="F4798" s="9" t="e">
        <f>INDEX(#REF!:#REF!,MATCH($D4798,#REF!:#REF!,0),MATCH(#REF!,#REF!:#REF!,0))</f>
        <v>#REF!</v>
      </c>
    </row>
    <row r="4799" spans="1:6" ht="16.5" x14ac:dyDescent="0.3">
      <c r="A4799" s="9" t="s">
        <v>17528</v>
      </c>
      <c r="B4799" s="9" t="s">
        <v>2071</v>
      </c>
      <c r="C4799" s="10">
        <v>53783</v>
      </c>
      <c r="D4799" s="9">
        <v>1787288307</v>
      </c>
      <c r="E4799" s="9" t="e">
        <f>INDEX(#REF!:#REF!,MATCH($D4799,#REF!:#REF!,0),MATCH(#REF!,#REF!:#REF!,0))</f>
        <v>#REF!</v>
      </c>
      <c r="F4799" s="9" t="e">
        <f>INDEX(#REF!:#REF!,MATCH($D4799,#REF!:#REF!,0),MATCH(#REF!,#REF!:#REF!,0))</f>
        <v>#REF!</v>
      </c>
    </row>
    <row r="4800" spans="1:6" ht="16.5" x14ac:dyDescent="0.3">
      <c r="A4800" s="9" t="s">
        <v>17527</v>
      </c>
      <c r="B4800" s="9" t="s">
        <v>2179</v>
      </c>
      <c r="C4800" s="10">
        <v>44897</v>
      </c>
      <c r="D4800" s="9">
        <v>8128449354</v>
      </c>
      <c r="E4800" s="9" t="e">
        <f>INDEX(#REF!:#REF!,MATCH($D4800,#REF!:#REF!,0),MATCH(#REF!,#REF!:#REF!,0))</f>
        <v>#REF!</v>
      </c>
      <c r="F4800" s="9" t="e">
        <f>INDEX(#REF!:#REF!,MATCH($D4800,#REF!:#REF!,0),MATCH(#REF!,#REF!:#REF!,0))</f>
        <v>#REF!</v>
      </c>
    </row>
    <row r="4801" spans="1:6" ht="16.5" x14ac:dyDescent="0.3">
      <c r="A4801" s="9" t="s">
        <v>17526</v>
      </c>
      <c r="B4801" s="9" t="s">
        <v>2870</v>
      </c>
      <c r="C4801" s="10">
        <v>52560</v>
      </c>
      <c r="D4801" s="9">
        <v>8387947148</v>
      </c>
      <c r="E4801" s="9" t="e">
        <f>INDEX(#REF!:#REF!,MATCH($D4801,#REF!:#REF!,0),MATCH(#REF!,#REF!:#REF!,0))</f>
        <v>#REF!</v>
      </c>
      <c r="F4801" s="9" t="e">
        <f>INDEX(#REF!:#REF!,MATCH($D4801,#REF!:#REF!,0),MATCH(#REF!,#REF!:#REF!,0))</f>
        <v>#REF!</v>
      </c>
    </row>
    <row r="4802" spans="1:6" ht="16.5" x14ac:dyDescent="0.3">
      <c r="A4802" s="9" t="s">
        <v>17525</v>
      </c>
      <c r="B4802" s="9" t="s">
        <v>2110</v>
      </c>
      <c r="C4802" s="10">
        <v>55721</v>
      </c>
      <c r="D4802" s="9">
        <v>6894004730</v>
      </c>
      <c r="E4802" s="9" t="e">
        <f>INDEX(#REF!:#REF!,MATCH($D4802,#REF!:#REF!,0),MATCH(#REF!,#REF!:#REF!,0))</f>
        <v>#REF!</v>
      </c>
      <c r="F4802" s="9" t="e">
        <f>INDEX(#REF!:#REF!,MATCH($D4802,#REF!:#REF!,0),MATCH(#REF!,#REF!:#REF!,0))</f>
        <v>#REF!</v>
      </c>
    </row>
    <row r="4803" spans="1:6" ht="16.5" x14ac:dyDescent="0.3">
      <c r="A4803" s="9" t="s">
        <v>17524</v>
      </c>
      <c r="B4803" s="9" t="s">
        <v>2375</v>
      </c>
      <c r="C4803" s="10">
        <v>21172</v>
      </c>
      <c r="D4803" s="9">
        <v>9726644925</v>
      </c>
      <c r="E4803" s="9" t="e">
        <f>INDEX(#REF!:#REF!,MATCH($D4803,#REF!:#REF!,0),MATCH(#REF!,#REF!:#REF!,0))</f>
        <v>#REF!</v>
      </c>
      <c r="F4803" s="9" t="e">
        <f>INDEX(#REF!:#REF!,MATCH($D4803,#REF!:#REF!,0),MATCH(#REF!,#REF!:#REF!,0))</f>
        <v>#REF!</v>
      </c>
    </row>
    <row r="4804" spans="1:6" ht="16.5" x14ac:dyDescent="0.3">
      <c r="A4804" s="9" t="s">
        <v>17523</v>
      </c>
      <c r="B4804" s="9" t="s">
        <v>2704</v>
      </c>
      <c r="C4804" s="10">
        <v>37969</v>
      </c>
      <c r="D4804" s="9">
        <v>7585281072</v>
      </c>
      <c r="E4804" s="9" t="e">
        <f>INDEX(#REF!:#REF!,MATCH($D4804,#REF!:#REF!,0),MATCH(#REF!,#REF!:#REF!,0))</f>
        <v>#REF!</v>
      </c>
      <c r="F4804" s="9" t="e">
        <f>INDEX(#REF!:#REF!,MATCH($D4804,#REF!:#REF!,0),MATCH(#REF!,#REF!:#REF!,0))</f>
        <v>#REF!</v>
      </c>
    </row>
    <row r="4805" spans="1:6" ht="16.5" x14ac:dyDescent="0.3">
      <c r="A4805" s="9" t="s">
        <v>17522</v>
      </c>
      <c r="B4805" s="9" t="s">
        <v>2136</v>
      </c>
      <c r="C4805" s="10">
        <v>43243</v>
      </c>
      <c r="D4805" s="9">
        <v>2698184272</v>
      </c>
      <c r="E4805" s="9" t="e">
        <f>INDEX(#REF!:#REF!,MATCH($D4805,#REF!:#REF!,0),MATCH(#REF!,#REF!:#REF!,0))</f>
        <v>#REF!</v>
      </c>
      <c r="F4805" s="9" t="e">
        <f>INDEX(#REF!:#REF!,MATCH($D4805,#REF!:#REF!,0),MATCH(#REF!,#REF!:#REF!,0))</f>
        <v>#REF!</v>
      </c>
    </row>
    <row r="4806" spans="1:6" ht="16.5" x14ac:dyDescent="0.3">
      <c r="A4806" s="9" t="s">
        <v>17521</v>
      </c>
      <c r="B4806" s="9" t="s">
        <v>2198</v>
      </c>
      <c r="C4806" s="10">
        <v>13774</v>
      </c>
      <c r="D4806" s="9">
        <v>6183510505</v>
      </c>
      <c r="E4806" s="9" t="e">
        <f>INDEX(#REF!:#REF!,MATCH($D4806,#REF!:#REF!,0),MATCH(#REF!,#REF!:#REF!,0))</f>
        <v>#REF!</v>
      </c>
      <c r="F4806" s="9" t="e">
        <f>INDEX(#REF!:#REF!,MATCH($D4806,#REF!:#REF!,0),MATCH(#REF!,#REF!:#REF!,0))</f>
        <v>#REF!</v>
      </c>
    </row>
    <row r="4807" spans="1:6" ht="16.5" x14ac:dyDescent="0.3">
      <c r="A4807" s="9" t="s">
        <v>17520</v>
      </c>
      <c r="B4807" s="9" t="s">
        <v>2214</v>
      </c>
      <c r="C4807" s="10">
        <v>29962</v>
      </c>
      <c r="D4807" s="9">
        <v>5347887761</v>
      </c>
      <c r="E4807" s="9" t="e">
        <f>INDEX(#REF!:#REF!,MATCH($D4807,#REF!:#REF!,0),MATCH(#REF!,#REF!:#REF!,0))</f>
        <v>#REF!</v>
      </c>
      <c r="F4807" s="9" t="e">
        <f>INDEX(#REF!:#REF!,MATCH($D4807,#REF!:#REF!,0),MATCH(#REF!,#REF!:#REF!,0))</f>
        <v>#REF!</v>
      </c>
    </row>
    <row r="4808" spans="1:6" ht="16.5" x14ac:dyDescent="0.3">
      <c r="A4808" s="9" t="s">
        <v>17519</v>
      </c>
      <c r="B4808" s="9" t="s">
        <v>2123</v>
      </c>
      <c r="C4808" s="10">
        <v>28913</v>
      </c>
      <c r="D4808" s="9">
        <v>6041314951</v>
      </c>
      <c r="E4808" s="9" t="e">
        <f>INDEX(#REF!:#REF!,MATCH($D4808,#REF!:#REF!,0),MATCH(#REF!,#REF!:#REF!,0))</f>
        <v>#REF!</v>
      </c>
      <c r="F4808" s="9" t="e">
        <f>INDEX(#REF!:#REF!,MATCH($D4808,#REF!:#REF!,0),MATCH(#REF!,#REF!:#REF!,0))</f>
        <v>#REF!</v>
      </c>
    </row>
    <row r="4809" spans="1:6" ht="16.5" x14ac:dyDescent="0.3">
      <c r="A4809" s="9" t="s">
        <v>17518</v>
      </c>
      <c r="B4809" s="9" t="s">
        <v>2519</v>
      </c>
      <c r="C4809" s="10">
        <v>49422</v>
      </c>
      <c r="D4809" s="9">
        <v>2739934548</v>
      </c>
      <c r="E4809" s="9" t="e">
        <f>INDEX(#REF!:#REF!,MATCH($D4809,#REF!:#REF!,0),MATCH(#REF!,#REF!:#REF!,0))</f>
        <v>#REF!</v>
      </c>
      <c r="F4809" s="9" t="e">
        <f>INDEX(#REF!:#REF!,MATCH($D4809,#REF!:#REF!,0),MATCH(#REF!,#REF!:#REF!,0))</f>
        <v>#REF!</v>
      </c>
    </row>
    <row r="4810" spans="1:6" ht="16.5" x14ac:dyDescent="0.3">
      <c r="A4810" s="9" t="s">
        <v>17517</v>
      </c>
      <c r="B4810" s="9" t="s">
        <v>2783</v>
      </c>
      <c r="C4810" s="10">
        <v>36521</v>
      </c>
      <c r="D4810" s="9">
        <v>3792993961</v>
      </c>
      <c r="E4810" s="9" t="e">
        <f>INDEX(#REF!:#REF!,MATCH($D4810,#REF!:#REF!,0),MATCH(#REF!,#REF!:#REF!,0))</f>
        <v>#REF!</v>
      </c>
      <c r="F4810" s="9" t="e">
        <f>INDEX(#REF!:#REF!,MATCH($D4810,#REF!:#REF!,0),MATCH(#REF!,#REF!:#REF!,0))</f>
        <v>#REF!</v>
      </c>
    </row>
    <row r="4811" spans="1:6" ht="16.5" x14ac:dyDescent="0.3">
      <c r="A4811" s="9" t="s">
        <v>17516</v>
      </c>
      <c r="B4811" s="9" t="s">
        <v>2153</v>
      </c>
      <c r="C4811" s="10">
        <v>20110</v>
      </c>
      <c r="D4811" s="9">
        <v>813832926</v>
      </c>
      <c r="E4811" s="9" t="e">
        <f>INDEX(#REF!:#REF!,MATCH($D4811,#REF!:#REF!,0),MATCH(#REF!,#REF!:#REF!,0))</f>
        <v>#REF!</v>
      </c>
      <c r="F4811" s="9" t="e">
        <f>INDEX(#REF!:#REF!,MATCH($D4811,#REF!:#REF!,0),MATCH(#REF!,#REF!:#REF!,0))</f>
        <v>#REF!</v>
      </c>
    </row>
    <row r="4812" spans="1:6" ht="16.5" x14ac:dyDescent="0.3">
      <c r="A4812" s="9" t="s">
        <v>17515</v>
      </c>
      <c r="B4812" s="9" t="s">
        <v>2462</v>
      </c>
      <c r="C4812" s="10">
        <v>15212</v>
      </c>
      <c r="D4812" s="9">
        <v>1313434965</v>
      </c>
      <c r="E4812" s="9" t="e">
        <f>INDEX(#REF!:#REF!,MATCH($D4812,#REF!:#REF!,0),MATCH(#REF!,#REF!:#REF!,0))</f>
        <v>#REF!</v>
      </c>
      <c r="F4812" s="9" t="e">
        <f>INDEX(#REF!:#REF!,MATCH($D4812,#REF!:#REF!,0),MATCH(#REF!,#REF!:#REF!,0))</f>
        <v>#REF!</v>
      </c>
    </row>
    <row r="4813" spans="1:6" ht="16.5" x14ac:dyDescent="0.3">
      <c r="A4813" s="9" t="s">
        <v>17514</v>
      </c>
      <c r="B4813" s="9" t="s">
        <v>2236</v>
      </c>
      <c r="C4813" s="10">
        <v>46429</v>
      </c>
      <c r="D4813" s="9">
        <v>6801140183</v>
      </c>
      <c r="E4813" s="9" t="e">
        <f>INDEX(#REF!:#REF!,MATCH($D4813,#REF!:#REF!,0),MATCH(#REF!,#REF!:#REF!,0))</f>
        <v>#REF!</v>
      </c>
      <c r="F4813" s="9" t="e">
        <f>INDEX(#REF!:#REF!,MATCH($D4813,#REF!:#REF!,0),MATCH(#REF!,#REF!:#REF!,0))</f>
        <v>#REF!</v>
      </c>
    </row>
    <row r="4814" spans="1:6" ht="16.5" x14ac:dyDescent="0.3">
      <c r="A4814" s="9" t="s">
        <v>17513</v>
      </c>
      <c r="B4814" s="9" t="s">
        <v>2161</v>
      </c>
      <c r="C4814" s="10">
        <v>23698</v>
      </c>
      <c r="D4814" s="9">
        <v>5002048994</v>
      </c>
      <c r="E4814" s="9" t="e">
        <f>INDEX(#REF!:#REF!,MATCH($D4814,#REF!:#REF!,0),MATCH(#REF!,#REF!:#REF!,0))</f>
        <v>#REF!</v>
      </c>
      <c r="F4814" s="9" t="e">
        <f>INDEX(#REF!:#REF!,MATCH($D4814,#REF!:#REF!,0),MATCH(#REF!,#REF!:#REF!,0))</f>
        <v>#REF!</v>
      </c>
    </row>
    <row r="4815" spans="1:6" ht="16.5" x14ac:dyDescent="0.3">
      <c r="A4815" s="9" t="s">
        <v>17512</v>
      </c>
      <c r="B4815" s="9" t="s">
        <v>2952</v>
      </c>
      <c r="C4815" s="10">
        <v>56242</v>
      </c>
      <c r="D4815" s="9">
        <v>9590888275</v>
      </c>
      <c r="E4815" s="9" t="e">
        <f>INDEX(#REF!:#REF!,MATCH($D4815,#REF!:#REF!,0),MATCH(#REF!,#REF!:#REF!,0))</f>
        <v>#REF!</v>
      </c>
      <c r="F4815" s="9" t="e">
        <f>INDEX(#REF!:#REF!,MATCH($D4815,#REF!:#REF!,0),MATCH(#REF!,#REF!:#REF!,0))</f>
        <v>#REF!</v>
      </c>
    </row>
    <row r="4816" spans="1:6" ht="16.5" x14ac:dyDescent="0.3">
      <c r="A4816" s="9" t="s">
        <v>17511</v>
      </c>
      <c r="B4816" s="9" t="s">
        <v>2107</v>
      </c>
      <c r="C4816" s="10">
        <v>28891</v>
      </c>
      <c r="D4816" s="9">
        <v>7962906979</v>
      </c>
      <c r="E4816" s="9" t="e">
        <f>INDEX(#REF!:#REF!,MATCH($D4816,#REF!:#REF!,0),MATCH(#REF!,#REF!:#REF!,0))</f>
        <v>#REF!</v>
      </c>
      <c r="F4816" s="9" t="e">
        <f>INDEX(#REF!:#REF!,MATCH($D4816,#REF!:#REF!,0),MATCH(#REF!,#REF!:#REF!,0))</f>
        <v>#REF!</v>
      </c>
    </row>
    <row r="4817" spans="1:6" ht="16.5" x14ac:dyDescent="0.3">
      <c r="A4817" s="9" t="s">
        <v>17510</v>
      </c>
      <c r="B4817" s="9" t="s">
        <v>2179</v>
      </c>
      <c r="C4817" s="10">
        <v>23241</v>
      </c>
      <c r="D4817" s="9">
        <v>7180110256</v>
      </c>
      <c r="E4817" s="9" t="e">
        <f>INDEX(#REF!:#REF!,MATCH($D4817,#REF!:#REF!,0),MATCH(#REF!,#REF!:#REF!,0))</f>
        <v>#REF!</v>
      </c>
      <c r="F4817" s="9" t="e">
        <f>INDEX(#REF!:#REF!,MATCH($D4817,#REF!:#REF!,0),MATCH(#REF!,#REF!:#REF!,0))</f>
        <v>#REF!</v>
      </c>
    </row>
    <row r="4818" spans="1:6" ht="16.5" x14ac:dyDescent="0.3">
      <c r="A4818" s="9" t="s">
        <v>17509</v>
      </c>
      <c r="B4818" s="9" t="s">
        <v>2195</v>
      </c>
      <c r="C4818" s="10">
        <v>16578</v>
      </c>
      <c r="D4818" s="9">
        <v>7769010411</v>
      </c>
      <c r="E4818" s="9" t="e">
        <f>INDEX(#REF!:#REF!,MATCH($D4818,#REF!:#REF!,0),MATCH(#REF!,#REF!:#REF!,0))</f>
        <v>#REF!</v>
      </c>
      <c r="F4818" s="9" t="e">
        <f>INDEX(#REF!:#REF!,MATCH($D4818,#REF!:#REF!,0),MATCH(#REF!,#REF!:#REF!,0))</f>
        <v>#REF!</v>
      </c>
    </row>
    <row r="4819" spans="1:6" ht="16.5" x14ac:dyDescent="0.3">
      <c r="A4819" s="9" t="s">
        <v>17508</v>
      </c>
      <c r="B4819" s="9" t="s">
        <v>2123</v>
      </c>
      <c r="C4819" s="10">
        <v>41105</v>
      </c>
      <c r="D4819" s="9">
        <v>4236713853</v>
      </c>
      <c r="E4819" s="9" t="e">
        <f>INDEX(#REF!:#REF!,MATCH($D4819,#REF!:#REF!,0),MATCH(#REF!,#REF!:#REF!,0))</f>
        <v>#REF!</v>
      </c>
      <c r="F4819" s="9" t="e">
        <f>INDEX(#REF!:#REF!,MATCH($D4819,#REF!:#REF!,0),MATCH(#REF!,#REF!:#REF!,0))</f>
        <v>#REF!</v>
      </c>
    </row>
    <row r="4820" spans="1:6" ht="16.5" x14ac:dyDescent="0.3">
      <c r="A4820" s="9" t="s">
        <v>17507</v>
      </c>
      <c r="B4820" s="9" t="s">
        <v>2541</v>
      </c>
      <c r="C4820" s="10">
        <v>52250</v>
      </c>
      <c r="D4820" s="9">
        <v>5637692440</v>
      </c>
      <c r="E4820" s="9" t="e">
        <f>INDEX(#REF!:#REF!,MATCH($D4820,#REF!:#REF!,0),MATCH(#REF!,#REF!:#REF!,0))</f>
        <v>#REF!</v>
      </c>
      <c r="F4820" s="9" t="e">
        <f>INDEX(#REF!:#REF!,MATCH($D4820,#REF!:#REF!,0),MATCH(#REF!,#REF!:#REF!,0))</f>
        <v>#REF!</v>
      </c>
    </row>
    <row r="4821" spans="1:6" ht="16.5" x14ac:dyDescent="0.3">
      <c r="A4821" s="9" t="s">
        <v>17506</v>
      </c>
      <c r="B4821" s="9" t="s">
        <v>3222</v>
      </c>
      <c r="C4821" s="10">
        <v>10806</v>
      </c>
      <c r="D4821" s="9">
        <v>4578004252</v>
      </c>
      <c r="E4821" s="9" t="e">
        <f>INDEX(#REF!:#REF!,MATCH($D4821,#REF!:#REF!,0),MATCH(#REF!,#REF!:#REF!,0))</f>
        <v>#REF!</v>
      </c>
      <c r="F4821" s="9" t="e">
        <f>INDEX(#REF!:#REF!,MATCH($D4821,#REF!:#REF!,0),MATCH(#REF!,#REF!:#REF!,0))</f>
        <v>#REF!</v>
      </c>
    </row>
    <row r="4822" spans="1:6" ht="16.5" x14ac:dyDescent="0.3">
      <c r="A4822" s="9" t="s">
        <v>17505</v>
      </c>
      <c r="B4822" s="9" t="s">
        <v>2123</v>
      </c>
      <c r="C4822" s="10">
        <v>59031</v>
      </c>
      <c r="D4822" s="9">
        <v>8676088039</v>
      </c>
      <c r="E4822" s="9" t="e">
        <f>INDEX(#REF!:#REF!,MATCH($D4822,#REF!:#REF!,0),MATCH(#REF!,#REF!:#REF!,0))</f>
        <v>#REF!</v>
      </c>
      <c r="F4822" s="9" t="e">
        <f>INDEX(#REF!:#REF!,MATCH($D4822,#REF!:#REF!,0),MATCH(#REF!,#REF!:#REF!,0))</f>
        <v>#REF!</v>
      </c>
    </row>
    <row r="4823" spans="1:6" ht="16.5" x14ac:dyDescent="0.3">
      <c r="A4823" s="9" t="s">
        <v>17504</v>
      </c>
      <c r="B4823" s="9" t="s">
        <v>2212</v>
      </c>
      <c r="C4823" s="10">
        <v>43871</v>
      </c>
      <c r="D4823" s="9">
        <v>3806430489</v>
      </c>
      <c r="E4823" s="9" t="e">
        <f>INDEX(#REF!:#REF!,MATCH($D4823,#REF!:#REF!,0),MATCH(#REF!,#REF!:#REF!,0))</f>
        <v>#REF!</v>
      </c>
      <c r="F4823" s="9" t="e">
        <f>INDEX(#REF!:#REF!,MATCH($D4823,#REF!:#REF!,0),MATCH(#REF!,#REF!:#REF!,0))</f>
        <v>#REF!</v>
      </c>
    </row>
    <row r="4824" spans="1:6" ht="16.5" x14ac:dyDescent="0.3">
      <c r="A4824" s="9" t="s">
        <v>17503</v>
      </c>
      <c r="B4824" s="9" t="s">
        <v>1993</v>
      </c>
      <c r="C4824" s="10">
        <v>15053</v>
      </c>
      <c r="D4824" s="9">
        <v>9196221739</v>
      </c>
      <c r="E4824" s="9" t="e">
        <f>INDEX(#REF!:#REF!,MATCH($D4824,#REF!:#REF!,0),MATCH(#REF!,#REF!:#REF!,0))</f>
        <v>#REF!</v>
      </c>
      <c r="F4824" s="9" t="e">
        <f>INDEX(#REF!:#REF!,MATCH($D4824,#REF!:#REF!,0),MATCH(#REF!,#REF!:#REF!,0))</f>
        <v>#REF!</v>
      </c>
    </row>
    <row r="4825" spans="1:6" ht="16.5" x14ac:dyDescent="0.3">
      <c r="A4825" s="9" t="s">
        <v>17502</v>
      </c>
      <c r="B4825" s="9" t="s">
        <v>2541</v>
      </c>
      <c r="C4825" s="10">
        <v>10914</v>
      </c>
      <c r="D4825" s="9">
        <v>2298319154</v>
      </c>
      <c r="E4825" s="9" t="e">
        <f>INDEX(#REF!:#REF!,MATCH($D4825,#REF!:#REF!,0),MATCH(#REF!,#REF!:#REF!,0))</f>
        <v>#REF!</v>
      </c>
      <c r="F4825" s="9" t="e">
        <f>INDEX(#REF!:#REF!,MATCH($D4825,#REF!:#REF!,0),MATCH(#REF!,#REF!:#REF!,0))</f>
        <v>#REF!</v>
      </c>
    </row>
    <row r="4826" spans="1:6" ht="16.5" x14ac:dyDescent="0.3">
      <c r="A4826" s="9" t="s">
        <v>17501</v>
      </c>
      <c r="B4826" s="9" t="s">
        <v>2171</v>
      </c>
      <c r="C4826" s="10">
        <v>24274</v>
      </c>
      <c r="D4826" s="9">
        <v>2592292012</v>
      </c>
      <c r="E4826" s="9" t="e">
        <f>INDEX(#REF!:#REF!,MATCH($D4826,#REF!:#REF!,0),MATCH(#REF!,#REF!:#REF!,0))</f>
        <v>#REF!</v>
      </c>
      <c r="F4826" s="9" t="e">
        <f>INDEX(#REF!:#REF!,MATCH($D4826,#REF!:#REF!,0),MATCH(#REF!,#REF!:#REF!,0))</f>
        <v>#REF!</v>
      </c>
    </row>
    <row r="4827" spans="1:6" ht="16.5" x14ac:dyDescent="0.3">
      <c r="A4827" s="9" t="s">
        <v>17500</v>
      </c>
      <c r="B4827" s="9" t="s">
        <v>2557</v>
      </c>
      <c r="C4827" s="10">
        <v>24318</v>
      </c>
      <c r="D4827" s="9">
        <v>895027720</v>
      </c>
      <c r="E4827" s="9" t="e">
        <f>INDEX(#REF!:#REF!,MATCH($D4827,#REF!:#REF!,0),MATCH(#REF!,#REF!:#REF!,0))</f>
        <v>#REF!</v>
      </c>
      <c r="F4827" s="9" t="e">
        <f>INDEX(#REF!:#REF!,MATCH($D4827,#REF!:#REF!,0),MATCH(#REF!,#REF!:#REF!,0))</f>
        <v>#REF!</v>
      </c>
    </row>
    <row r="4828" spans="1:6" ht="16.5" x14ac:dyDescent="0.3">
      <c r="A4828" s="9" t="s">
        <v>17499</v>
      </c>
      <c r="B4828" s="9" t="s">
        <v>2204</v>
      </c>
      <c r="C4828" s="10">
        <v>37374</v>
      </c>
      <c r="D4828" s="9">
        <v>8175279842</v>
      </c>
      <c r="E4828" s="9" t="e">
        <f>INDEX(#REF!:#REF!,MATCH($D4828,#REF!:#REF!,0),MATCH(#REF!,#REF!:#REF!,0))</f>
        <v>#REF!</v>
      </c>
      <c r="F4828" s="9" t="e">
        <f>INDEX(#REF!:#REF!,MATCH($D4828,#REF!:#REF!,0),MATCH(#REF!,#REF!:#REF!,0))</f>
        <v>#REF!</v>
      </c>
    </row>
    <row r="4829" spans="1:6" ht="16.5" x14ac:dyDescent="0.3">
      <c r="A4829" s="9" t="s">
        <v>17498</v>
      </c>
      <c r="B4829" s="9" t="s">
        <v>3255</v>
      </c>
      <c r="C4829" s="10">
        <v>48760</v>
      </c>
      <c r="D4829" s="9">
        <v>4223282808</v>
      </c>
      <c r="E4829" s="9" t="e">
        <f>INDEX(#REF!:#REF!,MATCH($D4829,#REF!:#REF!,0),MATCH(#REF!,#REF!:#REF!,0))</f>
        <v>#REF!</v>
      </c>
      <c r="F4829" s="9" t="e">
        <f>INDEX(#REF!:#REF!,MATCH($D4829,#REF!:#REF!,0),MATCH(#REF!,#REF!:#REF!,0))</f>
        <v>#REF!</v>
      </c>
    </row>
    <row r="4830" spans="1:6" ht="16.5" x14ac:dyDescent="0.3">
      <c r="A4830" s="9" t="s">
        <v>17497</v>
      </c>
      <c r="B4830" s="9" t="s">
        <v>2185</v>
      </c>
      <c r="C4830" s="10">
        <v>56756</v>
      </c>
      <c r="D4830" s="9">
        <v>5439294325</v>
      </c>
      <c r="E4830" s="9" t="e">
        <f>INDEX(#REF!:#REF!,MATCH($D4830,#REF!:#REF!,0),MATCH(#REF!,#REF!:#REF!,0))</f>
        <v>#REF!</v>
      </c>
      <c r="F4830" s="9" t="e">
        <f>INDEX(#REF!:#REF!,MATCH($D4830,#REF!:#REF!,0),MATCH(#REF!,#REF!:#REF!,0))</f>
        <v>#REF!</v>
      </c>
    </row>
    <row r="4831" spans="1:6" ht="16.5" x14ac:dyDescent="0.3">
      <c r="A4831" s="9" t="s">
        <v>17496</v>
      </c>
      <c r="B4831" s="9" t="s">
        <v>2526</v>
      </c>
      <c r="C4831" s="10">
        <v>45149</v>
      </c>
      <c r="D4831" s="9">
        <v>264454596</v>
      </c>
      <c r="E4831" s="9" t="e">
        <f>INDEX(#REF!:#REF!,MATCH($D4831,#REF!:#REF!,0),MATCH(#REF!,#REF!:#REF!,0))</f>
        <v>#REF!</v>
      </c>
      <c r="F4831" s="9" t="e">
        <f>INDEX(#REF!:#REF!,MATCH($D4831,#REF!:#REF!,0),MATCH(#REF!,#REF!:#REF!,0))</f>
        <v>#REF!</v>
      </c>
    </row>
    <row r="4832" spans="1:6" ht="16.5" x14ac:dyDescent="0.3">
      <c r="A4832" s="9" t="s">
        <v>17495</v>
      </c>
      <c r="B4832" s="9" t="s">
        <v>1949</v>
      </c>
      <c r="C4832" s="10">
        <v>46432</v>
      </c>
      <c r="D4832" s="9">
        <v>2066028762</v>
      </c>
      <c r="E4832" s="9" t="e">
        <f>INDEX(#REF!:#REF!,MATCH($D4832,#REF!:#REF!,0),MATCH(#REF!,#REF!:#REF!,0))</f>
        <v>#REF!</v>
      </c>
      <c r="F4832" s="9" t="e">
        <f>INDEX(#REF!:#REF!,MATCH($D4832,#REF!:#REF!,0),MATCH(#REF!,#REF!:#REF!,0))</f>
        <v>#REF!</v>
      </c>
    </row>
    <row r="4833" spans="1:6" ht="16.5" x14ac:dyDescent="0.3">
      <c r="A4833" s="9" t="s">
        <v>17494</v>
      </c>
      <c r="B4833" s="9" t="s">
        <v>2744</v>
      </c>
      <c r="C4833" s="10">
        <v>38133</v>
      </c>
      <c r="D4833" s="9">
        <v>232367817</v>
      </c>
      <c r="E4833" s="9" t="e">
        <f>INDEX(#REF!:#REF!,MATCH($D4833,#REF!:#REF!,0),MATCH(#REF!,#REF!:#REF!,0))</f>
        <v>#REF!</v>
      </c>
      <c r="F4833" s="9" t="e">
        <f>INDEX(#REF!:#REF!,MATCH($D4833,#REF!:#REF!,0),MATCH(#REF!,#REF!:#REF!,0))</f>
        <v>#REF!</v>
      </c>
    </row>
    <row r="4834" spans="1:6" ht="16.5" x14ac:dyDescent="0.3">
      <c r="A4834" s="9" t="s">
        <v>17493</v>
      </c>
      <c r="B4834" s="9" t="s">
        <v>2169</v>
      </c>
      <c r="C4834" s="10">
        <v>47391</v>
      </c>
      <c r="D4834" s="9">
        <v>3101620996</v>
      </c>
      <c r="E4834" s="9" t="e">
        <f>INDEX(#REF!:#REF!,MATCH($D4834,#REF!:#REF!,0),MATCH(#REF!,#REF!:#REF!,0))</f>
        <v>#REF!</v>
      </c>
      <c r="F4834" s="9" t="e">
        <f>INDEX(#REF!:#REF!,MATCH($D4834,#REF!:#REF!,0),MATCH(#REF!,#REF!:#REF!,0))</f>
        <v>#REF!</v>
      </c>
    </row>
    <row r="4835" spans="1:6" ht="16.5" x14ac:dyDescent="0.3">
      <c r="A4835" s="9" t="s">
        <v>17492</v>
      </c>
      <c r="B4835" s="9" t="s">
        <v>2099</v>
      </c>
      <c r="C4835" s="10">
        <v>55439</v>
      </c>
      <c r="D4835" s="9">
        <v>9597202352</v>
      </c>
      <c r="E4835" s="9" t="e">
        <f>INDEX(#REF!:#REF!,MATCH($D4835,#REF!:#REF!,0),MATCH(#REF!,#REF!:#REF!,0))</f>
        <v>#REF!</v>
      </c>
      <c r="F4835" s="9" t="e">
        <f>INDEX(#REF!:#REF!,MATCH($D4835,#REF!:#REF!,0),MATCH(#REF!,#REF!:#REF!,0))</f>
        <v>#REF!</v>
      </c>
    </row>
    <row r="4836" spans="1:6" ht="16.5" x14ac:dyDescent="0.3">
      <c r="A4836" s="9" t="s">
        <v>17491</v>
      </c>
      <c r="B4836" s="9" t="s">
        <v>2341</v>
      </c>
      <c r="C4836" s="10">
        <v>55749</v>
      </c>
      <c r="D4836" s="9">
        <v>3145010581</v>
      </c>
      <c r="E4836" s="9" t="e">
        <f>INDEX(#REF!:#REF!,MATCH($D4836,#REF!:#REF!,0),MATCH(#REF!,#REF!:#REF!,0))</f>
        <v>#REF!</v>
      </c>
      <c r="F4836" s="9" t="e">
        <f>INDEX(#REF!:#REF!,MATCH($D4836,#REF!:#REF!,0),MATCH(#REF!,#REF!:#REF!,0))</f>
        <v>#REF!</v>
      </c>
    </row>
    <row r="4837" spans="1:6" ht="16.5" x14ac:dyDescent="0.3">
      <c r="A4837" s="9" t="s">
        <v>17490</v>
      </c>
      <c r="B4837" s="9" t="s">
        <v>2878</v>
      </c>
      <c r="C4837" s="10">
        <v>24100</v>
      </c>
      <c r="D4837" s="9">
        <v>5082945165</v>
      </c>
      <c r="E4837" s="9" t="e">
        <f>INDEX(#REF!:#REF!,MATCH($D4837,#REF!:#REF!,0),MATCH(#REF!,#REF!:#REF!,0))</f>
        <v>#REF!</v>
      </c>
      <c r="F4837" s="9" t="e">
        <f>INDEX(#REF!:#REF!,MATCH($D4837,#REF!:#REF!,0),MATCH(#REF!,#REF!:#REF!,0))</f>
        <v>#REF!</v>
      </c>
    </row>
    <row r="4838" spans="1:6" ht="16.5" x14ac:dyDescent="0.3">
      <c r="A4838" s="9" t="s">
        <v>17489</v>
      </c>
      <c r="B4838" s="9" t="s">
        <v>4046</v>
      </c>
      <c r="C4838" s="10">
        <v>51263</v>
      </c>
      <c r="D4838" s="9">
        <v>2551917727</v>
      </c>
      <c r="E4838" s="9" t="e">
        <f>INDEX(#REF!:#REF!,MATCH($D4838,#REF!:#REF!,0),MATCH(#REF!,#REF!:#REF!,0))</f>
        <v>#REF!</v>
      </c>
      <c r="F4838" s="9" t="e">
        <f>INDEX(#REF!:#REF!,MATCH($D4838,#REF!:#REF!,0),MATCH(#REF!,#REF!:#REF!,0))</f>
        <v>#REF!</v>
      </c>
    </row>
    <row r="4839" spans="1:6" ht="16.5" x14ac:dyDescent="0.3">
      <c r="A4839" s="9" t="s">
        <v>17488</v>
      </c>
      <c r="B4839" s="9" t="s">
        <v>2970</v>
      </c>
      <c r="C4839" s="10">
        <v>11094</v>
      </c>
      <c r="D4839" s="9">
        <v>8507800106</v>
      </c>
      <c r="E4839" s="9" t="e">
        <f>INDEX(#REF!:#REF!,MATCH($D4839,#REF!:#REF!,0),MATCH(#REF!,#REF!:#REF!,0))</f>
        <v>#REF!</v>
      </c>
      <c r="F4839" s="9" t="e">
        <f>INDEX(#REF!:#REF!,MATCH($D4839,#REF!:#REF!,0),MATCH(#REF!,#REF!:#REF!,0))</f>
        <v>#REF!</v>
      </c>
    </row>
    <row r="4840" spans="1:6" ht="16.5" x14ac:dyDescent="0.3">
      <c r="A4840" s="9" t="s">
        <v>17487</v>
      </c>
      <c r="B4840" s="9" t="s">
        <v>3642</v>
      </c>
      <c r="C4840" s="10">
        <v>56532</v>
      </c>
      <c r="D4840" s="9">
        <v>1192770250</v>
      </c>
      <c r="E4840" s="9" t="e">
        <f>INDEX(#REF!:#REF!,MATCH($D4840,#REF!:#REF!,0),MATCH(#REF!,#REF!:#REF!,0))</f>
        <v>#REF!</v>
      </c>
      <c r="F4840" s="9" t="e">
        <f>INDEX(#REF!:#REF!,MATCH($D4840,#REF!:#REF!,0),MATCH(#REF!,#REF!:#REF!,0))</f>
        <v>#REF!</v>
      </c>
    </row>
    <row r="4841" spans="1:6" ht="16.5" x14ac:dyDescent="0.3">
      <c r="A4841" s="9" t="s">
        <v>17486</v>
      </c>
      <c r="B4841" s="9" t="s">
        <v>1947</v>
      </c>
      <c r="C4841" s="10">
        <v>23347</v>
      </c>
      <c r="D4841" s="9">
        <v>7070564503</v>
      </c>
      <c r="E4841" s="9" t="e">
        <f>INDEX(#REF!:#REF!,MATCH($D4841,#REF!:#REF!,0),MATCH(#REF!,#REF!:#REF!,0))</f>
        <v>#REF!</v>
      </c>
      <c r="F4841" s="9" t="e">
        <f>INDEX(#REF!:#REF!,MATCH($D4841,#REF!:#REF!,0),MATCH(#REF!,#REF!:#REF!,0))</f>
        <v>#REF!</v>
      </c>
    </row>
    <row r="4842" spans="1:6" ht="16.5" x14ac:dyDescent="0.3">
      <c r="A4842" s="9" t="s">
        <v>17485</v>
      </c>
      <c r="B4842" s="9" t="s">
        <v>2293</v>
      </c>
      <c r="C4842" s="10">
        <v>42665</v>
      </c>
      <c r="D4842" s="9">
        <v>5211527984</v>
      </c>
      <c r="E4842" s="9" t="e">
        <f>INDEX(#REF!:#REF!,MATCH($D4842,#REF!:#REF!,0),MATCH(#REF!,#REF!:#REF!,0))</f>
        <v>#REF!</v>
      </c>
      <c r="F4842" s="9" t="e">
        <f>INDEX(#REF!:#REF!,MATCH($D4842,#REF!:#REF!,0),MATCH(#REF!,#REF!:#REF!,0))</f>
        <v>#REF!</v>
      </c>
    </row>
    <row r="4843" spans="1:6" ht="16.5" x14ac:dyDescent="0.3">
      <c r="A4843" s="9" t="s">
        <v>17484</v>
      </c>
      <c r="B4843" s="9" t="s">
        <v>2034</v>
      </c>
      <c r="C4843" s="10">
        <v>50472</v>
      </c>
      <c r="D4843" s="9">
        <v>5687748091</v>
      </c>
      <c r="E4843" s="9" t="e">
        <f>INDEX(#REF!:#REF!,MATCH($D4843,#REF!:#REF!,0),MATCH(#REF!,#REF!:#REF!,0))</f>
        <v>#REF!</v>
      </c>
      <c r="F4843" s="9" t="e">
        <f>INDEX(#REF!:#REF!,MATCH($D4843,#REF!:#REF!,0),MATCH(#REF!,#REF!:#REF!,0))</f>
        <v>#REF!</v>
      </c>
    </row>
    <row r="4844" spans="1:6" ht="16.5" x14ac:dyDescent="0.3">
      <c r="A4844" s="9" t="s">
        <v>17483</v>
      </c>
      <c r="B4844" s="9" t="s">
        <v>2097</v>
      </c>
      <c r="C4844" s="10">
        <v>21742</v>
      </c>
      <c r="D4844" s="9">
        <v>5211527984</v>
      </c>
      <c r="E4844" s="9" t="e">
        <f>INDEX(#REF!:#REF!,MATCH($D4844,#REF!:#REF!,0),MATCH(#REF!,#REF!:#REF!,0))</f>
        <v>#REF!</v>
      </c>
      <c r="F4844" s="9" t="e">
        <f>INDEX(#REF!:#REF!,MATCH($D4844,#REF!:#REF!,0),MATCH(#REF!,#REF!:#REF!,0))</f>
        <v>#REF!</v>
      </c>
    </row>
    <row r="4845" spans="1:6" ht="16.5" x14ac:dyDescent="0.3">
      <c r="A4845" s="9" t="s">
        <v>17482</v>
      </c>
      <c r="B4845" s="9" t="s">
        <v>2163</v>
      </c>
      <c r="C4845" s="10">
        <v>32559</v>
      </c>
      <c r="D4845" s="9">
        <v>3469413983</v>
      </c>
      <c r="E4845" s="9" t="e">
        <f>INDEX(#REF!:#REF!,MATCH($D4845,#REF!:#REF!,0),MATCH(#REF!,#REF!:#REF!,0))</f>
        <v>#REF!</v>
      </c>
      <c r="F4845" s="9" t="e">
        <f>INDEX(#REF!:#REF!,MATCH($D4845,#REF!:#REF!,0),MATCH(#REF!,#REF!:#REF!,0))</f>
        <v>#REF!</v>
      </c>
    </row>
    <row r="4846" spans="1:6" ht="16.5" x14ac:dyDescent="0.3">
      <c r="A4846" s="9" t="s">
        <v>17481</v>
      </c>
      <c r="B4846" s="9" t="s">
        <v>3144</v>
      </c>
      <c r="C4846" s="10">
        <v>36183</v>
      </c>
      <c r="D4846" s="9">
        <v>9018504580</v>
      </c>
      <c r="E4846" s="9" t="e">
        <f>INDEX(#REF!:#REF!,MATCH($D4846,#REF!:#REF!,0),MATCH(#REF!,#REF!:#REF!,0))</f>
        <v>#REF!</v>
      </c>
      <c r="F4846" s="9" t="e">
        <f>INDEX(#REF!:#REF!,MATCH($D4846,#REF!:#REF!,0),MATCH(#REF!,#REF!:#REF!,0))</f>
        <v>#REF!</v>
      </c>
    </row>
    <row r="4847" spans="1:6" ht="16.5" x14ac:dyDescent="0.3">
      <c r="A4847" s="9" t="s">
        <v>17480</v>
      </c>
      <c r="B4847" s="9" t="s">
        <v>2856</v>
      </c>
      <c r="C4847" s="10">
        <v>58024</v>
      </c>
      <c r="D4847" s="9">
        <v>4876404933</v>
      </c>
      <c r="E4847" s="9" t="e">
        <f>INDEX(#REF!:#REF!,MATCH($D4847,#REF!:#REF!,0),MATCH(#REF!,#REF!:#REF!,0))</f>
        <v>#REF!</v>
      </c>
      <c r="F4847" s="9" t="e">
        <f>INDEX(#REF!:#REF!,MATCH($D4847,#REF!:#REF!,0),MATCH(#REF!,#REF!:#REF!,0))</f>
        <v>#REF!</v>
      </c>
    </row>
    <row r="4848" spans="1:6" ht="16.5" x14ac:dyDescent="0.3">
      <c r="A4848" s="9" t="s">
        <v>17479</v>
      </c>
      <c r="B4848" s="9" t="s">
        <v>2195</v>
      </c>
      <c r="C4848" s="10">
        <v>36301</v>
      </c>
      <c r="D4848" s="9">
        <v>8552526727</v>
      </c>
      <c r="E4848" s="9" t="e">
        <f>INDEX(#REF!:#REF!,MATCH($D4848,#REF!:#REF!,0),MATCH(#REF!,#REF!:#REF!,0))</f>
        <v>#REF!</v>
      </c>
      <c r="F4848" s="9" t="e">
        <f>INDEX(#REF!:#REF!,MATCH($D4848,#REF!:#REF!,0),MATCH(#REF!,#REF!:#REF!,0))</f>
        <v>#REF!</v>
      </c>
    </row>
    <row r="4849" spans="1:6" ht="16.5" x14ac:dyDescent="0.3">
      <c r="A4849" s="9" t="s">
        <v>17478</v>
      </c>
      <c r="B4849" s="9" t="s">
        <v>2744</v>
      </c>
      <c r="C4849" s="10">
        <v>59308</v>
      </c>
      <c r="D4849" s="9">
        <v>594961432</v>
      </c>
      <c r="E4849" s="9" t="e">
        <f>INDEX(#REF!:#REF!,MATCH($D4849,#REF!:#REF!,0),MATCH(#REF!,#REF!:#REF!,0))</f>
        <v>#REF!</v>
      </c>
      <c r="F4849" s="9" t="e">
        <f>INDEX(#REF!:#REF!,MATCH($D4849,#REF!:#REF!,0),MATCH(#REF!,#REF!:#REF!,0))</f>
        <v>#REF!</v>
      </c>
    </row>
    <row r="4850" spans="1:6" ht="16.5" x14ac:dyDescent="0.3">
      <c r="A4850" s="9" t="s">
        <v>17477</v>
      </c>
      <c r="B4850" s="9" t="s">
        <v>2584</v>
      </c>
      <c r="C4850" s="10">
        <v>16728</v>
      </c>
      <c r="D4850" s="9">
        <v>8646243699</v>
      </c>
      <c r="E4850" s="9" t="e">
        <f>INDEX(#REF!:#REF!,MATCH($D4850,#REF!:#REF!,0),MATCH(#REF!,#REF!:#REF!,0))</f>
        <v>#REF!</v>
      </c>
      <c r="F4850" s="9" t="e">
        <f>INDEX(#REF!:#REF!,MATCH($D4850,#REF!:#REF!,0),MATCH(#REF!,#REF!:#REF!,0))</f>
        <v>#REF!</v>
      </c>
    </row>
    <row r="4851" spans="1:6" ht="16.5" x14ac:dyDescent="0.3">
      <c r="A4851" s="9" t="s">
        <v>17476</v>
      </c>
      <c r="B4851" s="9" t="s">
        <v>3172</v>
      </c>
      <c r="C4851" s="10">
        <v>30202</v>
      </c>
      <c r="D4851" s="9">
        <v>1081492333</v>
      </c>
      <c r="E4851" s="9" t="e">
        <f>INDEX(#REF!:#REF!,MATCH($D4851,#REF!:#REF!,0),MATCH(#REF!,#REF!:#REF!,0))</f>
        <v>#REF!</v>
      </c>
      <c r="F4851" s="9" t="e">
        <f>INDEX(#REF!:#REF!,MATCH($D4851,#REF!:#REF!,0),MATCH(#REF!,#REF!:#REF!,0))</f>
        <v>#REF!</v>
      </c>
    </row>
    <row r="4852" spans="1:6" ht="16.5" x14ac:dyDescent="0.3">
      <c r="A4852" s="9" t="s">
        <v>17475</v>
      </c>
      <c r="B4852" s="9" t="s">
        <v>2914</v>
      </c>
      <c r="C4852" s="10">
        <v>40993</v>
      </c>
      <c r="D4852" s="9">
        <v>1892125439</v>
      </c>
      <c r="E4852" s="9" t="e">
        <f>INDEX(#REF!:#REF!,MATCH($D4852,#REF!:#REF!,0),MATCH(#REF!,#REF!:#REF!,0))</f>
        <v>#REF!</v>
      </c>
      <c r="F4852" s="9" t="e">
        <f>INDEX(#REF!:#REF!,MATCH($D4852,#REF!:#REF!,0),MATCH(#REF!,#REF!:#REF!,0))</f>
        <v>#REF!</v>
      </c>
    </row>
    <row r="4853" spans="1:6" ht="16.5" x14ac:dyDescent="0.3">
      <c r="A4853" s="9" t="s">
        <v>17474</v>
      </c>
      <c r="B4853" s="9" t="s">
        <v>2436</v>
      </c>
      <c r="C4853" s="10">
        <v>53883</v>
      </c>
      <c r="D4853" s="9">
        <v>3133221701</v>
      </c>
      <c r="E4853" s="9" t="e">
        <f>INDEX(#REF!:#REF!,MATCH($D4853,#REF!:#REF!,0),MATCH(#REF!,#REF!:#REF!,0))</f>
        <v>#REF!</v>
      </c>
      <c r="F4853" s="9" t="e">
        <f>INDEX(#REF!:#REF!,MATCH($D4853,#REF!:#REF!,0),MATCH(#REF!,#REF!:#REF!,0))</f>
        <v>#REF!</v>
      </c>
    </row>
    <row r="4854" spans="1:6" ht="16.5" x14ac:dyDescent="0.3">
      <c r="A4854" s="9" t="s">
        <v>17473</v>
      </c>
      <c r="B4854" s="9" t="s">
        <v>2161</v>
      </c>
      <c r="C4854" s="10">
        <v>16544</v>
      </c>
      <c r="D4854" s="9">
        <v>87033755</v>
      </c>
      <c r="E4854" s="9" t="e">
        <f>INDEX(#REF!:#REF!,MATCH($D4854,#REF!:#REF!,0),MATCH(#REF!,#REF!:#REF!,0))</f>
        <v>#REF!</v>
      </c>
      <c r="F4854" s="9" t="e">
        <f>INDEX(#REF!:#REF!,MATCH($D4854,#REF!:#REF!,0),MATCH(#REF!,#REF!:#REF!,0))</f>
        <v>#REF!</v>
      </c>
    </row>
    <row r="4855" spans="1:6" ht="16.5" x14ac:dyDescent="0.3">
      <c r="A4855" s="9" t="s">
        <v>17472</v>
      </c>
      <c r="B4855" s="9" t="s">
        <v>2095</v>
      </c>
      <c r="C4855" s="10">
        <v>42693</v>
      </c>
      <c r="D4855" s="9">
        <v>9516781780</v>
      </c>
      <c r="E4855" s="9" t="e">
        <f>INDEX(#REF!:#REF!,MATCH($D4855,#REF!:#REF!,0),MATCH(#REF!,#REF!:#REF!,0))</f>
        <v>#REF!</v>
      </c>
      <c r="F4855" s="9" t="e">
        <f>INDEX(#REF!:#REF!,MATCH($D4855,#REF!:#REF!,0),MATCH(#REF!,#REF!:#REF!,0))</f>
        <v>#REF!</v>
      </c>
    </row>
    <row r="4856" spans="1:6" ht="16.5" x14ac:dyDescent="0.3">
      <c r="A4856" s="9" t="s">
        <v>17471</v>
      </c>
      <c r="B4856" s="9" t="s">
        <v>2262</v>
      </c>
      <c r="C4856" s="10">
        <v>49567</v>
      </c>
      <c r="D4856" s="9">
        <v>5074304008</v>
      </c>
      <c r="E4856" s="9" t="e">
        <f>INDEX(#REF!:#REF!,MATCH($D4856,#REF!:#REF!,0),MATCH(#REF!,#REF!:#REF!,0))</f>
        <v>#REF!</v>
      </c>
      <c r="F4856" s="9" t="e">
        <f>INDEX(#REF!:#REF!,MATCH($D4856,#REF!:#REF!,0),MATCH(#REF!,#REF!:#REF!,0))</f>
        <v>#REF!</v>
      </c>
    </row>
    <row r="4857" spans="1:6" ht="16.5" x14ac:dyDescent="0.3">
      <c r="A4857" s="9" t="s">
        <v>17470</v>
      </c>
      <c r="B4857" s="9" t="s">
        <v>2555</v>
      </c>
      <c r="C4857" s="10">
        <v>56805</v>
      </c>
      <c r="D4857" s="9">
        <v>1598957961</v>
      </c>
      <c r="E4857" s="9" t="e">
        <f>INDEX(#REF!:#REF!,MATCH($D4857,#REF!:#REF!,0),MATCH(#REF!,#REF!:#REF!,0))</f>
        <v>#REF!</v>
      </c>
      <c r="F4857" s="9" t="e">
        <f>INDEX(#REF!:#REF!,MATCH($D4857,#REF!:#REF!,0),MATCH(#REF!,#REF!:#REF!,0))</f>
        <v>#REF!</v>
      </c>
    </row>
    <row r="4858" spans="1:6" ht="16.5" x14ac:dyDescent="0.3">
      <c r="A4858" s="9" t="s">
        <v>17469</v>
      </c>
      <c r="B4858" s="9" t="s">
        <v>3841</v>
      </c>
      <c r="C4858" s="10">
        <v>33472</v>
      </c>
      <c r="D4858" s="9">
        <v>2353272215</v>
      </c>
      <c r="E4858" s="9" t="e">
        <f>INDEX(#REF!:#REF!,MATCH($D4858,#REF!:#REF!,0),MATCH(#REF!,#REF!:#REF!,0))</f>
        <v>#REF!</v>
      </c>
      <c r="F4858" s="9" t="e">
        <f>INDEX(#REF!:#REF!,MATCH($D4858,#REF!:#REF!,0),MATCH(#REF!,#REF!:#REF!,0))</f>
        <v>#REF!</v>
      </c>
    </row>
    <row r="4859" spans="1:6" ht="16.5" x14ac:dyDescent="0.3">
      <c r="A4859" s="9" t="s">
        <v>17468</v>
      </c>
      <c r="B4859" s="9" t="s">
        <v>2087</v>
      </c>
      <c r="C4859" s="10">
        <v>35526</v>
      </c>
      <c r="D4859" s="9">
        <v>1888252693</v>
      </c>
      <c r="E4859" s="9" t="e">
        <f>INDEX(#REF!:#REF!,MATCH($D4859,#REF!:#REF!,0),MATCH(#REF!,#REF!:#REF!,0))</f>
        <v>#REF!</v>
      </c>
      <c r="F4859" s="9" t="e">
        <f>INDEX(#REF!:#REF!,MATCH($D4859,#REF!:#REF!,0),MATCH(#REF!,#REF!:#REF!,0))</f>
        <v>#REF!</v>
      </c>
    </row>
    <row r="4860" spans="1:6" ht="16.5" x14ac:dyDescent="0.3">
      <c r="A4860" s="9" t="s">
        <v>17467</v>
      </c>
      <c r="B4860" s="9" t="s">
        <v>3168</v>
      </c>
      <c r="C4860" s="10">
        <v>39750</v>
      </c>
      <c r="D4860" s="9">
        <v>278558984</v>
      </c>
      <c r="E4860" s="9" t="e">
        <f>INDEX(#REF!:#REF!,MATCH($D4860,#REF!:#REF!,0),MATCH(#REF!,#REF!:#REF!,0))</f>
        <v>#REF!</v>
      </c>
      <c r="F4860" s="9" t="e">
        <f>INDEX(#REF!:#REF!,MATCH($D4860,#REF!:#REF!,0),MATCH(#REF!,#REF!:#REF!,0))</f>
        <v>#REF!</v>
      </c>
    </row>
    <row r="4861" spans="1:6" ht="16.5" x14ac:dyDescent="0.3">
      <c r="A4861" s="9" t="s">
        <v>17466</v>
      </c>
      <c r="B4861" s="9" t="s">
        <v>2023</v>
      </c>
      <c r="C4861" s="10">
        <v>50032</v>
      </c>
      <c r="D4861" s="9">
        <v>8377113392</v>
      </c>
      <c r="E4861" s="9" t="e">
        <f>INDEX(#REF!:#REF!,MATCH($D4861,#REF!:#REF!,0),MATCH(#REF!,#REF!:#REF!,0))</f>
        <v>#REF!</v>
      </c>
      <c r="F4861" s="9" t="e">
        <f>INDEX(#REF!:#REF!,MATCH($D4861,#REF!:#REF!,0),MATCH(#REF!,#REF!:#REF!,0))</f>
        <v>#REF!</v>
      </c>
    </row>
    <row r="4862" spans="1:6" ht="16.5" x14ac:dyDescent="0.3">
      <c r="A4862" s="9" t="s">
        <v>17465</v>
      </c>
      <c r="B4862" s="9" t="s">
        <v>1985</v>
      </c>
      <c r="C4862" s="10">
        <v>10443</v>
      </c>
      <c r="D4862" s="9">
        <v>4323727860</v>
      </c>
      <c r="E4862" s="9" t="e">
        <f>INDEX(#REF!:#REF!,MATCH($D4862,#REF!:#REF!,0),MATCH(#REF!,#REF!:#REF!,0))</f>
        <v>#REF!</v>
      </c>
      <c r="F4862" s="9" t="e">
        <f>INDEX(#REF!:#REF!,MATCH($D4862,#REF!:#REF!,0),MATCH(#REF!,#REF!:#REF!,0))</f>
        <v>#REF!</v>
      </c>
    </row>
    <row r="4863" spans="1:6" ht="16.5" x14ac:dyDescent="0.3">
      <c r="A4863" s="9" t="s">
        <v>17464</v>
      </c>
      <c r="B4863" s="9" t="s">
        <v>1947</v>
      </c>
      <c r="C4863" s="10">
        <v>52645</v>
      </c>
      <c r="D4863" s="9">
        <v>492630925</v>
      </c>
      <c r="E4863" s="9" t="e">
        <f>INDEX(#REF!:#REF!,MATCH($D4863,#REF!:#REF!,0),MATCH(#REF!,#REF!:#REF!,0))</f>
        <v>#REF!</v>
      </c>
      <c r="F4863" s="9" t="e">
        <f>INDEX(#REF!:#REF!,MATCH($D4863,#REF!:#REF!,0),MATCH(#REF!,#REF!:#REF!,0))</f>
        <v>#REF!</v>
      </c>
    </row>
    <row r="4864" spans="1:6" ht="16.5" x14ac:dyDescent="0.3">
      <c r="A4864" s="9" t="s">
        <v>17463</v>
      </c>
      <c r="B4864" s="9" t="s">
        <v>1985</v>
      </c>
      <c r="C4864" s="10">
        <v>11138</v>
      </c>
      <c r="D4864" s="9">
        <v>1598957961</v>
      </c>
      <c r="E4864" s="9" t="e">
        <f>INDEX(#REF!:#REF!,MATCH($D4864,#REF!:#REF!,0),MATCH(#REF!,#REF!:#REF!,0))</f>
        <v>#REF!</v>
      </c>
      <c r="F4864" s="9" t="e">
        <f>INDEX(#REF!:#REF!,MATCH($D4864,#REF!:#REF!,0),MATCH(#REF!,#REF!:#REF!,0))</f>
        <v>#REF!</v>
      </c>
    </row>
    <row r="4865" spans="1:6" ht="16.5" x14ac:dyDescent="0.3">
      <c r="A4865" s="9" t="s">
        <v>17462</v>
      </c>
      <c r="B4865" s="9" t="s">
        <v>2918</v>
      </c>
      <c r="C4865" s="10">
        <v>59646</v>
      </c>
      <c r="D4865" s="9">
        <v>7628323464</v>
      </c>
      <c r="E4865" s="9" t="e">
        <f>INDEX(#REF!:#REF!,MATCH($D4865,#REF!:#REF!,0),MATCH(#REF!,#REF!:#REF!,0))</f>
        <v>#REF!</v>
      </c>
      <c r="F4865" s="9" t="e">
        <f>INDEX(#REF!:#REF!,MATCH($D4865,#REF!:#REF!,0),MATCH(#REF!,#REF!:#REF!,0))</f>
        <v>#REF!</v>
      </c>
    </row>
    <row r="4866" spans="1:6" ht="16.5" x14ac:dyDescent="0.3">
      <c r="A4866" s="9" t="s">
        <v>17461</v>
      </c>
      <c r="B4866" s="9" t="s">
        <v>2921</v>
      </c>
      <c r="C4866" s="10">
        <v>38540</v>
      </c>
      <c r="D4866" s="9">
        <v>4525743115</v>
      </c>
      <c r="E4866" s="9" t="e">
        <f>INDEX(#REF!:#REF!,MATCH($D4866,#REF!:#REF!,0),MATCH(#REF!,#REF!:#REF!,0))</f>
        <v>#REF!</v>
      </c>
      <c r="F4866" s="9" t="e">
        <f>INDEX(#REF!:#REF!,MATCH($D4866,#REF!:#REF!,0),MATCH(#REF!,#REF!:#REF!,0))</f>
        <v>#REF!</v>
      </c>
    </row>
    <row r="4867" spans="1:6" ht="16.5" x14ac:dyDescent="0.3">
      <c r="A4867" s="9" t="s">
        <v>17460</v>
      </c>
      <c r="B4867" s="9" t="s">
        <v>2349</v>
      </c>
      <c r="C4867" s="10">
        <v>23181</v>
      </c>
      <c r="D4867" s="9">
        <v>7462961601</v>
      </c>
      <c r="E4867" s="9" t="e">
        <f>INDEX(#REF!:#REF!,MATCH($D4867,#REF!:#REF!,0),MATCH(#REF!,#REF!:#REF!,0))</f>
        <v>#REF!</v>
      </c>
      <c r="F4867" s="9" t="e">
        <f>INDEX(#REF!:#REF!,MATCH($D4867,#REF!:#REF!,0),MATCH(#REF!,#REF!:#REF!,0))</f>
        <v>#REF!</v>
      </c>
    </row>
    <row r="4868" spans="1:6" ht="16.5" x14ac:dyDescent="0.3">
      <c r="A4868" s="9" t="s">
        <v>17459</v>
      </c>
      <c r="B4868" s="9" t="s">
        <v>2359</v>
      </c>
      <c r="C4868" s="10">
        <v>57185</v>
      </c>
      <c r="D4868" s="9">
        <v>9803956825</v>
      </c>
      <c r="E4868" s="9" t="e">
        <f>INDEX(#REF!:#REF!,MATCH($D4868,#REF!:#REF!,0),MATCH(#REF!,#REF!:#REF!,0))</f>
        <v>#REF!</v>
      </c>
      <c r="F4868" s="9" t="e">
        <f>INDEX(#REF!:#REF!,MATCH($D4868,#REF!:#REF!,0),MATCH(#REF!,#REF!:#REF!,0))</f>
        <v>#REF!</v>
      </c>
    </row>
    <row r="4869" spans="1:6" ht="16.5" x14ac:dyDescent="0.3">
      <c r="A4869" s="9" t="s">
        <v>17458</v>
      </c>
      <c r="B4869" s="9" t="s">
        <v>2336</v>
      </c>
      <c r="C4869" s="10">
        <v>32961</v>
      </c>
      <c r="D4869" s="9">
        <v>357531329</v>
      </c>
      <c r="E4869" s="9" t="e">
        <f>INDEX(#REF!:#REF!,MATCH($D4869,#REF!:#REF!,0),MATCH(#REF!,#REF!:#REF!,0))</f>
        <v>#REF!</v>
      </c>
      <c r="F4869" s="9" t="e">
        <f>INDEX(#REF!:#REF!,MATCH($D4869,#REF!:#REF!,0),MATCH(#REF!,#REF!:#REF!,0))</f>
        <v>#REF!</v>
      </c>
    </row>
    <row r="4870" spans="1:6" ht="16.5" x14ac:dyDescent="0.3">
      <c r="A4870" s="9" t="s">
        <v>17457</v>
      </c>
      <c r="B4870" s="9" t="s">
        <v>3144</v>
      </c>
      <c r="C4870" s="10">
        <v>37608</v>
      </c>
      <c r="D4870" s="9">
        <v>247438790</v>
      </c>
      <c r="E4870" s="9" t="e">
        <f>INDEX(#REF!:#REF!,MATCH($D4870,#REF!:#REF!,0),MATCH(#REF!,#REF!:#REF!,0))</f>
        <v>#REF!</v>
      </c>
      <c r="F4870" s="9" t="e">
        <f>INDEX(#REF!:#REF!,MATCH($D4870,#REF!:#REF!,0),MATCH(#REF!,#REF!:#REF!,0))</f>
        <v>#REF!</v>
      </c>
    </row>
    <row r="4871" spans="1:6" ht="16.5" x14ac:dyDescent="0.3">
      <c r="A4871" s="9" t="s">
        <v>17456</v>
      </c>
      <c r="B4871" s="9" t="s">
        <v>2448</v>
      </c>
      <c r="C4871" s="10">
        <v>14480</v>
      </c>
      <c r="D4871" s="9">
        <v>9008589443</v>
      </c>
      <c r="E4871" s="9" t="e">
        <f>INDEX(#REF!:#REF!,MATCH($D4871,#REF!:#REF!,0),MATCH(#REF!,#REF!:#REF!,0))</f>
        <v>#REF!</v>
      </c>
      <c r="F4871" s="9" t="e">
        <f>INDEX(#REF!:#REF!,MATCH($D4871,#REF!:#REF!,0),MATCH(#REF!,#REF!:#REF!,0))</f>
        <v>#REF!</v>
      </c>
    </row>
    <row r="4872" spans="1:6" ht="16.5" x14ac:dyDescent="0.3">
      <c r="A4872" s="9" t="s">
        <v>17455</v>
      </c>
      <c r="B4872" s="9" t="s">
        <v>2069</v>
      </c>
      <c r="C4872" s="10">
        <v>33763</v>
      </c>
      <c r="D4872" s="9">
        <v>8401146046</v>
      </c>
      <c r="E4872" s="9" t="e">
        <f>INDEX(#REF!:#REF!,MATCH($D4872,#REF!:#REF!,0),MATCH(#REF!,#REF!:#REF!,0))</f>
        <v>#REF!</v>
      </c>
      <c r="F4872" s="9" t="e">
        <f>INDEX(#REF!:#REF!,MATCH($D4872,#REF!:#REF!,0),MATCH(#REF!,#REF!:#REF!,0))</f>
        <v>#REF!</v>
      </c>
    </row>
    <row r="4873" spans="1:6" ht="16.5" x14ac:dyDescent="0.3">
      <c r="A4873" s="9" t="s">
        <v>17454</v>
      </c>
      <c r="B4873" s="9" t="s">
        <v>1949</v>
      </c>
      <c r="C4873" s="10">
        <v>30708</v>
      </c>
      <c r="D4873" s="9">
        <v>1252810490</v>
      </c>
      <c r="E4873" s="9" t="e">
        <f>INDEX(#REF!:#REF!,MATCH($D4873,#REF!:#REF!,0),MATCH(#REF!,#REF!:#REF!,0))</f>
        <v>#REF!</v>
      </c>
      <c r="F4873" s="9" t="e">
        <f>INDEX(#REF!:#REF!,MATCH($D4873,#REF!:#REF!,0),MATCH(#REF!,#REF!:#REF!,0))</f>
        <v>#REF!</v>
      </c>
    </row>
    <row r="4874" spans="1:6" ht="16.5" x14ac:dyDescent="0.3">
      <c r="A4874" s="9" t="s">
        <v>17453</v>
      </c>
      <c r="B4874" s="9" t="s">
        <v>2023</v>
      </c>
      <c r="C4874" s="10">
        <v>49979</v>
      </c>
      <c r="D4874" s="9">
        <v>1887308636</v>
      </c>
      <c r="E4874" s="9" t="e">
        <f>INDEX(#REF!:#REF!,MATCH($D4874,#REF!:#REF!,0),MATCH(#REF!,#REF!:#REF!,0))</f>
        <v>#REF!</v>
      </c>
      <c r="F4874" s="9" t="e">
        <f>INDEX(#REF!:#REF!,MATCH($D4874,#REF!:#REF!,0),MATCH(#REF!,#REF!:#REF!,0))</f>
        <v>#REF!</v>
      </c>
    </row>
    <row r="4875" spans="1:6" ht="16.5" x14ac:dyDescent="0.3">
      <c r="A4875" s="9" t="s">
        <v>17452</v>
      </c>
      <c r="B4875" s="9" t="s">
        <v>2820</v>
      </c>
      <c r="C4875" s="10">
        <v>49915</v>
      </c>
      <c r="D4875" s="9">
        <v>9854387496</v>
      </c>
      <c r="E4875" s="9" t="e">
        <f>INDEX(#REF!:#REF!,MATCH($D4875,#REF!:#REF!,0),MATCH(#REF!,#REF!:#REF!,0))</f>
        <v>#REF!</v>
      </c>
      <c r="F4875" s="9" t="e">
        <f>INDEX(#REF!:#REF!,MATCH($D4875,#REF!:#REF!,0),MATCH(#REF!,#REF!:#REF!,0))</f>
        <v>#REF!</v>
      </c>
    </row>
    <row r="4876" spans="1:6" ht="16.5" x14ac:dyDescent="0.3">
      <c r="A4876" s="9" t="s">
        <v>17451</v>
      </c>
      <c r="B4876" s="9" t="s">
        <v>2183</v>
      </c>
      <c r="C4876" s="10">
        <v>33583</v>
      </c>
      <c r="D4876" s="9">
        <v>9089601147</v>
      </c>
      <c r="E4876" s="9" t="e">
        <f>INDEX(#REF!:#REF!,MATCH($D4876,#REF!:#REF!,0),MATCH(#REF!,#REF!:#REF!,0))</f>
        <v>#REF!</v>
      </c>
      <c r="F4876" s="9" t="e">
        <f>INDEX(#REF!:#REF!,MATCH($D4876,#REF!:#REF!,0),MATCH(#REF!,#REF!:#REF!,0))</f>
        <v>#REF!</v>
      </c>
    </row>
    <row r="4877" spans="1:6" ht="16.5" x14ac:dyDescent="0.3">
      <c r="A4877" s="9" t="s">
        <v>17450</v>
      </c>
      <c r="B4877" s="9" t="s">
        <v>2831</v>
      </c>
      <c r="C4877" s="10">
        <v>18014</v>
      </c>
      <c r="D4877" s="9">
        <v>2893065872</v>
      </c>
      <c r="E4877" s="9" t="e">
        <f>INDEX(#REF!:#REF!,MATCH($D4877,#REF!:#REF!,0),MATCH(#REF!,#REF!:#REF!,0))</f>
        <v>#REF!</v>
      </c>
      <c r="F4877" s="9" t="e">
        <f>INDEX(#REF!:#REF!,MATCH($D4877,#REF!:#REF!,0),MATCH(#REF!,#REF!:#REF!,0))</f>
        <v>#REF!</v>
      </c>
    </row>
    <row r="4878" spans="1:6" ht="16.5" x14ac:dyDescent="0.3">
      <c r="A4878" s="9" t="s">
        <v>17449</v>
      </c>
      <c r="B4878" s="9" t="s">
        <v>2054</v>
      </c>
      <c r="C4878" s="10">
        <v>23280</v>
      </c>
      <c r="D4878" s="9">
        <v>397599129</v>
      </c>
      <c r="E4878" s="9" t="e">
        <f>INDEX(#REF!:#REF!,MATCH($D4878,#REF!:#REF!,0),MATCH(#REF!,#REF!:#REF!,0))</f>
        <v>#REF!</v>
      </c>
      <c r="F4878" s="9" t="e">
        <f>INDEX(#REF!:#REF!,MATCH($D4878,#REF!:#REF!,0),MATCH(#REF!,#REF!:#REF!,0))</f>
        <v>#REF!</v>
      </c>
    </row>
    <row r="4879" spans="1:6" ht="16.5" x14ac:dyDescent="0.3">
      <c r="A4879" s="9" t="s">
        <v>17448</v>
      </c>
      <c r="B4879" s="9" t="s">
        <v>2675</v>
      </c>
      <c r="C4879" s="10">
        <v>18608</v>
      </c>
      <c r="D4879" s="9">
        <v>8335120919</v>
      </c>
      <c r="E4879" s="9" t="e">
        <f>INDEX(#REF!:#REF!,MATCH($D4879,#REF!:#REF!,0),MATCH(#REF!,#REF!:#REF!,0))</f>
        <v>#REF!</v>
      </c>
      <c r="F4879" s="9" t="e">
        <f>INDEX(#REF!:#REF!,MATCH($D4879,#REF!:#REF!,0),MATCH(#REF!,#REF!:#REF!,0))</f>
        <v>#REF!</v>
      </c>
    </row>
    <row r="4880" spans="1:6" ht="16.5" x14ac:dyDescent="0.3">
      <c r="A4880" s="9" t="s">
        <v>17447</v>
      </c>
      <c r="B4880" s="9" t="s">
        <v>2317</v>
      </c>
      <c r="C4880" s="10">
        <v>32372</v>
      </c>
      <c r="D4880" s="9">
        <v>7367438190</v>
      </c>
      <c r="E4880" s="9" t="e">
        <f>INDEX(#REF!:#REF!,MATCH($D4880,#REF!:#REF!,0),MATCH(#REF!,#REF!:#REF!,0))</f>
        <v>#REF!</v>
      </c>
      <c r="F4880" s="9" t="e">
        <f>INDEX(#REF!:#REF!,MATCH($D4880,#REF!:#REF!,0),MATCH(#REF!,#REF!:#REF!,0))</f>
        <v>#REF!</v>
      </c>
    </row>
    <row r="4881" spans="1:6" ht="16.5" x14ac:dyDescent="0.3">
      <c r="A4881" s="9" t="s">
        <v>17446</v>
      </c>
      <c r="B4881" s="9" t="s">
        <v>3617</v>
      </c>
      <c r="C4881" s="10">
        <v>40184</v>
      </c>
      <c r="D4881" s="9">
        <v>2045928187</v>
      </c>
      <c r="E4881" s="9" t="e">
        <f>INDEX(#REF!:#REF!,MATCH($D4881,#REF!:#REF!,0),MATCH(#REF!,#REF!:#REF!,0))</f>
        <v>#REF!</v>
      </c>
      <c r="F4881" s="9" t="e">
        <f>INDEX(#REF!:#REF!,MATCH($D4881,#REF!:#REF!,0),MATCH(#REF!,#REF!:#REF!,0))</f>
        <v>#REF!</v>
      </c>
    </row>
    <row r="4882" spans="1:6" ht="16.5" x14ac:dyDescent="0.3">
      <c r="A4882" s="9" t="s">
        <v>17445</v>
      </c>
      <c r="B4882" s="9" t="s">
        <v>3902</v>
      </c>
      <c r="C4882" s="10">
        <v>51238</v>
      </c>
      <c r="D4882" s="9">
        <v>6750554423</v>
      </c>
      <c r="E4882" s="9" t="e">
        <f>INDEX(#REF!:#REF!,MATCH($D4882,#REF!:#REF!,0),MATCH(#REF!,#REF!:#REF!,0))</f>
        <v>#REF!</v>
      </c>
      <c r="F4882" s="9" t="e">
        <f>INDEX(#REF!:#REF!,MATCH($D4882,#REF!:#REF!,0),MATCH(#REF!,#REF!:#REF!,0))</f>
        <v>#REF!</v>
      </c>
    </row>
    <row r="4883" spans="1:6" ht="16.5" x14ac:dyDescent="0.3">
      <c r="A4883" s="9" t="s">
        <v>17444</v>
      </c>
      <c r="B4883" s="9" t="s">
        <v>2867</v>
      </c>
      <c r="C4883" s="10">
        <v>30515</v>
      </c>
      <c r="D4883" s="9">
        <v>679204083</v>
      </c>
      <c r="E4883" s="9" t="e">
        <f>INDEX(#REF!:#REF!,MATCH($D4883,#REF!:#REF!,0),MATCH(#REF!,#REF!:#REF!,0))</f>
        <v>#REF!</v>
      </c>
      <c r="F4883" s="9" t="e">
        <f>INDEX(#REF!:#REF!,MATCH($D4883,#REF!:#REF!,0),MATCH(#REF!,#REF!:#REF!,0))</f>
        <v>#REF!</v>
      </c>
    </row>
    <row r="4884" spans="1:6" ht="16.5" x14ac:dyDescent="0.3">
      <c r="A4884" s="9" t="s">
        <v>17443</v>
      </c>
      <c r="B4884" s="9" t="s">
        <v>2952</v>
      </c>
      <c r="C4884" s="10">
        <v>50663</v>
      </c>
      <c r="D4884" s="9">
        <v>8387947148</v>
      </c>
      <c r="E4884" s="9" t="e">
        <f>INDEX(#REF!:#REF!,MATCH($D4884,#REF!:#REF!,0),MATCH(#REF!,#REF!:#REF!,0))</f>
        <v>#REF!</v>
      </c>
      <c r="F4884" s="9" t="e">
        <f>INDEX(#REF!:#REF!,MATCH($D4884,#REF!:#REF!,0),MATCH(#REF!,#REF!:#REF!,0))</f>
        <v>#REF!</v>
      </c>
    </row>
    <row r="4885" spans="1:6" ht="16.5" x14ac:dyDescent="0.3">
      <c r="A4885" s="9" t="s">
        <v>17442</v>
      </c>
      <c r="B4885" s="9" t="s">
        <v>3116</v>
      </c>
      <c r="C4885" s="10">
        <v>20493</v>
      </c>
      <c r="D4885" s="9">
        <v>6769297310</v>
      </c>
      <c r="E4885" s="9" t="e">
        <f>INDEX(#REF!:#REF!,MATCH($D4885,#REF!:#REF!,0),MATCH(#REF!,#REF!:#REF!,0))</f>
        <v>#REF!</v>
      </c>
      <c r="F4885" s="9" t="e">
        <f>INDEX(#REF!:#REF!,MATCH($D4885,#REF!:#REF!,0),MATCH(#REF!,#REF!:#REF!,0))</f>
        <v>#REF!</v>
      </c>
    </row>
    <row r="4886" spans="1:6" ht="16.5" x14ac:dyDescent="0.3">
      <c r="A4886" s="9" t="s">
        <v>17441</v>
      </c>
      <c r="B4886" s="9" t="s">
        <v>2628</v>
      </c>
      <c r="C4886" s="10">
        <v>21397</v>
      </c>
      <c r="D4886" s="9">
        <v>4716524892</v>
      </c>
      <c r="E4886" s="9" t="e">
        <f>INDEX(#REF!:#REF!,MATCH($D4886,#REF!:#REF!,0),MATCH(#REF!,#REF!:#REF!,0))</f>
        <v>#REF!</v>
      </c>
      <c r="F4886" s="9" t="e">
        <f>INDEX(#REF!:#REF!,MATCH($D4886,#REF!:#REF!,0),MATCH(#REF!,#REF!:#REF!,0))</f>
        <v>#REF!</v>
      </c>
    </row>
    <row r="4887" spans="1:6" ht="16.5" x14ac:dyDescent="0.3">
      <c r="A4887" s="9" t="s">
        <v>17440</v>
      </c>
      <c r="B4887" s="9" t="s">
        <v>2379</v>
      </c>
      <c r="C4887" s="10">
        <v>29025</v>
      </c>
      <c r="D4887" s="9">
        <v>4428088442</v>
      </c>
      <c r="E4887" s="9" t="e">
        <f>INDEX(#REF!:#REF!,MATCH($D4887,#REF!:#REF!,0),MATCH(#REF!,#REF!:#REF!,0))</f>
        <v>#REF!</v>
      </c>
      <c r="F4887" s="9" t="e">
        <f>INDEX(#REF!:#REF!,MATCH($D4887,#REF!:#REF!,0),MATCH(#REF!,#REF!:#REF!,0))</f>
        <v>#REF!</v>
      </c>
    </row>
    <row r="4888" spans="1:6" ht="16.5" x14ac:dyDescent="0.3">
      <c r="A4888" s="9" t="s">
        <v>17439</v>
      </c>
      <c r="B4888" s="9" t="s">
        <v>2349</v>
      </c>
      <c r="C4888" s="10">
        <v>40290</v>
      </c>
      <c r="D4888" s="9">
        <v>2976436541</v>
      </c>
      <c r="E4888" s="9" t="e">
        <f>INDEX(#REF!:#REF!,MATCH($D4888,#REF!:#REF!,0),MATCH(#REF!,#REF!:#REF!,0))</f>
        <v>#REF!</v>
      </c>
      <c r="F4888" s="9" t="e">
        <f>INDEX(#REF!:#REF!,MATCH($D4888,#REF!:#REF!,0),MATCH(#REF!,#REF!:#REF!,0))</f>
        <v>#REF!</v>
      </c>
    </row>
    <row r="4889" spans="1:6" ht="16.5" x14ac:dyDescent="0.3">
      <c r="A4889" s="9" t="s">
        <v>17438</v>
      </c>
      <c r="B4889" s="9" t="s">
        <v>2498</v>
      </c>
      <c r="C4889" s="10">
        <v>17427</v>
      </c>
      <c r="D4889" s="9">
        <v>8685064791</v>
      </c>
      <c r="E4889" s="9" t="e">
        <f>INDEX(#REF!:#REF!,MATCH($D4889,#REF!:#REF!,0),MATCH(#REF!,#REF!:#REF!,0))</f>
        <v>#REF!</v>
      </c>
      <c r="F4889" s="9" t="e">
        <f>INDEX(#REF!:#REF!,MATCH($D4889,#REF!:#REF!,0),MATCH(#REF!,#REF!:#REF!,0))</f>
        <v>#REF!</v>
      </c>
    </row>
    <row r="4890" spans="1:6" ht="16.5" x14ac:dyDescent="0.3">
      <c r="A4890" s="9" t="s">
        <v>17437</v>
      </c>
      <c r="B4890" s="9" t="s">
        <v>2123</v>
      </c>
      <c r="C4890" s="10">
        <v>16641</v>
      </c>
      <c r="D4890" s="9">
        <v>6769297310</v>
      </c>
      <c r="E4890" s="9" t="e">
        <f>INDEX(#REF!:#REF!,MATCH($D4890,#REF!:#REF!,0),MATCH(#REF!,#REF!:#REF!,0))</f>
        <v>#REF!</v>
      </c>
      <c r="F4890" s="9" t="e">
        <f>INDEX(#REF!:#REF!,MATCH($D4890,#REF!:#REF!,0),MATCH(#REF!,#REF!:#REF!,0))</f>
        <v>#REF!</v>
      </c>
    </row>
    <row r="4891" spans="1:6" ht="16.5" x14ac:dyDescent="0.3">
      <c r="A4891" s="9" t="s">
        <v>17436</v>
      </c>
      <c r="B4891" s="9" t="s">
        <v>2683</v>
      </c>
      <c r="C4891" s="10">
        <v>18051</v>
      </c>
      <c r="D4891" s="9">
        <v>9705650896</v>
      </c>
      <c r="E4891" s="9" t="e">
        <f>INDEX(#REF!:#REF!,MATCH($D4891,#REF!:#REF!,0),MATCH(#REF!,#REF!:#REF!,0))</f>
        <v>#REF!</v>
      </c>
      <c r="F4891" s="9" t="e">
        <f>INDEX(#REF!:#REF!,MATCH($D4891,#REF!:#REF!,0),MATCH(#REF!,#REF!:#REF!,0))</f>
        <v>#REF!</v>
      </c>
    </row>
    <row r="4892" spans="1:6" ht="16.5" x14ac:dyDescent="0.3">
      <c r="A4892" s="9" t="s">
        <v>17435</v>
      </c>
      <c r="B4892" s="9" t="s">
        <v>2212</v>
      </c>
      <c r="C4892" s="10">
        <v>11697</v>
      </c>
      <c r="D4892" s="9">
        <v>8173067724</v>
      </c>
      <c r="E4892" s="9" t="e">
        <f>INDEX(#REF!:#REF!,MATCH($D4892,#REF!:#REF!,0),MATCH(#REF!,#REF!:#REF!,0))</f>
        <v>#REF!</v>
      </c>
      <c r="F4892" s="9" t="e">
        <f>INDEX(#REF!:#REF!,MATCH($D4892,#REF!:#REF!,0),MATCH(#REF!,#REF!:#REF!,0))</f>
        <v>#REF!</v>
      </c>
    </row>
    <row r="4893" spans="1:6" ht="16.5" x14ac:dyDescent="0.3">
      <c r="A4893" s="9" t="s">
        <v>17434</v>
      </c>
      <c r="B4893" s="9" t="s">
        <v>1955</v>
      </c>
      <c r="C4893" s="10">
        <v>54917</v>
      </c>
      <c r="D4893" s="9">
        <v>4074728869</v>
      </c>
      <c r="E4893" s="9" t="e">
        <f>INDEX(#REF!:#REF!,MATCH($D4893,#REF!:#REF!,0),MATCH(#REF!,#REF!:#REF!,0))</f>
        <v>#REF!</v>
      </c>
      <c r="F4893" s="9" t="e">
        <f>INDEX(#REF!:#REF!,MATCH($D4893,#REF!:#REF!,0),MATCH(#REF!,#REF!:#REF!,0))</f>
        <v>#REF!</v>
      </c>
    </row>
    <row r="4894" spans="1:6" ht="16.5" x14ac:dyDescent="0.3">
      <c r="A4894" s="9" t="s">
        <v>17433</v>
      </c>
      <c r="B4894" s="9" t="s">
        <v>1953</v>
      </c>
      <c r="C4894" s="10">
        <v>29669</v>
      </c>
      <c r="D4894" s="9">
        <v>9547713507</v>
      </c>
      <c r="E4894" s="9" t="e">
        <f>INDEX(#REF!:#REF!,MATCH($D4894,#REF!:#REF!,0),MATCH(#REF!,#REF!:#REF!,0))</f>
        <v>#REF!</v>
      </c>
      <c r="F4894" s="9" t="e">
        <f>INDEX(#REF!:#REF!,MATCH($D4894,#REF!:#REF!,0),MATCH(#REF!,#REF!:#REF!,0))</f>
        <v>#REF!</v>
      </c>
    </row>
    <row r="4895" spans="1:6" ht="16.5" x14ac:dyDescent="0.3">
      <c r="A4895" s="9" t="s">
        <v>17432</v>
      </c>
      <c r="B4895" s="9" t="s">
        <v>2103</v>
      </c>
      <c r="C4895" s="10">
        <v>56106</v>
      </c>
      <c r="D4895" s="9">
        <v>2450711406</v>
      </c>
      <c r="E4895" s="9" t="e">
        <f>INDEX(#REF!:#REF!,MATCH($D4895,#REF!:#REF!,0),MATCH(#REF!,#REF!:#REF!,0))</f>
        <v>#REF!</v>
      </c>
      <c r="F4895" s="9" t="e">
        <f>INDEX(#REF!:#REF!,MATCH($D4895,#REF!:#REF!,0),MATCH(#REF!,#REF!:#REF!,0))</f>
        <v>#REF!</v>
      </c>
    </row>
    <row r="4896" spans="1:6" ht="16.5" x14ac:dyDescent="0.3">
      <c r="A4896" s="9" t="s">
        <v>17431</v>
      </c>
      <c r="B4896" s="9" t="s">
        <v>2878</v>
      </c>
      <c r="C4896" s="10">
        <v>44592</v>
      </c>
      <c r="D4896" s="9">
        <v>1628738227</v>
      </c>
      <c r="E4896" s="9" t="e">
        <f>INDEX(#REF!:#REF!,MATCH($D4896,#REF!:#REF!,0),MATCH(#REF!,#REF!:#REF!,0))</f>
        <v>#REF!</v>
      </c>
      <c r="F4896" s="9" t="e">
        <f>INDEX(#REF!:#REF!,MATCH($D4896,#REF!:#REF!,0),MATCH(#REF!,#REF!:#REF!,0))</f>
        <v>#REF!</v>
      </c>
    </row>
    <row r="4897" spans="1:6" ht="16.5" x14ac:dyDescent="0.3">
      <c r="A4897" s="9" t="s">
        <v>17430</v>
      </c>
      <c r="B4897" s="9" t="s">
        <v>2584</v>
      </c>
      <c r="C4897" s="10">
        <v>51680</v>
      </c>
      <c r="D4897" s="9">
        <v>4029727026</v>
      </c>
      <c r="E4897" s="9" t="e">
        <f>INDEX(#REF!:#REF!,MATCH($D4897,#REF!:#REF!,0),MATCH(#REF!,#REF!:#REF!,0))</f>
        <v>#REF!</v>
      </c>
      <c r="F4897" s="9" t="e">
        <f>INDEX(#REF!:#REF!,MATCH($D4897,#REF!:#REF!,0),MATCH(#REF!,#REF!:#REF!,0))</f>
        <v>#REF!</v>
      </c>
    </row>
    <row r="4898" spans="1:6" ht="16.5" x14ac:dyDescent="0.3">
      <c r="A4898" s="9" t="s">
        <v>17429</v>
      </c>
      <c r="B4898" s="9" t="s">
        <v>2511</v>
      </c>
      <c r="C4898" s="10">
        <v>58819</v>
      </c>
      <c r="D4898" s="9">
        <v>4716524892</v>
      </c>
      <c r="E4898" s="9" t="e">
        <f>INDEX(#REF!:#REF!,MATCH($D4898,#REF!:#REF!,0),MATCH(#REF!,#REF!:#REF!,0))</f>
        <v>#REF!</v>
      </c>
      <c r="F4898" s="9" t="e">
        <f>INDEX(#REF!:#REF!,MATCH($D4898,#REF!:#REF!,0),MATCH(#REF!,#REF!:#REF!,0))</f>
        <v>#REF!</v>
      </c>
    </row>
    <row r="4899" spans="1:6" ht="16.5" x14ac:dyDescent="0.3">
      <c r="A4899" s="9" t="s">
        <v>17428</v>
      </c>
      <c r="B4899" s="9" t="s">
        <v>2974</v>
      </c>
      <c r="C4899" s="10">
        <v>45320</v>
      </c>
      <c r="D4899" s="9">
        <v>2973481236</v>
      </c>
      <c r="E4899" s="9" t="e">
        <f>INDEX(#REF!:#REF!,MATCH($D4899,#REF!:#REF!,0),MATCH(#REF!,#REF!:#REF!,0))</f>
        <v>#REF!</v>
      </c>
      <c r="F4899" s="9" t="e">
        <f>INDEX(#REF!:#REF!,MATCH($D4899,#REF!:#REF!,0),MATCH(#REF!,#REF!:#REF!,0))</f>
        <v>#REF!</v>
      </c>
    </row>
    <row r="4900" spans="1:6" ht="16.5" x14ac:dyDescent="0.3">
      <c r="A4900" s="9" t="s">
        <v>17427</v>
      </c>
      <c r="B4900" s="9" t="s">
        <v>2087</v>
      </c>
      <c r="C4900" s="10">
        <v>31157</v>
      </c>
      <c r="D4900" s="9">
        <v>7625163059</v>
      </c>
      <c r="E4900" s="9" t="e">
        <f>INDEX(#REF!:#REF!,MATCH($D4900,#REF!:#REF!,0),MATCH(#REF!,#REF!:#REF!,0))</f>
        <v>#REF!</v>
      </c>
      <c r="F4900" s="9" t="e">
        <f>INDEX(#REF!:#REF!,MATCH($D4900,#REF!:#REF!,0),MATCH(#REF!,#REF!:#REF!,0))</f>
        <v>#REF!</v>
      </c>
    </row>
    <row r="4901" spans="1:6" ht="16.5" x14ac:dyDescent="0.3">
      <c r="A4901" s="9" t="s">
        <v>17426</v>
      </c>
      <c r="B4901" s="9" t="s">
        <v>2521</v>
      </c>
      <c r="C4901" s="10">
        <v>56760</v>
      </c>
      <c r="D4901" s="9">
        <v>6183510505</v>
      </c>
      <c r="E4901" s="9" t="e">
        <f>INDEX(#REF!:#REF!,MATCH($D4901,#REF!:#REF!,0),MATCH(#REF!,#REF!:#REF!,0))</f>
        <v>#REF!</v>
      </c>
      <c r="F4901" s="9" t="e">
        <f>INDEX(#REF!:#REF!,MATCH($D4901,#REF!:#REF!,0),MATCH(#REF!,#REF!:#REF!,0))</f>
        <v>#REF!</v>
      </c>
    </row>
    <row r="4902" spans="1:6" ht="16.5" x14ac:dyDescent="0.3">
      <c r="A4902" s="9" t="s">
        <v>17425</v>
      </c>
      <c r="B4902" s="9" t="s">
        <v>1981</v>
      </c>
      <c r="C4902" s="10">
        <v>13106</v>
      </c>
      <c r="D4902" s="9">
        <v>3129526900</v>
      </c>
      <c r="E4902" s="9" t="e">
        <f>INDEX(#REF!:#REF!,MATCH($D4902,#REF!:#REF!,0),MATCH(#REF!,#REF!:#REF!,0))</f>
        <v>#REF!</v>
      </c>
      <c r="F4902" s="9" t="e">
        <f>INDEX(#REF!:#REF!,MATCH($D4902,#REF!:#REF!,0),MATCH(#REF!,#REF!:#REF!,0))</f>
        <v>#REF!</v>
      </c>
    </row>
    <row r="4903" spans="1:6" ht="16.5" x14ac:dyDescent="0.3">
      <c r="A4903" s="9" t="s">
        <v>17424</v>
      </c>
      <c r="B4903" s="9" t="s">
        <v>3328</v>
      </c>
      <c r="C4903" s="10">
        <v>37463</v>
      </c>
      <c r="D4903" s="9">
        <v>5209112160</v>
      </c>
      <c r="E4903" s="9" t="e">
        <f>INDEX(#REF!:#REF!,MATCH($D4903,#REF!:#REF!,0),MATCH(#REF!,#REF!:#REF!,0))</f>
        <v>#REF!</v>
      </c>
      <c r="F4903" s="9" t="e">
        <f>INDEX(#REF!:#REF!,MATCH($D4903,#REF!:#REF!,0),MATCH(#REF!,#REF!:#REF!,0))</f>
        <v>#REF!</v>
      </c>
    </row>
    <row r="4904" spans="1:6" ht="16.5" x14ac:dyDescent="0.3">
      <c r="A4904" s="9" t="s">
        <v>17423</v>
      </c>
      <c r="B4904" s="9" t="s">
        <v>2230</v>
      </c>
      <c r="C4904" s="10">
        <v>46632</v>
      </c>
      <c r="D4904" s="9">
        <v>5191866150</v>
      </c>
      <c r="E4904" s="9" t="e">
        <f>INDEX(#REF!:#REF!,MATCH($D4904,#REF!:#REF!,0),MATCH(#REF!,#REF!:#REF!,0))</f>
        <v>#REF!</v>
      </c>
      <c r="F4904" s="9" t="e">
        <f>INDEX(#REF!:#REF!,MATCH($D4904,#REF!:#REF!,0),MATCH(#REF!,#REF!:#REF!,0))</f>
        <v>#REF!</v>
      </c>
    </row>
    <row r="4905" spans="1:6" ht="16.5" x14ac:dyDescent="0.3">
      <c r="A4905" s="9" t="s">
        <v>17422</v>
      </c>
      <c r="B4905" s="9" t="s">
        <v>2640</v>
      </c>
      <c r="C4905" s="10">
        <v>42599</v>
      </c>
      <c r="D4905" s="9">
        <v>9128677390</v>
      </c>
      <c r="E4905" s="9" t="e">
        <f>INDEX(#REF!:#REF!,MATCH($D4905,#REF!:#REF!,0),MATCH(#REF!,#REF!:#REF!,0))</f>
        <v>#REF!</v>
      </c>
      <c r="F4905" s="9" t="e">
        <f>INDEX(#REF!:#REF!,MATCH($D4905,#REF!:#REF!,0),MATCH(#REF!,#REF!:#REF!,0))</f>
        <v>#REF!</v>
      </c>
    </row>
    <row r="4906" spans="1:6" ht="16.5" x14ac:dyDescent="0.3">
      <c r="A4906" s="9" t="s">
        <v>17421</v>
      </c>
      <c r="B4906" s="9" t="s">
        <v>2061</v>
      </c>
      <c r="C4906" s="10">
        <v>48996</v>
      </c>
      <c r="D4906" s="9">
        <v>8264394108</v>
      </c>
      <c r="E4906" s="9" t="e">
        <f>INDEX(#REF!:#REF!,MATCH($D4906,#REF!:#REF!,0),MATCH(#REF!,#REF!:#REF!,0))</f>
        <v>#REF!</v>
      </c>
      <c r="F4906" s="9" t="e">
        <f>INDEX(#REF!:#REF!,MATCH($D4906,#REF!:#REF!,0),MATCH(#REF!,#REF!:#REF!,0))</f>
        <v>#REF!</v>
      </c>
    </row>
    <row r="4907" spans="1:6" ht="16.5" x14ac:dyDescent="0.3">
      <c r="A4907" s="9" t="s">
        <v>17420</v>
      </c>
      <c r="B4907" s="9" t="s">
        <v>1949</v>
      </c>
      <c r="C4907" s="10">
        <v>37124</v>
      </c>
      <c r="D4907" s="9">
        <v>2944219065</v>
      </c>
      <c r="E4907" s="9" t="e">
        <f>INDEX(#REF!:#REF!,MATCH($D4907,#REF!:#REF!,0),MATCH(#REF!,#REF!:#REF!,0))</f>
        <v>#REF!</v>
      </c>
      <c r="F4907" s="9" t="e">
        <f>INDEX(#REF!:#REF!,MATCH($D4907,#REF!:#REF!,0),MATCH(#REF!,#REF!:#REF!,0))</f>
        <v>#REF!</v>
      </c>
    </row>
    <row r="4908" spans="1:6" ht="16.5" x14ac:dyDescent="0.3">
      <c r="A4908" s="9" t="s">
        <v>17419</v>
      </c>
      <c r="B4908" s="9" t="s">
        <v>2762</v>
      </c>
      <c r="C4908" s="10">
        <v>21047</v>
      </c>
      <c r="D4908" s="9">
        <v>2355104786</v>
      </c>
      <c r="E4908" s="9" t="e">
        <f>INDEX(#REF!:#REF!,MATCH($D4908,#REF!:#REF!,0),MATCH(#REF!,#REF!:#REF!,0))</f>
        <v>#REF!</v>
      </c>
      <c r="F4908" s="9" t="e">
        <f>INDEX(#REF!:#REF!,MATCH($D4908,#REF!:#REF!,0),MATCH(#REF!,#REF!:#REF!,0))</f>
        <v>#REF!</v>
      </c>
    </row>
    <row r="4909" spans="1:6" ht="16.5" x14ac:dyDescent="0.3">
      <c r="A4909" s="9" t="s">
        <v>17418</v>
      </c>
      <c r="B4909" s="9" t="s">
        <v>2351</v>
      </c>
      <c r="C4909" s="10">
        <v>42512</v>
      </c>
      <c r="D4909" s="9">
        <v>5304381319</v>
      </c>
      <c r="E4909" s="9" t="e">
        <f>INDEX(#REF!:#REF!,MATCH($D4909,#REF!:#REF!,0),MATCH(#REF!,#REF!:#REF!,0))</f>
        <v>#REF!</v>
      </c>
      <c r="F4909" s="9" t="e">
        <f>INDEX(#REF!:#REF!,MATCH($D4909,#REF!:#REF!,0),MATCH(#REF!,#REF!:#REF!,0))</f>
        <v>#REF!</v>
      </c>
    </row>
    <row r="4910" spans="1:6" ht="16.5" x14ac:dyDescent="0.3">
      <c r="A4910" s="9" t="s">
        <v>17417</v>
      </c>
      <c r="B4910" s="9" t="s">
        <v>3856</v>
      </c>
      <c r="C4910" s="10">
        <v>22770</v>
      </c>
      <c r="D4910" s="9">
        <v>7338728615</v>
      </c>
      <c r="E4910" s="9" t="e">
        <f>INDEX(#REF!:#REF!,MATCH($D4910,#REF!:#REF!,0),MATCH(#REF!,#REF!:#REF!,0))</f>
        <v>#REF!</v>
      </c>
      <c r="F4910" s="9" t="e">
        <f>INDEX(#REF!:#REF!,MATCH($D4910,#REF!:#REF!,0),MATCH(#REF!,#REF!:#REF!,0))</f>
        <v>#REF!</v>
      </c>
    </row>
    <row r="4911" spans="1:6" ht="16.5" x14ac:dyDescent="0.3">
      <c r="A4911" s="9" t="s">
        <v>17416</v>
      </c>
      <c r="B4911" s="9" t="s">
        <v>2056</v>
      </c>
      <c r="C4911" s="10">
        <v>58346</v>
      </c>
      <c r="D4911" s="9">
        <v>1364767856</v>
      </c>
      <c r="E4911" s="9" t="e">
        <f>INDEX(#REF!:#REF!,MATCH($D4911,#REF!:#REF!,0),MATCH(#REF!,#REF!:#REF!,0))</f>
        <v>#REF!</v>
      </c>
      <c r="F4911" s="9" t="e">
        <f>INDEX(#REF!:#REF!,MATCH($D4911,#REF!:#REF!,0),MATCH(#REF!,#REF!:#REF!,0))</f>
        <v>#REF!</v>
      </c>
    </row>
    <row r="4912" spans="1:6" ht="16.5" x14ac:dyDescent="0.3">
      <c r="A4912" s="9" t="s">
        <v>17415</v>
      </c>
      <c r="B4912" s="9" t="s">
        <v>2381</v>
      </c>
      <c r="C4912" s="10">
        <v>56201</v>
      </c>
      <c r="D4912" s="9">
        <v>8462409454</v>
      </c>
      <c r="E4912" s="9" t="e">
        <f>INDEX(#REF!:#REF!,MATCH($D4912,#REF!:#REF!,0),MATCH(#REF!,#REF!:#REF!,0))</f>
        <v>#REF!</v>
      </c>
      <c r="F4912" s="9" t="e">
        <f>INDEX(#REF!:#REF!,MATCH($D4912,#REF!:#REF!,0),MATCH(#REF!,#REF!:#REF!,0))</f>
        <v>#REF!</v>
      </c>
    </row>
    <row r="4913" spans="1:6" ht="16.5" x14ac:dyDescent="0.3">
      <c r="A4913" s="9" t="s">
        <v>17414</v>
      </c>
      <c r="B4913" s="9" t="s">
        <v>2450</v>
      </c>
      <c r="C4913" s="10">
        <v>19332</v>
      </c>
      <c r="D4913" s="9">
        <v>7888574610</v>
      </c>
      <c r="E4913" s="9" t="e">
        <f>INDEX(#REF!:#REF!,MATCH($D4913,#REF!:#REF!,0),MATCH(#REF!,#REF!:#REF!,0))</f>
        <v>#REF!</v>
      </c>
      <c r="F4913" s="9" t="e">
        <f>INDEX(#REF!:#REF!,MATCH($D4913,#REF!:#REF!,0),MATCH(#REF!,#REF!:#REF!,0))</f>
        <v>#REF!</v>
      </c>
    </row>
    <row r="4914" spans="1:6" ht="16.5" x14ac:dyDescent="0.3">
      <c r="A4914" s="9" t="s">
        <v>17413</v>
      </c>
      <c r="B4914" s="9" t="s">
        <v>2105</v>
      </c>
      <c r="C4914" s="10">
        <v>28701</v>
      </c>
      <c r="D4914" s="9">
        <v>5353923685</v>
      </c>
      <c r="E4914" s="9" t="e">
        <f>INDEX(#REF!:#REF!,MATCH($D4914,#REF!:#REF!,0),MATCH(#REF!,#REF!:#REF!,0))</f>
        <v>#REF!</v>
      </c>
      <c r="F4914" s="9" t="e">
        <f>INDEX(#REF!:#REF!,MATCH($D4914,#REF!:#REF!,0),MATCH(#REF!,#REF!:#REF!,0))</f>
        <v>#REF!</v>
      </c>
    </row>
    <row r="4915" spans="1:6" ht="16.5" x14ac:dyDescent="0.3">
      <c r="A4915" s="9" t="s">
        <v>17412</v>
      </c>
      <c r="B4915" s="9" t="s">
        <v>2267</v>
      </c>
      <c r="C4915" s="10">
        <v>18131</v>
      </c>
      <c r="D4915" s="9">
        <v>1953937357</v>
      </c>
      <c r="E4915" s="9" t="e">
        <f>INDEX(#REF!:#REF!,MATCH($D4915,#REF!:#REF!,0),MATCH(#REF!,#REF!:#REF!,0))</f>
        <v>#REF!</v>
      </c>
      <c r="F4915" s="9" t="e">
        <f>INDEX(#REF!:#REF!,MATCH($D4915,#REF!:#REF!,0),MATCH(#REF!,#REF!:#REF!,0))</f>
        <v>#REF!</v>
      </c>
    </row>
    <row r="4916" spans="1:6" ht="16.5" x14ac:dyDescent="0.3">
      <c r="A4916" s="9" t="s">
        <v>17411</v>
      </c>
      <c r="B4916" s="9" t="s">
        <v>4046</v>
      </c>
      <c r="C4916" s="10">
        <v>16663</v>
      </c>
      <c r="D4916" s="9">
        <v>5074304008</v>
      </c>
      <c r="E4916" s="9" t="e">
        <f>INDEX(#REF!:#REF!,MATCH($D4916,#REF!:#REF!,0),MATCH(#REF!,#REF!:#REF!,0))</f>
        <v>#REF!</v>
      </c>
      <c r="F4916" s="9" t="e">
        <f>INDEX(#REF!:#REF!,MATCH($D4916,#REF!:#REF!,0),MATCH(#REF!,#REF!:#REF!,0))</f>
        <v>#REF!</v>
      </c>
    </row>
    <row r="4917" spans="1:6" ht="16.5" x14ac:dyDescent="0.3">
      <c r="A4917" s="9" t="s">
        <v>17410</v>
      </c>
      <c r="B4917" s="9" t="s">
        <v>2013</v>
      </c>
      <c r="C4917" s="10">
        <v>25239</v>
      </c>
      <c r="D4917" s="9">
        <v>4011453366</v>
      </c>
      <c r="E4917" s="9" t="e">
        <f>INDEX(#REF!:#REF!,MATCH($D4917,#REF!:#REF!,0),MATCH(#REF!,#REF!:#REF!,0))</f>
        <v>#REF!</v>
      </c>
      <c r="F4917" s="9" t="e">
        <f>INDEX(#REF!:#REF!,MATCH($D4917,#REF!:#REF!,0),MATCH(#REF!,#REF!:#REF!,0))</f>
        <v>#REF!</v>
      </c>
    </row>
    <row r="4918" spans="1:6" ht="16.5" x14ac:dyDescent="0.3">
      <c r="A4918" s="9" t="s">
        <v>17409</v>
      </c>
      <c r="B4918" s="9" t="s">
        <v>2129</v>
      </c>
      <c r="C4918" s="10">
        <v>42550</v>
      </c>
      <c r="D4918" s="9">
        <v>8034345962</v>
      </c>
      <c r="E4918" s="9" t="e">
        <f>INDEX(#REF!:#REF!,MATCH($D4918,#REF!:#REF!,0),MATCH(#REF!,#REF!:#REF!,0))</f>
        <v>#REF!</v>
      </c>
      <c r="F4918" s="9" t="e">
        <f>INDEX(#REF!:#REF!,MATCH($D4918,#REF!:#REF!,0),MATCH(#REF!,#REF!:#REF!,0))</f>
        <v>#REF!</v>
      </c>
    </row>
    <row r="4919" spans="1:6" ht="16.5" x14ac:dyDescent="0.3">
      <c r="A4919" s="9" t="s">
        <v>17408</v>
      </c>
      <c r="B4919" s="9" t="s">
        <v>2961</v>
      </c>
      <c r="C4919" s="10">
        <v>41464</v>
      </c>
      <c r="D4919" s="9">
        <v>7783641539</v>
      </c>
      <c r="E4919" s="9" t="e">
        <f>INDEX(#REF!:#REF!,MATCH($D4919,#REF!:#REF!,0),MATCH(#REF!,#REF!:#REF!,0))</f>
        <v>#REF!</v>
      </c>
      <c r="F4919" s="9" t="e">
        <f>INDEX(#REF!:#REF!,MATCH($D4919,#REF!:#REF!,0),MATCH(#REF!,#REF!:#REF!,0))</f>
        <v>#REF!</v>
      </c>
    </row>
    <row r="4920" spans="1:6" ht="16.5" x14ac:dyDescent="0.3">
      <c r="A4920" s="9" t="s">
        <v>17407</v>
      </c>
      <c r="B4920" s="9" t="s">
        <v>2011</v>
      </c>
      <c r="C4920" s="10">
        <v>54327</v>
      </c>
      <c r="D4920" s="9">
        <v>9258570278</v>
      </c>
      <c r="E4920" s="9" t="e">
        <f>INDEX(#REF!:#REF!,MATCH($D4920,#REF!:#REF!,0),MATCH(#REF!,#REF!:#REF!,0))</f>
        <v>#REF!</v>
      </c>
      <c r="F4920" s="9" t="e">
        <f>INDEX(#REF!:#REF!,MATCH($D4920,#REF!:#REF!,0),MATCH(#REF!,#REF!:#REF!,0))</f>
        <v>#REF!</v>
      </c>
    </row>
    <row r="4921" spans="1:6" ht="16.5" x14ac:dyDescent="0.3">
      <c r="A4921" s="9" t="s">
        <v>17406</v>
      </c>
      <c r="B4921" s="9" t="s">
        <v>3085</v>
      </c>
      <c r="C4921" s="10">
        <v>58188</v>
      </c>
      <c r="D4921" s="9">
        <v>3858163570</v>
      </c>
      <c r="E4921" s="9" t="e">
        <f>INDEX(#REF!:#REF!,MATCH($D4921,#REF!:#REF!,0),MATCH(#REF!,#REF!:#REF!,0))</f>
        <v>#REF!</v>
      </c>
      <c r="F4921" s="9" t="e">
        <f>INDEX(#REF!:#REF!,MATCH($D4921,#REF!:#REF!,0),MATCH(#REF!,#REF!:#REF!,0))</f>
        <v>#REF!</v>
      </c>
    </row>
    <row r="4922" spans="1:6" ht="16.5" x14ac:dyDescent="0.3">
      <c r="A4922" s="9" t="s">
        <v>17405</v>
      </c>
      <c r="B4922" s="9" t="s">
        <v>3328</v>
      </c>
      <c r="C4922" s="10">
        <v>13202</v>
      </c>
      <c r="D4922" s="9">
        <v>5861892008</v>
      </c>
      <c r="E4922" s="9" t="e">
        <f>INDEX(#REF!:#REF!,MATCH($D4922,#REF!:#REF!,0),MATCH(#REF!,#REF!:#REF!,0))</f>
        <v>#REF!</v>
      </c>
      <c r="F4922" s="9" t="e">
        <f>INDEX(#REF!:#REF!,MATCH($D4922,#REF!:#REF!,0),MATCH(#REF!,#REF!:#REF!,0))</f>
        <v>#REF!</v>
      </c>
    </row>
    <row r="4923" spans="1:6" ht="16.5" x14ac:dyDescent="0.3">
      <c r="A4923" s="9" t="s">
        <v>17404</v>
      </c>
      <c r="B4923" s="9" t="s">
        <v>2606</v>
      </c>
      <c r="C4923" s="10">
        <v>42834</v>
      </c>
      <c r="D4923" s="9">
        <v>9228842121</v>
      </c>
      <c r="E4923" s="9" t="e">
        <f>INDEX(#REF!:#REF!,MATCH($D4923,#REF!:#REF!,0),MATCH(#REF!,#REF!:#REF!,0))</f>
        <v>#REF!</v>
      </c>
      <c r="F4923" s="9" t="e">
        <f>INDEX(#REF!:#REF!,MATCH($D4923,#REF!:#REF!,0),MATCH(#REF!,#REF!:#REF!,0))</f>
        <v>#REF!</v>
      </c>
    </row>
    <row r="4924" spans="1:6" ht="16.5" x14ac:dyDescent="0.3">
      <c r="A4924" s="9" t="s">
        <v>17403</v>
      </c>
      <c r="B4924" s="9" t="s">
        <v>2171</v>
      </c>
      <c r="C4924" s="10">
        <v>48099</v>
      </c>
      <c r="D4924" s="9">
        <v>471886378</v>
      </c>
      <c r="E4924" s="9" t="e">
        <f>INDEX(#REF!:#REF!,MATCH($D4924,#REF!:#REF!,0),MATCH(#REF!,#REF!:#REF!,0))</f>
        <v>#REF!</v>
      </c>
      <c r="F4924" s="9" t="e">
        <f>INDEX(#REF!:#REF!,MATCH($D4924,#REF!:#REF!,0),MATCH(#REF!,#REF!:#REF!,0))</f>
        <v>#REF!</v>
      </c>
    </row>
    <row r="4925" spans="1:6" ht="16.5" x14ac:dyDescent="0.3">
      <c r="A4925" s="9" t="s">
        <v>17402</v>
      </c>
      <c r="B4925" s="9" t="s">
        <v>2783</v>
      </c>
      <c r="C4925" s="10">
        <v>33209</v>
      </c>
      <c r="D4925" s="9">
        <v>7373156215</v>
      </c>
      <c r="E4925" s="9" t="e">
        <f>INDEX(#REF!:#REF!,MATCH($D4925,#REF!:#REF!,0),MATCH(#REF!,#REF!:#REF!,0))</f>
        <v>#REF!</v>
      </c>
      <c r="F4925" s="9" t="e">
        <f>INDEX(#REF!:#REF!,MATCH($D4925,#REF!:#REF!,0),MATCH(#REF!,#REF!:#REF!,0))</f>
        <v>#REF!</v>
      </c>
    </row>
    <row r="4926" spans="1:6" ht="16.5" x14ac:dyDescent="0.3">
      <c r="A4926" s="9" t="s">
        <v>17401</v>
      </c>
      <c r="B4926" s="9" t="s">
        <v>2539</v>
      </c>
      <c r="C4926" s="10">
        <v>28341</v>
      </c>
      <c r="D4926" s="9">
        <v>4269946768</v>
      </c>
      <c r="E4926" s="9" t="e">
        <f>INDEX(#REF!:#REF!,MATCH($D4926,#REF!:#REF!,0),MATCH(#REF!,#REF!:#REF!,0))</f>
        <v>#REF!</v>
      </c>
      <c r="F4926" s="9" t="e">
        <f>INDEX(#REF!:#REF!,MATCH($D4926,#REF!:#REF!,0),MATCH(#REF!,#REF!:#REF!,0))</f>
        <v>#REF!</v>
      </c>
    </row>
    <row r="4927" spans="1:6" ht="16.5" x14ac:dyDescent="0.3">
      <c r="A4927" s="9" t="s">
        <v>17400</v>
      </c>
      <c r="B4927" s="9" t="s">
        <v>2503</v>
      </c>
      <c r="C4927" s="10">
        <v>37730</v>
      </c>
      <c r="D4927" s="9">
        <v>4039266773</v>
      </c>
      <c r="E4927" s="9" t="e">
        <f>INDEX(#REF!:#REF!,MATCH($D4927,#REF!:#REF!,0),MATCH(#REF!,#REF!:#REF!,0))</f>
        <v>#REF!</v>
      </c>
      <c r="F4927" s="9" t="e">
        <f>INDEX(#REF!:#REF!,MATCH($D4927,#REF!:#REF!,0),MATCH(#REF!,#REF!:#REF!,0))</f>
        <v>#REF!</v>
      </c>
    </row>
    <row r="4928" spans="1:6" ht="16.5" x14ac:dyDescent="0.3">
      <c r="A4928" s="9" t="s">
        <v>17399</v>
      </c>
      <c r="B4928" s="9" t="s">
        <v>2274</v>
      </c>
      <c r="C4928" s="10">
        <v>41295</v>
      </c>
      <c r="D4928" s="9">
        <v>5929508313</v>
      </c>
      <c r="E4928" s="9" t="e">
        <f>INDEX(#REF!:#REF!,MATCH($D4928,#REF!:#REF!,0),MATCH(#REF!,#REF!:#REF!,0))</f>
        <v>#REF!</v>
      </c>
      <c r="F4928" s="9" t="e">
        <f>INDEX(#REF!:#REF!,MATCH($D4928,#REF!:#REF!,0),MATCH(#REF!,#REF!:#REF!,0))</f>
        <v>#REF!</v>
      </c>
    </row>
    <row r="4929" spans="1:6" ht="16.5" x14ac:dyDescent="0.3">
      <c r="A4929" s="9" t="s">
        <v>17398</v>
      </c>
      <c r="B4929" s="9" t="s">
        <v>2404</v>
      </c>
      <c r="C4929" s="10">
        <v>22635</v>
      </c>
      <c r="D4929" s="9">
        <v>6358114417</v>
      </c>
      <c r="E4929" s="9" t="e">
        <f>INDEX(#REF!:#REF!,MATCH($D4929,#REF!:#REF!,0),MATCH(#REF!,#REF!:#REF!,0))</f>
        <v>#REF!</v>
      </c>
      <c r="F4929" s="9" t="e">
        <f>INDEX(#REF!:#REF!,MATCH($D4929,#REF!:#REF!,0),MATCH(#REF!,#REF!:#REF!,0))</f>
        <v>#REF!</v>
      </c>
    </row>
    <row r="4930" spans="1:6" ht="16.5" x14ac:dyDescent="0.3">
      <c r="A4930" s="9" t="s">
        <v>17397</v>
      </c>
      <c r="B4930" s="9" t="s">
        <v>1987</v>
      </c>
      <c r="C4930" s="10">
        <v>31219</v>
      </c>
      <c r="D4930" s="9">
        <v>6462250968</v>
      </c>
      <c r="E4930" s="9" t="e">
        <f>INDEX(#REF!:#REF!,MATCH($D4930,#REF!:#REF!,0),MATCH(#REF!,#REF!:#REF!,0))</f>
        <v>#REF!</v>
      </c>
      <c r="F4930" s="9" t="e">
        <f>INDEX(#REF!:#REF!,MATCH($D4930,#REF!:#REF!,0),MATCH(#REF!,#REF!:#REF!,0))</f>
        <v>#REF!</v>
      </c>
    </row>
    <row r="4931" spans="1:6" ht="16.5" x14ac:dyDescent="0.3">
      <c r="A4931" s="9" t="s">
        <v>17396</v>
      </c>
      <c r="B4931" s="9" t="s">
        <v>2119</v>
      </c>
      <c r="C4931" s="10">
        <v>27109</v>
      </c>
      <c r="D4931" s="9">
        <v>5197585250</v>
      </c>
      <c r="E4931" s="9" t="e">
        <f>INDEX(#REF!:#REF!,MATCH($D4931,#REF!:#REF!,0),MATCH(#REF!,#REF!:#REF!,0))</f>
        <v>#REF!</v>
      </c>
      <c r="F4931" s="9" t="e">
        <f>INDEX(#REF!:#REF!,MATCH($D4931,#REF!:#REF!,0),MATCH(#REF!,#REF!:#REF!,0))</f>
        <v>#REF!</v>
      </c>
    </row>
    <row r="4932" spans="1:6" ht="16.5" x14ac:dyDescent="0.3">
      <c r="A4932" s="9" t="s">
        <v>17395</v>
      </c>
      <c r="B4932" s="9" t="s">
        <v>2718</v>
      </c>
      <c r="C4932" s="10">
        <v>30767</v>
      </c>
      <c r="D4932" s="9">
        <v>8238030943</v>
      </c>
      <c r="E4932" s="9" t="e">
        <f>INDEX(#REF!:#REF!,MATCH($D4932,#REF!:#REF!,0),MATCH(#REF!,#REF!:#REF!,0))</f>
        <v>#REF!</v>
      </c>
      <c r="F4932" s="9" t="e">
        <f>INDEX(#REF!:#REF!,MATCH($D4932,#REF!:#REF!,0),MATCH(#REF!,#REF!:#REF!,0))</f>
        <v>#REF!</v>
      </c>
    </row>
    <row r="4933" spans="1:6" ht="16.5" x14ac:dyDescent="0.3">
      <c r="A4933" s="9" t="s">
        <v>17394</v>
      </c>
      <c r="B4933" s="9" t="s">
        <v>2511</v>
      </c>
      <c r="C4933" s="10">
        <v>47968</v>
      </c>
      <c r="D4933" s="9">
        <v>9151658844</v>
      </c>
      <c r="E4933" s="9" t="e">
        <f>INDEX(#REF!:#REF!,MATCH($D4933,#REF!:#REF!,0),MATCH(#REF!,#REF!:#REF!,0))</f>
        <v>#REF!</v>
      </c>
      <c r="F4933" s="9" t="e">
        <f>INDEX(#REF!:#REF!,MATCH($D4933,#REF!:#REF!,0),MATCH(#REF!,#REF!:#REF!,0))</f>
        <v>#REF!</v>
      </c>
    </row>
    <row r="4934" spans="1:6" ht="16.5" x14ac:dyDescent="0.3">
      <c r="A4934" s="9" t="s">
        <v>17393</v>
      </c>
      <c r="B4934" s="9" t="s">
        <v>2952</v>
      </c>
      <c r="C4934" s="10">
        <v>15926</v>
      </c>
      <c r="D4934" s="9">
        <v>3075132195</v>
      </c>
      <c r="E4934" s="9" t="e">
        <f>INDEX(#REF!:#REF!,MATCH($D4934,#REF!:#REF!,0),MATCH(#REF!,#REF!:#REF!,0))</f>
        <v>#REF!</v>
      </c>
      <c r="F4934" s="9" t="e">
        <f>INDEX(#REF!:#REF!,MATCH($D4934,#REF!:#REF!,0),MATCH(#REF!,#REF!:#REF!,0))</f>
        <v>#REF!</v>
      </c>
    </row>
    <row r="4935" spans="1:6" ht="16.5" x14ac:dyDescent="0.3">
      <c r="A4935" s="9" t="s">
        <v>17392</v>
      </c>
      <c r="B4935" s="9" t="s">
        <v>2476</v>
      </c>
      <c r="C4935" s="10">
        <v>23002</v>
      </c>
      <c r="D4935" s="9">
        <v>3545427749</v>
      </c>
      <c r="E4935" s="9" t="e">
        <f>INDEX(#REF!:#REF!,MATCH($D4935,#REF!:#REF!,0),MATCH(#REF!,#REF!:#REF!,0))</f>
        <v>#REF!</v>
      </c>
      <c r="F4935" s="9" t="e">
        <f>INDEX(#REF!:#REF!,MATCH($D4935,#REF!:#REF!,0),MATCH(#REF!,#REF!:#REF!,0))</f>
        <v>#REF!</v>
      </c>
    </row>
    <row r="4936" spans="1:6" ht="16.5" x14ac:dyDescent="0.3">
      <c r="A4936" s="9" t="s">
        <v>17391</v>
      </c>
      <c r="B4936" s="9" t="s">
        <v>3510</v>
      </c>
      <c r="C4936" s="10">
        <v>33197</v>
      </c>
      <c r="D4936" s="9">
        <v>7180110256</v>
      </c>
      <c r="E4936" s="9" t="e">
        <f>INDEX(#REF!:#REF!,MATCH($D4936,#REF!:#REF!,0),MATCH(#REF!,#REF!:#REF!,0))</f>
        <v>#REF!</v>
      </c>
      <c r="F4936" s="9" t="e">
        <f>INDEX(#REF!:#REF!,MATCH($D4936,#REF!:#REF!,0),MATCH(#REF!,#REF!:#REF!,0))</f>
        <v>#REF!</v>
      </c>
    </row>
    <row r="4937" spans="1:6" ht="16.5" x14ac:dyDescent="0.3">
      <c r="A4937" s="9" t="s">
        <v>17390</v>
      </c>
      <c r="B4937" s="9" t="s">
        <v>2658</v>
      </c>
      <c r="C4937" s="10">
        <v>47145</v>
      </c>
      <c r="D4937" s="9">
        <v>304906506</v>
      </c>
      <c r="E4937" s="9" t="e">
        <f>INDEX(#REF!:#REF!,MATCH($D4937,#REF!:#REF!,0),MATCH(#REF!,#REF!:#REF!,0))</f>
        <v>#REF!</v>
      </c>
      <c r="F4937" s="9" t="e">
        <f>INDEX(#REF!:#REF!,MATCH($D4937,#REF!:#REF!,0),MATCH(#REF!,#REF!:#REF!,0))</f>
        <v>#REF!</v>
      </c>
    </row>
    <row r="4938" spans="1:6" ht="16.5" x14ac:dyDescent="0.3">
      <c r="A4938" s="9" t="s">
        <v>17389</v>
      </c>
      <c r="B4938" s="9" t="s">
        <v>2163</v>
      </c>
      <c r="C4938" s="10">
        <v>40476</v>
      </c>
      <c r="D4938" s="9">
        <v>5395528121</v>
      </c>
      <c r="E4938" s="9" t="e">
        <f>INDEX(#REF!:#REF!,MATCH($D4938,#REF!:#REF!,0),MATCH(#REF!,#REF!:#REF!,0))</f>
        <v>#REF!</v>
      </c>
      <c r="F4938" s="9" t="e">
        <f>INDEX(#REF!:#REF!,MATCH($D4938,#REF!:#REF!,0),MATCH(#REF!,#REF!:#REF!,0))</f>
        <v>#REF!</v>
      </c>
    </row>
    <row r="4939" spans="1:6" ht="16.5" x14ac:dyDescent="0.3">
      <c r="A4939" s="9" t="s">
        <v>17388</v>
      </c>
      <c r="B4939" s="9" t="s">
        <v>3077</v>
      </c>
      <c r="C4939" s="10">
        <v>56679</v>
      </c>
      <c r="D4939" s="9">
        <v>3219601650</v>
      </c>
      <c r="E4939" s="9" t="e">
        <f>INDEX(#REF!:#REF!,MATCH($D4939,#REF!:#REF!,0),MATCH(#REF!,#REF!:#REF!,0))</f>
        <v>#REF!</v>
      </c>
      <c r="F4939" s="9" t="e">
        <f>INDEX(#REF!:#REF!,MATCH($D4939,#REF!:#REF!,0),MATCH(#REF!,#REF!:#REF!,0))</f>
        <v>#REF!</v>
      </c>
    </row>
    <row r="4940" spans="1:6" ht="16.5" x14ac:dyDescent="0.3">
      <c r="A4940" s="9" t="s">
        <v>17387</v>
      </c>
      <c r="B4940" s="9" t="s">
        <v>2081</v>
      </c>
      <c r="C4940" s="10">
        <v>23037</v>
      </c>
      <c r="D4940" s="9">
        <v>7074056774</v>
      </c>
      <c r="E4940" s="9" t="e">
        <f>INDEX(#REF!:#REF!,MATCH($D4940,#REF!:#REF!,0),MATCH(#REF!,#REF!:#REF!,0))</f>
        <v>#REF!</v>
      </c>
      <c r="F4940" s="9" t="e">
        <f>INDEX(#REF!:#REF!,MATCH($D4940,#REF!:#REF!,0),MATCH(#REF!,#REF!:#REF!,0))</f>
        <v>#REF!</v>
      </c>
    </row>
    <row r="4941" spans="1:6" ht="16.5" x14ac:dyDescent="0.3">
      <c r="A4941" s="9" t="s">
        <v>17386</v>
      </c>
      <c r="B4941" s="9" t="s">
        <v>3720</v>
      </c>
      <c r="C4941" s="10">
        <v>31111</v>
      </c>
      <c r="D4941" s="9">
        <v>2524572722</v>
      </c>
      <c r="E4941" s="9" t="e">
        <f>INDEX(#REF!:#REF!,MATCH($D4941,#REF!:#REF!,0),MATCH(#REF!,#REF!:#REF!,0))</f>
        <v>#REF!</v>
      </c>
      <c r="F4941" s="9" t="e">
        <f>INDEX(#REF!:#REF!,MATCH($D4941,#REF!:#REF!,0),MATCH(#REF!,#REF!:#REF!,0))</f>
        <v>#REF!</v>
      </c>
    </row>
    <row r="4942" spans="1:6" ht="16.5" x14ac:dyDescent="0.3">
      <c r="A4942" s="9" t="s">
        <v>17385</v>
      </c>
      <c r="B4942" s="9" t="s">
        <v>2341</v>
      </c>
      <c r="C4942" s="10">
        <v>45705</v>
      </c>
      <c r="D4942" s="9">
        <v>6126779991</v>
      </c>
      <c r="E4942" s="9" t="e">
        <f>INDEX(#REF!:#REF!,MATCH($D4942,#REF!:#REF!,0),MATCH(#REF!,#REF!:#REF!,0))</f>
        <v>#REF!</v>
      </c>
      <c r="F4942" s="9" t="e">
        <f>INDEX(#REF!:#REF!,MATCH($D4942,#REF!:#REF!,0),MATCH(#REF!,#REF!:#REF!,0))</f>
        <v>#REF!</v>
      </c>
    </row>
    <row r="4943" spans="1:6" ht="16.5" x14ac:dyDescent="0.3">
      <c r="A4943" s="9" t="s">
        <v>17384</v>
      </c>
      <c r="B4943" s="9" t="s">
        <v>3430</v>
      </c>
      <c r="C4943" s="10">
        <v>27220</v>
      </c>
      <c r="D4943" s="9">
        <v>9529277938</v>
      </c>
      <c r="E4943" s="9" t="e">
        <f>INDEX(#REF!:#REF!,MATCH($D4943,#REF!:#REF!,0),MATCH(#REF!,#REF!:#REF!,0))</f>
        <v>#REF!</v>
      </c>
      <c r="F4943" s="9" t="e">
        <f>INDEX(#REF!:#REF!,MATCH($D4943,#REF!:#REF!,0),MATCH(#REF!,#REF!:#REF!,0))</f>
        <v>#REF!</v>
      </c>
    </row>
    <row r="4944" spans="1:6" ht="16.5" x14ac:dyDescent="0.3">
      <c r="A4944" s="9" t="s">
        <v>17383</v>
      </c>
      <c r="B4944" s="9" t="s">
        <v>2831</v>
      </c>
      <c r="C4944" s="10">
        <v>35468</v>
      </c>
      <c r="D4944" s="9">
        <v>397599129</v>
      </c>
      <c r="E4944" s="9" t="e">
        <f>INDEX(#REF!:#REF!,MATCH($D4944,#REF!:#REF!,0),MATCH(#REF!,#REF!:#REF!,0))</f>
        <v>#REF!</v>
      </c>
      <c r="F4944" s="9" t="e">
        <f>INDEX(#REF!:#REF!,MATCH($D4944,#REF!:#REF!,0),MATCH(#REF!,#REF!:#REF!,0))</f>
        <v>#REF!</v>
      </c>
    </row>
    <row r="4945" spans="1:6" ht="16.5" x14ac:dyDescent="0.3">
      <c r="A4945" s="9" t="s">
        <v>17382</v>
      </c>
      <c r="B4945" s="9" t="s">
        <v>2974</v>
      </c>
      <c r="C4945" s="10">
        <v>35147</v>
      </c>
      <c r="D4945" s="9">
        <v>8127128031</v>
      </c>
      <c r="E4945" s="9" t="e">
        <f>INDEX(#REF!:#REF!,MATCH($D4945,#REF!:#REF!,0),MATCH(#REF!,#REF!:#REF!,0))</f>
        <v>#REF!</v>
      </c>
      <c r="F4945" s="9" t="e">
        <f>INDEX(#REF!:#REF!,MATCH($D4945,#REF!:#REF!,0),MATCH(#REF!,#REF!:#REF!,0))</f>
        <v>#REF!</v>
      </c>
    </row>
    <row r="4946" spans="1:6" ht="16.5" x14ac:dyDescent="0.3">
      <c r="A4946" s="9" t="s">
        <v>17381</v>
      </c>
      <c r="B4946" s="9" t="s">
        <v>2228</v>
      </c>
      <c r="C4946" s="10">
        <v>22218</v>
      </c>
      <c r="D4946" s="9">
        <v>8507800106</v>
      </c>
      <c r="E4946" s="9" t="e">
        <f>INDEX(#REF!:#REF!,MATCH($D4946,#REF!:#REF!,0),MATCH(#REF!,#REF!:#REF!,0))</f>
        <v>#REF!</v>
      </c>
      <c r="F4946" s="9" t="e">
        <f>INDEX(#REF!:#REF!,MATCH($D4946,#REF!:#REF!,0),MATCH(#REF!,#REF!:#REF!,0))</f>
        <v>#REF!</v>
      </c>
    </row>
    <row r="4947" spans="1:6" ht="16.5" x14ac:dyDescent="0.3">
      <c r="A4947" s="9" t="s">
        <v>17380</v>
      </c>
      <c r="B4947" s="9" t="s">
        <v>2087</v>
      </c>
      <c r="C4947" s="10">
        <v>25834</v>
      </c>
      <c r="D4947" s="9">
        <v>6854809452</v>
      </c>
      <c r="E4947" s="9" t="e">
        <f>INDEX(#REF!:#REF!,MATCH($D4947,#REF!:#REF!,0),MATCH(#REF!,#REF!:#REF!,0))</f>
        <v>#REF!</v>
      </c>
      <c r="F4947" s="9" t="e">
        <f>INDEX(#REF!:#REF!,MATCH($D4947,#REF!:#REF!,0),MATCH(#REF!,#REF!:#REF!,0))</f>
        <v>#REF!</v>
      </c>
    </row>
    <row r="4948" spans="1:6" ht="16.5" x14ac:dyDescent="0.3">
      <c r="A4948" s="9" t="s">
        <v>17379</v>
      </c>
      <c r="B4948" s="9" t="s">
        <v>2171</v>
      </c>
      <c r="C4948" s="10">
        <v>37543</v>
      </c>
      <c r="D4948" s="9">
        <v>9958099322</v>
      </c>
      <c r="E4948" s="9" t="e">
        <f>INDEX(#REF!:#REF!,MATCH($D4948,#REF!:#REF!,0),MATCH(#REF!,#REF!:#REF!,0))</f>
        <v>#REF!</v>
      </c>
      <c r="F4948" s="9" t="e">
        <f>INDEX(#REF!:#REF!,MATCH($D4948,#REF!:#REF!,0),MATCH(#REF!,#REF!:#REF!,0))</f>
        <v>#REF!</v>
      </c>
    </row>
    <row r="4949" spans="1:6" ht="16.5" x14ac:dyDescent="0.3">
      <c r="A4949" s="9" t="s">
        <v>17378</v>
      </c>
      <c r="B4949" s="9" t="s">
        <v>3187</v>
      </c>
      <c r="C4949" s="10">
        <v>22252</v>
      </c>
      <c r="D4949" s="9">
        <v>8977805007</v>
      </c>
      <c r="E4949" s="9" t="e">
        <f>INDEX(#REF!:#REF!,MATCH($D4949,#REF!:#REF!,0),MATCH(#REF!,#REF!:#REF!,0))</f>
        <v>#REF!</v>
      </c>
      <c r="F4949" s="9" t="e">
        <f>INDEX(#REF!:#REF!,MATCH($D4949,#REF!:#REF!,0),MATCH(#REF!,#REF!:#REF!,0))</f>
        <v>#REF!</v>
      </c>
    </row>
    <row r="4950" spans="1:6" ht="16.5" x14ac:dyDescent="0.3">
      <c r="A4950" s="9" t="s">
        <v>17377</v>
      </c>
      <c r="B4950" s="9" t="s">
        <v>2373</v>
      </c>
      <c r="C4950" s="10">
        <v>31944</v>
      </c>
      <c r="D4950" s="9">
        <v>3021692982</v>
      </c>
      <c r="E4950" s="9" t="e">
        <f>INDEX(#REF!:#REF!,MATCH($D4950,#REF!:#REF!,0),MATCH(#REF!,#REF!:#REF!,0))</f>
        <v>#REF!</v>
      </c>
      <c r="F4950" s="9" t="e">
        <f>INDEX(#REF!:#REF!,MATCH($D4950,#REF!:#REF!,0),MATCH(#REF!,#REF!:#REF!,0))</f>
        <v>#REF!</v>
      </c>
    </row>
    <row r="4951" spans="1:6" ht="16.5" x14ac:dyDescent="0.3">
      <c r="A4951" s="9" t="s">
        <v>17376</v>
      </c>
      <c r="B4951" s="9" t="s">
        <v>2003</v>
      </c>
      <c r="C4951" s="10">
        <v>28192</v>
      </c>
      <c r="D4951" s="9">
        <v>6109997811</v>
      </c>
      <c r="E4951" s="9" t="e">
        <f>INDEX(#REF!:#REF!,MATCH($D4951,#REF!:#REF!,0),MATCH(#REF!,#REF!:#REF!,0))</f>
        <v>#REF!</v>
      </c>
      <c r="F4951" s="9" t="e">
        <f>INDEX(#REF!:#REF!,MATCH($D4951,#REF!:#REF!,0),MATCH(#REF!,#REF!:#REF!,0))</f>
        <v>#REF!</v>
      </c>
    </row>
    <row r="4952" spans="1:6" ht="16.5" x14ac:dyDescent="0.3">
      <c r="A4952" s="9" t="s">
        <v>17375</v>
      </c>
      <c r="B4952" s="9" t="s">
        <v>2615</v>
      </c>
      <c r="C4952" s="10">
        <v>54337</v>
      </c>
      <c r="D4952" s="9">
        <v>5074304008</v>
      </c>
      <c r="E4952" s="9" t="e">
        <f>INDEX(#REF!:#REF!,MATCH($D4952,#REF!:#REF!,0),MATCH(#REF!,#REF!:#REF!,0))</f>
        <v>#REF!</v>
      </c>
      <c r="F4952" s="9" t="e">
        <f>INDEX(#REF!:#REF!,MATCH($D4952,#REF!:#REF!,0),MATCH(#REF!,#REF!:#REF!,0))</f>
        <v>#REF!</v>
      </c>
    </row>
    <row r="4953" spans="1:6" ht="16.5" x14ac:dyDescent="0.3">
      <c r="A4953" s="9" t="s">
        <v>17374</v>
      </c>
      <c r="B4953" s="9" t="s">
        <v>1957</v>
      </c>
      <c r="C4953" s="10">
        <v>45543</v>
      </c>
      <c r="D4953" s="9">
        <v>1895483948</v>
      </c>
      <c r="E4953" s="9" t="e">
        <f>INDEX(#REF!:#REF!,MATCH($D4953,#REF!:#REF!,0),MATCH(#REF!,#REF!:#REF!,0))</f>
        <v>#REF!</v>
      </c>
      <c r="F4953" s="9" t="e">
        <f>INDEX(#REF!:#REF!,MATCH($D4953,#REF!:#REF!,0),MATCH(#REF!,#REF!:#REF!,0))</f>
        <v>#REF!</v>
      </c>
    </row>
    <row r="4954" spans="1:6" ht="16.5" x14ac:dyDescent="0.3">
      <c r="A4954" s="9" t="s">
        <v>17373</v>
      </c>
      <c r="B4954" s="9" t="s">
        <v>3044</v>
      </c>
      <c r="C4954" s="10">
        <v>48553</v>
      </c>
      <c r="D4954" s="9">
        <v>1923178164</v>
      </c>
      <c r="E4954" s="9" t="e">
        <f>INDEX(#REF!:#REF!,MATCH($D4954,#REF!:#REF!,0),MATCH(#REF!,#REF!:#REF!,0))</f>
        <v>#REF!</v>
      </c>
      <c r="F4954" s="9" t="e">
        <f>INDEX(#REF!:#REF!,MATCH($D4954,#REF!:#REF!,0),MATCH(#REF!,#REF!:#REF!,0))</f>
        <v>#REF!</v>
      </c>
    </row>
    <row r="4955" spans="1:6" ht="16.5" x14ac:dyDescent="0.3">
      <c r="A4955" s="9" t="s">
        <v>17372</v>
      </c>
      <c r="B4955" s="9" t="s">
        <v>1941</v>
      </c>
      <c r="C4955" s="10">
        <v>42263</v>
      </c>
      <c r="D4955" s="9">
        <v>2748937082</v>
      </c>
      <c r="E4955" s="9" t="e">
        <f>INDEX(#REF!:#REF!,MATCH($D4955,#REF!:#REF!,0),MATCH(#REF!,#REF!:#REF!,0))</f>
        <v>#REF!</v>
      </c>
      <c r="F4955" s="9" t="e">
        <f>INDEX(#REF!:#REF!,MATCH($D4955,#REF!:#REF!,0),MATCH(#REF!,#REF!:#REF!,0))</f>
        <v>#REF!</v>
      </c>
    </row>
    <row r="4956" spans="1:6" ht="16.5" x14ac:dyDescent="0.3">
      <c r="A4956" s="9" t="s">
        <v>17371</v>
      </c>
      <c r="B4956" s="9" t="s">
        <v>2188</v>
      </c>
      <c r="C4956" s="10">
        <v>43858</v>
      </c>
      <c r="D4956" s="9">
        <v>7962906979</v>
      </c>
      <c r="E4956" s="9" t="e">
        <f>INDEX(#REF!:#REF!,MATCH($D4956,#REF!:#REF!,0),MATCH(#REF!,#REF!:#REF!,0))</f>
        <v>#REF!</v>
      </c>
      <c r="F4956" s="9" t="e">
        <f>INDEX(#REF!:#REF!,MATCH($D4956,#REF!:#REF!,0),MATCH(#REF!,#REF!:#REF!,0))</f>
        <v>#REF!</v>
      </c>
    </row>
    <row r="4957" spans="1:6" ht="16.5" x14ac:dyDescent="0.3">
      <c r="A4957" s="9" t="s">
        <v>17370</v>
      </c>
      <c r="B4957" s="9" t="s">
        <v>2052</v>
      </c>
      <c r="C4957" s="10">
        <v>38238</v>
      </c>
      <c r="D4957" s="9">
        <v>6471464479</v>
      </c>
      <c r="E4957" s="9" t="e">
        <f>INDEX(#REF!:#REF!,MATCH($D4957,#REF!:#REF!,0),MATCH(#REF!,#REF!:#REF!,0))</f>
        <v>#REF!</v>
      </c>
      <c r="F4957" s="9" t="e">
        <f>INDEX(#REF!:#REF!,MATCH($D4957,#REF!:#REF!,0),MATCH(#REF!,#REF!:#REF!,0))</f>
        <v>#REF!</v>
      </c>
    </row>
    <row r="4958" spans="1:6" ht="16.5" x14ac:dyDescent="0.3">
      <c r="A4958" s="9" t="s">
        <v>17369</v>
      </c>
      <c r="B4958" s="9" t="s">
        <v>1971</v>
      </c>
      <c r="C4958" s="10">
        <v>37968</v>
      </c>
      <c r="D4958" s="9">
        <v>4972162740</v>
      </c>
      <c r="E4958" s="9" t="e">
        <f>INDEX(#REF!:#REF!,MATCH($D4958,#REF!:#REF!,0),MATCH(#REF!,#REF!:#REF!,0))</f>
        <v>#REF!</v>
      </c>
      <c r="F4958" s="9" t="e">
        <f>INDEX(#REF!:#REF!,MATCH($D4958,#REF!:#REF!,0),MATCH(#REF!,#REF!:#REF!,0))</f>
        <v>#REF!</v>
      </c>
    </row>
    <row r="4959" spans="1:6" ht="16.5" x14ac:dyDescent="0.3">
      <c r="A4959" s="9" t="s">
        <v>17368</v>
      </c>
      <c r="B4959" s="9" t="s">
        <v>2436</v>
      </c>
      <c r="C4959" s="10">
        <v>37225</v>
      </c>
      <c r="D4959" s="9">
        <v>3409869514</v>
      </c>
      <c r="E4959" s="9" t="e">
        <f>INDEX(#REF!:#REF!,MATCH($D4959,#REF!:#REF!,0),MATCH(#REF!,#REF!:#REF!,0))</f>
        <v>#REF!</v>
      </c>
      <c r="F4959" s="9" t="e">
        <f>INDEX(#REF!:#REF!,MATCH($D4959,#REF!:#REF!,0),MATCH(#REF!,#REF!:#REF!,0))</f>
        <v>#REF!</v>
      </c>
    </row>
    <row r="4960" spans="1:6" ht="16.5" x14ac:dyDescent="0.3">
      <c r="A4960" s="9" t="s">
        <v>17367</v>
      </c>
      <c r="B4960" s="9" t="s">
        <v>2206</v>
      </c>
      <c r="C4960" s="10">
        <v>53145</v>
      </c>
      <c r="D4960" s="9">
        <v>7070564503</v>
      </c>
      <c r="E4960" s="9" t="e">
        <f>INDEX(#REF!:#REF!,MATCH($D4960,#REF!:#REF!,0),MATCH(#REF!,#REF!:#REF!,0))</f>
        <v>#REF!</v>
      </c>
      <c r="F4960" s="9" t="e">
        <f>INDEX(#REF!:#REF!,MATCH($D4960,#REF!:#REF!,0),MATCH(#REF!,#REF!:#REF!,0))</f>
        <v>#REF!</v>
      </c>
    </row>
    <row r="4961" spans="1:6" ht="16.5" x14ac:dyDescent="0.3">
      <c r="A4961" s="9" t="s">
        <v>17366</v>
      </c>
      <c r="B4961" s="9" t="s">
        <v>2615</v>
      </c>
      <c r="C4961" s="10">
        <v>46147</v>
      </c>
      <c r="D4961" s="9">
        <v>2841287114</v>
      </c>
      <c r="E4961" s="9" t="e">
        <f>INDEX(#REF!:#REF!,MATCH($D4961,#REF!:#REF!,0),MATCH(#REF!,#REF!:#REF!,0))</f>
        <v>#REF!</v>
      </c>
      <c r="F4961" s="9" t="e">
        <f>INDEX(#REF!:#REF!,MATCH($D4961,#REF!:#REF!,0),MATCH(#REF!,#REF!:#REF!,0))</f>
        <v>#REF!</v>
      </c>
    </row>
    <row r="4962" spans="1:6" ht="16.5" x14ac:dyDescent="0.3">
      <c r="A4962" s="9" t="s">
        <v>17365</v>
      </c>
      <c r="B4962" s="9" t="s">
        <v>2171</v>
      </c>
      <c r="C4962" s="10">
        <v>59558</v>
      </c>
      <c r="D4962" s="9">
        <v>4730395069</v>
      </c>
      <c r="E4962" s="9" t="e">
        <f>INDEX(#REF!:#REF!,MATCH($D4962,#REF!:#REF!,0),MATCH(#REF!,#REF!:#REF!,0))</f>
        <v>#REF!</v>
      </c>
      <c r="F4962" s="9" t="e">
        <f>INDEX(#REF!:#REF!,MATCH($D4962,#REF!:#REF!,0),MATCH(#REF!,#REF!:#REF!,0))</f>
        <v>#REF!</v>
      </c>
    </row>
    <row r="4963" spans="1:6" ht="16.5" x14ac:dyDescent="0.3">
      <c r="A4963" s="9" t="s">
        <v>17364</v>
      </c>
      <c r="B4963" s="9" t="s">
        <v>2317</v>
      </c>
      <c r="C4963" s="10">
        <v>15855</v>
      </c>
      <c r="D4963" s="9">
        <v>5726465660</v>
      </c>
      <c r="E4963" s="9" t="e">
        <f>INDEX(#REF!:#REF!,MATCH($D4963,#REF!:#REF!,0),MATCH(#REF!,#REF!:#REF!,0))</f>
        <v>#REF!</v>
      </c>
      <c r="F4963" s="9" t="e">
        <f>INDEX(#REF!:#REF!,MATCH($D4963,#REF!:#REF!,0),MATCH(#REF!,#REF!:#REF!,0))</f>
        <v>#REF!</v>
      </c>
    </row>
    <row r="4964" spans="1:6" ht="16.5" x14ac:dyDescent="0.3">
      <c r="A4964" s="9" t="s">
        <v>17363</v>
      </c>
      <c r="B4964" s="9" t="s">
        <v>2364</v>
      </c>
      <c r="C4964" s="10">
        <v>56154</v>
      </c>
      <c r="D4964" s="9">
        <v>6618120233</v>
      </c>
      <c r="E4964" s="9" t="e">
        <f>INDEX(#REF!:#REF!,MATCH($D4964,#REF!:#REF!,0),MATCH(#REF!,#REF!:#REF!,0))</f>
        <v>#REF!</v>
      </c>
      <c r="F4964" s="9" t="e">
        <f>INDEX(#REF!:#REF!,MATCH($D4964,#REF!:#REF!,0),MATCH(#REF!,#REF!:#REF!,0))</f>
        <v>#REF!</v>
      </c>
    </row>
    <row r="4965" spans="1:6" ht="16.5" x14ac:dyDescent="0.3">
      <c r="A4965" s="9" t="s">
        <v>17362</v>
      </c>
      <c r="B4965" s="9" t="s">
        <v>2288</v>
      </c>
      <c r="C4965" s="10">
        <v>20742</v>
      </c>
      <c r="D4965" s="9">
        <v>2809344809</v>
      </c>
      <c r="E4965" s="9" t="e">
        <f>INDEX(#REF!:#REF!,MATCH($D4965,#REF!:#REF!,0),MATCH(#REF!,#REF!:#REF!,0))</f>
        <v>#REF!</v>
      </c>
      <c r="F4965" s="9" t="e">
        <f>INDEX(#REF!:#REF!,MATCH($D4965,#REF!:#REF!,0),MATCH(#REF!,#REF!:#REF!,0))</f>
        <v>#REF!</v>
      </c>
    </row>
    <row r="4966" spans="1:6" ht="16.5" x14ac:dyDescent="0.3">
      <c r="A4966" s="9" t="s">
        <v>17361</v>
      </c>
      <c r="B4966" s="9" t="s">
        <v>2262</v>
      </c>
      <c r="C4966" s="10">
        <v>56468</v>
      </c>
      <c r="D4966" s="9">
        <v>966588630</v>
      </c>
      <c r="E4966" s="9" t="e">
        <f>INDEX(#REF!:#REF!,MATCH($D4966,#REF!:#REF!,0),MATCH(#REF!,#REF!:#REF!,0))</f>
        <v>#REF!</v>
      </c>
      <c r="F4966" s="9" t="e">
        <f>INDEX(#REF!:#REF!,MATCH($D4966,#REF!:#REF!,0),MATCH(#REF!,#REF!:#REF!,0))</f>
        <v>#REF!</v>
      </c>
    </row>
    <row r="4967" spans="1:6" ht="16.5" x14ac:dyDescent="0.3">
      <c r="A4967" s="9" t="s">
        <v>17360</v>
      </c>
      <c r="B4967" s="9" t="s">
        <v>2683</v>
      </c>
      <c r="C4967" s="10">
        <v>25017</v>
      </c>
      <c r="D4967" s="9">
        <v>5726465660</v>
      </c>
      <c r="E4967" s="9" t="e">
        <f>INDEX(#REF!:#REF!,MATCH($D4967,#REF!:#REF!,0),MATCH(#REF!,#REF!:#REF!,0))</f>
        <v>#REF!</v>
      </c>
      <c r="F4967" s="9" t="e">
        <f>INDEX(#REF!:#REF!,MATCH($D4967,#REF!:#REF!,0),MATCH(#REF!,#REF!:#REF!,0))</f>
        <v>#REF!</v>
      </c>
    </row>
    <row r="4968" spans="1:6" ht="16.5" x14ac:dyDescent="0.3">
      <c r="A4968" s="9" t="s">
        <v>17359</v>
      </c>
      <c r="B4968" s="9" t="s">
        <v>1977</v>
      </c>
      <c r="C4968" s="10">
        <v>59789</v>
      </c>
      <c r="D4968" s="9">
        <v>2074776004</v>
      </c>
      <c r="E4968" s="9" t="e">
        <f>INDEX(#REF!:#REF!,MATCH($D4968,#REF!:#REF!,0),MATCH(#REF!,#REF!:#REF!,0))</f>
        <v>#REF!</v>
      </c>
      <c r="F4968" s="9" t="e">
        <f>INDEX(#REF!:#REF!,MATCH($D4968,#REF!:#REF!,0),MATCH(#REF!,#REF!:#REF!,0))</f>
        <v>#REF!</v>
      </c>
    </row>
    <row r="4969" spans="1:6" ht="16.5" x14ac:dyDescent="0.3">
      <c r="A4969" s="9" t="s">
        <v>17358</v>
      </c>
      <c r="B4969" s="9" t="s">
        <v>2214</v>
      </c>
      <c r="C4969" s="10">
        <v>18647</v>
      </c>
      <c r="D4969" s="9">
        <v>885693418</v>
      </c>
      <c r="E4969" s="9" t="e">
        <f>INDEX(#REF!:#REF!,MATCH($D4969,#REF!:#REF!,0),MATCH(#REF!,#REF!:#REF!,0))</f>
        <v>#REF!</v>
      </c>
      <c r="F4969" s="9" t="e">
        <f>INDEX(#REF!:#REF!,MATCH($D4969,#REF!:#REF!,0),MATCH(#REF!,#REF!:#REF!,0))</f>
        <v>#REF!</v>
      </c>
    </row>
    <row r="4970" spans="1:6" ht="16.5" x14ac:dyDescent="0.3">
      <c r="A4970" s="9" t="s">
        <v>17357</v>
      </c>
      <c r="B4970" s="9" t="s">
        <v>2557</v>
      </c>
      <c r="C4970" s="10">
        <v>26443</v>
      </c>
      <c r="D4970" s="9">
        <v>9228842121</v>
      </c>
      <c r="E4970" s="9" t="e">
        <f>INDEX(#REF!:#REF!,MATCH($D4970,#REF!:#REF!,0),MATCH(#REF!,#REF!:#REF!,0))</f>
        <v>#REF!</v>
      </c>
      <c r="F4970" s="9" t="e">
        <f>INDEX(#REF!:#REF!,MATCH($D4970,#REF!:#REF!,0),MATCH(#REF!,#REF!:#REF!,0))</f>
        <v>#REF!</v>
      </c>
    </row>
    <row r="4971" spans="1:6" ht="16.5" x14ac:dyDescent="0.3">
      <c r="A4971" s="9" t="s">
        <v>17356</v>
      </c>
      <c r="B4971" s="9" t="s">
        <v>3241</v>
      </c>
      <c r="C4971" s="10">
        <v>43783</v>
      </c>
      <c r="D4971" s="9">
        <v>4716524892</v>
      </c>
      <c r="E4971" s="9" t="e">
        <f>INDEX(#REF!:#REF!,MATCH($D4971,#REF!:#REF!,0),MATCH(#REF!,#REF!:#REF!,0))</f>
        <v>#REF!</v>
      </c>
      <c r="F4971" s="9" t="e">
        <f>INDEX(#REF!:#REF!,MATCH($D4971,#REF!:#REF!,0),MATCH(#REF!,#REF!:#REF!,0))</f>
        <v>#REF!</v>
      </c>
    </row>
    <row r="4972" spans="1:6" ht="16.5" x14ac:dyDescent="0.3">
      <c r="A4972" s="9" t="s">
        <v>17355</v>
      </c>
      <c r="B4972" s="9" t="s">
        <v>1991</v>
      </c>
      <c r="C4972" s="10">
        <v>55273</v>
      </c>
      <c r="D4972" s="9">
        <v>6007705854</v>
      </c>
      <c r="E4972" s="9" t="e">
        <f>INDEX(#REF!:#REF!,MATCH($D4972,#REF!:#REF!,0),MATCH(#REF!,#REF!:#REF!,0))</f>
        <v>#REF!</v>
      </c>
      <c r="F4972" s="9" t="e">
        <f>INDEX(#REF!:#REF!,MATCH($D4972,#REF!:#REF!,0),MATCH(#REF!,#REF!:#REF!,0))</f>
        <v>#REF!</v>
      </c>
    </row>
    <row r="4973" spans="1:6" ht="16.5" x14ac:dyDescent="0.3">
      <c r="A4973" s="9" t="s">
        <v>17354</v>
      </c>
      <c r="B4973" s="9" t="s">
        <v>2918</v>
      </c>
      <c r="C4973" s="10">
        <v>56914</v>
      </c>
      <c r="D4973" s="9">
        <v>9013891098</v>
      </c>
      <c r="E4973" s="9" t="e">
        <f>INDEX(#REF!:#REF!,MATCH($D4973,#REF!:#REF!,0),MATCH(#REF!,#REF!:#REF!,0))</f>
        <v>#REF!</v>
      </c>
      <c r="F4973" s="9" t="e">
        <f>INDEX(#REF!:#REF!,MATCH($D4973,#REF!:#REF!,0),MATCH(#REF!,#REF!:#REF!,0))</f>
        <v>#REF!</v>
      </c>
    </row>
    <row r="4974" spans="1:6" ht="16.5" x14ac:dyDescent="0.3">
      <c r="A4974" s="9" t="s">
        <v>17353</v>
      </c>
      <c r="B4974" s="9" t="s">
        <v>2564</v>
      </c>
      <c r="C4974" s="10">
        <v>26209</v>
      </c>
      <c r="D4974" s="9">
        <v>4359854056</v>
      </c>
      <c r="E4974" s="9" t="e">
        <f>INDEX(#REF!:#REF!,MATCH($D4974,#REF!:#REF!,0),MATCH(#REF!,#REF!:#REF!,0))</f>
        <v>#REF!</v>
      </c>
      <c r="F4974" s="9" t="e">
        <f>INDEX(#REF!:#REF!,MATCH($D4974,#REF!:#REF!,0),MATCH(#REF!,#REF!:#REF!,0))</f>
        <v>#REF!</v>
      </c>
    </row>
    <row r="4975" spans="1:6" ht="16.5" x14ac:dyDescent="0.3">
      <c r="A4975" s="9" t="s">
        <v>17352</v>
      </c>
      <c r="B4975" s="9" t="s">
        <v>3617</v>
      </c>
      <c r="C4975" s="10">
        <v>53020</v>
      </c>
      <c r="D4975" s="9">
        <v>4453705328</v>
      </c>
      <c r="E4975" s="9" t="e">
        <f>INDEX(#REF!:#REF!,MATCH($D4975,#REF!:#REF!,0),MATCH(#REF!,#REF!:#REF!,0))</f>
        <v>#REF!</v>
      </c>
      <c r="F4975" s="9" t="e">
        <f>INDEX(#REF!:#REF!,MATCH($D4975,#REF!:#REF!,0),MATCH(#REF!,#REF!:#REF!,0))</f>
        <v>#REF!</v>
      </c>
    </row>
    <row r="4976" spans="1:6" ht="16.5" x14ac:dyDescent="0.3">
      <c r="A4976" s="9" t="s">
        <v>17351</v>
      </c>
      <c r="B4976" s="9" t="s">
        <v>3478</v>
      </c>
      <c r="C4976" s="10">
        <v>58705</v>
      </c>
      <c r="D4976" s="9">
        <v>1754740677</v>
      </c>
      <c r="E4976" s="9" t="e">
        <f>INDEX(#REF!:#REF!,MATCH($D4976,#REF!:#REF!,0),MATCH(#REF!,#REF!:#REF!,0))</f>
        <v>#REF!</v>
      </c>
      <c r="F4976" s="9" t="e">
        <f>INDEX(#REF!:#REF!,MATCH($D4976,#REF!:#REF!,0),MATCH(#REF!,#REF!:#REF!,0))</f>
        <v>#REF!</v>
      </c>
    </row>
    <row r="4977" spans="1:6" ht="16.5" x14ac:dyDescent="0.3">
      <c r="A4977" s="9" t="s">
        <v>17350</v>
      </c>
      <c r="B4977" s="9" t="s">
        <v>2183</v>
      </c>
      <c r="C4977" s="10">
        <v>18467</v>
      </c>
      <c r="D4977" s="9">
        <v>3086393343</v>
      </c>
      <c r="E4977" s="9" t="e">
        <f>INDEX(#REF!:#REF!,MATCH($D4977,#REF!:#REF!,0),MATCH(#REF!,#REF!:#REF!,0))</f>
        <v>#REF!</v>
      </c>
      <c r="F4977" s="9" t="e">
        <f>INDEX(#REF!:#REF!,MATCH($D4977,#REF!:#REF!,0),MATCH(#REF!,#REF!:#REF!,0))</f>
        <v>#REF!</v>
      </c>
    </row>
    <row r="4978" spans="1:6" ht="16.5" x14ac:dyDescent="0.3">
      <c r="A4978" s="9" t="s">
        <v>17349</v>
      </c>
      <c r="B4978" s="9" t="s">
        <v>2017</v>
      </c>
      <c r="C4978" s="10">
        <v>36236</v>
      </c>
      <c r="D4978" s="9">
        <v>9617190826</v>
      </c>
      <c r="E4978" s="9" t="e">
        <f>INDEX(#REF!:#REF!,MATCH($D4978,#REF!:#REF!,0),MATCH(#REF!,#REF!:#REF!,0))</f>
        <v>#REF!</v>
      </c>
      <c r="F4978" s="9" t="e">
        <f>INDEX(#REF!:#REF!,MATCH($D4978,#REF!:#REF!,0),MATCH(#REF!,#REF!:#REF!,0))</f>
        <v>#REF!</v>
      </c>
    </row>
    <row r="4979" spans="1:6" ht="16.5" x14ac:dyDescent="0.3">
      <c r="A4979" s="9" t="s">
        <v>17348</v>
      </c>
      <c r="B4979" s="9" t="s">
        <v>3281</v>
      </c>
      <c r="C4979" s="10">
        <v>15066</v>
      </c>
      <c r="D4979" s="9">
        <v>2079803735</v>
      </c>
      <c r="E4979" s="9" t="e">
        <f>INDEX(#REF!:#REF!,MATCH($D4979,#REF!:#REF!,0),MATCH(#REF!,#REF!:#REF!,0))</f>
        <v>#REF!</v>
      </c>
      <c r="F4979" s="9" t="e">
        <f>INDEX(#REF!:#REF!,MATCH($D4979,#REF!:#REF!,0),MATCH(#REF!,#REF!:#REF!,0))</f>
        <v>#REF!</v>
      </c>
    </row>
    <row r="4980" spans="1:6" ht="16.5" x14ac:dyDescent="0.3">
      <c r="A4980" s="9" t="s">
        <v>17347</v>
      </c>
      <c r="B4980" s="9" t="s">
        <v>2532</v>
      </c>
      <c r="C4980" s="10">
        <v>57758</v>
      </c>
      <c r="D4980" s="9">
        <v>1898839557</v>
      </c>
      <c r="E4980" s="9" t="e">
        <f>INDEX(#REF!:#REF!,MATCH($D4980,#REF!:#REF!,0),MATCH(#REF!,#REF!:#REF!,0))</f>
        <v>#REF!</v>
      </c>
      <c r="F4980" s="9" t="e">
        <f>INDEX(#REF!:#REF!,MATCH($D4980,#REF!:#REF!,0),MATCH(#REF!,#REF!:#REF!,0))</f>
        <v>#REF!</v>
      </c>
    </row>
    <row r="4981" spans="1:6" ht="16.5" x14ac:dyDescent="0.3">
      <c r="A4981" s="9" t="s">
        <v>17346</v>
      </c>
      <c r="B4981" s="9" t="s">
        <v>2185</v>
      </c>
      <c r="C4981" s="10">
        <v>26285</v>
      </c>
      <c r="D4981" s="9">
        <v>7596173217</v>
      </c>
      <c r="E4981" s="9" t="e">
        <f>INDEX(#REF!:#REF!,MATCH($D4981,#REF!:#REF!,0),MATCH(#REF!,#REF!:#REF!,0))</f>
        <v>#REF!</v>
      </c>
      <c r="F4981" s="9" t="e">
        <f>INDEX(#REF!:#REF!,MATCH($D4981,#REF!:#REF!,0),MATCH(#REF!,#REF!:#REF!,0))</f>
        <v>#REF!</v>
      </c>
    </row>
    <row r="4982" spans="1:6" ht="16.5" x14ac:dyDescent="0.3">
      <c r="A4982" s="9" t="s">
        <v>17345</v>
      </c>
      <c r="B4982" s="9" t="s">
        <v>2277</v>
      </c>
      <c r="C4982" s="10">
        <v>18510</v>
      </c>
      <c r="D4982" s="9">
        <v>1313434965</v>
      </c>
      <c r="E4982" s="9" t="e">
        <f>INDEX(#REF!:#REF!,MATCH($D4982,#REF!:#REF!,0),MATCH(#REF!,#REF!:#REF!,0))</f>
        <v>#REF!</v>
      </c>
      <c r="F4982" s="9" t="e">
        <f>INDEX(#REF!:#REF!,MATCH($D4982,#REF!:#REF!,0),MATCH(#REF!,#REF!:#REF!,0))</f>
        <v>#REF!</v>
      </c>
    </row>
    <row r="4983" spans="1:6" ht="16.5" x14ac:dyDescent="0.3">
      <c r="A4983" s="9" t="s">
        <v>17344</v>
      </c>
      <c r="B4983" s="9" t="s">
        <v>2134</v>
      </c>
      <c r="C4983" s="10">
        <v>37227</v>
      </c>
      <c r="D4983" s="9">
        <v>3016741628</v>
      </c>
      <c r="E4983" s="9" t="e">
        <f>INDEX(#REF!:#REF!,MATCH($D4983,#REF!:#REF!,0),MATCH(#REF!,#REF!:#REF!,0))</f>
        <v>#REF!</v>
      </c>
      <c r="F4983" s="9" t="e">
        <f>INDEX(#REF!:#REF!,MATCH($D4983,#REF!:#REF!,0),MATCH(#REF!,#REF!:#REF!,0))</f>
        <v>#REF!</v>
      </c>
    </row>
    <row r="4984" spans="1:6" ht="16.5" x14ac:dyDescent="0.3">
      <c r="A4984" s="9" t="s">
        <v>17343</v>
      </c>
      <c r="B4984" s="9" t="s">
        <v>3079</v>
      </c>
      <c r="C4984" s="10">
        <v>26148</v>
      </c>
      <c r="D4984" s="9">
        <v>1152386727</v>
      </c>
      <c r="E4984" s="9" t="e">
        <f>INDEX(#REF!:#REF!,MATCH($D4984,#REF!:#REF!,0),MATCH(#REF!,#REF!:#REF!,0))</f>
        <v>#REF!</v>
      </c>
      <c r="F4984" s="9" t="e">
        <f>INDEX(#REF!:#REF!,MATCH($D4984,#REF!:#REF!,0),MATCH(#REF!,#REF!:#REF!,0))</f>
        <v>#REF!</v>
      </c>
    </row>
    <row r="4985" spans="1:6" ht="16.5" x14ac:dyDescent="0.3">
      <c r="A4985" s="9" t="s">
        <v>17342</v>
      </c>
      <c r="B4985" s="9" t="s">
        <v>2406</v>
      </c>
      <c r="C4985" s="10">
        <v>55032</v>
      </c>
      <c r="D4985" s="9">
        <v>483886254</v>
      </c>
      <c r="E4985" s="9" t="e">
        <f>INDEX(#REF!:#REF!,MATCH($D4985,#REF!:#REF!,0),MATCH(#REF!,#REF!:#REF!,0))</f>
        <v>#REF!</v>
      </c>
      <c r="F4985" s="9" t="e">
        <f>INDEX(#REF!:#REF!,MATCH($D4985,#REF!:#REF!,0),MATCH(#REF!,#REF!:#REF!,0))</f>
        <v>#REF!</v>
      </c>
    </row>
    <row r="4986" spans="1:6" ht="16.5" x14ac:dyDescent="0.3">
      <c r="A4986" s="9" t="s">
        <v>17341</v>
      </c>
      <c r="B4986" s="9" t="s">
        <v>2635</v>
      </c>
      <c r="C4986" s="10">
        <v>55206</v>
      </c>
      <c r="D4986" s="9">
        <v>2259282237</v>
      </c>
      <c r="E4986" s="9" t="e">
        <f>INDEX(#REF!:#REF!,MATCH($D4986,#REF!:#REF!,0),MATCH(#REF!,#REF!:#REF!,0))</f>
        <v>#REF!</v>
      </c>
      <c r="F4986" s="9" t="e">
        <f>INDEX(#REF!:#REF!,MATCH($D4986,#REF!:#REF!,0),MATCH(#REF!,#REF!:#REF!,0))</f>
        <v>#REF!</v>
      </c>
    </row>
    <row r="4987" spans="1:6" ht="16.5" x14ac:dyDescent="0.3">
      <c r="A4987" s="9" t="s">
        <v>17340</v>
      </c>
      <c r="B4987" s="9" t="s">
        <v>2610</v>
      </c>
      <c r="C4987" s="10">
        <v>44924</v>
      </c>
      <c r="D4987" s="9">
        <v>2405876701</v>
      </c>
      <c r="E4987" s="9" t="e">
        <f>INDEX(#REF!:#REF!,MATCH($D4987,#REF!:#REF!,0),MATCH(#REF!,#REF!:#REF!,0))</f>
        <v>#REF!</v>
      </c>
      <c r="F4987" s="9" t="e">
        <f>INDEX(#REF!:#REF!,MATCH($D4987,#REF!:#REF!,0),MATCH(#REF!,#REF!:#REF!,0))</f>
        <v>#REF!</v>
      </c>
    </row>
    <row r="4988" spans="1:6" ht="16.5" x14ac:dyDescent="0.3">
      <c r="A4988" s="9" t="s">
        <v>17339</v>
      </c>
      <c r="B4988" s="9" t="s">
        <v>2539</v>
      </c>
      <c r="C4988" s="10">
        <v>33454</v>
      </c>
      <c r="D4988" s="9">
        <v>5293354957</v>
      </c>
      <c r="E4988" s="9" t="e">
        <f>INDEX(#REF!:#REF!,MATCH($D4988,#REF!:#REF!,0),MATCH(#REF!,#REF!:#REF!,0))</f>
        <v>#REF!</v>
      </c>
      <c r="F4988" s="9" t="e">
        <f>INDEX(#REF!:#REF!,MATCH($D4988,#REF!:#REF!,0),MATCH(#REF!,#REF!:#REF!,0))</f>
        <v>#REF!</v>
      </c>
    </row>
    <row r="4989" spans="1:6" ht="16.5" x14ac:dyDescent="0.3">
      <c r="A4989" s="9" t="s">
        <v>17338</v>
      </c>
      <c r="B4989" s="9" t="s">
        <v>2453</v>
      </c>
      <c r="C4989" s="10">
        <v>12062</v>
      </c>
      <c r="D4989" s="9">
        <v>7914395587</v>
      </c>
      <c r="E4989" s="9" t="e">
        <f>INDEX(#REF!:#REF!,MATCH($D4989,#REF!:#REF!,0),MATCH(#REF!,#REF!:#REF!,0))</f>
        <v>#REF!</v>
      </c>
      <c r="F4989" s="9" t="e">
        <f>INDEX(#REF!:#REF!,MATCH($D4989,#REF!:#REF!,0),MATCH(#REF!,#REF!:#REF!,0))</f>
        <v>#REF!</v>
      </c>
    </row>
    <row r="4990" spans="1:6" ht="16.5" x14ac:dyDescent="0.3">
      <c r="A4990" s="9" t="s">
        <v>17337</v>
      </c>
      <c r="B4990" s="9" t="s">
        <v>2087</v>
      </c>
      <c r="C4990" s="10">
        <v>30118</v>
      </c>
      <c r="D4990" s="9">
        <v>3824197065</v>
      </c>
      <c r="E4990" s="9" t="e">
        <f>INDEX(#REF!:#REF!,MATCH($D4990,#REF!:#REF!,0),MATCH(#REF!,#REF!:#REF!,0))</f>
        <v>#REF!</v>
      </c>
      <c r="F4990" s="9" t="e">
        <f>INDEX(#REF!:#REF!,MATCH($D4990,#REF!:#REF!,0),MATCH(#REF!,#REF!:#REF!,0))</f>
        <v>#REF!</v>
      </c>
    </row>
    <row r="4991" spans="1:6" ht="16.5" x14ac:dyDescent="0.3">
      <c r="A4991" s="9" t="s">
        <v>17336</v>
      </c>
      <c r="B4991" s="9" t="s">
        <v>2243</v>
      </c>
      <c r="C4991" s="10">
        <v>56181</v>
      </c>
      <c r="D4991" s="9">
        <v>5075915108</v>
      </c>
      <c r="E4991" s="9" t="e">
        <f>INDEX(#REF!:#REF!,MATCH($D4991,#REF!:#REF!,0),MATCH(#REF!,#REF!:#REF!,0))</f>
        <v>#REF!</v>
      </c>
      <c r="F4991" s="9" t="e">
        <f>INDEX(#REF!:#REF!,MATCH($D4991,#REF!:#REF!,0),MATCH(#REF!,#REF!:#REF!,0))</f>
        <v>#REF!</v>
      </c>
    </row>
    <row r="4992" spans="1:6" ht="16.5" x14ac:dyDescent="0.3">
      <c r="A4992" s="9" t="s">
        <v>17335</v>
      </c>
      <c r="B4992" s="9" t="s">
        <v>2201</v>
      </c>
      <c r="C4992" s="10">
        <v>57956</v>
      </c>
      <c r="D4992" s="9">
        <v>4808886316</v>
      </c>
      <c r="E4992" s="9" t="e">
        <f>INDEX(#REF!:#REF!,MATCH($D4992,#REF!:#REF!,0),MATCH(#REF!,#REF!:#REF!,0))</f>
        <v>#REF!</v>
      </c>
      <c r="F4992" s="9" t="e">
        <f>INDEX(#REF!:#REF!,MATCH($D4992,#REF!:#REF!,0),MATCH(#REF!,#REF!:#REF!,0))</f>
        <v>#REF!</v>
      </c>
    </row>
    <row r="4993" spans="1:6" ht="16.5" x14ac:dyDescent="0.3">
      <c r="A4993" s="9" t="s">
        <v>17334</v>
      </c>
      <c r="B4993" s="9" t="s">
        <v>2615</v>
      </c>
      <c r="C4993" s="10">
        <v>19761</v>
      </c>
      <c r="D4993" s="9">
        <v>6286877770</v>
      </c>
      <c r="E4993" s="9" t="e">
        <f>INDEX(#REF!:#REF!,MATCH($D4993,#REF!:#REF!,0),MATCH(#REF!,#REF!:#REF!,0))</f>
        <v>#REF!</v>
      </c>
      <c r="F4993" s="9" t="e">
        <f>INDEX(#REF!:#REF!,MATCH($D4993,#REF!:#REF!,0),MATCH(#REF!,#REF!:#REF!,0))</f>
        <v>#REF!</v>
      </c>
    </row>
    <row r="4994" spans="1:6" ht="16.5" x14ac:dyDescent="0.3">
      <c r="A4994" s="9" t="s">
        <v>17333</v>
      </c>
      <c r="B4994" s="9" t="s">
        <v>2046</v>
      </c>
      <c r="C4994" s="10">
        <v>38205</v>
      </c>
      <c r="D4994" s="9">
        <v>7783641539</v>
      </c>
      <c r="E4994" s="9" t="e">
        <f>INDEX(#REF!:#REF!,MATCH($D4994,#REF!:#REF!,0),MATCH(#REF!,#REF!:#REF!,0))</f>
        <v>#REF!</v>
      </c>
      <c r="F4994" s="9" t="e">
        <f>INDEX(#REF!:#REF!,MATCH($D4994,#REF!:#REF!,0),MATCH(#REF!,#REF!:#REF!,0))</f>
        <v>#REF!</v>
      </c>
    </row>
    <row r="4995" spans="1:6" ht="16.5" x14ac:dyDescent="0.3">
      <c r="A4995" s="9" t="s">
        <v>17332</v>
      </c>
      <c r="B4995" s="9" t="s">
        <v>2011</v>
      </c>
      <c r="C4995" s="10">
        <v>10096</v>
      </c>
      <c r="D4995" s="9">
        <v>2117567142</v>
      </c>
      <c r="E4995" s="9" t="e">
        <f>INDEX(#REF!:#REF!,MATCH($D4995,#REF!:#REF!,0),MATCH(#REF!,#REF!:#REF!,0))</f>
        <v>#REF!</v>
      </c>
      <c r="F4995" s="9" t="e">
        <f>INDEX(#REF!:#REF!,MATCH($D4995,#REF!:#REF!,0),MATCH(#REF!,#REF!:#REF!,0))</f>
        <v>#REF!</v>
      </c>
    </row>
    <row r="4996" spans="1:6" ht="16.5" x14ac:dyDescent="0.3">
      <c r="A4996" s="9" t="s">
        <v>17331</v>
      </c>
      <c r="B4996" s="9" t="s">
        <v>2947</v>
      </c>
      <c r="C4996" s="10">
        <v>10209</v>
      </c>
      <c r="D4996" s="9">
        <v>4535395691</v>
      </c>
      <c r="E4996" s="9" t="e">
        <f>INDEX(#REF!:#REF!,MATCH($D4996,#REF!:#REF!,0),MATCH(#REF!,#REF!:#REF!,0))</f>
        <v>#REF!</v>
      </c>
      <c r="F4996" s="9" t="e">
        <f>INDEX(#REF!:#REF!,MATCH($D4996,#REF!:#REF!,0),MATCH(#REF!,#REF!:#REF!,0))</f>
        <v>#REF!</v>
      </c>
    </row>
    <row r="4997" spans="1:6" ht="16.5" x14ac:dyDescent="0.3">
      <c r="A4997" s="9" t="s">
        <v>17330</v>
      </c>
      <c r="B4997" s="9" t="s">
        <v>2600</v>
      </c>
      <c r="C4997" s="10">
        <v>57815</v>
      </c>
      <c r="D4997" s="9">
        <v>495702854</v>
      </c>
      <c r="E4997" s="9" t="e">
        <f>INDEX(#REF!:#REF!,MATCH($D4997,#REF!:#REF!,0),MATCH(#REF!,#REF!:#REF!,0))</f>
        <v>#REF!</v>
      </c>
      <c r="F4997" s="9" t="e">
        <f>INDEX(#REF!:#REF!,MATCH($D4997,#REF!:#REF!,0),MATCH(#REF!,#REF!:#REF!,0))</f>
        <v>#REF!</v>
      </c>
    </row>
    <row r="4998" spans="1:6" ht="16.5" x14ac:dyDescent="0.3">
      <c r="A4998" s="9" t="s">
        <v>17329</v>
      </c>
      <c r="B4998" s="9" t="s">
        <v>2492</v>
      </c>
      <c r="C4998" s="10">
        <v>48555</v>
      </c>
      <c r="D4998" s="9">
        <v>140020098</v>
      </c>
      <c r="E4998" s="9" t="e">
        <f>INDEX(#REF!:#REF!,MATCH($D4998,#REF!:#REF!,0),MATCH(#REF!,#REF!:#REF!,0))</f>
        <v>#REF!</v>
      </c>
      <c r="F4998" s="9" t="e">
        <f>INDEX(#REF!:#REF!,MATCH($D4998,#REF!:#REF!,0),MATCH(#REF!,#REF!:#REF!,0))</f>
        <v>#REF!</v>
      </c>
    </row>
    <row r="4999" spans="1:6" ht="16.5" x14ac:dyDescent="0.3">
      <c r="A4999" s="9" t="s">
        <v>17328</v>
      </c>
      <c r="B4999" s="9" t="s">
        <v>3360</v>
      </c>
      <c r="C4999" s="10">
        <v>17510</v>
      </c>
      <c r="D4999" s="9">
        <v>9114174103</v>
      </c>
      <c r="E4999" s="9" t="e">
        <f>INDEX(#REF!:#REF!,MATCH($D4999,#REF!:#REF!,0),MATCH(#REF!,#REF!:#REF!,0))</f>
        <v>#REF!</v>
      </c>
      <c r="F4999" s="9" t="e">
        <f>INDEX(#REF!:#REF!,MATCH($D4999,#REF!:#REF!,0),MATCH(#REF!,#REF!:#REF!,0))</f>
        <v>#REF!</v>
      </c>
    </row>
    <row r="5000" spans="1:6" ht="16.5" x14ac:dyDescent="0.3">
      <c r="A5000" s="9" t="s">
        <v>17327</v>
      </c>
      <c r="B5000" s="9" t="s">
        <v>2015</v>
      </c>
      <c r="C5000" s="10">
        <v>26374</v>
      </c>
      <c r="D5000" s="9">
        <v>3996818513</v>
      </c>
      <c r="E5000" s="9" t="e">
        <f>INDEX(#REF!:#REF!,MATCH($D5000,#REF!:#REF!,0),MATCH(#REF!,#REF!:#REF!,0))</f>
        <v>#REF!</v>
      </c>
      <c r="F5000" s="9" t="e">
        <f>INDEX(#REF!:#REF!,MATCH($D5000,#REF!:#REF!,0),MATCH(#REF!,#REF!:#REF!,0))</f>
        <v>#REF!</v>
      </c>
    </row>
    <row r="5001" spans="1:6" ht="16.5" x14ac:dyDescent="0.3">
      <c r="A5001" s="9" t="s">
        <v>17326</v>
      </c>
      <c r="B5001" s="9" t="s">
        <v>1989</v>
      </c>
      <c r="C5001" s="10">
        <v>39144</v>
      </c>
      <c r="D5001" s="9">
        <v>7462961601</v>
      </c>
      <c r="E5001" s="9" t="e">
        <f>INDEX(#REF!:#REF!,MATCH($D5001,#REF!:#REF!,0),MATCH(#REF!,#REF!:#REF!,0))</f>
        <v>#REF!</v>
      </c>
      <c r="F5001" s="9" t="e">
        <f>INDEX(#REF!:#REF!,MATCH($D5001,#REF!:#REF!,0),MATCH(#REF!,#REF!:#REF!,0))</f>
        <v>#REF!</v>
      </c>
    </row>
    <row r="5002" spans="1:6" ht="16.5" x14ac:dyDescent="0.3">
      <c r="A5002" s="9" t="s">
        <v>17325</v>
      </c>
      <c r="B5002" s="9" t="s">
        <v>5218</v>
      </c>
      <c r="C5002" s="10">
        <v>28126</v>
      </c>
      <c r="D5002" s="9">
        <v>4119729087</v>
      </c>
      <c r="E5002" s="9" t="e">
        <f>INDEX(#REF!:#REF!,MATCH($D5002,#REF!:#REF!,0),MATCH(#REF!,#REF!:#REF!,0))</f>
        <v>#REF!</v>
      </c>
      <c r="F5002" s="9" t="e">
        <f>INDEX(#REF!:#REF!,MATCH($D5002,#REF!:#REF!,0),MATCH(#REF!,#REF!:#REF!,0))</f>
        <v>#REF!</v>
      </c>
    </row>
    <row r="5003" spans="1:6" ht="16.5" x14ac:dyDescent="0.3">
      <c r="A5003" s="9" t="s">
        <v>17324</v>
      </c>
      <c r="B5003" s="9" t="s">
        <v>2103</v>
      </c>
      <c r="C5003" s="10">
        <v>59516</v>
      </c>
      <c r="D5003" s="9">
        <v>8377113392</v>
      </c>
      <c r="E5003" s="9" t="e">
        <f>INDEX(#REF!:#REF!,MATCH($D5003,#REF!:#REF!,0),MATCH(#REF!,#REF!:#REF!,0))</f>
        <v>#REF!</v>
      </c>
      <c r="F5003" s="9" t="e">
        <f>INDEX(#REF!:#REF!,MATCH($D5003,#REF!:#REF!,0),MATCH(#REF!,#REF!:#REF!,0))</f>
        <v>#REF!</v>
      </c>
    </row>
    <row r="5004" spans="1:6" ht="16.5" x14ac:dyDescent="0.3">
      <c r="A5004" s="9" t="s">
        <v>17323</v>
      </c>
      <c r="B5004" s="9" t="s">
        <v>2110</v>
      </c>
      <c r="C5004" s="10">
        <v>19311</v>
      </c>
      <c r="D5004" s="9">
        <v>7637608875</v>
      </c>
      <c r="E5004" s="9" t="e">
        <f>INDEX(#REF!:#REF!,MATCH($D5004,#REF!:#REF!,0),MATCH(#REF!,#REF!:#REF!,0))</f>
        <v>#REF!</v>
      </c>
      <c r="F5004" s="9" t="e">
        <f>INDEX(#REF!:#REF!,MATCH($D5004,#REF!:#REF!,0),MATCH(#REF!,#REF!:#REF!,0))</f>
        <v>#REF!</v>
      </c>
    </row>
    <row r="5005" spans="1:6" ht="16.5" x14ac:dyDescent="0.3">
      <c r="A5005" s="9" t="s">
        <v>17322</v>
      </c>
      <c r="B5005" s="9" t="s">
        <v>2256</v>
      </c>
      <c r="C5005" s="10">
        <v>21907</v>
      </c>
      <c r="D5005" s="9">
        <v>8808097757</v>
      </c>
      <c r="E5005" s="9" t="e">
        <f>INDEX(#REF!:#REF!,MATCH($D5005,#REF!:#REF!,0),MATCH(#REF!,#REF!:#REF!,0))</f>
        <v>#REF!</v>
      </c>
      <c r="F5005" s="9" t="e">
        <f>INDEX(#REF!:#REF!,MATCH($D5005,#REF!:#REF!,0),MATCH(#REF!,#REF!:#REF!,0))</f>
        <v>#REF!</v>
      </c>
    </row>
    <row r="5006" spans="1:6" ht="16.5" x14ac:dyDescent="0.3">
      <c r="A5006" s="9" t="s">
        <v>17321</v>
      </c>
      <c r="B5006" s="9" t="s">
        <v>2389</v>
      </c>
      <c r="C5006" s="10">
        <v>38877</v>
      </c>
      <c r="D5006" s="9">
        <v>6815475379</v>
      </c>
      <c r="E5006" s="9" t="e">
        <f>INDEX(#REF!:#REF!,MATCH($D5006,#REF!:#REF!,0),MATCH(#REF!,#REF!:#REF!,0))</f>
        <v>#REF!</v>
      </c>
      <c r="F5006" s="9" t="e">
        <f>INDEX(#REF!:#REF!,MATCH($D5006,#REF!:#REF!,0),MATCH(#REF!,#REF!:#REF!,0))</f>
        <v>#REF!</v>
      </c>
    </row>
    <row r="5007" spans="1:6" ht="16.5" x14ac:dyDescent="0.3">
      <c r="A5007" s="9" t="s">
        <v>17320</v>
      </c>
      <c r="B5007" s="9" t="s">
        <v>3168</v>
      </c>
      <c r="C5007" s="10">
        <v>23705</v>
      </c>
      <c r="D5007" s="9">
        <v>1743464649</v>
      </c>
      <c r="E5007" s="9" t="e">
        <f>INDEX(#REF!:#REF!,MATCH($D5007,#REF!:#REF!,0),MATCH(#REF!,#REF!:#REF!,0))</f>
        <v>#REF!</v>
      </c>
      <c r="F5007" s="9" t="e">
        <f>INDEX(#REF!:#REF!,MATCH($D5007,#REF!:#REF!,0),MATCH(#REF!,#REF!:#REF!,0))</f>
        <v>#REF!</v>
      </c>
    </row>
    <row r="5008" spans="1:6" ht="16.5" x14ac:dyDescent="0.3">
      <c r="A5008" s="9" t="s">
        <v>17319</v>
      </c>
      <c r="B5008" s="9" t="s">
        <v>2291</v>
      </c>
      <c r="C5008" s="10">
        <v>32617</v>
      </c>
      <c r="D5008" s="9">
        <v>2230983466</v>
      </c>
      <c r="E5008" s="9" t="e">
        <f>INDEX(#REF!:#REF!,MATCH($D5008,#REF!:#REF!,0),MATCH(#REF!,#REF!:#REF!,0))</f>
        <v>#REF!</v>
      </c>
      <c r="F5008" s="9" t="e">
        <f>INDEX(#REF!:#REF!,MATCH($D5008,#REF!:#REF!,0),MATCH(#REF!,#REF!:#REF!,0))</f>
        <v>#REF!</v>
      </c>
    </row>
    <row r="5009" spans="1:6" ht="16.5" x14ac:dyDescent="0.3">
      <c r="A5009" s="9" t="s">
        <v>17318</v>
      </c>
      <c r="B5009" s="9" t="s">
        <v>2243</v>
      </c>
      <c r="C5009" s="10">
        <v>11317</v>
      </c>
      <c r="D5009" s="9">
        <v>8731494560</v>
      </c>
      <c r="E5009" s="9" t="e">
        <f>INDEX(#REF!:#REF!,MATCH($D5009,#REF!:#REF!,0),MATCH(#REF!,#REF!:#REF!,0))</f>
        <v>#REF!</v>
      </c>
      <c r="F5009" s="9" t="e">
        <f>INDEX(#REF!:#REF!,MATCH($D5009,#REF!:#REF!,0),MATCH(#REF!,#REF!:#REF!,0))</f>
        <v>#REF!</v>
      </c>
    </row>
    <row r="5010" spans="1:6" ht="16.5" x14ac:dyDescent="0.3">
      <c r="A5010" s="9" t="s">
        <v>17317</v>
      </c>
      <c r="B5010" s="9" t="s">
        <v>2521</v>
      </c>
      <c r="C5010" s="10">
        <v>36763</v>
      </c>
      <c r="D5010" s="9">
        <v>7000350199</v>
      </c>
      <c r="E5010" s="9" t="e">
        <f>INDEX(#REF!:#REF!,MATCH($D5010,#REF!:#REF!,0),MATCH(#REF!,#REF!:#REF!,0))</f>
        <v>#REF!</v>
      </c>
      <c r="F5010" s="9" t="e">
        <f>INDEX(#REF!:#REF!,MATCH($D5010,#REF!:#REF!,0),MATCH(#REF!,#REF!:#REF!,0))</f>
        <v>#REF!</v>
      </c>
    </row>
    <row r="5011" spans="1:6" ht="16.5" x14ac:dyDescent="0.3">
      <c r="A5011" s="9" t="s">
        <v>17316</v>
      </c>
      <c r="B5011" s="9" t="s">
        <v>3255</v>
      </c>
      <c r="C5011" s="10">
        <v>37252</v>
      </c>
      <c r="D5011" s="9">
        <v>1079691642</v>
      </c>
      <c r="E5011" s="9" t="e">
        <f>INDEX(#REF!:#REF!,MATCH($D5011,#REF!:#REF!,0),MATCH(#REF!,#REF!:#REF!,0))</f>
        <v>#REF!</v>
      </c>
      <c r="F5011" s="9" t="e">
        <f>INDEX(#REF!:#REF!,MATCH($D5011,#REF!:#REF!,0),MATCH(#REF!,#REF!:#REF!,0))</f>
        <v>#REF!</v>
      </c>
    </row>
    <row r="5012" spans="1:6" ht="16.5" x14ac:dyDescent="0.3">
      <c r="A5012" s="9" t="s">
        <v>17315</v>
      </c>
      <c r="B5012" s="9" t="s">
        <v>3388</v>
      </c>
      <c r="C5012" s="10">
        <v>50967</v>
      </c>
      <c r="D5012" s="9">
        <v>6531376252</v>
      </c>
      <c r="E5012" s="9" t="e">
        <f>INDEX(#REF!:#REF!,MATCH($D5012,#REF!:#REF!,0),MATCH(#REF!,#REF!:#REF!,0))</f>
        <v>#REF!</v>
      </c>
      <c r="F5012" s="9" t="e">
        <f>INDEX(#REF!:#REF!,MATCH($D5012,#REF!:#REF!,0),MATCH(#REF!,#REF!:#REF!,0))</f>
        <v>#REF!</v>
      </c>
    </row>
    <row r="5013" spans="1:6" ht="16.5" x14ac:dyDescent="0.3">
      <c r="A5013" s="9" t="s">
        <v>17314</v>
      </c>
      <c r="B5013" s="9" t="s">
        <v>2555</v>
      </c>
      <c r="C5013" s="10">
        <v>41321</v>
      </c>
      <c r="D5013" s="9">
        <v>4978659442</v>
      </c>
      <c r="E5013" s="9" t="e">
        <f>INDEX(#REF!:#REF!,MATCH($D5013,#REF!:#REF!,0),MATCH(#REF!,#REF!:#REF!,0))</f>
        <v>#REF!</v>
      </c>
      <c r="F5013" s="9" t="e">
        <f>INDEX(#REF!:#REF!,MATCH($D5013,#REF!:#REF!,0),MATCH(#REF!,#REF!:#REF!,0))</f>
        <v>#REF!</v>
      </c>
    </row>
    <row r="5014" spans="1:6" ht="16.5" x14ac:dyDescent="0.3">
      <c r="A5014" s="9" t="s">
        <v>17313</v>
      </c>
      <c r="B5014" s="9" t="s">
        <v>2548</v>
      </c>
      <c r="C5014" s="10">
        <v>37061</v>
      </c>
      <c r="D5014" s="9">
        <v>8223052873</v>
      </c>
      <c r="E5014" s="9" t="e">
        <f>INDEX(#REF!:#REF!,MATCH($D5014,#REF!:#REF!,0),MATCH(#REF!,#REF!:#REF!,0))</f>
        <v>#REF!</v>
      </c>
      <c r="F5014" s="9" t="e">
        <f>INDEX(#REF!:#REF!,MATCH($D5014,#REF!:#REF!,0),MATCH(#REF!,#REF!:#REF!,0))</f>
        <v>#REF!</v>
      </c>
    </row>
    <row r="5015" spans="1:6" ht="16.5" x14ac:dyDescent="0.3">
      <c r="A5015" s="9" t="s">
        <v>17312</v>
      </c>
      <c r="B5015" s="9" t="s">
        <v>3144</v>
      </c>
      <c r="C5015" s="10">
        <v>24924</v>
      </c>
      <c r="D5015" s="9">
        <v>5861892008</v>
      </c>
      <c r="E5015" s="9" t="e">
        <f>INDEX(#REF!:#REF!,MATCH($D5015,#REF!:#REF!,0),MATCH(#REF!,#REF!:#REF!,0))</f>
        <v>#REF!</v>
      </c>
      <c r="F5015" s="9" t="e">
        <f>INDEX(#REF!:#REF!,MATCH($D5015,#REF!:#REF!,0),MATCH(#REF!,#REF!:#REF!,0))</f>
        <v>#REF!</v>
      </c>
    </row>
    <row r="5016" spans="1:6" ht="16.5" x14ac:dyDescent="0.3">
      <c r="A5016" s="9" t="s">
        <v>17311</v>
      </c>
      <c r="B5016" s="9" t="s">
        <v>2615</v>
      </c>
      <c r="C5016" s="10">
        <v>12467</v>
      </c>
      <c r="D5016" s="9">
        <v>7402856011</v>
      </c>
      <c r="E5016" s="9" t="e">
        <f>INDEX(#REF!:#REF!,MATCH($D5016,#REF!:#REF!,0),MATCH(#REF!,#REF!:#REF!,0))</f>
        <v>#REF!</v>
      </c>
      <c r="F5016" s="9" t="e">
        <f>INDEX(#REF!:#REF!,MATCH($D5016,#REF!:#REF!,0),MATCH(#REF!,#REF!:#REF!,0))</f>
        <v>#REF!</v>
      </c>
    </row>
    <row r="5017" spans="1:6" ht="16.5" x14ac:dyDescent="0.3">
      <c r="A5017" s="9" t="s">
        <v>17310</v>
      </c>
      <c r="B5017" s="9" t="s">
        <v>2505</v>
      </c>
      <c r="C5017" s="10">
        <v>54579</v>
      </c>
      <c r="D5017" s="9">
        <v>8507800106</v>
      </c>
      <c r="E5017" s="9" t="e">
        <f>INDEX(#REF!:#REF!,MATCH($D5017,#REF!:#REF!,0),MATCH(#REF!,#REF!:#REF!,0))</f>
        <v>#REF!</v>
      </c>
      <c r="F5017" s="9" t="e">
        <f>INDEX(#REF!:#REF!,MATCH($D5017,#REF!:#REF!,0),MATCH(#REF!,#REF!:#REF!,0))</f>
        <v>#REF!</v>
      </c>
    </row>
    <row r="5018" spans="1:6" ht="16.5" x14ac:dyDescent="0.3">
      <c r="A5018" s="9" t="s">
        <v>17309</v>
      </c>
      <c r="B5018" s="9" t="s">
        <v>2675</v>
      </c>
      <c r="C5018" s="10">
        <v>38347</v>
      </c>
      <c r="D5018" s="9">
        <v>819852252</v>
      </c>
      <c r="E5018" s="9" t="e">
        <f>INDEX(#REF!:#REF!,MATCH($D5018,#REF!:#REF!,0),MATCH(#REF!,#REF!:#REF!,0))</f>
        <v>#REF!</v>
      </c>
      <c r="F5018" s="9" t="e">
        <f>INDEX(#REF!:#REF!,MATCH($D5018,#REF!:#REF!,0),MATCH(#REF!,#REF!:#REF!,0))</f>
        <v>#REF!</v>
      </c>
    </row>
    <row r="5019" spans="1:6" ht="16.5" x14ac:dyDescent="0.3">
      <c r="A5019" s="9" t="s">
        <v>17308</v>
      </c>
      <c r="B5019" s="9" t="s">
        <v>3430</v>
      </c>
      <c r="C5019" s="10">
        <v>26758</v>
      </c>
      <c r="D5019" s="9">
        <v>813371287</v>
      </c>
      <c r="E5019" s="9" t="e">
        <f>INDEX(#REF!:#REF!,MATCH($D5019,#REF!:#REF!,0),MATCH(#REF!,#REF!:#REF!,0))</f>
        <v>#REF!</v>
      </c>
      <c r="F5019" s="9" t="e">
        <f>INDEX(#REF!:#REF!,MATCH($D5019,#REF!:#REF!,0),MATCH(#REF!,#REF!:#REF!,0))</f>
        <v>#REF!</v>
      </c>
    </row>
    <row r="5020" spans="1:6" ht="16.5" x14ac:dyDescent="0.3">
      <c r="A5020" s="9" t="s">
        <v>17307</v>
      </c>
      <c r="B5020" s="9" t="s">
        <v>2574</v>
      </c>
      <c r="C5020" s="10">
        <v>12810</v>
      </c>
      <c r="D5020" s="9">
        <v>4162153728</v>
      </c>
      <c r="E5020" s="9" t="e">
        <f>INDEX(#REF!:#REF!,MATCH($D5020,#REF!:#REF!,0),MATCH(#REF!,#REF!:#REF!,0))</f>
        <v>#REF!</v>
      </c>
      <c r="F5020" s="9" t="e">
        <f>INDEX(#REF!:#REF!,MATCH($D5020,#REF!:#REF!,0),MATCH(#REF!,#REF!:#REF!,0))</f>
        <v>#REF!</v>
      </c>
    </row>
    <row r="5021" spans="1:6" ht="16.5" x14ac:dyDescent="0.3">
      <c r="A5021" s="9" t="s">
        <v>17306</v>
      </c>
      <c r="B5021" s="9" t="s">
        <v>2747</v>
      </c>
      <c r="C5021" s="10">
        <v>58070</v>
      </c>
      <c r="D5021" s="9">
        <v>1469328364</v>
      </c>
      <c r="E5021" s="9" t="e">
        <f>INDEX(#REF!:#REF!,MATCH($D5021,#REF!:#REF!,0),MATCH(#REF!,#REF!:#REF!,0))</f>
        <v>#REF!</v>
      </c>
      <c r="F5021" s="9" t="e">
        <f>INDEX(#REF!:#REF!,MATCH($D5021,#REF!:#REF!,0),MATCH(#REF!,#REF!:#REF!,0))</f>
        <v>#REF!</v>
      </c>
    </row>
    <row r="5022" spans="1:6" ht="16.5" x14ac:dyDescent="0.3">
      <c r="A5022" s="9" t="s">
        <v>17305</v>
      </c>
      <c r="B5022" s="9" t="s">
        <v>2820</v>
      </c>
      <c r="C5022" s="10">
        <v>12279</v>
      </c>
      <c r="D5022" s="9">
        <v>9331851693</v>
      </c>
      <c r="E5022" s="9" t="e">
        <f>INDEX(#REF!:#REF!,MATCH($D5022,#REF!:#REF!,0),MATCH(#REF!,#REF!:#REF!,0))</f>
        <v>#REF!</v>
      </c>
      <c r="F5022" s="9" t="e">
        <f>INDEX(#REF!:#REF!,MATCH($D5022,#REF!:#REF!,0),MATCH(#REF!,#REF!:#REF!,0))</f>
        <v>#REF!</v>
      </c>
    </row>
    <row r="5023" spans="1:6" ht="16.5" x14ac:dyDescent="0.3">
      <c r="A5023" s="9" t="s">
        <v>17304</v>
      </c>
      <c r="B5023" s="9" t="s">
        <v>2017</v>
      </c>
      <c r="C5023" s="10">
        <v>43738</v>
      </c>
      <c r="D5023" s="9">
        <v>7462528568</v>
      </c>
      <c r="E5023" s="9" t="e">
        <f>INDEX(#REF!:#REF!,MATCH($D5023,#REF!:#REF!,0),MATCH(#REF!,#REF!:#REF!,0))</f>
        <v>#REF!</v>
      </c>
      <c r="F5023" s="9" t="e">
        <f>INDEX(#REF!:#REF!,MATCH($D5023,#REF!:#REF!,0),MATCH(#REF!,#REF!:#REF!,0))</f>
        <v>#REF!</v>
      </c>
    </row>
    <row r="5024" spans="1:6" ht="16.5" x14ac:dyDescent="0.3">
      <c r="A5024" s="9" t="s">
        <v>17303</v>
      </c>
      <c r="B5024" s="9" t="s">
        <v>2564</v>
      </c>
      <c r="C5024" s="10">
        <v>36368</v>
      </c>
      <c r="D5024" s="9">
        <v>1628738227</v>
      </c>
      <c r="E5024" s="9" t="e">
        <f>INDEX(#REF!:#REF!,MATCH($D5024,#REF!:#REF!,0),MATCH(#REF!,#REF!:#REF!,0))</f>
        <v>#REF!</v>
      </c>
      <c r="F5024" s="9" t="e">
        <f>INDEX(#REF!:#REF!,MATCH($D5024,#REF!:#REF!,0),MATCH(#REF!,#REF!:#REF!,0))</f>
        <v>#REF!</v>
      </c>
    </row>
    <row r="5025" spans="1:6" ht="16.5" x14ac:dyDescent="0.3">
      <c r="A5025" s="9" t="s">
        <v>17302</v>
      </c>
      <c r="B5025" s="9" t="s">
        <v>2254</v>
      </c>
      <c r="C5025" s="10">
        <v>25816</v>
      </c>
      <c r="D5025" s="9">
        <v>9072843924</v>
      </c>
      <c r="E5025" s="9" t="e">
        <f>INDEX(#REF!:#REF!,MATCH($D5025,#REF!:#REF!,0),MATCH(#REF!,#REF!:#REF!,0))</f>
        <v>#REF!</v>
      </c>
      <c r="F5025" s="9" t="e">
        <f>INDEX(#REF!:#REF!,MATCH($D5025,#REF!:#REF!,0),MATCH(#REF!,#REF!:#REF!,0))</f>
        <v>#REF!</v>
      </c>
    </row>
    <row r="5026" spans="1:6" ht="16.5" x14ac:dyDescent="0.3">
      <c r="A5026" s="9" t="s">
        <v>17301</v>
      </c>
      <c r="B5026" s="9" t="s">
        <v>2662</v>
      </c>
      <c r="C5026" s="10">
        <v>40319</v>
      </c>
      <c r="D5026" s="9">
        <v>7824503232</v>
      </c>
      <c r="E5026" s="9" t="e">
        <f>INDEX(#REF!:#REF!,MATCH($D5026,#REF!:#REF!,0),MATCH(#REF!,#REF!:#REF!,0))</f>
        <v>#REF!</v>
      </c>
      <c r="F5026" s="9" t="e">
        <f>INDEX(#REF!:#REF!,MATCH($D5026,#REF!:#REF!,0),MATCH(#REF!,#REF!:#REF!,0))</f>
        <v>#REF!</v>
      </c>
    </row>
    <row r="5027" spans="1:6" ht="16.5" x14ac:dyDescent="0.3">
      <c r="A5027" s="9" t="s">
        <v>17300</v>
      </c>
      <c r="B5027" s="9" t="s">
        <v>2214</v>
      </c>
      <c r="C5027" s="10">
        <v>44664</v>
      </c>
      <c r="D5027" s="9">
        <v>9018504580</v>
      </c>
      <c r="E5027" s="9" t="e">
        <f>INDEX(#REF!:#REF!,MATCH($D5027,#REF!:#REF!,0),MATCH(#REF!,#REF!:#REF!,0))</f>
        <v>#REF!</v>
      </c>
      <c r="F5027" s="9" t="e">
        <f>INDEX(#REF!:#REF!,MATCH($D5027,#REF!:#REF!,0),MATCH(#REF!,#REF!:#REF!,0))</f>
        <v>#REF!</v>
      </c>
    </row>
    <row r="5028" spans="1:6" ht="16.5" x14ac:dyDescent="0.3">
      <c r="A5028" s="9" t="s">
        <v>17299</v>
      </c>
      <c r="B5028" s="9" t="s">
        <v>2224</v>
      </c>
      <c r="C5028" s="10">
        <v>29959</v>
      </c>
      <c r="D5028" s="9">
        <v>140020098</v>
      </c>
      <c r="E5028" s="9" t="e">
        <f>INDEX(#REF!:#REF!,MATCH($D5028,#REF!:#REF!,0),MATCH(#REF!,#REF!:#REF!,0))</f>
        <v>#REF!</v>
      </c>
      <c r="F5028" s="9" t="e">
        <f>INDEX(#REF!:#REF!,MATCH($D5028,#REF!:#REF!,0),MATCH(#REF!,#REF!:#REF!,0))</f>
        <v>#REF!</v>
      </c>
    </row>
    <row r="5029" spans="1:6" ht="16.5" x14ac:dyDescent="0.3">
      <c r="A5029" s="9" t="s">
        <v>17298</v>
      </c>
      <c r="B5029" s="9" t="s">
        <v>2478</v>
      </c>
      <c r="C5029" s="10">
        <v>55763</v>
      </c>
      <c r="D5029" s="9">
        <v>8695742075</v>
      </c>
      <c r="E5029" s="9" t="e">
        <f>INDEX(#REF!:#REF!,MATCH($D5029,#REF!:#REF!,0),MATCH(#REF!,#REF!:#REF!,0))</f>
        <v>#REF!</v>
      </c>
      <c r="F5029" s="9" t="e">
        <f>INDEX(#REF!:#REF!,MATCH($D5029,#REF!:#REF!,0),MATCH(#REF!,#REF!:#REF!,0))</f>
        <v>#REF!</v>
      </c>
    </row>
    <row r="5030" spans="1:6" ht="16.5" x14ac:dyDescent="0.3">
      <c r="A5030" s="9" t="s">
        <v>17297</v>
      </c>
      <c r="B5030" s="9" t="s">
        <v>5218</v>
      </c>
      <c r="C5030" s="10">
        <v>41458</v>
      </c>
      <c r="D5030" s="9">
        <v>29906814</v>
      </c>
      <c r="E5030" s="9" t="e">
        <f>INDEX(#REF!:#REF!,MATCH($D5030,#REF!:#REF!,0),MATCH(#REF!,#REF!:#REF!,0))</f>
        <v>#REF!</v>
      </c>
      <c r="F5030" s="9" t="e">
        <f>INDEX(#REF!:#REF!,MATCH($D5030,#REF!:#REF!,0),MATCH(#REF!,#REF!:#REF!,0))</f>
        <v>#REF!</v>
      </c>
    </row>
    <row r="5031" spans="1:6" ht="16.5" x14ac:dyDescent="0.3">
      <c r="A5031" s="9" t="s">
        <v>17296</v>
      </c>
      <c r="B5031" s="9" t="s">
        <v>2433</v>
      </c>
      <c r="C5031" s="10">
        <v>38308</v>
      </c>
      <c r="D5031" s="9">
        <v>8024322455</v>
      </c>
      <c r="E5031" s="9" t="e">
        <f>INDEX(#REF!:#REF!,MATCH($D5031,#REF!:#REF!,0),MATCH(#REF!,#REF!:#REF!,0))</f>
        <v>#REF!</v>
      </c>
      <c r="F5031" s="9" t="e">
        <f>INDEX(#REF!:#REF!,MATCH($D5031,#REF!:#REF!,0),MATCH(#REF!,#REF!:#REF!,0))</f>
        <v>#REF!</v>
      </c>
    </row>
    <row r="5032" spans="1:6" ht="16.5" x14ac:dyDescent="0.3">
      <c r="A5032" s="9" t="s">
        <v>17295</v>
      </c>
      <c r="B5032" s="9" t="s">
        <v>3360</v>
      </c>
      <c r="C5032" s="10">
        <v>53348</v>
      </c>
      <c r="D5032" s="9">
        <v>8832488175</v>
      </c>
      <c r="E5032" s="9" t="e">
        <f>INDEX(#REF!:#REF!,MATCH($D5032,#REF!:#REF!,0),MATCH(#REF!,#REF!:#REF!,0))</f>
        <v>#REF!</v>
      </c>
      <c r="F5032" s="9" t="e">
        <f>INDEX(#REF!:#REF!,MATCH($D5032,#REF!:#REF!,0),MATCH(#REF!,#REF!:#REF!,0))</f>
        <v>#REF!</v>
      </c>
    </row>
    <row r="5033" spans="1:6" ht="16.5" x14ac:dyDescent="0.3">
      <c r="A5033" s="9" t="s">
        <v>17294</v>
      </c>
      <c r="B5033" s="9" t="s">
        <v>2704</v>
      </c>
      <c r="C5033" s="10">
        <v>40449</v>
      </c>
      <c r="D5033" s="9">
        <v>544760832</v>
      </c>
      <c r="E5033" s="9" t="e">
        <f>INDEX(#REF!:#REF!,MATCH($D5033,#REF!:#REF!,0),MATCH(#REF!,#REF!:#REF!,0))</f>
        <v>#REF!</v>
      </c>
      <c r="F5033" s="9" t="e">
        <f>INDEX(#REF!:#REF!,MATCH($D5033,#REF!:#REF!,0),MATCH(#REF!,#REF!:#REF!,0))</f>
        <v>#REF!</v>
      </c>
    </row>
    <row r="5034" spans="1:6" ht="16.5" x14ac:dyDescent="0.3">
      <c r="A5034" s="9" t="s">
        <v>17293</v>
      </c>
      <c r="B5034" s="9" t="s">
        <v>2468</v>
      </c>
      <c r="C5034" s="10">
        <v>38926</v>
      </c>
      <c r="D5034" s="9">
        <v>3779559293</v>
      </c>
      <c r="E5034" s="9" t="e">
        <f>INDEX(#REF!:#REF!,MATCH($D5034,#REF!:#REF!,0),MATCH(#REF!,#REF!:#REF!,0))</f>
        <v>#REF!</v>
      </c>
      <c r="F5034" s="9" t="e">
        <f>INDEX(#REF!:#REF!,MATCH($D5034,#REF!:#REF!,0),MATCH(#REF!,#REF!:#REF!,0))</f>
        <v>#REF!</v>
      </c>
    </row>
    <row r="5035" spans="1:6" ht="16.5" x14ac:dyDescent="0.3">
      <c r="A5035" s="9" t="s">
        <v>17292</v>
      </c>
      <c r="B5035" s="9" t="s">
        <v>2954</v>
      </c>
      <c r="C5035" s="10">
        <v>57491</v>
      </c>
      <c r="D5035" s="9">
        <v>6293335589</v>
      </c>
      <c r="E5035" s="9" t="e">
        <f>INDEX(#REF!:#REF!,MATCH($D5035,#REF!:#REF!,0),MATCH(#REF!,#REF!:#REF!,0))</f>
        <v>#REF!</v>
      </c>
      <c r="F5035" s="9" t="e">
        <f>INDEX(#REF!:#REF!,MATCH($D5035,#REF!:#REF!,0),MATCH(#REF!,#REF!:#REF!,0))</f>
        <v>#REF!</v>
      </c>
    </row>
    <row r="5036" spans="1:6" ht="16.5" x14ac:dyDescent="0.3">
      <c r="A5036" s="9" t="s">
        <v>17291</v>
      </c>
      <c r="B5036" s="9" t="s">
        <v>2448</v>
      </c>
      <c r="C5036" s="10">
        <v>38052</v>
      </c>
      <c r="D5036" s="9">
        <v>2859566597</v>
      </c>
      <c r="E5036" s="9" t="e">
        <f>INDEX(#REF!:#REF!,MATCH($D5036,#REF!:#REF!,0),MATCH(#REF!,#REF!:#REF!,0))</f>
        <v>#REF!</v>
      </c>
      <c r="F5036" s="9" t="e">
        <f>INDEX(#REF!:#REF!,MATCH($D5036,#REF!:#REF!,0),MATCH(#REF!,#REF!:#REF!,0))</f>
        <v>#REF!</v>
      </c>
    </row>
    <row r="5037" spans="1:6" ht="16.5" x14ac:dyDescent="0.3">
      <c r="A5037" s="9" t="s">
        <v>17290</v>
      </c>
      <c r="B5037" s="9" t="s">
        <v>2226</v>
      </c>
      <c r="C5037" s="10">
        <v>52495</v>
      </c>
      <c r="D5037" s="9">
        <v>3269054114</v>
      </c>
      <c r="E5037" s="9" t="e">
        <f>INDEX(#REF!:#REF!,MATCH($D5037,#REF!:#REF!,0),MATCH(#REF!,#REF!:#REF!,0))</f>
        <v>#REF!</v>
      </c>
      <c r="F5037" s="9" t="e">
        <f>INDEX(#REF!:#REF!,MATCH($D5037,#REF!:#REF!,0),MATCH(#REF!,#REF!:#REF!,0))</f>
        <v>#REF!</v>
      </c>
    </row>
    <row r="5038" spans="1:6" ht="16.5" x14ac:dyDescent="0.3">
      <c r="A5038" s="9" t="s">
        <v>17289</v>
      </c>
      <c r="B5038" s="9" t="s">
        <v>2582</v>
      </c>
      <c r="C5038" s="10">
        <v>48383</v>
      </c>
      <c r="D5038" s="9">
        <v>6084639828</v>
      </c>
      <c r="E5038" s="9" t="e">
        <f>INDEX(#REF!:#REF!,MATCH($D5038,#REF!:#REF!,0),MATCH(#REF!,#REF!:#REF!,0))</f>
        <v>#REF!</v>
      </c>
      <c r="F5038" s="9" t="e">
        <f>INDEX(#REF!:#REF!,MATCH($D5038,#REF!:#REF!,0),MATCH(#REF!,#REF!:#REF!,0))</f>
        <v>#REF!</v>
      </c>
    </row>
    <row r="5039" spans="1:6" ht="16.5" x14ac:dyDescent="0.3">
      <c r="A5039" s="9" t="s">
        <v>17288</v>
      </c>
      <c r="B5039" s="9" t="s">
        <v>2470</v>
      </c>
      <c r="C5039" s="10">
        <v>52154</v>
      </c>
      <c r="D5039" s="9">
        <v>4159390110</v>
      </c>
      <c r="E5039" s="9" t="e">
        <f>INDEX(#REF!:#REF!,MATCH($D5039,#REF!:#REF!,0),MATCH(#REF!,#REF!:#REF!,0))</f>
        <v>#REF!</v>
      </c>
      <c r="F5039" s="9" t="e">
        <f>INDEX(#REF!:#REF!,MATCH($D5039,#REF!:#REF!,0),MATCH(#REF!,#REF!:#REF!,0))</f>
        <v>#REF!</v>
      </c>
    </row>
    <row r="5040" spans="1:6" ht="16.5" x14ac:dyDescent="0.3">
      <c r="A5040" s="9" t="s">
        <v>17287</v>
      </c>
      <c r="B5040" s="9" t="s">
        <v>2820</v>
      </c>
      <c r="C5040" s="10">
        <v>19653</v>
      </c>
      <c r="D5040" s="9">
        <v>549857826</v>
      </c>
      <c r="E5040" s="9" t="e">
        <f>INDEX(#REF!:#REF!,MATCH($D5040,#REF!:#REF!,0),MATCH(#REF!,#REF!:#REF!,0))</f>
        <v>#REF!</v>
      </c>
      <c r="F5040" s="9" t="e">
        <f>INDEX(#REF!:#REF!,MATCH($D5040,#REF!:#REF!,0),MATCH(#REF!,#REF!:#REF!,0))</f>
        <v>#REF!</v>
      </c>
    </row>
    <row r="5041" spans="1:6" ht="16.5" x14ac:dyDescent="0.3">
      <c r="A5041" s="9" t="s">
        <v>17286</v>
      </c>
      <c r="B5041" s="9" t="s">
        <v>2942</v>
      </c>
      <c r="C5041" s="10">
        <v>28288</v>
      </c>
      <c r="D5041" s="9">
        <v>5149710571</v>
      </c>
      <c r="E5041" s="9" t="e">
        <f>INDEX(#REF!:#REF!,MATCH($D5041,#REF!:#REF!,0),MATCH(#REF!,#REF!:#REF!,0))</f>
        <v>#REF!</v>
      </c>
      <c r="F5041" s="9" t="e">
        <f>INDEX(#REF!:#REF!,MATCH($D5041,#REF!:#REF!,0),MATCH(#REF!,#REF!:#REF!,0))</f>
        <v>#REF!</v>
      </c>
    </row>
    <row r="5042" spans="1:6" ht="16.5" x14ac:dyDescent="0.3">
      <c r="A5042" s="9" t="s">
        <v>17285</v>
      </c>
      <c r="B5042" s="9" t="s">
        <v>2228</v>
      </c>
      <c r="C5042" s="10">
        <v>41121</v>
      </c>
      <c r="D5042" s="9">
        <v>3772653790</v>
      </c>
      <c r="E5042" s="9" t="e">
        <f>INDEX(#REF!:#REF!,MATCH($D5042,#REF!:#REF!,0),MATCH(#REF!,#REF!:#REF!,0))</f>
        <v>#REF!</v>
      </c>
      <c r="F5042" s="9" t="e">
        <f>INDEX(#REF!:#REF!,MATCH($D5042,#REF!:#REF!,0),MATCH(#REF!,#REF!:#REF!,0))</f>
        <v>#REF!</v>
      </c>
    </row>
    <row r="5043" spans="1:6" ht="16.5" x14ac:dyDescent="0.3">
      <c r="A5043" s="9" t="s">
        <v>17284</v>
      </c>
      <c r="B5043" s="9" t="s">
        <v>2354</v>
      </c>
      <c r="C5043" s="10">
        <v>39611</v>
      </c>
      <c r="D5043" s="9">
        <v>3819859829</v>
      </c>
      <c r="E5043" s="9" t="e">
        <f>INDEX(#REF!:#REF!,MATCH($D5043,#REF!:#REF!,0),MATCH(#REF!,#REF!:#REF!,0))</f>
        <v>#REF!</v>
      </c>
      <c r="F5043" s="9" t="e">
        <f>INDEX(#REF!:#REF!,MATCH($D5043,#REF!:#REF!,0),MATCH(#REF!,#REF!:#REF!,0))</f>
        <v>#REF!</v>
      </c>
    </row>
    <row r="5044" spans="1:6" ht="16.5" x14ac:dyDescent="0.3">
      <c r="A5044" s="9" t="s">
        <v>17283</v>
      </c>
      <c r="B5044" s="9" t="s">
        <v>3151</v>
      </c>
      <c r="C5044" s="10">
        <v>24663</v>
      </c>
      <c r="D5044" s="9">
        <v>923191143</v>
      </c>
      <c r="E5044" s="9" t="e">
        <f>INDEX(#REF!:#REF!,MATCH($D5044,#REF!:#REF!,0),MATCH(#REF!,#REF!:#REF!,0))</f>
        <v>#REF!</v>
      </c>
      <c r="F5044" s="9" t="e">
        <f>INDEX(#REF!:#REF!,MATCH($D5044,#REF!:#REF!,0),MATCH(#REF!,#REF!:#REF!,0))</f>
        <v>#REF!</v>
      </c>
    </row>
    <row r="5045" spans="1:6" ht="16.5" x14ac:dyDescent="0.3">
      <c r="A5045" s="9" t="s">
        <v>17282</v>
      </c>
      <c r="B5045" s="9" t="s">
        <v>2747</v>
      </c>
      <c r="C5045" s="10">
        <v>49328</v>
      </c>
      <c r="D5045" s="9">
        <v>1252810490</v>
      </c>
      <c r="E5045" s="9" t="e">
        <f>INDEX(#REF!:#REF!,MATCH($D5045,#REF!:#REF!,0),MATCH(#REF!,#REF!:#REF!,0))</f>
        <v>#REF!</v>
      </c>
      <c r="F5045" s="9" t="e">
        <f>INDEX(#REF!:#REF!,MATCH($D5045,#REF!:#REF!,0),MATCH(#REF!,#REF!:#REF!,0))</f>
        <v>#REF!</v>
      </c>
    </row>
    <row r="5046" spans="1:6" ht="16.5" x14ac:dyDescent="0.3">
      <c r="A5046" s="9" t="s">
        <v>17281</v>
      </c>
      <c r="B5046" s="9" t="s">
        <v>2291</v>
      </c>
      <c r="C5046" s="10">
        <v>49199</v>
      </c>
      <c r="D5046" s="9">
        <v>6850203894</v>
      </c>
      <c r="E5046" s="9" t="e">
        <f>INDEX(#REF!:#REF!,MATCH($D5046,#REF!:#REF!,0),MATCH(#REF!,#REF!:#REF!,0))</f>
        <v>#REF!</v>
      </c>
      <c r="F5046" s="9" t="e">
        <f>INDEX(#REF!:#REF!,MATCH($D5046,#REF!:#REF!,0),MATCH(#REF!,#REF!:#REF!,0))</f>
        <v>#REF!</v>
      </c>
    </row>
    <row r="5047" spans="1:6" ht="16.5" x14ac:dyDescent="0.3">
      <c r="A5047" s="9" t="s">
        <v>17280</v>
      </c>
      <c r="B5047" s="9" t="s">
        <v>2027</v>
      </c>
      <c r="C5047" s="10">
        <v>27761</v>
      </c>
      <c r="D5047" s="9">
        <v>2402470968</v>
      </c>
      <c r="E5047" s="9" t="e">
        <f>INDEX(#REF!:#REF!,MATCH($D5047,#REF!:#REF!,0),MATCH(#REF!,#REF!:#REF!,0))</f>
        <v>#REF!</v>
      </c>
      <c r="F5047" s="9" t="e">
        <f>INDEX(#REF!:#REF!,MATCH($D5047,#REF!:#REF!,0),MATCH(#REF!,#REF!:#REF!,0))</f>
        <v>#REF!</v>
      </c>
    </row>
    <row r="5048" spans="1:6" ht="16.5" x14ac:dyDescent="0.3">
      <c r="A5048" s="9" t="s">
        <v>17279</v>
      </c>
      <c r="B5048" s="9" t="s">
        <v>3098</v>
      </c>
      <c r="C5048" s="10">
        <v>44261</v>
      </c>
      <c r="D5048" s="9">
        <v>4716524892</v>
      </c>
      <c r="E5048" s="9" t="e">
        <f>INDEX(#REF!:#REF!,MATCH($D5048,#REF!:#REF!,0),MATCH(#REF!,#REF!:#REF!,0))</f>
        <v>#REF!</v>
      </c>
      <c r="F5048" s="9" t="e">
        <f>INDEX(#REF!:#REF!,MATCH($D5048,#REF!:#REF!,0),MATCH(#REF!,#REF!:#REF!,0))</f>
        <v>#REF!</v>
      </c>
    </row>
    <row r="5049" spans="1:6" ht="16.5" x14ac:dyDescent="0.3">
      <c r="A5049" s="9" t="s">
        <v>17278</v>
      </c>
      <c r="B5049" s="9" t="s">
        <v>2505</v>
      </c>
      <c r="C5049" s="10">
        <v>30910</v>
      </c>
      <c r="D5049" s="9">
        <v>29906814</v>
      </c>
      <c r="E5049" s="9" t="e">
        <f>INDEX(#REF!:#REF!,MATCH($D5049,#REF!:#REF!,0),MATCH(#REF!,#REF!:#REF!,0))</f>
        <v>#REF!</v>
      </c>
      <c r="F5049" s="9" t="e">
        <f>INDEX(#REF!:#REF!,MATCH($D5049,#REF!:#REF!,0),MATCH(#REF!,#REF!:#REF!,0))</f>
        <v>#REF!</v>
      </c>
    </row>
    <row r="5050" spans="1:6" ht="16.5" x14ac:dyDescent="0.3">
      <c r="A5050" s="9" t="s">
        <v>17277</v>
      </c>
      <c r="B5050" s="9" t="s">
        <v>2083</v>
      </c>
      <c r="C5050" s="10">
        <v>47379</v>
      </c>
      <c r="D5050" s="9">
        <v>8977805007</v>
      </c>
      <c r="E5050" s="9" t="e">
        <f>INDEX(#REF!:#REF!,MATCH($D5050,#REF!:#REF!,0),MATCH(#REF!,#REF!:#REF!,0))</f>
        <v>#REF!</v>
      </c>
      <c r="F5050" s="9" t="e">
        <f>INDEX(#REF!:#REF!,MATCH($D5050,#REF!:#REF!,0),MATCH(#REF!,#REF!:#REF!,0))</f>
        <v>#REF!</v>
      </c>
    </row>
    <row r="5051" spans="1:6" ht="16.5" x14ac:dyDescent="0.3">
      <c r="A5051" s="9" t="s">
        <v>17276</v>
      </c>
      <c r="B5051" s="9" t="s">
        <v>2640</v>
      </c>
      <c r="C5051" s="10">
        <v>20977</v>
      </c>
      <c r="D5051" s="9">
        <v>2958727874</v>
      </c>
      <c r="E5051" s="9" t="e">
        <f>INDEX(#REF!:#REF!,MATCH($D5051,#REF!:#REF!,0),MATCH(#REF!,#REF!:#REF!,0))</f>
        <v>#REF!</v>
      </c>
      <c r="F5051" s="9" t="e">
        <f>INDEX(#REF!:#REF!,MATCH($D5051,#REF!:#REF!,0),MATCH(#REF!,#REF!:#REF!,0))</f>
        <v>#REF!</v>
      </c>
    </row>
    <row r="5052" spans="1:6" ht="16.5" x14ac:dyDescent="0.3">
      <c r="A5052" s="9" t="s">
        <v>17275</v>
      </c>
      <c r="B5052" s="9" t="s">
        <v>2574</v>
      </c>
      <c r="C5052" s="10">
        <v>49426</v>
      </c>
      <c r="D5052" s="9">
        <v>6471464479</v>
      </c>
      <c r="E5052" s="9" t="e">
        <f>INDEX(#REF!:#REF!,MATCH($D5052,#REF!:#REF!,0),MATCH(#REF!,#REF!:#REF!,0))</f>
        <v>#REF!</v>
      </c>
      <c r="F5052" s="9" t="e">
        <f>INDEX(#REF!:#REF!,MATCH($D5052,#REF!:#REF!,0),MATCH(#REF!,#REF!:#REF!,0))</f>
        <v>#REF!</v>
      </c>
    </row>
    <row r="5053" spans="1:6" ht="16.5" x14ac:dyDescent="0.3">
      <c r="A5053" s="9" t="s">
        <v>17274</v>
      </c>
      <c r="B5053" s="9" t="s">
        <v>3073</v>
      </c>
      <c r="C5053" s="10">
        <v>31535</v>
      </c>
      <c r="D5053" s="9">
        <v>3497169404</v>
      </c>
      <c r="E5053" s="9" t="e">
        <f>INDEX(#REF!:#REF!,MATCH($D5053,#REF!:#REF!,0),MATCH(#REF!,#REF!:#REF!,0))</f>
        <v>#REF!</v>
      </c>
      <c r="F5053" s="9" t="e">
        <f>INDEX(#REF!:#REF!,MATCH($D5053,#REF!:#REF!,0),MATCH(#REF!,#REF!:#REF!,0))</f>
        <v>#REF!</v>
      </c>
    </row>
    <row r="5054" spans="1:6" ht="16.5" x14ac:dyDescent="0.3">
      <c r="A5054" s="9" t="s">
        <v>17273</v>
      </c>
      <c r="B5054" s="9" t="s">
        <v>2704</v>
      </c>
      <c r="C5054" s="10">
        <v>19112</v>
      </c>
      <c r="D5054" s="9">
        <v>8620758454</v>
      </c>
      <c r="E5054" s="9" t="e">
        <f>INDEX(#REF!:#REF!,MATCH($D5054,#REF!:#REF!,0),MATCH(#REF!,#REF!:#REF!,0))</f>
        <v>#REF!</v>
      </c>
      <c r="F5054" s="9" t="e">
        <f>INDEX(#REF!:#REF!,MATCH($D5054,#REF!:#REF!,0),MATCH(#REF!,#REF!:#REF!,0))</f>
        <v>#REF!</v>
      </c>
    </row>
    <row r="5055" spans="1:6" ht="16.5" x14ac:dyDescent="0.3">
      <c r="A5055" s="9" t="s">
        <v>17272</v>
      </c>
      <c r="B5055" s="9" t="s">
        <v>2445</v>
      </c>
      <c r="C5055" s="10">
        <v>17254</v>
      </c>
      <c r="D5055" s="9">
        <v>4085082426</v>
      </c>
      <c r="E5055" s="9" t="e">
        <f>INDEX(#REF!:#REF!,MATCH($D5055,#REF!:#REF!,0),MATCH(#REF!,#REF!:#REF!,0))</f>
        <v>#REF!</v>
      </c>
      <c r="F5055" s="9" t="e">
        <f>INDEX(#REF!:#REF!,MATCH($D5055,#REF!:#REF!,0),MATCH(#REF!,#REF!:#REF!,0))</f>
        <v>#REF!</v>
      </c>
    </row>
    <row r="5056" spans="1:6" ht="16.5" x14ac:dyDescent="0.3">
      <c r="A5056" s="9" t="s">
        <v>17271</v>
      </c>
      <c r="B5056" s="9" t="s">
        <v>1945</v>
      </c>
      <c r="C5056" s="10">
        <v>47964</v>
      </c>
      <c r="D5056" s="9">
        <v>8349606134</v>
      </c>
      <c r="E5056" s="9" t="e">
        <f>INDEX(#REF!:#REF!,MATCH($D5056,#REF!:#REF!,0),MATCH(#REF!,#REF!:#REF!,0))</f>
        <v>#REF!</v>
      </c>
      <c r="F5056" s="9" t="e">
        <f>INDEX(#REF!:#REF!,MATCH($D5056,#REF!:#REF!,0),MATCH(#REF!,#REF!:#REF!,0))</f>
        <v>#REF!</v>
      </c>
    </row>
    <row r="5057" spans="1:6" ht="16.5" x14ac:dyDescent="0.3">
      <c r="A5057" s="9" t="s">
        <v>17270</v>
      </c>
      <c r="B5057" s="9" t="s">
        <v>2870</v>
      </c>
      <c r="C5057" s="10">
        <v>12995</v>
      </c>
      <c r="D5057" s="9">
        <v>3507341514</v>
      </c>
      <c r="E5057" s="9" t="e">
        <f>INDEX(#REF!:#REF!,MATCH($D5057,#REF!:#REF!,0),MATCH(#REF!,#REF!:#REF!,0))</f>
        <v>#REF!</v>
      </c>
      <c r="F5057" s="9" t="e">
        <f>INDEX(#REF!:#REF!,MATCH($D5057,#REF!:#REF!,0),MATCH(#REF!,#REF!:#REF!,0))</f>
        <v>#REF!</v>
      </c>
    </row>
    <row r="5058" spans="1:6" ht="16.5" x14ac:dyDescent="0.3">
      <c r="A5058" s="9" t="s">
        <v>17269</v>
      </c>
      <c r="B5058" s="9" t="s">
        <v>3902</v>
      </c>
      <c r="C5058" s="10">
        <v>16036</v>
      </c>
      <c r="D5058" s="9">
        <v>2060025532</v>
      </c>
      <c r="E5058" s="9" t="e">
        <f>INDEX(#REF!:#REF!,MATCH($D5058,#REF!:#REF!,0),MATCH(#REF!,#REF!:#REF!,0))</f>
        <v>#REF!</v>
      </c>
      <c r="F5058" s="9" t="e">
        <f>INDEX(#REF!:#REF!,MATCH($D5058,#REF!:#REF!,0),MATCH(#REF!,#REF!:#REF!,0))</f>
        <v>#REF!</v>
      </c>
    </row>
    <row r="5059" spans="1:6" ht="16.5" x14ac:dyDescent="0.3">
      <c r="A5059" s="9" t="s">
        <v>17268</v>
      </c>
      <c r="B5059" s="9" t="s">
        <v>1973</v>
      </c>
      <c r="C5059" s="10">
        <v>46401</v>
      </c>
      <c r="D5059" s="9">
        <v>5002048994</v>
      </c>
      <c r="E5059" s="9" t="e">
        <f>INDEX(#REF!:#REF!,MATCH($D5059,#REF!:#REF!,0),MATCH(#REF!,#REF!:#REF!,0))</f>
        <v>#REF!</v>
      </c>
      <c r="F5059" s="9" t="e">
        <f>INDEX(#REF!:#REF!,MATCH($D5059,#REF!:#REF!,0),MATCH(#REF!,#REF!:#REF!,0))</f>
        <v>#REF!</v>
      </c>
    </row>
    <row r="5060" spans="1:6" ht="16.5" x14ac:dyDescent="0.3">
      <c r="A5060" s="9" t="s">
        <v>17267</v>
      </c>
      <c r="B5060" s="9" t="s">
        <v>2073</v>
      </c>
      <c r="C5060" s="10">
        <v>11917</v>
      </c>
      <c r="D5060" s="9">
        <v>9916787441</v>
      </c>
      <c r="E5060" s="9" t="e">
        <f>INDEX(#REF!:#REF!,MATCH($D5060,#REF!:#REF!,0),MATCH(#REF!,#REF!:#REF!,0))</f>
        <v>#REF!</v>
      </c>
      <c r="F5060" s="9" t="e">
        <f>INDEX(#REF!:#REF!,MATCH($D5060,#REF!:#REF!,0),MATCH(#REF!,#REF!:#REF!,0))</f>
        <v>#REF!</v>
      </c>
    </row>
    <row r="5061" spans="1:6" ht="16.5" x14ac:dyDescent="0.3">
      <c r="A5061" s="9" t="s">
        <v>17266</v>
      </c>
      <c r="B5061" s="9" t="s">
        <v>1963</v>
      </c>
      <c r="C5061" s="10">
        <v>21261</v>
      </c>
      <c r="D5061" s="9">
        <v>1028388519</v>
      </c>
      <c r="E5061" s="9" t="e">
        <f>INDEX(#REF!:#REF!,MATCH($D5061,#REF!:#REF!,0),MATCH(#REF!,#REF!:#REF!,0))</f>
        <v>#REF!</v>
      </c>
      <c r="F5061" s="9" t="e">
        <f>INDEX(#REF!:#REF!,MATCH($D5061,#REF!:#REF!,0),MATCH(#REF!,#REF!:#REF!,0))</f>
        <v>#REF!</v>
      </c>
    </row>
    <row r="5062" spans="1:6" ht="16.5" x14ac:dyDescent="0.3">
      <c r="A5062" s="9" t="s">
        <v>17265</v>
      </c>
      <c r="B5062" s="9" t="s">
        <v>1995</v>
      </c>
      <c r="C5062" s="10">
        <v>18562</v>
      </c>
      <c r="D5062" s="9">
        <v>6915102108</v>
      </c>
      <c r="E5062" s="9" t="e">
        <f>INDEX(#REF!:#REF!,MATCH($D5062,#REF!:#REF!,0),MATCH(#REF!,#REF!:#REF!,0))</f>
        <v>#REF!</v>
      </c>
      <c r="F5062" s="9" t="e">
        <f>INDEX(#REF!:#REF!,MATCH($D5062,#REF!:#REF!,0),MATCH(#REF!,#REF!:#REF!,0))</f>
        <v>#REF!</v>
      </c>
    </row>
    <row r="5063" spans="1:6" ht="16.5" x14ac:dyDescent="0.3">
      <c r="A5063" s="9" t="s">
        <v>17264</v>
      </c>
      <c r="B5063" s="9" t="s">
        <v>1993</v>
      </c>
      <c r="C5063" s="10">
        <v>28342</v>
      </c>
      <c r="D5063" s="9">
        <v>4718207207</v>
      </c>
      <c r="E5063" s="9" t="e">
        <f>INDEX(#REF!:#REF!,MATCH($D5063,#REF!:#REF!,0),MATCH(#REF!,#REF!:#REF!,0))</f>
        <v>#REF!</v>
      </c>
      <c r="F5063" s="9" t="e">
        <f>INDEX(#REF!:#REF!,MATCH($D5063,#REF!:#REF!,0),MATCH(#REF!,#REF!:#REF!,0))</f>
        <v>#REF!</v>
      </c>
    </row>
    <row r="5064" spans="1:6" ht="16.5" x14ac:dyDescent="0.3">
      <c r="A5064" s="9" t="s">
        <v>17263</v>
      </c>
      <c r="B5064" s="9" t="s">
        <v>2238</v>
      </c>
      <c r="C5064" s="10">
        <v>51319</v>
      </c>
      <c r="D5064" s="9">
        <v>209942509</v>
      </c>
      <c r="E5064" s="9" t="e">
        <f>INDEX(#REF!:#REF!,MATCH($D5064,#REF!:#REF!,0),MATCH(#REF!,#REF!:#REF!,0))</f>
        <v>#REF!</v>
      </c>
      <c r="F5064" s="9" t="e">
        <f>INDEX(#REF!:#REF!,MATCH($D5064,#REF!:#REF!,0),MATCH(#REF!,#REF!:#REF!,0))</f>
        <v>#REF!</v>
      </c>
    </row>
    <row r="5065" spans="1:6" ht="16.5" x14ac:dyDescent="0.3">
      <c r="A5065" s="9" t="s">
        <v>17262</v>
      </c>
      <c r="B5065" s="9" t="s">
        <v>2820</v>
      </c>
      <c r="C5065" s="10">
        <v>57674</v>
      </c>
      <c r="D5065" s="9">
        <v>4866916575</v>
      </c>
      <c r="E5065" s="9" t="e">
        <f>INDEX(#REF!:#REF!,MATCH($D5065,#REF!:#REF!,0),MATCH(#REF!,#REF!:#REF!,0))</f>
        <v>#REF!</v>
      </c>
      <c r="F5065" s="9" t="e">
        <f>INDEX(#REF!:#REF!,MATCH($D5065,#REF!:#REF!,0),MATCH(#REF!,#REF!:#REF!,0))</f>
        <v>#REF!</v>
      </c>
    </row>
    <row r="5066" spans="1:6" ht="16.5" x14ac:dyDescent="0.3">
      <c r="A5066" s="9" t="s">
        <v>17261</v>
      </c>
      <c r="B5066" s="9" t="s">
        <v>2833</v>
      </c>
      <c r="C5066" s="10">
        <v>37004</v>
      </c>
      <c r="D5066" s="9">
        <v>8565880958</v>
      </c>
      <c r="E5066" s="9" t="e">
        <f>INDEX(#REF!:#REF!,MATCH($D5066,#REF!:#REF!,0),MATCH(#REF!,#REF!:#REF!,0))</f>
        <v>#REF!</v>
      </c>
      <c r="F5066" s="9" t="e">
        <f>INDEX(#REF!:#REF!,MATCH($D5066,#REF!:#REF!,0),MATCH(#REF!,#REF!:#REF!,0))</f>
        <v>#REF!</v>
      </c>
    </row>
    <row r="5067" spans="1:6" ht="16.5" x14ac:dyDescent="0.3">
      <c r="A5067" s="9" t="s">
        <v>17260</v>
      </c>
      <c r="B5067" s="9" t="s">
        <v>2511</v>
      </c>
      <c r="C5067" s="10">
        <v>18668</v>
      </c>
      <c r="D5067" s="9">
        <v>4691333258</v>
      </c>
      <c r="E5067" s="9" t="e">
        <f>INDEX(#REF!:#REF!,MATCH($D5067,#REF!:#REF!,0),MATCH(#REF!,#REF!:#REF!,0))</f>
        <v>#REF!</v>
      </c>
      <c r="F5067" s="9" t="e">
        <f>INDEX(#REF!:#REF!,MATCH($D5067,#REF!:#REF!,0),MATCH(#REF!,#REF!:#REF!,0))</f>
        <v>#REF!</v>
      </c>
    </row>
    <row r="5068" spans="1:6" ht="16.5" x14ac:dyDescent="0.3">
      <c r="A5068" s="9" t="s">
        <v>17259</v>
      </c>
      <c r="B5068" s="9" t="s">
        <v>2503</v>
      </c>
      <c r="C5068" s="10">
        <v>55186</v>
      </c>
      <c r="D5068" s="9">
        <v>7251959615</v>
      </c>
      <c r="E5068" s="9" t="e">
        <f>INDEX(#REF!:#REF!,MATCH($D5068,#REF!:#REF!,0),MATCH(#REF!,#REF!:#REF!,0))</f>
        <v>#REF!</v>
      </c>
      <c r="F5068" s="9" t="e">
        <f>INDEX(#REF!:#REF!,MATCH($D5068,#REF!:#REF!,0),MATCH(#REF!,#REF!:#REF!,0))</f>
        <v>#REF!</v>
      </c>
    </row>
    <row r="5069" spans="1:6" ht="16.5" x14ac:dyDescent="0.3">
      <c r="A5069" s="9" t="s">
        <v>17258</v>
      </c>
      <c r="B5069" s="9" t="s">
        <v>2185</v>
      </c>
      <c r="C5069" s="10">
        <v>35140</v>
      </c>
      <c r="D5069" s="9">
        <v>898924138</v>
      </c>
      <c r="E5069" s="9" t="e">
        <f>INDEX(#REF!:#REF!,MATCH($D5069,#REF!:#REF!,0),MATCH(#REF!,#REF!:#REF!,0))</f>
        <v>#REF!</v>
      </c>
      <c r="F5069" s="9" t="e">
        <f>INDEX(#REF!:#REF!,MATCH($D5069,#REF!:#REF!,0),MATCH(#REF!,#REF!:#REF!,0))</f>
        <v>#REF!</v>
      </c>
    </row>
    <row r="5070" spans="1:6" ht="16.5" x14ac:dyDescent="0.3">
      <c r="A5070" s="9" t="s">
        <v>17257</v>
      </c>
      <c r="B5070" s="9" t="s">
        <v>2013</v>
      </c>
      <c r="C5070" s="10">
        <v>36335</v>
      </c>
      <c r="D5070" s="9">
        <v>5439294325</v>
      </c>
      <c r="E5070" s="9" t="e">
        <f>INDEX(#REF!:#REF!,MATCH($D5070,#REF!:#REF!,0),MATCH(#REF!,#REF!:#REF!,0))</f>
        <v>#REF!</v>
      </c>
      <c r="F5070" s="9" t="e">
        <f>INDEX(#REF!:#REF!,MATCH($D5070,#REF!:#REF!,0),MATCH(#REF!,#REF!:#REF!,0))</f>
        <v>#REF!</v>
      </c>
    </row>
    <row r="5071" spans="1:6" ht="16.5" x14ac:dyDescent="0.3">
      <c r="A5071" s="9" t="s">
        <v>17256</v>
      </c>
      <c r="B5071" s="9" t="s">
        <v>2783</v>
      </c>
      <c r="C5071" s="10">
        <v>10573</v>
      </c>
      <c r="D5071" s="9">
        <v>3303111790</v>
      </c>
      <c r="E5071" s="9" t="e">
        <f>INDEX(#REF!:#REF!,MATCH($D5071,#REF!:#REF!,0),MATCH(#REF!,#REF!:#REF!,0))</f>
        <v>#REF!</v>
      </c>
      <c r="F5071" s="9" t="e">
        <f>INDEX(#REF!:#REF!,MATCH($D5071,#REF!:#REF!,0),MATCH(#REF!,#REF!:#REF!,0))</f>
        <v>#REF!</v>
      </c>
    </row>
    <row r="5072" spans="1:6" ht="16.5" x14ac:dyDescent="0.3">
      <c r="A5072" s="9" t="s">
        <v>17255</v>
      </c>
      <c r="B5072" s="9" t="s">
        <v>2505</v>
      </c>
      <c r="C5072" s="10">
        <v>38106</v>
      </c>
      <c r="D5072" s="9">
        <v>701563818</v>
      </c>
      <c r="E5072" s="9" t="e">
        <f>INDEX(#REF!:#REF!,MATCH($D5072,#REF!:#REF!,0),MATCH(#REF!,#REF!:#REF!,0))</f>
        <v>#REF!</v>
      </c>
      <c r="F5072" s="9" t="e">
        <f>INDEX(#REF!:#REF!,MATCH($D5072,#REF!:#REF!,0),MATCH(#REF!,#REF!:#REF!,0))</f>
        <v>#REF!</v>
      </c>
    </row>
    <row r="5073" spans="1:6" ht="16.5" x14ac:dyDescent="0.3">
      <c r="A5073" s="9" t="s">
        <v>17254</v>
      </c>
      <c r="B5073" s="9" t="s">
        <v>2025</v>
      </c>
      <c r="C5073" s="10">
        <v>15438</v>
      </c>
      <c r="D5073" s="9">
        <v>5353923685</v>
      </c>
      <c r="E5073" s="9" t="e">
        <f>INDEX(#REF!:#REF!,MATCH($D5073,#REF!:#REF!,0),MATCH(#REF!,#REF!:#REF!,0))</f>
        <v>#REF!</v>
      </c>
      <c r="F5073" s="9" t="e">
        <f>INDEX(#REF!:#REF!,MATCH($D5073,#REF!:#REF!,0),MATCH(#REF!,#REF!:#REF!,0))</f>
        <v>#REF!</v>
      </c>
    </row>
    <row r="5074" spans="1:6" ht="16.5" x14ac:dyDescent="0.3">
      <c r="A5074" s="9" t="s">
        <v>17253</v>
      </c>
      <c r="B5074" s="9" t="s">
        <v>2158</v>
      </c>
      <c r="C5074" s="10">
        <v>17997</v>
      </c>
      <c r="D5074" s="9">
        <v>1962975932</v>
      </c>
      <c r="E5074" s="9" t="e">
        <f>INDEX(#REF!:#REF!,MATCH($D5074,#REF!:#REF!,0),MATCH(#REF!,#REF!:#REF!,0))</f>
        <v>#REF!</v>
      </c>
      <c r="F5074" s="9" t="e">
        <f>INDEX(#REF!:#REF!,MATCH($D5074,#REF!:#REF!,0),MATCH(#REF!,#REF!:#REF!,0))</f>
        <v>#REF!</v>
      </c>
    </row>
    <row r="5075" spans="1:6" ht="16.5" x14ac:dyDescent="0.3">
      <c r="A5075" s="9" t="s">
        <v>17252</v>
      </c>
      <c r="B5075" s="9" t="s">
        <v>2470</v>
      </c>
      <c r="C5075" s="10">
        <v>24196</v>
      </c>
      <c r="D5075" s="9">
        <v>3488994694</v>
      </c>
      <c r="E5075" s="9" t="e">
        <f>INDEX(#REF!:#REF!,MATCH($D5075,#REF!:#REF!,0),MATCH(#REF!,#REF!:#REF!,0))</f>
        <v>#REF!</v>
      </c>
      <c r="F5075" s="9" t="e">
        <f>INDEX(#REF!:#REF!,MATCH($D5075,#REF!:#REF!,0),MATCH(#REF!,#REF!:#REF!,0))</f>
        <v>#REF!</v>
      </c>
    </row>
    <row r="5076" spans="1:6" ht="16.5" x14ac:dyDescent="0.3">
      <c r="A5076" s="9" t="s">
        <v>17251</v>
      </c>
      <c r="B5076" s="9" t="s">
        <v>2201</v>
      </c>
      <c r="C5076" s="10">
        <v>50013</v>
      </c>
      <c r="D5076" s="9">
        <v>7573774818</v>
      </c>
      <c r="E5076" s="9" t="e">
        <f>INDEX(#REF!:#REF!,MATCH($D5076,#REF!:#REF!,0),MATCH(#REF!,#REF!:#REF!,0))</f>
        <v>#REF!</v>
      </c>
      <c r="F5076" s="9" t="e">
        <f>INDEX(#REF!:#REF!,MATCH($D5076,#REF!:#REF!,0),MATCH(#REF!,#REF!:#REF!,0))</f>
        <v>#REF!</v>
      </c>
    </row>
    <row r="5077" spans="1:6" ht="16.5" x14ac:dyDescent="0.3">
      <c r="A5077" s="9" t="s">
        <v>17250</v>
      </c>
      <c r="B5077" s="9" t="s">
        <v>3510</v>
      </c>
      <c r="C5077" s="10">
        <v>22434</v>
      </c>
      <c r="D5077" s="9">
        <v>449160092</v>
      </c>
      <c r="E5077" s="9" t="e">
        <f>INDEX(#REF!:#REF!,MATCH($D5077,#REF!:#REF!,0),MATCH(#REF!,#REF!:#REF!,0))</f>
        <v>#REF!</v>
      </c>
      <c r="F5077" s="9" t="e">
        <f>INDEX(#REF!:#REF!,MATCH($D5077,#REF!:#REF!,0),MATCH(#REF!,#REF!:#REF!,0))</f>
        <v>#REF!</v>
      </c>
    </row>
    <row r="5078" spans="1:6" ht="16.5" x14ac:dyDescent="0.3">
      <c r="A5078" s="9" t="s">
        <v>17249</v>
      </c>
      <c r="B5078" s="9" t="s">
        <v>2952</v>
      </c>
      <c r="C5078" s="10">
        <v>59764</v>
      </c>
      <c r="D5078" s="9">
        <v>2405876701</v>
      </c>
      <c r="E5078" s="9" t="e">
        <f>INDEX(#REF!:#REF!,MATCH($D5078,#REF!:#REF!,0),MATCH(#REF!,#REF!:#REF!,0))</f>
        <v>#REF!</v>
      </c>
      <c r="F5078" s="9" t="e">
        <f>INDEX(#REF!:#REF!,MATCH($D5078,#REF!:#REF!,0),MATCH(#REF!,#REF!:#REF!,0))</f>
        <v>#REF!</v>
      </c>
    </row>
    <row r="5079" spans="1:6" ht="16.5" x14ac:dyDescent="0.3">
      <c r="A5079" s="9" t="s">
        <v>17248</v>
      </c>
      <c r="B5079" s="9" t="s">
        <v>3255</v>
      </c>
      <c r="C5079" s="10">
        <v>10353</v>
      </c>
      <c r="D5079" s="9">
        <v>8249460030</v>
      </c>
      <c r="E5079" s="9" t="e">
        <f>INDEX(#REF!:#REF!,MATCH($D5079,#REF!:#REF!,0),MATCH(#REF!,#REF!:#REF!,0))</f>
        <v>#REF!</v>
      </c>
      <c r="F5079" s="9" t="e">
        <f>INDEX(#REF!:#REF!,MATCH($D5079,#REF!:#REF!,0),MATCH(#REF!,#REF!:#REF!,0))</f>
        <v>#REF!</v>
      </c>
    </row>
    <row r="5080" spans="1:6" ht="16.5" x14ac:dyDescent="0.3">
      <c r="A5080" s="9" t="s">
        <v>17247</v>
      </c>
      <c r="B5080" s="9" t="s">
        <v>2564</v>
      </c>
      <c r="C5080" s="10">
        <v>32247</v>
      </c>
      <c r="D5080" s="9">
        <v>8545135858</v>
      </c>
      <c r="E5080" s="9" t="e">
        <f>INDEX(#REF!:#REF!,MATCH($D5080,#REF!:#REF!,0),MATCH(#REF!,#REF!:#REF!,0))</f>
        <v>#REF!</v>
      </c>
      <c r="F5080" s="9" t="e">
        <f>INDEX(#REF!:#REF!,MATCH($D5080,#REF!:#REF!,0),MATCH(#REF!,#REF!:#REF!,0))</f>
        <v>#REF!</v>
      </c>
    </row>
    <row r="5081" spans="1:6" ht="16.5" x14ac:dyDescent="0.3">
      <c r="A5081" s="9" t="s">
        <v>17246</v>
      </c>
      <c r="B5081" s="9" t="s">
        <v>2163</v>
      </c>
      <c r="C5081" s="10">
        <v>33618</v>
      </c>
      <c r="D5081" s="9">
        <v>1592980554</v>
      </c>
      <c r="E5081" s="9" t="e">
        <f>INDEX(#REF!:#REF!,MATCH($D5081,#REF!:#REF!,0),MATCH(#REF!,#REF!:#REF!,0))</f>
        <v>#REF!</v>
      </c>
      <c r="F5081" s="9" t="e">
        <f>INDEX(#REF!:#REF!,MATCH($D5081,#REF!:#REF!,0),MATCH(#REF!,#REF!:#REF!,0))</f>
        <v>#REF!</v>
      </c>
    </row>
    <row r="5082" spans="1:6" ht="16.5" x14ac:dyDescent="0.3">
      <c r="A5082" s="9" t="s">
        <v>17245</v>
      </c>
      <c r="B5082" s="9" t="s">
        <v>2718</v>
      </c>
      <c r="C5082" s="10">
        <v>27246</v>
      </c>
      <c r="D5082" s="9">
        <v>5629875752</v>
      </c>
      <c r="E5082" s="9" t="e">
        <f>INDEX(#REF!:#REF!,MATCH($D5082,#REF!:#REF!,0),MATCH(#REF!,#REF!:#REF!,0))</f>
        <v>#REF!</v>
      </c>
      <c r="F5082" s="9" t="e">
        <f>INDEX(#REF!:#REF!,MATCH($D5082,#REF!:#REF!,0),MATCH(#REF!,#REF!:#REF!,0))</f>
        <v>#REF!</v>
      </c>
    </row>
    <row r="5083" spans="1:6" ht="16.5" x14ac:dyDescent="0.3">
      <c r="A5083" s="9" t="s">
        <v>17244</v>
      </c>
      <c r="B5083" s="9" t="s">
        <v>1993</v>
      </c>
      <c r="C5083" s="10">
        <v>52251</v>
      </c>
      <c r="D5083" s="9">
        <v>5079859830</v>
      </c>
      <c r="E5083" s="9" t="e">
        <f>INDEX(#REF!:#REF!,MATCH($D5083,#REF!:#REF!,0),MATCH(#REF!,#REF!:#REF!,0))</f>
        <v>#REF!</v>
      </c>
      <c r="F5083" s="9" t="e">
        <f>INDEX(#REF!:#REF!,MATCH($D5083,#REF!:#REF!,0),MATCH(#REF!,#REF!:#REF!,0))</f>
        <v>#REF!</v>
      </c>
    </row>
    <row r="5084" spans="1:6" ht="16.5" x14ac:dyDescent="0.3">
      <c r="A5084" s="9" t="s">
        <v>17243</v>
      </c>
      <c r="B5084" s="9" t="s">
        <v>2050</v>
      </c>
      <c r="C5084" s="10">
        <v>49438</v>
      </c>
      <c r="D5084" s="9">
        <v>4049350750</v>
      </c>
      <c r="E5084" s="9" t="e">
        <f>INDEX(#REF!:#REF!,MATCH($D5084,#REF!:#REF!,0),MATCH(#REF!,#REF!:#REF!,0))</f>
        <v>#REF!</v>
      </c>
      <c r="F5084" s="9" t="e">
        <f>INDEX(#REF!:#REF!,MATCH($D5084,#REF!:#REF!,0),MATCH(#REF!,#REF!:#REF!,0))</f>
        <v>#REF!</v>
      </c>
    </row>
    <row r="5085" spans="1:6" ht="16.5" x14ac:dyDescent="0.3">
      <c r="A5085" s="9" t="s">
        <v>17242</v>
      </c>
      <c r="B5085" s="9" t="s">
        <v>1995</v>
      </c>
      <c r="C5085" s="10">
        <v>15420</v>
      </c>
      <c r="D5085" s="9">
        <v>9002722281</v>
      </c>
      <c r="E5085" s="9" t="e">
        <f>INDEX(#REF!:#REF!,MATCH($D5085,#REF!:#REF!,0),MATCH(#REF!,#REF!:#REF!,0))</f>
        <v>#REF!</v>
      </c>
      <c r="F5085" s="9" t="e">
        <f>INDEX(#REF!:#REF!,MATCH($D5085,#REF!:#REF!,0),MATCH(#REF!,#REF!:#REF!,0))</f>
        <v>#REF!</v>
      </c>
    </row>
    <row r="5086" spans="1:6" ht="16.5" x14ac:dyDescent="0.3">
      <c r="A5086" s="9" t="s">
        <v>17241</v>
      </c>
      <c r="B5086" s="9" t="s">
        <v>2498</v>
      </c>
      <c r="C5086" s="10">
        <v>49854</v>
      </c>
      <c r="D5086" s="9">
        <v>357531329</v>
      </c>
      <c r="E5086" s="9" t="e">
        <f>INDEX(#REF!:#REF!,MATCH($D5086,#REF!:#REF!,0),MATCH(#REF!,#REF!:#REF!,0))</f>
        <v>#REF!</v>
      </c>
      <c r="F5086" s="9" t="e">
        <f>INDEX(#REF!:#REF!,MATCH($D5086,#REF!:#REF!,0),MATCH(#REF!,#REF!:#REF!,0))</f>
        <v>#REF!</v>
      </c>
    </row>
    <row r="5087" spans="1:6" ht="16.5" x14ac:dyDescent="0.3">
      <c r="A5087" s="9" t="s">
        <v>17240</v>
      </c>
      <c r="B5087" s="9" t="s">
        <v>3098</v>
      </c>
      <c r="C5087" s="10">
        <v>47322</v>
      </c>
      <c r="D5087" s="9">
        <v>9619649427</v>
      </c>
      <c r="E5087" s="9" t="e">
        <f>INDEX(#REF!:#REF!,MATCH($D5087,#REF!:#REF!,0),MATCH(#REF!,#REF!:#REF!,0))</f>
        <v>#REF!</v>
      </c>
      <c r="F5087" s="9" t="e">
        <f>INDEX(#REF!:#REF!,MATCH($D5087,#REF!:#REF!,0),MATCH(#REF!,#REF!:#REF!,0))</f>
        <v>#REF!</v>
      </c>
    </row>
    <row r="5088" spans="1:6" ht="16.5" x14ac:dyDescent="0.3">
      <c r="A5088" s="9" t="s">
        <v>17239</v>
      </c>
      <c r="B5088" s="9" t="s">
        <v>3229</v>
      </c>
      <c r="C5088" s="10">
        <v>58456</v>
      </c>
      <c r="D5088" s="9">
        <v>8705788102</v>
      </c>
      <c r="E5088" s="9" t="e">
        <f>INDEX(#REF!:#REF!,MATCH($D5088,#REF!:#REF!,0),MATCH(#REF!,#REF!:#REF!,0))</f>
        <v>#REF!</v>
      </c>
      <c r="F5088" s="9" t="e">
        <f>INDEX(#REF!:#REF!,MATCH($D5088,#REF!:#REF!,0),MATCH(#REF!,#REF!:#REF!,0))</f>
        <v>#REF!</v>
      </c>
    </row>
    <row r="5089" spans="1:6" ht="16.5" x14ac:dyDescent="0.3">
      <c r="A5089" s="9" t="s">
        <v>17238</v>
      </c>
      <c r="B5089" s="9" t="s">
        <v>2216</v>
      </c>
      <c r="C5089" s="10">
        <v>14871</v>
      </c>
      <c r="D5089" s="9">
        <v>8069192305</v>
      </c>
      <c r="E5089" s="9" t="e">
        <f>INDEX(#REF!:#REF!,MATCH($D5089,#REF!:#REF!,0),MATCH(#REF!,#REF!:#REF!,0))</f>
        <v>#REF!</v>
      </c>
      <c r="F5089" s="9" t="e">
        <f>INDEX(#REF!:#REF!,MATCH($D5089,#REF!:#REF!,0),MATCH(#REF!,#REF!:#REF!,0))</f>
        <v>#REF!</v>
      </c>
    </row>
    <row r="5090" spans="1:6" ht="16.5" x14ac:dyDescent="0.3">
      <c r="A5090" s="9" t="s">
        <v>17237</v>
      </c>
      <c r="B5090" s="9" t="s">
        <v>2418</v>
      </c>
      <c r="C5090" s="10">
        <v>56569</v>
      </c>
      <c r="D5090" s="9">
        <v>1518783783</v>
      </c>
      <c r="E5090" s="9" t="e">
        <f>INDEX(#REF!:#REF!,MATCH($D5090,#REF!:#REF!,0),MATCH(#REF!,#REF!:#REF!,0))</f>
        <v>#REF!</v>
      </c>
      <c r="F5090" s="9" t="e">
        <f>INDEX(#REF!:#REF!,MATCH($D5090,#REF!:#REF!,0),MATCH(#REF!,#REF!:#REF!,0))</f>
        <v>#REF!</v>
      </c>
    </row>
    <row r="5091" spans="1:6" ht="16.5" x14ac:dyDescent="0.3">
      <c r="A5091" s="9" t="s">
        <v>17236</v>
      </c>
      <c r="B5091" s="9" t="s">
        <v>2528</v>
      </c>
      <c r="C5091" s="10">
        <v>28340</v>
      </c>
      <c r="D5091" s="9">
        <v>4439073344</v>
      </c>
      <c r="E5091" s="9" t="e">
        <f>INDEX(#REF!:#REF!,MATCH($D5091,#REF!:#REF!,0),MATCH(#REF!,#REF!:#REF!,0))</f>
        <v>#REF!</v>
      </c>
      <c r="F5091" s="9" t="e">
        <f>INDEX(#REF!:#REF!,MATCH($D5091,#REF!:#REF!,0),MATCH(#REF!,#REF!:#REF!,0))</f>
        <v>#REF!</v>
      </c>
    </row>
    <row r="5092" spans="1:6" ht="16.5" x14ac:dyDescent="0.3">
      <c r="A5092" s="9" t="s">
        <v>17235</v>
      </c>
      <c r="B5092" s="9" t="s">
        <v>2519</v>
      </c>
      <c r="C5092" s="10">
        <v>22580</v>
      </c>
      <c r="D5092" s="9">
        <v>4323171323</v>
      </c>
      <c r="E5092" s="9" t="e">
        <f>INDEX(#REF!:#REF!,MATCH($D5092,#REF!:#REF!,0),MATCH(#REF!,#REF!:#REF!,0))</f>
        <v>#REF!</v>
      </c>
      <c r="F5092" s="9" t="e">
        <f>INDEX(#REF!:#REF!,MATCH($D5092,#REF!:#REF!,0),MATCH(#REF!,#REF!:#REF!,0))</f>
        <v>#REF!</v>
      </c>
    </row>
    <row r="5093" spans="1:6" ht="16.5" x14ac:dyDescent="0.3">
      <c r="A5093" s="9" t="s">
        <v>17234</v>
      </c>
      <c r="B5093" s="9" t="s">
        <v>2509</v>
      </c>
      <c r="C5093" s="10">
        <v>30154</v>
      </c>
      <c r="D5093" s="9">
        <v>2149326663</v>
      </c>
      <c r="E5093" s="9" t="e">
        <f>INDEX(#REF!:#REF!,MATCH($D5093,#REF!:#REF!,0),MATCH(#REF!,#REF!:#REF!,0))</f>
        <v>#REF!</v>
      </c>
      <c r="F5093" s="9" t="e">
        <f>INDEX(#REF!:#REF!,MATCH($D5093,#REF!:#REF!,0),MATCH(#REF!,#REF!:#REF!,0))</f>
        <v>#REF!</v>
      </c>
    </row>
    <row r="5094" spans="1:6" ht="16.5" x14ac:dyDescent="0.3">
      <c r="A5094" s="9" t="s">
        <v>17233</v>
      </c>
      <c r="B5094" s="9" t="s">
        <v>1941</v>
      </c>
      <c r="C5094" s="10">
        <v>33749</v>
      </c>
      <c r="D5094" s="9">
        <v>1382734301</v>
      </c>
      <c r="E5094" s="9" t="e">
        <f>INDEX(#REF!:#REF!,MATCH($D5094,#REF!:#REF!,0),MATCH(#REF!,#REF!:#REF!,0))</f>
        <v>#REF!</v>
      </c>
      <c r="F5094" s="9" t="e">
        <f>INDEX(#REF!:#REF!,MATCH($D5094,#REF!:#REF!,0),MATCH(#REF!,#REF!:#REF!,0))</f>
        <v>#REF!</v>
      </c>
    </row>
    <row r="5095" spans="1:6" ht="16.5" x14ac:dyDescent="0.3">
      <c r="A5095" s="9" t="s">
        <v>17232</v>
      </c>
      <c r="B5095" s="9" t="s">
        <v>2392</v>
      </c>
      <c r="C5095" s="10">
        <v>28474</v>
      </c>
      <c r="D5095" s="9">
        <v>7637608875</v>
      </c>
      <c r="E5095" s="9" t="e">
        <f>INDEX(#REF!:#REF!,MATCH($D5095,#REF!:#REF!,0),MATCH(#REF!,#REF!:#REF!,0))</f>
        <v>#REF!</v>
      </c>
      <c r="F5095" s="9" t="e">
        <f>INDEX(#REF!:#REF!,MATCH($D5095,#REF!:#REF!,0),MATCH(#REF!,#REF!:#REF!,0))</f>
        <v>#REF!</v>
      </c>
    </row>
    <row r="5096" spans="1:6" ht="16.5" x14ac:dyDescent="0.3">
      <c r="A5096" s="9" t="s">
        <v>17231</v>
      </c>
      <c r="B5096" s="9" t="s">
        <v>2023</v>
      </c>
      <c r="C5096" s="10">
        <v>53026</v>
      </c>
      <c r="D5096" s="9">
        <v>4823073274</v>
      </c>
      <c r="E5096" s="9" t="e">
        <f>INDEX(#REF!:#REF!,MATCH($D5096,#REF!:#REF!,0),MATCH(#REF!,#REF!:#REF!,0))</f>
        <v>#REF!</v>
      </c>
      <c r="F5096" s="9" t="e">
        <f>INDEX(#REF!:#REF!,MATCH($D5096,#REF!:#REF!,0),MATCH(#REF!,#REF!:#REF!,0))</f>
        <v>#REF!</v>
      </c>
    </row>
    <row r="5097" spans="1:6" ht="16.5" x14ac:dyDescent="0.3">
      <c r="A5097" s="9" t="s">
        <v>17230</v>
      </c>
      <c r="B5097" s="9" t="s">
        <v>2914</v>
      </c>
      <c r="C5097" s="10">
        <v>19793</v>
      </c>
      <c r="D5097" s="9">
        <v>6718456802</v>
      </c>
      <c r="E5097" s="9" t="e">
        <f>INDEX(#REF!:#REF!,MATCH($D5097,#REF!:#REF!,0),MATCH(#REF!,#REF!:#REF!,0))</f>
        <v>#REF!</v>
      </c>
      <c r="F5097" s="9" t="e">
        <f>INDEX(#REF!:#REF!,MATCH($D5097,#REF!:#REF!,0),MATCH(#REF!,#REF!:#REF!,0))</f>
        <v>#REF!</v>
      </c>
    </row>
    <row r="5098" spans="1:6" ht="16.5" x14ac:dyDescent="0.3">
      <c r="A5098" s="9" t="s">
        <v>17229</v>
      </c>
      <c r="B5098" s="9" t="s">
        <v>2375</v>
      </c>
      <c r="C5098" s="10">
        <v>30342</v>
      </c>
      <c r="D5098" s="9">
        <v>264454596</v>
      </c>
      <c r="E5098" s="9" t="e">
        <f>INDEX(#REF!:#REF!,MATCH($D5098,#REF!:#REF!,0),MATCH(#REF!,#REF!:#REF!,0))</f>
        <v>#REF!</v>
      </c>
      <c r="F5098" s="9" t="e">
        <f>INDEX(#REF!:#REF!,MATCH($D5098,#REF!:#REF!,0),MATCH(#REF!,#REF!:#REF!,0))</f>
        <v>#REF!</v>
      </c>
    </row>
    <row r="5099" spans="1:6" ht="16.5" x14ac:dyDescent="0.3">
      <c r="A5099" s="9" t="s">
        <v>17228</v>
      </c>
      <c r="B5099" s="9" t="s">
        <v>2961</v>
      </c>
      <c r="C5099" s="10">
        <v>13363</v>
      </c>
      <c r="D5099" s="9">
        <v>6515844751</v>
      </c>
      <c r="E5099" s="9" t="e">
        <f>INDEX(#REF!:#REF!,MATCH($D5099,#REF!:#REF!,0),MATCH(#REF!,#REF!:#REF!,0))</f>
        <v>#REF!</v>
      </c>
      <c r="F5099" s="9" t="e">
        <f>INDEX(#REF!:#REF!,MATCH($D5099,#REF!:#REF!,0),MATCH(#REF!,#REF!:#REF!,0))</f>
        <v>#REF!</v>
      </c>
    </row>
    <row r="5100" spans="1:6" ht="16.5" x14ac:dyDescent="0.3">
      <c r="A5100" s="9" t="s">
        <v>17227</v>
      </c>
      <c r="B5100" s="9" t="s">
        <v>2155</v>
      </c>
      <c r="C5100" s="10">
        <v>19272</v>
      </c>
      <c r="D5100" s="9">
        <v>7637608875</v>
      </c>
      <c r="E5100" s="9" t="e">
        <f>INDEX(#REF!:#REF!,MATCH($D5100,#REF!:#REF!,0),MATCH(#REF!,#REF!:#REF!,0))</f>
        <v>#REF!</v>
      </c>
      <c r="F5100" s="9" t="e">
        <f>INDEX(#REF!:#REF!,MATCH($D5100,#REF!:#REF!,0),MATCH(#REF!,#REF!:#REF!,0))</f>
        <v>#REF!</v>
      </c>
    </row>
    <row r="5101" spans="1:6" ht="16.5" x14ac:dyDescent="0.3">
      <c r="A5101" s="9" t="s">
        <v>17226</v>
      </c>
      <c r="B5101" s="9" t="s">
        <v>2412</v>
      </c>
      <c r="C5101" s="10">
        <v>10732</v>
      </c>
      <c r="D5101" s="9">
        <v>7001733199</v>
      </c>
      <c r="E5101" s="9" t="e">
        <f>INDEX(#REF!:#REF!,MATCH($D5101,#REF!:#REF!,0),MATCH(#REF!,#REF!:#REF!,0))</f>
        <v>#REF!</v>
      </c>
      <c r="F5101" s="9" t="e">
        <f>INDEX(#REF!:#REF!,MATCH($D5101,#REF!:#REF!,0),MATCH(#REF!,#REF!:#REF!,0))</f>
        <v>#REF!</v>
      </c>
    </row>
    <row r="5102" spans="1:6" ht="16.5" x14ac:dyDescent="0.3">
      <c r="A5102" s="9" t="s">
        <v>17225</v>
      </c>
      <c r="B5102" s="9" t="s">
        <v>3151</v>
      </c>
      <c r="C5102" s="10">
        <v>33157</v>
      </c>
      <c r="D5102" s="9">
        <v>6842801095</v>
      </c>
      <c r="E5102" s="9" t="e">
        <f>INDEX(#REF!:#REF!,MATCH($D5102,#REF!:#REF!,0),MATCH(#REF!,#REF!:#REF!,0))</f>
        <v>#REF!</v>
      </c>
      <c r="F5102" s="9" t="e">
        <f>INDEX(#REF!:#REF!,MATCH($D5102,#REF!:#REF!,0),MATCH(#REF!,#REF!:#REF!,0))</f>
        <v>#REF!</v>
      </c>
    </row>
    <row r="5103" spans="1:6" ht="16.5" x14ac:dyDescent="0.3">
      <c r="A5103" s="9" t="s">
        <v>17224</v>
      </c>
      <c r="B5103" s="9" t="s">
        <v>2044</v>
      </c>
      <c r="C5103" s="10">
        <v>29615</v>
      </c>
      <c r="D5103" s="9">
        <v>9238967105</v>
      </c>
      <c r="E5103" s="9" t="e">
        <f>INDEX(#REF!:#REF!,MATCH($D5103,#REF!:#REF!,0),MATCH(#REF!,#REF!:#REF!,0))</f>
        <v>#REF!</v>
      </c>
      <c r="F5103" s="9" t="e">
        <f>INDEX(#REF!:#REF!,MATCH($D5103,#REF!:#REF!,0),MATCH(#REF!,#REF!:#REF!,0))</f>
        <v>#REF!</v>
      </c>
    </row>
    <row r="5104" spans="1:6" ht="16.5" x14ac:dyDescent="0.3">
      <c r="A5104" s="9" t="s">
        <v>17223</v>
      </c>
      <c r="B5104" s="9" t="s">
        <v>2503</v>
      </c>
      <c r="C5104" s="10">
        <v>13321</v>
      </c>
      <c r="D5104" s="9">
        <v>2551917727</v>
      </c>
      <c r="E5104" s="9" t="e">
        <f>INDEX(#REF!:#REF!,MATCH($D5104,#REF!:#REF!,0),MATCH(#REF!,#REF!:#REF!,0))</f>
        <v>#REF!</v>
      </c>
      <c r="F5104" s="9" t="e">
        <f>INDEX(#REF!:#REF!,MATCH($D5104,#REF!:#REF!,0),MATCH(#REF!,#REF!:#REF!,0))</f>
        <v>#REF!</v>
      </c>
    </row>
    <row r="5105" spans="1:6" ht="16.5" x14ac:dyDescent="0.3">
      <c r="A5105" s="9" t="s">
        <v>17222</v>
      </c>
      <c r="B5105" s="9" t="s">
        <v>3071</v>
      </c>
      <c r="C5105" s="10">
        <v>21179</v>
      </c>
      <c r="D5105" s="9">
        <v>6173504774</v>
      </c>
      <c r="E5105" s="9" t="e">
        <f>INDEX(#REF!:#REF!,MATCH($D5105,#REF!:#REF!,0),MATCH(#REF!,#REF!:#REF!,0))</f>
        <v>#REF!</v>
      </c>
      <c r="F5105" s="9" t="e">
        <f>INDEX(#REF!:#REF!,MATCH($D5105,#REF!:#REF!,0),MATCH(#REF!,#REF!:#REF!,0))</f>
        <v>#REF!</v>
      </c>
    </row>
    <row r="5106" spans="1:6" ht="16.5" x14ac:dyDescent="0.3">
      <c r="A5106" s="9" t="s">
        <v>17221</v>
      </c>
      <c r="B5106" s="9" t="s">
        <v>3144</v>
      </c>
      <c r="C5106" s="10">
        <v>40258</v>
      </c>
      <c r="D5106" s="9">
        <v>27852261</v>
      </c>
      <c r="E5106" s="9" t="e">
        <f>INDEX(#REF!:#REF!,MATCH($D5106,#REF!:#REF!,0),MATCH(#REF!,#REF!:#REF!,0))</f>
        <v>#REF!</v>
      </c>
      <c r="F5106" s="9" t="e">
        <f>INDEX(#REF!:#REF!,MATCH($D5106,#REF!:#REF!,0),MATCH(#REF!,#REF!:#REF!,0))</f>
        <v>#REF!</v>
      </c>
    </row>
    <row r="5107" spans="1:6" ht="16.5" x14ac:dyDescent="0.3">
      <c r="A5107" s="9" t="s">
        <v>17220</v>
      </c>
      <c r="B5107" s="9" t="s">
        <v>2635</v>
      </c>
      <c r="C5107" s="10">
        <v>16871</v>
      </c>
      <c r="D5107" s="9">
        <v>6173504774</v>
      </c>
      <c r="E5107" s="9" t="e">
        <f>INDEX(#REF!:#REF!,MATCH($D5107,#REF!:#REF!,0),MATCH(#REF!,#REF!:#REF!,0))</f>
        <v>#REF!</v>
      </c>
      <c r="F5107" s="9" t="e">
        <f>INDEX(#REF!:#REF!,MATCH($D5107,#REF!:#REF!,0),MATCH(#REF!,#REF!:#REF!,0))</f>
        <v>#REF!</v>
      </c>
    </row>
    <row r="5108" spans="1:6" ht="16.5" x14ac:dyDescent="0.3">
      <c r="A5108" s="9" t="s">
        <v>17219</v>
      </c>
      <c r="B5108" s="9" t="s">
        <v>2171</v>
      </c>
      <c r="C5108" s="10">
        <v>51673</v>
      </c>
      <c r="D5108" s="9">
        <v>9803956825</v>
      </c>
      <c r="E5108" s="9" t="e">
        <f>INDEX(#REF!:#REF!,MATCH($D5108,#REF!:#REF!,0),MATCH(#REF!,#REF!:#REF!,0))</f>
        <v>#REF!</v>
      </c>
      <c r="F5108" s="9" t="e">
        <f>INDEX(#REF!:#REF!,MATCH($D5108,#REF!:#REF!,0),MATCH(#REF!,#REF!:#REF!,0))</f>
        <v>#REF!</v>
      </c>
    </row>
    <row r="5109" spans="1:6" ht="16.5" x14ac:dyDescent="0.3">
      <c r="A5109" s="9" t="s">
        <v>17218</v>
      </c>
      <c r="B5109" s="9" t="s">
        <v>2628</v>
      </c>
      <c r="C5109" s="10">
        <v>55140</v>
      </c>
      <c r="D5109" s="9">
        <v>4986200380</v>
      </c>
      <c r="E5109" s="9" t="e">
        <f>INDEX(#REF!:#REF!,MATCH($D5109,#REF!:#REF!,0),MATCH(#REF!,#REF!:#REF!,0))</f>
        <v>#REF!</v>
      </c>
      <c r="F5109" s="9" t="e">
        <f>INDEX(#REF!:#REF!,MATCH($D5109,#REF!:#REF!,0),MATCH(#REF!,#REF!:#REF!,0))</f>
        <v>#REF!</v>
      </c>
    </row>
    <row r="5110" spans="1:6" ht="16.5" x14ac:dyDescent="0.3">
      <c r="A5110" s="9" t="s">
        <v>17217</v>
      </c>
      <c r="B5110" s="9" t="s">
        <v>2753</v>
      </c>
      <c r="C5110" s="10">
        <v>36600</v>
      </c>
      <c r="D5110" s="9">
        <v>3379645060</v>
      </c>
      <c r="E5110" s="9" t="e">
        <f>INDEX(#REF!:#REF!,MATCH($D5110,#REF!:#REF!,0),MATCH(#REF!,#REF!:#REF!,0))</f>
        <v>#REF!</v>
      </c>
      <c r="F5110" s="9" t="e">
        <f>INDEX(#REF!:#REF!,MATCH($D5110,#REF!:#REF!,0),MATCH(#REF!,#REF!:#REF!,0))</f>
        <v>#REF!</v>
      </c>
    </row>
    <row r="5111" spans="1:6" ht="16.5" x14ac:dyDescent="0.3">
      <c r="A5111" s="9" t="s">
        <v>17216</v>
      </c>
      <c r="B5111" s="9" t="s">
        <v>2132</v>
      </c>
      <c r="C5111" s="10">
        <v>43483</v>
      </c>
      <c r="D5111" s="9">
        <v>8620758454</v>
      </c>
      <c r="E5111" s="9" t="e">
        <f>INDEX(#REF!:#REF!,MATCH($D5111,#REF!:#REF!,0),MATCH(#REF!,#REF!:#REF!,0))</f>
        <v>#REF!</v>
      </c>
      <c r="F5111" s="9" t="e">
        <f>INDEX(#REF!:#REF!,MATCH($D5111,#REF!:#REF!,0),MATCH(#REF!,#REF!:#REF!,0))</f>
        <v>#REF!</v>
      </c>
    </row>
    <row r="5112" spans="1:6" ht="16.5" x14ac:dyDescent="0.3">
      <c r="A5112" s="9" t="s">
        <v>17215</v>
      </c>
      <c r="B5112" s="9" t="s">
        <v>2243</v>
      </c>
      <c r="C5112" s="10">
        <v>15329</v>
      </c>
      <c r="D5112" s="9">
        <v>6819637888</v>
      </c>
      <c r="E5112" s="9" t="e">
        <f>INDEX(#REF!:#REF!,MATCH($D5112,#REF!:#REF!,0),MATCH(#REF!,#REF!:#REF!,0))</f>
        <v>#REF!</v>
      </c>
      <c r="F5112" s="9" t="e">
        <f>INDEX(#REF!:#REF!,MATCH($D5112,#REF!:#REF!,0),MATCH(#REF!,#REF!:#REF!,0))</f>
        <v>#REF!</v>
      </c>
    </row>
    <row r="5113" spans="1:6" ht="16.5" x14ac:dyDescent="0.3">
      <c r="A5113" s="9" t="s">
        <v>17214</v>
      </c>
      <c r="B5113" s="9" t="s">
        <v>3073</v>
      </c>
      <c r="C5113" s="10">
        <v>48545</v>
      </c>
      <c r="D5113" s="9">
        <v>483886254</v>
      </c>
      <c r="E5113" s="9" t="e">
        <f>INDEX(#REF!:#REF!,MATCH($D5113,#REF!:#REF!,0),MATCH(#REF!,#REF!:#REF!,0))</f>
        <v>#REF!</v>
      </c>
      <c r="F5113" s="9" t="e">
        <f>INDEX(#REF!:#REF!,MATCH($D5113,#REF!:#REF!,0),MATCH(#REF!,#REF!:#REF!,0))</f>
        <v>#REF!</v>
      </c>
    </row>
    <row r="5114" spans="1:6" ht="16.5" x14ac:dyDescent="0.3">
      <c r="A5114" s="9" t="s">
        <v>17213</v>
      </c>
      <c r="B5114" s="9" t="s">
        <v>2056</v>
      </c>
      <c r="C5114" s="10">
        <v>18013</v>
      </c>
      <c r="D5114" s="9">
        <v>3213290963</v>
      </c>
      <c r="E5114" s="9" t="e">
        <f>INDEX(#REF!:#REF!,MATCH($D5114,#REF!:#REF!,0),MATCH(#REF!,#REF!:#REF!,0))</f>
        <v>#REF!</v>
      </c>
      <c r="F5114" s="9" t="e">
        <f>INDEX(#REF!:#REF!,MATCH($D5114,#REF!:#REF!,0),MATCH(#REF!,#REF!:#REF!,0))</f>
        <v>#REF!</v>
      </c>
    </row>
    <row r="5115" spans="1:6" ht="16.5" x14ac:dyDescent="0.3">
      <c r="A5115" s="9" t="s">
        <v>17212</v>
      </c>
      <c r="B5115" s="9" t="s">
        <v>2081</v>
      </c>
      <c r="C5115" s="10">
        <v>27985</v>
      </c>
      <c r="D5115" s="9">
        <v>5197585250</v>
      </c>
      <c r="E5115" s="9" t="e">
        <f>INDEX(#REF!:#REF!,MATCH($D5115,#REF!:#REF!,0),MATCH(#REF!,#REF!:#REF!,0))</f>
        <v>#REF!</v>
      </c>
      <c r="F5115" s="9" t="e">
        <f>INDEX(#REF!:#REF!,MATCH($D5115,#REF!:#REF!,0),MATCH(#REF!,#REF!:#REF!,0))</f>
        <v>#REF!</v>
      </c>
    </row>
    <row r="5116" spans="1:6" ht="16.5" x14ac:dyDescent="0.3">
      <c r="A5116" s="9" t="s">
        <v>17211</v>
      </c>
      <c r="B5116" s="9" t="s">
        <v>2067</v>
      </c>
      <c r="C5116" s="10">
        <v>55199</v>
      </c>
      <c r="D5116" s="9">
        <v>7188904251</v>
      </c>
      <c r="E5116" s="9" t="e">
        <f>INDEX(#REF!:#REF!,MATCH($D5116,#REF!:#REF!,0),MATCH(#REF!,#REF!:#REF!,0))</f>
        <v>#REF!</v>
      </c>
      <c r="F5116" s="9" t="e">
        <f>INDEX(#REF!:#REF!,MATCH($D5116,#REF!:#REF!,0),MATCH(#REF!,#REF!:#REF!,0))</f>
        <v>#REF!</v>
      </c>
    </row>
    <row r="5117" spans="1:6" ht="16.5" x14ac:dyDescent="0.3">
      <c r="A5117" s="9" t="s">
        <v>17210</v>
      </c>
      <c r="B5117" s="9" t="s">
        <v>2409</v>
      </c>
      <c r="C5117" s="10">
        <v>33134</v>
      </c>
      <c r="D5117" s="9">
        <v>5984294621</v>
      </c>
      <c r="E5117" s="9" t="e">
        <f>INDEX(#REF!:#REF!,MATCH($D5117,#REF!:#REF!,0),MATCH(#REF!,#REF!:#REF!,0))</f>
        <v>#REF!</v>
      </c>
      <c r="F5117" s="9" t="e">
        <f>INDEX(#REF!:#REF!,MATCH($D5117,#REF!:#REF!,0),MATCH(#REF!,#REF!:#REF!,0))</f>
        <v>#REF!</v>
      </c>
    </row>
    <row r="5118" spans="1:6" ht="16.5" x14ac:dyDescent="0.3">
      <c r="A5118" s="9" t="s">
        <v>17209</v>
      </c>
      <c r="B5118" s="9" t="s">
        <v>2142</v>
      </c>
      <c r="C5118" s="10">
        <v>41989</v>
      </c>
      <c r="D5118" s="9">
        <v>549857826</v>
      </c>
      <c r="E5118" s="9" t="e">
        <f>INDEX(#REF!:#REF!,MATCH($D5118,#REF!:#REF!,0),MATCH(#REF!,#REF!:#REF!,0))</f>
        <v>#REF!</v>
      </c>
      <c r="F5118" s="9" t="e">
        <f>INDEX(#REF!:#REF!,MATCH($D5118,#REF!:#REF!,0),MATCH(#REF!,#REF!:#REF!,0))</f>
        <v>#REF!</v>
      </c>
    </row>
    <row r="5119" spans="1:6" ht="16.5" x14ac:dyDescent="0.3">
      <c r="A5119" s="9" t="s">
        <v>17208</v>
      </c>
      <c r="B5119" s="9" t="s">
        <v>3357</v>
      </c>
      <c r="C5119" s="10">
        <v>56681</v>
      </c>
      <c r="D5119" s="9">
        <v>2307209530</v>
      </c>
      <c r="E5119" s="9" t="e">
        <f>INDEX(#REF!:#REF!,MATCH($D5119,#REF!:#REF!,0),MATCH(#REF!,#REF!:#REF!,0))</f>
        <v>#REF!</v>
      </c>
      <c r="F5119" s="9" t="e">
        <f>INDEX(#REF!:#REF!,MATCH($D5119,#REF!:#REF!,0),MATCH(#REF!,#REF!:#REF!,0))</f>
        <v>#REF!</v>
      </c>
    </row>
    <row r="5120" spans="1:6" ht="16.5" x14ac:dyDescent="0.3">
      <c r="A5120" s="9" t="s">
        <v>17207</v>
      </c>
      <c r="B5120" s="9" t="s">
        <v>2127</v>
      </c>
      <c r="C5120" s="10">
        <v>10493</v>
      </c>
      <c r="D5120" s="9">
        <v>4849214614</v>
      </c>
      <c r="E5120" s="9" t="e">
        <f>INDEX(#REF!:#REF!,MATCH($D5120,#REF!:#REF!,0),MATCH(#REF!,#REF!:#REF!,0))</f>
        <v>#REF!</v>
      </c>
      <c r="F5120" s="9" t="e">
        <f>INDEX(#REF!:#REF!,MATCH($D5120,#REF!:#REF!,0),MATCH(#REF!,#REF!:#REF!,0))</f>
        <v>#REF!</v>
      </c>
    </row>
    <row r="5121" spans="1:6" ht="16.5" x14ac:dyDescent="0.3">
      <c r="A5121" s="9" t="s">
        <v>17206</v>
      </c>
      <c r="B5121" s="9" t="s">
        <v>2339</v>
      </c>
      <c r="C5121" s="10">
        <v>42799</v>
      </c>
      <c r="D5121" s="9">
        <v>4398950745</v>
      </c>
      <c r="E5121" s="9" t="e">
        <f>INDEX(#REF!:#REF!,MATCH($D5121,#REF!:#REF!,0),MATCH(#REF!,#REF!:#REF!,0))</f>
        <v>#REF!</v>
      </c>
      <c r="F5121" s="9" t="e">
        <f>INDEX(#REF!:#REF!,MATCH($D5121,#REF!:#REF!,0),MATCH(#REF!,#REF!:#REF!,0))</f>
        <v>#REF!</v>
      </c>
    </row>
    <row r="5122" spans="1:6" ht="16.5" x14ac:dyDescent="0.3">
      <c r="A5122" s="9" t="s">
        <v>17205</v>
      </c>
      <c r="B5122" s="9" t="s">
        <v>3841</v>
      </c>
      <c r="C5122" s="10">
        <v>40661</v>
      </c>
      <c r="D5122" s="9">
        <v>8460683117</v>
      </c>
      <c r="E5122" s="9" t="e">
        <f>INDEX(#REF!:#REF!,MATCH($D5122,#REF!:#REF!,0),MATCH(#REF!,#REF!:#REF!,0))</f>
        <v>#REF!</v>
      </c>
      <c r="F5122" s="9" t="e">
        <f>INDEX(#REF!:#REF!,MATCH($D5122,#REF!:#REF!,0),MATCH(#REF!,#REF!:#REF!,0))</f>
        <v>#REF!</v>
      </c>
    </row>
    <row r="5123" spans="1:6" ht="16.5" x14ac:dyDescent="0.3">
      <c r="A5123" s="9" t="s">
        <v>17204</v>
      </c>
      <c r="B5123" s="9" t="s">
        <v>2386</v>
      </c>
      <c r="C5123" s="10">
        <v>14393</v>
      </c>
      <c r="D5123" s="9">
        <v>3127459866</v>
      </c>
      <c r="E5123" s="9" t="e">
        <f>INDEX(#REF!:#REF!,MATCH($D5123,#REF!:#REF!,0),MATCH(#REF!,#REF!:#REF!,0))</f>
        <v>#REF!</v>
      </c>
      <c r="F5123" s="9" t="e">
        <f>INDEX(#REF!:#REF!,MATCH($D5123,#REF!:#REF!,0),MATCH(#REF!,#REF!:#REF!,0))</f>
        <v>#REF!</v>
      </c>
    </row>
    <row r="5124" spans="1:6" ht="16.5" x14ac:dyDescent="0.3">
      <c r="A5124" s="9" t="s">
        <v>17203</v>
      </c>
      <c r="B5124" s="9" t="s">
        <v>2753</v>
      </c>
      <c r="C5124" s="10">
        <v>21994</v>
      </c>
      <c r="D5124" s="9">
        <v>5503746279</v>
      </c>
      <c r="E5124" s="9" t="e">
        <f>INDEX(#REF!:#REF!,MATCH($D5124,#REF!:#REF!,0),MATCH(#REF!,#REF!:#REF!,0))</f>
        <v>#REF!</v>
      </c>
      <c r="F5124" s="9" t="e">
        <f>INDEX(#REF!:#REF!,MATCH($D5124,#REF!:#REF!,0),MATCH(#REF!,#REF!:#REF!,0))</f>
        <v>#REF!</v>
      </c>
    </row>
    <row r="5125" spans="1:6" ht="16.5" x14ac:dyDescent="0.3">
      <c r="A5125" s="9" t="s">
        <v>17202</v>
      </c>
      <c r="B5125" s="9" t="s">
        <v>1969</v>
      </c>
      <c r="C5125" s="10">
        <v>10979</v>
      </c>
      <c r="D5125" s="9">
        <v>8533410514</v>
      </c>
      <c r="E5125" s="9" t="e">
        <f>INDEX(#REF!:#REF!,MATCH($D5125,#REF!:#REF!,0),MATCH(#REF!,#REF!:#REF!,0))</f>
        <v>#REF!</v>
      </c>
      <c r="F5125" s="9" t="e">
        <f>INDEX(#REF!:#REF!,MATCH($D5125,#REF!:#REF!,0),MATCH(#REF!,#REF!:#REF!,0))</f>
        <v>#REF!</v>
      </c>
    </row>
    <row r="5126" spans="1:6" ht="16.5" x14ac:dyDescent="0.3">
      <c r="A5126" s="9" t="s">
        <v>17201</v>
      </c>
      <c r="B5126" s="9" t="s">
        <v>1981</v>
      </c>
      <c r="C5126" s="10">
        <v>48660</v>
      </c>
      <c r="D5126" s="9">
        <v>222477806</v>
      </c>
      <c r="E5126" s="9" t="e">
        <f>INDEX(#REF!:#REF!,MATCH($D5126,#REF!:#REF!,0),MATCH(#REF!,#REF!:#REF!,0))</f>
        <v>#REF!</v>
      </c>
      <c r="F5126" s="9" t="e">
        <f>INDEX(#REF!:#REF!,MATCH($D5126,#REF!:#REF!,0),MATCH(#REF!,#REF!:#REF!,0))</f>
        <v>#REF!</v>
      </c>
    </row>
    <row r="5127" spans="1:6" ht="16.5" x14ac:dyDescent="0.3">
      <c r="A5127" s="9" t="s">
        <v>17200</v>
      </c>
      <c r="B5127" s="9" t="s">
        <v>1943</v>
      </c>
      <c r="C5127" s="10">
        <v>26245</v>
      </c>
      <c r="D5127" s="9">
        <v>5687748091</v>
      </c>
      <c r="E5127" s="9" t="e">
        <f>INDEX(#REF!:#REF!,MATCH($D5127,#REF!:#REF!,0),MATCH(#REF!,#REF!:#REF!,0))</f>
        <v>#REF!</v>
      </c>
      <c r="F5127" s="9" t="e">
        <f>INDEX(#REF!:#REF!,MATCH($D5127,#REF!:#REF!,0),MATCH(#REF!,#REF!:#REF!,0))</f>
        <v>#REF!</v>
      </c>
    </row>
    <row r="5128" spans="1:6" ht="16.5" x14ac:dyDescent="0.3">
      <c r="A5128" s="9" t="s">
        <v>17199</v>
      </c>
      <c r="B5128" s="9" t="s">
        <v>2110</v>
      </c>
      <c r="C5128" s="10">
        <v>20140</v>
      </c>
      <c r="D5128" s="9">
        <v>2821741499</v>
      </c>
      <c r="E5128" s="9" t="e">
        <f>INDEX(#REF!:#REF!,MATCH($D5128,#REF!:#REF!,0),MATCH(#REF!,#REF!:#REF!,0))</f>
        <v>#REF!</v>
      </c>
      <c r="F5128" s="9" t="e">
        <f>INDEX(#REF!:#REF!,MATCH($D5128,#REF!:#REF!,0),MATCH(#REF!,#REF!:#REF!,0))</f>
        <v>#REF!</v>
      </c>
    </row>
    <row r="5129" spans="1:6" ht="16.5" x14ac:dyDescent="0.3">
      <c r="A5129" s="9" t="s">
        <v>17198</v>
      </c>
      <c r="B5129" s="9" t="s">
        <v>2228</v>
      </c>
      <c r="C5129" s="10">
        <v>38512</v>
      </c>
      <c r="D5129" s="9">
        <v>3545427749</v>
      </c>
      <c r="E5129" s="9" t="e">
        <f>INDEX(#REF!:#REF!,MATCH($D5129,#REF!:#REF!,0),MATCH(#REF!,#REF!:#REF!,0))</f>
        <v>#REF!</v>
      </c>
      <c r="F5129" s="9" t="e">
        <f>INDEX(#REF!:#REF!,MATCH($D5129,#REF!:#REF!,0),MATCH(#REF!,#REF!:#REF!,0))</f>
        <v>#REF!</v>
      </c>
    </row>
    <row r="5130" spans="1:6" ht="16.5" x14ac:dyDescent="0.3">
      <c r="A5130" s="9" t="s">
        <v>17197</v>
      </c>
      <c r="B5130" s="9" t="s">
        <v>3498</v>
      </c>
      <c r="C5130" s="10">
        <v>36023</v>
      </c>
      <c r="D5130" s="9">
        <v>3127459866</v>
      </c>
      <c r="E5130" s="9" t="e">
        <f>INDEX(#REF!:#REF!,MATCH($D5130,#REF!:#REF!,0),MATCH(#REF!,#REF!:#REF!,0))</f>
        <v>#REF!</v>
      </c>
      <c r="F5130" s="9" t="e">
        <f>INDEX(#REF!:#REF!,MATCH($D5130,#REF!:#REF!,0),MATCH(#REF!,#REF!:#REF!,0))</f>
        <v>#REF!</v>
      </c>
    </row>
    <row r="5131" spans="1:6" ht="16.5" x14ac:dyDescent="0.3">
      <c r="A5131" s="9" t="s">
        <v>17196</v>
      </c>
      <c r="B5131" s="9" t="s">
        <v>2368</v>
      </c>
      <c r="C5131" s="10">
        <v>51612</v>
      </c>
      <c r="D5131" s="9">
        <v>5990182805</v>
      </c>
      <c r="E5131" s="9" t="e">
        <f>INDEX(#REF!:#REF!,MATCH($D5131,#REF!:#REF!,0),MATCH(#REF!,#REF!:#REF!,0))</f>
        <v>#REF!</v>
      </c>
      <c r="F5131" s="9" t="e">
        <f>INDEX(#REF!:#REF!,MATCH($D5131,#REF!:#REF!,0),MATCH(#REF!,#REF!:#REF!,0))</f>
        <v>#REF!</v>
      </c>
    </row>
    <row r="5132" spans="1:6" ht="16.5" x14ac:dyDescent="0.3">
      <c r="A5132" s="9" t="s">
        <v>17195</v>
      </c>
      <c r="B5132" s="9" t="s">
        <v>2878</v>
      </c>
      <c r="C5132" s="10">
        <v>10308</v>
      </c>
      <c r="D5132" s="9">
        <v>8705788102</v>
      </c>
      <c r="E5132" s="9" t="e">
        <f>INDEX(#REF!:#REF!,MATCH($D5132,#REF!:#REF!,0),MATCH(#REF!,#REF!:#REF!,0))</f>
        <v>#REF!</v>
      </c>
      <c r="F5132" s="9" t="e">
        <f>INDEX(#REF!:#REF!,MATCH($D5132,#REF!:#REF!,0),MATCH(#REF!,#REF!:#REF!,0))</f>
        <v>#REF!</v>
      </c>
    </row>
    <row r="5133" spans="1:6" ht="16.5" x14ac:dyDescent="0.3">
      <c r="A5133" s="9" t="s">
        <v>17194</v>
      </c>
      <c r="B5133" s="9" t="s">
        <v>1981</v>
      </c>
      <c r="C5133" s="10">
        <v>39516</v>
      </c>
      <c r="D5133" s="9">
        <v>6978367184</v>
      </c>
      <c r="E5133" s="9" t="e">
        <f>INDEX(#REF!:#REF!,MATCH($D5133,#REF!:#REF!,0),MATCH(#REF!,#REF!:#REF!,0))</f>
        <v>#REF!</v>
      </c>
      <c r="F5133" s="9" t="e">
        <f>INDEX(#REF!:#REF!,MATCH($D5133,#REF!:#REF!,0),MATCH(#REF!,#REF!:#REF!,0))</f>
        <v>#REF!</v>
      </c>
    </row>
    <row r="5134" spans="1:6" ht="16.5" x14ac:dyDescent="0.3">
      <c r="A5134" s="9" t="s">
        <v>17193</v>
      </c>
      <c r="B5134" s="9" t="s">
        <v>2472</v>
      </c>
      <c r="C5134" s="10">
        <v>26204</v>
      </c>
      <c r="D5134" s="9">
        <v>9611070055</v>
      </c>
      <c r="E5134" s="9" t="e">
        <f>INDEX(#REF!:#REF!,MATCH($D5134,#REF!:#REF!,0),MATCH(#REF!,#REF!:#REF!,0))</f>
        <v>#REF!</v>
      </c>
      <c r="F5134" s="9" t="e">
        <f>INDEX(#REF!:#REF!,MATCH($D5134,#REF!:#REF!,0),MATCH(#REF!,#REF!:#REF!,0))</f>
        <v>#REF!</v>
      </c>
    </row>
    <row r="5135" spans="1:6" ht="16.5" x14ac:dyDescent="0.3">
      <c r="A5135" s="9" t="s">
        <v>17192</v>
      </c>
      <c r="B5135" s="9" t="s">
        <v>2600</v>
      </c>
      <c r="C5135" s="10">
        <v>35001</v>
      </c>
      <c r="D5135" s="9">
        <v>2149326663</v>
      </c>
      <c r="E5135" s="9" t="e">
        <f>INDEX(#REF!:#REF!,MATCH($D5135,#REF!:#REF!,0),MATCH(#REF!,#REF!:#REF!,0))</f>
        <v>#REF!</v>
      </c>
      <c r="F5135" s="9" t="e">
        <f>INDEX(#REF!:#REF!,MATCH($D5135,#REF!:#REF!,0),MATCH(#REF!,#REF!:#REF!,0))</f>
        <v>#REF!</v>
      </c>
    </row>
    <row r="5136" spans="1:6" ht="16.5" x14ac:dyDescent="0.3">
      <c r="A5136" s="9" t="s">
        <v>17191</v>
      </c>
      <c r="B5136" s="9" t="s">
        <v>2054</v>
      </c>
      <c r="C5136" s="10">
        <v>41794</v>
      </c>
      <c r="D5136" s="9">
        <v>2533903736</v>
      </c>
      <c r="E5136" s="9" t="e">
        <f>INDEX(#REF!:#REF!,MATCH($D5136,#REF!:#REF!,0),MATCH(#REF!,#REF!:#REF!,0))</f>
        <v>#REF!</v>
      </c>
      <c r="F5136" s="9" t="e">
        <f>INDEX(#REF!:#REF!,MATCH($D5136,#REF!:#REF!,0),MATCH(#REF!,#REF!:#REF!,0))</f>
        <v>#REF!</v>
      </c>
    </row>
    <row r="5137" spans="1:6" ht="16.5" x14ac:dyDescent="0.3">
      <c r="A5137" s="9" t="s">
        <v>17190</v>
      </c>
      <c r="B5137" s="9" t="s">
        <v>2258</v>
      </c>
      <c r="C5137" s="10">
        <v>32162</v>
      </c>
      <c r="D5137" s="9">
        <v>2070860833</v>
      </c>
      <c r="E5137" s="9" t="e">
        <f>INDEX(#REF!:#REF!,MATCH($D5137,#REF!:#REF!,0),MATCH(#REF!,#REF!:#REF!,0))</f>
        <v>#REF!</v>
      </c>
      <c r="F5137" s="9" t="e">
        <f>INDEX(#REF!:#REF!,MATCH($D5137,#REF!:#REF!,0),MATCH(#REF!,#REF!:#REF!,0))</f>
        <v>#REF!</v>
      </c>
    </row>
    <row r="5138" spans="1:6" ht="16.5" x14ac:dyDescent="0.3">
      <c r="A5138" s="9" t="s">
        <v>17189</v>
      </c>
      <c r="B5138" s="9" t="s">
        <v>2036</v>
      </c>
      <c r="C5138" s="10">
        <v>29276</v>
      </c>
      <c r="D5138" s="9">
        <v>6819596901</v>
      </c>
      <c r="E5138" s="9" t="e">
        <f>INDEX(#REF!:#REF!,MATCH($D5138,#REF!:#REF!,0),MATCH(#REF!,#REF!:#REF!,0))</f>
        <v>#REF!</v>
      </c>
      <c r="F5138" s="9" t="e">
        <f>INDEX(#REF!:#REF!,MATCH($D5138,#REF!:#REF!,0),MATCH(#REF!,#REF!:#REF!,0))</f>
        <v>#REF!</v>
      </c>
    </row>
    <row r="5139" spans="1:6" ht="16.5" x14ac:dyDescent="0.3">
      <c r="A5139" s="9" t="s">
        <v>17188</v>
      </c>
      <c r="B5139" s="9" t="s">
        <v>2341</v>
      </c>
      <c r="C5139" s="10">
        <v>44487</v>
      </c>
      <c r="D5139" s="9">
        <v>9228842121</v>
      </c>
      <c r="E5139" s="9" t="e">
        <f>INDEX(#REF!:#REF!,MATCH($D5139,#REF!:#REF!,0),MATCH(#REF!,#REF!:#REF!,0))</f>
        <v>#REF!</v>
      </c>
      <c r="F5139" s="9" t="e">
        <f>INDEX(#REF!:#REF!,MATCH($D5139,#REF!:#REF!,0),MATCH(#REF!,#REF!:#REF!,0))</f>
        <v>#REF!</v>
      </c>
    </row>
    <row r="5140" spans="1:6" ht="16.5" x14ac:dyDescent="0.3">
      <c r="A5140" s="9" t="s">
        <v>17187</v>
      </c>
      <c r="B5140" s="9" t="s">
        <v>2198</v>
      </c>
      <c r="C5140" s="10">
        <v>22643</v>
      </c>
      <c r="D5140" s="9">
        <v>7263964236</v>
      </c>
      <c r="E5140" s="9" t="e">
        <f>INDEX(#REF!:#REF!,MATCH($D5140,#REF!:#REF!,0),MATCH(#REF!,#REF!:#REF!,0))</f>
        <v>#REF!</v>
      </c>
      <c r="F5140" s="9" t="e">
        <f>INDEX(#REF!:#REF!,MATCH($D5140,#REF!:#REF!,0),MATCH(#REF!,#REF!:#REF!,0))</f>
        <v>#REF!</v>
      </c>
    </row>
    <row r="5141" spans="1:6" ht="16.5" x14ac:dyDescent="0.3">
      <c r="A5141" s="9" t="s">
        <v>17186</v>
      </c>
      <c r="B5141" s="9" t="s">
        <v>2713</v>
      </c>
      <c r="C5141" s="10">
        <v>52067</v>
      </c>
      <c r="D5141" s="9">
        <v>7338728615</v>
      </c>
      <c r="E5141" s="9" t="e">
        <f>INDEX(#REF!:#REF!,MATCH($D5141,#REF!:#REF!,0),MATCH(#REF!,#REF!:#REF!,0))</f>
        <v>#REF!</v>
      </c>
      <c r="F5141" s="9" t="e">
        <f>INDEX(#REF!:#REF!,MATCH($D5141,#REF!:#REF!,0),MATCH(#REF!,#REF!:#REF!,0))</f>
        <v>#REF!</v>
      </c>
    </row>
    <row r="5142" spans="1:6" ht="16.5" x14ac:dyDescent="0.3">
      <c r="A5142" s="9" t="s">
        <v>17185</v>
      </c>
      <c r="B5142" s="9" t="s">
        <v>2582</v>
      </c>
      <c r="C5142" s="10">
        <v>21277</v>
      </c>
      <c r="D5142" s="9">
        <v>7440017404</v>
      </c>
      <c r="E5142" s="9" t="e">
        <f>INDEX(#REF!:#REF!,MATCH($D5142,#REF!:#REF!,0),MATCH(#REF!,#REF!:#REF!,0))</f>
        <v>#REF!</v>
      </c>
      <c r="F5142" s="9" t="e">
        <f>INDEX(#REF!:#REF!,MATCH($D5142,#REF!:#REF!,0),MATCH(#REF!,#REF!:#REF!,0))</f>
        <v>#REF!</v>
      </c>
    </row>
    <row r="5143" spans="1:6" ht="16.5" x14ac:dyDescent="0.3">
      <c r="A5143" s="9" t="s">
        <v>17184</v>
      </c>
      <c r="B5143" s="9" t="s">
        <v>2185</v>
      </c>
      <c r="C5143" s="10">
        <v>55853</v>
      </c>
      <c r="D5143" s="9">
        <v>9619649427</v>
      </c>
      <c r="E5143" s="9" t="e">
        <f>INDEX(#REF!:#REF!,MATCH($D5143,#REF!:#REF!,0),MATCH(#REF!,#REF!:#REF!,0))</f>
        <v>#REF!</v>
      </c>
      <c r="F5143" s="9" t="e">
        <f>INDEX(#REF!:#REF!,MATCH($D5143,#REF!:#REF!,0),MATCH(#REF!,#REF!:#REF!,0))</f>
        <v>#REF!</v>
      </c>
    </row>
    <row r="5144" spans="1:6" ht="16.5" x14ac:dyDescent="0.3">
      <c r="A5144" s="9" t="s">
        <v>17183</v>
      </c>
      <c r="B5144" s="9" t="s">
        <v>2144</v>
      </c>
      <c r="C5144" s="10">
        <v>11022</v>
      </c>
      <c r="D5144" s="9">
        <v>9958099322</v>
      </c>
      <c r="E5144" s="9" t="e">
        <f>INDEX(#REF!:#REF!,MATCH($D5144,#REF!:#REF!,0),MATCH(#REF!,#REF!:#REF!,0))</f>
        <v>#REF!</v>
      </c>
      <c r="F5144" s="9" t="e">
        <f>INDEX(#REF!:#REF!,MATCH($D5144,#REF!:#REF!,0),MATCH(#REF!,#REF!:#REF!,0))</f>
        <v>#REF!</v>
      </c>
    </row>
    <row r="5145" spans="1:6" ht="16.5" x14ac:dyDescent="0.3">
      <c r="A5145" s="9" t="s">
        <v>17182</v>
      </c>
      <c r="B5145" s="9" t="s">
        <v>2597</v>
      </c>
      <c r="C5145" s="10">
        <v>51875</v>
      </c>
      <c r="D5145" s="9">
        <v>6734537986</v>
      </c>
      <c r="E5145" s="9" t="e">
        <f>INDEX(#REF!:#REF!,MATCH($D5145,#REF!:#REF!,0),MATCH(#REF!,#REF!:#REF!,0))</f>
        <v>#REF!</v>
      </c>
      <c r="F5145" s="9" t="e">
        <f>INDEX(#REF!:#REF!,MATCH($D5145,#REF!:#REF!,0),MATCH(#REF!,#REF!:#REF!,0))</f>
        <v>#REF!</v>
      </c>
    </row>
    <row r="5146" spans="1:6" ht="16.5" x14ac:dyDescent="0.3">
      <c r="A5146" s="9" t="s">
        <v>17181</v>
      </c>
      <c r="B5146" s="9" t="s">
        <v>2521</v>
      </c>
      <c r="C5146" s="10">
        <v>53733</v>
      </c>
      <c r="D5146" s="9">
        <v>9674189459</v>
      </c>
      <c r="E5146" s="9" t="e">
        <f>INDEX(#REF!:#REF!,MATCH($D5146,#REF!:#REF!,0),MATCH(#REF!,#REF!:#REF!,0))</f>
        <v>#REF!</v>
      </c>
      <c r="F5146" s="9" t="e">
        <f>INDEX(#REF!:#REF!,MATCH($D5146,#REF!:#REF!,0),MATCH(#REF!,#REF!:#REF!,0))</f>
        <v>#REF!</v>
      </c>
    </row>
    <row r="5147" spans="1:6" ht="16.5" x14ac:dyDescent="0.3">
      <c r="A5147" s="9" t="s">
        <v>17180</v>
      </c>
      <c r="B5147" s="9" t="s">
        <v>2040</v>
      </c>
      <c r="C5147" s="10">
        <v>12196</v>
      </c>
      <c r="D5147" s="9">
        <v>5623178685</v>
      </c>
      <c r="E5147" s="9" t="e">
        <f>INDEX(#REF!:#REF!,MATCH($D5147,#REF!:#REF!,0),MATCH(#REF!,#REF!:#REF!,0))</f>
        <v>#REF!</v>
      </c>
      <c r="F5147" s="9" t="e">
        <f>INDEX(#REF!:#REF!,MATCH($D5147,#REF!:#REF!,0),MATCH(#REF!,#REF!:#REF!,0))</f>
        <v>#REF!</v>
      </c>
    </row>
    <row r="5148" spans="1:6" ht="16.5" x14ac:dyDescent="0.3">
      <c r="A5148" s="9" t="s">
        <v>17179</v>
      </c>
      <c r="B5148" s="9" t="s">
        <v>3168</v>
      </c>
      <c r="C5148" s="10">
        <v>23433</v>
      </c>
      <c r="D5148" s="9">
        <v>7011563598</v>
      </c>
      <c r="E5148" s="9" t="e">
        <f>INDEX(#REF!:#REF!,MATCH($D5148,#REF!:#REF!,0),MATCH(#REF!,#REF!:#REF!,0))</f>
        <v>#REF!</v>
      </c>
      <c r="F5148" s="9" t="e">
        <f>INDEX(#REF!:#REF!,MATCH($D5148,#REF!:#REF!,0),MATCH(#REF!,#REF!:#REF!,0))</f>
        <v>#REF!</v>
      </c>
    </row>
    <row r="5149" spans="1:6" ht="16.5" x14ac:dyDescent="0.3">
      <c r="A5149" s="9" t="s">
        <v>17178</v>
      </c>
      <c r="B5149" s="9" t="s">
        <v>2065</v>
      </c>
      <c r="C5149" s="10">
        <v>25466</v>
      </c>
      <c r="D5149" s="9">
        <v>2973481236</v>
      </c>
      <c r="E5149" s="9" t="e">
        <f>INDEX(#REF!:#REF!,MATCH($D5149,#REF!:#REF!,0),MATCH(#REF!,#REF!:#REF!,0))</f>
        <v>#REF!</v>
      </c>
      <c r="F5149" s="9" t="e">
        <f>INDEX(#REF!:#REF!,MATCH($D5149,#REF!:#REF!,0),MATCH(#REF!,#REF!:#REF!,0))</f>
        <v>#REF!</v>
      </c>
    </row>
    <row r="5150" spans="1:6" ht="16.5" x14ac:dyDescent="0.3">
      <c r="A5150" s="9" t="s">
        <v>17177</v>
      </c>
      <c r="B5150" s="9" t="s">
        <v>2474</v>
      </c>
      <c r="C5150" s="10">
        <v>16494</v>
      </c>
      <c r="D5150" s="9">
        <v>4039266773</v>
      </c>
      <c r="E5150" s="9" t="e">
        <f>INDEX(#REF!:#REF!,MATCH($D5150,#REF!:#REF!,0),MATCH(#REF!,#REF!:#REF!,0))</f>
        <v>#REF!</v>
      </c>
      <c r="F5150" s="9" t="e">
        <f>INDEX(#REF!:#REF!,MATCH($D5150,#REF!:#REF!,0),MATCH(#REF!,#REF!:#REF!,0))</f>
        <v>#REF!</v>
      </c>
    </row>
    <row r="5151" spans="1:6" ht="16.5" x14ac:dyDescent="0.3">
      <c r="A5151" s="9" t="s">
        <v>17176</v>
      </c>
      <c r="B5151" s="9" t="s">
        <v>2336</v>
      </c>
      <c r="C5151" s="10">
        <v>27983</v>
      </c>
      <c r="D5151" s="9">
        <v>1489889981</v>
      </c>
      <c r="E5151" s="9" t="e">
        <f>INDEX(#REF!:#REF!,MATCH($D5151,#REF!:#REF!,0),MATCH(#REF!,#REF!:#REF!,0))</f>
        <v>#REF!</v>
      </c>
      <c r="F5151" s="9" t="e">
        <f>INDEX(#REF!:#REF!,MATCH($D5151,#REF!:#REF!,0),MATCH(#REF!,#REF!:#REF!,0))</f>
        <v>#REF!</v>
      </c>
    </row>
    <row r="5152" spans="1:6" ht="16.5" x14ac:dyDescent="0.3">
      <c r="A5152" s="9" t="s">
        <v>17175</v>
      </c>
      <c r="B5152" s="9" t="s">
        <v>2132</v>
      </c>
      <c r="C5152" s="10">
        <v>15975</v>
      </c>
      <c r="D5152" s="9">
        <v>2821741499</v>
      </c>
      <c r="E5152" s="9" t="e">
        <f>INDEX(#REF!:#REF!,MATCH($D5152,#REF!:#REF!,0),MATCH(#REF!,#REF!:#REF!,0))</f>
        <v>#REF!</v>
      </c>
      <c r="F5152" s="9" t="e">
        <f>INDEX(#REF!:#REF!,MATCH($D5152,#REF!:#REF!,0),MATCH(#REF!,#REF!:#REF!,0))</f>
        <v>#REF!</v>
      </c>
    </row>
    <row r="5153" spans="1:6" ht="16.5" x14ac:dyDescent="0.3">
      <c r="A5153" s="9" t="s">
        <v>17174</v>
      </c>
      <c r="B5153" s="9" t="s">
        <v>1991</v>
      </c>
      <c r="C5153" s="10">
        <v>19602</v>
      </c>
      <c r="D5153" s="9">
        <v>966588630</v>
      </c>
      <c r="E5153" s="9" t="e">
        <f>INDEX(#REF!:#REF!,MATCH($D5153,#REF!:#REF!,0),MATCH(#REF!,#REF!:#REF!,0))</f>
        <v>#REF!</v>
      </c>
      <c r="F5153" s="9" t="e">
        <f>INDEX(#REF!:#REF!,MATCH($D5153,#REF!:#REF!,0),MATCH(#REF!,#REF!:#REF!,0))</f>
        <v>#REF!</v>
      </c>
    </row>
    <row r="5154" spans="1:6" ht="16.5" x14ac:dyDescent="0.3">
      <c r="A5154" s="9" t="s">
        <v>17173</v>
      </c>
      <c r="B5154" s="9" t="s">
        <v>2123</v>
      </c>
      <c r="C5154" s="10">
        <v>39833</v>
      </c>
      <c r="D5154" s="9">
        <v>9292607561</v>
      </c>
      <c r="E5154" s="9" t="e">
        <f>INDEX(#REF!:#REF!,MATCH($D5154,#REF!:#REF!,0),MATCH(#REF!,#REF!:#REF!,0))</f>
        <v>#REF!</v>
      </c>
      <c r="F5154" s="9" t="e">
        <f>INDEX(#REF!:#REF!,MATCH($D5154,#REF!:#REF!,0),MATCH(#REF!,#REF!:#REF!,0))</f>
        <v>#REF!</v>
      </c>
    </row>
    <row r="5155" spans="1:6" ht="16.5" x14ac:dyDescent="0.3">
      <c r="A5155" s="9" t="s">
        <v>17172</v>
      </c>
      <c r="B5155" s="9" t="s">
        <v>3168</v>
      </c>
      <c r="C5155" s="10">
        <v>41784</v>
      </c>
      <c r="D5155" s="9">
        <v>3435517239</v>
      </c>
      <c r="E5155" s="9" t="e">
        <f>INDEX(#REF!:#REF!,MATCH($D5155,#REF!:#REF!,0),MATCH(#REF!,#REF!:#REF!,0))</f>
        <v>#REF!</v>
      </c>
      <c r="F5155" s="9" t="e">
        <f>INDEX(#REF!:#REF!,MATCH($D5155,#REF!:#REF!,0),MATCH(#REF!,#REF!:#REF!,0))</f>
        <v>#REF!</v>
      </c>
    </row>
    <row r="5156" spans="1:6" ht="16.5" x14ac:dyDescent="0.3">
      <c r="A5156" s="9" t="s">
        <v>17171</v>
      </c>
      <c r="B5156" s="9" t="s">
        <v>2188</v>
      </c>
      <c r="C5156" s="10">
        <v>32598</v>
      </c>
      <c r="D5156" s="9">
        <v>6172549286</v>
      </c>
      <c r="E5156" s="9" t="e">
        <f>INDEX(#REF!:#REF!,MATCH($D5156,#REF!:#REF!,0),MATCH(#REF!,#REF!:#REF!,0))</f>
        <v>#REF!</v>
      </c>
      <c r="F5156" s="9" t="e">
        <f>INDEX(#REF!:#REF!,MATCH($D5156,#REF!:#REF!,0),MATCH(#REF!,#REF!:#REF!,0))</f>
        <v>#REF!</v>
      </c>
    </row>
    <row r="5157" spans="1:6" ht="16.5" x14ac:dyDescent="0.3">
      <c r="A5157" s="9" t="s">
        <v>17170</v>
      </c>
      <c r="B5157" s="9" t="s">
        <v>2505</v>
      </c>
      <c r="C5157" s="10">
        <v>51607</v>
      </c>
      <c r="D5157" s="9">
        <v>8850022085</v>
      </c>
      <c r="E5157" s="9" t="e">
        <f>INDEX(#REF!:#REF!,MATCH($D5157,#REF!:#REF!,0),MATCH(#REF!,#REF!:#REF!,0))</f>
        <v>#REF!</v>
      </c>
      <c r="F5157" s="9" t="e">
        <f>INDEX(#REF!:#REF!,MATCH($D5157,#REF!:#REF!,0),MATCH(#REF!,#REF!:#REF!,0))</f>
        <v>#REF!</v>
      </c>
    </row>
    <row r="5158" spans="1:6" ht="16.5" x14ac:dyDescent="0.3">
      <c r="A5158" s="9" t="s">
        <v>17169</v>
      </c>
      <c r="B5158" s="9" t="s">
        <v>2448</v>
      </c>
      <c r="C5158" s="10">
        <v>27042</v>
      </c>
      <c r="D5158" s="9">
        <v>1472093461</v>
      </c>
      <c r="E5158" s="9" t="e">
        <f>INDEX(#REF!:#REF!,MATCH($D5158,#REF!:#REF!,0),MATCH(#REF!,#REF!:#REF!,0))</f>
        <v>#REF!</v>
      </c>
      <c r="F5158" s="9" t="e">
        <f>INDEX(#REF!:#REF!,MATCH($D5158,#REF!:#REF!,0),MATCH(#REF!,#REF!:#REF!,0))</f>
        <v>#REF!</v>
      </c>
    </row>
    <row r="5159" spans="1:6" ht="16.5" x14ac:dyDescent="0.3">
      <c r="A5159" s="9" t="s">
        <v>17168</v>
      </c>
      <c r="B5159" s="9" t="s">
        <v>2521</v>
      </c>
      <c r="C5159" s="10">
        <v>54744</v>
      </c>
      <c r="D5159" s="9">
        <v>7469392467</v>
      </c>
      <c r="E5159" s="9" t="e">
        <f>INDEX(#REF!:#REF!,MATCH($D5159,#REF!:#REF!,0),MATCH(#REF!,#REF!:#REF!,0))</f>
        <v>#REF!</v>
      </c>
      <c r="F5159" s="9" t="e">
        <f>INDEX(#REF!:#REF!,MATCH($D5159,#REF!:#REF!,0),MATCH(#REF!,#REF!:#REF!,0))</f>
        <v>#REF!</v>
      </c>
    </row>
    <row r="5160" spans="1:6" ht="16.5" x14ac:dyDescent="0.3">
      <c r="A5160" s="9" t="s">
        <v>17167</v>
      </c>
      <c r="B5160" s="9" t="s">
        <v>2069</v>
      </c>
      <c r="C5160" s="10">
        <v>51484</v>
      </c>
      <c r="D5160" s="9">
        <v>4185019157</v>
      </c>
      <c r="E5160" s="9" t="e">
        <f>INDEX(#REF!:#REF!,MATCH($D5160,#REF!:#REF!,0),MATCH(#REF!,#REF!:#REF!,0))</f>
        <v>#REF!</v>
      </c>
      <c r="F5160" s="9" t="e">
        <f>INDEX(#REF!:#REF!,MATCH($D5160,#REF!:#REF!,0),MATCH(#REF!,#REF!:#REF!,0))</f>
        <v>#REF!</v>
      </c>
    </row>
    <row r="5161" spans="1:6" ht="16.5" x14ac:dyDescent="0.3">
      <c r="A5161" s="9" t="s">
        <v>17166</v>
      </c>
      <c r="B5161" s="9" t="s">
        <v>2954</v>
      </c>
      <c r="C5161" s="10">
        <v>52477</v>
      </c>
      <c r="D5161" s="9">
        <v>8349606134</v>
      </c>
      <c r="E5161" s="9" t="e">
        <f>INDEX(#REF!:#REF!,MATCH($D5161,#REF!:#REF!,0),MATCH(#REF!,#REF!:#REF!,0))</f>
        <v>#REF!</v>
      </c>
      <c r="F5161" s="9" t="e">
        <f>INDEX(#REF!:#REF!,MATCH($D5161,#REF!:#REF!,0),MATCH(#REF!,#REF!:#REF!,0))</f>
        <v>#REF!</v>
      </c>
    </row>
    <row r="5162" spans="1:6" ht="16.5" x14ac:dyDescent="0.3">
      <c r="A5162" s="9" t="s">
        <v>17165</v>
      </c>
      <c r="B5162" s="9" t="s">
        <v>2021</v>
      </c>
      <c r="C5162" s="10">
        <v>41553</v>
      </c>
      <c r="D5162" s="9">
        <v>2355104786</v>
      </c>
      <c r="E5162" s="9" t="e">
        <f>INDEX(#REF!:#REF!,MATCH($D5162,#REF!:#REF!,0),MATCH(#REF!,#REF!:#REF!,0))</f>
        <v>#REF!</v>
      </c>
      <c r="F5162" s="9" t="e">
        <f>INDEX(#REF!:#REF!,MATCH($D5162,#REF!:#REF!,0),MATCH(#REF!,#REF!:#REF!,0))</f>
        <v>#REF!</v>
      </c>
    </row>
    <row r="5163" spans="1:6" ht="16.5" x14ac:dyDescent="0.3">
      <c r="A5163" s="9" t="s">
        <v>17164</v>
      </c>
      <c r="B5163" s="9" t="s">
        <v>1997</v>
      </c>
      <c r="C5163" s="10">
        <v>40288</v>
      </c>
      <c r="D5163" s="9">
        <v>4150450668</v>
      </c>
      <c r="E5163" s="9" t="e">
        <f>INDEX(#REF!:#REF!,MATCH($D5163,#REF!:#REF!,0),MATCH(#REF!,#REF!:#REF!,0))</f>
        <v>#REF!</v>
      </c>
      <c r="F5163" s="9" t="e">
        <f>INDEX(#REF!:#REF!,MATCH($D5163,#REF!:#REF!,0),MATCH(#REF!,#REF!:#REF!,0))</f>
        <v>#REF!</v>
      </c>
    </row>
    <row r="5164" spans="1:6" ht="16.5" x14ac:dyDescent="0.3">
      <c r="A5164" s="9" t="s">
        <v>17163</v>
      </c>
      <c r="B5164" s="9" t="s">
        <v>2140</v>
      </c>
      <c r="C5164" s="10">
        <v>45253</v>
      </c>
      <c r="D5164" s="9">
        <v>7707009371</v>
      </c>
      <c r="E5164" s="9" t="e">
        <f>INDEX(#REF!:#REF!,MATCH($D5164,#REF!:#REF!,0),MATCH(#REF!,#REF!:#REF!,0))</f>
        <v>#REF!</v>
      </c>
      <c r="F5164" s="9" t="e">
        <f>INDEX(#REF!:#REF!,MATCH($D5164,#REF!:#REF!,0),MATCH(#REF!,#REF!:#REF!,0))</f>
        <v>#REF!</v>
      </c>
    </row>
    <row r="5165" spans="1:6" ht="16.5" x14ac:dyDescent="0.3">
      <c r="A5165" s="9" t="s">
        <v>17162</v>
      </c>
      <c r="B5165" s="9" t="s">
        <v>2526</v>
      </c>
      <c r="C5165" s="10">
        <v>24321</v>
      </c>
      <c r="D5165" s="9">
        <v>1391414047</v>
      </c>
      <c r="E5165" s="9" t="e">
        <f>INDEX(#REF!:#REF!,MATCH($D5165,#REF!:#REF!,0),MATCH(#REF!,#REF!:#REF!,0))</f>
        <v>#REF!</v>
      </c>
      <c r="F5165" s="9" t="e">
        <f>INDEX(#REF!:#REF!,MATCH($D5165,#REF!:#REF!,0),MATCH(#REF!,#REF!:#REF!,0))</f>
        <v>#REF!</v>
      </c>
    </row>
    <row r="5166" spans="1:6" ht="16.5" x14ac:dyDescent="0.3">
      <c r="A5166" s="9" t="s">
        <v>17161</v>
      </c>
      <c r="B5166" s="9" t="s">
        <v>2685</v>
      </c>
      <c r="C5166" s="10">
        <v>55808</v>
      </c>
      <c r="D5166" s="9">
        <v>7700368295</v>
      </c>
      <c r="E5166" s="9" t="e">
        <f>INDEX(#REF!:#REF!,MATCH($D5166,#REF!:#REF!,0),MATCH(#REF!,#REF!:#REF!,0))</f>
        <v>#REF!</v>
      </c>
      <c r="F5166" s="9" t="e">
        <f>INDEX(#REF!:#REF!,MATCH($D5166,#REF!:#REF!,0),MATCH(#REF!,#REF!:#REF!,0))</f>
        <v>#REF!</v>
      </c>
    </row>
    <row r="5167" spans="1:6" ht="16.5" x14ac:dyDescent="0.3">
      <c r="A5167" s="9" t="s">
        <v>17160</v>
      </c>
      <c r="B5167" s="9" t="s">
        <v>2085</v>
      </c>
      <c r="C5167" s="10">
        <v>10586</v>
      </c>
      <c r="D5167" s="9">
        <v>6596440737</v>
      </c>
      <c r="E5167" s="9" t="e">
        <f>INDEX(#REF!:#REF!,MATCH($D5167,#REF!:#REF!,0),MATCH(#REF!,#REF!:#REF!,0))</f>
        <v>#REF!</v>
      </c>
      <c r="F5167" s="9" t="e">
        <f>INDEX(#REF!:#REF!,MATCH($D5167,#REF!:#REF!,0),MATCH(#REF!,#REF!:#REF!,0))</f>
        <v>#REF!</v>
      </c>
    </row>
    <row r="5168" spans="1:6" ht="16.5" x14ac:dyDescent="0.3">
      <c r="A5168" s="9" t="s">
        <v>17159</v>
      </c>
      <c r="B5168" s="9" t="s">
        <v>2193</v>
      </c>
      <c r="C5168" s="10">
        <v>44965</v>
      </c>
      <c r="D5168" s="9">
        <v>3554301841</v>
      </c>
      <c r="E5168" s="9" t="e">
        <f>INDEX(#REF!:#REF!,MATCH($D5168,#REF!:#REF!,0),MATCH(#REF!,#REF!:#REF!,0))</f>
        <v>#REF!</v>
      </c>
      <c r="F5168" s="9" t="e">
        <f>INDEX(#REF!:#REF!,MATCH($D5168,#REF!:#REF!,0),MATCH(#REF!,#REF!:#REF!,0))</f>
        <v>#REF!</v>
      </c>
    </row>
    <row r="5169" spans="1:6" ht="16.5" x14ac:dyDescent="0.3">
      <c r="A5169" s="9" t="s">
        <v>17158</v>
      </c>
      <c r="B5169" s="9" t="s">
        <v>2704</v>
      </c>
      <c r="C5169" s="10">
        <v>14179</v>
      </c>
      <c r="D5169" s="9">
        <v>9732655267</v>
      </c>
      <c r="E5169" s="9" t="e">
        <f>INDEX(#REF!:#REF!,MATCH($D5169,#REF!:#REF!,0),MATCH(#REF!,#REF!:#REF!,0))</f>
        <v>#REF!</v>
      </c>
      <c r="F5169" s="9" t="e">
        <f>INDEX(#REF!:#REF!,MATCH($D5169,#REF!:#REF!,0),MATCH(#REF!,#REF!:#REF!,0))</f>
        <v>#REF!</v>
      </c>
    </row>
    <row r="5170" spans="1:6" ht="16.5" x14ac:dyDescent="0.3">
      <c r="A5170" s="9" t="s">
        <v>17157</v>
      </c>
      <c r="B5170" s="9" t="s">
        <v>2500</v>
      </c>
      <c r="C5170" s="10">
        <v>31848</v>
      </c>
      <c r="D5170" s="9">
        <v>6410530811</v>
      </c>
      <c r="E5170" s="9" t="e">
        <f>INDEX(#REF!:#REF!,MATCH($D5170,#REF!:#REF!,0),MATCH(#REF!,#REF!:#REF!,0))</f>
        <v>#REF!</v>
      </c>
      <c r="F5170" s="9" t="e">
        <f>INDEX(#REF!:#REF!,MATCH($D5170,#REF!:#REF!,0),MATCH(#REF!,#REF!:#REF!,0))</f>
        <v>#REF!</v>
      </c>
    </row>
    <row r="5171" spans="1:6" ht="16.5" x14ac:dyDescent="0.3">
      <c r="A5171" s="9" t="s">
        <v>17156</v>
      </c>
      <c r="B5171" s="9" t="s">
        <v>2440</v>
      </c>
      <c r="C5171" s="10">
        <v>29801</v>
      </c>
      <c r="D5171" s="9">
        <v>5811999097</v>
      </c>
      <c r="E5171" s="9" t="e">
        <f>INDEX(#REF!:#REF!,MATCH($D5171,#REF!:#REF!,0),MATCH(#REF!,#REF!:#REF!,0))</f>
        <v>#REF!</v>
      </c>
      <c r="F5171" s="9" t="e">
        <f>INDEX(#REF!:#REF!,MATCH($D5171,#REF!:#REF!,0),MATCH(#REF!,#REF!:#REF!,0))</f>
        <v>#REF!</v>
      </c>
    </row>
    <row r="5172" spans="1:6" ht="16.5" x14ac:dyDescent="0.3">
      <c r="A5172" s="9" t="s">
        <v>17155</v>
      </c>
      <c r="B5172" s="9" t="s">
        <v>2532</v>
      </c>
      <c r="C5172" s="10">
        <v>11811</v>
      </c>
      <c r="D5172" s="9">
        <v>2809344809</v>
      </c>
      <c r="E5172" s="9" t="e">
        <f>INDEX(#REF!:#REF!,MATCH($D5172,#REF!:#REF!,0),MATCH(#REF!,#REF!:#REF!,0))</f>
        <v>#REF!</v>
      </c>
      <c r="F5172" s="9" t="e">
        <f>INDEX(#REF!:#REF!,MATCH($D5172,#REF!:#REF!,0),MATCH(#REF!,#REF!:#REF!,0))</f>
        <v>#REF!</v>
      </c>
    </row>
    <row r="5173" spans="1:6" ht="16.5" x14ac:dyDescent="0.3">
      <c r="A5173" s="9" t="s">
        <v>17154</v>
      </c>
      <c r="B5173" s="9" t="s">
        <v>2044</v>
      </c>
      <c r="C5173" s="10">
        <v>41010</v>
      </c>
      <c r="D5173" s="9">
        <v>6850203894</v>
      </c>
      <c r="E5173" s="9" t="e">
        <f>INDEX(#REF!:#REF!,MATCH($D5173,#REF!:#REF!,0),MATCH(#REF!,#REF!:#REF!,0))</f>
        <v>#REF!</v>
      </c>
      <c r="F5173" s="9" t="e">
        <f>INDEX(#REF!:#REF!,MATCH($D5173,#REF!:#REF!,0),MATCH(#REF!,#REF!:#REF!,0))</f>
        <v>#REF!</v>
      </c>
    </row>
    <row r="5174" spans="1:6" ht="16.5" x14ac:dyDescent="0.3">
      <c r="A5174" s="9" t="s">
        <v>17153</v>
      </c>
      <c r="B5174" s="9" t="s">
        <v>3617</v>
      </c>
      <c r="C5174" s="10">
        <v>37081</v>
      </c>
      <c r="D5174" s="9">
        <v>3164004753</v>
      </c>
      <c r="E5174" s="9" t="e">
        <f>INDEX(#REF!:#REF!,MATCH($D5174,#REF!:#REF!,0),MATCH(#REF!,#REF!:#REF!,0))</f>
        <v>#REF!</v>
      </c>
      <c r="F5174" s="9" t="e">
        <f>INDEX(#REF!:#REF!,MATCH($D5174,#REF!:#REF!,0),MATCH(#REF!,#REF!:#REF!,0))</f>
        <v>#REF!</v>
      </c>
    </row>
    <row r="5175" spans="1:6" ht="16.5" x14ac:dyDescent="0.3">
      <c r="A5175" s="9" t="s">
        <v>17152</v>
      </c>
      <c r="B5175" s="9" t="s">
        <v>2032</v>
      </c>
      <c r="C5175" s="10">
        <v>23577</v>
      </c>
      <c r="D5175" s="9">
        <v>5077974136</v>
      </c>
      <c r="E5175" s="9" t="e">
        <f>INDEX(#REF!:#REF!,MATCH($D5175,#REF!:#REF!,0),MATCH(#REF!,#REF!:#REF!,0))</f>
        <v>#REF!</v>
      </c>
      <c r="F5175" s="9" t="e">
        <f>INDEX(#REF!:#REF!,MATCH($D5175,#REF!:#REF!,0),MATCH(#REF!,#REF!:#REF!,0))</f>
        <v>#REF!</v>
      </c>
    </row>
    <row r="5176" spans="1:6" ht="16.5" x14ac:dyDescent="0.3">
      <c r="A5176" s="9" t="s">
        <v>17151</v>
      </c>
      <c r="B5176" s="9" t="s">
        <v>2835</v>
      </c>
      <c r="C5176" s="10">
        <v>55745</v>
      </c>
      <c r="D5176" s="9">
        <v>5395528121</v>
      </c>
      <c r="E5176" s="9" t="e">
        <f>INDEX(#REF!:#REF!,MATCH($D5176,#REF!:#REF!,0),MATCH(#REF!,#REF!:#REF!,0))</f>
        <v>#REF!</v>
      </c>
      <c r="F5176" s="9" t="e">
        <f>INDEX(#REF!:#REF!,MATCH($D5176,#REF!:#REF!,0),MATCH(#REF!,#REF!:#REF!,0))</f>
        <v>#REF!</v>
      </c>
    </row>
    <row r="5177" spans="1:6" ht="16.5" x14ac:dyDescent="0.3">
      <c r="A5177" s="9" t="s">
        <v>17150</v>
      </c>
      <c r="B5177" s="9" t="s">
        <v>2379</v>
      </c>
      <c r="C5177" s="10">
        <v>12241</v>
      </c>
      <c r="D5177" s="9">
        <v>7007279686</v>
      </c>
      <c r="E5177" s="9" t="e">
        <f>INDEX(#REF!:#REF!,MATCH($D5177,#REF!:#REF!,0),MATCH(#REF!,#REF!:#REF!,0))</f>
        <v>#REF!</v>
      </c>
      <c r="F5177" s="9" t="e">
        <f>INDEX(#REF!:#REF!,MATCH($D5177,#REF!:#REF!,0),MATCH(#REF!,#REF!:#REF!,0))</f>
        <v>#REF!</v>
      </c>
    </row>
    <row r="5178" spans="1:6" ht="16.5" x14ac:dyDescent="0.3">
      <c r="A5178" s="9" t="s">
        <v>17149</v>
      </c>
      <c r="B5178" s="9" t="s">
        <v>2258</v>
      </c>
      <c r="C5178" s="10">
        <v>52004</v>
      </c>
      <c r="D5178" s="9">
        <v>4579641655</v>
      </c>
      <c r="E5178" s="9" t="e">
        <f>INDEX(#REF!:#REF!,MATCH($D5178,#REF!:#REF!,0),MATCH(#REF!,#REF!:#REF!,0))</f>
        <v>#REF!</v>
      </c>
      <c r="F5178" s="9" t="e">
        <f>INDEX(#REF!:#REF!,MATCH($D5178,#REF!:#REF!,0),MATCH(#REF!,#REF!:#REF!,0))</f>
        <v>#REF!</v>
      </c>
    </row>
    <row r="5179" spans="1:6" ht="16.5" x14ac:dyDescent="0.3">
      <c r="A5179" s="9" t="s">
        <v>17148</v>
      </c>
      <c r="B5179" s="9" t="s">
        <v>2375</v>
      </c>
      <c r="C5179" s="10">
        <v>20319</v>
      </c>
      <c r="D5179" s="9">
        <v>4323171323</v>
      </c>
      <c r="E5179" s="9" t="e">
        <f>INDEX(#REF!:#REF!,MATCH($D5179,#REF!:#REF!,0),MATCH(#REF!,#REF!:#REF!,0))</f>
        <v>#REF!</v>
      </c>
      <c r="F5179" s="9" t="e">
        <f>INDEX(#REF!:#REF!,MATCH($D5179,#REF!:#REF!,0),MATCH(#REF!,#REF!:#REF!,0))</f>
        <v>#REF!</v>
      </c>
    </row>
    <row r="5180" spans="1:6" ht="16.5" x14ac:dyDescent="0.3">
      <c r="A5180" s="9" t="s">
        <v>17147</v>
      </c>
      <c r="B5180" s="9" t="s">
        <v>2300</v>
      </c>
      <c r="C5180" s="10">
        <v>52646</v>
      </c>
      <c r="D5180" s="9">
        <v>2417008025</v>
      </c>
      <c r="E5180" s="9" t="e">
        <f>INDEX(#REF!:#REF!,MATCH($D5180,#REF!:#REF!,0),MATCH(#REF!,#REF!:#REF!,0))</f>
        <v>#REF!</v>
      </c>
      <c r="F5180" s="9" t="e">
        <f>INDEX(#REF!:#REF!,MATCH($D5180,#REF!:#REF!,0),MATCH(#REF!,#REF!:#REF!,0))</f>
        <v>#REF!</v>
      </c>
    </row>
    <row r="5181" spans="1:6" ht="16.5" x14ac:dyDescent="0.3">
      <c r="A5181" s="9" t="s">
        <v>17146</v>
      </c>
      <c r="B5181" s="9" t="s">
        <v>1993</v>
      </c>
      <c r="C5181" s="10">
        <v>41138</v>
      </c>
      <c r="D5181" s="9">
        <v>4808886316</v>
      </c>
      <c r="E5181" s="9" t="e">
        <f>INDEX(#REF!:#REF!,MATCH($D5181,#REF!:#REF!,0),MATCH(#REF!,#REF!:#REF!,0))</f>
        <v>#REF!</v>
      </c>
      <c r="F5181" s="9" t="e">
        <f>INDEX(#REF!:#REF!,MATCH($D5181,#REF!:#REF!,0),MATCH(#REF!,#REF!:#REF!,0))</f>
        <v>#REF!</v>
      </c>
    </row>
    <row r="5182" spans="1:6" ht="16.5" x14ac:dyDescent="0.3">
      <c r="A5182" s="9" t="s">
        <v>17145</v>
      </c>
      <c r="B5182" s="9" t="s">
        <v>2933</v>
      </c>
      <c r="C5182" s="10">
        <v>37226</v>
      </c>
      <c r="D5182" s="9">
        <v>813371287</v>
      </c>
      <c r="E5182" s="9" t="e">
        <f>INDEX(#REF!:#REF!,MATCH($D5182,#REF!:#REF!,0),MATCH(#REF!,#REF!:#REF!,0))</f>
        <v>#REF!</v>
      </c>
      <c r="F5182" s="9" t="e">
        <f>INDEX(#REF!:#REF!,MATCH($D5182,#REF!:#REF!,0),MATCH(#REF!,#REF!:#REF!,0))</f>
        <v>#REF!</v>
      </c>
    </row>
    <row r="5183" spans="1:6" ht="16.5" x14ac:dyDescent="0.3">
      <c r="A5183" s="9" t="s">
        <v>17144</v>
      </c>
      <c r="B5183" s="9" t="s">
        <v>2158</v>
      </c>
      <c r="C5183" s="10">
        <v>40548</v>
      </c>
      <c r="D5183" s="9">
        <v>9153408497</v>
      </c>
      <c r="E5183" s="9" t="e">
        <f>INDEX(#REF!:#REF!,MATCH($D5183,#REF!:#REF!,0),MATCH(#REF!,#REF!:#REF!,0))</f>
        <v>#REF!</v>
      </c>
      <c r="F5183" s="9" t="e">
        <f>INDEX(#REF!:#REF!,MATCH($D5183,#REF!:#REF!,0),MATCH(#REF!,#REF!:#REF!,0))</f>
        <v>#REF!</v>
      </c>
    </row>
    <row r="5184" spans="1:6" ht="16.5" x14ac:dyDescent="0.3">
      <c r="A5184" s="9" t="s">
        <v>17143</v>
      </c>
      <c r="B5184" s="9" t="s">
        <v>1963</v>
      </c>
      <c r="C5184" s="10">
        <v>52772</v>
      </c>
      <c r="D5184" s="9">
        <v>8664054479</v>
      </c>
      <c r="E5184" s="9" t="e">
        <f>INDEX(#REF!:#REF!,MATCH($D5184,#REF!:#REF!,0),MATCH(#REF!,#REF!:#REF!,0))</f>
        <v>#REF!</v>
      </c>
      <c r="F5184" s="9" t="e">
        <f>INDEX(#REF!:#REF!,MATCH($D5184,#REF!:#REF!,0),MATCH(#REF!,#REF!:#REF!,0))</f>
        <v>#REF!</v>
      </c>
    </row>
    <row r="5185" spans="1:6" ht="16.5" x14ac:dyDescent="0.3">
      <c r="A5185" s="9" t="s">
        <v>17142</v>
      </c>
      <c r="B5185" s="9" t="s">
        <v>2142</v>
      </c>
      <c r="C5185" s="10">
        <v>26926</v>
      </c>
      <c r="D5185" s="9">
        <v>3145010581</v>
      </c>
      <c r="E5185" s="9" t="e">
        <f>INDEX(#REF!:#REF!,MATCH($D5185,#REF!:#REF!,0),MATCH(#REF!,#REF!:#REF!,0))</f>
        <v>#REF!</v>
      </c>
      <c r="F5185" s="9" t="e">
        <f>INDEX(#REF!:#REF!,MATCH($D5185,#REF!:#REF!,0),MATCH(#REF!,#REF!:#REF!,0))</f>
        <v>#REF!</v>
      </c>
    </row>
    <row r="5186" spans="1:6" ht="16.5" x14ac:dyDescent="0.3">
      <c r="A5186" s="9" t="s">
        <v>17141</v>
      </c>
      <c r="B5186" s="9" t="s">
        <v>2459</v>
      </c>
      <c r="C5186" s="10">
        <v>45528</v>
      </c>
      <c r="D5186" s="9">
        <v>813371287</v>
      </c>
      <c r="E5186" s="9" t="e">
        <f>INDEX(#REF!:#REF!,MATCH($D5186,#REF!:#REF!,0),MATCH(#REF!,#REF!:#REF!,0))</f>
        <v>#REF!</v>
      </c>
      <c r="F5186" s="9" t="e">
        <f>INDEX(#REF!:#REF!,MATCH($D5186,#REF!:#REF!,0),MATCH(#REF!,#REF!:#REF!,0))</f>
        <v>#REF!</v>
      </c>
    </row>
    <row r="5187" spans="1:6" ht="16.5" x14ac:dyDescent="0.3">
      <c r="A5187" s="9" t="s">
        <v>17140</v>
      </c>
      <c r="B5187" s="9" t="s">
        <v>3042</v>
      </c>
      <c r="C5187" s="10">
        <v>41790</v>
      </c>
      <c r="D5187" s="9">
        <v>2809344809</v>
      </c>
      <c r="E5187" s="9" t="e">
        <f>INDEX(#REF!:#REF!,MATCH($D5187,#REF!:#REF!,0),MATCH(#REF!,#REF!:#REF!,0))</f>
        <v>#REF!</v>
      </c>
      <c r="F5187" s="9" t="e">
        <f>INDEX(#REF!:#REF!,MATCH($D5187,#REF!:#REF!,0),MATCH(#REF!,#REF!:#REF!,0))</f>
        <v>#REF!</v>
      </c>
    </row>
    <row r="5188" spans="1:6" ht="16.5" x14ac:dyDescent="0.3">
      <c r="A5188" s="9" t="s">
        <v>17139</v>
      </c>
      <c r="B5188" s="9" t="s">
        <v>2368</v>
      </c>
      <c r="C5188" s="10">
        <v>38386</v>
      </c>
      <c r="D5188" s="9">
        <v>2821741499</v>
      </c>
      <c r="E5188" s="9" t="e">
        <f>INDEX(#REF!:#REF!,MATCH($D5188,#REF!:#REF!,0),MATCH(#REF!,#REF!:#REF!,0))</f>
        <v>#REF!</v>
      </c>
      <c r="F5188" s="9" t="e">
        <f>INDEX(#REF!:#REF!,MATCH($D5188,#REF!:#REF!,0),MATCH(#REF!,#REF!:#REF!,0))</f>
        <v>#REF!</v>
      </c>
    </row>
    <row r="5189" spans="1:6" ht="16.5" x14ac:dyDescent="0.3">
      <c r="A5189" s="9" t="s">
        <v>17138</v>
      </c>
      <c r="B5189" s="9" t="s">
        <v>2914</v>
      </c>
      <c r="C5189" s="10">
        <v>16785</v>
      </c>
      <c r="D5189" s="9">
        <v>2280674246</v>
      </c>
      <c r="E5189" s="9" t="e">
        <f>INDEX(#REF!:#REF!,MATCH($D5189,#REF!:#REF!,0),MATCH(#REF!,#REF!:#REF!,0))</f>
        <v>#REF!</v>
      </c>
      <c r="F5189" s="9" t="e">
        <f>INDEX(#REF!:#REF!,MATCH($D5189,#REF!:#REF!,0),MATCH(#REF!,#REF!:#REF!,0))</f>
        <v>#REF!</v>
      </c>
    </row>
    <row r="5190" spans="1:6" ht="16.5" x14ac:dyDescent="0.3">
      <c r="A5190" s="9" t="s">
        <v>17137</v>
      </c>
      <c r="B5190" s="9" t="s">
        <v>2071</v>
      </c>
      <c r="C5190" s="10">
        <v>15394</v>
      </c>
      <c r="D5190" s="9">
        <v>5304381319</v>
      </c>
      <c r="E5190" s="9" t="e">
        <f>INDEX(#REF!:#REF!,MATCH($D5190,#REF!:#REF!,0),MATCH(#REF!,#REF!:#REF!,0))</f>
        <v>#REF!</v>
      </c>
      <c r="F5190" s="9" t="e">
        <f>INDEX(#REF!:#REF!,MATCH($D5190,#REF!:#REF!,0),MATCH(#REF!,#REF!:#REF!,0))</f>
        <v>#REF!</v>
      </c>
    </row>
    <row r="5191" spans="1:6" ht="16.5" x14ac:dyDescent="0.3">
      <c r="A5191" s="9" t="s">
        <v>17136</v>
      </c>
      <c r="B5191" s="9" t="s">
        <v>1969</v>
      </c>
      <c r="C5191" s="10">
        <v>33163</v>
      </c>
      <c r="D5191" s="9">
        <v>5002048994</v>
      </c>
      <c r="E5191" s="9" t="e">
        <f>INDEX(#REF!:#REF!,MATCH($D5191,#REF!:#REF!,0),MATCH(#REF!,#REF!:#REF!,0))</f>
        <v>#REF!</v>
      </c>
      <c r="F5191" s="9" t="e">
        <f>INDEX(#REF!:#REF!,MATCH($D5191,#REF!:#REF!,0),MATCH(#REF!,#REF!:#REF!,0))</f>
        <v>#REF!</v>
      </c>
    </row>
    <row r="5192" spans="1:6" ht="16.5" x14ac:dyDescent="0.3">
      <c r="A5192" s="9" t="s">
        <v>17135</v>
      </c>
      <c r="B5192" s="9" t="s">
        <v>2610</v>
      </c>
      <c r="C5192" s="10">
        <v>52322</v>
      </c>
      <c r="D5192" s="9">
        <v>1053331541</v>
      </c>
      <c r="E5192" s="9" t="e">
        <f>INDEX(#REF!:#REF!,MATCH($D5192,#REF!:#REF!,0),MATCH(#REF!,#REF!:#REF!,0))</f>
        <v>#REF!</v>
      </c>
      <c r="F5192" s="9" t="e">
        <f>INDEX(#REF!:#REF!,MATCH($D5192,#REF!:#REF!,0),MATCH(#REF!,#REF!:#REF!,0))</f>
        <v>#REF!</v>
      </c>
    </row>
    <row r="5193" spans="1:6" ht="16.5" x14ac:dyDescent="0.3">
      <c r="A5193" s="9" t="s">
        <v>17134</v>
      </c>
      <c r="B5193" s="9" t="s">
        <v>2526</v>
      </c>
      <c r="C5193" s="10">
        <v>25752</v>
      </c>
      <c r="D5193" s="9">
        <v>2497321256</v>
      </c>
      <c r="E5193" s="9" t="e">
        <f>INDEX(#REF!:#REF!,MATCH($D5193,#REF!:#REF!,0),MATCH(#REF!,#REF!:#REF!,0))</f>
        <v>#REF!</v>
      </c>
      <c r="F5193" s="9" t="e">
        <f>INDEX(#REF!:#REF!,MATCH($D5193,#REF!:#REF!,0),MATCH(#REF!,#REF!:#REF!,0))</f>
        <v>#REF!</v>
      </c>
    </row>
    <row r="5194" spans="1:6" ht="16.5" x14ac:dyDescent="0.3">
      <c r="A5194" s="9" t="s">
        <v>17133</v>
      </c>
      <c r="B5194" s="9" t="s">
        <v>2107</v>
      </c>
      <c r="C5194" s="10">
        <v>46670</v>
      </c>
      <c r="D5194" s="9">
        <v>1475796307</v>
      </c>
      <c r="E5194" s="9" t="e">
        <f>INDEX(#REF!:#REF!,MATCH($D5194,#REF!:#REF!,0),MATCH(#REF!,#REF!:#REF!,0))</f>
        <v>#REF!</v>
      </c>
      <c r="F5194" s="9" t="e">
        <f>INDEX(#REF!:#REF!,MATCH($D5194,#REF!:#REF!,0),MATCH(#REF!,#REF!:#REF!,0))</f>
        <v>#REF!</v>
      </c>
    </row>
    <row r="5195" spans="1:6" ht="16.5" x14ac:dyDescent="0.3">
      <c r="A5195" s="9" t="s">
        <v>17132</v>
      </c>
      <c r="B5195" s="9" t="s">
        <v>2306</v>
      </c>
      <c r="C5195" s="10">
        <v>29051</v>
      </c>
      <c r="D5195" s="9">
        <v>5203144281</v>
      </c>
      <c r="E5195" s="9" t="e">
        <f>INDEX(#REF!:#REF!,MATCH($D5195,#REF!:#REF!,0),MATCH(#REF!,#REF!:#REF!,0))</f>
        <v>#REF!</v>
      </c>
      <c r="F5195" s="9" t="e">
        <f>INDEX(#REF!:#REF!,MATCH($D5195,#REF!:#REF!,0),MATCH(#REF!,#REF!:#REF!,0))</f>
        <v>#REF!</v>
      </c>
    </row>
    <row r="5196" spans="1:6" ht="16.5" x14ac:dyDescent="0.3">
      <c r="A5196" s="9" t="s">
        <v>17131</v>
      </c>
      <c r="B5196" s="9" t="s">
        <v>2513</v>
      </c>
      <c r="C5196" s="10">
        <v>12669</v>
      </c>
      <c r="D5196" s="9">
        <v>5503746279</v>
      </c>
      <c r="E5196" s="9" t="e">
        <f>INDEX(#REF!:#REF!,MATCH($D5196,#REF!:#REF!,0),MATCH(#REF!,#REF!:#REF!,0))</f>
        <v>#REF!</v>
      </c>
      <c r="F5196" s="9" t="e">
        <f>INDEX(#REF!:#REF!,MATCH($D5196,#REF!:#REF!,0),MATCH(#REF!,#REF!:#REF!,0))</f>
        <v>#REF!</v>
      </c>
    </row>
    <row r="5197" spans="1:6" ht="16.5" x14ac:dyDescent="0.3">
      <c r="A5197" s="9" t="s">
        <v>17130</v>
      </c>
      <c r="B5197" s="9" t="s">
        <v>2112</v>
      </c>
      <c r="C5197" s="10">
        <v>45803</v>
      </c>
      <c r="D5197" s="9">
        <v>6789106936</v>
      </c>
      <c r="E5197" s="9" t="e">
        <f>INDEX(#REF!:#REF!,MATCH($D5197,#REF!:#REF!,0),MATCH(#REF!,#REF!:#REF!,0))</f>
        <v>#REF!</v>
      </c>
      <c r="F5197" s="9" t="e">
        <f>INDEX(#REF!:#REF!,MATCH($D5197,#REF!:#REF!,0),MATCH(#REF!,#REF!:#REF!,0))</f>
        <v>#REF!</v>
      </c>
    </row>
    <row r="5198" spans="1:6" ht="16.5" x14ac:dyDescent="0.3">
      <c r="A5198" s="9" t="s">
        <v>17129</v>
      </c>
      <c r="B5198" s="9" t="s">
        <v>2935</v>
      </c>
      <c r="C5198" s="10">
        <v>31223</v>
      </c>
      <c r="D5198" s="9">
        <v>9412192312</v>
      </c>
      <c r="E5198" s="9" t="e">
        <f>INDEX(#REF!:#REF!,MATCH($D5198,#REF!:#REF!,0),MATCH(#REF!,#REF!:#REF!,0))</f>
        <v>#REF!</v>
      </c>
      <c r="F5198" s="9" t="e">
        <f>INDEX(#REF!:#REF!,MATCH($D5198,#REF!:#REF!,0),MATCH(#REF!,#REF!:#REF!,0))</f>
        <v>#REF!</v>
      </c>
    </row>
    <row r="5199" spans="1:6" ht="16.5" x14ac:dyDescent="0.3">
      <c r="A5199" s="9" t="s">
        <v>17128</v>
      </c>
      <c r="B5199" s="9" t="s">
        <v>2478</v>
      </c>
      <c r="C5199" s="10">
        <v>34672</v>
      </c>
      <c r="D5199" s="9">
        <v>3016446324</v>
      </c>
      <c r="E5199" s="9" t="e">
        <f>INDEX(#REF!:#REF!,MATCH($D5199,#REF!:#REF!,0),MATCH(#REF!,#REF!:#REF!,0))</f>
        <v>#REF!</v>
      </c>
      <c r="F5199" s="9" t="e">
        <f>INDEX(#REF!:#REF!,MATCH($D5199,#REF!:#REF!,0),MATCH(#REF!,#REF!:#REF!,0))</f>
        <v>#REF!</v>
      </c>
    </row>
    <row r="5200" spans="1:6" ht="16.5" x14ac:dyDescent="0.3">
      <c r="A5200" s="9" t="s">
        <v>17127</v>
      </c>
      <c r="B5200" s="9" t="s">
        <v>2530</v>
      </c>
      <c r="C5200" s="10">
        <v>38356</v>
      </c>
      <c r="D5200" s="9">
        <v>4188124377</v>
      </c>
      <c r="E5200" s="9" t="e">
        <f>INDEX(#REF!:#REF!,MATCH($D5200,#REF!:#REF!,0),MATCH(#REF!,#REF!:#REF!,0))</f>
        <v>#REF!</v>
      </c>
      <c r="F5200" s="9" t="e">
        <f>INDEX(#REF!:#REF!,MATCH($D5200,#REF!:#REF!,0),MATCH(#REF!,#REF!:#REF!,0))</f>
        <v>#REF!</v>
      </c>
    </row>
    <row r="5201" spans="1:6" ht="16.5" x14ac:dyDescent="0.3">
      <c r="A5201" s="9" t="s">
        <v>17126</v>
      </c>
      <c r="B5201" s="9" t="s">
        <v>2003</v>
      </c>
      <c r="C5201" s="10">
        <v>17194</v>
      </c>
      <c r="D5201" s="9">
        <v>532074068</v>
      </c>
      <c r="E5201" s="9" t="e">
        <f>INDEX(#REF!:#REF!,MATCH($D5201,#REF!:#REF!,0),MATCH(#REF!,#REF!:#REF!,0))</f>
        <v>#REF!</v>
      </c>
      <c r="F5201" s="9" t="e">
        <f>INDEX(#REF!:#REF!,MATCH($D5201,#REF!:#REF!,0),MATCH(#REF!,#REF!:#REF!,0))</f>
        <v>#REF!</v>
      </c>
    </row>
    <row r="5202" spans="1:6" ht="16.5" x14ac:dyDescent="0.3">
      <c r="A5202" s="9" t="s">
        <v>17125</v>
      </c>
      <c r="B5202" s="9" t="s">
        <v>2038</v>
      </c>
      <c r="C5202" s="10">
        <v>50214</v>
      </c>
      <c r="D5202" s="9">
        <v>9196221739</v>
      </c>
      <c r="E5202" s="9" t="e">
        <f>INDEX(#REF!:#REF!,MATCH($D5202,#REF!:#REF!,0),MATCH(#REF!,#REF!:#REF!,0))</f>
        <v>#REF!</v>
      </c>
      <c r="F5202" s="9" t="e">
        <f>INDEX(#REF!:#REF!,MATCH($D5202,#REF!:#REF!,0),MATCH(#REF!,#REF!:#REF!,0))</f>
        <v>#REF!</v>
      </c>
    </row>
    <row r="5203" spans="1:6" ht="16.5" x14ac:dyDescent="0.3">
      <c r="A5203" s="9" t="s">
        <v>17124</v>
      </c>
      <c r="B5203" s="9" t="s">
        <v>2144</v>
      </c>
      <c r="C5203" s="10">
        <v>56961</v>
      </c>
      <c r="D5203" s="9">
        <v>3213290963</v>
      </c>
      <c r="E5203" s="9" t="e">
        <f>INDEX(#REF!:#REF!,MATCH($D5203,#REF!:#REF!,0),MATCH(#REF!,#REF!:#REF!,0))</f>
        <v>#REF!</v>
      </c>
      <c r="F5203" s="9" t="e">
        <f>INDEX(#REF!:#REF!,MATCH($D5203,#REF!:#REF!,0),MATCH(#REF!,#REF!:#REF!,0))</f>
        <v>#REF!</v>
      </c>
    </row>
    <row r="5204" spans="1:6" ht="16.5" x14ac:dyDescent="0.3">
      <c r="A5204" s="9" t="s">
        <v>17123</v>
      </c>
      <c r="B5204" s="9" t="s">
        <v>3177</v>
      </c>
      <c r="C5204" s="10">
        <v>54660</v>
      </c>
      <c r="D5204" s="9">
        <v>1081492333</v>
      </c>
      <c r="E5204" s="9" t="e">
        <f>INDEX(#REF!:#REF!,MATCH($D5204,#REF!:#REF!,0),MATCH(#REF!,#REF!:#REF!,0))</f>
        <v>#REF!</v>
      </c>
      <c r="F5204" s="9" t="e">
        <f>INDEX(#REF!:#REF!,MATCH($D5204,#REF!:#REF!,0),MATCH(#REF!,#REF!:#REF!,0))</f>
        <v>#REF!</v>
      </c>
    </row>
    <row r="5205" spans="1:6" ht="16.5" x14ac:dyDescent="0.3">
      <c r="A5205" s="9" t="s">
        <v>17122</v>
      </c>
      <c r="B5205" s="9" t="s">
        <v>2025</v>
      </c>
      <c r="C5205" s="10">
        <v>35432</v>
      </c>
      <c r="D5205" s="9">
        <v>3227873028</v>
      </c>
      <c r="E5205" s="9" t="e">
        <f>INDEX(#REF!:#REF!,MATCH($D5205,#REF!:#REF!,0),MATCH(#REF!,#REF!:#REF!,0))</f>
        <v>#REF!</v>
      </c>
      <c r="F5205" s="9" t="e">
        <f>INDEX(#REF!:#REF!,MATCH($D5205,#REF!:#REF!,0),MATCH(#REF!,#REF!:#REF!,0))</f>
        <v>#REF!</v>
      </c>
    </row>
    <row r="5206" spans="1:6" ht="16.5" x14ac:dyDescent="0.3">
      <c r="A5206" s="9" t="s">
        <v>17121</v>
      </c>
      <c r="B5206" s="9" t="s">
        <v>2628</v>
      </c>
      <c r="C5206" s="10">
        <v>58823</v>
      </c>
      <c r="D5206" s="9">
        <v>3569619966</v>
      </c>
      <c r="E5206" s="9" t="e">
        <f>INDEX(#REF!:#REF!,MATCH($D5206,#REF!:#REF!,0),MATCH(#REF!,#REF!:#REF!,0))</f>
        <v>#REF!</v>
      </c>
      <c r="F5206" s="9" t="e">
        <f>INDEX(#REF!:#REF!,MATCH($D5206,#REF!:#REF!,0),MATCH(#REF!,#REF!:#REF!,0))</f>
        <v>#REF!</v>
      </c>
    </row>
    <row r="5207" spans="1:6" ht="16.5" x14ac:dyDescent="0.3">
      <c r="A5207" s="9" t="s">
        <v>17120</v>
      </c>
      <c r="B5207" s="9" t="s">
        <v>2580</v>
      </c>
      <c r="C5207" s="10">
        <v>31937</v>
      </c>
      <c r="D5207" s="9">
        <v>3560320844</v>
      </c>
      <c r="E5207" s="9" t="e">
        <f>INDEX(#REF!:#REF!,MATCH($D5207,#REF!:#REF!,0),MATCH(#REF!,#REF!:#REF!,0))</f>
        <v>#REF!</v>
      </c>
      <c r="F5207" s="9" t="e">
        <f>INDEX(#REF!:#REF!,MATCH($D5207,#REF!:#REF!,0),MATCH(#REF!,#REF!:#REF!,0))</f>
        <v>#REF!</v>
      </c>
    </row>
    <row r="5208" spans="1:6" ht="16.5" x14ac:dyDescent="0.3">
      <c r="A5208" s="9" t="s">
        <v>17119</v>
      </c>
      <c r="B5208" s="9" t="s">
        <v>2025</v>
      </c>
      <c r="C5208" s="10">
        <v>14788</v>
      </c>
      <c r="D5208" s="9">
        <v>9963057691</v>
      </c>
      <c r="E5208" s="9" t="e">
        <f>INDEX(#REF!:#REF!,MATCH($D5208,#REF!:#REF!,0),MATCH(#REF!,#REF!:#REF!,0))</f>
        <v>#REF!</v>
      </c>
      <c r="F5208" s="9" t="e">
        <f>INDEX(#REF!:#REF!,MATCH($D5208,#REF!:#REF!,0),MATCH(#REF!,#REF!:#REF!,0))</f>
        <v>#REF!</v>
      </c>
    </row>
    <row r="5209" spans="1:6" ht="16.5" x14ac:dyDescent="0.3">
      <c r="A5209" s="9" t="s">
        <v>17118</v>
      </c>
      <c r="B5209" s="9" t="s">
        <v>3177</v>
      </c>
      <c r="C5209" s="10">
        <v>26403</v>
      </c>
      <c r="D5209" s="9">
        <v>2500807061</v>
      </c>
      <c r="E5209" s="9" t="e">
        <f>INDEX(#REF!:#REF!,MATCH($D5209,#REF!:#REF!,0),MATCH(#REF!,#REF!:#REF!,0))</f>
        <v>#REF!</v>
      </c>
      <c r="F5209" s="9" t="e">
        <f>INDEX(#REF!:#REF!,MATCH($D5209,#REF!:#REF!,0),MATCH(#REF!,#REF!:#REF!,0))</f>
        <v>#REF!</v>
      </c>
    </row>
    <row r="5210" spans="1:6" ht="16.5" x14ac:dyDescent="0.3">
      <c r="A5210" s="9" t="s">
        <v>17117</v>
      </c>
      <c r="B5210" s="9" t="s">
        <v>1979</v>
      </c>
      <c r="C5210" s="10">
        <v>41365</v>
      </c>
      <c r="D5210" s="9">
        <v>9483290694</v>
      </c>
      <c r="E5210" s="9" t="e">
        <f>INDEX(#REF!:#REF!,MATCH($D5210,#REF!:#REF!,0),MATCH(#REF!,#REF!:#REF!,0))</f>
        <v>#REF!</v>
      </c>
      <c r="F5210" s="9" t="e">
        <f>INDEX(#REF!:#REF!,MATCH($D5210,#REF!:#REF!,0),MATCH(#REF!,#REF!:#REF!,0))</f>
        <v>#REF!</v>
      </c>
    </row>
    <row r="5211" spans="1:6" ht="16.5" x14ac:dyDescent="0.3">
      <c r="A5211" s="9" t="s">
        <v>17116</v>
      </c>
      <c r="B5211" s="9" t="s">
        <v>2628</v>
      </c>
      <c r="C5211" s="10">
        <v>28130</v>
      </c>
      <c r="D5211" s="9">
        <v>140020098</v>
      </c>
      <c r="E5211" s="9" t="e">
        <f>INDEX(#REF!:#REF!,MATCH($D5211,#REF!:#REF!,0),MATCH(#REF!,#REF!:#REF!,0))</f>
        <v>#REF!</v>
      </c>
      <c r="F5211" s="9" t="e">
        <f>INDEX(#REF!:#REF!,MATCH($D5211,#REF!:#REF!,0),MATCH(#REF!,#REF!:#REF!,0))</f>
        <v>#REF!</v>
      </c>
    </row>
    <row r="5212" spans="1:6" ht="16.5" x14ac:dyDescent="0.3">
      <c r="A5212" s="9" t="s">
        <v>17115</v>
      </c>
      <c r="B5212" s="9" t="s">
        <v>2409</v>
      </c>
      <c r="C5212" s="10">
        <v>23735</v>
      </c>
      <c r="D5212" s="9">
        <v>1391414047</v>
      </c>
      <c r="E5212" s="9" t="e">
        <f>INDEX(#REF!:#REF!,MATCH($D5212,#REF!:#REF!,0),MATCH(#REF!,#REF!:#REF!,0))</f>
        <v>#REF!</v>
      </c>
      <c r="F5212" s="9" t="e">
        <f>INDEX(#REF!:#REF!,MATCH($D5212,#REF!:#REF!,0),MATCH(#REF!,#REF!:#REF!,0))</f>
        <v>#REF!</v>
      </c>
    </row>
    <row r="5213" spans="1:6" ht="16.5" x14ac:dyDescent="0.3">
      <c r="A5213" s="9" t="s">
        <v>17114</v>
      </c>
      <c r="B5213" s="9" t="s">
        <v>2440</v>
      </c>
      <c r="C5213" s="10">
        <v>24768</v>
      </c>
      <c r="D5213" s="9">
        <v>6776868107</v>
      </c>
      <c r="E5213" s="9" t="e">
        <f>INDEX(#REF!:#REF!,MATCH($D5213,#REF!:#REF!,0),MATCH(#REF!,#REF!:#REF!,0))</f>
        <v>#REF!</v>
      </c>
      <c r="F5213" s="9" t="e">
        <f>INDEX(#REF!:#REF!,MATCH($D5213,#REF!:#REF!,0),MATCH(#REF!,#REF!:#REF!,0))</f>
        <v>#REF!</v>
      </c>
    </row>
    <row r="5214" spans="1:6" ht="16.5" x14ac:dyDescent="0.3">
      <c r="A5214" s="9" t="s">
        <v>17113</v>
      </c>
      <c r="B5214" s="9" t="s">
        <v>1941</v>
      </c>
      <c r="C5214" s="10">
        <v>42323</v>
      </c>
      <c r="D5214" s="9">
        <v>1628738227</v>
      </c>
      <c r="E5214" s="9" t="e">
        <f>INDEX(#REF!:#REF!,MATCH($D5214,#REF!:#REF!,0),MATCH(#REF!,#REF!:#REF!,0))</f>
        <v>#REF!</v>
      </c>
      <c r="F5214" s="9" t="e">
        <f>INDEX(#REF!:#REF!,MATCH($D5214,#REF!:#REF!,0),MATCH(#REF!,#REF!:#REF!,0))</f>
        <v>#REF!</v>
      </c>
    </row>
    <row r="5215" spans="1:6" ht="16.5" x14ac:dyDescent="0.3">
      <c r="A5215" s="9" t="s">
        <v>17112</v>
      </c>
      <c r="B5215" s="9" t="s">
        <v>3309</v>
      </c>
      <c r="C5215" s="10">
        <v>56211</v>
      </c>
      <c r="D5215" s="9">
        <v>4487905370</v>
      </c>
      <c r="E5215" s="9" t="e">
        <f>INDEX(#REF!:#REF!,MATCH($D5215,#REF!:#REF!,0),MATCH(#REF!,#REF!:#REF!,0))</f>
        <v>#REF!</v>
      </c>
      <c r="F5215" s="9" t="e">
        <f>INDEX(#REF!:#REF!,MATCH($D5215,#REF!:#REF!,0),MATCH(#REF!,#REF!:#REF!,0))</f>
        <v>#REF!</v>
      </c>
    </row>
    <row r="5216" spans="1:6" ht="16.5" x14ac:dyDescent="0.3">
      <c r="A5216" s="9" t="s">
        <v>17111</v>
      </c>
      <c r="B5216" s="9" t="s">
        <v>1945</v>
      </c>
      <c r="C5216" s="10">
        <v>15631</v>
      </c>
      <c r="D5216" s="9">
        <v>3156820482</v>
      </c>
      <c r="E5216" s="9" t="e">
        <f>INDEX(#REF!:#REF!,MATCH($D5216,#REF!:#REF!,0),MATCH(#REF!,#REF!:#REF!,0))</f>
        <v>#REF!</v>
      </c>
      <c r="F5216" s="9" t="e">
        <f>INDEX(#REF!:#REF!,MATCH($D5216,#REF!:#REF!,0),MATCH(#REF!,#REF!:#REF!,0))</f>
        <v>#REF!</v>
      </c>
    </row>
    <row r="5217" spans="1:6" ht="16.5" x14ac:dyDescent="0.3">
      <c r="A5217" s="9" t="s">
        <v>17110</v>
      </c>
      <c r="B5217" s="9" t="s">
        <v>1975</v>
      </c>
      <c r="C5217" s="10">
        <v>33810</v>
      </c>
      <c r="D5217" s="9">
        <v>6769297310</v>
      </c>
      <c r="E5217" s="9" t="e">
        <f>INDEX(#REF!:#REF!,MATCH($D5217,#REF!:#REF!,0),MATCH(#REF!,#REF!:#REF!,0))</f>
        <v>#REF!</v>
      </c>
      <c r="F5217" s="9" t="e">
        <f>INDEX(#REF!:#REF!,MATCH($D5217,#REF!:#REF!,0),MATCH(#REF!,#REF!:#REF!,0))</f>
        <v>#REF!</v>
      </c>
    </row>
    <row r="5218" spans="1:6" ht="16.5" x14ac:dyDescent="0.3">
      <c r="A5218" s="9" t="s">
        <v>17109</v>
      </c>
      <c r="B5218" s="9" t="s">
        <v>2835</v>
      </c>
      <c r="C5218" s="10">
        <v>59838</v>
      </c>
      <c r="D5218" s="9">
        <v>6614458434</v>
      </c>
      <c r="E5218" s="9" t="e">
        <f>INDEX(#REF!:#REF!,MATCH($D5218,#REF!:#REF!,0),MATCH(#REF!,#REF!:#REF!,0))</f>
        <v>#REF!</v>
      </c>
      <c r="F5218" s="9" t="e">
        <f>INDEX(#REF!:#REF!,MATCH($D5218,#REF!:#REF!,0),MATCH(#REF!,#REF!:#REF!,0))</f>
        <v>#REF!</v>
      </c>
    </row>
    <row r="5219" spans="1:6" ht="16.5" x14ac:dyDescent="0.3">
      <c r="A5219" s="9" t="s">
        <v>17108</v>
      </c>
      <c r="B5219" s="9" t="s">
        <v>2138</v>
      </c>
      <c r="C5219" s="10">
        <v>34775</v>
      </c>
      <c r="D5219" s="9">
        <v>8238030943</v>
      </c>
      <c r="E5219" s="9" t="e">
        <f>INDEX(#REF!:#REF!,MATCH($D5219,#REF!:#REF!,0),MATCH(#REF!,#REF!:#REF!,0))</f>
        <v>#REF!</v>
      </c>
      <c r="F5219" s="9" t="e">
        <f>INDEX(#REF!:#REF!,MATCH($D5219,#REF!:#REF!,0),MATCH(#REF!,#REF!:#REF!,0))</f>
        <v>#REF!</v>
      </c>
    </row>
    <row r="5220" spans="1:6" ht="16.5" x14ac:dyDescent="0.3">
      <c r="A5220" s="9" t="s">
        <v>17107</v>
      </c>
      <c r="B5220" s="9" t="s">
        <v>2179</v>
      </c>
      <c r="C5220" s="10">
        <v>16089</v>
      </c>
      <c r="D5220" s="9">
        <v>7957976743</v>
      </c>
      <c r="E5220" s="9" t="e">
        <f>INDEX(#REF!:#REF!,MATCH($D5220,#REF!:#REF!,0),MATCH(#REF!,#REF!:#REF!,0))</f>
        <v>#REF!</v>
      </c>
      <c r="F5220" s="9" t="e">
        <f>INDEX(#REF!:#REF!,MATCH($D5220,#REF!:#REF!,0),MATCH(#REF!,#REF!:#REF!,0))</f>
        <v>#REF!</v>
      </c>
    </row>
    <row r="5221" spans="1:6" ht="16.5" x14ac:dyDescent="0.3">
      <c r="A5221" s="9" t="s">
        <v>17106</v>
      </c>
      <c r="B5221" s="9" t="s">
        <v>1953</v>
      </c>
      <c r="C5221" s="10">
        <v>15408</v>
      </c>
      <c r="D5221" s="9">
        <v>7251959615</v>
      </c>
      <c r="E5221" s="9" t="e">
        <f>INDEX(#REF!:#REF!,MATCH($D5221,#REF!:#REF!,0),MATCH(#REF!,#REF!:#REF!,0))</f>
        <v>#REF!</v>
      </c>
      <c r="F5221" s="9" t="e">
        <f>INDEX(#REF!:#REF!,MATCH($D5221,#REF!:#REF!,0),MATCH(#REF!,#REF!:#REF!,0))</f>
        <v>#REF!</v>
      </c>
    </row>
    <row r="5222" spans="1:6" ht="16.5" x14ac:dyDescent="0.3">
      <c r="A5222" s="9" t="s">
        <v>17105</v>
      </c>
      <c r="B5222" s="9" t="s">
        <v>2470</v>
      </c>
      <c r="C5222" s="10">
        <v>50782</v>
      </c>
      <c r="D5222" s="9">
        <v>569240891</v>
      </c>
      <c r="E5222" s="9" t="e">
        <f>INDEX(#REF!:#REF!,MATCH($D5222,#REF!:#REF!,0),MATCH(#REF!,#REF!:#REF!,0))</f>
        <v>#REF!</v>
      </c>
      <c r="F5222" s="9" t="e">
        <f>INDEX(#REF!:#REF!,MATCH($D5222,#REF!:#REF!,0),MATCH(#REF!,#REF!:#REF!,0))</f>
        <v>#REF!</v>
      </c>
    </row>
    <row r="5223" spans="1:6" ht="16.5" x14ac:dyDescent="0.3">
      <c r="A5223" s="9" t="s">
        <v>17104</v>
      </c>
      <c r="B5223" s="9" t="s">
        <v>2003</v>
      </c>
      <c r="C5223" s="10">
        <v>39737</v>
      </c>
      <c r="D5223" s="9">
        <v>3915983489</v>
      </c>
      <c r="E5223" s="9" t="e">
        <f>INDEX(#REF!:#REF!,MATCH($D5223,#REF!:#REF!,0),MATCH(#REF!,#REF!:#REF!,0))</f>
        <v>#REF!</v>
      </c>
      <c r="F5223" s="9" t="e">
        <f>INDEX(#REF!:#REF!,MATCH($D5223,#REF!:#REF!,0),MATCH(#REF!,#REF!:#REF!,0))</f>
        <v>#REF!</v>
      </c>
    </row>
    <row r="5224" spans="1:6" ht="16.5" x14ac:dyDescent="0.3">
      <c r="A5224" s="9" t="s">
        <v>17103</v>
      </c>
      <c r="B5224" s="9" t="s">
        <v>3241</v>
      </c>
      <c r="C5224" s="10">
        <v>15925</v>
      </c>
      <c r="D5224" s="9">
        <v>2975315244</v>
      </c>
      <c r="E5224" s="9" t="e">
        <f>INDEX(#REF!:#REF!,MATCH($D5224,#REF!:#REF!,0),MATCH(#REF!,#REF!:#REF!,0))</f>
        <v>#REF!</v>
      </c>
      <c r="F5224" s="9" t="e">
        <f>INDEX(#REF!:#REF!,MATCH($D5224,#REF!:#REF!,0),MATCH(#REF!,#REF!:#REF!,0))</f>
        <v>#REF!</v>
      </c>
    </row>
    <row r="5225" spans="1:6" ht="16.5" x14ac:dyDescent="0.3">
      <c r="A5225" s="9" t="s">
        <v>17102</v>
      </c>
      <c r="B5225" s="9" t="s">
        <v>2017</v>
      </c>
      <c r="C5225" s="10">
        <v>43178</v>
      </c>
      <c r="D5225" s="9">
        <v>4535395691</v>
      </c>
      <c r="E5225" s="9" t="e">
        <f>INDEX(#REF!:#REF!,MATCH($D5225,#REF!:#REF!,0),MATCH(#REF!,#REF!:#REF!,0))</f>
        <v>#REF!</v>
      </c>
      <c r="F5225" s="9" t="e">
        <f>INDEX(#REF!:#REF!,MATCH($D5225,#REF!:#REF!,0),MATCH(#REF!,#REF!:#REF!,0))</f>
        <v>#REF!</v>
      </c>
    </row>
    <row r="5226" spans="1:6" ht="16.5" x14ac:dyDescent="0.3">
      <c r="A5226" s="9" t="s">
        <v>17101</v>
      </c>
      <c r="B5226" s="9" t="s">
        <v>2038</v>
      </c>
      <c r="C5226" s="10">
        <v>17392</v>
      </c>
      <c r="D5226" s="9">
        <v>2378102658</v>
      </c>
      <c r="E5226" s="9" t="e">
        <f>INDEX(#REF!:#REF!,MATCH($D5226,#REF!:#REF!,0),MATCH(#REF!,#REF!:#REF!,0))</f>
        <v>#REF!</v>
      </c>
      <c r="F5226" s="9" t="e">
        <f>INDEX(#REF!:#REF!,MATCH($D5226,#REF!:#REF!,0),MATCH(#REF!,#REF!:#REF!,0))</f>
        <v>#REF!</v>
      </c>
    </row>
    <row r="5227" spans="1:6" ht="16.5" x14ac:dyDescent="0.3">
      <c r="A5227" s="9" t="s">
        <v>17100</v>
      </c>
      <c r="B5227" s="9" t="s">
        <v>2939</v>
      </c>
      <c r="C5227" s="10">
        <v>24770</v>
      </c>
      <c r="D5227" s="9">
        <v>8162941088</v>
      </c>
      <c r="E5227" s="9" t="e">
        <f>INDEX(#REF!:#REF!,MATCH($D5227,#REF!:#REF!,0),MATCH(#REF!,#REF!:#REF!,0))</f>
        <v>#REF!</v>
      </c>
      <c r="F5227" s="9" t="e">
        <f>INDEX(#REF!:#REF!,MATCH($D5227,#REF!:#REF!,0),MATCH(#REF!,#REF!:#REF!,0))</f>
        <v>#REF!</v>
      </c>
    </row>
    <row r="5228" spans="1:6" ht="16.5" x14ac:dyDescent="0.3">
      <c r="A5228" s="9" t="s">
        <v>17099</v>
      </c>
      <c r="B5228" s="9" t="s">
        <v>2011</v>
      </c>
      <c r="C5228" s="10">
        <v>53496</v>
      </c>
      <c r="D5228" s="9">
        <v>8482007106</v>
      </c>
      <c r="E5228" s="9" t="e">
        <f>INDEX(#REF!:#REF!,MATCH($D5228,#REF!:#REF!,0),MATCH(#REF!,#REF!:#REF!,0))</f>
        <v>#REF!</v>
      </c>
      <c r="F5228" s="9" t="e">
        <f>INDEX(#REF!:#REF!,MATCH($D5228,#REF!:#REF!,0),MATCH(#REF!,#REF!:#REF!,0))</f>
        <v>#REF!</v>
      </c>
    </row>
    <row r="5229" spans="1:6" ht="16.5" x14ac:dyDescent="0.3">
      <c r="A5229" s="9" t="s">
        <v>17098</v>
      </c>
      <c r="B5229" s="9" t="s">
        <v>3328</v>
      </c>
      <c r="C5229" s="10">
        <v>49575</v>
      </c>
      <c r="D5229" s="9">
        <v>9965847037</v>
      </c>
      <c r="E5229" s="9" t="e">
        <f>INDEX(#REF!:#REF!,MATCH($D5229,#REF!:#REF!,0),MATCH(#REF!,#REF!:#REF!,0))</f>
        <v>#REF!</v>
      </c>
      <c r="F5229" s="9" t="e">
        <f>INDEX(#REF!:#REF!,MATCH($D5229,#REF!:#REF!,0),MATCH(#REF!,#REF!:#REF!,0))</f>
        <v>#REF!</v>
      </c>
    </row>
    <row r="5230" spans="1:6" ht="16.5" x14ac:dyDescent="0.3">
      <c r="A5230" s="9" t="s">
        <v>17097</v>
      </c>
      <c r="B5230" s="9" t="s">
        <v>2815</v>
      </c>
      <c r="C5230" s="10">
        <v>53505</v>
      </c>
      <c r="D5230" s="9">
        <v>3497169404</v>
      </c>
      <c r="E5230" s="9" t="e">
        <f>INDEX(#REF!:#REF!,MATCH($D5230,#REF!:#REF!,0),MATCH(#REF!,#REF!:#REF!,0))</f>
        <v>#REF!</v>
      </c>
      <c r="F5230" s="9" t="e">
        <f>INDEX(#REF!:#REF!,MATCH($D5230,#REF!:#REF!,0),MATCH(#REF!,#REF!:#REF!,0))</f>
        <v>#REF!</v>
      </c>
    </row>
    <row r="5231" spans="1:6" ht="16.5" x14ac:dyDescent="0.3">
      <c r="A5231" s="9" t="s">
        <v>17096</v>
      </c>
      <c r="B5231" s="9" t="s">
        <v>2412</v>
      </c>
      <c r="C5231" s="10">
        <v>44046</v>
      </c>
      <c r="D5231" s="9">
        <v>495702854</v>
      </c>
      <c r="E5231" s="9" t="e">
        <f>INDEX(#REF!:#REF!,MATCH($D5231,#REF!:#REF!,0),MATCH(#REF!,#REF!:#REF!,0))</f>
        <v>#REF!</v>
      </c>
      <c r="F5231" s="9" t="e">
        <f>INDEX(#REF!:#REF!,MATCH($D5231,#REF!:#REF!,0),MATCH(#REF!,#REF!:#REF!,0))</f>
        <v>#REF!</v>
      </c>
    </row>
    <row r="5232" spans="1:6" ht="16.5" x14ac:dyDescent="0.3">
      <c r="A5232" s="9" t="s">
        <v>17095</v>
      </c>
      <c r="B5232" s="9" t="s">
        <v>2445</v>
      </c>
      <c r="C5232" s="10">
        <v>44094</v>
      </c>
      <c r="D5232" s="9">
        <v>4191160419</v>
      </c>
      <c r="E5232" s="9" t="e">
        <f>INDEX(#REF!:#REF!,MATCH($D5232,#REF!:#REF!,0),MATCH(#REF!,#REF!:#REF!,0))</f>
        <v>#REF!</v>
      </c>
      <c r="F5232" s="9" t="e">
        <f>INDEX(#REF!:#REF!,MATCH($D5232,#REF!:#REF!,0),MATCH(#REF!,#REF!:#REF!,0))</f>
        <v>#REF!</v>
      </c>
    </row>
    <row r="5233" spans="1:6" ht="16.5" x14ac:dyDescent="0.3">
      <c r="A5233" s="9" t="s">
        <v>17094</v>
      </c>
      <c r="B5233" s="9" t="s">
        <v>2017</v>
      </c>
      <c r="C5233" s="10">
        <v>24114</v>
      </c>
      <c r="D5233" s="9">
        <v>813832926</v>
      </c>
      <c r="E5233" s="9" t="e">
        <f>INDEX(#REF!:#REF!,MATCH($D5233,#REF!:#REF!,0),MATCH(#REF!,#REF!:#REF!,0))</f>
        <v>#REF!</v>
      </c>
      <c r="F5233" s="9" t="e">
        <f>INDEX(#REF!:#REF!,MATCH($D5233,#REF!:#REF!,0),MATCH(#REF!,#REF!:#REF!,0))</f>
        <v>#REF!</v>
      </c>
    </row>
    <row r="5234" spans="1:6" ht="16.5" x14ac:dyDescent="0.3">
      <c r="A5234" s="9" t="s">
        <v>17093</v>
      </c>
      <c r="B5234" s="9" t="s">
        <v>2185</v>
      </c>
      <c r="C5234" s="10">
        <v>36271</v>
      </c>
      <c r="D5234" s="9">
        <v>2060025532</v>
      </c>
      <c r="E5234" s="9" t="e">
        <f>INDEX(#REF!:#REF!,MATCH($D5234,#REF!:#REF!,0),MATCH(#REF!,#REF!:#REF!,0))</f>
        <v>#REF!</v>
      </c>
      <c r="F5234" s="9" t="e">
        <f>INDEX(#REF!:#REF!,MATCH($D5234,#REF!:#REF!,0),MATCH(#REF!,#REF!:#REF!,0))</f>
        <v>#REF!</v>
      </c>
    </row>
    <row r="5235" spans="1:6" ht="16.5" x14ac:dyDescent="0.3">
      <c r="A5235" s="9" t="s">
        <v>17092</v>
      </c>
      <c r="B5235" s="9" t="s">
        <v>3255</v>
      </c>
      <c r="C5235" s="10">
        <v>31895</v>
      </c>
      <c r="D5235" s="9">
        <v>3016741628</v>
      </c>
      <c r="E5235" s="9" t="e">
        <f>INDEX(#REF!:#REF!,MATCH($D5235,#REF!:#REF!,0),MATCH(#REF!,#REF!:#REF!,0))</f>
        <v>#REF!</v>
      </c>
      <c r="F5235" s="9" t="e">
        <f>INDEX(#REF!:#REF!,MATCH($D5235,#REF!:#REF!,0),MATCH(#REF!,#REF!:#REF!,0))</f>
        <v>#REF!</v>
      </c>
    </row>
    <row r="5236" spans="1:6" ht="16.5" x14ac:dyDescent="0.3">
      <c r="A5236" s="9" t="s">
        <v>17091</v>
      </c>
      <c r="B5236" s="9" t="s">
        <v>2544</v>
      </c>
      <c r="C5236" s="10">
        <v>48723</v>
      </c>
      <c r="D5236" s="9">
        <v>5186660353</v>
      </c>
      <c r="E5236" s="9" t="e">
        <f>INDEX(#REF!:#REF!,MATCH($D5236,#REF!:#REF!,0),MATCH(#REF!,#REF!:#REF!,0))</f>
        <v>#REF!</v>
      </c>
      <c r="F5236" s="9" t="e">
        <f>INDEX(#REF!:#REF!,MATCH($D5236,#REF!:#REF!,0),MATCH(#REF!,#REF!:#REF!,0))</f>
        <v>#REF!</v>
      </c>
    </row>
    <row r="5237" spans="1:6" ht="16.5" x14ac:dyDescent="0.3">
      <c r="A5237" s="9" t="s">
        <v>17090</v>
      </c>
      <c r="B5237" s="9" t="s">
        <v>2744</v>
      </c>
      <c r="C5237" s="10">
        <v>38024</v>
      </c>
      <c r="D5237" s="9">
        <v>1391414047</v>
      </c>
      <c r="E5237" s="9" t="e">
        <f>INDEX(#REF!:#REF!,MATCH($D5237,#REF!:#REF!,0),MATCH(#REF!,#REF!:#REF!,0))</f>
        <v>#REF!</v>
      </c>
      <c r="F5237" s="9" t="e">
        <f>INDEX(#REF!:#REF!,MATCH($D5237,#REF!:#REF!,0),MATCH(#REF!,#REF!:#REF!,0))</f>
        <v>#REF!</v>
      </c>
    </row>
    <row r="5238" spans="1:6" ht="16.5" x14ac:dyDescent="0.3">
      <c r="A5238" s="9" t="s">
        <v>17089</v>
      </c>
      <c r="B5238" s="9" t="s">
        <v>1989</v>
      </c>
      <c r="C5238" s="10">
        <v>34608</v>
      </c>
      <c r="D5238" s="9">
        <v>304906506</v>
      </c>
      <c r="E5238" s="9" t="e">
        <f>INDEX(#REF!:#REF!,MATCH($D5238,#REF!:#REF!,0),MATCH(#REF!,#REF!:#REF!,0))</f>
        <v>#REF!</v>
      </c>
      <c r="F5238" s="9" t="e">
        <f>INDEX(#REF!:#REF!,MATCH($D5238,#REF!:#REF!,0),MATCH(#REF!,#REF!:#REF!,0))</f>
        <v>#REF!</v>
      </c>
    </row>
    <row r="5239" spans="1:6" ht="16.5" x14ac:dyDescent="0.3">
      <c r="A5239" s="9" t="s">
        <v>17088</v>
      </c>
      <c r="B5239" s="9" t="s">
        <v>3172</v>
      </c>
      <c r="C5239" s="10">
        <v>38504</v>
      </c>
      <c r="D5239" s="9">
        <v>9403474378</v>
      </c>
      <c r="E5239" s="9" t="e">
        <f>INDEX(#REF!:#REF!,MATCH($D5239,#REF!:#REF!,0),MATCH(#REF!,#REF!:#REF!,0))</f>
        <v>#REF!</v>
      </c>
      <c r="F5239" s="9" t="e">
        <f>INDEX(#REF!:#REF!,MATCH($D5239,#REF!:#REF!,0),MATCH(#REF!,#REF!:#REF!,0))</f>
        <v>#REF!</v>
      </c>
    </row>
    <row r="5240" spans="1:6" ht="16.5" x14ac:dyDescent="0.3">
      <c r="A5240" s="9" t="s">
        <v>17087</v>
      </c>
      <c r="B5240" s="9" t="s">
        <v>2470</v>
      </c>
      <c r="C5240" s="10">
        <v>57908</v>
      </c>
      <c r="D5240" s="9">
        <v>8277918739</v>
      </c>
      <c r="E5240" s="9" t="e">
        <f>INDEX(#REF!:#REF!,MATCH($D5240,#REF!:#REF!,0),MATCH(#REF!,#REF!:#REF!,0))</f>
        <v>#REF!</v>
      </c>
      <c r="F5240" s="9" t="e">
        <f>INDEX(#REF!:#REF!,MATCH($D5240,#REF!:#REF!,0),MATCH(#REF!,#REF!:#REF!,0))</f>
        <v>#REF!</v>
      </c>
    </row>
    <row r="5241" spans="1:6" ht="16.5" x14ac:dyDescent="0.3">
      <c r="A5241" s="9" t="s">
        <v>17086</v>
      </c>
      <c r="B5241" s="9" t="s">
        <v>1979</v>
      </c>
      <c r="C5241" s="10">
        <v>14677</v>
      </c>
      <c r="D5241" s="9">
        <v>1958063002</v>
      </c>
      <c r="E5241" s="9" t="e">
        <f>INDEX(#REF!:#REF!,MATCH($D5241,#REF!:#REF!,0),MATCH(#REF!,#REF!:#REF!,0))</f>
        <v>#REF!</v>
      </c>
      <c r="F5241" s="9" t="e">
        <f>INDEX(#REF!:#REF!,MATCH($D5241,#REF!:#REF!,0),MATCH(#REF!,#REF!:#REF!,0))</f>
        <v>#REF!</v>
      </c>
    </row>
    <row r="5242" spans="1:6" ht="16.5" x14ac:dyDescent="0.3">
      <c r="A5242" s="9" t="s">
        <v>17085</v>
      </c>
      <c r="B5242" s="9" t="s">
        <v>2443</v>
      </c>
      <c r="C5242" s="10">
        <v>51058</v>
      </c>
      <c r="D5242" s="9">
        <v>6842911427</v>
      </c>
      <c r="E5242" s="9" t="e">
        <f>INDEX(#REF!:#REF!,MATCH($D5242,#REF!:#REF!,0),MATCH(#REF!,#REF!:#REF!,0))</f>
        <v>#REF!</v>
      </c>
      <c r="F5242" s="9" t="e">
        <f>INDEX(#REF!:#REF!,MATCH($D5242,#REF!:#REF!,0),MATCH(#REF!,#REF!:#REF!,0))</f>
        <v>#REF!</v>
      </c>
    </row>
    <row r="5243" spans="1:6" ht="16.5" x14ac:dyDescent="0.3">
      <c r="A5243" s="9" t="s">
        <v>17084</v>
      </c>
      <c r="B5243" s="9" t="s">
        <v>2017</v>
      </c>
      <c r="C5243" s="10">
        <v>21560</v>
      </c>
      <c r="D5243" s="9">
        <v>6009848660</v>
      </c>
      <c r="E5243" s="9" t="e">
        <f>INDEX(#REF!:#REF!,MATCH($D5243,#REF!:#REF!,0),MATCH(#REF!,#REF!:#REF!,0))</f>
        <v>#REF!</v>
      </c>
      <c r="F5243" s="9" t="e">
        <f>INDEX(#REF!:#REF!,MATCH($D5243,#REF!:#REF!,0),MATCH(#REF!,#REF!:#REF!,0))</f>
        <v>#REF!</v>
      </c>
    </row>
    <row r="5244" spans="1:6" ht="16.5" x14ac:dyDescent="0.3">
      <c r="A5244" s="9" t="s">
        <v>17083</v>
      </c>
      <c r="B5244" s="9" t="s">
        <v>2597</v>
      </c>
      <c r="C5244" s="10">
        <v>57970</v>
      </c>
      <c r="D5244" s="9">
        <v>8526090127</v>
      </c>
      <c r="E5244" s="9" t="e">
        <f>INDEX(#REF!:#REF!,MATCH($D5244,#REF!:#REF!,0),MATCH(#REF!,#REF!:#REF!,0))</f>
        <v>#REF!</v>
      </c>
      <c r="F5244" s="9" t="e">
        <f>INDEX(#REF!:#REF!,MATCH($D5244,#REF!:#REF!,0),MATCH(#REF!,#REF!:#REF!,0))</f>
        <v>#REF!</v>
      </c>
    </row>
    <row r="5245" spans="1:6" ht="16.5" x14ac:dyDescent="0.3">
      <c r="A5245" s="9" t="s">
        <v>17082</v>
      </c>
      <c r="B5245" s="9" t="s">
        <v>2219</v>
      </c>
      <c r="C5245" s="10">
        <v>57821</v>
      </c>
      <c r="D5245" s="9">
        <v>4487905370</v>
      </c>
      <c r="E5245" s="9" t="e">
        <f>INDEX(#REF!:#REF!,MATCH($D5245,#REF!:#REF!,0),MATCH(#REF!,#REF!:#REF!,0))</f>
        <v>#REF!</v>
      </c>
      <c r="F5245" s="9" t="e">
        <f>INDEX(#REF!:#REF!,MATCH($D5245,#REF!:#REF!,0),MATCH(#REF!,#REF!:#REF!,0))</f>
        <v>#REF!</v>
      </c>
    </row>
    <row r="5246" spans="1:6" ht="16.5" x14ac:dyDescent="0.3">
      <c r="A5246" s="9" t="s">
        <v>17081</v>
      </c>
      <c r="B5246" s="9" t="s">
        <v>2017</v>
      </c>
      <c r="C5246" s="10">
        <v>26423</v>
      </c>
      <c r="D5246" s="9">
        <v>4815280800</v>
      </c>
      <c r="E5246" s="9" t="e">
        <f>INDEX(#REF!:#REF!,MATCH($D5246,#REF!:#REF!,0),MATCH(#REF!,#REF!:#REF!,0))</f>
        <v>#REF!</v>
      </c>
      <c r="F5246" s="9" t="e">
        <f>INDEX(#REF!:#REF!,MATCH($D5246,#REF!:#REF!,0),MATCH(#REF!,#REF!:#REF!,0))</f>
        <v>#REF!</v>
      </c>
    </row>
    <row r="5247" spans="1:6" ht="16.5" x14ac:dyDescent="0.3">
      <c r="A5247" s="9" t="s">
        <v>17080</v>
      </c>
      <c r="B5247" s="9" t="s">
        <v>2970</v>
      </c>
      <c r="C5247" s="10">
        <v>53236</v>
      </c>
      <c r="D5247" s="9">
        <v>4504361140</v>
      </c>
      <c r="E5247" s="9" t="e">
        <f>INDEX(#REF!:#REF!,MATCH($D5247,#REF!:#REF!,0),MATCH(#REF!,#REF!:#REF!,0))</f>
        <v>#REF!</v>
      </c>
      <c r="F5247" s="9" t="e">
        <f>INDEX(#REF!:#REF!,MATCH($D5247,#REF!:#REF!,0),MATCH(#REF!,#REF!:#REF!,0))</f>
        <v>#REF!</v>
      </c>
    </row>
    <row r="5248" spans="1:6" ht="16.5" x14ac:dyDescent="0.3">
      <c r="A5248" s="9" t="s">
        <v>17079</v>
      </c>
      <c r="B5248" s="9" t="s">
        <v>2015</v>
      </c>
      <c r="C5248" s="10">
        <v>55620</v>
      </c>
      <c r="D5248" s="9">
        <v>7367438190</v>
      </c>
      <c r="E5248" s="9" t="e">
        <f>INDEX(#REF!:#REF!,MATCH($D5248,#REF!:#REF!,0),MATCH(#REF!,#REF!:#REF!,0))</f>
        <v>#REF!</v>
      </c>
      <c r="F5248" s="9" t="e">
        <f>INDEX(#REF!:#REF!,MATCH($D5248,#REF!:#REF!,0),MATCH(#REF!,#REF!:#REF!,0))</f>
        <v>#REF!</v>
      </c>
    </row>
    <row r="5249" spans="1:6" ht="16.5" x14ac:dyDescent="0.3">
      <c r="A5249" s="9" t="s">
        <v>17078</v>
      </c>
      <c r="B5249" s="9" t="s">
        <v>2117</v>
      </c>
      <c r="C5249" s="10">
        <v>23788</v>
      </c>
      <c r="D5249" s="9">
        <v>6733929554</v>
      </c>
      <c r="E5249" s="9" t="e">
        <f>INDEX(#REF!:#REF!,MATCH($D5249,#REF!:#REF!,0),MATCH(#REF!,#REF!:#REF!,0))</f>
        <v>#REF!</v>
      </c>
      <c r="F5249" s="9" t="e">
        <f>INDEX(#REF!:#REF!,MATCH($D5249,#REF!:#REF!,0),MATCH(#REF!,#REF!:#REF!,0))</f>
        <v>#REF!</v>
      </c>
    </row>
    <row r="5250" spans="1:6" ht="16.5" x14ac:dyDescent="0.3">
      <c r="A5250" s="9" t="s">
        <v>17077</v>
      </c>
      <c r="B5250" s="9" t="s">
        <v>2138</v>
      </c>
      <c r="C5250" s="10">
        <v>37633</v>
      </c>
      <c r="D5250" s="9">
        <v>471886378</v>
      </c>
      <c r="E5250" s="9" t="e">
        <f>INDEX(#REF!:#REF!,MATCH($D5250,#REF!:#REF!,0),MATCH(#REF!,#REF!:#REF!,0))</f>
        <v>#REF!</v>
      </c>
      <c r="F5250" s="9" t="e">
        <f>INDEX(#REF!:#REF!,MATCH($D5250,#REF!:#REF!,0),MATCH(#REF!,#REF!:#REF!,0))</f>
        <v>#REF!</v>
      </c>
    </row>
    <row r="5251" spans="1:6" ht="16.5" x14ac:dyDescent="0.3">
      <c r="A5251" s="9" t="s">
        <v>17076</v>
      </c>
      <c r="B5251" s="9" t="s">
        <v>2083</v>
      </c>
      <c r="C5251" s="10">
        <v>29183</v>
      </c>
      <c r="D5251" s="9">
        <v>5903124704</v>
      </c>
      <c r="E5251" s="9" t="e">
        <f>INDEX(#REF!:#REF!,MATCH($D5251,#REF!:#REF!,0),MATCH(#REF!,#REF!:#REF!,0))</f>
        <v>#REF!</v>
      </c>
      <c r="F5251" s="9" t="e">
        <f>INDEX(#REF!:#REF!,MATCH($D5251,#REF!:#REF!,0),MATCH(#REF!,#REF!:#REF!,0))</f>
        <v>#REF!</v>
      </c>
    </row>
    <row r="5252" spans="1:6" ht="16.5" x14ac:dyDescent="0.3">
      <c r="A5252" s="9" t="s">
        <v>17075</v>
      </c>
      <c r="B5252" s="9" t="s">
        <v>2886</v>
      </c>
      <c r="C5252" s="10">
        <v>38854</v>
      </c>
      <c r="D5252" s="9">
        <v>3269054114</v>
      </c>
      <c r="E5252" s="9" t="e">
        <f>INDEX(#REF!:#REF!,MATCH($D5252,#REF!:#REF!,0),MATCH(#REF!,#REF!:#REF!,0))</f>
        <v>#REF!</v>
      </c>
      <c r="F5252" s="9" t="e">
        <f>INDEX(#REF!:#REF!,MATCH($D5252,#REF!:#REF!,0),MATCH(#REF!,#REF!:#REF!,0))</f>
        <v>#REF!</v>
      </c>
    </row>
    <row r="5253" spans="1:6" ht="16.5" x14ac:dyDescent="0.3">
      <c r="A5253" s="9" t="s">
        <v>17074</v>
      </c>
      <c r="B5253" s="9" t="s">
        <v>2323</v>
      </c>
      <c r="C5253" s="10">
        <v>28405</v>
      </c>
      <c r="D5253" s="9">
        <v>232367817</v>
      </c>
      <c r="E5253" s="9" t="e">
        <f>INDEX(#REF!:#REF!,MATCH($D5253,#REF!:#REF!,0),MATCH(#REF!,#REF!:#REF!,0))</f>
        <v>#REF!</v>
      </c>
      <c r="F5253" s="9" t="e">
        <f>INDEX(#REF!:#REF!,MATCH($D5253,#REF!:#REF!,0),MATCH(#REF!,#REF!:#REF!,0))</f>
        <v>#REF!</v>
      </c>
    </row>
    <row r="5254" spans="1:6" ht="16.5" x14ac:dyDescent="0.3">
      <c r="A5254" s="9" t="s">
        <v>17073</v>
      </c>
      <c r="B5254" s="9" t="s">
        <v>2359</v>
      </c>
      <c r="C5254" s="10">
        <v>14046</v>
      </c>
      <c r="D5254" s="9">
        <v>5422052862</v>
      </c>
      <c r="E5254" s="9" t="e">
        <f>INDEX(#REF!:#REF!,MATCH($D5254,#REF!:#REF!,0),MATCH(#REF!,#REF!:#REF!,0))</f>
        <v>#REF!</v>
      </c>
      <c r="F5254" s="9" t="e">
        <f>INDEX(#REF!:#REF!,MATCH($D5254,#REF!:#REF!,0),MATCH(#REF!,#REF!:#REF!,0))</f>
        <v>#REF!</v>
      </c>
    </row>
    <row r="5255" spans="1:6" ht="16.5" x14ac:dyDescent="0.3">
      <c r="A5255" s="9" t="s">
        <v>17072</v>
      </c>
      <c r="B5255" s="9" t="s">
        <v>2544</v>
      </c>
      <c r="C5255" s="10">
        <v>59452</v>
      </c>
      <c r="D5255" s="9">
        <v>1628738227</v>
      </c>
      <c r="E5255" s="9" t="e">
        <f>INDEX(#REF!:#REF!,MATCH($D5255,#REF!:#REF!,0),MATCH(#REF!,#REF!:#REF!,0))</f>
        <v>#REF!</v>
      </c>
      <c r="F5255" s="9" t="e">
        <f>INDEX(#REF!:#REF!,MATCH($D5255,#REF!:#REF!,0),MATCH(#REF!,#REF!:#REF!,0))</f>
        <v>#REF!</v>
      </c>
    </row>
    <row r="5256" spans="1:6" ht="16.5" x14ac:dyDescent="0.3">
      <c r="A5256" s="9" t="s">
        <v>17071</v>
      </c>
      <c r="B5256" s="9" t="s">
        <v>2443</v>
      </c>
      <c r="C5256" s="10">
        <v>29797</v>
      </c>
      <c r="D5256" s="9">
        <v>7866715386</v>
      </c>
      <c r="E5256" s="9" t="e">
        <f>INDEX(#REF!:#REF!,MATCH($D5256,#REF!:#REF!,0),MATCH(#REF!,#REF!:#REF!,0))</f>
        <v>#REF!</v>
      </c>
      <c r="F5256" s="9" t="e">
        <f>INDEX(#REF!:#REF!,MATCH($D5256,#REF!:#REF!,0),MATCH(#REF!,#REF!:#REF!,0))</f>
        <v>#REF!</v>
      </c>
    </row>
    <row r="5257" spans="1:6" ht="16.5" x14ac:dyDescent="0.3">
      <c r="A5257" s="9" t="s">
        <v>17070</v>
      </c>
      <c r="B5257" s="9" t="s">
        <v>2204</v>
      </c>
      <c r="C5257" s="10">
        <v>58127</v>
      </c>
      <c r="D5257" s="9">
        <v>8322342209</v>
      </c>
      <c r="E5257" s="9" t="e">
        <f>INDEX(#REF!:#REF!,MATCH($D5257,#REF!:#REF!,0),MATCH(#REF!,#REF!:#REF!,0))</f>
        <v>#REF!</v>
      </c>
      <c r="F5257" s="9" t="e">
        <f>INDEX(#REF!:#REF!,MATCH($D5257,#REF!:#REF!,0),MATCH(#REF!,#REF!:#REF!,0))</f>
        <v>#REF!</v>
      </c>
    </row>
    <row r="5258" spans="1:6" ht="16.5" x14ac:dyDescent="0.3">
      <c r="A5258" s="9" t="s">
        <v>17069</v>
      </c>
      <c r="B5258" s="9" t="s">
        <v>2744</v>
      </c>
      <c r="C5258" s="10">
        <v>49668</v>
      </c>
      <c r="D5258" s="9">
        <v>6487054410</v>
      </c>
      <c r="E5258" s="9" t="e">
        <f>INDEX(#REF!:#REF!,MATCH($D5258,#REF!:#REF!,0),MATCH(#REF!,#REF!:#REF!,0))</f>
        <v>#REF!</v>
      </c>
      <c r="F5258" s="9" t="e">
        <f>INDEX(#REF!:#REF!,MATCH($D5258,#REF!:#REF!,0),MATCH(#REF!,#REF!:#REF!,0))</f>
        <v>#REF!</v>
      </c>
    </row>
    <row r="5259" spans="1:6" ht="16.5" x14ac:dyDescent="0.3">
      <c r="A5259" s="9" t="s">
        <v>17068</v>
      </c>
      <c r="B5259" s="9" t="s">
        <v>2608</v>
      </c>
      <c r="C5259" s="10">
        <v>36804</v>
      </c>
      <c r="D5259" s="9">
        <v>2417008025</v>
      </c>
      <c r="E5259" s="9" t="e">
        <f>INDEX(#REF!:#REF!,MATCH($D5259,#REF!:#REF!,0),MATCH(#REF!,#REF!:#REF!,0))</f>
        <v>#REF!</v>
      </c>
      <c r="F5259" s="9" t="e">
        <f>INDEX(#REF!:#REF!,MATCH($D5259,#REF!:#REF!,0),MATCH(#REF!,#REF!:#REF!,0))</f>
        <v>#REF!</v>
      </c>
    </row>
    <row r="5260" spans="1:6" ht="16.5" x14ac:dyDescent="0.3">
      <c r="A5260" s="9" t="s">
        <v>17067</v>
      </c>
      <c r="B5260" s="9" t="s">
        <v>2582</v>
      </c>
      <c r="C5260" s="10">
        <v>59940</v>
      </c>
      <c r="D5260" s="9">
        <v>7180536660</v>
      </c>
      <c r="E5260" s="9" t="e">
        <f>INDEX(#REF!:#REF!,MATCH($D5260,#REF!:#REF!,0),MATCH(#REF!,#REF!:#REF!,0))</f>
        <v>#REF!</v>
      </c>
      <c r="F5260" s="9" t="e">
        <f>INDEX(#REF!:#REF!,MATCH($D5260,#REF!:#REF!,0),MATCH(#REF!,#REF!:#REF!,0))</f>
        <v>#REF!</v>
      </c>
    </row>
    <row r="5261" spans="1:6" ht="16.5" x14ac:dyDescent="0.3">
      <c r="A5261" s="9" t="s">
        <v>17066</v>
      </c>
      <c r="B5261" s="9" t="s">
        <v>2474</v>
      </c>
      <c r="C5261" s="10">
        <v>21916</v>
      </c>
      <c r="D5261" s="9">
        <v>7427985850</v>
      </c>
      <c r="E5261" s="9" t="e">
        <f>INDEX(#REF!:#REF!,MATCH($D5261,#REF!:#REF!,0),MATCH(#REF!,#REF!:#REF!,0))</f>
        <v>#REF!</v>
      </c>
      <c r="F5261" s="9" t="e">
        <f>INDEX(#REF!:#REF!,MATCH($D5261,#REF!:#REF!,0),MATCH(#REF!,#REF!:#REF!,0))</f>
        <v>#REF!</v>
      </c>
    </row>
    <row r="5262" spans="1:6" ht="16.5" x14ac:dyDescent="0.3">
      <c r="A5262" s="9" t="s">
        <v>17065</v>
      </c>
      <c r="B5262" s="9" t="s">
        <v>2582</v>
      </c>
      <c r="C5262" s="10">
        <v>54604</v>
      </c>
      <c r="D5262" s="9">
        <v>304906506</v>
      </c>
      <c r="E5262" s="9" t="e">
        <f>INDEX(#REF!:#REF!,MATCH($D5262,#REF!:#REF!,0),MATCH(#REF!,#REF!:#REF!,0))</f>
        <v>#REF!</v>
      </c>
      <c r="F5262" s="9" t="e">
        <f>INDEX(#REF!:#REF!,MATCH($D5262,#REF!:#REF!,0),MATCH(#REF!,#REF!:#REF!,0))</f>
        <v>#REF!</v>
      </c>
    </row>
    <row r="5263" spans="1:6" ht="16.5" x14ac:dyDescent="0.3">
      <c r="A5263" s="9" t="s">
        <v>17064</v>
      </c>
      <c r="B5263" s="9" t="s">
        <v>2386</v>
      </c>
      <c r="C5263" s="10">
        <v>33746</v>
      </c>
      <c r="D5263" s="9">
        <v>3746690722</v>
      </c>
      <c r="E5263" s="9" t="e">
        <f>INDEX(#REF!:#REF!,MATCH($D5263,#REF!:#REF!,0),MATCH(#REF!,#REF!:#REF!,0))</f>
        <v>#REF!</v>
      </c>
      <c r="F5263" s="9" t="e">
        <f>INDEX(#REF!:#REF!,MATCH($D5263,#REF!:#REF!,0),MATCH(#REF!,#REF!:#REF!,0))</f>
        <v>#REF!</v>
      </c>
    </row>
    <row r="5264" spans="1:6" ht="16.5" x14ac:dyDescent="0.3">
      <c r="A5264" s="9" t="s">
        <v>17063</v>
      </c>
      <c r="B5264" s="9" t="s">
        <v>2445</v>
      </c>
      <c r="C5264" s="10">
        <v>34285</v>
      </c>
      <c r="D5264" s="9">
        <v>6854809452</v>
      </c>
      <c r="E5264" s="9" t="e">
        <f>INDEX(#REF!:#REF!,MATCH($D5264,#REF!:#REF!,0),MATCH(#REF!,#REF!:#REF!,0))</f>
        <v>#REF!</v>
      </c>
      <c r="F5264" s="9" t="e">
        <f>INDEX(#REF!:#REF!,MATCH($D5264,#REF!:#REF!,0),MATCH(#REF!,#REF!:#REF!,0))</f>
        <v>#REF!</v>
      </c>
    </row>
    <row r="5265" spans="1:6" ht="16.5" x14ac:dyDescent="0.3">
      <c r="A5265" s="9" t="s">
        <v>17062</v>
      </c>
      <c r="B5265" s="9" t="s">
        <v>2608</v>
      </c>
      <c r="C5265" s="10">
        <v>20773</v>
      </c>
      <c r="D5265" s="9">
        <v>3915983489</v>
      </c>
      <c r="E5265" s="9" t="e">
        <f>INDEX(#REF!:#REF!,MATCH($D5265,#REF!:#REF!,0),MATCH(#REF!,#REF!:#REF!,0))</f>
        <v>#REF!</v>
      </c>
      <c r="F5265" s="9" t="e">
        <f>INDEX(#REF!:#REF!,MATCH($D5265,#REF!:#REF!,0),MATCH(#REF!,#REF!:#REF!,0))</f>
        <v>#REF!</v>
      </c>
    </row>
    <row r="5266" spans="1:6" ht="16.5" x14ac:dyDescent="0.3">
      <c r="A5266" s="9" t="s">
        <v>17061</v>
      </c>
      <c r="B5266" s="9" t="s">
        <v>2935</v>
      </c>
      <c r="C5266" s="10">
        <v>26019</v>
      </c>
      <c r="D5266" s="9">
        <v>8864419241</v>
      </c>
      <c r="E5266" s="9" t="e">
        <f>INDEX(#REF!:#REF!,MATCH($D5266,#REF!:#REF!,0),MATCH(#REF!,#REF!:#REF!,0))</f>
        <v>#REF!</v>
      </c>
      <c r="F5266" s="9" t="e">
        <f>INDEX(#REF!:#REF!,MATCH($D5266,#REF!:#REF!,0),MATCH(#REF!,#REF!:#REF!,0))</f>
        <v>#REF!</v>
      </c>
    </row>
    <row r="5267" spans="1:6" ht="16.5" x14ac:dyDescent="0.3">
      <c r="A5267" s="9" t="s">
        <v>17060</v>
      </c>
      <c r="B5267" s="9" t="s">
        <v>3478</v>
      </c>
      <c r="C5267" s="10">
        <v>59469</v>
      </c>
      <c r="D5267" s="9">
        <v>209942509</v>
      </c>
      <c r="E5267" s="9" t="e">
        <f>INDEX(#REF!:#REF!,MATCH($D5267,#REF!:#REF!,0),MATCH(#REF!,#REF!:#REF!,0))</f>
        <v>#REF!</v>
      </c>
      <c r="F5267" s="9" t="e">
        <f>INDEX(#REF!:#REF!,MATCH($D5267,#REF!:#REF!,0),MATCH(#REF!,#REF!:#REF!,0))</f>
        <v>#REF!</v>
      </c>
    </row>
    <row r="5268" spans="1:6" ht="16.5" x14ac:dyDescent="0.3">
      <c r="A5268" s="9" t="s">
        <v>17059</v>
      </c>
      <c r="B5268" s="9" t="s">
        <v>5218</v>
      </c>
      <c r="C5268" s="10">
        <v>19896</v>
      </c>
      <c r="D5268" s="9">
        <v>8858733592</v>
      </c>
      <c r="E5268" s="9" t="e">
        <f>INDEX(#REF!:#REF!,MATCH($D5268,#REF!:#REF!,0),MATCH(#REF!,#REF!:#REF!,0))</f>
        <v>#REF!</v>
      </c>
      <c r="F5268" s="9" t="e">
        <f>INDEX(#REF!:#REF!,MATCH($D5268,#REF!:#REF!,0),MATCH(#REF!,#REF!:#REF!,0))</f>
        <v>#REF!</v>
      </c>
    </row>
    <row r="5269" spans="1:6" ht="16.5" x14ac:dyDescent="0.3">
      <c r="A5269" s="9" t="s">
        <v>17058</v>
      </c>
      <c r="B5269" s="9" t="s">
        <v>1943</v>
      </c>
      <c r="C5269" s="10">
        <v>34675</v>
      </c>
      <c r="D5269" s="9">
        <v>1053331541</v>
      </c>
      <c r="E5269" s="9" t="e">
        <f>INDEX(#REF!:#REF!,MATCH($D5269,#REF!:#REF!,0),MATCH(#REF!,#REF!:#REF!,0))</f>
        <v>#REF!</v>
      </c>
      <c r="F5269" s="9" t="e">
        <f>INDEX(#REF!:#REF!,MATCH($D5269,#REF!:#REF!,0),MATCH(#REF!,#REF!:#REF!,0))</f>
        <v>#REF!</v>
      </c>
    </row>
    <row r="5270" spans="1:6" ht="16.5" x14ac:dyDescent="0.3">
      <c r="A5270" s="9" t="s">
        <v>17057</v>
      </c>
      <c r="B5270" s="9" t="s">
        <v>3617</v>
      </c>
      <c r="C5270" s="10">
        <v>35873</v>
      </c>
      <c r="D5270" s="9">
        <v>4085082426</v>
      </c>
      <c r="E5270" s="9" t="e">
        <f>INDEX(#REF!:#REF!,MATCH($D5270,#REF!:#REF!,0),MATCH(#REF!,#REF!:#REF!,0))</f>
        <v>#REF!</v>
      </c>
      <c r="F5270" s="9" t="e">
        <f>INDEX(#REF!:#REF!,MATCH($D5270,#REF!:#REF!,0),MATCH(#REF!,#REF!:#REF!,0))</f>
        <v>#REF!</v>
      </c>
    </row>
    <row r="5271" spans="1:6" ht="16.5" x14ac:dyDescent="0.3">
      <c r="A5271" s="9" t="s">
        <v>17056</v>
      </c>
      <c r="B5271" s="9" t="s">
        <v>2487</v>
      </c>
      <c r="C5271" s="10">
        <v>34634</v>
      </c>
      <c r="D5271" s="9">
        <v>9153408497</v>
      </c>
      <c r="E5271" s="9" t="e">
        <f>INDEX(#REF!:#REF!,MATCH($D5271,#REF!:#REF!,0),MATCH(#REF!,#REF!:#REF!,0))</f>
        <v>#REF!</v>
      </c>
      <c r="F5271" s="9" t="e">
        <f>INDEX(#REF!:#REF!,MATCH($D5271,#REF!:#REF!,0),MATCH(#REF!,#REF!:#REF!,0))</f>
        <v>#REF!</v>
      </c>
    </row>
    <row r="5272" spans="1:6" ht="16.5" x14ac:dyDescent="0.3">
      <c r="A5272" s="9" t="s">
        <v>17055</v>
      </c>
      <c r="B5272" s="9" t="s">
        <v>2713</v>
      </c>
      <c r="C5272" s="10">
        <v>54009</v>
      </c>
      <c r="D5272" s="9">
        <v>5623178685</v>
      </c>
      <c r="E5272" s="9" t="e">
        <f>INDEX(#REF!:#REF!,MATCH($D5272,#REF!:#REF!,0),MATCH(#REF!,#REF!:#REF!,0))</f>
        <v>#REF!</v>
      </c>
      <c r="F5272" s="9" t="e">
        <f>INDEX(#REF!:#REF!,MATCH($D5272,#REF!:#REF!,0),MATCH(#REF!,#REF!:#REF!,0))</f>
        <v>#REF!</v>
      </c>
    </row>
    <row r="5273" spans="1:6" ht="16.5" x14ac:dyDescent="0.3">
      <c r="A5273" s="9" t="s">
        <v>17054</v>
      </c>
      <c r="B5273" s="9" t="s">
        <v>2389</v>
      </c>
      <c r="C5273" s="10">
        <v>47631</v>
      </c>
      <c r="D5273" s="9">
        <v>1565607864</v>
      </c>
      <c r="E5273" s="9" t="e">
        <f>INDEX(#REF!:#REF!,MATCH($D5273,#REF!:#REF!,0),MATCH(#REF!,#REF!:#REF!,0))</f>
        <v>#REF!</v>
      </c>
      <c r="F5273" s="9" t="e">
        <f>INDEX(#REF!:#REF!,MATCH($D5273,#REF!:#REF!,0),MATCH(#REF!,#REF!:#REF!,0))</f>
        <v>#REF!</v>
      </c>
    </row>
    <row r="5274" spans="1:6" ht="16.5" x14ac:dyDescent="0.3">
      <c r="A5274" s="9" t="s">
        <v>17053</v>
      </c>
      <c r="B5274" s="9" t="s">
        <v>2351</v>
      </c>
      <c r="C5274" s="10">
        <v>42958</v>
      </c>
      <c r="D5274" s="9">
        <v>6275593709</v>
      </c>
      <c r="E5274" s="9" t="e">
        <f>INDEX(#REF!:#REF!,MATCH($D5274,#REF!:#REF!,0),MATCH(#REF!,#REF!:#REF!,0))</f>
        <v>#REF!</v>
      </c>
      <c r="F5274" s="9" t="e">
        <f>INDEX(#REF!:#REF!,MATCH($D5274,#REF!:#REF!,0),MATCH(#REF!,#REF!:#REF!,0))</f>
        <v>#REF!</v>
      </c>
    </row>
    <row r="5275" spans="1:6" ht="16.5" x14ac:dyDescent="0.3">
      <c r="A5275" s="9" t="s">
        <v>17052</v>
      </c>
      <c r="B5275" s="9" t="s">
        <v>2373</v>
      </c>
      <c r="C5275" s="10">
        <v>54906</v>
      </c>
      <c r="D5275" s="9">
        <v>209942509</v>
      </c>
      <c r="E5275" s="9" t="e">
        <f>INDEX(#REF!:#REF!,MATCH($D5275,#REF!:#REF!,0),MATCH(#REF!,#REF!:#REF!,0))</f>
        <v>#REF!</v>
      </c>
      <c r="F5275" s="9" t="e">
        <f>INDEX(#REF!:#REF!,MATCH($D5275,#REF!:#REF!,0),MATCH(#REF!,#REF!:#REF!,0))</f>
        <v>#REF!</v>
      </c>
    </row>
    <row r="5276" spans="1:6" ht="16.5" x14ac:dyDescent="0.3">
      <c r="A5276" s="9" t="s">
        <v>17051</v>
      </c>
      <c r="B5276" s="9" t="s">
        <v>2115</v>
      </c>
      <c r="C5276" s="10">
        <v>55191</v>
      </c>
      <c r="D5276" s="9">
        <v>3164004753</v>
      </c>
      <c r="E5276" s="9" t="e">
        <f>INDEX(#REF!:#REF!,MATCH($D5276,#REF!:#REF!,0),MATCH(#REF!,#REF!:#REF!,0))</f>
        <v>#REF!</v>
      </c>
      <c r="F5276" s="9" t="e">
        <f>INDEX(#REF!:#REF!,MATCH($D5276,#REF!:#REF!,0),MATCH(#REF!,#REF!:#REF!,0))</f>
        <v>#REF!</v>
      </c>
    </row>
    <row r="5277" spans="1:6" ht="16.5" x14ac:dyDescent="0.3">
      <c r="A5277" s="9" t="s">
        <v>17050</v>
      </c>
      <c r="B5277" s="9" t="s">
        <v>2274</v>
      </c>
      <c r="C5277" s="10">
        <v>58185</v>
      </c>
      <c r="D5277" s="9">
        <v>1787288307</v>
      </c>
      <c r="E5277" s="9" t="e">
        <f>INDEX(#REF!:#REF!,MATCH($D5277,#REF!:#REF!,0),MATCH(#REF!,#REF!:#REF!,0))</f>
        <v>#REF!</v>
      </c>
      <c r="F5277" s="9" t="e">
        <f>INDEX(#REF!:#REF!,MATCH($D5277,#REF!:#REF!,0),MATCH(#REF!,#REF!:#REF!,0))</f>
        <v>#REF!</v>
      </c>
    </row>
    <row r="5278" spans="1:6" ht="16.5" x14ac:dyDescent="0.3">
      <c r="A5278" s="9" t="s">
        <v>17049</v>
      </c>
      <c r="B5278" s="9" t="s">
        <v>2013</v>
      </c>
      <c r="C5278" s="10">
        <v>19369</v>
      </c>
      <c r="D5278" s="9">
        <v>5503746279</v>
      </c>
      <c r="E5278" s="9" t="e">
        <f>INDEX(#REF!:#REF!,MATCH($D5278,#REF!:#REF!,0),MATCH(#REF!,#REF!:#REF!,0))</f>
        <v>#REF!</v>
      </c>
      <c r="F5278" s="9" t="e">
        <f>INDEX(#REF!:#REF!,MATCH($D5278,#REF!:#REF!,0),MATCH(#REF!,#REF!:#REF!,0))</f>
        <v>#REF!</v>
      </c>
    </row>
    <row r="5279" spans="1:6" ht="16.5" x14ac:dyDescent="0.3">
      <c r="A5279" s="9" t="s">
        <v>17048</v>
      </c>
      <c r="B5279" s="9" t="s">
        <v>2459</v>
      </c>
      <c r="C5279" s="10">
        <v>57237</v>
      </c>
      <c r="D5279" s="9">
        <v>7957976743</v>
      </c>
      <c r="E5279" s="9" t="e">
        <f>INDEX(#REF!:#REF!,MATCH($D5279,#REF!:#REF!,0),MATCH(#REF!,#REF!:#REF!,0))</f>
        <v>#REF!</v>
      </c>
      <c r="F5279" s="9" t="e">
        <f>INDEX(#REF!:#REF!,MATCH($D5279,#REF!:#REF!,0),MATCH(#REF!,#REF!:#REF!,0))</f>
        <v>#REF!</v>
      </c>
    </row>
    <row r="5280" spans="1:6" ht="16.5" x14ac:dyDescent="0.3">
      <c r="A5280" s="9" t="s">
        <v>17047</v>
      </c>
      <c r="B5280" s="9" t="s">
        <v>2214</v>
      </c>
      <c r="C5280" s="10">
        <v>28857</v>
      </c>
      <c r="D5280" s="9">
        <v>1042822263</v>
      </c>
      <c r="E5280" s="9" t="e">
        <f>INDEX(#REF!:#REF!,MATCH($D5280,#REF!:#REF!,0),MATCH(#REF!,#REF!:#REF!,0))</f>
        <v>#REF!</v>
      </c>
      <c r="F5280" s="9" t="e">
        <f>INDEX(#REF!:#REF!,MATCH($D5280,#REF!:#REF!,0),MATCH(#REF!,#REF!:#REF!,0))</f>
        <v>#REF!</v>
      </c>
    </row>
    <row r="5281" spans="1:6" ht="16.5" x14ac:dyDescent="0.3">
      <c r="A5281" s="9" t="s">
        <v>17046</v>
      </c>
      <c r="B5281" s="9" t="s">
        <v>2589</v>
      </c>
      <c r="C5281" s="10">
        <v>28388</v>
      </c>
      <c r="D5281" s="9">
        <v>4150450668</v>
      </c>
      <c r="E5281" s="9" t="e">
        <f>INDEX(#REF!:#REF!,MATCH($D5281,#REF!:#REF!,0),MATCH(#REF!,#REF!:#REF!,0))</f>
        <v>#REF!</v>
      </c>
      <c r="F5281" s="9" t="e">
        <f>INDEX(#REF!:#REF!,MATCH($D5281,#REF!:#REF!,0),MATCH(#REF!,#REF!:#REF!,0))</f>
        <v>#REF!</v>
      </c>
    </row>
    <row r="5282" spans="1:6" ht="16.5" x14ac:dyDescent="0.3">
      <c r="A5282" s="9" t="s">
        <v>17045</v>
      </c>
      <c r="B5282" s="9" t="s">
        <v>3168</v>
      </c>
      <c r="C5282" s="10">
        <v>35585</v>
      </c>
      <c r="D5282" s="9">
        <v>1657097021</v>
      </c>
      <c r="E5282" s="9" t="e">
        <f>INDEX(#REF!:#REF!,MATCH($D5282,#REF!:#REF!,0),MATCH(#REF!,#REF!:#REF!,0))</f>
        <v>#REF!</v>
      </c>
      <c r="F5282" s="9" t="e">
        <f>INDEX(#REF!:#REF!,MATCH($D5282,#REF!:#REF!,0),MATCH(#REF!,#REF!:#REF!,0))</f>
        <v>#REF!</v>
      </c>
    </row>
    <row r="5283" spans="1:6" ht="16.5" x14ac:dyDescent="0.3">
      <c r="A5283" s="9" t="s">
        <v>17044</v>
      </c>
      <c r="B5283" s="9" t="s">
        <v>2228</v>
      </c>
      <c r="C5283" s="10">
        <v>50111</v>
      </c>
      <c r="D5283" s="9">
        <v>4306425231</v>
      </c>
      <c r="E5283" s="9" t="e">
        <f>INDEX(#REF!:#REF!,MATCH($D5283,#REF!:#REF!,0),MATCH(#REF!,#REF!:#REF!,0))</f>
        <v>#REF!</v>
      </c>
      <c r="F5283" s="9" t="e">
        <f>INDEX(#REF!:#REF!,MATCH($D5283,#REF!:#REF!,0),MATCH(#REF!,#REF!:#REF!,0))</f>
        <v>#REF!</v>
      </c>
    </row>
    <row r="5284" spans="1:6" ht="16.5" x14ac:dyDescent="0.3">
      <c r="A5284" s="9" t="s">
        <v>17043</v>
      </c>
      <c r="B5284" s="9" t="s">
        <v>2077</v>
      </c>
      <c r="C5284" s="10">
        <v>41010</v>
      </c>
      <c r="D5284" s="9">
        <v>5988565948</v>
      </c>
      <c r="E5284" s="9" t="e">
        <f>INDEX(#REF!:#REF!,MATCH($D5284,#REF!:#REF!,0),MATCH(#REF!,#REF!:#REF!,0))</f>
        <v>#REF!</v>
      </c>
      <c r="F5284" s="9" t="e">
        <f>INDEX(#REF!:#REF!,MATCH($D5284,#REF!:#REF!,0),MATCH(#REF!,#REF!:#REF!,0))</f>
        <v>#REF!</v>
      </c>
    </row>
    <row r="5285" spans="1:6" ht="16.5" x14ac:dyDescent="0.3">
      <c r="A5285" s="9" t="s">
        <v>17042</v>
      </c>
      <c r="B5285" s="9" t="s">
        <v>2835</v>
      </c>
      <c r="C5285" s="10">
        <v>58652</v>
      </c>
      <c r="D5285" s="9">
        <v>5405945366</v>
      </c>
      <c r="E5285" s="9" t="e">
        <f>INDEX(#REF!:#REF!,MATCH($D5285,#REF!:#REF!,0),MATCH(#REF!,#REF!:#REF!,0))</f>
        <v>#REF!</v>
      </c>
      <c r="F5285" s="9" t="e">
        <f>INDEX(#REF!:#REF!,MATCH($D5285,#REF!:#REF!,0),MATCH(#REF!,#REF!:#REF!,0))</f>
        <v>#REF!</v>
      </c>
    </row>
    <row r="5286" spans="1:6" ht="16.5" x14ac:dyDescent="0.3">
      <c r="A5286" s="9" t="s">
        <v>17041</v>
      </c>
      <c r="B5286" s="9" t="s">
        <v>2286</v>
      </c>
      <c r="C5286" s="10">
        <v>41795</v>
      </c>
      <c r="D5286" s="9">
        <v>6531376252</v>
      </c>
      <c r="E5286" s="9" t="e">
        <f>INDEX(#REF!:#REF!,MATCH($D5286,#REF!:#REF!,0),MATCH(#REF!,#REF!:#REF!,0))</f>
        <v>#REF!</v>
      </c>
      <c r="F5286" s="9" t="e">
        <f>INDEX(#REF!:#REF!,MATCH($D5286,#REF!:#REF!,0),MATCH(#REF!,#REF!:#REF!,0))</f>
        <v>#REF!</v>
      </c>
    </row>
    <row r="5287" spans="1:6" ht="16.5" x14ac:dyDescent="0.3">
      <c r="A5287" s="9" t="s">
        <v>17040</v>
      </c>
      <c r="B5287" s="9" t="s">
        <v>3168</v>
      </c>
      <c r="C5287" s="10">
        <v>23049</v>
      </c>
      <c r="D5287" s="9">
        <v>3547596165</v>
      </c>
      <c r="E5287" s="9" t="e">
        <f>INDEX(#REF!:#REF!,MATCH($D5287,#REF!:#REF!,0),MATCH(#REF!,#REF!:#REF!,0))</f>
        <v>#REF!</v>
      </c>
      <c r="F5287" s="9" t="e">
        <f>INDEX(#REF!:#REF!,MATCH($D5287,#REF!:#REF!,0),MATCH(#REF!,#REF!:#REF!,0))</f>
        <v>#REF!</v>
      </c>
    </row>
    <row r="5288" spans="1:6" ht="16.5" x14ac:dyDescent="0.3">
      <c r="A5288" s="9" t="s">
        <v>17039</v>
      </c>
      <c r="B5288" s="9" t="s">
        <v>2459</v>
      </c>
      <c r="C5288" s="10">
        <v>52368</v>
      </c>
      <c r="D5288" s="9">
        <v>9258570278</v>
      </c>
      <c r="E5288" s="9" t="e">
        <f>INDEX(#REF!:#REF!,MATCH($D5288,#REF!:#REF!,0),MATCH(#REF!,#REF!:#REF!,0))</f>
        <v>#REF!</v>
      </c>
      <c r="F5288" s="9" t="e">
        <f>INDEX(#REF!:#REF!,MATCH($D5288,#REF!:#REF!,0),MATCH(#REF!,#REF!:#REF!,0))</f>
        <v>#REF!</v>
      </c>
    </row>
    <row r="5289" spans="1:6" ht="16.5" x14ac:dyDescent="0.3">
      <c r="A5289" s="9" t="s">
        <v>17038</v>
      </c>
      <c r="B5289" s="9" t="s">
        <v>2302</v>
      </c>
      <c r="C5289" s="10">
        <v>31868</v>
      </c>
      <c r="D5289" s="9">
        <v>2659144249</v>
      </c>
      <c r="E5289" s="9" t="e">
        <f>INDEX(#REF!:#REF!,MATCH($D5289,#REF!:#REF!,0),MATCH(#REF!,#REF!:#REF!,0))</f>
        <v>#REF!</v>
      </c>
      <c r="F5289" s="9" t="e">
        <f>INDEX(#REF!:#REF!,MATCH($D5289,#REF!:#REF!,0),MATCH(#REF!,#REF!:#REF!,0))</f>
        <v>#REF!</v>
      </c>
    </row>
    <row r="5290" spans="1:6" ht="16.5" x14ac:dyDescent="0.3">
      <c r="A5290" s="9" t="s">
        <v>17037</v>
      </c>
      <c r="B5290" s="9" t="s">
        <v>2655</v>
      </c>
      <c r="C5290" s="10">
        <v>58071</v>
      </c>
      <c r="D5290" s="9">
        <v>8565880958</v>
      </c>
      <c r="E5290" s="9" t="e">
        <f>INDEX(#REF!:#REF!,MATCH($D5290,#REF!:#REF!,0),MATCH(#REF!,#REF!:#REF!,0))</f>
        <v>#REF!</v>
      </c>
      <c r="F5290" s="9" t="e">
        <f>INDEX(#REF!:#REF!,MATCH($D5290,#REF!:#REF!,0),MATCH(#REF!,#REF!:#REF!,0))</f>
        <v>#REF!</v>
      </c>
    </row>
    <row r="5291" spans="1:6" ht="16.5" x14ac:dyDescent="0.3">
      <c r="A5291" s="9" t="s">
        <v>17036</v>
      </c>
      <c r="B5291" s="9" t="s">
        <v>2359</v>
      </c>
      <c r="C5291" s="10">
        <v>27763</v>
      </c>
      <c r="D5291" s="9">
        <v>1096335336</v>
      </c>
      <c r="E5291" s="9" t="e">
        <f>INDEX(#REF!:#REF!,MATCH($D5291,#REF!:#REF!,0),MATCH(#REF!,#REF!:#REF!,0))</f>
        <v>#REF!</v>
      </c>
      <c r="F5291" s="9" t="e">
        <f>INDEX(#REF!:#REF!,MATCH($D5291,#REF!:#REF!,0),MATCH(#REF!,#REF!:#REF!,0))</f>
        <v>#REF!</v>
      </c>
    </row>
    <row r="5292" spans="1:6" ht="16.5" x14ac:dyDescent="0.3">
      <c r="A5292" s="9" t="s">
        <v>17035</v>
      </c>
      <c r="B5292" s="9" t="s">
        <v>2985</v>
      </c>
      <c r="C5292" s="10">
        <v>29601</v>
      </c>
      <c r="D5292" s="9">
        <v>8024322455</v>
      </c>
      <c r="E5292" s="9" t="e">
        <f>INDEX(#REF!:#REF!,MATCH($D5292,#REF!:#REF!,0),MATCH(#REF!,#REF!:#REF!,0))</f>
        <v>#REF!</v>
      </c>
      <c r="F5292" s="9" t="e">
        <f>INDEX(#REF!:#REF!,MATCH($D5292,#REF!:#REF!,0),MATCH(#REF!,#REF!:#REF!,0))</f>
        <v>#REF!</v>
      </c>
    </row>
    <row r="5293" spans="1:6" ht="16.5" x14ac:dyDescent="0.3">
      <c r="A5293" s="9" t="s">
        <v>17034</v>
      </c>
      <c r="B5293" s="9" t="s">
        <v>2933</v>
      </c>
      <c r="C5293" s="10">
        <v>32511</v>
      </c>
      <c r="D5293" s="9">
        <v>1923178164</v>
      </c>
      <c r="E5293" s="9" t="e">
        <f>INDEX(#REF!:#REF!,MATCH($D5293,#REF!:#REF!,0),MATCH(#REF!,#REF!:#REF!,0))</f>
        <v>#REF!</v>
      </c>
      <c r="F5293" s="9" t="e">
        <f>INDEX(#REF!:#REF!,MATCH($D5293,#REF!:#REF!,0),MATCH(#REF!,#REF!:#REF!,0))</f>
        <v>#REF!</v>
      </c>
    </row>
    <row r="5294" spans="1:6" ht="16.5" x14ac:dyDescent="0.3">
      <c r="A5294" s="9" t="s">
        <v>17033</v>
      </c>
      <c r="B5294" s="9" t="s">
        <v>3044</v>
      </c>
      <c r="C5294" s="10">
        <v>59913</v>
      </c>
      <c r="D5294" s="9">
        <v>3996818513</v>
      </c>
      <c r="E5294" s="9" t="e">
        <f>INDEX(#REF!:#REF!,MATCH($D5294,#REF!:#REF!,0),MATCH(#REF!,#REF!:#REF!,0))</f>
        <v>#REF!</v>
      </c>
      <c r="F5294" s="9" t="e">
        <f>INDEX(#REF!:#REF!,MATCH($D5294,#REF!:#REF!,0),MATCH(#REF!,#REF!:#REF!,0))</f>
        <v>#REF!</v>
      </c>
    </row>
    <row r="5295" spans="1:6" ht="16.5" x14ac:dyDescent="0.3">
      <c r="A5295" s="9" t="s">
        <v>17032</v>
      </c>
      <c r="B5295" s="9" t="s">
        <v>2870</v>
      </c>
      <c r="C5295" s="10">
        <v>51757</v>
      </c>
      <c r="D5295" s="9">
        <v>8646243699</v>
      </c>
      <c r="E5295" s="9" t="e">
        <f>INDEX(#REF!:#REF!,MATCH($D5295,#REF!:#REF!,0),MATCH(#REF!,#REF!:#REF!,0))</f>
        <v>#REF!</v>
      </c>
      <c r="F5295" s="9" t="e">
        <f>INDEX(#REF!:#REF!,MATCH($D5295,#REF!:#REF!,0),MATCH(#REF!,#REF!:#REF!,0))</f>
        <v>#REF!</v>
      </c>
    </row>
    <row r="5296" spans="1:6" ht="16.5" x14ac:dyDescent="0.3">
      <c r="A5296" s="9" t="s">
        <v>17031</v>
      </c>
      <c r="B5296" s="9" t="s">
        <v>2226</v>
      </c>
      <c r="C5296" s="10">
        <v>54228</v>
      </c>
      <c r="D5296" s="9">
        <v>1958063002</v>
      </c>
      <c r="E5296" s="9" t="e">
        <f>INDEX(#REF!:#REF!,MATCH($D5296,#REF!:#REF!,0),MATCH(#REF!,#REF!:#REF!,0))</f>
        <v>#REF!</v>
      </c>
      <c r="F5296" s="9" t="e">
        <f>INDEX(#REF!:#REF!,MATCH($D5296,#REF!:#REF!,0),MATCH(#REF!,#REF!:#REF!,0))</f>
        <v>#REF!</v>
      </c>
    </row>
    <row r="5297" spans="1:6" ht="16.5" x14ac:dyDescent="0.3">
      <c r="A5297" s="9" t="s">
        <v>17030</v>
      </c>
      <c r="B5297" s="9" t="s">
        <v>2032</v>
      </c>
      <c r="C5297" s="10">
        <v>17195</v>
      </c>
      <c r="D5297" s="9">
        <v>4839119791</v>
      </c>
      <c r="E5297" s="9" t="e">
        <f>INDEX(#REF!:#REF!,MATCH($D5297,#REF!:#REF!,0),MATCH(#REF!,#REF!:#REF!,0))</f>
        <v>#REF!</v>
      </c>
      <c r="F5297" s="9" t="e">
        <f>INDEX(#REF!:#REF!,MATCH($D5297,#REF!:#REF!,0),MATCH(#REF!,#REF!:#REF!,0))</f>
        <v>#REF!</v>
      </c>
    </row>
    <row r="5298" spans="1:6" ht="16.5" x14ac:dyDescent="0.3">
      <c r="A5298" s="9" t="s">
        <v>17029</v>
      </c>
      <c r="B5298" s="9" t="s">
        <v>2947</v>
      </c>
      <c r="C5298" s="10">
        <v>16354</v>
      </c>
      <c r="D5298" s="9">
        <v>7180110256</v>
      </c>
      <c r="E5298" s="9" t="e">
        <f>INDEX(#REF!:#REF!,MATCH($D5298,#REF!:#REF!,0),MATCH(#REF!,#REF!:#REF!,0))</f>
        <v>#REF!</v>
      </c>
      <c r="F5298" s="9" t="e">
        <f>INDEX(#REF!:#REF!,MATCH($D5298,#REF!:#REF!,0),MATCH(#REF!,#REF!:#REF!,0))</f>
        <v>#REF!</v>
      </c>
    </row>
    <row r="5299" spans="1:6" ht="16.5" x14ac:dyDescent="0.3">
      <c r="A5299" s="9" t="s">
        <v>17028</v>
      </c>
      <c r="B5299" s="9" t="s">
        <v>3144</v>
      </c>
      <c r="C5299" s="10">
        <v>26176</v>
      </c>
      <c r="D5299" s="9">
        <v>3156820482</v>
      </c>
      <c r="E5299" s="9" t="e">
        <f>INDEX(#REF!:#REF!,MATCH($D5299,#REF!:#REF!,0),MATCH(#REF!,#REF!:#REF!,0))</f>
        <v>#REF!</v>
      </c>
      <c r="F5299" s="9" t="e">
        <f>INDEX(#REF!:#REF!,MATCH($D5299,#REF!:#REF!,0),MATCH(#REF!,#REF!:#REF!,0))</f>
        <v>#REF!</v>
      </c>
    </row>
    <row r="5300" spans="1:6" ht="16.5" x14ac:dyDescent="0.3">
      <c r="A5300" s="9" t="s">
        <v>17027</v>
      </c>
      <c r="B5300" s="9" t="s">
        <v>3029</v>
      </c>
      <c r="C5300" s="10">
        <v>33095</v>
      </c>
      <c r="D5300" s="9">
        <v>3164004753</v>
      </c>
      <c r="E5300" s="9" t="e">
        <f>INDEX(#REF!:#REF!,MATCH($D5300,#REF!:#REF!,0),MATCH(#REF!,#REF!:#REF!,0))</f>
        <v>#REF!</v>
      </c>
      <c r="F5300" s="9" t="e">
        <f>INDEX(#REF!:#REF!,MATCH($D5300,#REF!:#REF!,0),MATCH(#REF!,#REF!:#REF!,0))</f>
        <v>#REF!</v>
      </c>
    </row>
    <row r="5301" spans="1:6" ht="16.5" x14ac:dyDescent="0.3">
      <c r="A5301" s="9" t="s">
        <v>17026</v>
      </c>
      <c r="B5301" s="9" t="s">
        <v>2216</v>
      </c>
      <c r="C5301" s="10">
        <v>50872</v>
      </c>
      <c r="D5301" s="9">
        <v>4783377790</v>
      </c>
      <c r="E5301" s="9" t="e">
        <f>INDEX(#REF!:#REF!,MATCH($D5301,#REF!:#REF!,0),MATCH(#REF!,#REF!:#REF!,0))</f>
        <v>#REF!</v>
      </c>
      <c r="F5301" s="9" t="e">
        <f>INDEX(#REF!:#REF!,MATCH($D5301,#REF!:#REF!,0),MATCH(#REF!,#REF!:#REF!,0))</f>
        <v>#REF!</v>
      </c>
    </row>
    <row r="5302" spans="1:6" ht="16.5" x14ac:dyDescent="0.3">
      <c r="A5302" s="9" t="s">
        <v>17025</v>
      </c>
      <c r="B5302" s="9" t="s">
        <v>2574</v>
      </c>
      <c r="C5302" s="10">
        <v>18153</v>
      </c>
      <c r="D5302" s="9">
        <v>1489889981</v>
      </c>
      <c r="E5302" s="9" t="e">
        <f>INDEX(#REF!:#REF!,MATCH($D5302,#REF!:#REF!,0),MATCH(#REF!,#REF!:#REF!,0))</f>
        <v>#REF!</v>
      </c>
      <c r="F5302" s="9" t="e">
        <f>INDEX(#REF!:#REF!,MATCH($D5302,#REF!:#REF!,0),MATCH(#REF!,#REF!:#REF!,0))</f>
        <v>#REF!</v>
      </c>
    </row>
    <row r="5303" spans="1:6" ht="16.5" x14ac:dyDescent="0.3">
      <c r="A5303" s="9" t="s">
        <v>17024</v>
      </c>
      <c r="B5303" s="9" t="s">
        <v>2961</v>
      </c>
      <c r="C5303" s="10">
        <v>19976</v>
      </c>
      <c r="D5303" s="9">
        <v>2804488179</v>
      </c>
      <c r="E5303" s="9" t="e">
        <f>INDEX(#REF!:#REF!,MATCH($D5303,#REF!:#REF!,0),MATCH(#REF!,#REF!:#REF!,0))</f>
        <v>#REF!</v>
      </c>
      <c r="F5303" s="9" t="e">
        <f>INDEX(#REF!:#REF!,MATCH($D5303,#REF!:#REF!,0),MATCH(#REF!,#REF!:#REF!,0))</f>
        <v>#REF!</v>
      </c>
    </row>
    <row r="5304" spans="1:6" ht="16.5" x14ac:dyDescent="0.3">
      <c r="A5304" s="9" t="s">
        <v>17023</v>
      </c>
      <c r="B5304" s="9" t="s">
        <v>3042</v>
      </c>
      <c r="C5304" s="10">
        <v>48418</v>
      </c>
      <c r="D5304" s="9">
        <v>3967370569</v>
      </c>
      <c r="E5304" s="9" t="e">
        <f>INDEX(#REF!:#REF!,MATCH($D5304,#REF!:#REF!,0),MATCH(#REF!,#REF!:#REF!,0))</f>
        <v>#REF!</v>
      </c>
      <c r="F5304" s="9" t="e">
        <f>INDEX(#REF!:#REF!,MATCH($D5304,#REF!:#REF!,0),MATCH(#REF!,#REF!:#REF!,0))</f>
        <v>#REF!</v>
      </c>
    </row>
    <row r="5305" spans="1:6" ht="16.5" x14ac:dyDescent="0.3">
      <c r="A5305" s="9" t="s">
        <v>17022</v>
      </c>
      <c r="B5305" s="9" t="s">
        <v>2174</v>
      </c>
      <c r="C5305" s="10">
        <v>11636</v>
      </c>
      <c r="D5305" s="9">
        <v>4862005330</v>
      </c>
      <c r="E5305" s="9" t="e">
        <f>INDEX(#REF!:#REF!,MATCH($D5305,#REF!:#REF!,0),MATCH(#REF!,#REF!:#REF!,0))</f>
        <v>#REF!</v>
      </c>
      <c r="F5305" s="9" t="e">
        <f>INDEX(#REF!:#REF!,MATCH($D5305,#REF!:#REF!,0),MATCH(#REF!,#REF!:#REF!,0))</f>
        <v>#REF!</v>
      </c>
    </row>
    <row r="5306" spans="1:6" ht="16.5" x14ac:dyDescent="0.3">
      <c r="A5306" s="9" t="s">
        <v>17021</v>
      </c>
      <c r="B5306" s="9" t="s">
        <v>1989</v>
      </c>
      <c r="C5306" s="10">
        <v>16979</v>
      </c>
      <c r="D5306" s="9">
        <v>7251959615</v>
      </c>
      <c r="E5306" s="9" t="e">
        <f>INDEX(#REF!:#REF!,MATCH($D5306,#REF!:#REF!,0),MATCH(#REF!,#REF!:#REF!,0))</f>
        <v>#REF!</v>
      </c>
      <c r="F5306" s="9" t="e">
        <f>INDEX(#REF!:#REF!,MATCH($D5306,#REF!:#REF!,0),MATCH(#REF!,#REF!:#REF!,0))</f>
        <v>#REF!</v>
      </c>
    </row>
    <row r="5307" spans="1:6" ht="16.5" x14ac:dyDescent="0.3">
      <c r="A5307" s="9" t="s">
        <v>17020</v>
      </c>
      <c r="B5307" s="9" t="s">
        <v>2081</v>
      </c>
      <c r="C5307" s="10">
        <v>12837</v>
      </c>
      <c r="D5307" s="9">
        <v>9207464802</v>
      </c>
      <c r="E5307" s="9" t="e">
        <f>INDEX(#REF!:#REF!,MATCH($D5307,#REF!:#REF!,0),MATCH(#REF!,#REF!:#REF!,0))</f>
        <v>#REF!</v>
      </c>
      <c r="F5307" s="9" t="e">
        <f>INDEX(#REF!:#REF!,MATCH($D5307,#REF!:#REF!,0),MATCH(#REF!,#REF!:#REF!,0))</f>
        <v>#REF!</v>
      </c>
    </row>
    <row r="5308" spans="1:6" ht="16.5" x14ac:dyDescent="0.3">
      <c r="A5308" s="9" t="s">
        <v>17019</v>
      </c>
      <c r="B5308" s="9" t="s">
        <v>2671</v>
      </c>
      <c r="C5308" s="10">
        <v>30167</v>
      </c>
      <c r="D5308" s="9">
        <v>893122882</v>
      </c>
      <c r="E5308" s="9" t="e">
        <f>INDEX(#REF!:#REF!,MATCH($D5308,#REF!:#REF!,0),MATCH(#REF!,#REF!:#REF!,0))</f>
        <v>#REF!</v>
      </c>
      <c r="F5308" s="9" t="e">
        <f>INDEX(#REF!:#REF!,MATCH($D5308,#REF!:#REF!,0),MATCH(#REF!,#REF!:#REF!,0))</f>
        <v>#REF!</v>
      </c>
    </row>
    <row r="5309" spans="1:6" ht="16.5" x14ac:dyDescent="0.3">
      <c r="A5309" s="9" t="s">
        <v>17018</v>
      </c>
      <c r="B5309" s="9" t="s">
        <v>2431</v>
      </c>
      <c r="C5309" s="10">
        <v>35791</v>
      </c>
      <c r="D5309" s="9">
        <v>3545427749</v>
      </c>
      <c r="E5309" s="9" t="e">
        <f>INDEX(#REF!:#REF!,MATCH($D5309,#REF!:#REF!,0),MATCH(#REF!,#REF!:#REF!,0))</f>
        <v>#REF!</v>
      </c>
      <c r="F5309" s="9" t="e">
        <f>INDEX(#REF!:#REF!,MATCH($D5309,#REF!:#REF!,0),MATCH(#REF!,#REF!:#REF!,0))</f>
        <v>#REF!</v>
      </c>
    </row>
    <row r="5310" spans="1:6" ht="16.5" x14ac:dyDescent="0.3">
      <c r="A5310" s="9" t="s">
        <v>17017</v>
      </c>
      <c r="B5310" s="9" t="s">
        <v>2036</v>
      </c>
      <c r="C5310" s="10">
        <v>50640</v>
      </c>
      <c r="D5310" s="9">
        <v>3145039288</v>
      </c>
      <c r="E5310" s="9" t="e">
        <f>INDEX(#REF!:#REF!,MATCH($D5310,#REF!:#REF!,0),MATCH(#REF!,#REF!:#REF!,0))</f>
        <v>#REF!</v>
      </c>
      <c r="F5310" s="9" t="e">
        <f>INDEX(#REF!:#REF!,MATCH($D5310,#REF!:#REF!,0),MATCH(#REF!,#REF!:#REF!,0))</f>
        <v>#REF!</v>
      </c>
    </row>
    <row r="5311" spans="1:6" ht="16.5" x14ac:dyDescent="0.3">
      <c r="A5311" s="9" t="s">
        <v>17016</v>
      </c>
      <c r="B5311" s="9" t="s">
        <v>2195</v>
      </c>
      <c r="C5311" s="10">
        <v>45766</v>
      </c>
      <c r="D5311" s="9">
        <v>4029727026</v>
      </c>
      <c r="E5311" s="9" t="e">
        <f>INDEX(#REF!:#REF!,MATCH($D5311,#REF!:#REF!,0),MATCH(#REF!,#REF!:#REF!,0))</f>
        <v>#REF!</v>
      </c>
      <c r="F5311" s="9" t="e">
        <f>INDEX(#REF!:#REF!,MATCH($D5311,#REF!:#REF!,0),MATCH(#REF!,#REF!:#REF!,0))</f>
        <v>#REF!</v>
      </c>
    </row>
    <row r="5312" spans="1:6" ht="16.5" x14ac:dyDescent="0.3">
      <c r="A5312" s="9" t="s">
        <v>17015</v>
      </c>
      <c r="B5312" s="9" t="s">
        <v>3151</v>
      </c>
      <c r="C5312" s="10">
        <v>33115</v>
      </c>
      <c r="D5312" s="9">
        <v>7961231404</v>
      </c>
      <c r="E5312" s="9" t="e">
        <f>INDEX(#REF!:#REF!,MATCH($D5312,#REF!:#REF!,0),MATCH(#REF!,#REF!:#REF!,0))</f>
        <v>#REF!</v>
      </c>
      <c r="F5312" s="9" t="e">
        <f>INDEX(#REF!:#REF!,MATCH($D5312,#REF!:#REF!,0),MATCH(#REF!,#REF!:#REF!,0))</f>
        <v>#REF!</v>
      </c>
    </row>
    <row r="5313" spans="1:6" ht="16.5" x14ac:dyDescent="0.3">
      <c r="A5313" s="9" t="s">
        <v>17014</v>
      </c>
      <c r="B5313" s="9" t="s">
        <v>2615</v>
      </c>
      <c r="C5313" s="10">
        <v>26166</v>
      </c>
      <c r="D5313" s="9">
        <v>3670950885</v>
      </c>
      <c r="E5313" s="9" t="e">
        <f>INDEX(#REF!:#REF!,MATCH($D5313,#REF!:#REF!,0),MATCH(#REF!,#REF!:#REF!,0))</f>
        <v>#REF!</v>
      </c>
      <c r="F5313" s="9" t="e">
        <f>INDEX(#REF!:#REF!,MATCH($D5313,#REF!:#REF!,0),MATCH(#REF!,#REF!:#REF!,0))</f>
        <v>#REF!</v>
      </c>
    </row>
    <row r="5314" spans="1:6" ht="16.5" x14ac:dyDescent="0.3">
      <c r="A5314" s="9" t="s">
        <v>17013</v>
      </c>
      <c r="B5314" s="9" t="s">
        <v>3229</v>
      </c>
      <c r="C5314" s="10">
        <v>53753</v>
      </c>
      <c r="D5314" s="9">
        <v>2922893758</v>
      </c>
      <c r="E5314" s="9" t="e">
        <f>INDEX(#REF!:#REF!,MATCH($D5314,#REF!:#REF!,0),MATCH(#REF!,#REF!:#REF!,0))</f>
        <v>#REF!</v>
      </c>
      <c r="F5314" s="9" t="e">
        <f>INDEX(#REF!:#REF!,MATCH($D5314,#REF!:#REF!,0),MATCH(#REF!,#REF!:#REF!,0))</f>
        <v>#REF!</v>
      </c>
    </row>
    <row r="5315" spans="1:6" ht="16.5" x14ac:dyDescent="0.3">
      <c r="A5315" s="9" t="s">
        <v>17012</v>
      </c>
      <c r="B5315" s="9" t="s">
        <v>3841</v>
      </c>
      <c r="C5315" s="10">
        <v>26689</v>
      </c>
      <c r="D5315" s="9">
        <v>263573389</v>
      </c>
      <c r="E5315" s="9" t="e">
        <f>INDEX(#REF!:#REF!,MATCH($D5315,#REF!:#REF!,0),MATCH(#REF!,#REF!:#REF!,0))</f>
        <v>#REF!</v>
      </c>
      <c r="F5315" s="9" t="e">
        <f>INDEX(#REF!:#REF!,MATCH($D5315,#REF!:#REF!,0),MATCH(#REF!,#REF!:#REF!,0))</f>
        <v>#REF!</v>
      </c>
    </row>
    <row r="5316" spans="1:6" ht="16.5" x14ac:dyDescent="0.3">
      <c r="A5316" s="9" t="s">
        <v>17011</v>
      </c>
      <c r="B5316" s="9" t="s">
        <v>2448</v>
      </c>
      <c r="C5316" s="10">
        <v>41660</v>
      </c>
      <c r="D5316" s="9">
        <v>17898579</v>
      </c>
      <c r="E5316" s="9" t="e">
        <f>INDEX(#REF!:#REF!,MATCH($D5316,#REF!:#REF!,0),MATCH(#REF!,#REF!:#REF!,0))</f>
        <v>#REF!</v>
      </c>
      <c r="F5316" s="9" t="e">
        <f>INDEX(#REF!:#REF!,MATCH($D5316,#REF!:#REF!,0),MATCH(#REF!,#REF!:#REF!,0))</f>
        <v>#REF!</v>
      </c>
    </row>
    <row r="5317" spans="1:6" ht="16.5" x14ac:dyDescent="0.3">
      <c r="A5317" s="9" t="s">
        <v>17010</v>
      </c>
      <c r="B5317" s="9" t="s">
        <v>2317</v>
      </c>
      <c r="C5317" s="10">
        <v>59300</v>
      </c>
      <c r="D5317" s="9">
        <v>8568859739</v>
      </c>
      <c r="E5317" s="9" t="e">
        <f>INDEX(#REF!:#REF!,MATCH($D5317,#REF!:#REF!,0),MATCH(#REF!,#REF!:#REF!,0))</f>
        <v>#REF!</v>
      </c>
      <c r="F5317" s="9" t="e">
        <f>INDEX(#REF!:#REF!,MATCH($D5317,#REF!:#REF!,0),MATCH(#REF!,#REF!:#REF!,0))</f>
        <v>#REF!</v>
      </c>
    </row>
    <row r="5318" spans="1:6" ht="16.5" x14ac:dyDescent="0.3">
      <c r="A5318" s="9" t="s">
        <v>17009</v>
      </c>
      <c r="B5318" s="9" t="s">
        <v>2655</v>
      </c>
      <c r="C5318" s="10">
        <v>28231</v>
      </c>
      <c r="D5318" s="9">
        <v>7249524151</v>
      </c>
      <c r="E5318" s="9" t="e">
        <f>INDEX(#REF!:#REF!,MATCH($D5318,#REF!:#REF!,0),MATCH(#REF!,#REF!:#REF!,0))</f>
        <v>#REF!</v>
      </c>
      <c r="F5318" s="9" t="e">
        <f>INDEX(#REF!:#REF!,MATCH($D5318,#REF!:#REF!,0),MATCH(#REF!,#REF!:#REF!,0))</f>
        <v>#REF!</v>
      </c>
    </row>
    <row r="5319" spans="1:6" ht="16.5" x14ac:dyDescent="0.3">
      <c r="A5319" s="9" t="s">
        <v>17008</v>
      </c>
      <c r="B5319" s="9" t="s">
        <v>2373</v>
      </c>
      <c r="C5319" s="10">
        <v>31387</v>
      </c>
      <c r="D5319" s="9">
        <v>6255831884</v>
      </c>
      <c r="E5319" s="9" t="e">
        <f>INDEX(#REF!:#REF!,MATCH($D5319,#REF!:#REF!,0),MATCH(#REF!,#REF!:#REF!,0))</f>
        <v>#REF!</v>
      </c>
      <c r="F5319" s="9" t="e">
        <f>INDEX(#REF!:#REF!,MATCH($D5319,#REF!:#REF!,0),MATCH(#REF!,#REF!:#REF!,0))</f>
        <v>#REF!</v>
      </c>
    </row>
    <row r="5320" spans="1:6" ht="16.5" x14ac:dyDescent="0.3">
      <c r="A5320" s="9" t="s">
        <v>17007</v>
      </c>
      <c r="B5320" s="9" t="s">
        <v>2019</v>
      </c>
      <c r="C5320" s="10">
        <v>30298</v>
      </c>
      <c r="D5320" s="9">
        <v>3409869514</v>
      </c>
      <c r="E5320" s="9" t="e">
        <f>INDEX(#REF!:#REF!,MATCH($D5320,#REF!:#REF!,0),MATCH(#REF!,#REF!:#REF!,0))</f>
        <v>#REF!</v>
      </c>
      <c r="F5320" s="9" t="e">
        <f>INDEX(#REF!:#REF!,MATCH($D5320,#REF!:#REF!,0),MATCH(#REF!,#REF!:#REF!,0))</f>
        <v>#REF!</v>
      </c>
    </row>
    <row r="5321" spans="1:6" ht="16.5" x14ac:dyDescent="0.3">
      <c r="A5321" s="9" t="s">
        <v>17006</v>
      </c>
      <c r="B5321" s="9" t="s">
        <v>2232</v>
      </c>
      <c r="C5321" s="10">
        <v>37908</v>
      </c>
      <c r="D5321" s="9">
        <v>3164004753</v>
      </c>
      <c r="E5321" s="9" t="e">
        <f>INDEX(#REF!:#REF!,MATCH($D5321,#REF!:#REF!,0),MATCH(#REF!,#REF!:#REF!,0))</f>
        <v>#REF!</v>
      </c>
      <c r="F5321" s="9" t="e">
        <f>INDEX(#REF!:#REF!,MATCH($D5321,#REF!:#REF!,0),MATCH(#REF!,#REF!:#REF!,0))</f>
        <v>#REF!</v>
      </c>
    </row>
    <row r="5322" spans="1:6" ht="16.5" x14ac:dyDescent="0.3">
      <c r="A5322" s="9" t="s">
        <v>17005</v>
      </c>
      <c r="B5322" s="9" t="s">
        <v>2312</v>
      </c>
      <c r="C5322" s="10">
        <v>16914</v>
      </c>
      <c r="D5322" s="9">
        <v>4525743115</v>
      </c>
      <c r="E5322" s="9" t="e">
        <f>INDEX(#REF!:#REF!,MATCH($D5322,#REF!:#REF!,0),MATCH(#REF!,#REF!:#REF!,0))</f>
        <v>#REF!</v>
      </c>
      <c r="F5322" s="9" t="e">
        <f>INDEX(#REF!:#REF!,MATCH($D5322,#REF!:#REF!,0),MATCH(#REF!,#REF!:#REF!,0))</f>
        <v>#REF!</v>
      </c>
    </row>
    <row r="5323" spans="1:6" ht="16.5" x14ac:dyDescent="0.3">
      <c r="A5323" s="9" t="s">
        <v>17004</v>
      </c>
      <c r="B5323" s="9" t="s">
        <v>2138</v>
      </c>
      <c r="C5323" s="10">
        <v>50564</v>
      </c>
      <c r="D5323" s="9">
        <v>132027631</v>
      </c>
      <c r="E5323" s="9" t="e">
        <f>INDEX(#REF!:#REF!,MATCH($D5323,#REF!:#REF!,0),MATCH(#REF!,#REF!:#REF!,0))</f>
        <v>#REF!</v>
      </c>
      <c r="F5323" s="9" t="e">
        <f>INDEX(#REF!:#REF!,MATCH($D5323,#REF!:#REF!,0),MATCH(#REF!,#REF!:#REF!,0))</f>
        <v>#REF!</v>
      </c>
    </row>
    <row r="5324" spans="1:6" ht="16.5" x14ac:dyDescent="0.3">
      <c r="A5324" s="9" t="s">
        <v>17003</v>
      </c>
      <c r="B5324" s="9" t="s">
        <v>2260</v>
      </c>
      <c r="C5324" s="10">
        <v>19145</v>
      </c>
      <c r="D5324" s="9">
        <v>2670196322</v>
      </c>
      <c r="E5324" s="9" t="e">
        <f>INDEX(#REF!:#REF!,MATCH($D5324,#REF!:#REF!,0),MATCH(#REF!,#REF!:#REF!,0))</f>
        <v>#REF!</v>
      </c>
      <c r="F5324" s="9" t="e">
        <f>INDEX(#REF!:#REF!,MATCH($D5324,#REF!:#REF!,0),MATCH(#REF!,#REF!:#REF!,0))</f>
        <v>#REF!</v>
      </c>
    </row>
    <row r="5325" spans="1:6" ht="16.5" x14ac:dyDescent="0.3">
      <c r="A5325" s="9" t="s">
        <v>17002</v>
      </c>
      <c r="B5325" s="9" t="s">
        <v>2530</v>
      </c>
      <c r="C5325" s="10">
        <v>37214</v>
      </c>
      <c r="D5325" s="9">
        <v>1887308636</v>
      </c>
      <c r="E5325" s="9" t="e">
        <f>INDEX(#REF!:#REF!,MATCH($D5325,#REF!:#REF!,0),MATCH(#REF!,#REF!:#REF!,0))</f>
        <v>#REF!</v>
      </c>
      <c r="F5325" s="9" t="e">
        <f>INDEX(#REF!:#REF!,MATCH($D5325,#REF!:#REF!,0),MATCH(#REF!,#REF!:#REF!,0))</f>
        <v>#REF!</v>
      </c>
    </row>
    <row r="5326" spans="1:6" ht="16.5" x14ac:dyDescent="0.3">
      <c r="A5326" s="9" t="s">
        <v>17001</v>
      </c>
      <c r="B5326" s="9" t="s">
        <v>2470</v>
      </c>
      <c r="C5326" s="10">
        <v>40786</v>
      </c>
      <c r="D5326" s="9">
        <v>1296185559</v>
      </c>
      <c r="E5326" s="9" t="e">
        <f>INDEX(#REF!:#REF!,MATCH($D5326,#REF!:#REF!,0),MATCH(#REF!,#REF!:#REF!,0))</f>
        <v>#REF!</v>
      </c>
      <c r="F5326" s="9" t="e">
        <f>INDEX(#REF!:#REF!,MATCH($D5326,#REF!:#REF!,0),MATCH(#REF!,#REF!:#REF!,0))</f>
        <v>#REF!</v>
      </c>
    </row>
    <row r="5327" spans="1:6" ht="16.5" x14ac:dyDescent="0.3">
      <c r="A5327" s="9" t="s">
        <v>17000</v>
      </c>
      <c r="B5327" s="9" t="s">
        <v>2530</v>
      </c>
      <c r="C5327" s="10">
        <v>27313</v>
      </c>
      <c r="D5327" s="9">
        <v>2670196322</v>
      </c>
      <c r="E5327" s="9" t="e">
        <f>INDEX(#REF!:#REF!,MATCH($D5327,#REF!:#REF!,0),MATCH(#REF!,#REF!:#REF!,0))</f>
        <v>#REF!</v>
      </c>
      <c r="F5327" s="9" t="e">
        <f>INDEX(#REF!:#REF!,MATCH($D5327,#REF!:#REF!,0),MATCH(#REF!,#REF!:#REF!,0))</f>
        <v>#REF!</v>
      </c>
    </row>
    <row r="5328" spans="1:6" ht="16.5" x14ac:dyDescent="0.3">
      <c r="A5328" s="9" t="s">
        <v>16999</v>
      </c>
      <c r="B5328" s="9" t="s">
        <v>2003</v>
      </c>
      <c r="C5328" s="10">
        <v>56038</v>
      </c>
      <c r="D5328" s="9">
        <v>3746690722</v>
      </c>
      <c r="E5328" s="9" t="e">
        <f>INDEX(#REF!:#REF!,MATCH($D5328,#REF!:#REF!,0),MATCH(#REF!,#REF!:#REF!,0))</f>
        <v>#REF!</v>
      </c>
      <c r="F5328" s="9" t="e">
        <f>INDEX(#REF!:#REF!,MATCH($D5328,#REF!:#REF!,0),MATCH(#REF!,#REF!:#REF!,0))</f>
        <v>#REF!</v>
      </c>
    </row>
    <row r="5329" spans="1:6" ht="16.5" x14ac:dyDescent="0.3">
      <c r="A5329" s="9" t="s">
        <v>16998</v>
      </c>
      <c r="B5329" s="9" t="s">
        <v>2373</v>
      </c>
      <c r="C5329" s="10">
        <v>46103</v>
      </c>
      <c r="D5329" s="9">
        <v>806065796</v>
      </c>
      <c r="E5329" s="9" t="e">
        <f>INDEX(#REF!:#REF!,MATCH($D5329,#REF!:#REF!,0),MATCH(#REF!,#REF!:#REF!,0))</f>
        <v>#REF!</v>
      </c>
      <c r="F5329" s="9" t="e">
        <f>INDEX(#REF!:#REF!,MATCH($D5329,#REF!:#REF!,0),MATCH(#REF!,#REF!:#REF!,0))</f>
        <v>#REF!</v>
      </c>
    </row>
    <row r="5330" spans="1:6" ht="16.5" x14ac:dyDescent="0.3">
      <c r="A5330" s="9" t="s">
        <v>16997</v>
      </c>
      <c r="B5330" s="9" t="s">
        <v>2456</v>
      </c>
      <c r="C5330" s="10">
        <v>30661</v>
      </c>
      <c r="D5330" s="9">
        <v>5244119095</v>
      </c>
      <c r="E5330" s="9" t="e">
        <f>INDEX(#REF!:#REF!,MATCH($D5330,#REF!:#REF!,0),MATCH(#REF!,#REF!:#REF!,0))</f>
        <v>#REF!</v>
      </c>
      <c r="F5330" s="9" t="e">
        <f>INDEX(#REF!:#REF!,MATCH($D5330,#REF!:#REF!,0),MATCH(#REF!,#REF!:#REF!,0))</f>
        <v>#REF!</v>
      </c>
    </row>
    <row r="5331" spans="1:6" ht="16.5" x14ac:dyDescent="0.3">
      <c r="A5331" s="9" t="s">
        <v>16996</v>
      </c>
      <c r="B5331" s="9" t="s">
        <v>2875</v>
      </c>
      <c r="C5331" s="10">
        <v>58839</v>
      </c>
      <c r="D5331" s="9">
        <v>7205288142</v>
      </c>
      <c r="E5331" s="9" t="e">
        <f>INDEX(#REF!:#REF!,MATCH($D5331,#REF!:#REF!,0),MATCH(#REF!,#REF!:#REF!,0))</f>
        <v>#REF!</v>
      </c>
      <c r="F5331" s="9" t="e">
        <f>INDEX(#REF!:#REF!,MATCH($D5331,#REF!:#REF!,0),MATCH(#REF!,#REF!:#REF!,0))</f>
        <v>#REF!</v>
      </c>
    </row>
    <row r="5332" spans="1:6" ht="16.5" x14ac:dyDescent="0.3">
      <c r="A5332" s="9" t="s">
        <v>16995</v>
      </c>
      <c r="B5332" s="9" t="s">
        <v>2564</v>
      </c>
      <c r="C5332" s="10">
        <v>39061</v>
      </c>
      <c r="D5332" s="9">
        <v>509393462</v>
      </c>
      <c r="E5332" s="9" t="e">
        <f>INDEX(#REF!:#REF!,MATCH($D5332,#REF!:#REF!,0),MATCH(#REF!,#REF!:#REF!,0))</f>
        <v>#REF!</v>
      </c>
      <c r="F5332" s="9" t="e">
        <f>INDEX(#REF!:#REF!,MATCH($D5332,#REF!:#REF!,0),MATCH(#REF!,#REF!:#REF!,0))</f>
        <v>#REF!</v>
      </c>
    </row>
    <row r="5333" spans="1:6" ht="16.5" x14ac:dyDescent="0.3">
      <c r="A5333" s="9" t="s">
        <v>16994</v>
      </c>
      <c r="B5333" s="9" t="s">
        <v>2373</v>
      </c>
      <c r="C5333" s="10">
        <v>55220</v>
      </c>
      <c r="D5333" s="9">
        <v>6894004730</v>
      </c>
      <c r="E5333" s="9" t="e">
        <f>INDEX(#REF!:#REF!,MATCH($D5333,#REF!:#REF!,0),MATCH(#REF!,#REF!:#REF!,0))</f>
        <v>#REF!</v>
      </c>
      <c r="F5333" s="9" t="e">
        <f>INDEX(#REF!:#REF!,MATCH($D5333,#REF!:#REF!,0),MATCH(#REF!,#REF!:#REF!,0))</f>
        <v>#REF!</v>
      </c>
    </row>
    <row r="5334" spans="1:6" ht="16.5" x14ac:dyDescent="0.3">
      <c r="A5334" s="9" t="s">
        <v>16993</v>
      </c>
      <c r="B5334" s="9" t="s">
        <v>2195</v>
      </c>
      <c r="C5334" s="10">
        <v>33192</v>
      </c>
      <c r="D5334" s="9">
        <v>5234982726</v>
      </c>
      <c r="E5334" s="9" t="e">
        <f>INDEX(#REF!:#REF!,MATCH($D5334,#REF!:#REF!,0),MATCH(#REF!,#REF!:#REF!,0))</f>
        <v>#REF!</v>
      </c>
      <c r="F5334" s="9" t="e">
        <f>INDEX(#REF!:#REF!,MATCH($D5334,#REF!:#REF!,0),MATCH(#REF!,#REF!:#REF!,0))</f>
        <v>#REF!</v>
      </c>
    </row>
    <row r="5335" spans="1:6" ht="16.5" x14ac:dyDescent="0.3">
      <c r="A5335" s="9" t="s">
        <v>16992</v>
      </c>
      <c r="B5335" s="9" t="s">
        <v>2835</v>
      </c>
      <c r="C5335" s="10">
        <v>59096</v>
      </c>
      <c r="D5335" s="9">
        <v>7233077789</v>
      </c>
      <c r="E5335" s="9" t="e">
        <f>INDEX(#REF!:#REF!,MATCH($D5335,#REF!:#REF!,0),MATCH(#REF!,#REF!:#REF!,0))</f>
        <v>#REF!</v>
      </c>
      <c r="F5335" s="9" t="e">
        <f>INDEX(#REF!:#REF!,MATCH($D5335,#REF!:#REF!,0),MATCH(#REF!,#REF!:#REF!,0))</f>
        <v>#REF!</v>
      </c>
    </row>
    <row r="5336" spans="1:6" ht="16.5" x14ac:dyDescent="0.3">
      <c r="A5336" s="9" t="s">
        <v>16991</v>
      </c>
      <c r="B5336" s="9" t="s">
        <v>2097</v>
      </c>
      <c r="C5336" s="10">
        <v>34564</v>
      </c>
      <c r="D5336" s="9">
        <v>4219825649</v>
      </c>
      <c r="E5336" s="9" t="e">
        <f>INDEX(#REF!:#REF!,MATCH($D5336,#REF!:#REF!,0),MATCH(#REF!,#REF!:#REF!,0))</f>
        <v>#REF!</v>
      </c>
      <c r="F5336" s="9" t="e">
        <f>INDEX(#REF!:#REF!,MATCH($D5336,#REF!:#REF!,0),MATCH(#REF!,#REF!:#REF!,0))</f>
        <v>#REF!</v>
      </c>
    </row>
    <row r="5337" spans="1:6" ht="16.5" x14ac:dyDescent="0.3">
      <c r="A5337" s="9" t="s">
        <v>16990</v>
      </c>
      <c r="B5337" s="9" t="s">
        <v>2519</v>
      </c>
      <c r="C5337" s="10">
        <v>38469</v>
      </c>
      <c r="D5337" s="9">
        <v>4691333258</v>
      </c>
      <c r="E5337" s="9" t="e">
        <f>INDEX(#REF!:#REF!,MATCH($D5337,#REF!:#REF!,0),MATCH(#REF!,#REF!:#REF!,0))</f>
        <v>#REF!</v>
      </c>
      <c r="F5337" s="9" t="e">
        <f>INDEX(#REF!:#REF!,MATCH($D5337,#REF!:#REF!,0),MATCH(#REF!,#REF!:#REF!,0))</f>
        <v>#REF!</v>
      </c>
    </row>
    <row r="5338" spans="1:6" ht="16.5" x14ac:dyDescent="0.3">
      <c r="A5338" s="9" t="s">
        <v>16989</v>
      </c>
      <c r="B5338" s="9" t="s">
        <v>2095</v>
      </c>
      <c r="C5338" s="10">
        <v>39965</v>
      </c>
      <c r="D5338" s="9">
        <v>6695538166</v>
      </c>
      <c r="E5338" s="9" t="e">
        <f>INDEX(#REF!:#REF!,MATCH($D5338,#REF!:#REF!,0),MATCH(#REF!,#REF!:#REF!,0))</f>
        <v>#REF!</v>
      </c>
      <c r="F5338" s="9" t="e">
        <f>INDEX(#REF!:#REF!,MATCH($D5338,#REF!:#REF!,0),MATCH(#REF!,#REF!:#REF!,0))</f>
        <v>#REF!</v>
      </c>
    </row>
    <row r="5339" spans="1:6" ht="16.5" x14ac:dyDescent="0.3">
      <c r="A5339" s="9" t="s">
        <v>16988</v>
      </c>
      <c r="B5339" s="9" t="s">
        <v>2105</v>
      </c>
      <c r="C5339" s="10">
        <v>41118</v>
      </c>
      <c r="D5339" s="9">
        <v>3843300291</v>
      </c>
      <c r="E5339" s="9" t="e">
        <f>INDEX(#REF!:#REF!,MATCH($D5339,#REF!:#REF!,0),MATCH(#REF!,#REF!:#REF!,0))</f>
        <v>#REF!</v>
      </c>
      <c r="F5339" s="9" t="e">
        <f>INDEX(#REF!:#REF!,MATCH($D5339,#REF!:#REF!,0),MATCH(#REF!,#REF!:#REF!,0))</f>
        <v>#REF!</v>
      </c>
    </row>
    <row r="5340" spans="1:6" ht="16.5" x14ac:dyDescent="0.3">
      <c r="A5340" s="9" t="s">
        <v>16987</v>
      </c>
      <c r="B5340" s="9" t="s">
        <v>2528</v>
      </c>
      <c r="C5340" s="10">
        <v>40181</v>
      </c>
      <c r="D5340" s="9">
        <v>6801140183</v>
      </c>
      <c r="E5340" s="9" t="e">
        <f>INDEX(#REF!:#REF!,MATCH($D5340,#REF!:#REF!,0),MATCH(#REF!,#REF!:#REF!,0))</f>
        <v>#REF!</v>
      </c>
      <c r="F5340" s="9" t="e">
        <f>INDEX(#REF!:#REF!,MATCH($D5340,#REF!:#REF!,0),MATCH(#REF!,#REF!:#REF!,0))</f>
        <v>#REF!</v>
      </c>
    </row>
    <row r="5341" spans="1:6" ht="16.5" x14ac:dyDescent="0.3">
      <c r="A5341" s="9" t="s">
        <v>16986</v>
      </c>
      <c r="B5341" s="9" t="s">
        <v>2063</v>
      </c>
      <c r="C5341" s="10">
        <v>41751</v>
      </c>
      <c r="D5341" s="9">
        <v>5347887761</v>
      </c>
      <c r="E5341" s="9" t="e">
        <f>INDEX(#REF!:#REF!,MATCH($D5341,#REF!:#REF!,0),MATCH(#REF!,#REF!:#REF!,0))</f>
        <v>#REF!</v>
      </c>
      <c r="F5341" s="9" t="e">
        <f>INDEX(#REF!:#REF!,MATCH($D5341,#REF!:#REF!,0),MATCH(#REF!,#REF!:#REF!,0))</f>
        <v>#REF!</v>
      </c>
    </row>
    <row r="5342" spans="1:6" ht="16.5" x14ac:dyDescent="0.3">
      <c r="A5342" s="9" t="s">
        <v>16985</v>
      </c>
      <c r="B5342" s="9" t="s">
        <v>3255</v>
      </c>
      <c r="C5342" s="10">
        <v>13737</v>
      </c>
      <c r="D5342" s="9">
        <v>9258570278</v>
      </c>
      <c r="E5342" s="9" t="e">
        <f>INDEX(#REF!:#REF!,MATCH($D5342,#REF!:#REF!,0),MATCH(#REF!,#REF!:#REF!,0))</f>
        <v>#REF!</v>
      </c>
      <c r="F5342" s="9" t="e">
        <f>INDEX(#REF!:#REF!,MATCH($D5342,#REF!:#REF!,0),MATCH(#REF!,#REF!:#REF!,0))</f>
        <v>#REF!</v>
      </c>
    </row>
    <row r="5343" spans="1:6" ht="16.5" x14ac:dyDescent="0.3">
      <c r="A5343" s="9" t="s">
        <v>16984</v>
      </c>
      <c r="B5343" s="9" t="s">
        <v>2568</v>
      </c>
      <c r="C5343" s="10">
        <v>57357</v>
      </c>
      <c r="D5343" s="9">
        <v>2809344809</v>
      </c>
      <c r="E5343" s="9" t="e">
        <f>INDEX(#REF!:#REF!,MATCH($D5343,#REF!:#REF!,0),MATCH(#REF!,#REF!:#REF!,0))</f>
        <v>#REF!</v>
      </c>
      <c r="F5343" s="9" t="e">
        <f>INDEX(#REF!:#REF!,MATCH($D5343,#REF!:#REF!,0),MATCH(#REF!,#REF!:#REF!,0))</f>
        <v>#REF!</v>
      </c>
    </row>
    <row r="5344" spans="1:6" ht="16.5" x14ac:dyDescent="0.3">
      <c r="A5344" s="9" t="s">
        <v>16983</v>
      </c>
      <c r="B5344" s="9" t="s">
        <v>2341</v>
      </c>
      <c r="C5344" s="10">
        <v>17103</v>
      </c>
      <c r="D5344" s="9">
        <v>3269054114</v>
      </c>
      <c r="E5344" s="9" t="e">
        <f>INDEX(#REF!:#REF!,MATCH($D5344,#REF!:#REF!,0),MATCH(#REF!,#REF!:#REF!,0))</f>
        <v>#REF!</v>
      </c>
      <c r="F5344" s="9" t="e">
        <f>INDEX(#REF!:#REF!,MATCH($D5344,#REF!:#REF!,0),MATCH(#REF!,#REF!:#REF!,0))</f>
        <v>#REF!</v>
      </c>
    </row>
    <row r="5345" spans="1:6" ht="16.5" x14ac:dyDescent="0.3">
      <c r="A5345" s="9" t="s">
        <v>16982</v>
      </c>
      <c r="B5345" s="9" t="s">
        <v>2032</v>
      </c>
      <c r="C5345" s="10">
        <v>32243</v>
      </c>
      <c r="D5345" s="9">
        <v>5186660353</v>
      </c>
      <c r="E5345" s="9" t="e">
        <f>INDEX(#REF!:#REF!,MATCH($D5345,#REF!:#REF!,0),MATCH(#REF!,#REF!:#REF!,0))</f>
        <v>#REF!</v>
      </c>
      <c r="F5345" s="9" t="e">
        <f>INDEX(#REF!:#REF!,MATCH($D5345,#REF!:#REF!,0),MATCH(#REF!,#REF!:#REF!,0))</f>
        <v>#REF!</v>
      </c>
    </row>
    <row r="5346" spans="1:6" ht="16.5" x14ac:dyDescent="0.3">
      <c r="A5346" s="9" t="s">
        <v>16981</v>
      </c>
      <c r="B5346" s="9" t="s">
        <v>2557</v>
      </c>
      <c r="C5346" s="10">
        <v>50213</v>
      </c>
      <c r="D5346" s="9">
        <v>1192770250</v>
      </c>
      <c r="E5346" s="9" t="e">
        <f>INDEX(#REF!:#REF!,MATCH($D5346,#REF!:#REF!,0),MATCH(#REF!,#REF!:#REF!,0))</f>
        <v>#REF!</v>
      </c>
      <c r="F5346" s="9" t="e">
        <f>INDEX(#REF!:#REF!,MATCH($D5346,#REF!:#REF!,0),MATCH(#REF!,#REF!:#REF!,0))</f>
        <v>#REF!</v>
      </c>
    </row>
    <row r="5347" spans="1:6" ht="16.5" x14ac:dyDescent="0.3">
      <c r="A5347" s="9" t="s">
        <v>16980</v>
      </c>
      <c r="B5347" s="9" t="s">
        <v>2544</v>
      </c>
      <c r="C5347" s="10">
        <v>33868</v>
      </c>
      <c r="D5347" s="9">
        <v>9328457335</v>
      </c>
      <c r="E5347" s="9" t="e">
        <f>INDEX(#REF!:#REF!,MATCH($D5347,#REF!:#REF!,0),MATCH(#REF!,#REF!:#REF!,0))</f>
        <v>#REF!</v>
      </c>
      <c r="F5347" s="9" t="e">
        <f>INDEX(#REF!:#REF!,MATCH($D5347,#REF!:#REF!,0),MATCH(#REF!,#REF!:#REF!,0))</f>
        <v>#REF!</v>
      </c>
    </row>
    <row r="5348" spans="1:6" ht="16.5" x14ac:dyDescent="0.3">
      <c r="A5348" s="9" t="s">
        <v>16979</v>
      </c>
      <c r="B5348" s="9" t="s">
        <v>3079</v>
      </c>
      <c r="C5348" s="10">
        <v>54603</v>
      </c>
      <c r="D5348" s="9">
        <v>3996818513</v>
      </c>
      <c r="E5348" s="9" t="e">
        <f>INDEX(#REF!:#REF!,MATCH($D5348,#REF!:#REF!,0),MATCH(#REF!,#REF!:#REF!,0))</f>
        <v>#REF!</v>
      </c>
      <c r="F5348" s="9" t="e">
        <f>INDEX(#REF!:#REF!,MATCH($D5348,#REF!:#REF!,0),MATCH(#REF!,#REF!:#REF!,0))</f>
        <v>#REF!</v>
      </c>
    </row>
    <row r="5349" spans="1:6" ht="16.5" x14ac:dyDescent="0.3">
      <c r="A5349" s="9" t="s">
        <v>16978</v>
      </c>
      <c r="B5349" s="9" t="s">
        <v>2564</v>
      </c>
      <c r="C5349" s="10">
        <v>20727</v>
      </c>
      <c r="D5349" s="9">
        <v>3554301841</v>
      </c>
      <c r="E5349" s="9" t="e">
        <f>INDEX(#REF!:#REF!,MATCH($D5349,#REF!:#REF!,0),MATCH(#REF!,#REF!:#REF!,0))</f>
        <v>#REF!</v>
      </c>
      <c r="F5349" s="9" t="e">
        <f>INDEX(#REF!:#REF!,MATCH($D5349,#REF!:#REF!,0),MATCH(#REF!,#REF!:#REF!,0))</f>
        <v>#REF!</v>
      </c>
    </row>
    <row r="5350" spans="1:6" ht="16.5" x14ac:dyDescent="0.3">
      <c r="A5350" s="9" t="s">
        <v>16977</v>
      </c>
      <c r="B5350" s="9" t="s">
        <v>2190</v>
      </c>
      <c r="C5350" s="10">
        <v>29918</v>
      </c>
      <c r="D5350" s="9">
        <v>1085075834</v>
      </c>
      <c r="E5350" s="9" t="e">
        <f>INDEX(#REF!:#REF!,MATCH($D5350,#REF!:#REF!,0),MATCH(#REF!,#REF!:#REF!,0))</f>
        <v>#REF!</v>
      </c>
      <c r="F5350" s="9" t="e">
        <f>INDEX(#REF!:#REF!,MATCH($D5350,#REF!:#REF!,0),MATCH(#REF!,#REF!:#REF!,0))</f>
        <v>#REF!</v>
      </c>
    </row>
    <row r="5351" spans="1:6" ht="16.5" x14ac:dyDescent="0.3">
      <c r="A5351" s="9" t="s">
        <v>16976</v>
      </c>
      <c r="B5351" s="9" t="s">
        <v>2947</v>
      </c>
      <c r="C5351" s="10">
        <v>12286</v>
      </c>
      <c r="D5351" s="9">
        <v>7281103514</v>
      </c>
      <c r="E5351" s="9" t="e">
        <f>INDEX(#REF!:#REF!,MATCH($D5351,#REF!:#REF!,0),MATCH(#REF!,#REF!:#REF!,0))</f>
        <v>#REF!</v>
      </c>
      <c r="F5351" s="9" t="e">
        <f>INDEX(#REF!:#REF!,MATCH($D5351,#REF!:#REF!,0),MATCH(#REF!,#REF!:#REF!,0))</f>
        <v>#REF!</v>
      </c>
    </row>
    <row r="5352" spans="1:6" ht="16.5" x14ac:dyDescent="0.3">
      <c r="A5352" s="9" t="s">
        <v>16975</v>
      </c>
      <c r="B5352" s="9" t="s">
        <v>5218</v>
      </c>
      <c r="C5352" s="10">
        <v>21577</v>
      </c>
      <c r="D5352" s="9">
        <v>2973558387</v>
      </c>
      <c r="E5352" s="9" t="e">
        <f>INDEX(#REF!:#REF!,MATCH($D5352,#REF!:#REF!,0),MATCH(#REF!,#REF!:#REF!,0))</f>
        <v>#REF!</v>
      </c>
      <c r="F5352" s="9" t="e">
        <f>INDEX(#REF!:#REF!,MATCH($D5352,#REF!:#REF!,0),MATCH(#REF!,#REF!:#REF!,0))</f>
        <v>#REF!</v>
      </c>
    </row>
    <row r="5353" spans="1:6" ht="16.5" x14ac:dyDescent="0.3">
      <c r="A5353" s="9" t="s">
        <v>16974</v>
      </c>
      <c r="B5353" s="9" t="s">
        <v>2392</v>
      </c>
      <c r="C5353" s="10">
        <v>52037</v>
      </c>
      <c r="D5353" s="9">
        <v>7011563598</v>
      </c>
      <c r="E5353" s="9" t="e">
        <f>INDEX(#REF!:#REF!,MATCH($D5353,#REF!:#REF!,0),MATCH(#REF!,#REF!:#REF!,0))</f>
        <v>#REF!</v>
      </c>
      <c r="F5353" s="9" t="e">
        <f>INDEX(#REF!:#REF!,MATCH($D5353,#REF!:#REF!,0),MATCH(#REF!,#REF!:#REF!,0))</f>
        <v>#REF!</v>
      </c>
    </row>
    <row r="5354" spans="1:6" ht="16.5" x14ac:dyDescent="0.3">
      <c r="A5354" s="9" t="s">
        <v>16973</v>
      </c>
      <c r="B5354" s="9" t="s">
        <v>2485</v>
      </c>
      <c r="C5354" s="10">
        <v>49500</v>
      </c>
      <c r="D5354" s="9">
        <v>7957976743</v>
      </c>
      <c r="E5354" s="9" t="e">
        <f>INDEX(#REF!:#REF!,MATCH($D5354,#REF!:#REF!,0),MATCH(#REF!,#REF!:#REF!,0))</f>
        <v>#REF!</v>
      </c>
      <c r="F5354" s="9" t="e">
        <f>INDEX(#REF!:#REF!,MATCH($D5354,#REF!:#REF!,0),MATCH(#REF!,#REF!:#REF!,0))</f>
        <v>#REF!</v>
      </c>
    </row>
    <row r="5355" spans="1:6" ht="16.5" x14ac:dyDescent="0.3">
      <c r="A5355" s="9" t="s">
        <v>16972</v>
      </c>
      <c r="B5355" s="9" t="s">
        <v>2450</v>
      </c>
      <c r="C5355" s="10">
        <v>24120</v>
      </c>
      <c r="D5355" s="9">
        <v>6596440737</v>
      </c>
      <c r="E5355" s="9" t="e">
        <f>INDEX(#REF!:#REF!,MATCH($D5355,#REF!:#REF!,0),MATCH(#REF!,#REF!:#REF!,0))</f>
        <v>#REF!</v>
      </c>
      <c r="F5355" s="9" t="e">
        <f>INDEX(#REF!:#REF!,MATCH($D5355,#REF!:#REF!,0),MATCH(#REF!,#REF!:#REF!,0))</f>
        <v>#REF!</v>
      </c>
    </row>
    <row r="5356" spans="1:6" ht="16.5" x14ac:dyDescent="0.3">
      <c r="A5356" s="9" t="s">
        <v>16971</v>
      </c>
      <c r="B5356" s="9" t="s">
        <v>2077</v>
      </c>
      <c r="C5356" s="10">
        <v>27403</v>
      </c>
      <c r="D5356" s="9">
        <v>4504361140</v>
      </c>
      <c r="E5356" s="9" t="e">
        <f>INDEX(#REF!:#REF!,MATCH($D5356,#REF!:#REF!,0),MATCH(#REF!,#REF!:#REF!,0))</f>
        <v>#REF!</v>
      </c>
      <c r="F5356" s="9" t="e">
        <f>INDEX(#REF!:#REF!,MATCH($D5356,#REF!:#REF!,0),MATCH(#REF!,#REF!:#REF!,0))</f>
        <v>#REF!</v>
      </c>
    </row>
    <row r="5357" spans="1:6" ht="16.5" x14ac:dyDescent="0.3">
      <c r="A5357" s="9" t="s">
        <v>16970</v>
      </c>
      <c r="B5357" s="9" t="s">
        <v>3177</v>
      </c>
      <c r="C5357" s="10">
        <v>59153</v>
      </c>
      <c r="D5357" s="9">
        <v>8646243699</v>
      </c>
      <c r="E5357" s="9" t="e">
        <f>INDEX(#REF!:#REF!,MATCH($D5357,#REF!:#REF!,0),MATCH(#REF!,#REF!:#REF!,0))</f>
        <v>#REF!</v>
      </c>
      <c r="F5357" s="9" t="e">
        <f>INDEX(#REF!:#REF!,MATCH($D5357,#REF!:#REF!,0),MATCH(#REF!,#REF!:#REF!,0))</f>
        <v>#REF!</v>
      </c>
    </row>
    <row r="5358" spans="1:6" ht="16.5" x14ac:dyDescent="0.3">
      <c r="A5358" s="9" t="s">
        <v>16969</v>
      </c>
      <c r="B5358" s="9" t="s">
        <v>2216</v>
      </c>
      <c r="C5358" s="10">
        <v>44287</v>
      </c>
      <c r="D5358" s="9">
        <v>2423731264</v>
      </c>
      <c r="E5358" s="9" t="e">
        <f>INDEX(#REF!:#REF!,MATCH($D5358,#REF!:#REF!,0),MATCH(#REF!,#REF!:#REF!,0))</f>
        <v>#REF!</v>
      </c>
      <c r="F5358" s="9" t="e">
        <f>INDEX(#REF!:#REF!,MATCH($D5358,#REF!:#REF!,0),MATCH(#REF!,#REF!:#REF!,0))</f>
        <v>#REF!</v>
      </c>
    </row>
    <row r="5359" spans="1:6" ht="16.5" x14ac:dyDescent="0.3">
      <c r="A5359" s="9" t="s">
        <v>16968</v>
      </c>
      <c r="B5359" s="9" t="s">
        <v>3200</v>
      </c>
      <c r="C5359" s="10">
        <v>51074</v>
      </c>
      <c r="D5359" s="9">
        <v>9892583027</v>
      </c>
      <c r="E5359" s="9" t="e">
        <f>INDEX(#REF!:#REF!,MATCH($D5359,#REF!:#REF!,0),MATCH(#REF!,#REF!:#REF!,0))</f>
        <v>#REF!</v>
      </c>
      <c r="F5359" s="9" t="e">
        <f>INDEX(#REF!:#REF!,MATCH($D5359,#REF!:#REF!,0),MATCH(#REF!,#REF!:#REF!,0))</f>
        <v>#REF!</v>
      </c>
    </row>
    <row r="5360" spans="1:6" ht="16.5" x14ac:dyDescent="0.3">
      <c r="A5360" s="9" t="s">
        <v>16967</v>
      </c>
      <c r="B5360" s="9" t="s">
        <v>3098</v>
      </c>
      <c r="C5360" s="10">
        <v>35425</v>
      </c>
      <c r="D5360" s="9">
        <v>3554301841</v>
      </c>
      <c r="E5360" s="9" t="e">
        <f>INDEX(#REF!:#REF!,MATCH($D5360,#REF!:#REF!,0),MATCH(#REF!,#REF!:#REF!,0))</f>
        <v>#REF!</v>
      </c>
      <c r="F5360" s="9" t="e">
        <f>INDEX(#REF!:#REF!,MATCH($D5360,#REF!:#REF!,0),MATCH(#REF!,#REF!:#REF!,0))</f>
        <v>#REF!</v>
      </c>
    </row>
    <row r="5361" spans="1:6" ht="16.5" x14ac:dyDescent="0.3">
      <c r="A5361" s="9" t="s">
        <v>16966</v>
      </c>
      <c r="B5361" s="9" t="s">
        <v>2875</v>
      </c>
      <c r="C5361" s="10">
        <v>28439</v>
      </c>
      <c r="D5361" s="9">
        <v>8256403403</v>
      </c>
      <c r="E5361" s="9" t="e">
        <f>INDEX(#REF!:#REF!,MATCH($D5361,#REF!:#REF!,0),MATCH(#REF!,#REF!:#REF!,0))</f>
        <v>#REF!</v>
      </c>
      <c r="F5361" s="9" t="e">
        <f>INDEX(#REF!:#REF!,MATCH($D5361,#REF!:#REF!,0),MATCH(#REF!,#REF!:#REF!,0))</f>
        <v>#REF!</v>
      </c>
    </row>
    <row r="5362" spans="1:6" ht="16.5" x14ac:dyDescent="0.3">
      <c r="A5362" s="9" t="s">
        <v>16965</v>
      </c>
      <c r="B5362" s="9" t="s">
        <v>3123</v>
      </c>
      <c r="C5362" s="10">
        <v>55902</v>
      </c>
      <c r="D5362" s="9">
        <v>3891707452</v>
      </c>
      <c r="E5362" s="9" t="e">
        <f>INDEX(#REF!:#REF!,MATCH($D5362,#REF!:#REF!,0),MATCH(#REF!,#REF!:#REF!,0))</f>
        <v>#REF!</v>
      </c>
      <c r="F5362" s="9" t="e">
        <f>INDEX(#REF!:#REF!,MATCH($D5362,#REF!:#REF!,0),MATCH(#REF!,#REF!:#REF!,0))</f>
        <v>#REF!</v>
      </c>
    </row>
    <row r="5363" spans="1:6" ht="16.5" x14ac:dyDescent="0.3">
      <c r="A5363" s="9" t="s">
        <v>16964</v>
      </c>
      <c r="B5363" s="9" t="s">
        <v>2404</v>
      </c>
      <c r="C5363" s="10">
        <v>16052</v>
      </c>
      <c r="D5363" s="9">
        <v>4439073344</v>
      </c>
      <c r="E5363" s="9" t="e">
        <f>INDEX(#REF!:#REF!,MATCH($D5363,#REF!:#REF!,0),MATCH(#REF!,#REF!:#REF!,0))</f>
        <v>#REF!</v>
      </c>
      <c r="F5363" s="9" t="e">
        <f>INDEX(#REF!:#REF!,MATCH($D5363,#REF!:#REF!,0),MATCH(#REF!,#REF!:#REF!,0))</f>
        <v>#REF!</v>
      </c>
    </row>
    <row r="5364" spans="1:6" ht="16.5" x14ac:dyDescent="0.3">
      <c r="A5364" s="9" t="s">
        <v>16963</v>
      </c>
      <c r="B5364" s="9" t="s">
        <v>2025</v>
      </c>
      <c r="C5364" s="10">
        <v>35013</v>
      </c>
      <c r="D5364" s="9">
        <v>7304628987</v>
      </c>
      <c r="E5364" s="9" t="e">
        <f>INDEX(#REF!:#REF!,MATCH($D5364,#REF!:#REF!,0),MATCH(#REF!,#REF!:#REF!,0))</f>
        <v>#REF!</v>
      </c>
      <c r="F5364" s="9" t="e">
        <f>INDEX(#REF!:#REF!,MATCH($D5364,#REF!:#REF!,0),MATCH(#REF!,#REF!:#REF!,0))</f>
        <v>#REF!</v>
      </c>
    </row>
    <row r="5365" spans="1:6" ht="16.5" x14ac:dyDescent="0.3">
      <c r="A5365" s="9" t="s">
        <v>16962</v>
      </c>
      <c r="B5365" s="9" t="s">
        <v>2835</v>
      </c>
      <c r="C5365" s="10">
        <v>20676</v>
      </c>
      <c r="D5365" s="9">
        <v>3991963221</v>
      </c>
      <c r="E5365" s="9" t="e">
        <f>INDEX(#REF!:#REF!,MATCH($D5365,#REF!:#REF!,0),MATCH(#REF!,#REF!:#REF!,0))</f>
        <v>#REF!</v>
      </c>
      <c r="F5365" s="9" t="e">
        <f>INDEX(#REF!:#REF!,MATCH($D5365,#REF!:#REF!,0),MATCH(#REF!,#REF!:#REF!,0))</f>
        <v>#REF!</v>
      </c>
    </row>
    <row r="5366" spans="1:6" ht="16.5" x14ac:dyDescent="0.3">
      <c r="A5366" s="9" t="s">
        <v>16961</v>
      </c>
      <c r="B5366" s="9" t="s">
        <v>2505</v>
      </c>
      <c r="C5366" s="10">
        <v>11830</v>
      </c>
      <c r="D5366" s="9">
        <v>7367438190</v>
      </c>
      <c r="E5366" s="9" t="e">
        <f>INDEX(#REF!:#REF!,MATCH($D5366,#REF!:#REF!,0),MATCH(#REF!,#REF!:#REF!,0))</f>
        <v>#REF!</v>
      </c>
      <c r="F5366" s="9" t="e">
        <f>INDEX(#REF!:#REF!,MATCH($D5366,#REF!:#REF!,0),MATCH(#REF!,#REF!:#REF!,0))</f>
        <v>#REF!</v>
      </c>
    </row>
    <row r="5367" spans="1:6" ht="16.5" x14ac:dyDescent="0.3">
      <c r="A5367" s="9" t="s">
        <v>16960</v>
      </c>
      <c r="B5367" s="9" t="s">
        <v>3229</v>
      </c>
      <c r="C5367" s="10">
        <v>46515</v>
      </c>
      <c r="D5367" s="9">
        <v>8162941088</v>
      </c>
      <c r="E5367" s="9" t="e">
        <f>INDEX(#REF!:#REF!,MATCH($D5367,#REF!:#REF!,0),MATCH(#REF!,#REF!:#REF!,0))</f>
        <v>#REF!</v>
      </c>
      <c r="F5367" s="9" t="e">
        <f>INDEX(#REF!:#REF!,MATCH($D5367,#REF!:#REF!,0),MATCH(#REF!,#REF!:#REF!,0))</f>
        <v>#REF!</v>
      </c>
    </row>
    <row r="5368" spans="1:6" ht="16.5" x14ac:dyDescent="0.3">
      <c r="A5368" s="9" t="s">
        <v>16959</v>
      </c>
      <c r="B5368" s="9" t="s">
        <v>2935</v>
      </c>
      <c r="C5368" s="10">
        <v>10833</v>
      </c>
      <c r="D5368" s="9">
        <v>3609467622</v>
      </c>
      <c r="E5368" s="9" t="e">
        <f>INDEX(#REF!:#REF!,MATCH($D5368,#REF!:#REF!,0),MATCH(#REF!,#REF!:#REF!,0))</f>
        <v>#REF!</v>
      </c>
      <c r="F5368" s="9" t="e">
        <f>INDEX(#REF!:#REF!,MATCH($D5368,#REF!:#REF!,0),MATCH(#REF!,#REF!:#REF!,0))</f>
        <v>#REF!</v>
      </c>
    </row>
    <row r="5369" spans="1:6" ht="16.5" x14ac:dyDescent="0.3">
      <c r="A5369" s="9" t="s">
        <v>16958</v>
      </c>
      <c r="B5369" s="9" t="s">
        <v>1959</v>
      </c>
      <c r="C5369" s="10">
        <v>15580</v>
      </c>
      <c r="D5369" s="9">
        <v>8361813608</v>
      </c>
      <c r="E5369" s="9" t="e">
        <f>INDEX(#REF!:#REF!,MATCH($D5369,#REF!:#REF!,0),MATCH(#REF!,#REF!:#REF!,0))</f>
        <v>#REF!</v>
      </c>
      <c r="F5369" s="9" t="e">
        <f>INDEX(#REF!:#REF!,MATCH($D5369,#REF!:#REF!,0),MATCH(#REF!,#REF!:#REF!,0))</f>
        <v>#REF!</v>
      </c>
    </row>
    <row r="5370" spans="1:6" ht="16.5" x14ac:dyDescent="0.3">
      <c r="A5370" s="9" t="s">
        <v>16957</v>
      </c>
      <c r="B5370" s="9" t="s">
        <v>2820</v>
      </c>
      <c r="C5370" s="10">
        <v>29406</v>
      </c>
      <c r="D5370" s="9">
        <v>4439073344</v>
      </c>
      <c r="E5370" s="9" t="e">
        <f>INDEX(#REF!:#REF!,MATCH($D5370,#REF!:#REF!,0),MATCH(#REF!,#REF!:#REF!,0))</f>
        <v>#REF!</v>
      </c>
      <c r="F5370" s="9" t="e">
        <f>INDEX(#REF!:#REF!,MATCH($D5370,#REF!:#REF!,0),MATCH(#REF!,#REF!:#REF!,0))</f>
        <v>#REF!</v>
      </c>
    </row>
    <row r="5371" spans="1:6" ht="16.5" x14ac:dyDescent="0.3">
      <c r="A5371" s="9" t="s">
        <v>16956</v>
      </c>
      <c r="B5371" s="9" t="s">
        <v>2487</v>
      </c>
      <c r="C5371" s="10">
        <v>29276</v>
      </c>
      <c r="D5371" s="9">
        <v>9617190826</v>
      </c>
      <c r="E5371" s="9" t="e">
        <f>INDEX(#REF!:#REF!,MATCH($D5371,#REF!:#REF!,0),MATCH(#REF!,#REF!:#REF!,0))</f>
        <v>#REF!</v>
      </c>
      <c r="F5371" s="9" t="e">
        <f>INDEX(#REF!:#REF!,MATCH($D5371,#REF!:#REF!,0),MATCH(#REF!,#REF!:#REF!,0))</f>
        <v>#REF!</v>
      </c>
    </row>
    <row r="5372" spans="1:6" ht="16.5" x14ac:dyDescent="0.3">
      <c r="A5372" s="9" t="s">
        <v>16955</v>
      </c>
      <c r="B5372" s="9" t="s">
        <v>2323</v>
      </c>
      <c r="C5372" s="10">
        <v>38014</v>
      </c>
      <c r="D5372" s="9">
        <v>3435517239</v>
      </c>
      <c r="E5372" s="9" t="e">
        <f>INDEX(#REF!:#REF!,MATCH($D5372,#REF!:#REF!,0),MATCH(#REF!,#REF!:#REF!,0))</f>
        <v>#REF!</v>
      </c>
      <c r="F5372" s="9" t="e">
        <f>INDEX(#REF!:#REF!,MATCH($D5372,#REF!:#REF!,0),MATCH(#REF!,#REF!:#REF!,0))</f>
        <v>#REF!</v>
      </c>
    </row>
    <row r="5373" spans="1:6" ht="16.5" x14ac:dyDescent="0.3">
      <c r="A5373" s="9" t="s">
        <v>16954</v>
      </c>
      <c r="B5373" s="9" t="s">
        <v>2707</v>
      </c>
      <c r="C5373" s="10">
        <v>48457</v>
      </c>
      <c r="D5373" s="9">
        <v>1598957961</v>
      </c>
      <c r="E5373" s="9" t="e">
        <f>INDEX(#REF!:#REF!,MATCH($D5373,#REF!:#REF!,0),MATCH(#REF!,#REF!:#REF!,0))</f>
        <v>#REF!</v>
      </c>
      <c r="F5373" s="9" t="e">
        <f>INDEX(#REF!:#REF!,MATCH($D5373,#REF!:#REF!,0),MATCH(#REF!,#REF!:#REF!,0))</f>
        <v>#REF!</v>
      </c>
    </row>
    <row r="5374" spans="1:6" ht="16.5" x14ac:dyDescent="0.3">
      <c r="A5374" s="9" t="s">
        <v>16953</v>
      </c>
      <c r="B5374" s="9" t="s">
        <v>3077</v>
      </c>
      <c r="C5374" s="10">
        <v>55328</v>
      </c>
      <c r="D5374" s="9">
        <v>2060025532</v>
      </c>
      <c r="E5374" s="9" t="e">
        <f>INDEX(#REF!:#REF!,MATCH($D5374,#REF!:#REF!,0),MATCH(#REF!,#REF!:#REF!,0))</f>
        <v>#REF!</v>
      </c>
      <c r="F5374" s="9" t="e">
        <f>INDEX(#REF!:#REF!,MATCH($D5374,#REF!:#REF!,0),MATCH(#REF!,#REF!:#REF!,0))</f>
        <v>#REF!</v>
      </c>
    </row>
    <row r="5375" spans="1:6" ht="16.5" x14ac:dyDescent="0.3">
      <c r="A5375" s="9" t="s">
        <v>16952</v>
      </c>
      <c r="B5375" s="9" t="s">
        <v>1997</v>
      </c>
      <c r="C5375" s="10">
        <v>39012</v>
      </c>
      <c r="D5375" s="9">
        <v>4445486779</v>
      </c>
      <c r="E5375" s="9" t="e">
        <f>INDEX(#REF!:#REF!,MATCH($D5375,#REF!:#REF!,0),MATCH(#REF!,#REF!:#REF!,0))</f>
        <v>#REF!</v>
      </c>
      <c r="F5375" s="9" t="e">
        <f>INDEX(#REF!:#REF!,MATCH($D5375,#REF!:#REF!,0),MATCH(#REF!,#REF!:#REF!,0))</f>
        <v>#REF!</v>
      </c>
    </row>
    <row r="5376" spans="1:6" ht="16.5" x14ac:dyDescent="0.3">
      <c r="A5376" s="9" t="s">
        <v>16951</v>
      </c>
      <c r="B5376" s="9" t="s">
        <v>2835</v>
      </c>
      <c r="C5376" s="10">
        <v>57304</v>
      </c>
      <c r="D5376" s="9">
        <v>9340547551</v>
      </c>
      <c r="E5376" s="9" t="e">
        <f>INDEX(#REF!:#REF!,MATCH($D5376,#REF!:#REF!,0),MATCH(#REF!,#REF!:#REF!,0))</f>
        <v>#REF!</v>
      </c>
      <c r="F5376" s="9" t="e">
        <f>INDEX(#REF!:#REF!,MATCH($D5376,#REF!:#REF!,0),MATCH(#REF!,#REF!:#REF!,0))</f>
        <v>#REF!</v>
      </c>
    </row>
    <row r="5377" spans="1:6" ht="16.5" x14ac:dyDescent="0.3">
      <c r="A5377" s="9" t="s">
        <v>16950</v>
      </c>
      <c r="B5377" s="9" t="s">
        <v>2323</v>
      </c>
      <c r="C5377" s="10">
        <v>29752</v>
      </c>
      <c r="D5377" s="9">
        <v>2053848936</v>
      </c>
      <c r="E5377" s="9" t="e">
        <f>INDEX(#REF!:#REF!,MATCH($D5377,#REF!:#REF!,0),MATCH(#REF!,#REF!:#REF!,0))</f>
        <v>#REF!</v>
      </c>
      <c r="F5377" s="9" t="e">
        <f>INDEX(#REF!:#REF!,MATCH($D5377,#REF!:#REF!,0),MATCH(#REF!,#REF!:#REF!,0))</f>
        <v>#REF!</v>
      </c>
    </row>
    <row r="5378" spans="1:6" ht="16.5" x14ac:dyDescent="0.3">
      <c r="A5378" s="9" t="s">
        <v>16949</v>
      </c>
      <c r="B5378" s="9" t="s">
        <v>2505</v>
      </c>
      <c r="C5378" s="10">
        <v>32499</v>
      </c>
      <c r="D5378" s="9">
        <v>4194897803</v>
      </c>
      <c r="E5378" s="9" t="e">
        <f>INDEX(#REF!:#REF!,MATCH($D5378,#REF!:#REF!,0),MATCH(#REF!,#REF!:#REF!,0))</f>
        <v>#REF!</v>
      </c>
      <c r="F5378" s="9" t="e">
        <f>INDEX(#REF!:#REF!,MATCH($D5378,#REF!:#REF!,0),MATCH(#REF!,#REF!:#REF!,0))</f>
        <v>#REF!</v>
      </c>
    </row>
    <row r="5379" spans="1:6" ht="16.5" x14ac:dyDescent="0.3">
      <c r="A5379" s="9" t="s">
        <v>16948</v>
      </c>
      <c r="B5379" s="9" t="s">
        <v>2982</v>
      </c>
      <c r="C5379" s="10">
        <v>20720</v>
      </c>
      <c r="D5379" s="9">
        <v>244523738</v>
      </c>
      <c r="E5379" s="9" t="e">
        <f>INDEX(#REF!:#REF!,MATCH($D5379,#REF!:#REF!,0),MATCH(#REF!,#REF!:#REF!,0))</f>
        <v>#REF!</v>
      </c>
      <c r="F5379" s="9" t="e">
        <f>INDEX(#REF!:#REF!,MATCH($D5379,#REF!:#REF!,0),MATCH(#REF!,#REF!:#REF!,0))</f>
        <v>#REF!</v>
      </c>
    </row>
    <row r="5380" spans="1:6" ht="16.5" x14ac:dyDescent="0.3">
      <c r="A5380" s="9" t="s">
        <v>16947</v>
      </c>
      <c r="B5380" s="9" t="s">
        <v>2921</v>
      </c>
      <c r="C5380" s="10">
        <v>47828</v>
      </c>
      <c r="D5380" s="9">
        <v>8533410514</v>
      </c>
      <c r="E5380" s="9" t="e">
        <f>INDEX(#REF!:#REF!,MATCH($D5380,#REF!:#REF!,0),MATCH(#REF!,#REF!:#REF!,0))</f>
        <v>#REF!</v>
      </c>
      <c r="F5380" s="9" t="e">
        <f>INDEX(#REF!:#REF!,MATCH($D5380,#REF!:#REF!,0),MATCH(#REF!,#REF!:#REF!,0))</f>
        <v>#REF!</v>
      </c>
    </row>
    <row r="5381" spans="1:6" ht="16.5" x14ac:dyDescent="0.3">
      <c r="A5381" s="9" t="s">
        <v>16946</v>
      </c>
      <c r="B5381" s="9" t="s">
        <v>2589</v>
      </c>
      <c r="C5381" s="10">
        <v>48552</v>
      </c>
      <c r="D5381" s="9">
        <v>1598957961</v>
      </c>
      <c r="E5381" s="9" t="e">
        <f>INDEX(#REF!:#REF!,MATCH($D5381,#REF!:#REF!,0),MATCH(#REF!,#REF!:#REF!,0))</f>
        <v>#REF!</v>
      </c>
      <c r="F5381" s="9" t="e">
        <f>INDEX(#REF!:#REF!,MATCH($D5381,#REF!:#REF!,0),MATCH(#REF!,#REF!:#REF!,0))</f>
        <v>#REF!</v>
      </c>
    </row>
    <row r="5382" spans="1:6" ht="16.5" x14ac:dyDescent="0.3">
      <c r="A5382" s="9" t="s">
        <v>16945</v>
      </c>
      <c r="B5382" s="9" t="s">
        <v>1973</v>
      </c>
      <c r="C5382" s="10">
        <v>15782</v>
      </c>
      <c r="D5382" s="9">
        <v>4342145855</v>
      </c>
      <c r="E5382" s="9" t="e">
        <f>INDEX(#REF!:#REF!,MATCH($D5382,#REF!:#REF!,0),MATCH(#REF!,#REF!:#REF!,0))</f>
        <v>#REF!</v>
      </c>
      <c r="F5382" s="9" t="e">
        <f>INDEX(#REF!:#REF!,MATCH($D5382,#REF!:#REF!,0),MATCH(#REF!,#REF!:#REF!,0))</f>
        <v>#REF!</v>
      </c>
    </row>
    <row r="5383" spans="1:6" ht="16.5" x14ac:dyDescent="0.3">
      <c r="A5383" s="9" t="s">
        <v>16944</v>
      </c>
      <c r="B5383" s="9" t="s">
        <v>2267</v>
      </c>
      <c r="C5383" s="10">
        <v>56403</v>
      </c>
      <c r="D5383" s="9">
        <v>1472093461</v>
      </c>
      <c r="E5383" s="9" t="e">
        <f>INDEX(#REF!:#REF!,MATCH($D5383,#REF!:#REF!,0),MATCH(#REF!,#REF!:#REF!,0))</f>
        <v>#REF!</v>
      </c>
      <c r="F5383" s="9" t="e">
        <f>INDEX(#REF!:#REF!,MATCH($D5383,#REF!:#REF!,0),MATCH(#REF!,#REF!:#REF!,0))</f>
        <v>#REF!</v>
      </c>
    </row>
    <row r="5384" spans="1:6" ht="16.5" x14ac:dyDescent="0.3">
      <c r="A5384" s="9" t="s">
        <v>16943</v>
      </c>
      <c r="B5384" s="9" t="s">
        <v>3951</v>
      </c>
      <c r="C5384" s="10">
        <v>51019</v>
      </c>
      <c r="D5384" s="9">
        <v>3418374697</v>
      </c>
      <c r="E5384" s="9" t="e">
        <f>INDEX(#REF!:#REF!,MATCH($D5384,#REF!:#REF!,0),MATCH(#REF!,#REF!:#REF!,0))</f>
        <v>#REF!</v>
      </c>
      <c r="F5384" s="9" t="e">
        <f>INDEX(#REF!:#REF!,MATCH($D5384,#REF!:#REF!,0),MATCH(#REF!,#REF!:#REF!,0))</f>
        <v>#REF!</v>
      </c>
    </row>
    <row r="5385" spans="1:6" ht="16.5" x14ac:dyDescent="0.3">
      <c r="A5385" s="9" t="s">
        <v>16942</v>
      </c>
      <c r="B5385" s="9" t="s">
        <v>2349</v>
      </c>
      <c r="C5385" s="10">
        <v>32732</v>
      </c>
      <c r="D5385" s="9">
        <v>994826516</v>
      </c>
      <c r="E5385" s="9" t="e">
        <f>INDEX(#REF!:#REF!,MATCH($D5385,#REF!:#REF!,0),MATCH(#REF!,#REF!:#REF!,0))</f>
        <v>#REF!</v>
      </c>
      <c r="F5385" s="9" t="e">
        <f>INDEX(#REF!:#REF!,MATCH($D5385,#REF!:#REF!,0),MATCH(#REF!,#REF!:#REF!,0))</f>
        <v>#REF!</v>
      </c>
    </row>
    <row r="5386" spans="1:6" ht="16.5" x14ac:dyDescent="0.3">
      <c r="A5386" s="9" t="s">
        <v>16941</v>
      </c>
      <c r="B5386" s="9" t="s">
        <v>2680</v>
      </c>
      <c r="C5386" s="10">
        <v>48366</v>
      </c>
      <c r="D5386" s="9">
        <v>6850203894</v>
      </c>
      <c r="E5386" s="9" t="e">
        <f>INDEX(#REF!:#REF!,MATCH($D5386,#REF!:#REF!,0),MATCH(#REF!,#REF!:#REF!,0))</f>
        <v>#REF!</v>
      </c>
      <c r="F5386" s="9" t="e">
        <f>INDEX(#REF!:#REF!,MATCH($D5386,#REF!:#REF!,0),MATCH(#REF!,#REF!:#REF!,0))</f>
        <v>#REF!</v>
      </c>
    </row>
    <row r="5387" spans="1:6" ht="16.5" x14ac:dyDescent="0.3">
      <c r="A5387" s="9" t="s">
        <v>16940</v>
      </c>
      <c r="B5387" s="9" t="s">
        <v>2085</v>
      </c>
      <c r="C5387" s="10">
        <v>31987</v>
      </c>
      <c r="D5387" s="9">
        <v>6890491998</v>
      </c>
      <c r="E5387" s="9" t="e">
        <f>INDEX(#REF!:#REF!,MATCH($D5387,#REF!:#REF!,0),MATCH(#REF!,#REF!:#REF!,0))</f>
        <v>#REF!</v>
      </c>
      <c r="F5387" s="9" t="e">
        <f>INDEX(#REF!:#REF!,MATCH($D5387,#REF!:#REF!,0),MATCH(#REF!,#REF!:#REF!,0))</f>
        <v>#REF!</v>
      </c>
    </row>
    <row r="5388" spans="1:6" ht="16.5" x14ac:dyDescent="0.3">
      <c r="A5388" s="9" t="s">
        <v>16939</v>
      </c>
      <c r="B5388" s="9" t="s">
        <v>2142</v>
      </c>
      <c r="C5388" s="10">
        <v>13284</v>
      </c>
      <c r="D5388" s="9">
        <v>1152386727</v>
      </c>
      <c r="E5388" s="9" t="e">
        <f>INDEX(#REF!:#REF!,MATCH($D5388,#REF!:#REF!,0),MATCH(#REF!,#REF!:#REF!,0))</f>
        <v>#REF!</v>
      </c>
      <c r="F5388" s="9" t="e">
        <f>INDEX(#REF!:#REF!,MATCH($D5388,#REF!:#REF!,0),MATCH(#REF!,#REF!:#REF!,0))</f>
        <v>#REF!</v>
      </c>
    </row>
    <row r="5389" spans="1:6" ht="16.5" x14ac:dyDescent="0.3">
      <c r="A5389" s="9" t="s">
        <v>16938</v>
      </c>
      <c r="B5389" s="9" t="s">
        <v>2056</v>
      </c>
      <c r="C5389" s="10">
        <v>46277</v>
      </c>
      <c r="D5389" s="9">
        <v>7645724897</v>
      </c>
      <c r="E5389" s="9" t="e">
        <f>INDEX(#REF!:#REF!,MATCH($D5389,#REF!:#REF!,0),MATCH(#REF!,#REF!:#REF!,0))</f>
        <v>#REF!</v>
      </c>
      <c r="F5389" s="9" t="e">
        <f>INDEX(#REF!:#REF!,MATCH($D5389,#REF!:#REF!,0),MATCH(#REF!,#REF!:#REF!,0))</f>
        <v>#REF!</v>
      </c>
    </row>
    <row r="5390" spans="1:6" ht="16.5" x14ac:dyDescent="0.3">
      <c r="A5390" s="9" t="s">
        <v>16937</v>
      </c>
      <c r="B5390" s="9" t="s">
        <v>2036</v>
      </c>
      <c r="C5390" s="10">
        <v>44194</v>
      </c>
      <c r="D5390" s="9">
        <v>4236713853</v>
      </c>
      <c r="E5390" s="9" t="e">
        <f>INDEX(#REF!:#REF!,MATCH($D5390,#REF!:#REF!,0),MATCH(#REF!,#REF!:#REF!,0))</f>
        <v>#REF!</v>
      </c>
      <c r="F5390" s="9" t="e">
        <f>INDEX(#REF!:#REF!,MATCH($D5390,#REF!:#REF!,0),MATCH(#REF!,#REF!:#REF!,0))</f>
        <v>#REF!</v>
      </c>
    </row>
    <row r="5391" spans="1:6" ht="16.5" x14ac:dyDescent="0.3">
      <c r="A5391" s="9" t="s">
        <v>16936</v>
      </c>
      <c r="B5391" s="9" t="s">
        <v>2555</v>
      </c>
      <c r="C5391" s="10">
        <v>45682</v>
      </c>
      <c r="D5391" s="9">
        <v>3792993961</v>
      </c>
      <c r="E5391" s="9" t="e">
        <f>INDEX(#REF!:#REF!,MATCH($D5391,#REF!:#REF!,0),MATCH(#REF!,#REF!:#REF!,0))</f>
        <v>#REF!</v>
      </c>
      <c r="F5391" s="9" t="e">
        <f>INDEX(#REF!:#REF!,MATCH($D5391,#REF!:#REF!,0),MATCH(#REF!,#REF!:#REF!,0))</f>
        <v>#REF!</v>
      </c>
    </row>
    <row r="5392" spans="1:6" ht="16.5" x14ac:dyDescent="0.3">
      <c r="A5392" s="9" t="s">
        <v>16935</v>
      </c>
      <c r="B5392" s="9" t="s">
        <v>2161</v>
      </c>
      <c r="C5392" s="10">
        <v>50353</v>
      </c>
      <c r="D5392" s="9">
        <v>5929508313</v>
      </c>
      <c r="E5392" s="9" t="e">
        <f>INDEX(#REF!:#REF!,MATCH($D5392,#REF!:#REF!,0),MATCH(#REF!,#REF!:#REF!,0))</f>
        <v>#REF!</v>
      </c>
      <c r="F5392" s="9" t="e">
        <f>INDEX(#REF!:#REF!,MATCH($D5392,#REF!:#REF!,0),MATCH(#REF!,#REF!:#REF!,0))</f>
        <v>#REF!</v>
      </c>
    </row>
    <row r="5393" spans="1:6" ht="16.5" x14ac:dyDescent="0.3">
      <c r="A5393" s="9" t="s">
        <v>16934</v>
      </c>
      <c r="B5393" s="9" t="s">
        <v>2845</v>
      </c>
      <c r="C5393" s="10">
        <v>59404</v>
      </c>
      <c r="D5393" s="9">
        <v>303831626</v>
      </c>
      <c r="E5393" s="9" t="e">
        <f>INDEX(#REF!:#REF!,MATCH($D5393,#REF!:#REF!,0),MATCH(#REF!,#REF!:#REF!,0))</f>
        <v>#REF!</v>
      </c>
      <c r="F5393" s="9" t="e">
        <f>INDEX(#REF!:#REF!,MATCH($D5393,#REF!:#REF!,0),MATCH(#REF!,#REF!:#REF!,0))</f>
        <v>#REF!</v>
      </c>
    </row>
    <row r="5394" spans="1:6" ht="16.5" x14ac:dyDescent="0.3">
      <c r="A5394" s="9" t="s">
        <v>16933</v>
      </c>
      <c r="B5394" s="9" t="s">
        <v>2685</v>
      </c>
      <c r="C5394" s="10">
        <v>39201</v>
      </c>
      <c r="D5394" s="9">
        <v>960994726</v>
      </c>
      <c r="E5394" s="9" t="e">
        <f>INDEX(#REF!:#REF!,MATCH($D5394,#REF!:#REF!,0),MATCH(#REF!,#REF!:#REF!,0))</f>
        <v>#REF!</v>
      </c>
      <c r="F5394" s="9" t="e">
        <f>INDEX(#REF!:#REF!,MATCH($D5394,#REF!:#REF!,0),MATCH(#REF!,#REF!:#REF!,0))</f>
        <v>#REF!</v>
      </c>
    </row>
    <row r="5395" spans="1:6" ht="16.5" x14ac:dyDescent="0.3">
      <c r="A5395" s="9" t="s">
        <v>16932</v>
      </c>
      <c r="B5395" s="9" t="s">
        <v>2645</v>
      </c>
      <c r="C5395" s="10">
        <v>53102</v>
      </c>
      <c r="D5395" s="9">
        <v>7635344498</v>
      </c>
      <c r="E5395" s="9" t="e">
        <f>INDEX(#REF!:#REF!,MATCH($D5395,#REF!:#REF!,0),MATCH(#REF!,#REF!:#REF!,0))</f>
        <v>#REF!</v>
      </c>
      <c r="F5395" s="9" t="e">
        <f>INDEX(#REF!:#REF!,MATCH($D5395,#REF!:#REF!,0),MATCH(#REF!,#REF!:#REF!,0))</f>
        <v>#REF!</v>
      </c>
    </row>
    <row r="5396" spans="1:6" ht="16.5" x14ac:dyDescent="0.3">
      <c r="A5396" s="9" t="s">
        <v>16931</v>
      </c>
      <c r="B5396" s="9" t="s">
        <v>2386</v>
      </c>
      <c r="C5396" s="10">
        <v>37022</v>
      </c>
      <c r="D5396" s="9">
        <v>4323727860</v>
      </c>
      <c r="E5396" s="9" t="e">
        <f>INDEX(#REF!:#REF!,MATCH($D5396,#REF!:#REF!,0),MATCH(#REF!,#REF!:#REF!,0))</f>
        <v>#REF!</v>
      </c>
      <c r="F5396" s="9" t="e">
        <f>INDEX(#REF!:#REF!,MATCH($D5396,#REF!:#REF!,0),MATCH(#REF!,#REF!:#REF!,0))</f>
        <v>#REF!</v>
      </c>
    </row>
    <row r="5397" spans="1:6" ht="16.5" x14ac:dyDescent="0.3">
      <c r="A5397" s="9" t="s">
        <v>16930</v>
      </c>
      <c r="B5397" s="9" t="s">
        <v>2001</v>
      </c>
      <c r="C5397" s="10">
        <v>40764</v>
      </c>
      <c r="D5397" s="9">
        <v>2060025532</v>
      </c>
      <c r="E5397" s="9" t="e">
        <f>INDEX(#REF!:#REF!,MATCH($D5397,#REF!:#REF!,0),MATCH(#REF!,#REF!:#REF!,0))</f>
        <v>#REF!</v>
      </c>
      <c r="F5397" s="9" t="e">
        <f>INDEX(#REF!:#REF!,MATCH($D5397,#REF!:#REF!,0),MATCH(#REF!,#REF!:#REF!,0))</f>
        <v>#REF!</v>
      </c>
    </row>
    <row r="5398" spans="1:6" ht="16.5" x14ac:dyDescent="0.3">
      <c r="A5398" s="9" t="s">
        <v>16929</v>
      </c>
      <c r="B5398" s="9" t="s">
        <v>2718</v>
      </c>
      <c r="C5398" s="10">
        <v>38190</v>
      </c>
      <c r="D5398" s="9">
        <v>3219601650</v>
      </c>
      <c r="E5398" s="9" t="e">
        <f>INDEX(#REF!:#REF!,MATCH($D5398,#REF!:#REF!,0),MATCH(#REF!,#REF!:#REF!,0))</f>
        <v>#REF!</v>
      </c>
      <c r="F5398" s="9" t="e">
        <f>INDEX(#REF!:#REF!,MATCH($D5398,#REF!:#REF!,0),MATCH(#REF!,#REF!:#REF!,0))</f>
        <v>#REF!</v>
      </c>
    </row>
    <row r="5399" spans="1:6" ht="16.5" x14ac:dyDescent="0.3">
      <c r="A5399" s="9" t="s">
        <v>16928</v>
      </c>
      <c r="B5399" s="9" t="s">
        <v>2021</v>
      </c>
      <c r="C5399" s="10">
        <v>27837</v>
      </c>
      <c r="D5399" s="9">
        <v>2259282237</v>
      </c>
      <c r="E5399" s="9" t="e">
        <f>INDEX(#REF!:#REF!,MATCH($D5399,#REF!:#REF!,0),MATCH(#REF!,#REF!:#REF!,0))</f>
        <v>#REF!</v>
      </c>
      <c r="F5399" s="9" t="e">
        <f>INDEX(#REF!:#REF!,MATCH($D5399,#REF!:#REF!,0),MATCH(#REF!,#REF!:#REF!,0))</f>
        <v>#REF!</v>
      </c>
    </row>
    <row r="5400" spans="1:6" ht="16.5" x14ac:dyDescent="0.3">
      <c r="A5400" s="9" t="s">
        <v>16927</v>
      </c>
      <c r="B5400" s="9" t="s">
        <v>2530</v>
      </c>
      <c r="C5400" s="10">
        <v>48653</v>
      </c>
      <c r="D5400" s="9">
        <v>2177097355</v>
      </c>
      <c r="E5400" s="9" t="e">
        <f>INDEX(#REF!:#REF!,MATCH($D5400,#REF!:#REF!,0),MATCH(#REF!,#REF!:#REF!,0))</f>
        <v>#REF!</v>
      </c>
      <c r="F5400" s="9" t="e">
        <f>INDEX(#REF!:#REF!,MATCH($D5400,#REF!:#REF!,0),MATCH(#REF!,#REF!:#REF!,0))</f>
        <v>#REF!</v>
      </c>
    </row>
    <row r="5401" spans="1:6" ht="16.5" x14ac:dyDescent="0.3">
      <c r="A5401" s="9" t="s">
        <v>16926</v>
      </c>
      <c r="B5401" s="9" t="s">
        <v>2288</v>
      </c>
      <c r="C5401" s="10">
        <v>45106</v>
      </c>
      <c r="D5401" s="9">
        <v>899126162</v>
      </c>
      <c r="E5401" s="9" t="e">
        <f>INDEX(#REF!:#REF!,MATCH($D5401,#REF!:#REF!,0),MATCH(#REF!,#REF!:#REF!,0))</f>
        <v>#REF!</v>
      </c>
      <c r="F5401" s="9" t="e">
        <f>INDEX(#REF!:#REF!,MATCH($D5401,#REF!:#REF!,0),MATCH(#REF!,#REF!:#REF!,0))</f>
        <v>#REF!</v>
      </c>
    </row>
    <row r="5402" spans="1:6" ht="16.5" x14ac:dyDescent="0.3">
      <c r="A5402" s="9" t="s">
        <v>16925</v>
      </c>
      <c r="B5402" s="9" t="s">
        <v>2608</v>
      </c>
      <c r="C5402" s="10">
        <v>26042</v>
      </c>
      <c r="D5402" s="9">
        <v>4235594176</v>
      </c>
      <c r="E5402" s="9" t="e">
        <f>INDEX(#REF!:#REF!,MATCH($D5402,#REF!:#REF!,0),MATCH(#REF!,#REF!:#REF!,0))</f>
        <v>#REF!</v>
      </c>
      <c r="F5402" s="9" t="e">
        <f>INDEX(#REF!:#REF!,MATCH($D5402,#REF!:#REF!,0),MATCH(#REF!,#REF!:#REF!,0))</f>
        <v>#REF!</v>
      </c>
    </row>
    <row r="5403" spans="1:6" ht="16.5" x14ac:dyDescent="0.3">
      <c r="A5403" s="9" t="s">
        <v>16924</v>
      </c>
      <c r="B5403" s="9" t="s">
        <v>2243</v>
      </c>
      <c r="C5403" s="10">
        <v>53091</v>
      </c>
      <c r="D5403" s="9">
        <v>1841759848</v>
      </c>
      <c r="E5403" s="9" t="e">
        <f>INDEX(#REF!:#REF!,MATCH($D5403,#REF!:#REF!,0),MATCH(#REF!,#REF!:#REF!,0))</f>
        <v>#REF!</v>
      </c>
      <c r="F5403" s="9" t="e">
        <f>INDEX(#REF!:#REF!,MATCH($D5403,#REF!:#REF!,0),MATCH(#REF!,#REF!:#REF!,0))</f>
        <v>#REF!</v>
      </c>
    </row>
    <row r="5404" spans="1:6" ht="16.5" x14ac:dyDescent="0.3">
      <c r="A5404" s="9" t="s">
        <v>16923</v>
      </c>
      <c r="B5404" s="9" t="s">
        <v>2671</v>
      </c>
      <c r="C5404" s="10">
        <v>37845</v>
      </c>
      <c r="D5404" s="9">
        <v>4162153728</v>
      </c>
      <c r="E5404" s="9" t="e">
        <f>INDEX(#REF!:#REF!,MATCH($D5404,#REF!:#REF!,0),MATCH(#REF!,#REF!:#REF!,0))</f>
        <v>#REF!</v>
      </c>
      <c r="F5404" s="9" t="e">
        <f>INDEX(#REF!:#REF!,MATCH($D5404,#REF!:#REF!,0),MATCH(#REF!,#REF!:#REF!,0))</f>
        <v>#REF!</v>
      </c>
    </row>
    <row r="5405" spans="1:6" ht="16.5" x14ac:dyDescent="0.3">
      <c r="A5405" s="9" t="s">
        <v>16922</v>
      </c>
      <c r="B5405" s="9" t="s">
        <v>1985</v>
      </c>
      <c r="C5405" s="10">
        <v>26130</v>
      </c>
      <c r="D5405" s="9">
        <v>1296185559</v>
      </c>
      <c r="E5405" s="9" t="e">
        <f>INDEX(#REF!:#REF!,MATCH($D5405,#REF!:#REF!,0),MATCH(#REF!,#REF!:#REF!,0))</f>
        <v>#REF!</v>
      </c>
      <c r="F5405" s="9" t="e">
        <f>INDEX(#REF!:#REF!,MATCH($D5405,#REF!:#REF!,0),MATCH(#REF!,#REF!:#REF!,0))</f>
        <v>#REF!</v>
      </c>
    </row>
    <row r="5406" spans="1:6" ht="16.5" x14ac:dyDescent="0.3">
      <c r="A5406" s="9" t="s">
        <v>16921</v>
      </c>
      <c r="B5406" s="9" t="s">
        <v>2083</v>
      </c>
      <c r="C5406" s="10">
        <v>16992</v>
      </c>
      <c r="D5406" s="9">
        <v>2779378506</v>
      </c>
      <c r="E5406" s="9" t="e">
        <f>INDEX(#REF!:#REF!,MATCH($D5406,#REF!:#REF!,0),MATCH(#REF!,#REF!:#REF!,0))</f>
        <v>#REF!</v>
      </c>
      <c r="F5406" s="9" t="e">
        <f>INDEX(#REF!:#REF!,MATCH($D5406,#REF!:#REF!,0),MATCH(#REF!,#REF!:#REF!,0))</f>
        <v>#REF!</v>
      </c>
    </row>
    <row r="5407" spans="1:6" ht="16.5" x14ac:dyDescent="0.3">
      <c r="A5407" s="9" t="s">
        <v>16920</v>
      </c>
      <c r="B5407" s="9" t="s">
        <v>2284</v>
      </c>
      <c r="C5407" s="10">
        <v>19800</v>
      </c>
      <c r="D5407" s="9">
        <v>3967370569</v>
      </c>
      <c r="E5407" s="9" t="e">
        <f>INDEX(#REF!:#REF!,MATCH($D5407,#REF!:#REF!,0),MATCH(#REF!,#REF!:#REF!,0))</f>
        <v>#REF!</v>
      </c>
      <c r="F5407" s="9" t="e">
        <f>INDEX(#REF!:#REF!,MATCH($D5407,#REF!:#REF!,0),MATCH(#REF!,#REF!:#REF!,0))</f>
        <v>#REF!</v>
      </c>
    </row>
    <row r="5408" spans="1:6" ht="16.5" x14ac:dyDescent="0.3">
      <c r="A5408" s="9" t="s">
        <v>16919</v>
      </c>
      <c r="B5408" s="9" t="s">
        <v>3123</v>
      </c>
      <c r="C5408" s="10">
        <v>11161</v>
      </c>
      <c r="D5408" s="9">
        <v>5075915108</v>
      </c>
      <c r="E5408" s="9" t="e">
        <f>INDEX(#REF!:#REF!,MATCH($D5408,#REF!:#REF!,0),MATCH(#REF!,#REF!:#REF!,0))</f>
        <v>#REF!</v>
      </c>
      <c r="F5408" s="9" t="e">
        <f>INDEX(#REF!:#REF!,MATCH($D5408,#REF!:#REF!,0),MATCH(#REF!,#REF!:#REF!,0))</f>
        <v>#REF!</v>
      </c>
    </row>
    <row r="5409" spans="1:6" ht="16.5" x14ac:dyDescent="0.3">
      <c r="A5409" s="9" t="s">
        <v>16918</v>
      </c>
      <c r="B5409" s="9" t="s">
        <v>2054</v>
      </c>
      <c r="C5409" s="10">
        <v>43182</v>
      </c>
      <c r="D5409" s="9">
        <v>228985188</v>
      </c>
      <c r="E5409" s="9" t="e">
        <f>INDEX(#REF!:#REF!,MATCH($D5409,#REF!:#REF!,0),MATCH(#REF!,#REF!:#REF!,0))</f>
        <v>#REF!</v>
      </c>
      <c r="F5409" s="9" t="e">
        <f>INDEX(#REF!:#REF!,MATCH($D5409,#REF!:#REF!,0),MATCH(#REF!,#REF!:#REF!,0))</f>
        <v>#REF!</v>
      </c>
    </row>
    <row r="5410" spans="1:6" ht="16.5" x14ac:dyDescent="0.3">
      <c r="A5410" s="9" t="s">
        <v>16917</v>
      </c>
      <c r="B5410" s="9" t="s">
        <v>2267</v>
      </c>
      <c r="C5410" s="10">
        <v>26603</v>
      </c>
      <c r="D5410" s="9">
        <v>2748937082</v>
      </c>
      <c r="E5410" s="9" t="e">
        <f>INDEX(#REF!:#REF!,MATCH($D5410,#REF!:#REF!,0),MATCH(#REF!,#REF!:#REF!,0))</f>
        <v>#REF!</v>
      </c>
      <c r="F5410" s="9" t="e">
        <f>INDEX(#REF!:#REF!,MATCH($D5410,#REF!:#REF!,0),MATCH(#REF!,#REF!:#REF!,0))</f>
        <v>#REF!</v>
      </c>
    </row>
    <row r="5411" spans="1:6" ht="16.5" x14ac:dyDescent="0.3">
      <c r="A5411" s="9" t="s">
        <v>16916</v>
      </c>
      <c r="B5411" s="9" t="s">
        <v>3720</v>
      </c>
      <c r="C5411" s="10">
        <v>34372</v>
      </c>
      <c r="D5411" s="9">
        <v>5407735911</v>
      </c>
      <c r="E5411" s="9" t="e">
        <f>INDEX(#REF!:#REF!,MATCH($D5411,#REF!:#REF!,0),MATCH(#REF!,#REF!:#REF!,0))</f>
        <v>#REF!</v>
      </c>
      <c r="F5411" s="9" t="e">
        <f>INDEX(#REF!:#REF!,MATCH($D5411,#REF!:#REF!,0),MATCH(#REF!,#REF!:#REF!,0))</f>
        <v>#REF!</v>
      </c>
    </row>
    <row r="5412" spans="1:6" ht="16.5" x14ac:dyDescent="0.3">
      <c r="A5412" s="9" t="s">
        <v>16915</v>
      </c>
      <c r="B5412" s="9" t="s">
        <v>2269</v>
      </c>
      <c r="C5412" s="10">
        <v>31055</v>
      </c>
      <c r="D5412" s="9">
        <v>5244119095</v>
      </c>
      <c r="E5412" s="9" t="e">
        <f>INDEX(#REF!:#REF!,MATCH($D5412,#REF!:#REF!,0),MATCH(#REF!,#REF!:#REF!,0))</f>
        <v>#REF!</v>
      </c>
      <c r="F5412" s="9" t="e">
        <f>INDEX(#REF!:#REF!,MATCH($D5412,#REF!:#REF!,0),MATCH(#REF!,#REF!:#REF!,0))</f>
        <v>#REF!</v>
      </c>
    </row>
    <row r="5413" spans="1:6" ht="16.5" x14ac:dyDescent="0.3">
      <c r="A5413" s="9" t="s">
        <v>16914</v>
      </c>
      <c r="B5413" s="9" t="s">
        <v>1975</v>
      </c>
      <c r="C5413" s="10">
        <v>20992</v>
      </c>
      <c r="D5413" s="9">
        <v>9547713507</v>
      </c>
      <c r="E5413" s="9" t="e">
        <f>INDEX(#REF!:#REF!,MATCH($D5413,#REF!:#REF!,0),MATCH(#REF!,#REF!:#REF!,0))</f>
        <v>#REF!</v>
      </c>
      <c r="F5413" s="9" t="e">
        <f>INDEX(#REF!:#REF!,MATCH($D5413,#REF!:#REF!,0),MATCH(#REF!,#REF!:#REF!,0))</f>
        <v>#REF!</v>
      </c>
    </row>
    <row r="5414" spans="1:6" ht="16.5" x14ac:dyDescent="0.3">
      <c r="A5414" s="9" t="s">
        <v>16913</v>
      </c>
      <c r="B5414" s="9" t="s">
        <v>3073</v>
      </c>
      <c r="C5414" s="10">
        <v>35280</v>
      </c>
      <c r="D5414" s="9">
        <v>7281103514</v>
      </c>
      <c r="E5414" s="9" t="e">
        <f>INDEX(#REF!:#REF!,MATCH($D5414,#REF!:#REF!,0),MATCH(#REF!,#REF!:#REF!,0))</f>
        <v>#REF!</v>
      </c>
      <c r="F5414" s="9" t="e">
        <f>INDEX(#REF!:#REF!,MATCH($D5414,#REF!:#REF!,0),MATCH(#REF!,#REF!:#REF!,0))</f>
        <v>#REF!</v>
      </c>
    </row>
    <row r="5415" spans="1:6" ht="16.5" x14ac:dyDescent="0.3">
      <c r="A5415" s="9" t="s">
        <v>16912</v>
      </c>
      <c r="B5415" s="9" t="s">
        <v>2005</v>
      </c>
      <c r="C5415" s="10">
        <v>13048</v>
      </c>
      <c r="D5415" s="9">
        <v>713650656</v>
      </c>
      <c r="E5415" s="9" t="e">
        <f>INDEX(#REF!:#REF!,MATCH($D5415,#REF!:#REF!,0),MATCH(#REF!,#REF!:#REF!,0))</f>
        <v>#REF!</v>
      </c>
      <c r="F5415" s="9" t="e">
        <f>INDEX(#REF!:#REF!,MATCH($D5415,#REF!:#REF!,0),MATCH(#REF!,#REF!:#REF!,0))</f>
        <v>#REF!</v>
      </c>
    </row>
    <row r="5416" spans="1:6" ht="16.5" x14ac:dyDescent="0.3">
      <c r="A5416" s="9" t="s">
        <v>16911</v>
      </c>
      <c r="B5416" s="9" t="s">
        <v>2216</v>
      </c>
      <c r="C5416" s="10">
        <v>16324</v>
      </c>
      <c r="D5416" s="9">
        <v>7521557441</v>
      </c>
      <c r="E5416" s="9" t="e">
        <f>INDEX(#REF!:#REF!,MATCH($D5416,#REF!:#REF!,0),MATCH(#REF!,#REF!:#REF!,0))</f>
        <v>#REF!</v>
      </c>
      <c r="F5416" s="9" t="e">
        <f>INDEX(#REF!:#REF!,MATCH($D5416,#REF!:#REF!,0),MATCH(#REF!,#REF!:#REF!,0))</f>
        <v>#REF!</v>
      </c>
    </row>
    <row r="5417" spans="1:6" ht="16.5" x14ac:dyDescent="0.3">
      <c r="A5417" s="9" t="s">
        <v>16910</v>
      </c>
      <c r="B5417" s="9" t="s">
        <v>2267</v>
      </c>
      <c r="C5417" s="10">
        <v>29571</v>
      </c>
      <c r="D5417" s="9">
        <v>2138131904</v>
      </c>
      <c r="E5417" s="9" t="e">
        <f>INDEX(#REF!:#REF!,MATCH($D5417,#REF!:#REF!,0),MATCH(#REF!,#REF!:#REF!,0))</f>
        <v>#REF!</v>
      </c>
      <c r="F5417" s="9" t="e">
        <f>INDEX(#REF!:#REF!,MATCH($D5417,#REF!:#REF!,0),MATCH(#REF!,#REF!:#REF!,0))</f>
        <v>#REF!</v>
      </c>
    </row>
    <row r="5418" spans="1:6" ht="16.5" x14ac:dyDescent="0.3">
      <c r="A5418" s="9" t="s">
        <v>16909</v>
      </c>
      <c r="B5418" s="9" t="s">
        <v>2312</v>
      </c>
      <c r="C5418" s="10">
        <v>17141</v>
      </c>
      <c r="D5418" s="9">
        <v>7001733199</v>
      </c>
      <c r="E5418" s="9" t="e">
        <f>INDEX(#REF!:#REF!,MATCH($D5418,#REF!:#REF!,0),MATCH(#REF!,#REF!:#REF!,0))</f>
        <v>#REF!</v>
      </c>
      <c r="F5418" s="9" t="e">
        <f>INDEX(#REF!:#REF!,MATCH($D5418,#REF!:#REF!,0),MATCH(#REF!,#REF!:#REF!,0))</f>
        <v>#REF!</v>
      </c>
    </row>
    <row r="5419" spans="1:6" ht="16.5" x14ac:dyDescent="0.3">
      <c r="A5419" s="9" t="s">
        <v>16908</v>
      </c>
      <c r="B5419" s="9" t="s">
        <v>3366</v>
      </c>
      <c r="C5419" s="10">
        <v>29923</v>
      </c>
      <c r="D5419" s="9">
        <v>2259282237</v>
      </c>
      <c r="E5419" s="9" t="e">
        <f>INDEX(#REF!:#REF!,MATCH($D5419,#REF!:#REF!,0),MATCH(#REF!,#REF!:#REF!,0))</f>
        <v>#REF!</v>
      </c>
      <c r="F5419" s="9" t="e">
        <f>INDEX(#REF!:#REF!,MATCH($D5419,#REF!:#REF!,0),MATCH(#REF!,#REF!:#REF!,0))</f>
        <v>#REF!</v>
      </c>
    </row>
    <row r="5420" spans="1:6" ht="16.5" x14ac:dyDescent="0.3">
      <c r="A5420" s="9" t="s">
        <v>16907</v>
      </c>
      <c r="B5420" s="9" t="s">
        <v>2085</v>
      </c>
      <c r="C5420" s="10">
        <v>15945</v>
      </c>
      <c r="D5420" s="9">
        <v>1444572199</v>
      </c>
      <c r="E5420" s="9" t="e">
        <f>INDEX(#REF!:#REF!,MATCH($D5420,#REF!:#REF!,0),MATCH(#REF!,#REF!:#REF!,0))</f>
        <v>#REF!</v>
      </c>
      <c r="F5420" s="9" t="e">
        <f>INDEX(#REF!:#REF!,MATCH($D5420,#REF!:#REF!,0),MATCH(#REF!,#REF!:#REF!,0))</f>
        <v>#REF!</v>
      </c>
    </row>
    <row r="5421" spans="1:6" ht="16.5" x14ac:dyDescent="0.3">
      <c r="A5421" s="9" t="s">
        <v>16906</v>
      </c>
      <c r="B5421" s="9" t="s">
        <v>3123</v>
      </c>
      <c r="C5421" s="10">
        <v>59170</v>
      </c>
      <c r="D5421" s="9">
        <v>2314136845</v>
      </c>
      <c r="E5421" s="9" t="e">
        <f>INDEX(#REF!:#REF!,MATCH($D5421,#REF!:#REF!,0),MATCH(#REF!,#REF!:#REF!,0))</f>
        <v>#REF!</v>
      </c>
      <c r="F5421" s="9" t="e">
        <f>INDEX(#REF!:#REF!,MATCH($D5421,#REF!:#REF!,0),MATCH(#REF!,#REF!:#REF!,0))</f>
        <v>#REF!</v>
      </c>
    </row>
    <row r="5422" spans="1:6" ht="16.5" x14ac:dyDescent="0.3">
      <c r="A5422" s="9" t="s">
        <v>16905</v>
      </c>
      <c r="B5422" s="9" t="s">
        <v>2409</v>
      </c>
      <c r="C5422" s="10">
        <v>58480</v>
      </c>
      <c r="D5422" s="9">
        <v>569240891</v>
      </c>
      <c r="E5422" s="9" t="e">
        <f>INDEX(#REF!:#REF!,MATCH($D5422,#REF!:#REF!,0),MATCH(#REF!,#REF!:#REF!,0))</f>
        <v>#REF!</v>
      </c>
      <c r="F5422" s="9" t="e">
        <f>INDEX(#REF!:#REF!,MATCH($D5422,#REF!:#REF!,0),MATCH(#REF!,#REF!:#REF!,0))</f>
        <v>#REF!</v>
      </c>
    </row>
    <row r="5423" spans="1:6" ht="16.5" x14ac:dyDescent="0.3">
      <c r="A5423" s="9" t="s">
        <v>16904</v>
      </c>
      <c r="B5423" s="9" t="s">
        <v>2075</v>
      </c>
      <c r="C5423" s="10">
        <v>38087</v>
      </c>
      <c r="D5423" s="9">
        <v>1532722974</v>
      </c>
      <c r="E5423" s="9" t="e">
        <f>INDEX(#REF!:#REF!,MATCH($D5423,#REF!:#REF!,0),MATCH(#REF!,#REF!:#REF!,0))</f>
        <v>#REF!</v>
      </c>
      <c r="F5423" s="9" t="e">
        <f>INDEX(#REF!:#REF!,MATCH($D5423,#REF!:#REF!,0),MATCH(#REF!,#REF!:#REF!,0))</f>
        <v>#REF!</v>
      </c>
    </row>
    <row r="5424" spans="1:6" ht="16.5" x14ac:dyDescent="0.3">
      <c r="A5424" s="9" t="s">
        <v>16903</v>
      </c>
      <c r="B5424" s="9" t="s">
        <v>2161</v>
      </c>
      <c r="C5424" s="10">
        <v>57032</v>
      </c>
      <c r="D5424" s="9">
        <v>3806430489</v>
      </c>
      <c r="E5424" s="9" t="e">
        <f>INDEX(#REF!:#REF!,MATCH($D5424,#REF!:#REF!,0),MATCH(#REF!,#REF!:#REF!,0))</f>
        <v>#REF!</v>
      </c>
      <c r="F5424" s="9" t="e">
        <f>INDEX(#REF!:#REF!,MATCH($D5424,#REF!:#REF!,0),MATCH(#REF!,#REF!:#REF!,0))</f>
        <v>#REF!</v>
      </c>
    </row>
    <row r="5425" spans="1:6" ht="16.5" x14ac:dyDescent="0.3">
      <c r="A5425" s="9" t="s">
        <v>16902</v>
      </c>
      <c r="B5425" s="9" t="s">
        <v>2190</v>
      </c>
      <c r="C5425" s="10">
        <v>21029</v>
      </c>
      <c r="D5425" s="9">
        <v>5837501576</v>
      </c>
      <c r="E5425" s="9" t="e">
        <f>INDEX(#REF!:#REF!,MATCH($D5425,#REF!:#REF!,0),MATCH(#REF!,#REF!:#REF!,0))</f>
        <v>#REF!</v>
      </c>
      <c r="F5425" s="9" t="e">
        <f>INDEX(#REF!:#REF!,MATCH($D5425,#REF!:#REF!,0),MATCH(#REF!,#REF!:#REF!,0))</f>
        <v>#REF!</v>
      </c>
    </row>
    <row r="5426" spans="1:6" ht="16.5" x14ac:dyDescent="0.3">
      <c r="A5426" s="9" t="s">
        <v>16901</v>
      </c>
      <c r="B5426" s="9" t="s">
        <v>3049</v>
      </c>
      <c r="C5426" s="10">
        <v>11159</v>
      </c>
      <c r="D5426" s="9">
        <v>1163292249</v>
      </c>
      <c r="E5426" s="9" t="e">
        <f>INDEX(#REF!:#REF!,MATCH($D5426,#REF!:#REF!,0),MATCH(#REF!,#REF!:#REF!,0))</f>
        <v>#REF!</v>
      </c>
      <c r="F5426" s="9" t="e">
        <f>INDEX(#REF!:#REF!,MATCH($D5426,#REF!:#REF!,0),MATCH(#REF!,#REF!:#REF!,0))</f>
        <v>#REF!</v>
      </c>
    </row>
    <row r="5427" spans="1:6" ht="16.5" x14ac:dyDescent="0.3">
      <c r="A5427" s="9" t="s">
        <v>16900</v>
      </c>
      <c r="B5427" s="9" t="s">
        <v>2783</v>
      </c>
      <c r="C5427" s="10">
        <v>15967</v>
      </c>
      <c r="D5427" s="9">
        <v>3600185284</v>
      </c>
      <c r="E5427" s="9" t="e">
        <f>INDEX(#REF!:#REF!,MATCH($D5427,#REF!:#REF!,0),MATCH(#REF!,#REF!:#REF!,0))</f>
        <v>#REF!</v>
      </c>
      <c r="F5427" s="9" t="e">
        <f>INDEX(#REF!:#REF!,MATCH($D5427,#REF!:#REF!,0),MATCH(#REF!,#REF!:#REF!,0))</f>
        <v>#REF!</v>
      </c>
    </row>
    <row r="5428" spans="1:6" ht="16.5" x14ac:dyDescent="0.3">
      <c r="A5428" s="9" t="s">
        <v>16899</v>
      </c>
      <c r="B5428" s="9" t="s">
        <v>2123</v>
      </c>
      <c r="C5428" s="10">
        <v>31732</v>
      </c>
      <c r="D5428" s="9">
        <v>2292892200</v>
      </c>
      <c r="E5428" s="9" t="e">
        <f>INDEX(#REF!:#REF!,MATCH($D5428,#REF!:#REF!,0),MATCH(#REF!,#REF!:#REF!,0))</f>
        <v>#REF!</v>
      </c>
      <c r="F5428" s="9" t="e">
        <f>INDEX(#REF!:#REF!,MATCH($D5428,#REF!:#REF!,0),MATCH(#REF!,#REF!:#REF!,0))</f>
        <v>#REF!</v>
      </c>
    </row>
    <row r="5429" spans="1:6" ht="16.5" x14ac:dyDescent="0.3">
      <c r="A5429" s="9" t="s">
        <v>16898</v>
      </c>
      <c r="B5429" s="9" t="s">
        <v>2945</v>
      </c>
      <c r="C5429" s="10">
        <v>52637</v>
      </c>
      <c r="D5429" s="9">
        <v>9624054975</v>
      </c>
      <c r="E5429" s="9" t="e">
        <f>INDEX(#REF!:#REF!,MATCH($D5429,#REF!:#REF!,0),MATCH(#REF!,#REF!:#REF!,0))</f>
        <v>#REF!</v>
      </c>
      <c r="F5429" s="9" t="e">
        <f>INDEX(#REF!:#REF!,MATCH($D5429,#REF!:#REF!,0),MATCH(#REF!,#REF!:#REF!,0))</f>
        <v>#REF!</v>
      </c>
    </row>
    <row r="5430" spans="1:6" ht="16.5" x14ac:dyDescent="0.3">
      <c r="A5430" s="9" t="s">
        <v>16897</v>
      </c>
      <c r="B5430" s="9" t="s">
        <v>1981</v>
      </c>
      <c r="C5430" s="10">
        <v>13272</v>
      </c>
      <c r="D5430" s="9">
        <v>449160092</v>
      </c>
      <c r="E5430" s="9" t="e">
        <f>INDEX(#REF!:#REF!,MATCH($D5430,#REF!:#REF!,0),MATCH(#REF!,#REF!:#REF!,0))</f>
        <v>#REF!</v>
      </c>
      <c r="F5430" s="9" t="e">
        <f>INDEX(#REF!:#REF!,MATCH($D5430,#REF!:#REF!,0),MATCH(#REF!,#REF!:#REF!,0))</f>
        <v>#REF!</v>
      </c>
    </row>
    <row r="5431" spans="1:6" ht="16.5" x14ac:dyDescent="0.3">
      <c r="A5431" s="9" t="s">
        <v>16896</v>
      </c>
      <c r="B5431" s="9" t="s">
        <v>2123</v>
      </c>
      <c r="C5431" s="10">
        <v>27508</v>
      </c>
      <c r="D5431" s="9">
        <v>8911781207</v>
      </c>
      <c r="E5431" s="9" t="e">
        <f>INDEX(#REF!:#REF!,MATCH($D5431,#REF!:#REF!,0),MATCH(#REF!,#REF!:#REF!,0))</f>
        <v>#REF!</v>
      </c>
      <c r="F5431" s="9" t="e">
        <f>INDEX(#REF!:#REF!,MATCH($D5431,#REF!:#REF!,0),MATCH(#REF!,#REF!:#REF!,0))</f>
        <v>#REF!</v>
      </c>
    </row>
    <row r="5432" spans="1:6" ht="16.5" x14ac:dyDescent="0.3">
      <c r="A5432" s="9" t="s">
        <v>16895</v>
      </c>
      <c r="B5432" s="9" t="s">
        <v>2412</v>
      </c>
      <c r="C5432" s="10">
        <v>59699</v>
      </c>
      <c r="D5432" s="9">
        <v>273083503</v>
      </c>
      <c r="E5432" s="9" t="e">
        <f>INDEX(#REF!:#REF!,MATCH($D5432,#REF!:#REF!,0),MATCH(#REF!,#REF!:#REF!,0))</f>
        <v>#REF!</v>
      </c>
      <c r="F5432" s="9" t="e">
        <f>INDEX(#REF!:#REF!,MATCH($D5432,#REF!:#REF!,0),MATCH(#REF!,#REF!:#REF!,0))</f>
        <v>#REF!</v>
      </c>
    </row>
    <row r="5433" spans="1:6" ht="16.5" x14ac:dyDescent="0.3">
      <c r="A5433" s="9" t="s">
        <v>16894</v>
      </c>
      <c r="B5433" s="9" t="s">
        <v>2250</v>
      </c>
      <c r="C5433" s="10">
        <v>47687</v>
      </c>
      <c r="D5433" s="9">
        <v>1149008652</v>
      </c>
      <c r="E5433" s="9" t="e">
        <f>INDEX(#REF!:#REF!,MATCH($D5433,#REF!:#REF!,0),MATCH(#REF!,#REF!:#REF!,0))</f>
        <v>#REF!</v>
      </c>
      <c r="F5433" s="9" t="e">
        <f>INDEX(#REF!:#REF!,MATCH($D5433,#REF!:#REF!,0),MATCH(#REF!,#REF!:#REF!,0))</f>
        <v>#REF!</v>
      </c>
    </row>
    <row r="5434" spans="1:6" ht="16.5" x14ac:dyDescent="0.3">
      <c r="A5434" s="9" t="s">
        <v>16893</v>
      </c>
      <c r="B5434" s="9" t="s">
        <v>3222</v>
      </c>
      <c r="C5434" s="10">
        <v>33777</v>
      </c>
      <c r="D5434" s="9">
        <v>8256403403</v>
      </c>
      <c r="E5434" s="9" t="e">
        <f>INDEX(#REF!:#REF!,MATCH($D5434,#REF!:#REF!,0),MATCH(#REF!,#REF!:#REF!,0))</f>
        <v>#REF!</v>
      </c>
      <c r="F5434" s="9" t="e">
        <f>INDEX(#REF!:#REF!,MATCH($D5434,#REF!:#REF!,0),MATCH(#REF!,#REF!:#REF!,0))</f>
        <v>#REF!</v>
      </c>
    </row>
    <row r="5435" spans="1:6" ht="16.5" x14ac:dyDescent="0.3">
      <c r="A5435" s="9" t="s">
        <v>16892</v>
      </c>
      <c r="B5435" s="9" t="s">
        <v>2747</v>
      </c>
      <c r="C5435" s="10">
        <v>37514</v>
      </c>
      <c r="D5435" s="9">
        <v>2423731264</v>
      </c>
      <c r="E5435" s="9" t="e">
        <f>INDEX(#REF!:#REF!,MATCH($D5435,#REF!:#REF!,0),MATCH(#REF!,#REF!:#REF!,0))</f>
        <v>#REF!</v>
      </c>
      <c r="F5435" s="9" t="e">
        <f>INDEX(#REF!:#REF!,MATCH($D5435,#REF!:#REF!,0),MATCH(#REF!,#REF!:#REF!,0))</f>
        <v>#REF!</v>
      </c>
    </row>
    <row r="5436" spans="1:6" ht="16.5" x14ac:dyDescent="0.3">
      <c r="A5436" s="9" t="s">
        <v>16891</v>
      </c>
      <c r="B5436" s="9" t="s">
        <v>1979</v>
      </c>
      <c r="C5436" s="10">
        <v>52146</v>
      </c>
      <c r="D5436" s="9">
        <v>4194897803</v>
      </c>
      <c r="E5436" s="9" t="e">
        <f>INDEX(#REF!:#REF!,MATCH($D5436,#REF!:#REF!,0),MATCH(#REF!,#REF!:#REF!,0))</f>
        <v>#REF!</v>
      </c>
      <c r="F5436" s="9" t="e">
        <f>INDEX(#REF!:#REF!,MATCH($D5436,#REF!:#REF!,0),MATCH(#REF!,#REF!:#REF!,0))</f>
        <v>#REF!</v>
      </c>
    </row>
    <row r="5437" spans="1:6" ht="16.5" x14ac:dyDescent="0.3">
      <c r="A5437" s="9" t="s">
        <v>16890</v>
      </c>
      <c r="B5437" s="9" t="s">
        <v>2161</v>
      </c>
      <c r="C5437" s="10">
        <v>54969</v>
      </c>
      <c r="D5437" s="9">
        <v>7888574610</v>
      </c>
      <c r="E5437" s="9" t="e">
        <f>INDEX(#REF!:#REF!,MATCH($D5437,#REF!:#REF!,0),MATCH(#REF!,#REF!:#REF!,0))</f>
        <v>#REF!</v>
      </c>
      <c r="F5437" s="9" t="e">
        <f>INDEX(#REF!:#REF!,MATCH($D5437,#REF!:#REF!,0),MATCH(#REF!,#REF!:#REF!,0))</f>
        <v>#REF!</v>
      </c>
    </row>
    <row r="5438" spans="1:6" ht="16.5" x14ac:dyDescent="0.3">
      <c r="A5438" s="9" t="s">
        <v>16889</v>
      </c>
      <c r="B5438" s="9" t="s">
        <v>2260</v>
      </c>
      <c r="C5438" s="10">
        <v>53995</v>
      </c>
      <c r="D5438" s="9">
        <v>9624054975</v>
      </c>
      <c r="E5438" s="9" t="e">
        <f>INDEX(#REF!:#REF!,MATCH($D5438,#REF!:#REF!,0),MATCH(#REF!,#REF!:#REF!,0))</f>
        <v>#REF!</v>
      </c>
      <c r="F5438" s="9" t="e">
        <f>INDEX(#REF!:#REF!,MATCH($D5438,#REF!:#REF!,0),MATCH(#REF!,#REF!:#REF!,0))</f>
        <v>#REF!</v>
      </c>
    </row>
    <row r="5439" spans="1:6" ht="16.5" x14ac:dyDescent="0.3">
      <c r="A5439" s="9" t="s">
        <v>16888</v>
      </c>
      <c r="B5439" s="9" t="s">
        <v>3366</v>
      </c>
      <c r="C5439" s="10">
        <v>29864</v>
      </c>
      <c r="D5439" s="9">
        <v>8905919081</v>
      </c>
      <c r="E5439" s="9" t="e">
        <f>INDEX(#REF!:#REF!,MATCH($D5439,#REF!:#REF!,0),MATCH(#REF!,#REF!:#REF!,0))</f>
        <v>#REF!</v>
      </c>
      <c r="F5439" s="9" t="e">
        <f>INDEX(#REF!:#REF!,MATCH($D5439,#REF!:#REF!,0),MATCH(#REF!,#REF!:#REF!,0))</f>
        <v>#REF!</v>
      </c>
    </row>
    <row r="5440" spans="1:6" ht="16.5" x14ac:dyDescent="0.3">
      <c r="A5440" s="9" t="s">
        <v>16887</v>
      </c>
      <c r="B5440" s="9" t="s">
        <v>2204</v>
      </c>
      <c r="C5440" s="10">
        <v>43198</v>
      </c>
      <c r="D5440" s="9">
        <v>8971738782</v>
      </c>
      <c r="E5440" s="9" t="e">
        <f>INDEX(#REF!:#REF!,MATCH($D5440,#REF!:#REF!,0),MATCH(#REF!,#REF!:#REF!,0))</f>
        <v>#REF!</v>
      </c>
      <c r="F5440" s="9" t="e">
        <f>INDEX(#REF!:#REF!,MATCH($D5440,#REF!:#REF!,0),MATCH(#REF!,#REF!:#REF!,0))</f>
        <v>#REF!</v>
      </c>
    </row>
    <row r="5441" spans="1:6" ht="16.5" x14ac:dyDescent="0.3">
      <c r="A5441" s="9" t="s">
        <v>16886</v>
      </c>
      <c r="B5441" s="9" t="s">
        <v>2366</v>
      </c>
      <c r="C5441" s="10">
        <v>18614</v>
      </c>
      <c r="D5441" s="9">
        <v>8162941088</v>
      </c>
      <c r="E5441" s="9" t="e">
        <f>INDEX(#REF!:#REF!,MATCH($D5441,#REF!:#REF!,0),MATCH(#REF!,#REF!:#REF!,0))</f>
        <v>#REF!</v>
      </c>
      <c r="F5441" s="9" t="e">
        <f>INDEX(#REF!:#REF!,MATCH($D5441,#REF!:#REF!,0),MATCH(#REF!,#REF!:#REF!,0))</f>
        <v>#REF!</v>
      </c>
    </row>
    <row r="5442" spans="1:6" ht="16.5" x14ac:dyDescent="0.3">
      <c r="A5442" s="9" t="s">
        <v>16885</v>
      </c>
      <c r="B5442" s="9" t="s">
        <v>2635</v>
      </c>
      <c r="C5442" s="10">
        <v>13996</v>
      </c>
      <c r="D5442" s="9">
        <v>8302317314</v>
      </c>
      <c r="E5442" s="9" t="e">
        <f>INDEX(#REF!:#REF!,MATCH($D5442,#REF!:#REF!,0),MATCH(#REF!,#REF!:#REF!,0))</f>
        <v>#REF!</v>
      </c>
      <c r="F5442" s="9" t="e">
        <f>INDEX(#REF!:#REF!,MATCH($D5442,#REF!:#REF!,0),MATCH(#REF!,#REF!:#REF!,0))</f>
        <v>#REF!</v>
      </c>
    </row>
    <row r="5443" spans="1:6" ht="16.5" x14ac:dyDescent="0.3">
      <c r="A5443" s="9" t="s">
        <v>16884</v>
      </c>
      <c r="B5443" s="9" t="s">
        <v>3079</v>
      </c>
      <c r="C5443" s="10">
        <v>37776</v>
      </c>
      <c r="D5443" s="9">
        <v>8911781207</v>
      </c>
      <c r="E5443" s="9" t="e">
        <f>INDEX(#REF!:#REF!,MATCH($D5443,#REF!:#REF!,0),MATCH(#REF!,#REF!:#REF!,0))</f>
        <v>#REF!</v>
      </c>
      <c r="F5443" s="9" t="e">
        <f>INDEX(#REF!:#REF!,MATCH($D5443,#REF!:#REF!,0),MATCH(#REF!,#REF!:#REF!,0))</f>
        <v>#REF!</v>
      </c>
    </row>
    <row r="5444" spans="1:6" ht="16.5" x14ac:dyDescent="0.3">
      <c r="A5444" s="9" t="s">
        <v>16883</v>
      </c>
      <c r="B5444" s="9" t="s">
        <v>2123</v>
      </c>
      <c r="C5444" s="10">
        <v>30670</v>
      </c>
      <c r="D5444" s="9">
        <v>1659418720</v>
      </c>
      <c r="E5444" s="9" t="e">
        <f>INDEX(#REF!:#REF!,MATCH($D5444,#REF!:#REF!,0),MATCH(#REF!,#REF!:#REF!,0))</f>
        <v>#REF!</v>
      </c>
      <c r="F5444" s="9" t="e">
        <f>INDEX(#REF!:#REF!,MATCH($D5444,#REF!:#REF!,0),MATCH(#REF!,#REF!:#REF!,0))</f>
        <v>#REF!</v>
      </c>
    </row>
    <row r="5445" spans="1:6" ht="16.5" x14ac:dyDescent="0.3">
      <c r="A5445" s="9" t="s">
        <v>16882</v>
      </c>
      <c r="B5445" s="9" t="s">
        <v>2481</v>
      </c>
      <c r="C5445" s="10">
        <v>42553</v>
      </c>
      <c r="D5445" s="9">
        <v>8620758454</v>
      </c>
      <c r="E5445" s="9" t="e">
        <f>INDEX(#REF!:#REF!,MATCH($D5445,#REF!:#REF!,0),MATCH(#REF!,#REF!:#REF!,0))</f>
        <v>#REF!</v>
      </c>
      <c r="F5445" s="9" t="e">
        <f>INDEX(#REF!:#REF!,MATCH($D5445,#REF!:#REF!,0),MATCH(#REF!,#REF!:#REF!,0))</f>
        <v>#REF!</v>
      </c>
    </row>
    <row r="5446" spans="1:6" ht="16.5" x14ac:dyDescent="0.3">
      <c r="A5446" s="9" t="s">
        <v>16881</v>
      </c>
      <c r="B5446" s="9" t="s">
        <v>2521</v>
      </c>
      <c r="C5446" s="10">
        <v>32488</v>
      </c>
      <c r="D5446" s="9">
        <v>9651729414</v>
      </c>
      <c r="E5446" s="9" t="e">
        <f>INDEX(#REF!:#REF!,MATCH($D5446,#REF!:#REF!,0),MATCH(#REF!,#REF!:#REF!,0))</f>
        <v>#REF!</v>
      </c>
      <c r="F5446" s="9" t="e">
        <f>INDEX(#REF!:#REF!,MATCH($D5446,#REF!:#REF!,0),MATCH(#REF!,#REF!:#REF!,0))</f>
        <v>#REF!</v>
      </c>
    </row>
    <row r="5447" spans="1:6" ht="16.5" x14ac:dyDescent="0.3">
      <c r="A5447" s="9" t="s">
        <v>16880</v>
      </c>
      <c r="B5447" s="9" t="s">
        <v>3177</v>
      </c>
      <c r="C5447" s="10">
        <v>31892</v>
      </c>
      <c r="D5447" s="9">
        <v>4752702681</v>
      </c>
      <c r="E5447" s="9" t="e">
        <f>INDEX(#REF!:#REF!,MATCH($D5447,#REF!:#REF!,0),MATCH(#REF!,#REF!:#REF!,0))</f>
        <v>#REF!</v>
      </c>
      <c r="F5447" s="9" t="e">
        <f>INDEX(#REF!:#REF!,MATCH($D5447,#REF!:#REF!,0),MATCH(#REF!,#REF!:#REF!,0))</f>
        <v>#REF!</v>
      </c>
    </row>
    <row r="5448" spans="1:6" ht="16.5" x14ac:dyDescent="0.3">
      <c r="A5448" s="9" t="s">
        <v>16879</v>
      </c>
      <c r="B5448" s="9" t="s">
        <v>1969</v>
      </c>
      <c r="C5448" s="10">
        <v>45371</v>
      </c>
      <c r="D5448" s="9">
        <v>4688336071</v>
      </c>
      <c r="E5448" s="9" t="e">
        <f>INDEX(#REF!:#REF!,MATCH($D5448,#REF!:#REF!,0),MATCH(#REF!,#REF!:#REF!,0))</f>
        <v>#REF!</v>
      </c>
      <c r="F5448" s="9" t="e">
        <f>INDEX(#REF!:#REF!,MATCH($D5448,#REF!:#REF!,0),MATCH(#REF!,#REF!:#REF!,0))</f>
        <v>#REF!</v>
      </c>
    </row>
    <row r="5449" spans="1:6" ht="16.5" x14ac:dyDescent="0.3">
      <c r="A5449" s="9" t="s">
        <v>16878</v>
      </c>
      <c r="B5449" s="9" t="s">
        <v>3416</v>
      </c>
      <c r="C5449" s="10">
        <v>47611</v>
      </c>
      <c r="D5449" s="9">
        <v>7160109333</v>
      </c>
      <c r="E5449" s="9" t="e">
        <f>INDEX(#REF!:#REF!,MATCH($D5449,#REF!:#REF!,0),MATCH(#REF!,#REF!:#REF!,0))</f>
        <v>#REF!</v>
      </c>
      <c r="F5449" s="9" t="e">
        <f>INDEX(#REF!:#REF!,MATCH($D5449,#REF!:#REF!,0),MATCH(#REF!,#REF!:#REF!,0))</f>
        <v>#REF!</v>
      </c>
    </row>
    <row r="5450" spans="1:6" ht="16.5" x14ac:dyDescent="0.3">
      <c r="A5450" s="9" t="s">
        <v>16877</v>
      </c>
      <c r="B5450" s="9" t="s">
        <v>3200</v>
      </c>
      <c r="C5450" s="10">
        <v>52140</v>
      </c>
      <c r="D5450" s="9">
        <v>9457151267</v>
      </c>
      <c r="E5450" s="9" t="e">
        <f>INDEX(#REF!:#REF!,MATCH($D5450,#REF!:#REF!,0),MATCH(#REF!,#REF!:#REF!,0))</f>
        <v>#REF!</v>
      </c>
      <c r="F5450" s="9" t="e">
        <f>INDEX(#REF!:#REF!,MATCH($D5450,#REF!:#REF!,0),MATCH(#REF!,#REF!:#REF!,0))</f>
        <v>#REF!</v>
      </c>
    </row>
    <row r="5451" spans="1:6" ht="16.5" x14ac:dyDescent="0.3">
      <c r="A5451" s="9" t="s">
        <v>16876</v>
      </c>
      <c r="B5451" s="9" t="s">
        <v>2174</v>
      </c>
      <c r="C5451" s="10">
        <v>52990</v>
      </c>
      <c r="D5451" s="9">
        <v>1787288307</v>
      </c>
      <c r="E5451" s="9" t="e">
        <f>INDEX(#REF!:#REF!,MATCH($D5451,#REF!:#REF!,0),MATCH(#REF!,#REF!:#REF!,0))</f>
        <v>#REF!</v>
      </c>
      <c r="F5451" s="9" t="e">
        <f>INDEX(#REF!:#REF!,MATCH($D5451,#REF!:#REF!,0),MATCH(#REF!,#REF!:#REF!,0))</f>
        <v>#REF!</v>
      </c>
    </row>
    <row r="5452" spans="1:6" ht="16.5" x14ac:dyDescent="0.3">
      <c r="A5452" s="9" t="s">
        <v>16875</v>
      </c>
      <c r="B5452" s="9" t="s">
        <v>2582</v>
      </c>
      <c r="C5452" s="10">
        <v>24413</v>
      </c>
      <c r="D5452" s="9">
        <v>3086393343</v>
      </c>
      <c r="E5452" s="9" t="e">
        <f>INDEX(#REF!:#REF!,MATCH($D5452,#REF!:#REF!,0),MATCH(#REF!,#REF!:#REF!,0))</f>
        <v>#REF!</v>
      </c>
      <c r="F5452" s="9" t="e">
        <f>INDEX(#REF!:#REF!,MATCH($D5452,#REF!:#REF!,0),MATCH(#REF!,#REF!:#REF!,0))</f>
        <v>#REF!</v>
      </c>
    </row>
    <row r="5453" spans="1:6" ht="16.5" x14ac:dyDescent="0.3">
      <c r="A5453" s="9" t="s">
        <v>16874</v>
      </c>
      <c r="B5453" s="9" t="s">
        <v>2568</v>
      </c>
      <c r="C5453" s="10">
        <v>25526</v>
      </c>
      <c r="D5453" s="9">
        <v>9163060264</v>
      </c>
      <c r="E5453" s="9" t="e">
        <f>INDEX(#REF!:#REF!,MATCH($D5453,#REF!:#REF!,0),MATCH(#REF!,#REF!:#REF!,0))</f>
        <v>#REF!</v>
      </c>
      <c r="F5453" s="9" t="e">
        <f>INDEX(#REF!:#REF!,MATCH($D5453,#REF!:#REF!,0),MATCH(#REF!,#REF!:#REF!,0))</f>
        <v>#REF!</v>
      </c>
    </row>
    <row r="5454" spans="1:6" ht="16.5" x14ac:dyDescent="0.3">
      <c r="A5454" s="9" t="s">
        <v>16873</v>
      </c>
      <c r="B5454" s="9" t="s">
        <v>2662</v>
      </c>
      <c r="C5454" s="10">
        <v>26537</v>
      </c>
      <c r="D5454" s="9">
        <v>844376051</v>
      </c>
      <c r="E5454" s="9" t="e">
        <f>INDEX(#REF!:#REF!,MATCH($D5454,#REF!:#REF!,0),MATCH(#REF!,#REF!:#REF!,0))</f>
        <v>#REF!</v>
      </c>
      <c r="F5454" s="9" t="e">
        <f>INDEX(#REF!:#REF!,MATCH($D5454,#REF!:#REF!,0),MATCH(#REF!,#REF!:#REF!,0))</f>
        <v>#REF!</v>
      </c>
    </row>
    <row r="5455" spans="1:6" ht="16.5" x14ac:dyDescent="0.3">
      <c r="A5455" s="9" t="s">
        <v>16872</v>
      </c>
      <c r="B5455" s="9" t="s">
        <v>2952</v>
      </c>
      <c r="C5455" s="10">
        <v>42570</v>
      </c>
      <c r="D5455" s="9">
        <v>5998486889</v>
      </c>
      <c r="E5455" s="9" t="e">
        <f>INDEX(#REF!:#REF!,MATCH($D5455,#REF!:#REF!,0),MATCH(#REF!,#REF!:#REF!,0))</f>
        <v>#REF!</v>
      </c>
      <c r="F5455" s="9" t="e">
        <f>INDEX(#REF!:#REF!,MATCH($D5455,#REF!:#REF!,0),MATCH(#REF!,#REF!:#REF!,0))</f>
        <v>#REF!</v>
      </c>
    </row>
    <row r="5456" spans="1:6" ht="16.5" x14ac:dyDescent="0.3">
      <c r="A5456" s="9" t="s">
        <v>16871</v>
      </c>
      <c r="B5456" s="9" t="s">
        <v>1943</v>
      </c>
      <c r="C5456" s="10">
        <v>41902</v>
      </c>
      <c r="D5456" s="9">
        <v>8640079943</v>
      </c>
      <c r="E5456" s="9" t="e">
        <f>INDEX(#REF!:#REF!,MATCH($D5456,#REF!:#REF!,0),MATCH(#REF!,#REF!:#REF!,0))</f>
        <v>#REF!</v>
      </c>
      <c r="F5456" s="9" t="e">
        <f>INDEX(#REF!:#REF!,MATCH($D5456,#REF!:#REF!,0),MATCH(#REF!,#REF!:#REF!,0))</f>
        <v>#REF!</v>
      </c>
    </row>
    <row r="5457" spans="1:6" ht="16.5" x14ac:dyDescent="0.3">
      <c r="A5457" s="9" t="s">
        <v>16870</v>
      </c>
      <c r="B5457" s="9" t="s">
        <v>2856</v>
      </c>
      <c r="C5457" s="10">
        <v>36662</v>
      </c>
      <c r="D5457" s="9">
        <v>6731572691</v>
      </c>
      <c r="E5457" s="9" t="e">
        <f>INDEX(#REF!:#REF!,MATCH($D5457,#REF!:#REF!,0),MATCH(#REF!,#REF!:#REF!,0))</f>
        <v>#REF!</v>
      </c>
      <c r="F5457" s="9" t="e">
        <f>INDEX(#REF!:#REF!,MATCH($D5457,#REF!:#REF!,0),MATCH(#REF!,#REF!:#REF!,0))</f>
        <v>#REF!</v>
      </c>
    </row>
    <row r="5458" spans="1:6" ht="16.5" x14ac:dyDescent="0.3">
      <c r="A5458" s="9" t="s">
        <v>16869</v>
      </c>
      <c r="B5458" s="9" t="s">
        <v>2110</v>
      </c>
      <c r="C5458" s="10">
        <v>11790</v>
      </c>
      <c r="D5458" s="9">
        <v>7070564503</v>
      </c>
      <c r="E5458" s="9" t="e">
        <f>INDEX(#REF!:#REF!,MATCH($D5458,#REF!:#REF!,0),MATCH(#REF!,#REF!:#REF!,0))</f>
        <v>#REF!</v>
      </c>
      <c r="F5458" s="9" t="e">
        <f>INDEX(#REF!:#REF!,MATCH($D5458,#REF!:#REF!,0),MATCH(#REF!,#REF!:#REF!,0))</f>
        <v>#REF!</v>
      </c>
    </row>
    <row r="5459" spans="1:6" ht="16.5" x14ac:dyDescent="0.3">
      <c r="A5459" s="9" t="s">
        <v>16868</v>
      </c>
      <c r="B5459" s="9" t="s">
        <v>2361</v>
      </c>
      <c r="C5459" s="10">
        <v>11089</v>
      </c>
      <c r="D5459" s="9">
        <v>3877279783</v>
      </c>
      <c r="E5459" s="9" t="e">
        <f>INDEX(#REF!:#REF!,MATCH($D5459,#REF!:#REF!,0),MATCH(#REF!,#REF!:#REF!,0))</f>
        <v>#REF!</v>
      </c>
      <c r="F5459" s="9" t="e">
        <f>INDEX(#REF!:#REF!,MATCH($D5459,#REF!:#REF!,0),MATCH(#REF!,#REF!:#REF!,0))</f>
        <v>#REF!</v>
      </c>
    </row>
    <row r="5460" spans="1:6" ht="16.5" x14ac:dyDescent="0.3">
      <c r="A5460" s="9" t="s">
        <v>16867</v>
      </c>
      <c r="B5460" s="9" t="s">
        <v>2195</v>
      </c>
      <c r="C5460" s="10">
        <v>34644</v>
      </c>
      <c r="D5460" s="9">
        <v>8895721314</v>
      </c>
      <c r="E5460" s="9" t="e">
        <f>INDEX(#REF!:#REF!,MATCH($D5460,#REF!:#REF!,0),MATCH(#REF!,#REF!:#REF!,0))</f>
        <v>#REF!</v>
      </c>
      <c r="F5460" s="9" t="e">
        <f>INDEX(#REF!:#REF!,MATCH($D5460,#REF!:#REF!,0),MATCH(#REF!,#REF!:#REF!,0))</f>
        <v>#REF!</v>
      </c>
    </row>
    <row r="5461" spans="1:6" ht="16.5" x14ac:dyDescent="0.3">
      <c r="A5461" s="9" t="s">
        <v>16866</v>
      </c>
      <c r="B5461" s="9" t="s">
        <v>2198</v>
      </c>
      <c r="C5461" s="10">
        <v>38528</v>
      </c>
      <c r="D5461" s="9">
        <v>8002426673</v>
      </c>
      <c r="E5461" s="9" t="e">
        <f>INDEX(#REF!:#REF!,MATCH($D5461,#REF!:#REF!,0),MATCH(#REF!,#REF!:#REF!,0))</f>
        <v>#REF!</v>
      </c>
      <c r="F5461" s="9" t="e">
        <f>INDEX(#REF!:#REF!,MATCH($D5461,#REF!:#REF!,0),MATCH(#REF!,#REF!:#REF!,0))</f>
        <v>#REF!</v>
      </c>
    </row>
    <row r="5462" spans="1:6" ht="16.5" x14ac:dyDescent="0.3">
      <c r="A5462" s="9" t="s">
        <v>16865</v>
      </c>
      <c r="B5462" s="9" t="s">
        <v>2364</v>
      </c>
      <c r="C5462" s="10">
        <v>36521</v>
      </c>
      <c r="D5462" s="9">
        <v>1657097021</v>
      </c>
      <c r="E5462" s="9" t="e">
        <f>INDEX(#REF!:#REF!,MATCH($D5462,#REF!:#REF!,0),MATCH(#REF!,#REF!:#REF!,0))</f>
        <v>#REF!</v>
      </c>
      <c r="F5462" s="9" t="e">
        <f>INDEX(#REF!:#REF!,MATCH($D5462,#REF!:#REF!,0),MATCH(#REF!,#REF!:#REF!,0))</f>
        <v>#REF!</v>
      </c>
    </row>
    <row r="5463" spans="1:6" ht="16.5" x14ac:dyDescent="0.3">
      <c r="A5463" s="9" t="s">
        <v>16864</v>
      </c>
      <c r="B5463" s="9" t="s">
        <v>2032</v>
      </c>
      <c r="C5463" s="10">
        <v>24698</v>
      </c>
      <c r="D5463" s="9">
        <v>4119729087</v>
      </c>
      <c r="E5463" s="9" t="e">
        <f>INDEX(#REF!:#REF!,MATCH($D5463,#REF!:#REF!,0),MATCH(#REF!,#REF!:#REF!,0))</f>
        <v>#REF!</v>
      </c>
      <c r="F5463" s="9" t="e">
        <f>INDEX(#REF!:#REF!,MATCH($D5463,#REF!:#REF!,0),MATCH(#REF!,#REF!:#REF!,0))</f>
        <v>#REF!</v>
      </c>
    </row>
    <row r="5464" spans="1:6" ht="16.5" x14ac:dyDescent="0.3">
      <c r="A5464" s="9" t="s">
        <v>16863</v>
      </c>
      <c r="B5464" s="9" t="s">
        <v>2658</v>
      </c>
      <c r="C5464" s="10">
        <v>46382</v>
      </c>
      <c r="D5464" s="9">
        <v>8109358470</v>
      </c>
      <c r="E5464" s="9" t="e">
        <f>INDEX(#REF!:#REF!,MATCH($D5464,#REF!:#REF!,0),MATCH(#REF!,#REF!:#REF!,0))</f>
        <v>#REF!</v>
      </c>
      <c r="F5464" s="9" t="e">
        <f>INDEX(#REF!:#REF!,MATCH($D5464,#REF!:#REF!,0),MATCH(#REF!,#REF!:#REF!,0))</f>
        <v>#REF!</v>
      </c>
    </row>
    <row r="5465" spans="1:6" ht="16.5" x14ac:dyDescent="0.3">
      <c r="A5465" s="9" t="s">
        <v>16862</v>
      </c>
      <c r="B5465" s="9" t="s">
        <v>2007</v>
      </c>
      <c r="C5465" s="10">
        <v>48208</v>
      </c>
      <c r="D5465" s="9">
        <v>2763158331</v>
      </c>
      <c r="E5465" s="9" t="e">
        <f>INDEX(#REF!:#REF!,MATCH($D5465,#REF!:#REF!,0),MATCH(#REF!,#REF!:#REF!,0))</f>
        <v>#REF!</v>
      </c>
      <c r="F5465" s="9" t="e">
        <f>INDEX(#REF!:#REF!,MATCH($D5465,#REF!:#REF!,0),MATCH(#REF!,#REF!:#REF!,0))</f>
        <v>#REF!</v>
      </c>
    </row>
    <row r="5466" spans="1:6" ht="16.5" x14ac:dyDescent="0.3">
      <c r="A5466" s="9" t="s">
        <v>16861</v>
      </c>
      <c r="B5466" s="9" t="s">
        <v>2003</v>
      </c>
      <c r="C5466" s="10">
        <v>33044</v>
      </c>
      <c r="D5466" s="9">
        <v>7516977292</v>
      </c>
      <c r="E5466" s="9" t="e">
        <f>INDEX(#REF!:#REF!,MATCH($D5466,#REF!:#REF!,0),MATCH(#REF!,#REF!:#REF!,0))</f>
        <v>#REF!</v>
      </c>
      <c r="F5466" s="9" t="e">
        <f>INDEX(#REF!:#REF!,MATCH($D5466,#REF!:#REF!,0),MATCH(#REF!,#REF!:#REF!,0))</f>
        <v>#REF!</v>
      </c>
    </row>
    <row r="5467" spans="1:6" ht="16.5" x14ac:dyDescent="0.3">
      <c r="A5467" s="9" t="s">
        <v>16860</v>
      </c>
      <c r="B5467" s="9" t="s">
        <v>2188</v>
      </c>
      <c r="C5467" s="10">
        <v>27261</v>
      </c>
      <c r="D5467" s="9">
        <v>7462961601</v>
      </c>
      <c r="E5467" s="9" t="e">
        <f>INDEX(#REF!:#REF!,MATCH($D5467,#REF!:#REF!,0),MATCH(#REF!,#REF!:#REF!,0))</f>
        <v>#REF!</v>
      </c>
      <c r="F5467" s="9" t="e">
        <f>INDEX(#REF!:#REF!,MATCH($D5467,#REF!:#REF!,0),MATCH(#REF!,#REF!:#REF!,0))</f>
        <v>#REF!</v>
      </c>
    </row>
    <row r="5468" spans="1:6" ht="16.5" x14ac:dyDescent="0.3">
      <c r="A5468" s="9" t="s">
        <v>16859</v>
      </c>
      <c r="B5468" s="9" t="s">
        <v>2389</v>
      </c>
      <c r="C5468" s="10">
        <v>17632</v>
      </c>
      <c r="D5468" s="9">
        <v>2353272215</v>
      </c>
      <c r="E5468" s="9" t="e">
        <f>INDEX(#REF!:#REF!,MATCH($D5468,#REF!:#REF!,0),MATCH(#REF!,#REF!:#REF!,0))</f>
        <v>#REF!</v>
      </c>
      <c r="F5468" s="9" t="e">
        <f>INDEX(#REF!:#REF!,MATCH($D5468,#REF!:#REF!,0),MATCH(#REF!,#REF!:#REF!,0))</f>
        <v>#REF!</v>
      </c>
    </row>
    <row r="5469" spans="1:6" ht="16.5" x14ac:dyDescent="0.3">
      <c r="A5469" s="9" t="s">
        <v>16858</v>
      </c>
      <c r="B5469" s="9" t="s">
        <v>2718</v>
      </c>
      <c r="C5469" s="10">
        <v>12977</v>
      </c>
      <c r="D5469" s="9">
        <v>8858733592</v>
      </c>
      <c r="E5469" s="9" t="e">
        <f>INDEX(#REF!:#REF!,MATCH($D5469,#REF!:#REF!,0),MATCH(#REF!,#REF!:#REF!,0))</f>
        <v>#REF!</v>
      </c>
      <c r="F5469" s="9" t="e">
        <f>INDEX(#REF!:#REF!,MATCH($D5469,#REF!:#REF!,0),MATCH(#REF!,#REF!:#REF!,0))</f>
        <v>#REF!</v>
      </c>
    </row>
    <row r="5470" spans="1:6" ht="16.5" x14ac:dyDescent="0.3">
      <c r="A5470" s="9" t="s">
        <v>16857</v>
      </c>
      <c r="B5470" s="9" t="s">
        <v>3255</v>
      </c>
      <c r="C5470" s="10">
        <v>54710</v>
      </c>
      <c r="D5470" s="9">
        <v>4920920075</v>
      </c>
      <c r="E5470" s="9" t="e">
        <f>INDEX(#REF!:#REF!,MATCH($D5470,#REF!:#REF!,0),MATCH(#REF!,#REF!:#REF!,0))</f>
        <v>#REF!</v>
      </c>
      <c r="F5470" s="9" t="e">
        <f>INDEX(#REF!:#REF!,MATCH($D5470,#REF!:#REF!,0),MATCH(#REF!,#REF!:#REF!,0))</f>
        <v>#REF!</v>
      </c>
    </row>
    <row r="5471" spans="1:6" ht="16.5" x14ac:dyDescent="0.3">
      <c r="A5471" s="9" t="s">
        <v>16856</v>
      </c>
      <c r="B5471" s="9" t="s">
        <v>2071</v>
      </c>
      <c r="C5471" s="10">
        <v>31749</v>
      </c>
      <c r="D5471" s="9">
        <v>6380488901</v>
      </c>
      <c r="E5471" s="9" t="e">
        <f>INDEX(#REF!:#REF!,MATCH($D5471,#REF!:#REF!,0),MATCH(#REF!,#REF!:#REF!,0))</f>
        <v>#REF!</v>
      </c>
      <c r="F5471" s="9" t="e">
        <f>INDEX(#REF!:#REF!,MATCH($D5471,#REF!:#REF!,0),MATCH(#REF!,#REF!:#REF!,0))</f>
        <v>#REF!</v>
      </c>
    </row>
    <row r="5472" spans="1:6" ht="16.5" x14ac:dyDescent="0.3">
      <c r="A5472" s="9" t="s">
        <v>16855</v>
      </c>
      <c r="B5472" s="9" t="s">
        <v>5218</v>
      </c>
      <c r="C5472" s="10">
        <v>18905</v>
      </c>
      <c r="D5472" s="9">
        <v>2456061896</v>
      </c>
      <c r="E5472" s="9" t="e">
        <f>INDEX(#REF!:#REF!,MATCH($D5472,#REF!:#REF!,0),MATCH(#REF!,#REF!:#REF!,0))</f>
        <v>#REF!</v>
      </c>
      <c r="F5472" s="9" t="e">
        <f>INDEX(#REF!:#REF!,MATCH($D5472,#REF!:#REF!,0),MATCH(#REF!,#REF!:#REF!,0))</f>
        <v>#REF!</v>
      </c>
    </row>
    <row r="5473" spans="1:6" ht="16.5" x14ac:dyDescent="0.3">
      <c r="A5473" s="9" t="s">
        <v>16854</v>
      </c>
      <c r="B5473" s="9" t="s">
        <v>2151</v>
      </c>
      <c r="C5473" s="10">
        <v>11596</v>
      </c>
      <c r="D5473" s="9">
        <v>4815280800</v>
      </c>
      <c r="E5473" s="9" t="e">
        <f>INDEX(#REF!:#REF!,MATCH($D5473,#REF!:#REF!,0),MATCH(#REF!,#REF!:#REF!,0))</f>
        <v>#REF!</v>
      </c>
      <c r="F5473" s="9" t="e">
        <f>INDEX(#REF!:#REF!,MATCH($D5473,#REF!:#REF!,0),MATCH(#REF!,#REF!:#REF!,0))</f>
        <v>#REF!</v>
      </c>
    </row>
    <row r="5474" spans="1:6" ht="16.5" x14ac:dyDescent="0.3">
      <c r="A5474" s="9" t="s">
        <v>16853</v>
      </c>
      <c r="B5474" s="9" t="s">
        <v>2420</v>
      </c>
      <c r="C5474" s="10">
        <v>22436</v>
      </c>
      <c r="D5474" s="9">
        <v>6300411419</v>
      </c>
      <c r="E5474" s="9" t="e">
        <f>INDEX(#REF!:#REF!,MATCH($D5474,#REF!:#REF!,0),MATCH(#REF!,#REF!:#REF!,0))</f>
        <v>#REF!</v>
      </c>
      <c r="F5474" s="9" t="e">
        <f>INDEX(#REF!:#REF!,MATCH($D5474,#REF!:#REF!,0),MATCH(#REF!,#REF!:#REF!,0))</f>
        <v>#REF!</v>
      </c>
    </row>
    <row r="5475" spans="1:6" ht="16.5" x14ac:dyDescent="0.3">
      <c r="A5475" s="9" t="s">
        <v>16852</v>
      </c>
      <c r="B5475" s="9" t="s">
        <v>2433</v>
      </c>
      <c r="C5475" s="10">
        <v>54378</v>
      </c>
      <c r="D5475" s="9">
        <v>1856596435</v>
      </c>
      <c r="E5475" s="9" t="e">
        <f>INDEX(#REF!:#REF!,MATCH($D5475,#REF!:#REF!,0),MATCH(#REF!,#REF!:#REF!,0))</f>
        <v>#REF!</v>
      </c>
      <c r="F5475" s="9" t="e">
        <f>INDEX(#REF!:#REF!,MATCH($D5475,#REF!:#REF!,0),MATCH(#REF!,#REF!:#REF!,0))</f>
        <v>#REF!</v>
      </c>
    </row>
    <row r="5476" spans="1:6" ht="16.5" x14ac:dyDescent="0.3">
      <c r="A5476" s="9" t="s">
        <v>16851</v>
      </c>
      <c r="B5476" s="9" t="s">
        <v>3951</v>
      </c>
      <c r="C5476" s="10">
        <v>27559</v>
      </c>
      <c r="D5476" s="9">
        <v>4876404933</v>
      </c>
      <c r="E5476" s="9" t="e">
        <f>INDEX(#REF!:#REF!,MATCH($D5476,#REF!:#REF!,0),MATCH(#REF!,#REF!:#REF!,0))</f>
        <v>#REF!</v>
      </c>
      <c r="F5476" s="9" t="e">
        <f>INDEX(#REF!:#REF!,MATCH($D5476,#REF!:#REF!,0),MATCH(#REF!,#REF!:#REF!,0))</f>
        <v>#REF!</v>
      </c>
    </row>
    <row r="5477" spans="1:6" ht="16.5" x14ac:dyDescent="0.3">
      <c r="A5477" s="9" t="s">
        <v>16850</v>
      </c>
      <c r="B5477" s="9" t="s">
        <v>2470</v>
      </c>
      <c r="C5477" s="10">
        <v>41241</v>
      </c>
      <c r="D5477" s="9">
        <v>3217797337</v>
      </c>
      <c r="E5477" s="9" t="e">
        <f>INDEX(#REF!:#REF!,MATCH($D5477,#REF!:#REF!,0),MATCH(#REF!,#REF!:#REF!,0))</f>
        <v>#REF!</v>
      </c>
      <c r="F5477" s="9" t="e">
        <f>INDEX(#REF!:#REF!,MATCH($D5477,#REF!:#REF!,0),MATCH(#REF!,#REF!:#REF!,0))</f>
        <v>#REF!</v>
      </c>
    </row>
    <row r="5478" spans="1:6" ht="16.5" x14ac:dyDescent="0.3">
      <c r="A5478" s="9" t="s">
        <v>16849</v>
      </c>
      <c r="B5478" s="9" t="s">
        <v>2970</v>
      </c>
      <c r="C5478" s="10">
        <v>12304</v>
      </c>
      <c r="D5478" s="9">
        <v>2739934548</v>
      </c>
      <c r="E5478" s="9" t="e">
        <f>INDEX(#REF!:#REF!,MATCH($D5478,#REF!:#REF!,0),MATCH(#REF!,#REF!:#REF!,0))</f>
        <v>#REF!</v>
      </c>
      <c r="F5478" s="9" t="e">
        <f>INDEX(#REF!:#REF!,MATCH($D5478,#REF!:#REF!,0),MATCH(#REF!,#REF!:#REF!,0))</f>
        <v>#REF!</v>
      </c>
    </row>
    <row r="5479" spans="1:6" ht="16.5" x14ac:dyDescent="0.3">
      <c r="A5479" s="9" t="s">
        <v>16848</v>
      </c>
      <c r="B5479" s="9" t="s">
        <v>2105</v>
      </c>
      <c r="C5479" s="10">
        <v>31728</v>
      </c>
      <c r="D5479" s="9">
        <v>4119729087</v>
      </c>
      <c r="E5479" s="9" t="e">
        <f>INDEX(#REF!:#REF!,MATCH($D5479,#REF!:#REF!,0),MATCH(#REF!,#REF!:#REF!,0))</f>
        <v>#REF!</v>
      </c>
      <c r="F5479" s="9" t="e">
        <f>INDEX(#REF!:#REF!,MATCH($D5479,#REF!:#REF!,0),MATCH(#REF!,#REF!:#REF!,0))</f>
        <v>#REF!</v>
      </c>
    </row>
    <row r="5480" spans="1:6" ht="16.5" x14ac:dyDescent="0.3">
      <c r="A5480" s="9" t="s">
        <v>16847</v>
      </c>
      <c r="B5480" s="9" t="s">
        <v>2140</v>
      </c>
      <c r="C5480" s="10">
        <v>22736</v>
      </c>
      <c r="D5480" s="9">
        <v>4260324861</v>
      </c>
      <c r="E5480" s="9" t="e">
        <f>INDEX(#REF!:#REF!,MATCH($D5480,#REF!:#REF!,0),MATCH(#REF!,#REF!:#REF!,0))</f>
        <v>#REF!</v>
      </c>
      <c r="F5480" s="9" t="e">
        <f>INDEX(#REF!:#REF!,MATCH($D5480,#REF!:#REF!,0),MATCH(#REF!,#REF!:#REF!,0))</f>
        <v>#REF!</v>
      </c>
    </row>
    <row r="5481" spans="1:6" ht="16.5" x14ac:dyDescent="0.3">
      <c r="A5481" s="9" t="s">
        <v>16846</v>
      </c>
      <c r="B5481" s="9" t="s">
        <v>1965</v>
      </c>
      <c r="C5481" s="10">
        <v>30764</v>
      </c>
      <c r="D5481" s="9">
        <v>9305168396</v>
      </c>
      <c r="E5481" s="9" t="e">
        <f>INDEX(#REF!:#REF!,MATCH($D5481,#REF!:#REF!,0),MATCH(#REF!,#REF!:#REF!,0))</f>
        <v>#REF!</v>
      </c>
      <c r="F5481" s="9" t="e">
        <f>INDEX(#REF!:#REF!,MATCH($D5481,#REF!:#REF!,0),MATCH(#REF!,#REF!:#REF!,0))</f>
        <v>#REF!</v>
      </c>
    </row>
    <row r="5482" spans="1:6" ht="16.5" x14ac:dyDescent="0.3">
      <c r="A5482" s="9" t="s">
        <v>16845</v>
      </c>
      <c r="B5482" s="9" t="s">
        <v>2359</v>
      </c>
      <c r="C5482" s="10">
        <v>23767</v>
      </c>
      <c r="D5482" s="9">
        <v>9855833406</v>
      </c>
      <c r="E5482" s="9" t="e">
        <f>INDEX(#REF!:#REF!,MATCH($D5482,#REF!:#REF!,0),MATCH(#REF!,#REF!:#REF!,0))</f>
        <v>#REF!</v>
      </c>
      <c r="F5482" s="9" t="e">
        <f>INDEX(#REF!:#REF!,MATCH($D5482,#REF!:#REF!,0),MATCH(#REF!,#REF!:#REF!,0))</f>
        <v>#REF!</v>
      </c>
    </row>
    <row r="5483" spans="1:6" ht="16.5" x14ac:dyDescent="0.3">
      <c r="A5483" s="9" t="s">
        <v>16844</v>
      </c>
      <c r="B5483" s="9" t="s">
        <v>3241</v>
      </c>
      <c r="C5483" s="10">
        <v>31984</v>
      </c>
      <c r="D5483" s="9">
        <v>6227038881</v>
      </c>
      <c r="E5483" s="9" t="e">
        <f>INDEX(#REF!:#REF!,MATCH($D5483,#REF!:#REF!,0),MATCH(#REF!,#REF!:#REF!,0))</f>
        <v>#REF!</v>
      </c>
      <c r="F5483" s="9" t="e">
        <f>INDEX(#REF!:#REF!,MATCH($D5483,#REF!:#REF!,0),MATCH(#REF!,#REF!:#REF!,0))</f>
        <v>#REF!</v>
      </c>
    </row>
    <row r="5484" spans="1:6" ht="16.5" x14ac:dyDescent="0.3">
      <c r="A5484" s="9" t="s">
        <v>16843</v>
      </c>
      <c r="B5484" s="9" t="s">
        <v>2650</v>
      </c>
      <c r="C5484" s="10">
        <v>16534</v>
      </c>
      <c r="D5484" s="9">
        <v>6858776575</v>
      </c>
      <c r="E5484" s="9" t="e">
        <f>INDEX(#REF!:#REF!,MATCH($D5484,#REF!:#REF!,0),MATCH(#REF!,#REF!:#REF!,0))</f>
        <v>#REF!</v>
      </c>
      <c r="F5484" s="9" t="e">
        <f>INDEX(#REF!:#REF!,MATCH($D5484,#REF!:#REF!,0),MATCH(#REF!,#REF!:#REF!,0))</f>
        <v>#REF!</v>
      </c>
    </row>
    <row r="5485" spans="1:6" ht="16.5" x14ac:dyDescent="0.3">
      <c r="A5485" s="9" t="s">
        <v>16842</v>
      </c>
      <c r="B5485" s="9" t="s">
        <v>2476</v>
      </c>
      <c r="C5485" s="10">
        <v>48475</v>
      </c>
      <c r="D5485" s="9">
        <v>8173067724</v>
      </c>
      <c r="E5485" s="9" t="e">
        <f>INDEX(#REF!:#REF!,MATCH($D5485,#REF!:#REF!,0),MATCH(#REF!,#REF!:#REF!,0))</f>
        <v>#REF!</v>
      </c>
      <c r="F5485" s="9" t="e">
        <f>INDEX(#REF!:#REF!,MATCH($D5485,#REF!:#REF!,0),MATCH(#REF!,#REF!:#REF!,0))</f>
        <v>#REF!</v>
      </c>
    </row>
    <row r="5486" spans="1:6" ht="16.5" x14ac:dyDescent="0.3">
      <c r="A5486" s="9" t="s">
        <v>16841</v>
      </c>
      <c r="B5486" s="9" t="s">
        <v>3156</v>
      </c>
      <c r="C5486" s="10">
        <v>21391</v>
      </c>
      <c r="D5486" s="9">
        <v>6788593582</v>
      </c>
      <c r="E5486" s="9" t="e">
        <f>INDEX(#REF!:#REF!,MATCH($D5486,#REF!:#REF!,0),MATCH(#REF!,#REF!:#REF!,0))</f>
        <v>#REF!</v>
      </c>
      <c r="F5486" s="9" t="e">
        <f>INDEX(#REF!:#REF!,MATCH($D5486,#REF!:#REF!,0),MATCH(#REF!,#REF!:#REF!,0))</f>
        <v>#REF!</v>
      </c>
    </row>
    <row r="5487" spans="1:6" ht="16.5" x14ac:dyDescent="0.3">
      <c r="A5487" s="9" t="s">
        <v>16840</v>
      </c>
      <c r="B5487" s="9" t="s">
        <v>2059</v>
      </c>
      <c r="C5487" s="10">
        <v>11221</v>
      </c>
      <c r="D5487" s="9">
        <v>1829869566</v>
      </c>
      <c r="E5487" s="9" t="e">
        <f>INDEX(#REF!:#REF!,MATCH($D5487,#REF!:#REF!,0),MATCH(#REF!,#REF!:#REF!,0))</f>
        <v>#REF!</v>
      </c>
      <c r="F5487" s="9" t="e">
        <f>INDEX(#REF!:#REF!,MATCH($D5487,#REF!:#REF!,0),MATCH(#REF!,#REF!:#REF!,0))</f>
        <v>#REF!</v>
      </c>
    </row>
    <row r="5488" spans="1:6" ht="16.5" x14ac:dyDescent="0.3">
      <c r="A5488" s="9" t="s">
        <v>16839</v>
      </c>
      <c r="B5488" s="9" t="s">
        <v>2056</v>
      </c>
      <c r="C5488" s="10">
        <v>37594</v>
      </c>
      <c r="D5488" s="9">
        <v>6322781804</v>
      </c>
      <c r="E5488" s="9" t="e">
        <f>INDEX(#REF!:#REF!,MATCH($D5488,#REF!:#REF!,0),MATCH(#REF!,#REF!:#REF!,0))</f>
        <v>#REF!</v>
      </c>
      <c r="F5488" s="9" t="e">
        <f>INDEX(#REF!:#REF!,MATCH($D5488,#REF!:#REF!,0),MATCH(#REF!,#REF!:#REF!,0))</f>
        <v>#REF!</v>
      </c>
    </row>
    <row r="5489" spans="1:6" ht="16.5" x14ac:dyDescent="0.3">
      <c r="A5489" s="9" t="s">
        <v>16838</v>
      </c>
      <c r="B5489" s="9" t="s">
        <v>2472</v>
      </c>
      <c r="C5489" s="10">
        <v>27937</v>
      </c>
      <c r="D5489" s="9">
        <v>4094820760</v>
      </c>
      <c r="E5489" s="9" t="e">
        <f>INDEX(#REF!:#REF!,MATCH($D5489,#REF!:#REF!,0),MATCH(#REF!,#REF!:#REF!,0))</f>
        <v>#REF!</v>
      </c>
      <c r="F5489" s="9" t="e">
        <f>INDEX(#REF!:#REF!,MATCH($D5489,#REF!:#REF!,0),MATCH(#REF!,#REF!:#REF!,0))</f>
        <v>#REF!</v>
      </c>
    </row>
    <row r="5490" spans="1:6" ht="16.5" x14ac:dyDescent="0.3">
      <c r="A5490" s="9" t="s">
        <v>16837</v>
      </c>
      <c r="B5490" s="9" t="s">
        <v>2161</v>
      </c>
      <c r="C5490" s="10">
        <v>44061</v>
      </c>
      <c r="D5490" s="9">
        <v>8249460030</v>
      </c>
      <c r="E5490" s="9" t="e">
        <f>INDEX(#REF!:#REF!,MATCH($D5490,#REF!:#REF!,0),MATCH(#REF!,#REF!:#REF!,0))</f>
        <v>#REF!</v>
      </c>
      <c r="F5490" s="9" t="e">
        <f>INDEX(#REF!:#REF!,MATCH($D5490,#REF!:#REF!,0),MATCH(#REF!,#REF!:#REF!,0))</f>
        <v>#REF!</v>
      </c>
    </row>
    <row r="5491" spans="1:6" ht="16.5" x14ac:dyDescent="0.3">
      <c r="A5491" s="9" t="s">
        <v>16836</v>
      </c>
      <c r="B5491" s="9" t="s">
        <v>2404</v>
      </c>
      <c r="C5491" s="10">
        <v>16900</v>
      </c>
      <c r="D5491" s="9">
        <v>8032296239</v>
      </c>
      <c r="E5491" s="9" t="e">
        <f>INDEX(#REF!:#REF!,MATCH($D5491,#REF!:#REF!,0),MATCH(#REF!,#REF!:#REF!,0))</f>
        <v>#REF!</v>
      </c>
      <c r="F5491" s="9" t="e">
        <f>INDEX(#REF!:#REF!,MATCH($D5491,#REF!:#REF!,0),MATCH(#REF!,#REF!:#REF!,0))</f>
        <v>#REF!</v>
      </c>
    </row>
    <row r="5492" spans="1:6" ht="16.5" x14ac:dyDescent="0.3">
      <c r="A5492" s="9" t="s">
        <v>16835</v>
      </c>
      <c r="B5492" s="9" t="s">
        <v>2468</v>
      </c>
      <c r="C5492" s="10">
        <v>58447</v>
      </c>
      <c r="D5492" s="9">
        <v>8154943166</v>
      </c>
      <c r="E5492" s="9" t="e">
        <f>INDEX(#REF!:#REF!,MATCH($D5492,#REF!:#REF!,0),MATCH(#REF!,#REF!:#REF!,0))</f>
        <v>#REF!</v>
      </c>
      <c r="F5492" s="9" t="e">
        <f>INDEX(#REF!:#REF!,MATCH($D5492,#REF!:#REF!,0),MATCH(#REF!,#REF!:#REF!,0))</f>
        <v>#REF!</v>
      </c>
    </row>
    <row r="5493" spans="1:6" ht="16.5" x14ac:dyDescent="0.3">
      <c r="A5493" s="9" t="s">
        <v>16834</v>
      </c>
      <c r="B5493" s="9" t="s">
        <v>2759</v>
      </c>
      <c r="C5493" s="10">
        <v>21514</v>
      </c>
      <c r="D5493" s="9">
        <v>806065796</v>
      </c>
      <c r="E5493" s="9" t="e">
        <f>INDEX(#REF!:#REF!,MATCH($D5493,#REF!:#REF!,0),MATCH(#REF!,#REF!:#REF!,0))</f>
        <v>#REF!</v>
      </c>
      <c r="F5493" s="9" t="e">
        <f>INDEX(#REF!:#REF!,MATCH($D5493,#REF!:#REF!,0),MATCH(#REF!,#REF!:#REF!,0))</f>
        <v>#REF!</v>
      </c>
    </row>
    <row r="5494" spans="1:6" ht="16.5" x14ac:dyDescent="0.3">
      <c r="A5494" s="9" t="s">
        <v>16833</v>
      </c>
      <c r="B5494" s="9" t="s">
        <v>2315</v>
      </c>
      <c r="C5494" s="10">
        <v>35840</v>
      </c>
      <c r="D5494" s="9">
        <v>3600185284</v>
      </c>
      <c r="E5494" s="9" t="e">
        <f>INDEX(#REF!:#REF!,MATCH($D5494,#REF!:#REF!,0),MATCH(#REF!,#REF!:#REF!,0))</f>
        <v>#REF!</v>
      </c>
      <c r="F5494" s="9" t="e">
        <f>INDEX(#REF!:#REF!,MATCH($D5494,#REF!:#REF!,0),MATCH(#REF!,#REF!:#REF!,0))</f>
        <v>#REF!</v>
      </c>
    </row>
    <row r="5495" spans="1:6" ht="16.5" x14ac:dyDescent="0.3">
      <c r="A5495" s="9" t="s">
        <v>16832</v>
      </c>
      <c r="B5495" s="9" t="s">
        <v>2597</v>
      </c>
      <c r="C5495" s="10">
        <v>36644</v>
      </c>
      <c r="D5495" s="9">
        <v>4235594176</v>
      </c>
      <c r="E5495" s="9" t="e">
        <f>INDEX(#REF!:#REF!,MATCH($D5495,#REF!:#REF!,0),MATCH(#REF!,#REF!:#REF!,0))</f>
        <v>#REF!</v>
      </c>
      <c r="F5495" s="9" t="e">
        <f>INDEX(#REF!:#REF!,MATCH($D5495,#REF!:#REF!,0),MATCH(#REF!,#REF!:#REF!,0))</f>
        <v>#REF!</v>
      </c>
    </row>
    <row r="5496" spans="1:6" ht="16.5" x14ac:dyDescent="0.3">
      <c r="A5496" s="9" t="s">
        <v>16831</v>
      </c>
      <c r="B5496" s="9" t="s">
        <v>3902</v>
      </c>
      <c r="C5496" s="10">
        <v>50376</v>
      </c>
      <c r="D5496" s="9">
        <v>994826516</v>
      </c>
      <c r="E5496" s="9" t="e">
        <f>INDEX(#REF!:#REF!,MATCH($D5496,#REF!:#REF!,0),MATCH(#REF!,#REF!:#REF!,0))</f>
        <v>#REF!</v>
      </c>
      <c r="F5496" s="9" t="e">
        <f>INDEX(#REF!:#REF!,MATCH($D5496,#REF!:#REF!,0),MATCH(#REF!,#REF!:#REF!,0))</f>
        <v>#REF!</v>
      </c>
    </row>
    <row r="5497" spans="1:6" ht="16.5" x14ac:dyDescent="0.3">
      <c r="A5497" s="9" t="s">
        <v>16830</v>
      </c>
      <c r="B5497" s="9" t="s">
        <v>2440</v>
      </c>
      <c r="C5497" s="10">
        <v>39875</v>
      </c>
      <c r="D5497" s="9">
        <v>8377113392</v>
      </c>
      <c r="E5497" s="9" t="e">
        <f>INDEX(#REF!:#REF!,MATCH($D5497,#REF!:#REF!,0),MATCH(#REF!,#REF!:#REF!,0))</f>
        <v>#REF!</v>
      </c>
      <c r="F5497" s="9" t="e">
        <f>INDEX(#REF!:#REF!,MATCH($D5497,#REF!:#REF!,0),MATCH(#REF!,#REF!:#REF!,0))</f>
        <v>#REF!</v>
      </c>
    </row>
    <row r="5498" spans="1:6" ht="16.5" x14ac:dyDescent="0.3">
      <c r="A5498" s="9" t="s">
        <v>16829</v>
      </c>
      <c r="B5498" s="9" t="s">
        <v>2017</v>
      </c>
      <c r="C5498" s="10">
        <v>29276</v>
      </c>
      <c r="D5498" s="9">
        <v>3259018638</v>
      </c>
      <c r="E5498" s="9" t="e">
        <f>INDEX(#REF!:#REF!,MATCH($D5498,#REF!:#REF!,0),MATCH(#REF!,#REF!:#REF!,0))</f>
        <v>#REF!</v>
      </c>
      <c r="F5498" s="9" t="e">
        <f>INDEX(#REF!:#REF!,MATCH($D5498,#REF!:#REF!,0),MATCH(#REF!,#REF!:#REF!,0))</f>
        <v>#REF!</v>
      </c>
    </row>
    <row r="5499" spans="1:6" ht="16.5" x14ac:dyDescent="0.3">
      <c r="A5499" s="9" t="s">
        <v>16828</v>
      </c>
      <c r="B5499" s="9" t="s">
        <v>2544</v>
      </c>
      <c r="C5499" s="10">
        <v>41827</v>
      </c>
      <c r="D5499" s="9">
        <v>2314136845</v>
      </c>
      <c r="E5499" s="9" t="e">
        <f>INDEX(#REF!:#REF!,MATCH($D5499,#REF!:#REF!,0),MATCH(#REF!,#REF!:#REF!,0))</f>
        <v>#REF!</v>
      </c>
      <c r="F5499" s="9" t="e">
        <f>INDEX(#REF!:#REF!,MATCH($D5499,#REF!:#REF!,0),MATCH(#REF!,#REF!:#REF!,0))</f>
        <v>#REF!</v>
      </c>
    </row>
    <row r="5500" spans="1:6" ht="16.5" x14ac:dyDescent="0.3">
      <c r="A5500" s="9" t="s">
        <v>16827</v>
      </c>
      <c r="B5500" s="9" t="s">
        <v>2662</v>
      </c>
      <c r="C5500" s="10">
        <v>52477</v>
      </c>
      <c r="D5500" s="9">
        <v>5077974136</v>
      </c>
      <c r="E5500" s="9" t="e">
        <f>INDEX(#REF!:#REF!,MATCH($D5500,#REF!:#REF!,0),MATCH(#REF!,#REF!:#REF!,0))</f>
        <v>#REF!</v>
      </c>
      <c r="F5500" s="9" t="e">
        <f>INDEX(#REF!:#REF!,MATCH($D5500,#REF!:#REF!,0),MATCH(#REF!,#REF!:#REF!,0))</f>
        <v>#REF!</v>
      </c>
    </row>
    <row r="5501" spans="1:6" ht="16.5" x14ac:dyDescent="0.3">
      <c r="A5501" s="9" t="s">
        <v>16826</v>
      </c>
      <c r="B5501" s="9" t="s">
        <v>2783</v>
      </c>
      <c r="C5501" s="10">
        <v>49215</v>
      </c>
      <c r="D5501" s="9">
        <v>9458563771</v>
      </c>
      <c r="E5501" s="9" t="e">
        <f>INDEX(#REF!:#REF!,MATCH($D5501,#REF!:#REF!,0),MATCH(#REF!,#REF!:#REF!,0))</f>
        <v>#REF!</v>
      </c>
      <c r="F5501" s="9" t="e">
        <f>INDEX(#REF!:#REF!,MATCH($D5501,#REF!:#REF!,0),MATCH(#REF!,#REF!:#REF!,0))</f>
        <v>#REF!</v>
      </c>
    </row>
    <row r="5502" spans="1:6" ht="16.5" x14ac:dyDescent="0.3">
      <c r="A5502" s="9" t="s">
        <v>16825</v>
      </c>
      <c r="B5502" s="9" t="s">
        <v>2254</v>
      </c>
      <c r="C5502" s="10">
        <v>24137</v>
      </c>
      <c r="D5502" s="9">
        <v>589071254</v>
      </c>
      <c r="E5502" s="9" t="e">
        <f>INDEX(#REF!:#REF!,MATCH($D5502,#REF!:#REF!,0),MATCH(#REF!,#REF!:#REF!,0))</f>
        <v>#REF!</v>
      </c>
      <c r="F5502" s="9" t="e">
        <f>INDEX(#REF!:#REF!,MATCH($D5502,#REF!:#REF!,0),MATCH(#REF!,#REF!:#REF!,0))</f>
        <v>#REF!</v>
      </c>
    </row>
    <row r="5503" spans="1:6" ht="16.5" x14ac:dyDescent="0.3">
      <c r="A5503" s="9" t="s">
        <v>16824</v>
      </c>
      <c r="B5503" s="9" t="s">
        <v>2650</v>
      </c>
      <c r="C5503" s="10">
        <v>42917</v>
      </c>
      <c r="D5503" s="9">
        <v>5209112160</v>
      </c>
      <c r="E5503" s="9" t="e">
        <f>INDEX(#REF!:#REF!,MATCH($D5503,#REF!:#REF!,0),MATCH(#REF!,#REF!:#REF!,0))</f>
        <v>#REF!</v>
      </c>
      <c r="F5503" s="9" t="e">
        <f>INDEX(#REF!:#REF!,MATCH($D5503,#REF!:#REF!,0),MATCH(#REF!,#REF!:#REF!,0))</f>
        <v>#REF!</v>
      </c>
    </row>
    <row r="5504" spans="1:6" ht="16.5" x14ac:dyDescent="0.3">
      <c r="A5504" s="9" t="s">
        <v>16823</v>
      </c>
      <c r="B5504" s="9" t="s">
        <v>2671</v>
      </c>
      <c r="C5504" s="10">
        <v>39019</v>
      </c>
      <c r="D5504" s="9">
        <v>6284045549</v>
      </c>
      <c r="E5504" s="9" t="e">
        <f>INDEX(#REF!:#REF!,MATCH($D5504,#REF!:#REF!,0),MATCH(#REF!,#REF!:#REF!,0))</f>
        <v>#REF!</v>
      </c>
      <c r="F5504" s="9" t="e">
        <f>INDEX(#REF!:#REF!,MATCH($D5504,#REF!:#REF!,0),MATCH(#REF!,#REF!:#REF!,0))</f>
        <v>#REF!</v>
      </c>
    </row>
    <row r="5505" spans="1:6" ht="16.5" x14ac:dyDescent="0.3">
      <c r="A5505" s="9" t="s">
        <v>16822</v>
      </c>
      <c r="B5505" s="9" t="s">
        <v>3044</v>
      </c>
      <c r="C5505" s="10">
        <v>52402</v>
      </c>
      <c r="D5505" s="9">
        <v>5779075530</v>
      </c>
      <c r="E5505" s="9" t="e">
        <f>INDEX(#REF!:#REF!,MATCH($D5505,#REF!:#REF!,0),MATCH(#REF!,#REF!:#REF!,0))</f>
        <v>#REF!</v>
      </c>
      <c r="F5505" s="9" t="e">
        <f>INDEX(#REF!:#REF!,MATCH($D5505,#REF!:#REF!,0),MATCH(#REF!,#REF!:#REF!,0))</f>
        <v>#REF!</v>
      </c>
    </row>
    <row r="5506" spans="1:6" ht="16.5" x14ac:dyDescent="0.3">
      <c r="A5506" s="9" t="s">
        <v>16821</v>
      </c>
      <c r="B5506" s="9" t="s">
        <v>1973</v>
      </c>
      <c r="C5506" s="10">
        <v>14585</v>
      </c>
      <c r="D5506" s="9">
        <v>8507800106</v>
      </c>
      <c r="E5506" s="9" t="e">
        <f>INDEX(#REF!:#REF!,MATCH($D5506,#REF!:#REF!,0),MATCH(#REF!,#REF!:#REF!,0))</f>
        <v>#REF!</v>
      </c>
      <c r="F5506" s="9" t="e">
        <f>INDEX(#REF!:#REF!,MATCH($D5506,#REF!:#REF!,0),MATCH(#REF!,#REF!:#REF!,0))</f>
        <v>#REF!</v>
      </c>
    </row>
    <row r="5507" spans="1:6" ht="16.5" x14ac:dyDescent="0.3">
      <c r="A5507" s="9" t="s">
        <v>16820</v>
      </c>
      <c r="B5507" s="9" t="s">
        <v>2326</v>
      </c>
      <c r="C5507" s="10">
        <v>49401</v>
      </c>
      <c r="D5507" s="9">
        <v>3219526055</v>
      </c>
      <c r="E5507" s="9" t="e">
        <f>INDEX(#REF!:#REF!,MATCH($D5507,#REF!:#REF!,0),MATCH(#REF!,#REF!:#REF!,0))</f>
        <v>#REF!</v>
      </c>
      <c r="F5507" s="9" t="e">
        <f>INDEX(#REF!:#REF!,MATCH($D5507,#REF!:#REF!,0),MATCH(#REF!,#REF!:#REF!,0))</f>
        <v>#REF!</v>
      </c>
    </row>
    <row r="5508" spans="1:6" ht="16.5" x14ac:dyDescent="0.3">
      <c r="A5508" s="9" t="s">
        <v>16819</v>
      </c>
      <c r="B5508" s="9" t="s">
        <v>2860</v>
      </c>
      <c r="C5508" s="10">
        <v>48946</v>
      </c>
      <c r="D5508" s="9">
        <v>4670832530</v>
      </c>
      <c r="E5508" s="9" t="e">
        <f>INDEX(#REF!:#REF!,MATCH($D5508,#REF!:#REF!,0),MATCH(#REF!,#REF!:#REF!,0))</f>
        <v>#REF!</v>
      </c>
      <c r="F5508" s="9" t="e">
        <f>INDEX(#REF!:#REF!,MATCH($D5508,#REF!:#REF!,0),MATCH(#REF!,#REF!:#REF!,0))</f>
        <v>#REF!</v>
      </c>
    </row>
    <row r="5509" spans="1:6" ht="16.5" x14ac:dyDescent="0.3">
      <c r="A5509" s="9" t="s">
        <v>16818</v>
      </c>
      <c r="B5509" s="9" t="s">
        <v>2011</v>
      </c>
      <c r="C5509" s="10">
        <v>36742</v>
      </c>
      <c r="D5509" s="9">
        <v>6284045549</v>
      </c>
      <c r="E5509" s="9" t="e">
        <f>INDEX(#REF!:#REF!,MATCH($D5509,#REF!:#REF!,0),MATCH(#REF!,#REF!:#REF!,0))</f>
        <v>#REF!</v>
      </c>
      <c r="F5509" s="9" t="e">
        <f>INDEX(#REF!:#REF!,MATCH($D5509,#REF!:#REF!,0),MATCH(#REF!,#REF!:#REF!,0))</f>
        <v>#REF!</v>
      </c>
    </row>
    <row r="5510" spans="1:6" ht="16.5" x14ac:dyDescent="0.3">
      <c r="A5510" s="9" t="s">
        <v>16817</v>
      </c>
      <c r="B5510" s="9" t="s">
        <v>2188</v>
      </c>
      <c r="C5510" s="10">
        <v>57812</v>
      </c>
      <c r="D5510" s="9">
        <v>8315800957</v>
      </c>
      <c r="E5510" s="9" t="e">
        <f>INDEX(#REF!:#REF!,MATCH($D5510,#REF!:#REF!,0),MATCH(#REF!,#REF!:#REF!,0))</f>
        <v>#REF!</v>
      </c>
      <c r="F5510" s="9" t="e">
        <f>INDEX(#REF!:#REF!,MATCH($D5510,#REF!:#REF!,0),MATCH(#REF!,#REF!:#REF!,0))</f>
        <v>#REF!</v>
      </c>
    </row>
    <row r="5511" spans="1:6" ht="16.5" x14ac:dyDescent="0.3">
      <c r="A5511" s="9" t="s">
        <v>16816</v>
      </c>
      <c r="B5511" s="9" t="s">
        <v>1973</v>
      </c>
      <c r="C5511" s="10">
        <v>15005</v>
      </c>
      <c r="D5511" s="9">
        <v>9621331862</v>
      </c>
      <c r="E5511" s="9" t="e">
        <f>INDEX(#REF!:#REF!,MATCH($D5511,#REF!:#REF!,0),MATCH(#REF!,#REF!:#REF!,0))</f>
        <v>#REF!</v>
      </c>
      <c r="F5511" s="9" t="e">
        <f>INDEX(#REF!:#REF!,MATCH($D5511,#REF!:#REF!,0),MATCH(#REF!,#REF!:#REF!,0))</f>
        <v>#REF!</v>
      </c>
    </row>
    <row r="5512" spans="1:6" ht="16.5" x14ac:dyDescent="0.3">
      <c r="A5512" s="9" t="s">
        <v>16815</v>
      </c>
      <c r="B5512" s="9" t="s">
        <v>2277</v>
      </c>
      <c r="C5512" s="10">
        <v>59543</v>
      </c>
      <c r="D5512" s="9">
        <v>2426144645</v>
      </c>
      <c r="E5512" s="9" t="e">
        <f>INDEX(#REF!:#REF!,MATCH($D5512,#REF!:#REF!,0),MATCH(#REF!,#REF!:#REF!,0))</f>
        <v>#REF!</v>
      </c>
      <c r="F5512" s="9" t="e">
        <f>INDEX(#REF!:#REF!,MATCH($D5512,#REF!:#REF!,0),MATCH(#REF!,#REF!:#REF!,0))</f>
        <v>#REF!</v>
      </c>
    </row>
    <row r="5513" spans="1:6" ht="16.5" x14ac:dyDescent="0.3">
      <c r="A5513" s="9" t="s">
        <v>16814</v>
      </c>
      <c r="B5513" s="9" t="s">
        <v>2744</v>
      </c>
      <c r="C5513" s="10">
        <v>45446</v>
      </c>
      <c r="D5513" s="9">
        <v>1972775170</v>
      </c>
      <c r="E5513" s="9" t="e">
        <f>INDEX(#REF!:#REF!,MATCH($D5513,#REF!:#REF!,0),MATCH(#REF!,#REF!:#REF!,0))</f>
        <v>#REF!</v>
      </c>
      <c r="F5513" s="9" t="e">
        <f>INDEX(#REF!:#REF!,MATCH($D5513,#REF!:#REF!,0),MATCH(#REF!,#REF!:#REF!,0))</f>
        <v>#REF!</v>
      </c>
    </row>
    <row r="5514" spans="1:6" ht="16.5" x14ac:dyDescent="0.3">
      <c r="A5514" s="9" t="s">
        <v>16813</v>
      </c>
      <c r="B5514" s="9" t="s">
        <v>2306</v>
      </c>
      <c r="C5514" s="10">
        <v>16169</v>
      </c>
      <c r="D5514" s="9">
        <v>2053848936</v>
      </c>
      <c r="E5514" s="9" t="e">
        <f>INDEX(#REF!:#REF!,MATCH($D5514,#REF!:#REF!,0),MATCH(#REF!,#REF!:#REF!,0))</f>
        <v>#REF!</v>
      </c>
      <c r="F5514" s="9" t="e">
        <f>INDEX(#REF!:#REF!,MATCH($D5514,#REF!:#REF!,0),MATCH(#REF!,#REF!:#REF!,0))</f>
        <v>#REF!</v>
      </c>
    </row>
    <row r="5515" spans="1:6" ht="16.5" x14ac:dyDescent="0.3">
      <c r="A5515" s="9" t="s">
        <v>16812</v>
      </c>
      <c r="B5515" s="9" t="s">
        <v>2450</v>
      </c>
      <c r="C5515" s="10">
        <v>12704</v>
      </c>
      <c r="D5515" s="9">
        <v>1739513533</v>
      </c>
      <c r="E5515" s="9" t="e">
        <f>INDEX(#REF!:#REF!,MATCH($D5515,#REF!:#REF!,0),MATCH(#REF!,#REF!:#REF!,0))</f>
        <v>#REF!</v>
      </c>
      <c r="F5515" s="9" t="e">
        <f>INDEX(#REF!:#REF!,MATCH($D5515,#REF!:#REF!,0),MATCH(#REF!,#REF!:#REF!,0))</f>
        <v>#REF!</v>
      </c>
    </row>
    <row r="5516" spans="1:6" ht="16.5" x14ac:dyDescent="0.3">
      <c r="A5516" s="9" t="s">
        <v>16811</v>
      </c>
      <c r="B5516" s="9" t="s">
        <v>3168</v>
      </c>
      <c r="C5516" s="10">
        <v>51998</v>
      </c>
      <c r="D5516" s="9">
        <v>9312128221</v>
      </c>
      <c r="E5516" s="9" t="e">
        <f>INDEX(#REF!:#REF!,MATCH($D5516,#REF!:#REF!,0),MATCH(#REF!,#REF!:#REF!,0))</f>
        <v>#REF!</v>
      </c>
      <c r="F5516" s="9" t="e">
        <f>INDEX(#REF!:#REF!,MATCH($D5516,#REF!:#REF!,0),MATCH(#REF!,#REF!:#REF!,0))</f>
        <v>#REF!</v>
      </c>
    </row>
    <row r="5517" spans="1:6" ht="16.5" x14ac:dyDescent="0.3">
      <c r="A5517" s="9" t="s">
        <v>16810</v>
      </c>
      <c r="B5517" s="9" t="s">
        <v>3172</v>
      </c>
      <c r="C5517" s="10">
        <v>11052</v>
      </c>
      <c r="D5517" s="9">
        <v>1411873114</v>
      </c>
      <c r="E5517" s="9" t="e">
        <f>INDEX(#REF!:#REF!,MATCH($D5517,#REF!:#REF!,0),MATCH(#REF!,#REF!:#REF!,0))</f>
        <v>#REF!</v>
      </c>
      <c r="F5517" s="9" t="e">
        <f>INDEX(#REF!:#REF!,MATCH($D5517,#REF!:#REF!,0),MATCH(#REF!,#REF!:#REF!,0))</f>
        <v>#REF!</v>
      </c>
    </row>
    <row r="5518" spans="1:6" ht="16.5" x14ac:dyDescent="0.3">
      <c r="A5518" s="9" t="s">
        <v>16809</v>
      </c>
      <c r="B5518" s="9" t="s">
        <v>2103</v>
      </c>
      <c r="C5518" s="10">
        <v>21627</v>
      </c>
      <c r="D5518" s="9">
        <v>1085075834</v>
      </c>
      <c r="E5518" s="9" t="e">
        <f>INDEX(#REF!:#REF!,MATCH($D5518,#REF!:#REF!,0),MATCH(#REF!,#REF!:#REF!,0))</f>
        <v>#REF!</v>
      </c>
      <c r="F5518" s="9" t="e">
        <f>INDEX(#REF!:#REF!,MATCH($D5518,#REF!:#REF!,0),MATCH(#REF!,#REF!:#REF!,0))</f>
        <v>#REF!</v>
      </c>
    </row>
    <row r="5519" spans="1:6" ht="16.5" x14ac:dyDescent="0.3">
      <c r="A5519" s="9" t="s">
        <v>16808</v>
      </c>
      <c r="B5519" s="9" t="s">
        <v>2140</v>
      </c>
      <c r="C5519" s="10">
        <v>19383</v>
      </c>
      <c r="D5519" s="9">
        <v>4323727860</v>
      </c>
      <c r="E5519" s="9" t="e">
        <f>INDEX(#REF!:#REF!,MATCH($D5519,#REF!:#REF!,0),MATCH(#REF!,#REF!:#REF!,0))</f>
        <v>#REF!</v>
      </c>
      <c r="F5519" s="9" t="e">
        <f>INDEX(#REF!:#REF!,MATCH($D5519,#REF!:#REF!,0),MATCH(#REF!,#REF!:#REF!,0))</f>
        <v>#REF!</v>
      </c>
    </row>
    <row r="5520" spans="1:6" ht="16.5" x14ac:dyDescent="0.3">
      <c r="A5520" s="9" t="s">
        <v>16807</v>
      </c>
      <c r="B5520" s="9" t="s">
        <v>2167</v>
      </c>
      <c r="C5520" s="10">
        <v>53066</v>
      </c>
      <c r="D5520" s="9">
        <v>1787288307</v>
      </c>
      <c r="E5520" s="9" t="e">
        <f>INDEX(#REF!:#REF!,MATCH($D5520,#REF!:#REF!,0),MATCH(#REF!,#REF!:#REF!,0))</f>
        <v>#REF!</v>
      </c>
      <c r="F5520" s="9" t="e">
        <f>INDEX(#REF!:#REF!,MATCH($D5520,#REF!:#REF!,0),MATCH(#REF!,#REF!:#REF!,0))</f>
        <v>#REF!</v>
      </c>
    </row>
    <row r="5521" spans="1:6" ht="16.5" x14ac:dyDescent="0.3">
      <c r="A5521" s="9" t="s">
        <v>16806</v>
      </c>
      <c r="B5521" s="9" t="s">
        <v>3856</v>
      </c>
      <c r="C5521" s="10">
        <v>16353</v>
      </c>
      <c r="D5521" s="9">
        <v>7533163729</v>
      </c>
      <c r="E5521" s="9" t="e">
        <f>INDEX(#REF!:#REF!,MATCH($D5521,#REF!:#REF!,0),MATCH(#REF!,#REF!:#REF!,0))</f>
        <v>#REF!</v>
      </c>
      <c r="F5521" s="9" t="e">
        <f>INDEX(#REF!:#REF!,MATCH($D5521,#REF!:#REF!,0),MATCH(#REF!,#REF!:#REF!,0))</f>
        <v>#REF!</v>
      </c>
    </row>
    <row r="5522" spans="1:6" ht="16.5" x14ac:dyDescent="0.3">
      <c r="A5522" s="9" t="s">
        <v>16805</v>
      </c>
      <c r="B5522" s="9" t="s">
        <v>2589</v>
      </c>
      <c r="C5522" s="10">
        <v>51930</v>
      </c>
      <c r="D5522" s="9">
        <v>5077974136</v>
      </c>
      <c r="E5522" s="9" t="e">
        <f>INDEX(#REF!:#REF!,MATCH($D5522,#REF!:#REF!,0),MATCH(#REF!,#REF!:#REF!,0))</f>
        <v>#REF!</v>
      </c>
      <c r="F5522" s="9" t="e">
        <f>INDEX(#REF!:#REF!,MATCH($D5522,#REF!:#REF!,0),MATCH(#REF!,#REF!:#REF!,0))</f>
        <v>#REF!</v>
      </c>
    </row>
    <row r="5523" spans="1:6" ht="16.5" x14ac:dyDescent="0.3">
      <c r="A5523" s="9" t="s">
        <v>16804</v>
      </c>
      <c r="B5523" s="9" t="s">
        <v>2688</v>
      </c>
      <c r="C5523" s="10">
        <v>51159</v>
      </c>
      <c r="D5523" s="9">
        <v>6214787945</v>
      </c>
      <c r="E5523" s="9" t="e">
        <f>INDEX(#REF!:#REF!,MATCH($D5523,#REF!:#REF!,0),MATCH(#REF!,#REF!:#REF!,0))</f>
        <v>#REF!</v>
      </c>
      <c r="F5523" s="9" t="e">
        <f>INDEX(#REF!:#REF!,MATCH($D5523,#REF!:#REF!,0),MATCH(#REF!,#REF!:#REF!,0))</f>
        <v>#REF!</v>
      </c>
    </row>
    <row r="5524" spans="1:6" ht="16.5" x14ac:dyDescent="0.3">
      <c r="A5524" s="9" t="s">
        <v>16803</v>
      </c>
      <c r="B5524" s="9" t="s">
        <v>2138</v>
      </c>
      <c r="C5524" s="10">
        <v>41792</v>
      </c>
      <c r="D5524" s="9">
        <v>601779371</v>
      </c>
      <c r="E5524" s="9" t="e">
        <f>INDEX(#REF!:#REF!,MATCH($D5524,#REF!:#REF!,0),MATCH(#REF!,#REF!:#REF!,0))</f>
        <v>#REF!</v>
      </c>
      <c r="F5524" s="9" t="e">
        <f>INDEX(#REF!:#REF!,MATCH($D5524,#REF!:#REF!,0),MATCH(#REF!,#REF!:#REF!,0))</f>
        <v>#REF!</v>
      </c>
    </row>
    <row r="5525" spans="1:6" ht="16.5" x14ac:dyDescent="0.3">
      <c r="A5525" s="9" t="s">
        <v>16802</v>
      </c>
      <c r="B5525" s="9" t="s">
        <v>2685</v>
      </c>
      <c r="C5525" s="10">
        <v>26093</v>
      </c>
      <c r="D5525" s="9">
        <v>1592980554</v>
      </c>
      <c r="E5525" s="9" t="e">
        <f>INDEX(#REF!:#REF!,MATCH($D5525,#REF!:#REF!,0),MATCH(#REF!,#REF!:#REF!,0))</f>
        <v>#REF!</v>
      </c>
      <c r="F5525" s="9" t="e">
        <f>INDEX(#REF!:#REF!,MATCH($D5525,#REF!:#REF!,0),MATCH(#REF!,#REF!:#REF!,0))</f>
        <v>#REF!</v>
      </c>
    </row>
    <row r="5526" spans="1:6" ht="16.5" x14ac:dyDescent="0.3">
      <c r="A5526" s="9" t="s">
        <v>16801</v>
      </c>
      <c r="B5526" s="9" t="s">
        <v>4007</v>
      </c>
      <c r="C5526" s="10">
        <v>35471</v>
      </c>
      <c r="D5526" s="9">
        <v>2402470968</v>
      </c>
      <c r="E5526" s="9" t="e">
        <f>INDEX(#REF!:#REF!,MATCH($D5526,#REF!:#REF!,0),MATCH(#REF!,#REF!:#REF!,0))</f>
        <v>#REF!</v>
      </c>
      <c r="F5526" s="9" t="e">
        <f>INDEX(#REF!:#REF!,MATCH($D5526,#REF!:#REF!,0),MATCH(#REF!,#REF!:#REF!,0))</f>
        <v>#REF!</v>
      </c>
    </row>
    <row r="5527" spans="1:6" ht="16.5" x14ac:dyDescent="0.3">
      <c r="A5527" s="9" t="s">
        <v>16800</v>
      </c>
      <c r="B5527" s="9" t="s">
        <v>3125</v>
      </c>
      <c r="C5527" s="10">
        <v>45371</v>
      </c>
      <c r="D5527" s="9">
        <v>8788824691</v>
      </c>
      <c r="E5527" s="9" t="e">
        <f>INDEX(#REF!:#REF!,MATCH($D5527,#REF!:#REF!,0),MATCH(#REF!,#REF!:#REF!,0))</f>
        <v>#REF!</v>
      </c>
      <c r="F5527" s="9" t="e">
        <f>INDEX(#REF!:#REF!,MATCH($D5527,#REF!:#REF!,0),MATCH(#REF!,#REF!:#REF!,0))</f>
        <v>#REF!</v>
      </c>
    </row>
    <row r="5528" spans="1:6" ht="16.5" x14ac:dyDescent="0.3">
      <c r="A5528" s="9" t="s">
        <v>16799</v>
      </c>
      <c r="B5528" s="9" t="s">
        <v>3372</v>
      </c>
      <c r="C5528" s="10">
        <v>43874</v>
      </c>
      <c r="D5528" s="9">
        <v>3016446324</v>
      </c>
      <c r="E5528" s="9" t="e">
        <f>INDEX(#REF!:#REF!,MATCH($D5528,#REF!:#REF!,0),MATCH(#REF!,#REF!:#REF!,0))</f>
        <v>#REF!</v>
      </c>
      <c r="F5528" s="9" t="e">
        <f>INDEX(#REF!:#REF!,MATCH($D5528,#REF!:#REF!,0),MATCH(#REF!,#REF!:#REF!,0))</f>
        <v>#REF!</v>
      </c>
    </row>
    <row r="5529" spans="1:6" ht="16.5" x14ac:dyDescent="0.3">
      <c r="A5529" s="9" t="s">
        <v>16798</v>
      </c>
      <c r="B5529" s="9" t="s">
        <v>2713</v>
      </c>
      <c r="C5529" s="10">
        <v>56819</v>
      </c>
      <c r="D5529" s="9">
        <v>3967370569</v>
      </c>
      <c r="E5529" s="9" t="e">
        <f>INDEX(#REF!:#REF!,MATCH($D5529,#REF!:#REF!,0),MATCH(#REF!,#REF!:#REF!,0))</f>
        <v>#REF!</v>
      </c>
      <c r="F5529" s="9" t="e">
        <f>INDEX(#REF!:#REF!,MATCH($D5529,#REF!:#REF!,0),MATCH(#REF!,#REF!:#REF!,0))</f>
        <v>#REF!</v>
      </c>
    </row>
    <row r="5530" spans="1:6" ht="16.5" x14ac:dyDescent="0.3">
      <c r="A5530" s="9" t="s">
        <v>16797</v>
      </c>
      <c r="B5530" s="9" t="s">
        <v>2856</v>
      </c>
      <c r="C5530" s="10">
        <v>23976</v>
      </c>
      <c r="D5530" s="9">
        <v>9312128221</v>
      </c>
      <c r="E5530" s="9" t="e">
        <f>INDEX(#REF!:#REF!,MATCH($D5530,#REF!:#REF!,0),MATCH(#REF!,#REF!:#REF!,0))</f>
        <v>#REF!</v>
      </c>
      <c r="F5530" s="9" t="e">
        <f>INDEX(#REF!:#REF!,MATCH($D5530,#REF!:#REF!,0),MATCH(#REF!,#REF!:#REF!,0))</f>
        <v>#REF!</v>
      </c>
    </row>
    <row r="5531" spans="1:6" ht="16.5" x14ac:dyDescent="0.3">
      <c r="A5531" s="9" t="s">
        <v>16796</v>
      </c>
      <c r="B5531" s="9" t="s">
        <v>2688</v>
      </c>
      <c r="C5531" s="10">
        <v>33985</v>
      </c>
      <c r="D5531" s="9">
        <v>8887868026</v>
      </c>
      <c r="E5531" s="9" t="e">
        <f>INDEX(#REF!:#REF!,MATCH($D5531,#REF!:#REF!,0),MATCH(#REF!,#REF!:#REF!,0))</f>
        <v>#REF!</v>
      </c>
      <c r="F5531" s="9" t="e">
        <f>INDEX(#REF!:#REF!,MATCH($D5531,#REF!:#REF!,0),MATCH(#REF!,#REF!:#REF!,0))</f>
        <v>#REF!</v>
      </c>
    </row>
    <row r="5532" spans="1:6" ht="16.5" x14ac:dyDescent="0.3">
      <c r="A5532" s="9" t="s">
        <v>16795</v>
      </c>
      <c r="B5532" s="9" t="s">
        <v>2001</v>
      </c>
      <c r="C5532" s="10">
        <v>12984</v>
      </c>
      <c r="D5532" s="9">
        <v>7000350199</v>
      </c>
      <c r="E5532" s="9" t="e">
        <f>INDEX(#REF!:#REF!,MATCH($D5532,#REF!:#REF!,0),MATCH(#REF!,#REF!:#REF!,0))</f>
        <v>#REF!</v>
      </c>
      <c r="F5532" s="9" t="e">
        <f>INDEX(#REF!:#REF!,MATCH($D5532,#REF!:#REF!,0),MATCH(#REF!,#REF!:#REF!,0))</f>
        <v>#REF!</v>
      </c>
    </row>
    <row r="5533" spans="1:6" ht="16.5" x14ac:dyDescent="0.3">
      <c r="A5533" s="9" t="s">
        <v>16794</v>
      </c>
      <c r="B5533" s="9" t="s">
        <v>2833</v>
      </c>
      <c r="C5533" s="10">
        <v>48241</v>
      </c>
      <c r="D5533" s="9">
        <v>3986480021</v>
      </c>
      <c r="E5533" s="9" t="e">
        <f>INDEX(#REF!:#REF!,MATCH($D5533,#REF!:#REF!,0),MATCH(#REF!,#REF!:#REF!,0))</f>
        <v>#REF!</v>
      </c>
      <c r="F5533" s="9" t="e">
        <f>INDEX(#REF!:#REF!,MATCH($D5533,#REF!:#REF!,0),MATCH(#REF!,#REF!:#REF!,0))</f>
        <v>#REF!</v>
      </c>
    </row>
    <row r="5534" spans="1:6" ht="16.5" x14ac:dyDescent="0.3">
      <c r="A5534" s="9" t="s">
        <v>16793</v>
      </c>
      <c r="B5534" s="9" t="s">
        <v>2204</v>
      </c>
      <c r="C5534" s="10">
        <v>27240</v>
      </c>
      <c r="D5534" s="9">
        <v>3642988458</v>
      </c>
      <c r="E5534" s="9" t="e">
        <f>INDEX(#REF!:#REF!,MATCH($D5534,#REF!:#REF!,0),MATCH(#REF!,#REF!:#REF!,0))</f>
        <v>#REF!</v>
      </c>
      <c r="F5534" s="9" t="e">
        <f>INDEX(#REF!:#REF!,MATCH($D5534,#REF!:#REF!,0),MATCH(#REF!,#REF!:#REF!,0))</f>
        <v>#REF!</v>
      </c>
    </row>
    <row r="5535" spans="1:6" ht="16.5" x14ac:dyDescent="0.3">
      <c r="A5535" s="9" t="s">
        <v>16792</v>
      </c>
      <c r="B5535" s="9" t="s">
        <v>2013</v>
      </c>
      <c r="C5535" s="10">
        <v>29140</v>
      </c>
      <c r="D5535" s="9">
        <v>960994726</v>
      </c>
      <c r="E5535" s="9" t="e">
        <f>INDEX(#REF!:#REF!,MATCH($D5535,#REF!:#REF!,0),MATCH(#REF!,#REF!:#REF!,0))</f>
        <v>#REF!</v>
      </c>
      <c r="F5535" s="9" t="e">
        <f>INDEX(#REF!:#REF!,MATCH($D5535,#REF!:#REF!,0),MATCH(#REF!,#REF!:#REF!,0))</f>
        <v>#REF!</v>
      </c>
    </row>
    <row r="5536" spans="1:6" ht="16.5" x14ac:dyDescent="0.3">
      <c r="A5536" s="9" t="s">
        <v>16791</v>
      </c>
      <c r="B5536" s="9" t="s">
        <v>2224</v>
      </c>
      <c r="C5536" s="10">
        <v>10738</v>
      </c>
      <c r="D5536" s="9">
        <v>4689682046</v>
      </c>
      <c r="E5536" s="9" t="e">
        <f>INDEX(#REF!:#REF!,MATCH($D5536,#REF!:#REF!,0),MATCH(#REF!,#REF!:#REF!,0))</f>
        <v>#REF!</v>
      </c>
      <c r="F5536" s="9" t="e">
        <f>INDEX(#REF!:#REF!,MATCH($D5536,#REF!:#REF!,0),MATCH(#REF!,#REF!:#REF!,0))</f>
        <v>#REF!</v>
      </c>
    </row>
    <row r="5537" spans="1:6" ht="16.5" x14ac:dyDescent="0.3">
      <c r="A5537" s="9" t="s">
        <v>16790</v>
      </c>
      <c r="B5537" s="9" t="s">
        <v>2317</v>
      </c>
      <c r="C5537" s="10">
        <v>52824</v>
      </c>
      <c r="D5537" s="9">
        <v>3877279783</v>
      </c>
      <c r="E5537" s="9" t="e">
        <f>INDEX(#REF!:#REF!,MATCH($D5537,#REF!:#REF!,0),MATCH(#REF!,#REF!:#REF!,0))</f>
        <v>#REF!</v>
      </c>
      <c r="F5537" s="9" t="e">
        <f>INDEX(#REF!:#REF!,MATCH($D5537,#REF!:#REF!,0),MATCH(#REF!,#REF!:#REF!,0))</f>
        <v>#REF!</v>
      </c>
    </row>
    <row r="5538" spans="1:6" ht="16.5" x14ac:dyDescent="0.3">
      <c r="A5538" s="9" t="s">
        <v>16789</v>
      </c>
      <c r="B5538" s="9" t="s">
        <v>3510</v>
      </c>
      <c r="C5538" s="10">
        <v>42108</v>
      </c>
      <c r="D5538" s="9">
        <v>9228842121</v>
      </c>
      <c r="E5538" s="9" t="e">
        <f>INDEX(#REF!:#REF!,MATCH($D5538,#REF!:#REF!,0),MATCH(#REF!,#REF!:#REF!,0))</f>
        <v>#REF!</v>
      </c>
      <c r="F5538" s="9" t="e">
        <f>INDEX(#REF!:#REF!,MATCH($D5538,#REF!:#REF!,0),MATCH(#REF!,#REF!:#REF!,0))</f>
        <v>#REF!</v>
      </c>
    </row>
    <row r="5539" spans="1:6" ht="16.5" x14ac:dyDescent="0.3">
      <c r="A5539" s="9" t="s">
        <v>16788</v>
      </c>
      <c r="B5539" s="9" t="s">
        <v>2042</v>
      </c>
      <c r="C5539" s="10">
        <v>53991</v>
      </c>
      <c r="D5539" s="9">
        <v>9624054975</v>
      </c>
      <c r="E5539" s="9" t="e">
        <f>INDEX(#REF!:#REF!,MATCH($D5539,#REF!:#REF!,0),MATCH(#REF!,#REF!:#REF!,0))</f>
        <v>#REF!</v>
      </c>
      <c r="F5539" s="9" t="e">
        <f>INDEX(#REF!:#REF!,MATCH($D5539,#REF!:#REF!,0),MATCH(#REF!,#REF!:#REF!,0))</f>
        <v>#REF!</v>
      </c>
    </row>
    <row r="5540" spans="1:6" ht="16.5" x14ac:dyDescent="0.3">
      <c r="A5540" s="9" t="s">
        <v>16787</v>
      </c>
      <c r="B5540" s="9" t="s">
        <v>2994</v>
      </c>
      <c r="C5540" s="10">
        <v>24830</v>
      </c>
      <c r="D5540" s="9">
        <v>3435517239</v>
      </c>
      <c r="E5540" s="9" t="e">
        <f>INDEX(#REF!:#REF!,MATCH($D5540,#REF!:#REF!,0),MATCH(#REF!,#REF!:#REF!,0))</f>
        <v>#REF!</v>
      </c>
      <c r="F5540" s="9" t="e">
        <f>INDEX(#REF!:#REF!,MATCH($D5540,#REF!:#REF!,0),MATCH(#REF!,#REF!:#REF!,0))</f>
        <v>#REF!</v>
      </c>
    </row>
    <row r="5541" spans="1:6" ht="16.5" x14ac:dyDescent="0.3">
      <c r="A5541" s="9" t="s">
        <v>16786</v>
      </c>
      <c r="B5541" s="9" t="s">
        <v>2339</v>
      </c>
      <c r="C5541" s="10">
        <v>45029</v>
      </c>
      <c r="D5541" s="9">
        <v>8264394108</v>
      </c>
      <c r="E5541" s="9" t="e">
        <f>INDEX(#REF!:#REF!,MATCH($D5541,#REF!:#REF!,0),MATCH(#REF!,#REF!:#REF!,0))</f>
        <v>#REF!</v>
      </c>
      <c r="F5541" s="9" t="e">
        <f>INDEX(#REF!:#REF!,MATCH($D5541,#REF!:#REF!,0),MATCH(#REF!,#REF!:#REF!,0))</f>
        <v>#REF!</v>
      </c>
    </row>
    <row r="5542" spans="1:6" ht="16.5" x14ac:dyDescent="0.3">
      <c r="A5542" s="9" t="s">
        <v>16785</v>
      </c>
      <c r="B5542" s="9" t="s">
        <v>3079</v>
      </c>
      <c r="C5542" s="10">
        <v>27921</v>
      </c>
      <c r="D5542" s="9">
        <v>6214787945</v>
      </c>
      <c r="E5542" s="9" t="e">
        <f>INDEX(#REF!:#REF!,MATCH($D5542,#REF!:#REF!,0),MATCH(#REF!,#REF!:#REF!,0))</f>
        <v>#REF!</v>
      </c>
      <c r="F5542" s="9" t="e">
        <f>INDEX(#REF!:#REF!,MATCH($D5542,#REF!:#REF!,0),MATCH(#REF!,#REF!:#REF!,0))</f>
        <v>#REF!</v>
      </c>
    </row>
    <row r="5543" spans="1:6" ht="16.5" x14ac:dyDescent="0.3">
      <c r="A5543" s="9" t="s">
        <v>16784</v>
      </c>
      <c r="B5543" s="9" t="s">
        <v>2530</v>
      </c>
      <c r="C5543" s="10">
        <v>36847</v>
      </c>
      <c r="D5543" s="9">
        <v>2973481236</v>
      </c>
      <c r="E5543" s="9" t="e">
        <f>INDEX(#REF!:#REF!,MATCH($D5543,#REF!:#REF!,0),MATCH(#REF!,#REF!:#REF!,0))</f>
        <v>#REF!</v>
      </c>
      <c r="F5543" s="9" t="e">
        <f>INDEX(#REF!:#REF!,MATCH($D5543,#REF!:#REF!,0),MATCH(#REF!,#REF!:#REF!,0))</f>
        <v>#REF!</v>
      </c>
    </row>
    <row r="5544" spans="1:6" ht="16.5" x14ac:dyDescent="0.3">
      <c r="A5544" s="9" t="s">
        <v>16783</v>
      </c>
      <c r="B5544" s="9" t="s">
        <v>2034</v>
      </c>
      <c r="C5544" s="10">
        <v>27126</v>
      </c>
      <c r="D5544" s="9">
        <v>8462409454</v>
      </c>
      <c r="E5544" s="9" t="e">
        <f>INDEX(#REF!:#REF!,MATCH($D5544,#REF!:#REF!,0),MATCH(#REF!,#REF!:#REF!,0))</f>
        <v>#REF!</v>
      </c>
      <c r="F5544" s="9" t="e">
        <f>INDEX(#REF!:#REF!,MATCH($D5544,#REF!:#REF!,0),MATCH(#REF!,#REF!:#REF!,0))</f>
        <v>#REF!</v>
      </c>
    </row>
    <row r="5545" spans="1:6" ht="16.5" x14ac:dyDescent="0.3">
      <c r="A5545" s="9" t="s">
        <v>16782</v>
      </c>
      <c r="B5545" s="9" t="s">
        <v>2671</v>
      </c>
      <c r="C5545" s="10">
        <v>35809</v>
      </c>
      <c r="D5545" s="9">
        <v>3858163570</v>
      </c>
      <c r="E5545" s="9" t="e">
        <f>INDEX(#REF!:#REF!,MATCH($D5545,#REF!:#REF!,0),MATCH(#REF!,#REF!:#REF!,0))</f>
        <v>#REF!</v>
      </c>
      <c r="F5545" s="9" t="e">
        <f>INDEX(#REF!:#REF!,MATCH($D5545,#REF!:#REF!,0),MATCH(#REF!,#REF!:#REF!,0))</f>
        <v>#REF!</v>
      </c>
    </row>
    <row r="5546" spans="1:6" ht="16.5" x14ac:dyDescent="0.3">
      <c r="A5546" s="9" t="s">
        <v>16781</v>
      </c>
      <c r="B5546" s="9" t="s">
        <v>2224</v>
      </c>
      <c r="C5546" s="10">
        <v>34958</v>
      </c>
      <c r="D5546" s="9">
        <v>4499766028</v>
      </c>
      <c r="E5546" s="9" t="e">
        <f>INDEX(#REF!:#REF!,MATCH($D5546,#REF!:#REF!,0),MATCH(#REF!,#REF!:#REF!,0))</f>
        <v>#REF!</v>
      </c>
      <c r="F5546" s="9" t="e">
        <f>INDEX(#REF!:#REF!,MATCH($D5546,#REF!:#REF!,0),MATCH(#REF!,#REF!:#REF!,0))</f>
        <v>#REF!</v>
      </c>
    </row>
    <row r="5547" spans="1:6" ht="16.5" x14ac:dyDescent="0.3">
      <c r="A5547" s="9" t="s">
        <v>16780</v>
      </c>
      <c r="B5547" s="9" t="s">
        <v>2359</v>
      </c>
      <c r="C5547" s="10">
        <v>51294</v>
      </c>
      <c r="D5547" s="9">
        <v>4162153728</v>
      </c>
      <c r="E5547" s="9" t="e">
        <f>INDEX(#REF!:#REF!,MATCH($D5547,#REF!:#REF!,0),MATCH(#REF!,#REF!:#REF!,0))</f>
        <v>#REF!</v>
      </c>
      <c r="F5547" s="9" t="e">
        <f>INDEX(#REF!:#REF!,MATCH($D5547,#REF!:#REF!,0),MATCH(#REF!,#REF!:#REF!,0))</f>
        <v>#REF!</v>
      </c>
    </row>
    <row r="5548" spans="1:6" ht="16.5" x14ac:dyDescent="0.3">
      <c r="A5548" s="9" t="s">
        <v>16779</v>
      </c>
      <c r="B5548" s="9" t="s">
        <v>2134</v>
      </c>
      <c r="C5548" s="10">
        <v>46469</v>
      </c>
      <c r="D5548" s="9">
        <v>5304381319</v>
      </c>
      <c r="E5548" s="9" t="e">
        <f>INDEX(#REF!:#REF!,MATCH($D5548,#REF!:#REF!,0),MATCH(#REF!,#REF!:#REF!,0))</f>
        <v>#REF!</v>
      </c>
      <c r="F5548" s="9" t="e">
        <f>INDEX(#REF!:#REF!,MATCH($D5548,#REF!:#REF!,0),MATCH(#REF!,#REF!:#REF!,0))</f>
        <v>#REF!</v>
      </c>
    </row>
    <row r="5549" spans="1:6" ht="16.5" x14ac:dyDescent="0.3">
      <c r="A5549" s="9" t="s">
        <v>16778</v>
      </c>
      <c r="B5549" s="9" t="s">
        <v>2269</v>
      </c>
      <c r="C5549" s="10">
        <v>29134</v>
      </c>
      <c r="D5549" s="9">
        <v>5990182805</v>
      </c>
      <c r="E5549" s="9" t="e">
        <f>INDEX(#REF!:#REF!,MATCH($D5549,#REF!:#REF!,0),MATCH(#REF!,#REF!:#REF!,0))</f>
        <v>#REF!</v>
      </c>
      <c r="F5549" s="9" t="e">
        <f>INDEX(#REF!:#REF!,MATCH($D5549,#REF!:#REF!,0),MATCH(#REF!,#REF!:#REF!,0))</f>
        <v>#REF!</v>
      </c>
    </row>
    <row r="5550" spans="1:6" ht="16.5" x14ac:dyDescent="0.3">
      <c r="A5550" s="9" t="s">
        <v>16777</v>
      </c>
      <c r="B5550" s="9" t="s">
        <v>2622</v>
      </c>
      <c r="C5550" s="10">
        <v>36380</v>
      </c>
      <c r="D5550" s="9">
        <v>6618120233</v>
      </c>
      <c r="E5550" s="9" t="e">
        <f>INDEX(#REF!:#REF!,MATCH($D5550,#REF!:#REF!,0),MATCH(#REF!,#REF!:#REF!,0))</f>
        <v>#REF!</v>
      </c>
      <c r="F5550" s="9" t="e">
        <f>INDEX(#REF!:#REF!,MATCH($D5550,#REF!:#REF!,0),MATCH(#REF!,#REF!:#REF!,0))</f>
        <v>#REF!</v>
      </c>
    </row>
    <row r="5551" spans="1:6" ht="16.5" x14ac:dyDescent="0.3">
      <c r="A5551" s="9" t="s">
        <v>16776</v>
      </c>
      <c r="B5551" s="9" t="s">
        <v>2747</v>
      </c>
      <c r="C5551" s="10">
        <v>44024</v>
      </c>
      <c r="D5551" s="9">
        <v>6842797632</v>
      </c>
      <c r="E5551" s="9" t="e">
        <f>INDEX(#REF!:#REF!,MATCH($D5551,#REF!:#REF!,0),MATCH(#REF!,#REF!:#REF!,0))</f>
        <v>#REF!</v>
      </c>
      <c r="F5551" s="9" t="e">
        <f>INDEX(#REF!:#REF!,MATCH($D5551,#REF!:#REF!,0),MATCH(#REF!,#REF!:#REF!,0))</f>
        <v>#REF!</v>
      </c>
    </row>
    <row r="5552" spans="1:6" ht="16.5" x14ac:dyDescent="0.3">
      <c r="A5552" s="9" t="s">
        <v>16775</v>
      </c>
      <c r="B5552" s="9" t="s">
        <v>2067</v>
      </c>
      <c r="C5552" s="10">
        <v>48401</v>
      </c>
      <c r="D5552" s="9">
        <v>1888605537</v>
      </c>
      <c r="E5552" s="9" t="e">
        <f>INDEX(#REF!:#REF!,MATCH($D5552,#REF!:#REF!,0),MATCH(#REF!,#REF!:#REF!,0))</f>
        <v>#REF!</v>
      </c>
      <c r="F5552" s="9" t="e">
        <f>INDEX(#REF!:#REF!,MATCH($D5552,#REF!:#REF!,0),MATCH(#REF!,#REF!:#REF!,0))</f>
        <v>#REF!</v>
      </c>
    </row>
    <row r="5553" spans="1:6" ht="16.5" x14ac:dyDescent="0.3">
      <c r="A5553" s="9" t="s">
        <v>16774</v>
      </c>
      <c r="B5553" s="9" t="s">
        <v>2496</v>
      </c>
      <c r="C5553" s="10">
        <v>29385</v>
      </c>
      <c r="D5553" s="9">
        <v>5079859830</v>
      </c>
      <c r="E5553" s="9" t="e">
        <f>INDEX(#REF!:#REF!,MATCH($D5553,#REF!:#REF!,0),MATCH(#REF!,#REF!:#REF!,0))</f>
        <v>#REF!</v>
      </c>
      <c r="F5553" s="9" t="e">
        <f>INDEX(#REF!:#REF!,MATCH($D5553,#REF!:#REF!,0),MATCH(#REF!,#REF!:#REF!,0))</f>
        <v>#REF!</v>
      </c>
    </row>
    <row r="5554" spans="1:6" ht="16.5" x14ac:dyDescent="0.3">
      <c r="A5554" s="9" t="s">
        <v>16773</v>
      </c>
      <c r="B5554" s="9" t="s">
        <v>2219</v>
      </c>
      <c r="C5554" s="10">
        <v>50275</v>
      </c>
      <c r="D5554" s="9">
        <v>6322781804</v>
      </c>
      <c r="E5554" s="9" t="e">
        <f>INDEX(#REF!:#REF!,MATCH($D5554,#REF!:#REF!,0),MATCH(#REF!,#REF!:#REF!,0))</f>
        <v>#REF!</v>
      </c>
      <c r="F5554" s="9" t="e">
        <f>INDEX(#REF!:#REF!,MATCH($D5554,#REF!:#REF!,0),MATCH(#REF!,#REF!:#REF!,0))</f>
        <v>#REF!</v>
      </c>
    </row>
    <row r="5555" spans="1:6" ht="16.5" x14ac:dyDescent="0.3">
      <c r="A5555" s="9" t="s">
        <v>16772</v>
      </c>
      <c r="B5555" s="9" t="s">
        <v>2373</v>
      </c>
      <c r="C5555" s="10">
        <v>27153</v>
      </c>
      <c r="D5555" s="9">
        <v>6214787945</v>
      </c>
      <c r="E5555" s="9" t="e">
        <f>INDEX(#REF!:#REF!,MATCH($D5555,#REF!:#REF!,0),MATCH(#REF!,#REF!:#REF!,0))</f>
        <v>#REF!</v>
      </c>
      <c r="F5555" s="9" t="e">
        <f>INDEX(#REF!:#REF!,MATCH($D5555,#REF!:#REF!,0),MATCH(#REF!,#REF!:#REF!,0))</f>
        <v>#REF!</v>
      </c>
    </row>
    <row r="5556" spans="1:6" ht="16.5" x14ac:dyDescent="0.3">
      <c r="A5556" s="9" t="s">
        <v>16771</v>
      </c>
      <c r="B5556" s="9" t="s">
        <v>2317</v>
      </c>
      <c r="C5556" s="10">
        <v>39170</v>
      </c>
      <c r="D5556" s="9">
        <v>9238967105</v>
      </c>
      <c r="E5556" s="9" t="e">
        <f>INDEX(#REF!:#REF!,MATCH($D5556,#REF!:#REF!,0),MATCH(#REF!,#REF!:#REF!,0))</f>
        <v>#REF!</v>
      </c>
      <c r="F5556" s="9" t="e">
        <f>INDEX(#REF!:#REF!,MATCH($D5556,#REF!:#REF!,0),MATCH(#REF!,#REF!:#REF!,0))</f>
        <v>#REF!</v>
      </c>
    </row>
    <row r="5557" spans="1:6" ht="16.5" x14ac:dyDescent="0.3">
      <c r="A5557" s="9" t="s">
        <v>16770</v>
      </c>
      <c r="B5557" s="9" t="s">
        <v>3123</v>
      </c>
      <c r="C5557" s="10">
        <v>10163</v>
      </c>
      <c r="D5557" s="9">
        <v>2958727874</v>
      </c>
      <c r="E5557" s="9" t="e">
        <f>INDEX(#REF!:#REF!,MATCH($D5557,#REF!:#REF!,0),MATCH(#REF!,#REF!:#REF!,0))</f>
        <v>#REF!</v>
      </c>
      <c r="F5557" s="9" t="e">
        <f>INDEX(#REF!:#REF!,MATCH($D5557,#REF!:#REF!,0),MATCH(#REF!,#REF!:#REF!,0))</f>
        <v>#REF!</v>
      </c>
    </row>
    <row r="5558" spans="1:6" ht="16.5" x14ac:dyDescent="0.3">
      <c r="A5558" s="9" t="s">
        <v>16769</v>
      </c>
      <c r="B5558" s="9" t="s">
        <v>3144</v>
      </c>
      <c r="C5558" s="10">
        <v>45630</v>
      </c>
      <c r="D5558" s="9">
        <v>9529277938</v>
      </c>
      <c r="E5558" s="9" t="e">
        <f>INDEX(#REF!:#REF!,MATCH($D5558,#REF!:#REF!,0),MATCH(#REF!,#REF!:#REF!,0))</f>
        <v>#REF!</v>
      </c>
      <c r="F5558" s="9" t="e">
        <f>INDEX(#REF!:#REF!,MATCH($D5558,#REF!:#REF!,0),MATCH(#REF!,#REF!:#REF!,0))</f>
        <v>#REF!</v>
      </c>
    </row>
    <row r="5559" spans="1:6" ht="16.5" x14ac:dyDescent="0.3">
      <c r="A5559" s="9" t="s">
        <v>16768</v>
      </c>
      <c r="B5559" s="9" t="s">
        <v>2521</v>
      </c>
      <c r="C5559" s="10">
        <v>49289</v>
      </c>
      <c r="D5559" s="9">
        <v>5779075530</v>
      </c>
      <c r="E5559" s="9" t="e">
        <f>INDEX(#REF!:#REF!,MATCH($D5559,#REF!:#REF!,0),MATCH(#REF!,#REF!:#REF!,0))</f>
        <v>#REF!</v>
      </c>
      <c r="F5559" s="9" t="e">
        <f>INDEX(#REF!:#REF!,MATCH($D5559,#REF!:#REF!,0),MATCH(#REF!,#REF!:#REF!,0))</f>
        <v>#REF!</v>
      </c>
    </row>
    <row r="5560" spans="1:6" ht="16.5" x14ac:dyDescent="0.3">
      <c r="A5560" s="9" t="s">
        <v>16767</v>
      </c>
      <c r="B5560" s="9" t="s">
        <v>2600</v>
      </c>
      <c r="C5560" s="10">
        <v>23245</v>
      </c>
      <c r="D5560" s="9">
        <v>4076701275</v>
      </c>
      <c r="E5560" s="9" t="e">
        <f>INDEX(#REF!:#REF!,MATCH($D5560,#REF!:#REF!,0),MATCH(#REF!,#REF!:#REF!,0))</f>
        <v>#REF!</v>
      </c>
      <c r="F5560" s="9" t="e">
        <f>INDEX(#REF!:#REF!,MATCH($D5560,#REF!:#REF!,0),MATCH(#REF!,#REF!:#REF!,0))</f>
        <v>#REF!</v>
      </c>
    </row>
    <row r="5561" spans="1:6" ht="16.5" x14ac:dyDescent="0.3">
      <c r="A5561" s="9" t="s">
        <v>16766</v>
      </c>
      <c r="B5561" s="9" t="s">
        <v>3042</v>
      </c>
      <c r="C5561" s="10">
        <v>31875</v>
      </c>
      <c r="D5561" s="9">
        <v>7304628987</v>
      </c>
      <c r="E5561" s="9" t="e">
        <f>INDEX(#REF!:#REF!,MATCH($D5561,#REF!:#REF!,0),MATCH(#REF!,#REF!:#REF!,0))</f>
        <v>#REF!</v>
      </c>
      <c r="F5561" s="9" t="e">
        <f>INDEX(#REF!:#REF!,MATCH($D5561,#REF!:#REF!,0),MATCH(#REF!,#REF!:#REF!,0))</f>
        <v>#REF!</v>
      </c>
    </row>
    <row r="5562" spans="1:6" ht="16.5" x14ac:dyDescent="0.3">
      <c r="A5562" s="9" t="s">
        <v>16765</v>
      </c>
      <c r="B5562" s="9" t="s">
        <v>2970</v>
      </c>
      <c r="C5562" s="10">
        <v>47158</v>
      </c>
      <c r="D5562" s="9">
        <v>7304628987</v>
      </c>
      <c r="E5562" s="9" t="e">
        <f>INDEX(#REF!:#REF!,MATCH($D5562,#REF!:#REF!,0),MATCH(#REF!,#REF!:#REF!,0))</f>
        <v>#REF!</v>
      </c>
      <c r="F5562" s="9" t="e">
        <f>INDEX(#REF!:#REF!,MATCH($D5562,#REF!:#REF!,0),MATCH(#REF!,#REF!:#REF!,0))</f>
        <v>#REF!</v>
      </c>
    </row>
    <row r="5563" spans="1:6" ht="16.5" x14ac:dyDescent="0.3">
      <c r="A5563" s="9" t="s">
        <v>16764</v>
      </c>
      <c r="B5563" s="9" t="s">
        <v>2886</v>
      </c>
      <c r="C5563" s="10">
        <v>53663</v>
      </c>
      <c r="D5563" s="9">
        <v>9732655267</v>
      </c>
      <c r="E5563" s="9" t="e">
        <f>INDEX(#REF!:#REF!,MATCH($D5563,#REF!:#REF!,0),MATCH(#REF!,#REF!:#REF!,0))</f>
        <v>#REF!</v>
      </c>
      <c r="F5563" s="9" t="e">
        <f>INDEX(#REF!:#REF!,MATCH($D5563,#REF!:#REF!,0),MATCH(#REF!,#REF!:#REF!,0))</f>
        <v>#REF!</v>
      </c>
    </row>
    <row r="5564" spans="1:6" ht="16.5" x14ac:dyDescent="0.3">
      <c r="A5564" s="9" t="s">
        <v>16763</v>
      </c>
      <c r="B5564" s="9" t="s">
        <v>2021</v>
      </c>
      <c r="C5564" s="10">
        <v>45746</v>
      </c>
      <c r="D5564" s="9">
        <v>1598957961</v>
      </c>
      <c r="E5564" s="9" t="e">
        <f>INDEX(#REF!:#REF!,MATCH($D5564,#REF!:#REF!,0),MATCH(#REF!,#REF!:#REF!,0))</f>
        <v>#REF!</v>
      </c>
      <c r="F5564" s="9" t="e">
        <f>INDEX(#REF!:#REF!,MATCH($D5564,#REF!:#REF!,0),MATCH(#REF!,#REF!:#REF!,0))</f>
        <v>#REF!</v>
      </c>
    </row>
    <row r="5565" spans="1:6" ht="16.5" x14ac:dyDescent="0.3">
      <c r="A5565" s="9" t="s">
        <v>16762</v>
      </c>
      <c r="B5565" s="9" t="s">
        <v>2881</v>
      </c>
      <c r="C5565" s="10">
        <v>32940</v>
      </c>
      <c r="D5565" s="9">
        <v>6820956614</v>
      </c>
      <c r="E5565" s="9" t="e">
        <f>INDEX(#REF!:#REF!,MATCH($D5565,#REF!:#REF!,0),MATCH(#REF!,#REF!:#REF!,0))</f>
        <v>#REF!</v>
      </c>
      <c r="F5565" s="9" t="e">
        <f>INDEX(#REF!:#REF!,MATCH($D5565,#REF!:#REF!,0),MATCH(#REF!,#REF!:#REF!,0))</f>
        <v>#REF!</v>
      </c>
    </row>
    <row r="5566" spans="1:6" ht="16.5" x14ac:dyDescent="0.3">
      <c r="A5566" s="9" t="s">
        <v>16761</v>
      </c>
      <c r="B5566" s="9" t="s">
        <v>2597</v>
      </c>
      <c r="C5566" s="10">
        <v>45838</v>
      </c>
      <c r="D5566" s="9">
        <v>2378102658</v>
      </c>
      <c r="E5566" s="9" t="e">
        <f>INDEX(#REF!:#REF!,MATCH($D5566,#REF!:#REF!,0),MATCH(#REF!,#REF!:#REF!,0))</f>
        <v>#REF!</v>
      </c>
      <c r="F5566" s="9" t="e">
        <f>INDEX(#REF!:#REF!,MATCH($D5566,#REF!:#REF!,0),MATCH(#REF!,#REF!:#REF!,0))</f>
        <v>#REF!</v>
      </c>
    </row>
    <row r="5567" spans="1:6" ht="16.5" x14ac:dyDescent="0.3">
      <c r="A5567" s="9" t="s">
        <v>16760</v>
      </c>
      <c r="B5567" s="9" t="s">
        <v>2835</v>
      </c>
      <c r="C5567" s="10">
        <v>45861</v>
      </c>
      <c r="D5567" s="9">
        <v>9458901820</v>
      </c>
      <c r="E5567" s="9" t="e">
        <f>INDEX(#REF!:#REF!,MATCH($D5567,#REF!:#REF!,0),MATCH(#REF!,#REF!:#REF!,0))</f>
        <v>#REF!</v>
      </c>
      <c r="F5567" s="9" t="e">
        <f>INDEX(#REF!:#REF!,MATCH($D5567,#REF!:#REF!,0),MATCH(#REF!,#REF!:#REF!,0))</f>
        <v>#REF!</v>
      </c>
    </row>
    <row r="5568" spans="1:6" ht="16.5" x14ac:dyDescent="0.3">
      <c r="A5568" s="9" t="s">
        <v>16759</v>
      </c>
      <c r="B5568" s="9" t="s">
        <v>2267</v>
      </c>
      <c r="C5568" s="10">
        <v>15414</v>
      </c>
      <c r="D5568" s="9">
        <v>2885061928</v>
      </c>
      <c r="E5568" s="9" t="e">
        <f>INDEX(#REF!:#REF!,MATCH($D5568,#REF!:#REF!,0),MATCH(#REF!,#REF!:#REF!,0))</f>
        <v>#REF!</v>
      </c>
      <c r="F5568" s="9" t="e">
        <f>INDEX(#REF!:#REF!,MATCH($D5568,#REF!:#REF!,0),MATCH(#REF!,#REF!:#REF!,0))</f>
        <v>#REF!</v>
      </c>
    </row>
    <row r="5569" spans="1:6" ht="16.5" x14ac:dyDescent="0.3">
      <c r="A5569" s="9" t="s">
        <v>16758</v>
      </c>
      <c r="B5569" s="9" t="s">
        <v>3073</v>
      </c>
      <c r="C5569" s="10">
        <v>13351</v>
      </c>
      <c r="D5569" s="9">
        <v>5913755731</v>
      </c>
      <c r="E5569" s="9" t="e">
        <f>INDEX(#REF!:#REF!,MATCH($D5569,#REF!:#REF!,0),MATCH(#REF!,#REF!:#REF!,0))</f>
        <v>#REF!</v>
      </c>
      <c r="F5569" s="9" t="e">
        <f>INDEX(#REF!:#REF!,MATCH($D5569,#REF!:#REF!,0),MATCH(#REF!,#REF!:#REF!,0))</f>
        <v>#REF!</v>
      </c>
    </row>
    <row r="5570" spans="1:6" ht="16.5" x14ac:dyDescent="0.3">
      <c r="A5570" s="9" t="s">
        <v>16757</v>
      </c>
      <c r="B5570" s="9" t="s">
        <v>2424</v>
      </c>
      <c r="C5570" s="10">
        <v>43873</v>
      </c>
      <c r="D5570" s="9">
        <v>8460683117</v>
      </c>
      <c r="E5570" s="9" t="e">
        <f>INDEX(#REF!:#REF!,MATCH($D5570,#REF!:#REF!,0),MATCH(#REF!,#REF!:#REF!,0))</f>
        <v>#REF!</v>
      </c>
      <c r="F5570" s="9" t="e">
        <f>INDEX(#REF!:#REF!,MATCH($D5570,#REF!:#REF!,0),MATCH(#REF!,#REF!:#REF!,0))</f>
        <v>#REF!</v>
      </c>
    </row>
    <row r="5571" spans="1:6" ht="16.5" x14ac:dyDescent="0.3">
      <c r="A5571" s="9" t="s">
        <v>16756</v>
      </c>
      <c r="B5571" s="9" t="s">
        <v>2254</v>
      </c>
      <c r="C5571" s="10">
        <v>33741</v>
      </c>
      <c r="D5571" s="9">
        <v>797655034</v>
      </c>
      <c r="E5571" s="9" t="e">
        <f>INDEX(#REF!:#REF!,MATCH($D5571,#REF!:#REF!,0),MATCH(#REF!,#REF!:#REF!,0))</f>
        <v>#REF!</v>
      </c>
      <c r="F5571" s="9" t="e">
        <f>INDEX(#REF!:#REF!,MATCH($D5571,#REF!:#REF!,0),MATCH(#REF!,#REF!:#REF!,0))</f>
        <v>#REF!</v>
      </c>
    </row>
    <row r="5572" spans="1:6" ht="16.5" x14ac:dyDescent="0.3">
      <c r="A5572" s="9" t="s">
        <v>16755</v>
      </c>
      <c r="B5572" s="9" t="s">
        <v>2559</v>
      </c>
      <c r="C5572" s="10">
        <v>36961</v>
      </c>
      <c r="D5572" s="9">
        <v>1419116835</v>
      </c>
      <c r="E5572" s="9" t="e">
        <f>INDEX(#REF!:#REF!,MATCH($D5572,#REF!:#REF!,0),MATCH(#REF!,#REF!:#REF!,0))</f>
        <v>#REF!</v>
      </c>
      <c r="F5572" s="9" t="e">
        <f>INDEX(#REF!:#REF!,MATCH($D5572,#REF!:#REF!,0),MATCH(#REF!,#REF!:#REF!,0))</f>
        <v>#REF!</v>
      </c>
    </row>
    <row r="5573" spans="1:6" ht="16.5" x14ac:dyDescent="0.3">
      <c r="A5573" s="9" t="s">
        <v>16754</v>
      </c>
      <c r="B5573" s="9" t="s">
        <v>2443</v>
      </c>
      <c r="C5573" s="10">
        <v>52990</v>
      </c>
      <c r="D5573" s="9">
        <v>8069192305</v>
      </c>
      <c r="E5573" s="9" t="e">
        <f>INDEX(#REF!:#REF!,MATCH($D5573,#REF!:#REF!,0),MATCH(#REF!,#REF!:#REF!,0))</f>
        <v>#REF!</v>
      </c>
      <c r="F5573" s="9" t="e">
        <f>INDEX(#REF!:#REF!,MATCH($D5573,#REF!:#REF!,0),MATCH(#REF!,#REF!:#REF!,0))</f>
        <v>#REF!</v>
      </c>
    </row>
    <row r="5574" spans="1:6" ht="16.5" x14ac:dyDescent="0.3">
      <c r="A5574" s="9" t="s">
        <v>16753</v>
      </c>
      <c r="B5574" s="9" t="s">
        <v>2083</v>
      </c>
      <c r="C5574" s="10">
        <v>16250</v>
      </c>
      <c r="D5574" s="9">
        <v>9317454674</v>
      </c>
      <c r="E5574" s="9" t="e">
        <f>INDEX(#REF!:#REF!,MATCH($D5574,#REF!:#REF!,0),MATCH(#REF!,#REF!:#REF!,0))</f>
        <v>#REF!</v>
      </c>
      <c r="F5574" s="9" t="e">
        <f>INDEX(#REF!:#REF!,MATCH($D5574,#REF!:#REF!,0),MATCH(#REF!,#REF!:#REF!,0))</f>
        <v>#REF!</v>
      </c>
    </row>
    <row r="5575" spans="1:6" ht="16.5" x14ac:dyDescent="0.3">
      <c r="A5575" s="9" t="s">
        <v>16752</v>
      </c>
      <c r="B5575" s="9" t="s">
        <v>2291</v>
      </c>
      <c r="C5575" s="10">
        <v>27844</v>
      </c>
      <c r="D5575" s="9">
        <v>3303111790</v>
      </c>
      <c r="E5575" s="9" t="e">
        <f>INDEX(#REF!:#REF!,MATCH($D5575,#REF!:#REF!,0),MATCH(#REF!,#REF!:#REF!,0))</f>
        <v>#REF!</v>
      </c>
      <c r="F5575" s="9" t="e">
        <f>INDEX(#REF!:#REF!,MATCH($D5575,#REF!:#REF!,0),MATCH(#REF!,#REF!:#REF!,0))</f>
        <v>#REF!</v>
      </c>
    </row>
    <row r="5576" spans="1:6" ht="16.5" x14ac:dyDescent="0.3">
      <c r="A5576" s="9" t="s">
        <v>16751</v>
      </c>
      <c r="B5576" s="9" t="s">
        <v>2409</v>
      </c>
      <c r="C5576" s="10">
        <v>56398</v>
      </c>
      <c r="D5576" s="9">
        <v>3764546336</v>
      </c>
      <c r="E5576" s="9" t="e">
        <f>INDEX(#REF!:#REF!,MATCH($D5576,#REF!:#REF!,0),MATCH(#REF!,#REF!:#REF!,0))</f>
        <v>#REF!</v>
      </c>
      <c r="F5576" s="9" t="e">
        <f>INDEX(#REF!:#REF!,MATCH($D5576,#REF!:#REF!,0),MATCH(#REF!,#REF!:#REF!,0))</f>
        <v>#REF!</v>
      </c>
    </row>
    <row r="5577" spans="1:6" ht="16.5" x14ac:dyDescent="0.3">
      <c r="A5577" s="9" t="s">
        <v>16750</v>
      </c>
      <c r="B5577" s="9" t="s">
        <v>2023</v>
      </c>
      <c r="C5577" s="10">
        <v>42656</v>
      </c>
      <c r="D5577" s="9">
        <v>1382734301</v>
      </c>
      <c r="E5577" s="9" t="e">
        <f>INDEX(#REF!:#REF!,MATCH($D5577,#REF!:#REF!,0),MATCH(#REF!,#REF!:#REF!,0))</f>
        <v>#REF!</v>
      </c>
      <c r="F5577" s="9" t="e">
        <f>INDEX(#REF!:#REF!,MATCH($D5577,#REF!:#REF!,0),MATCH(#REF!,#REF!:#REF!,0))</f>
        <v>#REF!</v>
      </c>
    </row>
    <row r="5578" spans="1:6" ht="16.5" x14ac:dyDescent="0.3">
      <c r="A5578" s="9" t="s">
        <v>16749</v>
      </c>
      <c r="B5578" s="9" t="s">
        <v>1995</v>
      </c>
      <c r="C5578" s="10">
        <v>25608</v>
      </c>
      <c r="D5578" s="9">
        <v>5623930522</v>
      </c>
      <c r="E5578" s="9" t="e">
        <f>INDEX(#REF!:#REF!,MATCH($D5578,#REF!:#REF!,0),MATCH(#REF!,#REF!:#REF!,0))</f>
        <v>#REF!</v>
      </c>
      <c r="F5578" s="9" t="e">
        <f>INDEX(#REF!:#REF!,MATCH($D5578,#REF!:#REF!,0),MATCH(#REF!,#REF!:#REF!,0))</f>
        <v>#REF!</v>
      </c>
    </row>
    <row r="5579" spans="1:6" ht="16.5" x14ac:dyDescent="0.3">
      <c r="A5579" s="9" t="s">
        <v>16748</v>
      </c>
      <c r="B5579" s="9" t="s">
        <v>2683</v>
      </c>
      <c r="C5579" s="10">
        <v>49702</v>
      </c>
      <c r="D5579" s="9">
        <v>2533903736</v>
      </c>
      <c r="E5579" s="9" t="e">
        <f>INDEX(#REF!:#REF!,MATCH($D5579,#REF!:#REF!,0),MATCH(#REF!,#REF!:#REF!,0))</f>
        <v>#REF!</v>
      </c>
      <c r="F5579" s="9" t="e">
        <f>INDEX(#REF!:#REF!,MATCH($D5579,#REF!:#REF!,0),MATCH(#REF!,#REF!:#REF!,0))</f>
        <v>#REF!</v>
      </c>
    </row>
    <row r="5580" spans="1:6" ht="16.5" x14ac:dyDescent="0.3">
      <c r="A5580" s="9" t="s">
        <v>16747</v>
      </c>
      <c r="B5580" s="9" t="s">
        <v>2085</v>
      </c>
      <c r="C5580" s="10">
        <v>27130</v>
      </c>
      <c r="D5580" s="9">
        <v>5603330430</v>
      </c>
      <c r="E5580" s="9" t="e">
        <f>INDEX(#REF!:#REF!,MATCH($D5580,#REF!:#REF!,0),MATCH(#REF!,#REF!:#REF!,0))</f>
        <v>#REF!</v>
      </c>
      <c r="F5580" s="9" t="e">
        <f>INDEX(#REF!:#REF!,MATCH($D5580,#REF!:#REF!,0),MATCH(#REF!,#REF!:#REF!,0))</f>
        <v>#REF!</v>
      </c>
    </row>
    <row r="5581" spans="1:6" ht="16.5" x14ac:dyDescent="0.3">
      <c r="A5581" s="9" t="s">
        <v>16746</v>
      </c>
      <c r="B5581" s="9" t="s">
        <v>2174</v>
      </c>
      <c r="C5581" s="10">
        <v>10842</v>
      </c>
      <c r="D5581" s="9">
        <v>1062607929</v>
      </c>
      <c r="E5581" s="9" t="e">
        <f>INDEX(#REF!:#REF!,MATCH($D5581,#REF!:#REF!,0),MATCH(#REF!,#REF!:#REF!,0))</f>
        <v>#REF!</v>
      </c>
      <c r="F5581" s="9" t="e">
        <f>INDEX(#REF!:#REF!,MATCH($D5581,#REF!:#REF!,0),MATCH(#REF!,#REF!:#REF!,0))</f>
        <v>#REF!</v>
      </c>
    </row>
    <row r="5582" spans="1:6" ht="16.5" x14ac:dyDescent="0.3">
      <c r="A5582" s="9" t="s">
        <v>16745</v>
      </c>
      <c r="B5582" s="9" t="s">
        <v>2381</v>
      </c>
      <c r="C5582" s="10">
        <v>51595</v>
      </c>
      <c r="D5582" s="9">
        <v>1606657585</v>
      </c>
      <c r="E5582" s="9" t="e">
        <f>INDEX(#REF!:#REF!,MATCH($D5582,#REF!:#REF!,0),MATCH(#REF!,#REF!:#REF!,0))</f>
        <v>#REF!</v>
      </c>
      <c r="F5582" s="9" t="e">
        <f>INDEX(#REF!:#REF!,MATCH($D5582,#REF!:#REF!,0),MATCH(#REF!,#REF!:#REF!,0))</f>
        <v>#REF!</v>
      </c>
    </row>
    <row r="5583" spans="1:6" ht="16.5" x14ac:dyDescent="0.3">
      <c r="A5583" s="9" t="s">
        <v>16744</v>
      </c>
      <c r="B5583" s="9" t="s">
        <v>2422</v>
      </c>
      <c r="C5583" s="10">
        <v>42875</v>
      </c>
      <c r="D5583" s="9">
        <v>4159390110</v>
      </c>
      <c r="E5583" s="9" t="e">
        <f>INDEX(#REF!:#REF!,MATCH($D5583,#REF!:#REF!,0),MATCH(#REF!,#REF!:#REF!,0))</f>
        <v>#REF!</v>
      </c>
      <c r="F5583" s="9" t="e">
        <f>INDEX(#REF!:#REF!,MATCH($D5583,#REF!:#REF!,0),MATCH(#REF!,#REF!:#REF!,0))</f>
        <v>#REF!</v>
      </c>
    </row>
    <row r="5584" spans="1:6" ht="16.5" x14ac:dyDescent="0.3">
      <c r="A5584" s="9" t="s">
        <v>16743</v>
      </c>
      <c r="B5584" s="9" t="s">
        <v>1989</v>
      </c>
      <c r="C5584" s="10">
        <v>58377</v>
      </c>
      <c r="D5584" s="9">
        <v>7338728615</v>
      </c>
      <c r="E5584" s="9" t="e">
        <f>INDEX(#REF!:#REF!,MATCH($D5584,#REF!:#REF!,0),MATCH(#REF!,#REF!:#REF!,0))</f>
        <v>#REF!</v>
      </c>
      <c r="F5584" s="9" t="e">
        <f>INDEX(#REF!:#REF!,MATCH($D5584,#REF!:#REF!,0),MATCH(#REF!,#REF!:#REF!,0))</f>
        <v>#REF!</v>
      </c>
    </row>
    <row r="5585" spans="1:6" ht="16.5" x14ac:dyDescent="0.3">
      <c r="A5585" s="9" t="s">
        <v>16742</v>
      </c>
      <c r="B5585" s="9" t="s">
        <v>2087</v>
      </c>
      <c r="C5585" s="10">
        <v>58677</v>
      </c>
      <c r="D5585" s="9">
        <v>5561472151</v>
      </c>
      <c r="E5585" s="9" t="e">
        <f>INDEX(#REF!:#REF!,MATCH($D5585,#REF!:#REF!,0),MATCH(#REF!,#REF!:#REF!,0))</f>
        <v>#REF!</v>
      </c>
      <c r="F5585" s="9" t="e">
        <f>INDEX(#REF!:#REF!,MATCH($D5585,#REF!:#REF!,0),MATCH(#REF!,#REF!:#REF!,0))</f>
        <v>#REF!</v>
      </c>
    </row>
    <row r="5586" spans="1:6" ht="16.5" x14ac:dyDescent="0.3">
      <c r="A5586" s="9" t="s">
        <v>16741</v>
      </c>
      <c r="B5586" s="9" t="s">
        <v>2456</v>
      </c>
      <c r="C5586" s="10">
        <v>35502</v>
      </c>
      <c r="D5586" s="9">
        <v>2237103631</v>
      </c>
      <c r="E5586" s="9" t="e">
        <f>INDEX(#REF!:#REF!,MATCH($D5586,#REF!:#REF!,0),MATCH(#REF!,#REF!:#REF!,0))</f>
        <v>#REF!</v>
      </c>
      <c r="F5586" s="9" t="e">
        <f>INDEX(#REF!:#REF!,MATCH($D5586,#REF!:#REF!,0),MATCH(#REF!,#REF!:#REF!,0))</f>
        <v>#REF!</v>
      </c>
    </row>
    <row r="5587" spans="1:6" ht="16.5" x14ac:dyDescent="0.3">
      <c r="A5587" s="9" t="s">
        <v>16740</v>
      </c>
      <c r="B5587" s="9" t="s">
        <v>2602</v>
      </c>
      <c r="C5587" s="10">
        <v>19968</v>
      </c>
      <c r="D5587" s="9">
        <v>8204786093</v>
      </c>
      <c r="E5587" s="9" t="e">
        <f>INDEX(#REF!:#REF!,MATCH($D5587,#REF!:#REF!,0),MATCH(#REF!,#REF!:#REF!,0))</f>
        <v>#REF!</v>
      </c>
      <c r="F5587" s="9" t="e">
        <f>INDEX(#REF!:#REF!,MATCH($D5587,#REF!:#REF!,0),MATCH(#REF!,#REF!:#REF!,0))</f>
        <v>#REF!</v>
      </c>
    </row>
    <row r="5588" spans="1:6" ht="16.5" x14ac:dyDescent="0.3">
      <c r="A5588" s="9" t="s">
        <v>16739</v>
      </c>
      <c r="B5588" s="9" t="s">
        <v>2092</v>
      </c>
      <c r="C5588" s="10">
        <v>46891</v>
      </c>
      <c r="D5588" s="9">
        <v>784224471</v>
      </c>
      <c r="E5588" s="9" t="e">
        <f>INDEX(#REF!:#REF!,MATCH($D5588,#REF!:#REF!,0),MATCH(#REF!,#REF!:#REF!,0))</f>
        <v>#REF!</v>
      </c>
      <c r="F5588" s="9" t="e">
        <f>INDEX(#REF!:#REF!,MATCH($D5588,#REF!:#REF!,0),MATCH(#REF!,#REF!:#REF!,0))</f>
        <v>#REF!</v>
      </c>
    </row>
    <row r="5589" spans="1:6" ht="16.5" x14ac:dyDescent="0.3">
      <c r="A5589" s="9" t="s">
        <v>16738</v>
      </c>
      <c r="B5589" s="9" t="s">
        <v>2856</v>
      </c>
      <c r="C5589" s="10">
        <v>28700</v>
      </c>
      <c r="D5589" s="9">
        <v>3213290963</v>
      </c>
      <c r="E5589" s="9" t="e">
        <f>INDEX(#REF!:#REF!,MATCH($D5589,#REF!:#REF!,0),MATCH(#REF!,#REF!:#REF!,0))</f>
        <v>#REF!</v>
      </c>
      <c r="F5589" s="9" t="e">
        <f>INDEX(#REF!:#REF!,MATCH($D5589,#REF!:#REF!,0),MATCH(#REF!,#REF!:#REF!,0))</f>
        <v>#REF!</v>
      </c>
    </row>
    <row r="5590" spans="1:6" ht="16.5" x14ac:dyDescent="0.3">
      <c r="A5590" s="9" t="s">
        <v>16737</v>
      </c>
      <c r="B5590" s="9" t="s">
        <v>1991</v>
      </c>
      <c r="C5590" s="10">
        <v>50938</v>
      </c>
      <c r="D5590" s="9">
        <v>9403474378</v>
      </c>
      <c r="E5590" s="9" t="e">
        <f>INDEX(#REF!:#REF!,MATCH($D5590,#REF!:#REF!,0),MATCH(#REF!,#REF!:#REF!,0))</f>
        <v>#REF!</v>
      </c>
      <c r="F5590" s="9" t="e">
        <f>INDEX(#REF!:#REF!,MATCH($D5590,#REF!:#REF!,0),MATCH(#REF!,#REF!:#REF!,0))</f>
        <v>#REF!</v>
      </c>
    </row>
    <row r="5591" spans="1:6" ht="16.5" x14ac:dyDescent="0.3">
      <c r="A5591" s="9" t="s">
        <v>16736</v>
      </c>
      <c r="B5591" s="9" t="s">
        <v>2615</v>
      </c>
      <c r="C5591" s="10">
        <v>23572</v>
      </c>
      <c r="D5591" s="9">
        <v>4439073344</v>
      </c>
      <c r="E5591" s="9" t="e">
        <f>INDEX(#REF!:#REF!,MATCH($D5591,#REF!:#REF!,0),MATCH(#REF!,#REF!:#REF!,0))</f>
        <v>#REF!</v>
      </c>
      <c r="F5591" s="9" t="e">
        <f>INDEX(#REF!:#REF!,MATCH($D5591,#REF!:#REF!,0),MATCH(#REF!,#REF!:#REF!,0))</f>
        <v>#REF!</v>
      </c>
    </row>
    <row r="5592" spans="1:6" ht="16.5" x14ac:dyDescent="0.3">
      <c r="A5592" s="9" t="s">
        <v>16735</v>
      </c>
      <c r="B5592" s="9" t="s">
        <v>2190</v>
      </c>
      <c r="C5592" s="10">
        <v>49174</v>
      </c>
      <c r="D5592" s="9">
        <v>6915102108</v>
      </c>
      <c r="E5592" s="9" t="e">
        <f>INDEX(#REF!:#REF!,MATCH($D5592,#REF!:#REF!,0),MATCH(#REF!,#REF!:#REF!,0))</f>
        <v>#REF!</v>
      </c>
      <c r="F5592" s="9" t="e">
        <f>INDEX(#REF!:#REF!,MATCH($D5592,#REF!:#REF!,0),MATCH(#REF!,#REF!:#REF!,0))</f>
        <v>#REF!</v>
      </c>
    </row>
    <row r="5593" spans="1:6" ht="16.5" x14ac:dyDescent="0.3">
      <c r="A5593" s="9" t="s">
        <v>16734</v>
      </c>
      <c r="B5593" s="9" t="s">
        <v>2048</v>
      </c>
      <c r="C5593" s="10">
        <v>27669</v>
      </c>
      <c r="D5593" s="9">
        <v>7467563949</v>
      </c>
      <c r="E5593" s="9" t="e">
        <f>INDEX(#REF!:#REF!,MATCH($D5593,#REF!:#REF!,0),MATCH(#REF!,#REF!:#REF!,0))</f>
        <v>#REF!</v>
      </c>
      <c r="F5593" s="9" t="e">
        <f>INDEX(#REF!:#REF!,MATCH($D5593,#REF!:#REF!,0),MATCH(#REF!,#REF!:#REF!,0))</f>
        <v>#REF!</v>
      </c>
    </row>
    <row r="5594" spans="1:6" ht="16.5" x14ac:dyDescent="0.3">
      <c r="A5594" s="9" t="s">
        <v>16733</v>
      </c>
      <c r="B5594" s="9" t="s">
        <v>3168</v>
      </c>
      <c r="C5594" s="10">
        <v>54269</v>
      </c>
      <c r="D5594" s="9">
        <v>8705788102</v>
      </c>
      <c r="E5594" s="9" t="e">
        <f>INDEX(#REF!:#REF!,MATCH($D5594,#REF!:#REF!,0),MATCH(#REF!,#REF!:#REF!,0))</f>
        <v>#REF!</v>
      </c>
      <c r="F5594" s="9" t="e">
        <f>INDEX(#REF!:#REF!,MATCH($D5594,#REF!:#REF!,0),MATCH(#REF!,#REF!:#REF!,0))</f>
        <v>#REF!</v>
      </c>
    </row>
    <row r="5595" spans="1:6" ht="16.5" x14ac:dyDescent="0.3">
      <c r="A5595" s="9" t="s">
        <v>16732</v>
      </c>
      <c r="B5595" s="9" t="s">
        <v>1973</v>
      </c>
      <c r="C5595" s="10">
        <v>41095</v>
      </c>
      <c r="D5595" s="9">
        <v>3933021111</v>
      </c>
      <c r="E5595" s="9" t="e">
        <f>INDEX(#REF!:#REF!,MATCH($D5595,#REF!:#REF!,0),MATCH(#REF!,#REF!:#REF!,0))</f>
        <v>#REF!</v>
      </c>
      <c r="F5595" s="9" t="e">
        <f>INDEX(#REF!:#REF!,MATCH($D5595,#REF!:#REF!,0),MATCH(#REF!,#REF!:#REF!,0))</f>
        <v>#REF!</v>
      </c>
    </row>
    <row r="5596" spans="1:6" ht="16.5" x14ac:dyDescent="0.3">
      <c r="A5596" s="9" t="s">
        <v>16731</v>
      </c>
      <c r="B5596" s="9" t="s">
        <v>2759</v>
      </c>
      <c r="C5596" s="10">
        <v>50816</v>
      </c>
      <c r="D5596" s="9">
        <v>6109997811</v>
      </c>
      <c r="E5596" s="9" t="e">
        <f>INDEX(#REF!:#REF!,MATCH($D5596,#REF!:#REF!,0),MATCH(#REF!,#REF!:#REF!,0))</f>
        <v>#REF!</v>
      </c>
      <c r="F5596" s="9" t="e">
        <f>INDEX(#REF!:#REF!,MATCH($D5596,#REF!:#REF!,0),MATCH(#REF!,#REF!:#REF!,0))</f>
        <v>#REF!</v>
      </c>
    </row>
    <row r="5597" spans="1:6" ht="16.5" x14ac:dyDescent="0.3">
      <c r="A5597" s="9" t="s">
        <v>16730</v>
      </c>
      <c r="B5597" s="9" t="s">
        <v>2422</v>
      </c>
      <c r="C5597" s="10">
        <v>58514</v>
      </c>
      <c r="D5597" s="9">
        <v>9958099322</v>
      </c>
      <c r="E5597" s="9" t="e">
        <f>INDEX(#REF!:#REF!,MATCH($D5597,#REF!:#REF!,0),MATCH(#REF!,#REF!:#REF!,0))</f>
        <v>#REF!</v>
      </c>
      <c r="F5597" s="9" t="e">
        <f>INDEX(#REF!:#REF!,MATCH($D5597,#REF!:#REF!,0),MATCH(#REF!,#REF!:#REF!,0))</f>
        <v>#REF!</v>
      </c>
    </row>
    <row r="5598" spans="1:6" ht="16.5" x14ac:dyDescent="0.3">
      <c r="A5598" s="9" t="s">
        <v>16729</v>
      </c>
      <c r="B5598" s="9" t="s">
        <v>2606</v>
      </c>
      <c r="C5598" s="10">
        <v>38366</v>
      </c>
      <c r="D5598" s="9">
        <v>1364767856</v>
      </c>
      <c r="E5598" s="9" t="e">
        <f>INDEX(#REF!:#REF!,MATCH($D5598,#REF!:#REF!,0),MATCH(#REF!,#REF!:#REF!,0))</f>
        <v>#REF!</v>
      </c>
      <c r="F5598" s="9" t="e">
        <f>INDEX(#REF!:#REF!,MATCH($D5598,#REF!:#REF!,0),MATCH(#REF!,#REF!:#REF!,0))</f>
        <v>#REF!</v>
      </c>
    </row>
    <row r="5599" spans="1:6" ht="16.5" x14ac:dyDescent="0.3">
      <c r="A5599" s="9" t="s">
        <v>16728</v>
      </c>
      <c r="B5599" s="9" t="s">
        <v>2530</v>
      </c>
      <c r="C5599" s="10">
        <v>57741</v>
      </c>
      <c r="D5599" s="9">
        <v>3967370569</v>
      </c>
      <c r="E5599" s="9" t="e">
        <f>INDEX(#REF!:#REF!,MATCH($D5599,#REF!:#REF!,0),MATCH(#REF!,#REF!:#REF!,0))</f>
        <v>#REF!</v>
      </c>
      <c r="F5599" s="9" t="e">
        <f>INDEX(#REF!:#REF!,MATCH($D5599,#REF!:#REF!,0),MATCH(#REF!,#REF!:#REF!,0))</f>
        <v>#REF!</v>
      </c>
    </row>
    <row r="5600" spans="1:6" ht="16.5" x14ac:dyDescent="0.3">
      <c r="A5600" s="9" t="s">
        <v>16727</v>
      </c>
      <c r="B5600" s="9" t="s">
        <v>3580</v>
      </c>
      <c r="C5600" s="10">
        <v>57325</v>
      </c>
      <c r="D5600" s="9">
        <v>5075915108</v>
      </c>
      <c r="E5600" s="9" t="e">
        <f>INDEX(#REF!:#REF!,MATCH($D5600,#REF!:#REF!,0),MATCH(#REF!,#REF!:#REF!,0))</f>
        <v>#REF!</v>
      </c>
      <c r="F5600" s="9" t="e">
        <f>INDEX(#REF!:#REF!,MATCH($D5600,#REF!:#REF!,0),MATCH(#REF!,#REF!:#REF!,0))</f>
        <v>#REF!</v>
      </c>
    </row>
    <row r="5601" spans="1:6" ht="16.5" x14ac:dyDescent="0.3">
      <c r="A5601" s="9" t="s">
        <v>16726</v>
      </c>
      <c r="B5601" s="9" t="s">
        <v>3241</v>
      </c>
      <c r="C5601" s="10">
        <v>44498</v>
      </c>
      <c r="D5601" s="9">
        <v>9621571960</v>
      </c>
      <c r="E5601" s="9" t="e">
        <f>INDEX(#REF!:#REF!,MATCH($D5601,#REF!:#REF!,0),MATCH(#REF!,#REF!:#REF!,0))</f>
        <v>#REF!</v>
      </c>
      <c r="F5601" s="9" t="e">
        <f>INDEX(#REF!:#REF!,MATCH($D5601,#REF!:#REF!,0),MATCH(#REF!,#REF!:#REF!,0))</f>
        <v>#REF!</v>
      </c>
    </row>
    <row r="5602" spans="1:6" ht="16.5" x14ac:dyDescent="0.3">
      <c r="A5602" s="9" t="s">
        <v>16725</v>
      </c>
      <c r="B5602" s="9" t="s">
        <v>3098</v>
      </c>
      <c r="C5602" s="10">
        <v>33965</v>
      </c>
      <c r="D5602" s="9">
        <v>5074304008</v>
      </c>
      <c r="E5602" s="9" t="e">
        <f>INDEX(#REF!:#REF!,MATCH($D5602,#REF!:#REF!,0),MATCH(#REF!,#REF!:#REF!,0))</f>
        <v>#REF!</v>
      </c>
      <c r="F5602" s="9" t="e">
        <f>INDEX(#REF!:#REF!,MATCH($D5602,#REF!:#REF!,0),MATCH(#REF!,#REF!:#REF!,0))</f>
        <v>#REF!</v>
      </c>
    </row>
    <row r="5603" spans="1:6" ht="16.5" x14ac:dyDescent="0.3">
      <c r="A5603" s="9" t="s">
        <v>16724</v>
      </c>
      <c r="B5603" s="9" t="s">
        <v>2465</v>
      </c>
      <c r="C5603" s="10">
        <v>26718</v>
      </c>
      <c r="D5603" s="9">
        <v>8162941088</v>
      </c>
      <c r="E5603" s="9" t="e">
        <f>INDEX(#REF!:#REF!,MATCH($D5603,#REF!:#REF!,0),MATCH(#REF!,#REF!:#REF!,0))</f>
        <v>#REF!</v>
      </c>
      <c r="F5603" s="9" t="e">
        <f>INDEX(#REF!:#REF!,MATCH($D5603,#REF!:#REF!,0),MATCH(#REF!,#REF!:#REF!,0))</f>
        <v>#REF!</v>
      </c>
    </row>
    <row r="5604" spans="1:6" ht="16.5" x14ac:dyDescent="0.3">
      <c r="A5604" s="9" t="s">
        <v>16723</v>
      </c>
      <c r="B5604" s="9" t="s">
        <v>2759</v>
      </c>
      <c r="C5604" s="10">
        <v>21132</v>
      </c>
      <c r="D5604" s="9">
        <v>4094820760</v>
      </c>
      <c r="E5604" s="9" t="e">
        <f>INDEX(#REF!:#REF!,MATCH($D5604,#REF!:#REF!,0),MATCH(#REF!,#REF!:#REF!,0))</f>
        <v>#REF!</v>
      </c>
      <c r="F5604" s="9" t="e">
        <f>INDEX(#REF!:#REF!,MATCH($D5604,#REF!:#REF!,0),MATCH(#REF!,#REF!:#REF!,0))</f>
        <v>#REF!</v>
      </c>
    </row>
    <row r="5605" spans="1:6" ht="16.5" x14ac:dyDescent="0.3">
      <c r="A5605" s="9" t="s">
        <v>16722</v>
      </c>
      <c r="B5605" s="9" t="s">
        <v>2392</v>
      </c>
      <c r="C5605" s="10">
        <v>16951</v>
      </c>
      <c r="D5605" s="9">
        <v>513904581</v>
      </c>
      <c r="E5605" s="9" t="e">
        <f>INDEX(#REF!:#REF!,MATCH($D5605,#REF!:#REF!,0),MATCH(#REF!,#REF!:#REF!,0))</f>
        <v>#REF!</v>
      </c>
      <c r="F5605" s="9" t="e">
        <f>INDEX(#REF!:#REF!,MATCH($D5605,#REF!:#REF!,0),MATCH(#REF!,#REF!:#REF!,0))</f>
        <v>#REF!</v>
      </c>
    </row>
    <row r="5606" spans="1:6" ht="16.5" x14ac:dyDescent="0.3">
      <c r="A5606" s="9" t="s">
        <v>16721</v>
      </c>
      <c r="B5606" s="9" t="s">
        <v>2115</v>
      </c>
      <c r="C5606" s="10">
        <v>56877</v>
      </c>
      <c r="D5606" s="9">
        <v>9815158015</v>
      </c>
      <c r="E5606" s="9" t="e">
        <f>INDEX(#REF!:#REF!,MATCH($D5606,#REF!:#REF!,0),MATCH(#REF!,#REF!:#REF!,0))</f>
        <v>#REF!</v>
      </c>
      <c r="F5606" s="9" t="e">
        <f>INDEX(#REF!:#REF!,MATCH($D5606,#REF!:#REF!,0),MATCH(#REF!,#REF!:#REF!,0))</f>
        <v>#REF!</v>
      </c>
    </row>
    <row r="5607" spans="1:6" ht="16.5" x14ac:dyDescent="0.3">
      <c r="A5607" s="9" t="s">
        <v>16720</v>
      </c>
      <c r="B5607" s="9" t="s">
        <v>2258</v>
      </c>
      <c r="C5607" s="10">
        <v>28201</v>
      </c>
      <c r="D5607" s="9">
        <v>7427985850</v>
      </c>
      <c r="E5607" s="9" t="e">
        <f>INDEX(#REF!:#REF!,MATCH($D5607,#REF!:#REF!,0),MATCH(#REF!,#REF!:#REF!,0))</f>
        <v>#REF!</v>
      </c>
      <c r="F5607" s="9" t="e">
        <f>INDEX(#REF!:#REF!,MATCH($D5607,#REF!:#REF!,0),MATCH(#REF!,#REF!:#REF!,0))</f>
        <v>#REF!</v>
      </c>
    </row>
    <row r="5608" spans="1:6" ht="16.5" x14ac:dyDescent="0.3">
      <c r="A5608" s="9" t="s">
        <v>16719</v>
      </c>
      <c r="B5608" s="9" t="s">
        <v>2472</v>
      </c>
      <c r="C5608" s="10">
        <v>12432</v>
      </c>
      <c r="D5608" s="9">
        <v>2411473303</v>
      </c>
      <c r="E5608" s="9" t="e">
        <f>INDEX(#REF!:#REF!,MATCH($D5608,#REF!:#REF!,0),MATCH(#REF!,#REF!:#REF!,0))</f>
        <v>#REF!</v>
      </c>
      <c r="F5608" s="9" t="e">
        <f>INDEX(#REF!:#REF!,MATCH($D5608,#REF!:#REF!,0),MATCH(#REF!,#REF!:#REF!,0))</f>
        <v>#REF!</v>
      </c>
    </row>
    <row r="5609" spans="1:6" ht="16.5" x14ac:dyDescent="0.3">
      <c r="A5609" s="9" t="s">
        <v>16718</v>
      </c>
      <c r="B5609" s="9" t="s">
        <v>2680</v>
      </c>
      <c r="C5609" s="10">
        <v>25943</v>
      </c>
      <c r="D5609" s="9">
        <v>509393462</v>
      </c>
      <c r="E5609" s="9" t="e">
        <f>INDEX(#REF!:#REF!,MATCH($D5609,#REF!:#REF!,0),MATCH(#REF!,#REF!:#REF!,0))</f>
        <v>#REF!</v>
      </c>
      <c r="F5609" s="9" t="e">
        <f>INDEX(#REF!:#REF!,MATCH($D5609,#REF!:#REF!,0),MATCH(#REF!,#REF!:#REF!,0))</f>
        <v>#REF!</v>
      </c>
    </row>
    <row r="5610" spans="1:6" ht="16.5" x14ac:dyDescent="0.3">
      <c r="A5610" s="9" t="s">
        <v>16717</v>
      </c>
      <c r="B5610" s="9" t="s">
        <v>2132</v>
      </c>
      <c r="C5610" s="10">
        <v>44849</v>
      </c>
      <c r="D5610" s="9">
        <v>7326611955</v>
      </c>
      <c r="E5610" s="9" t="e">
        <f>INDEX(#REF!:#REF!,MATCH($D5610,#REF!:#REF!,0),MATCH(#REF!,#REF!:#REF!,0))</f>
        <v>#REF!</v>
      </c>
      <c r="F5610" s="9" t="e">
        <f>INDEX(#REF!:#REF!,MATCH($D5610,#REF!:#REF!,0),MATCH(#REF!,#REF!:#REF!,0))</f>
        <v>#REF!</v>
      </c>
    </row>
    <row r="5611" spans="1:6" ht="16.5" x14ac:dyDescent="0.3">
      <c r="A5611" s="9" t="s">
        <v>16716</v>
      </c>
      <c r="B5611" s="9" t="s">
        <v>2404</v>
      </c>
      <c r="C5611" s="10">
        <v>10345</v>
      </c>
      <c r="D5611" s="9">
        <v>3211170715</v>
      </c>
      <c r="E5611" s="9" t="e">
        <f>INDEX(#REF!:#REF!,MATCH($D5611,#REF!:#REF!,0),MATCH(#REF!,#REF!:#REF!,0))</f>
        <v>#REF!</v>
      </c>
      <c r="F5611" s="9" t="e">
        <f>INDEX(#REF!:#REF!,MATCH($D5611,#REF!:#REF!,0),MATCH(#REF!,#REF!:#REF!,0))</f>
        <v>#REF!</v>
      </c>
    </row>
    <row r="5612" spans="1:6" ht="16.5" x14ac:dyDescent="0.3">
      <c r="A5612" s="9" t="s">
        <v>16715</v>
      </c>
      <c r="B5612" s="9" t="s">
        <v>2323</v>
      </c>
      <c r="C5612" s="10">
        <v>57917</v>
      </c>
      <c r="D5612" s="9">
        <v>858481901</v>
      </c>
      <c r="E5612" s="9" t="e">
        <f>INDEX(#REF!:#REF!,MATCH($D5612,#REF!:#REF!,0),MATCH(#REF!,#REF!:#REF!,0))</f>
        <v>#REF!</v>
      </c>
      <c r="F5612" s="9" t="e">
        <f>INDEX(#REF!:#REF!,MATCH($D5612,#REF!:#REF!,0),MATCH(#REF!,#REF!:#REF!,0))</f>
        <v>#REF!</v>
      </c>
    </row>
    <row r="5613" spans="1:6" ht="16.5" x14ac:dyDescent="0.3">
      <c r="A5613" s="9" t="s">
        <v>16714</v>
      </c>
      <c r="B5613" s="9" t="s">
        <v>2633</v>
      </c>
      <c r="C5613" s="10">
        <v>13790</v>
      </c>
      <c r="D5613" s="9">
        <v>2575500974</v>
      </c>
      <c r="E5613" s="9" t="e">
        <f>INDEX(#REF!:#REF!,MATCH($D5613,#REF!:#REF!,0),MATCH(#REF!,#REF!:#REF!,0))</f>
        <v>#REF!</v>
      </c>
      <c r="F5613" s="9" t="e">
        <f>INDEX(#REF!:#REF!,MATCH($D5613,#REF!:#REF!,0),MATCH(#REF!,#REF!:#REF!,0))</f>
        <v>#REF!</v>
      </c>
    </row>
    <row r="5614" spans="1:6" ht="16.5" x14ac:dyDescent="0.3">
      <c r="A5614" s="9" t="s">
        <v>16713</v>
      </c>
      <c r="B5614" s="9" t="s">
        <v>2081</v>
      </c>
      <c r="C5614" s="10">
        <v>35499</v>
      </c>
      <c r="D5614" s="9">
        <v>6750554423</v>
      </c>
      <c r="E5614" s="9" t="e">
        <f>INDEX(#REF!:#REF!,MATCH($D5614,#REF!:#REF!,0),MATCH(#REF!,#REF!:#REF!,0))</f>
        <v>#REF!</v>
      </c>
      <c r="F5614" s="9" t="e">
        <f>INDEX(#REF!:#REF!,MATCH($D5614,#REF!:#REF!,0),MATCH(#REF!,#REF!:#REF!,0))</f>
        <v>#REF!</v>
      </c>
    </row>
    <row r="5615" spans="1:6" ht="16.5" x14ac:dyDescent="0.3">
      <c r="A5615" s="9" t="s">
        <v>16712</v>
      </c>
      <c r="B5615" s="9" t="s">
        <v>2386</v>
      </c>
      <c r="C5615" s="10">
        <v>19810</v>
      </c>
      <c r="D5615" s="9">
        <v>6487054410</v>
      </c>
      <c r="E5615" s="9" t="e">
        <f>INDEX(#REF!:#REF!,MATCH($D5615,#REF!:#REF!,0),MATCH(#REF!,#REF!:#REF!,0))</f>
        <v>#REF!</v>
      </c>
      <c r="F5615" s="9" t="e">
        <f>INDEX(#REF!:#REF!,MATCH($D5615,#REF!:#REF!,0),MATCH(#REF!,#REF!:#REF!,0))</f>
        <v>#REF!</v>
      </c>
    </row>
    <row r="5616" spans="1:6" ht="16.5" x14ac:dyDescent="0.3">
      <c r="A5616" s="9" t="s">
        <v>16711</v>
      </c>
      <c r="B5616" s="9" t="s">
        <v>2492</v>
      </c>
      <c r="C5616" s="10">
        <v>27280</v>
      </c>
      <c r="D5616" s="9">
        <v>7573774818</v>
      </c>
      <c r="E5616" s="9" t="e">
        <f>INDEX(#REF!:#REF!,MATCH($D5616,#REF!:#REF!,0),MATCH(#REF!,#REF!:#REF!,0))</f>
        <v>#REF!</v>
      </c>
      <c r="F5616" s="9" t="e">
        <f>INDEX(#REF!:#REF!,MATCH($D5616,#REF!:#REF!,0),MATCH(#REF!,#REF!:#REF!,0))</f>
        <v>#REF!</v>
      </c>
    </row>
    <row r="5617" spans="1:6" ht="16.5" x14ac:dyDescent="0.3">
      <c r="A5617" s="9" t="s">
        <v>16710</v>
      </c>
      <c r="B5617" s="9" t="s">
        <v>2248</v>
      </c>
      <c r="C5617" s="10">
        <v>35187</v>
      </c>
      <c r="D5617" s="9">
        <v>7769010411</v>
      </c>
      <c r="E5617" s="9" t="e">
        <f>INDEX(#REF!:#REF!,MATCH($D5617,#REF!:#REF!,0),MATCH(#REF!,#REF!:#REF!,0))</f>
        <v>#REF!</v>
      </c>
      <c r="F5617" s="9" t="e">
        <f>INDEX(#REF!:#REF!,MATCH($D5617,#REF!:#REF!,0),MATCH(#REF!,#REF!:#REF!,0))</f>
        <v>#REF!</v>
      </c>
    </row>
    <row r="5618" spans="1:6" ht="16.5" x14ac:dyDescent="0.3">
      <c r="A5618" s="9" t="s">
        <v>16709</v>
      </c>
      <c r="B5618" s="9" t="s">
        <v>3309</v>
      </c>
      <c r="C5618" s="10">
        <v>11426</v>
      </c>
      <c r="D5618" s="9">
        <v>3156820482</v>
      </c>
      <c r="E5618" s="9" t="e">
        <f>INDEX(#REF!:#REF!,MATCH($D5618,#REF!:#REF!,0),MATCH(#REF!,#REF!:#REF!,0))</f>
        <v>#REF!</v>
      </c>
      <c r="F5618" s="9" t="e">
        <f>INDEX(#REF!:#REF!,MATCH($D5618,#REF!:#REF!,0),MATCH(#REF!,#REF!:#REF!,0))</f>
        <v>#REF!</v>
      </c>
    </row>
    <row r="5619" spans="1:6" ht="16.5" x14ac:dyDescent="0.3">
      <c r="A5619" s="9" t="s">
        <v>16708</v>
      </c>
      <c r="B5619" s="9" t="s">
        <v>2248</v>
      </c>
      <c r="C5619" s="10">
        <v>50260</v>
      </c>
      <c r="D5619" s="9">
        <v>2524572722</v>
      </c>
      <c r="E5619" s="9" t="e">
        <f>INDEX(#REF!:#REF!,MATCH($D5619,#REF!:#REF!,0),MATCH(#REF!,#REF!:#REF!,0))</f>
        <v>#REF!</v>
      </c>
      <c r="F5619" s="9" t="e">
        <f>INDEX(#REF!:#REF!,MATCH($D5619,#REF!:#REF!,0),MATCH(#REF!,#REF!:#REF!,0))</f>
        <v>#REF!</v>
      </c>
    </row>
    <row r="5620" spans="1:6" ht="16.5" x14ac:dyDescent="0.3">
      <c r="A5620" s="9" t="s">
        <v>16707</v>
      </c>
      <c r="B5620" s="9" t="s">
        <v>5218</v>
      </c>
      <c r="C5620" s="10">
        <v>57836</v>
      </c>
      <c r="D5620" s="9">
        <v>7914395587</v>
      </c>
      <c r="E5620" s="9" t="e">
        <f>INDEX(#REF!:#REF!,MATCH($D5620,#REF!:#REF!,0),MATCH(#REF!,#REF!:#REF!,0))</f>
        <v>#REF!</v>
      </c>
      <c r="F5620" s="9" t="e">
        <f>INDEX(#REF!:#REF!,MATCH($D5620,#REF!:#REF!,0),MATCH(#REF!,#REF!:#REF!,0))</f>
        <v>#REF!</v>
      </c>
    </row>
    <row r="5621" spans="1:6" ht="16.5" x14ac:dyDescent="0.3">
      <c r="A5621" s="9" t="s">
        <v>16706</v>
      </c>
      <c r="B5621" s="9" t="s">
        <v>2171</v>
      </c>
      <c r="C5621" s="10">
        <v>31434</v>
      </c>
      <c r="D5621" s="9">
        <v>2973558387</v>
      </c>
      <c r="E5621" s="9" t="e">
        <f>INDEX(#REF!:#REF!,MATCH($D5621,#REF!:#REF!,0),MATCH(#REF!,#REF!:#REF!,0))</f>
        <v>#REF!</v>
      </c>
      <c r="F5621" s="9" t="e">
        <f>INDEX(#REF!:#REF!,MATCH($D5621,#REF!:#REF!,0),MATCH(#REF!,#REF!:#REF!,0))</f>
        <v>#REF!</v>
      </c>
    </row>
    <row r="5622" spans="1:6" ht="16.5" x14ac:dyDescent="0.3">
      <c r="A5622" s="9" t="s">
        <v>16705</v>
      </c>
      <c r="B5622" s="9" t="s">
        <v>3049</v>
      </c>
      <c r="C5622" s="10">
        <v>20250</v>
      </c>
      <c r="D5622" s="9">
        <v>1155371844</v>
      </c>
      <c r="E5622" s="9" t="e">
        <f>INDEX(#REF!:#REF!,MATCH($D5622,#REF!:#REF!,0),MATCH(#REF!,#REF!:#REF!,0))</f>
        <v>#REF!</v>
      </c>
      <c r="F5622" s="9" t="e">
        <f>INDEX(#REF!:#REF!,MATCH($D5622,#REF!:#REF!,0),MATCH(#REF!,#REF!:#REF!,0))</f>
        <v>#REF!</v>
      </c>
    </row>
    <row r="5623" spans="1:6" ht="16.5" x14ac:dyDescent="0.3">
      <c r="A5623" s="9" t="s">
        <v>16704</v>
      </c>
      <c r="B5623" s="9" t="s">
        <v>2753</v>
      </c>
      <c r="C5623" s="10">
        <v>44011</v>
      </c>
      <c r="D5623" s="9">
        <v>1549399640</v>
      </c>
      <c r="E5623" s="9" t="e">
        <f>INDEX(#REF!:#REF!,MATCH($D5623,#REF!:#REF!,0),MATCH(#REF!,#REF!:#REF!,0))</f>
        <v>#REF!</v>
      </c>
      <c r="F5623" s="9" t="e">
        <f>INDEX(#REF!:#REF!,MATCH($D5623,#REF!:#REF!,0),MATCH(#REF!,#REF!:#REF!,0))</f>
        <v>#REF!</v>
      </c>
    </row>
    <row r="5624" spans="1:6" ht="16.5" x14ac:dyDescent="0.3">
      <c r="A5624" s="9" t="s">
        <v>16703</v>
      </c>
      <c r="B5624" s="9" t="s">
        <v>2450</v>
      </c>
      <c r="C5624" s="10">
        <v>10043</v>
      </c>
      <c r="D5624" s="9">
        <v>9238967105</v>
      </c>
      <c r="E5624" s="9" t="e">
        <f>INDEX(#REF!:#REF!,MATCH($D5624,#REF!:#REF!,0),MATCH(#REF!,#REF!:#REF!,0))</f>
        <v>#REF!</v>
      </c>
      <c r="F5624" s="9" t="e">
        <f>INDEX(#REF!:#REF!,MATCH($D5624,#REF!:#REF!,0),MATCH(#REF!,#REF!:#REF!,0))</f>
        <v>#REF!</v>
      </c>
    </row>
    <row r="5625" spans="1:6" ht="16.5" x14ac:dyDescent="0.3">
      <c r="A5625" s="9" t="s">
        <v>16702</v>
      </c>
      <c r="B5625" s="9" t="s">
        <v>2650</v>
      </c>
      <c r="C5625" s="10">
        <v>23099</v>
      </c>
      <c r="D5625" s="9">
        <v>893122882</v>
      </c>
      <c r="E5625" s="9" t="e">
        <f>INDEX(#REF!:#REF!,MATCH($D5625,#REF!:#REF!,0),MATCH(#REF!,#REF!:#REF!,0))</f>
        <v>#REF!</v>
      </c>
      <c r="F5625" s="9" t="e">
        <f>INDEX(#REF!:#REF!,MATCH($D5625,#REF!:#REF!,0),MATCH(#REF!,#REF!:#REF!,0))</f>
        <v>#REF!</v>
      </c>
    </row>
    <row r="5626" spans="1:6" ht="16.5" x14ac:dyDescent="0.3">
      <c r="A5626" s="9" t="s">
        <v>16701</v>
      </c>
      <c r="B5626" s="9" t="s">
        <v>2511</v>
      </c>
      <c r="C5626" s="10">
        <v>37383</v>
      </c>
      <c r="D5626" s="9">
        <v>4269946768</v>
      </c>
      <c r="E5626" s="9" t="e">
        <f>INDEX(#REF!:#REF!,MATCH($D5626,#REF!:#REF!,0),MATCH(#REF!,#REF!:#REF!,0))</f>
        <v>#REF!</v>
      </c>
      <c r="F5626" s="9" t="e">
        <f>INDEX(#REF!:#REF!,MATCH($D5626,#REF!:#REF!,0),MATCH(#REF!,#REF!:#REF!,0))</f>
        <v>#REF!</v>
      </c>
    </row>
    <row r="5627" spans="1:6" ht="16.5" x14ac:dyDescent="0.3">
      <c r="A5627" s="9" t="s">
        <v>16700</v>
      </c>
      <c r="B5627" s="9" t="s">
        <v>3073</v>
      </c>
      <c r="C5627" s="10">
        <v>23051</v>
      </c>
      <c r="D5627" s="9">
        <v>85304042</v>
      </c>
      <c r="E5627" s="9" t="e">
        <f>INDEX(#REF!:#REF!,MATCH($D5627,#REF!:#REF!,0),MATCH(#REF!,#REF!:#REF!,0))</f>
        <v>#REF!</v>
      </c>
      <c r="F5627" s="9" t="e">
        <f>INDEX(#REF!:#REF!,MATCH($D5627,#REF!:#REF!,0),MATCH(#REF!,#REF!:#REF!,0))</f>
        <v>#REF!</v>
      </c>
    </row>
    <row r="5628" spans="1:6" ht="16.5" x14ac:dyDescent="0.3">
      <c r="A5628" s="9" t="s">
        <v>16699</v>
      </c>
      <c r="B5628" s="9" t="s">
        <v>2125</v>
      </c>
      <c r="C5628" s="10">
        <v>21760</v>
      </c>
      <c r="D5628" s="9">
        <v>4037854406</v>
      </c>
      <c r="E5628" s="9" t="e">
        <f>INDEX(#REF!:#REF!,MATCH($D5628,#REF!:#REF!,0),MATCH(#REF!,#REF!:#REF!,0))</f>
        <v>#REF!</v>
      </c>
      <c r="F5628" s="9" t="e">
        <f>INDEX(#REF!:#REF!,MATCH($D5628,#REF!:#REF!,0),MATCH(#REF!,#REF!:#REF!,0))</f>
        <v>#REF!</v>
      </c>
    </row>
    <row r="5629" spans="1:6" ht="16.5" x14ac:dyDescent="0.3">
      <c r="A5629" s="9" t="s">
        <v>16698</v>
      </c>
      <c r="B5629" s="9" t="s">
        <v>2582</v>
      </c>
      <c r="C5629" s="10">
        <v>44385</v>
      </c>
      <c r="D5629" s="9">
        <v>1855604000</v>
      </c>
      <c r="E5629" s="9" t="e">
        <f>INDEX(#REF!:#REF!,MATCH($D5629,#REF!:#REF!,0),MATCH(#REF!,#REF!:#REF!,0))</f>
        <v>#REF!</v>
      </c>
      <c r="F5629" s="9" t="e">
        <f>INDEX(#REF!:#REF!,MATCH($D5629,#REF!:#REF!,0),MATCH(#REF!,#REF!:#REF!,0))</f>
        <v>#REF!</v>
      </c>
    </row>
    <row r="5630" spans="1:6" ht="16.5" x14ac:dyDescent="0.3">
      <c r="A5630" s="9" t="s">
        <v>16697</v>
      </c>
      <c r="B5630" s="9" t="s">
        <v>1949</v>
      </c>
      <c r="C5630" s="10">
        <v>44953</v>
      </c>
      <c r="D5630" s="9">
        <v>9726873223</v>
      </c>
      <c r="E5630" s="9" t="e">
        <f>INDEX(#REF!:#REF!,MATCH($D5630,#REF!:#REF!,0),MATCH(#REF!,#REF!:#REF!,0))</f>
        <v>#REF!</v>
      </c>
      <c r="F5630" s="9" t="e">
        <f>INDEX(#REF!:#REF!,MATCH($D5630,#REF!:#REF!,0),MATCH(#REF!,#REF!:#REF!,0))</f>
        <v>#REF!</v>
      </c>
    </row>
    <row r="5631" spans="1:6" ht="16.5" x14ac:dyDescent="0.3">
      <c r="A5631" s="9" t="s">
        <v>16696</v>
      </c>
      <c r="B5631" s="9" t="s">
        <v>2306</v>
      </c>
      <c r="C5631" s="10">
        <v>18857</v>
      </c>
      <c r="D5631" s="9">
        <v>9057758911</v>
      </c>
      <c r="E5631" s="9" t="e">
        <f>INDEX(#REF!:#REF!,MATCH($D5631,#REF!:#REF!,0),MATCH(#REF!,#REF!:#REF!,0))</f>
        <v>#REF!</v>
      </c>
      <c r="F5631" s="9" t="e">
        <f>INDEX(#REF!:#REF!,MATCH($D5631,#REF!:#REF!,0),MATCH(#REF!,#REF!:#REF!,0))</f>
        <v>#REF!</v>
      </c>
    </row>
    <row r="5632" spans="1:6" ht="16.5" x14ac:dyDescent="0.3">
      <c r="A5632" s="9" t="s">
        <v>16695</v>
      </c>
      <c r="B5632" s="9" t="s">
        <v>2487</v>
      </c>
      <c r="C5632" s="10">
        <v>45155</v>
      </c>
      <c r="D5632" s="9">
        <v>5903124704</v>
      </c>
      <c r="E5632" s="9" t="e">
        <f>INDEX(#REF!:#REF!,MATCH($D5632,#REF!:#REF!,0),MATCH(#REF!,#REF!:#REF!,0))</f>
        <v>#REF!</v>
      </c>
      <c r="F5632" s="9" t="e">
        <f>INDEX(#REF!:#REF!,MATCH($D5632,#REF!:#REF!,0),MATCH(#REF!,#REF!:#REF!,0))</f>
        <v>#REF!</v>
      </c>
    </row>
    <row r="5633" spans="1:6" ht="16.5" x14ac:dyDescent="0.3">
      <c r="A5633" s="9" t="s">
        <v>16694</v>
      </c>
      <c r="B5633" s="9" t="s">
        <v>2856</v>
      </c>
      <c r="C5633" s="10">
        <v>36718</v>
      </c>
      <c r="D5633" s="9">
        <v>710473923</v>
      </c>
      <c r="E5633" s="9" t="e">
        <f>INDEX(#REF!:#REF!,MATCH($D5633,#REF!:#REF!,0),MATCH(#REF!,#REF!:#REF!,0))</f>
        <v>#REF!</v>
      </c>
      <c r="F5633" s="9" t="e">
        <f>INDEX(#REF!:#REF!,MATCH($D5633,#REF!:#REF!,0),MATCH(#REF!,#REF!:#REF!,0))</f>
        <v>#REF!</v>
      </c>
    </row>
    <row r="5634" spans="1:6" ht="16.5" x14ac:dyDescent="0.3">
      <c r="A5634" s="9" t="s">
        <v>16693</v>
      </c>
      <c r="B5634" s="9" t="s">
        <v>2658</v>
      </c>
      <c r="C5634" s="10">
        <v>20402</v>
      </c>
      <c r="D5634" s="9">
        <v>9287480133</v>
      </c>
      <c r="E5634" s="9" t="e">
        <f>INDEX(#REF!:#REF!,MATCH($D5634,#REF!:#REF!,0),MATCH(#REF!,#REF!:#REF!,0))</f>
        <v>#REF!</v>
      </c>
      <c r="F5634" s="9" t="e">
        <f>INDEX(#REF!:#REF!,MATCH($D5634,#REF!:#REF!,0),MATCH(#REF!,#REF!:#REF!,0))</f>
        <v>#REF!</v>
      </c>
    </row>
    <row r="5635" spans="1:6" ht="16.5" x14ac:dyDescent="0.3">
      <c r="A5635" s="9" t="s">
        <v>16692</v>
      </c>
      <c r="B5635" s="9" t="s">
        <v>1957</v>
      </c>
      <c r="C5635" s="10">
        <v>23292</v>
      </c>
      <c r="D5635" s="9">
        <v>9331851693</v>
      </c>
      <c r="E5635" s="9" t="e">
        <f>INDEX(#REF!:#REF!,MATCH($D5635,#REF!:#REF!,0),MATCH(#REF!,#REF!:#REF!,0))</f>
        <v>#REF!</v>
      </c>
      <c r="F5635" s="9" t="e">
        <f>INDEX(#REF!:#REF!,MATCH($D5635,#REF!:#REF!,0),MATCH(#REF!,#REF!:#REF!,0))</f>
        <v>#REF!</v>
      </c>
    </row>
    <row r="5636" spans="1:6" ht="16.5" x14ac:dyDescent="0.3">
      <c r="A5636" s="9" t="s">
        <v>16691</v>
      </c>
      <c r="B5636" s="9" t="s">
        <v>3077</v>
      </c>
      <c r="C5636" s="10">
        <v>47089</v>
      </c>
      <c r="D5636" s="9">
        <v>1923178164</v>
      </c>
      <c r="E5636" s="9" t="e">
        <f>INDEX(#REF!:#REF!,MATCH($D5636,#REF!:#REF!,0),MATCH(#REF!,#REF!:#REF!,0))</f>
        <v>#REF!</v>
      </c>
      <c r="F5636" s="9" t="e">
        <f>INDEX(#REF!:#REF!,MATCH($D5636,#REF!:#REF!,0),MATCH(#REF!,#REF!:#REF!,0))</f>
        <v>#REF!</v>
      </c>
    </row>
    <row r="5637" spans="1:6" ht="16.5" x14ac:dyDescent="0.3">
      <c r="A5637" s="9" t="s">
        <v>16690</v>
      </c>
      <c r="B5637" s="9" t="s">
        <v>2982</v>
      </c>
      <c r="C5637" s="10">
        <v>13228</v>
      </c>
      <c r="D5637" s="9">
        <v>247438790</v>
      </c>
      <c r="E5637" s="9" t="e">
        <f>INDEX(#REF!:#REF!,MATCH($D5637,#REF!:#REF!,0),MATCH(#REF!,#REF!:#REF!,0))</f>
        <v>#REF!</v>
      </c>
      <c r="F5637" s="9" t="e">
        <f>INDEX(#REF!:#REF!,MATCH($D5637,#REF!:#REF!,0),MATCH(#REF!,#REF!:#REF!,0))</f>
        <v>#REF!</v>
      </c>
    </row>
    <row r="5638" spans="1:6" ht="16.5" x14ac:dyDescent="0.3">
      <c r="A5638" s="9" t="s">
        <v>16689</v>
      </c>
      <c r="B5638" s="9" t="s">
        <v>2939</v>
      </c>
      <c r="C5638" s="10">
        <v>10882</v>
      </c>
      <c r="D5638" s="9">
        <v>4094820760</v>
      </c>
      <c r="E5638" s="9" t="e">
        <f>INDEX(#REF!:#REF!,MATCH($D5638,#REF!:#REF!,0),MATCH(#REF!,#REF!:#REF!,0))</f>
        <v>#REF!</v>
      </c>
      <c r="F5638" s="9" t="e">
        <f>INDEX(#REF!:#REF!,MATCH($D5638,#REF!:#REF!,0),MATCH(#REF!,#REF!:#REF!,0))</f>
        <v>#REF!</v>
      </c>
    </row>
    <row r="5639" spans="1:6" ht="16.5" x14ac:dyDescent="0.3">
      <c r="A5639" s="9" t="s">
        <v>16688</v>
      </c>
      <c r="B5639" s="9" t="s">
        <v>2942</v>
      </c>
      <c r="C5639" s="10">
        <v>17958</v>
      </c>
      <c r="D5639" s="9">
        <v>9621331862</v>
      </c>
      <c r="E5639" s="9" t="e">
        <f>INDEX(#REF!:#REF!,MATCH($D5639,#REF!:#REF!,0),MATCH(#REF!,#REF!:#REF!,0))</f>
        <v>#REF!</v>
      </c>
      <c r="F5639" s="9" t="e">
        <f>INDEX(#REF!:#REF!,MATCH($D5639,#REF!:#REF!,0),MATCH(#REF!,#REF!:#REF!,0))</f>
        <v>#REF!</v>
      </c>
    </row>
    <row r="5640" spans="1:6" ht="16.5" x14ac:dyDescent="0.3">
      <c r="A5640" s="9" t="s">
        <v>16687</v>
      </c>
      <c r="B5640" s="9" t="s">
        <v>2317</v>
      </c>
      <c r="C5640" s="10">
        <v>44825</v>
      </c>
      <c r="D5640" s="9">
        <v>4398950745</v>
      </c>
      <c r="E5640" s="9" t="e">
        <f>INDEX(#REF!:#REF!,MATCH($D5640,#REF!:#REF!,0),MATCH(#REF!,#REF!:#REF!,0))</f>
        <v>#REF!</v>
      </c>
      <c r="F5640" s="9" t="e">
        <f>INDEX(#REF!:#REF!,MATCH($D5640,#REF!:#REF!,0),MATCH(#REF!,#REF!:#REF!,0))</f>
        <v>#REF!</v>
      </c>
    </row>
    <row r="5641" spans="1:6" ht="16.5" x14ac:dyDescent="0.3">
      <c r="A5641" s="9" t="s">
        <v>16686</v>
      </c>
      <c r="B5641" s="9" t="s">
        <v>3073</v>
      </c>
      <c r="C5641" s="10">
        <v>15945</v>
      </c>
      <c r="D5641" s="9">
        <v>2492824950</v>
      </c>
      <c r="E5641" s="9" t="e">
        <f>INDEX(#REF!:#REF!,MATCH($D5641,#REF!:#REF!,0),MATCH(#REF!,#REF!:#REF!,0))</f>
        <v>#REF!</v>
      </c>
      <c r="F5641" s="9" t="e">
        <f>INDEX(#REF!:#REF!,MATCH($D5641,#REF!:#REF!,0),MATCH(#REF!,#REF!:#REF!,0))</f>
        <v>#REF!</v>
      </c>
    </row>
    <row r="5642" spans="1:6" ht="16.5" x14ac:dyDescent="0.3">
      <c r="A5642" s="9" t="s">
        <v>16685</v>
      </c>
      <c r="B5642" s="9" t="s">
        <v>2875</v>
      </c>
      <c r="C5642" s="10">
        <v>30326</v>
      </c>
      <c r="D5642" s="9">
        <v>6695538166</v>
      </c>
      <c r="E5642" s="9" t="e">
        <f>INDEX(#REF!:#REF!,MATCH($D5642,#REF!:#REF!,0),MATCH(#REF!,#REF!:#REF!,0))</f>
        <v>#REF!</v>
      </c>
      <c r="F5642" s="9" t="e">
        <f>INDEX(#REF!:#REF!,MATCH($D5642,#REF!:#REF!,0),MATCH(#REF!,#REF!:#REF!,0))</f>
        <v>#REF!</v>
      </c>
    </row>
    <row r="5643" spans="1:6" ht="16.5" x14ac:dyDescent="0.3">
      <c r="A5643" s="9" t="s">
        <v>16684</v>
      </c>
      <c r="B5643" s="9" t="s">
        <v>2443</v>
      </c>
      <c r="C5643" s="10">
        <v>59942</v>
      </c>
      <c r="D5643" s="9">
        <v>7962906979</v>
      </c>
      <c r="E5643" s="9" t="e">
        <f>INDEX(#REF!:#REF!,MATCH($D5643,#REF!:#REF!,0),MATCH(#REF!,#REF!:#REF!,0))</f>
        <v>#REF!</v>
      </c>
      <c r="F5643" s="9" t="e">
        <f>INDEX(#REF!:#REF!,MATCH($D5643,#REF!:#REF!,0),MATCH(#REF!,#REF!:#REF!,0))</f>
        <v>#REF!</v>
      </c>
    </row>
    <row r="5644" spans="1:6" ht="16.5" x14ac:dyDescent="0.3">
      <c r="A5644" s="9" t="s">
        <v>16683</v>
      </c>
      <c r="B5644" s="9" t="s">
        <v>3366</v>
      </c>
      <c r="C5644" s="10">
        <v>18280</v>
      </c>
      <c r="D5644" s="9">
        <v>1096335336</v>
      </c>
      <c r="E5644" s="9" t="e">
        <f>INDEX(#REF!:#REF!,MATCH($D5644,#REF!:#REF!,0),MATCH(#REF!,#REF!:#REF!,0))</f>
        <v>#REF!</v>
      </c>
      <c r="F5644" s="9" t="e">
        <f>INDEX(#REF!:#REF!,MATCH($D5644,#REF!:#REF!,0),MATCH(#REF!,#REF!:#REF!,0))</f>
        <v>#REF!</v>
      </c>
    </row>
    <row r="5645" spans="1:6" ht="16.5" x14ac:dyDescent="0.3">
      <c r="A5645" s="9" t="s">
        <v>16682</v>
      </c>
      <c r="B5645" s="9" t="s">
        <v>2970</v>
      </c>
      <c r="C5645" s="10">
        <v>46416</v>
      </c>
      <c r="D5645" s="9">
        <v>9287480133</v>
      </c>
      <c r="E5645" s="9" t="e">
        <f>INDEX(#REF!:#REF!,MATCH($D5645,#REF!:#REF!,0),MATCH(#REF!,#REF!:#REF!,0))</f>
        <v>#REF!</v>
      </c>
      <c r="F5645" s="9" t="e">
        <f>INDEX(#REF!:#REF!,MATCH($D5645,#REF!:#REF!,0),MATCH(#REF!,#REF!:#REF!,0))</f>
        <v>#REF!</v>
      </c>
    </row>
    <row r="5646" spans="1:6" ht="16.5" x14ac:dyDescent="0.3">
      <c r="A5646" s="9" t="s">
        <v>16681</v>
      </c>
      <c r="B5646" s="9" t="s">
        <v>2201</v>
      </c>
      <c r="C5646" s="10">
        <v>27253</v>
      </c>
      <c r="D5646" s="9">
        <v>5280433926</v>
      </c>
      <c r="E5646" s="9" t="e">
        <f>INDEX(#REF!:#REF!,MATCH($D5646,#REF!:#REF!,0),MATCH(#REF!,#REF!:#REF!,0))</f>
        <v>#REF!</v>
      </c>
      <c r="F5646" s="9" t="e">
        <f>INDEX(#REF!:#REF!,MATCH($D5646,#REF!:#REF!,0),MATCH(#REF!,#REF!:#REF!,0))</f>
        <v>#REF!</v>
      </c>
    </row>
    <row r="5647" spans="1:6" ht="16.5" x14ac:dyDescent="0.3">
      <c r="A5647" s="9" t="s">
        <v>16680</v>
      </c>
      <c r="B5647" s="9" t="s">
        <v>2241</v>
      </c>
      <c r="C5647" s="10">
        <v>35549</v>
      </c>
      <c r="D5647" s="9">
        <v>3497169404</v>
      </c>
      <c r="E5647" s="9" t="e">
        <f>INDEX(#REF!:#REF!,MATCH($D5647,#REF!:#REF!,0),MATCH(#REF!,#REF!:#REF!,0))</f>
        <v>#REF!</v>
      </c>
      <c r="F5647" s="9" t="e">
        <f>INDEX(#REF!:#REF!,MATCH($D5647,#REF!:#REF!,0),MATCH(#REF!,#REF!:#REF!,0))</f>
        <v>#REF!</v>
      </c>
    </row>
    <row r="5648" spans="1:6" ht="16.5" x14ac:dyDescent="0.3">
      <c r="A5648" s="9" t="s">
        <v>16679</v>
      </c>
      <c r="B5648" s="9" t="s">
        <v>2054</v>
      </c>
      <c r="C5648" s="10">
        <v>11284</v>
      </c>
      <c r="D5648" s="9">
        <v>3127459866</v>
      </c>
      <c r="E5648" s="9" t="e">
        <f>INDEX(#REF!:#REF!,MATCH($D5648,#REF!:#REF!,0),MATCH(#REF!,#REF!:#REF!,0))</f>
        <v>#REF!</v>
      </c>
      <c r="F5648" s="9" t="e">
        <f>INDEX(#REF!:#REF!,MATCH($D5648,#REF!:#REF!,0),MATCH(#REF!,#REF!:#REF!,0))</f>
        <v>#REF!</v>
      </c>
    </row>
    <row r="5649" spans="1:6" ht="16.5" x14ac:dyDescent="0.3">
      <c r="A5649" s="9" t="s">
        <v>16678</v>
      </c>
      <c r="B5649" s="9" t="s">
        <v>2498</v>
      </c>
      <c r="C5649" s="10">
        <v>24239</v>
      </c>
      <c r="D5649" s="9">
        <v>6837456032</v>
      </c>
      <c r="E5649" s="9" t="e">
        <f>INDEX(#REF!:#REF!,MATCH($D5649,#REF!:#REF!,0),MATCH(#REF!,#REF!:#REF!,0))</f>
        <v>#REF!</v>
      </c>
      <c r="F5649" s="9" t="e">
        <f>INDEX(#REF!:#REF!,MATCH($D5649,#REF!:#REF!,0),MATCH(#REF!,#REF!:#REF!,0))</f>
        <v>#REF!</v>
      </c>
    </row>
    <row r="5650" spans="1:6" ht="16.5" x14ac:dyDescent="0.3">
      <c r="A5650" s="9" t="s">
        <v>16677</v>
      </c>
      <c r="B5650" s="9" t="s">
        <v>2138</v>
      </c>
      <c r="C5650" s="10">
        <v>27057</v>
      </c>
      <c r="D5650" s="9">
        <v>3219601650</v>
      </c>
      <c r="E5650" s="9" t="e">
        <f>INDEX(#REF!:#REF!,MATCH($D5650,#REF!:#REF!,0),MATCH(#REF!,#REF!:#REF!,0))</f>
        <v>#REF!</v>
      </c>
      <c r="F5650" s="9" t="e">
        <f>INDEX(#REF!:#REF!,MATCH($D5650,#REF!:#REF!,0),MATCH(#REF!,#REF!:#REF!,0))</f>
        <v>#REF!</v>
      </c>
    </row>
    <row r="5651" spans="1:6" ht="16.5" x14ac:dyDescent="0.3">
      <c r="A5651" s="9" t="s">
        <v>16676</v>
      </c>
      <c r="B5651" s="9" t="s">
        <v>2671</v>
      </c>
      <c r="C5651" s="10">
        <v>19865</v>
      </c>
      <c r="D5651" s="9">
        <v>1739513533</v>
      </c>
      <c r="E5651" s="9" t="e">
        <f>INDEX(#REF!:#REF!,MATCH($D5651,#REF!:#REF!,0),MATCH(#REF!,#REF!:#REF!,0))</f>
        <v>#REF!</v>
      </c>
      <c r="F5651" s="9" t="e">
        <f>INDEX(#REF!:#REF!,MATCH($D5651,#REF!:#REF!,0),MATCH(#REF!,#REF!:#REF!,0))</f>
        <v>#REF!</v>
      </c>
    </row>
    <row r="5652" spans="1:6" ht="16.5" x14ac:dyDescent="0.3">
      <c r="A5652" s="9" t="s">
        <v>16675</v>
      </c>
      <c r="B5652" s="9" t="s">
        <v>2954</v>
      </c>
      <c r="C5652" s="10">
        <v>44156</v>
      </c>
      <c r="D5652" s="9">
        <v>4184483038</v>
      </c>
      <c r="E5652" s="9" t="e">
        <f>INDEX(#REF!:#REF!,MATCH($D5652,#REF!:#REF!,0),MATCH(#REF!,#REF!:#REF!,0))</f>
        <v>#REF!</v>
      </c>
      <c r="F5652" s="9" t="e">
        <f>INDEX(#REF!:#REF!,MATCH($D5652,#REF!:#REF!,0),MATCH(#REF!,#REF!:#REF!,0))</f>
        <v>#REF!</v>
      </c>
    </row>
    <row r="5653" spans="1:6" ht="16.5" x14ac:dyDescent="0.3">
      <c r="A5653" s="9" t="s">
        <v>16674</v>
      </c>
      <c r="B5653" s="9" t="s">
        <v>3357</v>
      </c>
      <c r="C5653" s="10">
        <v>33213</v>
      </c>
      <c r="D5653" s="9">
        <v>1729795870</v>
      </c>
      <c r="E5653" s="9" t="e">
        <f>INDEX(#REF!:#REF!,MATCH($D5653,#REF!:#REF!,0),MATCH(#REF!,#REF!:#REF!,0))</f>
        <v>#REF!</v>
      </c>
      <c r="F5653" s="9" t="e">
        <f>INDEX(#REF!:#REF!,MATCH($D5653,#REF!:#REF!,0),MATCH(#REF!,#REF!:#REF!,0))</f>
        <v>#REF!</v>
      </c>
    </row>
    <row r="5654" spans="1:6" ht="16.5" x14ac:dyDescent="0.3">
      <c r="A5654" s="9" t="s">
        <v>16673</v>
      </c>
      <c r="B5654" s="9" t="s">
        <v>1987</v>
      </c>
      <c r="C5654" s="10">
        <v>53636</v>
      </c>
      <c r="D5654" s="9">
        <v>5861892008</v>
      </c>
      <c r="E5654" s="9" t="e">
        <f>INDEX(#REF!:#REF!,MATCH($D5654,#REF!:#REF!,0),MATCH(#REF!,#REF!:#REF!,0))</f>
        <v>#REF!</v>
      </c>
      <c r="F5654" s="9" t="e">
        <f>INDEX(#REF!:#REF!,MATCH($D5654,#REF!:#REF!,0),MATCH(#REF!,#REF!:#REF!,0))</f>
        <v>#REF!</v>
      </c>
    </row>
    <row r="5655" spans="1:6" ht="16.5" x14ac:dyDescent="0.3">
      <c r="A5655" s="9" t="s">
        <v>16672</v>
      </c>
      <c r="B5655" s="9" t="s">
        <v>2450</v>
      </c>
      <c r="C5655" s="10">
        <v>13655</v>
      </c>
      <c r="D5655" s="9">
        <v>1382734301</v>
      </c>
      <c r="E5655" s="9" t="e">
        <f>INDEX(#REF!:#REF!,MATCH($D5655,#REF!:#REF!,0),MATCH(#REF!,#REF!:#REF!,0))</f>
        <v>#REF!</v>
      </c>
      <c r="F5655" s="9" t="e">
        <f>INDEX(#REF!:#REF!,MATCH($D5655,#REF!:#REF!,0),MATCH(#REF!,#REF!:#REF!,0))</f>
        <v>#REF!</v>
      </c>
    </row>
    <row r="5656" spans="1:6" ht="16.5" x14ac:dyDescent="0.3">
      <c r="A5656" s="9" t="s">
        <v>16671</v>
      </c>
      <c r="B5656" s="9" t="s">
        <v>2653</v>
      </c>
      <c r="C5656" s="10">
        <v>19262</v>
      </c>
      <c r="D5656" s="9">
        <v>8462409454</v>
      </c>
      <c r="E5656" s="9" t="e">
        <f>INDEX(#REF!:#REF!,MATCH($D5656,#REF!:#REF!,0),MATCH(#REF!,#REF!:#REF!,0))</f>
        <v>#REF!</v>
      </c>
      <c r="F5656" s="9" t="e">
        <f>INDEX(#REF!:#REF!,MATCH($D5656,#REF!:#REF!,0),MATCH(#REF!,#REF!:#REF!,0))</f>
        <v>#REF!</v>
      </c>
    </row>
    <row r="5657" spans="1:6" ht="16.5" x14ac:dyDescent="0.3">
      <c r="A5657" s="9" t="s">
        <v>16670</v>
      </c>
      <c r="B5657" s="9" t="s">
        <v>2386</v>
      </c>
      <c r="C5657" s="10">
        <v>50950</v>
      </c>
      <c r="D5657" s="9">
        <v>4984363320</v>
      </c>
      <c r="E5657" s="9" t="e">
        <f>INDEX(#REF!:#REF!,MATCH($D5657,#REF!:#REF!,0),MATCH(#REF!,#REF!:#REF!,0))</f>
        <v>#REF!</v>
      </c>
      <c r="F5657" s="9" t="e">
        <f>INDEX(#REF!:#REF!,MATCH($D5657,#REF!:#REF!,0),MATCH(#REF!,#REF!:#REF!,0))</f>
        <v>#REF!</v>
      </c>
    </row>
    <row r="5658" spans="1:6" ht="16.5" x14ac:dyDescent="0.3">
      <c r="A5658" s="9" t="s">
        <v>16669</v>
      </c>
      <c r="B5658" s="9" t="s">
        <v>2418</v>
      </c>
      <c r="C5658" s="10">
        <v>46811</v>
      </c>
      <c r="D5658" s="9">
        <v>9155356869</v>
      </c>
      <c r="E5658" s="9" t="e">
        <f>INDEX(#REF!:#REF!,MATCH($D5658,#REF!:#REF!,0),MATCH(#REF!,#REF!:#REF!,0))</f>
        <v>#REF!</v>
      </c>
      <c r="F5658" s="9" t="e">
        <f>INDEX(#REF!:#REF!,MATCH($D5658,#REF!:#REF!,0),MATCH(#REF!,#REF!:#REF!,0))</f>
        <v>#REF!</v>
      </c>
    </row>
    <row r="5659" spans="1:6" ht="16.5" x14ac:dyDescent="0.3">
      <c r="A5659" s="9" t="s">
        <v>16668</v>
      </c>
      <c r="B5659" s="9" t="s">
        <v>2503</v>
      </c>
      <c r="C5659" s="10">
        <v>10011</v>
      </c>
      <c r="D5659" s="9">
        <v>650049144</v>
      </c>
      <c r="E5659" s="9" t="e">
        <f>INDEX(#REF!:#REF!,MATCH($D5659,#REF!:#REF!,0),MATCH(#REF!,#REF!:#REF!,0))</f>
        <v>#REF!</v>
      </c>
      <c r="F5659" s="9" t="e">
        <f>INDEX(#REF!:#REF!,MATCH($D5659,#REF!:#REF!,0),MATCH(#REF!,#REF!:#REF!,0))</f>
        <v>#REF!</v>
      </c>
    </row>
    <row r="5660" spans="1:6" ht="16.5" x14ac:dyDescent="0.3">
      <c r="A5660" s="9" t="s">
        <v>16667</v>
      </c>
      <c r="B5660" s="9" t="s">
        <v>2361</v>
      </c>
      <c r="C5660" s="10">
        <v>50003</v>
      </c>
      <c r="D5660" s="9">
        <v>7236563277</v>
      </c>
      <c r="E5660" s="9" t="e">
        <f>INDEX(#REF!:#REF!,MATCH($D5660,#REF!:#REF!,0),MATCH(#REF!,#REF!:#REF!,0))</f>
        <v>#REF!</v>
      </c>
      <c r="F5660" s="9" t="e">
        <f>INDEX(#REF!:#REF!,MATCH($D5660,#REF!:#REF!,0),MATCH(#REF!,#REF!:#REF!,0))</f>
        <v>#REF!</v>
      </c>
    </row>
    <row r="5661" spans="1:6" ht="16.5" x14ac:dyDescent="0.3">
      <c r="A5661" s="9" t="s">
        <v>16666</v>
      </c>
      <c r="B5661" s="9" t="s">
        <v>1949</v>
      </c>
      <c r="C5661" s="10">
        <v>19364</v>
      </c>
      <c r="D5661" s="9">
        <v>9447906176</v>
      </c>
      <c r="E5661" s="9" t="e">
        <f>INDEX(#REF!:#REF!,MATCH($D5661,#REF!:#REF!,0),MATCH(#REF!,#REF!:#REF!,0))</f>
        <v>#REF!</v>
      </c>
      <c r="F5661" s="9" t="e">
        <f>INDEX(#REF!:#REF!,MATCH($D5661,#REF!:#REF!,0),MATCH(#REF!,#REF!:#REF!,0))</f>
        <v>#REF!</v>
      </c>
    </row>
    <row r="5662" spans="1:6" ht="16.5" x14ac:dyDescent="0.3">
      <c r="A5662" s="9" t="s">
        <v>16665</v>
      </c>
      <c r="B5662" s="9" t="s">
        <v>2768</v>
      </c>
      <c r="C5662" s="10">
        <v>47413</v>
      </c>
      <c r="D5662" s="9">
        <v>2740930763</v>
      </c>
      <c r="E5662" s="9" t="e">
        <f>INDEX(#REF!:#REF!,MATCH($D5662,#REF!:#REF!,0),MATCH(#REF!,#REF!:#REF!,0))</f>
        <v>#REF!</v>
      </c>
      <c r="F5662" s="9" t="e">
        <f>INDEX(#REF!:#REF!,MATCH($D5662,#REF!:#REF!,0),MATCH(#REF!,#REF!:#REF!,0))</f>
        <v>#REF!</v>
      </c>
    </row>
    <row r="5663" spans="1:6" ht="16.5" x14ac:dyDescent="0.3">
      <c r="A5663" s="9" t="s">
        <v>16664</v>
      </c>
      <c r="B5663" s="9" t="s">
        <v>2048</v>
      </c>
      <c r="C5663" s="10">
        <v>15668</v>
      </c>
      <c r="D5663" s="9">
        <v>2579936017</v>
      </c>
      <c r="E5663" s="9" t="e">
        <f>INDEX(#REF!:#REF!,MATCH($D5663,#REF!:#REF!,0),MATCH(#REF!,#REF!:#REF!,0))</f>
        <v>#REF!</v>
      </c>
      <c r="F5663" s="9" t="e">
        <f>INDEX(#REF!:#REF!,MATCH($D5663,#REF!:#REF!,0),MATCH(#REF!,#REF!:#REF!,0))</f>
        <v>#REF!</v>
      </c>
    </row>
    <row r="5664" spans="1:6" ht="16.5" x14ac:dyDescent="0.3">
      <c r="A5664" s="9" t="s">
        <v>16663</v>
      </c>
      <c r="B5664" s="9" t="s">
        <v>2409</v>
      </c>
      <c r="C5664" s="10">
        <v>10742</v>
      </c>
      <c r="D5664" s="9">
        <v>2492824950</v>
      </c>
      <c r="E5664" s="9" t="e">
        <f>INDEX(#REF!:#REF!,MATCH($D5664,#REF!:#REF!,0),MATCH(#REF!,#REF!:#REF!,0))</f>
        <v>#REF!</v>
      </c>
      <c r="F5664" s="9" t="e">
        <f>INDEX(#REF!:#REF!,MATCH($D5664,#REF!:#REF!,0),MATCH(#REF!,#REF!:#REF!,0))</f>
        <v>#REF!</v>
      </c>
    </row>
    <row r="5665" spans="1:6" ht="16.5" x14ac:dyDescent="0.3">
      <c r="A5665" s="9" t="s">
        <v>16662</v>
      </c>
      <c r="B5665" s="9" t="s">
        <v>3493</v>
      </c>
      <c r="C5665" s="10">
        <v>23433</v>
      </c>
      <c r="D5665" s="9">
        <v>1855604000</v>
      </c>
      <c r="E5665" s="9" t="e">
        <f>INDEX(#REF!:#REF!,MATCH($D5665,#REF!:#REF!,0),MATCH(#REF!,#REF!:#REF!,0))</f>
        <v>#REF!</v>
      </c>
      <c r="F5665" s="9" t="e">
        <f>INDEX(#REF!:#REF!,MATCH($D5665,#REF!:#REF!,0),MATCH(#REF!,#REF!:#REF!,0))</f>
        <v>#REF!</v>
      </c>
    </row>
    <row r="5666" spans="1:6" ht="16.5" x14ac:dyDescent="0.3">
      <c r="A5666" s="9" t="s">
        <v>16661</v>
      </c>
      <c r="B5666" s="9" t="s">
        <v>3177</v>
      </c>
      <c r="C5666" s="10">
        <v>42564</v>
      </c>
      <c r="D5666" s="9">
        <v>9107581297</v>
      </c>
      <c r="E5666" s="9" t="e">
        <f>INDEX(#REF!:#REF!,MATCH($D5666,#REF!:#REF!,0),MATCH(#REF!,#REF!:#REF!,0))</f>
        <v>#REF!</v>
      </c>
      <c r="F5666" s="9" t="e">
        <f>INDEX(#REF!:#REF!,MATCH($D5666,#REF!:#REF!,0),MATCH(#REF!,#REF!:#REF!,0))</f>
        <v>#REF!</v>
      </c>
    </row>
    <row r="5667" spans="1:6" ht="16.5" x14ac:dyDescent="0.3">
      <c r="A5667" s="9" t="s">
        <v>16660</v>
      </c>
      <c r="B5667" s="9" t="s">
        <v>1971</v>
      </c>
      <c r="C5667" s="10">
        <v>55699</v>
      </c>
      <c r="D5667" s="9">
        <v>6462250968</v>
      </c>
      <c r="E5667" s="9" t="e">
        <f>INDEX(#REF!:#REF!,MATCH($D5667,#REF!:#REF!,0),MATCH(#REF!,#REF!:#REF!,0))</f>
        <v>#REF!</v>
      </c>
      <c r="F5667" s="9" t="e">
        <f>INDEX(#REF!:#REF!,MATCH($D5667,#REF!:#REF!,0),MATCH(#REF!,#REF!:#REF!,0))</f>
        <v>#REF!</v>
      </c>
    </row>
    <row r="5668" spans="1:6" ht="16.5" x14ac:dyDescent="0.3">
      <c r="A5668" s="9" t="s">
        <v>16659</v>
      </c>
      <c r="B5668" s="9" t="s">
        <v>2288</v>
      </c>
      <c r="C5668" s="10">
        <v>37263</v>
      </c>
      <c r="D5668" s="9">
        <v>3933021111</v>
      </c>
      <c r="E5668" s="9" t="e">
        <f>INDEX(#REF!:#REF!,MATCH($D5668,#REF!:#REF!,0),MATCH(#REF!,#REF!:#REF!,0))</f>
        <v>#REF!</v>
      </c>
      <c r="F5668" s="9" t="e">
        <f>INDEX(#REF!:#REF!,MATCH($D5668,#REF!:#REF!,0),MATCH(#REF!,#REF!:#REF!,0))</f>
        <v>#REF!</v>
      </c>
    </row>
    <row r="5669" spans="1:6" ht="16.5" x14ac:dyDescent="0.3">
      <c r="A5669" s="9" t="s">
        <v>16658</v>
      </c>
      <c r="B5669" s="9" t="s">
        <v>2142</v>
      </c>
      <c r="C5669" s="10">
        <v>21538</v>
      </c>
      <c r="D5669" s="9">
        <v>9766606919</v>
      </c>
      <c r="E5669" s="9" t="e">
        <f>INDEX(#REF!:#REF!,MATCH($D5669,#REF!:#REF!,0),MATCH(#REF!,#REF!:#REF!,0))</f>
        <v>#REF!</v>
      </c>
      <c r="F5669" s="9" t="e">
        <f>INDEX(#REF!:#REF!,MATCH($D5669,#REF!:#REF!,0),MATCH(#REF!,#REF!:#REF!,0))</f>
        <v>#REF!</v>
      </c>
    </row>
    <row r="5670" spans="1:6" ht="16.5" x14ac:dyDescent="0.3">
      <c r="A5670" s="9" t="s">
        <v>16657</v>
      </c>
      <c r="B5670" s="9" t="s">
        <v>3049</v>
      </c>
      <c r="C5670" s="10">
        <v>28859</v>
      </c>
      <c r="D5670" s="9">
        <v>7957976743</v>
      </c>
      <c r="E5670" s="9" t="e">
        <f>INDEX(#REF!:#REF!,MATCH($D5670,#REF!:#REF!,0),MATCH(#REF!,#REF!:#REF!,0))</f>
        <v>#REF!</v>
      </c>
      <c r="F5670" s="9" t="e">
        <f>INDEX(#REF!:#REF!,MATCH($D5670,#REF!:#REF!,0),MATCH(#REF!,#REF!:#REF!,0))</f>
        <v>#REF!</v>
      </c>
    </row>
    <row r="5671" spans="1:6" ht="16.5" x14ac:dyDescent="0.3">
      <c r="A5671" s="9" t="s">
        <v>16656</v>
      </c>
      <c r="B5671" s="9" t="s">
        <v>2021</v>
      </c>
      <c r="C5671" s="10">
        <v>58020</v>
      </c>
      <c r="D5671" s="9">
        <v>3986480021</v>
      </c>
      <c r="E5671" s="9" t="e">
        <f>INDEX(#REF!:#REF!,MATCH($D5671,#REF!:#REF!,0),MATCH(#REF!,#REF!:#REF!,0))</f>
        <v>#REF!</v>
      </c>
      <c r="F5671" s="9" t="e">
        <f>INDEX(#REF!:#REF!,MATCH($D5671,#REF!:#REF!,0),MATCH(#REF!,#REF!:#REF!,0))</f>
        <v>#REF!</v>
      </c>
    </row>
    <row r="5672" spans="1:6" ht="16.5" x14ac:dyDescent="0.3">
      <c r="A5672" s="9" t="s">
        <v>16655</v>
      </c>
      <c r="B5672" s="9" t="s">
        <v>2707</v>
      </c>
      <c r="C5672" s="10">
        <v>55508</v>
      </c>
      <c r="D5672" s="9">
        <v>8864419241</v>
      </c>
      <c r="E5672" s="9" t="e">
        <f>INDEX(#REF!:#REF!,MATCH($D5672,#REF!:#REF!,0),MATCH(#REF!,#REF!:#REF!,0))</f>
        <v>#REF!</v>
      </c>
      <c r="F5672" s="9" t="e">
        <f>INDEX(#REF!:#REF!,MATCH($D5672,#REF!:#REF!,0),MATCH(#REF!,#REF!:#REF!,0))</f>
        <v>#REF!</v>
      </c>
    </row>
    <row r="5673" spans="1:6" ht="16.5" x14ac:dyDescent="0.3">
      <c r="A5673" s="9" t="s">
        <v>16654</v>
      </c>
      <c r="B5673" s="9" t="s">
        <v>1995</v>
      </c>
      <c r="C5673" s="10">
        <v>56998</v>
      </c>
      <c r="D5673" s="9">
        <v>8685064791</v>
      </c>
      <c r="E5673" s="9" t="e">
        <f>INDEX(#REF!:#REF!,MATCH($D5673,#REF!:#REF!,0),MATCH(#REF!,#REF!:#REF!,0))</f>
        <v>#REF!</v>
      </c>
      <c r="F5673" s="9" t="e">
        <f>INDEX(#REF!:#REF!,MATCH($D5673,#REF!:#REF!,0),MATCH(#REF!,#REF!:#REF!,0))</f>
        <v>#REF!</v>
      </c>
    </row>
    <row r="5674" spans="1:6" ht="16.5" x14ac:dyDescent="0.3">
      <c r="A5674" s="9" t="s">
        <v>16653</v>
      </c>
      <c r="B5674" s="9" t="s">
        <v>2092</v>
      </c>
      <c r="C5674" s="10">
        <v>31312</v>
      </c>
      <c r="D5674" s="9">
        <v>2307209530</v>
      </c>
      <c r="E5674" s="9" t="e">
        <f>INDEX(#REF!:#REF!,MATCH($D5674,#REF!:#REF!,0),MATCH(#REF!,#REF!:#REF!,0))</f>
        <v>#REF!</v>
      </c>
      <c r="F5674" s="9" t="e">
        <f>INDEX(#REF!:#REF!,MATCH($D5674,#REF!:#REF!,0),MATCH(#REF!,#REF!:#REF!,0))</f>
        <v>#REF!</v>
      </c>
    </row>
    <row r="5675" spans="1:6" ht="16.5" x14ac:dyDescent="0.3">
      <c r="A5675" s="9" t="s">
        <v>16652</v>
      </c>
      <c r="B5675" s="9" t="s">
        <v>2688</v>
      </c>
      <c r="C5675" s="10">
        <v>37155</v>
      </c>
      <c r="D5675" s="9">
        <v>5412518958</v>
      </c>
      <c r="E5675" s="9" t="e">
        <f>INDEX(#REF!:#REF!,MATCH($D5675,#REF!:#REF!,0),MATCH(#REF!,#REF!:#REF!,0))</f>
        <v>#REF!</v>
      </c>
      <c r="F5675" s="9" t="e">
        <f>INDEX(#REF!:#REF!,MATCH($D5675,#REF!:#REF!,0),MATCH(#REF!,#REF!:#REF!,0))</f>
        <v>#REF!</v>
      </c>
    </row>
    <row r="5676" spans="1:6" ht="16.5" x14ac:dyDescent="0.3">
      <c r="A5676" s="9" t="s">
        <v>16651</v>
      </c>
      <c r="B5676" s="9" t="s">
        <v>2505</v>
      </c>
      <c r="C5676" s="10">
        <v>58399</v>
      </c>
      <c r="D5676" s="9">
        <v>7659816853</v>
      </c>
      <c r="E5676" s="9" t="e">
        <f>INDEX(#REF!:#REF!,MATCH($D5676,#REF!:#REF!,0),MATCH(#REF!,#REF!:#REF!,0))</f>
        <v>#REF!</v>
      </c>
      <c r="F5676" s="9" t="e">
        <f>INDEX(#REF!:#REF!,MATCH($D5676,#REF!:#REF!,0),MATCH(#REF!,#REF!:#REF!,0))</f>
        <v>#REF!</v>
      </c>
    </row>
    <row r="5677" spans="1:6" ht="16.5" x14ac:dyDescent="0.3">
      <c r="A5677" s="9" t="s">
        <v>16650</v>
      </c>
      <c r="B5677" s="9" t="s">
        <v>2762</v>
      </c>
      <c r="C5677" s="10">
        <v>47645</v>
      </c>
      <c r="D5677" s="9">
        <v>4150450668</v>
      </c>
      <c r="E5677" s="9" t="e">
        <f>INDEX(#REF!:#REF!,MATCH($D5677,#REF!:#REF!,0),MATCH(#REF!,#REF!:#REF!,0))</f>
        <v>#REF!</v>
      </c>
      <c r="F5677" s="9" t="e">
        <f>INDEX(#REF!:#REF!,MATCH($D5677,#REF!:#REF!,0),MATCH(#REF!,#REF!:#REF!,0))</f>
        <v>#REF!</v>
      </c>
    </row>
    <row r="5678" spans="1:6" ht="16.5" x14ac:dyDescent="0.3">
      <c r="A5678" s="9" t="s">
        <v>16649</v>
      </c>
      <c r="B5678" s="9" t="s">
        <v>3168</v>
      </c>
      <c r="C5678" s="10">
        <v>13925</v>
      </c>
      <c r="D5678" s="9">
        <v>4049350750</v>
      </c>
      <c r="E5678" s="9" t="e">
        <f>INDEX(#REF!:#REF!,MATCH($D5678,#REF!:#REF!,0),MATCH(#REF!,#REF!:#REF!,0))</f>
        <v>#REF!</v>
      </c>
      <c r="F5678" s="9" t="e">
        <f>INDEX(#REF!:#REF!,MATCH($D5678,#REF!:#REF!,0),MATCH(#REF!,#REF!:#REF!,0))</f>
        <v>#REF!</v>
      </c>
    </row>
    <row r="5679" spans="1:6" ht="16.5" x14ac:dyDescent="0.3">
      <c r="A5679" s="9" t="s">
        <v>16648</v>
      </c>
      <c r="B5679" s="9" t="s">
        <v>2500</v>
      </c>
      <c r="C5679" s="10">
        <v>51521</v>
      </c>
      <c r="D5679" s="9">
        <v>8017115954</v>
      </c>
      <c r="E5679" s="9" t="e">
        <f>INDEX(#REF!:#REF!,MATCH($D5679,#REF!:#REF!,0),MATCH(#REF!,#REF!:#REF!,0))</f>
        <v>#REF!</v>
      </c>
      <c r="F5679" s="9" t="e">
        <f>INDEX(#REF!:#REF!,MATCH($D5679,#REF!:#REF!,0),MATCH(#REF!,#REF!:#REF!,0))</f>
        <v>#REF!</v>
      </c>
    </row>
    <row r="5680" spans="1:6" ht="16.5" x14ac:dyDescent="0.3">
      <c r="A5680" s="9" t="s">
        <v>16647</v>
      </c>
      <c r="B5680" s="9" t="s">
        <v>2584</v>
      </c>
      <c r="C5680" s="10">
        <v>44100</v>
      </c>
      <c r="D5680" s="9">
        <v>1787288307</v>
      </c>
      <c r="E5680" s="9" t="e">
        <f>INDEX(#REF!:#REF!,MATCH($D5680,#REF!:#REF!,0),MATCH(#REF!,#REF!:#REF!,0))</f>
        <v>#REF!</v>
      </c>
      <c r="F5680" s="9" t="e">
        <f>INDEX(#REF!:#REF!,MATCH($D5680,#REF!:#REF!,0),MATCH(#REF!,#REF!:#REF!,0))</f>
        <v>#REF!</v>
      </c>
    </row>
    <row r="5681" spans="1:6" ht="16.5" x14ac:dyDescent="0.3">
      <c r="A5681" s="9" t="s">
        <v>16646</v>
      </c>
      <c r="B5681" s="9" t="s">
        <v>2595</v>
      </c>
      <c r="C5681" s="10">
        <v>40061</v>
      </c>
      <c r="D5681" s="9">
        <v>8267733809</v>
      </c>
      <c r="E5681" s="9" t="e">
        <f>INDEX(#REF!:#REF!,MATCH($D5681,#REF!:#REF!,0),MATCH(#REF!,#REF!:#REF!,0))</f>
        <v>#REF!</v>
      </c>
      <c r="F5681" s="9" t="e">
        <f>INDEX(#REF!:#REF!,MATCH($D5681,#REF!:#REF!,0),MATCH(#REF!,#REF!:#REF!,0))</f>
        <v>#REF!</v>
      </c>
    </row>
    <row r="5682" spans="1:6" ht="16.5" x14ac:dyDescent="0.3">
      <c r="A5682" s="9" t="s">
        <v>16645</v>
      </c>
      <c r="B5682" s="9" t="s">
        <v>2354</v>
      </c>
      <c r="C5682" s="10">
        <v>47316</v>
      </c>
      <c r="D5682" s="9">
        <v>3021692982</v>
      </c>
      <c r="E5682" s="9" t="e">
        <f>INDEX(#REF!:#REF!,MATCH($D5682,#REF!:#REF!,0),MATCH(#REF!,#REF!:#REF!,0))</f>
        <v>#REF!</v>
      </c>
      <c r="F5682" s="9" t="e">
        <f>INDEX(#REF!:#REF!,MATCH($D5682,#REF!:#REF!,0),MATCH(#REF!,#REF!:#REF!,0))</f>
        <v>#REF!</v>
      </c>
    </row>
    <row r="5683" spans="1:6" ht="16.5" x14ac:dyDescent="0.3">
      <c r="A5683" s="9" t="s">
        <v>16644</v>
      </c>
      <c r="B5683" s="9" t="s">
        <v>3187</v>
      </c>
      <c r="C5683" s="10">
        <v>38583</v>
      </c>
      <c r="D5683" s="9">
        <v>8658719154</v>
      </c>
      <c r="E5683" s="9" t="e">
        <f>INDEX(#REF!:#REF!,MATCH($D5683,#REF!:#REF!,0),MATCH(#REF!,#REF!:#REF!,0))</f>
        <v>#REF!</v>
      </c>
      <c r="F5683" s="9" t="e">
        <f>INDEX(#REF!:#REF!,MATCH($D5683,#REF!:#REF!,0),MATCH(#REF!,#REF!:#REF!,0))</f>
        <v>#REF!</v>
      </c>
    </row>
    <row r="5684" spans="1:6" ht="16.5" x14ac:dyDescent="0.3">
      <c r="A5684" s="9" t="s">
        <v>16643</v>
      </c>
      <c r="B5684" s="9" t="s">
        <v>2085</v>
      </c>
      <c r="C5684" s="10">
        <v>37542</v>
      </c>
      <c r="D5684" s="9">
        <v>3075132195</v>
      </c>
      <c r="E5684" s="9" t="e">
        <f>INDEX(#REF!:#REF!,MATCH($D5684,#REF!:#REF!,0),MATCH(#REF!,#REF!:#REF!,0))</f>
        <v>#REF!</v>
      </c>
      <c r="F5684" s="9" t="e">
        <f>INDEX(#REF!:#REF!,MATCH($D5684,#REF!:#REF!,0),MATCH(#REF!,#REF!:#REF!,0))</f>
        <v>#REF!</v>
      </c>
    </row>
    <row r="5685" spans="1:6" ht="16.5" x14ac:dyDescent="0.3">
      <c r="A5685" s="9" t="s">
        <v>16642</v>
      </c>
      <c r="B5685" s="9" t="s">
        <v>2236</v>
      </c>
      <c r="C5685" s="10">
        <v>38345</v>
      </c>
      <c r="D5685" s="9">
        <v>8302317314</v>
      </c>
      <c r="E5685" s="9" t="e">
        <f>INDEX(#REF!:#REF!,MATCH($D5685,#REF!:#REF!,0),MATCH(#REF!,#REF!:#REF!,0))</f>
        <v>#REF!</v>
      </c>
      <c r="F5685" s="9" t="e">
        <f>INDEX(#REF!:#REF!,MATCH($D5685,#REF!:#REF!,0),MATCH(#REF!,#REF!:#REF!,0))</f>
        <v>#REF!</v>
      </c>
    </row>
    <row r="5686" spans="1:6" ht="16.5" x14ac:dyDescent="0.3">
      <c r="A5686" s="9" t="s">
        <v>16641</v>
      </c>
      <c r="B5686" s="9" t="s">
        <v>3800</v>
      </c>
      <c r="C5686" s="10">
        <v>53981</v>
      </c>
      <c r="D5686" s="9">
        <v>5687748091</v>
      </c>
      <c r="E5686" s="9" t="e">
        <f>INDEX(#REF!:#REF!,MATCH($D5686,#REF!:#REF!,0),MATCH(#REF!,#REF!:#REF!,0))</f>
        <v>#REF!</v>
      </c>
      <c r="F5686" s="9" t="e">
        <f>INDEX(#REF!:#REF!,MATCH($D5686,#REF!:#REF!,0),MATCH(#REF!,#REF!:#REF!,0))</f>
        <v>#REF!</v>
      </c>
    </row>
    <row r="5687" spans="1:6" ht="16.5" x14ac:dyDescent="0.3">
      <c r="A5687" s="9" t="s">
        <v>16640</v>
      </c>
      <c r="B5687" s="9" t="s">
        <v>3388</v>
      </c>
      <c r="C5687" s="10">
        <v>33814</v>
      </c>
      <c r="D5687" s="9">
        <v>3219526055</v>
      </c>
      <c r="E5687" s="9" t="e">
        <f>INDEX(#REF!:#REF!,MATCH($D5687,#REF!:#REF!,0),MATCH(#REF!,#REF!:#REF!,0))</f>
        <v>#REF!</v>
      </c>
      <c r="F5687" s="9" t="e">
        <f>INDEX(#REF!:#REF!,MATCH($D5687,#REF!:#REF!,0),MATCH(#REF!,#REF!:#REF!,0))</f>
        <v>#REF!</v>
      </c>
    </row>
    <row r="5688" spans="1:6" ht="16.5" x14ac:dyDescent="0.3">
      <c r="A5688" s="9" t="s">
        <v>16639</v>
      </c>
      <c r="B5688" s="9" t="s">
        <v>2640</v>
      </c>
      <c r="C5688" s="10">
        <v>29517</v>
      </c>
      <c r="D5688" s="9">
        <v>4175195971</v>
      </c>
      <c r="E5688" s="9" t="e">
        <f>INDEX(#REF!:#REF!,MATCH($D5688,#REF!:#REF!,0),MATCH(#REF!,#REF!:#REF!,0))</f>
        <v>#REF!</v>
      </c>
      <c r="F5688" s="9" t="e">
        <f>INDEX(#REF!:#REF!,MATCH($D5688,#REF!:#REF!,0),MATCH(#REF!,#REF!:#REF!,0))</f>
        <v>#REF!</v>
      </c>
    </row>
    <row r="5689" spans="1:6" ht="16.5" x14ac:dyDescent="0.3">
      <c r="A5689" s="9" t="s">
        <v>16638</v>
      </c>
      <c r="B5689" s="9" t="s">
        <v>2019</v>
      </c>
      <c r="C5689" s="10">
        <v>51485</v>
      </c>
      <c r="D5689" s="9">
        <v>4984363320</v>
      </c>
      <c r="E5689" s="9" t="e">
        <f>INDEX(#REF!:#REF!,MATCH($D5689,#REF!:#REF!,0),MATCH(#REF!,#REF!:#REF!,0))</f>
        <v>#REF!</v>
      </c>
      <c r="F5689" s="9" t="e">
        <f>INDEX(#REF!:#REF!,MATCH($D5689,#REF!:#REF!,0),MATCH(#REF!,#REF!:#REF!,0))</f>
        <v>#REF!</v>
      </c>
    </row>
    <row r="5690" spans="1:6" ht="16.5" x14ac:dyDescent="0.3">
      <c r="A5690" s="9" t="s">
        <v>16637</v>
      </c>
      <c r="B5690" s="9" t="s">
        <v>2942</v>
      </c>
      <c r="C5690" s="10">
        <v>37762</v>
      </c>
      <c r="D5690" s="9">
        <v>7567063646</v>
      </c>
      <c r="E5690" s="9" t="e">
        <f>INDEX(#REF!:#REF!,MATCH($D5690,#REF!:#REF!,0),MATCH(#REF!,#REF!:#REF!,0))</f>
        <v>#REF!</v>
      </c>
      <c r="F5690" s="9" t="e">
        <f>INDEX(#REF!:#REF!,MATCH($D5690,#REF!:#REF!,0),MATCH(#REF!,#REF!:#REF!,0))</f>
        <v>#REF!</v>
      </c>
    </row>
    <row r="5691" spans="1:6" ht="16.5" x14ac:dyDescent="0.3">
      <c r="A5691" s="9" t="s">
        <v>16636</v>
      </c>
      <c r="B5691" s="9" t="s">
        <v>2474</v>
      </c>
      <c r="C5691" s="10">
        <v>28969</v>
      </c>
      <c r="D5691" s="9">
        <v>1739513533</v>
      </c>
      <c r="E5691" s="9" t="e">
        <f>INDEX(#REF!:#REF!,MATCH($D5691,#REF!:#REF!,0),MATCH(#REF!,#REF!:#REF!,0))</f>
        <v>#REF!</v>
      </c>
      <c r="F5691" s="9" t="e">
        <f>INDEX(#REF!:#REF!,MATCH($D5691,#REF!:#REF!,0),MATCH(#REF!,#REF!:#REF!,0))</f>
        <v>#REF!</v>
      </c>
    </row>
    <row r="5692" spans="1:6" ht="16.5" x14ac:dyDescent="0.3">
      <c r="A5692" s="9" t="s">
        <v>16635</v>
      </c>
      <c r="B5692" s="9" t="s">
        <v>2589</v>
      </c>
      <c r="C5692" s="10">
        <v>49226</v>
      </c>
      <c r="D5692" s="9">
        <v>1969484233</v>
      </c>
      <c r="E5692" s="9" t="e">
        <f>INDEX(#REF!:#REF!,MATCH($D5692,#REF!:#REF!,0),MATCH(#REF!,#REF!:#REF!,0))</f>
        <v>#REF!</v>
      </c>
      <c r="F5692" s="9" t="e">
        <f>INDEX(#REF!:#REF!,MATCH($D5692,#REF!:#REF!,0),MATCH(#REF!,#REF!:#REF!,0))</f>
        <v>#REF!</v>
      </c>
    </row>
    <row r="5693" spans="1:6" ht="16.5" x14ac:dyDescent="0.3">
      <c r="A5693" s="9" t="s">
        <v>16634</v>
      </c>
      <c r="B5693" s="9" t="s">
        <v>2628</v>
      </c>
      <c r="C5693" s="10">
        <v>55633</v>
      </c>
      <c r="D5693" s="9">
        <v>7688943361</v>
      </c>
      <c r="E5693" s="9" t="e">
        <f>INDEX(#REF!:#REF!,MATCH($D5693,#REF!:#REF!,0),MATCH(#REF!,#REF!:#REF!,0))</f>
        <v>#REF!</v>
      </c>
      <c r="F5693" s="9" t="e">
        <f>INDEX(#REF!:#REF!,MATCH($D5693,#REF!:#REF!,0),MATCH(#REF!,#REF!:#REF!,0))</f>
        <v>#REF!</v>
      </c>
    </row>
    <row r="5694" spans="1:6" ht="16.5" x14ac:dyDescent="0.3">
      <c r="A5694" s="9" t="s">
        <v>16633</v>
      </c>
      <c r="B5694" s="9" t="s">
        <v>2878</v>
      </c>
      <c r="C5694" s="10">
        <v>30631</v>
      </c>
      <c r="D5694" s="9">
        <v>7573774818</v>
      </c>
      <c r="E5694" s="9" t="e">
        <f>INDEX(#REF!:#REF!,MATCH($D5694,#REF!:#REF!,0),MATCH(#REF!,#REF!:#REF!,0))</f>
        <v>#REF!</v>
      </c>
      <c r="F5694" s="9" t="e">
        <f>INDEX(#REF!:#REF!,MATCH($D5694,#REF!:#REF!,0),MATCH(#REF!,#REF!:#REF!,0))</f>
        <v>#REF!</v>
      </c>
    </row>
    <row r="5695" spans="1:6" ht="16.5" x14ac:dyDescent="0.3">
      <c r="A5695" s="9" t="s">
        <v>16632</v>
      </c>
      <c r="B5695" s="9" t="s">
        <v>2548</v>
      </c>
      <c r="C5695" s="10">
        <v>49651</v>
      </c>
      <c r="D5695" s="9">
        <v>3597778305</v>
      </c>
      <c r="E5695" s="9" t="e">
        <f>INDEX(#REF!:#REF!,MATCH($D5695,#REF!:#REF!,0),MATCH(#REF!,#REF!:#REF!,0))</f>
        <v>#REF!</v>
      </c>
      <c r="F5695" s="9" t="e">
        <f>INDEX(#REF!:#REF!,MATCH($D5695,#REF!:#REF!,0),MATCH(#REF!,#REF!:#REF!,0))</f>
        <v>#REF!</v>
      </c>
    </row>
    <row r="5696" spans="1:6" ht="16.5" x14ac:dyDescent="0.3">
      <c r="A5696" s="9" t="s">
        <v>16631</v>
      </c>
      <c r="B5696" s="9" t="s">
        <v>2185</v>
      </c>
      <c r="C5696" s="10">
        <v>26804</v>
      </c>
      <c r="D5696" s="9">
        <v>6520635286</v>
      </c>
      <c r="E5696" s="9" t="e">
        <f>INDEX(#REF!:#REF!,MATCH($D5696,#REF!:#REF!,0),MATCH(#REF!,#REF!:#REF!,0))</f>
        <v>#REF!</v>
      </c>
      <c r="F5696" s="9" t="e">
        <f>INDEX(#REF!:#REF!,MATCH($D5696,#REF!:#REF!,0),MATCH(#REF!,#REF!:#REF!,0))</f>
        <v>#REF!</v>
      </c>
    </row>
    <row r="5697" spans="1:11" ht="16.5" x14ac:dyDescent="0.3">
      <c r="A5697" s="9" t="s">
        <v>16630</v>
      </c>
      <c r="B5697" s="9" t="s">
        <v>3388</v>
      </c>
      <c r="C5697" s="10">
        <v>46870</v>
      </c>
      <c r="D5697" s="9">
        <v>3473885983</v>
      </c>
      <c r="E5697" s="9" t="e">
        <f>INDEX(#REF!:#REF!,MATCH($D5697,#REF!:#REF!,0),MATCH(#REF!,#REF!:#REF!,0))</f>
        <v>#REF!</v>
      </c>
      <c r="F5697" s="9" t="e">
        <f>INDEX(#REF!:#REF!,MATCH($D5697,#REF!:#REF!,0),MATCH(#REF!,#REF!:#REF!,0))</f>
        <v>#REF!</v>
      </c>
    </row>
    <row r="5698" spans="1:11" ht="16.5" x14ac:dyDescent="0.3">
      <c r="A5698" s="9" t="s">
        <v>16629</v>
      </c>
      <c r="B5698" s="9" t="s">
        <v>2107</v>
      </c>
      <c r="C5698" s="10">
        <v>48841</v>
      </c>
      <c r="D5698" s="9">
        <v>6720857681</v>
      </c>
      <c r="E5698" s="9" t="e">
        <f>INDEX(#REF!:#REF!,MATCH($D5698,#REF!:#REF!,0),MATCH(#REF!,#REF!:#REF!,0))</f>
        <v>#REF!</v>
      </c>
      <c r="F5698" s="9" t="e">
        <f>INDEX(#REF!:#REF!,MATCH($D5698,#REF!:#REF!,0),MATCH(#REF!,#REF!:#REF!,0))</f>
        <v>#REF!</v>
      </c>
    </row>
    <row r="5699" spans="1:11" ht="16.5" x14ac:dyDescent="0.3">
      <c r="A5699" s="9" t="s">
        <v>16628</v>
      </c>
      <c r="B5699" s="9" t="s">
        <v>2867</v>
      </c>
      <c r="C5699" s="10">
        <v>41265</v>
      </c>
      <c r="D5699" s="9">
        <v>325547246</v>
      </c>
      <c r="E5699" s="9" t="e">
        <f>INDEX(#REF!:#REF!,MATCH($D5699,#REF!:#REF!,0),MATCH(#REF!,#REF!:#REF!,0))</f>
        <v>#REF!</v>
      </c>
      <c r="F5699" s="9" t="e">
        <f>INDEX(#REF!:#REF!,MATCH($D5699,#REF!:#REF!,0),MATCH(#REF!,#REF!:#REF!,0))</f>
        <v>#REF!</v>
      </c>
    </row>
    <row r="5700" spans="1:11" ht="16.5" x14ac:dyDescent="0.3">
      <c r="A5700" s="9" t="s">
        <v>16627</v>
      </c>
      <c r="B5700" s="9" t="s">
        <v>2595</v>
      </c>
      <c r="C5700" s="10">
        <v>11344</v>
      </c>
      <c r="D5700" s="9">
        <v>4256220232</v>
      </c>
      <c r="E5700" s="9" t="e">
        <f>INDEX(#REF!:#REF!,MATCH($D5700,#REF!:#REF!,0),MATCH(#REF!,#REF!:#REF!,0))</f>
        <v>#REF!</v>
      </c>
      <c r="F5700" s="9" t="e">
        <f>INDEX(#REF!:#REF!,MATCH($D5700,#REF!:#REF!,0),MATCH(#REF!,#REF!:#REF!,0))</f>
        <v>#REF!</v>
      </c>
    </row>
    <row r="5701" spans="1:11" ht="16.5" x14ac:dyDescent="0.3">
      <c r="A5701" s="9" t="s">
        <v>16626</v>
      </c>
      <c r="B5701" s="9" t="s">
        <v>2768</v>
      </c>
      <c r="C5701" s="10">
        <v>27639</v>
      </c>
      <c r="D5701" s="9">
        <v>9617190826</v>
      </c>
      <c r="E5701" s="9" t="e">
        <f>INDEX(#REF!:#REF!,MATCH($D5701,#REF!:#REF!,0),MATCH(#REF!,#REF!:#REF!,0))</f>
        <v>#REF!</v>
      </c>
      <c r="F5701" s="9" t="e">
        <f>INDEX(#REF!:#REF!,MATCH($D5701,#REF!:#REF!,0),MATCH(#REF!,#REF!:#REF!,0))</f>
        <v>#REF!</v>
      </c>
    </row>
    <row r="5702" spans="1:11" ht="16.5" x14ac:dyDescent="0.3">
      <c r="A5702" s="9" t="s">
        <v>16625</v>
      </c>
      <c r="B5702" s="9" t="s">
        <v>3841</v>
      </c>
      <c r="C5702" s="10">
        <v>39237</v>
      </c>
      <c r="D5702" s="9">
        <v>1755716656</v>
      </c>
      <c r="E5702" s="9" t="e">
        <f>INDEX(#REF!:#REF!,MATCH($D5702,#REF!:#REF!,0),MATCH(#REF!,#REF!:#REF!,0))</f>
        <v>#REF!</v>
      </c>
      <c r="F5702" s="9" t="e">
        <f>INDEX(#REF!:#REF!,MATCH($D5702,#REF!:#REF!,0),MATCH(#REF!,#REF!:#REF!,0))</f>
        <v>#REF!</v>
      </c>
    </row>
    <row r="5703" spans="1:11" ht="16.5" x14ac:dyDescent="0.3">
      <c r="A5703" s="9" t="s">
        <v>16624</v>
      </c>
      <c r="B5703" s="9" t="s">
        <v>2140</v>
      </c>
      <c r="C5703" s="10">
        <v>51030</v>
      </c>
      <c r="D5703" s="9">
        <v>5863557389</v>
      </c>
      <c r="E5703" s="9" t="e">
        <f>INDEX(#REF!:#REF!,MATCH($D5703,#REF!:#REF!,0),MATCH(#REF!,#REF!:#REF!,0))</f>
        <v>#REF!</v>
      </c>
      <c r="F5703" s="9" t="e">
        <f>INDEX(#REF!:#REF!,MATCH($D5703,#REF!:#REF!,0),MATCH(#REF!,#REF!:#REF!,0))</f>
        <v>#REF!</v>
      </c>
    </row>
    <row r="5704" spans="1:11" ht="16.5" x14ac:dyDescent="0.3">
      <c r="A5704" s="9" t="s">
        <v>16623</v>
      </c>
      <c r="B5704" s="9" t="s">
        <v>2201</v>
      </c>
      <c r="C5704" s="10">
        <v>34554</v>
      </c>
      <c r="D5704" s="9">
        <v>8682006391</v>
      </c>
      <c r="E5704" s="9" t="e">
        <f>INDEX(#REF!:#REF!,MATCH($D5704,#REF!:#REF!,0),MATCH(#REF!,#REF!:#REF!,0))</f>
        <v>#REF!</v>
      </c>
      <c r="F5704" s="9" t="e">
        <f>INDEX(#REF!:#REF!,MATCH($D5704,#REF!:#REF!,0),MATCH(#REF!,#REF!:#REF!,0))</f>
        <v>#REF!</v>
      </c>
    </row>
    <row r="5705" spans="1:11" ht="16.5" x14ac:dyDescent="0.3">
      <c r="A5705" s="9" t="s">
        <v>16622</v>
      </c>
      <c r="B5705" s="9" t="s">
        <v>2219</v>
      </c>
      <c r="C5705" s="10">
        <v>56850</v>
      </c>
      <c r="D5705" s="9">
        <v>513904581</v>
      </c>
      <c r="E5705" s="9" t="e">
        <f>INDEX(#REF!:#REF!,MATCH($D5705,#REF!:#REF!,0),MATCH(#REF!,#REF!:#REF!,0))</f>
        <v>#REF!</v>
      </c>
      <c r="F5705" s="9" t="e">
        <f>INDEX(#REF!:#REF!,MATCH($D5705,#REF!:#REF!,0),MATCH(#REF!,#REF!:#REF!,0))</f>
        <v>#REF!</v>
      </c>
      <c r="J5705" t="s">
        <v>16621</v>
      </c>
      <c r="K5705" t="s">
        <v>16620</v>
      </c>
    </row>
    <row r="5706" spans="1:11" ht="16.5" x14ac:dyDescent="0.3">
      <c r="A5706" s="9" t="s">
        <v>16619</v>
      </c>
      <c r="B5706" s="9" t="s">
        <v>2870</v>
      </c>
      <c r="C5706" s="10">
        <v>36198</v>
      </c>
      <c r="D5706" s="9">
        <v>715518151</v>
      </c>
      <c r="E5706" s="9" t="e">
        <f>INDEX(#REF!:#REF!,MATCH($D5706,#REF!:#REF!,0),MATCH(#REF!,#REF!:#REF!,0))</f>
        <v>#REF!</v>
      </c>
      <c r="F5706" s="9" t="e">
        <f>INDEX(#REF!:#REF!,MATCH($D5706,#REF!:#REF!,0),MATCH(#REF!,#REF!:#REF!,0))</f>
        <v>#REF!</v>
      </c>
    </row>
    <row r="5707" spans="1:11" ht="16.5" x14ac:dyDescent="0.3">
      <c r="A5707" s="9" t="s">
        <v>16618</v>
      </c>
      <c r="B5707" s="9" t="s">
        <v>2375</v>
      </c>
      <c r="C5707" s="10">
        <v>20074</v>
      </c>
      <c r="D5707" s="9">
        <v>3381164996</v>
      </c>
      <c r="E5707" s="9" t="e">
        <f>INDEX(#REF!:#REF!,MATCH($D5707,#REF!:#REF!,0),MATCH(#REF!,#REF!:#REF!,0))</f>
        <v>#REF!</v>
      </c>
      <c r="F5707" s="9" t="e">
        <f>INDEX(#REF!:#REF!,MATCH($D5707,#REF!:#REF!,0),MATCH(#REF!,#REF!:#REF!,0))</f>
        <v>#REF!</v>
      </c>
    </row>
    <row r="5708" spans="1:11" ht="16.5" x14ac:dyDescent="0.3">
      <c r="A5708" s="9" t="s">
        <v>16617</v>
      </c>
      <c r="B5708" s="9" t="s">
        <v>2418</v>
      </c>
      <c r="C5708" s="10">
        <v>45044</v>
      </c>
      <c r="D5708" s="9">
        <v>1081492333</v>
      </c>
      <c r="E5708" s="9" t="e">
        <f>INDEX(#REF!:#REF!,MATCH($D5708,#REF!:#REF!,0),MATCH(#REF!,#REF!:#REF!,0))</f>
        <v>#REF!</v>
      </c>
      <c r="F5708" s="9" t="e">
        <f>INDEX(#REF!:#REF!,MATCH($D5708,#REF!:#REF!,0),MATCH(#REF!,#REF!:#REF!,0))</f>
        <v>#REF!</v>
      </c>
    </row>
    <row r="5709" spans="1:11" ht="16.5" x14ac:dyDescent="0.3">
      <c r="A5709" s="9" t="s">
        <v>16616</v>
      </c>
      <c r="B5709" s="9" t="s">
        <v>3360</v>
      </c>
      <c r="C5709" s="10">
        <v>57735</v>
      </c>
      <c r="D5709" s="9">
        <v>140020098</v>
      </c>
      <c r="E5709" s="9" t="e">
        <f>INDEX(#REF!:#REF!,MATCH($D5709,#REF!:#REF!,0),MATCH(#REF!,#REF!:#REF!,0))</f>
        <v>#REF!</v>
      </c>
      <c r="F5709" s="9" t="e">
        <f>INDEX(#REF!:#REF!,MATCH($D5709,#REF!:#REF!,0),MATCH(#REF!,#REF!:#REF!,0))</f>
        <v>#REF!</v>
      </c>
    </row>
    <row r="5710" spans="1:11" ht="16.5" x14ac:dyDescent="0.3">
      <c r="A5710" s="9" t="s">
        <v>16615</v>
      </c>
      <c r="B5710" s="9" t="s">
        <v>2036</v>
      </c>
      <c r="C5710" s="10">
        <v>58822</v>
      </c>
      <c r="D5710" s="9">
        <v>992720575</v>
      </c>
      <c r="E5710" s="9" t="e">
        <f>INDEX(#REF!:#REF!,MATCH($D5710,#REF!:#REF!,0),MATCH(#REF!,#REF!:#REF!,0))</f>
        <v>#REF!</v>
      </c>
      <c r="F5710" s="9" t="e">
        <f>INDEX(#REF!:#REF!,MATCH($D5710,#REF!:#REF!,0),MATCH(#REF!,#REF!:#REF!,0))</f>
        <v>#REF!</v>
      </c>
    </row>
    <row r="5711" spans="1:11" ht="16.5" x14ac:dyDescent="0.3">
      <c r="A5711" s="9" t="s">
        <v>16614</v>
      </c>
      <c r="B5711" s="9" t="s">
        <v>3951</v>
      </c>
      <c r="C5711" s="10">
        <v>26434</v>
      </c>
      <c r="D5711" s="9">
        <v>8705788102</v>
      </c>
      <c r="E5711" s="9" t="e">
        <f>INDEX(#REF!:#REF!,MATCH($D5711,#REF!:#REF!,0),MATCH(#REF!,#REF!:#REF!,0))</f>
        <v>#REF!</v>
      </c>
      <c r="F5711" s="9" t="e">
        <f>INDEX(#REF!:#REF!,MATCH($D5711,#REF!:#REF!,0),MATCH(#REF!,#REF!:#REF!,0))</f>
        <v>#REF!</v>
      </c>
    </row>
    <row r="5712" spans="1:11" ht="16.5" x14ac:dyDescent="0.3">
      <c r="A5712" s="9" t="s">
        <v>16613</v>
      </c>
      <c r="B5712" s="9" t="s">
        <v>2450</v>
      </c>
      <c r="C5712" s="10">
        <v>53259</v>
      </c>
      <c r="D5712" s="9">
        <v>9516781780</v>
      </c>
      <c r="E5712" s="9" t="e">
        <f>INDEX(#REF!:#REF!,MATCH($D5712,#REF!:#REF!,0),MATCH(#REF!,#REF!:#REF!,0))</f>
        <v>#REF!</v>
      </c>
      <c r="F5712" s="9" t="e">
        <f>INDEX(#REF!:#REF!,MATCH($D5712,#REF!:#REF!,0),MATCH(#REF!,#REF!:#REF!,0))</f>
        <v>#REF!</v>
      </c>
    </row>
    <row r="5713" spans="1:6" ht="16.5" x14ac:dyDescent="0.3">
      <c r="A5713" s="9" t="s">
        <v>16612</v>
      </c>
      <c r="B5713" s="9" t="s">
        <v>2505</v>
      </c>
      <c r="C5713" s="10">
        <v>44991</v>
      </c>
      <c r="D5713" s="9">
        <v>6815475379</v>
      </c>
      <c r="E5713" s="9" t="e">
        <f>INDEX(#REF!:#REF!,MATCH($D5713,#REF!:#REF!,0),MATCH(#REF!,#REF!:#REF!,0))</f>
        <v>#REF!</v>
      </c>
      <c r="F5713" s="9" t="e">
        <f>INDEX(#REF!:#REF!,MATCH($D5713,#REF!:#REF!,0),MATCH(#REF!,#REF!:#REF!,0))</f>
        <v>#REF!</v>
      </c>
    </row>
    <row r="5714" spans="1:6" ht="16.5" x14ac:dyDescent="0.3">
      <c r="A5714" s="9" t="s">
        <v>16611</v>
      </c>
      <c r="B5714" s="9" t="s">
        <v>2492</v>
      </c>
      <c r="C5714" s="10">
        <v>52098</v>
      </c>
      <c r="D5714" s="9">
        <v>4453705328</v>
      </c>
      <c r="E5714" s="9" t="e">
        <f>INDEX(#REF!:#REF!,MATCH($D5714,#REF!:#REF!,0),MATCH(#REF!,#REF!:#REF!,0))</f>
        <v>#REF!</v>
      </c>
      <c r="F5714" s="9" t="e">
        <f>INDEX(#REF!:#REF!,MATCH($D5714,#REF!:#REF!,0),MATCH(#REF!,#REF!:#REF!,0))</f>
        <v>#REF!</v>
      </c>
    </row>
    <row r="5715" spans="1:6" ht="16.5" x14ac:dyDescent="0.3">
      <c r="A5715" s="9" t="s">
        <v>16610</v>
      </c>
      <c r="B5715" s="9" t="s">
        <v>2298</v>
      </c>
      <c r="C5715" s="10">
        <v>55090</v>
      </c>
      <c r="D5715" s="9">
        <v>2292892200</v>
      </c>
      <c r="E5715" s="9" t="e">
        <f>INDEX(#REF!:#REF!,MATCH($D5715,#REF!:#REF!,0),MATCH(#REF!,#REF!:#REF!,0))</f>
        <v>#REF!</v>
      </c>
      <c r="F5715" s="9" t="e">
        <f>INDEX(#REF!:#REF!,MATCH($D5715,#REF!:#REF!,0),MATCH(#REF!,#REF!:#REF!,0))</f>
        <v>#REF!</v>
      </c>
    </row>
    <row r="5716" spans="1:6" ht="16.5" x14ac:dyDescent="0.3">
      <c r="A5716" s="9" t="s">
        <v>16609</v>
      </c>
      <c r="B5716" s="9" t="s">
        <v>2537</v>
      </c>
      <c r="C5716" s="10">
        <v>32538</v>
      </c>
      <c r="D5716" s="9">
        <v>4670832530</v>
      </c>
      <c r="E5716" s="9" t="e">
        <f>INDEX(#REF!:#REF!,MATCH($D5716,#REF!:#REF!,0),MATCH(#REF!,#REF!:#REF!,0))</f>
        <v>#REF!</v>
      </c>
      <c r="F5716" s="9" t="e">
        <f>INDEX(#REF!:#REF!,MATCH($D5716,#REF!:#REF!,0),MATCH(#REF!,#REF!:#REF!,0))</f>
        <v>#REF!</v>
      </c>
    </row>
    <row r="5717" spans="1:6" ht="16.5" x14ac:dyDescent="0.3">
      <c r="A5717" s="9" t="s">
        <v>16608</v>
      </c>
      <c r="B5717" s="9" t="s">
        <v>2675</v>
      </c>
      <c r="C5717" s="10">
        <v>18717</v>
      </c>
      <c r="D5717" s="9">
        <v>8254304106</v>
      </c>
      <c r="E5717" s="9" t="e">
        <f>INDEX(#REF!:#REF!,MATCH($D5717,#REF!:#REF!,0),MATCH(#REF!,#REF!:#REF!,0))</f>
        <v>#REF!</v>
      </c>
      <c r="F5717" s="9" t="e">
        <f>INDEX(#REF!:#REF!,MATCH($D5717,#REF!:#REF!,0),MATCH(#REF!,#REF!:#REF!,0))</f>
        <v>#REF!</v>
      </c>
    </row>
    <row r="5718" spans="1:6" ht="16.5" x14ac:dyDescent="0.3">
      <c r="A5718" s="9" t="s">
        <v>16607</v>
      </c>
      <c r="B5718" s="9" t="s">
        <v>2009</v>
      </c>
      <c r="C5718" s="10">
        <v>42911</v>
      </c>
      <c r="D5718" s="9">
        <v>2191930824</v>
      </c>
      <c r="E5718" s="9" t="e">
        <f>INDEX(#REF!:#REF!,MATCH($D5718,#REF!:#REF!,0),MATCH(#REF!,#REF!:#REF!,0))</f>
        <v>#REF!</v>
      </c>
      <c r="F5718" s="9" t="e">
        <f>INDEX(#REF!:#REF!,MATCH($D5718,#REF!:#REF!,0),MATCH(#REF!,#REF!:#REF!,0))</f>
        <v>#REF!</v>
      </c>
    </row>
    <row r="5719" spans="1:6" ht="16.5" x14ac:dyDescent="0.3">
      <c r="A5719" s="9" t="s">
        <v>16606</v>
      </c>
      <c r="B5719" s="9" t="s">
        <v>2389</v>
      </c>
      <c r="C5719" s="10">
        <v>36794</v>
      </c>
      <c r="D5719" s="9">
        <v>4548725172</v>
      </c>
      <c r="E5719" s="9" t="e">
        <f>INDEX(#REF!:#REF!,MATCH($D5719,#REF!:#REF!,0),MATCH(#REF!,#REF!:#REF!,0))</f>
        <v>#REF!</v>
      </c>
      <c r="F5719" s="9" t="e">
        <f>INDEX(#REF!:#REF!,MATCH($D5719,#REF!:#REF!,0),MATCH(#REF!,#REF!:#REF!,0))</f>
        <v>#REF!</v>
      </c>
    </row>
    <row r="5720" spans="1:6" ht="16.5" x14ac:dyDescent="0.3">
      <c r="A5720" s="9" t="s">
        <v>16605</v>
      </c>
      <c r="B5720" s="9" t="s">
        <v>2727</v>
      </c>
      <c r="C5720" s="10">
        <v>27743</v>
      </c>
      <c r="D5720" s="9">
        <v>9002722281</v>
      </c>
      <c r="E5720" s="9" t="e">
        <f>INDEX(#REF!:#REF!,MATCH($D5720,#REF!:#REF!,0),MATCH(#REF!,#REF!:#REF!,0))</f>
        <v>#REF!</v>
      </c>
      <c r="F5720" s="9" t="e">
        <f>INDEX(#REF!:#REF!,MATCH($D5720,#REF!:#REF!,0),MATCH(#REF!,#REF!:#REF!,0))</f>
        <v>#REF!</v>
      </c>
    </row>
    <row r="5721" spans="1:6" ht="16.5" x14ac:dyDescent="0.3">
      <c r="A5721" s="9" t="s">
        <v>16604</v>
      </c>
      <c r="B5721" s="9" t="s">
        <v>2083</v>
      </c>
      <c r="C5721" s="10">
        <v>40758</v>
      </c>
      <c r="D5721" s="9">
        <v>3877279783</v>
      </c>
      <c r="E5721" s="9" t="e">
        <f>INDEX(#REF!:#REF!,MATCH($D5721,#REF!:#REF!,0),MATCH(#REF!,#REF!:#REF!,0))</f>
        <v>#REF!</v>
      </c>
      <c r="F5721" s="9" t="e">
        <f>INDEX(#REF!:#REF!,MATCH($D5721,#REF!:#REF!,0),MATCH(#REF!,#REF!:#REF!,0))</f>
        <v>#REF!</v>
      </c>
    </row>
    <row r="5722" spans="1:6" ht="16.5" x14ac:dyDescent="0.3">
      <c r="A5722" s="9" t="s">
        <v>16603</v>
      </c>
      <c r="B5722" s="9" t="s">
        <v>2198</v>
      </c>
      <c r="C5722" s="10">
        <v>55521</v>
      </c>
      <c r="D5722" s="9">
        <v>9023313240</v>
      </c>
      <c r="E5722" s="9" t="e">
        <f>INDEX(#REF!:#REF!,MATCH($D5722,#REF!:#REF!,0),MATCH(#REF!,#REF!:#REF!,0))</f>
        <v>#REF!</v>
      </c>
      <c r="F5722" s="9" t="e">
        <f>INDEX(#REF!:#REF!,MATCH($D5722,#REF!:#REF!,0),MATCH(#REF!,#REF!:#REF!,0))</f>
        <v>#REF!</v>
      </c>
    </row>
    <row r="5723" spans="1:6" ht="16.5" x14ac:dyDescent="0.3">
      <c r="A5723" s="9" t="s">
        <v>16602</v>
      </c>
      <c r="B5723" s="9" t="s">
        <v>3951</v>
      </c>
      <c r="C5723" s="10">
        <v>59727</v>
      </c>
      <c r="D5723" s="9">
        <v>1192770250</v>
      </c>
      <c r="E5723" s="9" t="e">
        <f>INDEX(#REF!:#REF!,MATCH($D5723,#REF!:#REF!,0),MATCH(#REF!,#REF!:#REF!,0))</f>
        <v>#REF!</v>
      </c>
      <c r="F5723" s="9" t="e">
        <f>INDEX(#REF!:#REF!,MATCH($D5723,#REF!:#REF!,0),MATCH(#REF!,#REF!:#REF!,0))</f>
        <v>#REF!</v>
      </c>
    </row>
    <row r="5724" spans="1:6" ht="16.5" x14ac:dyDescent="0.3">
      <c r="A5724" s="9" t="s">
        <v>16601</v>
      </c>
      <c r="B5724" s="9" t="s">
        <v>2144</v>
      </c>
      <c r="C5724" s="10">
        <v>31819</v>
      </c>
      <c r="D5724" s="9">
        <v>9939542542</v>
      </c>
      <c r="E5724" s="9" t="e">
        <f>INDEX(#REF!:#REF!,MATCH($D5724,#REF!:#REF!,0),MATCH(#REF!,#REF!:#REF!,0))</f>
        <v>#REF!</v>
      </c>
      <c r="F5724" s="9" t="e">
        <f>INDEX(#REF!:#REF!,MATCH($D5724,#REF!:#REF!,0),MATCH(#REF!,#REF!:#REF!,0))</f>
        <v>#REF!</v>
      </c>
    </row>
    <row r="5725" spans="1:6" ht="16.5" x14ac:dyDescent="0.3">
      <c r="A5725" s="9" t="s">
        <v>16600</v>
      </c>
      <c r="B5725" s="9" t="s">
        <v>2134</v>
      </c>
      <c r="C5725" s="10">
        <v>21995</v>
      </c>
      <c r="D5725" s="9">
        <v>1918356416</v>
      </c>
      <c r="E5725" s="9" t="e">
        <f>INDEX(#REF!:#REF!,MATCH($D5725,#REF!:#REF!,0),MATCH(#REF!,#REF!:#REF!,0))</f>
        <v>#REF!</v>
      </c>
      <c r="F5725" s="9" t="e">
        <f>INDEX(#REF!:#REF!,MATCH($D5725,#REF!:#REF!,0),MATCH(#REF!,#REF!:#REF!,0))</f>
        <v>#REF!</v>
      </c>
    </row>
    <row r="5726" spans="1:6" ht="16.5" x14ac:dyDescent="0.3">
      <c r="A5726" s="9" t="s">
        <v>16599</v>
      </c>
      <c r="B5726" s="9" t="s">
        <v>2117</v>
      </c>
      <c r="C5726" s="10">
        <v>27261</v>
      </c>
      <c r="D5726" s="9">
        <v>7769010411</v>
      </c>
      <c r="E5726" s="9" t="e">
        <f>INDEX(#REF!:#REF!,MATCH($D5726,#REF!:#REF!,0),MATCH(#REF!,#REF!:#REF!,0))</f>
        <v>#REF!</v>
      </c>
      <c r="F5726" s="9" t="e">
        <f>INDEX(#REF!:#REF!,MATCH($D5726,#REF!:#REF!,0),MATCH(#REF!,#REF!:#REF!,0))</f>
        <v>#REF!</v>
      </c>
    </row>
    <row r="5727" spans="1:6" ht="16.5" x14ac:dyDescent="0.3">
      <c r="A5727" s="9" t="s">
        <v>16598</v>
      </c>
      <c r="B5727" s="9" t="s">
        <v>2412</v>
      </c>
      <c r="C5727" s="10">
        <v>22502</v>
      </c>
      <c r="D5727" s="9">
        <v>7152427402</v>
      </c>
      <c r="E5727" s="9" t="e">
        <f>INDEX(#REF!:#REF!,MATCH($D5727,#REF!:#REF!,0),MATCH(#REF!,#REF!:#REF!,0))</f>
        <v>#REF!</v>
      </c>
      <c r="F5727" s="9" t="e">
        <f>INDEX(#REF!:#REF!,MATCH($D5727,#REF!:#REF!,0),MATCH(#REF!,#REF!:#REF!,0))</f>
        <v>#REF!</v>
      </c>
    </row>
    <row r="5728" spans="1:6" ht="16.5" x14ac:dyDescent="0.3">
      <c r="A5728" s="9" t="s">
        <v>16597</v>
      </c>
      <c r="B5728" s="9" t="s">
        <v>2038</v>
      </c>
      <c r="C5728" s="10">
        <v>25863</v>
      </c>
      <c r="D5728" s="9">
        <v>9958099322</v>
      </c>
      <c r="E5728" s="9" t="e">
        <f>INDEX(#REF!:#REF!,MATCH($D5728,#REF!:#REF!,0),MATCH(#REF!,#REF!:#REF!,0))</f>
        <v>#REF!</v>
      </c>
      <c r="F5728" s="9" t="e">
        <f>INDEX(#REF!:#REF!,MATCH($D5728,#REF!:#REF!,0),MATCH(#REF!,#REF!:#REF!,0))</f>
        <v>#REF!</v>
      </c>
    </row>
    <row r="5729" spans="1:6" ht="16.5" x14ac:dyDescent="0.3">
      <c r="A5729" s="9" t="s">
        <v>16596</v>
      </c>
      <c r="B5729" s="9" t="s">
        <v>2448</v>
      </c>
      <c r="C5729" s="10">
        <v>41845</v>
      </c>
      <c r="D5729" s="9">
        <v>9328457335</v>
      </c>
      <c r="E5729" s="9" t="e">
        <f>INDEX(#REF!:#REF!,MATCH($D5729,#REF!:#REF!,0),MATCH(#REF!,#REF!:#REF!,0))</f>
        <v>#REF!</v>
      </c>
      <c r="F5729" s="9" t="e">
        <f>INDEX(#REF!:#REF!,MATCH($D5729,#REF!:#REF!,0),MATCH(#REF!,#REF!:#REF!,0))</f>
        <v>#REF!</v>
      </c>
    </row>
    <row r="5730" spans="1:6" ht="16.5" x14ac:dyDescent="0.3">
      <c r="A5730" s="9" t="s">
        <v>16595</v>
      </c>
      <c r="B5730" s="9" t="s">
        <v>2103</v>
      </c>
      <c r="C5730" s="10">
        <v>31236</v>
      </c>
      <c r="D5730" s="9">
        <v>1898839557</v>
      </c>
      <c r="E5730" s="9" t="e">
        <f>INDEX(#REF!:#REF!,MATCH($D5730,#REF!:#REF!,0),MATCH(#REF!,#REF!:#REF!,0))</f>
        <v>#REF!</v>
      </c>
      <c r="F5730" s="9" t="e">
        <f>INDEX(#REF!:#REF!,MATCH($D5730,#REF!:#REF!,0),MATCH(#REF!,#REF!:#REF!,0))</f>
        <v>#REF!</v>
      </c>
    </row>
    <row r="5731" spans="1:6" ht="16.5" x14ac:dyDescent="0.3">
      <c r="A5731" s="9" t="s">
        <v>16594</v>
      </c>
      <c r="B5731" s="9" t="s">
        <v>2224</v>
      </c>
      <c r="C5731" s="10">
        <v>23489</v>
      </c>
      <c r="D5731" s="9">
        <v>3538909016</v>
      </c>
      <c r="E5731" s="9" t="e">
        <f>INDEX(#REF!:#REF!,MATCH($D5731,#REF!:#REF!,0),MATCH(#REF!,#REF!:#REF!,0))</f>
        <v>#REF!</v>
      </c>
      <c r="F5731" s="9" t="e">
        <f>INDEX(#REF!:#REF!,MATCH($D5731,#REF!:#REF!,0),MATCH(#REF!,#REF!:#REF!,0))</f>
        <v>#REF!</v>
      </c>
    </row>
    <row r="5732" spans="1:6" ht="16.5" x14ac:dyDescent="0.3">
      <c r="A5732" s="9" t="s">
        <v>16593</v>
      </c>
      <c r="B5732" s="9" t="s">
        <v>2009</v>
      </c>
      <c r="C5732" s="10">
        <v>59427</v>
      </c>
      <c r="D5732" s="9">
        <v>6842911427</v>
      </c>
      <c r="E5732" s="9" t="e">
        <f>INDEX(#REF!:#REF!,MATCH($D5732,#REF!:#REF!,0),MATCH(#REF!,#REF!:#REF!,0))</f>
        <v>#REF!</v>
      </c>
      <c r="F5732" s="9" t="e">
        <f>INDEX(#REF!:#REF!,MATCH($D5732,#REF!:#REF!,0),MATCH(#REF!,#REF!:#REF!,0))</f>
        <v>#REF!</v>
      </c>
    </row>
    <row r="5733" spans="1:6" ht="16.5" x14ac:dyDescent="0.3">
      <c r="A5733" s="9" t="s">
        <v>16592</v>
      </c>
      <c r="B5733" s="9" t="s">
        <v>3720</v>
      </c>
      <c r="C5733" s="10">
        <v>58708</v>
      </c>
      <c r="D5733" s="9">
        <v>9267164694</v>
      </c>
      <c r="E5733" s="9" t="e">
        <f>INDEX(#REF!:#REF!,MATCH($D5733,#REF!:#REF!,0),MATCH(#REF!,#REF!:#REF!,0))</f>
        <v>#REF!</v>
      </c>
      <c r="F5733" s="9" t="e">
        <f>INDEX(#REF!:#REF!,MATCH($D5733,#REF!:#REF!,0),MATCH(#REF!,#REF!:#REF!,0))</f>
        <v>#REF!</v>
      </c>
    </row>
    <row r="5734" spans="1:6" ht="16.5" x14ac:dyDescent="0.3">
      <c r="A5734" s="9" t="s">
        <v>16591</v>
      </c>
      <c r="B5734" s="9" t="s">
        <v>2559</v>
      </c>
      <c r="C5734" s="10">
        <v>17774</v>
      </c>
      <c r="D5734" s="9">
        <v>3379645060</v>
      </c>
      <c r="E5734" s="9" t="e">
        <f>INDEX(#REF!:#REF!,MATCH($D5734,#REF!:#REF!,0),MATCH(#REF!,#REF!:#REF!,0))</f>
        <v>#REF!</v>
      </c>
      <c r="F5734" s="9" t="e">
        <f>INDEX(#REF!:#REF!,MATCH($D5734,#REF!:#REF!,0),MATCH(#REF!,#REF!:#REF!,0))</f>
        <v>#REF!</v>
      </c>
    </row>
    <row r="5735" spans="1:6" ht="16.5" x14ac:dyDescent="0.3">
      <c r="A5735" s="9" t="s">
        <v>16590</v>
      </c>
      <c r="B5735" s="9" t="s">
        <v>2171</v>
      </c>
      <c r="C5735" s="10">
        <v>25757</v>
      </c>
      <c r="D5735" s="9">
        <v>9293760045</v>
      </c>
      <c r="E5735" s="9" t="e">
        <f>INDEX(#REF!:#REF!,MATCH($D5735,#REF!:#REF!,0),MATCH(#REF!,#REF!:#REF!,0))</f>
        <v>#REF!</v>
      </c>
      <c r="F5735" s="9" t="e">
        <f>INDEX(#REF!:#REF!,MATCH($D5735,#REF!:#REF!,0),MATCH(#REF!,#REF!:#REF!,0))</f>
        <v>#REF!</v>
      </c>
    </row>
    <row r="5736" spans="1:6" ht="16.5" x14ac:dyDescent="0.3">
      <c r="A5736" s="9" t="s">
        <v>16589</v>
      </c>
      <c r="B5736" s="9" t="s">
        <v>2003</v>
      </c>
      <c r="C5736" s="10">
        <v>59905</v>
      </c>
      <c r="D5736" s="9">
        <v>7673188813</v>
      </c>
      <c r="E5736" s="9" t="e">
        <f>INDEX(#REF!:#REF!,MATCH($D5736,#REF!:#REF!,0),MATCH(#REF!,#REF!:#REF!,0))</f>
        <v>#REF!</v>
      </c>
      <c r="F5736" s="9" t="e">
        <f>INDEX(#REF!:#REF!,MATCH($D5736,#REF!:#REF!,0),MATCH(#REF!,#REF!:#REF!,0))</f>
        <v>#REF!</v>
      </c>
    </row>
    <row r="5737" spans="1:6" ht="16.5" x14ac:dyDescent="0.3">
      <c r="A5737" s="9" t="s">
        <v>16588</v>
      </c>
      <c r="B5737" s="9" t="s">
        <v>2615</v>
      </c>
      <c r="C5737" s="10">
        <v>55859</v>
      </c>
      <c r="D5737" s="9">
        <v>4862005330</v>
      </c>
      <c r="E5737" s="9" t="e">
        <f>INDEX(#REF!:#REF!,MATCH($D5737,#REF!:#REF!,0),MATCH(#REF!,#REF!:#REF!,0))</f>
        <v>#REF!</v>
      </c>
      <c r="F5737" s="9" t="e">
        <f>INDEX(#REF!:#REF!,MATCH($D5737,#REF!:#REF!,0),MATCH(#REF!,#REF!:#REF!,0))</f>
        <v>#REF!</v>
      </c>
    </row>
    <row r="5738" spans="1:6" ht="16.5" x14ac:dyDescent="0.3">
      <c r="A5738" s="9" t="s">
        <v>16587</v>
      </c>
      <c r="B5738" s="9" t="s">
        <v>3195</v>
      </c>
      <c r="C5738" s="10">
        <v>25685</v>
      </c>
      <c r="D5738" s="9">
        <v>8516539148</v>
      </c>
      <c r="E5738" s="9" t="e">
        <f>INDEX(#REF!:#REF!,MATCH($D5738,#REF!:#REF!,0),MATCH(#REF!,#REF!:#REF!,0))</f>
        <v>#REF!</v>
      </c>
      <c r="F5738" s="9" t="e">
        <f>INDEX(#REF!:#REF!,MATCH($D5738,#REF!:#REF!,0),MATCH(#REF!,#REF!:#REF!,0))</f>
        <v>#REF!</v>
      </c>
    </row>
    <row r="5739" spans="1:6" ht="16.5" x14ac:dyDescent="0.3">
      <c r="A5739" s="9" t="s">
        <v>16586</v>
      </c>
      <c r="B5739" s="9" t="s">
        <v>2097</v>
      </c>
      <c r="C5739" s="10">
        <v>48768</v>
      </c>
      <c r="D5739" s="9">
        <v>3497169404</v>
      </c>
      <c r="E5739" s="9" t="e">
        <f>INDEX(#REF!:#REF!,MATCH($D5739,#REF!:#REF!,0),MATCH(#REF!,#REF!:#REF!,0))</f>
        <v>#REF!</v>
      </c>
      <c r="F5739" s="9" t="e">
        <f>INDEX(#REF!:#REF!,MATCH($D5739,#REF!:#REF!,0),MATCH(#REF!,#REF!:#REF!,0))</f>
        <v>#REF!</v>
      </c>
    </row>
    <row r="5740" spans="1:6" ht="16.5" x14ac:dyDescent="0.3">
      <c r="A5740" s="9" t="s">
        <v>16585</v>
      </c>
      <c r="B5740" s="9" t="s">
        <v>3448</v>
      </c>
      <c r="C5740" s="10">
        <v>45538</v>
      </c>
      <c r="D5740" s="9">
        <v>6276010022</v>
      </c>
      <c r="E5740" s="9" t="e">
        <f>INDEX(#REF!:#REF!,MATCH($D5740,#REF!:#REF!,0),MATCH(#REF!,#REF!:#REF!,0))</f>
        <v>#REF!</v>
      </c>
      <c r="F5740" s="9" t="e">
        <f>INDEX(#REF!:#REF!,MATCH($D5740,#REF!:#REF!,0),MATCH(#REF!,#REF!:#REF!,0))</f>
        <v>#REF!</v>
      </c>
    </row>
    <row r="5741" spans="1:6" ht="16.5" x14ac:dyDescent="0.3">
      <c r="A5741" s="9" t="s">
        <v>16584</v>
      </c>
      <c r="B5741" s="9" t="s">
        <v>2622</v>
      </c>
      <c r="C5741" s="10">
        <v>13569</v>
      </c>
      <c r="D5741" s="9">
        <v>689661541</v>
      </c>
      <c r="E5741" s="9" t="e">
        <f>INDEX(#REF!:#REF!,MATCH($D5741,#REF!:#REF!,0),MATCH(#REF!,#REF!:#REF!,0))</f>
        <v>#REF!</v>
      </c>
      <c r="F5741" s="9" t="e">
        <f>INDEX(#REF!:#REF!,MATCH($D5741,#REF!:#REF!,0),MATCH(#REF!,#REF!:#REF!,0))</f>
        <v>#REF!</v>
      </c>
    </row>
    <row r="5742" spans="1:6" ht="16.5" x14ac:dyDescent="0.3">
      <c r="A5742" s="9" t="s">
        <v>16583</v>
      </c>
      <c r="B5742" s="9" t="s">
        <v>1973</v>
      </c>
      <c r="C5742" s="10">
        <v>16606</v>
      </c>
      <c r="D5742" s="9">
        <v>1439916314</v>
      </c>
      <c r="E5742" s="9" t="e">
        <f>INDEX(#REF!:#REF!,MATCH($D5742,#REF!:#REF!,0),MATCH(#REF!,#REF!:#REF!,0))</f>
        <v>#REF!</v>
      </c>
      <c r="F5742" s="9" t="e">
        <f>INDEX(#REF!:#REF!,MATCH($D5742,#REF!:#REF!,0),MATCH(#REF!,#REF!:#REF!,0))</f>
        <v>#REF!</v>
      </c>
    </row>
    <row r="5743" spans="1:6" ht="16.5" x14ac:dyDescent="0.3">
      <c r="A5743" s="9" t="s">
        <v>16582</v>
      </c>
      <c r="B5743" s="9" t="s">
        <v>2136</v>
      </c>
      <c r="C5743" s="10">
        <v>47645</v>
      </c>
      <c r="D5743" s="9">
        <v>2500807061</v>
      </c>
      <c r="E5743" s="9" t="e">
        <f>INDEX(#REF!:#REF!,MATCH($D5743,#REF!:#REF!,0),MATCH(#REF!,#REF!:#REF!,0))</f>
        <v>#REF!</v>
      </c>
      <c r="F5743" s="9" t="e">
        <f>INDEX(#REF!:#REF!,MATCH($D5743,#REF!:#REF!,0),MATCH(#REF!,#REF!:#REF!,0))</f>
        <v>#REF!</v>
      </c>
    </row>
    <row r="5744" spans="1:6" ht="16.5" x14ac:dyDescent="0.3">
      <c r="A5744" s="9" t="s">
        <v>16581</v>
      </c>
      <c r="B5744" s="9" t="s">
        <v>2662</v>
      </c>
      <c r="C5744" s="10">
        <v>21712</v>
      </c>
      <c r="D5744" s="9">
        <v>9096285417</v>
      </c>
      <c r="E5744" s="9" t="e">
        <f>INDEX(#REF!:#REF!,MATCH($D5744,#REF!:#REF!,0),MATCH(#REF!,#REF!:#REF!,0))</f>
        <v>#REF!</v>
      </c>
      <c r="F5744" s="9" t="e">
        <f>INDEX(#REF!:#REF!,MATCH($D5744,#REF!:#REF!,0),MATCH(#REF!,#REF!:#REF!,0))</f>
        <v>#REF!</v>
      </c>
    </row>
    <row r="5745" spans="1:6" ht="16.5" x14ac:dyDescent="0.3">
      <c r="A5745" s="9" t="s">
        <v>16580</v>
      </c>
      <c r="B5745" s="9" t="s">
        <v>2456</v>
      </c>
      <c r="C5745" s="10">
        <v>48579</v>
      </c>
      <c r="D5745" s="9">
        <v>9412192312</v>
      </c>
      <c r="E5745" s="9" t="e">
        <f>INDEX(#REF!:#REF!,MATCH($D5745,#REF!:#REF!,0),MATCH(#REF!,#REF!:#REF!,0))</f>
        <v>#REF!</v>
      </c>
      <c r="F5745" s="9" t="e">
        <f>INDEX(#REF!:#REF!,MATCH($D5745,#REF!:#REF!,0),MATCH(#REF!,#REF!:#REF!,0))</f>
        <v>#REF!</v>
      </c>
    </row>
    <row r="5746" spans="1:6" ht="16.5" x14ac:dyDescent="0.3">
      <c r="A5746" s="9" t="s">
        <v>16579</v>
      </c>
      <c r="B5746" s="9" t="s">
        <v>2087</v>
      </c>
      <c r="C5746" s="10">
        <v>26827</v>
      </c>
      <c r="D5746" s="9">
        <v>2492824950</v>
      </c>
      <c r="E5746" s="9" t="e">
        <f>INDEX(#REF!:#REF!,MATCH($D5746,#REF!:#REF!,0),MATCH(#REF!,#REF!:#REF!,0))</f>
        <v>#REF!</v>
      </c>
      <c r="F5746" s="9" t="e">
        <f>INDEX(#REF!:#REF!,MATCH($D5746,#REF!:#REF!,0),MATCH(#REF!,#REF!:#REF!,0))</f>
        <v>#REF!</v>
      </c>
    </row>
    <row r="5747" spans="1:6" ht="16.5" x14ac:dyDescent="0.3">
      <c r="A5747" s="9" t="s">
        <v>16578</v>
      </c>
      <c r="B5747" s="9" t="s">
        <v>2183</v>
      </c>
      <c r="C5747" s="10">
        <v>43969</v>
      </c>
      <c r="D5747" s="9">
        <v>2230983466</v>
      </c>
      <c r="E5747" s="9" t="e">
        <f>INDEX(#REF!:#REF!,MATCH($D5747,#REF!:#REF!,0),MATCH(#REF!,#REF!:#REF!,0))</f>
        <v>#REF!</v>
      </c>
      <c r="F5747" s="9" t="e">
        <f>INDEX(#REF!:#REF!,MATCH($D5747,#REF!:#REF!,0),MATCH(#REF!,#REF!:#REF!,0))</f>
        <v>#REF!</v>
      </c>
    </row>
    <row r="5748" spans="1:6" ht="16.5" x14ac:dyDescent="0.3">
      <c r="A5748" s="9" t="s">
        <v>16577</v>
      </c>
      <c r="B5748" s="9" t="s">
        <v>2513</v>
      </c>
      <c r="C5748" s="10">
        <v>35307</v>
      </c>
      <c r="D5748" s="9">
        <v>1841759848</v>
      </c>
      <c r="E5748" s="9" t="e">
        <f>INDEX(#REF!:#REF!,MATCH($D5748,#REF!:#REF!,0),MATCH(#REF!,#REF!:#REF!,0))</f>
        <v>#REF!</v>
      </c>
      <c r="F5748" s="9" t="e">
        <f>INDEX(#REF!:#REF!,MATCH($D5748,#REF!:#REF!,0),MATCH(#REF!,#REF!:#REF!,0))</f>
        <v>#REF!</v>
      </c>
    </row>
    <row r="5749" spans="1:6" ht="16.5" x14ac:dyDescent="0.3">
      <c r="A5749" s="9" t="s">
        <v>16576</v>
      </c>
      <c r="B5749" s="9" t="s">
        <v>2193</v>
      </c>
      <c r="C5749" s="10">
        <v>15617</v>
      </c>
      <c r="D5749" s="9">
        <v>3435517239</v>
      </c>
      <c r="E5749" s="9" t="e">
        <f>INDEX(#REF!:#REF!,MATCH($D5749,#REF!:#REF!,0),MATCH(#REF!,#REF!:#REF!,0))</f>
        <v>#REF!</v>
      </c>
      <c r="F5749" s="9" t="e">
        <f>INDEX(#REF!:#REF!,MATCH($D5749,#REF!:#REF!,0),MATCH(#REF!,#REF!:#REF!,0))</f>
        <v>#REF!</v>
      </c>
    </row>
    <row r="5750" spans="1:6" ht="16.5" x14ac:dyDescent="0.3">
      <c r="A5750" s="9" t="s">
        <v>16575</v>
      </c>
      <c r="B5750" s="9" t="s">
        <v>2436</v>
      </c>
      <c r="C5750" s="10">
        <v>45114</v>
      </c>
      <c r="D5750" s="9">
        <v>7039995972</v>
      </c>
      <c r="E5750" s="9" t="e">
        <f>INDEX(#REF!:#REF!,MATCH($D5750,#REF!:#REF!,0),MATCH(#REF!,#REF!:#REF!,0))</f>
        <v>#REF!</v>
      </c>
      <c r="F5750" s="9" t="e">
        <f>INDEX(#REF!:#REF!,MATCH($D5750,#REF!:#REF!,0),MATCH(#REF!,#REF!:#REF!,0))</f>
        <v>#REF!</v>
      </c>
    </row>
    <row r="5751" spans="1:6" ht="16.5" x14ac:dyDescent="0.3">
      <c r="A5751" s="9" t="s">
        <v>16574</v>
      </c>
      <c r="B5751" s="9" t="s">
        <v>2085</v>
      </c>
      <c r="C5751" s="10">
        <v>54631</v>
      </c>
      <c r="D5751" s="9">
        <v>4639895275</v>
      </c>
      <c r="E5751" s="9" t="e">
        <f>INDEX(#REF!:#REF!,MATCH($D5751,#REF!:#REF!,0),MATCH(#REF!,#REF!:#REF!,0))</f>
        <v>#REF!</v>
      </c>
      <c r="F5751" s="9" t="e">
        <f>INDEX(#REF!:#REF!,MATCH($D5751,#REF!:#REF!,0),MATCH(#REF!,#REF!:#REF!,0))</f>
        <v>#REF!</v>
      </c>
    </row>
    <row r="5752" spans="1:6" ht="16.5" x14ac:dyDescent="0.3">
      <c r="A5752" s="9" t="s">
        <v>16573</v>
      </c>
      <c r="B5752" s="9" t="s">
        <v>1975</v>
      </c>
      <c r="C5752" s="10">
        <v>17468</v>
      </c>
      <c r="D5752" s="9">
        <v>9620547551</v>
      </c>
      <c r="E5752" s="9" t="e">
        <f>INDEX(#REF!:#REF!,MATCH($D5752,#REF!:#REF!,0),MATCH(#REF!,#REF!:#REF!,0))</f>
        <v>#REF!</v>
      </c>
      <c r="F5752" s="9" t="e">
        <f>INDEX(#REF!:#REF!,MATCH($D5752,#REF!:#REF!,0),MATCH(#REF!,#REF!:#REF!,0))</f>
        <v>#REF!</v>
      </c>
    </row>
    <row r="5753" spans="1:6" ht="16.5" x14ac:dyDescent="0.3">
      <c r="A5753" s="9" t="s">
        <v>16572</v>
      </c>
      <c r="B5753" s="9" t="s">
        <v>2256</v>
      </c>
      <c r="C5753" s="10">
        <v>35383</v>
      </c>
      <c r="D5753" s="9">
        <v>4649590612</v>
      </c>
      <c r="E5753" s="9" t="e">
        <f>INDEX(#REF!:#REF!,MATCH($D5753,#REF!:#REF!,0),MATCH(#REF!,#REF!:#REF!,0))</f>
        <v>#REF!</v>
      </c>
      <c r="F5753" s="9" t="e">
        <f>INDEX(#REF!:#REF!,MATCH($D5753,#REF!:#REF!,0),MATCH(#REF!,#REF!:#REF!,0))</f>
        <v>#REF!</v>
      </c>
    </row>
    <row r="5754" spans="1:6" ht="16.5" x14ac:dyDescent="0.3">
      <c r="A5754" s="9" t="s">
        <v>16571</v>
      </c>
      <c r="B5754" s="9" t="s">
        <v>2121</v>
      </c>
      <c r="C5754" s="10">
        <v>21025</v>
      </c>
      <c r="D5754" s="9">
        <v>784224471</v>
      </c>
      <c r="E5754" s="9" t="e">
        <f>INDEX(#REF!:#REF!,MATCH($D5754,#REF!:#REF!,0),MATCH(#REF!,#REF!:#REF!,0))</f>
        <v>#REF!</v>
      </c>
      <c r="F5754" s="9" t="e">
        <f>INDEX(#REF!:#REF!,MATCH($D5754,#REF!:#REF!,0),MATCH(#REF!,#REF!:#REF!,0))</f>
        <v>#REF!</v>
      </c>
    </row>
    <row r="5755" spans="1:6" ht="16.5" x14ac:dyDescent="0.3">
      <c r="A5755" s="9" t="s">
        <v>16570</v>
      </c>
      <c r="B5755" s="9" t="s">
        <v>2065</v>
      </c>
      <c r="C5755" s="10">
        <v>49450</v>
      </c>
      <c r="D5755" s="9">
        <v>5629875752</v>
      </c>
      <c r="E5755" s="9" t="e">
        <f>INDEX(#REF!:#REF!,MATCH($D5755,#REF!:#REF!,0),MATCH(#REF!,#REF!:#REF!,0))</f>
        <v>#REF!</v>
      </c>
      <c r="F5755" s="9" t="e">
        <f>INDEX(#REF!:#REF!,MATCH($D5755,#REF!:#REF!,0),MATCH(#REF!,#REF!:#REF!,0))</f>
        <v>#REF!</v>
      </c>
    </row>
    <row r="5756" spans="1:6" ht="16.5" x14ac:dyDescent="0.3">
      <c r="A5756" s="9" t="s">
        <v>16569</v>
      </c>
      <c r="B5756" s="9" t="s">
        <v>2359</v>
      </c>
      <c r="C5756" s="10">
        <v>54169</v>
      </c>
      <c r="D5756" s="9">
        <v>9547713507</v>
      </c>
      <c r="E5756" s="9" t="e">
        <f>INDEX(#REF!:#REF!,MATCH($D5756,#REF!:#REF!,0),MATCH(#REF!,#REF!:#REF!,0))</f>
        <v>#REF!</v>
      </c>
      <c r="F5756" s="9" t="e">
        <f>INDEX(#REF!:#REF!,MATCH($D5756,#REF!:#REF!,0),MATCH(#REF!,#REF!:#REF!,0))</f>
        <v>#REF!</v>
      </c>
    </row>
    <row r="5757" spans="1:6" ht="16.5" x14ac:dyDescent="0.3">
      <c r="A5757" s="9" t="s">
        <v>16568</v>
      </c>
      <c r="B5757" s="9" t="s">
        <v>2284</v>
      </c>
      <c r="C5757" s="10">
        <v>18987</v>
      </c>
      <c r="D5757" s="9">
        <v>1972775170</v>
      </c>
      <c r="E5757" s="9" t="e">
        <f>INDEX(#REF!:#REF!,MATCH($D5757,#REF!:#REF!,0),MATCH(#REF!,#REF!:#REF!,0))</f>
        <v>#REF!</v>
      </c>
      <c r="F5757" s="9" t="e">
        <f>INDEX(#REF!:#REF!,MATCH($D5757,#REF!:#REF!,0),MATCH(#REF!,#REF!:#REF!,0))</f>
        <v>#REF!</v>
      </c>
    </row>
    <row r="5758" spans="1:6" ht="16.5" x14ac:dyDescent="0.3">
      <c r="A5758" s="9" t="s">
        <v>16567</v>
      </c>
      <c r="B5758" s="9" t="s">
        <v>3073</v>
      </c>
      <c r="C5758" s="10">
        <v>38907</v>
      </c>
      <c r="D5758" s="9">
        <v>8289594380</v>
      </c>
      <c r="E5758" s="9" t="e">
        <f>INDEX(#REF!:#REF!,MATCH($D5758,#REF!:#REF!,0),MATCH(#REF!,#REF!:#REF!,0))</f>
        <v>#REF!</v>
      </c>
      <c r="F5758" s="9" t="e">
        <f>INDEX(#REF!:#REF!,MATCH($D5758,#REF!:#REF!,0),MATCH(#REF!,#REF!:#REF!,0))</f>
        <v>#REF!</v>
      </c>
    </row>
    <row r="5759" spans="1:6" ht="16.5" x14ac:dyDescent="0.3">
      <c r="A5759" s="9" t="s">
        <v>16566</v>
      </c>
      <c r="B5759" s="9" t="s">
        <v>2939</v>
      </c>
      <c r="C5759" s="10">
        <v>15394</v>
      </c>
      <c r="D5759" s="9">
        <v>3060876401</v>
      </c>
      <c r="E5759" s="9" t="e">
        <f>INDEX(#REF!:#REF!,MATCH($D5759,#REF!:#REF!,0),MATCH(#REF!,#REF!:#REF!,0))</f>
        <v>#REF!</v>
      </c>
      <c r="F5759" s="9" t="e">
        <f>INDEX(#REF!:#REF!,MATCH($D5759,#REF!:#REF!,0),MATCH(#REF!,#REF!:#REF!,0))</f>
        <v>#REF!</v>
      </c>
    </row>
    <row r="5760" spans="1:6" ht="16.5" x14ac:dyDescent="0.3">
      <c r="A5760" s="9" t="s">
        <v>16565</v>
      </c>
      <c r="B5760" s="9" t="s">
        <v>2683</v>
      </c>
      <c r="C5760" s="10">
        <v>22143</v>
      </c>
      <c r="D5760" s="9">
        <v>7374898193</v>
      </c>
      <c r="E5760" s="9" t="e">
        <f>INDEX(#REF!:#REF!,MATCH($D5760,#REF!:#REF!,0),MATCH(#REF!,#REF!:#REF!,0))</f>
        <v>#REF!</v>
      </c>
      <c r="F5760" s="9" t="e">
        <f>INDEX(#REF!:#REF!,MATCH($D5760,#REF!:#REF!,0),MATCH(#REF!,#REF!:#REF!,0))</f>
        <v>#REF!</v>
      </c>
    </row>
    <row r="5761" spans="1:6" ht="16.5" x14ac:dyDescent="0.3">
      <c r="A5761" s="9" t="s">
        <v>16564</v>
      </c>
      <c r="B5761" s="9" t="s">
        <v>3123</v>
      </c>
      <c r="C5761" s="10">
        <v>35041</v>
      </c>
      <c r="D5761" s="9">
        <v>7233077789</v>
      </c>
      <c r="E5761" s="9" t="e">
        <f>INDEX(#REF!:#REF!,MATCH($D5761,#REF!:#REF!,0),MATCH(#REF!,#REF!:#REF!,0))</f>
        <v>#REF!</v>
      </c>
      <c r="F5761" s="9" t="e">
        <f>INDEX(#REF!:#REF!,MATCH($D5761,#REF!:#REF!,0),MATCH(#REF!,#REF!:#REF!,0))</f>
        <v>#REF!</v>
      </c>
    </row>
    <row r="5762" spans="1:6" ht="16.5" x14ac:dyDescent="0.3">
      <c r="A5762" s="9" t="s">
        <v>16563</v>
      </c>
      <c r="B5762" s="9" t="s">
        <v>2165</v>
      </c>
      <c r="C5762" s="10">
        <v>20410</v>
      </c>
      <c r="D5762" s="9">
        <v>3497169404</v>
      </c>
      <c r="E5762" s="9" t="e">
        <f>INDEX(#REF!:#REF!,MATCH($D5762,#REF!:#REF!,0),MATCH(#REF!,#REF!:#REF!,0))</f>
        <v>#REF!</v>
      </c>
      <c r="F5762" s="9" t="e">
        <f>INDEX(#REF!:#REF!,MATCH($D5762,#REF!:#REF!,0),MATCH(#REF!,#REF!:#REF!,0))</f>
        <v>#REF!</v>
      </c>
    </row>
    <row r="5763" spans="1:6" ht="16.5" x14ac:dyDescent="0.3">
      <c r="A5763" s="9" t="s">
        <v>16562</v>
      </c>
      <c r="B5763" s="9" t="s">
        <v>2683</v>
      </c>
      <c r="C5763" s="10">
        <v>39687</v>
      </c>
      <c r="D5763" s="9">
        <v>3213290963</v>
      </c>
      <c r="E5763" s="9" t="e">
        <f>INDEX(#REF!:#REF!,MATCH($D5763,#REF!:#REF!,0),MATCH(#REF!,#REF!:#REF!,0))</f>
        <v>#REF!</v>
      </c>
      <c r="F5763" s="9" t="e">
        <f>INDEX(#REF!:#REF!,MATCH($D5763,#REF!:#REF!,0),MATCH(#REF!,#REF!:#REF!,0))</f>
        <v>#REF!</v>
      </c>
    </row>
    <row r="5764" spans="1:6" ht="16.5" x14ac:dyDescent="0.3">
      <c r="A5764" s="9" t="s">
        <v>16561</v>
      </c>
      <c r="B5764" s="9" t="s">
        <v>2721</v>
      </c>
      <c r="C5764" s="10">
        <v>21990</v>
      </c>
      <c r="D5764" s="9">
        <v>7625163059</v>
      </c>
      <c r="E5764" s="9" t="e">
        <f>INDEX(#REF!:#REF!,MATCH($D5764,#REF!:#REF!,0),MATCH(#REF!,#REF!:#REF!,0))</f>
        <v>#REF!</v>
      </c>
      <c r="F5764" s="9" t="e">
        <f>INDEX(#REF!:#REF!,MATCH($D5764,#REF!:#REF!,0),MATCH(#REF!,#REF!:#REF!,0))</f>
        <v>#REF!</v>
      </c>
    </row>
    <row r="5765" spans="1:6" ht="16.5" x14ac:dyDescent="0.3">
      <c r="A5765" s="9" t="s">
        <v>16560</v>
      </c>
      <c r="B5765" s="9" t="s">
        <v>2110</v>
      </c>
      <c r="C5765" s="10">
        <v>49707</v>
      </c>
      <c r="D5765" s="9">
        <v>5142790693</v>
      </c>
      <c r="E5765" s="9" t="e">
        <f>INDEX(#REF!:#REF!,MATCH($D5765,#REF!:#REF!,0),MATCH(#REF!,#REF!:#REF!,0))</f>
        <v>#REF!</v>
      </c>
      <c r="F5765" s="9" t="e">
        <f>INDEX(#REF!:#REF!,MATCH($D5765,#REF!:#REF!,0),MATCH(#REF!,#REF!:#REF!,0))</f>
        <v>#REF!</v>
      </c>
    </row>
    <row r="5766" spans="1:6" ht="16.5" x14ac:dyDescent="0.3">
      <c r="A5766" s="9" t="s">
        <v>16559</v>
      </c>
      <c r="B5766" s="9" t="s">
        <v>2921</v>
      </c>
      <c r="C5766" s="10">
        <v>10108</v>
      </c>
      <c r="D5766" s="9">
        <v>5503746279</v>
      </c>
      <c r="E5766" s="9" t="e">
        <f>INDEX(#REF!:#REF!,MATCH($D5766,#REF!:#REF!,0),MATCH(#REF!,#REF!:#REF!,0))</f>
        <v>#REF!</v>
      </c>
      <c r="F5766" s="9" t="e">
        <f>INDEX(#REF!:#REF!,MATCH($D5766,#REF!:#REF!,0),MATCH(#REF!,#REF!:#REF!,0))</f>
        <v>#REF!</v>
      </c>
    </row>
    <row r="5767" spans="1:6" ht="16.5" x14ac:dyDescent="0.3">
      <c r="A5767" s="9" t="s">
        <v>16558</v>
      </c>
      <c r="B5767" s="9" t="s">
        <v>2757</v>
      </c>
      <c r="C5767" s="10">
        <v>54823</v>
      </c>
      <c r="D5767" s="9">
        <v>9373778889</v>
      </c>
      <c r="E5767" s="9" t="e">
        <f>INDEX(#REF!:#REF!,MATCH($D5767,#REF!:#REF!,0),MATCH(#REF!,#REF!:#REF!,0))</f>
        <v>#REF!</v>
      </c>
      <c r="F5767" s="9" t="e">
        <f>INDEX(#REF!:#REF!,MATCH($D5767,#REF!:#REF!,0),MATCH(#REF!,#REF!:#REF!,0))</f>
        <v>#REF!</v>
      </c>
    </row>
    <row r="5768" spans="1:6" ht="16.5" x14ac:dyDescent="0.3">
      <c r="A5768" s="9" t="s">
        <v>16557</v>
      </c>
      <c r="B5768" s="9" t="s">
        <v>2595</v>
      </c>
      <c r="C5768" s="10">
        <v>34323</v>
      </c>
      <c r="D5768" s="9">
        <v>8908432159</v>
      </c>
      <c r="E5768" s="9" t="e">
        <f>INDEX(#REF!:#REF!,MATCH($D5768,#REF!:#REF!,0),MATCH(#REF!,#REF!:#REF!,0))</f>
        <v>#REF!</v>
      </c>
      <c r="F5768" s="9" t="e">
        <f>INDEX(#REF!:#REF!,MATCH($D5768,#REF!:#REF!,0),MATCH(#REF!,#REF!:#REF!,0))</f>
        <v>#REF!</v>
      </c>
    </row>
    <row r="5769" spans="1:6" ht="16.5" x14ac:dyDescent="0.3">
      <c r="A5769" s="9" t="s">
        <v>16556</v>
      </c>
      <c r="B5769" s="9" t="s">
        <v>1991</v>
      </c>
      <c r="C5769" s="10">
        <v>12105</v>
      </c>
      <c r="D5769" s="9">
        <v>3538909016</v>
      </c>
      <c r="E5769" s="9" t="e">
        <f>INDEX(#REF!:#REF!,MATCH($D5769,#REF!:#REF!,0),MATCH(#REF!,#REF!:#REF!,0))</f>
        <v>#REF!</v>
      </c>
      <c r="F5769" s="9" t="e">
        <f>INDEX(#REF!:#REF!,MATCH($D5769,#REF!:#REF!,0),MATCH(#REF!,#REF!:#REF!,0))</f>
        <v>#REF!</v>
      </c>
    </row>
    <row r="5770" spans="1:6" ht="16.5" x14ac:dyDescent="0.3">
      <c r="A5770" s="9" t="s">
        <v>16555</v>
      </c>
      <c r="B5770" s="9" t="s">
        <v>2555</v>
      </c>
      <c r="C5770" s="10">
        <v>49043</v>
      </c>
      <c r="D5770" s="9">
        <v>9686840923</v>
      </c>
      <c r="E5770" s="9" t="e">
        <f>INDEX(#REF!:#REF!,MATCH($D5770,#REF!:#REF!,0),MATCH(#REF!,#REF!:#REF!,0))</f>
        <v>#REF!</v>
      </c>
      <c r="F5770" s="9" t="e">
        <f>INDEX(#REF!:#REF!,MATCH($D5770,#REF!:#REF!,0),MATCH(#REF!,#REF!:#REF!,0))</f>
        <v>#REF!</v>
      </c>
    </row>
    <row r="5771" spans="1:6" ht="16.5" x14ac:dyDescent="0.3">
      <c r="A5771" s="9" t="s">
        <v>16554</v>
      </c>
      <c r="B5771" s="9" t="s">
        <v>2826</v>
      </c>
      <c r="C5771" s="10">
        <v>45753</v>
      </c>
      <c r="D5771" s="9">
        <v>9128677390</v>
      </c>
      <c r="E5771" s="9" t="e">
        <f>INDEX(#REF!:#REF!,MATCH($D5771,#REF!:#REF!,0),MATCH(#REF!,#REF!:#REF!,0))</f>
        <v>#REF!</v>
      </c>
      <c r="F5771" s="9" t="e">
        <f>INDEX(#REF!:#REF!,MATCH($D5771,#REF!:#REF!,0),MATCH(#REF!,#REF!:#REF!,0))</f>
        <v>#REF!</v>
      </c>
    </row>
    <row r="5772" spans="1:6" ht="16.5" x14ac:dyDescent="0.3">
      <c r="A5772" s="9" t="s">
        <v>16553</v>
      </c>
      <c r="B5772" s="9" t="s">
        <v>2530</v>
      </c>
      <c r="C5772" s="10">
        <v>59842</v>
      </c>
      <c r="D5772" s="9">
        <v>8315800957</v>
      </c>
      <c r="E5772" s="9" t="e">
        <f>INDEX(#REF!:#REF!,MATCH($D5772,#REF!:#REF!,0),MATCH(#REF!,#REF!:#REF!,0))</f>
        <v>#REF!</v>
      </c>
      <c r="F5772" s="9" t="e">
        <f>INDEX(#REF!:#REF!,MATCH($D5772,#REF!:#REF!,0),MATCH(#REF!,#REF!:#REF!,0))</f>
        <v>#REF!</v>
      </c>
    </row>
    <row r="5773" spans="1:6" ht="16.5" x14ac:dyDescent="0.3">
      <c r="A5773" s="9" t="s">
        <v>16552</v>
      </c>
      <c r="B5773" s="9" t="s">
        <v>2386</v>
      </c>
      <c r="C5773" s="10">
        <v>53610</v>
      </c>
      <c r="D5773" s="9">
        <v>6183510505</v>
      </c>
      <c r="E5773" s="9" t="e">
        <f>INDEX(#REF!:#REF!,MATCH($D5773,#REF!:#REF!,0),MATCH(#REF!,#REF!:#REF!,0))</f>
        <v>#REF!</v>
      </c>
      <c r="F5773" s="9" t="e">
        <f>INDEX(#REF!:#REF!,MATCH($D5773,#REF!:#REF!,0),MATCH(#REF!,#REF!:#REF!,0))</f>
        <v>#REF!</v>
      </c>
    </row>
    <row r="5774" spans="1:6" ht="16.5" x14ac:dyDescent="0.3">
      <c r="A5774" s="9" t="s">
        <v>16551</v>
      </c>
      <c r="B5774" s="9" t="s">
        <v>1957</v>
      </c>
      <c r="C5774" s="10">
        <v>31033</v>
      </c>
      <c r="D5774" s="9">
        <v>8676088039</v>
      </c>
      <c r="E5774" s="9" t="e">
        <f>INDEX(#REF!:#REF!,MATCH($D5774,#REF!:#REF!,0),MATCH(#REF!,#REF!:#REF!,0))</f>
        <v>#REF!</v>
      </c>
      <c r="F5774" s="9" t="e">
        <f>INDEX(#REF!:#REF!,MATCH($D5774,#REF!:#REF!,0),MATCH(#REF!,#REF!:#REF!,0))</f>
        <v>#REF!</v>
      </c>
    </row>
    <row r="5775" spans="1:6" ht="16.5" x14ac:dyDescent="0.3">
      <c r="A5775" s="9" t="s">
        <v>16550</v>
      </c>
      <c r="B5775" s="9" t="s">
        <v>3044</v>
      </c>
      <c r="C5775" s="10">
        <v>28281</v>
      </c>
      <c r="D5775" s="9">
        <v>3127459866</v>
      </c>
      <c r="E5775" s="9" t="e">
        <f>INDEX(#REF!:#REF!,MATCH($D5775,#REF!:#REF!,0),MATCH(#REF!,#REF!:#REF!,0))</f>
        <v>#REF!</v>
      </c>
      <c r="F5775" s="9" t="e">
        <f>INDEX(#REF!:#REF!,MATCH($D5775,#REF!:#REF!,0),MATCH(#REF!,#REF!:#REF!,0))</f>
        <v>#REF!</v>
      </c>
    </row>
    <row r="5776" spans="1:6" ht="16.5" x14ac:dyDescent="0.3">
      <c r="A5776" s="9" t="s">
        <v>16549</v>
      </c>
      <c r="B5776" s="9" t="s">
        <v>2548</v>
      </c>
      <c r="C5776" s="10">
        <v>39102</v>
      </c>
      <c r="D5776" s="9">
        <v>5244119095</v>
      </c>
      <c r="E5776" s="9" t="e">
        <f>INDEX(#REF!:#REF!,MATCH($D5776,#REF!:#REF!,0),MATCH(#REF!,#REF!:#REF!,0))</f>
        <v>#REF!</v>
      </c>
      <c r="F5776" s="9" t="e">
        <f>INDEX(#REF!:#REF!,MATCH($D5776,#REF!:#REF!,0),MATCH(#REF!,#REF!:#REF!,0))</f>
        <v>#REF!</v>
      </c>
    </row>
    <row r="5777" spans="1:6" ht="16.5" x14ac:dyDescent="0.3">
      <c r="A5777" s="9" t="s">
        <v>16548</v>
      </c>
      <c r="B5777" s="9" t="s">
        <v>2107</v>
      </c>
      <c r="C5777" s="10">
        <v>50322</v>
      </c>
      <c r="D5777" s="9">
        <v>9013891098</v>
      </c>
      <c r="E5777" s="9" t="e">
        <f>INDEX(#REF!:#REF!,MATCH($D5777,#REF!:#REF!,0),MATCH(#REF!,#REF!:#REF!,0))</f>
        <v>#REF!</v>
      </c>
      <c r="F5777" s="9" t="e">
        <f>INDEX(#REF!:#REF!,MATCH($D5777,#REF!:#REF!,0),MATCH(#REF!,#REF!:#REF!,0))</f>
        <v>#REF!</v>
      </c>
    </row>
    <row r="5778" spans="1:6" ht="16.5" x14ac:dyDescent="0.3">
      <c r="A5778" s="9" t="s">
        <v>16547</v>
      </c>
      <c r="B5778" s="9" t="s">
        <v>2392</v>
      </c>
      <c r="C5778" s="10">
        <v>28623</v>
      </c>
      <c r="D5778" s="9">
        <v>3075132195</v>
      </c>
      <c r="E5778" s="9" t="e">
        <f>INDEX(#REF!:#REF!,MATCH($D5778,#REF!:#REF!,0),MATCH(#REF!,#REF!:#REF!,0))</f>
        <v>#REF!</v>
      </c>
      <c r="F5778" s="9" t="e">
        <f>INDEX(#REF!:#REF!,MATCH($D5778,#REF!:#REF!,0),MATCH(#REF!,#REF!:#REF!,0))</f>
        <v>#REF!</v>
      </c>
    </row>
    <row r="5779" spans="1:6" ht="16.5" x14ac:dyDescent="0.3">
      <c r="A5779" s="9" t="s">
        <v>16546</v>
      </c>
      <c r="B5779" s="9" t="s">
        <v>2511</v>
      </c>
      <c r="C5779" s="10">
        <v>16489</v>
      </c>
      <c r="D5779" s="9">
        <v>7152427402</v>
      </c>
      <c r="E5779" s="9" t="e">
        <f>INDEX(#REF!:#REF!,MATCH($D5779,#REF!:#REF!,0),MATCH(#REF!,#REF!:#REF!,0))</f>
        <v>#REF!</v>
      </c>
      <c r="F5779" s="9" t="e">
        <f>INDEX(#REF!:#REF!,MATCH($D5779,#REF!:#REF!,0),MATCH(#REF!,#REF!:#REF!,0))</f>
        <v>#REF!</v>
      </c>
    </row>
    <row r="5780" spans="1:6" ht="16.5" x14ac:dyDescent="0.3">
      <c r="A5780" s="9" t="s">
        <v>16545</v>
      </c>
      <c r="B5780" s="9" t="s">
        <v>2085</v>
      </c>
      <c r="C5780" s="10">
        <v>32292</v>
      </c>
      <c r="D5780" s="9">
        <v>6172549286</v>
      </c>
      <c r="E5780" s="9" t="e">
        <f>INDEX(#REF!:#REF!,MATCH($D5780,#REF!:#REF!,0),MATCH(#REF!,#REF!:#REF!,0))</f>
        <v>#REF!</v>
      </c>
      <c r="F5780" s="9" t="e">
        <f>INDEX(#REF!:#REF!,MATCH($D5780,#REF!:#REF!,0),MATCH(#REF!,#REF!:#REF!,0))</f>
        <v>#REF!</v>
      </c>
    </row>
    <row r="5781" spans="1:6" ht="16.5" x14ac:dyDescent="0.3">
      <c r="A5781" s="9" t="s">
        <v>16544</v>
      </c>
      <c r="B5781" s="9" t="s">
        <v>2222</v>
      </c>
      <c r="C5781" s="10">
        <v>43545</v>
      </c>
      <c r="D5781" s="9">
        <v>7775126329</v>
      </c>
      <c r="E5781" s="9" t="e">
        <f>INDEX(#REF!:#REF!,MATCH($D5781,#REF!:#REF!,0),MATCH(#REF!,#REF!:#REF!,0))</f>
        <v>#REF!</v>
      </c>
      <c r="F5781" s="9" t="e">
        <f>INDEX(#REF!:#REF!,MATCH($D5781,#REF!:#REF!,0),MATCH(#REF!,#REF!:#REF!,0))</f>
        <v>#REF!</v>
      </c>
    </row>
    <row r="5782" spans="1:6" ht="16.5" x14ac:dyDescent="0.3">
      <c r="A5782" s="9" t="s">
        <v>16543</v>
      </c>
      <c r="B5782" s="9" t="s">
        <v>2269</v>
      </c>
      <c r="C5782" s="10">
        <v>12867</v>
      </c>
      <c r="D5782" s="9">
        <v>7054972058</v>
      </c>
      <c r="E5782" s="9" t="e">
        <f>INDEX(#REF!:#REF!,MATCH($D5782,#REF!:#REF!,0),MATCH(#REF!,#REF!:#REF!,0))</f>
        <v>#REF!</v>
      </c>
      <c r="F5782" s="9" t="e">
        <f>INDEX(#REF!:#REF!,MATCH($D5782,#REF!:#REF!,0),MATCH(#REF!,#REF!:#REF!,0))</f>
        <v>#REF!</v>
      </c>
    </row>
    <row r="5783" spans="1:6" ht="16.5" x14ac:dyDescent="0.3">
      <c r="A5783" s="9" t="s">
        <v>16542</v>
      </c>
      <c r="B5783" s="9" t="s">
        <v>2216</v>
      </c>
      <c r="C5783" s="10">
        <v>41907</v>
      </c>
      <c r="D5783" s="9">
        <v>2066028762</v>
      </c>
      <c r="E5783" s="9" t="e">
        <f>INDEX(#REF!:#REF!,MATCH($D5783,#REF!:#REF!,0),MATCH(#REF!,#REF!:#REF!,0))</f>
        <v>#REF!</v>
      </c>
      <c r="F5783" s="9" t="e">
        <f>INDEX(#REF!:#REF!,MATCH($D5783,#REF!:#REF!,0),MATCH(#REF!,#REF!:#REF!,0))</f>
        <v>#REF!</v>
      </c>
    </row>
    <row r="5784" spans="1:6" ht="16.5" x14ac:dyDescent="0.3">
      <c r="A5784" s="9" t="s">
        <v>16541</v>
      </c>
      <c r="B5784" s="9" t="s">
        <v>2820</v>
      </c>
      <c r="C5784" s="10">
        <v>17251</v>
      </c>
      <c r="D5784" s="9">
        <v>6380488901</v>
      </c>
      <c r="E5784" s="9" t="e">
        <f>INDEX(#REF!:#REF!,MATCH($D5784,#REF!:#REF!,0),MATCH(#REF!,#REF!:#REF!,0))</f>
        <v>#REF!</v>
      </c>
      <c r="F5784" s="9" t="e">
        <f>INDEX(#REF!:#REF!,MATCH($D5784,#REF!:#REF!,0),MATCH(#REF!,#REF!:#REF!,0))</f>
        <v>#REF!</v>
      </c>
    </row>
    <row r="5785" spans="1:6" ht="16.5" x14ac:dyDescent="0.3">
      <c r="A5785" s="9" t="s">
        <v>16540</v>
      </c>
      <c r="B5785" s="9" t="s">
        <v>2424</v>
      </c>
      <c r="C5785" s="10">
        <v>36257</v>
      </c>
      <c r="D5785" s="9">
        <v>1958063002</v>
      </c>
      <c r="E5785" s="9" t="e">
        <f>INDEX(#REF!:#REF!,MATCH($D5785,#REF!:#REF!,0),MATCH(#REF!,#REF!:#REF!,0))</f>
        <v>#REF!</v>
      </c>
      <c r="F5785" s="9" t="e">
        <f>INDEX(#REF!:#REF!,MATCH($D5785,#REF!:#REF!,0),MATCH(#REF!,#REF!:#REF!,0))</f>
        <v>#REF!</v>
      </c>
    </row>
    <row r="5786" spans="1:6" ht="16.5" x14ac:dyDescent="0.3">
      <c r="A5786" s="9" t="s">
        <v>16539</v>
      </c>
      <c r="B5786" s="9" t="s">
        <v>2241</v>
      </c>
      <c r="C5786" s="10">
        <v>55950</v>
      </c>
      <c r="D5786" s="9">
        <v>502909099</v>
      </c>
      <c r="E5786" s="9" t="e">
        <f>INDEX(#REF!:#REF!,MATCH($D5786,#REF!:#REF!,0),MATCH(#REF!,#REF!:#REF!,0))</f>
        <v>#REF!</v>
      </c>
      <c r="F5786" s="9" t="e">
        <f>INDEX(#REF!:#REF!,MATCH($D5786,#REF!:#REF!,0),MATCH(#REF!,#REF!:#REF!,0))</f>
        <v>#REF!</v>
      </c>
    </row>
    <row r="5787" spans="1:6" ht="16.5" x14ac:dyDescent="0.3">
      <c r="A5787" s="9" t="s">
        <v>16538</v>
      </c>
      <c r="B5787" s="9" t="s">
        <v>2564</v>
      </c>
      <c r="C5787" s="10">
        <v>16428</v>
      </c>
      <c r="D5787" s="9">
        <v>5764917026</v>
      </c>
      <c r="E5787" s="9" t="e">
        <f>INDEX(#REF!:#REF!,MATCH($D5787,#REF!:#REF!,0),MATCH(#REF!,#REF!:#REF!,0))</f>
        <v>#REF!</v>
      </c>
      <c r="F5787" s="9" t="e">
        <f>INDEX(#REF!:#REF!,MATCH($D5787,#REF!:#REF!,0),MATCH(#REF!,#REF!:#REF!,0))</f>
        <v>#REF!</v>
      </c>
    </row>
    <row r="5788" spans="1:6" ht="16.5" x14ac:dyDescent="0.3">
      <c r="A5788" s="9" t="s">
        <v>16537</v>
      </c>
      <c r="B5788" s="9" t="s">
        <v>2762</v>
      </c>
      <c r="C5788" s="10">
        <v>59602</v>
      </c>
      <c r="D5788" s="9">
        <v>5082945165</v>
      </c>
      <c r="E5788" s="9" t="e">
        <f>INDEX(#REF!:#REF!,MATCH($D5788,#REF!:#REF!,0),MATCH(#REF!,#REF!:#REF!,0))</f>
        <v>#REF!</v>
      </c>
      <c r="F5788" s="9" t="e">
        <f>INDEX(#REF!:#REF!,MATCH($D5788,#REF!:#REF!,0),MATCH(#REF!,#REF!:#REF!,0))</f>
        <v>#REF!</v>
      </c>
    </row>
    <row r="5789" spans="1:6" ht="16.5" x14ac:dyDescent="0.3">
      <c r="A5789" s="9" t="s">
        <v>16536</v>
      </c>
      <c r="B5789" s="9" t="s">
        <v>3116</v>
      </c>
      <c r="C5789" s="10">
        <v>38338</v>
      </c>
      <c r="D5789" s="9">
        <v>8640079943</v>
      </c>
      <c r="E5789" s="9" t="e">
        <f>INDEX(#REF!:#REF!,MATCH($D5789,#REF!:#REF!,0),MATCH(#REF!,#REF!:#REF!,0))</f>
        <v>#REF!</v>
      </c>
      <c r="F5789" s="9" t="e">
        <f>INDEX(#REF!:#REF!,MATCH($D5789,#REF!:#REF!,0),MATCH(#REF!,#REF!:#REF!,0))</f>
        <v>#REF!</v>
      </c>
    </row>
    <row r="5790" spans="1:6" ht="16.5" x14ac:dyDescent="0.3">
      <c r="A5790" s="9" t="s">
        <v>16535</v>
      </c>
      <c r="B5790" s="9" t="s">
        <v>2530</v>
      </c>
      <c r="C5790" s="10">
        <v>34652</v>
      </c>
      <c r="D5790" s="9">
        <v>5341512014</v>
      </c>
      <c r="E5790" s="9" t="e">
        <f>INDEX(#REF!:#REF!,MATCH($D5790,#REF!:#REF!,0),MATCH(#REF!,#REF!:#REF!,0))</f>
        <v>#REF!</v>
      </c>
      <c r="F5790" s="9" t="e">
        <f>INDEX(#REF!:#REF!,MATCH($D5790,#REF!:#REF!,0),MATCH(#REF!,#REF!:#REF!,0))</f>
        <v>#REF!</v>
      </c>
    </row>
    <row r="5791" spans="1:6" ht="16.5" x14ac:dyDescent="0.3">
      <c r="A5791" s="9" t="s">
        <v>16534</v>
      </c>
      <c r="B5791" s="9" t="s">
        <v>1967</v>
      </c>
      <c r="C5791" s="10">
        <v>18259</v>
      </c>
      <c r="D5791" s="9">
        <v>9966428720</v>
      </c>
      <c r="E5791" s="9" t="e">
        <f>INDEX(#REF!:#REF!,MATCH($D5791,#REF!:#REF!,0),MATCH(#REF!,#REF!:#REF!,0))</f>
        <v>#REF!</v>
      </c>
      <c r="F5791" s="9" t="e">
        <f>INDEX(#REF!:#REF!,MATCH($D5791,#REF!:#REF!,0),MATCH(#REF!,#REF!:#REF!,0))</f>
        <v>#REF!</v>
      </c>
    </row>
    <row r="5792" spans="1:6" ht="16.5" x14ac:dyDescent="0.3">
      <c r="A5792" s="9" t="s">
        <v>16533</v>
      </c>
      <c r="B5792" s="9" t="s">
        <v>2001</v>
      </c>
      <c r="C5792" s="10">
        <v>45306</v>
      </c>
      <c r="D5792" s="9">
        <v>3772653790</v>
      </c>
      <c r="E5792" s="9" t="e">
        <f>INDEX(#REF!:#REF!,MATCH($D5792,#REF!:#REF!,0),MATCH(#REF!,#REF!:#REF!,0))</f>
        <v>#REF!</v>
      </c>
      <c r="F5792" s="9" t="e">
        <f>INDEX(#REF!:#REF!,MATCH($D5792,#REF!:#REF!,0),MATCH(#REF!,#REF!:#REF!,0))</f>
        <v>#REF!</v>
      </c>
    </row>
    <row r="5793" spans="1:6" ht="16.5" x14ac:dyDescent="0.3">
      <c r="A5793" s="9" t="s">
        <v>16532</v>
      </c>
      <c r="B5793" s="9" t="s">
        <v>2564</v>
      </c>
      <c r="C5793" s="10">
        <v>42329</v>
      </c>
      <c r="D5793" s="9">
        <v>8904404991</v>
      </c>
      <c r="E5793" s="9" t="e">
        <f>INDEX(#REF!:#REF!,MATCH($D5793,#REF!:#REF!,0),MATCH(#REF!,#REF!:#REF!,0))</f>
        <v>#REF!</v>
      </c>
      <c r="F5793" s="9" t="e">
        <f>INDEX(#REF!:#REF!,MATCH($D5793,#REF!:#REF!,0),MATCH(#REF!,#REF!:#REF!,0))</f>
        <v>#REF!</v>
      </c>
    </row>
    <row r="5794" spans="1:6" ht="16.5" x14ac:dyDescent="0.3">
      <c r="A5794" s="9" t="s">
        <v>16531</v>
      </c>
      <c r="B5794" s="9" t="s">
        <v>2418</v>
      </c>
      <c r="C5794" s="10">
        <v>47300</v>
      </c>
      <c r="D5794" s="9">
        <v>8644362151</v>
      </c>
      <c r="E5794" s="9" t="e">
        <f>INDEX(#REF!:#REF!,MATCH($D5794,#REF!:#REF!,0),MATCH(#REF!,#REF!:#REF!,0))</f>
        <v>#REF!</v>
      </c>
      <c r="F5794" s="9" t="e">
        <f>INDEX(#REF!:#REF!,MATCH($D5794,#REF!:#REF!,0),MATCH(#REF!,#REF!:#REF!,0))</f>
        <v>#REF!</v>
      </c>
    </row>
    <row r="5795" spans="1:6" ht="16.5" x14ac:dyDescent="0.3">
      <c r="A5795" s="9" t="s">
        <v>16530</v>
      </c>
      <c r="B5795" s="9" t="s">
        <v>2174</v>
      </c>
      <c r="C5795" s="10">
        <v>57351</v>
      </c>
      <c r="D5795" s="9">
        <v>6322781804</v>
      </c>
      <c r="E5795" s="9" t="e">
        <f>INDEX(#REF!:#REF!,MATCH($D5795,#REF!:#REF!,0),MATCH(#REF!,#REF!:#REF!,0))</f>
        <v>#REF!</v>
      </c>
      <c r="F5795" s="9" t="e">
        <f>INDEX(#REF!:#REF!,MATCH($D5795,#REF!:#REF!,0),MATCH(#REF!,#REF!:#REF!,0))</f>
        <v>#REF!</v>
      </c>
    </row>
    <row r="5796" spans="1:6" ht="16.5" x14ac:dyDescent="0.3">
      <c r="A5796" s="9" t="s">
        <v>16529</v>
      </c>
      <c r="B5796" s="9" t="s">
        <v>2371</v>
      </c>
      <c r="C5796" s="10">
        <v>25166</v>
      </c>
      <c r="D5796" s="9">
        <v>2804488179</v>
      </c>
      <c r="E5796" s="9" t="e">
        <f>INDEX(#REF!:#REF!,MATCH($D5796,#REF!:#REF!,0),MATCH(#REF!,#REF!:#REF!,0))</f>
        <v>#REF!</v>
      </c>
      <c r="F5796" s="9" t="e">
        <f>INDEX(#REF!:#REF!,MATCH($D5796,#REF!:#REF!,0),MATCH(#REF!,#REF!:#REF!,0))</f>
        <v>#REF!</v>
      </c>
    </row>
    <row r="5797" spans="1:6" ht="16.5" x14ac:dyDescent="0.3">
      <c r="A5797" s="9" t="s">
        <v>16528</v>
      </c>
      <c r="B5797" s="9" t="s">
        <v>3085</v>
      </c>
      <c r="C5797" s="10">
        <v>54900</v>
      </c>
      <c r="D5797" s="9">
        <v>7462961601</v>
      </c>
      <c r="E5797" s="9" t="e">
        <f>INDEX(#REF!:#REF!,MATCH($D5797,#REF!:#REF!,0),MATCH(#REF!,#REF!:#REF!,0))</f>
        <v>#REF!</v>
      </c>
      <c r="F5797" s="9" t="e">
        <f>INDEX(#REF!:#REF!,MATCH($D5797,#REF!:#REF!,0),MATCH(#REF!,#REF!:#REF!,0))</f>
        <v>#REF!</v>
      </c>
    </row>
    <row r="5798" spans="1:6" ht="16.5" x14ac:dyDescent="0.3">
      <c r="A5798" s="9" t="s">
        <v>16527</v>
      </c>
      <c r="B5798" s="9" t="s">
        <v>2530</v>
      </c>
      <c r="C5798" s="10">
        <v>36876</v>
      </c>
      <c r="D5798" s="9">
        <v>7118642576</v>
      </c>
      <c r="E5798" s="9" t="e">
        <f>INDEX(#REF!:#REF!,MATCH($D5798,#REF!:#REF!,0),MATCH(#REF!,#REF!:#REF!,0))</f>
        <v>#REF!</v>
      </c>
      <c r="F5798" s="9" t="e">
        <f>INDEX(#REF!:#REF!,MATCH($D5798,#REF!:#REF!,0),MATCH(#REF!,#REF!:#REF!,0))</f>
        <v>#REF!</v>
      </c>
    </row>
    <row r="5799" spans="1:6" ht="16.5" x14ac:dyDescent="0.3">
      <c r="A5799" s="9" t="s">
        <v>16526</v>
      </c>
      <c r="B5799" s="9" t="s">
        <v>1949</v>
      </c>
      <c r="C5799" s="10">
        <v>46344</v>
      </c>
      <c r="D5799" s="9">
        <v>6300411419</v>
      </c>
      <c r="E5799" s="9" t="e">
        <f>INDEX(#REF!:#REF!,MATCH($D5799,#REF!:#REF!,0),MATCH(#REF!,#REF!:#REF!,0))</f>
        <v>#REF!</v>
      </c>
      <c r="F5799" s="9" t="e">
        <f>INDEX(#REF!:#REF!,MATCH($D5799,#REF!:#REF!,0),MATCH(#REF!,#REF!:#REF!,0))</f>
        <v>#REF!</v>
      </c>
    </row>
    <row r="5800" spans="1:6" ht="16.5" x14ac:dyDescent="0.3">
      <c r="A5800" s="9" t="s">
        <v>16525</v>
      </c>
      <c r="B5800" s="9" t="s">
        <v>2366</v>
      </c>
      <c r="C5800" s="10">
        <v>13327</v>
      </c>
      <c r="D5800" s="9">
        <v>6126779991</v>
      </c>
      <c r="E5800" s="9" t="e">
        <f>INDEX(#REF!:#REF!,MATCH($D5800,#REF!:#REF!,0),MATCH(#REF!,#REF!:#REF!,0))</f>
        <v>#REF!</v>
      </c>
      <c r="F5800" s="9" t="e">
        <f>INDEX(#REF!:#REF!,MATCH($D5800,#REF!:#REF!,0),MATCH(#REF!,#REF!:#REF!,0))</f>
        <v>#REF!</v>
      </c>
    </row>
    <row r="5801" spans="1:6" ht="16.5" x14ac:dyDescent="0.3">
      <c r="A5801" s="9" t="s">
        <v>16524</v>
      </c>
      <c r="B5801" s="9" t="s">
        <v>3172</v>
      </c>
      <c r="C5801" s="10">
        <v>30307</v>
      </c>
      <c r="D5801" s="9">
        <v>7489370671</v>
      </c>
      <c r="E5801" s="9" t="e">
        <f>INDEX(#REF!:#REF!,MATCH($D5801,#REF!:#REF!,0),MATCH(#REF!,#REF!:#REF!,0))</f>
        <v>#REF!</v>
      </c>
      <c r="F5801" s="9" t="e">
        <f>INDEX(#REF!:#REF!,MATCH($D5801,#REF!:#REF!,0),MATCH(#REF!,#REF!:#REF!,0))</f>
        <v>#REF!</v>
      </c>
    </row>
    <row r="5802" spans="1:6" ht="16.5" x14ac:dyDescent="0.3">
      <c r="A5802" s="9" t="s">
        <v>16523</v>
      </c>
      <c r="B5802" s="9" t="s">
        <v>3200</v>
      </c>
      <c r="C5802" s="10">
        <v>31643</v>
      </c>
      <c r="D5802" s="9">
        <v>209942509</v>
      </c>
      <c r="E5802" s="9" t="e">
        <f>INDEX(#REF!:#REF!,MATCH($D5802,#REF!:#REF!,0),MATCH(#REF!,#REF!:#REF!,0))</f>
        <v>#REF!</v>
      </c>
      <c r="F5802" s="9" t="e">
        <f>INDEX(#REF!:#REF!,MATCH($D5802,#REF!:#REF!,0),MATCH(#REF!,#REF!:#REF!,0))</f>
        <v>#REF!</v>
      </c>
    </row>
    <row r="5803" spans="1:6" ht="16.5" x14ac:dyDescent="0.3">
      <c r="A5803" s="9" t="s">
        <v>16522</v>
      </c>
      <c r="B5803" s="9" t="s">
        <v>2422</v>
      </c>
      <c r="C5803" s="10">
        <v>43733</v>
      </c>
      <c r="D5803" s="9">
        <v>6733929554</v>
      </c>
      <c r="E5803" s="9" t="e">
        <f>INDEX(#REF!:#REF!,MATCH($D5803,#REF!:#REF!,0),MATCH(#REF!,#REF!:#REF!,0))</f>
        <v>#REF!</v>
      </c>
      <c r="F5803" s="9" t="e">
        <f>INDEX(#REF!:#REF!,MATCH($D5803,#REF!:#REF!,0),MATCH(#REF!,#REF!:#REF!,0))</f>
        <v>#REF!</v>
      </c>
    </row>
    <row r="5804" spans="1:6" ht="16.5" x14ac:dyDescent="0.3">
      <c r="A5804" s="9" t="s">
        <v>16521</v>
      </c>
      <c r="B5804" s="9" t="s">
        <v>2007</v>
      </c>
      <c r="C5804" s="10">
        <v>16264</v>
      </c>
      <c r="D5804" s="9">
        <v>2022565827</v>
      </c>
      <c r="E5804" s="9" t="e">
        <f>INDEX(#REF!:#REF!,MATCH($D5804,#REF!:#REF!,0),MATCH(#REF!,#REF!:#REF!,0))</f>
        <v>#REF!</v>
      </c>
      <c r="F5804" s="9" t="e">
        <f>INDEX(#REF!:#REF!,MATCH($D5804,#REF!:#REF!,0),MATCH(#REF!,#REF!:#REF!,0))</f>
        <v>#REF!</v>
      </c>
    </row>
    <row r="5805" spans="1:6" ht="16.5" x14ac:dyDescent="0.3">
      <c r="A5805" s="9" t="s">
        <v>16520</v>
      </c>
      <c r="B5805" s="9" t="s">
        <v>2174</v>
      </c>
      <c r="C5805" s="10">
        <v>29893</v>
      </c>
      <c r="D5805" s="9">
        <v>3016446324</v>
      </c>
      <c r="E5805" s="9" t="e">
        <f>INDEX(#REF!:#REF!,MATCH($D5805,#REF!:#REF!,0),MATCH(#REF!,#REF!:#REF!,0))</f>
        <v>#REF!</v>
      </c>
      <c r="F5805" s="9" t="e">
        <f>INDEX(#REF!:#REF!,MATCH($D5805,#REF!:#REF!,0),MATCH(#REF!,#REF!:#REF!,0))</f>
        <v>#REF!</v>
      </c>
    </row>
    <row r="5806" spans="1:6" ht="16.5" x14ac:dyDescent="0.3">
      <c r="A5806" s="9" t="s">
        <v>16519</v>
      </c>
      <c r="B5806" s="9" t="s">
        <v>2017</v>
      </c>
      <c r="C5806" s="10">
        <v>16866</v>
      </c>
      <c r="D5806" s="9">
        <v>4639895275</v>
      </c>
      <c r="E5806" s="9" t="e">
        <f>INDEX(#REF!:#REF!,MATCH($D5806,#REF!:#REF!,0),MATCH(#REF!,#REF!:#REF!,0))</f>
        <v>#REF!</v>
      </c>
      <c r="F5806" s="9" t="e">
        <f>INDEX(#REF!:#REF!,MATCH($D5806,#REF!:#REF!,0),MATCH(#REF!,#REF!:#REF!,0))</f>
        <v>#REF!</v>
      </c>
    </row>
    <row r="5807" spans="1:6" ht="16.5" x14ac:dyDescent="0.3">
      <c r="A5807" s="9" t="s">
        <v>16518</v>
      </c>
      <c r="B5807" s="9" t="s">
        <v>2165</v>
      </c>
      <c r="C5807" s="10">
        <v>50244</v>
      </c>
      <c r="D5807" s="9">
        <v>2185059785</v>
      </c>
      <c r="E5807" s="9" t="e">
        <f>INDEX(#REF!:#REF!,MATCH($D5807,#REF!:#REF!,0),MATCH(#REF!,#REF!:#REF!,0))</f>
        <v>#REF!</v>
      </c>
      <c r="F5807" s="9" t="e">
        <f>INDEX(#REF!:#REF!,MATCH($D5807,#REF!:#REF!,0),MATCH(#REF!,#REF!:#REF!,0))</f>
        <v>#REF!</v>
      </c>
    </row>
    <row r="5808" spans="1:6" ht="16.5" x14ac:dyDescent="0.3">
      <c r="A5808" s="9" t="s">
        <v>16517</v>
      </c>
      <c r="B5808" s="9" t="s">
        <v>2530</v>
      </c>
      <c r="C5808" s="10">
        <v>17352</v>
      </c>
      <c r="D5808" s="9">
        <v>209942509</v>
      </c>
      <c r="E5808" s="9" t="e">
        <f>INDEX(#REF!:#REF!,MATCH($D5808,#REF!:#REF!,0),MATCH(#REF!,#REF!:#REF!,0))</f>
        <v>#REF!</v>
      </c>
      <c r="F5808" s="9" t="e">
        <f>INDEX(#REF!:#REF!,MATCH($D5808,#REF!:#REF!,0),MATCH(#REF!,#REF!:#REF!,0))</f>
        <v>#REF!</v>
      </c>
    </row>
    <row r="5809" spans="1:6" ht="16.5" x14ac:dyDescent="0.3">
      <c r="A5809" s="9" t="s">
        <v>16516</v>
      </c>
      <c r="B5809" s="9" t="s">
        <v>2183</v>
      </c>
      <c r="C5809" s="10">
        <v>38290</v>
      </c>
      <c r="D5809" s="9">
        <v>1442784075</v>
      </c>
      <c r="E5809" s="9" t="e">
        <f>INDEX(#REF!:#REF!,MATCH($D5809,#REF!:#REF!,0),MATCH(#REF!,#REF!:#REF!,0))</f>
        <v>#REF!</v>
      </c>
      <c r="F5809" s="9" t="e">
        <f>INDEX(#REF!:#REF!,MATCH($D5809,#REF!:#REF!,0),MATCH(#REF!,#REF!:#REF!,0))</f>
        <v>#REF!</v>
      </c>
    </row>
    <row r="5810" spans="1:6" ht="16.5" x14ac:dyDescent="0.3">
      <c r="A5810" s="9" t="s">
        <v>16515</v>
      </c>
      <c r="B5810" s="9" t="s">
        <v>2001</v>
      </c>
      <c r="C5810" s="10">
        <v>26171</v>
      </c>
      <c r="D5810" s="9">
        <v>1739513533</v>
      </c>
      <c r="E5810" s="9" t="e">
        <f>INDEX(#REF!:#REF!,MATCH($D5810,#REF!:#REF!,0),MATCH(#REF!,#REF!:#REF!,0))</f>
        <v>#REF!</v>
      </c>
      <c r="F5810" s="9" t="e">
        <f>INDEX(#REF!:#REF!,MATCH($D5810,#REF!:#REF!,0),MATCH(#REF!,#REF!:#REF!,0))</f>
        <v>#REF!</v>
      </c>
    </row>
    <row r="5811" spans="1:6" ht="16.5" x14ac:dyDescent="0.3">
      <c r="A5811" s="9" t="s">
        <v>16514</v>
      </c>
      <c r="B5811" s="9" t="s">
        <v>2097</v>
      </c>
      <c r="C5811" s="10">
        <v>50193</v>
      </c>
      <c r="D5811" s="9">
        <v>650049144</v>
      </c>
      <c r="E5811" s="9" t="e">
        <f>INDEX(#REF!:#REF!,MATCH($D5811,#REF!:#REF!,0),MATCH(#REF!,#REF!:#REF!,0))</f>
        <v>#REF!</v>
      </c>
      <c r="F5811" s="9" t="e">
        <f>INDEX(#REF!:#REF!,MATCH($D5811,#REF!:#REF!,0),MATCH(#REF!,#REF!:#REF!,0))</f>
        <v>#REF!</v>
      </c>
    </row>
    <row r="5812" spans="1:6" ht="16.5" x14ac:dyDescent="0.3">
      <c r="A5812" s="9" t="s">
        <v>16513</v>
      </c>
      <c r="B5812" s="9" t="s">
        <v>2974</v>
      </c>
      <c r="C5812" s="10">
        <v>36671</v>
      </c>
      <c r="D5812" s="9">
        <v>8617243198</v>
      </c>
      <c r="E5812" s="9" t="e">
        <f>INDEX(#REF!:#REF!,MATCH($D5812,#REF!:#REF!,0),MATCH(#REF!,#REF!:#REF!,0))</f>
        <v>#REF!</v>
      </c>
      <c r="F5812" s="9" t="e">
        <f>INDEX(#REF!:#REF!,MATCH($D5812,#REF!:#REF!,0),MATCH(#REF!,#REF!:#REF!,0))</f>
        <v>#REF!</v>
      </c>
    </row>
    <row r="5813" spans="1:6" ht="16.5" x14ac:dyDescent="0.3">
      <c r="A5813" s="9" t="s">
        <v>16512</v>
      </c>
      <c r="B5813" s="9" t="s">
        <v>2727</v>
      </c>
      <c r="C5813" s="10">
        <v>52209</v>
      </c>
      <c r="D5813" s="9">
        <v>6276010022</v>
      </c>
      <c r="E5813" s="9" t="e">
        <f>INDEX(#REF!:#REF!,MATCH($D5813,#REF!:#REF!,0),MATCH(#REF!,#REF!:#REF!,0))</f>
        <v>#REF!</v>
      </c>
      <c r="F5813" s="9" t="e">
        <f>INDEX(#REF!:#REF!,MATCH($D5813,#REF!:#REF!,0),MATCH(#REF!,#REF!:#REF!,0))</f>
        <v>#REF!</v>
      </c>
    </row>
    <row r="5814" spans="1:6" ht="16.5" x14ac:dyDescent="0.3">
      <c r="A5814" s="9" t="s">
        <v>16511</v>
      </c>
      <c r="B5814" s="9" t="s">
        <v>2071</v>
      </c>
      <c r="C5814" s="10">
        <v>28490</v>
      </c>
      <c r="D5814" s="9">
        <v>3764546336</v>
      </c>
      <c r="E5814" s="9" t="e">
        <f>INDEX(#REF!:#REF!,MATCH($D5814,#REF!:#REF!,0),MATCH(#REF!,#REF!:#REF!,0))</f>
        <v>#REF!</v>
      </c>
      <c r="F5814" s="9" t="e">
        <f>INDEX(#REF!:#REF!,MATCH($D5814,#REF!:#REF!,0),MATCH(#REF!,#REF!:#REF!,0))</f>
        <v>#REF!</v>
      </c>
    </row>
    <row r="5815" spans="1:6" ht="16.5" x14ac:dyDescent="0.3">
      <c r="A5815" s="9" t="s">
        <v>16510</v>
      </c>
      <c r="B5815" s="9" t="s">
        <v>2675</v>
      </c>
      <c r="C5815" s="10">
        <v>10818</v>
      </c>
      <c r="D5815" s="9">
        <v>4768342426</v>
      </c>
      <c r="E5815" s="9" t="e">
        <f>INDEX(#REF!:#REF!,MATCH($D5815,#REF!:#REF!,0),MATCH(#REF!,#REF!:#REF!,0))</f>
        <v>#REF!</v>
      </c>
      <c r="F5815" s="9" t="e">
        <f>INDEX(#REF!:#REF!,MATCH($D5815,#REF!:#REF!,0),MATCH(#REF!,#REF!:#REF!,0))</f>
        <v>#REF!</v>
      </c>
    </row>
    <row r="5816" spans="1:6" ht="16.5" x14ac:dyDescent="0.3">
      <c r="A5816" s="9" t="s">
        <v>16509</v>
      </c>
      <c r="B5816" s="9" t="s">
        <v>2826</v>
      </c>
      <c r="C5816" s="10">
        <v>24980</v>
      </c>
      <c r="D5816" s="9">
        <v>7914395587</v>
      </c>
      <c r="E5816" s="9" t="e">
        <f>INDEX(#REF!:#REF!,MATCH($D5816,#REF!:#REF!,0),MATCH(#REF!,#REF!:#REF!,0))</f>
        <v>#REF!</v>
      </c>
      <c r="F5816" s="9" t="e">
        <f>INDEX(#REF!:#REF!,MATCH($D5816,#REF!:#REF!,0),MATCH(#REF!,#REF!:#REF!,0))</f>
        <v>#REF!</v>
      </c>
    </row>
    <row r="5817" spans="1:6" ht="16.5" x14ac:dyDescent="0.3">
      <c r="A5817" s="9" t="s">
        <v>16508</v>
      </c>
      <c r="B5817" s="9" t="s">
        <v>2013</v>
      </c>
      <c r="C5817" s="10">
        <v>53010</v>
      </c>
      <c r="D5817" s="9">
        <v>4085082426</v>
      </c>
      <c r="E5817" s="9" t="e">
        <f>INDEX(#REF!:#REF!,MATCH($D5817,#REF!:#REF!,0),MATCH(#REF!,#REF!:#REF!,0))</f>
        <v>#REF!</v>
      </c>
      <c r="F5817" s="9" t="e">
        <f>INDEX(#REF!:#REF!,MATCH($D5817,#REF!:#REF!,0),MATCH(#REF!,#REF!:#REF!,0))</f>
        <v>#REF!</v>
      </c>
    </row>
    <row r="5818" spans="1:6" ht="16.5" x14ac:dyDescent="0.3">
      <c r="A5818" s="9" t="s">
        <v>16507</v>
      </c>
      <c r="B5818" s="9" t="s">
        <v>2125</v>
      </c>
      <c r="C5818" s="10">
        <v>16816</v>
      </c>
      <c r="D5818" s="9">
        <v>7233077789</v>
      </c>
      <c r="E5818" s="9" t="e">
        <f>INDEX(#REF!:#REF!,MATCH($D5818,#REF!:#REF!,0),MATCH(#REF!,#REF!:#REF!,0))</f>
        <v>#REF!</v>
      </c>
      <c r="F5818" s="9" t="e">
        <f>INDEX(#REF!:#REF!,MATCH($D5818,#REF!:#REF!,0),MATCH(#REF!,#REF!:#REF!,0))</f>
        <v>#REF!</v>
      </c>
    </row>
    <row r="5819" spans="1:6" ht="16.5" x14ac:dyDescent="0.3">
      <c r="A5819" s="9" t="s">
        <v>16506</v>
      </c>
      <c r="B5819" s="9" t="s">
        <v>2584</v>
      </c>
      <c r="C5819" s="10">
        <v>52588</v>
      </c>
      <c r="D5819" s="9">
        <v>9803956825</v>
      </c>
      <c r="E5819" s="9" t="e">
        <f>INDEX(#REF!:#REF!,MATCH($D5819,#REF!:#REF!,0),MATCH(#REF!,#REF!:#REF!,0))</f>
        <v>#REF!</v>
      </c>
      <c r="F5819" s="9" t="e">
        <f>INDEX(#REF!:#REF!,MATCH($D5819,#REF!:#REF!,0),MATCH(#REF!,#REF!:#REF!,0))</f>
        <v>#REF!</v>
      </c>
    </row>
    <row r="5820" spans="1:6" ht="16.5" x14ac:dyDescent="0.3">
      <c r="A5820" s="9" t="s">
        <v>16505</v>
      </c>
      <c r="B5820" s="9" t="s">
        <v>2121</v>
      </c>
      <c r="C5820" s="10">
        <v>46352</v>
      </c>
      <c r="D5820" s="9">
        <v>4472356473</v>
      </c>
      <c r="E5820" s="9" t="e">
        <f>INDEX(#REF!:#REF!,MATCH($D5820,#REF!:#REF!,0),MATCH(#REF!,#REF!:#REF!,0))</f>
        <v>#REF!</v>
      </c>
      <c r="F5820" s="9" t="e">
        <f>INDEX(#REF!:#REF!,MATCH($D5820,#REF!:#REF!,0),MATCH(#REF!,#REF!:#REF!,0))</f>
        <v>#REF!</v>
      </c>
    </row>
    <row r="5821" spans="1:6" ht="16.5" x14ac:dyDescent="0.3">
      <c r="A5821" s="9" t="s">
        <v>16504</v>
      </c>
      <c r="B5821" s="9" t="s">
        <v>1947</v>
      </c>
      <c r="C5821" s="10">
        <v>58141</v>
      </c>
      <c r="D5821" s="9">
        <v>6227038881</v>
      </c>
      <c r="E5821" s="9" t="e">
        <f>INDEX(#REF!:#REF!,MATCH($D5821,#REF!:#REF!,0),MATCH(#REF!,#REF!:#REF!,0))</f>
        <v>#REF!</v>
      </c>
      <c r="F5821" s="9" t="e">
        <f>INDEX(#REF!:#REF!,MATCH($D5821,#REF!:#REF!,0),MATCH(#REF!,#REF!:#REF!,0))</f>
        <v>#REF!</v>
      </c>
    </row>
    <row r="5822" spans="1:6" ht="16.5" x14ac:dyDescent="0.3">
      <c r="A5822" s="9" t="s">
        <v>16503</v>
      </c>
      <c r="B5822" s="9" t="s">
        <v>2568</v>
      </c>
      <c r="C5822" s="10">
        <v>18520</v>
      </c>
      <c r="D5822" s="9">
        <v>4094820760</v>
      </c>
      <c r="E5822" s="9" t="e">
        <f>INDEX(#REF!:#REF!,MATCH($D5822,#REF!:#REF!,0),MATCH(#REF!,#REF!:#REF!,0))</f>
        <v>#REF!</v>
      </c>
      <c r="F5822" s="9" t="e">
        <f>INDEX(#REF!:#REF!,MATCH($D5822,#REF!:#REF!,0),MATCH(#REF!,#REF!:#REF!,0))</f>
        <v>#REF!</v>
      </c>
    </row>
    <row r="5823" spans="1:6" ht="16.5" x14ac:dyDescent="0.3">
      <c r="A5823" s="9" t="s">
        <v>16502</v>
      </c>
      <c r="B5823" s="9" t="s">
        <v>2222</v>
      </c>
      <c r="C5823" s="10">
        <v>53390</v>
      </c>
      <c r="D5823" s="9">
        <v>3554200719</v>
      </c>
      <c r="E5823" s="9" t="e">
        <f>INDEX(#REF!:#REF!,MATCH($D5823,#REF!:#REF!,0),MATCH(#REF!,#REF!:#REF!,0))</f>
        <v>#REF!</v>
      </c>
      <c r="F5823" s="9" t="e">
        <f>INDEX(#REF!:#REF!,MATCH($D5823,#REF!:#REF!,0),MATCH(#REF!,#REF!:#REF!,0))</f>
        <v>#REF!</v>
      </c>
    </row>
    <row r="5824" spans="1:6" ht="16.5" x14ac:dyDescent="0.3">
      <c r="A5824" s="9" t="s">
        <v>16501</v>
      </c>
      <c r="B5824" s="9" t="s">
        <v>2048</v>
      </c>
      <c r="C5824" s="10">
        <v>14143</v>
      </c>
      <c r="D5824" s="9">
        <v>7635344498</v>
      </c>
      <c r="E5824" s="9" t="e">
        <f>INDEX(#REF!:#REF!,MATCH($D5824,#REF!:#REF!,0),MATCH(#REF!,#REF!:#REF!,0))</f>
        <v>#REF!</v>
      </c>
      <c r="F5824" s="9" t="e">
        <f>INDEX(#REF!:#REF!,MATCH($D5824,#REF!:#REF!,0),MATCH(#REF!,#REF!:#REF!,0))</f>
        <v>#REF!</v>
      </c>
    </row>
    <row r="5825" spans="1:6" ht="16.5" x14ac:dyDescent="0.3">
      <c r="A5825" s="9" t="s">
        <v>16500</v>
      </c>
      <c r="B5825" s="9" t="s">
        <v>2161</v>
      </c>
      <c r="C5825" s="10">
        <v>37001</v>
      </c>
      <c r="D5825" s="9">
        <v>8750494546</v>
      </c>
      <c r="E5825" s="9" t="e">
        <f>INDEX(#REF!:#REF!,MATCH($D5825,#REF!:#REF!,0),MATCH(#REF!,#REF!:#REF!,0))</f>
        <v>#REF!</v>
      </c>
      <c r="F5825" s="9" t="e">
        <f>INDEX(#REF!:#REF!,MATCH($D5825,#REF!:#REF!,0),MATCH(#REF!,#REF!:#REF!,0))</f>
        <v>#REF!</v>
      </c>
    </row>
    <row r="5826" spans="1:6" ht="16.5" x14ac:dyDescent="0.3">
      <c r="A5826" s="9" t="s">
        <v>16499</v>
      </c>
      <c r="B5826" s="9" t="s">
        <v>2783</v>
      </c>
      <c r="C5826" s="10">
        <v>29363</v>
      </c>
      <c r="D5826" s="9">
        <v>549857826</v>
      </c>
      <c r="E5826" s="9" t="e">
        <f>INDEX(#REF!:#REF!,MATCH($D5826,#REF!:#REF!,0),MATCH(#REF!,#REF!:#REF!,0))</f>
        <v>#REF!</v>
      </c>
      <c r="F5826" s="9" t="e">
        <f>INDEX(#REF!:#REF!,MATCH($D5826,#REF!:#REF!,0),MATCH(#REF!,#REF!:#REF!,0))</f>
        <v>#REF!</v>
      </c>
    </row>
    <row r="5827" spans="1:6" ht="16.5" x14ac:dyDescent="0.3">
      <c r="A5827" s="9" t="s">
        <v>16498</v>
      </c>
      <c r="B5827" s="9" t="s">
        <v>1989</v>
      </c>
      <c r="C5827" s="10">
        <v>44984</v>
      </c>
      <c r="D5827" s="9">
        <v>1382734301</v>
      </c>
      <c r="E5827" s="9" t="e">
        <f>INDEX(#REF!:#REF!,MATCH($D5827,#REF!:#REF!,0),MATCH(#REF!,#REF!:#REF!,0))</f>
        <v>#REF!</v>
      </c>
      <c r="F5827" s="9" t="e">
        <f>INDEX(#REF!:#REF!,MATCH($D5827,#REF!:#REF!,0),MATCH(#REF!,#REF!:#REF!,0))</f>
        <v>#REF!</v>
      </c>
    </row>
    <row r="5828" spans="1:6" ht="16.5" x14ac:dyDescent="0.3">
      <c r="A5828" s="9" t="s">
        <v>16497</v>
      </c>
      <c r="B5828" s="9" t="s">
        <v>1961</v>
      </c>
      <c r="C5828" s="10">
        <v>19607</v>
      </c>
      <c r="D5828" s="9">
        <v>3932861779</v>
      </c>
      <c r="E5828" s="9" t="e">
        <f>INDEX(#REF!:#REF!,MATCH($D5828,#REF!:#REF!,0),MATCH(#REF!,#REF!:#REF!,0))</f>
        <v>#REF!</v>
      </c>
      <c r="F5828" s="9" t="e">
        <f>INDEX(#REF!:#REF!,MATCH($D5828,#REF!:#REF!,0),MATCH(#REF!,#REF!:#REF!,0))</f>
        <v>#REF!</v>
      </c>
    </row>
    <row r="5829" spans="1:6" ht="16.5" x14ac:dyDescent="0.3">
      <c r="A5829" s="9" t="s">
        <v>16496</v>
      </c>
      <c r="B5829" s="9" t="s">
        <v>2087</v>
      </c>
      <c r="C5829" s="10">
        <v>42160</v>
      </c>
      <c r="D5829" s="9">
        <v>6769297310</v>
      </c>
      <c r="E5829" s="9" t="e">
        <f>INDEX(#REF!:#REF!,MATCH($D5829,#REF!:#REF!,0),MATCH(#REF!,#REF!:#REF!,0))</f>
        <v>#REF!</v>
      </c>
      <c r="F5829" s="9" t="e">
        <f>INDEX(#REF!:#REF!,MATCH($D5829,#REF!:#REF!,0),MATCH(#REF!,#REF!:#REF!,0))</f>
        <v>#REF!</v>
      </c>
    </row>
    <row r="5830" spans="1:6" ht="16.5" x14ac:dyDescent="0.3">
      <c r="A5830" s="9" t="s">
        <v>16495</v>
      </c>
      <c r="B5830" s="9" t="s">
        <v>1979</v>
      </c>
      <c r="C5830" s="10">
        <v>51059</v>
      </c>
      <c r="D5830" s="9">
        <v>2280674246</v>
      </c>
      <c r="E5830" s="9" t="e">
        <f>INDEX(#REF!:#REF!,MATCH($D5830,#REF!:#REF!,0),MATCH(#REF!,#REF!:#REF!,0))</f>
        <v>#REF!</v>
      </c>
      <c r="F5830" s="9" t="e">
        <f>INDEX(#REF!:#REF!,MATCH($D5830,#REF!:#REF!,0),MATCH(#REF!,#REF!:#REF!,0))</f>
        <v>#REF!</v>
      </c>
    </row>
    <row r="5831" spans="1:6" ht="16.5" x14ac:dyDescent="0.3">
      <c r="A5831" s="9" t="s">
        <v>16494</v>
      </c>
      <c r="B5831" s="9" t="s">
        <v>2914</v>
      </c>
      <c r="C5831" s="10">
        <v>35656</v>
      </c>
      <c r="D5831" s="9">
        <v>4984363320</v>
      </c>
      <c r="E5831" s="9" t="e">
        <f>INDEX(#REF!:#REF!,MATCH($D5831,#REF!:#REF!,0),MATCH(#REF!,#REF!:#REF!,0))</f>
        <v>#REF!</v>
      </c>
      <c r="F5831" s="9" t="e">
        <f>INDEX(#REF!:#REF!,MATCH($D5831,#REF!:#REF!,0),MATCH(#REF!,#REF!:#REF!,0))</f>
        <v>#REF!</v>
      </c>
    </row>
    <row r="5832" spans="1:6" ht="16.5" x14ac:dyDescent="0.3">
      <c r="A5832" s="9" t="s">
        <v>16493</v>
      </c>
      <c r="B5832" s="9" t="s">
        <v>2707</v>
      </c>
      <c r="C5832" s="10">
        <v>34162</v>
      </c>
      <c r="D5832" s="9">
        <v>8875305560</v>
      </c>
      <c r="E5832" s="9" t="e">
        <f>INDEX(#REF!:#REF!,MATCH($D5832,#REF!:#REF!,0),MATCH(#REF!,#REF!:#REF!,0))</f>
        <v>#REF!</v>
      </c>
      <c r="F5832" s="9" t="e">
        <f>INDEX(#REF!:#REF!,MATCH($D5832,#REF!:#REF!,0),MATCH(#REF!,#REF!:#REF!,0))</f>
        <v>#REF!</v>
      </c>
    </row>
    <row r="5833" spans="1:6" ht="16.5" x14ac:dyDescent="0.3">
      <c r="A5833" s="9" t="s">
        <v>16492</v>
      </c>
      <c r="B5833" s="9" t="s">
        <v>2161</v>
      </c>
      <c r="C5833" s="10">
        <v>30432</v>
      </c>
      <c r="D5833" s="9">
        <v>5814713100</v>
      </c>
      <c r="E5833" s="9" t="e">
        <f>INDEX(#REF!:#REF!,MATCH($D5833,#REF!:#REF!,0),MATCH(#REF!,#REF!:#REF!,0))</f>
        <v>#REF!</v>
      </c>
      <c r="F5833" s="9" t="e">
        <f>INDEX(#REF!:#REF!,MATCH($D5833,#REF!:#REF!,0),MATCH(#REF!,#REF!:#REF!,0))</f>
        <v>#REF!</v>
      </c>
    </row>
    <row r="5834" spans="1:6" ht="16.5" x14ac:dyDescent="0.3">
      <c r="A5834" s="9" t="s">
        <v>16491</v>
      </c>
      <c r="B5834" s="9" t="s">
        <v>1981</v>
      </c>
      <c r="C5834" s="10">
        <v>36784</v>
      </c>
      <c r="D5834" s="9">
        <v>933051662</v>
      </c>
      <c r="E5834" s="9" t="e">
        <f>INDEX(#REF!:#REF!,MATCH($D5834,#REF!:#REF!,0),MATCH(#REF!,#REF!:#REF!,0))</f>
        <v>#REF!</v>
      </c>
      <c r="F5834" s="9" t="e">
        <f>INDEX(#REF!:#REF!,MATCH($D5834,#REF!:#REF!,0),MATCH(#REF!,#REF!:#REF!,0))</f>
        <v>#REF!</v>
      </c>
    </row>
    <row r="5835" spans="1:6" ht="16.5" x14ac:dyDescent="0.3">
      <c r="A5835" s="9" t="s">
        <v>16490</v>
      </c>
      <c r="B5835" s="9" t="s">
        <v>2277</v>
      </c>
      <c r="C5835" s="10">
        <v>12598</v>
      </c>
      <c r="D5835" s="9">
        <v>1469328364</v>
      </c>
      <c r="E5835" s="9" t="e">
        <f>INDEX(#REF!:#REF!,MATCH($D5835,#REF!:#REF!,0),MATCH(#REF!,#REF!:#REF!,0))</f>
        <v>#REF!</v>
      </c>
      <c r="F5835" s="9" t="e">
        <f>INDEX(#REF!:#REF!,MATCH($D5835,#REF!:#REF!,0),MATCH(#REF!,#REF!:#REF!,0))</f>
        <v>#REF!</v>
      </c>
    </row>
    <row r="5836" spans="1:6" ht="16.5" x14ac:dyDescent="0.3">
      <c r="A5836" s="9" t="s">
        <v>16489</v>
      </c>
      <c r="B5836" s="9" t="s">
        <v>2445</v>
      </c>
      <c r="C5836" s="10">
        <v>15730</v>
      </c>
      <c r="D5836" s="9">
        <v>1028388519</v>
      </c>
      <c r="E5836" s="9" t="e">
        <f>INDEX(#REF!:#REF!,MATCH($D5836,#REF!:#REF!,0),MATCH(#REF!,#REF!:#REF!,0))</f>
        <v>#REF!</v>
      </c>
      <c r="F5836" s="9" t="e">
        <f>INDEX(#REF!:#REF!,MATCH($D5836,#REF!:#REF!,0),MATCH(#REF!,#REF!:#REF!,0))</f>
        <v>#REF!</v>
      </c>
    </row>
    <row r="5837" spans="1:6" ht="16.5" x14ac:dyDescent="0.3">
      <c r="A5837" s="9" t="s">
        <v>16488</v>
      </c>
      <c r="B5837" s="9" t="s">
        <v>2373</v>
      </c>
      <c r="C5837" s="10">
        <v>53022</v>
      </c>
      <c r="D5837" s="9">
        <v>3164004753</v>
      </c>
      <c r="E5837" s="9" t="e">
        <f>INDEX(#REF!:#REF!,MATCH($D5837,#REF!:#REF!,0),MATCH(#REF!,#REF!:#REF!,0))</f>
        <v>#REF!</v>
      </c>
      <c r="F5837" s="9" t="e">
        <f>INDEX(#REF!:#REF!,MATCH($D5837,#REF!:#REF!,0),MATCH(#REF!,#REF!:#REF!,0))</f>
        <v>#REF!</v>
      </c>
    </row>
    <row r="5838" spans="1:6" ht="16.5" x14ac:dyDescent="0.3">
      <c r="A5838" s="9" t="s">
        <v>16487</v>
      </c>
      <c r="B5838" s="9" t="s">
        <v>1987</v>
      </c>
      <c r="C5838" s="10">
        <v>56605</v>
      </c>
      <c r="D5838" s="9">
        <v>4698538416</v>
      </c>
      <c r="E5838" s="9" t="e">
        <f>INDEX(#REF!:#REF!,MATCH($D5838,#REF!:#REF!,0),MATCH(#REF!,#REF!:#REF!,0))</f>
        <v>#REF!</v>
      </c>
      <c r="F5838" s="9" t="e">
        <f>INDEX(#REF!:#REF!,MATCH($D5838,#REF!:#REF!,0),MATCH(#REF!,#REF!:#REF!,0))</f>
        <v>#REF!</v>
      </c>
    </row>
    <row r="5839" spans="1:6" ht="16.5" x14ac:dyDescent="0.3">
      <c r="A5839" s="9" t="s">
        <v>16486</v>
      </c>
      <c r="B5839" s="9" t="s">
        <v>2685</v>
      </c>
      <c r="C5839" s="10">
        <v>30204</v>
      </c>
      <c r="D5839" s="9">
        <v>492630925</v>
      </c>
      <c r="E5839" s="9" t="e">
        <f>INDEX(#REF!:#REF!,MATCH($D5839,#REF!:#REF!,0),MATCH(#REF!,#REF!:#REF!,0))</f>
        <v>#REF!</v>
      </c>
      <c r="F5839" s="9" t="e">
        <f>INDEX(#REF!:#REF!,MATCH($D5839,#REF!:#REF!,0),MATCH(#REF!,#REF!:#REF!,0))</f>
        <v>#REF!</v>
      </c>
    </row>
    <row r="5840" spans="1:6" ht="16.5" x14ac:dyDescent="0.3">
      <c r="A5840" s="9" t="s">
        <v>16485</v>
      </c>
      <c r="B5840" s="9" t="s">
        <v>2042</v>
      </c>
      <c r="C5840" s="10">
        <v>50676</v>
      </c>
      <c r="D5840" s="9">
        <v>9002722281</v>
      </c>
      <c r="E5840" s="9" t="e">
        <f>INDEX(#REF!:#REF!,MATCH($D5840,#REF!:#REF!,0),MATCH(#REF!,#REF!:#REF!,0))</f>
        <v>#REF!</v>
      </c>
      <c r="F5840" s="9" t="e">
        <f>INDEX(#REF!:#REF!,MATCH($D5840,#REF!:#REF!,0),MATCH(#REF!,#REF!:#REF!,0))</f>
        <v>#REF!</v>
      </c>
    </row>
    <row r="5841" spans="1:6" ht="16.5" x14ac:dyDescent="0.3">
      <c r="A5841" s="9" t="s">
        <v>16484</v>
      </c>
      <c r="B5841" s="9" t="s">
        <v>3328</v>
      </c>
      <c r="C5841" s="10">
        <v>52844</v>
      </c>
      <c r="D5841" s="9">
        <v>2565093969</v>
      </c>
      <c r="E5841" s="9" t="e">
        <f>INDEX(#REF!:#REF!,MATCH($D5841,#REF!:#REF!,0),MATCH(#REF!,#REF!:#REF!,0))</f>
        <v>#REF!</v>
      </c>
      <c r="F5841" s="9" t="e">
        <f>INDEX(#REF!:#REF!,MATCH($D5841,#REF!:#REF!,0),MATCH(#REF!,#REF!:#REF!,0))</f>
        <v>#REF!</v>
      </c>
    </row>
    <row r="5842" spans="1:6" ht="16.5" x14ac:dyDescent="0.3">
      <c r="A5842" s="9" t="s">
        <v>16483</v>
      </c>
      <c r="B5842" s="9" t="s">
        <v>2539</v>
      </c>
      <c r="C5842" s="10">
        <v>46887</v>
      </c>
      <c r="D5842" s="9">
        <v>9153408497</v>
      </c>
      <c r="E5842" s="9" t="e">
        <f>INDEX(#REF!:#REF!,MATCH($D5842,#REF!:#REF!,0),MATCH(#REF!,#REF!:#REF!,0))</f>
        <v>#REF!</v>
      </c>
      <c r="F5842" s="9" t="e">
        <f>INDEX(#REF!:#REF!,MATCH($D5842,#REF!:#REF!,0),MATCH(#REF!,#REF!:#REF!,0))</f>
        <v>#REF!</v>
      </c>
    </row>
    <row r="5843" spans="1:6" ht="16.5" x14ac:dyDescent="0.3">
      <c r="A5843" s="9" t="s">
        <v>16482</v>
      </c>
      <c r="B5843" s="9" t="s">
        <v>2952</v>
      </c>
      <c r="C5843" s="10">
        <v>35493</v>
      </c>
      <c r="D5843" s="9">
        <v>8239612253</v>
      </c>
      <c r="E5843" s="9" t="e">
        <f>INDEX(#REF!:#REF!,MATCH($D5843,#REF!:#REF!,0),MATCH(#REF!,#REF!:#REF!,0))</f>
        <v>#REF!</v>
      </c>
      <c r="F5843" s="9" t="e">
        <f>INDEX(#REF!:#REF!,MATCH($D5843,#REF!:#REF!,0),MATCH(#REF!,#REF!:#REF!,0))</f>
        <v>#REF!</v>
      </c>
    </row>
    <row r="5844" spans="1:6" ht="16.5" x14ac:dyDescent="0.3">
      <c r="A5844" s="9" t="s">
        <v>16481</v>
      </c>
      <c r="B5844" s="9" t="s">
        <v>2870</v>
      </c>
      <c r="C5844" s="10">
        <v>31361</v>
      </c>
      <c r="D5844" s="9">
        <v>7098438871</v>
      </c>
      <c r="E5844" s="9" t="e">
        <f>INDEX(#REF!:#REF!,MATCH($D5844,#REF!:#REF!,0),MATCH(#REF!,#REF!:#REF!,0))</f>
        <v>#REF!</v>
      </c>
      <c r="F5844" s="9" t="e">
        <f>INDEX(#REF!:#REF!,MATCH($D5844,#REF!:#REF!,0),MATCH(#REF!,#REF!:#REF!,0))</f>
        <v>#REF!</v>
      </c>
    </row>
    <row r="5845" spans="1:6" ht="16.5" x14ac:dyDescent="0.3">
      <c r="A5845" s="9" t="s">
        <v>16480</v>
      </c>
      <c r="B5845" s="9" t="s">
        <v>3229</v>
      </c>
      <c r="C5845" s="10">
        <v>15249</v>
      </c>
      <c r="D5845" s="9">
        <v>844376051</v>
      </c>
      <c r="E5845" s="9" t="e">
        <f>INDEX(#REF!:#REF!,MATCH($D5845,#REF!:#REF!,0),MATCH(#REF!,#REF!:#REF!,0))</f>
        <v>#REF!</v>
      </c>
      <c r="F5845" s="9" t="e">
        <f>INDEX(#REF!:#REF!,MATCH($D5845,#REF!:#REF!,0),MATCH(#REF!,#REF!:#REF!,0))</f>
        <v>#REF!</v>
      </c>
    </row>
    <row r="5846" spans="1:6" ht="16.5" x14ac:dyDescent="0.3">
      <c r="A5846" s="9" t="s">
        <v>16479</v>
      </c>
      <c r="B5846" s="9" t="s">
        <v>2105</v>
      </c>
      <c r="C5846" s="10">
        <v>19512</v>
      </c>
      <c r="D5846" s="9">
        <v>858481901</v>
      </c>
      <c r="E5846" s="9" t="e">
        <f>INDEX(#REF!:#REF!,MATCH($D5846,#REF!:#REF!,0),MATCH(#REF!,#REF!:#REF!,0))</f>
        <v>#REF!</v>
      </c>
      <c r="F5846" s="9" t="e">
        <f>INDEX(#REF!:#REF!,MATCH($D5846,#REF!:#REF!,0),MATCH(#REF!,#REF!:#REF!,0))</f>
        <v>#REF!</v>
      </c>
    </row>
    <row r="5847" spans="1:6" ht="16.5" x14ac:dyDescent="0.3">
      <c r="A5847" s="9" t="s">
        <v>16478</v>
      </c>
      <c r="B5847" s="9" t="s">
        <v>2595</v>
      </c>
      <c r="C5847" s="10">
        <v>25517</v>
      </c>
      <c r="D5847" s="9">
        <v>5795848808</v>
      </c>
      <c r="E5847" s="9" t="e">
        <f>INDEX(#REF!:#REF!,MATCH($D5847,#REF!:#REF!,0),MATCH(#REF!,#REF!:#REF!,0))</f>
        <v>#REF!</v>
      </c>
      <c r="F5847" s="9" t="e">
        <f>INDEX(#REF!:#REF!,MATCH($D5847,#REF!:#REF!,0),MATCH(#REF!,#REF!:#REF!,0))</f>
        <v>#REF!</v>
      </c>
    </row>
    <row r="5848" spans="1:6" ht="16.5" x14ac:dyDescent="0.3">
      <c r="A5848" s="9" t="s">
        <v>16477</v>
      </c>
      <c r="B5848" s="9" t="s">
        <v>3123</v>
      </c>
      <c r="C5848" s="10">
        <v>12218</v>
      </c>
      <c r="D5848" s="9">
        <v>813371287</v>
      </c>
      <c r="E5848" s="9" t="e">
        <f>INDEX(#REF!:#REF!,MATCH($D5848,#REF!:#REF!,0),MATCH(#REF!,#REF!:#REF!,0))</f>
        <v>#REF!</v>
      </c>
      <c r="F5848" s="9" t="e">
        <f>INDEX(#REF!:#REF!,MATCH($D5848,#REF!:#REF!,0),MATCH(#REF!,#REF!:#REF!,0))</f>
        <v>#REF!</v>
      </c>
    </row>
    <row r="5849" spans="1:6" ht="16.5" x14ac:dyDescent="0.3">
      <c r="A5849" s="9" t="s">
        <v>16476</v>
      </c>
      <c r="B5849" s="9" t="s">
        <v>2373</v>
      </c>
      <c r="C5849" s="10">
        <v>36537</v>
      </c>
      <c r="D5849" s="9">
        <v>9328457335</v>
      </c>
      <c r="E5849" s="9" t="e">
        <f>INDEX(#REF!:#REF!,MATCH($D5849,#REF!:#REF!,0),MATCH(#REF!,#REF!:#REF!,0))</f>
        <v>#REF!</v>
      </c>
      <c r="F5849" s="9" t="e">
        <f>INDEX(#REF!:#REF!,MATCH($D5849,#REF!:#REF!,0),MATCH(#REF!,#REF!:#REF!,0))</f>
        <v>#REF!</v>
      </c>
    </row>
    <row r="5850" spans="1:6" ht="16.5" x14ac:dyDescent="0.3">
      <c r="A5850" s="9" t="s">
        <v>16475</v>
      </c>
      <c r="B5850" s="9" t="s">
        <v>2083</v>
      </c>
      <c r="C5850" s="10">
        <v>18053</v>
      </c>
      <c r="D5850" s="9">
        <v>9491257560</v>
      </c>
      <c r="E5850" s="9" t="e">
        <f>INDEX(#REF!:#REF!,MATCH($D5850,#REF!:#REF!,0),MATCH(#REF!,#REF!:#REF!,0))</f>
        <v>#REF!</v>
      </c>
      <c r="F5850" s="9" t="e">
        <f>INDEX(#REF!:#REF!,MATCH($D5850,#REF!:#REF!,0),MATCH(#REF!,#REF!:#REF!,0))</f>
        <v>#REF!</v>
      </c>
    </row>
    <row r="5851" spans="1:6" ht="16.5" x14ac:dyDescent="0.3">
      <c r="A5851" s="9" t="s">
        <v>16474</v>
      </c>
      <c r="B5851" s="9" t="s">
        <v>3506</v>
      </c>
      <c r="C5851" s="10">
        <v>48208</v>
      </c>
      <c r="D5851" s="9">
        <v>244523738</v>
      </c>
      <c r="E5851" s="9" t="e">
        <f>INDEX(#REF!:#REF!,MATCH($D5851,#REF!:#REF!,0),MATCH(#REF!,#REF!:#REF!,0))</f>
        <v>#REF!</v>
      </c>
      <c r="F5851" s="9" t="e">
        <f>INDEX(#REF!:#REF!,MATCH($D5851,#REF!:#REF!,0),MATCH(#REF!,#REF!:#REF!,0))</f>
        <v>#REF!</v>
      </c>
    </row>
    <row r="5852" spans="1:6" ht="16.5" x14ac:dyDescent="0.3">
      <c r="A5852" s="9" t="s">
        <v>16473</v>
      </c>
      <c r="B5852" s="9" t="s">
        <v>2161</v>
      </c>
      <c r="C5852" s="10">
        <v>50119</v>
      </c>
      <c r="D5852" s="9">
        <v>2012142672</v>
      </c>
      <c r="E5852" s="9" t="e">
        <f>INDEX(#REF!:#REF!,MATCH($D5852,#REF!:#REF!,0),MATCH(#REF!,#REF!:#REF!,0))</f>
        <v>#REF!</v>
      </c>
      <c r="F5852" s="9" t="e">
        <f>INDEX(#REF!:#REF!,MATCH($D5852,#REF!:#REF!,0),MATCH(#REF!,#REF!:#REF!,0))</f>
        <v>#REF!</v>
      </c>
    </row>
    <row r="5853" spans="1:6" ht="16.5" x14ac:dyDescent="0.3">
      <c r="A5853" s="9" t="s">
        <v>16472</v>
      </c>
      <c r="B5853" s="9" t="s">
        <v>2107</v>
      </c>
      <c r="C5853" s="10">
        <v>13164</v>
      </c>
      <c r="D5853" s="9">
        <v>2493113470</v>
      </c>
      <c r="E5853" s="9" t="e">
        <f>INDEX(#REF!:#REF!,MATCH($D5853,#REF!:#REF!,0),MATCH(#REF!,#REF!:#REF!,0))</f>
        <v>#REF!</v>
      </c>
      <c r="F5853" s="9" t="e">
        <f>INDEX(#REF!:#REF!,MATCH($D5853,#REF!:#REF!,0),MATCH(#REF!,#REF!:#REF!,0))</f>
        <v>#REF!</v>
      </c>
    </row>
    <row r="5854" spans="1:6" ht="16.5" x14ac:dyDescent="0.3">
      <c r="A5854" s="9" t="s">
        <v>16471</v>
      </c>
      <c r="B5854" s="9" t="s">
        <v>2052</v>
      </c>
      <c r="C5854" s="10">
        <v>35500</v>
      </c>
      <c r="D5854" s="9">
        <v>4698538416</v>
      </c>
      <c r="E5854" s="9" t="e">
        <f>INDEX(#REF!:#REF!,MATCH($D5854,#REF!:#REF!,0),MATCH(#REF!,#REF!:#REF!,0))</f>
        <v>#REF!</v>
      </c>
      <c r="F5854" s="9" t="e">
        <f>INDEX(#REF!:#REF!,MATCH($D5854,#REF!:#REF!,0),MATCH(#REF!,#REF!:#REF!,0))</f>
        <v>#REF!</v>
      </c>
    </row>
    <row r="5855" spans="1:6" ht="16.5" x14ac:dyDescent="0.3">
      <c r="A5855" s="9" t="s">
        <v>16470</v>
      </c>
      <c r="B5855" s="9" t="s">
        <v>2757</v>
      </c>
      <c r="C5855" s="10">
        <v>28598</v>
      </c>
      <c r="D5855" s="9">
        <v>1279282711</v>
      </c>
      <c r="E5855" s="9" t="e">
        <f>INDEX(#REF!:#REF!,MATCH($D5855,#REF!:#REF!,0),MATCH(#REF!,#REF!:#REF!,0))</f>
        <v>#REF!</v>
      </c>
      <c r="F5855" s="9" t="e">
        <f>INDEX(#REF!:#REF!,MATCH($D5855,#REF!:#REF!,0),MATCH(#REF!,#REF!:#REF!,0))</f>
        <v>#REF!</v>
      </c>
    </row>
    <row r="5856" spans="1:6" ht="16.5" x14ac:dyDescent="0.3">
      <c r="A5856" s="9" t="s">
        <v>16469</v>
      </c>
      <c r="B5856" s="9" t="s">
        <v>2870</v>
      </c>
      <c r="C5856" s="10">
        <v>31909</v>
      </c>
      <c r="D5856" s="9">
        <v>2426144645</v>
      </c>
      <c r="E5856" s="9" t="e">
        <f>INDEX(#REF!:#REF!,MATCH($D5856,#REF!:#REF!,0),MATCH(#REF!,#REF!:#REF!,0))</f>
        <v>#REF!</v>
      </c>
      <c r="F5856" s="9" t="e">
        <f>INDEX(#REF!:#REF!,MATCH($D5856,#REF!:#REF!,0),MATCH(#REF!,#REF!:#REF!,0))</f>
        <v>#REF!</v>
      </c>
    </row>
    <row r="5857" spans="1:6" ht="16.5" x14ac:dyDescent="0.3">
      <c r="A5857" s="9" t="s">
        <v>16468</v>
      </c>
      <c r="B5857" s="9" t="s">
        <v>2013</v>
      </c>
      <c r="C5857" s="10">
        <v>58972</v>
      </c>
      <c r="D5857" s="9">
        <v>8462409454</v>
      </c>
      <c r="E5857" s="9" t="e">
        <f>INDEX(#REF!:#REF!,MATCH($D5857,#REF!:#REF!,0),MATCH(#REF!,#REF!:#REF!,0))</f>
        <v>#REF!</v>
      </c>
      <c r="F5857" s="9" t="e">
        <f>INDEX(#REF!:#REF!,MATCH($D5857,#REF!:#REF!,0),MATCH(#REF!,#REF!:#REF!,0))</f>
        <v>#REF!</v>
      </c>
    </row>
    <row r="5858" spans="1:6" ht="16.5" x14ac:dyDescent="0.3">
      <c r="A5858" s="9" t="s">
        <v>16467</v>
      </c>
      <c r="B5858" s="9" t="s">
        <v>2300</v>
      </c>
      <c r="C5858" s="10">
        <v>13677</v>
      </c>
      <c r="D5858" s="9">
        <v>9317454674</v>
      </c>
      <c r="E5858" s="9" t="e">
        <f>INDEX(#REF!:#REF!,MATCH($D5858,#REF!:#REF!,0),MATCH(#REF!,#REF!:#REF!,0))</f>
        <v>#REF!</v>
      </c>
      <c r="F5858" s="9" t="e">
        <f>INDEX(#REF!:#REF!,MATCH($D5858,#REF!:#REF!,0),MATCH(#REF!,#REF!:#REF!,0))</f>
        <v>#REF!</v>
      </c>
    </row>
    <row r="5859" spans="1:6" ht="16.5" x14ac:dyDescent="0.3">
      <c r="A5859" s="9" t="s">
        <v>16466</v>
      </c>
      <c r="B5859" s="9" t="s">
        <v>2147</v>
      </c>
      <c r="C5859" s="10">
        <v>18688</v>
      </c>
      <c r="D5859" s="9">
        <v>4969679754</v>
      </c>
      <c r="E5859" s="9" t="e">
        <f>INDEX(#REF!:#REF!,MATCH($D5859,#REF!:#REF!,0),MATCH(#REF!,#REF!:#REF!,0))</f>
        <v>#REF!</v>
      </c>
      <c r="F5859" s="9" t="e">
        <f>INDEX(#REF!:#REF!,MATCH($D5859,#REF!:#REF!,0),MATCH(#REF!,#REF!:#REF!,0))</f>
        <v>#REF!</v>
      </c>
    </row>
    <row r="5860" spans="1:6" ht="16.5" x14ac:dyDescent="0.3">
      <c r="A5860" s="9" t="s">
        <v>16465</v>
      </c>
      <c r="B5860" s="9" t="s">
        <v>3800</v>
      </c>
      <c r="C5860" s="10">
        <v>16633</v>
      </c>
      <c r="D5860" s="9">
        <v>2209340063</v>
      </c>
      <c r="E5860" s="9" t="e">
        <f>INDEX(#REF!:#REF!,MATCH($D5860,#REF!:#REF!,0),MATCH(#REF!,#REF!:#REF!,0))</f>
        <v>#REF!</v>
      </c>
      <c r="F5860" s="9" t="e">
        <f>INDEX(#REF!:#REF!,MATCH($D5860,#REF!:#REF!,0),MATCH(#REF!,#REF!:#REF!,0))</f>
        <v>#REF!</v>
      </c>
    </row>
    <row r="5861" spans="1:6" ht="16.5" x14ac:dyDescent="0.3">
      <c r="A5861" s="9" t="s">
        <v>16464</v>
      </c>
      <c r="B5861" s="9" t="s">
        <v>2293</v>
      </c>
      <c r="C5861" s="10">
        <v>50798</v>
      </c>
      <c r="D5861" s="9">
        <v>3379645060</v>
      </c>
      <c r="E5861" s="9" t="e">
        <f>INDEX(#REF!:#REF!,MATCH($D5861,#REF!:#REF!,0),MATCH(#REF!,#REF!:#REF!,0))</f>
        <v>#REF!</v>
      </c>
      <c r="F5861" s="9" t="e">
        <f>INDEX(#REF!:#REF!,MATCH($D5861,#REF!:#REF!,0),MATCH(#REF!,#REF!:#REF!,0))</f>
        <v>#REF!</v>
      </c>
    </row>
    <row r="5862" spans="1:6" ht="16.5" x14ac:dyDescent="0.3">
      <c r="A5862" s="9" t="s">
        <v>16463</v>
      </c>
      <c r="B5862" s="9" t="s">
        <v>2241</v>
      </c>
      <c r="C5862" s="10">
        <v>57671</v>
      </c>
      <c r="D5862" s="9">
        <v>2053848936</v>
      </c>
      <c r="E5862" s="9" t="e">
        <f>INDEX(#REF!:#REF!,MATCH($D5862,#REF!:#REF!,0),MATCH(#REF!,#REF!:#REF!,0))</f>
        <v>#REF!</v>
      </c>
      <c r="F5862" s="9" t="e">
        <f>INDEX(#REF!:#REF!,MATCH($D5862,#REF!:#REF!,0),MATCH(#REF!,#REF!:#REF!,0))</f>
        <v>#REF!</v>
      </c>
    </row>
    <row r="5863" spans="1:6" ht="16.5" x14ac:dyDescent="0.3">
      <c r="A5863" s="9" t="s">
        <v>16462</v>
      </c>
      <c r="B5863" s="9" t="s">
        <v>2081</v>
      </c>
      <c r="C5863" s="10">
        <v>52368</v>
      </c>
      <c r="D5863" s="9">
        <v>3554200719</v>
      </c>
      <c r="E5863" s="9" t="e">
        <f>INDEX(#REF!:#REF!,MATCH($D5863,#REF!:#REF!,0),MATCH(#REF!,#REF!:#REF!,0))</f>
        <v>#REF!</v>
      </c>
      <c r="F5863" s="9" t="e">
        <f>INDEX(#REF!:#REF!,MATCH($D5863,#REF!:#REF!,0),MATCH(#REF!,#REF!:#REF!,0))</f>
        <v>#REF!</v>
      </c>
    </row>
    <row r="5864" spans="1:6" ht="16.5" x14ac:dyDescent="0.3">
      <c r="A5864" s="9" t="s">
        <v>16461</v>
      </c>
      <c r="B5864" s="9" t="s">
        <v>2293</v>
      </c>
      <c r="C5864" s="10">
        <v>40874</v>
      </c>
      <c r="D5864" s="9">
        <v>9228842121</v>
      </c>
      <c r="E5864" s="9" t="e">
        <f>INDEX(#REF!:#REF!,MATCH($D5864,#REF!:#REF!,0),MATCH(#REF!,#REF!:#REF!,0))</f>
        <v>#REF!</v>
      </c>
      <c r="F5864" s="9" t="e">
        <f>INDEX(#REF!:#REF!,MATCH($D5864,#REF!:#REF!,0),MATCH(#REF!,#REF!:#REF!,0))</f>
        <v>#REF!</v>
      </c>
    </row>
    <row r="5865" spans="1:6" ht="16.5" x14ac:dyDescent="0.3">
      <c r="A5865" s="9" t="s">
        <v>16460</v>
      </c>
      <c r="B5865" s="9" t="s">
        <v>2341</v>
      </c>
      <c r="C5865" s="10">
        <v>19182</v>
      </c>
      <c r="D5865" s="9">
        <v>9260254965</v>
      </c>
      <c r="E5865" s="9" t="e">
        <f>INDEX(#REF!:#REF!,MATCH($D5865,#REF!:#REF!,0),MATCH(#REF!,#REF!:#REF!,0))</f>
        <v>#REF!</v>
      </c>
      <c r="F5865" s="9" t="e">
        <f>INDEX(#REF!:#REF!,MATCH($D5865,#REF!:#REF!,0),MATCH(#REF!,#REF!:#REF!,0))</f>
        <v>#REF!</v>
      </c>
    </row>
    <row r="5866" spans="1:6" ht="16.5" x14ac:dyDescent="0.3">
      <c r="A5866" s="9" t="s">
        <v>16459</v>
      </c>
      <c r="B5866" s="9" t="s">
        <v>3187</v>
      </c>
      <c r="C5866" s="10">
        <v>39646</v>
      </c>
      <c r="D5866" s="9">
        <v>7489370671</v>
      </c>
      <c r="E5866" s="9" t="e">
        <f>INDEX(#REF!:#REF!,MATCH($D5866,#REF!:#REF!,0),MATCH(#REF!,#REF!:#REF!,0))</f>
        <v>#REF!</v>
      </c>
      <c r="F5866" s="9" t="e">
        <f>INDEX(#REF!:#REF!,MATCH($D5866,#REF!:#REF!,0),MATCH(#REF!,#REF!:#REF!,0))</f>
        <v>#REF!</v>
      </c>
    </row>
    <row r="5867" spans="1:6" ht="16.5" x14ac:dyDescent="0.3">
      <c r="A5867" s="9" t="s">
        <v>16458</v>
      </c>
      <c r="B5867" s="9" t="s">
        <v>2364</v>
      </c>
      <c r="C5867" s="10">
        <v>14912</v>
      </c>
      <c r="D5867" s="9">
        <v>4838770758</v>
      </c>
      <c r="E5867" s="9" t="e">
        <f>INDEX(#REF!:#REF!,MATCH($D5867,#REF!:#REF!,0),MATCH(#REF!,#REF!:#REF!,0))</f>
        <v>#REF!</v>
      </c>
      <c r="F5867" s="9" t="e">
        <f>INDEX(#REF!:#REF!,MATCH($D5867,#REF!:#REF!,0),MATCH(#REF!,#REF!:#REF!,0))</f>
        <v>#REF!</v>
      </c>
    </row>
    <row r="5868" spans="1:6" ht="16.5" x14ac:dyDescent="0.3">
      <c r="A5868" s="9" t="s">
        <v>16457</v>
      </c>
      <c r="B5868" s="9" t="s">
        <v>3168</v>
      </c>
      <c r="C5868" s="10">
        <v>54262</v>
      </c>
      <c r="D5868" s="9">
        <v>1444572199</v>
      </c>
      <c r="E5868" s="9" t="e">
        <f>INDEX(#REF!:#REF!,MATCH($D5868,#REF!:#REF!,0),MATCH(#REF!,#REF!:#REF!,0))</f>
        <v>#REF!</v>
      </c>
      <c r="F5868" s="9" t="e">
        <f>INDEX(#REF!:#REF!,MATCH($D5868,#REF!:#REF!,0),MATCH(#REF!,#REF!:#REF!,0))</f>
        <v>#REF!</v>
      </c>
    </row>
    <row r="5869" spans="1:6" ht="16.5" x14ac:dyDescent="0.3">
      <c r="A5869" s="9" t="s">
        <v>16456</v>
      </c>
      <c r="B5869" s="9" t="s">
        <v>2071</v>
      </c>
      <c r="C5869" s="10">
        <v>58708</v>
      </c>
      <c r="D5869" s="9">
        <v>2973481236</v>
      </c>
      <c r="E5869" s="9" t="e">
        <f>INDEX(#REF!:#REF!,MATCH($D5869,#REF!:#REF!,0),MATCH(#REF!,#REF!:#REF!,0))</f>
        <v>#REF!</v>
      </c>
      <c r="F5869" s="9" t="e">
        <f>INDEX(#REF!:#REF!,MATCH($D5869,#REF!:#REF!,0),MATCH(#REF!,#REF!:#REF!,0))</f>
        <v>#REF!</v>
      </c>
    </row>
    <row r="5870" spans="1:6" ht="16.5" x14ac:dyDescent="0.3">
      <c r="A5870" s="9" t="s">
        <v>16455</v>
      </c>
      <c r="B5870" s="9" t="s">
        <v>2190</v>
      </c>
      <c r="C5870" s="10">
        <v>22072</v>
      </c>
      <c r="D5870" s="9">
        <v>3877279783</v>
      </c>
      <c r="E5870" s="9" t="e">
        <f>INDEX(#REF!:#REF!,MATCH($D5870,#REF!:#REF!,0),MATCH(#REF!,#REF!:#REF!,0))</f>
        <v>#REF!</v>
      </c>
      <c r="F5870" s="9" t="e">
        <f>INDEX(#REF!:#REF!,MATCH($D5870,#REF!:#REF!,0),MATCH(#REF!,#REF!:#REF!,0))</f>
        <v>#REF!</v>
      </c>
    </row>
    <row r="5871" spans="1:6" ht="16.5" x14ac:dyDescent="0.3">
      <c r="A5871" s="9" t="s">
        <v>16454</v>
      </c>
      <c r="B5871" s="9" t="s">
        <v>2171</v>
      </c>
      <c r="C5871" s="10">
        <v>12307</v>
      </c>
      <c r="D5871" s="9">
        <v>2183763965</v>
      </c>
      <c r="E5871" s="9" t="e">
        <f>INDEX(#REF!:#REF!,MATCH($D5871,#REF!:#REF!,0),MATCH(#REF!,#REF!:#REF!,0))</f>
        <v>#REF!</v>
      </c>
      <c r="F5871" s="9" t="e">
        <f>INDEX(#REF!:#REF!,MATCH($D5871,#REF!:#REF!,0),MATCH(#REF!,#REF!:#REF!,0))</f>
        <v>#REF!</v>
      </c>
    </row>
    <row r="5872" spans="1:6" ht="16.5" x14ac:dyDescent="0.3">
      <c r="A5872" s="9" t="s">
        <v>16453</v>
      </c>
      <c r="B5872" s="9" t="s">
        <v>2645</v>
      </c>
      <c r="C5872" s="10">
        <v>40591</v>
      </c>
      <c r="D5872" s="9">
        <v>8519669638</v>
      </c>
      <c r="E5872" s="9" t="e">
        <f>INDEX(#REF!:#REF!,MATCH($D5872,#REF!:#REF!,0),MATCH(#REF!,#REF!:#REF!,0))</f>
        <v>#REF!</v>
      </c>
      <c r="F5872" s="9" t="e">
        <f>INDEX(#REF!:#REF!,MATCH($D5872,#REF!:#REF!,0),MATCH(#REF!,#REF!:#REF!,0))</f>
        <v>#REF!</v>
      </c>
    </row>
    <row r="5873" spans="1:6" ht="16.5" x14ac:dyDescent="0.3">
      <c r="A5873" s="9" t="s">
        <v>16452</v>
      </c>
      <c r="B5873" s="9" t="s">
        <v>3642</v>
      </c>
      <c r="C5873" s="10">
        <v>17816</v>
      </c>
      <c r="D5873" s="9">
        <v>3843300291</v>
      </c>
      <c r="E5873" s="9" t="e">
        <f>INDEX(#REF!:#REF!,MATCH($D5873,#REF!:#REF!,0),MATCH(#REF!,#REF!:#REF!,0))</f>
        <v>#REF!</v>
      </c>
      <c r="F5873" s="9" t="e">
        <f>INDEX(#REF!:#REF!,MATCH($D5873,#REF!:#REF!,0),MATCH(#REF!,#REF!:#REF!,0))</f>
        <v>#REF!</v>
      </c>
    </row>
    <row r="5874" spans="1:6" ht="16.5" x14ac:dyDescent="0.3">
      <c r="A5874" s="9" t="s">
        <v>16451</v>
      </c>
      <c r="B5874" s="9" t="s">
        <v>3902</v>
      </c>
      <c r="C5874" s="10">
        <v>44830</v>
      </c>
      <c r="D5874" s="9">
        <v>1313434965</v>
      </c>
      <c r="E5874" s="9" t="e">
        <f>INDEX(#REF!:#REF!,MATCH($D5874,#REF!:#REF!,0),MATCH(#REF!,#REF!:#REF!,0))</f>
        <v>#REF!</v>
      </c>
      <c r="F5874" s="9" t="e">
        <f>INDEX(#REF!:#REF!,MATCH($D5874,#REF!:#REF!,0),MATCH(#REF!,#REF!:#REF!,0))</f>
        <v>#REF!</v>
      </c>
    </row>
    <row r="5875" spans="1:6" ht="16.5" x14ac:dyDescent="0.3">
      <c r="A5875" s="9" t="s">
        <v>16450</v>
      </c>
      <c r="B5875" s="9" t="s">
        <v>2448</v>
      </c>
      <c r="C5875" s="10">
        <v>48592</v>
      </c>
      <c r="D5875" s="9">
        <v>5574535556</v>
      </c>
      <c r="E5875" s="9" t="e">
        <f>INDEX(#REF!:#REF!,MATCH($D5875,#REF!:#REF!,0),MATCH(#REF!,#REF!:#REF!,0))</f>
        <v>#REF!</v>
      </c>
      <c r="F5875" s="9" t="e">
        <f>INDEX(#REF!:#REF!,MATCH($D5875,#REF!:#REF!,0),MATCH(#REF!,#REF!:#REF!,0))</f>
        <v>#REF!</v>
      </c>
    </row>
    <row r="5876" spans="1:6" ht="16.5" x14ac:dyDescent="0.3">
      <c r="A5876" s="9" t="s">
        <v>16449</v>
      </c>
      <c r="B5876" s="9" t="s">
        <v>2942</v>
      </c>
      <c r="C5876" s="10">
        <v>18495</v>
      </c>
      <c r="D5876" s="9">
        <v>3041948354</v>
      </c>
      <c r="E5876" s="9" t="e">
        <f>INDEX(#REF!:#REF!,MATCH($D5876,#REF!:#REF!,0),MATCH(#REF!,#REF!:#REF!,0))</f>
        <v>#REF!</v>
      </c>
      <c r="F5876" s="9" t="e">
        <f>INDEX(#REF!:#REF!,MATCH($D5876,#REF!:#REF!,0),MATCH(#REF!,#REF!:#REF!,0))</f>
        <v>#REF!</v>
      </c>
    </row>
    <row r="5877" spans="1:6" ht="16.5" x14ac:dyDescent="0.3">
      <c r="A5877" s="9" t="s">
        <v>16448</v>
      </c>
      <c r="B5877" s="9" t="s">
        <v>2582</v>
      </c>
      <c r="C5877" s="10">
        <v>46184</v>
      </c>
      <c r="D5877" s="9">
        <v>3933021111</v>
      </c>
      <c r="E5877" s="9" t="e">
        <f>INDEX(#REF!:#REF!,MATCH($D5877,#REF!:#REF!,0),MATCH(#REF!,#REF!:#REF!,0))</f>
        <v>#REF!</v>
      </c>
      <c r="F5877" s="9" t="e">
        <f>INDEX(#REF!:#REF!,MATCH($D5877,#REF!:#REF!,0),MATCH(#REF!,#REF!:#REF!,0))</f>
        <v>#REF!</v>
      </c>
    </row>
    <row r="5878" spans="1:6" ht="16.5" x14ac:dyDescent="0.3">
      <c r="A5878" s="9" t="s">
        <v>16447</v>
      </c>
      <c r="B5878" s="9" t="s">
        <v>2424</v>
      </c>
      <c r="C5878" s="10">
        <v>34491</v>
      </c>
      <c r="D5878" s="9">
        <v>4159390110</v>
      </c>
      <c r="E5878" s="9" t="e">
        <f>INDEX(#REF!:#REF!,MATCH($D5878,#REF!:#REF!,0),MATCH(#REF!,#REF!:#REF!,0))</f>
        <v>#REF!</v>
      </c>
      <c r="F5878" s="9" t="e">
        <f>INDEX(#REF!:#REF!,MATCH($D5878,#REF!:#REF!,0),MATCH(#REF!,#REF!:#REF!,0))</f>
        <v>#REF!</v>
      </c>
    </row>
    <row r="5879" spans="1:6" ht="16.5" x14ac:dyDescent="0.3">
      <c r="A5879" s="9" t="s">
        <v>16446</v>
      </c>
      <c r="B5879" s="9" t="s">
        <v>2256</v>
      </c>
      <c r="C5879" s="10">
        <v>52685</v>
      </c>
      <c r="D5879" s="9">
        <v>3843300291</v>
      </c>
      <c r="E5879" s="9" t="e">
        <f>INDEX(#REF!:#REF!,MATCH($D5879,#REF!:#REF!,0),MATCH(#REF!,#REF!:#REF!,0))</f>
        <v>#REF!</v>
      </c>
      <c r="F5879" s="9" t="e">
        <f>INDEX(#REF!:#REF!,MATCH($D5879,#REF!:#REF!,0),MATCH(#REF!,#REF!:#REF!,0))</f>
        <v>#REF!</v>
      </c>
    </row>
    <row r="5880" spans="1:6" ht="16.5" x14ac:dyDescent="0.3">
      <c r="A5880" s="9" t="s">
        <v>16445</v>
      </c>
      <c r="B5880" s="9" t="s">
        <v>2129</v>
      </c>
      <c r="C5880" s="10">
        <v>43029</v>
      </c>
      <c r="D5880" s="9">
        <v>6788593582</v>
      </c>
      <c r="E5880" s="9" t="e">
        <f>INDEX(#REF!:#REF!,MATCH($D5880,#REF!:#REF!,0),MATCH(#REF!,#REF!:#REF!,0))</f>
        <v>#REF!</v>
      </c>
      <c r="F5880" s="9" t="e">
        <f>INDEX(#REF!:#REF!,MATCH($D5880,#REF!:#REF!,0),MATCH(#REF!,#REF!:#REF!,0))</f>
        <v>#REF!</v>
      </c>
    </row>
    <row r="5881" spans="1:6" ht="16.5" x14ac:dyDescent="0.3">
      <c r="A5881" s="9" t="s">
        <v>16444</v>
      </c>
      <c r="B5881" s="9" t="s">
        <v>2326</v>
      </c>
      <c r="C5881" s="10">
        <v>13337</v>
      </c>
      <c r="D5881" s="9">
        <v>6227038881</v>
      </c>
      <c r="E5881" s="9" t="e">
        <f>INDEX(#REF!:#REF!,MATCH($D5881,#REF!:#REF!,0),MATCH(#REF!,#REF!:#REF!,0))</f>
        <v>#REF!</v>
      </c>
      <c r="F5881" s="9" t="e">
        <f>INDEX(#REF!:#REF!,MATCH($D5881,#REF!:#REF!,0),MATCH(#REF!,#REF!:#REF!,0))</f>
        <v>#REF!</v>
      </c>
    </row>
    <row r="5882" spans="1:6" ht="16.5" x14ac:dyDescent="0.3">
      <c r="A5882" s="9" t="s">
        <v>16443</v>
      </c>
      <c r="B5882" s="9" t="s">
        <v>2492</v>
      </c>
      <c r="C5882" s="10">
        <v>36992</v>
      </c>
      <c r="D5882" s="9">
        <v>5552170407</v>
      </c>
      <c r="E5882" s="9" t="e">
        <f>INDEX(#REF!:#REF!,MATCH($D5882,#REF!:#REF!,0),MATCH(#REF!,#REF!:#REF!,0))</f>
        <v>#REF!</v>
      </c>
      <c r="F5882" s="9" t="e">
        <f>INDEX(#REF!:#REF!,MATCH($D5882,#REF!:#REF!,0),MATCH(#REF!,#REF!:#REF!,0))</f>
        <v>#REF!</v>
      </c>
    </row>
    <row r="5883" spans="1:6" ht="16.5" x14ac:dyDescent="0.3">
      <c r="A5883" s="9" t="s">
        <v>16442</v>
      </c>
      <c r="B5883" s="9" t="s">
        <v>2054</v>
      </c>
      <c r="C5883" s="10">
        <v>14375</v>
      </c>
      <c r="D5883" s="9">
        <v>9966428720</v>
      </c>
      <c r="E5883" s="9" t="e">
        <f>INDEX(#REF!:#REF!,MATCH($D5883,#REF!:#REF!,0),MATCH(#REF!,#REF!:#REF!,0))</f>
        <v>#REF!</v>
      </c>
      <c r="F5883" s="9" t="e">
        <f>INDEX(#REF!:#REF!,MATCH($D5883,#REF!:#REF!,0),MATCH(#REF!,#REF!:#REF!,0))</f>
        <v>#REF!</v>
      </c>
    </row>
    <row r="5884" spans="1:6" ht="16.5" x14ac:dyDescent="0.3">
      <c r="A5884" s="9" t="s">
        <v>16441</v>
      </c>
      <c r="B5884" s="9" t="s">
        <v>2198</v>
      </c>
      <c r="C5884" s="10">
        <v>40292</v>
      </c>
      <c r="D5884" s="9">
        <v>3642452728</v>
      </c>
      <c r="E5884" s="9" t="e">
        <f>INDEX(#REF!:#REF!,MATCH($D5884,#REF!:#REF!,0),MATCH(#REF!,#REF!:#REF!,0))</f>
        <v>#REF!</v>
      </c>
      <c r="F5884" s="9" t="e">
        <f>INDEX(#REF!:#REF!,MATCH($D5884,#REF!:#REF!,0),MATCH(#REF!,#REF!:#REF!,0))</f>
        <v>#REF!</v>
      </c>
    </row>
    <row r="5885" spans="1:6" ht="16.5" x14ac:dyDescent="0.3">
      <c r="A5885" s="9" t="s">
        <v>16440</v>
      </c>
      <c r="B5885" s="9" t="s">
        <v>2226</v>
      </c>
      <c r="C5885" s="10">
        <v>20446</v>
      </c>
      <c r="D5885" s="9">
        <v>6183510505</v>
      </c>
      <c r="E5885" s="9" t="e">
        <f>INDEX(#REF!:#REF!,MATCH($D5885,#REF!:#REF!,0),MATCH(#REF!,#REF!:#REF!,0))</f>
        <v>#REF!</v>
      </c>
      <c r="F5885" s="9" t="e">
        <f>INDEX(#REF!:#REF!,MATCH($D5885,#REF!:#REF!,0),MATCH(#REF!,#REF!:#REF!,0))</f>
        <v>#REF!</v>
      </c>
    </row>
    <row r="5886" spans="1:6" ht="16.5" x14ac:dyDescent="0.3">
      <c r="A5886" s="9" t="s">
        <v>16439</v>
      </c>
      <c r="B5886" s="9" t="s">
        <v>2009</v>
      </c>
      <c r="C5886" s="10">
        <v>39795</v>
      </c>
      <c r="D5886" s="9">
        <v>9963057691</v>
      </c>
      <c r="E5886" s="9" t="e">
        <f>INDEX(#REF!:#REF!,MATCH($D5886,#REF!:#REF!,0),MATCH(#REF!,#REF!:#REF!,0))</f>
        <v>#REF!</v>
      </c>
      <c r="F5886" s="9" t="e">
        <f>INDEX(#REF!:#REF!,MATCH($D5886,#REF!:#REF!,0),MATCH(#REF!,#REF!:#REF!,0))</f>
        <v>#REF!</v>
      </c>
    </row>
    <row r="5887" spans="1:6" ht="16.5" x14ac:dyDescent="0.3">
      <c r="A5887" s="9" t="s">
        <v>16438</v>
      </c>
      <c r="B5887" s="9" t="s">
        <v>2721</v>
      </c>
      <c r="C5887" s="10">
        <v>32046</v>
      </c>
      <c r="D5887" s="9">
        <v>2492824950</v>
      </c>
      <c r="E5887" s="9" t="e">
        <f>INDEX(#REF!:#REF!,MATCH($D5887,#REF!:#REF!,0),MATCH(#REF!,#REF!:#REF!,0))</f>
        <v>#REF!</v>
      </c>
      <c r="F5887" s="9" t="e">
        <f>INDEX(#REF!:#REF!,MATCH($D5887,#REF!:#REF!,0),MATCH(#REF!,#REF!:#REF!,0))</f>
        <v>#REF!</v>
      </c>
    </row>
    <row r="5888" spans="1:6" ht="16.5" x14ac:dyDescent="0.3">
      <c r="A5888" s="9" t="s">
        <v>16437</v>
      </c>
      <c r="B5888" s="9" t="s">
        <v>2165</v>
      </c>
      <c r="C5888" s="10">
        <v>12615</v>
      </c>
      <c r="D5888" s="9">
        <v>1718344562</v>
      </c>
      <c r="E5888" s="9" t="e">
        <f>INDEX(#REF!:#REF!,MATCH($D5888,#REF!:#REF!,0),MATCH(#REF!,#REF!:#REF!,0))</f>
        <v>#REF!</v>
      </c>
      <c r="F5888" s="9" t="e">
        <f>INDEX(#REF!:#REF!,MATCH($D5888,#REF!:#REF!,0),MATCH(#REF!,#REF!:#REF!,0))</f>
        <v>#REF!</v>
      </c>
    </row>
    <row r="5889" spans="1:6" ht="16.5" x14ac:dyDescent="0.3">
      <c r="A5889" s="9" t="s">
        <v>16436</v>
      </c>
      <c r="B5889" s="9" t="s">
        <v>2065</v>
      </c>
      <c r="C5889" s="10">
        <v>43739</v>
      </c>
      <c r="D5889" s="9">
        <v>8728207157</v>
      </c>
      <c r="E5889" s="9" t="e">
        <f>INDEX(#REF!:#REF!,MATCH($D5889,#REF!:#REF!,0),MATCH(#REF!,#REF!:#REF!,0))</f>
        <v>#REF!</v>
      </c>
      <c r="F5889" s="9" t="e">
        <f>INDEX(#REF!:#REF!,MATCH($D5889,#REF!:#REF!,0),MATCH(#REF!,#REF!:#REF!,0))</f>
        <v>#REF!</v>
      </c>
    </row>
    <row r="5890" spans="1:6" ht="16.5" x14ac:dyDescent="0.3">
      <c r="A5890" s="9" t="s">
        <v>16435</v>
      </c>
      <c r="B5890" s="9" t="s">
        <v>2351</v>
      </c>
      <c r="C5890" s="10">
        <v>20274</v>
      </c>
      <c r="D5890" s="9">
        <v>8350412399</v>
      </c>
      <c r="E5890" s="9" t="e">
        <f>INDEX(#REF!:#REF!,MATCH($D5890,#REF!:#REF!,0),MATCH(#REF!,#REF!:#REF!,0))</f>
        <v>#REF!</v>
      </c>
      <c r="F5890" s="9" t="e">
        <f>INDEX(#REF!:#REF!,MATCH($D5890,#REF!:#REF!,0),MATCH(#REF!,#REF!:#REF!,0))</f>
        <v>#REF!</v>
      </c>
    </row>
    <row r="5891" spans="1:6" ht="16.5" x14ac:dyDescent="0.3">
      <c r="A5891" s="9" t="s">
        <v>16434</v>
      </c>
      <c r="B5891" s="9" t="s">
        <v>5218</v>
      </c>
      <c r="C5891" s="10">
        <v>21462</v>
      </c>
      <c r="D5891" s="9">
        <v>1898839557</v>
      </c>
      <c r="E5891" s="9" t="e">
        <f>INDEX(#REF!:#REF!,MATCH($D5891,#REF!:#REF!,0),MATCH(#REF!,#REF!:#REF!,0))</f>
        <v>#REF!</v>
      </c>
      <c r="F5891" s="9" t="e">
        <f>INDEX(#REF!:#REF!,MATCH($D5891,#REF!:#REF!,0),MATCH(#REF!,#REF!:#REF!,0))</f>
        <v>#REF!</v>
      </c>
    </row>
    <row r="5892" spans="1:6" ht="16.5" x14ac:dyDescent="0.3">
      <c r="A5892" s="9" t="s">
        <v>16433</v>
      </c>
      <c r="B5892" s="9" t="s">
        <v>2236</v>
      </c>
      <c r="C5892" s="10">
        <v>51721</v>
      </c>
      <c r="D5892" s="9">
        <v>7236563277</v>
      </c>
      <c r="E5892" s="9" t="e">
        <f>INDEX(#REF!:#REF!,MATCH($D5892,#REF!:#REF!,0),MATCH(#REF!,#REF!:#REF!,0))</f>
        <v>#REF!</v>
      </c>
      <c r="F5892" s="9" t="e">
        <f>INDEX(#REF!:#REF!,MATCH($D5892,#REF!:#REF!,0),MATCH(#REF!,#REF!:#REF!,0))</f>
        <v>#REF!</v>
      </c>
    </row>
    <row r="5893" spans="1:6" ht="16.5" x14ac:dyDescent="0.3">
      <c r="A5893" s="9" t="s">
        <v>16432</v>
      </c>
      <c r="B5893" s="9" t="s">
        <v>2669</v>
      </c>
      <c r="C5893" s="10">
        <v>28674</v>
      </c>
      <c r="D5893" s="9">
        <v>2060025532</v>
      </c>
      <c r="E5893" s="9" t="e">
        <f>INDEX(#REF!:#REF!,MATCH($D5893,#REF!:#REF!,0),MATCH(#REF!,#REF!:#REF!,0))</f>
        <v>#REF!</v>
      </c>
      <c r="F5893" s="9" t="e">
        <f>INDEX(#REF!:#REF!,MATCH($D5893,#REF!:#REF!,0),MATCH(#REF!,#REF!:#REF!,0))</f>
        <v>#REF!</v>
      </c>
    </row>
    <row r="5894" spans="1:6" ht="16.5" x14ac:dyDescent="0.3">
      <c r="A5894" s="9" t="s">
        <v>16431</v>
      </c>
      <c r="B5894" s="9" t="s">
        <v>2511</v>
      </c>
      <c r="C5894" s="10">
        <v>58038</v>
      </c>
      <c r="D5894" s="9">
        <v>2841287114</v>
      </c>
      <c r="E5894" s="9" t="e">
        <f>INDEX(#REF!:#REF!,MATCH($D5894,#REF!:#REF!,0),MATCH(#REF!,#REF!:#REF!,0))</f>
        <v>#REF!</v>
      </c>
      <c r="F5894" s="9" t="e">
        <f>INDEX(#REF!:#REF!,MATCH($D5894,#REF!:#REF!,0),MATCH(#REF!,#REF!:#REF!,0))</f>
        <v>#REF!</v>
      </c>
    </row>
    <row r="5895" spans="1:6" ht="16.5" x14ac:dyDescent="0.3">
      <c r="A5895" s="9" t="s">
        <v>16430</v>
      </c>
      <c r="B5895" s="9" t="s">
        <v>2063</v>
      </c>
      <c r="C5895" s="10">
        <v>57704</v>
      </c>
      <c r="D5895" s="9">
        <v>1887308636</v>
      </c>
      <c r="E5895" s="9" t="e">
        <f>INDEX(#REF!:#REF!,MATCH($D5895,#REF!:#REF!,0),MATCH(#REF!,#REF!:#REF!,0))</f>
        <v>#REF!</v>
      </c>
      <c r="F5895" s="9" t="e">
        <f>INDEX(#REF!:#REF!,MATCH($D5895,#REF!:#REF!,0),MATCH(#REF!,#REF!:#REF!,0))</f>
        <v>#REF!</v>
      </c>
    </row>
    <row r="5896" spans="1:6" ht="16.5" x14ac:dyDescent="0.3">
      <c r="A5896" s="9" t="s">
        <v>16429</v>
      </c>
      <c r="B5896" s="9" t="s">
        <v>1951</v>
      </c>
      <c r="C5896" s="10">
        <v>11035</v>
      </c>
      <c r="D5896" s="9">
        <v>5117202538</v>
      </c>
      <c r="E5896" s="9" t="e">
        <f>INDEX(#REF!:#REF!,MATCH($D5896,#REF!:#REF!,0),MATCH(#REF!,#REF!:#REF!,0))</f>
        <v>#REF!</v>
      </c>
      <c r="F5896" s="9" t="e">
        <f>INDEX(#REF!:#REF!,MATCH($D5896,#REF!:#REF!,0),MATCH(#REF!,#REF!:#REF!,0))</f>
        <v>#REF!</v>
      </c>
    </row>
    <row r="5897" spans="1:6" ht="16.5" x14ac:dyDescent="0.3">
      <c r="A5897" s="9" t="s">
        <v>16428</v>
      </c>
      <c r="B5897" s="9" t="s">
        <v>2216</v>
      </c>
      <c r="C5897" s="10">
        <v>14893</v>
      </c>
      <c r="D5897" s="9">
        <v>2524849899</v>
      </c>
      <c r="E5897" s="9" t="e">
        <f>INDEX(#REF!:#REF!,MATCH($D5897,#REF!:#REF!,0),MATCH(#REF!,#REF!:#REF!,0))</f>
        <v>#REF!</v>
      </c>
      <c r="F5897" s="9" t="e">
        <f>INDEX(#REF!:#REF!,MATCH($D5897,#REF!:#REF!,0),MATCH(#REF!,#REF!:#REF!,0))</f>
        <v>#REF!</v>
      </c>
    </row>
    <row r="5898" spans="1:6" ht="16.5" x14ac:dyDescent="0.3">
      <c r="A5898" s="9" t="s">
        <v>16427</v>
      </c>
      <c r="B5898" s="9" t="s">
        <v>3079</v>
      </c>
      <c r="C5898" s="10">
        <v>33583</v>
      </c>
      <c r="D5898" s="9">
        <v>6750554423</v>
      </c>
      <c r="E5898" s="9" t="e">
        <f>INDEX(#REF!:#REF!,MATCH($D5898,#REF!:#REF!,0),MATCH(#REF!,#REF!:#REF!,0))</f>
        <v>#REF!</v>
      </c>
      <c r="F5898" s="9" t="e">
        <f>INDEX(#REF!:#REF!,MATCH($D5898,#REF!:#REF!,0),MATCH(#REF!,#REF!:#REF!,0))</f>
        <v>#REF!</v>
      </c>
    </row>
    <row r="5899" spans="1:6" ht="16.5" x14ac:dyDescent="0.3">
      <c r="A5899" s="9" t="s">
        <v>16426</v>
      </c>
      <c r="B5899" s="9" t="s">
        <v>2163</v>
      </c>
      <c r="C5899" s="10">
        <v>55076</v>
      </c>
      <c r="D5899" s="9">
        <v>569240891</v>
      </c>
      <c r="E5899" s="9" t="e">
        <f>INDEX(#REF!:#REF!,MATCH($D5899,#REF!:#REF!,0),MATCH(#REF!,#REF!:#REF!,0))</f>
        <v>#REF!</v>
      </c>
      <c r="F5899" s="9" t="e">
        <f>INDEX(#REF!:#REF!,MATCH($D5899,#REF!:#REF!,0),MATCH(#REF!,#REF!:#REF!,0))</f>
        <v>#REF!</v>
      </c>
    </row>
    <row r="5900" spans="1:6" ht="16.5" x14ac:dyDescent="0.3">
      <c r="A5900" s="9" t="s">
        <v>16425</v>
      </c>
      <c r="B5900" s="9" t="s">
        <v>2277</v>
      </c>
      <c r="C5900" s="10">
        <v>37071</v>
      </c>
      <c r="D5900" s="9">
        <v>2074776004</v>
      </c>
      <c r="E5900" s="9" t="e">
        <f>INDEX(#REF!:#REF!,MATCH($D5900,#REF!:#REF!,0),MATCH(#REF!,#REF!:#REF!,0))</f>
        <v>#REF!</v>
      </c>
      <c r="F5900" s="9" t="e">
        <f>INDEX(#REF!:#REF!,MATCH($D5900,#REF!:#REF!,0),MATCH(#REF!,#REF!:#REF!,0))</f>
        <v>#REF!</v>
      </c>
    </row>
    <row r="5901" spans="1:6" ht="16.5" x14ac:dyDescent="0.3">
      <c r="A5901" s="9" t="s">
        <v>16424</v>
      </c>
      <c r="B5901" s="9" t="s">
        <v>2085</v>
      </c>
      <c r="C5901" s="10">
        <v>14565</v>
      </c>
      <c r="D5901" s="9">
        <v>1598957961</v>
      </c>
      <c r="E5901" s="9" t="e">
        <f>INDEX(#REF!:#REF!,MATCH($D5901,#REF!:#REF!,0),MATCH(#REF!,#REF!:#REF!,0))</f>
        <v>#REF!</v>
      </c>
      <c r="F5901" s="9" t="e">
        <f>INDEX(#REF!:#REF!,MATCH($D5901,#REF!:#REF!,0),MATCH(#REF!,#REF!:#REF!,0))</f>
        <v>#REF!</v>
      </c>
    </row>
    <row r="5902" spans="1:6" ht="16.5" x14ac:dyDescent="0.3">
      <c r="A5902" s="9" t="s">
        <v>16423</v>
      </c>
      <c r="B5902" s="9" t="s">
        <v>4007</v>
      </c>
      <c r="C5902" s="10">
        <v>40943</v>
      </c>
      <c r="D5902" s="9">
        <v>9458563771</v>
      </c>
      <c r="E5902" s="9" t="e">
        <f>INDEX(#REF!:#REF!,MATCH($D5902,#REF!:#REF!,0),MATCH(#REF!,#REF!:#REF!,0))</f>
        <v>#REF!</v>
      </c>
      <c r="F5902" s="9" t="e">
        <f>INDEX(#REF!:#REF!,MATCH($D5902,#REF!:#REF!,0),MATCH(#REF!,#REF!:#REF!,0))</f>
        <v>#REF!</v>
      </c>
    </row>
    <row r="5903" spans="1:6" ht="16.5" x14ac:dyDescent="0.3">
      <c r="A5903" s="9" t="s">
        <v>16422</v>
      </c>
      <c r="B5903" s="9" t="s">
        <v>2077</v>
      </c>
      <c r="C5903" s="10">
        <v>55720</v>
      </c>
      <c r="D5903" s="9">
        <v>8887868026</v>
      </c>
      <c r="E5903" s="9" t="e">
        <f>INDEX(#REF!:#REF!,MATCH($D5903,#REF!:#REF!,0),MATCH(#REF!,#REF!:#REF!,0))</f>
        <v>#REF!</v>
      </c>
      <c r="F5903" s="9" t="e">
        <f>INDEX(#REF!:#REF!,MATCH($D5903,#REF!:#REF!,0),MATCH(#REF!,#REF!:#REF!,0))</f>
        <v>#REF!</v>
      </c>
    </row>
    <row r="5904" spans="1:6" ht="16.5" x14ac:dyDescent="0.3">
      <c r="A5904" s="9" t="s">
        <v>16421</v>
      </c>
      <c r="B5904" s="9" t="s">
        <v>2354</v>
      </c>
      <c r="C5904" s="10">
        <v>35282</v>
      </c>
      <c r="D5904" s="9">
        <v>7191906499</v>
      </c>
      <c r="E5904" s="9" t="e">
        <f>INDEX(#REF!:#REF!,MATCH($D5904,#REF!:#REF!,0),MATCH(#REF!,#REF!:#REF!,0))</f>
        <v>#REF!</v>
      </c>
      <c r="F5904" s="9" t="e">
        <f>INDEX(#REF!:#REF!,MATCH($D5904,#REF!:#REF!,0),MATCH(#REF!,#REF!:#REF!,0))</f>
        <v>#REF!</v>
      </c>
    </row>
    <row r="5905" spans="1:6" ht="16.5" x14ac:dyDescent="0.3">
      <c r="A5905" s="9" t="s">
        <v>16420</v>
      </c>
      <c r="B5905" s="9" t="s">
        <v>5218</v>
      </c>
      <c r="C5905" s="10">
        <v>11877</v>
      </c>
      <c r="D5905" s="9">
        <v>9072843924</v>
      </c>
      <c r="E5905" s="9" t="e">
        <f>INDEX(#REF!:#REF!,MATCH($D5905,#REF!:#REF!,0),MATCH(#REF!,#REF!:#REF!,0))</f>
        <v>#REF!</v>
      </c>
      <c r="F5905" s="9" t="e">
        <f>INDEX(#REF!:#REF!,MATCH($D5905,#REF!:#REF!,0),MATCH(#REF!,#REF!:#REF!,0))</f>
        <v>#REF!</v>
      </c>
    </row>
    <row r="5906" spans="1:6" ht="16.5" x14ac:dyDescent="0.3">
      <c r="A5906" s="9" t="s">
        <v>16419</v>
      </c>
      <c r="B5906" s="9" t="s">
        <v>2559</v>
      </c>
      <c r="C5906" s="10">
        <v>33158</v>
      </c>
      <c r="D5906" s="9">
        <v>2809344809</v>
      </c>
      <c r="E5906" s="9" t="e">
        <f>INDEX(#REF!:#REF!,MATCH($D5906,#REF!:#REF!,0),MATCH(#REF!,#REF!:#REF!,0))</f>
        <v>#REF!</v>
      </c>
      <c r="F5906" s="9" t="e">
        <f>INDEX(#REF!:#REF!,MATCH($D5906,#REF!:#REF!,0),MATCH(#REF!,#REF!:#REF!,0))</f>
        <v>#REF!</v>
      </c>
    </row>
    <row r="5907" spans="1:6" ht="16.5" x14ac:dyDescent="0.3">
      <c r="A5907" s="9" t="s">
        <v>16418</v>
      </c>
      <c r="B5907" s="9" t="s">
        <v>2136</v>
      </c>
      <c r="C5907" s="10">
        <v>50030</v>
      </c>
      <c r="D5907" s="9">
        <v>4076701275</v>
      </c>
      <c r="E5907" s="9" t="e">
        <f>INDEX(#REF!:#REF!,MATCH($D5907,#REF!:#REF!,0),MATCH(#REF!,#REF!:#REF!,0))</f>
        <v>#REF!</v>
      </c>
      <c r="F5907" s="9" t="e">
        <f>INDEX(#REF!:#REF!,MATCH($D5907,#REF!:#REF!,0),MATCH(#REF!,#REF!:#REF!,0))</f>
        <v>#REF!</v>
      </c>
    </row>
    <row r="5908" spans="1:6" ht="16.5" x14ac:dyDescent="0.3">
      <c r="A5908" s="9" t="s">
        <v>16417</v>
      </c>
      <c r="B5908" s="9" t="s">
        <v>2129</v>
      </c>
      <c r="C5908" s="10">
        <v>40334</v>
      </c>
      <c r="D5908" s="9">
        <v>8335120919</v>
      </c>
      <c r="E5908" s="9" t="e">
        <f>INDEX(#REF!:#REF!,MATCH($D5908,#REF!:#REF!,0),MATCH(#REF!,#REF!:#REF!,0))</f>
        <v>#REF!</v>
      </c>
      <c r="F5908" s="9" t="e">
        <f>INDEX(#REF!:#REF!,MATCH($D5908,#REF!:#REF!,0),MATCH(#REF!,#REF!:#REF!,0))</f>
        <v>#REF!</v>
      </c>
    </row>
    <row r="5909" spans="1:6" ht="16.5" x14ac:dyDescent="0.3">
      <c r="A5909" s="9" t="s">
        <v>16416</v>
      </c>
      <c r="B5909" s="9" t="s">
        <v>1947</v>
      </c>
      <c r="C5909" s="10">
        <v>30852</v>
      </c>
      <c r="D5909" s="9">
        <v>8640079943</v>
      </c>
      <c r="E5909" s="9" t="e">
        <f>INDEX(#REF!:#REF!,MATCH($D5909,#REF!:#REF!,0),MATCH(#REF!,#REF!:#REF!,0))</f>
        <v>#REF!</v>
      </c>
      <c r="F5909" s="9" t="e">
        <f>INDEX(#REF!:#REF!,MATCH($D5909,#REF!:#REF!,0),MATCH(#REF!,#REF!:#REF!,0))</f>
        <v>#REF!</v>
      </c>
    </row>
    <row r="5910" spans="1:6" ht="16.5" x14ac:dyDescent="0.3">
      <c r="A5910" s="9" t="s">
        <v>16415</v>
      </c>
      <c r="B5910" s="9" t="s">
        <v>2195</v>
      </c>
      <c r="C5910" s="10">
        <v>27406</v>
      </c>
      <c r="D5910" s="9">
        <v>4698538416</v>
      </c>
      <c r="E5910" s="9" t="e">
        <f>INDEX(#REF!:#REF!,MATCH($D5910,#REF!:#REF!,0),MATCH(#REF!,#REF!:#REF!,0))</f>
        <v>#REF!</v>
      </c>
      <c r="F5910" s="9" t="e">
        <f>INDEX(#REF!:#REF!,MATCH($D5910,#REF!:#REF!,0),MATCH(#REF!,#REF!:#REF!,0))</f>
        <v>#REF!</v>
      </c>
    </row>
    <row r="5911" spans="1:6" ht="16.5" x14ac:dyDescent="0.3">
      <c r="A5911" s="9" t="s">
        <v>16414</v>
      </c>
      <c r="B5911" s="9" t="s">
        <v>2521</v>
      </c>
      <c r="C5911" s="10">
        <v>41498</v>
      </c>
      <c r="D5911" s="9">
        <v>4783377790</v>
      </c>
      <c r="E5911" s="9" t="e">
        <f>INDEX(#REF!:#REF!,MATCH($D5911,#REF!:#REF!,0),MATCH(#REF!,#REF!:#REF!,0))</f>
        <v>#REF!</v>
      </c>
      <c r="F5911" s="9" t="e">
        <f>INDEX(#REF!:#REF!,MATCH($D5911,#REF!:#REF!,0),MATCH(#REF!,#REF!:#REF!,0))</f>
        <v>#REF!</v>
      </c>
    </row>
    <row r="5912" spans="1:6" ht="16.5" x14ac:dyDescent="0.3">
      <c r="A5912" s="9" t="s">
        <v>16413</v>
      </c>
      <c r="B5912" s="9" t="s">
        <v>2341</v>
      </c>
      <c r="C5912" s="10">
        <v>59060</v>
      </c>
      <c r="D5912" s="9">
        <v>7479962290</v>
      </c>
      <c r="E5912" s="9" t="e">
        <f>INDEX(#REF!:#REF!,MATCH($D5912,#REF!:#REF!,0),MATCH(#REF!,#REF!:#REF!,0))</f>
        <v>#REF!</v>
      </c>
      <c r="F5912" s="9" t="e">
        <f>INDEX(#REF!:#REF!,MATCH($D5912,#REF!:#REF!,0),MATCH(#REF!,#REF!:#REF!,0))</f>
        <v>#REF!</v>
      </c>
    </row>
    <row r="5913" spans="1:6" ht="16.5" x14ac:dyDescent="0.3">
      <c r="A5913" s="9" t="s">
        <v>16412</v>
      </c>
      <c r="B5913" s="9" t="s">
        <v>2875</v>
      </c>
      <c r="C5913" s="10">
        <v>21109</v>
      </c>
      <c r="D5913" s="9">
        <v>5687748091</v>
      </c>
      <c r="E5913" s="9" t="e">
        <f>INDEX(#REF!:#REF!,MATCH($D5913,#REF!:#REF!,0),MATCH(#REF!,#REF!:#REF!,0))</f>
        <v>#REF!</v>
      </c>
      <c r="F5913" s="9" t="e">
        <f>INDEX(#REF!:#REF!,MATCH($D5913,#REF!:#REF!,0),MATCH(#REF!,#REF!:#REF!,0))</f>
        <v>#REF!</v>
      </c>
    </row>
    <row r="5914" spans="1:6" ht="16.5" x14ac:dyDescent="0.3">
      <c r="A5914" s="9" t="s">
        <v>16411</v>
      </c>
      <c r="B5914" s="9" t="s">
        <v>2468</v>
      </c>
      <c r="C5914" s="10">
        <v>41659</v>
      </c>
      <c r="D5914" s="9">
        <v>2191930824</v>
      </c>
      <c r="E5914" s="9" t="e">
        <f>INDEX(#REF!:#REF!,MATCH($D5914,#REF!:#REF!,0),MATCH(#REF!,#REF!:#REF!,0))</f>
        <v>#REF!</v>
      </c>
      <c r="F5914" s="9" t="e">
        <f>INDEX(#REF!:#REF!,MATCH($D5914,#REF!:#REF!,0),MATCH(#REF!,#REF!:#REF!,0))</f>
        <v>#REF!</v>
      </c>
    </row>
    <row r="5915" spans="1:6" ht="16.5" x14ac:dyDescent="0.3">
      <c r="A5915" s="9" t="s">
        <v>16410</v>
      </c>
      <c r="B5915" s="9" t="s">
        <v>2574</v>
      </c>
      <c r="C5915" s="10">
        <v>23028</v>
      </c>
      <c r="D5915" s="9">
        <v>1573192775</v>
      </c>
      <c r="E5915" s="9" t="e">
        <f>INDEX(#REF!:#REF!,MATCH($D5915,#REF!:#REF!,0),MATCH(#REF!,#REF!:#REF!,0))</f>
        <v>#REF!</v>
      </c>
      <c r="F5915" s="9" t="e">
        <f>INDEX(#REF!:#REF!,MATCH($D5915,#REF!:#REF!,0),MATCH(#REF!,#REF!:#REF!,0))</f>
        <v>#REF!</v>
      </c>
    </row>
    <row r="5916" spans="1:6" ht="16.5" x14ac:dyDescent="0.3">
      <c r="A5916" s="9" t="s">
        <v>16409</v>
      </c>
      <c r="B5916" s="9" t="s">
        <v>2521</v>
      </c>
      <c r="C5916" s="10">
        <v>49456</v>
      </c>
      <c r="D5916" s="9">
        <v>8808097757</v>
      </c>
      <c r="E5916" s="9" t="e">
        <f>INDEX(#REF!:#REF!,MATCH($D5916,#REF!:#REF!,0),MATCH(#REF!,#REF!:#REF!,0))</f>
        <v>#REF!</v>
      </c>
      <c r="F5916" s="9" t="e">
        <f>INDEX(#REF!:#REF!,MATCH($D5916,#REF!:#REF!,0),MATCH(#REF!,#REF!:#REF!,0))</f>
        <v>#REF!</v>
      </c>
    </row>
    <row r="5917" spans="1:6" ht="16.5" x14ac:dyDescent="0.3">
      <c r="A5917" s="9" t="s">
        <v>16408</v>
      </c>
      <c r="B5917" s="9" t="s">
        <v>2017</v>
      </c>
      <c r="C5917" s="10">
        <v>52930</v>
      </c>
      <c r="D5917" s="9">
        <v>1992195951</v>
      </c>
      <c r="E5917" s="9" t="e">
        <f>INDEX(#REF!:#REF!,MATCH($D5917,#REF!:#REF!,0),MATCH(#REF!,#REF!:#REF!,0))</f>
        <v>#REF!</v>
      </c>
      <c r="F5917" s="9" t="e">
        <f>INDEX(#REF!:#REF!,MATCH($D5917,#REF!:#REF!,0),MATCH(#REF!,#REF!:#REF!,0))</f>
        <v>#REF!</v>
      </c>
    </row>
    <row r="5918" spans="1:6" ht="16.5" x14ac:dyDescent="0.3">
      <c r="A5918" s="9" t="s">
        <v>16407</v>
      </c>
      <c r="B5918" s="9" t="s">
        <v>2574</v>
      </c>
      <c r="C5918" s="10">
        <v>38082</v>
      </c>
      <c r="D5918" s="9">
        <v>5929508313</v>
      </c>
      <c r="E5918" s="9" t="e">
        <f>INDEX(#REF!:#REF!,MATCH($D5918,#REF!:#REF!,0),MATCH(#REF!,#REF!:#REF!,0))</f>
        <v>#REF!</v>
      </c>
      <c r="F5918" s="9" t="e">
        <f>INDEX(#REF!:#REF!,MATCH($D5918,#REF!:#REF!,0),MATCH(#REF!,#REF!:#REF!,0))</f>
        <v>#REF!</v>
      </c>
    </row>
    <row r="5919" spans="1:6" ht="16.5" x14ac:dyDescent="0.3">
      <c r="A5919" s="9" t="s">
        <v>16406</v>
      </c>
      <c r="B5919" s="9" t="s">
        <v>2744</v>
      </c>
      <c r="C5919" s="10">
        <v>23446</v>
      </c>
      <c r="D5919" s="9">
        <v>8620758454</v>
      </c>
      <c r="E5919" s="9" t="e">
        <f>INDEX(#REF!:#REF!,MATCH($D5919,#REF!:#REF!,0),MATCH(#REF!,#REF!:#REF!,0))</f>
        <v>#REF!</v>
      </c>
      <c r="F5919" s="9" t="e">
        <f>INDEX(#REF!:#REF!,MATCH($D5919,#REF!:#REF!,0),MATCH(#REF!,#REF!:#REF!,0))</f>
        <v>#REF!</v>
      </c>
    </row>
    <row r="5920" spans="1:6" ht="16.5" x14ac:dyDescent="0.3">
      <c r="A5920" s="9" t="s">
        <v>16405</v>
      </c>
      <c r="B5920" s="9" t="s">
        <v>2450</v>
      </c>
      <c r="C5920" s="10">
        <v>29324</v>
      </c>
      <c r="D5920" s="9">
        <v>140020098</v>
      </c>
      <c r="E5920" s="9" t="e">
        <f>INDEX(#REF!:#REF!,MATCH($D5920,#REF!:#REF!,0),MATCH(#REF!,#REF!:#REF!,0))</f>
        <v>#REF!</v>
      </c>
      <c r="F5920" s="9" t="e">
        <f>INDEX(#REF!:#REF!,MATCH($D5920,#REF!:#REF!,0),MATCH(#REF!,#REF!:#REF!,0))</f>
        <v>#REF!</v>
      </c>
    </row>
    <row r="5921" spans="1:6" ht="16.5" x14ac:dyDescent="0.3">
      <c r="A5921" s="9" t="s">
        <v>16404</v>
      </c>
      <c r="B5921" s="9" t="s">
        <v>2568</v>
      </c>
      <c r="C5921" s="10">
        <v>20609</v>
      </c>
      <c r="D5921" s="9">
        <v>7074056774</v>
      </c>
      <c r="E5921" s="9" t="e">
        <f>INDEX(#REF!:#REF!,MATCH($D5921,#REF!:#REF!,0),MATCH(#REF!,#REF!:#REF!,0))</f>
        <v>#REF!</v>
      </c>
      <c r="F5921" s="9" t="e">
        <f>INDEX(#REF!:#REF!,MATCH($D5921,#REF!:#REF!,0),MATCH(#REF!,#REF!:#REF!,0))</f>
        <v>#REF!</v>
      </c>
    </row>
    <row r="5922" spans="1:6" ht="16.5" x14ac:dyDescent="0.3">
      <c r="A5922" s="9" t="s">
        <v>16403</v>
      </c>
      <c r="B5922" s="9" t="s">
        <v>1961</v>
      </c>
      <c r="C5922" s="10">
        <v>35846</v>
      </c>
      <c r="D5922" s="9">
        <v>325547246</v>
      </c>
      <c r="E5922" s="9" t="e">
        <f>INDEX(#REF!:#REF!,MATCH($D5922,#REF!:#REF!,0),MATCH(#REF!,#REF!:#REF!,0))</f>
        <v>#REF!</v>
      </c>
      <c r="F5922" s="9" t="e">
        <f>INDEX(#REF!:#REF!,MATCH($D5922,#REF!:#REF!,0),MATCH(#REF!,#REF!:#REF!,0))</f>
        <v>#REF!</v>
      </c>
    </row>
    <row r="5923" spans="1:6" ht="16.5" x14ac:dyDescent="0.3">
      <c r="A5923" s="9" t="s">
        <v>16402</v>
      </c>
      <c r="B5923" s="9" t="s">
        <v>1959</v>
      </c>
      <c r="C5923" s="10">
        <v>57905</v>
      </c>
      <c r="D5923" s="9">
        <v>4406664351</v>
      </c>
      <c r="E5923" s="9" t="e">
        <f>INDEX(#REF!:#REF!,MATCH($D5923,#REF!:#REF!,0),MATCH(#REF!,#REF!:#REF!,0))</f>
        <v>#REF!</v>
      </c>
      <c r="F5923" s="9" t="e">
        <f>INDEX(#REF!:#REF!,MATCH($D5923,#REF!:#REF!,0),MATCH(#REF!,#REF!:#REF!,0))</f>
        <v>#REF!</v>
      </c>
    </row>
    <row r="5924" spans="1:6" ht="16.5" x14ac:dyDescent="0.3">
      <c r="A5924" s="9" t="s">
        <v>16401</v>
      </c>
      <c r="B5924" s="9" t="s">
        <v>2302</v>
      </c>
      <c r="C5924" s="10">
        <v>14227</v>
      </c>
      <c r="D5924" s="9">
        <v>8162941088</v>
      </c>
      <c r="E5924" s="9" t="e">
        <f>INDEX(#REF!:#REF!,MATCH($D5924,#REF!:#REF!,0),MATCH(#REF!,#REF!:#REF!,0))</f>
        <v>#REF!</v>
      </c>
      <c r="F5924" s="9" t="e">
        <f>INDEX(#REF!:#REF!,MATCH($D5924,#REF!:#REF!,0),MATCH(#REF!,#REF!:#REF!,0))</f>
        <v>#REF!</v>
      </c>
    </row>
    <row r="5925" spans="1:6" ht="16.5" x14ac:dyDescent="0.3">
      <c r="A5925" s="9" t="s">
        <v>16400</v>
      </c>
      <c r="B5925" s="9" t="s">
        <v>2119</v>
      </c>
      <c r="C5925" s="10">
        <v>49137</v>
      </c>
      <c r="D5925" s="9">
        <v>3772653790</v>
      </c>
      <c r="E5925" s="9" t="e">
        <f>INDEX(#REF!:#REF!,MATCH($D5925,#REF!:#REF!,0),MATCH(#REF!,#REF!:#REF!,0))</f>
        <v>#REF!</v>
      </c>
      <c r="F5925" s="9" t="e">
        <f>INDEX(#REF!:#REF!,MATCH($D5925,#REF!:#REF!,0),MATCH(#REF!,#REF!:#REF!,0))</f>
        <v>#REF!</v>
      </c>
    </row>
    <row r="5926" spans="1:6" ht="16.5" x14ac:dyDescent="0.3">
      <c r="A5926" s="9" t="s">
        <v>16399</v>
      </c>
      <c r="B5926" s="9" t="s">
        <v>2125</v>
      </c>
      <c r="C5926" s="10">
        <v>22178</v>
      </c>
      <c r="D5926" s="9">
        <v>2551917727</v>
      </c>
      <c r="E5926" s="9" t="e">
        <f>INDEX(#REF!:#REF!,MATCH($D5926,#REF!:#REF!,0),MATCH(#REF!,#REF!:#REF!,0))</f>
        <v>#REF!</v>
      </c>
      <c r="F5926" s="9" t="e">
        <f>INDEX(#REF!:#REF!,MATCH($D5926,#REF!:#REF!,0),MATCH(#REF!,#REF!:#REF!,0))</f>
        <v>#REF!</v>
      </c>
    </row>
    <row r="5927" spans="1:6" ht="16.5" x14ac:dyDescent="0.3">
      <c r="A5927" s="9" t="s">
        <v>16398</v>
      </c>
      <c r="B5927" s="9" t="s">
        <v>1989</v>
      </c>
      <c r="C5927" s="10">
        <v>17906</v>
      </c>
      <c r="D5927" s="9">
        <v>4472356473</v>
      </c>
      <c r="E5927" s="9" t="e">
        <f>INDEX(#REF!:#REF!,MATCH($D5927,#REF!:#REF!,0),MATCH(#REF!,#REF!:#REF!,0))</f>
        <v>#REF!</v>
      </c>
      <c r="F5927" s="9" t="e">
        <f>INDEX(#REF!:#REF!,MATCH($D5927,#REF!:#REF!,0),MATCH(#REF!,#REF!:#REF!,0))</f>
        <v>#REF!</v>
      </c>
    </row>
    <row r="5928" spans="1:6" ht="16.5" x14ac:dyDescent="0.3">
      <c r="A5928" s="9" t="s">
        <v>16397</v>
      </c>
      <c r="B5928" s="9" t="s">
        <v>2412</v>
      </c>
      <c r="C5928" s="10">
        <v>37437</v>
      </c>
      <c r="D5928" s="9">
        <v>4482855448</v>
      </c>
      <c r="E5928" s="9" t="e">
        <f>INDEX(#REF!:#REF!,MATCH($D5928,#REF!:#REF!,0),MATCH(#REF!,#REF!:#REF!,0))</f>
        <v>#REF!</v>
      </c>
      <c r="F5928" s="9" t="e">
        <f>INDEX(#REF!:#REF!,MATCH($D5928,#REF!:#REF!,0),MATCH(#REF!,#REF!:#REF!,0))</f>
        <v>#REF!</v>
      </c>
    </row>
    <row r="5929" spans="1:6" ht="16.5" x14ac:dyDescent="0.3">
      <c r="A5929" s="9" t="s">
        <v>16396</v>
      </c>
      <c r="B5929" s="9" t="s">
        <v>2153</v>
      </c>
      <c r="C5929" s="10">
        <v>13057</v>
      </c>
      <c r="D5929" s="9">
        <v>8676088039</v>
      </c>
      <c r="E5929" s="9" t="e">
        <f>INDEX(#REF!:#REF!,MATCH($D5929,#REF!:#REF!,0),MATCH(#REF!,#REF!:#REF!,0))</f>
        <v>#REF!</v>
      </c>
      <c r="F5929" s="9" t="e">
        <f>INDEX(#REF!:#REF!,MATCH($D5929,#REF!:#REF!,0),MATCH(#REF!,#REF!:#REF!,0))</f>
        <v>#REF!</v>
      </c>
    </row>
    <row r="5930" spans="1:6" ht="16.5" x14ac:dyDescent="0.3">
      <c r="A5930" s="9" t="s">
        <v>16395</v>
      </c>
      <c r="B5930" s="9" t="s">
        <v>2597</v>
      </c>
      <c r="C5930" s="10">
        <v>29782</v>
      </c>
      <c r="D5930" s="9">
        <v>8254304106</v>
      </c>
      <c r="E5930" s="9" t="e">
        <f>INDEX(#REF!:#REF!,MATCH($D5930,#REF!:#REF!,0),MATCH(#REF!,#REF!:#REF!,0))</f>
        <v>#REF!</v>
      </c>
      <c r="F5930" s="9" t="e">
        <f>INDEX(#REF!:#REF!,MATCH($D5930,#REF!:#REF!,0),MATCH(#REF!,#REF!:#REF!,0))</f>
        <v>#REF!</v>
      </c>
    </row>
    <row r="5931" spans="1:6" ht="16.5" x14ac:dyDescent="0.3">
      <c r="A5931" s="9" t="s">
        <v>16394</v>
      </c>
      <c r="B5931" s="9" t="s">
        <v>2256</v>
      </c>
      <c r="C5931" s="10">
        <v>54590</v>
      </c>
      <c r="D5931" s="9">
        <v>325547246</v>
      </c>
      <c r="E5931" s="9" t="e">
        <f>INDEX(#REF!:#REF!,MATCH($D5931,#REF!:#REF!,0),MATCH(#REF!,#REF!:#REF!,0))</f>
        <v>#REF!</v>
      </c>
      <c r="F5931" s="9" t="e">
        <f>INDEX(#REF!:#REF!,MATCH($D5931,#REF!:#REF!,0),MATCH(#REF!,#REF!:#REF!,0))</f>
        <v>#REF!</v>
      </c>
    </row>
    <row r="5932" spans="1:6" ht="16.5" x14ac:dyDescent="0.3">
      <c r="A5932" s="9" t="s">
        <v>16393</v>
      </c>
      <c r="B5932" s="9" t="s">
        <v>2123</v>
      </c>
      <c r="C5932" s="10">
        <v>35078</v>
      </c>
      <c r="D5932" s="9">
        <v>601779371</v>
      </c>
      <c r="E5932" s="9" t="e">
        <f>INDEX(#REF!:#REF!,MATCH($D5932,#REF!:#REF!,0),MATCH(#REF!,#REF!:#REF!,0))</f>
        <v>#REF!</v>
      </c>
      <c r="F5932" s="9" t="e">
        <f>INDEX(#REF!:#REF!,MATCH($D5932,#REF!:#REF!,0),MATCH(#REF!,#REF!:#REF!,0))</f>
        <v>#REF!</v>
      </c>
    </row>
    <row r="5933" spans="1:6" ht="16.5" x14ac:dyDescent="0.3">
      <c r="A5933" s="9" t="s">
        <v>16392</v>
      </c>
      <c r="B5933" s="9" t="s">
        <v>2826</v>
      </c>
      <c r="C5933" s="10">
        <v>56384</v>
      </c>
      <c r="D5933" s="9">
        <v>9260254965</v>
      </c>
      <c r="E5933" s="9" t="e">
        <f>INDEX(#REF!:#REF!,MATCH($D5933,#REF!:#REF!,0),MATCH(#REF!,#REF!:#REF!,0))</f>
        <v>#REF!</v>
      </c>
      <c r="F5933" s="9" t="e">
        <f>INDEX(#REF!:#REF!,MATCH($D5933,#REF!:#REF!,0),MATCH(#REF!,#REF!:#REF!,0))</f>
        <v>#REF!</v>
      </c>
    </row>
    <row r="5934" spans="1:6" ht="16.5" x14ac:dyDescent="0.3">
      <c r="A5934" s="9" t="s">
        <v>16391</v>
      </c>
      <c r="B5934" s="9" t="s">
        <v>2291</v>
      </c>
      <c r="C5934" s="10">
        <v>23759</v>
      </c>
      <c r="D5934" s="9">
        <v>3488994694</v>
      </c>
      <c r="E5934" s="9" t="e">
        <f>INDEX(#REF!:#REF!,MATCH($D5934,#REF!:#REF!,0),MATCH(#REF!,#REF!:#REF!,0))</f>
        <v>#REF!</v>
      </c>
      <c r="F5934" s="9" t="e">
        <f>INDEX(#REF!:#REF!,MATCH($D5934,#REF!:#REF!,0),MATCH(#REF!,#REF!:#REF!,0))</f>
        <v>#REF!</v>
      </c>
    </row>
    <row r="5935" spans="1:6" ht="16.5" x14ac:dyDescent="0.3">
      <c r="A5935" s="9" t="s">
        <v>16390</v>
      </c>
      <c r="B5935" s="9" t="s">
        <v>3044</v>
      </c>
      <c r="C5935" s="10">
        <v>45035</v>
      </c>
      <c r="D5935" s="9">
        <v>2045928187</v>
      </c>
      <c r="E5935" s="9" t="e">
        <f>INDEX(#REF!:#REF!,MATCH($D5935,#REF!:#REF!,0),MATCH(#REF!,#REF!:#REF!,0))</f>
        <v>#REF!</v>
      </c>
      <c r="F5935" s="9" t="e">
        <f>INDEX(#REF!:#REF!,MATCH($D5935,#REF!:#REF!,0),MATCH(#REF!,#REF!:#REF!,0))</f>
        <v>#REF!</v>
      </c>
    </row>
    <row r="5936" spans="1:6" ht="16.5" x14ac:dyDescent="0.3">
      <c r="A5936" s="9" t="s">
        <v>16389</v>
      </c>
      <c r="B5936" s="9" t="s">
        <v>2013</v>
      </c>
      <c r="C5936" s="10">
        <v>23857</v>
      </c>
      <c r="D5936" s="9">
        <v>4011453366</v>
      </c>
      <c r="E5936" s="9" t="e">
        <f>INDEX(#REF!:#REF!,MATCH($D5936,#REF!:#REF!,0),MATCH(#REF!,#REF!:#REF!,0))</f>
        <v>#REF!</v>
      </c>
      <c r="F5936" s="9" t="e">
        <f>INDEX(#REF!:#REF!,MATCH($D5936,#REF!:#REF!,0),MATCH(#REF!,#REF!:#REF!,0))</f>
        <v>#REF!</v>
      </c>
    </row>
    <row r="5937" spans="1:6" ht="16.5" x14ac:dyDescent="0.3">
      <c r="A5937" s="9" t="s">
        <v>16388</v>
      </c>
      <c r="B5937" s="9" t="s">
        <v>2269</v>
      </c>
      <c r="C5937" s="10">
        <v>15930</v>
      </c>
      <c r="D5937" s="9">
        <v>8032296239</v>
      </c>
      <c r="E5937" s="9" t="e">
        <f>INDEX(#REF!:#REF!,MATCH($D5937,#REF!:#REF!,0),MATCH(#REF!,#REF!:#REF!,0))</f>
        <v>#REF!</v>
      </c>
      <c r="F5937" s="9" t="e">
        <f>INDEX(#REF!:#REF!,MATCH($D5937,#REF!:#REF!,0),MATCH(#REF!,#REF!:#REF!,0))</f>
        <v>#REF!</v>
      </c>
    </row>
    <row r="5938" spans="1:6" ht="16.5" x14ac:dyDescent="0.3">
      <c r="A5938" s="9" t="s">
        <v>16387</v>
      </c>
      <c r="B5938" s="9" t="s">
        <v>2214</v>
      </c>
      <c r="C5938" s="10">
        <v>48037</v>
      </c>
      <c r="D5938" s="9">
        <v>5075915108</v>
      </c>
      <c r="E5938" s="9" t="e">
        <f>INDEX(#REF!:#REF!,MATCH($D5938,#REF!:#REF!,0),MATCH(#REF!,#REF!:#REF!,0))</f>
        <v>#REF!</v>
      </c>
      <c r="F5938" s="9" t="e">
        <f>INDEX(#REF!:#REF!,MATCH($D5938,#REF!:#REF!,0),MATCH(#REF!,#REF!:#REF!,0))</f>
        <v>#REF!</v>
      </c>
    </row>
    <row r="5939" spans="1:6" ht="16.5" x14ac:dyDescent="0.3">
      <c r="A5939" s="9" t="s">
        <v>16386</v>
      </c>
      <c r="B5939" s="9" t="s">
        <v>2450</v>
      </c>
      <c r="C5939" s="10">
        <v>37197</v>
      </c>
      <c r="D5939" s="9">
        <v>4718207207</v>
      </c>
      <c r="E5939" s="9" t="e">
        <f>INDEX(#REF!:#REF!,MATCH($D5939,#REF!:#REF!,0),MATCH(#REF!,#REF!:#REF!,0))</f>
        <v>#REF!</v>
      </c>
      <c r="F5939" s="9" t="e">
        <f>INDEX(#REF!:#REF!,MATCH($D5939,#REF!:#REF!,0),MATCH(#REF!,#REF!:#REF!,0))</f>
        <v>#REF!</v>
      </c>
    </row>
    <row r="5940" spans="1:6" ht="16.5" x14ac:dyDescent="0.3">
      <c r="A5940" s="9" t="s">
        <v>16385</v>
      </c>
      <c r="B5940" s="9" t="s">
        <v>2386</v>
      </c>
      <c r="C5940" s="10">
        <v>56793</v>
      </c>
      <c r="D5940" s="9">
        <v>7957976743</v>
      </c>
      <c r="E5940" s="9" t="e">
        <f>INDEX(#REF!:#REF!,MATCH($D5940,#REF!:#REF!,0),MATCH(#REF!,#REF!:#REF!,0))</f>
        <v>#REF!</v>
      </c>
      <c r="F5940" s="9" t="e">
        <f>INDEX(#REF!:#REF!,MATCH($D5940,#REF!:#REF!,0),MATCH(#REF!,#REF!:#REF!,0))</f>
        <v>#REF!</v>
      </c>
    </row>
    <row r="5941" spans="1:6" ht="16.5" x14ac:dyDescent="0.3">
      <c r="A5941" s="9" t="s">
        <v>16384</v>
      </c>
      <c r="B5941" s="9" t="s">
        <v>3085</v>
      </c>
      <c r="C5941" s="10">
        <v>39831</v>
      </c>
      <c r="D5941" s="9">
        <v>7630993544</v>
      </c>
      <c r="E5941" s="9" t="e">
        <f>INDEX(#REF!:#REF!,MATCH($D5941,#REF!:#REF!,0),MATCH(#REF!,#REF!:#REF!,0))</f>
        <v>#REF!</v>
      </c>
      <c r="F5941" s="9" t="e">
        <f>INDEX(#REF!:#REF!,MATCH($D5941,#REF!:#REF!,0),MATCH(#REF!,#REF!:#REF!,0))</f>
        <v>#REF!</v>
      </c>
    </row>
    <row r="5942" spans="1:6" ht="16.5" x14ac:dyDescent="0.3">
      <c r="A5942" s="9" t="s">
        <v>16383</v>
      </c>
      <c r="B5942" s="9" t="s">
        <v>3951</v>
      </c>
      <c r="C5942" s="10">
        <v>10546</v>
      </c>
      <c r="D5942" s="9">
        <v>161397387</v>
      </c>
      <c r="E5942" s="9" t="e">
        <f>INDEX(#REF!:#REF!,MATCH($D5942,#REF!:#REF!,0),MATCH(#REF!,#REF!:#REF!,0))</f>
        <v>#REF!</v>
      </c>
      <c r="F5942" s="9" t="e">
        <f>INDEX(#REF!:#REF!,MATCH($D5942,#REF!:#REF!,0),MATCH(#REF!,#REF!:#REF!,0))</f>
        <v>#REF!</v>
      </c>
    </row>
    <row r="5943" spans="1:6" ht="16.5" x14ac:dyDescent="0.3">
      <c r="A5943" s="9" t="s">
        <v>16382</v>
      </c>
      <c r="B5943" s="9" t="s">
        <v>2970</v>
      </c>
      <c r="C5943" s="10">
        <v>20138</v>
      </c>
      <c r="D5943" s="9">
        <v>2976436541</v>
      </c>
      <c r="E5943" s="9" t="e">
        <f>INDEX(#REF!:#REF!,MATCH($D5943,#REF!:#REF!,0),MATCH(#REF!,#REF!:#REF!,0))</f>
        <v>#REF!</v>
      </c>
      <c r="F5943" s="9" t="e">
        <f>INDEX(#REF!:#REF!,MATCH($D5943,#REF!:#REF!,0),MATCH(#REF!,#REF!:#REF!,0))</f>
        <v>#REF!</v>
      </c>
    </row>
    <row r="5944" spans="1:6" ht="16.5" x14ac:dyDescent="0.3">
      <c r="A5944" s="9" t="s">
        <v>16381</v>
      </c>
      <c r="B5944" s="9" t="s">
        <v>2833</v>
      </c>
      <c r="C5944" s="10">
        <v>37327</v>
      </c>
      <c r="D5944" s="9">
        <v>7533163729</v>
      </c>
      <c r="E5944" s="9" t="e">
        <f>INDEX(#REF!:#REF!,MATCH($D5944,#REF!:#REF!,0),MATCH(#REF!,#REF!:#REF!,0))</f>
        <v>#REF!</v>
      </c>
      <c r="F5944" s="9" t="e">
        <f>INDEX(#REF!:#REF!,MATCH($D5944,#REF!:#REF!,0),MATCH(#REF!,#REF!:#REF!,0))</f>
        <v>#REF!</v>
      </c>
    </row>
    <row r="5945" spans="1:6" ht="16.5" x14ac:dyDescent="0.3">
      <c r="A5945" s="9" t="s">
        <v>16380</v>
      </c>
      <c r="B5945" s="9" t="s">
        <v>2448</v>
      </c>
      <c r="C5945" s="10">
        <v>24490</v>
      </c>
      <c r="D5945" s="9">
        <v>9292607561</v>
      </c>
      <c r="E5945" s="9" t="e">
        <f>INDEX(#REF!:#REF!,MATCH($D5945,#REF!:#REF!,0),MATCH(#REF!,#REF!:#REF!,0))</f>
        <v>#REF!</v>
      </c>
      <c r="F5945" s="9" t="e">
        <f>INDEX(#REF!:#REF!,MATCH($D5945,#REF!:#REF!,0),MATCH(#REF!,#REF!:#REF!,0))</f>
        <v>#REF!</v>
      </c>
    </row>
    <row r="5946" spans="1:6" ht="16.5" x14ac:dyDescent="0.3">
      <c r="A5946" s="9" t="s">
        <v>16379</v>
      </c>
      <c r="B5946" s="9" t="s">
        <v>3195</v>
      </c>
      <c r="C5946" s="10">
        <v>18213</v>
      </c>
      <c r="D5946" s="9">
        <v>583595162</v>
      </c>
      <c r="E5946" s="9" t="e">
        <f>INDEX(#REF!:#REF!,MATCH($D5946,#REF!:#REF!,0),MATCH(#REF!,#REF!:#REF!,0))</f>
        <v>#REF!</v>
      </c>
      <c r="F5946" s="9" t="e">
        <f>INDEX(#REF!:#REF!,MATCH($D5946,#REF!:#REF!,0),MATCH(#REF!,#REF!:#REF!,0))</f>
        <v>#REF!</v>
      </c>
    </row>
    <row r="5947" spans="1:6" ht="16.5" x14ac:dyDescent="0.3">
      <c r="A5947" s="9" t="s">
        <v>16378</v>
      </c>
      <c r="B5947" s="9" t="s">
        <v>2768</v>
      </c>
      <c r="C5947" s="10">
        <v>33249</v>
      </c>
      <c r="D5947" s="9">
        <v>1062607929</v>
      </c>
      <c r="E5947" s="9" t="e">
        <f>INDEX(#REF!:#REF!,MATCH($D5947,#REF!:#REF!,0),MATCH(#REF!,#REF!:#REF!,0))</f>
        <v>#REF!</v>
      </c>
      <c r="F5947" s="9" t="e">
        <f>INDEX(#REF!:#REF!,MATCH($D5947,#REF!:#REF!,0),MATCH(#REF!,#REF!:#REF!,0))</f>
        <v>#REF!</v>
      </c>
    </row>
    <row r="5948" spans="1:6" ht="16.5" x14ac:dyDescent="0.3">
      <c r="A5948" s="9" t="s">
        <v>16377</v>
      </c>
      <c r="B5948" s="9" t="s">
        <v>2017</v>
      </c>
      <c r="C5948" s="10">
        <v>28679</v>
      </c>
      <c r="D5948" s="9">
        <v>4119729087</v>
      </c>
      <c r="E5948" s="9" t="e">
        <f>INDEX(#REF!:#REF!,MATCH($D5948,#REF!:#REF!,0),MATCH(#REF!,#REF!:#REF!,0))</f>
        <v>#REF!</v>
      </c>
      <c r="F5948" s="9" t="e">
        <f>INDEX(#REF!:#REF!,MATCH($D5948,#REF!:#REF!,0),MATCH(#REF!,#REF!:#REF!,0))</f>
        <v>#REF!</v>
      </c>
    </row>
    <row r="5949" spans="1:6" ht="16.5" x14ac:dyDescent="0.3">
      <c r="A5949" s="9" t="s">
        <v>16376</v>
      </c>
      <c r="B5949" s="9" t="s">
        <v>2357</v>
      </c>
      <c r="C5949" s="10">
        <v>34449</v>
      </c>
      <c r="D5949" s="9">
        <v>9815158015</v>
      </c>
      <c r="E5949" s="9" t="e">
        <f>INDEX(#REF!:#REF!,MATCH($D5949,#REF!:#REF!,0),MATCH(#REF!,#REF!:#REF!,0))</f>
        <v>#REF!</v>
      </c>
      <c r="F5949" s="9" t="e">
        <f>INDEX(#REF!:#REF!,MATCH($D5949,#REF!:#REF!,0),MATCH(#REF!,#REF!:#REF!,0))</f>
        <v>#REF!</v>
      </c>
    </row>
    <row r="5950" spans="1:6" ht="16.5" x14ac:dyDescent="0.3">
      <c r="A5950" s="9" t="s">
        <v>16375</v>
      </c>
      <c r="B5950" s="9" t="s">
        <v>2428</v>
      </c>
      <c r="C5950" s="10">
        <v>50057</v>
      </c>
      <c r="D5950" s="9">
        <v>8998375370</v>
      </c>
      <c r="E5950" s="9" t="e">
        <f>INDEX(#REF!:#REF!,MATCH($D5950,#REF!:#REF!,0),MATCH(#REF!,#REF!:#REF!,0))</f>
        <v>#REF!</v>
      </c>
      <c r="F5950" s="9" t="e">
        <f>INDEX(#REF!:#REF!,MATCH($D5950,#REF!:#REF!,0),MATCH(#REF!,#REF!:#REF!,0))</f>
        <v>#REF!</v>
      </c>
    </row>
    <row r="5951" spans="1:6" ht="16.5" x14ac:dyDescent="0.3">
      <c r="A5951" s="9" t="s">
        <v>16374</v>
      </c>
      <c r="B5951" s="9" t="s">
        <v>2198</v>
      </c>
      <c r="C5951" s="10">
        <v>16245</v>
      </c>
      <c r="D5951" s="9">
        <v>9312128221</v>
      </c>
      <c r="E5951" s="9" t="e">
        <f>INDEX(#REF!:#REF!,MATCH($D5951,#REF!:#REF!,0),MATCH(#REF!,#REF!:#REF!,0))</f>
        <v>#REF!</v>
      </c>
      <c r="F5951" s="9" t="e">
        <f>INDEX(#REF!:#REF!,MATCH($D5951,#REF!:#REF!,0),MATCH(#REF!,#REF!:#REF!,0))</f>
        <v>#REF!</v>
      </c>
    </row>
    <row r="5952" spans="1:6" ht="16.5" x14ac:dyDescent="0.3">
      <c r="A5952" s="9" t="s">
        <v>16373</v>
      </c>
      <c r="B5952" s="9" t="s">
        <v>2914</v>
      </c>
      <c r="C5952" s="10">
        <v>54641</v>
      </c>
      <c r="D5952" s="9">
        <v>7074056774</v>
      </c>
      <c r="E5952" s="9" t="e">
        <f>INDEX(#REF!:#REF!,MATCH($D5952,#REF!:#REF!,0),MATCH(#REF!,#REF!:#REF!,0))</f>
        <v>#REF!</v>
      </c>
      <c r="F5952" s="9" t="e">
        <f>INDEX(#REF!:#REF!,MATCH($D5952,#REF!:#REF!,0),MATCH(#REF!,#REF!:#REF!,0))</f>
        <v>#REF!</v>
      </c>
    </row>
    <row r="5953" spans="1:6" ht="16.5" x14ac:dyDescent="0.3">
      <c r="A5953" s="9" t="s">
        <v>16372</v>
      </c>
      <c r="B5953" s="9" t="s">
        <v>2914</v>
      </c>
      <c r="C5953" s="10">
        <v>12325</v>
      </c>
      <c r="D5953" s="9">
        <v>3292353998</v>
      </c>
      <c r="E5953" s="9" t="e">
        <f>INDEX(#REF!:#REF!,MATCH($D5953,#REF!:#REF!,0),MATCH(#REF!,#REF!:#REF!,0))</f>
        <v>#REF!</v>
      </c>
      <c r="F5953" s="9" t="e">
        <f>INDEX(#REF!:#REF!,MATCH($D5953,#REF!:#REF!,0),MATCH(#REF!,#REF!:#REF!,0))</f>
        <v>#REF!</v>
      </c>
    </row>
    <row r="5954" spans="1:6" ht="16.5" x14ac:dyDescent="0.3">
      <c r="A5954" s="9" t="s">
        <v>16371</v>
      </c>
      <c r="B5954" s="9" t="s">
        <v>2067</v>
      </c>
      <c r="C5954" s="10">
        <v>13534</v>
      </c>
      <c r="D5954" s="9">
        <v>7467563949</v>
      </c>
      <c r="E5954" s="9" t="e">
        <f>INDEX(#REF!:#REF!,MATCH($D5954,#REF!:#REF!,0),MATCH(#REF!,#REF!:#REF!,0))</f>
        <v>#REF!</v>
      </c>
      <c r="F5954" s="9" t="e">
        <f>INDEX(#REF!:#REF!,MATCH($D5954,#REF!:#REF!,0),MATCH(#REF!,#REF!:#REF!,0))</f>
        <v>#REF!</v>
      </c>
    </row>
    <row r="5955" spans="1:6" ht="16.5" x14ac:dyDescent="0.3">
      <c r="A5955" s="9" t="s">
        <v>16370</v>
      </c>
      <c r="B5955" s="9" t="s">
        <v>2171</v>
      </c>
      <c r="C5955" s="10">
        <v>47525</v>
      </c>
      <c r="D5955" s="9">
        <v>6209983448</v>
      </c>
      <c r="E5955" s="9" t="e">
        <f>INDEX(#REF!:#REF!,MATCH($D5955,#REF!:#REF!,0),MATCH(#REF!,#REF!:#REF!,0))</f>
        <v>#REF!</v>
      </c>
      <c r="F5955" s="9" t="e">
        <f>INDEX(#REF!:#REF!,MATCH($D5955,#REF!:#REF!,0),MATCH(#REF!,#REF!:#REF!,0))</f>
        <v>#REF!</v>
      </c>
    </row>
    <row r="5956" spans="1:6" ht="16.5" x14ac:dyDescent="0.3">
      <c r="A5956" s="9" t="s">
        <v>16369</v>
      </c>
      <c r="B5956" s="9" t="s">
        <v>2918</v>
      </c>
      <c r="C5956" s="10">
        <v>47801</v>
      </c>
      <c r="D5956" s="9">
        <v>2045928187</v>
      </c>
      <c r="E5956" s="9" t="e">
        <f>INDEX(#REF!:#REF!,MATCH($D5956,#REF!:#REF!,0),MATCH(#REF!,#REF!:#REF!,0))</f>
        <v>#REF!</v>
      </c>
      <c r="F5956" s="9" t="e">
        <f>INDEX(#REF!:#REF!,MATCH($D5956,#REF!:#REF!,0),MATCH(#REF!,#REF!:#REF!,0))</f>
        <v>#REF!</v>
      </c>
    </row>
    <row r="5957" spans="1:6" ht="16.5" x14ac:dyDescent="0.3">
      <c r="A5957" s="9" t="s">
        <v>16368</v>
      </c>
      <c r="B5957" s="9" t="s">
        <v>2115</v>
      </c>
      <c r="C5957" s="10">
        <v>53611</v>
      </c>
      <c r="D5957" s="9">
        <v>4656574848</v>
      </c>
      <c r="E5957" s="9" t="e">
        <f>INDEX(#REF!:#REF!,MATCH($D5957,#REF!:#REF!,0),MATCH(#REF!,#REF!:#REF!,0))</f>
        <v>#REF!</v>
      </c>
      <c r="F5957" s="9" t="e">
        <f>INDEX(#REF!:#REF!,MATCH($D5957,#REF!:#REF!,0),MATCH(#REF!,#REF!:#REF!,0))</f>
        <v>#REF!</v>
      </c>
    </row>
    <row r="5958" spans="1:6" ht="16.5" x14ac:dyDescent="0.3">
      <c r="A5958" s="9" t="s">
        <v>16367</v>
      </c>
      <c r="B5958" s="9" t="s">
        <v>1989</v>
      </c>
      <c r="C5958" s="10">
        <v>45547</v>
      </c>
      <c r="D5958" s="9">
        <v>8703756602</v>
      </c>
      <c r="E5958" s="9" t="e">
        <f>INDEX(#REF!:#REF!,MATCH($D5958,#REF!:#REF!,0),MATCH(#REF!,#REF!:#REF!,0))</f>
        <v>#REF!</v>
      </c>
      <c r="F5958" s="9" t="e">
        <f>INDEX(#REF!:#REF!,MATCH($D5958,#REF!:#REF!,0),MATCH(#REF!,#REF!:#REF!,0))</f>
        <v>#REF!</v>
      </c>
    </row>
    <row r="5959" spans="1:6" ht="16.5" x14ac:dyDescent="0.3">
      <c r="A5959" s="9" t="s">
        <v>16366</v>
      </c>
      <c r="B5959" s="9" t="s">
        <v>2277</v>
      </c>
      <c r="C5959" s="10">
        <v>12014</v>
      </c>
      <c r="D5959" s="9">
        <v>7098438871</v>
      </c>
      <c r="E5959" s="9" t="e">
        <f>INDEX(#REF!:#REF!,MATCH($D5959,#REF!:#REF!,0),MATCH(#REF!,#REF!:#REF!,0))</f>
        <v>#REF!</v>
      </c>
      <c r="F5959" s="9" t="e">
        <f>INDEX(#REF!:#REF!,MATCH($D5959,#REF!:#REF!,0),MATCH(#REF!,#REF!:#REF!,0))</f>
        <v>#REF!</v>
      </c>
    </row>
    <row r="5960" spans="1:6" ht="16.5" x14ac:dyDescent="0.3">
      <c r="A5960" s="9" t="s">
        <v>16365</v>
      </c>
      <c r="B5960" s="9" t="s">
        <v>2304</v>
      </c>
      <c r="C5960" s="10">
        <v>53195</v>
      </c>
      <c r="D5960" s="9">
        <v>2565093969</v>
      </c>
      <c r="E5960" s="9" t="e">
        <f>INDEX(#REF!:#REF!,MATCH($D5960,#REF!:#REF!,0),MATCH(#REF!,#REF!:#REF!,0))</f>
        <v>#REF!</v>
      </c>
      <c r="F5960" s="9" t="e">
        <f>INDEX(#REF!:#REF!,MATCH($D5960,#REF!:#REF!,0),MATCH(#REF!,#REF!:#REF!,0))</f>
        <v>#REF!</v>
      </c>
    </row>
    <row r="5961" spans="1:6" ht="16.5" x14ac:dyDescent="0.3">
      <c r="A5961" s="9" t="s">
        <v>16364</v>
      </c>
      <c r="B5961" s="9" t="s">
        <v>2315</v>
      </c>
      <c r="C5961" s="10">
        <v>48134</v>
      </c>
      <c r="D5961" s="9">
        <v>1718344562</v>
      </c>
      <c r="E5961" s="9" t="e">
        <f>INDEX(#REF!:#REF!,MATCH($D5961,#REF!:#REF!,0),MATCH(#REF!,#REF!:#REF!,0))</f>
        <v>#REF!</v>
      </c>
      <c r="F5961" s="9" t="e">
        <f>INDEX(#REF!:#REF!,MATCH($D5961,#REF!:#REF!,0),MATCH(#REF!,#REF!:#REF!,0))</f>
        <v>#REF!</v>
      </c>
    </row>
    <row r="5962" spans="1:6" ht="16.5" x14ac:dyDescent="0.3">
      <c r="A5962" s="9" t="s">
        <v>16363</v>
      </c>
      <c r="B5962" s="9" t="s">
        <v>2359</v>
      </c>
      <c r="C5962" s="10">
        <v>15815</v>
      </c>
      <c r="D5962" s="9">
        <v>25254650</v>
      </c>
      <c r="E5962" s="9" t="e">
        <f>INDEX(#REF!:#REF!,MATCH($D5962,#REF!:#REF!,0),MATCH(#REF!,#REF!:#REF!,0))</f>
        <v>#REF!</v>
      </c>
      <c r="F5962" s="9" t="e">
        <f>INDEX(#REF!:#REF!,MATCH($D5962,#REF!:#REF!,0),MATCH(#REF!,#REF!:#REF!,0))</f>
        <v>#REF!</v>
      </c>
    </row>
    <row r="5963" spans="1:6" ht="16.5" x14ac:dyDescent="0.3">
      <c r="A5963" s="9" t="s">
        <v>16362</v>
      </c>
      <c r="B5963" s="9" t="s">
        <v>1943</v>
      </c>
      <c r="C5963" s="10">
        <v>32096</v>
      </c>
      <c r="D5963" s="9">
        <v>2524572722</v>
      </c>
      <c r="E5963" s="9" t="e">
        <f>INDEX(#REF!:#REF!,MATCH($D5963,#REF!:#REF!,0),MATCH(#REF!,#REF!:#REF!,0))</f>
        <v>#REF!</v>
      </c>
      <c r="F5963" s="9" t="e">
        <f>INDEX(#REF!:#REF!,MATCH($D5963,#REF!:#REF!,0),MATCH(#REF!,#REF!:#REF!,0))</f>
        <v>#REF!</v>
      </c>
    </row>
    <row r="5964" spans="1:6" ht="16.5" x14ac:dyDescent="0.3">
      <c r="A5964" s="9" t="s">
        <v>16361</v>
      </c>
      <c r="B5964" s="9" t="s">
        <v>2258</v>
      </c>
      <c r="C5964" s="10">
        <v>35124</v>
      </c>
      <c r="D5964" s="9">
        <v>3040116061</v>
      </c>
      <c r="E5964" s="9" t="e">
        <f>INDEX(#REF!:#REF!,MATCH($D5964,#REF!:#REF!,0),MATCH(#REF!,#REF!:#REF!,0))</f>
        <v>#REF!</v>
      </c>
      <c r="F5964" s="9" t="e">
        <f>INDEX(#REF!:#REF!,MATCH($D5964,#REF!:#REF!,0),MATCH(#REF!,#REF!:#REF!,0))</f>
        <v>#REF!</v>
      </c>
    </row>
    <row r="5965" spans="1:6" ht="16.5" x14ac:dyDescent="0.3">
      <c r="A5965" s="9" t="s">
        <v>16360</v>
      </c>
      <c r="B5965" s="9" t="s">
        <v>2615</v>
      </c>
      <c r="C5965" s="10">
        <v>58463</v>
      </c>
      <c r="D5965" s="9">
        <v>1456229036</v>
      </c>
      <c r="E5965" s="9" t="e">
        <f>INDEX(#REF!:#REF!,MATCH($D5965,#REF!:#REF!,0),MATCH(#REF!,#REF!:#REF!,0))</f>
        <v>#REF!</v>
      </c>
      <c r="F5965" s="9" t="e">
        <f>INDEX(#REF!:#REF!,MATCH($D5965,#REF!:#REF!,0),MATCH(#REF!,#REF!:#REF!,0))</f>
        <v>#REF!</v>
      </c>
    </row>
    <row r="5966" spans="1:6" ht="16.5" x14ac:dyDescent="0.3">
      <c r="A5966" s="9" t="s">
        <v>16359</v>
      </c>
      <c r="B5966" s="9" t="s">
        <v>1941</v>
      </c>
      <c r="C5966" s="10">
        <v>30397</v>
      </c>
      <c r="D5966" s="9">
        <v>5209112160</v>
      </c>
      <c r="E5966" s="9" t="e">
        <f>INDEX(#REF!:#REF!,MATCH($D5966,#REF!:#REF!,0),MATCH(#REF!,#REF!:#REF!,0))</f>
        <v>#REF!</v>
      </c>
      <c r="F5966" s="9" t="e">
        <f>INDEX(#REF!:#REF!,MATCH($D5966,#REF!:#REF!,0),MATCH(#REF!,#REF!:#REF!,0))</f>
        <v>#REF!</v>
      </c>
    </row>
    <row r="5967" spans="1:6" ht="16.5" x14ac:dyDescent="0.3">
      <c r="A5967" s="9" t="s">
        <v>16358</v>
      </c>
      <c r="B5967" s="9" t="s">
        <v>3580</v>
      </c>
      <c r="C5967" s="10">
        <v>21459</v>
      </c>
      <c r="D5967" s="9">
        <v>9151658844</v>
      </c>
      <c r="E5967" s="9" t="e">
        <f>INDEX(#REF!:#REF!,MATCH($D5967,#REF!:#REF!,0),MATCH(#REF!,#REF!:#REF!,0))</f>
        <v>#REF!</v>
      </c>
      <c r="F5967" s="9" t="e">
        <f>INDEX(#REF!:#REF!,MATCH($D5967,#REF!:#REF!,0),MATCH(#REF!,#REF!:#REF!,0))</f>
        <v>#REF!</v>
      </c>
    </row>
    <row r="5968" spans="1:6" ht="16.5" x14ac:dyDescent="0.3">
      <c r="A5968" s="9" t="s">
        <v>16357</v>
      </c>
      <c r="B5968" s="9" t="s">
        <v>2939</v>
      </c>
      <c r="C5968" s="10">
        <v>15966</v>
      </c>
      <c r="D5968" s="9">
        <v>4773306254</v>
      </c>
      <c r="E5968" s="9" t="e">
        <f>INDEX(#REF!:#REF!,MATCH($D5968,#REF!:#REF!,0),MATCH(#REF!,#REF!:#REF!,0))</f>
        <v>#REF!</v>
      </c>
      <c r="F5968" s="9" t="e">
        <f>INDEX(#REF!:#REF!,MATCH($D5968,#REF!:#REF!,0),MATCH(#REF!,#REF!:#REF!,0))</f>
        <v>#REF!</v>
      </c>
    </row>
    <row r="5969" spans="1:6" ht="16.5" x14ac:dyDescent="0.3">
      <c r="A5969" s="9" t="s">
        <v>16356</v>
      </c>
      <c r="B5969" s="9" t="s">
        <v>2007</v>
      </c>
      <c r="C5969" s="10">
        <v>12253</v>
      </c>
      <c r="D5969" s="9">
        <v>2533903736</v>
      </c>
      <c r="E5969" s="9" t="e">
        <f>INDEX(#REF!:#REF!,MATCH($D5969,#REF!:#REF!,0),MATCH(#REF!,#REF!:#REF!,0))</f>
        <v>#REF!</v>
      </c>
      <c r="F5969" s="9" t="e">
        <f>INDEX(#REF!:#REF!,MATCH($D5969,#REF!:#REF!,0),MATCH(#REF!,#REF!:#REF!,0))</f>
        <v>#REF!</v>
      </c>
    </row>
    <row r="5970" spans="1:6" ht="16.5" x14ac:dyDescent="0.3">
      <c r="A5970" s="9" t="s">
        <v>16355</v>
      </c>
      <c r="B5970" s="9" t="s">
        <v>2974</v>
      </c>
      <c r="C5970" s="10">
        <v>37288</v>
      </c>
      <c r="D5970" s="9">
        <v>8682006391</v>
      </c>
      <c r="E5970" s="9" t="e">
        <f>INDEX(#REF!:#REF!,MATCH($D5970,#REF!:#REF!,0),MATCH(#REF!,#REF!:#REF!,0))</f>
        <v>#REF!</v>
      </c>
      <c r="F5970" s="9" t="e">
        <f>INDEX(#REF!:#REF!,MATCH($D5970,#REF!:#REF!,0),MATCH(#REF!,#REF!:#REF!,0))</f>
        <v>#REF!</v>
      </c>
    </row>
    <row r="5971" spans="1:6" ht="16.5" x14ac:dyDescent="0.3">
      <c r="A5971" s="9" t="s">
        <v>16354</v>
      </c>
      <c r="B5971" s="9" t="s">
        <v>2431</v>
      </c>
      <c r="C5971" s="10">
        <v>47893</v>
      </c>
      <c r="D5971" s="9">
        <v>4852897158</v>
      </c>
      <c r="E5971" s="9" t="e">
        <f>INDEX(#REF!:#REF!,MATCH($D5971,#REF!:#REF!,0),MATCH(#REF!,#REF!:#REF!,0))</f>
        <v>#REF!</v>
      </c>
      <c r="F5971" s="9" t="e">
        <f>INDEX(#REF!:#REF!,MATCH($D5971,#REF!:#REF!,0),MATCH(#REF!,#REF!:#REF!,0))</f>
        <v>#REF!</v>
      </c>
    </row>
    <row r="5972" spans="1:6" ht="16.5" x14ac:dyDescent="0.3">
      <c r="A5972" s="9" t="s">
        <v>16353</v>
      </c>
      <c r="B5972" s="9" t="s">
        <v>2718</v>
      </c>
      <c r="C5972" s="10">
        <v>23501</v>
      </c>
      <c r="D5972" s="9">
        <v>5929508313</v>
      </c>
      <c r="E5972" s="9" t="e">
        <f>INDEX(#REF!:#REF!,MATCH($D5972,#REF!:#REF!,0),MATCH(#REF!,#REF!:#REF!,0))</f>
        <v>#REF!</v>
      </c>
      <c r="F5972" s="9" t="e">
        <f>INDEX(#REF!:#REF!,MATCH($D5972,#REF!:#REF!,0),MATCH(#REF!,#REF!:#REF!,0))</f>
        <v>#REF!</v>
      </c>
    </row>
    <row r="5973" spans="1:6" ht="16.5" x14ac:dyDescent="0.3">
      <c r="A5973" s="9" t="s">
        <v>16352</v>
      </c>
      <c r="B5973" s="9" t="s">
        <v>2856</v>
      </c>
      <c r="C5973" s="10">
        <v>41875</v>
      </c>
      <c r="D5973" s="9">
        <v>8640079943</v>
      </c>
      <c r="E5973" s="9" t="e">
        <f>INDEX(#REF!:#REF!,MATCH($D5973,#REF!:#REF!,0),MATCH(#REF!,#REF!:#REF!,0))</f>
        <v>#REF!</v>
      </c>
      <c r="F5973" s="9" t="e">
        <f>INDEX(#REF!:#REF!,MATCH($D5973,#REF!:#REF!,0),MATCH(#REF!,#REF!:#REF!,0))</f>
        <v>#REF!</v>
      </c>
    </row>
    <row r="5974" spans="1:6" ht="16.5" x14ac:dyDescent="0.3">
      <c r="A5974" s="9" t="s">
        <v>16351</v>
      </c>
      <c r="B5974" s="9" t="s">
        <v>2658</v>
      </c>
      <c r="C5974" s="10">
        <v>34963</v>
      </c>
      <c r="D5974" s="9">
        <v>8617243198</v>
      </c>
      <c r="E5974" s="9" t="e">
        <f>INDEX(#REF!:#REF!,MATCH($D5974,#REF!:#REF!,0),MATCH(#REF!,#REF!:#REF!,0))</f>
        <v>#REF!</v>
      </c>
      <c r="F5974" s="9" t="e">
        <f>INDEX(#REF!:#REF!,MATCH($D5974,#REF!:#REF!,0),MATCH(#REF!,#REF!:#REF!,0))</f>
        <v>#REF!</v>
      </c>
    </row>
    <row r="5975" spans="1:6" ht="16.5" x14ac:dyDescent="0.3">
      <c r="A5975" s="9" t="s">
        <v>16350</v>
      </c>
      <c r="B5975" s="9" t="s">
        <v>2436</v>
      </c>
      <c r="C5975" s="10">
        <v>43295</v>
      </c>
      <c r="D5975" s="9">
        <v>2841287114</v>
      </c>
      <c r="E5975" s="9" t="e">
        <f>INDEX(#REF!:#REF!,MATCH($D5975,#REF!:#REF!,0),MATCH(#REF!,#REF!:#REF!,0))</f>
        <v>#REF!</v>
      </c>
      <c r="F5975" s="9" t="e">
        <f>INDEX(#REF!:#REF!,MATCH($D5975,#REF!:#REF!,0),MATCH(#REF!,#REF!:#REF!,0))</f>
        <v>#REF!</v>
      </c>
    </row>
    <row r="5976" spans="1:6" ht="16.5" x14ac:dyDescent="0.3">
      <c r="A5976" s="9" t="s">
        <v>16349</v>
      </c>
      <c r="B5976" s="9" t="s">
        <v>2056</v>
      </c>
      <c r="C5976" s="10">
        <v>50706</v>
      </c>
      <c r="D5976" s="9">
        <v>2405876701</v>
      </c>
      <c r="E5976" s="9" t="e">
        <f>INDEX(#REF!:#REF!,MATCH($D5976,#REF!:#REF!,0),MATCH(#REF!,#REF!:#REF!,0))</f>
        <v>#REF!</v>
      </c>
      <c r="F5976" s="9" t="e">
        <f>INDEX(#REF!:#REF!,MATCH($D5976,#REF!:#REF!,0),MATCH(#REF!,#REF!:#REF!,0))</f>
        <v>#REF!</v>
      </c>
    </row>
    <row r="5977" spans="1:6" ht="16.5" x14ac:dyDescent="0.3">
      <c r="A5977" s="9" t="s">
        <v>16348</v>
      </c>
      <c r="B5977" s="9" t="s">
        <v>2364</v>
      </c>
      <c r="C5977" s="10">
        <v>40637</v>
      </c>
      <c r="D5977" s="9">
        <v>556704134</v>
      </c>
      <c r="E5977" s="9" t="e">
        <f>INDEX(#REF!:#REF!,MATCH($D5977,#REF!:#REF!,0),MATCH(#REF!,#REF!:#REF!,0))</f>
        <v>#REF!</v>
      </c>
      <c r="F5977" s="9" t="e">
        <f>INDEX(#REF!:#REF!,MATCH($D5977,#REF!:#REF!,0),MATCH(#REF!,#REF!:#REF!,0))</f>
        <v>#REF!</v>
      </c>
    </row>
    <row r="5978" spans="1:6" ht="16.5" x14ac:dyDescent="0.3">
      <c r="A5978" s="9" t="s">
        <v>16347</v>
      </c>
      <c r="B5978" s="9" t="s">
        <v>2982</v>
      </c>
      <c r="C5978" s="10">
        <v>13130</v>
      </c>
      <c r="D5978" s="9">
        <v>5353923685</v>
      </c>
      <c r="E5978" s="9" t="e">
        <f>INDEX(#REF!:#REF!,MATCH($D5978,#REF!:#REF!,0),MATCH(#REF!,#REF!:#REF!,0))</f>
        <v>#REF!</v>
      </c>
      <c r="F5978" s="9" t="e">
        <f>INDEX(#REF!:#REF!,MATCH($D5978,#REF!:#REF!,0),MATCH(#REF!,#REF!:#REF!,0))</f>
        <v>#REF!</v>
      </c>
    </row>
    <row r="5979" spans="1:6" ht="16.5" x14ac:dyDescent="0.3">
      <c r="A5979" s="9" t="s">
        <v>16346</v>
      </c>
      <c r="B5979" s="9" t="s">
        <v>2284</v>
      </c>
      <c r="C5979" s="10">
        <v>24221</v>
      </c>
      <c r="D5979" s="9">
        <v>7453397081</v>
      </c>
      <c r="E5979" s="9" t="e">
        <f>INDEX(#REF!:#REF!,MATCH($D5979,#REF!:#REF!,0),MATCH(#REF!,#REF!:#REF!,0))</f>
        <v>#REF!</v>
      </c>
      <c r="F5979" s="9" t="e">
        <f>INDEX(#REF!:#REF!,MATCH($D5979,#REF!:#REF!,0),MATCH(#REF!,#REF!:#REF!,0))</f>
        <v>#REF!</v>
      </c>
    </row>
    <row r="5980" spans="1:6" ht="16.5" x14ac:dyDescent="0.3">
      <c r="A5980" s="9" t="s">
        <v>16345</v>
      </c>
      <c r="B5980" s="9" t="s">
        <v>1973</v>
      </c>
      <c r="C5980" s="10">
        <v>51992</v>
      </c>
      <c r="D5980" s="9">
        <v>3642988458</v>
      </c>
      <c r="E5980" s="9" t="e">
        <f>INDEX(#REF!:#REF!,MATCH($D5980,#REF!:#REF!,0),MATCH(#REF!,#REF!:#REF!,0))</f>
        <v>#REF!</v>
      </c>
      <c r="F5980" s="9" t="e">
        <f>INDEX(#REF!:#REF!,MATCH($D5980,#REF!:#REF!,0),MATCH(#REF!,#REF!:#REF!,0))</f>
        <v>#REF!</v>
      </c>
    </row>
    <row r="5981" spans="1:6" ht="16.5" x14ac:dyDescent="0.3">
      <c r="A5981" s="9" t="s">
        <v>16344</v>
      </c>
      <c r="B5981" s="9" t="s">
        <v>2267</v>
      </c>
      <c r="C5981" s="10">
        <v>29066</v>
      </c>
      <c r="D5981" s="9">
        <v>9803956825</v>
      </c>
      <c r="E5981" s="9" t="e">
        <f>INDEX(#REF!:#REF!,MATCH($D5981,#REF!:#REF!,0),MATCH(#REF!,#REF!:#REF!,0))</f>
        <v>#REF!</v>
      </c>
      <c r="F5981" s="9" t="e">
        <f>INDEX(#REF!:#REF!,MATCH($D5981,#REF!:#REF!,0),MATCH(#REF!,#REF!:#REF!,0))</f>
        <v>#REF!</v>
      </c>
    </row>
    <row r="5982" spans="1:6" ht="16.5" x14ac:dyDescent="0.3">
      <c r="A5982" s="9" t="s">
        <v>16343</v>
      </c>
      <c r="B5982" s="9" t="s">
        <v>2970</v>
      </c>
      <c r="C5982" s="10">
        <v>34151</v>
      </c>
      <c r="D5982" s="9">
        <v>4504361140</v>
      </c>
      <c r="E5982" s="9" t="e">
        <f>INDEX(#REF!:#REF!,MATCH($D5982,#REF!:#REF!,0),MATCH(#REF!,#REF!:#REF!,0))</f>
        <v>#REF!</v>
      </c>
      <c r="F5982" s="9" t="e">
        <f>INDEX(#REF!:#REF!,MATCH($D5982,#REF!:#REF!,0),MATCH(#REF!,#REF!:#REF!,0))</f>
        <v>#REF!</v>
      </c>
    </row>
    <row r="5983" spans="1:6" ht="16.5" x14ac:dyDescent="0.3">
      <c r="A5983" s="9" t="s">
        <v>16342</v>
      </c>
      <c r="B5983" s="9" t="s">
        <v>3229</v>
      </c>
      <c r="C5983" s="10">
        <v>57164</v>
      </c>
      <c r="D5983" s="9">
        <v>7178607831</v>
      </c>
      <c r="E5983" s="9" t="e">
        <f>INDEX(#REF!:#REF!,MATCH($D5983,#REF!:#REF!,0),MATCH(#REF!,#REF!:#REF!,0))</f>
        <v>#REF!</v>
      </c>
      <c r="F5983" s="9" t="e">
        <f>INDEX(#REF!:#REF!,MATCH($D5983,#REF!:#REF!,0),MATCH(#REF!,#REF!:#REF!,0))</f>
        <v>#REF!</v>
      </c>
    </row>
    <row r="5984" spans="1:6" ht="16.5" x14ac:dyDescent="0.3">
      <c r="A5984" s="9" t="s">
        <v>16341</v>
      </c>
      <c r="B5984" s="9" t="s">
        <v>2169</v>
      </c>
      <c r="C5984" s="10">
        <v>50365</v>
      </c>
      <c r="D5984" s="9">
        <v>7152427402</v>
      </c>
      <c r="E5984" s="9" t="e">
        <f>INDEX(#REF!:#REF!,MATCH($D5984,#REF!:#REF!,0),MATCH(#REF!,#REF!:#REF!,0))</f>
        <v>#REF!</v>
      </c>
      <c r="F5984" s="9" t="e">
        <f>INDEX(#REF!:#REF!,MATCH($D5984,#REF!:#REF!,0),MATCH(#REF!,#REF!:#REF!,0))</f>
        <v>#REF!</v>
      </c>
    </row>
    <row r="5985" spans="1:6" ht="16.5" x14ac:dyDescent="0.3">
      <c r="A5985" s="9" t="s">
        <v>16340</v>
      </c>
      <c r="B5985" s="9" t="s">
        <v>2140</v>
      </c>
      <c r="C5985" s="10">
        <v>40437</v>
      </c>
      <c r="D5985" s="9">
        <v>3991963221</v>
      </c>
      <c r="E5985" s="9" t="e">
        <f>INDEX(#REF!:#REF!,MATCH($D5985,#REF!:#REF!,0),MATCH(#REF!,#REF!:#REF!,0))</f>
        <v>#REF!</v>
      </c>
      <c r="F5985" s="9" t="e">
        <f>INDEX(#REF!:#REF!,MATCH($D5985,#REF!:#REF!,0),MATCH(#REF!,#REF!:#REF!,0))</f>
        <v>#REF!</v>
      </c>
    </row>
    <row r="5986" spans="1:6" ht="16.5" x14ac:dyDescent="0.3">
      <c r="A5986" s="9" t="s">
        <v>16339</v>
      </c>
      <c r="B5986" s="9" t="s">
        <v>2640</v>
      </c>
      <c r="C5986" s="10">
        <v>16325</v>
      </c>
      <c r="D5986" s="9">
        <v>3779559293</v>
      </c>
      <c r="E5986" s="9" t="e">
        <f>INDEX(#REF!:#REF!,MATCH($D5986,#REF!:#REF!,0),MATCH(#REF!,#REF!:#REF!,0))</f>
        <v>#REF!</v>
      </c>
      <c r="F5986" s="9" t="e">
        <f>INDEX(#REF!:#REF!,MATCH($D5986,#REF!:#REF!,0),MATCH(#REF!,#REF!:#REF!,0))</f>
        <v>#REF!</v>
      </c>
    </row>
    <row r="5987" spans="1:6" ht="16.5" x14ac:dyDescent="0.3">
      <c r="A5987" s="9" t="s">
        <v>16338</v>
      </c>
      <c r="B5987" s="9" t="s">
        <v>2860</v>
      </c>
      <c r="C5987" s="10">
        <v>12071</v>
      </c>
      <c r="D5987" s="9">
        <v>2659144249</v>
      </c>
      <c r="E5987" s="9" t="e">
        <f>INDEX(#REF!:#REF!,MATCH($D5987,#REF!:#REF!,0),MATCH(#REF!,#REF!:#REF!,0))</f>
        <v>#REF!</v>
      </c>
      <c r="F5987" s="9" t="e">
        <f>INDEX(#REF!:#REF!,MATCH($D5987,#REF!:#REF!,0),MATCH(#REF!,#REF!:#REF!,0))</f>
        <v>#REF!</v>
      </c>
    </row>
    <row r="5988" spans="1:6" ht="16.5" x14ac:dyDescent="0.3">
      <c r="A5988" s="9" t="s">
        <v>16337</v>
      </c>
      <c r="B5988" s="9" t="s">
        <v>2815</v>
      </c>
      <c r="C5988" s="10">
        <v>30651</v>
      </c>
      <c r="D5988" s="9">
        <v>9458563771</v>
      </c>
      <c r="E5988" s="9" t="e">
        <f>INDEX(#REF!:#REF!,MATCH($D5988,#REF!:#REF!,0),MATCH(#REF!,#REF!:#REF!,0))</f>
        <v>#REF!</v>
      </c>
      <c r="F5988" s="9" t="e">
        <f>INDEX(#REF!:#REF!,MATCH($D5988,#REF!:#REF!,0),MATCH(#REF!,#REF!:#REF!,0))</f>
        <v>#REF!</v>
      </c>
    </row>
    <row r="5989" spans="1:6" ht="16.5" x14ac:dyDescent="0.3">
      <c r="A5989" s="9" t="s">
        <v>16336</v>
      </c>
      <c r="B5989" s="9" t="s">
        <v>2503</v>
      </c>
      <c r="C5989" s="10">
        <v>57455</v>
      </c>
      <c r="D5989" s="9">
        <v>7205288142</v>
      </c>
      <c r="E5989" s="9" t="e">
        <f>INDEX(#REF!:#REF!,MATCH($D5989,#REF!:#REF!,0),MATCH(#REF!,#REF!:#REF!,0))</f>
        <v>#REF!</v>
      </c>
      <c r="F5989" s="9" t="e">
        <f>INDEX(#REF!:#REF!,MATCH($D5989,#REF!:#REF!,0),MATCH(#REF!,#REF!:#REF!,0))</f>
        <v>#REF!</v>
      </c>
    </row>
    <row r="5990" spans="1:6" ht="16.5" x14ac:dyDescent="0.3">
      <c r="A5990" s="9" t="s">
        <v>16335</v>
      </c>
      <c r="B5990" s="9" t="s">
        <v>2870</v>
      </c>
      <c r="C5990" s="10">
        <v>55110</v>
      </c>
      <c r="D5990" s="9">
        <v>8302317314</v>
      </c>
      <c r="E5990" s="9" t="e">
        <f>INDEX(#REF!:#REF!,MATCH($D5990,#REF!:#REF!,0),MATCH(#REF!,#REF!:#REF!,0))</f>
        <v>#REF!</v>
      </c>
      <c r="F5990" s="9" t="e">
        <f>INDEX(#REF!:#REF!,MATCH($D5990,#REF!:#REF!,0),MATCH(#REF!,#REF!:#REF!,0))</f>
        <v>#REF!</v>
      </c>
    </row>
    <row r="5991" spans="1:6" ht="16.5" x14ac:dyDescent="0.3">
      <c r="A5991" s="9" t="s">
        <v>16334</v>
      </c>
      <c r="B5991" s="9" t="s">
        <v>3275</v>
      </c>
      <c r="C5991" s="10">
        <v>23704</v>
      </c>
      <c r="D5991" s="9">
        <v>2809344809</v>
      </c>
      <c r="E5991" s="9" t="e">
        <f>INDEX(#REF!:#REF!,MATCH($D5991,#REF!:#REF!,0),MATCH(#REF!,#REF!:#REF!,0))</f>
        <v>#REF!</v>
      </c>
      <c r="F5991" s="9" t="e">
        <f>INDEX(#REF!:#REF!,MATCH($D5991,#REF!:#REF!,0),MATCH(#REF!,#REF!:#REF!,0))</f>
        <v>#REF!</v>
      </c>
    </row>
    <row r="5992" spans="1:6" ht="16.5" x14ac:dyDescent="0.3">
      <c r="A5992" s="9" t="s">
        <v>16333</v>
      </c>
      <c r="B5992" s="9" t="s">
        <v>2315</v>
      </c>
      <c r="C5992" s="10">
        <v>19555</v>
      </c>
      <c r="D5992" s="9">
        <v>5756920838</v>
      </c>
      <c r="E5992" s="9" t="e">
        <f>INDEX(#REF!:#REF!,MATCH($D5992,#REF!:#REF!,0),MATCH(#REF!,#REF!:#REF!,0))</f>
        <v>#REF!</v>
      </c>
      <c r="F5992" s="9" t="e">
        <f>INDEX(#REF!:#REF!,MATCH($D5992,#REF!:#REF!,0),MATCH(#REF!,#REF!:#REF!,0))</f>
        <v>#REF!</v>
      </c>
    </row>
    <row r="5993" spans="1:6" ht="16.5" x14ac:dyDescent="0.3">
      <c r="A5993" s="9" t="s">
        <v>16332</v>
      </c>
      <c r="B5993" s="9" t="s">
        <v>3085</v>
      </c>
      <c r="C5993" s="10">
        <v>32864</v>
      </c>
      <c r="D5993" s="9">
        <v>9705650896</v>
      </c>
      <c r="E5993" s="9" t="e">
        <f>INDEX(#REF!:#REF!,MATCH($D5993,#REF!:#REF!,0),MATCH(#REF!,#REF!:#REF!,0))</f>
        <v>#REF!</v>
      </c>
      <c r="F5993" s="9" t="e">
        <f>INDEX(#REF!:#REF!,MATCH($D5993,#REF!:#REF!,0),MATCH(#REF!,#REF!:#REF!,0))</f>
        <v>#REF!</v>
      </c>
    </row>
    <row r="5994" spans="1:6" ht="16.5" x14ac:dyDescent="0.3">
      <c r="A5994" s="9" t="s">
        <v>16331</v>
      </c>
      <c r="B5994" s="9" t="s">
        <v>3071</v>
      </c>
      <c r="C5994" s="10">
        <v>15193</v>
      </c>
      <c r="D5994" s="9">
        <v>7492341709</v>
      </c>
      <c r="E5994" s="9" t="e">
        <f>INDEX(#REF!:#REF!,MATCH($D5994,#REF!:#REF!,0),MATCH(#REF!,#REF!:#REF!,0))</f>
        <v>#REF!</v>
      </c>
      <c r="F5994" s="9" t="e">
        <f>INDEX(#REF!:#REF!,MATCH($D5994,#REF!:#REF!,0),MATCH(#REF!,#REF!:#REF!,0))</f>
        <v>#REF!</v>
      </c>
    </row>
    <row r="5995" spans="1:6" ht="16.5" x14ac:dyDescent="0.3">
      <c r="A5995" s="9" t="s">
        <v>16330</v>
      </c>
      <c r="B5995" s="9" t="s">
        <v>3580</v>
      </c>
      <c r="C5995" s="10">
        <v>11831</v>
      </c>
      <c r="D5995" s="9">
        <v>4877108939</v>
      </c>
      <c r="E5995" s="9" t="e">
        <f>INDEX(#REF!:#REF!,MATCH($D5995,#REF!:#REF!,0),MATCH(#REF!,#REF!:#REF!,0))</f>
        <v>#REF!</v>
      </c>
      <c r="F5995" s="9" t="e">
        <f>INDEX(#REF!:#REF!,MATCH($D5995,#REF!:#REF!,0),MATCH(#REF!,#REF!:#REF!,0))</f>
        <v>#REF!</v>
      </c>
    </row>
    <row r="5996" spans="1:6" ht="16.5" x14ac:dyDescent="0.3">
      <c r="A5996" s="9" t="s">
        <v>16329</v>
      </c>
      <c r="B5996" s="9" t="s">
        <v>3510</v>
      </c>
      <c r="C5996" s="10">
        <v>31759</v>
      </c>
      <c r="D5996" s="9">
        <v>1892125439</v>
      </c>
      <c r="E5996" s="9" t="e">
        <f>INDEX(#REF!:#REF!,MATCH($D5996,#REF!:#REF!,0),MATCH(#REF!,#REF!:#REF!,0))</f>
        <v>#REF!</v>
      </c>
      <c r="F5996" s="9" t="e">
        <f>INDEX(#REF!:#REF!,MATCH($D5996,#REF!:#REF!,0),MATCH(#REF!,#REF!:#REF!,0))</f>
        <v>#REF!</v>
      </c>
    </row>
    <row r="5997" spans="1:6" ht="16.5" x14ac:dyDescent="0.3">
      <c r="A5997" s="9" t="s">
        <v>16328</v>
      </c>
      <c r="B5997" s="9" t="s">
        <v>2206</v>
      </c>
      <c r="C5997" s="10">
        <v>43979</v>
      </c>
      <c r="D5997" s="9">
        <v>569240891</v>
      </c>
      <c r="E5997" s="9" t="e">
        <f>INDEX(#REF!:#REF!,MATCH($D5997,#REF!:#REF!,0),MATCH(#REF!,#REF!:#REF!,0))</f>
        <v>#REF!</v>
      </c>
      <c r="F5997" s="9" t="e">
        <f>INDEX(#REF!:#REF!,MATCH($D5997,#REF!:#REF!,0),MATCH(#REF!,#REF!:#REF!,0))</f>
        <v>#REF!</v>
      </c>
    </row>
    <row r="5998" spans="1:6" ht="16.5" x14ac:dyDescent="0.3">
      <c r="A5998" s="9" t="s">
        <v>16327</v>
      </c>
      <c r="B5998" s="9" t="s">
        <v>2628</v>
      </c>
      <c r="C5998" s="10">
        <v>37866</v>
      </c>
      <c r="D5998" s="9">
        <v>6487054410</v>
      </c>
      <c r="E5998" s="9" t="e">
        <f>INDEX(#REF!:#REF!,MATCH($D5998,#REF!:#REF!,0),MATCH(#REF!,#REF!:#REF!,0))</f>
        <v>#REF!</v>
      </c>
      <c r="F5998" s="9" t="e">
        <f>INDEX(#REF!:#REF!,MATCH($D5998,#REF!:#REF!,0),MATCH(#REF!,#REF!:#REF!,0))</f>
        <v>#REF!</v>
      </c>
    </row>
    <row r="5999" spans="1:6" ht="16.5" x14ac:dyDescent="0.3">
      <c r="A5999" s="9" t="s">
        <v>16326</v>
      </c>
      <c r="B5999" s="9" t="s">
        <v>2468</v>
      </c>
      <c r="C5999" s="10">
        <v>52860</v>
      </c>
      <c r="D5999" s="9">
        <v>689661541</v>
      </c>
      <c r="E5999" s="9" t="e">
        <f>INDEX(#REF!:#REF!,MATCH($D5999,#REF!:#REF!,0),MATCH(#REF!,#REF!:#REF!,0))</f>
        <v>#REF!</v>
      </c>
      <c r="F5999" s="9" t="e">
        <f>INDEX(#REF!:#REF!,MATCH($D5999,#REF!:#REF!,0),MATCH(#REF!,#REF!:#REF!,0))</f>
        <v>#REF!</v>
      </c>
    </row>
    <row r="6000" spans="1:6" ht="16.5" x14ac:dyDescent="0.3">
      <c r="A6000" s="9" t="s">
        <v>16325</v>
      </c>
      <c r="B6000" s="9" t="s">
        <v>2277</v>
      </c>
      <c r="C6000" s="10">
        <v>37290</v>
      </c>
      <c r="D6000" s="9">
        <v>826490107</v>
      </c>
      <c r="E6000" s="9" t="e">
        <f>INDEX(#REF!:#REF!,MATCH($D6000,#REF!:#REF!,0),MATCH(#REF!,#REF!:#REF!,0))</f>
        <v>#REF!</v>
      </c>
      <c r="F6000" s="9" t="e">
        <f>INDEX(#REF!:#REF!,MATCH($D6000,#REF!:#REF!,0),MATCH(#REF!,#REF!:#REF!,0))</f>
        <v>#REF!</v>
      </c>
    </row>
    <row r="6001" spans="1:6" ht="16.5" x14ac:dyDescent="0.3">
      <c r="A6001" s="9" t="s">
        <v>16324</v>
      </c>
      <c r="B6001" s="9" t="s">
        <v>2274</v>
      </c>
      <c r="C6001" s="10">
        <v>57884</v>
      </c>
      <c r="D6001" s="9">
        <v>7865341539</v>
      </c>
      <c r="E6001" s="9" t="e">
        <f>INDEX(#REF!:#REF!,MATCH($D6001,#REF!:#REF!,0),MATCH(#REF!,#REF!:#REF!,0))</f>
        <v>#REF!</v>
      </c>
      <c r="F6001" s="9" t="e">
        <f>INDEX(#REF!:#REF!,MATCH($D6001,#REF!:#REF!,0),MATCH(#REF!,#REF!:#REF!,0))</f>
        <v>#REF!</v>
      </c>
    </row>
    <row r="6002" spans="1:6" ht="16.5" x14ac:dyDescent="0.3">
      <c r="A6002" s="9" t="s">
        <v>16323</v>
      </c>
      <c r="B6002" s="9" t="s">
        <v>2683</v>
      </c>
      <c r="C6002" s="10">
        <v>55438</v>
      </c>
      <c r="D6002" s="9">
        <v>6402318035</v>
      </c>
      <c r="E6002" s="9" t="e">
        <f>INDEX(#REF!:#REF!,MATCH($D6002,#REF!:#REF!,0),MATCH(#REF!,#REF!:#REF!,0))</f>
        <v>#REF!</v>
      </c>
      <c r="F6002" s="9" t="e">
        <f>INDEX(#REF!:#REF!,MATCH($D6002,#REF!:#REF!,0),MATCH(#REF!,#REF!:#REF!,0))</f>
        <v>#REF!</v>
      </c>
    </row>
    <row r="6003" spans="1:6" ht="16.5" x14ac:dyDescent="0.3">
      <c r="A6003" s="9" t="s">
        <v>16322</v>
      </c>
      <c r="B6003" s="9" t="s">
        <v>4007</v>
      </c>
      <c r="C6003" s="10">
        <v>18665</v>
      </c>
      <c r="D6003" s="9">
        <v>3560320844</v>
      </c>
      <c r="E6003" s="9" t="e">
        <f>INDEX(#REF!:#REF!,MATCH($D6003,#REF!:#REF!,0),MATCH(#REF!,#REF!:#REF!,0))</f>
        <v>#REF!</v>
      </c>
      <c r="F6003" s="9" t="e">
        <f>INDEX(#REF!:#REF!,MATCH($D6003,#REF!:#REF!,0),MATCH(#REF!,#REF!:#REF!,0))</f>
        <v>#REF!</v>
      </c>
    </row>
    <row r="6004" spans="1:6" ht="16.5" x14ac:dyDescent="0.3">
      <c r="A6004" s="9" t="s">
        <v>16321</v>
      </c>
      <c r="B6004" s="9" t="s">
        <v>2288</v>
      </c>
      <c r="C6004" s="10">
        <v>49842</v>
      </c>
      <c r="D6004" s="9">
        <v>549857826</v>
      </c>
      <c r="E6004" s="9" t="e">
        <f>INDEX(#REF!:#REF!,MATCH($D6004,#REF!:#REF!,0),MATCH(#REF!,#REF!:#REF!,0))</f>
        <v>#REF!</v>
      </c>
      <c r="F6004" s="9" t="e">
        <f>INDEX(#REF!:#REF!,MATCH($D6004,#REF!:#REF!,0),MATCH(#REF!,#REF!:#REF!,0))</f>
        <v>#REF!</v>
      </c>
    </row>
    <row r="6005" spans="1:6" ht="16.5" x14ac:dyDescent="0.3">
      <c r="A6005" s="9" t="s">
        <v>16320</v>
      </c>
      <c r="B6005" s="9" t="s">
        <v>2226</v>
      </c>
      <c r="C6005" s="10">
        <v>15399</v>
      </c>
      <c r="D6005" s="9">
        <v>5347887761</v>
      </c>
      <c r="E6005" s="9" t="e">
        <f>INDEX(#REF!:#REF!,MATCH($D6005,#REF!:#REF!,0),MATCH(#REF!,#REF!:#REF!,0))</f>
        <v>#REF!</v>
      </c>
      <c r="F6005" s="9" t="e">
        <f>INDEX(#REF!:#REF!,MATCH($D6005,#REF!:#REF!,0),MATCH(#REF!,#REF!:#REF!,0))</f>
        <v>#REF!</v>
      </c>
    </row>
    <row r="6006" spans="1:6" ht="16.5" x14ac:dyDescent="0.3">
      <c r="A6006" s="9" t="s">
        <v>16319</v>
      </c>
      <c r="B6006" s="9" t="s">
        <v>3071</v>
      </c>
      <c r="C6006" s="10">
        <v>18621</v>
      </c>
      <c r="D6006" s="9">
        <v>5779075530</v>
      </c>
      <c r="E6006" s="9" t="e">
        <f>INDEX(#REF!:#REF!,MATCH($D6006,#REF!:#REF!,0),MATCH(#REF!,#REF!:#REF!,0))</f>
        <v>#REF!</v>
      </c>
      <c r="F6006" s="9" t="e">
        <f>INDEX(#REF!:#REF!,MATCH($D6006,#REF!:#REF!,0),MATCH(#REF!,#REF!:#REF!,0))</f>
        <v>#REF!</v>
      </c>
    </row>
    <row r="6007" spans="1:6" ht="16.5" x14ac:dyDescent="0.3">
      <c r="A6007" s="9" t="s">
        <v>16318</v>
      </c>
      <c r="B6007" s="9" t="s">
        <v>2107</v>
      </c>
      <c r="C6007" s="10">
        <v>30581</v>
      </c>
      <c r="D6007" s="9">
        <v>6148235056</v>
      </c>
      <c r="E6007" s="9" t="e">
        <f>INDEX(#REF!:#REF!,MATCH($D6007,#REF!:#REF!,0),MATCH(#REF!,#REF!:#REF!,0))</f>
        <v>#REF!</v>
      </c>
      <c r="F6007" s="9" t="e">
        <f>INDEX(#REF!:#REF!,MATCH($D6007,#REF!:#REF!,0),MATCH(#REF!,#REF!:#REF!,0))</f>
        <v>#REF!</v>
      </c>
    </row>
    <row r="6008" spans="1:6" ht="16.5" x14ac:dyDescent="0.3">
      <c r="A6008" s="9" t="s">
        <v>16317</v>
      </c>
      <c r="B6008" s="9" t="s">
        <v>2195</v>
      </c>
      <c r="C6008" s="10">
        <v>27852</v>
      </c>
      <c r="D6008" s="9">
        <v>244523738</v>
      </c>
      <c r="E6008" s="9" t="e">
        <f>INDEX(#REF!:#REF!,MATCH($D6008,#REF!:#REF!,0),MATCH(#REF!,#REF!:#REF!,0))</f>
        <v>#REF!</v>
      </c>
      <c r="F6008" s="9" t="e">
        <f>INDEX(#REF!:#REF!,MATCH($D6008,#REF!:#REF!,0),MATCH(#REF!,#REF!:#REF!,0))</f>
        <v>#REF!</v>
      </c>
    </row>
    <row r="6009" spans="1:6" ht="16.5" x14ac:dyDescent="0.3">
      <c r="A6009" s="9" t="s">
        <v>16316</v>
      </c>
      <c r="B6009" s="9" t="s">
        <v>1951</v>
      </c>
      <c r="C6009" s="10">
        <v>18317</v>
      </c>
      <c r="D6009" s="9">
        <v>7775126329</v>
      </c>
      <c r="E6009" s="9" t="e">
        <f>INDEX(#REF!:#REF!,MATCH($D6009,#REF!:#REF!,0),MATCH(#REF!,#REF!:#REF!,0))</f>
        <v>#REF!</v>
      </c>
      <c r="F6009" s="9" t="e">
        <f>INDEX(#REF!:#REF!,MATCH($D6009,#REF!:#REF!,0),MATCH(#REF!,#REF!:#REF!,0))</f>
        <v>#REF!</v>
      </c>
    </row>
    <row r="6010" spans="1:6" ht="16.5" x14ac:dyDescent="0.3">
      <c r="A6010" s="9" t="s">
        <v>16315</v>
      </c>
      <c r="B6010" s="9" t="s">
        <v>2300</v>
      </c>
      <c r="C6010" s="10">
        <v>41222</v>
      </c>
      <c r="D6010" s="9">
        <v>4401069773</v>
      </c>
      <c r="E6010" s="9" t="e">
        <f>INDEX(#REF!:#REF!,MATCH($D6010,#REF!:#REF!,0),MATCH(#REF!,#REF!:#REF!,0))</f>
        <v>#REF!</v>
      </c>
      <c r="F6010" s="9" t="e">
        <f>INDEX(#REF!:#REF!,MATCH($D6010,#REF!:#REF!,0),MATCH(#REF!,#REF!:#REF!,0))</f>
        <v>#REF!</v>
      </c>
    </row>
    <row r="6011" spans="1:6" ht="16.5" x14ac:dyDescent="0.3">
      <c r="A6011" s="9" t="s">
        <v>16314</v>
      </c>
      <c r="B6011" s="9" t="s">
        <v>2526</v>
      </c>
      <c r="C6011" s="10">
        <v>30731</v>
      </c>
      <c r="D6011" s="9">
        <v>4525743115</v>
      </c>
      <c r="E6011" s="9" t="e">
        <f>INDEX(#REF!:#REF!,MATCH($D6011,#REF!:#REF!,0),MATCH(#REF!,#REF!:#REF!,0))</f>
        <v>#REF!</v>
      </c>
      <c r="F6011" s="9" t="e">
        <f>INDEX(#REF!:#REF!,MATCH($D6011,#REF!:#REF!,0),MATCH(#REF!,#REF!:#REF!,0))</f>
        <v>#REF!</v>
      </c>
    </row>
    <row r="6012" spans="1:6" ht="16.5" x14ac:dyDescent="0.3">
      <c r="A6012" s="9" t="s">
        <v>16313</v>
      </c>
      <c r="B6012" s="9" t="s">
        <v>3077</v>
      </c>
      <c r="C6012" s="10">
        <v>58773</v>
      </c>
      <c r="D6012" s="9">
        <v>8445779583</v>
      </c>
      <c r="E6012" s="9" t="e">
        <f>INDEX(#REF!:#REF!,MATCH($D6012,#REF!:#REF!,0),MATCH(#REF!,#REF!:#REF!,0))</f>
        <v>#REF!</v>
      </c>
      <c r="F6012" s="9" t="e">
        <f>INDEX(#REF!:#REF!,MATCH($D6012,#REF!:#REF!,0),MATCH(#REF!,#REF!:#REF!,0))</f>
        <v>#REF!</v>
      </c>
    </row>
    <row r="6013" spans="1:6" ht="16.5" x14ac:dyDescent="0.3">
      <c r="A6013" s="9" t="s">
        <v>16312</v>
      </c>
      <c r="B6013" s="9" t="s">
        <v>2945</v>
      </c>
      <c r="C6013" s="10">
        <v>14080</v>
      </c>
      <c r="D6013" s="9">
        <v>6279928705</v>
      </c>
      <c r="E6013" s="9" t="e">
        <f>INDEX(#REF!:#REF!,MATCH($D6013,#REF!:#REF!,0),MATCH(#REF!,#REF!:#REF!,0))</f>
        <v>#REF!</v>
      </c>
      <c r="F6013" s="9" t="e">
        <f>INDEX(#REF!:#REF!,MATCH($D6013,#REF!:#REF!,0),MATCH(#REF!,#REF!:#REF!,0))</f>
        <v>#REF!</v>
      </c>
    </row>
    <row r="6014" spans="1:6" ht="16.5" x14ac:dyDescent="0.3">
      <c r="A6014" s="9" t="s">
        <v>16311</v>
      </c>
      <c r="B6014" s="9" t="s">
        <v>2368</v>
      </c>
      <c r="C6014" s="10">
        <v>24627</v>
      </c>
      <c r="D6014" s="9">
        <v>5005774041</v>
      </c>
      <c r="E6014" s="9" t="e">
        <f>INDEX(#REF!:#REF!,MATCH($D6014,#REF!:#REF!,0),MATCH(#REF!,#REF!:#REF!,0))</f>
        <v>#REF!</v>
      </c>
      <c r="F6014" s="9" t="e">
        <f>INDEX(#REF!:#REF!,MATCH($D6014,#REF!:#REF!,0),MATCH(#REF!,#REF!:#REF!,0))</f>
        <v>#REF!</v>
      </c>
    </row>
    <row r="6015" spans="1:6" ht="16.5" x14ac:dyDescent="0.3">
      <c r="A6015" s="9" t="s">
        <v>16310</v>
      </c>
      <c r="B6015" s="9" t="s">
        <v>2011</v>
      </c>
      <c r="C6015" s="10">
        <v>58425</v>
      </c>
      <c r="D6015" s="9">
        <v>5358183647</v>
      </c>
      <c r="E6015" s="9" t="e">
        <f>INDEX(#REF!:#REF!,MATCH($D6015,#REF!:#REF!,0),MATCH(#REF!,#REF!:#REF!,0))</f>
        <v>#REF!</v>
      </c>
      <c r="F6015" s="9" t="e">
        <f>INDEX(#REF!:#REF!,MATCH($D6015,#REF!:#REF!,0),MATCH(#REF!,#REF!:#REF!,0))</f>
        <v>#REF!</v>
      </c>
    </row>
    <row r="6016" spans="1:6" ht="16.5" x14ac:dyDescent="0.3">
      <c r="A6016" s="9" t="s">
        <v>16309</v>
      </c>
      <c r="B6016" s="9" t="s">
        <v>2669</v>
      </c>
      <c r="C6016" s="10">
        <v>24044</v>
      </c>
      <c r="D6016" s="9">
        <v>5990182805</v>
      </c>
      <c r="E6016" s="9" t="e">
        <f>INDEX(#REF!:#REF!,MATCH($D6016,#REF!:#REF!,0),MATCH(#REF!,#REF!:#REF!,0))</f>
        <v>#REF!</v>
      </c>
      <c r="F6016" s="9" t="e">
        <f>INDEX(#REF!:#REF!,MATCH($D6016,#REF!:#REF!,0),MATCH(#REF!,#REF!:#REF!,0))</f>
        <v>#REF!</v>
      </c>
    </row>
    <row r="6017" spans="1:6" ht="16.5" x14ac:dyDescent="0.3">
      <c r="A6017" s="9" t="s">
        <v>16308</v>
      </c>
      <c r="B6017" s="9" t="s">
        <v>2323</v>
      </c>
      <c r="C6017" s="10">
        <v>57415</v>
      </c>
      <c r="D6017" s="9">
        <v>9782845590</v>
      </c>
      <c r="E6017" s="9" t="e">
        <f>INDEX(#REF!:#REF!,MATCH($D6017,#REF!:#REF!,0),MATCH(#REF!,#REF!:#REF!,0))</f>
        <v>#REF!</v>
      </c>
      <c r="F6017" s="9" t="e">
        <f>INDEX(#REF!:#REF!,MATCH($D6017,#REF!:#REF!,0),MATCH(#REF!,#REF!:#REF!,0))</f>
        <v>#REF!</v>
      </c>
    </row>
    <row r="6018" spans="1:6" ht="16.5" x14ac:dyDescent="0.3">
      <c r="A6018" s="9" t="s">
        <v>16307</v>
      </c>
      <c r="B6018" s="9" t="s">
        <v>2021</v>
      </c>
      <c r="C6018" s="10">
        <v>24870</v>
      </c>
      <c r="D6018" s="9">
        <v>4428088442</v>
      </c>
      <c r="E6018" s="9" t="e">
        <f>INDEX(#REF!:#REF!,MATCH($D6018,#REF!:#REF!,0),MATCH(#REF!,#REF!:#REF!,0))</f>
        <v>#REF!</v>
      </c>
      <c r="F6018" s="9" t="e">
        <f>INDEX(#REF!:#REF!,MATCH($D6018,#REF!:#REF!,0),MATCH(#REF!,#REF!:#REF!,0))</f>
        <v>#REF!</v>
      </c>
    </row>
    <row r="6019" spans="1:6" ht="16.5" x14ac:dyDescent="0.3">
      <c r="A6019" s="9" t="s">
        <v>16306</v>
      </c>
      <c r="B6019" s="9" t="s">
        <v>2456</v>
      </c>
      <c r="C6019" s="10">
        <v>44139</v>
      </c>
      <c r="D6019" s="9">
        <v>4718207207</v>
      </c>
      <c r="E6019" s="9" t="e">
        <f>INDEX(#REF!:#REF!,MATCH($D6019,#REF!:#REF!,0),MATCH(#REF!,#REF!:#REF!,0))</f>
        <v>#REF!</v>
      </c>
      <c r="F6019" s="9" t="e">
        <f>INDEX(#REF!:#REF!,MATCH($D6019,#REF!:#REF!,0),MATCH(#REF!,#REF!:#REF!,0))</f>
        <v>#REF!</v>
      </c>
    </row>
    <row r="6020" spans="1:6" ht="16.5" x14ac:dyDescent="0.3">
      <c r="A6020" s="9" t="s">
        <v>16305</v>
      </c>
      <c r="B6020" s="9" t="s">
        <v>2256</v>
      </c>
      <c r="C6020" s="10">
        <v>31488</v>
      </c>
      <c r="D6020" s="9">
        <v>5511711233</v>
      </c>
      <c r="E6020" s="9" t="e">
        <f>INDEX(#REF!:#REF!,MATCH($D6020,#REF!:#REF!,0),MATCH(#REF!,#REF!:#REF!,0))</f>
        <v>#REF!</v>
      </c>
      <c r="F6020" s="9" t="e">
        <f>INDEX(#REF!:#REF!,MATCH($D6020,#REF!:#REF!,0),MATCH(#REF!,#REF!:#REF!,0))</f>
        <v>#REF!</v>
      </c>
    </row>
    <row r="6021" spans="1:6" ht="16.5" x14ac:dyDescent="0.3">
      <c r="A6021" s="9" t="s">
        <v>16304</v>
      </c>
      <c r="B6021" s="9" t="s">
        <v>2589</v>
      </c>
      <c r="C6021" s="10">
        <v>17278</v>
      </c>
      <c r="D6021" s="9">
        <v>5795848808</v>
      </c>
      <c r="E6021" s="9" t="e">
        <f>INDEX(#REF!:#REF!,MATCH($D6021,#REF!:#REF!,0),MATCH(#REF!,#REF!:#REF!,0))</f>
        <v>#REF!</v>
      </c>
      <c r="F6021" s="9" t="e">
        <f>INDEX(#REF!:#REF!,MATCH($D6021,#REF!:#REF!,0),MATCH(#REF!,#REF!:#REF!,0))</f>
        <v>#REF!</v>
      </c>
    </row>
    <row r="6022" spans="1:6" ht="16.5" x14ac:dyDescent="0.3">
      <c r="A6022" s="9" t="s">
        <v>16303</v>
      </c>
      <c r="B6022" s="9" t="s">
        <v>2208</v>
      </c>
      <c r="C6022" s="10">
        <v>50310</v>
      </c>
      <c r="D6022" s="9">
        <v>9624054975</v>
      </c>
      <c r="E6022" s="9" t="e">
        <f>INDEX(#REF!:#REF!,MATCH($D6022,#REF!:#REF!,0),MATCH(#REF!,#REF!:#REF!,0))</f>
        <v>#REF!</v>
      </c>
      <c r="F6022" s="9" t="e">
        <f>INDEX(#REF!:#REF!,MATCH($D6022,#REF!:#REF!,0),MATCH(#REF!,#REF!:#REF!,0))</f>
        <v>#REF!</v>
      </c>
    </row>
    <row r="6023" spans="1:6" ht="16.5" x14ac:dyDescent="0.3">
      <c r="A6023" s="9" t="s">
        <v>16302</v>
      </c>
      <c r="B6023" s="9" t="s">
        <v>2050</v>
      </c>
      <c r="C6023" s="10">
        <v>29281</v>
      </c>
      <c r="D6023" s="9">
        <v>3569414450</v>
      </c>
      <c r="E6023" s="9" t="e">
        <f>INDEX(#REF!:#REF!,MATCH($D6023,#REF!:#REF!,0),MATCH(#REF!,#REF!:#REF!,0))</f>
        <v>#REF!</v>
      </c>
      <c r="F6023" s="9" t="e">
        <f>INDEX(#REF!:#REF!,MATCH($D6023,#REF!:#REF!,0),MATCH(#REF!,#REF!:#REF!,0))</f>
        <v>#REF!</v>
      </c>
    </row>
    <row r="6024" spans="1:6" ht="16.5" x14ac:dyDescent="0.3">
      <c r="A6024" s="9" t="s">
        <v>16301</v>
      </c>
      <c r="B6024" s="9" t="s">
        <v>3073</v>
      </c>
      <c r="C6024" s="10">
        <v>37716</v>
      </c>
      <c r="D6024" s="9">
        <v>994826516</v>
      </c>
      <c r="E6024" s="9" t="e">
        <f>INDEX(#REF!:#REF!,MATCH($D6024,#REF!:#REF!,0),MATCH(#REF!,#REF!:#REF!,0))</f>
        <v>#REF!</v>
      </c>
      <c r="F6024" s="9" t="e">
        <f>INDEX(#REF!:#REF!,MATCH($D6024,#REF!:#REF!,0),MATCH(#REF!,#REF!:#REF!,0))</f>
        <v>#REF!</v>
      </c>
    </row>
    <row r="6025" spans="1:6" ht="16.5" x14ac:dyDescent="0.3">
      <c r="A6025" s="9" t="s">
        <v>16300</v>
      </c>
      <c r="B6025" s="9" t="s">
        <v>3800</v>
      </c>
      <c r="C6025" s="10">
        <v>49412</v>
      </c>
      <c r="D6025" s="9">
        <v>5623930522</v>
      </c>
      <c r="E6025" s="9" t="e">
        <f>INDEX(#REF!:#REF!,MATCH($D6025,#REF!:#REF!,0),MATCH(#REF!,#REF!:#REF!,0))</f>
        <v>#REF!</v>
      </c>
      <c r="F6025" s="9" t="e">
        <f>INDEX(#REF!:#REF!,MATCH($D6025,#REF!:#REF!,0),MATCH(#REF!,#REF!:#REF!,0))</f>
        <v>#REF!</v>
      </c>
    </row>
    <row r="6026" spans="1:6" ht="16.5" x14ac:dyDescent="0.3">
      <c r="A6026" s="9" t="s">
        <v>16299</v>
      </c>
      <c r="B6026" s="9" t="s">
        <v>3123</v>
      </c>
      <c r="C6026" s="10">
        <v>23888</v>
      </c>
      <c r="D6026" s="9">
        <v>5244119095</v>
      </c>
      <c r="E6026" s="9" t="e">
        <f>INDEX(#REF!:#REF!,MATCH($D6026,#REF!:#REF!,0),MATCH(#REF!,#REF!:#REF!,0))</f>
        <v>#REF!</v>
      </c>
      <c r="F6026" s="9" t="e">
        <f>INDEX(#REF!:#REF!,MATCH($D6026,#REF!:#REF!,0),MATCH(#REF!,#REF!:#REF!,0))</f>
        <v>#REF!</v>
      </c>
    </row>
    <row r="6027" spans="1:6" ht="16.5" x14ac:dyDescent="0.3">
      <c r="A6027" s="9" t="s">
        <v>16298</v>
      </c>
      <c r="B6027" s="9" t="s">
        <v>2312</v>
      </c>
      <c r="C6027" s="10">
        <v>19818</v>
      </c>
      <c r="D6027" s="9">
        <v>7373156215</v>
      </c>
      <c r="E6027" s="9" t="e">
        <f>INDEX(#REF!:#REF!,MATCH($D6027,#REF!:#REF!,0),MATCH(#REF!,#REF!:#REF!,0))</f>
        <v>#REF!</v>
      </c>
      <c r="F6027" s="9" t="e">
        <f>INDEX(#REF!:#REF!,MATCH($D6027,#REF!:#REF!,0),MATCH(#REF!,#REF!:#REF!,0))</f>
        <v>#REF!</v>
      </c>
    </row>
    <row r="6028" spans="1:6" ht="16.5" x14ac:dyDescent="0.3">
      <c r="A6028" s="9" t="s">
        <v>16297</v>
      </c>
      <c r="B6028" s="9" t="s">
        <v>2011</v>
      </c>
      <c r="C6028" s="10">
        <v>17304</v>
      </c>
      <c r="D6028" s="9">
        <v>8065075959</v>
      </c>
      <c r="E6028" s="9" t="e">
        <f>INDEX(#REF!:#REF!,MATCH($D6028,#REF!:#REF!,0),MATCH(#REF!,#REF!:#REF!,0))</f>
        <v>#REF!</v>
      </c>
      <c r="F6028" s="9" t="e">
        <f>INDEX(#REF!:#REF!,MATCH($D6028,#REF!:#REF!,0),MATCH(#REF!,#REF!:#REF!,0))</f>
        <v>#REF!</v>
      </c>
    </row>
    <row r="6029" spans="1:6" ht="16.5" x14ac:dyDescent="0.3">
      <c r="A6029" s="9" t="s">
        <v>16296</v>
      </c>
      <c r="B6029" s="9" t="s">
        <v>2783</v>
      </c>
      <c r="C6029" s="10">
        <v>54785</v>
      </c>
      <c r="D6029" s="9">
        <v>8370379001</v>
      </c>
      <c r="E6029" s="9" t="e">
        <f>INDEX(#REF!:#REF!,MATCH($D6029,#REF!:#REF!,0),MATCH(#REF!,#REF!:#REF!,0))</f>
        <v>#REF!</v>
      </c>
      <c r="F6029" s="9" t="e">
        <f>INDEX(#REF!:#REF!,MATCH($D6029,#REF!:#REF!,0),MATCH(#REF!,#REF!:#REF!,0))</f>
        <v>#REF!</v>
      </c>
    </row>
    <row r="6030" spans="1:6" ht="16.5" x14ac:dyDescent="0.3">
      <c r="A6030" s="9" t="s">
        <v>16295</v>
      </c>
      <c r="B6030" s="9" t="s">
        <v>2087</v>
      </c>
      <c r="C6030" s="10">
        <v>12751</v>
      </c>
      <c r="D6030" s="9">
        <v>4656574848</v>
      </c>
      <c r="E6030" s="9" t="e">
        <f>INDEX(#REF!:#REF!,MATCH($D6030,#REF!:#REF!,0),MATCH(#REF!,#REF!:#REF!,0))</f>
        <v>#REF!</v>
      </c>
      <c r="F6030" s="9" t="e">
        <f>INDEX(#REF!:#REF!,MATCH($D6030,#REF!:#REF!,0),MATCH(#REF!,#REF!:#REF!,0))</f>
        <v>#REF!</v>
      </c>
    </row>
    <row r="6031" spans="1:6" ht="16.5" x14ac:dyDescent="0.3">
      <c r="A6031" s="9" t="s">
        <v>16294</v>
      </c>
      <c r="B6031" s="9" t="s">
        <v>2038</v>
      </c>
      <c r="C6031" s="10">
        <v>21037</v>
      </c>
      <c r="D6031" s="9">
        <v>6915102108</v>
      </c>
      <c r="E6031" s="9" t="e">
        <f>INDEX(#REF!:#REF!,MATCH($D6031,#REF!:#REF!,0),MATCH(#REF!,#REF!:#REF!,0))</f>
        <v>#REF!</v>
      </c>
      <c r="F6031" s="9" t="e">
        <f>INDEX(#REF!:#REF!,MATCH($D6031,#REF!:#REF!,0),MATCH(#REF!,#REF!:#REF!,0))</f>
        <v>#REF!</v>
      </c>
    </row>
    <row r="6032" spans="1:6" ht="16.5" x14ac:dyDescent="0.3">
      <c r="A6032" s="9" t="s">
        <v>16293</v>
      </c>
      <c r="B6032" s="9" t="s">
        <v>2768</v>
      </c>
      <c r="C6032" s="10">
        <v>51713</v>
      </c>
      <c r="D6032" s="9">
        <v>3266408608</v>
      </c>
      <c r="E6032" s="9" t="e">
        <f>INDEX(#REF!:#REF!,MATCH($D6032,#REF!:#REF!,0),MATCH(#REF!,#REF!:#REF!,0))</f>
        <v>#REF!</v>
      </c>
      <c r="F6032" s="9" t="e">
        <f>INDEX(#REF!:#REF!,MATCH($D6032,#REF!:#REF!,0),MATCH(#REF!,#REF!:#REF!,0))</f>
        <v>#REF!</v>
      </c>
    </row>
    <row r="6033" spans="1:6" ht="16.5" x14ac:dyDescent="0.3">
      <c r="A6033" s="9" t="s">
        <v>16292</v>
      </c>
      <c r="B6033" s="9" t="s">
        <v>2206</v>
      </c>
      <c r="C6033" s="10">
        <v>27476</v>
      </c>
      <c r="D6033" s="9">
        <v>7453397081</v>
      </c>
      <c r="E6033" s="9" t="e">
        <f>INDEX(#REF!:#REF!,MATCH($D6033,#REF!:#REF!,0),MATCH(#REF!,#REF!:#REF!,0))</f>
        <v>#REF!</v>
      </c>
      <c r="F6033" s="9" t="e">
        <f>INDEX(#REF!:#REF!,MATCH($D6033,#REF!:#REF!,0),MATCH(#REF!,#REF!:#REF!,0))</f>
        <v>#REF!</v>
      </c>
    </row>
    <row r="6034" spans="1:6" ht="16.5" x14ac:dyDescent="0.3">
      <c r="A6034" s="9" t="s">
        <v>16291</v>
      </c>
      <c r="B6034" s="9" t="s">
        <v>2389</v>
      </c>
      <c r="C6034" s="10">
        <v>28050</v>
      </c>
      <c r="D6034" s="9">
        <v>8832488175</v>
      </c>
      <c r="E6034" s="9" t="e">
        <f>INDEX(#REF!:#REF!,MATCH($D6034,#REF!:#REF!,0),MATCH(#REF!,#REF!:#REF!,0))</f>
        <v>#REF!</v>
      </c>
      <c r="F6034" s="9" t="e">
        <f>INDEX(#REF!:#REF!,MATCH($D6034,#REF!:#REF!,0),MATCH(#REF!,#REF!:#REF!,0))</f>
        <v>#REF!</v>
      </c>
    </row>
    <row r="6035" spans="1:6" ht="16.5" x14ac:dyDescent="0.3">
      <c r="A6035" s="9" t="s">
        <v>16290</v>
      </c>
      <c r="B6035" s="9" t="s">
        <v>2193</v>
      </c>
      <c r="C6035" s="10">
        <v>27040</v>
      </c>
      <c r="D6035" s="9">
        <v>5623178685</v>
      </c>
      <c r="E6035" s="9" t="e">
        <f>INDEX(#REF!:#REF!,MATCH($D6035,#REF!:#REF!,0),MATCH(#REF!,#REF!:#REF!,0))</f>
        <v>#REF!</v>
      </c>
      <c r="F6035" s="9" t="e">
        <f>INDEX(#REF!:#REF!,MATCH($D6035,#REF!:#REF!,0),MATCH(#REF!,#REF!:#REF!,0))</f>
        <v>#REF!</v>
      </c>
    </row>
    <row r="6036" spans="1:6" ht="16.5" x14ac:dyDescent="0.3">
      <c r="A6036" s="9" t="s">
        <v>16289</v>
      </c>
      <c r="B6036" s="9" t="s">
        <v>2667</v>
      </c>
      <c r="C6036" s="10">
        <v>25627</v>
      </c>
      <c r="D6036" s="9">
        <v>9196221739</v>
      </c>
      <c r="E6036" s="9" t="e">
        <f>INDEX(#REF!:#REF!,MATCH($D6036,#REF!:#REF!,0),MATCH(#REF!,#REF!:#REF!,0))</f>
        <v>#REF!</v>
      </c>
      <c r="F6036" s="9" t="e">
        <f>INDEX(#REF!:#REF!,MATCH($D6036,#REF!:#REF!,0),MATCH(#REF!,#REF!:#REF!,0))</f>
        <v>#REF!</v>
      </c>
    </row>
    <row r="6037" spans="1:6" ht="16.5" x14ac:dyDescent="0.3">
      <c r="A6037" s="9" t="s">
        <v>16288</v>
      </c>
      <c r="B6037" s="9" t="s">
        <v>1953</v>
      </c>
      <c r="C6037" s="10">
        <v>20971</v>
      </c>
      <c r="D6037" s="9">
        <v>8249460030</v>
      </c>
      <c r="E6037" s="9" t="e">
        <f>INDEX(#REF!:#REF!,MATCH($D6037,#REF!:#REF!,0),MATCH(#REF!,#REF!:#REF!,0))</f>
        <v>#REF!</v>
      </c>
      <c r="F6037" s="9" t="e">
        <f>INDEX(#REF!:#REF!,MATCH($D6037,#REF!:#REF!,0),MATCH(#REF!,#REF!:#REF!,0))</f>
        <v>#REF!</v>
      </c>
    </row>
    <row r="6038" spans="1:6" ht="16.5" x14ac:dyDescent="0.3">
      <c r="A6038" s="9" t="s">
        <v>16287</v>
      </c>
      <c r="B6038" s="9" t="s">
        <v>2185</v>
      </c>
      <c r="C6038" s="10">
        <v>50554</v>
      </c>
      <c r="D6038" s="9">
        <v>1549399640</v>
      </c>
      <c r="E6038" s="9" t="e">
        <f>INDEX(#REF!:#REF!,MATCH($D6038,#REF!:#REF!,0),MATCH(#REF!,#REF!:#REF!,0))</f>
        <v>#REF!</v>
      </c>
      <c r="F6038" s="9" t="e">
        <f>INDEX(#REF!:#REF!,MATCH($D6038,#REF!:#REF!,0),MATCH(#REF!,#REF!:#REF!,0))</f>
        <v>#REF!</v>
      </c>
    </row>
    <row r="6039" spans="1:6" ht="16.5" x14ac:dyDescent="0.3">
      <c r="A6039" s="9" t="s">
        <v>16286</v>
      </c>
      <c r="B6039" s="9" t="s">
        <v>1953</v>
      </c>
      <c r="C6039" s="10">
        <v>49042</v>
      </c>
      <c r="D6039" s="9">
        <v>1659448174</v>
      </c>
      <c r="E6039" s="9" t="e">
        <f>INDEX(#REF!:#REF!,MATCH($D6039,#REF!:#REF!,0),MATCH(#REF!,#REF!:#REF!,0))</f>
        <v>#REF!</v>
      </c>
      <c r="F6039" s="9" t="e">
        <f>INDEX(#REF!:#REF!,MATCH($D6039,#REF!:#REF!,0),MATCH(#REF!,#REF!:#REF!,0))</f>
        <v>#REF!</v>
      </c>
    </row>
    <row r="6040" spans="1:6" ht="16.5" x14ac:dyDescent="0.3">
      <c r="A6040" s="9" t="s">
        <v>16285</v>
      </c>
      <c r="B6040" s="9" t="s">
        <v>2606</v>
      </c>
      <c r="C6040" s="10">
        <v>11207</v>
      </c>
      <c r="D6040" s="9">
        <v>2592292012</v>
      </c>
      <c r="E6040" s="9" t="e">
        <f>INDEX(#REF!:#REF!,MATCH($D6040,#REF!:#REF!,0),MATCH(#REF!,#REF!:#REF!,0))</f>
        <v>#REF!</v>
      </c>
      <c r="F6040" s="9" t="e">
        <f>INDEX(#REF!:#REF!,MATCH($D6040,#REF!:#REF!,0),MATCH(#REF!,#REF!:#REF!,0))</f>
        <v>#REF!</v>
      </c>
    </row>
    <row r="6041" spans="1:6" ht="16.5" x14ac:dyDescent="0.3">
      <c r="A6041" s="9" t="s">
        <v>16284</v>
      </c>
      <c r="B6041" s="9" t="s">
        <v>2032</v>
      </c>
      <c r="C6041" s="10">
        <v>11646</v>
      </c>
      <c r="D6041" s="9">
        <v>6172549286</v>
      </c>
      <c r="E6041" s="9" t="e">
        <f>INDEX(#REF!:#REF!,MATCH($D6041,#REF!:#REF!,0),MATCH(#REF!,#REF!:#REF!,0))</f>
        <v>#REF!</v>
      </c>
      <c r="F6041" s="9" t="e">
        <f>INDEX(#REF!:#REF!,MATCH($D6041,#REF!:#REF!,0),MATCH(#REF!,#REF!:#REF!,0))</f>
        <v>#REF!</v>
      </c>
    </row>
    <row r="6042" spans="1:6" ht="16.5" x14ac:dyDescent="0.3">
      <c r="A6042" s="9" t="s">
        <v>16283</v>
      </c>
      <c r="B6042" s="9" t="s">
        <v>2065</v>
      </c>
      <c r="C6042" s="10">
        <v>28998</v>
      </c>
      <c r="D6042" s="9">
        <v>2012142672</v>
      </c>
      <c r="E6042" s="9" t="e">
        <f>INDEX(#REF!:#REF!,MATCH($D6042,#REF!:#REF!,0),MATCH(#REF!,#REF!:#REF!,0))</f>
        <v>#REF!</v>
      </c>
      <c r="F6042" s="9" t="e">
        <f>INDEX(#REF!:#REF!,MATCH($D6042,#REF!:#REF!,0),MATCH(#REF!,#REF!:#REF!,0))</f>
        <v>#REF!</v>
      </c>
    </row>
    <row r="6043" spans="1:6" ht="16.5" x14ac:dyDescent="0.3">
      <c r="A6043" s="9" t="s">
        <v>16282</v>
      </c>
      <c r="B6043" s="9" t="s">
        <v>3144</v>
      </c>
      <c r="C6043" s="10">
        <v>17548</v>
      </c>
      <c r="D6043" s="9">
        <v>4852897158</v>
      </c>
      <c r="E6043" s="9" t="e">
        <f>INDEX(#REF!:#REF!,MATCH($D6043,#REF!:#REF!,0),MATCH(#REF!,#REF!:#REF!,0))</f>
        <v>#REF!</v>
      </c>
      <c r="F6043" s="9" t="e">
        <f>INDEX(#REF!:#REF!,MATCH($D6043,#REF!:#REF!,0),MATCH(#REF!,#REF!:#REF!,0))</f>
        <v>#REF!</v>
      </c>
    </row>
    <row r="6044" spans="1:6" ht="16.5" x14ac:dyDescent="0.3">
      <c r="A6044" s="9" t="s">
        <v>16281</v>
      </c>
      <c r="B6044" s="9" t="s">
        <v>2564</v>
      </c>
      <c r="C6044" s="10">
        <v>45379</v>
      </c>
      <c r="D6044" s="9">
        <v>3996818513</v>
      </c>
      <c r="E6044" s="9" t="e">
        <f>INDEX(#REF!:#REF!,MATCH($D6044,#REF!:#REF!,0),MATCH(#REF!,#REF!:#REF!,0))</f>
        <v>#REF!</v>
      </c>
      <c r="F6044" s="9" t="e">
        <f>INDEX(#REF!:#REF!,MATCH($D6044,#REF!:#REF!,0),MATCH(#REF!,#REF!:#REF!,0))</f>
        <v>#REF!</v>
      </c>
    </row>
    <row r="6045" spans="1:6" ht="16.5" x14ac:dyDescent="0.3">
      <c r="A6045" s="9" t="s">
        <v>16280</v>
      </c>
      <c r="B6045" s="9" t="s">
        <v>2496</v>
      </c>
      <c r="C6045" s="10">
        <v>39093</v>
      </c>
      <c r="D6045" s="9">
        <v>4492546545</v>
      </c>
      <c r="E6045" s="9" t="e">
        <f>INDEX(#REF!:#REF!,MATCH($D6045,#REF!:#REF!,0),MATCH(#REF!,#REF!:#REF!,0))</f>
        <v>#REF!</v>
      </c>
      <c r="F6045" s="9" t="e">
        <f>INDEX(#REF!:#REF!,MATCH($D6045,#REF!:#REF!,0),MATCH(#REF!,#REF!:#REF!,0))</f>
        <v>#REF!</v>
      </c>
    </row>
    <row r="6046" spans="1:6" ht="16.5" x14ac:dyDescent="0.3">
      <c r="A6046" s="9" t="s">
        <v>16279</v>
      </c>
      <c r="B6046" s="9" t="s">
        <v>1949</v>
      </c>
      <c r="C6046" s="10">
        <v>17185</v>
      </c>
      <c r="D6046" s="9">
        <v>8507800106</v>
      </c>
      <c r="E6046" s="9" t="e">
        <f>INDEX(#REF!:#REF!,MATCH($D6046,#REF!:#REF!,0),MATCH(#REF!,#REF!:#REF!,0))</f>
        <v>#REF!</v>
      </c>
      <c r="F6046" s="9" t="e">
        <f>INDEX(#REF!:#REF!,MATCH($D6046,#REF!:#REF!,0),MATCH(#REF!,#REF!:#REF!,0))</f>
        <v>#REF!</v>
      </c>
    </row>
    <row r="6047" spans="1:6" ht="16.5" x14ac:dyDescent="0.3">
      <c r="A6047" s="9" t="s">
        <v>16278</v>
      </c>
      <c r="B6047" s="9" t="s">
        <v>2835</v>
      </c>
      <c r="C6047" s="10">
        <v>11978</v>
      </c>
      <c r="D6047" s="9">
        <v>2279888742</v>
      </c>
      <c r="E6047" s="9" t="e">
        <f>INDEX(#REF!:#REF!,MATCH($D6047,#REF!:#REF!,0),MATCH(#REF!,#REF!:#REF!,0))</f>
        <v>#REF!</v>
      </c>
      <c r="F6047" s="9" t="e">
        <f>INDEX(#REF!:#REF!,MATCH($D6047,#REF!:#REF!,0),MATCH(#REF!,#REF!:#REF!,0))</f>
        <v>#REF!</v>
      </c>
    </row>
    <row r="6048" spans="1:6" ht="16.5" x14ac:dyDescent="0.3">
      <c r="A6048" s="9" t="s">
        <v>16277</v>
      </c>
      <c r="B6048" s="9" t="s">
        <v>2539</v>
      </c>
      <c r="C6048" s="10">
        <v>37381</v>
      </c>
      <c r="D6048" s="9">
        <v>6286877770</v>
      </c>
      <c r="E6048" s="9" t="e">
        <f>INDEX(#REF!:#REF!,MATCH($D6048,#REF!:#REF!,0),MATCH(#REF!,#REF!:#REF!,0))</f>
        <v>#REF!</v>
      </c>
      <c r="F6048" s="9" t="e">
        <f>INDEX(#REF!:#REF!,MATCH($D6048,#REF!:#REF!,0),MATCH(#REF!,#REF!:#REF!,0))</f>
        <v>#REF!</v>
      </c>
    </row>
    <row r="6049" spans="1:6" ht="16.5" x14ac:dyDescent="0.3">
      <c r="A6049" s="9" t="s">
        <v>16276</v>
      </c>
      <c r="B6049" s="9" t="s">
        <v>2622</v>
      </c>
      <c r="C6049" s="10">
        <v>36278</v>
      </c>
      <c r="D6049" s="9">
        <v>6769297310</v>
      </c>
      <c r="E6049" s="9" t="e">
        <f>INDEX(#REF!:#REF!,MATCH($D6049,#REF!:#REF!,0),MATCH(#REF!,#REF!:#REF!,0))</f>
        <v>#REF!</v>
      </c>
      <c r="F6049" s="9" t="e">
        <f>INDEX(#REF!:#REF!,MATCH($D6049,#REF!:#REF!,0),MATCH(#REF!,#REF!:#REF!,0))</f>
        <v>#REF!</v>
      </c>
    </row>
    <row r="6050" spans="1:6" ht="16.5" x14ac:dyDescent="0.3">
      <c r="A6050" s="9" t="s">
        <v>16275</v>
      </c>
      <c r="B6050" s="9" t="s">
        <v>2845</v>
      </c>
      <c r="C6050" s="10">
        <v>59123</v>
      </c>
      <c r="D6050" s="9">
        <v>6852060985</v>
      </c>
      <c r="E6050" s="9" t="e">
        <f>INDEX(#REF!:#REF!,MATCH($D6050,#REF!:#REF!,0),MATCH(#REF!,#REF!:#REF!,0))</f>
        <v>#REF!</v>
      </c>
      <c r="F6050" s="9" t="e">
        <f>INDEX(#REF!:#REF!,MATCH($D6050,#REF!:#REF!,0),MATCH(#REF!,#REF!:#REF!,0))</f>
        <v>#REF!</v>
      </c>
    </row>
    <row r="6051" spans="1:6" ht="16.5" x14ac:dyDescent="0.3">
      <c r="A6051" s="9" t="s">
        <v>16274</v>
      </c>
      <c r="B6051" s="9" t="s">
        <v>2032</v>
      </c>
      <c r="C6051" s="10">
        <v>10188</v>
      </c>
      <c r="D6051" s="9">
        <v>9107581297</v>
      </c>
      <c r="E6051" s="9" t="e">
        <f>INDEX(#REF!:#REF!,MATCH($D6051,#REF!:#REF!,0),MATCH(#REF!,#REF!:#REF!,0))</f>
        <v>#REF!</v>
      </c>
      <c r="F6051" s="9" t="e">
        <f>INDEX(#REF!:#REF!,MATCH($D6051,#REF!:#REF!,0),MATCH(#REF!,#REF!:#REF!,0))</f>
        <v>#REF!</v>
      </c>
    </row>
    <row r="6052" spans="1:6" ht="16.5" x14ac:dyDescent="0.3">
      <c r="A6052" s="9" t="s">
        <v>16273</v>
      </c>
      <c r="B6052" s="9" t="s">
        <v>2886</v>
      </c>
      <c r="C6052" s="10">
        <v>18981</v>
      </c>
      <c r="D6052" s="9">
        <v>5759255762</v>
      </c>
      <c r="E6052" s="9" t="e">
        <f>INDEX(#REF!:#REF!,MATCH($D6052,#REF!:#REF!,0),MATCH(#REF!,#REF!:#REF!,0))</f>
        <v>#REF!</v>
      </c>
      <c r="F6052" s="9" t="e">
        <f>INDEX(#REF!:#REF!,MATCH($D6052,#REF!:#REF!,0),MATCH(#REF!,#REF!:#REF!,0))</f>
        <v>#REF!</v>
      </c>
    </row>
    <row r="6053" spans="1:6" ht="16.5" x14ac:dyDescent="0.3">
      <c r="A6053" s="9" t="s">
        <v>16272</v>
      </c>
      <c r="B6053" s="9" t="s">
        <v>3098</v>
      </c>
      <c r="C6053" s="10">
        <v>44375</v>
      </c>
      <c r="D6053" s="9">
        <v>4119729087</v>
      </c>
      <c r="E6053" s="9" t="e">
        <f>INDEX(#REF!:#REF!,MATCH($D6053,#REF!:#REF!,0),MATCH(#REF!,#REF!:#REF!,0))</f>
        <v>#REF!</v>
      </c>
      <c r="F6053" s="9" t="e">
        <f>INDEX(#REF!:#REF!,MATCH($D6053,#REF!:#REF!,0),MATCH(#REF!,#REF!:#REF!,0))</f>
        <v>#REF!</v>
      </c>
    </row>
    <row r="6054" spans="1:6" ht="16.5" x14ac:dyDescent="0.3">
      <c r="A6054" s="9" t="s">
        <v>16271</v>
      </c>
      <c r="B6054" s="9" t="s">
        <v>2085</v>
      </c>
      <c r="C6054" s="10">
        <v>25134</v>
      </c>
      <c r="D6054" s="9">
        <v>4039266773</v>
      </c>
      <c r="E6054" s="9" t="e">
        <f>INDEX(#REF!:#REF!,MATCH($D6054,#REF!:#REF!,0),MATCH(#REF!,#REF!:#REF!,0))</f>
        <v>#REF!</v>
      </c>
      <c r="F6054" s="9" t="e">
        <f>INDEX(#REF!:#REF!,MATCH($D6054,#REF!:#REF!,0),MATCH(#REF!,#REF!:#REF!,0))</f>
        <v>#REF!</v>
      </c>
    </row>
    <row r="6055" spans="1:6" ht="16.5" x14ac:dyDescent="0.3">
      <c r="A6055" s="9" t="s">
        <v>16270</v>
      </c>
      <c r="B6055" s="9" t="s">
        <v>3448</v>
      </c>
      <c r="C6055" s="10">
        <v>14490</v>
      </c>
      <c r="D6055" s="9">
        <v>2575500974</v>
      </c>
      <c r="E6055" s="9" t="e">
        <f>INDEX(#REF!:#REF!,MATCH($D6055,#REF!:#REF!,0),MATCH(#REF!,#REF!:#REF!,0))</f>
        <v>#REF!</v>
      </c>
      <c r="F6055" s="9" t="e">
        <f>INDEX(#REF!:#REF!,MATCH($D6055,#REF!:#REF!,0),MATCH(#REF!,#REF!:#REF!,0))</f>
        <v>#REF!</v>
      </c>
    </row>
    <row r="6056" spans="1:6" ht="16.5" x14ac:dyDescent="0.3">
      <c r="A6056" s="9" t="s">
        <v>16269</v>
      </c>
      <c r="B6056" s="9" t="s">
        <v>2509</v>
      </c>
      <c r="C6056" s="10">
        <v>17858</v>
      </c>
      <c r="D6056" s="9">
        <v>1472093461</v>
      </c>
      <c r="E6056" s="9" t="e">
        <f>INDEX(#REF!:#REF!,MATCH($D6056,#REF!:#REF!,0),MATCH(#REF!,#REF!:#REF!,0))</f>
        <v>#REF!</v>
      </c>
      <c r="F6056" s="9" t="e">
        <f>INDEX(#REF!:#REF!,MATCH($D6056,#REF!:#REF!,0),MATCH(#REF!,#REF!:#REF!,0))</f>
        <v>#REF!</v>
      </c>
    </row>
    <row r="6057" spans="1:6" ht="16.5" x14ac:dyDescent="0.3">
      <c r="A6057" s="9" t="s">
        <v>16268</v>
      </c>
      <c r="B6057" s="9" t="s">
        <v>2134</v>
      </c>
      <c r="C6057" s="10">
        <v>20009</v>
      </c>
      <c r="D6057" s="9">
        <v>132027631</v>
      </c>
      <c r="E6057" s="9" t="e">
        <f>INDEX(#REF!:#REF!,MATCH($D6057,#REF!:#REF!,0),MATCH(#REF!,#REF!:#REF!,0))</f>
        <v>#REF!</v>
      </c>
      <c r="F6057" s="9" t="e">
        <f>INDEX(#REF!:#REF!,MATCH($D6057,#REF!:#REF!,0),MATCH(#REF!,#REF!:#REF!,0))</f>
        <v>#REF!</v>
      </c>
    </row>
    <row r="6058" spans="1:6" ht="16.5" x14ac:dyDescent="0.3">
      <c r="A6058" s="9" t="s">
        <v>16267</v>
      </c>
      <c r="B6058" s="9" t="s">
        <v>2420</v>
      </c>
      <c r="C6058" s="10">
        <v>54961</v>
      </c>
      <c r="D6058" s="9">
        <v>4578004252</v>
      </c>
      <c r="E6058" s="9" t="e">
        <f>INDEX(#REF!:#REF!,MATCH($D6058,#REF!:#REF!,0),MATCH(#REF!,#REF!:#REF!,0))</f>
        <v>#REF!</v>
      </c>
      <c r="F6058" s="9" t="e">
        <f>INDEX(#REF!:#REF!,MATCH($D6058,#REF!:#REF!,0),MATCH(#REF!,#REF!:#REF!,0))</f>
        <v>#REF!</v>
      </c>
    </row>
    <row r="6059" spans="1:6" ht="16.5" x14ac:dyDescent="0.3">
      <c r="A6059" s="9" t="s">
        <v>16266</v>
      </c>
      <c r="B6059" s="9" t="s">
        <v>2572</v>
      </c>
      <c r="C6059" s="10">
        <v>40178</v>
      </c>
      <c r="D6059" s="9">
        <v>8065075959</v>
      </c>
      <c r="E6059" s="9" t="e">
        <f>INDEX(#REF!:#REF!,MATCH($D6059,#REF!:#REF!,0),MATCH(#REF!,#REF!:#REF!,0))</f>
        <v>#REF!</v>
      </c>
      <c r="F6059" s="9" t="e">
        <f>INDEX(#REF!:#REF!,MATCH($D6059,#REF!:#REF!,0),MATCH(#REF!,#REF!:#REF!,0))</f>
        <v>#REF!</v>
      </c>
    </row>
    <row r="6060" spans="1:6" ht="16.5" x14ac:dyDescent="0.3">
      <c r="A6060" s="9" t="s">
        <v>16265</v>
      </c>
      <c r="B6060" s="9" t="s">
        <v>2396</v>
      </c>
      <c r="C6060" s="10">
        <v>21582</v>
      </c>
      <c r="D6060" s="9">
        <v>1898839557</v>
      </c>
      <c r="E6060" s="9" t="e">
        <f>INDEX(#REF!:#REF!,MATCH($D6060,#REF!:#REF!,0),MATCH(#REF!,#REF!:#REF!,0))</f>
        <v>#REF!</v>
      </c>
      <c r="F6060" s="9" t="e">
        <f>INDEX(#REF!:#REF!,MATCH($D6060,#REF!:#REF!,0),MATCH(#REF!,#REF!:#REF!,0))</f>
        <v>#REF!</v>
      </c>
    </row>
    <row r="6061" spans="1:6" ht="16.5" x14ac:dyDescent="0.3">
      <c r="A6061" s="9" t="s">
        <v>16264</v>
      </c>
      <c r="B6061" s="9" t="s">
        <v>2453</v>
      </c>
      <c r="C6061" s="10">
        <v>30406</v>
      </c>
      <c r="D6061" s="9">
        <v>7281103514</v>
      </c>
      <c r="E6061" s="9" t="e">
        <f>INDEX(#REF!:#REF!,MATCH($D6061,#REF!:#REF!,0),MATCH(#REF!,#REF!:#REF!,0))</f>
        <v>#REF!</v>
      </c>
      <c r="F6061" s="9" t="e">
        <f>INDEX(#REF!:#REF!,MATCH($D6061,#REF!:#REF!,0),MATCH(#REF!,#REF!:#REF!,0))</f>
        <v>#REF!</v>
      </c>
    </row>
    <row r="6062" spans="1:6" ht="16.5" x14ac:dyDescent="0.3">
      <c r="A6062" s="9" t="s">
        <v>16263</v>
      </c>
      <c r="B6062" s="9" t="s">
        <v>3510</v>
      </c>
      <c r="C6062" s="10">
        <v>10085</v>
      </c>
      <c r="D6062" s="9">
        <v>4984363320</v>
      </c>
      <c r="E6062" s="9" t="e">
        <f>INDEX(#REF!:#REF!,MATCH($D6062,#REF!:#REF!,0),MATCH(#REF!,#REF!:#REF!,0))</f>
        <v>#REF!</v>
      </c>
      <c r="F6062" s="9" t="e">
        <f>INDEX(#REF!:#REF!,MATCH($D6062,#REF!:#REF!,0),MATCH(#REF!,#REF!:#REF!,0))</f>
        <v>#REF!</v>
      </c>
    </row>
    <row r="6063" spans="1:6" ht="16.5" x14ac:dyDescent="0.3">
      <c r="A6063" s="9" t="s">
        <v>16262</v>
      </c>
      <c r="B6063" s="9" t="s">
        <v>2914</v>
      </c>
      <c r="C6063" s="10">
        <v>43234</v>
      </c>
      <c r="D6063" s="9">
        <v>901154172</v>
      </c>
      <c r="E6063" s="9" t="e">
        <f>INDEX(#REF!:#REF!,MATCH($D6063,#REF!:#REF!,0),MATCH(#REF!,#REF!:#REF!,0))</f>
        <v>#REF!</v>
      </c>
      <c r="F6063" s="9" t="e">
        <f>INDEX(#REF!:#REF!,MATCH($D6063,#REF!:#REF!,0),MATCH(#REF!,#REF!:#REF!,0))</f>
        <v>#REF!</v>
      </c>
    </row>
    <row r="6064" spans="1:6" ht="16.5" x14ac:dyDescent="0.3">
      <c r="A6064" s="9" t="s">
        <v>16261</v>
      </c>
      <c r="B6064" s="9" t="s">
        <v>3042</v>
      </c>
      <c r="C6064" s="10">
        <v>15293</v>
      </c>
      <c r="D6064" s="9">
        <v>2936088178</v>
      </c>
      <c r="E6064" s="9" t="e">
        <f>INDEX(#REF!:#REF!,MATCH($D6064,#REF!:#REF!,0),MATCH(#REF!,#REF!:#REF!,0))</f>
        <v>#REF!</v>
      </c>
      <c r="F6064" s="9" t="e">
        <f>INDEX(#REF!:#REF!,MATCH($D6064,#REF!:#REF!,0),MATCH(#REF!,#REF!:#REF!,0))</f>
        <v>#REF!</v>
      </c>
    </row>
    <row r="6065" spans="1:6" ht="16.5" x14ac:dyDescent="0.3">
      <c r="A6065" s="9" t="s">
        <v>16260</v>
      </c>
      <c r="B6065" s="9" t="s">
        <v>2306</v>
      </c>
      <c r="C6065" s="10">
        <v>49061</v>
      </c>
      <c r="D6065" s="9">
        <v>8017115954</v>
      </c>
      <c r="E6065" s="9" t="e">
        <f>INDEX(#REF!:#REF!,MATCH($D6065,#REF!:#REF!,0),MATCH(#REF!,#REF!:#REF!,0))</f>
        <v>#REF!</v>
      </c>
      <c r="F6065" s="9" t="e">
        <f>INDEX(#REF!:#REF!,MATCH($D6065,#REF!:#REF!,0),MATCH(#REF!,#REF!:#REF!,0))</f>
        <v>#REF!</v>
      </c>
    </row>
    <row r="6066" spans="1:6" ht="16.5" x14ac:dyDescent="0.3">
      <c r="A6066" s="9" t="s">
        <v>16259</v>
      </c>
      <c r="B6066" s="9" t="s">
        <v>2762</v>
      </c>
      <c r="C6066" s="10">
        <v>43856</v>
      </c>
      <c r="D6066" s="9">
        <v>3806430489</v>
      </c>
      <c r="E6066" s="9" t="e">
        <f>INDEX(#REF!:#REF!,MATCH($D6066,#REF!:#REF!,0),MATCH(#REF!,#REF!:#REF!,0))</f>
        <v>#REF!</v>
      </c>
      <c r="F6066" s="9" t="e">
        <f>INDEX(#REF!:#REF!,MATCH($D6066,#REF!:#REF!,0),MATCH(#REF!,#REF!:#REF!,0))</f>
        <v>#REF!</v>
      </c>
    </row>
    <row r="6067" spans="1:6" ht="16.5" x14ac:dyDescent="0.3">
      <c r="A6067" s="9" t="s">
        <v>16258</v>
      </c>
      <c r="B6067" s="9" t="s">
        <v>2584</v>
      </c>
      <c r="C6067" s="10">
        <v>56687</v>
      </c>
      <c r="D6067" s="9">
        <v>2070860833</v>
      </c>
      <c r="E6067" s="9" t="e">
        <f>INDEX(#REF!:#REF!,MATCH($D6067,#REF!:#REF!,0),MATCH(#REF!,#REF!:#REF!,0))</f>
        <v>#REF!</v>
      </c>
      <c r="F6067" s="9" t="e">
        <f>INDEX(#REF!:#REF!,MATCH($D6067,#REF!:#REF!,0),MATCH(#REF!,#REF!:#REF!,0))</f>
        <v>#REF!</v>
      </c>
    </row>
    <row r="6068" spans="1:6" ht="16.5" x14ac:dyDescent="0.3">
      <c r="A6068" s="9" t="s">
        <v>16257</v>
      </c>
      <c r="B6068" s="9" t="s">
        <v>2357</v>
      </c>
      <c r="C6068" s="10">
        <v>46920</v>
      </c>
      <c r="D6068" s="9">
        <v>6019132307</v>
      </c>
      <c r="E6068" s="9" t="e">
        <f>INDEX(#REF!:#REF!,MATCH($D6068,#REF!:#REF!,0),MATCH(#REF!,#REF!:#REF!,0))</f>
        <v>#REF!</v>
      </c>
      <c r="F6068" s="9" t="e">
        <f>INDEX(#REF!:#REF!,MATCH($D6068,#REF!:#REF!,0),MATCH(#REF!,#REF!:#REF!,0))</f>
        <v>#REF!</v>
      </c>
    </row>
    <row r="6069" spans="1:6" ht="16.5" x14ac:dyDescent="0.3">
      <c r="A6069" s="9" t="s">
        <v>16256</v>
      </c>
      <c r="B6069" s="9" t="s">
        <v>2248</v>
      </c>
      <c r="C6069" s="10">
        <v>59927</v>
      </c>
      <c r="D6069" s="9">
        <v>3935718624</v>
      </c>
      <c r="E6069" s="9" t="e">
        <f>INDEX(#REF!:#REF!,MATCH($D6069,#REF!:#REF!,0),MATCH(#REF!,#REF!:#REF!,0))</f>
        <v>#REF!</v>
      </c>
      <c r="F6069" s="9" t="e">
        <f>INDEX(#REF!:#REF!,MATCH($D6069,#REF!:#REF!,0),MATCH(#REF!,#REF!:#REF!,0))</f>
        <v>#REF!</v>
      </c>
    </row>
    <row r="6070" spans="1:6" ht="16.5" x14ac:dyDescent="0.3">
      <c r="A6070" s="9" t="s">
        <v>16255</v>
      </c>
      <c r="B6070" s="9" t="s">
        <v>2121</v>
      </c>
      <c r="C6070" s="10">
        <v>55468</v>
      </c>
      <c r="D6070" s="9">
        <v>6000780338</v>
      </c>
      <c r="E6070" s="9" t="e">
        <f>INDEX(#REF!:#REF!,MATCH($D6070,#REF!:#REF!,0),MATCH(#REF!,#REF!:#REF!,0))</f>
        <v>#REF!</v>
      </c>
      <c r="F6070" s="9" t="e">
        <f>INDEX(#REF!:#REF!,MATCH($D6070,#REF!:#REF!,0),MATCH(#REF!,#REF!:#REF!,0))</f>
        <v>#REF!</v>
      </c>
    </row>
    <row r="6071" spans="1:6" ht="16.5" x14ac:dyDescent="0.3">
      <c r="A6071" s="9" t="s">
        <v>16254</v>
      </c>
      <c r="B6071" s="9" t="s">
        <v>2757</v>
      </c>
      <c r="C6071" s="10">
        <v>28346</v>
      </c>
      <c r="D6071" s="9">
        <v>2973481236</v>
      </c>
      <c r="E6071" s="9" t="e">
        <f>INDEX(#REF!:#REF!,MATCH($D6071,#REF!:#REF!,0),MATCH(#REF!,#REF!:#REF!,0))</f>
        <v>#REF!</v>
      </c>
      <c r="F6071" s="9" t="e">
        <f>INDEX(#REF!:#REF!,MATCH($D6071,#REF!:#REF!,0),MATCH(#REF!,#REF!:#REF!,0))</f>
        <v>#REF!</v>
      </c>
    </row>
    <row r="6072" spans="1:6" ht="16.5" x14ac:dyDescent="0.3">
      <c r="A6072" s="9" t="s">
        <v>16253</v>
      </c>
      <c r="B6072" s="9" t="s">
        <v>3430</v>
      </c>
      <c r="C6072" s="10">
        <v>38227</v>
      </c>
      <c r="D6072" s="9">
        <v>1856596435</v>
      </c>
      <c r="E6072" s="9" t="e">
        <f>INDEX(#REF!:#REF!,MATCH($D6072,#REF!:#REF!,0),MATCH(#REF!,#REF!:#REF!,0))</f>
        <v>#REF!</v>
      </c>
      <c r="F6072" s="9" t="e">
        <f>INDEX(#REF!:#REF!,MATCH($D6072,#REF!:#REF!,0),MATCH(#REF!,#REF!:#REF!,0))</f>
        <v>#REF!</v>
      </c>
    </row>
    <row r="6073" spans="1:6" ht="16.5" x14ac:dyDescent="0.3">
      <c r="A6073" s="9" t="s">
        <v>16252</v>
      </c>
      <c r="B6073" s="9" t="s">
        <v>3510</v>
      </c>
      <c r="C6073" s="10">
        <v>19580</v>
      </c>
      <c r="D6073" s="9">
        <v>8977805007</v>
      </c>
      <c r="E6073" s="9" t="e">
        <f>INDEX(#REF!:#REF!,MATCH($D6073,#REF!:#REF!,0),MATCH(#REF!,#REF!:#REF!,0))</f>
        <v>#REF!</v>
      </c>
      <c r="F6073" s="9" t="e">
        <f>INDEX(#REF!:#REF!,MATCH($D6073,#REF!:#REF!,0),MATCH(#REF!,#REF!:#REF!,0))</f>
        <v>#REF!</v>
      </c>
    </row>
    <row r="6074" spans="1:6" ht="16.5" x14ac:dyDescent="0.3">
      <c r="A6074" s="9" t="s">
        <v>16251</v>
      </c>
      <c r="B6074" s="9" t="s">
        <v>3168</v>
      </c>
      <c r="C6074" s="10">
        <v>14236</v>
      </c>
      <c r="D6074" s="9">
        <v>6375014751</v>
      </c>
      <c r="E6074" s="9" t="e">
        <f>INDEX(#REF!:#REF!,MATCH($D6074,#REF!:#REF!,0),MATCH(#REF!,#REF!:#REF!,0))</f>
        <v>#REF!</v>
      </c>
      <c r="F6074" s="9" t="e">
        <f>INDEX(#REF!:#REF!,MATCH($D6074,#REF!:#REF!,0),MATCH(#REF!,#REF!:#REF!,0))</f>
        <v>#REF!</v>
      </c>
    </row>
    <row r="6075" spans="1:6" ht="16.5" x14ac:dyDescent="0.3">
      <c r="A6075" s="9" t="s">
        <v>16250</v>
      </c>
      <c r="B6075" s="9" t="s">
        <v>3085</v>
      </c>
      <c r="C6075" s="10">
        <v>45846</v>
      </c>
      <c r="D6075" s="9">
        <v>594961432</v>
      </c>
      <c r="E6075" s="9" t="e">
        <f>INDEX(#REF!:#REF!,MATCH($D6075,#REF!:#REF!,0),MATCH(#REF!,#REF!:#REF!,0))</f>
        <v>#REF!</v>
      </c>
      <c r="F6075" s="9" t="e">
        <f>INDEX(#REF!:#REF!,MATCH($D6075,#REF!:#REF!,0),MATCH(#REF!,#REF!:#REF!,0))</f>
        <v>#REF!</v>
      </c>
    </row>
    <row r="6076" spans="1:6" ht="16.5" x14ac:dyDescent="0.3">
      <c r="A6076" s="9" t="s">
        <v>16249</v>
      </c>
      <c r="B6076" s="9" t="s">
        <v>2123</v>
      </c>
      <c r="C6076" s="10">
        <v>29523</v>
      </c>
      <c r="D6076" s="9">
        <v>806065796</v>
      </c>
      <c r="E6076" s="9" t="e">
        <f>INDEX(#REF!:#REF!,MATCH($D6076,#REF!:#REF!,0),MATCH(#REF!,#REF!:#REF!,0))</f>
        <v>#REF!</v>
      </c>
      <c r="F6076" s="9" t="e">
        <f>INDEX(#REF!:#REF!,MATCH($D6076,#REF!:#REF!,0),MATCH(#REF!,#REF!:#REF!,0))</f>
        <v>#REF!</v>
      </c>
    </row>
    <row r="6077" spans="1:6" ht="16.5" x14ac:dyDescent="0.3">
      <c r="A6077" s="9" t="s">
        <v>16248</v>
      </c>
      <c r="B6077" s="9" t="s">
        <v>2140</v>
      </c>
      <c r="C6077" s="10">
        <v>19373</v>
      </c>
      <c r="D6077" s="9">
        <v>5353923685</v>
      </c>
      <c r="E6077" s="9" t="e">
        <f>INDEX(#REF!:#REF!,MATCH($D6077,#REF!:#REF!,0),MATCH(#REF!,#REF!:#REF!,0))</f>
        <v>#REF!</v>
      </c>
      <c r="F6077" s="9" t="e">
        <f>INDEX(#REF!:#REF!,MATCH($D6077,#REF!:#REF!,0),MATCH(#REF!,#REF!:#REF!,0))</f>
        <v>#REF!</v>
      </c>
    </row>
    <row r="6078" spans="1:6" ht="16.5" x14ac:dyDescent="0.3">
      <c r="A6078" s="9" t="s">
        <v>16247</v>
      </c>
      <c r="B6078" s="9" t="s">
        <v>2025</v>
      </c>
      <c r="C6078" s="10">
        <v>38539</v>
      </c>
      <c r="D6078" s="9">
        <v>3488994694</v>
      </c>
      <c r="E6078" s="9" t="e">
        <f>INDEX(#REF!:#REF!,MATCH($D6078,#REF!:#REF!,0),MATCH(#REF!,#REF!:#REF!,0))</f>
        <v>#REF!</v>
      </c>
      <c r="F6078" s="9" t="e">
        <f>INDEX(#REF!:#REF!,MATCH($D6078,#REF!:#REF!,0),MATCH(#REF!,#REF!:#REF!,0))</f>
        <v>#REF!</v>
      </c>
    </row>
    <row r="6079" spans="1:6" ht="16.5" x14ac:dyDescent="0.3">
      <c r="A6079" s="9" t="s">
        <v>16246</v>
      </c>
      <c r="B6079" s="9" t="s">
        <v>2519</v>
      </c>
      <c r="C6079" s="10">
        <v>29455</v>
      </c>
      <c r="D6079" s="9">
        <v>2230983466</v>
      </c>
      <c r="E6079" s="9" t="e">
        <f>INDEX(#REF!:#REF!,MATCH($D6079,#REF!:#REF!,0),MATCH(#REF!,#REF!:#REF!,0))</f>
        <v>#REF!</v>
      </c>
      <c r="F6079" s="9" t="e">
        <f>INDEX(#REF!:#REF!,MATCH($D6079,#REF!:#REF!,0),MATCH(#REF!,#REF!:#REF!,0))</f>
        <v>#REF!</v>
      </c>
    </row>
    <row r="6080" spans="1:6" ht="16.5" x14ac:dyDescent="0.3">
      <c r="A6080" s="9" t="s">
        <v>16245</v>
      </c>
      <c r="B6080" s="9" t="s">
        <v>3281</v>
      </c>
      <c r="C6080" s="10">
        <v>17843</v>
      </c>
      <c r="D6080" s="9">
        <v>3509620267</v>
      </c>
      <c r="E6080" s="9" t="e">
        <f>INDEX(#REF!:#REF!,MATCH($D6080,#REF!:#REF!,0),MATCH(#REF!,#REF!:#REF!,0))</f>
        <v>#REF!</v>
      </c>
      <c r="F6080" s="9" t="e">
        <f>INDEX(#REF!:#REF!,MATCH($D6080,#REF!:#REF!,0),MATCH(#REF!,#REF!:#REF!,0))</f>
        <v>#REF!</v>
      </c>
    </row>
    <row r="6081" spans="1:6" ht="16.5" x14ac:dyDescent="0.3">
      <c r="A6081" s="9" t="s">
        <v>16244</v>
      </c>
      <c r="B6081" s="9" t="s">
        <v>2530</v>
      </c>
      <c r="C6081" s="10">
        <v>10690</v>
      </c>
      <c r="D6081" s="9">
        <v>7269614199</v>
      </c>
      <c r="E6081" s="9" t="e">
        <f>INDEX(#REF!:#REF!,MATCH($D6081,#REF!:#REF!,0),MATCH(#REF!,#REF!:#REF!,0))</f>
        <v>#REF!</v>
      </c>
      <c r="F6081" s="9" t="e">
        <f>INDEX(#REF!:#REF!,MATCH($D6081,#REF!:#REF!,0),MATCH(#REF!,#REF!:#REF!,0))</f>
        <v>#REF!</v>
      </c>
    </row>
    <row r="6082" spans="1:6" ht="16.5" x14ac:dyDescent="0.3">
      <c r="A6082" s="9" t="s">
        <v>16243</v>
      </c>
      <c r="B6082" s="9" t="s">
        <v>2505</v>
      </c>
      <c r="C6082" s="10">
        <v>46153</v>
      </c>
      <c r="D6082" s="9">
        <v>8640079943</v>
      </c>
      <c r="E6082" s="9" t="e">
        <f>INDEX(#REF!:#REF!,MATCH($D6082,#REF!:#REF!,0),MATCH(#REF!,#REF!:#REF!,0))</f>
        <v>#REF!</v>
      </c>
      <c r="F6082" s="9" t="e">
        <f>INDEX(#REF!:#REF!,MATCH($D6082,#REF!:#REF!,0),MATCH(#REF!,#REF!:#REF!,0))</f>
        <v>#REF!</v>
      </c>
    </row>
    <row r="6083" spans="1:6" ht="16.5" x14ac:dyDescent="0.3">
      <c r="A6083" s="9" t="s">
        <v>16242</v>
      </c>
      <c r="B6083" s="9" t="s">
        <v>2201</v>
      </c>
      <c r="C6083" s="10">
        <v>44073</v>
      </c>
      <c r="D6083" s="9">
        <v>2561690342</v>
      </c>
      <c r="E6083" s="9" t="e">
        <f>INDEX(#REF!:#REF!,MATCH($D6083,#REF!:#REF!,0),MATCH(#REF!,#REF!:#REF!,0))</f>
        <v>#REF!</v>
      </c>
      <c r="F6083" s="9" t="e">
        <f>INDEX(#REF!:#REF!,MATCH($D6083,#REF!:#REF!,0),MATCH(#REF!,#REF!:#REF!,0))</f>
        <v>#REF!</v>
      </c>
    </row>
    <row r="6084" spans="1:6" ht="16.5" x14ac:dyDescent="0.3">
      <c r="A6084" s="9" t="s">
        <v>16241</v>
      </c>
      <c r="B6084" s="9" t="s">
        <v>2548</v>
      </c>
      <c r="C6084" s="10">
        <v>53923</v>
      </c>
      <c r="D6084" s="9">
        <v>5499856877</v>
      </c>
      <c r="E6084" s="9" t="e">
        <f>INDEX(#REF!:#REF!,MATCH($D6084,#REF!:#REF!,0),MATCH(#REF!,#REF!:#REF!,0))</f>
        <v>#REF!</v>
      </c>
      <c r="F6084" s="9" t="e">
        <f>INDEX(#REF!:#REF!,MATCH($D6084,#REF!:#REF!,0),MATCH(#REF!,#REF!:#REF!,0))</f>
        <v>#REF!</v>
      </c>
    </row>
    <row r="6085" spans="1:6" ht="16.5" x14ac:dyDescent="0.3">
      <c r="A6085" s="9" t="s">
        <v>16240</v>
      </c>
      <c r="B6085" s="9" t="s">
        <v>2214</v>
      </c>
      <c r="C6085" s="10">
        <v>42009</v>
      </c>
      <c r="D6085" s="9">
        <v>7132417177</v>
      </c>
      <c r="E6085" s="9" t="e">
        <f>INDEX(#REF!:#REF!,MATCH($D6085,#REF!:#REF!,0),MATCH(#REF!,#REF!:#REF!,0))</f>
        <v>#REF!</v>
      </c>
      <c r="F6085" s="9" t="e">
        <f>INDEX(#REF!:#REF!,MATCH($D6085,#REF!:#REF!,0),MATCH(#REF!,#REF!:#REF!,0))</f>
        <v>#REF!</v>
      </c>
    </row>
    <row r="6086" spans="1:6" ht="16.5" x14ac:dyDescent="0.3">
      <c r="A6086" s="9" t="s">
        <v>16239</v>
      </c>
      <c r="B6086" s="9" t="s">
        <v>2440</v>
      </c>
      <c r="C6086" s="10">
        <v>40307</v>
      </c>
      <c r="D6086" s="9">
        <v>6375014751</v>
      </c>
      <c r="E6086" s="9" t="e">
        <f>INDEX(#REF!:#REF!,MATCH($D6086,#REF!:#REF!,0),MATCH(#REF!,#REF!:#REF!,0))</f>
        <v>#REF!</v>
      </c>
      <c r="F6086" s="9" t="e">
        <f>INDEX(#REF!:#REF!,MATCH($D6086,#REF!:#REF!,0),MATCH(#REF!,#REF!:#REF!,0))</f>
        <v>#REF!</v>
      </c>
    </row>
    <row r="6087" spans="1:6" ht="16.5" x14ac:dyDescent="0.3">
      <c r="A6087" s="9" t="s">
        <v>16238</v>
      </c>
      <c r="B6087" s="9" t="s">
        <v>3372</v>
      </c>
      <c r="C6087" s="10">
        <v>40061</v>
      </c>
      <c r="D6087" s="9">
        <v>1839046880</v>
      </c>
      <c r="E6087" s="9" t="e">
        <f>INDEX(#REF!:#REF!,MATCH($D6087,#REF!:#REF!,0),MATCH(#REF!,#REF!:#REF!,0))</f>
        <v>#REF!</v>
      </c>
      <c r="F6087" s="9" t="e">
        <f>INDEX(#REF!:#REF!,MATCH($D6087,#REF!:#REF!,0),MATCH(#REF!,#REF!:#REF!,0))</f>
        <v>#REF!</v>
      </c>
    </row>
    <row r="6088" spans="1:6" ht="16.5" x14ac:dyDescent="0.3">
      <c r="A6088" s="9" t="s">
        <v>16237</v>
      </c>
      <c r="B6088" s="9" t="s">
        <v>2254</v>
      </c>
      <c r="C6088" s="10">
        <v>32252</v>
      </c>
      <c r="D6088" s="9">
        <v>6890491998</v>
      </c>
      <c r="E6088" s="9" t="e">
        <f>INDEX(#REF!:#REF!,MATCH($D6088,#REF!:#REF!,0),MATCH(#REF!,#REF!:#REF!,0))</f>
        <v>#REF!</v>
      </c>
      <c r="F6088" s="9" t="e">
        <f>INDEX(#REF!:#REF!,MATCH($D6088,#REF!:#REF!,0),MATCH(#REF!,#REF!:#REF!,0))</f>
        <v>#REF!</v>
      </c>
    </row>
    <row r="6089" spans="1:6" ht="16.5" x14ac:dyDescent="0.3">
      <c r="A6089" s="9" t="s">
        <v>16236</v>
      </c>
      <c r="B6089" s="9" t="s">
        <v>1949</v>
      </c>
      <c r="C6089" s="10">
        <v>56526</v>
      </c>
      <c r="D6089" s="9">
        <v>7635344498</v>
      </c>
      <c r="E6089" s="9" t="e">
        <f>INDEX(#REF!:#REF!,MATCH($D6089,#REF!:#REF!,0),MATCH(#REF!,#REF!:#REF!,0))</f>
        <v>#REF!</v>
      </c>
      <c r="F6089" s="9" t="e">
        <f>INDEX(#REF!:#REF!,MATCH($D6089,#REF!:#REF!,0),MATCH(#REF!,#REF!:#REF!,0))</f>
        <v>#REF!</v>
      </c>
    </row>
    <row r="6090" spans="1:6" ht="16.5" x14ac:dyDescent="0.3">
      <c r="A6090" s="9" t="s">
        <v>16235</v>
      </c>
      <c r="B6090" s="9" t="s">
        <v>2544</v>
      </c>
      <c r="C6090" s="10">
        <v>17416</v>
      </c>
      <c r="D6090" s="9">
        <v>6172549286</v>
      </c>
      <c r="E6090" s="9" t="e">
        <f>INDEX(#REF!:#REF!,MATCH($D6090,#REF!:#REF!,0),MATCH(#REF!,#REF!:#REF!,0))</f>
        <v>#REF!</v>
      </c>
      <c r="F6090" s="9" t="e">
        <f>INDEX(#REF!:#REF!,MATCH($D6090,#REF!:#REF!,0),MATCH(#REF!,#REF!:#REF!,0))</f>
        <v>#REF!</v>
      </c>
    </row>
    <row r="6091" spans="1:6" ht="16.5" x14ac:dyDescent="0.3">
      <c r="A6091" s="9" t="s">
        <v>16234</v>
      </c>
      <c r="B6091" s="9" t="s">
        <v>2341</v>
      </c>
      <c r="C6091" s="10">
        <v>20057</v>
      </c>
      <c r="D6091" s="9">
        <v>9619649427</v>
      </c>
      <c r="E6091" s="9" t="e">
        <f>INDEX(#REF!:#REF!,MATCH($D6091,#REF!:#REF!,0),MATCH(#REF!,#REF!:#REF!,0))</f>
        <v>#REF!</v>
      </c>
      <c r="F6091" s="9" t="e">
        <f>INDEX(#REF!:#REF!,MATCH($D6091,#REF!:#REF!,0),MATCH(#REF!,#REF!:#REF!,0))</f>
        <v>#REF!</v>
      </c>
    </row>
    <row r="6092" spans="1:6" ht="16.5" x14ac:dyDescent="0.3">
      <c r="A6092" s="9" t="s">
        <v>16233</v>
      </c>
      <c r="B6092" s="9" t="s">
        <v>3309</v>
      </c>
      <c r="C6092" s="10">
        <v>35416</v>
      </c>
      <c r="D6092" s="9">
        <v>5863557389</v>
      </c>
      <c r="E6092" s="9" t="e">
        <f>INDEX(#REF!:#REF!,MATCH($D6092,#REF!:#REF!,0),MATCH(#REF!,#REF!:#REF!,0))</f>
        <v>#REF!</v>
      </c>
      <c r="F6092" s="9" t="e">
        <f>INDEX(#REF!:#REF!,MATCH($D6092,#REF!:#REF!,0),MATCH(#REF!,#REF!:#REF!,0))</f>
        <v>#REF!</v>
      </c>
    </row>
    <row r="6093" spans="1:6" ht="16.5" x14ac:dyDescent="0.3">
      <c r="A6093" s="9" t="s">
        <v>16232</v>
      </c>
      <c r="B6093" s="9" t="s">
        <v>2474</v>
      </c>
      <c r="C6093" s="10">
        <v>42688</v>
      </c>
      <c r="D6093" s="9">
        <v>2565093969</v>
      </c>
      <c r="E6093" s="9" t="e">
        <f>INDEX(#REF!:#REF!,MATCH($D6093,#REF!:#REF!,0),MATCH(#REF!,#REF!:#REF!,0))</f>
        <v>#REF!</v>
      </c>
      <c r="F6093" s="9" t="e">
        <f>INDEX(#REF!:#REF!,MATCH($D6093,#REF!:#REF!,0),MATCH(#REF!,#REF!:#REF!,0))</f>
        <v>#REF!</v>
      </c>
    </row>
    <row r="6094" spans="1:6" ht="16.5" x14ac:dyDescent="0.3">
      <c r="A6094" s="9" t="s">
        <v>16231</v>
      </c>
      <c r="B6094" s="9" t="s">
        <v>2085</v>
      </c>
      <c r="C6094" s="10">
        <v>37826</v>
      </c>
      <c r="D6094" s="9">
        <v>8519669638</v>
      </c>
      <c r="E6094" s="9" t="e">
        <f>INDEX(#REF!:#REF!,MATCH($D6094,#REF!:#REF!,0),MATCH(#REF!,#REF!:#REF!,0))</f>
        <v>#REF!</v>
      </c>
      <c r="F6094" s="9" t="e">
        <f>INDEX(#REF!:#REF!,MATCH($D6094,#REF!:#REF!,0),MATCH(#REF!,#REF!:#REF!,0))</f>
        <v>#REF!</v>
      </c>
    </row>
    <row r="6095" spans="1:6" ht="16.5" x14ac:dyDescent="0.3">
      <c r="A6095" s="9" t="s">
        <v>16230</v>
      </c>
      <c r="B6095" s="9" t="s">
        <v>2099</v>
      </c>
      <c r="C6095" s="10">
        <v>10697</v>
      </c>
      <c r="D6095" s="9">
        <v>2551917727</v>
      </c>
      <c r="E6095" s="9" t="e">
        <f>INDEX(#REF!:#REF!,MATCH($D6095,#REF!:#REF!,0),MATCH(#REF!,#REF!:#REF!,0))</f>
        <v>#REF!</v>
      </c>
      <c r="F6095" s="9" t="e">
        <f>INDEX(#REF!:#REF!,MATCH($D6095,#REF!:#REF!,0),MATCH(#REF!,#REF!:#REF!,0))</f>
        <v>#REF!</v>
      </c>
    </row>
    <row r="6096" spans="1:6" ht="16.5" x14ac:dyDescent="0.3">
      <c r="A6096" s="9" t="s">
        <v>16229</v>
      </c>
      <c r="B6096" s="9" t="s">
        <v>2727</v>
      </c>
      <c r="C6096" s="10">
        <v>14094</v>
      </c>
      <c r="D6096" s="9">
        <v>1743464649</v>
      </c>
      <c r="E6096" s="9" t="e">
        <f>INDEX(#REF!:#REF!,MATCH($D6096,#REF!:#REF!,0),MATCH(#REF!,#REF!:#REF!,0))</f>
        <v>#REF!</v>
      </c>
      <c r="F6096" s="9" t="e">
        <f>INDEX(#REF!:#REF!,MATCH($D6096,#REF!:#REF!,0),MATCH(#REF!,#REF!:#REF!,0))</f>
        <v>#REF!</v>
      </c>
    </row>
    <row r="6097" spans="1:6" ht="16.5" x14ac:dyDescent="0.3">
      <c r="A6097" s="9" t="s">
        <v>16228</v>
      </c>
      <c r="B6097" s="9" t="s">
        <v>2557</v>
      </c>
      <c r="C6097" s="10">
        <v>44943</v>
      </c>
      <c r="D6097" s="9">
        <v>1444572199</v>
      </c>
      <c r="E6097" s="9" t="e">
        <f>INDEX(#REF!:#REF!,MATCH($D6097,#REF!:#REF!,0),MATCH(#REF!,#REF!:#REF!,0))</f>
        <v>#REF!</v>
      </c>
      <c r="F6097" s="9" t="e">
        <f>INDEX(#REF!:#REF!,MATCH($D6097,#REF!:#REF!,0),MATCH(#REF!,#REF!:#REF!,0))</f>
        <v>#REF!</v>
      </c>
    </row>
    <row r="6098" spans="1:6" ht="16.5" x14ac:dyDescent="0.3">
      <c r="A6098" s="9" t="s">
        <v>16227</v>
      </c>
      <c r="B6098" s="9" t="s">
        <v>2366</v>
      </c>
      <c r="C6098" s="10">
        <v>34125</v>
      </c>
      <c r="D6098" s="9">
        <v>515647594</v>
      </c>
      <c r="E6098" s="9" t="e">
        <f>INDEX(#REF!:#REF!,MATCH($D6098,#REF!:#REF!,0),MATCH(#REF!,#REF!:#REF!,0))</f>
        <v>#REF!</v>
      </c>
      <c r="F6098" s="9" t="e">
        <f>INDEX(#REF!:#REF!,MATCH($D6098,#REF!:#REF!,0),MATCH(#REF!,#REF!:#REF!,0))</f>
        <v>#REF!</v>
      </c>
    </row>
    <row r="6099" spans="1:6" ht="16.5" x14ac:dyDescent="0.3">
      <c r="A6099" s="9" t="s">
        <v>16226</v>
      </c>
      <c r="B6099" s="9" t="s">
        <v>1979</v>
      </c>
      <c r="C6099" s="10">
        <v>32416</v>
      </c>
      <c r="D6099" s="9">
        <v>5000631609</v>
      </c>
      <c r="E6099" s="9" t="e">
        <f>INDEX(#REF!:#REF!,MATCH($D6099,#REF!:#REF!,0),MATCH(#REF!,#REF!:#REF!,0))</f>
        <v>#REF!</v>
      </c>
      <c r="F6099" s="9" t="e">
        <f>INDEX(#REF!:#REF!,MATCH($D6099,#REF!:#REF!,0),MATCH(#REF!,#REF!:#REF!,0))</f>
        <v>#REF!</v>
      </c>
    </row>
    <row r="6100" spans="1:6" ht="16.5" x14ac:dyDescent="0.3">
      <c r="A6100" s="9" t="s">
        <v>16225</v>
      </c>
      <c r="B6100" s="9" t="s">
        <v>1983</v>
      </c>
      <c r="C6100" s="10">
        <v>35509</v>
      </c>
      <c r="D6100" s="9">
        <v>9651729414</v>
      </c>
      <c r="E6100" s="9" t="e">
        <f>INDEX(#REF!:#REF!,MATCH($D6100,#REF!:#REF!,0),MATCH(#REF!,#REF!:#REF!,0))</f>
        <v>#REF!</v>
      </c>
      <c r="F6100" s="9" t="e">
        <f>INDEX(#REF!:#REF!,MATCH($D6100,#REF!:#REF!,0),MATCH(#REF!,#REF!:#REF!,0))</f>
        <v>#REF!</v>
      </c>
    </row>
    <row r="6101" spans="1:6" ht="16.5" x14ac:dyDescent="0.3">
      <c r="A6101" s="9" t="s">
        <v>16224</v>
      </c>
      <c r="B6101" s="9" t="s">
        <v>2918</v>
      </c>
      <c r="C6101" s="10">
        <v>26619</v>
      </c>
      <c r="D6101" s="9">
        <v>2257563263</v>
      </c>
      <c r="E6101" s="9" t="e">
        <f>INDEX(#REF!:#REF!,MATCH($D6101,#REF!:#REF!,0),MATCH(#REF!,#REF!:#REF!,0))</f>
        <v>#REF!</v>
      </c>
      <c r="F6101" s="9" t="e">
        <f>INDEX(#REF!:#REF!,MATCH($D6101,#REF!:#REF!,0),MATCH(#REF!,#REF!:#REF!,0))</f>
        <v>#REF!</v>
      </c>
    </row>
    <row r="6102" spans="1:6" ht="16.5" x14ac:dyDescent="0.3">
      <c r="A6102" s="9" t="s">
        <v>16223</v>
      </c>
      <c r="B6102" s="9" t="s">
        <v>2564</v>
      </c>
      <c r="C6102" s="10">
        <v>23531</v>
      </c>
      <c r="D6102" s="9">
        <v>116428384</v>
      </c>
      <c r="E6102" s="9" t="e">
        <f>INDEX(#REF!:#REF!,MATCH($D6102,#REF!:#REF!,0),MATCH(#REF!,#REF!:#REF!,0))</f>
        <v>#REF!</v>
      </c>
      <c r="F6102" s="9" t="e">
        <f>INDEX(#REF!:#REF!,MATCH($D6102,#REF!:#REF!,0),MATCH(#REF!,#REF!:#REF!,0))</f>
        <v>#REF!</v>
      </c>
    </row>
    <row r="6103" spans="1:6" ht="16.5" x14ac:dyDescent="0.3">
      <c r="A6103" s="9" t="s">
        <v>16222</v>
      </c>
      <c r="B6103" s="9" t="s">
        <v>2042</v>
      </c>
      <c r="C6103" s="10">
        <v>55538</v>
      </c>
      <c r="D6103" s="9">
        <v>9128677390</v>
      </c>
      <c r="E6103" s="9" t="e">
        <f>INDEX(#REF!:#REF!,MATCH($D6103,#REF!:#REF!,0),MATCH(#REF!,#REF!:#REF!,0))</f>
        <v>#REF!</v>
      </c>
      <c r="F6103" s="9" t="e">
        <f>INDEX(#REF!:#REF!,MATCH($D6103,#REF!:#REF!,0),MATCH(#REF!,#REF!:#REF!,0))</f>
        <v>#REF!</v>
      </c>
    </row>
    <row r="6104" spans="1:6" ht="16.5" x14ac:dyDescent="0.3">
      <c r="A6104" s="9" t="s">
        <v>16221</v>
      </c>
      <c r="B6104" s="9" t="s">
        <v>2420</v>
      </c>
      <c r="C6104" s="10">
        <v>57073</v>
      </c>
      <c r="D6104" s="9">
        <v>7191906499</v>
      </c>
      <c r="E6104" s="9" t="e">
        <f>INDEX(#REF!:#REF!,MATCH($D6104,#REF!:#REF!,0),MATCH(#REF!,#REF!:#REF!,0))</f>
        <v>#REF!</v>
      </c>
      <c r="F6104" s="9" t="e">
        <f>INDEX(#REF!:#REF!,MATCH($D6104,#REF!:#REF!,0),MATCH(#REF!,#REF!:#REF!,0))</f>
        <v>#REF!</v>
      </c>
    </row>
    <row r="6105" spans="1:6" ht="16.5" x14ac:dyDescent="0.3">
      <c r="A6105" s="9" t="s">
        <v>16220</v>
      </c>
      <c r="B6105" s="9" t="s">
        <v>2970</v>
      </c>
      <c r="C6105" s="10">
        <v>35899</v>
      </c>
      <c r="D6105" s="9">
        <v>4097160079</v>
      </c>
      <c r="E6105" s="9" t="e">
        <f>INDEX(#REF!:#REF!,MATCH($D6105,#REF!:#REF!,0),MATCH(#REF!,#REF!:#REF!,0))</f>
        <v>#REF!</v>
      </c>
      <c r="F6105" s="9" t="e">
        <f>INDEX(#REF!:#REF!,MATCH($D6105,#REF!:#REF!,0),MATCH(#REF!,#REF!:#REF!,0))</f>
        <v>#REF!</v>
      </c>
    </row>
    <row r="6106" spans="1:6" ht="16.5" x14ac:dyDescent="0.3">
      <c r="A6106" s="9" t="s">
        <v>16219</v>
      </c>
      <c r="B6106" s="9" t="s">
        <v>2073</v>
      </c>
      <c r="C6106" s="10">
        <v>55497</v>
      </c>
      <c r="D6106" s="9">
        <v>1855604000</v>
      </c>
      <c r="E6106" s="9" t="e">
        <f>INDEX(#REF!:#REF!,MATCH($D6106,#REF!:#REF!,0),MATCH(#REF!,#REF!:#REF!,0))</f>
        <v>#REF!</v>
      </c>
      <c r="F6106" s="9" t="e">
        <f>INDEX(#REF!:#REF!,MATCH($D6106,#REF!:#REF!,0),MATCH(#REF!,#REF!:#REF!,0))</f>
        <v>#REF!</v>
      </c>
    </row>
    <row r="6107" spans="1:6" ht="16.5" x14ac:dyDescent="0.3">
      <c r="A6107" s="9" t="s">
        <v>16218</v>
      </c>
      <c r="B6107" s="9" t="s">
        <v>2063</v>
      </c>
      <c r="C6107" s="10">
        <v>17554</v>
      </c>
      <c r="D6107" s="9">
        <v>8673837456</v>
      </c>
      <c r="E6107" s="9" t="e">
        <f>INDEX(#REF!:#REF!,MATCH($D6107,#REF!:#REF!,0),MATCH(#REF!,#REF!:#REF!,0))</f>
        <v>#REF!</v>
      </c>
      <c r="F6107" s="9" t="e">
        <f>INDEX(#REF!:#REF!,MATCH($D6107,#REF!:#REF!,0),MATCH(#REF!,#REF!:#REF!,0))</f>
        <v>#REF!</v>
      </c>
    </row>
    <row r="6108" spans="1:6" ht="16.5" x14ac:dyDescent="0.3">
      <c r="A6108" s="9" t="s">
        <v>16217</v>
      </c>
      <c r="B6108" s="9" t="s">
        <v>2117</v>
      </c>
      <c r="C6108" s="10">
        <v>33715</v>
      </c>
      <c r="D6108" s="9">
        <v>9260254965</v>
      </c>
      <c r="E6108" s="9" t="e">
        <f>INDEX(#REF!:#REF!,MATCH($D6108,#REF!:#REF!,0),MATCH(#REF!,#REF!:#REF!,0))</f>
        <v>#REF!</v>
      </c>
      <c r="F6108" s="9" t="e">
        <f>INDEX(#REF!:#REF!,MATCH($D6108,#REF!:#REF!,0),MATCH(#REF!,#REF!:#REF!,0))</f>
        <v>#REF!</v>
      </c>
    </row>
    <row r="6109" spans="1:6" ht="16.5" x14ac:dyDescent="0.3">
      <c r="A6109" s="9" t="s">
        <v>16216</v>
      </c>
      <c r="B6109" s="9" t="s">
        <v>2046</v>
      </c>
      <c r="C6109" s="10">
        <v>35662</v>
      </c>
      <c r="D6109" s="9">
        <v>7440017404</v>
      </c>
      <c r="E6109" s="9" t="e">
        <f>INDEX(#REF!:#REF!,MATCH($D6109,#REF!:#REF!,0),MATCH(#REF!,#REF!:#REF!,0))</f>
        <v>#REF!</v>
      </c>
      <c r="F6109" s="9" t="e">
        <f>INDEX(#REF!:#REF!,MATCH($D6109,#REF!:#REF!,0),MATCH(#REF!,#REF!:#REF!,0))</f>
        <v>#REF!</v>
      </c>
    </row>
    <row r="6110" spans="1:6" ht="16.5" x14ac:dyDescent="0.3">
      <c r="A6110" s="9" t="s">
        <v>16215</v>
      </c>
      <c r="B6110" s="9" t="s">
        <v>2310</v>
      </c>
      <c r="C6110" s="10">
        <v>52990</v>
      </c>
      <c r="D6110" s="9">
        <v>2510440322</v>
      </c>
      <c r="E6110" s="9" t="e">
        <f>INDEX(#REF!:#REF!,MATCH($D6110,#REF!:#REF!,0),MATCH(#REF!,#REF!:#REF!,0))</f>
        <v>#REF!</v>
      </c>
      <c r="F6110" s="9" t="e">
        <f>INDEX(#REF!:#REF!,MATCH($D6110,#REF!:#REF!,0),MATCH(#REF!,#REF!:#REF!,0))</f>
        <v>#REF!</v>
      </c>
    </row>
    <row r="6111" spans="1:6" ht="16.5" x14ac:dyDescent="0.3">
      <c r="A6111" s="9" t="s">
        <v>16214</v>
      </c>
      <c r="B6111" s="9" t="s">
        <v>2085</v>
      </c>
      <c r="C6111" s="10">
        <v>21634</v>
      </c>
      <c r="D6111" s="9">
        <v>7166957409</v>
      </c>
      <c r="E6111" s="9" t="e">
        <f>INDEX(#REF!:#REF!,MATCH($D6111,#REF!:#REF!,0),MATCH(#REF!,#REF!:#REF!,0))</f>
        <v>#REF!</v>
      </c>
      <c r="F6111" s="9" t="e">
        <f>INDEX(#REF!:#REF!,MATCH($D6111,#REF!:#REF!,0),MATCH(#REF!,#REF!:#REF!,0))</f>
        <v>#REF!</v>
      </c>
    </row>
    <row r="6112" spans="1:6" ht="16.5" x14ac:dyDescent="0.3">
      <c r="A6112" s="9" t="s">
        <v>16213</v>
      </c>
      <c r="B6112" s="9" t="s">
        <v>2815</v>
      </c>
      <c r="C6112" s="10">
        <v>56206</v>
      </c>
      <c r="D6112" s="9">
        <v>9597202352</v>
      </c>
      <c r="E6112" s="9" t="e">
        <f>INDEX(#REF!:#REF!,MATCH($D6112,#REF!:#REF!,0),MATCH(#REF!,#REF!:#REF!,0))</f>
        <v>#REF!</v>
      </c>
      <c r="F6112" s="9" t="e">
        <f>INDEX(#REF!:#REF!,MATCH($D6112,#REF!:#REF!,0),MATCH(#REF!,#REF!:#REF!,0))</f>
        <v>#REF!</v>
      </c>
    </row>
    <row r="6113" spans="1:6" ht="16.5" x14ac:dyDescent="0.3">
      <c r="A6113" s="9" t="s">
        <v>16212</v>
      </c>
      <c r="B6113" s="9" t="s">
        <v>2153</v>
      </c>
      <c r="C6113" s="10">
        <v>42516</v>
      </c>
      <c r="D6113" s="9">
        <v>4037854406</v>
      </c>
      <c r="E6113" s="9" t="e">
        <f>INDEX(#REF!:#REF!,MATCH($D6113,#REF!:#REF!,0),MATCH(#REF!,#REF!:#REF!,0))</f>
        <v>#REF!</v>
      </c>
      <c r="F6113" s="9" t="e">
        <f>INDEX(#REF!:#REF!,MATCH($D6113,#REF!:#REF!,0),MATCH(#REF!,#REF!:#REF!,0))</f>
        <v>#REF!</v>
      </c>
    </row>
    <row r="6114" spans="1:6" ht="16.5" x14ac:dyDescent="0.3">
      <c r="A6114" s="9" t="s">
        <v>16211</v>
      </c>
      <c r="B6114" s="9" t="s">
        <v>2713</v>
      </c>
      <c r="C6114" s="10">
        <v>16721</v>
      </c>
      <c r="D6114" s="9">
        <v>1280521902</v>
      </c>
      <c r="E6114" s="9" t="e">
        <f>INDEX(#REF!:#REF!,MATCH($D6114,#REF!:#REF!,0),MATCH(#REF!,#REF!:#REF!,0))</f>
        <v>#REF!</v>
      </c>
      <c r="F6114" s="9" t="e">
        <f>INDEX(#REF!:#REF!,MATCH($D6114,#REF!:#REF!,0),MATCH(#REF!,#REF!:#REF!,0))</f>
        <v>#REF!</v>
      </c>
    </row>
    <row r="6115" spans="1:6" ht="16.5" x14ac:dyDescent="0.3">
      <c r="A6115" s="9" t="s">
        <v>16210</v>
      </c>
      <c r="B6115" s="9" t="s">
        <v>3309</v>
      </c>
      <c r="C6115" s="10">
        <v>24576</v>
      </c>
      <c r="D6115" s="9">
        <v>992720575</v>
      </c>
      <c r="E6115" s="9" t="e">
        <f>INDEX(#REF!:#REF!,MATCH($D6115,#REF!:#REF!,0),MATCH(#REF!,#REF!:#REF!,0))</f>
        <v>#REF!</v>
      </c>
      <c r="F6115" s="9" t="e">
        <f>INDEX(#REF!:#REF!,MATCH($D6115,#REF!:#REF!,0),MATCH(#REF!,#REF!:#REF!,0))</f>
        <v>#REF!</v>
      </c>
    </row>
    <row r="6116" spans="1:6" ht="16.5" x14ac:dyDescent="0.3">
      <c r="A6116" s="9" t="s">
        <v>16209</v>
      </c>
      <c r="B6116" s="9" t="s">
        <v>3902</v>
      </c>
      <c r="C6116" s="10">
        <v>12855</v>
      </c>
      <c r="D6116" s="9">
        <v>966588630</v>
      </c>
      <c r="E6116" s="9" t="e">
        <f>INDEX(#REF!:#REF!,MATCH($D6116,#REF!:#REF!,0),MATCH(#REF!,#REF!:#REF!,0))</f>
        <v>#REF!</v>
      </c>
      <c r="F6116" s="9" t="e">
        <f>INDEX(#REF!:#REF!,MATCH($D6116,#REF!:#REF!,0),MATCH(#REF!,#REF!:#REF!,0))</f>
        <v>#REF!</v>
      </c>
    </row>
    <row r="6117" spans="1:6" ht="16.5" x14ac:dyDescent="0.3">
      <c r="A6117" s="9" t="s">
        <v>16208</v>
      </c>
      <c r="B6117" s="9" t="s">
        <v>1959</v>
      </c>
      <c r="C6117" s="10">
        <v>14141</v>
      </c>
      <c r="D6117" s="9">
        <v>6227038881</v>
      </c>
      <c r="E6117" s="9" t="e">
        <f>INDEX(#REF!:#REF!,MATCH($D6117,#REF!:#REF!,0),MATCH(#REF!,#REF!:#REF!,0))</f>
        <v>#REF!</v>
      </c>
      <c r="F6117" s="9" t="e">
        <f>INDEX(#REF!:#REF!,MATCH($D6117,#REF!:#REF!,0),MATCH(#REF!,#REF!:#REF!,0))</f>
        <v>#REF!</v>
      </c>
    </row>
    <row r="6118" spans="1:6" ht="16.5" x14ac:dyDescent="0.3">
      <c r="A6118" s="9" t="s">
        <v>16207</v>
      </c>
      <c r="B6118" s="9" t="s">
        <v>2386</v>
      </c>
      <c r="C6118" s="10">
        <v>30528</v>
      </c>
      <c r="D6118" s="9">
        <v>3670950885</v>
      </c>
      <c r="E6118" s="9" t="e">
        <f>INDEX(#REF!:#REF!,MATCH($D6118,#REF!:#REF!,0),MATCH(#REF!,#REF!:#REF!,0))</f>
        <v>#REF!</v>
      </c>
      <c r="F6118" s="9" t="e">
        <f>INDEX(#REF!:#REF!,MATCH($D6118,#REF!:#REF!,0),MATCH(#REF!,#REF!:#REF!,0))</f>
        <v>#REF!</v>
      </c>
    </row>
    <row r="6119" spans="1:6" ht="16.5" x14ac:dyDescent="0.3">
      <c r="A6119" s="9" t="s">
        <v>16206</v>
      </c>
      <c r="B6119" s="9" t="s">
        <v>2580</v>
      </c>
      <c r="C6119" s="10">
        <v>14516</v>
      </c>
      <c r="D6119" s="9">
        <v>3292353998</v>
      </c>
      <c r="E6119" s="9" t="e">
        <f>INDEX(#REF!:#REF!,MATCH($D6119,#REF!:#REF!,0),MATCH(#REF!,#REF!:#REF!,0))</f>
        <v>#REF!</v>
      </c>
      <c r="F6119" s="9" t="e">
        <f>INDEX(#REF!:#REF!,MATCH($D6119,#REF!:#REF!,0),MATCH(#REF!,#REF!:#REF!,0))</f>
        <v>#REF!</v>
      </c>
    </row>
    <row r="6120" spans="1:6" ht="16.5" x14ac:dyDescent="0.3">
      <c r="A6120" s="9" t="s">
        <v>16205</v>
      </c>
      <c r="B6120" s="9" t="s">
        <v>5218</v>
      </c>
      <c r="C6120" s="10">
        <v>17643</v>
      </c>
      <c r="D6120" s="9">
        <v>7573774818</v>
      </c>
      <c r="E6120" s="9" t="e">
        <f>INDEX(#REF!:#REF!,MATCH($D6120,#REF!:#REF!,0),MATCH(#REF!,#REF!:#REF!,0))</f>
        <v>#REF!</v>
      </c>
      <c r="F6120" s="9" t="e">
        <f>INDEX(#REF!:#REF!,MATCH($D6120,#REF!:#REF!,0),MATCH(#REF!,#REF!:#REF!,0))</f>
        <v>#REF!</v>
      </c>
    </row>
    <row r="6121" spans="1:6" ht="16.5" x14ac:dyDescent="0.3">
      <c r="A6121" s="9" t="s">
        <v>16204</v>
      </c>
      <c r="B6121" s="9" t="s">
        <v>2267</v>
      </c>
      <c r="C6121" s="10">
        <v>39327</v>
      </c>
      <c r="D6121" s="9">
        <v>304906506</v>
      </c>
      <c r="E6121" s="9" t="e">
        <f>INDEX(#REF!:#REF!,MATCH($D6121,#REF!:#REF!,0),MATCH(#REF!,#REF!:#REF!,0))</f>
        <v>#REF!</v>
      </c>
      <c r="F6121" s="9" t="e">
        <f>INDEX(#REF!:#REF!,MATCH($D6121,#REF!:#REF!,0),MATCH(#REF!,#REF!:#REF!,0))</f>
        <v>#REF!</v>
      </c>
    </row>
    <row r="6122" spans="1:6" ht="16.5" x14ac:dyDescent="0.3">
      <c r="A6122" s="9" t="s">
        <v>16203</v>
      </c>
      <c r="B6122" s="9" t="s">
        <v>2608</v>
      </c>
      <c r="C6122" s="10">
        <v>40660</v>
      </c>
      <c r="D6122" s="9">
        <v>6041314951</v>
      </c>
      <c r="E6122" s="9" t="e">
        <f>INDEX(#REF!:#REF!,MATCH($D6122,#REF!:#REF!,0),MATCH(#REF!,#REF!:#REF!,0))</f>
        <v>#REF!</v>
      </c>
      <c r="F6122" s="9" t="e">
        <f>INDEX(#REF!:#REF!,MATCH($D6122,#REF!:#REF!,0),MATCH(#REF!,#REF!:#REF!,0))</f>
        <v>#REF!</v>
      </c>
    </row>
    <row r="6123" spans="1:6" ht="16.5" x14ac:dyDescent="0.3">
      <c r="A6123" s="9" t="s">
        <v>16202</v>
      </c>
      <c r="B6123" s="9" t="s">
        <v>3309</v>
      </c>
      <c r="C6123" s="10">
        <v>17537</v>
      </c>
      <c r="D6123" s="9">
        <v>1085075834</v>
      </c>
      <c r="E6123" s="9" t="e">
        <f>INDEX(#REF!:#REF!,MATCH($D6123,#REF!:#REF!,0),MATCH(#REF!,#REF!:#REF!,0))</f>
        <v>#REF!</v>
      </c>
      <c r="F6123" s="9" t="e">
        <f>INDEX(#REF!:#REF!,MATCH($D6123,#REF!:#REF!,0),MATCH(#REF!,#REF!:#REF!,0))</f>
        <v>#REF!</v>
      </c>
    </row>
    <row r="6124" spans="1:6" ht="16.5" x14ac:dyDescent="0.3">
      <c r="A6124" s="9" t="s">
        <v>16201</v>
      </c>
      <c r="B6124" s="9" t="s">
        <v>2190</v>
      </c>
      <c r="C6124" s="10">
        <v>19101</v>
      </c>
      <c r="D6124" s="9">
        <v>7152427402</v>
      </c>
      <c r="E6124" s="9" t="e">
        <f>INDEX(#REF!:#REF!,MATCH($D6124,#REF!:#REF!,0),MATCH(#REF!,#REF!:#REF!,0))</f>
        <v>#REF!</v>
      </c>
      <c r="F6124" s="9" t="e">
        <f>INDEX(#REF!:#REF!,MATCH($D6124,#REF!:#REF!,0),MATCH(#REF!,#REF!:#REF!,0))</f>
        <v>#REF!</v>
      </c>
    </row>
    <row r="6125" spans="1:6" ht="16.5" x14ac:dyDescent="0.3">
      <c r="A6125" s="9" t="s">
        <v>16200</v>
      </c>
      <c r="B6125" s="9" t="s">
        <v>2272</v>
      </c>
      <c r="C6125" s="10">
        <v>51468</v>
      </c>
      <c r="D6125" s="9">
        <v>5142790693</v>
      </c>
      <c r="E6125" s="9" t="e">
        <f>INDEX(#REF!:#REF!,MATCH($D6125,#REF!:#REF!,0),MATCH(#REF!,#REF!:#REF!,0))</f>
        <v>#REF!</v>
      </c>
      <c r="F6125" s="9" t="e">
        <f>INDEX(#REF!:#REF!,MATCH($D6125,#REF!:#REF!,0),MATCH(#REF!,#REF!:#REF!,0))</f>
        <v>#REF!</v>
      </c>
    </row>
    <row r="6126" spans="1:6" ht="16.5" x14ac:dyDescent="0.3">
      <c r="A6126" s="9" t="s">
        <v>16199</v>
      </c>
      <c r="B6126" s="9" t="s">
        <v>2019</v>
      </c>
      <c r="C6126" s="10">
        <v>54645</v>
      </c>
      <c r="D6126" s="9">
        <v>8887868026</v>
      </c>
      <c r="E6126" s="9" t="e">
        <f>INDEX(#REF!:#REF!,MATCH($D6126,#REF!:#REF!,0),MATCH(#REF!,#REF!:#REF!,0))</f>
        <v>#REF!</v>
      </c>
      <c r="F6126" s="9" t="e">
        <f>INDEX(#REF!:#REF!,MATCH($D6126,#REF!:#REF!,0),MATCH(#REF!,#REF!:#REF!,0))</f>
        <v>#REF!</v>
      </c>
    </row>
    <row r="6127" spans="1:6" ht="16.5" x14ac:dyDescent="0.3">
      <c r="A6127" s="9" t="s">
        <v>16198</v>
      </c>
      <c r="B6127" s="9" t="s">
        <v>2269</v>
      </c>
      <c r="C6127" s="10">
        <v>26787</v>
      </c>
      <c r="D6127" s="9">
        <v>8692509450</v>
      </c>
      <c r="E6127" s="9" t="e">
        <f>INDEX(#REF!:#REF!,MATCH($D6127,#REF!:#REF!,0),MATCH(#REF!,#REF!:#REF!,0))</f>
        <v>#REF!</v>
      </c>
      <c r="F6127" s="9" t="e">
        <f>INDEX(#REF!:#REF!,MATCH($D6127,#REF!:#REF!,0),MATCH(#REF!,#REF!:#REF!,0))</f>
        <v>#REF!</v>
      </c>
    </row>
    <row r="6128" spans="1:6" ht="16.5" x14ac:dyDescent="0.3">
      <c r="A6128" s="9" t="s">
        <v>16197</v>
      </c>
      <c r="B6128" s="9" t="s">
        <v>1991</v>
      </c>
      <c r="C6128" s="10">
        <v>16195</v>
      </c>
      <c r="D6128" s="9">
        <v>6973806759</v>
      </c>
      <c r="E6128" s="9" t="e">
        <f>INDEX(#REF!:#REF!,MATCH($D6128,#REF!:#REF!,0),MATCH(#REF!,#REF!:#REF!,0))</f>
        <v>#REF!</v>
      </c>
      <c r="F6128" s="9" t="e">
        <f>INDEX(#REF!:#REF!,MATCH($D6128,#REF!:#REF!,0),MATCH(#REF!,#REF!:#REF!,0))</f>
        <v>#REF!</v>
      </c>
    </row>
    <row r="6129" spans="1:6" ht="16.5" x14ac:dyDescent="0.3">
      <c r="A6129" s="9" t="s">
        <v>16196</v>
      </c>
      <c r="B6129" s="9" t="s">
        <v>2610</v>
      </c>
      <c r="C6129" s="10">
        <v>41918</v>
      </c>
      <c r="D6129" s="9">
        <v>5675852751</v>
      </c>
      <c r="E6129" s="9" t="e">
        <f>INDEX(#REF!:#REF!,MATCH($D6129,#REF!:#REF!,0),MATCH(#REF!,#REF!:#REF!,0))</f>
        <v>#REF!</v>
      </c>
      <c r="F6129" s="9" t="e">
        <f>INDEX(#REF!:#REF!,MATCH($D6129,#REF!:#REF!,0),MATCH(#REF!,#REF!:#REF!,0))</f>
        <v>#REF!</v>
      </c>
    </row>
    <row r="6130" spans="1:6" ht="16.5" x14ac:dyDescent="0.3">
      <c r="A6130" s="9" t="s">
        <v>16195</v>
      </c>
      <c r="B6130" s="9" t="s">
        <v>2147</v>
      </c>
      <c r="C6130" s="10">
        <v>48940</v>
      </c>
      <c r="D6130" s="9">
        <v>901154172</v>
      </c>
      <c r="E6130" s="9" t="e">
        <f>INDEX(#REF!:#REF!,MATCH($D6130,#REF!:#REF!,0),MATCH(#REF!,#REF!:#REF!,0))</f>
        <v>#REF!</v>
      </c>
      <c r="F6130" s="9" t="e">
        <f>INDEX(#REF!:#REF!,MATCH($D6130,#REF!:#REF!,0),MATCH(#REF!,#REF!:#REF!,0))</f>
        <v>#REF!</v>
      </c>
    </row>
    <row r="6131" spans="1:6" ht="16.5" x14ac:dyDescent="0.3">
      <c r="A6131" s="9" t="s">
        <v>16194</v>
      </c>
      <c r="B6131" s="9" t="s">
        <v>2044</v>
      </c>
      <c r="C6131" s="10">
        <v>52358</v>
      </c>
      <c r="D6131" s="9">
        <v>9561367408</v>
      </c>
      <c r="E6131" s="9" t="e">
        <f>INDEX(#REF!:#REF!,MATCH($D6131,#REF!:#REF!,0),MATCH(#REF!,#REF!:#REF!,0))</f>
        <v>#REF!</v>
      </c>
      <c r="F6131" s="9" t="e">
        <f>INDEX(#REF!:#REF!,MATCH($D6131,#REF!:#REF!,0),MATCH(#REF!,#REF!:#REF!,0))</f>
        <v>#REF!</v>
      </c>
    </row>
    <row r="6132" spans="1:6" ht="16.5" x14ac:dyDescent="0.3">
      <c r="A6132" s="9" t="s">
        <v>16193</v>
      </c>
      <c r="B6132" s="9" t="s">
        <v>2204</v>
      </c>
      <c r="C6132" s="10">
        <v>28254</v>
      </c>
      <c r="D6132" s="9">
        <v>3904109642</v>
      </c>
      <c r="E6132" s="9" t="e">
        <f>INDEX(#REF!:#REF!,MATCH($D6132,#REF!:#REF!,0),MATCH(#REF!,#REF!:#REF!,0))</f>
        <v>#REF!</v>
      </c>
      <c r="F6132" s="9" t="e">
        <f>INDEX(#REF!:#REF!,MATCH($D6132,#REF!:#REF!,0),MATCH(#REF!,#REF!:#REF!,0))</f>
        <v>#REF!</v>
      </c>
    </row>
    <row r="6133" spans="1:6" ht="16.5" x14ac:dyDescent="0.3">
      <c r="A6133" s="9" t="s">
        <v>16192</v>
      </c>
      <c r="B6133" s="9" t="s">
        <v>2974</v>
      </c>
      <c r="C6133" s="10">
        <v>25640</v>
      </c>
      <c r="D6133" s="9">
        <v>7242677408</v>
      </c>
      <c r="E6133" s="9" t="e">
        <f>INDEX(#REF!:#REF!,MATCH($D6133,#REF!:#REF!,0),MATCH(#REF!,#REF!:#REF!,0))</f>
        <v>#REF!</v>
      </c>
      <c r="F6133" s="9" t="e">
        <f>INDEX(#REF!:#REF!,MATCH($D6133,#REF!:#REF!,0),MATCH(#REF!,#REF!:#REF!,0))</f>
        <v>#REF!</v>
      </c>
    </row>
    <row r="6134" spans="1:6" ht="16.5" x14ac:dyDescent="0.3">
      <c r="A6134" s="9" t="s">
        <v>16191</v>
      </c>
      <c r="B6134" s="9" t="s">
        <v>1943</v>
      </c>
      <c r="C6134" s="10">
        <v>13948</v>
      </c>
      <c r="D6134" s="9">
        <v>6286877770</v>
      </c>
      <c r="E6134" s="9" t="e">
        <f>INDEX(#REF!:#REF!,MATCH($D6134,#REF!:#REF!,0),MATCH(#REF!,#REF!:#REF!,0))</f>
        <v>#REF!</v>
      </c>
      <c r="F6134" s="9" t="e">
        <f>INDEX(#REF!:#REF!,MATCH($D6134,#REF!:#REF!,0),MATCH(#REF!,#REF!:#REF!,0))</f>
        <v>#REF!</v>
      </c>
    </row>
    <row r="6135" spans="1:6" ht="16.5" x14ac:dyDescent="0.3">
      <c r="A6135" s="9" t="s">
        <v>16190</v>
      </c>
      <c r="B6135" s="9" t="s">
        <v>2015</v>
      </c>
      <c r="C6135" s="10">
        <v>24927</v>
      </c>
      <c r="D6135" s="9">
        <v>4689682046</v>
      </c>
      <c r="E6135" s="9" t="e">
        <f>INDEX(#REF!:#REF!,MATCH($D6135,#REF!:#REF!,0),MATCH(#REF!,#REF!:#REF!,0))</f>
        <v>#REF!</v>
      </c>
      <c r="F6135" s="9" t="e">
        <f>INDEX(#REF!:#REF!,MATCH($D6135,#REF!:#REF!,0),MATCH(#REF!,#REF!:#REF!,0))</f>
        <v>#REF!</v>
      </c>
    </row>
    <row r="6136" spans="1:6" ht="16.5" x14ac:dyDescent="0.3">
      <c r="A6136" s="9" t="s">
        <v>16189</v>
      </c>
      <c r="B6136" s="9" t="s">
        <v>2357</v>
      </c>
      <c r="C6136" s="10">
        <v>12407</v>
      </c>
      <c r="D6136" s="9">
        <v>1462166245</v>
      </c>
      <c r="E6136" s="9" t="e">
        <f>INDEX(#REF!:#REF!,MATCH($D6136,#REF!:#REF!,0),MATCH(#REF!,#REF!:#REF!,0))</f>
        <v>#REF!</v>
      </c>
      <c r="F6136" s="9" t="e">
        <f>INDEX(#REF!:#REF!,MATCH($D6136,#REF!:#REF!,0),MATCH(#REF!,#REF!:#REF!,0))</f>
        <v>#REF!</v>
      </c>
    </row>
    <row r="6137" spans="1:6" ht="16.5" x14ac:dyDescent="0.3">
      <c r="A6137" s="9" t="s">
        <v>16188</v>
      </c>
      <c r="B6137" s="9" t="s">
        <v>3642</v>
      </c>
      <c r="C6137" s="10">
        <v>38521</v>
      </c>
      <c r="D6137" s="9">
        <v>9412192312</v>
      </c>
      <c r="E6137" s="9" t="e">
        <f>INDEX(#REF!:#REF!,MATCH($D6137,#REF!:#REF!,0),MATCH(#REF!,#REF!:#REF!,0))</f>
        <v>#REF!</v>
      </c>
      <c r="F6137" s="9" t="e">
        <f>INDEX(#REF!:#REF!,MATCH($D6137,#REF!:#REF!,0),MATCH(#REF!,#REF!:#REF!,0))</f>
        <v>#REF!</v>
      </c>
    </row>
    <row r="6138" spans="1:6" ht="16.5" x14ac:dyDescent="0.3">
      <c r="A6138" s="9" t="s">
        <v>16187</v>
      </c>
      <c r="B6138" s="9" t="s">
        <v>2492</v>
      </c>
      <c r="C6138" s="10">
        <v>53896</v>
      </c>
      <c r="D6138" s="9">
        <v>9803956825</v>
      </c>
      <c r="E6138" s="9" t="e">
        <f>INDEX(#REF!:#REF!,MATCH($D6138,#REF!:#REF!,0),MATCH(#REF!,#REF!:#REF!,0))</f>
        <v>#REF!</v>
      </c>
      <c r="F6138" s="9" t="e">
        <f>INDEX(#REF!:#REF!,MATCH($D6138,#REF!:#REF!,0),MATCH(#REF!,#REF!:#REF!,0))</f>
        <v>#REF!</v>
      </c>
    </row>
    <row r="6139" spans="1:6" ht="16.5" x14ac:dyDescent="0.3">
      <c r="A6139" s="9" t="s">
        <v>16186</v>
      </c>
      <c r="B6139" s="9" t="s">
        <v>2645</v>
      </c>
      <c r="C6139" s="10">
        <v>11877</v>
      </c>
      <c r="D6139" s="9">
        <v>3041948354</v>
      </c>
      <c r="E6139" s="9" t="e">
        <f>INDEX(#REF!:#REF!,MATCH($D6139,#REF!:#REF!,0),MATCH(#REF!,#REF!:#REF!,0))</f>
        <v>#REF!</v>
      </c>
      <c r="F6139" s="9" t="e">
        <f>INDEX(#REF!:#REF!,MATCH($D6139,#REF!:#REF!,0),MATCH(#REF!,#REF!:#REF!,0))</f>
        <v>#REF!</v>
      </c>
    </row>
    <row r="6140" spans="1:6" ht="16.5" x14ac:dyDescent="0.3">
      <c r="A6140" s="9" t="s">
        <v>16185</v>
      </c>
      <c r="B6140" s="9" t="s">
        <v>2112</v>
      </c>
      <c r="C6140" s="10">
        <v>34103</v>
      </c>
      <c r="D6140" s="9">
        <v>8044612831</v>
      </c>
      <c r="E6140" s="9" t="e">
        <f>INDEX(#REF!:#REF!,MATCH($D6140,#REF!:#REF!,0),MATCH(#REF!,#REF!:#REF!,0))</f>
        <v>#REF!</v>
      </c>
      <c r="F6140" s="9" t="e">
        <f>INDEX(#REF!:#REF!,MATCH($D6140,#REF!:#REF!,0),MATCH(#REF!,#REF!:#REF!,0))</f>
        <v>#REF!</v>
      </c>
    </row>
    <row r="6141" spans="1:6" ht="16.5" x14ac:dyDescent="0.3">
      <c r="A6141" s="9" t="s">
        <v>16184</v>
      </c>
      <c r="B6141" s="9" t="s">
        <v>2658</v>
      </c>
      <c r="C6141" s="10">
        <v>49091</v>
      </c>
      <c r="D6141" s="9">
        <v>17898579</v>
      </c>
      <c r="E6141" s="9" t="e">
        <f>INDEX(#REF!:#REF!,MATCH($D6141,#REF!:#REF!,0),MATCH(#REF!,#REF!:#REF!,0))</f>
        <v>#REF!</v>
      </c>
      <c r="F6141" s="9" t="e">
        <f>INDEX(#REF!:#REF!,MATCH($D6141,#REF!:#REF!,0),MATCH(#REF!,#REF!:#REF!,0))</f>
        <v>#REF!</v>
      </c>
    </row>
    <row r="6142" spans="1:6" ht="16.5" x14ac:dyDescent="0.3">
      <c r="A6142" s="9" t="s">
        <v>16183</v>
      </c>
      <c r="B6142" s="9" t="s">
        <v>2195</v>
      </c>
      <c r="C6142" s="10">
        <v>13193</v>
      </c>
      <c r="D6142" s="9">
        <v>4839119791</v>
      </c>
      <c r="E6142" s="9" t="e">
        <f>INDEX(#REF!:#REF!,MATCH($D6142,#REF!:#REF!,0),MATCH(#REF!,#REF!:#REF!,0))</f>
        <v>#REF!</v>
      </c>
      <c r="F6142" s="9" t="e">
        <f>INDEX(#REF!:#REF!,MATCH($D6142,#REF!:#REF!,0),MATCH(#REF!,#REF!:#REF!,0))</f>
        <v>#REF!</v>
      </c>
    </row>
    <row r="6143" spans="1:6" ht="16.5" x14ac:dyDescent="0.3">
      <c r="A6143" s="9" t="s">
        <v>16182</v>
      </c>
      <c r="B6143" s="9" t="s">
        <v>2140</v>
      </c>
      <c r="C6143" s="10">
        <v>41475</v>
      </c>
      <c r="D6143" s="9">
        <v>4409014943</v>
      </c>
      <c r="E6143" s="9" t="e">
        <f>INDEX(#REF!:#REF!,MATCH($D6143,#REF!:#REF!,0),MATCH(#REF!,#REF!:#REF!,0))</f>
        <v>#REF!</v>
      </c>
      <c r="F6143" s="9" t="e">
        <f>INDEX(#REF!:#REF!,MATCH($D6143,#REF!:#REF!,0),MATCH(#REF!,#REF!:#REF!,0))</f>
        <v>#REF!</v>
      </c>
    </row>
    <row r="6144" spans="1:6" ht="16.5" x14ac:dyDescent="0.3">
      <c r="A6144" s="9" t="s">
        <v>16181</v>
      </c>
      <c r="B6144" s="9" t="s">
        <v>2036</v>
      </c>
      <c r="C6144" s="10">
        <v>13195</v>
      </c>
      <c r="D6144" s="9">
        <v>793441269</v>
      </c>
      <c r="E6144" s="9" t="e">
        <f>INDEX(#REF!:#REF!,MATCH($D6144,#REF!:#REF!,0),MATCH(#REF!,#REF!:#REF!,0))</f>
        <v>#REF!</v>
      </c>
      <c r="F6144" s="9" t="e">
        <f>INDEX(#REF!:#REF!,MATCH($D6144,#REF!:#REF!,0),MATCH(#REF!,#REF!:#REF!,0))</f>
        <v>#REF!</v>
      </c>
    </row>
    <row r="6145" spans="1:6" ht="16.5" x14ac:dyDescent="0.3">
      <c r="A6145" s="9" t="s">
        <v>16180</v>
      </c>
      <c r="B6145" s="9" t="s">
        <v>2870</v>
      </c>
      <c r="C6145" s="10">
        <v>59143</v>
      </c>
      <c r="D6145" s="9">
        <v>2497321256</v>
      </c>
      <c r="E6145" s="9" t="e">
        <f>INDEX(#REF!:#REF!,MATCH($D6145,#REF!:#REF!,0),MATCH(#REF!,#REF!:#REF!,0))</f>
        <v>#REF!</v>
      </c>
      <c r="F6145" s="9" t="e">
        <f>INDEX(#REF!:#REF!,MATCH($D6145,#REF!:#REF!,0),MATCH(#REF!,#REF!:#REF!,0))</f>
        <v>#REF!</v>
      </c>
    </row>
    <row r="6146" spans="1:6" ht="16.5" x14ac:dyDescent="0.3">
      <c r="A6146" s="9" t="s">
        <v>16179</v>
      </c>
      <c r="B6146" s="9" t="s">
        <v>2396</v>
      </c>
      <c r="C6146" s="10">
        <v>13638</v>
      </c>
      <c r="D6146" s="9">
        <v>1014658829</v>
      </c>
      <c r="E6146" s="9" t="e">
        <f>INDEX(#REF!:#REF!,MATCH($D6146,#REF!:#REF!,0),MATCH(#REF!,#REF!:#REF!,0))</f>
        <v>#REF!</v>
      </c>
      <c r="F6146" s="9" t="e">
        <f>INDEX(#REF!:#REF!,MATCH($D6146,#REF!:#REF!,0),MATCH(#REF!,#REF!:#REF!,0))</f>
        <v>#REF!</v>
      </c>
    </row>
    <row r="6147" spans="1:6" ht="16.5" x14ac:dyDescent="0.3">
      <c r="A6147" s="9" t="s">
        <v>16178</v>
      </c>
      <c r="B6147" s="9" t="s">
        <v>2248</v>
      </c>
      <c r="C6147" s="10">
        <v>24222</v>
      </c>
      <c r="D6147" s="9">
        <v>1628738227</v>
      </c>
      <c r="E6147" s="9" t="e">
        <f>INDEX(#REF!:#REF!,MATCH($D6147,#REF!:#REF!,0),MATCH(#REF!,#REF!:#REF!,0))</f>
        <v>#REF!</v>
      </c>
      <c r="F6147" s="9" t="e">
        <f>INDEX(#REF!:#REF!,MATCH($D6147,#REF!:#REF!,0),MATCH(#REF!,#REF!:#REF!,0))</f>
        <v>#REF!</v>
      </c>
    </row>
    <row r="6148" spans="1:6" ht="16.5" x14ac:dyDescent="0.3">
      <c r="A6148" s="9" t="s">
        <v>16177</v>
      </c>
      <c r="B6148" s="9" t="s">
        <v>2085</v>
      </c>
      <c r="C6148" s="10">
        <v>27360</v>
      </c>
      <c r="D6148" s="9">
        <v>2376099331</v>
      </c>
      <c r="E6148" s="9" t="e">
        <f>INDEX(#REF!:#REF!,MATCH($D6148,#REF!:#REF!,0),MATCH(#REF!,#REF!:#REF!,0))</f>
        <v>#REF!</v>
      </c>
      <c r="F6148" s="9" t="e">
        <f>INDEX(#REF!:#REF!,MATCH($D6148,#REF!:#REF!,0),MATCH(#REF!,#REF!:#REF!,0))</f>
        <v>#REF!</v>
      </c>
    </row>
    <row r="6149" spans="1:6" ht="16.5" x14ac:dyDescent="0.3">
      <c r="A6149" s="9" t="s">
        <v>16176</v>
      </c>
      <c r="B6149" s="9" t="s">
        <v>2298</v>
      </c>
      <c r="C6149" s="10">
        <v>17995</v>
      </c>
      <c r="D6149" s="9">
        <v>9153408497</v>
      </c>
      <c r="E6149" s="9" t="e">
        <f>INDEX(#REF!:#REF!,MATCH($D6149,#REF!:#REF!,0),MATCH(#REF!,#REF!:#REF!,0))</f>
        <v>#REF!</v>
      </c>
      <c r="F6149" s="9" t="e">
        <f>INDEX(#REF!:#REF!,MATCH($D6149,#REF!:#REF!,0),MATCH(#REF!,#REF!:#REF!,0))</f>
        <v>#REF!</v>
      </c>
    </row>
    <row r="6150" spans="1:6" ht="16.5" x14ac:dyDescent="0.3">
      <c r="A6150" s="9" t="s">
        <v>16175</v>
      </c>
      <c r="B6150" s="9" t="s">
        <v>2633</v>
      </c>
      <c r="C6150" s="10">
        <v>12212</v>
      </c>
      <c r="D6150" s="9">
        <v>7007279686</v>
      </c>
      <c r="E6150" s="9" t="e">
        <f>INDEX(#REF!:#REF!,MATCH($D6150,#REF!:#REF!,0),MATCH(#REF!,#REF!:#REF!,0))</f>
        <v>#REF!</v>
      </c>
      <c r="F6150" s="9" t="e">
        <f>INDEX(#REF!:#REF!,MATCH($D6150,#REF!:#REF!,0),MATCH(#REF!,#REF!:#REF!,0))</f>
        <v>#REF!</v>
      </c>
    </row>
    <row r="6151" spans="1:6" ht="16.5" x14ac:dyDescent="0.3">
      <c r="A6151" s="9" t="s">
        <v>16174</v>
      </c>
      <c r="B6151" s="9" t="s">
        <v>2392</v>
      </c>
      <c r="C6151" s="10">
        <v>50726</v>
      </c>
      <c r="D6151" s="9">
        <v>2480515559</v>
      </c>
      <c r="E6151" s="9" t="e">
        <f>INDEX(#REF!:#REF!,MATCH($D6151,#REF!:#REF!,0),MATCH(#REF!,#REF!:#REF!,0))</f>
        <v>#REF!</v>
      </c>
      <c r="F6151" s="9" t="e">
        <f>INDEX(#REF!:#REF!,MATCH($D6151,#REF!:#REF!,0),MATCH(#REF!,#REF!:#REF!,0))</f>
        <v>#REF!</v>
      </c>
    </row>
    <row r="6152" spans="1:6" ht="16.5" x14ac:dyDescent="0.3">
      <c r="A6152" s="9" t="s">
        <v>16173</v>
      </c>
      <c r="B6152" s="9" t="s">
        <v>2136</v>
      </c>
      <c r="C6152" s="10">
        <v>24183</v>
      </c>
      <c r="D6152" s="9">
        <v>3428040538</v>
      </c>
      <c r="E6152" s="9" t="e">
        <f>INDEX(#REF!:#REF!,MATCH($D6152,#REF!:#REF!,0),MATCH(#REF!,#REF!:#REF!,0))</f>
        <v>#REF!</v>
      </c>
      <c r="F6152" s="9" t="e">
        <f>INDEX(#REF!:#REF!,MATCH($D6152,#REF!:#REF!,0),MATCH(#REF!,#REF!:#REF!,0))</f>
        <v>#REF!</v>
      </c>
    </row>
    <row r="6153" spans="1:6" ht="16.5" x14ac:dyDescent="0.3">
      <c r="A6153" s="9" t="s">
        <v>16172</v>
      </c>
      <c r="B6153" s="9" t="s">
        <v>3430</v>
      </c>
      <c r="C6153" s="10">
        <v>29597</v>
      </c>
      <c r="D6153" s="9">
        <v>6713405010</v>
      </c>
      <c r="E6153" s="9" t="e">
        <f>INDEX(#REF!:#REF!,MATCH($D6153,#REF!:#REF!,0),MATCH(#REF!,#REF!:#REF!,0))</f>
        <v>#REF!</v>
      </c>
      <c r="F6153" s="9" t="e">
        <f>INDEX(#REF!:#REF!,MATCH($D6153,#REF!:#REF!,0),MATCH(#REF!,#REF!:#REF!,0))</f>
        <v>#REF!</v>
      </c>
    </row>
    <row r="6154" spans="1:6" ht="16.5" x14ac:dyDescent="0.3">
      <c r="A6154" s="9" t="s">
        <v>16171</v>
      </c>
      <c r="B6154" s="9" t="s">
        <v>2291</v>
      </c>
      <c r="C6154" s="10">
        <v>49867</v>
      </c>
      <c r="D6154" s="9">
        <v>5764917026</v>
      </c>
      <c r="E6154" s="9" t="e">
        <f>INDEX(#REF!:#REF!,MATCH($D6154,#REF!:#REF!,0),MATCH(#REF!,#REF!:#REF!,0))</f>
        <v>#REF!</v>
      </c>
      <c r="F6154" s="9" t="e">
        <f>INDEX(#REF!:#REF!,MATCH($D6154,#REF!:#REF!,0),MATCH(#REF!,#REF!:#REF!,0))</f>
        <v>#REF!</v>
      </c>
    </row>
    <row r="6155" spans="1:6" ht="16.5" x14ac:dyDescent="0.3">
      <c r="A6155" s="9" t="s">
        <v>16170</v>
      </c>
      <c r="B6155" s="9" t="s">
        <v>2099</v>
      </c>
      <c r="C6155" s="10">
        <v>15902</v>
      </c>
      <c r="D6155" s="9">
        <v>5928086253</v>
      </c>
      <c r="E6155" s="9" t="e">
        <f>INDEX(#REF!:#REF!,MATCH($D6155,#REF!:#REF!,0),MATCH(#REF!,#REF!:#REF!,0))</f>
        <v>#REF!</v>
      </c>
      <c r="F6155" s="9" t="e">
        <f>INDEX(#REF!:#REF!,MATCH($D6155,#REF!:#REF!,0),MATCH(#REF!,#REF!:#REF!,0))</f>
        <v>#REF!</v>
      </c>
    </row>
    <row r="6156" spans="1:6" ht="16.5" x14ac:dyDescent="0.3">
      <c r="A6156" s="9" t="s">
        <v>16169</v>
      </c>
      <c r="B6156" s="9" t="s">
        <v>2519</v>
      </c>
      <c r="C6156" s="10">
        <v>34290</v>
      </c>
      <c r="D6156" s="9">
        <v>9107581297</v>
      </c>
      <c r="E6156" s="9" t="e">
        <f>INDEX(#REF!:#REF!,MATCH($D6156,#REF!:#REF!,0),MATCH(#REF!,#REF!:#REF!,0))</f>
        <v>#REF!</v>
      </c>
      <c r="F6156" s="9" t="e">
        <f>INDEX(#REF!:#REF!,MATCH($D6156,#REF!:#REF!,0),MATCH(#REF!,#REF!:#REF!,0))</f>
        <v>#REF!</v>
      </c>
    </row>
    <row r="6157" spans="1:6" ht="16.5" x14ac:dyDescent="0.3">
      <c r="A6157" s="9" t="s">
        <v>16168</v>
      </c>
      <c r="B6157" s="9" t="s">
        <v>2608</v>
      </c>
      <c r="C6157" s="10">
        <v>34892</v>
      </c>
      <c r="D6157" s="9">
        <v>5209112160</v>
      </c>
      <c r="E6157" s="9" t="e">
        <f>INDEX(#REF!:#REF!,MATCH($D6157,#REF!:#REF!,0),MATCH(#REF!,#REF!:#REF!,0))</f>
        <v>#REF!</v>
      </c>
      <c r="F6157" s="9" t="e">
        <f>INDEX(#REF!:#REF!,MATCH($D6157,#REF!:#REF!,0),MATCH(#REF!,#REF!:#REF!,0))</f>
        <v>#REF!</v>
      </c>
    </row>
    <row r="6158" spans="1:6" ht="16.5" x14ac:dyDescent="0.3">
      <c r="A6158" s="9" t="s">
        <v>16167</v>
      </c>
      <c r="B6158" s="9" t="s">
        <v>2404</v>
      </c>
      <c r="C6158" s="10">
        <v>46735</v>
      </c>
      <c r="D6158" s="9">
        <v>9885165231</v>
      </c>
      <c r="E6158" s="9" t="e">
        <f>INDEX(#REF!:#REF!,MATCH($D6158,#REF!:#REF!,0),MATCH(#REF!,#REF!:#REF!,0))</f>
        <v>#REF!</v>
      </c>
      <c r="F6158" s="9" t="e">
        <f>INDEX(#REF!:#REF!,MATCH($D6158,#REF!:#REF!,0),MATCH(#REF!,#REF!:#REF!,0))</f>
        <v>#REF!</v>
      </c>
    </row>
    <row r="6159" spans="1:6" ht="16.5" x14ac:dyDescent="0.3">
      <c r="A6159" s="9" t="s">
        <v>16166</v>
      </c>
      <c r="B6159" s="9" t="s">
        <v>2052</v>
      </c>
      <c r="C6159" s="10">
        <v>19573</v>
      </c>
      <c r="D6159" s="9">
        <v>3806430489</v>
      </c>
      <c r="E6159" s="9" t="e">
        <f>INDEX(#REF!:#REF!,MATCH($D6159,#REF!:#REF!,0),MATCH(#REF!,#REF!:#REF!,0))</f>
        <v>#REF!</v>
      </c>
      <c r="F6159" s="9" t="e">
        <f>INDEX(#REF!:#REF!,MATCH($D6159,#REF!:#REF!,0),MATCH(#REF!,#REF!:#REF!,0))</f>
        <v>#REF!</v>
      </c>
    </row>
    <row r="6160" spans="1:6" ht="16.5" x14ac:dyDescent="0.3">
      <c r="A6160" s="9" t="s">
        <v>16165</v>
      </c>
      <c r="B6160" s="9" t="s">
        <v>2238</v>
      </c>
      <c r="C6160" s="10">
        <v>48941</v>
      </c>
      <c r="D6160" s="9">
        <v>7242677408</v>
      </c>
      <c r="E6160" s="9" t="e">
        <f>INDEX(#REF!:#REF!,MATCH($D6160,#REF!:#REF!,0),MATCH(#REF!,#REF!:#REF!,0))</f>
        <v>#REF!</v>
      </c>
      <c r="F6160" s="9" t="e">
        <f>INDEX(#REF!:#REF!,MATCH($D6160,#REF!:#REF!,0),MATCH(#REF!,#REF!:#REF!,0))</f>
        <v>#REF!</v>
      </c>
    </row>
    <row r="6161" spans="1:6" ht="16.5" x14ac:dyDescent="0.3">
      <c r="A6161" s="9" t="s">
        <v>16164</v>
      </c>
      <c r="B6161" s="9" t="s">
        <v>2718</v>
      </c>
      <c r="C6161" s="10">
        <v>58735</v>
      </c>
      <c r="D6161" s="9">
        <v>8673837456</v>
      </c>
      <c r="E6161" s="9" t="e">
        <f>INDEX(#REF!:#REF!,MATCH($D6161,#REF!:#REF!,0),MATCH(#REF!,#REF!:#REF!,0))</f>
        <v>#REF!</v>
      </c>
      <c r="F6161" s="9" t="e">
        <f>INDEX(#REF!:#REF!,MATCH($D6161,#REF!:#REF!,0),MATCH(#REF!,#REF!:#REF!,0))</f>
        <v>#REF!</v>
      </c>
    </row>
    <row r="6162" spans="1:6" ht="16.5" x14ac:dyDescent="0.3">
      <c r="A6162" s="9" t="s">
        <v>16163</v>
      </c>
      <c r="B6162" s="9" t="s">
        <v>2389</v>
      </c>
      <c r="C6162" s="10">
        <v>36313</v>
      </c>
      <c r="D6162" s="9">
        <v>2958692264</v>
      </c>
      <c r="E6162" s="9" t="e">
        <f>INDEX(#REF!:#REF!,MATCH($D6162,#REF!:#REF!,0),MATCH(#REF!,#REF!:#REF!,0))</f>
        <v>#REF!</v>
      </c>
      <c r="F6162" s="9" t="e">
        <f>INDEX(#REF!:#REF!,MATCH($D6162,#REF!:#REF!,0),MATCH(#REF!,#REF!:#REF!,0))</f>
        <v>#REF!</v>
      </c>
    </row>
    <row r="6163" spans="1:6" ht="16.5" x14ac:dyDescent="0.3">
      <c r="A6163" s="9" t="s">
        <v>16162</v>
      </c>
      <c r="B6163" s="9" t="s">
        <v>2025</v>
      </c>
      <c r="C6163" s="10">
        <v>47166</v>
      </c>
      <c r="D6163" s="9">
        <v>1263903657</v>
      </c>
      <c r="E6163" s="9" t="e">
        <f>INDEX(#REF!:#REF!,MATCH($D6163,#REF!:#REF!,0),MATCH(#REF!,#REF!:#REF!,0))</f>
        <v>#REF!</v>
      </c>
      <c r="F6163" s="9" t="e">
        <f>INDEX(#REF!:#REF!,MATCH($D6163,#REF!:#REF!,0),MATCH(#REF!,#REF!:#REF!,0))</f>
        <v>#REF!</v>
      </c>
    </row>
    <row r="6164" spans="1:6" ht="16.5" x14ac:dyDescent="0.3">
      <c r="A6164" s="9" t="s">
        <v>16161</v>
      </c>
      <c r="B6164" s="9" t="s">
        <v>2142</v>
      </c>
      <c r="C6164" s="10">
        <v>10613</v>
      </c>
      <c r="D6164" s="9">
        <v>5082945165</v>
      </c>
      <c r="E6164" s="9" t="e">
        <f>INDEX(#REF!:#REF!,MATCH($D6164,#REF!:#REF!,0),MATCH(#REF!,#REF!:#REF!,0))</f>
        <v>#REF!</v>
      </c>
      <c r="F6164" s="9" t="e">
        <f>INDEX(#REF!:#REF!,MATCH($D6164,#REF!:#REF!,0),MATCH(#REF!,#REF!:#REF!,0))</f>
        <v>#REF!</v>
      </c>
    </row>
    <row r="6165" spans="1:6" ht="16.5" x14ac:dyDescent="0.3">
      <c r="A6165" s="9" t="s">
        <v>16160</v>
      </c>
      <c r="B6165" s="9" t="s">
        <v>2433</v>
      </c>
      <c r="C6165" s="10">
        <v>43754</v>
      </c>
      <c r="D6165" s="9">
        <v>2809344809</v>
      </c>
      <c r="E6165" s="9" t="e">
        <f>INDEX(#REF!:#REF!,MATCH($D6165,#REF!:#REF!,0),MATCH(#REF!,#REF!:#REF!,0))</f>
        <v>#REF!</v>
      </c>
      <c r="F6165" s="9" t="e">
        <f>INDEX(#REF!:#REF!,MATCH($D6165,#REF!:#REF!,0),MATCH(#REF!,#REF!:#REF!,0))</f>
        <v>#REF!</v>
      </c>
    </row>
    <row r="6166" spans="1:6" ht="16.5" x14ac:dyDescent="0.3">
      <c r="A6166" s="9" t="s">
        <v>16159</v>
      </c>
      <c r="B6166" s="9" t="s">
        <v>2428</v>
      </c>
      <c r="C6166" s="10">
        <v>38979</v>
      </c>
      <c r="D6166" s="9">
        <v>9228842121</v>
      </c>
      <c r="E6166" s="9" t="e">
        <f>INDEX(#REF!:#REF!,MATCH($D6166,#REF!:#REF!,0),MATCH(#REF!,#REF!:#REF!,0))</f>
        <v>#REF!</v>
      </c>
      <c r="F6166" s="9" t="e">
        <f>INDEX(#REF!:#REF!,MATCH($D6166,#REF!:#REF!,0),MATCH(#REF!,#REF!:#REF!,0))</f>
        <v>#REF!</v>
      </c>
    </row>
    <row r="6167" spans="1:6" ht="16.5" x14ac:dyDescent="0.3">
      <c r="A6167" s="9" t="s">
        <v>16158</v>
      </c>
      <c r="B6167" s="9" t="s">
        <v>2375</v>
      </c>
      <c r="C6167" s="10">
        <v>44534</v>
      </c>
      <c r="D6167" s="9">
        <v>7249524151</v>
      </c>
      <c r="E6167" s="9" t="e">
        <f>INDEX(#REF!:#REF!,MATCH($D6167,#REF!:#REF!,0),MATCH(#REF!,#REF!:#REF!,0))</f>
        <v>#REF!</v>
      </c>
      <c r="F6167" s="9" t="e">
        <f>INDEX(#REF!:#REF!,MATCH($D6167,#REF!:#REF!,0),MATCH(#REF!,#REF!:#REF!,0))</f>
        <v>#REF!</v>
      </c>
    </row>
    <row r="6168" spans="1:6" ht="16.5" x14ac:dyDescent="0.3">
      <c r="A6168" s="9" t="s">
        <v>16157</v>
      </c>
      <c r="B6168" s="9" t="s">
        <v>2056</v>
      </c>
      <c r="C6168" s="10">
        <v>50811</v>
      </c>
      <c r="D6168" s="9">
        <v>4323171323</v>
      </c>
      <c r="E6168" s="9" t="e">
        <f>INDEX(#REF!:#REF!,MATCH($D6168,#REF!:#REF!,0),MATCH(#REF!,#REF!:#REF!,0))</f>
        <v>#REF!</v>
      </c>
      <c r="F6168" s="9" t="e">
        <f>INDEX(#REF!:#REF!,MATCH($D6168,#REF!:#REF!,0),MATCH(#REF!,#REF!:#REF!,0))</f>
        <v>#REF!</v>
      </c>
    </row>
    <row r="6169" spans="1:6" ht="16.5" x14ac:dyDescent="0.3">
      <c r="A6169" s="9" t="s">
        <v>16156</v>
      </c>
      <c r="B6169" s="9" t="s">
        <v>2341</v>
      </c>
      <c r="C6169" s="10">
        <v>23217</v>
      </c>
      <c r="D6169" s="9">
        <v>2607689635</v>
      </c>
      <c r="E6169" s="9" t="e">
        <f>INDEX(#REF!:#REF!,MATCH($D6169,#REF!:#REF!,0),MATCH(#REF!,#REF!:#REF!,0))</f>
        <v>#REF!</v>
      </c>
      <c r="F6169" s="9" t="e">
        <f>INDEX(#REF!:#REF!,MATCH($D6169,#REF!:#REF!,0),MATCH(#REF!,#REF!:#REF!,0))</f>
        <v>#REF!</v>
      </c>
    </row>
    <row r="6170" spans="1:6" ht="16.5" x14ac:dyDescent="0.3">
      <c r="A6170" s="9" t="s">
        <v>16155</v>
      </c>
      <c r="B6170" s="9" t="s">
        <v>2564</v>
      </c>
      <c r="C6170" s="10">
        <v>24252</v>
      </c>
      <c r="D6170" s="9">
        <v>9245659313</v>
      </c>
      <c r="E6170" s="9" t="e">
        <f>INDEX(#REF!:#REF!,MATCH($D6170,#REF!:#REF!,0),MATCH(#REF!,#REF!:#REF!,0))</f>
        <v>#REF!</v>
      </c>
      <c r="F6170" s="9" t="e">
        <f>INDEX(#REF!:#REF!,MATCH($D6170,#REF!:#REF!,0),MATCH(#REF!,#REF!:#REF!,0))</f>
        <v>#REF!</v>
      </c>
    </row>
    <row r="6171" spans="1:6" ht="16.5" x14ac:dyDescent="0.3">
      <c r="A6171" s="9" t="s">
        <v>16154</v>
      </c>
      <c r="B6171" s="9" t="s">
        <v>2472</v>
      </c>
      <c r="C6171" s="10">
        <v>56396</v>
      </c>
      <c r="D6171" s="9">
        <v>1659418720</v>
      </c>
      <c r="E6171" s="9" t="e">
        <f>INDEX(#REF!:#REF!,MATCH($D6171,#REF!:#REF!,0),MATCH(#REF!,#REF!:#REF!,0))</f>
        <v>#REF!</v>
      </c>
      <c r="F6171" s="9" t="e">
        <f>INDEX(#REF!:#REF!,MATCH($D6171,#REF!:#REF!,0),MATCH(#REF!,#REF!:#REF!,0))</f>
        <v>#REF!</v>
      </c>
    </row>
    <row r="6172" spans="1:6" ht="16.5" x14ac:dyDescent="0.3">
      <c r="A6172" s="9" t="s">
        <v>16153</v>
      </c>
      <c r="B6172" s="9" t="s">
        <v>2528</v>
      </c>
      <c r="C6172" s="10">
        <v>12510</v>
      </c>
      <c r="D6172" s="9">
        <v>4194897803</v>
      </c>
      <c r="E6172" s="9" t="e">
        <f>INDEX(#REF!:#REF!,MATCH($D6172,#REF!:#REF!,0),MATCH(#REF!,#REF!:#REF!,0))</f>
        <v>#REF!</v>
      </c>
      <c r="F6172" s="9" t="e">
        <f>INDEX(#REF!:#REF!,MATCH($D6172,#REF!:#REF!,0),MATCH(#REF!,#REF!:#REF!,0))</f>
        <v>#REF!</v>
      </c>
    </row>
    <row r="6173" spans="1:6" ht="16.5" x14ac:dyDescent="0.3">
      <c r="A6173" s="9" t="s">
        <v>16152</v>
      </c>
      <c r="B6173" s="9" t="s">
        <v>1985</v>
      </c>
      <c r="C6173" s="10">
        <v>23107</v>
      </c>
      <c r="D6173" s="9">
        <v>9238967105</v>
      </c>
      <c r="E6173" s="9" t="e">
        <f>INDEX(#REF!:#REF!,MATCH($D6173,#REF!:#REF!,0),MATCH(#REF!,#REF!:#REF!,0))</f>
        <v>#REF!</v>
      </c>
      <c r="F6173" s="9" t="e">
        <f>INDEX(#REF!:#REF!,MATCH($D6173,#REF!:#REF!,0),MATCH(#REF!,#REF!:#REF!,0))</f>
        <v>#REF!</v>
      </c>
    </row>
    <row r="6174" spans="1:6" ht="16.5" x14ac:dyDescent="0.3">
      <c r="A6174" s="9" t="s">
        <v>16151</v>
      </c>
      <c r="B6174" s="9" t="s">
        <v>1985</v>
      </c>
      <c r="C6174" s="10">
        <v>30280</v>
      </c>
      <c r="D6174" s="9">
        <v>515647594</v>
      </c>
      <c r="E6174" s="9" t="e">
        <f>INDEX(#REF!:#REF!,MATCH($D6174,#REF!:#REF!,0),MATCH(#REF!,#REF!:#REF!,0))</f>
        <v>#REF!</v>
      </c>
      <c r="F6174" s="9" t="e">
        <f>INDEX(#REF!:#REF!,MATCH($D6174,#REF!:#REF!,0),MATCH(#REF!,#REF!:#REF!,0))</f>
        <v>#REF!</v>
      </c>
    </row>
    <row r="6175" spans="1:6" ht="16.5" x14ac:dyDescent="0.3">
      <c r="A6175" s="9" t="s">
        <v>16150</v>
      </c>
      <c r="B6175" s="9" t="s">
        <v>1957</v>
      </c>
      <c r="C6175" s="10">
        <v>21639</v>
      </c>
      <c r="D6175" s="9">
        <v>844376051</v>
      </c>
      <c r="E6175" s="9" t="e">
        <f>INDEX(#REF!:#REF!,MATCH($D6175,#REF!:#REF!,0),MATCH(#REF!,#REF!:#REF!,0))</f>
        <v>#REF!</v>
      </c>
      <c r="F6175" s="9" t="e">
        <f>INDEX(#REF!:#REF!,MATCH($D6175,#REF!:#REF!,0),MATCH(#REF!,#REF!:#REF!,0))</f>
        <v>#REF!</v>
      </c>
    </row>
    <row r="6176" spans="1:6" ht="16.5" x14ac:dyDescent="0.3">
      <c r="A6176" s="9" t="s">
        <v>16149</v>
      </c>
      <c r="B6176" s="9" t="s">
        <v>1949</v>
      </c>
      <c r="C6176" s="10">
        <v>34303</v>
      </c>
      <c r="D6176" s="9">
        <v>1266227768</v>
      </c>
      <c r="E6176" s="9" t="e">
        <f>INDEX(#REF!:#REF!,MATCH($D6176,#REF!:#REF!,0),MATCH(#REF!,#REF!:#REF!,0))</f>
        <v>#REF!</v>
      </c>
      <c r="F6176" s="9" t="e">
        <f>INDEX(#REF!:#REF!,MATCH($D6176,#REF!:#REF!,0),MATCH(#REF!,#REF!:#REF!,0))</f>
        <v>#REF!</v>
      </c>
    </row>
    <row r="6177" spans="1:6" ht="16.5" x14ac:dyDescent="0.3">
      <c r="A6177" s="9" t="s">
        <v>16148</v>
      </c>
      <c r="B6177" s="9" t="s">
        <v>2496</v>
      </c>
      <c r="C6177" s="10">
        <v>47118</v>
      </c>
      <c r="D6177" s="9">
        <v>2353272215</v>
      </c>
      <c r="E6177" s="9" t="e">
        <f>INDEX(#REF!:#REF!,MATCH($D6177,#REF!:#REF!,0),MATCH(#REF!,#REF!:#REF!,0))</f>
        <v>#REF!</v>
      </c>
      <c r="F6177" s="9" t="e">
        <f>INDEX(#REF!:#REF!,MATCH($D6177,#REF!:#REF!,0),MATCH(#REF!,#REF!:#REF!,0))</f>
        <v>#REF!</v>
      </c>
    </row>
    <row r="6178" spans="1:6" ht="16.5" x14ac:dyDescent="0.3">
      <c r="A6178" s="9" t="s">
        <v>16147</v>
      </c>
      <c r="B6178" s="9" t="s">
        <v>2183</v>
      </c>
      <c r="C6178" s="10">
        <v>30652</v>
      </c>
      <c r="D6178" s="9">
        <v>8277918739</v>
      </c>
      <c r="E6178" s="9" t="e">
        <f>INDEX(#REF!:#REF!,MATCH($D6178,#REF!:#REF!,0),MATCH(#REF!,#REF!:#REF!,0))</f>
        <v>#REF!</v>
      </c>
      <c r="F6178" s="9" t="e">
        <f>INDEX(#REF!:#REF!,MATCH($D6178,#REF!:#REF!,0),MATCH(#REF!,#REF!:#REF!,0))</f>
        <v>#REF!</v>
      </c>
    </row>
    <row r="6179" spans="1:6" ht="16.5" x14ac:dyDescent="0.3">
      <c r="A6179" s="9" t="s">
        <v>16146</v>
      </c>
      <c r="B6179" s="9" t="s">
        <v>2161</v>
      </c>
      <c r="C6179" s="10">
        <v>22534</v>
      </c>
      <c r="D6179" s="9">
        <v>6364724701</v>
      </c>
      <c r="E6179" s="9" t="e">
        <f>INDEX(#REF!:#REF!,MATCH($D6179,#REF!:#REF!,0),MATCH(#REF!,#REF!:#REF!,0))</f>
        <v>#REF!</v>
      </c>
      <c r="F6179" s="9" t="e">
        <f>INDEX(#REF!:#REF!,MATCH($D6179,#REF!:#REF!,0),MATCH(#REF!,#REF!:#REF!,0))</f>
        <v>#REF!</v>
      </c>
    </row>
    <row r="6180" spans="1:6" ht="16.5" x14ac:dyDescent="0.3">
      <c r="A6180" s="9" t="s">
        <v>16145</v>
      </c>
      <c r="B6180" s="9" t="s">
        <v>3255</v>
      </c>
      <c r="C6180" s="10">
        <v>40263</v>
      </c>
      <c r="D6180" s="9">
        <v>7373156215</v>
      </c>
      <c r="E6180" s="9" t="e">
        <f>INDEX(#REF!:#REF!,MATCH($D6180,#REF!:#REF!,0),MATCH(#REF!,#REF!:#REF!,0))</f>
        <v>#REF!</v>
      </c>
      <c r="F6180" s="9" t="e">
        <f>INDEX(#REF!:#REF!,MATCH($D6180,#REF!:#REF!,0),MATCH(#REF!,#REF!:#REF!,0))</f>
        <v>#REF!</v>
      </c>
    </row>
    <row r="6181" spans="1:6" ht="16.5" x14ac:dyDescent="0.3">
      <c r="A6181" s="9" t="s">
        <v>16144</v>
      </c>
      <c r="B6181" s="9" t="s">
        <v>2498</v>
      </c>
      <c r="C6181" s="10">
        <v>23147</v>
      </c>
      <c r="D6181" s="9">
        <v>3986480021</v>
      </c>
      <c r="E6181" s="9" t="e">
        <f>INDEX(#REF!:#REF!,MATCH($D6181,#REF!:#REF!,0),MATCH(#REF!,#REF!:#REF!,0))</f>
        <v>#REF!</v>
      </c>
      <c r="F6181" s="9" t="e">
        <f>INDEX(#REF!:#REF!,MATCH($D6181,#REF!:#REF!,0),MATCH(#REF!,#REF!:#REF!,0))</f>
        <v>#REF!</v>
      </c>
    </row>
    <row r="6182" spans="1:6" ht="16.5" x14ac:dyDescent="0.3">
      <c r="A6182" s="9" t="s">
        <v>16143</v>
      </c>
      <c r="B6182" s="9" t="s">
        <v>2396</v>
      </c>
      <c r="C6182" s="10">
        <v>43518</v>
      </c>
      <c r="D6182" s="9">
        <v>228985188</v>
      </c>
      <c r="E6182" s="9" t="e">
        <f>INDEX(#REF!:#REF!,MATCH($D6182,#REF!:#REF!,0),MATCH(#REF!,#REF!:#REF!,0))</f>
        <v>#REF!</v>
      </c>
      <c r="F6182" s="9" t="e">
        <f>INDEX(#REF!:#REF!,MATCH($D6182,#REF!:#REF!,0),MATCH(#REF!,#REF!:#REF!,0))</f>
        <v>#REF!</v>
      </c>
    </row>
    <row r="6183" spans="1:6" ht="16.5" x14ac:dyDescent="0.3">
      <c r="A6183" s="9" t="s">
        <v>16142</v>
      </c>
      <c r="B6183" s="9" t="s">
        <v>2622</v>
      </c>
      <c r="C6183" s="10">
        <v>10354</v>
      </c>
      <c r="D6183" s="9">
        <v>4862005330</v>
      </c>
      <c r="E6183" s="9" t="e">
        <f>INDEX(#REF!:#REF!,MATCH($D6183,#REF!:#REF!,0),MATCH(#REF!,#REF!:#REF!,0))</f>
        <v>#REF!</v>
      </c>
      <c r="F6183" s="9" t="e">
        <f>INDEX(#REF!:#REF!,MATCH($D6183,#REF!:#REF!,0),MATCH(#REF!,#REF!:#REF!,0))</f>
        <v>#REF!</v>
      </c>
    </row>
    <row r="6184" spans="1:6" ht="16.5" x14ac:dyDescent="0.3">
      <c r="A6184" s="9" t="s">
        <v>16141</v>
      </c>
      <c r="B6184" s="9" t="s">
        <v>1995</v>
      </c>
      <c r="C6184" s="10">
        <v>15072</v>
      </c>
      <c r="D6184" s="9">
        <v>5623178685</v>
      </c>
      <c r="E6184" s="9" t="e">
        <f>INDEX(#REF!:#REF!,MATCH($D6184,#REF!:#REF!,0),MATCH(#REF!,#REF!:#REF!,0))</f>
        <v>#REF!</v>
      </c>
      <c r="F6184" s="9" t="e">
        <f>INDEX(#REF!:#REF!,MATCH($D6184,#REF!:#REF!,0),MATCH(#REF!,#REF!:#REF!,0))</f>
        <v>#REF!</v>
      </c>
    </row>
    <row r="6185" spans="1:6" ht="16.5" x14ac:dyDescent="0.3">
      <c r="A6185" s="9" t="s">
        <v>16140</v>
      </c>
      <c r="B6185" s="9" t="s">
        <v>2127</v>
      </c>
      <c r="C6185" s="10">
        <v>49928</v>
      </c>
      <c r="D6185" s="9">
        <v>5353923685</v>
      </c>
      <c r="E6185" s="9" t="e">
        <f>INDEX(#REF!:#REF!,MATCH($D6185,#REF!:#REF!,0),MATCH(#REF!,#REF!:#REF!,0))</f>
        <v>#REF!</v>
      </c>
      <c r="F6185" s="9" t="e">
        <f>INDEX(#REF!:#REF!,MATCH($D6185,#REF!:#REF!,0),MATCH(#REF!,#REF!:#REF!,0))</f>
        <v>#REF!</v>
      </c>
    </row>
    <row r="6186" spans="1:6" ht="16.5" x14ac:dyDescent="0.3">
      <c r="A6186" s="9" t="s">
        <v>16139</v>
      </c>
      <c r="B6186" s="9" t="s">
        <v>2117</v>
      </c>
      <c r="C6186" s="10">
        <v>21396</v>
      </c>
      <c r="D6186" s="9">
        <v>9483290694</v>
      </c>
      <c r="E6186" s="9" t="e">
        <f>INDEX(#REF!:#REF!,MATCH($D6186,#REF!:#REF!,0),MATCH(#REF!,#REF!:#REF!,0))</f>
        <v>#REF!</v>
      </c>
      <c r="F6186" s="9" t="e">
        <f>INDEX(#REF!:#REF!,MATCH($D6186,#REF!:#REF!,0),MATCH(#REF!,#REF!:#REF!,0))</f>
        <v>#REF!</v>
      </c>
    </row>
    <row r="6187" spans="1:6" ht="16.5" x14ac:dyDescent="0.3">
      <c r="A6187" s="9" t="s">
        <v>16138</v>
      </c>
      <c r="B6187" s="9" t="s">
        <v>2704</v>
      </c>
      <c r="C6187" s="10">
        <v>41880</v>
      </c>
      <c r="D6187" s="9">
        <v>4502817627</v>
      </c>
      <c r="E6187" s="9" t="e">
        <f>INDEX(#REF!:#REF!,MATCH($D6187,#REF!:#REF!,0),MATCH(#REF!,#REF!:#REF!,0))</f>
        <v>#REF!</v>
      </c>
      <c r="F6187" s="9" t="e">
        <f>INDEX(#REF!:#REF!,MATCH($D6187,#REF!:#REF!,0),MATCH(#REF!,#REF!:#REF!,0))</f>
        <v>#REF!</v>
      </c>
    </row>
    <row r="6188" spans="1:6" ht="16.5" x14ac:dyDescent="0.3">
      <c r="A6188" s="9" t="s">
        <v>16137</v>
      </c>
      <c r="B6188" s="9" t="s">
        <v>2262</v>
      </c>
      <c r="C6188" s="10">
        <v>12028</v>
      </c>
      <c r="D6188" s="9">
        <v>5082945165</v>
      </c>
      <c r="E6188" s="9" t="e">
        <f>INDEX(#REF!:#REF!,MATCH($D6188,#REF!:#REF!,0),MATCH(#REF!,#REF!:#REF!,0))</f>
        <v>#REF!</v>
      </c>
      <c r="F6188" s="9" t="e">
        <f>INDEX(#REF!:#REF!,MATCH($D6188,#REF!:#REF!,0),MATCH(#REF!,#REF!:#REF!,0))</f>
        <v>#REF!</v>
      </c>
    </row>
    <row r="6189" spans="1:6" ht="16.5" x14ac:dyDescent="0.3">
      <c r="A6189" s="9" t="s">
        <v>16136</v>
      </c>
      <c r="B6189" s="9" t="s">
        <v>2005</v>
      </c>
      <c r="C6189" s="10">
        <v>20254</v>
      </c>
      <c r="D6189" s="9">
        <v>274599287</v>
      </c>
      <c r="E6189" s="9" t="e">
        <f>INDEX(#REF!:#REF!,MATCH($D6189,#REF!:#REF!,0),MATCH(#REF!,#REF!:#REF!,0))</f>
        <v>#REF!</v>
      </c>
      <c r="F6189" s="9" t="e">
        <f>INDEX(#REF!:#REF!,MATCH($D6189,#REF!:#REF!,0),MATCH(#REF!,#REF!:#REF!,0))</f>
        <v>#REF!</v>
      </c>
    </row>
    <row r="6190" spans="1:6" ht="16.5" x14ac:dyDescent="0.3">
      <c r="A6190" s="9" t="s">
        <v>16135</v>
      </c>
      <c r="B6190" s="9" t="s">
        <v>2459</v>
      </c>
      <c r="C6190" s="10">
        <v>13243</v>
      </c>
      <c r="D6190" s="9">
        <v>7659816853</v>
      </c>
      <c r="E6190" s="9" t="e">
        <f>INDEX(#REF!:#REF!,MATCH($D6190,#REF!:#REF!,0),MATCH(#REF!,#REF!:#REF!,0))</f>
        <v>#REF!</v>
      </c>
      <c r="F6190" s="9" t="e">
        <f>INDEX(#REF!:#REF!,MATCH($D6190,#REF!:#REF!,0),MATCH(#REF!,#REF!:#REF!,0))</f>
        <v>#REF!</v>
      </c>
    </row>
    <row r="6191" spans="1:6" ht="16.5" x14ac:dyDescent="0.3">
      <c r="A6191" s="9" t="s">
        <v>16134</v>
      </c>
      <c r="B6191" s="9" t="s">
        <v>2161</v>
      </c>
      <c r="C6191" s="10">
        <v>59133</v>
      </c>
      <c r="D6191" s="9">
        <v>17898579</v>
      </c>
      <c r="E6191" s="9" t="e">
        <f>INDEX(#REF!:#REF!,MATCH($D6191,#REF!:#REF!,0),MATCH(#REF!,#REF!:#REF!,0))</f>
        <v>#REF!</v>
      </c>
      <c r="F6191" s="9" t="e">
        <f>INDEX(#REF!:#REF!,MATCH($D6191,#REF!:#REF!,0),MATCH(#REF!,#REF!:#REF!,0))</f>
        <v>#REF!</v>
      </c>
    </row>
    <row r="6192" spans="1:6" ht="16.5" x14ac:dyDescent="0.3">
      <c r="A6192" s="9" t="s">
        <v>16133</v>
      </c>
      <c r="B6192" s="9" t="s">
        <v>3077</v>
      </c>
      <c r="C6192" s="10">
        <v>42255</v>
      </c>
      <c r="D6192" s="9">
        <v>9331851693</v>
      </c>
      <c r="E6192" s="9" t="e">
        <f>INDEX(#REF!:#REF!,MATCH($D6192,#REF!:#REF!,0),MATCH(#REF!,#REF!:#REF!,0))</f>
        <v>#REF!</v>
      </c>
      <c r="F6192" s="9" t="e">
        <f>INDEX(#REF!:#REF!,MATCH($D6192,#REF!:#REF!,0),MATCH(#REF!,#REF!:#REF!,0))</f>
        <v>#REF!</v>
      </c>
    </row>
    <row r="6193" spans="1:6" ht="16.5" x14ac:dyDescent="0.3">
      <c r="A6193" s="9" t="s">
        <v>16132</v>
      </c>
      <c r="B6193" s="9" t="s">
        <v>2087</v>
      </c>
      <c r="C6193" s="10">
        <v>42974</v>
      </c>
      <c r="D6193" s="9">
        <v>5764917026</v>
      </c>
      <c r="E6193" s="9" t="e">
        <f>INDEX(#REF!:#REF!,MATCH($D6193,#REF!:#REF!,0),MATCH(#REF!,#REF!:#REF!,0))</f>
        <v>#REF!</v>
      </c>
      <c r="F6193" s="9" t="e">
        <f>INDEX(#REF!:#REF!,MATCH($D6193,#REF!:#REF!,0),MATCH(#REF!,#REF!:#REF!,0))</f>
        <v>#REF!</v>
      </c>
    </row>
    <row r="6194" spans="1:6" ht="16.5" x14ac:dyDescent="0.3">
      <c r="A6194" s="9" t="s">
        <v>16131</v>
      </c>
      <c r="B6194" s="9" t="s">
        <v>1947</v>
      </c>
      <c r="C6194" s="10">
        <v>41866</v>
      </c>
      <c r="D6194" s="9">
        <v>5907724676</v>
      </c>
      <c r="E6194" s="9" t="e">
        <f>INDEX(#REF!:#REF!,MATCH($D6194,#REF!:#REF!,0),MATCH(#REF!,#REF!:#REF!,0))</f>
        <v>#REF!</v>
      </c>
      <c r="F6194" s="9" t="e">
        <f>INDEX(#REF!:#REF!,MATCH($D6194,#REF!:#REF!,0),MATCH(#REF!,#REF!:#REF!,0))</f>
        <v>#REF!</v>
      </c>
    </row>
    <row r="6195" spans="1:6" ht="16.5" x14ac:dyDescent="0.3">
      <c r="A6195" s="9" t="s">
        <v>16130</v>
      </c>
      <c r="B6195" s="9" t="s">
        <v>3357</v>
      </c>
      <c r="C6195" s="10">
        <v>22147</v>
      </c>
      <c r="D6195" s="9">
        <v>9340388305</v>
      </c>
      <c r="E6195" s="9" t="e">
        <f>INDEX(#REF!:#REF!,MATCH($D6195,#REF!:#REF!,0),MATCH(#REF!,#REF!:#REF!,0))</f>
        <v>#REF!</v>
      </c>
      <c r="F6195" s="9" t="e">
        <f>INDEX(#REF!:#REF!,MATCH($D6195,#REF!:#REF!,0),MATCH(#REF!,#REF!:#REF!,0))</f>
        <v>#REF!</v>
      </c>
    </row>
    <row r="6196" spans="1:6" ht="16.5" x14ac:dyDescent="0.3">
      <c r="A6196" s="9" t="s">
        <v>16129</v>
      </c>
      <c r="B6196" s="9" t="s">
        <v>2277</v>
      </c>
      <c r="C6196" s="10">
        <v>50532</v>
      </c>
      <c r="D6196" s="9">
        <v>1918356416</v>
      </c>
      <c r="E6196" s="9" t="e">
        <f>INDEX(#REF!:#REF!,MATCH($D6196,#REF!:#REF!,0),MATCH(#REF!,#REF!:#REF!,0))</f>
        <v>#REF!</v>
      </c>
      <c r="F6196" s="9" t="e">
        <f>INDEX(#REF!:#REF!,MATCH($D6196,#REF!:#REF!,0),MATCH(#REF!,#REF!:#REF!,0))</f>
        <v>#REF!</v>
      </c>
    </row>
    <row r="6197" spans="1:6" ht="16.5" x14ac:dyDescent="0.3">
      <c r="A6197" s="9" t="s">
        <v>16128</v>
      </c>
      <c r="B6197" s="9" t="s">
        <v>2011</v>
      </c>
      <c r="C6197" s="10">
        <v>24747</v>
      </c>
      <c r="D6197" s="9">
        <v>9854387496</v>
      </c>
      <c r="E6197" s="9" t="e">
        <f>INDEX(#REF!:#REF!,MATCH($D6197,#REF!:#REF!,0),MATCH(#REF!,#REF!:#REF!,0))</f>
        <v>#REF!</v>
      </c>
      <c r="F6197" s="9" t="e">
        <f>INDEX(#REF!:#REF!,MATCH($D6197,#REF!:#REF!,0),MATCH(#REF!,#REF!:#REF!,0))</f>
        <v>#REF!</v>
      </c>
    </row>
    <row r="6198" spans="1:6" ht="16.5" x14ac:dyDescent="0.3">
      <c r="A6198" s="9" t="s">
        <v>16127</v>
      </c>
      <c r="B6198" s="9" t="s">
        <v>2357</v>
      </c>
      <c r="C6198" s="10">
        <v>46029</v>
      </c>
      <c r="D6198" s="9">
        <v>1296185559</v>
      </c>
      <c r="E6198" s="9" t="e">
        <f>INDEX(#REF!:#REF!,MATCH($D6198,#REF!:#REF!,0),MATCH(#REF!,#REF!:#REF!,0))</f>
        <v>#REF!</v>
      </c>
      <c r="F6198" s="9" t="e">
        <f>INDEX(#REF!:#REF!,MATCH($D6198,#REF!:#REF!,0),MATCH(#REF!,#REF!:#REF!,0))</f>
        <v>#REF!</v>
      </c>
    </row>
    <row r="6199" spans="1:6" ht="16.5" x14ac:dyDescent="0.3">
      <c r="A6199" s="9" t="s">
        <v>16126</v>
      </c>
      <c r="B6199" s="9" t="s">
        <v>2511</v>
      </c>
      <c r="C6199" s="10">
        <v>58412</v>
      </c>
      <c r="D6199" s="9">
        <v>8419732141</v>
      </c>
      <c r="E6199" s="9" t="e">
        <f>INDEX(#REF!:#REF!,MATCH($D6199,#REF!:#REF!,0),MATCH(#REF!,#REF!:#REF!,0))</f>
        <v>#REF!</v>
      </c>
      <c r="F6199" s="9" t="e">
        <f>INDEX(#REF!:#REF!,MATCH($D6199,#REF!:#REF!,0),MATCH(#REF!,#REF!:#REF!,0))</f>
        <v>#REF!</v>
      </c>
    </row>
    <row r="6200" spans="1:6" ht="16.5" x14ac:dyDescent="0.3">
      <c r="A6200" s="9" t="s">
        <v>16125</v>
      </c>
      <c r="B6200" s="9" t="s">
        <v>2117</v>
      </c>
      <c r="C6200" s="10">
        <v>35232</v>
      </c>
      <c r="D6200" s="9">
        <v>6915102108</v>
      </c>
      <c r="E6200" s="9" t="e">
        <f>INDEX(#REF!:#REF!,MATCH($D6200,#REF!:#REF!,0),MATCH(#REF!,#REF!:#REF!,0))</f>
        <v>#REF!</v>
      </c>
      <c r="F6200" s="9" t="e">
        <f>INDEX(#REF!:#REF!,MATCH($D6200,#REF!:#REF!,0),MATCH(#REF!,#REF!:#REF!,0))</f>
        <v>#REF!</v>
      </c>
    </row>
    <row r="6201" spans="1:6" ht="16.5" x14ac:dyDescent="0.3">
      <c r="A6201" s="9" t="s">
        <v>16124</v>
      </c>
      <c r="B6201" s="9" t="s">
        <v>2059</v>
      </c>
      <c r="C6201" s="10">
        <v>48844</v>
      </c>
      <c r="D6201" s="9">
        <v>19662963</v>
      </c>
      <c r="E6201" s="9" t="e">
        <f>INDEX(#REF!:#REF!,MATCH($D6201,#REF!:#REF!,0),MATCH(#REF!,#REF!:#REF!,0))</f>
        <v>#REF!</v>
      </c>
      <c r="F6201" s="9" t="e">
        <f>INDEX(#REF!:#REF!,MATCH($D6201,#REF!:#REF!,0),MATCH(#REF!,#REF!:#REF!,0))</f>
        <v>#REF!</v>
      </c>
    </row>
    <row r="6202" spans="1:6" ht="16.5" x14ac:dyDescent="0.3">
      <c r="A6202" s="9" t="s">
        <v>16123</v>
      </c>
      <c r="B6202" s="9" t="s">
        <v>2628</v>
      </c>
      <c r="C6202" s="10">
        <v>36166</v>
      </c>
      <c r="D6202" s="9">
        <v>9096285417</v>
      </c>
      <c r="E6202" s="9" t="e">
        <f>INDEX(#REF!:#REF!,MATCH($D6202,#REF!:#REF!,0),MATCH(#REF!,#REF!:#REF!,0))</f>
        <v>#REF!</v>
      </c>
      <c r="F6202" s="9" t="e">
        <f>INDEX(#REF!:#REF!,MATCH($D6202,#REF!:#REF!,0),MATCH(#REF!,#REF!:#REF!,0))</f>
        <v>#REF!</v>
      </c>
    </row>
    <row r="6203" spans="1:6" ht="16.5" x14ac:dyDescent="0.3">
      <c r="A6203" s="9" t="s">
        <v>16122</v>
      </c>
      <c r="B6203" s="9" t="s">
        <v>2559</v>
      </c>
      <c r="C6203" s="10">
        <v>43313</v>
      </c>
      <c r="D6203" s="9">
        <v>8945564357</v>
      </c>
      <c r="E6203" s="9" t="e">
        <f>INDEX(#REF!:#REF!,MATCH($D6203,#REF!:#REF!,0),MATCH(#REF!,#REF!:#REF!,0))</f>
        <v>#REF!</v>
      </c>
      <c r="F6203" s="9" t="e">
        <f>INDEX(#REF!:#REF!,MATCH($D6203,#REF!:#REF!,0),MATCH(#REF!,#REF!:#REF!,0))</f>
        <v>#REF!</v>
      </c>
    </row>
    <row r="6204" spans="1:6" ht="16.5" x14ac:dyDescent="0.3">
      <c r="A6204" s="9" t="s">
        <v>16121</v>
      </c>
      <c r="B6204" s="9" t="s">
        <v>2036</v>
      </c>
      <c r="C6204" s="10">
        <v>27411</v>
      </c>
      <c r="D6204" s="9">
        <v>4958503722</v>
      </c>
      <c r="E6204" s="9" t="e">
        <f>INDEX(#REF!:#REF!,MATCH($D6204,#REF!:#REF!,0),MATCH(#REF!,#REF!:#REF!,0))</f>
        <v>#REF!</v>
      </c>
      <c r="F6204" s="9" t="e">
        <f>INDEX(#REF!:#REF!,MATCH($D6204,#REF!:#REF!,0),MATCH(#REF!,#REF!:#REF!,0))</f>
        <v>#REF!</v>
      </c>
    </row>
    <row r="6205" spans="1:6" ht="16.5" x14ac:dyDescent="0.3">
      <c r="A6205" s="9" t="s">
        <v>16120</v>
      </c>
      <c r="B6205" s="9" t="s">
        <v>2498</v>
      </c>
      <c r="C6205" s="10">
        <v>35541</v>
      </c>
      <c r="D6205" s="9">
        <v>710473923</v>
      </c>
      <c r="E6205" s="9" t="e">
        <f>INDEX(#REF!:#REF!,MATCH($D6205,#REF!:#REF!,0),MATCH(#REF!,#REF!:#REF!,0))</f>
        <v>#REF!</v>
      </c>
      <c r="F6205" s="9" t="e">
        <f>INDEX(#REF!:#REF!,MATCH($D6205,#REF!:#REF!,0),MATCH(#REF!,#REF!:#REF!,0))</f>
        <v>#REF!</v>
      </c>
    </row>
    <row r="6206" spans="1:6" ht="16.5" x14ac:dyDescent="0.3">
      <c r="A6206" s="9" t="s">
        <v>16119</v>
      </c>
      <c r="B6206" s="9" t="s">
        <v>2671</v>
      </c>
      <c r="C6206" s="10">
        <v>31205</v>
      </c>
      <c r="D6206" s="9">
        <v>2378102658</v>
      </c>
      <c r="E6206" s="9" t="e">
        <f>INDEX(#REF!:#REF!,MATCH($D6206,#REF!:#REF!,0),MATCH(#REF!,#REF!:#REF!,0))</f>
        <v>#REF!</v>
      </c>
      <c r="F6206" s="9" t="e">
        <f>INDEX(#REF!:#REF!,MATCH($D6206,#REF!:#REF!,0),MATCH(#REF!,#REF!:#REF!,0))</f>
        <v>#REF!</v>
      </c>
    </row>
    <row r="6207" spans="1:6" ht="16.5" x14ac:dyDescent="0.3">
      <c r="A6207" s="9" t="s">
        <v>16118</v>
      </c>
      <c r="B6207" s="9" t="s">
        <v>2582</v>
      </c>
      <c r="C6207" s="10">
        <v>52919</v>
      </c>
      <c r="D6207" s="9">
        <v>9155356869</v>
      </c>
      <c r="E6207" s="9" t="e">
        <f>INDEX(#REF!:#REF!,MATCH($D6207,#REF!:#REF!,0),MATCH(#REF!,#REF!:#REF!,0))</f>
        <v>#REF!</v>
      </c>
      <c r="F6207" s="9" t="e">
        <f>INDEX(#REF!:#REF!,MATCH($D6207,#REF!:#REF!,0),MATCH(#REF!,#REF!:#REF!,0))</f>
        <v>#REF!</v>
      </c>
    </row>
    <row r="6208" spans="1:6" ht="16.5" x14ac:dyDescent="0.3">
      <c r="A6208" s="9" t="s">
        <v>16117</v>
      </c>
      <c r="B6208" s="9" t="s">
        <v>2511</v>
      </c>
      <c r="C6208" s="10">
        <v>40175</v>
      </c>
      <c r="D6208" s="9">
        <v>7160109333</v>
      </c>
      <c r="E6208" s="9" t="e">
        <f>INDEX(#REF!:#REF!,MATCH($D6208,#REF!:#REF!,0),MATCH(#REF!,#REF!:#REF!,0))</f>
        <v>#REF!</v>
      </c>
      <c r="F6208" s="9" t="e">
        <f>INDEX(#REF!:#REF!,MATCH($D6208,#REF!:#REF!,0),MATCH(#REF!,#REF!:#REF!,0))</f>
        <v>#REF!</v>
      </c>
    </row>
    <row r="6209" spans="1:6" ht="16.5" x14ac:dyDescent="0.3">
      <c r="A6209" s="9" t="s">
        <v>16116</v>
      </c>
      <c r="B6209" s="9" t="s">
        <v>2302</v>
      </c>
      <c r="C6209" s="10">
        <v>22497</v>
      </c>
      <c r="D6209" s="9">
        <v>3219526055</v>
      </c>
      <c r="E6209" s="9" t="e">
        <f>INDEX(#REF!:#REF!,MATCH($D6209,#REF!:#REF!,0),MATCH(#REF!,#REF!:#REF!,0))</f>
        <v>#REF!</v>
      </c>
      <c r="F6209" s="9" t="e">
        <f>INDEX(#REF!:#REF!,MATCH($D6209,#REF!:#REF!,0),MATCH(#REF!,#REF!:#REF!,0))</f>
        <v>#REF!</v>
      </c>
    </row>
    <row r="6210" spans="1:6" ht="16.5" x14ac:dyDescent="0.3">
      <c r="A6210" s="9" t="s">
        <v>16115</v>
      </c>
      <c r="B6210" s="9" t="s">
        <v>3617</v>
      </c>
      <c r="C6210" s="10">
        <v>36936</v>
      </c>
      <c r="D6210" s="9">
        <v>4162153728</v>
      </c>
      <c r="E6210" s="9" t="e">
        <f>INDEX(#REF!:#REF!,MATCH($D6210,#REF!:#REF!,0),MATCH(#REF!,#REF!:#REF!,0))</f>
        <v>#REF!</v>
      </c>
      <c r="F6210" s="9" t="e">
        <f>INDEX(#REF!:#REF!,MATCH($D6210,#REF!:#REF!,0),MATCH(#REF!,#REF!:#REF!,0))</f>
        <v>#REF!</v>
      </c>
    </row>
    <row r="6211" spans="1:6" ht="16.5" x14ac:dyDescent="0.3">
      <c r="A6211" s="9" t="s">
        <v>16114</v>
      </c>
      <c r="B6211" s="9" t="s">
        <v>2185</v>
      </c>
      <c r="C6211" s="10">
        <v>37658</v>
      </c>
      <c r="D6211" s="9">
        <v>4638232353</v>
      </c>
      <c r="E6211" s="9" t="e">
        <f>INDEX(#REF!:#REF!,MATCH($D6211,#REF!:#REF!,0),MATCH(#REF!,#REF!:#REF!,0))</f>
        <v>#REF!</v>
      </c>
      <c r="F6211" s="9" t="e">
        <f>INDEX(#REF!:#REF!,MATCH($D6211,#REF!:#REF!,0),MATCH(#REF!,#REF!:#REF!,0))</f>
        <v>#REF!</v>
      </c>
    </row>
    <row r="6212" spans="1:6" ht="16.5" x14ac:dyDescent="0.3">
      <c r="A6212" s="9" t="s">
        <v>16113</v>
      </c>
      <c r="B6212" s="9" t="s">
        <v>2628</v>
      </c>
      <c r="C6212" s="10">
        <v>19073</v>
      </c>
      <c r="D6212" s="9">
        <v>1898839557</v>
      </c>
      <c r="E6212" s="9" t="e">
        <f>INDEX(#REF!:#REF!,MATCH($D6212,#REF!:#REF!,0),MATCH(#REF!,#REF!:#REF!,0))</f>
        <v>#REF!</v>
      </c>
      <c r="F6212" s="9" t="e">
        <f>INDEX(#REF!:#REF!,MATCH($D6212,#REF!:#REF!,0),MATCH(#REF!,#REF!:#REF!,0))</f>
        <v>#REF!</v>
      </c>
    </row>
    <row r="6213" spans="1:6" ht="16.5" x14ac:dyDescent="0.3">
      <c r="A6213" s="9" t="s">
        <v>16112</v>
      </c>
      <c r="B6213" s="9" t="s">
        <v>2534</v>
      </c>
      <c r="C6213" s="10">
        <v>53186</v>
      </c>
      <c r="D6213" s="9">
        <v>6009848660</v>
      </c>
      <c r="E6213" s="9" t="e">
        <f>INDEX(#REF!:#REF!,MATCH($D6213,#REF!:#REF!,0),MATCH(#REF!,#REF!:#REF!,0))</f>
        <v>#REF!</v>
      </c>
      <c r="F6213" s="9" t="e">
        <f>INDEX(#REF!:#REF!,MATCH($D6213,#REF!:#REF!,0),MATCH(#REF!,#REF!:#REF!,0))</f>
        <v>#REF!</v>
      </c>
    </row>
    <row r="6214" spans="1:6" ht="16.5" x14ac:dyDescent="0.3">
      <c r="A6214" s="9" t="s">
        <v>16111</v>
      </c>
      <c r="B6214" s="9" t="s">
        <v>3156</v>
      </c>
      <c r="C6214" s="10">
        <v>38193</v>
      </c>
      <c r="D6214" s="9">
        <v>2493113470</v>
      </c>
      <c r="E6214" s="9" t="e">
        <f>INDEX(#REF!:#REF!,MATCH($D6214,#REF!:#REF!,0),MATCH(#REF!,#REF!:#REF!,0))</f>
        <v>#REF!</v>
      </c>
      <c r="F6214" s="9" t="e">
        <f>INDEX(#REF!:#REF!,MATCH($D6214,#REF!:#REF!,0),MATCH(#REF!,#REF!:#REF!,0))</f>
        <v>#REF!</v>
      </c>
    </row>
    <row r="6215" spans="1:6" ht="16.5" x14ac:dyDescent="0.3">
      <c r="A6215" s="9" t="s">
        <v>16110</v>
      </c>
      <c r="B6215" s="9" t="s">
        <v>3841</v>
      </c>
      <c r="C6215" s="10">
        <v>39402</v>
      </c>
      <c r="D6215" s="9">
        <v>7000350199</v>
      </c>
      <c r="E6215" s="9" t="e">
        <f>INDEX(#REF!:#REF!,MATCH($D6215,#REF!:#REF!,0),MATCH(#REF!,#REF!:#REF!,0))</f>
        <v>#REF!</v>
      </c>
      <c r="F6215" s="9" t="e">
        <f>INDEX(#REF!:#REF!,MATCH($D6215,#REF!:#REF!,0),MATCH(#REF!,#REF!:#REF!,0))</f>
        <v>#REF!</v>
      </c>
    </row>
    <row r="6216" spans="1:6" ht="16.5" x14ac:dyDescent="0.3">
      <c r="A6216" s="9" t="s">
        <v>16109</v>
      </c>
      <c r="B6216" s="9" t="s">
        <v>2511</v>
      </c>
      <c r="C6216" s="10">
        <v>29825</v>
      </c>
      <c r="D6216" s="9">
        <v>3463222345</v>
      </c>
      <c r="E6216" s="9" t="e">
        <f>INDEX(#REF!:#REF!,MATCH($D6216,#REF!:#REF!,0),MATCH(#REF!,#REF!:#REF!,0))</f>
        <v>#REF!</v>
      </c>
      <c r="F6216" s="9" t="e">
        <f>INDEX(#REF!:#REF!,MATCH($D6216,#REF!:#REF!,0),MATCH(#REF!,#REF!:#REF!,0))</f>
        <v>#REF!</v>
      </c>
    </row>
    <row r="6217" spans="1:6" ht="16.5" x14ac:dyDescent="0.3">
      <c r="A6217" s="9" t="s">
        <v>16108</v>
      </c>
      <c r="B6217" s="9" t="s">
        <v>2835</v>
      </c>
      <c r="C6217" s="10">
        <v>30227</v>
      </c>
      <c r="D6217" s="9">
        <v>3428040538</v>
      </c>
      <c r="E6217" s="9" t="e">
        <f>INDEX(#REF!:#REF!,MATCH($D6217,#REF!:#REF!,0),MATCH(#REF!,#REF!:#REF!,0))</f>
        <v>#REF!</v>
      </c>
      <c r="F6217" s="9" t="e">
        <f>INDEX(#REF!:#REF!,MATCH($D6217,#REF!:#REF!,0),MATCH(#REF!,#REF!:#REF!,0))</f>
        <v>#REF!</v>
      </c>
    </row>
    <row r="6218" spans="1:6" ht="16.5" x14ac:dyDescent="0.3">
      <c r="A6218" s="9" t="s">
        <v>16107</v>
      </c>
      <c r="B6218" s="9" t="s">
        <v>2886</v>
      </c>
      <c r="C6218" s="10">
        <v>11047</v>
      </c>
      <c r="D6218" s="9">
        <v>4969679754</v>
      </c>
      <c r="E6218" s="9" t="e">
        <f>INDEX(#REF!:#REF!,MATCH($D6218,#REF!:#REF!,0),MATCH(#REF!,#REF!:#REF!,0))</f>
        <v>#REF!</v>
      </c>
      <c r="F6218" s="9" t="e">
        <f>INDEX(#REF!:#REF!,MATCH($D6218,#REF!:#REF!,0),MATCH(#REF!,#REF!:#REF!,0))</f>
        <v>#REF!</v>
      </c>
    </row>
    <row r="6219" spans="1:6" ht="16.5" x14ac:dyDescent="0.3">
      <c r="A6219" s="9" t="s">
        <v>16106</v>
      </c>
      <c r="B6219" s="9" t="s">
        <v>2537</v>
      </c>
      <c r="C6219" s="10">
        <v>58711</v>
      </c>
      <c r="D6219" s="9">
        <v>8552526727</v>
      </c>
      <c r="E6219" s="9" t="e">
        <f>INDEX(#REF!:#REF!,MATCH($D6219,#REF!:#REF!,0),MATCH(#REF!,#REF!:#REF!,0))</f>
        <v>#REF!</v>
      </c>
      <c r="F6219" s="9" t="e">
        <f>INDEX(#REF!:#REF!,MATCH($D6219,#REF!:#REF!,0),MATCH(#REF!,#REF!:#REF!,0))</f>
        <v>#REF!</v>
      </c>
    </row>
    <row r="6220" spans="1:6" ht="16.5" x14ac:dyDescent="0.3">
      <c r="A6220" s="9" t="s">
        <v>16105</v>
      </c>
      <c r="B6220" s="9" t="s">
        <v>3098</v>
      </c>
      <c r="C6220" s="10">
        <v>29647</v>
      </c>
      <c r="D6220" s="9">
        <v>2480515559</v>
      </c>
      <c r="E6220" s="9" t="e">
        <f>INDEX(#REF!:#REF!,MATCH($D6220,#REF!:#REF!,0),MATCH(#REF!,#REF!:#REF!,0))</f>
        <v>#REF!</v>
      </c>
      <c r="F6220" s="9" t="e">
        <f>INDEX(#REF!:#REF!,MATCH($D6220,#REF!:#REF!,0),MATCH(#REF!,#REF!:#REF!,0))</f>
        <v>#REF!</v>
      </c>
    </row>
    <row r="6221" spans="1:6" ht="16.5" x14ac:dyDescent="0.3">
      <c r="A6221" s="9" t="s">
        <v>16104</v>
      </c>
      <c r="B6221" s="9" t="s">
        <v>3255</v>
      </c>
      <c r="C6221" s="10">
        <v>40659</v>
      </c>
      <c r="D6221" s="9">
        <v>7268478941</v>
      </c>
      <c r="E6221" s="9" t="e">
        <f>INDEX(#REF!:#REF!,MATCH($D6221,#REF!:#REF!,0),MATCH(#REF!,#REF!:#REF!,0))</f>
        <v>#REF!</v>
      </c>
      <c r="F6221" s="9" t="e">
        <f>INDEX(#REF!:#REF!,MATCH($D6221,#REF!:#REF!,0),MATCH(#REF!,#REF!:#REF!,0))</f>
        <v>#REF!</v>
      </c>
    </row>
    <row r="6222" spans="1:6" ht="16.5" x14ac:dyDescent="0.3">
      <c r="A6222" s="9" t="s">
        <v>16103</v>
      </c>
      <c r="B6222" s="9" t="s">
        <v>2123</v>
      </c>
      <c r="C6222" s="10">
        <v>11834</v>
      </c>
      <c r="D6222" s="9">
        <v>7178607831</v>
      </c>
      <c r="E6222" s="9" t="e">
        <f>INDEX(#REF!:#REF!,MATCH($D6222,#REF!:#REF!,0),MATCH(#REF!,#REF!:#REF!,0))</f>
        <v>#REF!</v>
      </c>
      <c r="F6222" s="9" t="e">
        <f>INDEX(#REF!:#REF!,MATCH($D6222,#REF!:#REF!,0),MATCH(#REF!,#REF!:#REF!,0))</f>
        <v>#REF!</v>
      </c>
    </row>
    <row r="6223" spans="1:6" ht="16.5" x14ac:dyDescent="0.3">
      <c r="A6223" s="9" t="s">
        <v>16102</v>
      </c>
      <c r="B6223" s="9" t="s">
        <v>2054</v>
      </c>
      <c r="C6223" s="10">
        <v>57306</v>
      </c>
      <c r="D6223" s="9">
        <v>8069192305</v>
      </c>
      <c r="E6223" s="9" t="e">
        <f>INDEX(#REF!:#REF!,MATCH($D6223,#REF!:#REF!,0),MATCH(#REF!,#REF!:#REF!,0))</f>
        <v>#REF!</v>
      </c>
      <c r="F6223" s="9" t="e">
        <f>INDEX(#REF!:#REF!,MATCH($D6223,#REF!:#REF!,0),MATCH(#REF!,#REF!:#REF!,0))</f>
        <v>#REF!</v>
      </c>
    </row>
    <row r="6224" spans="1:6" ht="16.5" x14ac:dyDescent="0.3">
      <c r="A6224" s="9" t="s">
        <v>16101</v>
      </c>
      <c r="B6224" s="9" t="s">
        <v>2310</v>
      </c>
      <c r="C6224" s="10">
        <v>11381</v>
      </c>
      <c r="D6224" s="9">
        <v>7493076952</v>
      </c>
      <c r="E6224" s="9" t="e">
        <f>INDEX(#REF!:#REF!,MATCH($D6224,#REF!:#REF!,0),MATCH(#REF!,#REF!:#REF!,0))</f>
        <v>#REF!</v>
      </c>
      <c r="F6224" s="9" t="e">
        <f>INDEX(#REF!:#REF!,MATCH($D6224,#REF!:#REF!,0),MATCH(#REF!,#REF!:#REF!,0))</f>
        <v>#REF!</v>
      </c>
    </row>
    <row r="6225" spans="1:6" ht="16.5" x14ac:dyDescent="0.3">
      <c r="A6225" s="9" t="s">
        <v>16100</v>
      </c>
      <c r="B6225" s="9" t="s">
        <v>2539</v>
      </c>
      <c r="C6225" s="10">
        <v>56200</v>
      </c>
      <c r="D6225" s="9">
        <v>5623178685</v>
      </c>
      <c r="E6225" s="9" t="e">
        <f>INDEX(#REF!:#REF!,MATCH($D6225,#REF!:#REF!,0),MATCH(#REF!,#REF!:#REF!,0))</f>
        <v>#REF!</v>
      </c>
      <c r="F6225" s="9" t="e">
        <f>INDEX(#REF!:#REF!,MATCH($D6225,#REF!:#REF!,0),MATCH(#REF!,#REF!:#REF!,0))</f>
        <v>#REF!</v>
      </c>
    </row>
    <row r="6226" spans="1:6" ht="16.5" x14ac:dyDescent="0.3">
      <c r="A6226" s="9" t="s">
        <v>16099</v>
      </c>
      <c r="B6226" s="9" t="s">
        <v>3642</v>
      </c>
      <c r="C6226" s="10">
        <v>44521</v>
      </c>
      <c r="D6226" s="9">
        <v>3819859829</v>
      </c>
      <c r="E6226" s="9" t="e">
        <f>INDEX(#REF!:#REF!,MATCH($D6226,#REF!:#REF!,0),MATCH(#REF!,#REF!:#REF!,0))</f>
        <v>#REF!</v>
      </c>
      <c r="F6226" s="9" t="e">
        <f>INDEX(#REF!:#REF!,MATCH($D6226,#REF!:#REF!,0),MATCH(#REF!,#REF!:#REF!,0))</f>
        <v>#REF!</v>
      </c>
    </row>
    <row r="6227" spans="1:6" ht="16.5" x14ac:dyDescent="0.3">
      <c r="A6227" s="9" t="s">
        <v>16098</v>
      </c>
      <c r="B6227" s="9" t="s">
        <v>3388</v>
      </c>
      <c r="C6227" s="10">
        <v>57292</v>
      </c>
      <c r="D6227" s="9">
        <v>8154943166</v>
      </c>
      <c r="E6227" s="9" t="e">
        <f>INDEX(#REF!:#REF!,MATCH($D6227,#REF!:#REF!,0),MATCH(#REF!,#REF!:#REF!,0))</f>
        <v>#REF!</v>
      </c>
      <c r="F6227" s="9" t="e">
        <f>INDEX(#REF!:#REF!,MATCH($D6227,#REF!:#REF!,0),MATCH(#REF!,#REF!:#REF!,0))</f>
        <v>#REF!</v>
      </c>
    </row>
    <row r="6228" spans="1:6" ht="16.5" x14ac:dyDescent="0.3">
      <c r="A6228" s="9" t="s">
        <v>16097</v>
      </c>
      <c r="B6228" s="9" t="s">
        <v>1963</v>
      </c>
      <c r="C6228" s="10">
        <v>12105</v>
      </c>
      <c r="D6228" s="9">
        <v>1839046880</v>
      </c>
      <c r="E6228" s="9" t="e">
        <f>INDEX(#REF!:#REF!,MATCH($D6228,#REF!:#REF!,0),MATCH(#REF!,#REF!:#REF!,0))</f>
        <v>#REF!</v>
      </c>
      <c r="F6228" s="9" t="e">
        <f>INDEX(#REF!:#REF!,MATCH($D6228,#REF!:#REF!,0),MATCH(#REF!,#REF!:#REF!,0))</f>
        <v>#REF!</v>
      </c>
    </row>
    <row r="6229" spans="1:6" ht="16.5" x14ac:dyDescent="0.3">
      <c r="A6229" s="9" t="s">
        <v>16096</v>
      </c>
      <c r="B6229" s="9" t="s">
        <v>2468</v>
      </c>
      <c r="C6229" s="10">
        <v>31637</v>
      </c>
      <c r="D6229" s="9">
        <v>3772653790</v>
      </c>
      <c r="E6229" s="9" t="e">
        <f>INDEX(#REF!:#REF!,MATCH($D6229,#REF!:#REF!,0),MATCH(#REF!,#REF!:#REF!,0))</f>
        <v>#REF!</v>
      </c>
      <c r="F6229" s="9" t="e">
        <f>INDEX(#REF!:#REF!,MATCH($D6229,#REF!:#REF!,0),MATCH(#REF!,#REF!:#REF!,0))</f>
        <v>#REF!</v>
      </c>
    </row>
    <row r="6230" spans="1:6" ht="16.5" x14ac:dyDescent="0.3">
      <c r="A6230" s="9" t="s">
        <v>16095</v>
      </c>
      <c r="B6230" s="9" t="s">
        <v>2539</v>
      </c>
      <c r="C6230" s="10">
        <v>52770</v>
      </c>
      <c r="D6230" s="9">
        <v>7281103514</v>
      </c>
      <c r="E6230" s="9" t="e">
        <f>INDEX(#REF!:#REF!,MATCH($D6230,#REF!:#REF!,0),MATCH(#REF!,#REF!:#REF!,0))</f>
        <v>#REF!</v>
      </c>
      <c r="F6230" s="9" t="e">
        <f>INDEX(#REF!:#REF!,MATCH($D6230,#REF!:#REF!,0),MATCH(#REF!,#REF!:#REF!,0))</f>
        <v>#REF!</v>
      </c>
    </row>
    <row r="6231" spans="1:6" ht="16.5" x14ac:dyDescent="0.3">
      <c r="A6231" s="9" t="s">
        <v>16094</v>
      </c>
      <c r="B6231" s="9" t="s">
        <v>2753</v>
      </c>
      <c r="C6231" s="10">
        <v>46863</v>
      </c>
      <c r="D6231" s="9">
        <v>2408183758</v>
      </c>
      <c r="E6231" s="9" t="e">
        <f>INDEX(#REF!:#REF!,MATCH($D6231,#REF!:#REF!,0),MATCH(#REF!,#REF!:#REF!,0))</f>
        <v>#REF!</v>
      </c>
      <c r="F6231" s="9" t="e">
        <f>INDEX(#REF!:#REF!,MATCH($D6231,#REF!:#REF!,0),MATCH(#REF!,#REF!:#REF!,0))</f>
        <v>#REF!</v>
      </c>
    </row>
    <row r="6232" spans="1:6" ht="16.5" x14ac:dyDescent="0.3">
      <c r="A6232" s="9" t="s">
        <v>16093</v>
      </c>
      <c r="B6232" s="9" t="s">
        <v>2568</v>
      </c>
      <c r="C6232" s="10">
        <v>22073</v>
      </c>
      <c r="D6232" s="9">
        <v>116428384</v>
      </c>
      <c r="E6232" s="9" t="e">
        <f>INDEX(#REF!:#REF!,MATCH($D6232,#REF!:#REF!,0),MATCH(#REF!,#REF!:#REF!,0))</f>
        <v>#REF!</v>
      </c>
      <c r="F6232" s="9" t="e">
        <f>INDEX(#REF!:#REF!,MATCH($D6232,#REF!:#REF!,0),MATCH(#REF!,#REF!:#REF!,0))</f>
        <v>#REF!</v>
      </c>
    </row>
    <row r="6233" spans="1:6" ht="16.5" x14ac:dyDescent="0.3">
      <c r="A6233" s="9" t="s">
        <v>16092</v>
      </c>
      <c r="B6233" s="9" t="s">
        <v>2228</v>
      </c>
      <c r="C6233" s="10">
        <v>56367</v>
      </c>
      <c r="D6233" s="9">
        <v>966588630</v>
      </c>
      <c r="E6233" s="9" t="e">
        <f>INDEX(#REF!:#REF!,MATCH($D6233,#REF!:#REF!,0),MATCH(#REF!,#REF!:#REF!,0))</f>
        <v>#REF!</v>
      </c>
      <c r="F6233" s="9" t="e">
        <f>INDEX(#REF!:#REF!,MATCH($D6233,#REF!:#REF!,0),MATCH(#REF!,#REF!:#REF!,0))</f>
        <v>#REF!</v>
      </c>
    </row>
    <row r="6234" spans="1:6" ht="16.5" x14ac:dyDescent="0.3">
      <c r="A6234" s="9" t="s">
        <v>16091</v>
      </c>
      <c r="B6234" s="9" t="s">
        <v>2418</v>
      </c>
      <c r="C6234" s="10">
        <v>36903</v>
      </c>
      <c r="D6234" s="9">
        <v>3288836432</v>
      </c>
      <c r="E6234" s="9" t="e">
        <f>INDEX(#REF!:#REF!,MATCH($D6234,#REF!:#REF!,0),MATCH(#REF!,#REF!:#REF!,0))</f>
        <v>#REF!</v>
      </c>
      <c r="F6234" s="9" t="e">
        <f>INDEX(#REF!:#REF!,MATCH($D6234,#REF!:#REF!,0),MATCH(#REF!,#REF!:#REF!,0))</f>
        <v>#REF!</v>
      </c>
    </row>
    <row r="6235" spans="1:6" ht="16.5" x14ac:dyDescent="0.3">
      <c r="A6235" s="9" t="s">
        <v>16090</v>
      </c>
      <c r="B6235" s="9" t="s">
        <v>2158</v>
      </c>
      <c r="C6235" s="10">
        <v>50302</v>
      </c>
      <c r="D6235" s="9">
        <v>76572129</v>
      </c>
      <c r="E6235" s="9" t="e">
        <f>INDEX(#REF!:#REF!,MATCH($D6235,#REF!:#REF!,0),MATCH(#REF!,#REF!:#REF!,0))</f>
        <v>#REF!</v>
      </c>
      <c r="F6235" s="9" t="e">
        <f>INDEX(#REF!:#REF!,MATCH($D6235,#REF!:#REF!,0),MATCH(#REF!,#REF!:#REF!,0))</f>
        <v>#REF!</v>
      </c>
    </row>
    <row r="6236" spans="1:6" ht="16.5" x14ac:dyDescent="0.3">
      <c r="A6236" s="9" t="s">
        <v>16089</v>
      </c>
      <c r="B6236" s="9" t="s">
        <v>2038</v>
      </c>
      <c r="C6236" s="10">
        <v>20960</v>
      </c>
      <c r="D6236" s="9">
        <v>7888574610</v>
      </c>
      <c r="E6236" s="9" t="e">
        <f>INDEX(#REF!:#REF!,MATCH($D6236,#REF!:#REF!,0),MATCH(#REF!,#REF!:#REF!,0))</f>
        <v>#REF!</v>
      </c>
      <c r="F6236" s="9" t="e">
        <f>INDEX(#REF!:#REF!,MATCH($D6236,#REF!:#REF!,0),MATCH(#REF!,#REF!:#REF!,0))</f>
        <v>#REF!</v>
      </c>
    </row>
    <row r="6237" spans="1:6" ht="16.5" x14ac:dyDescent="0.3">
      <c r="A6237" s="9" t="s">
        <v>16088</v>
      </c>
      <c r="B6237" s="9" t="s">
        <v>2580</v>
      </c>
      <c r="C6237" s="10">
        <v>49101</v>
      </c>
      <c r="D6237" s="9">
        <v>6978367184</v>
      </c>
      <c r="E6237" s="9" t="e">
        <f>INDEX(#REF!:#REF!,MATCH($D6237,#REF!:#REF!,0),MATCH(#REF!,#REF!:#REF!,0))</f>
        <v>#REF!</v>
      </c>
      <c r="F6237" s="9" t="e">
        <f>INDEX(#REF!:#REF!,MATCH($D6237,#REF!:#REF!,0),MATCH(#REF!,#REF!:#REF!,0))</f>
        <v>#REF!</v>
      </c>
    </row>
    <row r="6238" spans="1:6" ht="16.5" x14ac:dyDescent="0.3">
      <c r="A6238" s="9" t="s">
        <v>16087</v>
      </c>
      <c r="B6238" s="9" t="s">
        <v>1951</v>
      </c>
      <c r="C6238" s="10">
        <v>26892</v>
      </c>
      <c r="D6238" s="9">
        <v>3133221701</v>
      </c>
      <c r="E6238" s="9" t="e">
        <f>INDEX(#REF!:#REF!,MATCH($D6238,#REF!:#REF!,0),MATCH(#REF!,#REF!:#REF!,0))</f>
        <v>#REF!</v>
      </c>
      <c r="F6238" s="9" t="e">
        <f>INDEX(#REF!:#REF!,MATCH($D6238,#REF!:#REF!,0),MATCH(#REF!,#REF!:#REF!,0))</f>
        <v>#REF!</v>
      </c>
    </row>
    <row r="6239" spans="1:6" ht="16.5" x14ac:dyDescent="0.3">
      <c r="A6239" s="9" t="s">
        <v>16086</v>
      </c>
      <c r="B6239" s="9" t="s">
        <v>2474</v>
      </c>
      <c r="C6239" s="10">
        <v>21481</v>
      </c>
      <c r="D6239" s="9">
        <v>9984023702</v>
      </c>
      <c r="E6239" s="9" t="e">
        <f>INDEX(#REF!:#REF!,MATCH($D6239,#REF!:#REF!,0),MATCH(#REF!,#REF!:#REF!,0))</f>
        <v>#REF!</v>
      </c>
      <c r="F6239" s="9" t="e">
        <f>INDEX(#REF!:#REF!,MATCH($D6239,#REF!:#REF!,0),MATCH(#REF!,#REF!:#REF!,0))</f>
        <v>#REF!</v>
      </c>
    </row>
    <row r="6240" spans="1:6" ht="16.5" x14ac:dyDescent="0.3">
      <c r="A6240" s="9" t="s">
        <v>16085</v>
      </c>
      <c r="B6240" s="9" t="s">
        <v>2092</v>
      </c>
      <c r="C6240" s="10">
        <v>27934</v>
      </c>
      <c r="D6240" s="9">
        <v>899126162</v>
      </c>
      <c r="E6240" s="9" t="e">
        <f>INDEX(#REF!:#REF!,MATCH($D6240,#REF!:#REF!,0),MATCH(#REF!,#REF!:#REF!,0))</f>
        <v>#REF!</v>
      </c>
      <c r="F6240" s="9" t="e">
        <f>INDEX(#REF!:#REF!,MATCH($D6240,#REF!:#REF!,0),MATCH(#REF!,#REF!:#REF!,0))</f>
        <v>#REF!</v>
      </c>
    </row>
    <row r="6241" spans="1:6" ht="16.5" x14ac:dyDescent="0.3">
      <c r="A6241" s="9" t="s">
        <v>16084</v>
      </c>
      <c r="B6241" s="9" t="s">
        <v>2970</v>
      </c>
      <c r="C6241" s="10">
        <v>21924</v>
      </c>
      <c r="D6241" s="9">
        <v>4278470843</v>
      </c>
      <c r="E6241" s="9" t="e">
        <f>INDEX(#REF!:#REF!,MATCH($D6241,#REF!:#REF!,0),MATCH(#REF!,#REF!:#REF!,0))</f>
        <v>#REF!</v>
      </c>
      <c r="F6241" s="9" t="e">
        <f>INDEX(#REF!:#REF!,MATCH($D6241,#REF!:#REF!,0),MATCH(#REF!,#REF!:#REF!,0))</f>
        <v>#REF!</v>
      </c>
    </row>
    <row r="6242" spans="1:6" ht="16.5" x14ac:dyDescent="0.3">
      <c r="A6242" s="9" t="s">
        <v>16083</v>
      </c>
      <c r="B6242" s="9" t="s">
        <v>2875</v>
      </c>
      <c r="C6242" s="10">
        <v>30281</v>
      </c>
      <c r="D6242" s="9">
        <v>8249460030</v>
      </c>
      <c r="E6242" s="9" t="e">
        <f>INDEX(#REF!:#REF!,MATCH($D6242,#REF!:#REF!,0),MATCH(#REF!,#REF!:#REF!,0))</f>
        <v>#REF!</v>
      </c>
      <c r="F6242" s="9" t="e">
        <f>INDEX(#REF!:#REF!,MATCH($D6242,#REF!:#REF!,0),MATCH(#REF!,#REF!:#REF!,0))</f>
        <v>#REF!</v>
      </c>
    </row>
    <row r="6243" spans="1:6" ht="16.5" x14ac:dyDescent="0.3">
      <c r="A6243" s="9" t="s">
        <v>16082</v>
      </c>
      <c r="B6243" s="9" t="s">
        <v>2462</v>
      </c>
      <c r="C6243" s="10">
        <v>29431</v>
      </c>
      <c r="D6243" s="9">
        <v>4372257910</v>
      </c>
      <c r="E6243" s="9" t="e">
        <f>INDEX(#REF!:#REF!,MATCH($D6243,#REF!:#REF!,0),MATCH(#REF!,#REF!:#REF!,0))</f>
        <v>#REF!</v>
      </c>
      <c r="F6243" s="9" t="e">
        <f>INDEX(#REF!:#REF!,MATCH($D6243,#REF!:#REF!,0),MATCH(#REF!,#REF!:#REF!,0))</f>
        <v>#REF!</v>
      </c>
    </row>
    <row r="6244" spans="1:6" ht="16.5" x14ac:dyDescent="0.3">
      <c r="A6244" s="9" t="s">
        <v>16081</v>
      </c>
      <c r="B6244" s="9" t="s">
        <v>2029</v>
      </c>
      <c r="C6244" s="10">
        <v>20263</v>
      </c>
      <c r="D6244" s="9">
        <v>6713405010</v>
      </c>
      <c r="E6244" s="9" t="e">
        <f>INDEX(#REF!:#REF!,MATCH($D6244,#REF!:#REF!,0),MATCH(#REF!,#REF!:#REF!,0))</f>
        <v>#REF!</v>
      </c>
      <c r="F6244" s="9" t="e">
        <f>INDEX(#REF!:#REF!,MATCH($D6244,#REF!:#REF!,0),MATCH(#REF!,#REF!:#REF!,0))</f>
        <v>#REF!</v>
      </c>
    </row>
    <row r="6245" spans="1:6" ht="16.5" x14ac:dyDescent="0.3">
      <c r="A6245" s="9" t="s">
        <v>16080</v>
      </c>
      <c r="B6245" s="9" t="s">
        <v>3448</v>
      </c>
      <c r="C6245" s="10">
        <v>20890</v>
      </c>
      <c r="D6245" s="9">
        <v>8289594380</v>
      </c>
      <c r="E6245" s="9" t="e">
        <f>INDEX(#REF!:#REF!,MATCH($D6245,#REF!:#REF!,0),MATCH(#REF!,#REF!:#REF!,0))</f>
        <v>#REF!</v>
      </c>
      <c r="F6245" s="9" t="e">
        <f>INDEX(#REF!:#REF!,MATCH($D6245,#REF!:#REF!,0),MATCH(#REF!,#REF!:#REF!,0))</f>
        <v>#REF!</v>
      </c>
    </row>
    <row r="6246" spans="1:6" ht="16.5" x14ac:dyDescent="0.3">
      <c r="A6246" s="9" t="s">
        <v>16079</v>
      </c>
      <c r="B6246" s="9" t="s">
        <v>2831</v>
      </c>
      <c r="C6246" s="10">
        <v>40030</v>
      </c>
      <c r="D6246" s="9">
        <v>4578004252</v>
      </c>
      <c r="E6246" s="9" t="e">
        <f>INDEX(#REF!:#REF!,MATCH($D6246,#REF!:#REF!,0),MATCH(#REF!,#REF!:#REF!,0))</f>
        <v>#REF!</v>
      </c>
      <c r="F6246" s="9" t="e">
        <f>INDEX(#REF!:#REF!,MATCH($D6246,#REF!:#REF!,0),MATCH(#REF!,#REF!:#REF!,0))</f>
        <v>#REF!</v>
      </c>
    </row>
    <row r="6247" spans="1:6" ht="16.5" x14ac:dyDescent="0.3">
      <c r="A6247" s="9" t="s">
        <v>16078</v>
      </c>
      <c r="B6247" s="9" t="s">
        <v>2727</v>
      </c>
      <c r="C6247" s="10">
        <v>51367</v>
      </c>
      <c r="D6247" s="9">
        <v>1420239228</v>
      </c>
      <c r="E6247" s="9" t="e">
        <f>INDEX(#REF!:#REF!,MATCH($D6247,#REF!:#REF!,0),MATCH(#REF!,#REF!:#REF!,0))</f>
        <v>#REF!</v>
      </c>
      <c r="F6247" s="9" t="e">
        <f>INDEX(#REF!:#REF!,MATCH($D6247,#REF!:#REF!,0),MATCH(#REF!,#REF!:#REF!,0))</f>
        <v>#REF!</v>
      </c>
    </row>
    <row r="6248" spans="1:6" ht="16.5" x14ac:dyDescent="0.3">
      <c r="A6248" s="9" t="s">
        <v>16077</v>
      </c>
      <c r="B6248" s="9" t="s">
        <v>1965</v>
      </c>
      <c r="C6248" s="10">
        <v>17863</v>
      </c>
      <c r="D6248" s="9">
        <v>965285472</v>
      </c>
      <c r="E6248" s="9" t="e">
        <f>INDEX(#REF!:#REF!,MATCH($D6248,#REF!:#REF!,0),MATCH(#REF!,#REF!:#REF!,0))</f>
        <v>#REF!</v>
      </c>
      <c r="F6248" s="9" t="e">
        <f>INDEX(#REF!:#REF!,MATCH($D6248,#REF!:#REF!,0),MATCH(#REF!,#REF!:#REF!,0))</f>
        <v>#REF!</v>
      </c>
    </row>
    <row r="6249" spans="1:6" ht="16.5" x14ac:dyDescent="0.3">
      <c r="A6249" s="9" t="s">
        <v>16076</v>
      </c>
      <c r="B6249" s="9" t="s">
        <v>2361</v>
      </c>
      <c r="C6249" s="10">
        <v>27232</v>
      </c>
      <c r="D6249" s="9">
        <v>8550875457</v>
      </c>
      <c r="E6249" s="9" t="e">
        <f>INDEX(#REF!:#REF!,MATCH($D6249,#REF!:#REF!,0),MATCH(#REF!,#REF!:#REF!,0))</f>
        <v>#REF!</v>
      </c>
      <c r="F6249" s="9" t="e">
        <f>INDEX(#REF!:#REF!,MATCH($D6249,#REF!:#REF!,0),MATCH(#REF!,#REF!:#REF!,0))</f>
        <v>#REF!</v>
      </c>
    </row>
    <row r="6250" spans="1:6" ht="16.5" x14ac:dyDescent="0.3">
      <c r="A6250" s="9" t="s">
        <v>16075</v>
      </c>
      <c r="B6250" s="9" t="s">
        <v>2174</v>
      </c>
      <c r="C6250" s="10">
        <v>12163</v>
      </c>
      <c r="D6250" s="9">
        <v>3435517239</v>
      </c>
      <c r="E6250" s="9" t="e">
        <f>INDEX(#REF!:#REF!,MATCH($D6250,#REF!:#REF!,0),MATCH(#REF!,#REF!:#REF!,0))</f>
        <v>#REF!</v>
      </c>
      <c r="F6250" s="9" t="e">
        <f>INDEX(#REF!:#REF!,MATCH($D6250,#REF!:#REF!,0),MATCH(#REF!,#REF!:#REF!,0))</f>
        <v>#REF!</v>
      </c>
    </row>
    <row r="6251" spans="1:6" ht="16.5" x14ac:dyDescent="0.3">
      <c r="A6251" s="9" t="s">
        <v>16074</v>
      </c>
      <c r="B6251" s="9" t="s">
        <v>2042</v>
      </c>
      <c r="C6251" s="10">
        <v>41927</v>
      </c>
      <c r="D6251" s="9">
        <v>8482007106</v>
      </c>
      <c r="E6251" s="9" t="e">
        <f>INDEX(#REF!:#REF!,MATCH($D6251,#REF!:#REF!,0),MATCH(#REF!,#REF!:#REF!,0))</f>
        <v>#REF!</v>
      </c>
      <c r="F6251" s="9" t="e">
        <f>INDEX(#REF!:#REF!,MATCH($D6251,#REF!:#REF!,0),MATCH(#REF!,#REF!:#REF!,0))</f>
        <v>#REF!</v>
      </c>
    </row>
    <row r="6252" spans="1:6" ht="16.5" x14ac:dyDescent="0.3">
      <c r="A6252" s="9" t="s">
        <v>16073</v>
      </c>
      <c r="B6252" s="9" t="s">
        <v>2673</v>
      </c>
      <c r="C6252" s="10">
        <v>38417</v>
      </c>
      <c r="D6252" s="9">
        <v>7243767311</v>
      </c>
      <c r="E6252" s="9" t="e">
        <f>INDEX(#REF!:#REF!,MATCH($D6252,#REF!:#REF!,0),MATCH(#REF!,#REF!:#REF!,0))</f>
        <v>#REF!</v>
      </c>
      <c r="F6252" s="9" t="e">
        <f>INDEX(#REF!:#REF!,MATCH($D6252,#REF!:#REF!,0),MATCH(#REF!,#REF!:#REF!,0))</f>
        <v>#REF!</v>
      </c>
    </row>
    <row r="6253" spans="1:6" ht="16.5" x14ac:dyDescent="0.3">
      <c r="A6253" s="9" t="s">
        <v>16072</v>
      </c>
      <c r="B6253" s="9" t="s">
        <v>2602</v>
      </c>
      <c r="C6253" s="10">
        <v>29677</v>
      </c>
      <c r="D6253" s="9">
        <v>9984023702</v>
      </c>
      <c r="E6253" s="9" t="e">
        <f>INDEX(#REF!:#REF!,MATCH($D6253,#REF!:#REF!,0),MATCH(#REF!,#REF!:#REF!,0))</f>
        <v>#REF!</v>
      </c>
      <c r="F6253" s="9" t="e">
        <f>INDEX(#REF!:#REF!,MATCH($D6253,#REF!:#REF!,0),MATCH(#REF!,#REF!:#REF!,0))</f>
        <v>#REF!</v>
      </c>
    </row>
    <row r="6254" spans="1:6" ht="16.5" x14ac:dyDescent="0.3">
      <c r="A6254" s="9" t="s">
        <v>16071</v>
      </c>
      <c r="B6254" s="9" t="s">
        <v>2970</v>
      </c>
      <c r="C6254" s="10">
        <v>40767</v>
      </c>
      <c r="D6254" s="9">
        <v>4094820760</v>
      </c>
      <c r="E6254" s="9" t="e">
        <f>INDEX(#REF!:#REF!,MATCH($D6254,#REF!:#REF!,0),MATCH(#REF!,#REF!:#REF!,0))</f>
        <v>#REF!</v>
      </c>
      <c r="F6254" s="9" t="e">
        <f>INDEX(#REF!:#REF!,MATCH($D6254,#REF!:#REF!,0),MATCH(#REF!,#REF!:#REF!,0))</f>
        <v>#REF!</v>
      </c>
    </row>
    <row r="6255" spans="1:6" ht="16.5" x14ac:dyDescent="0.3">
      <c r="A6255" s="9" t="s">
        <v>16070</v>
      </c>
      <c r="B6255" s="9" t="s">
        <v>1985</v>
      </c>
      <c r="C6255" s="10">
        <v>30389</v>
      </c>
      <c r="D6255" s="9">
        <v>8620758454</v>
      </c>
      <c r="E6255" s="9" t="e">
        <f>INDEX(#REF!:#REF!,MATCH($D6255,#REF!:#REF!,0),MATCH(#REF!,#REF!:#REF!,0))</f>
        <v>#REF!</v>
      </c>
      <c r="F6255" s="9" t="e">
        <f>INDEX(#REF!:#REF!,MATCH($D6255,#REF!:#REF!,0),MATCH(#REF!,#REF!:#REF!,0))</f>
        <v>#REF!</v>
      </c>
    </row>
    <row r="6256" spans="1:6" ht="16.5" x14ac:dyDescent="0.3">
      <c r="A6256" s="9" t="s">
        <v>16069</v>
      </c>
      <c r="B6256" s="9" t="s">
        <v>2044</v>
      </c>
      <c r="C6256" s="10">
        <v>49521</v>
      </c>
      <c r="D6256" s="9">
        <v>2565290632</v>
      </c>
      <c r="E6256" s="9" t="e">
        <f>INDEX(#REF!:#REF!,MATCH($D6256,#REF!:#REF!,0),MATCH(#REF!,#REF!:#REF!,0))</f>
        <v>#REF!</v>
      </c>
      <c r="F6256" s="9" t="e">
        <f>INDEX(#REF!:#REF!,MATCH($D6256,#REF!:#REF!,0),MATCH(#REF!,#REF!:#REF!,0))</f>
        <v>#REF!</v>
      </c>
    </row>
    <row r="6257" spans="1:6" ht="16.5" x14ac:dyDescent="0.3">
      <c r="A6257" s="9" t="s">
        <v>16068</v>
      </c>
      <c r="B6257" s="9" t="s">
        <v>3241</v>
      </c>
      <c r="C6257" s="10">
        <v>33732</v>
      </c>
      <c r="D6257" s="9">
        <v>7160109333</v>
      </c>
      <c r="E6257" s="9" t="e">
        <f>INDEX(#REF!:#REF!,MATCH($D6257,#REF!:#REF!,0),MATCH(#REF!,#REF!:#REF!,0))</f>
        <v>#REF!</v>
      </c>
      <c r="F6257" s="9" t="e">
        <f>INDEX(#REF!:#REF!,MATCH($D6257,#REF!:#REF!,0),MATCH(#REF!,#REF!:#REF!,0))</f>
        <v>#REF!</v>
      </c>
    </row>
    <row r="6258" spans="1:6" ht="16.5" x14ac:dyDescent="0.3">
      <c r="A6258" s="9" t="s">
        <v>16067</v>
      </c>
      <c r="B6258" s="9" t="s">
        <v>2707</v>
      </c>
      <c r="C6258" s="10">
        <v>35591</v>
      </c>
      <c r="D6258" s="9">
        <v>5603330430</v>
      </c>
      <c r="E6258" s="9" t="e">
        <f>INDEX(#REF!:#REF!,MATCH($D6258,#REF!:#REF!,0),MATCH(#REF!,#REF!:#REF!,0))</f>
        <v>#REF!</v>
      </c>
      <c r="F6258" s="9" t="e">
        <f>INDEX(#REF!:#REF!,MATCH($D6258,#REF!:#REF!,0),MATCH(#REF!,#REF!:#REF!,0))</f>
        <v>#REF!</v>
      </c>
    </row>
    <row r="6259" spans="1:6" ht="16.5" x14ac:dyDescent="0.3">
      <c r="A6259" s="9" t="s">
        <v>16066</v>
      </c>
      <c r="B6259" s="9" t="s">
        <v>2212</v>
      </c>
      <c r="C6259" s="10">
        <v>21202</v>
      </c>
      <c r="D6259" s="9">
        <v>5828678620</v>
      </c>
      <c r="E6259" s="9" t="e">
        <f>INDEX(#REF!:#REF!,MATCH($D6259,#REF!:#REF!,0),MATCH(#REF!,#REF!:#REF!,0))</f>
        <v>#REF!</v>
      </c>
      <c r="F6259" s="9" t="e">
        <f>INDEX(#REF!:#REF!,MATCH($D6259,#REF!:#REF!,0),MATCH(#REF!,#REF!:#REF!,0))</f>
        <v>#REF!</v>
      </c>
    </row>
    <row r="6260" spans="1:6" ht="16.5" x14ac:dyDescent="0.3">
      <c r="A6260" s="9" t="s">
        <v>16065</v>
      </c>
      <c r="B6260" s="9" t="s">
        <v>3177</v>
      </c>
      <c r="C6260" s="10">
        <v>42477</v>
      </c>
      <c r="D6260" s="9">
        <v>8115985503</v>
      </c>
      <c r="E6260" s="9" t="e">
        <f>INDEX(#REF!:#REF!,MATCH($D6260,#REF!:#REF!,0),MATCH(#REF!,#REF!:#REF!,0))</f>
        <v>#REF!</v>
      </c>
      <c r="F6260" s="9" t="e">
        <f>INDEX(#REF!:#REF!,MATCH($D6260,#REF!:#REF!,0),MATCH(#REF!,#REF!:#REF!,0))</f>
        <v>#REF!</v>
      </c>
    </row>
    <row r="6261" spans="1:6" ht="16.5" x14ac:dyDescent="0.3">
      <c r="A6261" s="9" t="s">
        <v>16064</v>
      </c>
      <c r="B6261" s="9" t="s">
        <v>2870</v>
      </c>
      <c r="C6261" s="10">
        <v>13222</v>
      </c>
      <c r="D6261" s="9">
        <v>4278470843</v>
      </c>
      <c r="E6261" s="9" t="e">
        <f>INDEX(#REF!:#REF!,MATCH($D6261,#REF!:#REF!,0),MATCH(#REF!,#REF!:#REF!,0))</f>
        <v>#REF!</v>
      </c>
      <c r="F6261" s="9" t="e">
        <f>INDEX(#REF!:#REF!,MATCH($D6261,#REF!:#REF!,0),MATCH(#REF!,#REF!:#REF!,0))</f>
        <v>#REF!</v>
      </c>
    </row>
    <row r="6262" spans="1:6" ht="16.5" x14ac:dyDescent="0.3">
      <c r="A6262" s="9" t="s">
        <v>16063</v>
      </c>
      <c r="B6262" s="9" t="s">
        <v>2038</v>
      </c>
      <c r="C6262" s="10">
        <v>29527</v>
      </c>
      <c r="D6262" s="9">
        <v>7775126329</v>
      </c>
      <c r="E6262" s="9" t="e">
        <f>INDEX(#REF!:#REF!,MATCH($D6262,#REF!:#REF!,0),MATCH(#REF!,#REF!:#REF!,0))</f>
        <v>#REF!</v>
      </c>
      <c r="F6262" s="9" t="e">
        <f>INDEX(#REF!:#REF!,MATCH($D6262,#REF!:#REF!,0),MATCH(#REF!,#REF!:#REF!,0))</f>
        <v>#REF!</v>
      </c>
    </row>
    <row r="6263" spans="1:6" ht="16.5" x14ac:dyDescent="0.3">
      <c r="A6263" s="9" t="s">
        <v>16062</v>
      </c>
      <c r="B6263" s="9" t="s">
        <v>2368</v>
      </c>
      <c r="C6263" s="10">
        <v>19629</v>
      </c>
      <c r="D6263" s="9">
        <v>4986200380</v>
      </c>
      <c r="E6263" s="9" t="e">
        <f>INDEX(#REF!:#REF!,MATCH($D6263,#REF!:#REF!,0),MATCH(#REF!,#REF!:#REF!,0))</f>
        <v>#REF!</v>
      </c>
      <c r="F6263" s="9" t="e">
        <f>INDEX(#REF!:#REF!,MATCH($D6263,#REF!:#REF!,0),MATCH(#REF!,#REF!:#REF!,0))</f>
        <v>#REF!</v>
      </c>
    </row>
    <row r="6264" spans="1:6" ht="16.5" x14ac:dyDescent="0.3">
      <c r="A6264" s="9" t="s">
        <v>16061</v>
      </c>
      <c r="B6264" s="9" t="s">
        <v>3841</v>
      </c>
      <c r="C6264" s="10">
        <v>50889</v>
      </c>
      <c r="D6264" s="9">
        <v>1062607929</v>
      </c>
      <c r="E6264" s="9" t="e">
        <f>INDEX(#REF!:#REF!,MATCH($D6264,#REF!:#REF!,0),MATCH(#REF!,#REF!:#REF!,0))</f>
        <v>#REF!</v>
      </c>
      <c r="F6264" s="9" t="e">
        <f>INDEX(#REF!:#REF!,MATCH($D6264,#REF!:#REF!,0),MATCH(#REF!,#REF!:#REF!,0))</f>
        <v>#REF!</v>
      </c>
    </row>
    <row r="6265" spans="1:6" ht="16.5" x14ac:dyDescent="0.3">
      <c r="A6265" s="9" t="s">
        <v>16060</v>
      </c>
      <c r="B6265" s="9" t="s">
        <v>2063</v>
      </c>
      <c r="C6265" s="10">
        <v>53901</v>
      </c>
      <c r="D6265" s="9">
        <v>9260254965</v>
      </c>
      <c r="E6265" s="9" t="e">
        <f>INDEX(#REF!:#REF!,MATCH($D6265,#REF!:#REF!,0),MATCH(#REF!,#REF!:#REF!,0))</f>
        <v>#REF!</v>
      </c>
      <c r="F6265" s="9" t="e">
        <f>INDEX(#REF!:#REF!,MATCH($D6265,#REF!:#REF!,0),MATCH(#REF!,#REF!:#REF!,0))</f>
        <v>#REF!</v>
      </c>
    </row>
    <row r="6266" spans="1:6" ht="16.5" x14ac:dyDescent="0.3">
      <c r="A6266" s="9" t="s">
        <v>16059</v>
      </c>
      <c r="B6266" s="9" t="s">
        <v>2323</v>
      </c>
      <c r="C6266" s="10">
        <v>34483</v>
      </c>
      <c r="D6266" s="9">
        <v>7760701055</v>
      </c>
      <c r="E6266" s="9" t="e">
        <f>INDEX(#REF!:#REF!,MATCH($D6266,#REF!:#REF!,0),MATCH(#REF!,#REF!:#REF!,0))</f>
        <v>#REF!</v>
      </c>
      <c r="F6266" s="9" t="e">
        <f>INDEX(#REF!:#REF!,MATCH($D6266,#REF!:#REF!,0),MATCH(#REF!,#REF!:#REF!,0))</f>
        <v>#REF!</v>
      </c>
    </row>
    <row r="6267" spans="1:6" ht="16.5" x14ac:dyDescent="0.3">
      <c r="A6267" s="9" t="s">
        <v>16058</v>
      </c>
      <c r="B6267" s="9" t="s">
        <v>3073</v>
      </c>
      <c r="C6267" s="10">
        <v>13834</v>
      </c>
      <c r="D6267" s="9">
        <v>76572129</v>
      </c>
      <c r="E6267" s="9" t="e">
        <f>INDEX(#REF!:#REF!,MATCH($D6267,#REF!:#REF!,0),MATCH(#REF!,#REF!:#REF!,0))</f>
        <v>#REF!</v>
      </c>
      <c r="F6267" s="9" t="e">
        <f>INDEX(#REF!:#REF!,MATCH($D6267,#REF!:#REF!,0),MATCH(#REF!,#REF!:#REF!,0))</f>
        <v>#REF!</v>
      </c>
    </row>
    <row r="6268" spans="1:6" ht="16.5" x14ac:dyDescent="0.3">
      <c r="A6268" s="9" t="s">
        <v>16057</v>
      </c>
      <c r="B6268" s="9" t="s">
        <v>2945</v>
      </c>
      <c r="C6268" s="10">
        <v>36520</v>
      </c>
      <c r="D6268" s="9">
        <v>232367817</v>
      </c>
      <c r="E6268" s="9" t="e">
        <f>INDEX(#REF!:#REF!,MATCH($D6268,#REF!:#REF!,0),MATCH(#REF!,#REF!:#REF!,0))</f>
        <v>#REF!</v>
      </c>
      <c r="F6268" s="9" t="e">
        <f>INDEX(#REF!:#REF!,MATCH($D6268,#REF!:#REF!,0),MATCH(#REF!,#REF!:#REF!,0))</f>
        <v>#REF!</v>
      </c>
    </row>
    <row r="6269" spans="1:6" ht="16.5" x14ac:dyDescent="0.3">
      <c r="A6269" s="9" t="s">
        <v>16056</v>
      </c>
      <c r="B6269" s="9" t="s">
        <v>2440</v>
      </c>
      <c r="C6269" s="10">
        <v>22058</v>
      </c>
      <c r="D6269" s="9">
        <v>4260324861</v>
      </c>
      <c r="E6269" s="9" t="e">
        <f>INDEX(#REF!:#REF!,MATCH($D6269,#REF!:#REF!,0),MATCH(#REF!,#REF!:#REF!,0))</f>
        <v>#REF!</v>
      </c>
      <c r="F6269" s="9" t="e">
        <f>INDEX(#REF!:#REF!,MATCH($D6269,#REF!:#REF!,0),MATCH(#REF!,#REF!:#REF!,0))</f>
        <v>#REF!</v>
      </c>
    </row>
    <row r="6270" spans="1:6" ht="16.5" x14ac:dyDescent="0.3">
      <c r="A6270" s="9" t="s">
        <v>16055</v>
      </c>
      <c r="B6270" s="9" t="s">
        <v>2073</v>
      </c>
      <c r="C6270" s="10">
        <v>18363</v>
      </c>
      <c r="D6270" s="9">
        <v>1888605537</v>
      </c>
      <c r="E6270" s="9" t="e">
        <f>INDEX(#REF!:#REF!,MATCH($D6270,#REF!:#REF!,0),MATCH(#REF!,#REF!:#REF!,0))</f>
        <v>#REF!</v>
      </c>
      <c r="F6270" s="9" t="e">
        <f>INDEX(#REF!:#REF!,MATCH($D6270,#REF!:#REF!,0),MATCH(#REF!,#REF!:#REF!,0))</f>
        <v>#REF!</v>
      </c>
    </row>
    <row r="6271" spans="1:6" ht="16.5" x14ac:dyDescent="0.3">
      <c r="A6271" s="9" t="s">
        <v>16054</v>
      </c>
      <c r="B6271" s="9" t="s">
        <v>2675</v>
      </c>
      <c r="C6271" s="10">
        <v>49076</v>
      </c>
      <c r="D6271" s="9">
        <v>858481901</v>
      </c>
      <c r="E6271" s="9" t="e">
        <f>INDEX(#REF!:#REF!,MATCH($D6271,#REF!:#REF!,0),MATCH(#REF!,#REF!:#REF!,0))</f>
        <v>#REF!</v>
      </c>
      <c r="F6271" s="9" t="e">
        <f>INDEX(#REF!:#REF!,MATCH($D6271,#REF!:#REF!,0),MATCH(#REF!,#REF!:#REF!,0))</f>
        <v>#REF!</v>
      </c>
    </row>
    <row r="6272" spans="1:6" ht="16.5" x14ac:dyDescent="0.3">
      <c r="A6272" s="9" t="s">
        <v>16053</v>
      </c>
      <c r="B6272" s="9" t="s">
        <v>2431</v>
      </c>
      <c r="C6272" s="10">
        <v>18701</v>
      </c>
      <c r="D6272" s="9">
        <v>9603610356</v>
      </c>
      <c r="E6272" s="9" t="e">
        <f>INDEX(#REF!:#REF!,MATCH($D6272,#REF!:#REF!,0),MATCH(#REF!,#REF!:#REF!,0))</f>
        <v>#REF!</v>
      </c>
      <c r="F6272" s="9" t="e">
        <f>INDEX(#REF!:#REF!,MATCH($D6272,#REF!:#REF!,0),MATCH(#REF!,#REF!:#REF!,0))</f>
        <v>#REF!</v>
      </c>
    </row>
    <row r="6273" spans="1:6" ht="16.5" x14ac:dyDescent="0.3">
      <c r="A6273" s="9" t="s">
        <v>16052</v>
      </c>
      <c r="B6273" s="9" t="s">
        <v>2534</v>
      </c>
      <c r="C6273" s="10">
        <v>24482</v>
      </c>
      <c r="D6273" s="9">
        <v>6279928705</v>
      </c>
      <c r="E6273" s="9" t="e">
        <f>INDEX(#REF!:#REF!,MATCH($D6273,#REF!:#REF!,0),MATCH(#REF!,#REF!:#REF!,0))</f>
        <v>#REF!</v>
      </c>
      <c r="F6273" s="9" t="e">
        <f>INDEX(#REF!:#REF!,MATCH($D6273,#REF!:#REF!,0),MATCH(#REF!,#REF!:#REF!,0))</f>
        <v>#REF!</v>
      </c>
    </row>
    <row r="6274" spans="1:6" ht="16.5" x14ac:dyDescent="0.3">
      <c r="A6274" s="9" t="s">
        <v>16051</v>
      </c>
      <c r="B6274" s="9" t="s">
        <v>1941</v>
      </c>
      <c r="C6274" s="10">
        <v>34959</v>
      </c>
      <c r="D6274" s="9">
        <v>7645724897</v>
      </c>
      <c r="E6274" s="9" t="e">
        <f>INDEX(#REF!:#REF!,MATCH($D6274,#REF!:#REF!,0),MATCH(#REF!,#REF!:#REF!,0))</f>
        <v>#REF!</v>
      </c>
      <c r="F6274" s="9" t="e">
        <f>INDEX(#REF!:#REF!,MATCH($D6274,#REF!:#REF!,0),MATCH(#REF!,#REF!:#REF!,0))</f>
        <v>#REF!</v>
      </c>
    </row>
    <row r="6275" spans="1:6" ht="16.5" x14ac:dyDescent="0.3">
      <c r="A6275" s="9" t="s">
        <v>16050</v>
      </c>
      <c r="B6275" s="9" t="s">
        <v>1969</v>
      </c>
      <c r="C6275" s="10">
        <v>26528</v>
      </c>
      <c r="D6275" s="9">
        <v>1391414047</v>
      </c>
      <c r="E6275" s="9" t="e">
        <f>INDEX(#REF!:#REF!,MATCH($D6275,#REF!:#REF!,0),MATCH(#REF!,#REF!:#REF!,0))</f>
        <v>#REF!</v>
      </c>
      <c r="F6275" s="9" t="e">
        <f>INDEX(#REF!:#REF!,MATCH($D6275,#REF!:#REF!,0),MATCH(#REF!,#REF!:#REF!,0))</f>
        <v>#REF!</v>
      </c>
    </row>
    <row r="6276" spans="1:6" ht="16.5" x14ac:dyDescent="0.3">
      <c r="A6276" s="9" t="s">
        <v>16049</v>
      </c>
      <c r="B6276" s="9" t="s">
        <v>2667</v>
      </c>
      <c r="C6276" s="10">
        <v>31939</v>
      </c>
      <c r="D6276" s="9">
        <v>6462250968</v>
      </c>
      <c r="E6276" s="9" t="e">
        <f>INDEX(#REF!:#REF!,MATCH($D6276,#REF!:#REF!,0),MATCH(#REF!,#REF!:#REF!,0))</f>
        <v>#REF!</v>
      </c>
      <c r="F6276" s="9" t="e">
        <f>INDEX(#REF!:#REF!,MATCH($D6276,#REF!:#REF!,0),MATCH(#REF!,#REF!:#REF!,0))</f>
        <v>#REF!</v>
      </c>
    </row>
    <row r="6277" spans="1:6" ht="16.5" x14ac:dyDescent="0.3">
      <c r="A6277" s="9" t="s">
        <v>16048</v>
      </c>
      <c r="B6277" s="9" t="s">
        <v>2019</v>
      </c>
      <c r="C6277" s="10">
        <v>47270</v>
      </c>
      <c r="D6277" s="9">
        <v>4306425231</v>
      </c>
      <c r="E6277" s="9" t="e">
        <f>INDEX(#REF!:#REF!,MATCH($D6277,#REF!:#REF!,0),MATCH(#REF!,#REF!:#REF!,0))</f>
        <v>#REF!</v>
      </c>
      <c r="F6277" s="9" t="e">
        <f>INDEX(#REF!:#REF!,MATCH($D6277,#REF!:#REF!,0),MATCH(#REF!,#REF!:#REF!,0))</f>
        <v>#REF!</v>
      </c>
    </row>
    <row r="6278" spans="1:6" ht="16.5" x14ac:dyDescent="0.3">
      <c r="A6278" s="9" t="s">
        <v>16047</v>
      </c>
      <c r="B6278" s="9" t="s">
        <v>2136</v>
      </c>
      <c r="C6278" s="10">
        <v>16692</v>
      </c>
      <c r="D6278" s="9">
        <v>9621571960</v>
      </c>
      <c r="E6278" s="9" t="e">
        <f>INDEX(#REF!:#REF!,MATCH($D6278,#REF!:#REF!,0),MATCH(#REF!,#REF!:#REF!,0))</f>
        <v>#REF!</v>
      </c>
      <c r="F6278" s="9" t="e">
        <f>INDEX(#REF!:#REF!,MATCH($D6278,#REF!:#REF!,0),MATCH(#REF!,#REF!:#REF!,0))</f>
        <v>#REF!</v>
      </c>
    </row>
    <row r="6279" spans="1:6" ht="16.5" x14ac:dyDescent="0.3">
      <c r="A6279" s="9" t="s">
        <v>16046</v>
      </c>
      <c r="B6279" s="9" t="s">
        <v>2580</v>
      </c>
      <c r="C6279" s="10">
        <v>14148</v>
      </c>
      <c r="D6279" s="9">
        <v>3418374697</v>
      </c>
      <c r="E6279" s="9" t="e">
        <f>INDEX(#REF!:#REF!,MATCH($D6279,#REF!:#REF!,0),MATCH(#REF!,#REF!:#REF!,0))</f>
        <v>#REF!</v>
      </c>
      <c r="F6279" s="9" t="e">
        <f>INDEX(#REF!:#REF!,MATCH($D6279,#REF!:#REF!,0),MATCH(#REF!,#REF!:#REF!,0))</f>
        <v>#REF!</v>
      </c>
    </row>
    <row r="6280" spans="1:6" ht="16.5" x14ac:dyDescent="0.3">
      <c r="A6280" s="9" t="s">
        <v>16045</v>
      </c>
      <c r="B6280" s="9" t="s">
        <v>2262</v>
      </c>
      <c r="C6280" s="10">
        <v>10763</v>
      </c>
      <c r="D6280" s="9">
        <v>1892125439</v>
      </c>
      <c r="E6280" s="9" t="e">
        <f>INDEX(#REF!:#REF!,MATCH($D6280,#REF!:#REF!,0),MATCH(#REF!,#REF!:#REF!,0))</f>
        <v>#REF!</v>
      </c>
      <c r="F6280" s="9" t="e">
        <f>INDEX(#REF!:#REF!,MATCH($D6280,#REF!:#REF!,0),MATCH(#REF!,#REF!:#REF!,0))</f>
        <v>#REF!</v>
      </c>
    </row>
    <row r="6281" spans="1:6" ht="16.5" x14ac:dyDescent="0.3">
      <c r="A6281" s="9" t="s">
        <v>16044</v>
      </c>
      <c r="B6281" s="9" t="s">
        <v>2250</v>
      </c>
      <c r="C6281" s="10">
        <v>58284</v>
      </c>
      <c r="D6281" s="9">
        <v>5974179625</v>
      </c>
      <c r="E6281" s="9" t="e">
        <f>INDEX(#REF!:#REF!,MATCH($D6281,#REF!:#REF!,0),MATCH(#REF!,#REF!:#REF!,0))</f>
        <v>#REF!</v>
      </c>
      <c r="F6281" s="9" t="e">
        <f>INDEX(#REF!:#REF!,MATCH($D6281,#REF!:#REF!,0),MATCH(#REF!,#REF!:#REF!,0))</f>
        <v>#REF!</v>
      </c>
    </row>
    <row r="6282" spans="1:6" ht="16.5" x14ac:dyDescent="0.3">
      <c r="A6282" s="9" t="s">
        <v>16043</v>
      </c>
      <c r="B6282" s="9" t="s">
        <v>2793</v>
      </c>
      <c r="C6282" s="10">
        <v>57443</v>
      </c>
      <c r="D6282" s="9">
        <v>6000780338</v>
      </c>
      <c r="E6282" s="9" t="e">
        <f>INDEX(#REF!:#REF!,MATCH($D6282,#REF!:#REF!,0),MATCH(#REF!,#REF!:#REF!,0))</f>
        <v>#REF!</v>
      </c>
      <c r="F6282" s="9" t="e">
        <f>INDEX(#REF!:#REF!,MATCH($D6282,#REF!:#REF!,0),MATCH(#REF!,#REF!:#REF!,0))</f>
        <v>#REF!</v>
      </c>
    </row>
    <row r="6283" spans="1:6" ht="16.5" x14ac:dyDescent="0.3">
      <c r="A6283" s="9" t="s">
        <v>16042</v>
      </c>
      <c r="B6283" s="9" t="s">
        <v>2103</v>
      </c>
      <c r="C6283" s="10">
        <v>31085</v>
      </c>
      <c r="D6283" s="9">
        <v>3217797337</v>
      </c>
      <c r="E6283" s="9" t="e">
        <f>INDEX(#REF!:#REF!,MATCH($D6283,#REF!:#REF!,0),MATCH(#REF!,#REF!:#REF!,0))</f>
        <v>#REF!</v>
      </c>
      <c r="F6283" s="9" t="e">
        <f>INDEX(#REF!:#REF!,MATCH($D6283,#REF!:#REF!,0),MATCH(#REF!,#REF!:#REF!,0))</f>
        <v>#REF!</v>
      </c>
    </row>
    <row r="6284" spans="1:6" ht="16.5" x14ac:dyDescent="0.3">
      <c r="A6284" s="9" t="s">
        <v>16041</v>
      </c>
      <c r="B6284" s="9" t="s">
        <v>3510</v>
      </c>
      <c r="C6284" s="10">
        <v>38257</v>
      </c>
      <c r="D6284" s="9">
        <v>2456061896</v>
      </c>
      <c r="E6284" s="9" t="e">
        <f>INDEX(#REF!:#REF!,MATCH($D6284,#REF!:#REF!,0),MATCH(#REF!,#REF!:#REF!,0))</f>
        <v>#REF!</v>
      </c>
      <c r="F6284" s="9" t="e">
        <f>INDEX(#REF!:#REF!,MATCH($D6284,#REF!:#REF!,0),MATCH(#REF!,#REF!:#REF!,0))</f>
        <v>#REF!</v>
      </c>
    </row>
    <row r="6285" spans="1:6" ht="16.5" x14ac:dyDescent="0.3">
      <c r="A6285" s="9" t="s">
        <v>16040</v>
      </c>
      <c r="B6285" s="9" t="s">
        <v>2056</v>
      </c>
      <c r="C6285" s="10">
        <v>38713</v>
      </c>
      <c r="D6285" s="9">
        <v>4194897803</v>
      </c>
      <c r="E6285" s="9" t="e">
        <f>INDEX(#REF!:#REF!,MATCH($D6285,#REF!:#REF!,0),MATCH(#REF!,#REF!:#REF!,0))</f>
        <v>#REF!</v>
      </c>
      <c r="F6285" s="9" t="e">
        <f>INDEX(#REF!:#REF!,MATCH($D6285,#REF!:#REF!,0),MATCH(#REF!,#REF!:#REF!,0))</f>
        <v>#REF!</v>
      </c>
    </row>
    <row r="6286" spans="1:6" ht="16.5" x14ac:dyDescent="0.3">
      <c r="A6286" s="9" t="s">
        <v>16039</v>
      </c>
      <c r="B6286" s="9" t="s">
        <v>1945</v>
      </c>
      <c r="C6286" s="10">
        <v>55604</v>
      </c>
      <c r="D6286" s="9">
        <v>25254650</v>
      </c>
      <c r="E6286" s="9" t="e">
        <f>INDEX(#REF!:#REF!,MATCH($D6286,#REF!:#REF!,0),MATCH(#REF!,#REF!:#REF!,0))</f>
        <v>#REF!</v>
      </c>
      <c r="F6286" s="9" t="e">
        <f>INDEX(#REF!:#REF!,MATCH($D6286,#REF!:#REF!,0),MATCH(#REF!,#REF!:#REF!,0))</f>
        <v>#REF!</v>
      </c>
    </row>
    <row r="6287" spans="1:6" ht="16.5" x14ac:dyDescent="0.3">
      <c r="A6287" s="9" t="s">
        <v>16038</v>
      </c>
      <c r="B6287" s="9" t="s">
        <v>3073</v>
      </c>
      <c r="C6287" s="10">
        <v>43190</v>
      </c>
      <c r="D6287" s="9">
        <v>5574535556</v>
      </c>
      <c r="E6287" s="9" t="e">
        <f>INDEX(#REF!:#REF!,MATCH($D6287,#REF!:#REF!,0),MATCH(#REF!,#REF!:#REF!,0))</f>
        <v>#REF!</v>
      </c>
      <c r="F6287" s="9" t="e">
        <f>INDEX(#REF!:#REF!,MATCH($D6287,#REF!:#REF!,0),MATCH(#REF!,#REF!:#REF!,0))</f>
        <v>#REF!</v>
      </c>
    </row>
    <row r="6288" spans="1:6" ht="16.5" x14ac:dyDescent="0.3">
      <c r="A6288" s="9" t="s">
        <v>16037</v>
      </c>
      <c r="B6288" s="9" t="s">
        <v>1951</v>
      </c>
      <c r="C6288" s="10">
        <v>57131</v>
      </c>
      <c r="D6288" s="9">
        <v>6938295417</v>
      </c>
      <c r="E6288" s="9" t="e">
        <f>INDEX(#REF!:#REF!,MATCH($D6288,#REF!:#REF!,0),MATCH(#REF!,#REF!:#REF!,0))</f>
        <v>#REF!</v>
      </c>
      <c r="F6288" s="9" t="e">
        <f>INDEX(#REF!:#REF!,MATCH($D6288,#REF!:#REF!,0),MATCH(#REF!,#REF!:#REF!,0))</f>
        <v>#REF!</v>
      </c>
    </row>
    <row r="6289" spans="1:6" ht="16.5" x14ac:dyDescent="0.3">
      <c r="A6289" s="9" t="s">
        <v>16036</v>
      </c>
      <c r="B6289" s="9" t="s">
        <v>2364</v>
      </c>
      <c r="C6289" s="10">
        <v>57354</v>
      </c>
      <c r="D6289" s="9">
        <v>6259267215</v>
      </c>
      <c r="E6289" s="9" t="e">
        <f>INDEX(#REF!:#REF!,MATCH($D6289,#REF!:#REF!,0),MATCH(#REF!,#REF!:#REF!,0))</f>
        <v>#REF!</v>
      </c>
      <c r="F6289" s="9" t="e">
        <f>INDEX(#REF!:#REF!,MATCH($D6289,#REF!:#REF!,0),MATCH(#REF!,#REF!:#REF!,0))</f>
        <v>#REF!</v>
      </c>
    </row>
    <row r="6290" spans="1:6" ht="16.5" x14ac:dyDescent="0.3">
      <c r="A6290" s="9" t="s">
        <v>16035</v>
      </c>
      <c r="B6290" s="9" t="s">
        <v>2346</v>
      </c>
      <c r="C6290" s="10">
        <v>56238</v>
      </c>
      <c r="D6290" s="9">
        <v>9312128221</v>
      </c>
      <c r="E6290" s="9" t="e">
        <f>INDEX(#REF!:#REF!,MATCH($D6290,#REF!:#REF!,0),MATCH(#REF!,#REF!:#REF!,0))</f>
        <v>#REF!</v>
      </c>
      <c r="F6290" s="9" t="e">
        <f>INDEX(#REF!:#REF!,MATCH($D6290,#REF!:#REF!,0),MATCH(#REF!,#REF!:#REF!,0))</f>
        <v>#REF!</v>
      </c>
    </row>
    <row r="6291" spans="1:6" ht="16.5" x14ac:dyDescent="0.3">
      <c r="A6291" s="9" t="s">
        <v>16034</v>
      </c>
      <c r="B6291" s="9" t="s">
        <v>2019</v>
      </c>
      <c r="C6291" s="10">
        <v>30195</v>
      </c>
      <c r="D6291" s="9">
        <v>2779378506</v>
      </c>
      <c r="E6291" s="9" t="e">
        <f>INDEX(#REF!:#REF!,MATCH($D6291,#REF!:#REF!,0),MATCH(#REF!,#REF!:#REF!,0))</f>
        <v>#REF!</v>
      </c>
      <c r="F6291" s="9" t="e">
        <f>INDEX(#REF!:#REF!,MATCH($D6291,#REF!:#REF!,0),MATCH(#REF!,#REF!:#REF!,0))</f>
        <v>#REF!</v>
      </c>
    </row>
    <row r="6292" spans="1:6" ht="16.5" x14ac:dyDescent="0.3">
      <c r="A6292" s="9" t="s">
        <v>16033</v>
      </c>
      <c r="B6292" s="9" t="s">
        <v>2357</v>
      </c>
      <c r="C6292" s="10">
        <v>18801</v>
      </c>
      <c r="D6292" s="9">
        <v>9293760045</v>
      </c>
      <c r="E6292" s="9" t="e">
        <f>INDEX(#REF!:#REF!,MATCH($D6292,#REF!:#REF!,0),MATCH(#REF!,#REF!:#REF!,0))</f>
        <v>#REF!</v>
      </c>
      <c r="F6292" s="9" t="e">
        <f>INDEX(#REF!:#REF!,MATCH($D6292,#REF!:#REF!,0),MATCH(#REF!,#REF!:#REF!,0))</f>
        <v>#REF!</v>
      </c>
    </row>
    <row r="6293" spans="1:6" ht="16.5" x14ac:dyDescent="0.3">
      <c r="A6293" s="9" t="s">
        <v>16032</v>
      </c>
      <c r="B6293" s="9" t="s">
        <v>3156</v>
      </c>
      <c r="C6293" s="10">
        <v>47040</v>
      </c>
      <c r="D6293" s="9">
        <v>1382734301</v>
      </c>
      <c r="E6293" s="9" t="e">
        <f>INDEX(#REF!:#REF!,MATCH($D6293,#REF!:#REF!,0),MATCH(#REF!,#REF!:#REF!,0))</f>
        <v>#REF!</v>
      </c>
      <c r="F6293" s="9" t="e">
        <f>INDEX(#REF!:#REF!,MATCH($D6293,#REF!:#REF!,0),MATCH(#REF!,#REF!:#REF!,0))</f>
        <v>#REF!</v>
      </c>
    </row>
    <row r="6294" spans="1:6" ht="16.5" x14ac:dyDescent="0.3">
      <c r="A6294" s="9" t="s">
        <v>16031</v>
      </c>
      <c r="B6294" s="9" t="s">
        <v>2448</v>
      </c>
      <c r="C6294" s="10">
        <v>23811</v>
      </c>
      <c r="D6294" s="9">
        <v>8644362151</v>
      </c>
      <c r="E6294" s="9" t="e">
        <f>INDEX(#REF!:#REF!,MATCH($D6294,#REF!:#REF!,0),MATCH(#REF!,#REF!:#REF!,0))</f>
        <v>#REF!</v>
      </c>
      <c r="F6294" s="9" t="e">
        <f>INDEX(#REF!:#REF!,MATCH($D6294,#REF!:#REF!,0),MATCH(#REF!,#REF!:#REF!,0))</f>
        <v>#REF!</v>
      </c>
    </row>
    <row r="6295" spans="1:6" ht="16.5" x14ac:dyDescent="0.3">
      <c r="A6295" s="9" t="s">
        <v>16030</v>
      </c>
      <c r="B6295" s="9" t="s">
        <v>2368</v>
      </c>
      <c r="C6295" s="10">
        <v>38935</v>
      </c>
      <c r="D6295" s="9">
        <v>3211170715</v>
      </c>
      <c r="E6295" s="9" t="e">
        <f>INDEX(#REF!:#REF!,MATCH($D6295,#REF!:#REF!,0),MATCH(#REF!,#REF!:#REF!,0))</f>
        <v>#REF!</v>
      </c>
      <c r="F6295" s="9" t="e">
        <f>INDEX(#REF!:#REF!,MATCH($D6295,#REF!:#REF!,0),MATCH(#REF!,#REF!:#REF!,0))</f>
        <v>#REF!</v>
      </c>
    </row>
    <row r="6296" spans="1:6" ht="16.5" x14ac:dyDescent="0.3">
      <c r="A6296" s="9" t="s">
        <v>16029</v>
      </c>
      <c r="B6296" s="9" t="s">
        <v>2317</v>
      </c>
      <c r="C6296" s="10">
        <v>54127</v>
      </c>
      <c r="D6296" s="9">
        <v>9107581297</v>
      </c>
      <c r="E6296" s="9" t="e">
        <f>INDEX(#REF!:#REF!,MATCH($D6296,#REF!:#REF!,0),MATCH(#REF!,#REF!:#REF!,0))</f>
        <v>#REF!</v>
      </c>
      <c r="F6296" s="9" t="e">
        <f>INDEX(#REF!:#REF!,MATCH($D6296,#REF!:#REF!,0),MATCH(#REF!,#REF!:#REF!,0))</f>
        <v>#REF!</v>
      </c>
    </row>
    <row r="6297" spans="1:6" ht="16.5" x14ac:dyDescent="0.3">
      <c r="A6297" s="9" t="s">
        <v>16028</v>
      </c>
      <c r="B6297" s="9" t="s">
        <v>2312</v>
      </c>
      <c r="C6297" s="10">
        <v>36535</v>
      </c>
      <c r="D6297" s="9">
        <v>8887868026</v>
      </c>
      <c r="E6297" s="9" t="e">
        <f>INDEX(#REF!:#REF!,MATCH($D6297,#REF!:#REF!,0),MATCH(#REF!,#REF!:#REF!,0))</f>
        <v>#REF!</v>
      </c>
      <c r="F6297" s="9" t="e">
        <f>INDEX(#REF!:#REF!,MATCH($D6297,#REF!:#REF!,0),MATCH(#REF!,#REF!:#REF!,0))</f>
        <v>#REF!</v>
      </c>
    </row>
    <row r="6298" spans="1:6" ht="16.5" x14ac:dyDescent="0.3">
      <c r="A6298" s="9" t="s">
        <v>16027</v>
      </c>
      <c r="B6298" s="9" t="s">
        <v>1995</v>
      </c>
      <c r="C6298" s="10">
        <v>46336</v>
      </c>
      <c r="D6298" s="9">
        <v>2575500974</v>
      </c>
      <c r="E6298" s="9" t="e">
        <f>INDEX(#REF!:#REF!,MATCH($D6298,#REF!:#REF!,0),MATCH(#REF!,#REF!:#REF!,0))</f>
        <v>#REF!</v>
      </c>
      <c r="F6298" s="9" t="e">
        <f>INDEX(#REF!:#REF!,MATCH($D6298,#REF!:#REF!,0),MATCH(#REF!,#REF!:#REF!,0))</f>
        <v>#REF!</v>
      </c>
    </row>
    <row r="6299" spans="1:6" ht="16.5" x14ac:dyDescent="0.3">
      <c r="A6299" s="9" t="s">
        <v>16026</v>
      </c>
      <c r="B6299" s="9" t="s">
        <v>2704</v>
      </c>
      <c r="C6299" s="10">
        <v>31550</v>
      </c>
      <c r="D6299" s="9">
        <v>3580617389</v>
      </c>
      <c r="E6299" s="9" t="e">
        <f>INDEX(#REF!:#REF!,MATCH($D6299,#REF!:#REF!,0),MATCH(#REF!,#REF!:#REF!,0))</f>
        <v>#REF!</v>
      </c>
      <c r="F6299" s="9" t="e">
        <f>INDEX(#REF!:#REF!,MATCH($D6299,#REF!:#REF!,0),MATCH(#REF!,#REF!:#REF!,0))</f>
        <v>#REF!</v>
      </c>
    </row>
    <row r="6300" spans="1:6" ht="16.5" x14ac:dyDescent="0.3">
      <c r="A6300" s="9" t="s">
        <v>16025</v>
      </c>
      <c r="B6300" s="9" t="s">
        <v>2286</v>
      </c>
      <c r="C6300" s="10">
        <v>29332</v>
      </c>
      <c r="D6300" s="9">
        <v>2314136845</v>
      </c>
      <c r="E6300" s="9" t="e">
        <f>INDEX(#REF!:#REF!,MATCH($D6300,#REF!:#REF!,0),MATCH(#REF!,#REF!:#REF!,0))</f>
        <v>#REF!</v>
      </c>
      <c r="F6300" s="9" t="e">
        <f>INDEX(#REF!:#REF!,MATCH($D6300,#REF!:#REF!,0),MATCH(#REF!,#REF!:#REF!,0))</f>
        <v>#REF!</v>
      </c>
    </row>
    <row r="6301" spans="1:6" ht="16.5" x14ac:dyDescent="0.3">
      <c r="A6301" s="9" t="s">
        <v>16024</v>
      </c>
      <c r="B6301" s="9" t="s">
        <v>2149</v>
      </c>
      <c r="C6301" s="10">
        <v>15510</v>
      </c>
      <c r="D6301" s="9">
        <v>115757341</v>
      </c>
      <c r="E6301" s="9" t="e">
        <f>INDEX(#REF!:#REF!,MATCH($D6301,#REF!:#REF!,0),MATCH(#REF!,#REF!:#REF!,0))</f>
        <v>#REF!</v>
      </c>
      <c r="F6301" s="9" t="e">
        <f>INDEX(#REF!:#REF!,MATCH($D6301,#REF!:#REF!,0),MATCH(#REF!,#REF!:#REF!,0))</f>
        <v>#REF!</v>
      </c>
    </row>
    <row r="6302" spans="1:6" ht="16.5" x14ac:dyDescent="0.3">
      <c r="A6302" s="9" t="s">
        <v>16023</v>
      </c>
      <c r="B6302" s="9" t="s">
        <v>2544</v>
      </c>
      <c r="C6302" s="10">
        <v>57461</v>
      </c>
      <c r="D6302" s="9">
        <v>3435517239</v>
      </c>
      <c r="E6302" s="9" t="e">
        <f>INDEX(#REF!:#REF!,MATCH($D6302,#REF!:#REF!,0),MATCH(#REF!,#REF!:#REF!,0))</f>
        <v>#REF!</v>
      </c>
      <c r="F6302" s="9" t="e">
        <f>INDEX(#REF!:#REF!,MATCH($D6302,#REF!:#REF!,0),MATCH(#REF!,#REF!:#REF!,0))</f>
        <v>#REF!</v>
      </c>
    </row>
    <row r="6303" spans="1:6" ht="16.5" x14ac:dyDescent="0.3">
      <c r="A6303" s="9" t="s">
        <v>16022</v>
      </c>
      <c r="B6303" s="9" t="s">
        <v>2368</v>
      </c>
      <c r="C6303" s="10">
        <v>24869</v>
      </c>
      <c r="D6303" s="9">
        <v>7205256240</v>
      </c>
      <c r="E6303" s="9" t="e">
        <f>INDEX(#REF!:#REF!,MATCH($D6303,#REF!:#REF!,0),MATCH(#REF!,#REF!:#REF!,0))</f>
        <v>#REF!</v>
      </c>
      <c r="F6303" s="9" t="e">
        <f>INDEX(#REF!:#REF!,MATCH($D6303,#REF!:#REF!,0),MATCH(#REF!,#REF!:#REF!,0))</f>
        <v>#REF!</v>
      </c>
    </row>
    <row r="6304" spans="1:6" ht="16.5" x14ac:dyDescent="0.3">
      <c r="A6304" s="9" t="s">
        <v>16021</v>
      </c>
      <c r="B6304" s="9" t="s">
        <v>2485</v>
      </c>
      <c r="C6304" s="10">
        <v>23419</v>
      </c>
      <c r="D6304" s="9">
        <v>3211170715</v>
      </c>
      <c r="E6304" s="9" t="e">
        <f>INDEX(#REF!:#REF!,MATCH($D6304,#REF!:#REF!,0),MATCH(#REF!,#REF!:#REF!,0))</f>
        <v>#REF!</v>
      </c>
      <c r="F6304" s="9" t="e">
        <f>INDEX(#REF!:#REF!,MATCH($D6304,#REF!:#REF!,0),MATCH(#REF!,#REF!:#REF!,0))</f>
        <v>#REF!</v>
      </c>
    </row>
    <row r="6305" spans="1:6" ht="16.5" x14ac:dyDescent="0.3">
      <c r="A6305" s="9" t="s">
        <v>16020</v>
      </c>
      <c r="B6305" s="9" t="s">
        <v>2443</v>
      </c>
      <c r="C6305" s="10">
        <v>12868</v>
      </c>
      <c r="D6305" s="9">
        <v>2592292012</v>
      </c>
      <c r="E6305" s="9" t="e">
        <f>INDEX(#REF!:#REF!,MATCH($D6305,#REF!:#REF!,0),MATCH(#REF!,#REF!:#REF!,0))</f>
        <v>#REF!</v>
      </c>
      <c r="F6305" s="9" t="e">
        <f>INDEX(#REF!:#REF!,MATCH($D6305,#REF!:#REF!,0),MATCH(#REF!,#REF!:#REF!,0))</f>
        <v>#REF!</v>
      </c>
    </row>
    <row r="6306" spans="1:6" ht="16.5" x14ac:dyDescent="0.3">
      <c r="A6306" s="9" t="s">
        <v>16019</v>
      </c>
      <c r="B6306" s="9" t="s">
        <v>2961</v>
      </c>
      <c r="C6306" s="10">
        <v>44755</v>
      </c>
      <c r="D6306" s="9">
        <v>7338728615</v>
      </c>
      <c r="E6306" s="9" t="e">
        <f>INDEX(#REF!:#REF!,MATCH($D6306,#REF!:#REF!,0),MATCH(#REF!,#REF!:#REF!,0))</f>
        <v>#REF!</v>
      </c>
      <c r="F6306" s="9" t="e">
        <f>INDEX(#REF!:#REF!,MATCH($D6306,#REF!:#REF!,0),MATCH(#REF!,#REF!:#REF!,0))</f>
        <v>#REF!</v>
      </c>
    </row>
    <row r="6307" spans="1:6" ht="16.5" x14ac:dyDescent="0.3">
      <c r="A6307" s="9" t="s">
        <v>16018</v>
      </c>
      <c r="B6307" s="9" t="s">
        <v>2140</v>
      </c>
      <c r="C6307" s="10">
        <v>29439</v>
      </c>
      <c r="D6307" s="9">
        <v>2524572722</v>
      </c>
      <c r="E6307" s="9" t="e">
        <f>INDEX(#REF!:#REF!,MATCH($D6307,#REF!:#REF!,0),MATCH(#REF!,#REF!:#REF!,0))</f>
        <v>#REF!</v>
      </c>
      <c r="F6307" s="9" t="e">
        <f>INDEX(#REF!:#REF!,MATCH($D6307,#REF!:#REF!,0),MATCH(#REF!,#REF!:#REF!,0))</f>
        <v>#REF!</v>
      </c>
    </row>
    <row r="6308" spans="1:6" ht="16.5" x14ac:dyDescent="0.3">
      <c r="A6308" s="9" t="s">
        <v>16017</v>
      </c>
      <c r="B6308" s="9" t="s">
        <v>2753</v>
      </c>
      <c r="C6308" s="10">
        <v>16847</v>
      </c>
      <c r="D6308" s="9">
        <v>5293354957</v>
      </c>
      <c r="E6308" s="9" t="e">
        <f>INDEX(#REF!:#REF!,MATCH($D6308,#REF!:#REF!,0),MATCH(#REF!,#REF!:#REF!,0))</f>
        <v>#REF!</v>
      </c>
      <c r="F6308" s="9" t="e">
        <f>INDEX(#REF!:#REF!,MATCH($D6308,#REF!:#REF!,0),MATCH(#REF!,#REF!:#REF!,0))</f>
        <v>#REF!</v>
      </c>
    </row>
    <row r="6309" spans="1:6" ht="16.5" x14ac:dyDescent="0.3">
      <c r="A6309" s="9" t="s">
        <v>16016</v>
      </c>
      <c r="B6309" s="9" t="s">
        <v>2528</v>
      </c>
      <c r="C6309" s="10">
        <v>57294</v>
      </c>
      <c r="D6309" s="9">
        <v>2493113470</v>
      </c>
      <c r="E6309" s="9" t="e">
        <f>INDEX(#REF!:#REF!,MATCH($D6309,#REF!:#REF!,0),MATCH(#REF!,#REF!:#REF!,0))</f>
        <v>#REF!</v>
      </c>
      <c r="F6309" s="9" t="e">
        <f>INDEX(#REF!:#REF!,MATCH($D6309,#REF!:#REF!,0),MATCH(#REF!,#REF!:#REF!,0))</f>
        <v>#REF!</v>
      </c>
    </row>
    <row r="6310" spans="1:6" ht="16.5" x14ac:dyDescent="0.3">
      <c r="A6310" s="9" t="s">
        <v>16015</v>
      </c>
      <c r="B6310" s="9" t="s">
        <v>3642</v>
      </c>
      <c r="C6310" s="10">
        <v>58507</v>
      </c>
      <c r="D6310" s="9">
        <v>2657442315</v>
      </c>
      <c r="E6310" s="9" t="e">
        <f>INDEX(#REF!:#REF!,MATCH($D6310,#REF!:#REF!,0),MATCH(#REF!,#REF!:#REF!,0))</f>
        <v>#REF!</v>
      </c>
      <c r="F6310" s="9" t="e">
        <f>INDEX(#REF!:#REF!,MATCH($D6310,#REF!:#REF!,0),MATCH(#REF!,#REF!:#REF!,0))</f>
        <v>#REF!</v>
      </c>
    </row>
    <row r="6311" spans="1:6" ht="16.5" x14ac:dyDescent="0.3">
      <c r="A6311" s="9" t="s">
        <v>16014</v>
      </c>
      <c r="B6311" s="9" t="s">
        <v>2628</v>
      </c>
      <c r="C6311" s="10">
        <v>49020</v>
      </c>
      <c r="D6311" s="9">
        <v>793441269</v>
      </c>
      <c r="E6311" s="9" t="e">
        <f>INDEX(#REF!:#REF!,MATCH($D6311,#REF!:#REF!,0),MATCH(#REF!,#REF!:#REF!,0))</f>
        <v>#REF!</v>
      </c>
      <c r="F6311" s="9" t="e">
        <f>INDEX(#REF!:#REF!,MATCH($D6311,#REF!:#REF!,0),MATCH(#REF!,#REF!:#REF!,0))</f>
        <v>#REF!</v>
      </c>
    </row>
    <row r="6312" spans="1:6" ht="16.5" x14ac:dyDescent="0.3">
      <c r="A6312" s="9" t="s">
        <v>16013</v>
      </c>
      <c r="B6312" s="9" t="s">
        <v>2683</v>
      </c>
      <c r="C6312" s="10">
        <v>47471</v>
      </c>
      <c r="D6312" s="9">
        <v>8189289020</v>
      </c>
      <c r="E6312" s="9" t="e">
        <f>INDEX(#REF!:#REF!,MATCH($D6312,#REF!:#REF!,0),MATCH(#REF!,#REF!:#REF!,0))</f>
        <v>#REF!</v>
      </c>
      <c r="F6312" s="9" t="e">
        <f>INDEX(#REF!:#REF!,MATCH($D6312,#REF!:#REF!,0),MATCH(#REF!,#REF!:#REF!,0))</f>
        <v>#REF!</v>
      </c>
    </row>
    <row r="6313" spans="1:6" ht="16.5" x14ac:dyDescent="0.3">
      <c r="A6313" s="9" t="s">
        <v>16012</v>
      </c>
      <c r="B6313" s="9" t="s">
        <v>3172</v>
      </c>
      <c r="C6313" s="10">
        <v>31093</v>
      </c>
      <c r="D6313" s="9">
        <v>3164004753</v>
      </c>
      <c r="E6313" s="9" t="e">
        <f>INDEX(#REF!:#REF!,MATCH($D6313,#REF!:#REF!,0),MATCH(#REF!,#REF!:#REF!,0))</f>
        <v>#REF!</v>
      </c>
      <c r="F6313" s="9" t="e">
        <f>INDEX(#REF!:#REF!,MATCH($D6313,#REF!:#REF!,0),MATCH(#REF!,#REF!:#REF!,0))</f>
        <v>#REF!</v>
      </c>
    </row>
    <row r="6314" spans="1:6" ht="16.5" x14ac:dyDescent="0.3">
      <c r="A6314" s="9" t="s">
        <v>16011</v>
      </c>
      <c r="B6314" s="9" t="s">
        <v>3506</v>
      </c>
      <c r="C6314" s="10">
        <v>38230</v>
      </c>
      <c r="D6314" s="9">
        <v>2792636599</v>
      </c>
      <c r="E6314" s="9" t="e">
        <f>INDEX(#REF!:#REF!,MATCH($D6314,#REF!:#REF!,0),MATCH(#REF!,#REF!:#REF!,0))</f>
        <v>#REF!</v>
      </c>
      <c r="F6314" s="9" t="e">
        <f>INDEX(#REF!:#REF!,MATCH($D6314,#REF!:#REF!,0),MATCH(#REF!,#REF!:#REF!,0))</f>
        <v>#REF!</v>
      </c>
    </row>
    <row r="6315" spans="1:6" ht="16.5" x14ac:dyDescent="0.3">
      <c r="A6315" s="9" t="s">
        <v>16010</v>
      </c>
      <c r="B6315" s="9" t="s">
        <v>2001</v>
      </c>
      <c r="C6315" s="10">
        <v>21407</v>
      </c>
      <c r="D6315" s="9">
        <v>7659816853</v>
      </c>
      <c r="E6315" s="9" t="e">
        <f>INDEX(#REF!:#REF!,MATCH($D6315,#REF!:#REF!,0),MATCH(#REF!,#REF!:#REF!,0))</f>
        <v>#REF!</v>
      </c>
      <c r="F6315" s="9" t="e">
        <f>INDEX(#REF!:#REF!,MATCH($D6315,#REF!:#REF!,0),MATCH(#REF!,#REF!:#REF!,0))</f>
        <v>#REF!</v>
      </c>
    </row>
    <row r="6316" spans="1:6" ht="16.5" x14ac:dyDescent="0.3">
      <c r="A6316" s="9" t="s">
        <v>16009</v>
      </c>
      <c r="B6316" s="9" t="s">
        <v>2090</v>
      </c>
      <c r="C6316" s="10">
        <v>33830</v>
      </c>
      <c r="D6316" s="9">
        <v>8387947148</v>
      </c>
      <c r="E6316" s="9" t="e">
        <f>INDEX(#REF!:#REF!,MATCH($D6316,#REF!:#REF!,0),MATCH(#REF!,#REF!:#REF!,0))</f>
        <v>#REF!</v>
      </c>
      <c r="F6316" s="9" t="e">
        <f>INDEX(#REF!:#REF!,MATCH($D6316,#REF!:#REF!,0),MATCH(#REF!,#REF!:#REF!,0))</f>
        <v>#REF!</v>
      </c>
    </row>
    <row r="6317" spans="1:6" ht="16.5" x14ac:dyDescent="0.3">
      <c r="A6317" s="9" t="s">
        <v>16008</v>
      </c>
      <c r="B6317" s="9" t="s">
        <v>2783</v>
      </c>
      <c r="C6317" s="10">
        <v>19914</v>
      </c>
      <c r="D6317" s="9">
        <v>8526090127</v>
      </c>
      <c r="E6317" s="9" t="e">
        <f>INDEX(#REF!:#REF!,MATCH($D6317,#REF!:#REF!,0),MATCH(#REF!,#REF!:#REF!,0))</f>
        <v>#REF!</v>
      </c>
      <c r="F6317" s="9" t="e">
        <f>INDEX(#REF!:#REF!,MATCH($D6317,#REF!:#REF!,0),MATCH(#REF!,#REF!:#REF!,0))</f>
        <v>#REF!</v>
      </c>
    </row>
    <row r="6318" spans="1:6" ht="16.5" x14ac:dyDescent="0.3">
      <c r="A6318" s="9" t="s">
        <v>16007</v>
      </c>
      <c r="B6318" s="9" t="s">
        <v>1981</v>
      </c>
      <c r="C6318" s="10">
        <v>55303</v>
      </c>
      <c r="D6318" s="9">
        <v>244523738</v>
      </c>
      <c r="E6318" s="9" t="e">
        <f>INDEX(#REF!:#REF!,MATCH($D6318,#REF!:#REF!,0),MATCH(#REF!,#REF!:#REF!,0))</f>
        <v>#REF!</v>
      </c>
      <c r="F6318" s="9" t="e">
        <f>INDEX(#REF!:#REF!,MATCH($D6318,#REF!:#REF!,0),MATCH(#REF!,#REF!:#REF!,0))</f>
        <v>#REF!</v>
      </c>
    </row>
    <row r="6319" spans="1:6" ht="16.5" x14ac:dyDescent="0.3">
      <c r="A6319" s="9" t="s">
        <v>16006</v>
      </c>
      <c r="B6319" s="9" t="s">
        <v>3156</v>
      </c>
      <c r="C6319" s="10">
        <v>21176</v>
      </c>
      <c r="D6319" s="9">
        <v>3164004753</v>
      </c>
      <c r="E6319" s="9" t="e">
        <f>INDEX(#REF!:#REF!,MATCH($D6319,#REF!:#REF!,0),MATCH(#REF!,#REF!:#REF!,0))</f>
        <v>#REF!</v>
      </c>
      <c r="F6319" s="9" t="e">
        <f>INDEX(#REF!:#REF!,MATCH($D6319,#REF!:#REF!,0),MATCH(#REF!,#REF!:#REF!,0))</f>
        <v>#REF!</v>
      </c>
    </row>
    <row r="6320" spans="1:6" ht="16.5" x14ac:dyDescent="0.3">
      <c r="A6320" s="9" t="s">
        <v>16005</v>
      </c>
      <c r="B6320" s="9" t="s">
        <v>2539</v>
      </c>
      <c r="C6320" s="10">
        <v>34229</v>
      </c>
      <c r="D6320" s="9">
        <v>3991963221</v>
      </c>
      <c r="E6320" s="9" t="e">
        <f>INDEX(#REF!:#REF!,MATCH($D6320,#REF!:#REF!,0),MATCH(#REF!,#REF!:#REF!,0))</f>
        <v>#REF!</v>
      </c>
      <c r="F6320" s="9" t="e">
        <f>INDEX(#REF!:#REF!,MATCH($D6320,#REF!:#REF!,0),MATCH(#REF!,#REF!:#REF!,0))</f>
        <v>#REF!</v>
      </c>
    </row>
    <row r="6321" spans="1:6" ht="16.5" x14ac:dyDescent="0.3">
      <c r="A6321" s="9" t="s">
        <v>16004</v>
      </c>
      <c r="B6321" s="9" t="s">
        <v>3168</v>
      </c>
      <c r="C6321" s="10">
        <v>57543</v>
      </c>
      <c r="D6321" s="9">
        <v>2130919499</v>
      </c>
      <c r="E6321" s="9" t="e">
        <f>INDEX(#REF!:#REF!,MATCH($D6321,#REF!:#REF!,0),MATCH(#REF!,#REF!:#REF!,0))</f>
        <v>#REF!</v>
      </c>
      <c r="F6321" s="9" t="e">
        <f>INDEX(#REF!:#REF!,MATCH($D6321,#REF!:#REF!,0),MATCH(#REF!,#REF!:#REF!,0))</f>
        <v>#REF!</v>
      </c>
    </row>
    <row r="6322" spans="1:6" ht="16.5" x14ac:dyDescent="0.3">
      <c r="A6322" s="9" t="s">
        <v>16003</v>
      </c>
      <c r="B6322" s="9" t="s">
        <v>2628</v>
      </c>
      <c r="C6322" s="10">
        <v>34948</v>
      </c>
      <c r="D6322" s="9">
        <v>1549399640</v>
      </c>
      <c r="E6322" s="9" t="e">
        <f>INDEX(#REF!:#REF!,MATCH($D6322,#REF!:#REF!,0),MATCH(#REF!,#REF!:#REF!,0))</f>
        <v>#REF!</v>
      </c>
      <c r="F6322" s="9" t="e">
        <f>INDEX(#REF!:#REF!,MATCH($D6322,#REF!:#REF!,0),MATCH(#REF!,#REF!:#REF!,0))</f>
        <v>#REF!</v>
      </c>
    </row>
    <row r="6323" spans="1:6" ht="16.5" x14ac:dyDescent="0.3">
      <c r="A6323" s="9" t="s">
        <v>16002</v>
      </c>
      <c r="B6323" s="9" t="s">
        <v>3029</v>
      </c>
      <c r="C6323" s="10">
        <v>47889</v>
      </c>
      <c r="D6323" s="9">
        <v>6978367184</v>
      </c>
      <c r="E6323" s="9" t="e">
        <f>INDEX(#REF!:#REF!,MATCH($D6323,#REF!:#REF!,0),MATCH(#REF!,#REF!:#REF!,0))</f>
        <v>#REF!</v>
      </c>
      <c r="F6323" s="9" t="e">
        <f>INDEX(#REF!:#REF!,MATCH($D6323,#REF!:#REF!,0),MATCH(#REF!,#REF!:#REF!,0))</f>
        <v>#REF!</v>
      </c>
    </row>
    <row r="6324" spans="1:6" ht="16.5" x14ac:dyDescent="0.3">
      <c r="A6324" s="9" t="s">
        <v>16001</v>
      </c>
      <c r="B6324" s="9" t="s">
        <v>2038</v>
      </c>
      <c r="C6324" s="10">
        <v>56659</v>
      </c>
      <c r="D6324" s="9">
        <v>7273123196</v>
      </c>
      <c r="E6324" s="9" t="e">
        <f>INDEX(#REF!:#REF!,MATCH($D6324,#REF!:#REF!,0),MATCH(#REF!,#REF!:#REF!,0))</f>
        <v>#REF!</v>
      </c>
      <c r="F6324" s="9" t="e">
        <f>INDEX(#REF!:#REF!,MATCH($D6324,#REF!:#REF!,0),MATCH(#REF!,#REF!:#REF!,0))</f>
        <v>#REF!</v>
      </c>
    </row>
    <row r="6325" spans="1:6" ht="16.5" x14ac:dyDescent="0.3">
      <c r="A6325" s="9" t="s">
        <v>16000</v>
      </c>
      <c r="B6325" s="9" t="s">
        <v>2615</v>
      </c>
      <c r="C6325" s="10">
        <v>47559</v>
      </c>
      <c r="D6325" s="9">
        <v>274599287</v>
      </c>
      <c r="E6325" s="9" t="e">
        <f>INDEX(#REF!:#REF!,MATCH($D6325,#REF!:#REF!,0),MATCH(#REF!,#REF!:#REF!,0))</f>
        <v>#REF!</v>
      </c>
      <c r="F6325" s="9" t="e">
        <f>INDEX(#REF!:#REF!,MATCH($D6325,#REF!:#REF!,0),MATCH(#REF!,#REF!:#REF!,0))</f>
        <v>#REF!</v>
      </c>
    </row>
    <row r="6326" spans="1:6" ht="16.5" x14ac:dyDescent="0.3">
      <c r="A6326" s="9" t="s">
        <v>15999</v>
      </c>
      <c r="B6326" s="9" t="s">
        <v>2069</v>
      </c>
      <c r="C6326" s="10">
        <v>30206</v>
      </c>
      <c r="D6326" s="9">
        <v>5629875752</v>
      </c>
      <c r="E6326" s="9" t="e">
        <f>INDEX(#REF!:#REF!,MATCH($D6326,#REF!:#REF!,0),MATCH(#REF!,#REF!:#REF!,0))</f>
        <v>#REF!</v>
      </c>
      <c r="F6326" s="9" t="e">
        <f>INDEX(#REF!:#REF!,MATCH($D6326,#REF!:#REF!,0),MATCH(#REF!,#REF!:#REF!,0))</f>
        <v>#REF!</v>
      </c>
    </row>
    <row r="6327" spans="1:6" ht="16.5" x14ac:dyDescent="0.3">
      <c r="A6327" s="9" t="s">
        <v>15998</v>
      </c>
      <c r="B6327" s="9" t="s">
        <v>3510</v>
      </c>
      <c r="C6327" s="10">
        <v>26189</v>
      </c>
      <c r="D6327" s="9">
        <v>901154172</v>
      </c>
      <c r="E6327" s="9" t="e">
        <f>INDEX(#REF!:#REF!,MATCH($D6327,#REF!:#REF!,0),MATCH(#REF!,#REF!:#REF!,0))</f>
        <v>#REF!</v>
      </c>
      <c r="F6327" s="9" t="e">
        <f>INDEX(#REF!:#REF!,MATCH($D6327,#REF!:#REF!,0),MATCH(#REF!,#REF!:#REF!,0))</f>
        <v>#REF!</v>
      </c>
    </row>
    <row r="6328" spans="1:6" ht="16.5" x14ac:dyDescent="0.3">
      <c r="A6328" s="9" t="s">
        <v>15997</v>
      </c>
      <c r="B6328" s="9" t="s">
        <v>2914</v>
      </c>
      <c r="C6328" s="10">
        <v>35991</v>
      </c>
      <c r="D6328" s="9">
        <v>9369490930</v>
      </c>
      <c r="E6328" s="9" t="e">
        <f>INDEX(#REF!:#REF!,MATCH($D6328,#REF!:#REF!,0),MATCH(#REF!,#REF!:#REF!,0))</f>
        <v>#REF!</v>
      </c>
      <c r="F6328" s="9" t="e">
        <f>INDEX(#REF!:#REF!,MATCH($D6328,#REF!:#REF!,0),MATCH(#REF!,#REF!:#REF!,0))</f>
        <v>#REF!</v>
      </c>
    </row>
    <row r="6329" spans="1:6" ht="16.5" x14ac:dyDescent="0.3">
      <c r="A6329" s="9" t="s">
        <v>15996</v>
      </c>
      <c r="B6329" s="9" t="s">
        <v>2947</v>
      </c>
      <c r="C6329" s="10">
        <v>44893</v>
      </c>
      <c r="D6329" s="9">
        <v>7979647432</v>
      </c>
      <c r="E6329" s="9" t="e">
        <f>INDEX(#REF!:#REF!,MATCH($D6329,#REF!:#REF!,0),MATCH(#REF!,#REF!:#REF!,0))</f>
        <v>#REF!</v>
      </c>
      <c r="F6329" s="9" t="e">
        <f>INDEX(#REF!:#REF!,MATCH($D6329,#REF!:#REF!,0),MATCH(#REF!,#REF!:#REF!,0))</f>
        <v>#REF!</v>
      </c>
    </row>
    <row r="6330" spans="1:6" ht="16.5" x14ac:dyDescent="0.3">
      <c r="A6330" s="9" t="s">
        <v>15995</v>
      </c>
      <c r="B6330" s="9" t="s">
        <v>2503</v>
      </c>
      <c r="C6330" s="10">
        <v>21013</v>
      </c>
      <c r="D6330" s="9">
        <v>37593587</v>
      </c>
      <c r="E6330" s="9" t="e">
        <f>INDEX(#REF!:#REF!,MATCH($D6330,#REF!:#REF!,0),MATCH(#REF!,#REF!:#REF!,0))</f>
        <v>#REF!</v>
      </c>
      <c r="F6330" s="9" t="e">
        <f>INDEX(#REF!:#REF!,MATCH($D6330,#REF!:#REF!,0),MATCH(#REF!,#REF!:#REF!,0))</f>
        <v>#REF!</v>
      </c>
    </row>
    <row r="6331" spans="1:6" ht="16.5" x14ac:dyDescent="0.3">
      <c r="A6331" s="9" t="s">
        <v>15994</v>
      </c>
      <c r="B6331" s="9" t="s">
        <v>2208</v>
      </c>
      <c r="C6331" s="10">
        <v>25869</v>
      </c>
      <c r="D6331" s="9">
        <v>2763158331</v>
      </c>
      <c r="E6331" s="9" t="e">
        <f>INDEX(#REF!:#REF!,MATCH($D6331,#REF!:#REF!,0),MATCH(#REF!,#REF!:#REF!,0))</f>
        <v>#REF!</v>
      </c>
      <c r="F6331" s="9" t="e">
        <f>INDEX(#REF!:#REF!,MATCH($D6331,#REF!:#REF!,0),MATCH(#REF!,#REF!:#REF!,0))</f>
        <v>#REF!</v>
      </c>
    </row>
    <row r="6332" spans="1:6" ht="16.5" x14ac:dyDescent="0.3">
      <c r="A6332" s="9" t="s">
        <v>15993</v>
      </c>
      <c r="B6332" s="9" t="s">
        <v>2530</v>
      </c>
      <c r="C6332" s="10">
        <v>31578</v>
      </c>
      <c r="D6332" s="9">
        <v>7912639675</v>
      </c>
      <c r="E6332" s="9" t="e">
        <f>INDEX(#REF!:#REF!,MATCH($D6332,#REF!:#REF!,0),MATCH(#REF!,#REF!:#REF!,0))</f>
        <v>#REF!</v>
      </c>
      <c r="F6332" s="9" t="e">
        <f>INDEX(#REF!:#REF!,MATCH($D6332,#REF!:#REF!,0),MATCH(#REF!,#REF!:#REF!,0))</f>
        <v>#REF!</v>
      </c>
    </row>
    <row r="6333" spans="1:6" ht="16.5" x14ac:dyDescent="0.3">
      <c r="A6333" s="9" t="s">
        <v>15992</v>
      </c>
      <c r="B6333" s="9" t="s">
        <v>1979</v>
      </c>
      <c r="C6333" s="10">
        <v>19260</v>
      </c>
      <c r="D6333" s="9">
        <v>2456061896</v>
      </c>
      <c r="E6333" s="9" t="e">
        <f>INDEX(#REF!:#REF!,MATCH($D6333,#REF!:#REF!,0),MATCH(#REF!,#REF!:#REF!,0))</f>
        <v>#REF!</v>
      </c>
      <c r="F6333" s="9" t="e">
        <f>INDEX(#REF!:#REF!,MATCH($D6333,#REF!:#REF!,0),MATCH(#REF!,#REF!:#REF!,0))</f>
        <v>#REF!</v>
      </c>
    </row>
    <row r="6334" spans="1:6" ht="16.5" x14ac:dyDescent="0.3">
      <c r="A6334" s="9" t="s">
        <v>15991</v>
      </c>
      <c r="B6334" s="9" t="s">
        <v>2364</v>
      </c>
      <c r="C6334" s="10">
        <v>39346</v>
      </c>
      <c r="D6334" s="9">
        <v>8109358470</v>
      </c>
      <c r="E6334" s="9" t="e">
        <f>INDEX(#REF!:#REF!,MATCH($D6334,#REF!:#REF!,0),MATCH(#REF!,#REF!:#REF!,0))</f>
        <v>#REF!</v>
      </c>
      <c r="F6334" s="9" t="e">
        <f>INDEX(#REF!:#REF!,MATCH($D6334,#REF!:#REF!,0),MATCH(#REF!,#REF!:#REF!,0))</f>
        <v>#REF!</v>
      </c>
    </row>
    <row r="6335" spans="1:6" ht="16.5" x14ac:dyDescent="0.3">
      <c r="A6335" s="9" t="s">
        <v>15990</v>
      </c>
      <c r="B6335" s="9" t="s">
        <v>2860</v>
      </c>
      <c r="C6335" s="10">
        <v>19014</v>
      </c>
      <c r="D6335" s="9">
        <v>1351073265</v>
      </c>
      <c r="E6335" s="9" t="e">
        <f>INDEX(#REF!:#REF!,MATCH($D6335,#REF!:#REF!,0),MATCH(#REF!,#REF!:#REF!,0))</f>
        <v>#REF!</v>
      </c>
      <c r="F6335" s="9" t="e">
        <f>INDEX(#REF!:#REF!,MATCH($D6335,#REF!:#REF!,0),MATCH(#REF!,#REF!:#REF!,0))</f>
        <v>#REF!</v>
      </c>
    </row>
    <row r="6336" spans="1:6" ht="16.5" x14ac:dyDescent="0.3">
      <c r="A6336" s="9" t="s">
        <v>15989</v>
      </c>
      <c r="B6336" s="9" t="s">
        <v>2685</v>
      </c>
      <c r="C6336" s="10">
        <v>37873</v>
      </c>
      <c r="D6336" s="9">
        <v>2426144645</v>
      </c>
      <c r="E6336" s="9" t="e">
        <f>INDEX(#REF!:#REF!,MATCH($D6336,#REF!:#REF!,0),MATCH(#REF!,#REF!:#REF!,0))</f>
        <v>#REF!</v>
      </c>
      <c r="F6336" s="9" t="e">
        <f>INDEX(#REF!:#REF!,MATCH($D6336,#REF!:#REF!,0),MATCH(#REF!,#REF!:#REF!,0))</f>
        <v>#REF!</v>
      </c>
    </row>
    <row r="6337" spans="1:6" ht="16.5" x14ac:dyDescent="0.3">
      <c r="A6337" s="9" t="s">
        <v>15988</v>
      </c>
      <c r="B6337" s="9" t="s">
        <v>2029</v>
      </c>
      <c r="C6337" s="10">
        <v>44687</v>
      </c>
      <c r="D6337" s="9">
        <v>8249460030</v>
      </c>
      <c r="E6337" s="9" t="e">
        <f>INDEX(#REF!:#REF!,MATCH($D6337,#REF!:#REF!,0),MATCH(#REF!,#REF!:#REF!,0))</f>
        <v>#REF!</v>
      </c>
      <c r="F6337" s="9" t="e">
        <f>INDEX(#REF!:#REF!,MATCH($D6337,#REF!:#REF!,0),MATCH(#REF!,#REF!:#REF!,0))</f>
        <v>#REF!</v>
      </c>
    </row>
    <row r="6338" spans="1:6" ht="16.5" x14ac:dyDescent="0.3">
      <c r="A6338" s="9" t="s">
        <v>15987</v>
      </c>
      <c r="B6338" s="9" t="s">
        <v>2431</v>
      </c>
      <c r="C6338" s="10">
        <v>54793</v>
      </c>
      <c r="D6338" s="9">
        <v>2908560011</v>
      </c>
      <c r="E6338" s="9" t="e">
        <f>INDEX(#REF!:#REF!,MATCH($D6338,#REF!:#REF!,0),MATCH(#REF!,#REF!:#REF!,0))</f>
        <v>#REF!</v>
      </c>
      <c r="F6338" s="9" t="e">
        <f>INDEX(#REF!:#REF!,MATCH($D6338,#REF!:#REF!,0),MATCH(#REF!,#REF!:#REF!,0))</f>
        <v>#REF!</v>
      </c>
    </row>
    <row r="6339" spans="1:6" ht="16.5" x14ac:dyDescent="0.3">
      <c r="A6339" s="9" t="s">
        <v>15986</v>
      </c>
      <c r="B6339" s="9" t="s">
        <v>2744</v>
      </c>
      <c r="C6339" s="10">
        <v>28293</v>
      </c>
      <c r="D6339" s="9">
        <v>1729795870</v>
      </c>
      <c r="E6339" s="9" t="e">
        <f>INDEX(#REF!:#REF!,MATCH($D6339,#REF!:#REF!,0),MATCH(#REF!,#REF!:#REF!,0))</f>
        <v>#REF!</v>
      </c>
      <c r="F6339" s="9" t="e">
        <f>INDEX(#REF!:#REF!,MATCH($D6339,#REF!:#REF!,0),MATCH(#REF!,#REF!:#REF!,0))</f>
        <v>#REF!</v>
      </c>
    </row>
    <row r="6340" spans="1:6" ht="16.5" x14ac:dyDescent="0.3">
      <c r="A6340" s="9" t="s">
        <v>15985</v>
      </c>
      <c r="B6340" s="9" t="s">
        <v>2875</v>
      </c>
      <c r="C6340" s="10">
        <v>34112</v>
      </c>
      <c r="D6340" s="9">
        <v>6255831884</v>
      </c>
      <c r="E6340" s="9" t="e">
        <f>INDEX(#REF!:#REF!,MATCH($D6340,#REF!:#REF!,0),MATCH(#REF!,#REF!:#REF!,0))</f>
        <v>#REF!</v>
      </c>
      <c r="F6340" s="9" t="e">
        <f>INDEX(#REF!:#REF!,MATCH($D6340,#REF!:#REF!,0),MATCH(#REF!,#REF!:#REF!,0))</f>
        <v>#REF!</v>
      </c>
    </row>
    <row r="6341" spans="1:6" ht="16.5" x14ac:dyDescent="0.3">
      <c r="A6341" s="9" t="s">
        <v>15984</v>
      </c>
      <c r="B6341" s="9" t="s">
        <v>1989</v>
      </c>
      <c r="C6341" s="10">
        <v>11983</v>
      </c>
      <c r="D6341" s="9">
        <v>481875921</v>
      </c>
      <c r="E6341" s="9" t="e">
        <f>INDEX(#REF!:#REF!,MATCH($D6341,#REF!:#REF!,0),MATCH(#REF!,#REF!:#REF!,0))</f>
        <v>#REF!</v>
      </c>
      <c r="F6341" s="9" t="e">
        <f>INDEX(#REF!:#REF!,MATCH($D6341,#REF!:#REF!,0),MATCH(#REF!,#REF!:#REF!,0))</f>
        <v>#REF!</v>
      </c>
    </row>
    <row r="6342" spans="1:6" ht="16.5" x14ac:dyDescent="0.3">
      <c r="A6342" s="9" t="s">
        <v>15983</v>
      </c>
      <c r="B6342" s="9" t="s">
        <v>2254</v>
      </c>
      <c r="C6342" s="10">
        <v>58614</v>
      </c>
      <c r="D6342" s="9">
        <v>197180590</v>
      </c>
      <c r="E6342" s="9" t="e">
        <f>INDEX(#REF!:#REF!,MATCH($D6342,#REF!:#REF!,0),MATCH(#REF!,#REF!:#REF!,0))</f>
        <v>#REF!</v>
      </c>
      <c r="F6342" s="9" t="e">
        <f>INDEX(#REF!:#REF!,MATCH($D6342,#REF!:#REF!,0),MATCH(#REF!,#REF!:#REF!,0))</f>
        <v>#REF!</v>
      </c>
    </row>
    <row r="6343" spans="1:6" ht="16.5" x14ac:dyDescent="0.3">
      <c r="A6343" s="9" t="s">
        <v>15982</v>
      </c>
      <c r="B6343" s="9" t="s">
        <v>3049</v>
      </c>
      <c r="C6343" s="10">
        <v>18301</v>
      </c>
      <c r="D6343" s="9">
        <v>4076701275</v>
      </c>
      <c r="E6343" s="9" t="e">
        <f>INDEX(#REF!:#REF!,MATCH($D6343,#REF!:#REF!,0),MATCH(#REF!,#REF!:#REF!,0))</f>
        <v>#REF!</v>
      </c>
      <c r="F6343" s="9" t="e">
        <f>INDEX(#REF!:#REF!,MATCH($D6343,#REF!:#REF!,0),MATCH(#REF!,#REF!:#REF!,0))</f>
        <v>#REF!</v>
      </c>
    </row>
    <row r="6344" spans="1:6" ht="16.5" x14ac:dyDescent="0.3">
      <c r="A6344" s="9" t="s">
        <v>15981</v>
      </c>
      <c r="B6344" s="9" t="s">
        <v>1947</v>
      </c>
      <c r="C6344" s="10">
        <v>40463</v>
      </c>
      <c r="D6344" s="9">
        <v>1657097021</v>
      </c>
      <c r="E6344" s="9" t="e">
        <f>INDEX(#REF!:#REF!,MATCH($D6344,#REF!:#REF!,0),MATCH(#REF!,#REF!:#REF!,0))</f>
        <v>#REF!</v>
      </c>
      <c r="F6344" s="9" t="e">
        <f>INDEX(#REF!:#REF!,MATCH($D6344,#REF!:#REF!,0),MATCH(#REF!,#REF!:#REF!,0))</f>
        <v>#REF!</v>
      </c>
    </row>
    <row r="6345" spans="1:6" ht="16.5" x14ac:dyDescent="0.3">
      <c r="A6345" s="9" t="s">
        <v>15980</v>
      </c>
      <c r="B6345" s="9" t="s">
        <v>2025</v>
      </c>
      <c r="C6345" s="10">
        <v>25579</v>
      </c>
      <c r="D6345" s="9">
        <v>37593587</v>
      </c>
      <c r="E6345" s="9" t="e">
        <f>INDEX(#REF!:#REF!,MATCH($D6345,#REF!:#REF!,0),MATCH(#REF!,#REF!:#REF!,0))</f>
        <v>#REF!</v>
      </c>
      <c r="F6345" s="9" t="e">
        <f>INDEX(#REF!:#REF!,MATCH($D6345,#REF!:#REF!,0),MATCH(#REF!,#REF!:#REF!,0))</f>
        <v>#REF!</v>
      </c>
    </row>
    <row r="6346" spans="1:6" ht="16.5" x14ac:dyDescent="0.3">
      <c r="A6346" s="9" t="s">
        <v>15979</v>
      </c>
      <c r="B6346" s="9" t="s">
        <v>2034</v>
      </c>
      <c r="C6346" s="10">
        <v>10412</v>
      </c>
      <c r="D6346" s="9">
        <v>8620758454</v>
      </c>
      <c r="E6346" s="9" t="e">
        <f>INDEX(#REF!:#REF!,MATCH($D6346,#REF!:#REF!,0),MATCH(#REF!,#REF!:#REF!,0))</f>
        <v>#REF!</v>
      </c>
      <c r="F6346" s="9" t="e">
        <f>INDEX(#REF!:#REF!,MATCH($D6346,#REF!:#REF!,0),MATCH(#REF!,#REF!:#REF!,0))</f>
        <v>#REF!</v>
      </c>
    </row>
    <row r="6347" spans="1:6" ht="16.5" x14ac:dyDescent="0.3">
      <c r="A6347" s="9" t="s">
        <v>15978</v>
      </c>
      <c r="B6347" s="9" t="s">
        <v>3195</v>
      </c>
      <c r="C6347" s="10">
        <v>33703</v>
      </c>
      <c r="D6347" s="9">
        <v>8054305400</v>
      </c>
      <c r="E6347" s="9" t="e">
        <f>INDEX(#REF!:#REF!,MATCH($D6347,#REF!:#REF!,0),MATCH(#REF!,#REF!:#REF!,0))</f>
        <v>#REF!</v>
      </c>
      <c r="F6347" s="9" t="e">
        <f>INDEX(#REF!:#REF!,MATCH($D6347,#REF!:#REF!,0),MATCH(#REF!,#REF!:#REF!,0))</f>
        <v>#REF!</v>
      </c>
    </row>
    <row r="6348" spans="1:6" ht="16.5" x14ac:dyDescent="0.3">
      <c r="A6348" s="9" t="s">
        <v>15977</v>
      </c>
      <c r="B6348" s="9" t="s">
        <v>2198</v>
      </c>
      <c r="C6348" s="10">
        <v>57138</v>
      </c>
      <c r="D6348" s="9">
        <v>5341512014</v>
      </c>
      <c r="E6348" s="9" t="e">
        <f>INDEX(#REF!:#REF!,MATCH($D6348,#REF!:#REF!,0),MATCH(#REF!,#REF!:#REF!,0))</f>
        <v>#REF!</v>
      </c>
      <c r="F6348" s="9" t="e">
        <f>INDEX(#REF!:#REF!,MATCH($D6348,#REF!:#REF!,0),MATCH(#REF!,#REF!:#REF!,0))</f>
        <v>#REF!</v>
      </c>
    </row>
    <row r="6349" spans="1:6" ht="16.5" x14ac:dyDescent="0.3">
      <c r="A6349" s="9" t="s">
        <v>15976</v>
      </c>
      <c r="B6349" s="9" t="s">
        <v>1941</v>
      </c>
      <c r="C6349" s="10">
        <v>46846</v>
      </c>
      <c r="D6349" s="9">
        <v>4306425231</v>
      </c>
      <c r="E6349" s="9" t="e">
        <f>INDEX(#REF!:#REF!,MATCH($D6349,#REF!:#REF!,0),MATCH(#REF!,#REF!:#REF!,0))</f>
        <v>#REF!</v>
      </c>
      <c r="F6349" s="9" t="e">
        <f>INDEX(#REF!:#REF!,MATCH($D6349,#REF!:#REF!,0),MATCH(#REF!,#REF!:#REF!,0))</f>
        <v>#REF!</v>
      </c>
    </row>
    <row r="6350" spans="1:6" ht="16.5" x14ac:dyDescent="0.3">
      <c r="A6350" s="9" t="s">
        <v>15975</v>
      </c>
      <c r="B6350" s="9" t="s">
        <v>2519</v>
      </c>
      <c r="C6350" s="10">
        <v>14767</v>
      </c>
      <c r="D6350" s="9">
        <v>29906814</v>
      </c>
      <c r="E6350" s="9" t="e">
        <f>INDEX(#REF!:#REF!,MATCH($D6350,#REF!:#REF!,0),MATCH(#REF!,#REF!:#REF!,0))</f>
        <v>#REF!</v>
      </c>
      <c r="F6350" s="9" t="e">
        <f>INDEX(#REF!:#REF!,MATCH($D6350,#REF!:#REF!,0),MATCH(#REF!,#REF!:#REF!,0))</f>
        <v>#REF!</v>
      </c>
    </row>
    <row r="6351" spans="1:6" ht="16.5" x14ac:dyDescent="0.3">
      <c r="A6351" s="9" t="s">
        <v>15974</v>
      </c>
      <c r="B6351" s="9" t="s">
        <v>2845</v>
      </c>
      <c r="C6351" s="10">
        <v>33983</v>
      </c>
      <c r="D6351" s="9">
        <v>1718344562</v>
      </c>
      <c r="E6351" s="9" t="e">
        <f>INDEX(#REF!:#REF!,MATCH($D6351,#REF!:#REF!,0),MATCH(#REF!,#REF!:#REF!,0))</f>
        <v>#REF!</v>
      </c>
      <c r="F6351" s="9" t="e">
        <f>INDEX(#REF!:#REF!,MATCH($D6351,#REF!:#REF!,0),MATCH(#REF!,#REF!:#REF!,0))</f>
        <v>#REF!</v>
      </c>
    </row>
    <row r="6352" spans="1:6" ht="16.5" x14ac:dyDescent="0.3">
      <c r="A6352" s="9" t="s">
        <v>15973</v>
      </c>
      <c r="B6352" s="9" t="s">
        <v>2820</v>
      </c>
      <c r="C6352" s="10">
        <v>18414</v>
      </c>
      <c r="D6352" s="9">
        <v>1549399640</v>
      </c>
      <c r="E6352" s="9" t="e">
        <f>INDEX(#REF!:#REF!,MATCH($D6352,#REF!:#REF!,0),MATCH(#REF!,#REF!:#REF!,0))</f>
        <v>#REF!</v>
      </c>
      <c r="F6352" s="9" t="e">
        <f>INDEX(#REF!:#REF!,MATCH($D6352,#REF!:#REF!,0),MATCH(#REF!,#REF!:#REF!,0))</f>
        <v>#REF!</v>
      </c>
    </row>
    <row r="6353" spans="1:6" ht="16.5" x14ac:dyDescent="0.3">
      <c r="A6353" s="9" t="s">
        <v>15972</v>
      </c>
      <c r="B6353" s="9" t="s">
        <v>2584</v>
      </c>
      <c r="C6353" s="10">
        <v>54281</v>
      </c>
      <c r="D6353" s="9">
        <v>6380488901</v>
      </c>
      <c r="E6353" s="9" t="e">
        <f>INDEX(#REF!:#REF!,MATCH($D6353,#REF!:#REF!,0),MATCH(#REF!,#REF!:#REF!,0))</f>
        <v>#REF!</v>
      </c>
      <c r="F6353" s="9" t="e">
        <f>INDEX(#REF!:#REF!,MATCH($D6353,#REF!:#REF!,0),MATCH(#REF!,#REF!:#REF!,0))</f>
        <v>#REF!</v>
      </c>
    </row>
    <row r="6354" spans="1:6" ht="16.5" x14ac:dyDescent="0.3">
      <c r="A6354" s="9" t="s">
        <v>15971</v>
      </c>
      <c r="B6354" s="9" t="s">
        <v>2243</v>
      </c>
      <c r="C6354" s="10">
        <v>45036</v>
      </c>
      <c r="D6354" s="9">
        <v>4119729087</v>
      </c>
      <c r="E6354" s="9" t="e">
        <f>INDEX(#REF!:#REF!,MATCH($D6354,#REF!:#REF!,0),MATCH(#REF!,#REF!:#REF!,0))</f>
        <v>#REF!</v>
      </c>
      <c r="F6354" s="9" t="e">
        <f>INDEX(#REF!:#REF!,MATCH($D6354,#REF!:#REF!,0),MATCH(#REF!,#REF!:#REF!,0))</f>
        <v>#REF!</v>
      </c>
    </row>
    <row r="6355" spans="1:6" ht="16.5" x14ac:dyDescent="0.3">
      <c r="A6355" s="9" t="s">
        <v>15970</v>
      </c>
      <c r="B6355" s="9" t="s">
        <v>2658</v>
      </c>
      <c r="C6355" s="10">
        <v>20276</v>
      </c>
      <c r="D6355" s="9">
        <v>2177097355</v>
      </c>
      <c r="E6355" s="9" t="e">
        <f>INDEX(#REF!:#REF!,MATCH($D6355,#REF!:#REF!,0),MATCH(#REF!,#REF!:#REF!,0))</f>
        <v>#REF!</v>
      </c>
      <c r="F6355" s="9" t="e">
        <f>INDEX(#REF!:#REF!,MATCH($D6355,#REF!:#REF!,0),MATCH(#REF!,#REF!:#REF!,0))</f>
        <v>#REF!</v>
      </c>
    </row>
    <row r="6356" spans="1:6" ht="16.5" x14ac:dyDescent="0.3">
      <c r="A6356" s="9" t="s">
        <v>15969</v>
      </c>
      <c r="B6356" s="9" t="s">
        <v>1977</v>
      </c>
      <c r="C6356" s="10">
        <v>58436</v>
      </c>
      <c r="D6356" s="9">
        <v>1081492333</v>
      </c>
      <c r="E6356" s="9" t="e">
        <f>INDEX(#REF!:#REF!,MATCH($D6356,#REF!:#REF!,0),MATCH(#REF!,#REF!:#REF!,0))</f>
        <v>#REF!</v>
      </c>
      <c r="F6356" s="9" t="e">
        <f>INDEX(#REF!:#REF!,MATCH($D6356,#REF!:#REF!,0),MATCH(#REF!,#REF!:#REF!,0))</f>
        <v>#REF!</v>
      </c>
    </row>
    <row r="6357" spans="1:6" ht="16.5" x14ac:dyDescent="0.3">
      <c r="A6357" s="9" t="s">
        <v>15968</v>
      </c>
      <c r="B6357" s="9" t="s">
        <v>2606</v>
      </c>
      <c r="C6357" s="10">
        <v>51768</v>
      </c>
      <c r="D6357" s="9">
        <v>4323727860</v>
      </c>
      <c r="E6357" s="9" t="e">
        <f>INDEX(#REF!:#REF!,MATCH($D6357,#REF!:#REF!,0),MATCH(#REF!,#REF!:#REF!,0))</f>
        <v>#REF!</v>
      </c>
      <c r="F6357" s="9" t="e">
        <f>INDEX(#REF!:#REF!,MATCH($D6357,#REF!:#REF!,0),MATCH(#REF!,#REF!:#REF!,0))</f>
        <v>#REF!</v>
      </c>
    </row>
    <row r="6358" spans="1:6" ht="16.5" x14ac:dyDescent="0.3">
      <c r="A6358" s="9" t="s">
        <v>15967</v>
      </c>
      <c r="B6358" s="9" t="s">
        <v>2530</v>
      </c>
      <c r="C6358" s="10">
        <v>48010</v>
      </c>
      <c r="D6358" s="9">
        <v>994826516</v>
      </c>
      <c r="E6358" s="9" t="e">
        <f>INDEX(#REF!:#REF!,MATCH($D6358,#REF!:#REF!,0),MATCH(#REF!,#REF!:#REF!,0))</f>
        <v>#REF!</v>
      </c>
      <c r="F6358" s="9" t="e">
        <f>INDEX(#REF!:#REF!,MATCH($D6358,#REF!:#REF!,0),MATCH(#REF!,#REF!:#REF!,0))</f>
        <v>#REF!</v>
      </c>
    </row>
    <row r="6359" spans="1:6" ht="16.5" x14ac:dyDescent="0.3">
      <c r="A6359" s="9" t="s">
        <v>15966</v>
      </c>
      <c r="B6359" s="9" t="s">
        <v>2753</v>
      </c>
      <c r="C6359" s="10">
        <v>10796</v>
      </c>
      <c r="D6359" s="9">
        <v>4472356473</v>
      </c>
      <c r="E6359" s="9" t="e">
        <f>INDEX(#REF!:#REF!,MATCH($D6359,#REF!:#REF!,0),MATCH(#REF!,#REF!:#REF!,0))</f>
        <v>#REF!</v>
      </c>
      <c r="F6359" s="9" t="e">
        <f>INDEX(#REF!:#REF!,MATCH($D6359,#REF!:#REF!,0),MATCH(#REF!,#REF!:#REF!,0))</f>
        <v>#REF!</v>
      </c>
    </row>
    <row r="6360" spans="1:6" ht="16.5" x14ac:dyDescent="0.3">
      <c r="A6360" s="9" t="s">
        <v>15965</v>
      </c>
      <c r="B6360" s="9" t="s">
        <v>2762</v>
      </c>
      <c r="C6360" s="10">
        <v>41580</v>
      </c>
      <c r="D6360" s="9">
        <v>5372344725</v>
      </c>
      <c r="E6360" s="9" t="e">
        <f>INDEX(#REF!:#REF!,MATCH($D6360,#REF!:#REF!,0),MATCH(#REF!,#REF!:#REF!,0))</f>
        <v>#REF!</v>
      </c>
      <c r="F6360" s="9" t="e">
        <f>INDEX(#REF!:#REF!,MATCH($D6360,#REF!:#REF!,0),MATCH(#REF!,#REF!:#REF!,0))</f>
        <v>#REF!</v>
      </c>
    </row>
    <row r="6361" spans="1:6" ht="16.5" x14ac:dyDescent="0.3">
      <c r="A6361" s="9" t="s">
        <v>15964</v>
      </c>
      <c r="B6361" s="9" t="s">
        <v>2228</v>
      </c>
      <c r="C6361" s="10">
        <v>31646</v>
      </c>
      <c r="D6361" s="9">
        <v>1518783783</v>
      </c>
      <c r="E6361" s="9" t="e">
        <f>INDEX(#REF!:#REF!,MATCH($D6361,#REF!:#REF!,0),MATCH(#REF!,#REF!:#REF!,0))</f>
        <v>#REF!</v>
      </c>
      <c r="F6361" s="9" t="e">
        <f>INDEX(#REF!:#REF!,MATCH($D6361,#REF!:#REF!,0),MATCH(#REF!,#REF!:#REF!,0))</f>
        <v>#REF!</v>
      </c>
    </row>
    <row r="6362" spans="1:6" ht="16.5" x14ac:dyDescent="0.3">
      <c r="A6362" s="9" t="s">
        <v>15963</v>
      </c>
      <c r="B6362" s="9" t="s">
        <v>2886</v>
      </c>
      <c r="C6362" s="10">
        <v>54524</v>
      </c>
      <c r="D6362" s="9">
        <v>8808097757</v>
      </c>
      <c r="E6362" s="9" t="e">
        <f>INDEX(#REF!:#REF!,MATCH($D6362,#REF!:#REF!,0),MATCH(#REF!,#REF!:#REF!,0))</f>
        <v>#REF!</v>
      </c>
      <c r="F6362" s="9" t="e">
        <f>INDEX(#REF!:#REF!,MATCH($D6362,#REF!:#REF!,0),MATCH(#REF!,#REF!:#REF!,0))</f>
        <v>#REF!</v>
      </c>
    </row>
    <row r="6363" spans="1:6" ht="16.5" x14ac:dyDescent="0.3">
      <c r="A6363" s="9" t="s">
        <v>15962</v>
      </c>
      <c r="B6363" s="9" t="s">
        <v>3720</v>
      </c>
      <c r="C6363" s="10">
        <v>12446</v>
      </c>
      <c r="D6363" s="9">
        <v>8187246642</v>
      </c>
      <c r="E6363" s="9" t="e">
        <f>INDEX(#REF!:#REF!,MATCH($D6363,#REF!:#REF!,0),MATCH(#REF!,#REF!:#REF!,0))</f>
        <v>#REF!</v>
      </c>
      <c r="F6363" s="9" t="e">
        <f>INDEX(#REF!:#REF!,MATCH($D6363,#REF!:#REF!,0),MATCH(#REF!,#REF!:#REF!,0))</f>
        <v>#REF!</v>
      </c>
    </row>
    <row r="6364" spans="1:6" ht="16.5" x14ac:dyDescent="0.3">
      <c r="A6364" s="9" t="s">
        <v>15961</v>
      </c>
      <c r="B6364" s="9" t="s">
        <v>2216</v>
      </c>
      <c r="C6364" s="10">
        <v>50702</v>
      </c>
      <c r="D6364" s="9">
        <v>4823073274</v>
      </c>
      <c r="E6364" s="9" t="e">
        <f>INDEX(#REF!:#REF!,MATCH($D6364,#REF!:#REF!,0),MATCH(#REF!,#REF!:#REF!,0))</f>
        <v>#REF!</v>
      </c>
      <c r="F6364" s="9" t="e">
        <f>INDEX(#REF!:#REF!,MATCH($D6364,#REF!:#REF!,0),MATCH(#REF!,#REF!:#REF!,0))</f>
        <v>#REF!</v>
      </c>
    </row>
    <row r="6365" spans="1:6" ht="16.5" x14ac:dyDescent="0.3">
      <c r="A6365" s="9" t="s">
        <v>15960</v>
      </c>
      <c r="B6365" s="9" t="s">
        <v>2219</v>
      </c>
      <c r="C6365" s="10">
        <v>27969</v>
      </c>
      <c r="D6365" s="9">
        <v>3075132195</v>
      </c>
      <c r="E6365" s="9" t="e">
        <f>INDEX(#REF!:#REF!,MATCH($D6365,#REF!:#REF!,0),MATCH(#REF!,#REF!:#REF!,0))</f>
        <v>#REF!</v>
      </c>
      <c r="F6365" s="9" t="e">
        <f>INDEX(#REF!:#REF!,MATCH($D6365,#REF!:#REF!,0),MATCH(#REF!,#REF!:#REF!,0))</f>
        <v>#REF!</v>
      </c>
    </row>
    <row r="6366" spans="1:6" ht="16.5" x14ac:dyDescent="0.3">
      <c r="A6366" s="9" t="s">
        <v>15959</v>
      </c>
      <c r="B6366" s="9" t="s">
        <v>2056</v>
      </c>
      <c r="C6366" s="10">
        <v>55750</v>
      </c>
      <c r="D6366" s="9">
        <v>9163060264</v>
      </c>
      <c r="E6366" s="9" t="e">
        <f>INDEX(#REF!:#REF!,MATCH($D6366,#REF!:#REF!,0),MATCH(#REF!,#REF!:#REF!,0))</f>
        <v>#REF!</v>
      </c>
      <c r="F6366" s="9" t="e">
        <f>INDEX(#REF!:#REF!,MATCH($D6366,#REF!:#REF!,0),MATCH(#REF!,#REF!:#REF!,0))</f>
        <v>#REF!</v>
      </c>
    </row>
    <row r="6367" spans="1:6" ht="16.5" x14ac:dyDescent="0.3">
      <c r="A6367" s="9" t="s">
        <v>15958</v>
      </c>
      <c r="B6367" s="9" t="s">
        <v>2519</v>
      </c>
      <c r="C6367" s="10">
        <v>54306</v>
      </c>
      <c r="D6367" s="9">
        <v>8387947148</v>
      </c>
      <c r="E6367" s="9" t="e">
        <f>INDEX(#REF!:#REF!,MATCH($D6367,#REF!:#REF!,0),MATCH(#REF!,#REF!:#REF!,0))</f>
        <v>#REF!</v>
      </c>
      <c r="F6367" s="9" t="e">
        <f>INDEX(#REF!:#REF!,MATCH($D6367,#REF!:#REF!,0),MATCH(#REF!,#REF!:#REF!,0))</f>
        <v>#REF!</v>
      </c>
    </row>
    <row r="6368" spans="1:6" ht="16.5" x14ac:dyDescent="0.3">
      <c r="A6368" s="9" t="s">
        <v>15957</v>
      </c>
      <c r="B6368" s="9" t="s">
        <v>2371</v>
      </c>
      <c r="C6368" s="10">
        <v>54103</v>
      </c>
      <c r="D6368" s="9">
        <v>9800744517</v>
      </c>
      <c r="E6368" s="9" t="e">
        <f>INDEX(#REF!:#REF!,MATCH($D6368,#REF!:#REF!,0),MATCH(#REF!,#REF!:#REF!,0))</f>
        <v>#REF!</v>
      </c>
      <c r="F6368" s="9" t="e">
        <f>INDEX(#REF!:#REF!,MATCH($D6368,#REF!:#REF!,0),MATCH(#REF!,#REF!:#REF!,0))</f>
        <v>#REF!</v>
      </c>
    </row>
    <row r="6369" spans="1:11" ht="16.5" x14ac:dyDescent="0.3">
      <c r="A6369" s="9" t="s">
        <v>15956</v>
      </c>
      <c r="B6369" s="9" t="s">
        <v>2713</v>
      </c>
      <c r="C6369" s="10">
        <v>54822</v>
      </c>
      <c r="D6369" s="9">
        <v>1892125439</v>
      </c>
      <c r="E6369" s="9" t="e">
        <f>INDEX(#REF!:#REF!,MATCH($D6369,#REF!:#REF!,0),MATCH(#REF!,#REF!:#REF!,0))</f>
        <v>#REF!</v>
      </c>
      <c r="F6369" s="9" t="e">
        <f>INDEX(#REF!:#REF!,MATCH($D6369,#REF!:#REF!,0),MATCH(#REF!,#REF!:#REF!,0))</f>
        <v>#REF!</v>
      </c>
    </row>
    <row r="6370" spans="1:11" ht="16.5" x14ac:dyDescent="0.3">
      <c r="A6370" s="9" t="s">
        <v>15955</v>
      </c>
      <c r="B6370" s="9" t="s">
        <v>3255</v>
      </c>
      <c r="C6370" s="10">
        <v>30515</v>
      </c>
      <c r="D6370" s="9">
        <v>6375014751</v>
      </c>
      <c r="E6370" s="9" t="e">
        <f>INDEX(#REF!:#REF!,MATCH($D6370,#REF!:#REF!,0),MATCH(#REF!,#REF!:#REF!,0))</f>
        <v>#REF!</v>
      </c>
      <c r="F6370" s="9" t="e">
        <f>INDEX(#REF!:#REF!,MATCH($D6370,#REF!:#REF!,0),MATCH(#REF!,#REF!:#REF!,0))</f>
        <v>#REF!</v>
      </c>
    </row>
    <row r="6371" spans="1:11" ht="16.5" x14ac:dyDescent="0.3">
      <c r="A6371" s="9" t="s">
        <v>15954</v>
      </c>
      <c r="B6371" s="9" t="s">
        <v>2914</v>
      </c>
      <c r="C6371" s="10">
        <v>38688</v>
      </c>
      <c r="D6371" s="9">
        <v>5079859830</v>
      </c>
      <c r="E6371" s="9" t="e">
        <f>INDEX(#REF!:#REF!,MATCH($D6371,#REF!:#REF!,0),MATCH(#REF!,#REF!:#REF!,0))</f>
        <v>#REF!</v>
      </c>
      <c r="F6371" s="9" t="e">
        <f>INDEX(#REF!:#REF!,MATCH($D6371,#REF!:#REF!,0),MATCH(#REF!,#REF!:#REF!,0))</f>
        <v>#REF!</v>
      </c>
    </row>
    <row r="6372" spans="1:11" ht="16.5" x14ac:dyDescent="0.3">
      <c r="A6372" s="9" t="s">
        <v>15953</v>
      </c>
      <c r="B6372" s="9" t="s">
        <v>2232</v>
      </c>
      <c r="C6372" s="10">
        <v>44045</v>
      </c>
      <c r="D6372" s="9">
        <v>3127459866</v>
      </c>
      <c r="E6372" s="9" t="e">
        <f>INDEX(#REF!:#REF!,MATCH($D6372,#REF!:#REF!,0),MATCH(#REF!,#REF!:#REF!,0))</f>
        <v>#REF!</v>
      </c>
      <c r="F6372" s="9" t="e">
        <f>INDEX(#REF!:#REF!,MATCH($D6372,#REF!:#REF!,0),MATCH(#REF!,#REF!:#REF!,0))</f>
        <v>#REF!</v>
      </c>
    </row>
    <row r="6373" spans="1:11" ht="16.5" x14ac:dyDescent="0.3">
      <c r="A6373" s="9" t="s">
        <v>15952</v>
      </c>
      <c r="B6373" s="9" t="s">
        <v>2474</v>
      </c>
      <c r="C6373" s="10">
        <v>55929</v>
      </c>
      <c r="D6373" s="9">
        <v>4192443678</v>
      </c>
      <c r="E6373" s="9" t="e">
        <f>INDEX(#REF!:#REF!,MATCH($D6373,#REF!:#REF!,0),MATCH(#REF!,#REF!:#REF!,0))</f>
        <v>#REF!</v>
      </c>
      <c r="F6373" s="9" t="e">
        <f>INDEX(#REF!:#REF!,MATCH($D6373,#REF!:#REF!,0),MATCH(#REF!,#REF!:#REF!,0))</f>
        <v>#REF!</v>
      </c>
    </row>
    <row r="6374" spans="1:11" ht="16.5" x14ac:dyDescent="0.3">
      <c r="A6374" s="9" t="s">
        <v>15951</v>
      </c>
      <c r="B6374" s="9" t="s">
        <v>2034</v>
      </c>
      <c r="C6374" s="10">
        <v>24853</v>
      </c>
      <c r="D6374" s="9">
        <v>3935718624</v>
      </c>
      <c r="E6374" s="9" t="e">
        <f>INDEX(#REF!:#REF!,MATCH($D6374,#REF!:#REF!,0),MATCH(#REF!,#REF!:#REF!,0))</f>
        <v>#REF!</v>
      </c>
      <c r="F6374" s="9" t="e">
        <f>INDEX(#REF!:#REF!,MATCH($D6374,#REF!:#REF!,0),MATCH(#REF!,#REF!:#REF!,0))</f>
        <v>#REF!</v>
      </c>
    </row>
    <row r="6375" spans="1:11" ht="17.25" thickBot="1" x14ac:dyDescent="0.35">
      <c r="A6375" s="9" t="s">
        <v>15950</v>
      </c>
      <c r="B6375" s="9" t="s">
        <v>3720</v>
      </c>
      <c r="C6375" s="10">
        <v>59189</v>
      </c>
      <c r="D6375" s="9">
        <v>3127459866</v>
      </c>
      <c r="E6375" s="9" t="e">
        <f>INDEX(#REF!:#REF!,MATCH($D6375,#REF!:#REF!,0),MATCH(#REF!,#REF!:#REF!,0))</f>
        <v>#REF!</v>
      </c>
      <c r="F6375" s="9" t="e">
        <f>INDEX(#REF!:#REF!,MATCH($D6375,#REF!:#REF!,0),MATCH(#REF!,#REF!:#REF!,0))</f>
        <v>#REF!</v>
      </c>
    </row>
    <row r="6376" spans="1:11" ht="17.25" thickTop="1" x14ac:dyDescent="0.3">
      <c r="A6376" s="9" t="s">
        <v>15949</v>
      </c>
      <c r="B6376" s="9" t="s">
        <v>2532</v>
      </c>
      <c r="C6376" s="10">
        <v>48768</v>
      </c>
      <c r="D6376" s="9">
        <v>513904581</v>
      </c>
      <c r="E6376" s="9" t="e">
        <f>INDEX(#REF!:#REF!,MATCH($D6376,#REF!:#REF!,0),MATCH(#REF!,#REF!:#REF!,0))</f>
        <v>#REF!</v>
      </c>
      <c r="F6376" s="9" t="e">
        <f>INDEX(#REF!:#REF!,MATCH($D6376,#REF!:#REF!,0),MATCH(#REF!,#REF!:#REF!,0))</f>
        <v>#REF!</v>
      </c>
      <c r="J6376" s="12">
        <f>SUBTOTAL(109,deals_closed[closed_amount])</f>
        <v>699144198</v>
      </c>
      <c r="K6376" s="11">
        <v>40662.058823529413</v>
      </c>
    </row>
    <row r="6377" spans="1:11" ht="16.5" x14ac:dyDescent="0.3">
      <c r="A6377" s="9" t="s">
        <v>15948</v>
      </c>
      <c r="B6377" s="9" t="s">
        <v>2793</v>
      </c>
      <c r="C6377" s="10">
        <v>13369</v>
      </c>
      <c r="D6377" s="9">
        <v>9369490930</v>
      </c>
      <c r="E6377" s="9" t="e">
        <f>INDEX(#REF!:#REF!,MATCH($D6377,#REF!:#REF!,0),MATCH(#REF!,#REF!:#REF!,0))</f>
        <v>#REF!</v>
      </c>
      <c r="F6377" s="9" t="e">
        <f>INDEX(#REF!:#REF!,MATCH($D6377,#REF!:#REF!,0),MATCH(#REF!,#REF!:#REF!,0))</f>
        <v>#REF!</v>
      </c>
    </row>
    <row r="6378" spans="1:11" ht="16.5" x14ac:dyDescent="0.3">
      <c r="A6378" s="9" t="s">
        <v>15947</v>
      </c>
      <c r="B6378" s="9" t="s">
        <v>2481</v>
      </c>
      <c r="C6378" s="10">
        <v>38075</v>
      </c>
      <c r="D6378" s="9">
        <v>8731494560</v>
      </c>
      <c r="E6378" s="9" t="e">
        <f>INDEX(#REF!:#REF!,MATCH($D6378,#REF!:#REF!,0),MATCH(#REF!,#REF!:#REF!,0))</f>
        <v>#REF!</v>
      </c>
      <c r="F6378" s="9" t="e">
        <f>INDEX(#REF!:#REF!,MATCH($D6378,#REF!:#REF!,0),MATCH(#REF!,#REF!:#REF!,0))</f>
        <v>#REF!</v>
      </c>
    </row>
    <row r="6379" spans="1:11" ht="16.5" x14ac:dyDescent="0.3">
      <c r="A6379" s="9" t="s">
        <v>15946</v>
      </c>
      <c r="B6379" s="9" t="s">
        <v>2323</v>
      </c>
      <c r="C6379" s="10">
        <v>29020</v>
      </c>
      <c r="D6379" s="9">
        <v>492630925</v>
      </c>
      <c r="E6379" s="9" t="e">
        <f>INDEX(#REF!:#REF!,MATCH($D6379,#REF!:#REF!,0),MATCH(#REF!,#REF!:#REF!,0))</f>
        <v>#REF!</v>
      </c>
      <c r="F6379" s="9" t="e">
        <f>INDEX(#REF!:#REF!,MATCH($D6379,#REF!:#REF!,0),MATCH(#REF!,#REF!:#REF!,0))</f>
        <v>#REF!</v>
      </c>
    </row>
    <row r="6380" spans="1:11" ht="16.5" x14ac:dyDescent="0.3">
      <c r="A6380" s="9" t="s">
        <v>15945</v>
      </c>
      <c r="B6380" s="9" t="s">
        <v>3448</v>
      </c>
      <c r="C6380" s="10">
        <v>21746</v>
      </c>
      <c r="D6380" s="9">
        <v>2209340063</v>
      </c>
      <c r="E6380" s="9" t="e">
        <f>INDEX(#REF!:#REF!,MATCH($D6380,#REF!:#REF!,0),MATCH(#REF!,#REF!:#REF!,0))</f>
        <v>#REF!</v>
      </c>
      <c r="F6380" s="9" t="e">
        <f>INDEX(#REF!:#REF!,MATCH($D6380,#REF!:#REF!,0),MATCH(#REF!,#REF!:#REF!,0))</f>
        <v>#REF!</v>
      </c>
    </row>
    <row r="6381" spans="1:11" ht="16.5" x14ac:dyDescent="0.3">
      <c r="A6381" s="9" t="s">
        <v>15944</v>
      </c>
      <c r="B6381" s="9" t="s">
        <v>2492</v>
      </c>
      <c r="C6381" s="10">
        <v>26840</v>
      </c>
      <c r="D6381" s="9">
        <v>1754740677</v>
      </c>
      <c r="E6381" s="9" t="e">
        <f>INDEX(#REF!:#REF!,MATCH($D6381,#REF!:#REF!,0),MATCH(#REF!,#REF!:#REF!,0))</f>
        <v>#REF!</v>
      </c>
      <c r="F6381" s="9" t="e">
        <f>INDEX(#REF!:#REF!,MATCH($D6381,#REF!:#REF!,0),MATCH(#REF!,#REF!:#REF!,0))</f>
        <v>#REF!</v>
      </c>
    </row>
    <row r="6382" spans="1:11" ht="16.5" x14ac:dyDescent="0.3">
      <c r="A6382" s="9" t="s">
        <v>15943</v>
      </c>
      <c r="B6382" s="9" t="s">
        <v>2032</v>
      </c>
      <c r="C6382" s="10">
        <v>29501</v>
      </c>
      <c r="D6382" s="9">
        <v>4184483038</v>
      </c>
      <c r="E6382" s="9" t="e">
        <f>INDEX(#REF!:#REF!,MATCH($D6382,#REF!:#REF!,0),MATCH(#REF!,#REF!:#REF!,0))</f>
        <v>#REF!</v>
      </c>
      <c r="F6382" s="9" t="e">
        <f>INDEX(#REF!:#REF!,MATCH($D6382,#REF!:#REF!,0),MATCH(#REF!,#REF!:#REF!,0))</f>
        <v>#REF!</v>
      </c>
    </row>
    <row r="6383" spans="1:11" ht="16.5" x14ac:dyDescent="0.3">
      <c r="A6383" s="9" t="s">
        <v>15942</v>
      </c>
      <c r="B6383" s="9" t="s">
        <v>2555</v>
      </c>
      <c r="C6383" s="10">
        <v>30518</v>
      </c>
      <c r="D6383" s="9">
        <v>2975315244</v>
      </c>
      <c r="E6383" s="9" t="e">
        <f>INDEX(#REF!:#REF!,MATCH($D6383,#REF!:#REF!,0),MATCH(#REF!,#REF!:#REF!,0))</f>
        <v>#REF!</v>
      </c>
      <c r="F6383" s="9" t="e">
        <f>INDEX(#REF!:#REF!,MATCH($D6383,#REF!:#REF!,0),MATCH(#REF!,#REF!:#REF!,0))</f>
        <v>#REF!</v>
      </c>
    </row>
    <row r="6384" spans="1:11" ht="16.5" x14ac:dyDescent="0.3">
      <c r="A6384" s="9" t="s">
        <v>15941</v>
      </c>
      <c r="B6384" s="9" t="s">
        <v>2081</v>
      </c>
      <c r="C6384" s="10">
        <v>44176</v>
      </c>
      <c r="D6384" s="9">
        <v>7966083349</v>
      </c>
      <c r="E6384" s="9" t="e">
        <f>INDEX(#REF!:#REF!,MATCH($D6384,#REF!:#REF!,0),MATCH(#REF!,#REF!:#REF!,0))</f>
        <v>#REF!</v>
      </c>
      <c r="F6384" s="9" t="e">
        <f>INDEX(#REF!:#REF!,MATCH($D6384,#REF!:#REF!,0),MATCH(#REF!,#REF!:#REF!,0))</f>
        <v>#REF!</v>
      </c>
    </row>
    <row r="6385" spans="1:6" ht="16.5" x14ac:dyDescent="0.3">
      <c r="A6385" s="9" t="s">
        <v>15940</v>
      </c>
      <c r="B6385" s="9" t="s">
        <v>2762</v>
      </c>
      <c r="C6385" s="10">
        <v>16162</v>
      </c>
      <c r="D6385" s="9">
        <v>6358114417</v>
      </c>
      <c r="E6385" s="9" t="e">
        <f>INDEX(#REF!:#REF!,MATCH($D6385,#REF!:#REF!,0),MATCH(#REF!,#REF!:#REF!,0))</f>
        <v>#REF!</v>
      </c>
      <c r="F6385" s="9" t="e">
        <f>INDEX(#REF!:#REF!,MATCH($D6385,#REF!:#REF!,0),MATCH(#REF!,#REF!:#REF!,0))</f>
        <v>#REF!</v>
      </c>
    </row>
    <row r="6386" spans="1:6" ht="16.5" x14ac:dyDescent="0.3">
      <c r="A6386" s="9" t="s">
        <v>15939</v>
      </c>
      <c r="B6386" s="9" t="s">
        <v>3200</v>
      </c>
      <c r="C6386" s="10">
        <v>30681</v>
      </c>
      <c r="D6386" s="9">
        <v>2792499575</v>
      </c>
      <c r="E6386" s="9" t="e">
        <f>INDEX(#REF!:#REF!,MATCH($D6386,#REF!:#REF!,0),MATCH(#REF!,#REF!:#REF!,0))</f>
        <v>#REF!</v>
      </c>
      <c r="F6386" s="9" t="e">
        <f>INDEX(#REF!:#REF!,MATCH($D6386,#REF!:#REF!,0),MATCH(#REF!,#REF!:#REF!,0))</f>
        <v>#REF!</v>
      </c>
    </row>
    <row r="6387" spans="1:6" ht="16.5" x14ac:dyDescent="0.3">
      <c r="A6387" s="9" t="s">
        <v>15938</v>
      </c>
      <c r="B6387" s="9" t="s">
        <v>2945</v>
      </c>
      <c r="C6387" s="10">
        <v>54602</v>
      </c>
      <c r="D6387" s="9">
        <v>9617190826</v>
      </c>
      <c r="E6387" s="9" t="e">
        <f>INDEX(#REF!:#REF!,MATCH($D6387,#REF!:#REF!,0),MATCH(#REF!,#REF!:#REF!,0))</f>
        <v>#REF!</v>
      </c>
      <c r="F6387" s="9" t="e">
        <f>INDEX(#REF!:#REF!,MATCH($D6387,#REF!:#REF!,0),MATCH(#REF!,#REF!:#REF!,0))</f>
        <v>#REF!</v>
      </c>
    </row>
    <row r="6388" spans="1:6" ht="16.5" x14ac:dyDescent="0.3">
      <c r="A6388" s="9" t="s">
        <v>15937</v>
      </c>
      <c r="B6388" s="9" t="s">
        <v>2179</v>
      </c>
      <c r="C6388" s="10">
        <v>21388</v>
      </c>
      <c r="D6388" s="9">
        <v>4445486779</v>
      </c>
      <c r="E6388" s="9" t="e">
        <f>INDEX(#REF!:#REF!,MATCH($D6388,#REF!:#REF!,0),MATCH(#REF!,#REF!:#REF!,0))</f>
        <v>#REF!</v>
      </c>
      <c r="F6388" s="9" t="e">
        <f>INDEX(#REF!:#REF!,MATCH($D6388,#REF!:#REF!,0),MATCH(#REF!,#REF!:#REF!,0))</f>
        <v>#REF!</v>
      </c>
    </row>
    <row r="6389" spans="1:6" ht="16.5" x14ac:dyDescent="0.3">
      <c r="A6389" s="9" t="s">
        <v>15936</v>
      </c>
      <c r="B6389" s="9" t="s">
        <v>2669</v>
      </c>
      <c r="C6389" s="10">
        <v>41310</v>
      </c>
      <c r="D6389" s="9">
        <v>509389570</v>
      </c>
      <c r="E6389" s="9" t="e">
        <f>INDEX(#REF!:#REF!,MATCH($D6389,#REF!:#REF!,0),MATCH(#REF!,#REF!:#REF!,0))</f>
        <v>#REF!</v>
      </c>
      <c r="F6389" s="9" t="e">
        <f>INDEX(#REF!:#REF!,MATCH($D6389,#REF!:#REF!,0),MATCH(#REF!,#REF!:#REF!,0))</f>
        <v>#REF!</v>
      </c>
    </row>
    <row r="6390" spans="1:6" ht="16.5" x14ac:dyDescent="0.3">
      <c r="A6390" s="9" t="s">
        <v>15935</v>
      </c>
      <c r="B6390" s="9" t="s">
        <v>2136</v>
      </c>
      <c r="C6390" s="10">
        <v>30210</v>
      </c>
      <c r="D6390" s="9">
        <v>9620547551</v>
      </c>
      <c r="E6390" s="9" t="e">
        <f>INDEX(#REF!:#REF!,MATCH($D6390,#REF!:#REF!,0),MATCH(#REF!,#REF!:#REF!,0))</f>
        <v>#REF!</v>
      </c>
      <c r="F6390" s="9" t="e">
        <f>INDEX(#REF!:#REF!,MATCH($D6390,#REF!:#REF!,0),MATCH(#REF!,#REF!:#REF!,0))</f>
        <v>#REF!</v>
      </c>
    </row>
    <row r="6391" spans="1:6" ht="16.5" x14ac:dyDescent="0.3">
      <c r="A6391" s="9" t="s">
        <v>15934</v>
      </c>
      <c r="B6391" s="9" t="s">
        <v>2683</v>
      </c>
      <c r="C6391" s="10">
        <v>54148</v>
      </c>
      <c r="D6391" s="9">
        <v>3967370569</v>
      </c>
      <c r="E6391" s="9" t="e">
        <f>INDEX(#REF!:#REF!,MATCH($D6391,#REF!:#REF!,0),MATCH(#REF!,#REF!:#REF!,0))</f>
        <v>#REF!</v>
      </c>
      <c r="F6391" s="9" t="e">
        <f>INDEX(#REF!:#REF!,MATCH($D6391,#REF!:#REF!,0),MATCH(#REF!,#REF!:#REF!,0))</f>
        <v>#REF!</v>
      </c>
    </row>
    <row r="6392" spans="1:6" ht="16.5" x14ac:dyDescent="0.3">
      <c r="A6392" s="9" t="s">
        <v>15933</v>
      </c>
      <c r="B6392" s="9" t="s">
        <v>2655</v>
      </c>
      <c r="C6392" s="10">
        <v>49230</v>
      </c>
      <c r="D6392" s="9">
        <v>6235447353</v>
      </c>
      <c r="E6392" s="9" t="e">
        <f>INDEX(#REF!:#REF!,MATCH($D6392,#REF!:#REF!,0),MATCH(#REF!,#REF!:#REF!,0))</f>
        <v>#REF!</v>
      </c>
      <c r="F6392" s="9" t="e">
        <f>INDEX(#REF!:#REF!,MATCH($D6392,#REF!:#REF!,0),MATCH(#REF!,#REF!:#REF!,0))</f>
        <v>#REF!</v>
      </c>
    </row>
    <row r="6393" spans="1:6" ht="16.5" x14ac:dyDescent="0.3">
      <c r="A6393" s="9" t="s">
        <v>15932</v>
      </c>
      <c r="B6393" s="9" t="s">
        <v>2040</v>
      </c>
      <c r="C6393" s="10">
        <v>12239</v>
      </c>
      <c r="D6393" s="9">
        <v>5637692440</v>
      </c>
      <c r="E6393" s="9" t="e">
        <f>INDEX(#REF!:#REF!,MATCH($D6393,#REF!:#REF!,0),MATCH(#REF!,#REF!:#REF!,0))</f>
        <v>#REF!</v>
      </c>
      <c r="F6393" s="9" t="e">
        <f>INDEX(#REF!:#REF!,MATCH($D6393,#REF!:#REF!,0),MATCH(#REF!,#REF!:#REF!,0))</f>
        <v>#REF!</v>
      </c>
    </row>
    <row r="6394" spans="1:6" ht="16.5" x14ac:dyDescent="0.3">
      <c r="A6394" s="9" t="s">
        <v>15931</v>
      </c>
      <c r="B6394" s="9" t="s">
        <v>2195</v>
      </c>
      <c r="C6394" s="10">
        <v>36946</v>
      </c>
      <c r="D6394" s="9">
        <v>4037854406</v>
      </c>
      <c r="E6394" s="9" t="e">
        <f>INDEX(#REF!:#REF!,MATCH($D6394,#REF!:#REF!,0),MATCH(#REF!,#REF!:#REF!,0))</f>
        <v>#REF!</v>
      </c>
      <c r="F6394" s="9" t="e">
        <f>INDEX(#REF!:#REF!,MATCH($D6394,#REF!:#REF!,0),MATCH(#REF!,#REF!:#REF!,0))</f>
        <v>#REF!</v>
      </c>
    </row>
    <row r="6395" spans="1:6" ht="16.5" x14ac:dyDescent="0.3">
      <c r="A6395" s="9" t="s">
        <v>15930</v>
      </c>
      <c r="B6395" s="9" t="s">
        <v>2645</v>
      </c>
      <c r="C6395" s="10">
        <v>57117</v>
      </c>
      <c r="D6395" s="9">
        <v>7637608875</v>
      </c>
      <c r="E6395" s="9" t="e">
        <f>INDEX(#REF!:#REF!,MATCH($D6395,#REF!:#REF!,0),MATCH(#REF!,#REF!:#REF!,0))</f>
        <v>#REF!</v>
      </c>
      <c r="F6395" s="9" t="e">
        <f>INDEX(#REF!:#REF!,MATCH($D6395,#REF!:#REF!,0),MATCH(#REF!,#REF!:#REF!,0))</f>
        <v>#REF!</v>
      </c>
    </row>
    <row r="6396" spans="1:6" ht="16.5" x14ac:dyDescent="0.3">
      <c r="A6396" s="9" t="s">
        <v>15929</v>
      </c>
      <c r="B6396" s="9" t="s">
        <v>2315</v>
      </c>
      <c r="C6396" s="10">
        <v>57769</v>
      </c>
      <c r="D6396" s="9">
        <v>4074728869</v>
      </c>
      <c r="E6396" s="9" t="e">
        <f>INDEX(#REF!:#REF!,MATCH($D6396,#REF!:#REF!,0),MATCH(#REF!,#REF!:#REF!,0))</f>
        <v>#REF!</v>
      </c>
      <c r="F6396" s="9" t="e">
        <f>INDEX(#REF!:#REF!,MATCH($D6396,#REF!:#REF!,0),MATCH(#REF!,#REF!:#REF!,0))</f>
        <v>#REF!</v>
      </c>
    </row>
    <row r="6397" spans="1:6" ht="16.5" x14ac:dyDescent="0.3">
      <c r="A6397" s="9" t="s">
        <v>15928</v>
      </c>
      <c r="B6397" s="9" t="s">
        <v>2007</v>
      </c>
      <c r="C6397" s="10">
        <v>15276</v>
      </c>
      <c r="D6397" s="9">
        <v>3463222345</v>
      </c>
      <c r="E6397" s="9" t="e">
        <f>INDEX(#REF!:#REF!,MATCH($D6397,#REF!:#REF!,0),MATCH(#REF!,#REF!:#REF!,0))</f>
        <v>#REF!</v>
      </c>
      <c r="F6397" s="9" t="e">
        <f>INDEX(#REF!:#REF!,MATCH($D6397,#REF!:#REF!,0),MATCH(#REF!,#REF!:#REF!,0))</f>
        <v>#REF!</v>
      </c>
    </row>
    <row r="6398" spans="1:6" ht="16.5" x14ac:dyDescent="0.3">
      <c r="A6398" s="9" t="s">
        <v>15927</v>
      </c>
      <c r="B6398" s="9" t="s">
        <v>1991</v>
      </c>
      <c r="C6398" s="10">
        <v>57791</v>
      </c>
      <c r="D6398" s="9">
        <v>5293354957</v>
      </c>
      <c r="E6398" s="9" t="e">
        <f>INDEX(#REF!:#REF!,MATCH($D6398,#REF!:#REF!,0),MATCH(#REF!,#REF!:#REF!,0))</f>
        <v>#REF!</v>
      </c>
      <c r="F6398" s="9" t="e">
        <f>INDEX(#REF!:#REF!,MATCH($D6398,#REF!:#REF!,0),MATCH(#REF!,#REF!:#REF!,0))</f>
        <v>#REF!</v>
      </c>
    </row>
    <row r="6399" spans="1:6" ht="16.5" x14ac:dyDescent="0.3">
      <c r="A6399" s="9" t="s">
        <v>15926</v>
      </c>
      <c r="B6399" s="9" t="s">
        <v>2140</v>
      </c>
      <c r="C6399" s="10">
        <v>15301</v>
      </c>
      <c r="D6399" s="9">
        <v>4342145855</v>
      </c>
      <c r="E6399" s="9" t="e">
        <f>INDEX(#REF!:#REF!,MATCH($D6399,#REF!:#REF!,0),MATCH(#REF!,#REF!:#REF!,0))</f>
        <v>#REF!</v>
      </c>
      <c r="F6399" s="9" t="e">
        <f>INDEX(#REF!:#REF!,MATCH($D6399,#REF!:#REF!,0),MATCH(#REF!,#REF!:#REF!,0))</f>
        <v>#REF!</v>
      </c>
    </row>
    <row r="6400" spans="1:6" ht="16.5" x14ac:dyDescent="0.3">
      <c r="A6400" s="9" t="s">
        <v>15925</v>
      </c>
      <c r="B6400" s="9" t="s">
        <v>2315</v>
      </c>
      <c r="C6400" s="10">
        <v>31167</v>
      </c>
      <c r="D6400" s="9">
        <v>9800744517</v>
      </c>
      <c r="E6400" s="9" t="e">
        <f>INDEX(#REF!:#REF!,MATCH($D6400,#REF!:#REF!,0),MATCH(#REF!,#REF!:#REF!,0))</f>
        <v>#REF!</v>
      </c>
      <c r="F6400" s="9" t="e">
        <f>INDEX(#REF!:#REF!,MATCH($D6400,#REF!:#REF!,0),MATCH(#REF!,#REF!:#REF!,0))</f>
        <v>#REF!</v>
      </c>
    </row>
    <row r="6401" spans="1:6" ht="16.5" x14ac:dyDescent="0.3">
      <c r="A6401" s="9" t="s">
        <v>15924</v>
      </c>
      <c r="B6401" s="9" t="s">
        <v>3498</v>
      </c>
      <c r="C6401" s="10">
        <v>47423</v>
      </c>
      <c r="D6401" s="9">
        <v>7888574610</v>
      </c>
      <c r="E6401" s="9" t="e">
        <f>INDEX(#REF!:#REF!,MATCH($D6401,#REF!:#REF!,0),MATCH(#REF!,#REF!:#REF!,0))</f>
        <v>#REF!</v>
      </c>
      <c r="F6401" s="9" t="e">
        <f>INDEX(#REF!:#REF!,MATCH($D6401,#REF!:#REF!,0),MATCH(#REF!,#REF!:#REF!,0))</f>
        <v>#REF!</v>
      </c>
    </row>
    <row r="6402" spans="1:6" ht="16.5" x14ac:dyDescent="0.3">
      <c r="A6402" s="9" t="s">
        <v>15923</v>
      </c>
      <c r="B6402" s="9" t="s">
        <v>3168</v>
      </c>
      <c r="C6402" s="10">
        <v>56154</v>
      </c>
      <c r="D6402" s="9">
        <v>7637608875</v>
      </c>
      <c r="E6402" s="9" t="e">
        <f>INDEX(#REF!:#REF!,MATCH($D6402,#REF!:#REF!,0),MATCH(#REF!,#REF!:#REF!,0))</f>
        <v>#REF!</v>
      </c>
      <c r="F6402" s="9" t="e">
        <f>INDEX(#REF!:#REF!,MATCH($D6402,#REF!:#REF!,0),MATCH(#REF!,#REF!:#REF!,0))</f>
        <v>#REF!</v>
      </c>
    </row>
    <row r="6403" spans="1:6" ht="16.5" x14ac:dyDescent="0.3">
      <c r="A6403" s="9" t="s">
        <v>15922</v>
      </c>
      <c r="B6403" s="9" t="s">
        <v>2448</v>
      </c>
      <c r="C6403" s="10">
        <v>10388</v>
      </c>
      <c r="D6403" s="9">
        <v>4492546545</v>
      </c>
      <c r="E6403" s="9" t="e">
        <f>INDEX(#REF!:#REF!,MATCH($D6403,#REF!:#REF!,0),MATCH(#REF!,#REF!:#REF!,0))</f>
        <v>#REF!</v>
      </c>
      <c r="F6403" s="9" t="e">
        <f>INDEX(#REF!:#REF!,MATCH($D6403,#REF!:#REF!,0),MATCH(#REF!,#REF!:#REF!,0))</f>
        <v>#REF!</v>
      </c>
    </row>
    <row r="6404" spans="1:6" ht="16.5" x14ac:dyDescent="0.3">
      <c r="A6404" s="9" t="s">
        <v>15921</v>
      </c>
      <c r="B6404" s="9" t="s">
        <v>2783</v>
      </c>
      <c r="C6404" s="10">
        <v>35034</v>
      </c>
      <c r="D6404" s="9">
        <v>9965847037</v>
      </c>
      <c r="E6404" s="9" t="e">
        <f>INDEX(#REF!:#REF!,MATCH($D6404,#REF!:#REF!,0),MATCH(#REF!,#REF!:#REF!,0))</f>
        <v>#REF!</v>
      </c>
      <c r="F6404" s="9" t="e">
        <f>INDEX(#REF!:#REF!,MATCH($D6404,#REF!:#REF!,0),MATCH(#REF!,#REF!:#REF!,0))</f>
        <v>#REF!</v>
      </c>
    </row>
    <row r="6405" spans="1:6" ht="16.5" x14ac:dyDescent="0.3">
      <c r="A6405" s="9" t="s">
        <v>15920</v>
      </c>
      <c r="B6405" s="9" t="s">
        <v>2970</v>
      </c>
      <c r="C6405" s="10">
        <v>12072</v>
      </c>
      <c r="D6405" s="9">
        <v>6007705854</v>
      </c>
      <c r="E6405" s="9" t="e">
        <f>INDEX(#REF!:#REF!,MATCH($D6405,#REF!:#REF!,0),MATCH(#REF!,#REF!:#REF!,0))</f>
        <v>#REF!</v>
      </c>
      <c r="F6405" s="9" t="e">
        <f>INDEX(#REF!:#REF!,MATCH($D6405,#REF!:#REF!,0),MATCH(#REF!,#REF!:#REF!,0))</f>
        <v>#REF!</v>
      </c>
    </row>
    <row r="6406" spans="1:6" ht="16.5" x14ac:dyDescent="0.3">
      <c r="A6406" s="9" t="s">
        <v>15919</v>
      </c>
      <c r="B6406" s="9" t="s">
        <v>2032</v>
      </c>
      <c r="C6406" s="10">
        <v>39362</v>
      </c>
      <c r="D6406" s="9">
        <v>3560320844</v>
      </c>
      <c r="E6406" s="9" t="e">
        <f>INDEX(#REF!:#REF!,MATCH($D6406,#REF!:#REF!,0),MATCH(#REF!,#REF!:#REF!,0))</f>
        <v>#REF!</v>
      </c>
      <c r="F6406" s="9" t="e">
        <f>INDEX(#REF!:#REF!,MATCH($D6406,#REF!:#REF!,0),MATCH(#REF!,#REF!:#REF!,0))</f>
        <v>#REF!</v>
      </c>
    </row>
    <row r="6407" spans="1:6" ht="16.5" x14ac:dyDescent="0.3">
      <c r="A6407" s="9" t="s">
        <v>15918</v>
      </c>
      <c r="B6407" s="9" t="s">
        <v>2204</v>
      </c>
      <c r="C6407" s="10">
        <v>59148</v>
      </c>
      <c r="D6407" s="9">
        <v>7178607831</v>
      </c>
      <c r="E6407" s="9" t="e">
        <f>INDEX(#REF!:#REF!,MATCH($D6407,#REF!:#REF!,0),MATCH(#REF!,#REF!:#REF!,0))</f>
        <v>#REF!</v>
      </c>
      <c r="F6407" s="9" t="e">
        <f>INDEX(#REF!:#REF!,MATCH($D6407,#REF!:#REF!,0),MATCH(#REF!,#REF!:#REF!,0))</f>
        <v>#REF!</v>
      </c>
    </row>
    <row r="6408" spans="1:6" ht="16.5" x14ac:dyDescent="0.3">
      <c r="A6408" s="9" t="s">
        <v>15917</v>
      </c>
      <c r="B6408" s="9" t="s">
        <v>1991</v>
      </c>
      <c r="C6408" s="10">
        <v>11571</v>
      </c>
      <c r="D6408" s="9">
        <v>4039266773</v>
      </c>
      <c r="E6408" s="9" t="e">
        <f>INDEX(#REF!:#REF!,MATCH($D6408,#REF!:#REF!,0),MATCH(#REF!,#REF!:#REF!,0))</f>
        <v>#REF!</v>
      </c>
      <c r="F6408" s="9" t="e">
        <f>INDEX(#REF!:#REF!,MATCH($D6408,#REF!:#REF!,0),MATCH(#REF!,#REF!:#REF!,0))</f>
        <v>#REF!</v>
      </c>
    </row>
    <row r="6409" spans="1:6" ht="16.5" x14ac:dyDescent="0.3">
      <c r="A6409" s="9" t="s">
        <v>15916</v>
      </c>
      <c r="B6409" s="9" t="s">
        <v>2029</v>
      </c>
      <c r="C6409" s="10">
        <v>59961</v>
      </c>
      <c r="D6409" s="9">
        <v>6815475379</v>
      </c>
      <c r="E6409" s="9" t="e">
        <f>INDEX(#REF!:#REF!,MATCH($D6409,#REF!:#REF!,0),MATCH(#REF!,#REF!:#REF!,0))</f>
        <v>#REF!</v>
      </c>
      <c r="F6409" s="9" t="e">
        <f>INDEX(#REF!:#REF!,MATCH($D6409,#REF!:#REF!,0),MATCH(#REF!,#REF!:#REF!,0))</f>
        <v>#REF!</v>
      </c>
    </row>
    <row r="6410" spans="1:6" ht="16.5" x14ac:dyDescent="0.3">
      <c r="A6410" s="9" t="s">
        <v>15915</v>
      </c>
      <c r="B6410" s="9" t="s">
        <v>1943</v>
      </c>
      <c r="C6410" s="10">
        <v>58015</v>
      </c>
      <c r="D6410" s="9">
        <v>9651729414</v>
      </c>
      <c r="E6410" s="9" t="e">
        <f>INDEX(#REF!:#REF!,MATCH($D6410,#REF!:#REF!,0),MATCH(#REF!,#REF!:#REF!,0))</f>
        <v>#REF!</v>
      </c>
      <c r="F6410" s="9" t="e">
        <f>INDEX(#REF!:#REF!,MATCH($D6410,#REF!:#REF!,0),MATCH(#REF!,#REF!:#REF!,0))</f>
        <v>#REF!</v>
      </c>
    </row>
    <row r="6411" spans="1:6" ht="16.5" x14ac:dyDescent="0.3">
      <c r="A6411" s="9" t="s">
        <v>15914</v>
      </c>
      <c r="B6411" s="9" t="s">
        <v>2097</v>
      </c>
      <c r="C6411" s="10">
        <v>19612</v>
      </c>
      <c r="D6411" s="9">
        <v>3101620996</v>
      </c>
      <c r="E6411" s="9" t="e">
        <f>INDEX(#REF!:#REF!,MATCH($D6411,#REF!:#REF!,0),MATCH(#REF!,#REF!:#REF!,0))</f>
        <v>#REF!</v>
      </c>
      <c r="F6411" s="9" t="e">
        <f>INDEX(#REF!:#REF!,MATCH($D6411,#REF!:#REF!,0),MATCH(#REF!,#REF!:#REF!,0))</f>
        <v>#REF!</v>
      </c>
    </row>
    <row r="6412" spans="1:6" ht="16.5" x14ac:dyDescent="0.3">
      <c r="A6412" s="9" t="s">
        <v>15913</v>
      </c>
      <c r="B6412" s="9" t="s">
        <v>2935</v>
      </c>
      <c r="C6412" s="10">
        <v>30224</v>
      </c>
      <c r="D6412" s="9">
        <v>8467388188</v>
      </c>
      <c r="E6412" s="9" t="e">
        <f>INDEX(#REF!:#REF!,MATCH($D6412,#REF!:#REF!,0),MATCH(#REF!,#REF!:#REF!,0))</f>
        <v>#REF!</v>
      </c>
      <c r="F6412" s="9" t="e">
        <f>INDEX(#REF!:#REF!,MATCH($D6412,#REF!:#REF!,0),MATCH(#REF!,#REF!:#REF!,0))</f>
        <v>#REF!</v>
      </c>
    </row>
    <row r="6413" spans="1:6" ht="16.5" x14ac:dyDescent="0.3">
      <c r="A6413" s="9" t="s">
        <v>15912</v>
      </c>
      <c r="B6413" s="9" t="s">
        <v>3366</v>
      </c>
      <c r="C6413" s="10">
        <v>46789</v>
      </c>
      <c r="D6413" s="9">
        <v>5304381319</v>
      </c>
      <c r="E6413" s="9" t="e">
        <f>INDEX(#REF!:#REF!,MATCH($D6413,#REF!:#REF!,0),MATCH(#REF!,#REF!:#REF!,0))</f>
        <v>#REF!</v>
      </c>
      <c r="F6413" s="9" t="e">
        <f>INDEX(#REF!:#REF!,MATCH($D6413,#REF!:#REF!,0),MATCH(#REF!,#REF!:#REF!,0))</f>
        <v>#REF!</v>
      </c>
    </row>
    <row r="6414" spans="1:6" ht="16.5" x14ac:dyDescent="0.3">
      <c r="A6414" s="9" t="s">
        <v>15911</v>
      </c>
      <c r="B6414" s="9" t="s">
        <v>3510</v>
      </c>
      <c r="C6414" s="10">
        <v>41323</v>
      </c>
      <c r="D6414" s="9">
        <v>8646243699</v>
      </c>
      <c r="E6414" s="9" t="e">
        <f>INDEX(#REF!:#REF!,MATCH($D6414,#REF!:#REF!,0),MATCH(#REF!,#REF!:#REF!,0))</f>
        <v>#REF!</v>
      </c>
      <c r="F6414" s="9" t="e">
        <f>INDEX(#REF!:#REF!,MATCH($D6414,#REF!:#REF!,0),MATCH(#REF!,#REF!:#REF!,0))</f>
        <v>#REF!</v>
      </c>
    </row>
    <row r="6415" spans="1:6" ht="16.5" x14ac:dyDescent="0.3">
      <c r="A6415" s="9" t="s">
        <v>15910</v>
      </c>
      <c r="B6415" s="9" t="s">
        <v>1975</v>
      </c>
      <c r="C6415" s="10">
        <v>23339</v>
      </c>
      <c r="D6415" s="9">
        <v>7074056774</v>
      </c>
      <c r="E6415" s="9" t="e">
        <f>INDEX(#REF!:#REF!,MATCH($D6415,#REF!:#REF!,0),MATCH(#REF!,#REF!:#REF!,0))</f>
        <v>#REF!</v>
      </c>
      <c r="F6415" s="9" t="e">
        <f>INDEX(#REF!:#REF!,MATCH($D6415,#REF!:#REF!,0),MATCH(#REF!,#REF!:#REF!,0))</f>
        <v>#REF!</v>
      </c>
    </row>
    <row r="6416" spans="1:6" ht="16.5" x14ac:dyDescent="0.3">
      <c r="A6416" s="9" t="s">
        <v>15909</v>
      </c>
      <c r="B6416" s="9" t="s">
        <v>2500</v>
      </c>
      <c r="C6416" s="10">
        <v>40730</v>
      </c>
      <c r="D6416" s="9">
        <v>2763158331</v>
      </c>
      <c r="E6416" s="9" t="e">
        <f>INDEX(#REF!:#REF!,MATCH($D6416,#REF!:#REF!,0),MATCH(#REF!,#REF!:#REF!,0))</f>
        <v>#REF!</v>
      </c>
      <c r="F6416" s="9" t="e">
        <f>INDEX(#REF!:#REF!,MATCH($D6416,#REF!:#REF!,0),MATCH(#REF!,#REF!:#REF!,0))</f>
        <v>#REF!</v>
      </c>
    </row>
    <row r="6417" spans="1:6" ht="16.5" x14ac:dyDescent="0.3">
      <c r="A6417" s="9" t="s">
        <v>15908</v>
      </c>
      <c r="B6417" s="9" t="s">
        <v>2867</v>
      </c>
      <c r="C6417" s="10">
        <v>44505</v>
      </c>
      <c r="D6417" s="9">
        <v>4185019157</v>
      </c>
      <c r="E6417" s="9" t="e">
        <f>INDEX(#REF!:#REF!,MATCH($D6417,#REF!:#REF!,0),MATCH(#REF!,#REF!:#REF!,0))</f>
        <v>#REF!</v>
      </c>
      <c r="F6417" s="9" t="e">
        <f>INDEX(#REF!:#REF!,MATCH($D6417,#REF!:#REF!,0),MATCH(#REF!,#REF!:#REF!,0))</f>
        <v>#REF!</v>
      </c>
    </row>
    <row r="6418" spans="1:6" ht="16.5" x14ac:dyDescent="0.3">
      <c r="A6418" s="9" t="s">
        <v>15907</v>
      </c>
      <c r="B6418" s="9" t="s">
        <v>2042</v>
      </c>
      <c r="C6418" s="10">
        <v>52656</v>
      </c>
      <c r="D6418" s="9">
        <v>483886254</v>
      </c>
      <c r="E6418" s="9" t="e">
        <f>INDEX(#REF!:#REF!,MATCH($D6418,#REF!:#REF!,0),MATCH(#REF!,#REF!:#REF!,0))</f>
        <v>#REF!</v>
      </c>
      <c r="F6418" s="9" t="e">
        <f>INDEX(#REF!:#REF!,MATCH($D6418,#REF!:#REF!,0),MATCH(#REF!,#REF!:#REF!,0))</f>
        <v>#REF!</v>
      </c>
    </row>
    <row r="6419" spans="1:6" ht="16.5" x14ac:dyDescent="0.3">
      <c r="A6419" s="9" t="s">
        <v>15906</v>
      </c>
      <c r="B6419" s="9" t="s">
        <v>2366</v>
      </c>
      <c r="C6419" s="10">
        <v>37410</v>
      </c>
      <c r="D6419" s="9">
        <v>5811999097</v>
      </c>
      <c r="E6419" s="9" t="e">
        <f>INDEX(#REF!:#REF!,MATCH($D6419,#REF!:#REF!,0),MATCH(#REF!,#REF!:#REF!,0))</f>
        <v>#REF!</v>
      </c>
      <c r="F6419" s="9" t="e">
        <f>INDEX(#REF!:#REF!,MATCH($D6419,#REF!:#REF!,0),MATCH(#REF!,#REF!:#REF!,0))</f>
        <v>#REF!</v>
      </c>
    </row>
    <row r="6420" spans="1:6" ht="16.5" x14ac:dyDescent="0.3">
      <c r="A6420" s="9" t="s">
        <v>15905</v>
      </c>
      <c r="B6420" s="9" t="s">
        <v>2198</v>
      </c>
      <c r="C6420" s="10">
        <v>10938</v>
      </c>
      <c r="D6420" s="9">
        <v>1898839557</v>
      </c>
      <c r="E6420" s="9" t="e">
        <f>INDEX(#REF!:#REF!,MATCH($D6420,#REF!:#REF!,0),MATCH(#REF!,#REF!:#REF!,0))</f>
        <v>#REF!</v>
      </c>
      <c r="F6420" s="9" t="e">
        <f>INDEX(#REF!:#REF!,MATCH($D6420,#REF!:#REF!,0),MATCH(#REF!,#REF!:#REF!,0))</f>
        <v>#REF!</v>
      </c>
    </row>
    <row r="6421" spans="1:6" ht="16.5" x14ac:dyDescent="0.3">
      <c r="A6421" s="9" t="s">
        <v>15904</v>
      </c>
      <c r="B6421" s="9" t="s">
        <v>2373</v>
      </c>
      <c r="C6421" s="10">
        <v>48100</v>
      </c>
      <c r="D6421" s="9">
        <v>6854809452</v>
      </c>
      <c r="E6421" s="9" t="e">
        <f>INDEX(#REF!:#REF!,MATCH($D6421,#REF!:#REF!,0),MATCH(#REF!,#REF!:#REF!,0))</f>
        <v>#REF!</v>
      </c>
      <c r="F6421" s="9" t="e">
        <f>INDEX(#REF!:#REF!,MATCH($D6421,#REF!:#REF!,0),MATCH(#REF!,#REF!:#REF!,0))</f>
        <v>#REF!</v>
      </c>
    </row>
    <row r="6422" spans="1:6" ht="16.5" x14ac:dyDescent="0.3">
      <c r="A6422" s="9" t="s">
        <v>15903</v>
      </c>
      <c r="B6422" s="9" t="s">
        <v>3430</v>
      </c>
      <c r="C6422" s="10">
        <v>15163</v>
      </c>
      <c r="D6422" s="9">
        <v>6209983448</v>
      </c>
      <c r="E6422" s="9" t="e">
        <f>INDEX(#REF!:#REF!,MATCH($D6422,#REF!:#REF!,0),MATCH(#REF!,#REF!:#REF!,0))</f>
        <v>#REF!</v>
      </c>
      <c r="F6422" s="9" t="e">
        <f>INDEX(#REF!:#REF!,MATCH($D6422,#REF!:#REF!,0),MATCH(#REF!,#REF!:#REF!,0))</f>
        <v>#REF!</v>
      </c>
    </row>
    <row r="6423" spans="1:6" ht="16.5" x14ac:dyDescent="0.3">
      <c r="A6423" s="9" t="s">
        <v>15902</v>
      </c>
      <c r="B6423" s="9" t="s">
        <v>2359</v>
      </c>
      <c r="C6423" s="10">
        <v>12358</v>
      </c>
      <c r="D6423" s="9">
        <v>5828678620</v>
      </c>
      <c r="E6423" s="9" t="e">
        <f>INDEX(#REF!:#REF!,MATCH($D6423,#REF!:#REF!,0),MATCH(#REF!,#REF!:#REF!,0))</f>
        <v>#REF!</v>
      </c>
      <c r="F6423" s="9" t="e">
        <f>INDEX(#REF!:#REF!,MATCH($D6423,#REF!:#REF!,0),MATCH(#REF!,#REF!:#REF!,0))</f>
        <v>#REF!</v>
      </c>
    </row>
    <row r="6424" spans="1:6" ht="16.5" x14ac:dyDescent="0.3">
      <c r="A6424" s="9" t="s">
        <v>15901</v>
      </c>
      <c r="B6424" s="9" t="s">
        <v>2005</v>
      </c>
      <c r="C6424" s="10">
        <v>27340</v>
      </c>
      <c r="D6424" s="9">
        <v>3127459866</v>
      </c>
      <c r="E6424" s="9" t="e">
        <f>INDEX(#REF!:#REF!,MATCH($D6424,#REF!:#REF!,0),MATCH(#REF!,#REF!:#REF!,0))</f>
        <v>#REF!</v>
      </c>
      <c r="F6424" s="9" t="e">
        <f>INDEX(#REF!:#REF!,MATCH($D6424,#REF!:#REF!,0),MATCH(#REF!,#REF!:#REF!,0))</f>
        <v>#REF!</v>
      </c>
    </row>
    <row r="6425" spans="1:6" ht="16.5" x14ac:dyDescent="0.3">
      <c r="A6425" s="9" t="s">
        <v>15900</v>
      </c>
      <c r="B6425" s="9" t="s">
        <v>2615</v>
      </c>
      <c r="C6425" s="10">
        <v>44892</v>
      </c>
      <c r="D6425" s="9">
        <v>2599557828</v>
      </c>
      <c r="E6425" s="9" t="e">
        <f>INDEX(#REF!:#REF!,MATCH($D6425,#REF!:#REF!,0),MATCH(#REF!,#REF!:#REF!,0))</f>
        <v>#REF!</v>
      </c>
      <c r="F6425" s="9" t="e">
        <f>INDEX(#REF!:#REF!,MATCH($D6425,#REF!:#REF!,0),MATCH(#REF!,#REF!:#REF!,0))</f>
        <v>#REF!</v>
      </c>
    </row>
    <row r="6426" spans="1:6" ht="16.5" x14ac:dyDescent="0.3">
      <c r="A6426" s="9" t="s">
        <v>15899</v>
      </c>
      <c r="B6426" s="9" t="s">
        <v>2537</v>
      </c>
      <c r="C6426" s="10">
        <v>22901</v>
      </c>
      <c r="D6426" s="9">
        <v>7192290785</v>
      </c>
      <c r="E6426" s="9" t="e">
        <f>INDEX(#REF!:#REF!,MATCH($D6426,#REF!:#REF!,0),MATCH(#REF!,#REF!:#REF!,0))</f>
        <v>#REF!</v>
      </c>
      <c r="F6426" s="9" t="e">
        <f>INDEX(#REF!:#REF!,MATCH($D6426,#REF!:#REF!,0),MATCH(#REF!,#REF!:#REF!,0))</f>
        <v>#REF!</v>
      </c>
    </row>
    <row r="6427" spans="1:6" ht="16.5" x14ac:dyDescent="0.3">
      <c r="A6427" s="9" t="s">
        <v>15898</v>
      </c>
      <c r="B6427" s="9" t="s">
        <v>2354</v>
      </c>
      <c r="C6427" s="10">
        <v>19310</v>
      </c>
      <c r="D6427" s="9">
        <v>893122882</v>
      </c>
      <c r="E6427" s="9" t="e">
        <f>INDEX(#REF!:#REF!,MATCH($D6427,#REF!:#REF!,0),MATCH(#REF!,#REF!:#REF!,0))</f>
        <v>#REF!</v>
      </c>
      <c r="F6427" s="9" t="e">
        <f>INDEX(#REF!:#REF!,MATCH($D6427,#REF!:#REF!,0),MATCH(#REF!,#REF!:#REF!,0))</f>
        <v>#REF!</v>
      </c>
    </row>
    <row r="6428" spans="1:6" ht="16.5" x14ac:dyDescent="0.3">
      <c r="A6428" s="9" t="s">
        <v>15897</v>
      </c>
      <c r="B6428" s="9" t="s">
        <v>3360</v>
      </c>
      <c r="C6428" s="10">
        <v>22332</v>
      </c>
      <c r="D6428" s="9">
        <v>6820956614</v>
      </c>
      <c r="E6428" s="9" t="e">
        <f>INDEX(#REF!:#REF!,MATCH($D6428,#REF!:#REF!,0),MATCH(#REF!,#REF!:#REF!,0))</f>
        <v>#REF!</v>
      </c>
      <c r="F6428" s="9" t="e">
        <f>INDEX(#REF!:#REF!,MATCH($D6428,#REF!:#REF!,0),MATCH(#REF!,#REF!:#REF!,0))</f>
        <v>#REF!</v>
      </c>
    </row>
    <row r="6429" spans="1:6" ht="16.5" x14ac:dyDescent="0.3">
      <c r="A6429" s="9" t="s">
        <v>15896</v>
      </c>
      <c r="B6429" s="9" t="s">
        <v>2635</v>
      </c>
      <c r="C6429" s="10">
        <v>54471</v>
      </c>
      <c r="D6429" s="9">
        <v>4967603564</v>
      </c>
      <c r="E6429" s="9" t="e">
        <f>INDEX(#REF!:#REF!,MATCH($D6429,#REF!:#REF!,0),MATCH(#REF!,#REF!:#REF!,0))</f>
        <v>#REF!</v>
      </c>
      <c r="F6429" s="9" t="e">
        <f>INDEX(#REF!:#REF!,MATCH($D6429,#REF!:#REF!,0),MATCH(#REF!,#REF!:#REF!,0))</f>
        <v>#REF!</v>
      </c>
    </row>
    <row r="6430" spans="1:6" ht="16.5" x14ac:dyDescent="0.3">
      <c r="A6430" s="9" t="s">
        <v>15895</v>
      </c>
      <c r="B6430" s="9" t="s">
        <v>2011</v>
      </c>
      <c r="C6430" s="10">
        <v>25155</v>
      </c>
      <c r="D6430" s="9">
        <v>2575500974</v>
      </c>
      <c r="E6430" s="9" t="e">
        <f>INDEX(#REF!:#REF!,MATCH($D6430,#REF!:#REF!,0),MATCH(#REF!,#REF!:#REF!,0))</f>
        <v>#REF!</v>
      </c>
      <c r="F6430" s="9" t="e">
        <f>INDEX(#REF!:#REF!,MATCH($D6430,#REF!:#REF!,0),MATCH(#REF!,#REF!:#REF!,0))</f>
        <v>#REF!</v>
      </c>
    </row>
    <row r="6431" spans="1:6" ht="16.5" x14ac:dyDescent="0.3">
      <c r="A6431" s="9" t="s">
        <v>15894</v>
      </c>
      <c r="B6431" s="9" t="s">
        <v>2121</v>
      </c>
      <c r="C6431" s="10">
        <v>16223</v>
      </c>
      <c r="D6431" s="9">
        <v>5603002824</v>
      </c>
      <c r="E6431" s="9" t="e">
        <f>INDEX(#REF!:#REF!,MATCH($D6431,#REF!:#REF!,0),MATCH(#REF!,#REF!:#REF!,0))</f>
        <v>#REF!</v>
      </c>
      <c r="F6431" s="9" t="e">
        <f>INDEX(#REF!:#REF!,MATCH($D6431,#REF!:#REF!,0),MATCH(#REF!,#REF!:#REF!,0))</f>
        <v>#REF!</v>
      </c>
    </row>
    <row r="6432" spans="1:6" ht="16.5" x14ac:dyDescent="0.3">
      <c r="A6432" s="9" t="s">
        <v>15893</v>
      </c>
      <c r="B6432" s="9" t="s">
        <v>2707</v>
      </c>
      <c r="C6432" s="10">
        <v>27914</v>
      </c>
      <c r="D6432" s="9">
        <v>5764917026</v>
      </c>
      <c r="E6432" s="9" t="e">
        <f>INDEX(#REF!:#REF!,MATCH($D6432,#REF!:#REF!,0),MATCH(#REF!,#REF!:#REF!,0))</f>
        <v>#REF!</v>
      </c>
      <c r="F6432" s="9" t="e">
        <f>INDEX(#REF!:#REF!,MATCH($D6432,#REF!:#REF!,0),MATCH(#REF!,#REF!:#REF!,0))</f>
        <v>#REF!</v>
      </c>
    </row>
    <row r="6433" spans="1:6" ht="16.5" x14ac:dyDescent="0.3">
      <c r="A6433" s="9" t="s">
        <v>15892</v>
      </c>
      <c r="B6433" s="9" t="s">
        <v>3187</v>
      </c>
      <c r="C6433" s="10">
        <v>48664</v>
      </c>
      <c r="D6433" s="9">
        <v>8703756602</v>
      </c>
      <c r="E6433" s="9" t="e">
        <f>INDEX(#REF!:#REF!,MATCH($D6433,#REF!:#REF!,0),MATCH(#REF!,#REF!:#REF!,0))</f>
        <v>#REF!</v>
      </c>
      <c r="F6433" s="9" t="e">
        <f>INDEX(#REF!:#REF!,MATCH($D6433,#REF!:#REF!,0),MATCH(#REF!,#REF!:#REF!,0))</f>
        <v>#REF!</v>
      </c>
    </row>
    <row r="6434" spans="1:6" ht="16.5" x14ac:dyDescent="0.3">
      <c r="A6434" s="9" t="s">
        <v>15891</v>
      </c>
      <c r="B6434" s="9" t="s">
        <v>2075</v>
      </c>
      <c r="C6434" s="10">
        <v>46098</v>
      </c>
      <c r="D6434" s="9">
        <v>1442784075</v>
      </c>
      <c r="E6434" s="9" t="e">
        <f>INDEX(#REF!:#REF!,MATCH($D6434,#REF!:#REF!,0),MATCH(#REF!,#REF!:#REF!,0))</f>
        <v>#REF!</v>
      </c>
      <c r="F6434" s="9" t="e">
        <f>INDEX(#REF!:#REF!,MATCH($D6434,#REF!:#REF!,0),MATCH(#REF!,#REF!:#REF!,0))</f>
        <v>#REF!</v>
      </c>
    </row>
    <row r="6435" spans="1:6" ht="16.5" x14ac:dyDescent="0.3">
      <c r="A6435" s="9" t="s">
        <v>15890</v>
      </c>
      <c r="B6435" s="9" t="s">
        <v>2071</v>
      </c>
      <c r="C6435" s="10">
        <v>30614</v>
      </c>
      <c r="D6435" s="9">
        <v>1606657585</v>
      </c>
      <c r="E6435" s="9" t="e">
        <f>INDEX(#REF!:#REF!,MATCH($D6435,#REF!:#REF!,0),MATCH(#REF!,#REF!:#REF!,0))</f>
        <v>#REF!</v>
      </c>
      <c r="F6435" s="9" t="e">
        <f>INDEX(#REF!:#REF!,MATCH($D6435,#REF!:#REF!,0),MATCH(#REF!,#REF!:#REF!,0))</f>
        <v>#REF!</v>
      </c>
    </row>
    <row r="6436" spans="1:6" ht="16.5" x14ac:dyDescent="0.3">
      <c r="A6436" s="9" t="s">
        <v>15889</v>
      </c>
      <c r="B6436" s="9" t="s">
        <v>2317</v>
      </c>
      <c r="C6436" s="10">
        <v>58471</v>
      </c>
      <c r="D6436" s="9">
        <v>5241020535</v>
      </c>
      <c r="E6436" s="9" t="e">
        <f>INDEX(#REF!:#REF!,MATCH($D6436,#REF!:#REF!,0),MATCH(#REF!,#REF!:#REF!,0))</f>
        <v>#REF!</v>
      </c>
      <c r="F6436" s="9" t="e">
        <f>INDEX(#REF!:#REF!,MATCH($D6436,#REF!:#REF!,0),MATCH(#REF!,#REF!:#REF!,0))</f>
        <v>#REF!</v>
      </c>
    </row>
    <row r="6437" spans="1:6" ht="16.5" x14ac:dyDescent="0.3">
      <c r="A6437" s="9" t="s">
        <v>15888</v>
      </c>
      <c r="B6437" s="9" t="s">
        <v>1957</v>
      </c>
      <c r="C6437" s="10">
        <v>51591</v>
      </c>
      <c r="D6437" s="9">
        <v>7178607831</v>
      </c>
      <c r="E6437" s="9" t="e">
        <f>INDEX(#REF!:#REF!,MATCH($D6437,#REF!:#REF!,0),MATCH(#REF!,#REF!:#REF!,0))</f>
        <v>#REF!</v>
      </c>
      <c r="F6437" s="9" t="e">
        <f>INDEX(#REF!:#REF!,MATCH($D6437,#REF!:#REF!,0),MATCH(#REF!,#REF!:#REF!,0))</f>
        <v>#REF!</v>
      </c>
    </row>
    <row r="6438" spans="1:6" ht="16.5" x14ac:dyDescent="0.3">
      <c r="A6438" s="9" t="s">
        <v>15887</v>
      </c>
      <c r="B6438" s="9" t="s">
        <v>2254</v>
      </c>
      <c r="C6438" s="10">
        <v>16820</v>
      </c>
      <c r="D6438" s="9">
        <v>4150450668</v>
      </c>
      <c r="E6438" s="9" t="e">
        <f>INDEX(#REF!:#REF!,MATCH($D6438,#REF!:#REF!,0),MATCH(#REF!,#REF!:#REF!,0))</f>
        <v>#REF!</v>
      </c>
      <c r="F6438" s="9" t="e">
        <f>INDEX(#REF!:#REF!,MATCH($D6438,#REF!:#REF!,0),MATCH(#REF!,#REF!:#REF!,0))</f>
        <v>#REF!</v>
      </c>
    </row>
    <row r="6439" spans="1:6" ht="16.5" x14ac:dyDescent="0.3">
      <c r="A6439" s="9" t="s">
        <v>15886</v>
      </c>
      <c r="B6439" s="9" t="s">
        <v>2277</v>
      </c>
      <c r="C6439" s="10">
        <v>37828</v>
      </c>
      <c r="D6439" s="9">
        <v>9491257560</v>
      </c>
      <c r="E6439" s="9" t="e">
        <f>INDEX(#REF!:#REF!,MATCH($D6439,#REF!:#REF!,0),MATCH(#REF!,#REF!:#REF!,0))</f>
        <v>#REF!</v>
      </c>
      <c r="F6439" s="9" t="e">
        <f>INDEX(#REF!:#REF!,MATCH($D6439,#REF!:#REF!,0),MATCH(#REF!,#REF!:#REF!,0))</f>
        <v>#REF!</v>
      </c>
    </row>
    <row r="6440" spans="1:6" ht="16.5" x14ac:dyDescent="0.3">
      <c r="A6440" s="9" t="s">
        <v>15885</v>
      </c>
      <c r="B6440" s="9" t="s">
        <v>2831</v>
      </c>
      <c r="C6440" s="10">
        <v>48545</v>
      </c>
      <c r="D6440" s="9">
        <v>6321654205</v>
      </c>
      <c r="E6440" s="9" t="e">
        <f>INDEX(#REF!:#REF!,MATCH($D6440,#REF!:#REF!,0),MATCH(#REF!,#REF!:#REF!,0))</f>
        <v>#REF!</v>
      </c>
      <c r="F6440" s="9" t="e">
        <f>INDEX(#REF!:#REF!,MATCH($D6440,#REF!:#REF!,0),MATCH(#REF!,#REF!:#REF!,0))</f>
        <v>#REF!</v>
      </c>
    </row>
    <row r="6441" spans="1:6" ht="16.5" x14ac:dyDescent="0.3">
      <c r="A6441" s="9" t="s">
        <v>15884</v>
      </c>
      <c r="B6441" s="9" t="s">
        <v>1965</v>
      </c>
      <c r="C6441" s="10">
        <v>14663</v>
      </c>
      <c r="D6441" s="9">
        <v>6596440737</v>
      </c>
      <c r="E6441" s="9" t="e">
        <f>INDEX(#REF!:#REF!,MATCH($D6441,#REF!:#REF!,0),MATCH(#REF!,#REF!:#REF!,0))</f>
        <v>#REF!</v>
      </c>
      <c r="F6441" s="9" t="e">
        <f>INDEX(#REF!:#REF!,MATCH($D6441,#REF!:#REF!,0),MATCH(#REF!,#REF!:#REF!,0))</f>
        <v>#REF!</v>
      </c>
    </row>
    <row r="6442" spans="1:6" ht="16.5" x14ac:dyDescent="0.3">
      <c r="A6442" s="9" t="s">
        <v>15883</v>
      </c>
      <c r="B6442" s="9" t="s">
        <v>2326</v>
      </c>
      <c r="C6442" s="10">
        <v>35770</v>
      </c>
      <c r="D6442" s="9">
        <v>5948190226</v>
      </c>
      <c r="E6442" s="9" t="e">
        <f>INDEX(#REF!:#REF!,MATCH($D6442,#REF!:#REF!,0),MATCH(#REF!,#REF!:#REF!,0))</f>
        <v>#REF!</v>
      </c>
      <c r="F6442" s="9" t="e">
        <f>INDEX(#REF!:#REF!,MATCH($D6442,#REF!:#REF!,0),MATCH(#REF!,#REF!:#REF!,0))</f>
        <v>#REF!</v>
      </c>
    </row>
    <row r="6443" spans="1:6" ht="16.5" x14ac:dyDescent="0.3">
      <c r="A6443" s="9" t="s">
        <v>15882</v>
      </c>
      <c r="B6443" s="9" t="s">
        <v>3098</v>
      </c>
      <c r="C6443" s="10">
        <v>52484</v>
      </c>
      <c r="D6443" s="9">
        <v>3145039288</v>
      </c>
      <c r="E6443" s="9" t="e">
        <f>INDEX(#REF!:#REF!,MATCH($D6443,#REF!:#REF!,0),MATCH(#REF!,#REF!:#REF!,0))</f>
        <v>#REF!</v>
      </c>
      <c r="F6443" s="9" t="e">
        <f>INDEX(#REF!:#REF!,MATCH($D6443,#REF!:#REF!,0),MATCH(#REF!,#REF!:#REF!,0))</f>
        <v>#REF!</v>
      </c>
    </row>
    <row r="6444" spans="1:6" ht="16.5" x14ac:dyDescent="0.3">
      <c r="A6444" s="9" t="s">
        <v>15881</v>
      </c>
      <c r="B6444" s="9" t="s">
        <v>2306</v>
      </c>
      <c r="C6444" s="10">
        <v>30559</v>
      </c>
      <c r="D6444" s="9">
        <v>7630993544</v>
      </c>
      <c r="E6444" s="9" t="e">
        <f>INDEX(#REF!:#REF!,MATCH($D6444,#REF!:#REF!,0),MATCH(#REF!,#REF!:#REF!,0))</f>
        <v>#REF!</v>
      </c>
      <c r="F6444" s="9" t="e">
        <f>INDEX(#REF!:#REF!,MATCH($D6444,#REF!:#REF!,0),MATCH(#REF!,#REF!:#REF!,0))</f>
        <v>#REF!</v>
      </c>
    </row>
    <row r="6445" spans="1:6" ht="16.5" x14ac:dyDescent="0.3">
      <c r="A6445" s="9" t="s">
        <v>15880</v>
      </c>
      <c r="B6445" s="9" t="s">
        <v>2513</v>
      </c>
      <c r="C6445" s="10">
        <v>36671</v>
      </c>
      <c r="D6445" s="9">
        <v>76572129</v>
      </c>
      <c r="E6445" s="9" t="e">
        <f>INDEX(#REF!:#REF!,MATCH($D6445,#REF!:#REF!,0),MATCH(#REF!,#REF!:#REF!,0))</f>
        <v>#REF!</v>
      </c>
      <c r="F6445" s="9" t="e">
        <f>INDEX(#REF!:#REF!,MATCH($D6445,#REF!:#REF!,0),MATCH(#REF!,#REF!:#REF!,0))</f>
        <v>#REF!</v>
      </c>
    </row>
    <row r="6446" spans="1:6" ht="16.5" x14ac:dyDescent="0.3">
      <c r="A6446" s="9" t="s">
        <v>15879</v>
      </c>
      <c r="B6446" s="9" t="s">
        <v>2238</v>
      </c>
      <c r="C6446" s="10">
        <v>17134</v>
      </c>
      <c r="D6446" s="9">
        <v>4162153728</v>
      </c>
      <c r="E6446" s="9" t="e">
        <f>INDEX(#REF!:#REF!,MATCH($D6446,#REF!:#REF!,0),MATCH(#REF!,#REF!:#REF!,0))</f>
        <v>#REF!</v>
      </c>
      <c r="F6446" s="9" t="e">
        <f>INDEX(#REF!:#REF!,MATCH($D6446,#REF!:#REF!,0),MATCH(#REF!,#REF!:#REF!,0))</f>
        <v>#REF!</v>
      </c>
    </row>
    <row r="6447" spans="1:6" ht="16.5" x14ac:dyDescent="0.3">
      <c r="A6447" s="9" t="s">
        <v>15878</v>
      </c>
      <c r="B6447" s="9" t="s">
        <v>2658</v>
      </c>
      <c r="C6447" s="10">
        <v>22929</v>
      </c>
      <c r="D6447" s="9">
        <v>3642452728</v>
      </c>
      <c r="E6447" s="9" t="e">
        <f>INDEX(#REF!:#REF!,MATCH($D6447,#REF!:#REF!,0),MATCH(#REF!,#REF!:#REF!,0))</f>
        <v>#REF!</v>
      </c>
      <c r="F6447" s="9" t="e">
        <f>INDEX(#REF!:#REF!,MATCH($D6447,#REF!:#REF!,0),MATCH(#REF!,#REF!:#REF!,0))</f>
        <v>#REF!</v>
      </c>
    </row>
    <row r="6448" spans="1:6" ht="16.5" x14ac:dyDescent="0.3">
      <c r="A6448" s="9" t="s">
        <v>15877</v>
      </c>
      <c r="B6448" s="9" t="s">
        <v>2622</v>
      </c>
      <c r="C6448" s="10">
        <v>39122</v>
      </c>
      <c r="D6448" s="9">
        <v>1313434965</v>
      </c>
      <c r="E6448" s="9" t="e">
        <f>INDEX(#REF!:#REF!,MATCH($D6448,#REF!:#REF!,0),MATCH(#REF!,#REF!:#REF!,0))</f>
        <v>#REF!</v>
      </c>
      <c r="F6448" s="9" t="e">
        <f>INDEX(#REF!:#REF!,MATCH($D6448,#REF!:#REF!,0),MATCH(#REF!,#REF!:#REF!,0))</f>
        <v>#REF!</v>
      </c>
    </row>
    <row r="6449" spans="1:6" ht="16.5" x14ac:dyDescent="0.3">
      <c r="A6449" s="9" t="s">
        <v>15876</v>
      </c>
      <c r="B6449" s="9" t="s">
        <v>2216</v>
      </c>
      <c r="C6449" s="10">
        <v>16768</v>
      </c>
      <c r="D6449" s="9">
        <v>8728207157</v>
      </c>
      <c r="E6449" s="9" t="e">
        <f>INDEX(#REF!:#REF!,MATCH($D6449,#REF!:#REF!,0),MATCH(#REF!,#REF!:#REF!,0))</f>
        <v>#REF!</v>
      </c>
      <c r="F6449" s="9" t="e">
        <f>INDEX(#REF!:#REF!,MATCH($D6449,#REF!:#REF!,0),MATCH(#REF!,#REF!:#REF!,0))</f>
        <v>#REF!</v>
      </c>
    </row>
    <row r="6450" spans="1:6" ht="16.5" x14ac:dyDescent="0.3">
      <c r="A6450" s="9" t="s">
        <v>15875</v>
      </c>
      <c r="B6450" s="9" t="s">
        <v>2021</v>
      </c>
      <c r="C6450" s="10">
        <v>31734</v>
      </c>
      <c r="D6450" s="9">
        <v>7338728615</v>
      </c>
      <c r="E6450" s="9" t="e">
        <f>INDEX(#REF!:#REF!,MATCH($D6450,#REF!:#REF!,0),MATCH(#REF!,#REF!:#REF!,0))</f>
        <v>#REF!</v>
      </c>
      <c r="F6450" s="9" t="e">
        <f>INDEX(#REF!:#REF!,MATCH($D6450,#REF!:#REF!,0),MATCH(#REF!,#REF!:#REF!,0))</f>
        <v>#REF!</v>
      </c>
    </row>
    <row r="6451" spans="1:6" ht="16.5" x14ac:dyDescent="0.3">
      <c r="A6451" s="9" t="s">
        <v>15874</v>
      </c>
      <c r="B6451" s="9" t="s">
        <v>2097</v>
      </c>
      <c r="C6451" s="10">
        <v>24400</v>
      </c>
      <c r="D6451" s="9">
        <v>4866916575</v>
      </c>
      <c r="E6451" s="9" t="e">
        <f>INDEX(#REF!:#REF!,MATCH($D6451,#REF!:#REF!,0),MATCH(#REF!,#REF!:#REF!,0))</f>
        <v>#REF!</v>
      </c>
      <c r="F6451" s="9" t="e">
        <f>INDEX(#REF!:#REF!,MATCH($D6451,#REF!:#REF!,0),MATCH(#REF!,#REF!:#REF!,0))</f>
        <v>#REF!</v>
      </c>
    </row>
    <row r="6452" spans="1:6" ht="16.5" x14ac:dyDescent="0.3">
      <c r="A6452" s="9" t="s">
        <v>15873</v>
      </c>
      <c r="B6452" s="9" t="s">
        <v>2680</v>
      </c>
      <c r="C6452" s="10">
        <v>15564</v>
      </c>
      <c r="D6452" s="9">
        <v>3609467622</v>
      </c>
      <c r="E6452" s="9" t="e">
        <f>INDEX(#REF!:#REF!,MATCH($D6452,#REF!:#REF!,0),MATCH(#REF!,#REF!:#REF!,0))</f>
        <v>#REF!</v>
      </c>
      <c r="F6452" s="9" t="e">
        <f>INDEX(#REF!:#REF!,MATCH($D6452,#REF!:#REF!,0),MATCH(#REF!,#REF!:#REF!,0))</f>
        <v>#REF!</v>
      </c>
    </row>
    <row r="6453" spans="1:6" ht="16.5" x14ac:dyDescent="0.3">
      <c r="A6453" s="9" t="s">
        <v>15872</v>
      </c>
      <c r="B6453" s="9" t="s">
        <v>3580</v>
      </c>
      <c r="C6453" s="10">
        <v>39124</v>
      </c>
      <c r="D6453" s="9">
        <v>8481632066</v>
      </c>
      <c r="E6453" s="9" t="e">
        <f>INDEX(#REF!:#REF!,MATCH($D6453,#REF!:#REF!,0),MATCH(#REF!,#REF!:#REF!,0))</f>
        <v>#REF!</v>
      </c>
      <c r="F6453" s="9" t="e">
        <f>INDEX(#REF!:#REF!,MATCH($D6453,#REF!:#REF!,0),MATCH(#REF!,#REF!:#REF!,0))</f>
        <v>#REF!</v>
      </c>
    </row>
    <row r="6454" spans="1:6" ht="16.5" x14ac:dyDescent="0.3">
      <c r="A6454" s="9" t="s">
        <v>15871</v>
      </c>
      <c r="B6454" s="9" t="s">
        <v>2364</v>
      </c>
      <c r="C6454" s="10">
        <v>57820</v>
      </c>
      <c r="D6454" s="9">
        <v>3473885983</v>
      </c>
      <c r="E6454" s="9" t="e">
        <f>INDEX(#REF!:#REF!,MATCH($D6454,#REF!:#REF!,0),MATCH(#REF!,#REF!:#REF!,0))</f>
        <v>#REF!</v>
      </c>
      <c r="F6454" s="9" t="e">
        <f>INDEX(#REF!:#REF!,MATCH($D6454,#REF!:#REF!,0),MATCH(#REF!,#REF!:#REF!,0))</f>
        <v>#REF!</v>
      </c>
    </row>
    <row r="6455" spans="1:6" ht="16.5" x14ac:dyDescent="0.3">
      <c r="A6455" s="9" t="s">
        <v>15870</v>
      </c>
      <c r="B6455" s="9" t="s">
        <v>1955</v>
      </c>
      <c r="C6455" s="10">
        <v>36316</v>
      </c>
      <c r="D6455" s="9">
        <v>5503746279</v>
      </c>
      <c r="E6455" s="9" t="e">
        <f>INDEX(#REF!:#REF!,MATCH($D6455,#REF!:#REF!,0),MATCH(#REF!,#REF!:#REF!,0))</f>
        <v>#REF!</v>
      </c>
      <c r="F6455" s="9" t="e">
        <f>INDEX(#REF!:#REF!,MATCH($D6455,#REF!:#REF!,0),MATCH(#REF!,#REF!:#REF!,0))</f>
        <v>#REF!</v>
      </c>
    </row>
    <row r="6456" spans="1:6" ht="16.5" x14ac:dyDescent="0.3">
      <c r="A6456" s="9" t="s">
        <v>15869</v>
      </c>
      <c r="B6456" s="9" t="s">
        <v>2011</v>
      </c>
      <c r="C6456" s="10">
        <v>47124</v>
      </c>
      <c r="D6456" s="9">
        <v>502909099</v>
      </c>
      <c r="E6456" s="9" t="e">
        <f>INDEX(#REF!:#REF!,MATCH($D6456,#REF!:#REF!,0),MATCH(#REF!,#REF!:#REF!,0))</f>
        <v>#REF!</v>
      </c>
      <c r="F6456" s="9" t="e">
        <f>INDEX(#REF!:#REF!,MATCH($D6456,#REF!:#REF!,0),MATCH(#REF!,#REF!:#REF!,0))</f>
        <v>#REF!</v>
      </c>
    </row>
    <row r="6457" spans="1:6" ht="16.5" x14ac:dyDescent="0.3">
      <c r="A6457" s="9" t="s">
        <v>15868</v>
      </c>
      <c r="B6457" s="9" t="s">
        <v>2269</v>
      </c>
      <c r="C6457" s="10">
        <v>30155</v>
      </c>
      <c r="D6457" s="9">
        <v>3792993961</v>
      </c>
      <c r="E6457" s="9" t="e">
        <f>INDEX(#REF!:#REF!,MATCH($D6457,#REF!:#REF!,0),MATCH(#REF!,#REF!:#REF!,0))</f>
        <v>#REF!</v>
      </c>
      <c r="F6457" s="9" t="e">
        <f>INDEX(#REF!:#REF!,MATCH($D6457,#REF!:#REF!,0),MATCH(#REF!,#REF!:#REF!,0))</f>
        <v>#REF!</v>
      </c>
    </row>
    <row r="6458" spans="1:6" ht="16.5" x14ac:dyDescent="0.3">
      <c r="A6458" s="9" t="s">
        <v>15867</v>
      </c>
      <c r="B6458" s="9" t="s">
        <v>2248</v>
      </c>
      <c r="C6458" s="10">
        <v>40188</v>
      </c>
      <c r="D6458" s="9">
        <v>8682006391</v>
      </c>
      <c r="E6458" s="9" t="e">
        <f>INDEX(#REF!:#REF!,MATCH($D6458,#REF!:#REF!,0),MATCH(#REF!,#REF!:#REF!,0))</f>
        <v>#REF!</v>
      </c>
      <c r="F6458" s="9" t="e">
        <f>INDEX(#REF!:#REF!,MATCH($D6458,#REF!:#REF!,0),MATCH(#REF!,#REF!:#REF!,0))</f>
        <v>#REF!</v>
      </c>
    </row>
    <row r="6459" spans="1:6" ht="16.5" x14ac:dyDescent="0.3">
      <c r="A6459" s="9" t="s">
        <v>15866</v>
      </c>
      <c r="B6459" s="9" t="s">
        <v>2346</v>
      </c>
      <c r="C6459" s="10">
        <v>27766</v>
      </c>
      <c r="D6459" s="9">
        <v>1743464649</v>
      </c>
      <c r="E6459" s="9" t="e">
        <f>INDEX(#REF!:#REF!,MATCH($D6459,#REF!:#REF!,0),MATCH(#REF!,#REF!:#REF!,0))</f>
        <v>#REF!</v>
      </c>
      <c r="F6459" s="9" t="e">
        <f>INDEX(#REF!:#REF!,MATCH($D6459,#REF!:#REF!,0),MATCH(#REF!,#REF!:#REF!,0))</f>
        <v>#REF!</v>
      </c>
    </row>
    <row r="6460" spans="1:6" ht="16.5" x14ac:dyDescent="0.3">
      <c r="A6460" s="9" t="s">
        <v>15865</v>
      </c>
      <c r="B6460" s="9" t="s">
        <v>2129</v>
      </c>
      <c r="C6460" s="10">
        <v>35239</v>
      </c>
      <c r="D6460" s="9">
        <v>895027720</v>
      </c>
      <c r="E6460" s="9" t="e">
        <f>INDEX(#REF!:#REF!,MATCH($D6460,#REF!:#REF!,0),MATCH(#REF!,#REF!:#REF!,0))</f>
        <v>#REF!</v>
      </c>
      <c r="F6460" s="9" t="e">
        <f>INDEX(#REF!:#REF!,MATCH($D6460,#REF!:#REF!,0),MATCH(#REF!,#REF!:#REF!,0))</f>
        <v>#REF!</v>
      </c>
    </row>
    <row r="6461" spans="1:6" ht="16.5" x14ac:dyDescent="0.3">
      <c r="A6461" s="9" t="s">
        <v>15864</v>
      </c>
      <c r="B6461" s="9" t="s">
        <v>2364</v>
      </c>
      <c r="C6461" s="10">
        <v>52706</v>
      </c>
      <c r="D6461" s="9">
        <v>2885061928</v>
      </c>
      <c r="E6461" s="9" t="e">
        <f>INDEX(#REF!:#REF!,MATCH($D6461,#REF!:#REF!,0),MATCH(#REF!,#REF!:#REF!,0))</f>
        <v>#REF!</v>
      </c>
      <c r="F6461" s="9" t="e">
        <f>INDEX(#REF!:#REF!,MATCH($D6461,#REF!:#REF!,0),MATCH(#REF!,#REF!:#REF!,0))</f>
        <v>#REF!</v>
      </c>
    </row>
    <row r="6462" spans="1:6" ht="16.5" x14ac:dyDescent="0.3">
      <c r="A6462" s="9" t="s">
        <v>15863</v>
      </c>
      <c r="B6462" s="9" t="s">
        <v>2680</v>
      </c>
      <c r="C6462" s="10">
        <v>10096</v>
      </c>
      <c r="D6462" s="9">
        <v>9229113786</v>
      </c>
      <c r="E6462" s="9" t="e">
        <f>INDEX(#REF!:#REF!,MATCH($D6462,#REF!:#REF!,0),MATCH(#REF!,#REF!:#REF!,0))</f>
        <v>#REF!</v>
      </c>
      <c r="F6462" s="9" t="e">
        <f>INDEX(#REF!:#REF!,MATCH($D6462,#REF!:#REF!,0),MATCH(#REF!,#REF!:#REF!,0))</f>
        <v>#REF!</v>
      </c>
    </row>
    <row r="6463" spans="1:6" ht="16.5" x14ac:dyDescent="0.3">
      <c r="A6463" s="9" t="s">
        <v>15862</v>
      </c>
      <c r="B6463" s="9" t="s">
        <v>3430</v>
      </c>
      <c r="C6463" s="10">
        <v>21213</v>
      </c>
      <c r="D6463" s="9">
        <v>7192290785</v>
      </c>
      <c r="E6463" s="9" t="e">
        <f>INDEX(#REF!:#REF!,MATCH($D6463,#REF!:#REF!,0),MATCH(#REF!,#REF!:#REF!,0))</f>
        <v>#REF!</v>
      </c>
      <c r="F6463" s="9" t="e">
        <f>INDEX(#REF!:#REF!,MATCH($D6463,#REF!:#REF!,0),MATCH(#REF!,#REF!:#REF!,0))</f>
        <v>#REF!</v>
      </c>
    </row>
    <row r="6464" spans="1:6" ht="16.5" x14ac:dyDescent="0.3">
      <c r="A6464" s="9" t="s">
        <v>15861</v>
      </c>
      <c r="B6464" s="9" t="s">
        <v>2075</v>
      </c>
      <c r="C6464" s="10">
        <v>35215</v>
      </c>
      <c r="D6464" s="9">
        <v>9238967105</v>
      </c>
      <c r="E6464" s="9" t="e">
        <f>INDEX(#REF!:#REF!,MATCH($D6464,#REF!:#REF!,0),MATCH(#REF!,#REF!:#REF!,0))</f>
        <v>#REF!</v>
      </c>
      <c r="F6464" s="9" t="e">
        <f>INDEX(#REF!:#REF!,MATCH($D6464,#REF!:#REF!,0),MATCH(#REF!,#REF!:#REF!,0))</f>
        <v>#REF!</v>
      </c>
    </row>
    <row r="6465" spans="1:6" ht="16.5" x14ac:dyDescent="0.3">
      <c r="A6465" s="9" t="s">
        <v>15860</v>
      </c>
      <c r="B6465" s="9" t="s">
        <v>2534</v>
      </c>
      <c r="C6465" s="10">
        <v>33721</v>
      </c>
      <c r="D6465" s="9">
        <v>9264026959</v>
      </c>
      <c r="E6465" s="9" t="e">
        <f>INDEX(#REF!:#REF!,MATCH($D6465,#REF!:#REF!,0),MATCH(#REF!,#REF!:#REF!,0))</f>
        <v>#REF!</v>
      </c>
      <c r="F6465" s="9" t="e">
        <f>INDEX(#REF!:#REF!,MATCH($D6465,#REF!:#REF!,0),MATCH(#REF!,#REF!:#REF!,0))</f>
        <v>#REF!</v>
      </c>
    </row>
    <row r="6466" spans="1:6" ht="16.5" x14ac:dyDescent="0.3">
      <c r="A6466" s="9" t="s">
        <v>15859</v>
      </c>
      <c r="B6466" s="9" t="s">
        <v>2500</v>
      </c>
      <c r="C6466" s="10">
        <v>31477</v>
      </c>
      <c r="D6466" s="9">
        <v>3806430489</v>
      </c>
      <c r="E6466" s="9" t="e">
        <f>INDEX(#REF!:#REF!,MATCH($D6466,#REF!:#REF!,0),MATCH(#REF!,#REF!:#REF!,0))</f>
        <v>#REF!</v>
      </c>
      <c r="F6466" s="9" t="e">
        <f>INDEX(#REF!:#REF!,MATCH($D6466,#REF!:#REF!,0),MATCH(#REF!,#REF!:#REF!,0))</f>
        <v>#REF!</v>
      </c>
    </row>
    <row r="6467" spans="1:6" ht="16.5" x14ac:dyDescent="0.3">
      <c r="A6467" s="9" t="s">
        <v>15858</v>
      </c>
      <c r="B6467" s="9" t="s">
        <v>2198</v>
      </c>
      <c r="C6467" s="10">
        <v>15967</v>
      </c>
      <c r="D6467" s="9">
        <v>3217797337</v>
      </c>
      <c r="E6467" s="9" t="e">
        <f>INDEX(#REF!:#REF!,MATCH($D6467,#REF!:#REF!,0),MATCH(#REF!,#REF!:#REF!,0))</f>
        <v>#REF!</v>
      </c>
      <c r="F6467" s="9" t="e">
        <f>INDEX(#REF!:#REF!,MATCH($D6467,#REF!:#REF!,0),MATCH(#REF!,#REF!:#REF!,0))</f>
        <v>#REF!</v>
      </c>
    </row>
    <row r="6468" spans="1:6" ht="16.5" x14ac:dyDescent="0.3">
      <c r="A6468" s="9" t="s">
        <v>15857</v>
      </c>
      <c r="B6468" s="9" t="s">
        <v>2075</v>
      </c>
      <c r="C6468" s="10">
        <v>17475</v>
      </c>
      <c r="D6468" s="9">
        <v>9013891098</v>
      </c>
      <c r="E6468" s="9" t="e">
        <f>INDEX(#REF!:#REF!,MATCH($D6468,#REF!:#REF!,0),MATCH(#REF!,#REF!:#REF!,0))</f>
        <v>#REF!</v>
      </c>
      <c r="F6468" s="9" t="e">
        <f>INDEX(#REF!:#REF!,MATCH($D6468,#REF!:#REF!,0),MATCH(#REF!,#REF!:#REF!,0))</f>
        <v>#REF!</v>
      </c>
    </row>
    <row r="6469" spans="1:6" ht="16.5" x14ac:dyDescent="0.3">
      <c r="A6469" s="9" t="s">
        <v>15856</v>
      </c>
      <c r="B6469" s="9" t="s">
        <v>3416</v>
      </c>
      <c r="C6469" s="10">
        <v>24175</v>
      </c>
      <c r="D6469" s="9">
        <v>5861892008</v>
      </c>
      <c r="E6469" s="9" t="e">
        <f>INDEX(#REF!:#REF!,MATCH($D6469,#REF!:#REF!,0),MATCH(#REF!,#REF!:#REF!,0))</f>
        <v>#REF!</v>
      </c>
      <c r="F6469" s="9" t="e">
        <f>INDEX(#REF!:#REF!,MATCH($D6469,#REF!:#REF!,0),MATCH(#REF!,#REF!:#REF!,0))</f>
        <v>#REF!</v>
      </c>
    </row>
    <row r="6470" spans="1:6" ht="16.5" x14ac:dyDescent="0.3">
      <c r="A6470" s="9" t="s">
        <v>15855</v>
      </c>
      <c r="B6470" s="9" t="s">
        <v>2050</v>
      </c>
      <c r="C6470" s="10">
        <v>24981</v>
      </c>
      <c r="D6470" s="9">
        <v>4223282808</v>
      </c>
      <c r="E6470" s="9" t="e">
        <f>INDEX(#REF!:#REF!,MATCH($D6470,#REF!:#REF!,0),MATCH(#REF!,#REF!:#REF!,0))</f>
        <v>#REF!</v>
      </c>
      <c r="F6470" s="9" t="e">
        <f>INDEX(#REF!:#REF!,MATCH($D6470,#REF!:#REF!,0),MATCH(#REF!,#REF!:#REF!,0))</f>
        <v>#REF!</v>
      </c>
    </row>
    <row r="6471" spans="1:6" ht="16.5" x14ac:dyDescent="0.3">
      <c r="A6471" s="9" t="s">
        <v>15854</v>
      </c>
      <c r="B6471" s="9" t="s">
        <v>2061</v>
      </c>
      <c r="C6471" s="10">
        <v>21150</v>
      </c>
      <c r="D6471" s="9">
        <v>9128677390</v>
      </c>
      <c r="E6471" s="9" t="e">
        <f>INDEX(#REF!:#REF!,MATCH($D6471,#REF!:#REF!,0),MATCH(#REF!,#REF!:#REF!,0))</f>
        <v>#REF!</v>
      </c>
      <c r="F6471" s="9" t="e">
        <f>INDEX(#REF!:#REF!,MATCH($D6471,#REF!:#REF!,0),MATCH(#REF!,#REF!:#REF!,0))</f>
        <v>#REF!</v>
      </c>
    </row>
    <row r="6472" spans="1:6" ht="16.5" x14ac:dyDescent="0.3">
      <c r="A6472" s="9" t="s">
        <v>15853</v>
      </c>
      <c r="B6472" s="9" t="s">
        <v>2757</v>
      </c>
      <c r="C6472" s="10">
        <v>55938</v>
      </c>
      <c r="D6472" s="9">
        <v>5068508845</v>
      </c>
      <c r="E6472" s="9" t="e">
        <f>INDEX(#REF!:#REF!,MATCH($D6472,#REF!:#REF!,0),MATCH(#REF!,#REF!:#REF!,0))</f>
        <v>#REF!</v>
      </c>
      <c r="F6472" s="9" t="e">
        <f>INDEX(#REF!:#REF!,MATCH($D6472,#REF!:#REF!,0),MATCH(#REF!,#REF!:#REF!,0))</f>
        <v>#REF!</v>
      </c>
    </row>
    <row r="6473" spans="1:6" ht="16.5" x14ac:dyDescent="0.3">
      <c r="A6473" s="9" t="s">
        <v>15852</v>
      </c>
      <c r="B6473" s="9" t="s">
        <v>2662</v>
      </c>
      <c r="C6473" s="10">
        <v>40966</v>
      </c>
      <c r="D6473" s="9">
        <v>7516977292</v>
      </c>
      <c r="E6473" s="9" t="e">
        <f>INDEX(#REF!:#REF!,MATCH($D6473,#REF!:#REF!,0),MATCH(#REF!,#REF!:#REF!,0))</f>
        <v>#REF!</v>
      </c>
      <c r="F6473" s="9" t="e">
        <f>INDEX(#REF!:#REF!,MATCH($D6473,#REF!:#REF!,0),MATCH(#REF!,#REF!:#REF!,0))</f>
        <v>#REF!</v>
      </c>
    </row>
    <row r="6474" spans="1:6" ht="16.5" x14ac:dyDescent="0.3">
      <c r="A6474" s="9" t="s">
        <v>15851</v>
      </c>
      <c r="B6474" s="9" t="s">
        <v>2286</v>
      </c>
      <c r="C6474" s="10">
        <v>13438</v>
      </c>
      <c r="D6474" s="9">
        <v>650049144</v>
      </c>
      <c r="E6474" s="9" t="e">
        <f>INDEX(#REF!:#REF!,MATCH($D6474,#REF!:#REF!,0),MATCH(#REF!,#REF!:#REF!,0))</f>
        <v>#REF!</v>
      </c>
      <c r="F6474" s="9" t="e">
        <f>INDEX(#REF!:#REF!,MATCH($D6474,#REF!:#REF!,0),MATCH(#REF!,#REF!:#REF!,0))</f>
        <v>#REF!</v>
      </c>
    </row>
    <row r="6475" spans="1:6" ht="16.5" x14ac:dyDescent="0.3">
      <c r="A6475" s="9" t="s">
        <v>15850</v>
      </c>
      <c r="B6475" s="9" t="s">
        <v>2474</v>
      </c>
      <c r="C6475" s="10">
        <v>20606</v>
      </c>
      <c r="D6475" s="9">
        <v>1085075834</v>
      </c>
      <c r="E6475" s="9" t="e">
        <f>INDEX(#REF!:#REF!,MATCH($D6475,#REF!:#REF!,0),MATCH(#REF!,#REF!:#REF!,0))</f>
        <v>#REF!</v>
      </c>
      <c r="F6475" s="9" t="e">
        <f>INDEX(#REF!:#REF!,MATCH($D6475,#REF!:#REF!,0),MATCH(#REF!,#REF!:#REF!,0))</f>
        <v>#REF!</v>
      </c>
    </row>
    <row r="6476" spans="1:6" ht="16.5" x14ac:dyDescent="0.3">
      <c r="A6476" s="9" t="s">
        <v>15849</v>
      </c>
      <c r="B6476" s="9" t="s">
        <v>2635</v>
      </c>
      <c r="C6476" s="10">
        <v>14728</v>
      </c>
      <c r="D6476" s="9">
        <v>2402470968</v>
      </c>
      <c r="E6476" s="9" t="e">
        <f>INDEX(#REF!:#REF!,MATCH($D6476,#REF!:#REF!,0),MATCH(#REF!,#REF!:#REF!,0))</f>
        <v>#REF!</v>
      </c>
      <c r="F6476" s="9" t="e">
        <f>INDEX(#REF!:#REF!,MATCH($D6476,#REF!:#REF!,0),MATCH(#REF!,#REF!:#REF!,0))</f>
        <v>#REF!</v>
      </c>
    </row>
    <row r="6477" spans="1:6" ht="16.5" x14ac:dyDescent="0.3">
      <c r="A6477" s="9" t="s">
        <v>15848</v>
      </c>
      <c r="B6477" s="9" t="s">
        <v>2269</v>
      </c>
      <c r="C6477" s="10">
        <v>10856</v>
      </c>
      <c r="D6477" s="9">
        <v>7892446737</v>
      </c>
      <c r="E6477" s="9" t="e">
        <f>INDEX(#REF!:#REF!,MATCH($D6477,#REF!:#REF!,0),MATCH(#REF!,#REF!:#REF!,0))</f>
        <v>#REF!</v>
      </c>
      <c r="F6477" s="9" t="e">
        <f>INDEX(#REF!:#REF!,MATCH($D6477,#REF!:#REF!,0),MATCH(#REF!,#REF!:#REF!,0))</f>
        <v>#REF!</v>
      </c>
    </row>
    <row r="6478" spans="1:6" ht="16.5" x14ac:dyDescent="0.3">
      <c r="A6478" s="9" t="s">
        <v>15847</v>
      </c>
      <c r="B6478" s="9" t="s">
        <v>1961</v>
      </c>
      <c r="C6478" s="10">
        <v>44914</v>
      </c>
      <c r="D6478" s="9">
        <v>6854809452</v>
      </c>
      <c r="E6478" s="9" t="e">
        <f>INDEX(#REF!:#REF!,MATCH($D6478,#REF!:#REF!,0),MATCH(#REF!,#REF!:#REF!,0))</f>
        <v>#REF!</v>
      </c>
      <c r="F6478" s="9" t="e">
        <f>INDEX(#REF!:#REF!,MATCH($D6478,#REF!:#REF!,0),MATCH(#REF!,#REF!:#REF!,0))</f>
        <v>#REF!</v>
      </c>
    </row>
    <row r="6479" spans="1:6" ht="16.5" x14ac:dyDescent="0.3">
      <c r="A6479" s="9" t="s">
        <v>15846</v>
      </c>
      <c r="B6479" s="9" t="s">
        <v>4046</v>
      </c>
      <c r="C6479" s="10">
        <v>24484</v>
      </c>
      <c r="D6479" s="9">
        <v>5948190226</v>
      </c>
      <c r="E6479" s="9" t="e">
        <f>INDEX(#REF!:#REF!,MATCH($D6479,#REF!:#REF!,0),MATCH(#REF!,#REF!:#REF!,0))</f>
        <v>#REF!</v>
      </c>
      <c r="F6479" s="9" t="e">
        <f>INDEX(#REF!:#REF!,MATCH($D6479,#REF!:#REF!,0),MATCH(#REF!,#REF!:#REF!,0))</f>
        <v>#REF!</v>
      </c>
    </row>
    <row r="6480" spans="1:6" ht="16.5" x14ac:dyDescent="0.3">
      <c r="A6480" s="9" t="s">
        <v>15845</v>
      </c>
      <c r="B6480" s="9" t="s">
        <v>2935</v>
      </c>
      <c r="C6480" s="10">
        <v>19342</v>
      </c>
      <c r="D6480" s="9">
        <v>826490107</v>
      </c>
      <c r="E6480" s="9" t="e">
        <f>INDEX(#REF!:#REF!,MATCH($D6480,#REF!:#REF!,0),MATCH(#REF!,#REF!:#REF!,0))</f>
        <v>#REF!</v>
      </c>
      <c r="F6480" s="9" t="e">
        <f>INDEX(#REF!:#REF!,MATCH($D6480,#REF!:#REF!,0),MATCH(#REF!,#REF!:#REF!,0))</f>
        <v>#REF!</v>
      </c>
    </row>
    <row r="6481" spans="1:6" ht="16.5" x14ac:dyDescent="0.3">
      <c r="A6481" s="9" t="s">
        <v>15844</v>
      </c>
      <c r="B6481" s="9" t="s">
        <v>2201</v>
      </c>
      <c r="C6481" s="10">
        <v>35560</v>
      </c>
      <c r="D6481" s="9">
        <v>1598957961</v>
      </c>
      <c r="E6481" s="9" t="e">
        <f>INDEX(#REF!:#REF!,MATCH($D6481,#REF!:#REF!,0),MATCH(#REF!,#REF!:#REF!,0))</f>
        <v>#REF!</v>
      </c>
      <c r="F6481" s="9" t="e">
        <f>INDEX(#REF!:#REF!,MATCH($D6481,#REF!:#REF!,0),MATCH(#REF!,#REF!:#REF!,0))</f>
        <v>#REF!</v>
      </c>
    </row>
    <row r="6482" spans="1:6" ht="16.5" x14ac:dyDescent="0.3">
      <c r="A6482" s="9" t="s">
        <v>15843</v>
      </c>
      <c r="B6482" s="9" t="s">
        <v>2040</v>
      </c>
      <c r="C6482" s="10">
        <v>43083</v>
      </c>
      <c r="D6482" s="9">
        <v>9258570278</v>
      </c>
      <c r="E6482" s="9" t="e">
        <f>INDEX(#REF!:#REF!,MATCH($D6482,#REF!:#REF!,0),MATCH(#REF!,#REF!:#REF!,0))</f>
        <v>#REF!</v>
      </c>
      <c r="F6482" s="9" t="e">
        <f>INDEX(#REF!:#REF!,MATCH($D6482,#REF!:#REF!,0),MATCH(#REF!,#REF!:#REF!,0))</f>
        <v>#REF!</v>
      </c>
    </row>
    <row r="6483" spans="1:6" ht="16.5" x14ac:dyDescent="0.3">
      <c r="A6483" s="9" t="s">
        <v>15842</v>
      </c>
      <c r="B6483" s="9" t="s">
        <v>1997</v>
      </c>
      <c r="C6483" s="10">
        <v>29645</v>
      </c>
      <c r="D6483" s="9">
        <v>9114174103</v>
      </c>
      <c r="E6483" s="9" t="e">
        <f>INDEX(#REF!:#REF!,MATCH($D6483,#REF!:#REF!,0),MATCH(#REF!,#REF!:#REF!,0))</f>
        <v>#REF!</v>
      </c>
      <c r="F6483" s="9" t="e">
        <f>INDEX(#REF!:#REF!,MATCH($D6483,#REF!:#REF!,0),MATCH(#REF!,#REF!:#REF!,0))</f>
        <v>#REF!</v>
      </c>
    </row>
    <row r="6484" spans="1:6" ht="16.5" x14ac:dyDescent="0.3">
      <c r="A6484" s="9" t="s">
        <v>15841</v>
      </c>
      <c r="B6484" s="9" t="s">
        <v>2179</v>
      </c>
      <c r="C6484" s="10">
        <v>31847</v>
      </c>
      <c r="D6484" s="9">
        <v>495702854</v>
      </c>
      <c r="E6484" s="9" t="e">
        <f>INDEX(#REF!:#REF!,MATCH($D6484,#REF!:#REF!,0),MATCH(#REF!,#REF!:#REF!,0))</f>
        <v>#REF!</v>
      </c>
      <c r="F6484" s="9" t="e">
        <f>INDEX(#REF!:#REF!,MATCH($D6484,#REF!:#REF!,0),MATCH(#REF!,#REF!:#REF!,0))</f>
        <v>#REF!</v>
      </c>
    </row>
    <row r="6485" spans="1:6" ht="16.5" x14ac:dyDescent="0.3">
      <c r="A6485" s="9" t="s">
        <v>15840</v>
      </c>
      <c r="B6485" s="9" t="s">
        <v>2640</v>
      </c>
      <c r="C6485" s="10">
        <v>15912</v>
      </c>
      <c r="D6485" s="9">
        <v>9726268931</v>
      </c>
      <c r="E6485" s="9" t="e">
        <f>INDEX(#REF!:#REF!,MATCH($D6485,#REF!:#REF!,0),MATCH(#REF!,#REF!:#REF!,0))</f>
        <v>#REF!</v>
      </c>
      <c r="F6485" s="9" t="e">
        <f>INDEX(#REF!:#REF!,MATCH($D6485,#REF!:#REF!,0),MATCH(#REF!,#REF!:#REF!,0))</f>
        <v>#REF!</v>
      </c>
    </row>
    <row r="6486" spans="1:6" ht="16.5" x14ac:dyDescent="0.3">
      <c r="A6486" s="9" t="s">
        <v>15839</v>
      </c>
      <c r="B6486" s="9" t="s">
        <v>2167</v>
      </c>
      <c r="C6486" s="10">
        <v>13743</v>
      </c>
      <c r="D6486" s="9">
        <v>5439294325</v>
      </c>
      <c r="E6486" s="9" t="e">
        <f>INDEX(#REF!:#REF!,MATCH($D6486,#REF!:#REF!,0),MATCH(#REF!,#REF!:#REF!,0))</f>
        <v>#REF!</v>
      </c>
      <c r="F6486" s="9" t="e">
        <f>INDEX(#REF!:#REF!,MATCH($D6486,#REF!:#REF!,0),MATCH(#REF!,#REF!:#REF!,0))</f>
        <v>#REF!</v>
      </c>
    </row>
    <row r="6487" spans="1:6" ht="16.5" x14ac:dyDescent="0.3">
      <c r="A6487" s="9" t="s">
        <v>15838</v>
      </c>
      <c r="B6487" s="9" t="s">
        <v>2671</v>
      </c>
      <c r="C6487" s="10">
        <v>27949</v>
      </c>
      <c r="D6487" s="9">
        <v>4192879565</v>
      </c>
      <c r="E6487" s="9" t="e">
        <f>INDEX(#REF!:#REF!,MATCH($D6487,#REF!:#REF!,0),MATCH(#REF!,#REF!:#REF!,0))</f>
        <v>#REF!</v>
      </c>
      <c r="F6487" s="9" t="e">
        <f>INDEX(#REF!:#REF!,MATCH($D6487,#REF!:#REF!,0),MATCH(#REF!,#REF!:#REF!,0))</f>
        <v>#REF!</v>
      </c>
    </row>
    <row r="6488" spans="1:6" ht="16.5" x14ac:dyDescent="0.3">
      <c r="A6488" s="9" t="s">
        <v>15837</v>
      </c>
      <c r="B6488" s="9" t="s">
        <v>2204</v>
      </c>
      <c r="C6488" s="10">
        <v>35312</v>
      </c>
      <c r="D6488" s="9">
        <v>6750554423</v>
      </c>
      <c r="E6488" s="9" t="e">
        <f>INDEX(#REF!:#REF!,MATCH($D6488,#REF!:#REF!,0),MATCH(#REF!,#REF!:#REF!,0))</f>
        <v>#REF!</v>
      </c>
      <c r="F6488" s="9" t="e">
        <f>INDEX(#REF!:#REF!,MATCH($D6488,#REF!:#REF!,0),MATCH(#REF!,#REF!:#REF!,0))</f>
        <v>#REF!</v>
      </c>
    </row>
    <row r="6489" spans="1:6" ht="16.5" x14ac:dyDescent="0.3">
      <c r="A6489" s="9" t="s">
        <v>15836</v>
      </c>
      <c r="B6489" s="9" t="s">
        <v>2075</v>
      </c>
      <c r="C6489" s="10">
        <v>10252</v>
      </c>
      <c r="D6489" s="9">
        <v>6510701464</v>
      </c>
      <c r="E6489" s="9" t="e">
        <f>INDEX(#REF!:#REF!,MATCH($D6489,#REF!:#REF!,0),MATCH(#REF!,#REF!:#REF!,0))</f>
        <v>#REF!</v>
      </c>
      <c r="F6489" s="9" t="e">
        <f>INDEX(#REF!:#REF!,MATCH($D6489,#REF!:#REF!,0),MATCH(#REF!,#REF!:#REF!,0))</f>
        <v>#REF!</v>
      </c>
    </row>
    <row r="6490" spans="1:6" ht="16.5" x14ac:dyDescent="0.3">
      <c r="A6490" s="9" t="s">
        <v>15835</v>
      </c>
      <c r="B6490" s="9" t="s">
        <v>2123</v>
      </c>
      <c r="C6490" s="10">
        <v>31188</v>
      </c>
      <c r="D6490" s="9">
        <v>4398950745</v>
      </c>
      <c r="E6490" s="9" t="e">
        <f>INDEX(#REF!:#REF!,MATCH($D6490,#REF!:#REF!,0),MATCH(#REF!,#REF!:#REF!,0))</f>
        <v>#REF!</v>
      </c>
      <c r="F6490" s="9" t="e">
        <f>INDEX(#REF!:#REF!,MATCH($D6490,#REF!:#REF!,0),MATCH(#REF!,#REF!:#REF!,0))</f>
        <v>#REF!</v>
      </c>
    </row>
    <row r="6491" spans="1:6" ht="16.5" x14ac:dyDescent="0.3">
      <c r="A6491" s="9" t="s">
        <v>15834</v>
      </c>
      <c r="B6491" s="9" t="s">
        <v>3902</v>
      </c>
      <c r="C6491" s="10">
        <v>23632</v>
      </c>
      <c r="D6491" s="9">
        <v>2740930763</v>
      </c>
      <c r="E6491" s="9" t="e">
        <f>INDEX(#REF!:#REF!,MATCH($D6491,#REF!:#REF!,0),MATCH(#REF!,#REF!:#REF!,0))</f>
        <v>#REF!</v>
      </c>
      <c r="F6491" s="9" t="e">
        <f>INDEX(#REF!:#REF!,MATCH($D6491,#REF!:#REF!,0),MATCH(#REF!,#REF!:#REF!,0))</f>
        <v>#REF!</v>
      </c>
    </row>
    <row r="6492" spans="1:6" ht="16.5" x14ac:dyDescent="0.3">
      <c r="A6492" s="9" t="s">
        <v>15833</v>
      </c>
      <c r="B6492" s="9" t="s">
        <v>1997</v>
      </c>
      <c r="C6492" s="10">
        <v>27661</v>
      </c>
      <c r="D6492" s="9">
        <v>7688943361</v>
      </c>
      <c r="E6492" s="9" t="e">
        <f>INDEX(#REF!:#REF!,MATCH($D6492,#REF!:#REF!,0),MATCH(#REF!,#REF!:#REF!,0))</f>
        <v>#REF!</v>
      </c>
      <c r="F6492" s="9" t="e">
        <f>INDEX(#REF!:#REF!,MATCH($D6492,#REF!:#REF!,0),MATCH(#REF!,#REF!:#REF!,0))</f>
        <v>#REF!</v>
      </c>
    </row>
    <row r="6493" spans="1:6" ht="16.5" x14ac:dyDescent="0.3">
      <c r="A6493" s="9" t="s">
        <v>15832</v>
      </c>
      <c r="B6493" s="9" t="s">
        <v>2704</v>
      </c>
      <c r="C6493" s="10">
        <v>57967</v>
      </c>
      <c r="D6493" s="9">
        <v>898924138</v>
      </c>
      <c r="E6493" s="9" t="e">
        <f>INDEX(#REF!:#REF!,MATCH($D6493,#REF!:#REF!,0),MATCH(#REF!,#REF!:#REF!,0))</f>
        <v>#REF!</v>
      </c>
      <c r="F6493" s="9" t="e">
        <f>INDEX(#REF!:#REF!,MATCH($D6493,#REF!:#REF!,0),MATCH(#REF!,#REF!:#REF!,0))</f>
        <v>#REF!</v>
      </c>
    </row>
    <row r="6494" spans="1:6" ht="16.5" x14ac:dyDescent="0.3">
      <c r="A6494" s="9" t="s">
        <v>15831</v>
      </c>
      <c r="B6494" s="9" t="s">
        <v>2250</v>
      </c>
      <c r="C6494" s="10">
        <v>42909</v>
      </c>
      <c r="D6494" s="9">
        <v>3021692982</v>
      </c>
      <c r="E6494" s="9" t="e">
        <f>INDEX(#REF!:#REF!,MATCH($D6494,#REF!:#REF!,0),MATCH(#REF!,#REF!:#REF!,0))</f>
        <v>#REF!</v>
      </c>
      <c r="F6494" s="9" t="e">
        <f>INDEX(#REF!:#REF!,MATCH($D6494,#REF!:#REF!,0),MATCH(#REF!,#REF!:#REF!,0))</f>
        <v>#REF!</v>
      </c>
    </row>
    <row r="6495" spans="1:6" ht="16.5" x14ac:dyDescent="0.3">
      <c r="A6495" s="9" t="s">
        <v>15830</v>
      </c>
      <c r="B6495" s="9" t="s">
        <v>2063</v>
      </c>
      <c r="C6495" s="10">
        <v>52307</v>
      </c>
      <c r="D6495" s="9">
        <v>965285472</v>
      </c>
      <c r="E6495" s="9" t="e">
        <f>INDEX(#REF!:#REF!,MATCH($D6495,#REF!:#REF!,0),MATCH(#REF!,#REF!:#REF!,0))</f>
        <v>#REF!</v>
      </c>
      <c r="F6495" s="9" t="e">
        <f>INDEX(#REF!:#REF!,MATCH($D6495,#REF!:#REF!,0),MATCH(#REF!,#REF!:#REF!,0))</f>
        <v>#REF!</v>
      </c>
    </row>
    <row r="6496" spans="1:6" ht="16.5" x14ac:dyDescent="0.3">
      <c r="A6496" s="9" t="s">
        <v>15829</v>
      </c>
      <c r="B6496" s="9" t="s">
        <v>2450</v>
      </c>
      <c r="C6496" s="10">
        <v>55840</v>
      </c>
      <c r="D6496" s="9">
        <v>8516539148</v>
      </c>
      <c r="E6496" s="9" t="e">
        <f>INDEX(#REF!:#REF!,MATCH($D6496,#REF!:#REF!,0),MATCH(#REF!,#REF!:#REF!,0))</f>
        <v>#REF!</v>
      </c>
      <c r="F6496" s="9" t="e">
        <f>INDEX(#REF!:#REF!,MATCH($D6496,#REF!:#REF!,0),MATCH(#REF!,#REF!:#REF!,0))</f>
        <v>#REF!</v>
      </c>
    </row>
    <row r="6497" spans="1:6" ht="16.5" x14ac:dyDescent="0.3">
      <c r="A6497" s="9" t="s">
        <v>15828</v>
      </c>
      <c r="B6497" s="9" t="s">
        <v>2539</v>
      </c>
      <c r="C6497" s="10">
        <v>41751</v>
      </c>
      <c r="D6497" s="9">
        <v>826490107</v>
      </c>
      <c r="E6497" s="9" t="e">
        <f>INDEX(#REF!:#REF!,MATCH($D6497,#REF!:#REF!,0),MATCH(#REF!,#REF!:#REF!,0))</f>
        <v>#REF!</v>
      </c>
      <c r="F6497" s="9" t="e">
        <f>INDEX(#REF!:#REF!,MATCH($D6497,#REF!:#REF!,0),MATCH(#REF!,#REF!:#REF!,0))</f>
        <v>#REF!</v>
      </c>
    </row>
    <row r="6498" spans="1:6" ht="16.5" x14ac:dyDescent="0.3">
      <c r="A6498" s="9" t="s">
        <v>15827</v>
      </c>
      <c r="B6498" s="9" t="s">
        <v>2513</v>
      </c>
      <c r="C6498" s="10">
        <v>49814</v>
      </c>
      <c r="D6498" s="9">
        <v>7281103514</v>
      </c>
      <c r="E6498" s="9" t="e">
        <f>INDEX(#REF!:#REF!,MATCH($D6498,#REF!:#REF!,0),MATCH(#REF!,#REF!:#REF!,0))</f>
        <v>#REF!</v>
      </c>
      <c r="F6498" s="9" t="e">
        <f>INDEX(#REF!:#REF!,MATCH($D6498,#REF!:#REF!,0),MATCH(#REF!,#REF!:#REF!,0))</f>
        <v>#REF!</v>
      </c>
    </row>
    <row r="6499" spans="1:6" ht="16.5" x14ac:dyDescent="0.3">
      <c r="A6499" s="9" t="s">
        <v>15826</v>
      </c>
      <c r="B6499" s="9" t="s">
        <v>3388</v>
      </c>
      <c r="C6499" s="10">
        <v>59894</v>
      </c>
      <c r="D6499" s="9">
        <v>1062607929</v>
      </c>
      <c r="E6499" s="9" t="e">
        <f>INDEX(#REF!:#REF!,MATCH($D6499,#REF!:#REF!,0),MATCH(#REF!,#REF!:#REF!,0))</f>
        <v>#REF!</v>
      </c>
      <c r="F6499" s="9" t="e">
        <f>INDEX(#REF!:#REF!,MATCH($D6499,#REF!:#REF!,0),MATCH(#REF!,#REF!:#REF!,0))</f>
        <v>#REF!</v>
      </c>
    </row>
    <row r="6500" spans="1:6" ht="16.5" x14ac:dyDescent="0.3">
      <c r="A6500" s="9" t="s">
        <v>15825</v>
      </c>
      <c r="B6500" s="9" t="s">
        <v>2511</v>
      </c>
      <c r="C6500" s="10">
        <v>28046</v>
      </c>
      <c r="D6500" s="9">
        <v>3266408608</v>
      </c>
      <c r="E6500" s="9" t="e">
        <f>INDEX(#REF!:#REF!,MATCH($D6500,#REF!:#REF!,0),MATCH(#REF!,#REF!:#REF!,0))</f>
        <v>#REF!</v>
      </c>
      <c r="F6500" s="9" t="e">
        <f>INDEX(#REF!:#REF!,MATCH($D6500,#REF!:#REF!,0),MATCH(#REF!,#REF!:#REF!,0))</f>
        <v>#REF!</v>
      </c>
    </row>
    <row r="6501" spans="1:6" ht="16.5" x14ac:dyDescent="0.3">
      <c r="A6501" s="9" t="s">
        <v>15824</v>
      </c>
      <c r="B6501" s="9" t="s">
        <v>2595</v>
      </c>
      <c r="C6501" s="10">
        <v>50844</v>
      </c>
      <c r="D6501" s="9">
        <v>8703756602</v>
      </c>
      <c r="E6501" s="9" t="e">
        <f>INDEX(#REF!:#REF!,MATCH($D6501,#REF!:#REF!,0),MATCH(#REF!,#REF!:#REF!,0))</f>
        <v>#REF!</v>
      </c>
      <c r="F6501" s="9" t="e">
        <f>INDEX(#REF!:#REF!,MATCH($D6501,#REF!:#REF!,0),MATCH(#REF!,#REF!:#REF!,0))</f>
        <v>#REF!</v>
      </c>
    </row>
    <row r="6502" spans="1:6" ht="16.5" x14ac:dyDescent="0.3">
      <c r="A6502" s="9" t="s">
        <v>15823</v>
      </c>
      <c r="B6502" s="9" t="s">
        <v>3430</v>
      </c>
      <c r="C6502" s="10">
        <v>20970</v>
      </c>
      <c r="D6502" s="9">
        <v>977779009</v>
      </c>
      <c r="E6502" s="9" t="e">
        <f>INDEX(#REF!:#REF!,MATCH($D6502,#REF!:#REF!,0),MATCH(#REF!,#REF!:#REF!,0))</f>
        <v>#REF!</v>
      </c>
      <c r="F6502" s="9" t="e">
        <f>INDEX(#REF!:#REF!,MATCH($D6502,#REF!:#REF!,0),MATCH(#REF!,#REF!:#REF!,0))</f>
        <v>#REF!</v>
      </c>
    </row>
    <row r="6503" spans="1:6" ht="16.5" x14ac:dyDescent="0.3">
      <c r="A6503" s="9" t="s">
        <v>15822</v>
      </c>
      <c r="B6503" s="9" t="s">
        <v>1979</v>
      </c>
      <c r="C6503" s="10">
        <v>34534</v>
      </c>
      <c r="D6503" s="9">
        <v>2191014690</v>
      </c>
      <c r="E6503" s="9" t="e">
        <f>INDEX(#REF!:#REF!,MATCH($D6503,#REF!:#REF!,0),MATCH(#REF!,#REF!:#REF!,0))</f>
        <v>#REF!</v>
      </c>
      <c r="F6503" s="9" t="e">
        <f>INDEX(#REF!:#REF!,MATCH($D6503,#REF!:#REF!,0),MATCH(#REF!,#REF!:#REF!,0))</f>
        <v>#REF!</v>
      </c>
    </row>
    <row r="6504" spans="1:6" ht="16.5" x14ac:dyDescent="0.3">
      <c r="A6504" s="9" t="s">
        <v>15821</v>
      </c>
      <c r="B6504" s="9" t="s">
        <v>3366</v>
      </c>
      <c r="C6504" s="10">
        <v>58882</v>
      </c>
      <c r="D6504" s="9">
        <v>9547713507</v>
      </c>
      <c r="E6504" s="9" t="e">
        <f>INDEX(#REF!:#REF!,MATCH($D6504,#REF!:#REF!,0),MATCH(#REF!,#REF!:#REF!,0))</f>
        <v>#REF!</v>
      </c>
      <c r="F6504" s="9" t="e">
        <f>INDEX(#REF!:#REF!,MATCH($D6504,#REF!:#REF!,0),MATCH(#REF!,#REF!:#REF!,0))</f>
        <v>#REF!</v>
      </c>
    </row>
    <row r="6505" spans="1:6" ht="16.5" x14ac:dyDescent="0.3">
      <c r="A6505" s="9" t="s">
        <v>15820</v>
      </c>
      <c r="B6505" s="9" t="s">
        <v>2136</v>
      </c>
      <c r="C6505" s="10">
        <v>44778</v>
      </c>
      <c r="D6505" s="9">
        <v>7070564503</v>
      </c>
      <c r="E6505" s="9" t="e">
        <f>INDEX(#REF!:#REF!,MATCH($D6505,#REF!:#REF!,0),MATCH(#REF!,#REF!:#REF!,0))</f>
        <v>#REF!</v>
      </c>
      <c r="F6505" s="9" t="e">
        <f>INDEX(#REF!:#REF!,MATCH($D6505,#REF!:#REF!,0),MATCH(#REF!,#REF!:#REF!,0))</f>
        <v>#REF!</v>
      </c>
    </row>
    <row r="6506" spans="1:6" ht="16.5" x14ac:dyDescent="0.3">
      <c r="A6506" s="9" t="s">
        <v>15819</v>
      </c>
      <c r="B6506" s="9" t="s">
        <v>1965</v>
      </c>
      <c r="C6506" s="10">
        <v>28036</v>
      </c>
      <c r="D6506" s="9">
        <v>2185059785</v>
      </c>
      <c r="E6506" s="9" t="e">
        <f>INDEX(#REF!:#REF!,MATCH($D6506,#REF!:#REF!,0),MATCH(#REF!,#REF!:#REF!,0))</f>
        <v>#REF!</v>
      </c>
      <c r="F6506" s="9" t="e">
        <f>INDEX(#REF!:#REF!,MATCH($D6506,#REF!:#REF!,0),MATCH(#REF!,#REF!:#REF!,0))</f>
        <v>#REF!</v>
      </c>
    </row>
    <row r="6507" spans="1:6" ht="16.5" x14ac:dyDescent="0.3">
      <c r="A6507" s="9" t="s">
        <v>15818</v>
      </c>
      <c r="B6507" s="9" t="s">
        <v>2440</v>
      </c>
      <c r="C6507" s="10">
        <v>27765</v>
      </c>
      <c r="D6507" s="9">
        <v>2423731264</v>
      </c>
      <c r="E6507" s="9" t="e">
        <f>INDEX(#REF!:#REF!,MATCH($D6507,#REF!:#REF!,0),MATCH(#REF!,#REF!:#REF!,0))</f>
        <v>#REF!</v>
      </c>
      <c r="F6507" s="9" t="e">
        <f>INDEX(#REF!:#REF!,MATCH($D6507,#REF!:#REF!,0),MATCH(#REF!,#REF!:#REF!,0))</f>
        <v>#REF!</v>
      </c>
    </row>
    <row r="6508" spans="1:6" ht="16.5" x14ac:dyDescent="0.3">
      <c r="A6508" s="9" t="s">
        <v>15817</v>
      </c>
      <c r="B6508" s="9" t="s">
        <v>3177</v>
      </c>
      <c r="C6508" s="10">
        <v>38427</v>
      </c>
      <c r="D6508" s="9">
        <v>2255261316</v>
      </c>
      <c r="E6508" s="9" t="e">
        <f>INDEX(#REF!:#REF!,MATCH($D6508,#REF!:#REF!,0),MATCH(#REF!,#REF!:#REF!,0))</f>
        <v>#REF!</v>
      </c>
      <c r="F6508" s="9" t="e">
        <f>INDEX(#REF!:#REF!,MATCH($D6508,#REF!:#REF!,0),MATCH(#REF!,#REF!:#REF!,0))</f>
        <v>#REF!</v>
      </c>
    </row>
    <row r="6509" spans="1:6" ht="16.5" x14ac:dyDescent="0.3">
      <c r="A6509" s="9" t="s">
        <v>15816</v>
      </c>
      <c r="B6509" s="9" t="s">
        <v>3255</v>
      </c>
      <c r="C6509" s="10">
        <v>34718</v>
      </c>
      <c r="D6509" s="9">
        <v>471886378</v>
      </c>
      <c r="E6509" s="9" t="e">
        <f>INDEX(#REF!:#REF!,MATCH($D6509,#REF!:#REF!,0),MATCH(#REF!,#REF!:#REF!,0))</f>
        <v>#REF!</v>
      </c>
      <c r="F6509" s="9" t="e">
        <f>INDEX(#REF!:#REF!,MATCH($D6509,#REF!:#REF!,0),MATCH(#REF!,#REF!:#REF!,0))</f>
        <v>#REF!</v>
      </c>
    </row>
    <row r="6510" spans="1:6" ht="16.5" x14ac:dyDescent="0.3">
      <c r="A6510" s="9" t="s">
        <v>15815</v>
      </c>
      <c r="B6510" s="9" t="s">
        <v>2428</v>
      </c>
      <c r="C6510" s="10">
        <v>53503</v>
      </c>
      <c r="D6510" s="9">
        <v>324399618</v>
      </c>
      <c r="E6510" s="9" t="e">
        <f>INDEX(#REF!:#REF!,MATCH($D6510,#REF!:#REF!,0),MATCH(#REF!,#REF!:#REF!,0))</f>
        <v>#REF!</v>
      </c>
      <c r="F6510" s="9" t="e">
        <f>INDEX(#REF!:#REF!,MATCH($D6510,#REF!:#REF!,0),MATCH(#REF!,#REF!:#REF!,0))</f>
        <v>#REF!</v>
      </c>
    </row>
    <row r="6511" spans="1:6" ht="16.5" x14ac:dyDescent="0.3">
      <c r="A6511" s="9" t="s">
        <v>15814</v>
      </c>
      <c r="B6511" s="9" t="s">
        <v>1945</v>
      </c>
      <c r="C6511" s="10">
        <v>21649</v>
      </c>
      <c r="D6511" s="9">
        <v>8617243198</v>
      </c>
      <c r="E6511" s="9" t="e">
        <f>INDEX(#REF!:#REF!,MATCH($D6511,#REF!:#REF!,0),MATCH(#REF!,#REF!:#REF!,0))</f>
        <v>#REF!</v>
      </c>
      <c r="F6511" s="9" t="e">
        <f>INDEX(#REF!:#REF!,MATCH($D6511,#REF!:#REF!,0),MATCH(#REF!,#REF!:#REF!,0))</f>
        <v>#REF!</v>
      </c>
    </row>
    <row r="6512" spans="1:6" ht="16.5" x14ac:dyDescent="0.3">
      <c r="A6512" s="9" t="s">
        <v>15813</v>
      </c>
      <c r="B6512" s="9" t="s">
        <v>3077</v>
      </c>
      <c r="C6512" s="10">
        <v>38302</v>
      </c>
      <c r="D6512" s="9">
        <v>6000780338</v>
      </c>
      <c r="E6512" s="9" t="e">
        <f>INDEX(#REF!:#REF!,MATCH($D6512,#REF!:#REF!,0),MATCH(#REF!,#REF!:#REF!,0))</f>
        <v>#REF!</v>
      </c>
      <c r="F6512" s="9" t="e">
        <f>INDEX(#REF!:#REF!,MATCH($D6512,#REF!:#REF!,0),MATCH(#REF!,#REF!:#REF!,0))</f>
        <v>#REF!</v>
      </c>
    </row>
    <row r="6513" spans="1:6" ht="16.5" x14ac:dyDescent="0.3">
      <c r="A6513" s="9" t="s">
        <v>15812</v>
      </c>
      <c r="B6513" s="9" t="s">
        <v>1945</v>
      </c>
      <c r="C6513" s="10">
        <v>14199</v>
      </c>
      <c r="D6513" s="9">
        <v>3409869514</v>
      </c>
      <c r="E6513" s="9" t="e">
        <f>INDEX(#REF!:#REF!,MATCH($D6513,#REF!:#REF!,0),MATCH(#REF!,#REF!:#REF!,0))</f>
        <v>#REF!</v>
      </c>
      <c r="F6513" s="9" t="e">
        <f>INDEX(#REF!:#REF!,MATCH($D6513,#REF!:#REF!,0),MATCH(#REF!,#REF!:#REF!,0))</f>
        <v>#REF!</v>
      </c>
    </row>
    <row r="6514" spans="1:6" ht="16.5" x14ac:dyDescent="0.3">
      <c r="A6514" s="9" t="s">
        <v>15811</v>
      </c>
      <c r="B6514" s="9" t="s">
        <v>2498</v>
      </c>
      <c r="C6514" s="10">
        <v>49448</v>
      </c>
      <c r="D6514" s="9">
        <v>7462961601</v>
      </c>
      <c r="E6514" s="9" t="e">
        <f>INDEX(#REF!:#REF!,MATCH($D6514,#REF!:#REF!,0),MATCH(#REF!,#REF!:#REF!,0))</f>
        <v>#REF!</v>
      </c>
      <c r="F6514" s="9" t="e">
        <f>INDEX(#REF!:#REF!,MATCH($D6514,#REF!:#REF!,0),MATCH(#REF!,#REF!:#REF!,0))</f>
        <v>#REF!</v>
      </c>
    </row>
    <row r="6515" spans="1:6" ht="16.5" x14ac:dyDescent="0.3">
      <c r="A6515" s="9" t="s">
        <v>15810</v>
      </c>
      <c r="B6515" s="9" t="s">
        <v>2833</v>
      </c>
      <c r="C6515" s="10">
        <v>59561</v>
      </c>
      <c r="D6515" s="9">
        <v>977779009</v>
      </c>
      <c r="E6515" s="9" t="e">
        <f>INDEX(#REF!:#REF!,MATCH($D6515,#REF!:#REF!,0),MATCH(#REF!,#REF!:#REF!,0))</f>
        <v>#REF!</v>
      </c>
      <c r="F6515" s="9" t="e">
        <f>INDEX(#REF!:#REF!,MATCH($D6515,#REF!:#REF!,0),MATCH(#REF!,#REF!:#REF!,0))</f>
        <v>#REF!</v>
      </c>
    </row>
    <row r="6516" spans="1:6" ht="16.5" x14ac:dyDescent="0.3">
      <c r="A6516" s="9" t="s">
        <v>15809</v>
      </c>
      <c r="B6516" s="9" t="s">
        <v>2298</v>
      </c>
      <c r="C6516" s="10">
        <v>41506</v>
      </c>
      <c r="D6516" s="9">
        <v>3021692982</v>
      </c>
      <c r="E6516" s="9" t="e">
        <f>INDEX(#REF!:#REF!,MATCH($D6516,#REF!:#REF!,0),MATCH(#REF!,#REF!:#REF!,0))</f>
        <v>#REF!</v>
      </c>
      <c r="F6516" s="9" t="e">
        <f>INDEX(#REF!:#REF!,MATCH($D6516,#REF!:#REF!,0),MATCH(#REF!,#REF!:#REF!,0))</f>
        <v>#REF!</v>
      </c>
    </row>
    <row r="6517" spans="1:6" ht="16.5" x14ac:dyDescent="0.3">
      <c r="A6517" s="9" t="s">
        <v>15808</v>
      </c>
      <c r="B6517" s="9" t="s">
        <v>2396</v>
      </c>
      <c r="C6517" s="10">
        <v>54885</v>
      </c>
      <c r="D6517" s="9">
        <v>3016446324</v>
      </c>
      <c r="E6517" s="9" t="e">
        <f>INDEX(#REF!:#REF!,MATCH($D6517,#REF!:#REF!,0),MATCH(#REF!,#REF!:#REF!,0))</f>
        <v>#REF!</v>
      </c>
      <c r="F6517" s="9" t="e">
        <f>INDEX(#REF!:#REF!,MATCH($D6517,#REF!:#REF!,0),MATCH(#REF!,#REF!:#REF!,0))</f>
        <v>#REF!</v>
      </c>
    </row>
    <row r="6518" spans="1:6" ht="16.5" x14ac:dyDescent="0.3">
      <c r="A6518" s="9" t="s">
        <v>15807</v>
      </c>
      <c r="B6518" s="9" t="s">
        <v>1983</v>
      </c>
      <c r="C6518" s="10">
        <v>52571</v>
      </c>
      <c r="D6518" s="9">
        <v>2551917727</v>
      </c>
      <c r="E6518" s="9" t="e">
        <f>INDEX(#REF!:#REF!,MATCH($D6518,#REF!:#REF!,0),MATCH(#REF!,#REF!:#REF!,0))</f>
        <v>#REF!</v>
      </c>
      <c r="F6518" s="9" t="e">
        <f>INDEX(#REF!:#REF!,MATCH($D6518,#REF!:#REF!,0),MATCH(#REF!,#REF!:#REF!,0))</f>
        <v>#REF!</v>
      </c>
    </row>
    <row r="6519" spans="1:6" ht="16.5" x14ac:dyDescent="0.3">
      <c r="A6519" s="9" t="s">
        <v>15806</v>
      </c>
      <c r="B6519" s="9" t="s">
        <v>2341</v>
      </c>
      <c r="C6519" s="10">
        <v>26328</v>
      </c>
      <c r="D6519" s="9">
        <v>9965847037</v>
      </c>
      <c r="E6519" s="9" t="e">
        <f>INDEX(#REF!:#REF!,MATCH($D6519,#REF!:#REF!,0),MATCH(#REF!,#REF!:#REF!,0))</f>
        <v>#REF!</v>
      </c>
      <c r="F6519" s="9" t="e">
        <f>INDEX(#REF!:#REF!,MATCH($D6519,#REF!:#REF!,0),MATCH(#REF!,#REF!:#REF!,0))</f>
        <v>#REF!</v>
      </c>
    </row>
    <row r="6520" spans="1:6" ht="16.5" x14ac:dyDescent="0.3">
      <c r="A6520" s="9" t="s">
        <v>15805</v>
      </c>
      <c r="B6520" s="9" t="s">
        <v>1959</v>
      </c>
      <c r="C6520" s="10">
        <v>36609</v>
      </c>
      <c r="D6520" s="9">
        <v>4401069773</v>
      </c>
      <c r="E6520" s="9" t="e">
        <f>INDEX(#REF!:#REF!,MATCH($D6520,#REF!:#REF!,0),MATCH(#REF!,#REF!:#REF!,0))</f>
        <v>#REF!</v>
      </c>
      <c r="F6520" s="9" t="e">
        <f>INDEX(#REF!:#REF!,MATCH($D6520,#REF!:#REF!,0),MATCH(#REF!,#REF!:#REF!,0))</f>
        <v>#REF!</v>
      </c>
    </row>
    <row r="6521" spans="1:6" ht="16.5" x14ac:dyDescent="0.3">
      <c r="A6521" s="9" t="s">
        <v>15804</v>
      </c>
      <c r="B6521" s="9" t="s">
        <v>2013</v>
      </c>
      <c r="C6521" s="10">
        <v>42794</v>
      </c>
      <c r="D6521" s="9">
        <v>2592292012</v>
      </c>
      <c r="E6521" s="9" t="e">
        <f>INDEX(#REF!:#REF!,MATCH($D6521,#REF!:#REF!,0),MATCH(#REF!,#REF!:#REF!,0))</f>
        <v>#REF!</v>
      </c>
      <c r="F6521" s="9" t="e">
        <f>INDEX(#REF!:#REF!,MATCH($D6521,#REF!:#REF!,0),MATCH(#REF!,#REF!:#REF!,0))</f>
        <v>#REF!</v>
      </c>
    </row>
    <row r="6522" spans="1:6" ht="16.5" x14ac:dyDescent="0.3">
      <c r="A6522" s="9" t="s">
        <v>15803</v>
      </c>
      <c r="B6522" s="9" t="s">
        <v>2878</v>
      </c>
      <c r="C6522" s="10">
        <v>48908</v>
      </c>
      <c r="D6522" s="9">
        <v>2066028762</v>
      </c>
      <c r="E6522" s="9" t="e">
        <f>INDEX(#REF!:#REF!,MATCH($D6522,#REF!:#REF!,0),MATCH(#REF!,#REF!:#REF!,0))</f>
        <v>#REF!</v>
      </c>
      <c r="F6522" s="9" t="e">
        <f>INDEX(#REF!:#REF!,MATCH($D6522,#REF!:#REF!,0),MATCH(#REF!,#REF!:#REF!,0))</f>
        <v>#REF!</v>
      </c>
    </row>
    <row r="6523" spans="1:6" ht="16.5" x14ac:dyDescent="0.3">
      <c r="A6523" s="9" t="s">
        <v>15802</v>
      </c>
      <c r="B6523" s="9" t="s">
        <v>3222</v>
      </c>
      <c r="C6523" s="10">
        <v>51910</v>
      </c>
      <c r="D6523" s="9">
        <v>4223282808</v>
      </c>
      <c r="E6523" s="9" t="e">
        <f>INDEX(#REF!:#REF!,MATCH($D6523,#REF!:#REF!,0),MATCH(#REF!,#REF!:#REF!,0))</f>
        <v>#REF!</v>
      </c>
      <c r="F6523" s="9" t="e">
        <f>INDEX(#REF!:#REF!,MATCH($D6523,#REF!:#REF!,0),MATCH(#REF!,#REF!:#REF!,0))</f>
        <v>#REF!</v>
      </c>
    </row>
    <row r="6524" spans="1:6" ht="16.5" x14ac:dyDescent="0.3">
      <c r="A6524" s="9" t="s">
        <v>15801</v>
      </c>
      <c r="B6524" s="9" t="s">
        <v>2052</v>
      </c>
      <c r="C6524" s="10">
        <v>14803</v>
      </c>
      <c r="D6524" s="9">
        <v>5687748091</v>
      </c>
      <c r="E6524" s="9" t="e">
        <f>INDEX(#REF!:#REF!,MATCH($D6524,#REF!:#REF!,0),MATCH(#REF!,#REF!:#REF!,0))</f>
        <v>#REF!</v>
      </c>
      <c r="F6524" s="9" t="e">
        <f>INDEX(#REF!:#REF!,MATCH($D6524,#REF!:#REF!,0),MATCH(#REF!,#REF!:#REF!,0))</f>
        <v>#REF!</v>
      </c>
    </row>
    <row r="6525" spans="1:6" ht="16.5" x14ac:dyDescent="0.3">
      <c r="A6525" s="9" t="s">
        <v>15800</v>
      </c>
      <c r="B6525" s="9" t="s">
        <v>3357</v>
      </c>
      <c r="C6525" s="10">
        <v>21343</v>
      </c>
      <c r="D6525" s="9">
        <v>4039266773</v>
      </c>
      <c r="E6525" s="9" t="e">
        <f>INDEX(#REF!:#REF!,MATCH($D6525,#REF!:#REF!,0),MATCH(#REF!,#REF!:#REF!,0))</f>
        <v>#REF!</v>
      </c>
      <c r="F6525" s="9" t="e">
        <f>INDEX(#REF!:#REF!,MATCH($D6525,#REF!:#REF!,0),MATCH(#REF!,#REF!:#REF!,0))</f>
        <v>#REF!</v>
      </c>
    </row>
    <row r="6526" spans="1:6" ht="16.5" x14ac:dyDescent="0.3">
      <c r="A6526" s="9" t="s">
        <v>15799</v>
      </c>
      <c r="B6526" s="9" t="s">
        <v>2195</v>
      </c>
      <c r="C6526" s="10">
        <v>47826</v>
      </c>
      <c r="D6526" s="9">
        <v>1042822263</v>
      </c>
      <c r="E6526" s="9" t="e">
        <f>INDEX(#REF!:#REF!,MATCH($D6526,#REF!:#REF!,0),MATCH(#REF!,#REF!:#REF!,0))</f>
        <v>#REF!</v>
      </c>
      <c r="F6526" s="9" t="e">
        <f>INDEX(#REF!:#REF!,MATCH($D6526,#REF!:#REF!,0),MATCH(#REF!,#REF!:#REF!,0))</f>
        <v>#REF!</v>
      </c>
    </row>
    <row r="6527" spans="1:6" ht="16.5" x14ac:dyDescent="0.3">
      <c r="A6527" s="9" t="s">
        <v>15798</v>
      </c>
      <c r="B6527" s="9" t="s">
        <v>3042</v>
      </c>
      <c r="C6527" s="10">
        <v>40520</v>
      </c>
      <c r="D6527" s="9">
        <v>1754740677</v>
      </c>
      <c r="E6527" s="9" t="e">
        <f>INDEX(#REF!:#REF!,MATCH($D6527,#REF!:#REF!,0),MATCH(#REF!,#REF!:#REF!,0))</f>
        <v>#REF!</v>
      </c>
      <c r="F6527" s="9" t="e">
        <f>INDEX(#REF!:#REF!,MATCH($D6527,#REF!:#REF!,0),MATCH(#REF!,#REF!:#REF!,0))</f>
        <v>#REF!</v>
      </c>
    </row>
    <row r="6528" spans="1:6" ht="16.5" x14ac:dyDescent="0.3">
      <c r="A6528" s="9" t="s">
        <v>15797</v>
      </c>
      <c r="B6528" s="9" t="s">
        <v>2351</v>
      </c>
      <c r="C6528" s="10">
        <v>14019</v>
      </c>
      <c r="D6528" s="9">
        <v>544760832</v>
      </c>
      <c r="E6528" s="9" t="e">
        <f>INDEX(#REF!:#REF!,MATCH($D6528,#REF!:#REF!,0),MATCH(#REF!,#REF!:#REF!,0))</f>
        <v>#REF!</v>
      </c>
      <c r="F6528" s="9" t="e">
        <f>INDEX(#REF!:#REF!,MATCH($D6528,#REF!:#REF!,0),MATCH(#REF!,#REF!:#REF!,0))</f>
        <v>#REF!</v>
      </c>
    </row>
    <row r="6529" spans="1:6" ht="16.5" x14ac:dyDescent="0.3">
      <c r="A6529" s="9" t="s">
        <v>15796</v>
      </c>
      <c r="B6529" s="9" t="s">
        <v>2667</v>
      </c>
      <c r="C6529" s="10">
        <v>22654</v>
      </c>
      <c r="D6529" s="9">
        <v>5684780105</v>
      </c>
      <c r="E6529" s="9" t="e">
        <f>INDEX(#REF!:#REF!,MATCH($D6529,#REF!:#REF!,0),MATCH(#REF!,#REF!:#REF!,0))</f>
        <v>#REF!</v>
      </c>
      <c r="F6529" s="9" t="e">
        <f>INDEX(#REF!:#REF!,MATCH($D6529,#REF!:#REF!,0),MATCH(#REF!,#REF!:#REF!,0))</f>
        <v>#REF!</v>
      </c>
    </row>
    <row r="6530" spans="1:6" ht="16.5" x14ac:dyDescent="0.3">
      <c r="A6530" s="9" t="s">
        <v>15795</v>
      </c>
      <c r="B6530" s="9" t="s">
        <v>2298</v>
      </c>
      <c r="C6530" s="10">
        <v>53602</v>
      </c>
      <c r="D6530" s="9">
        <v>6148235056</v>
      </c>
      <c r="E6530" s="9" t="e">
        <f>INDEX(#REF!:#REF!,MATCH($D6530,#REF!:#REF!,0),MATCH(#REF!,#REF!:#REF!,0))</f>
        <v>#REF!</v>
      </c>
      <c r="F6530" s="9" t="e">
        <f>INDEX(#REF!:#REF!,MATCH($D6530,#REF!:#REF!,0),MATCH(#REF!,#REF!:#REF!,0))</f>
        <v>#REF!</v>
      </c>
    </row>
    <row r="6531" spans="1:6" ht="16.5" x14ac:dyDescent="0.3">
      <c r="A6531" s="9" t="s">
        <v>15794</v>
      </c>
      <c r="B6531" s="9" t="s">
        <v>2017</v>
      </c>
      <c r="C6531" s="10">
        <v>11080</v>
      </c>
      <c r="D6531" s="9">
        <v>594961432</v>
      </c>
      <c r="E6531" s="9" t="e">
        <f>INDEX(#REF!:#REF!,MATCH($D6531,#REF!:#REF!,0),MATCH(#REF!,#REF!:#REF!,0))</f>
        <v>#REF!</v>
      </c>
      <c r="F6531" s="9" t="e">
        <f>INDEX(#REF!:#REF!,MATCH($D6531,#REF!:#REF!,0),MATCH(#REF!,#REF!:#REF!,0))</f>
        <v>#REF!</v>
      </c>
    </row>
    <row r="6532" spans="1:6" ht="16.5" x14ac:dyDescent="0.3">
      <c r="A6532" s="9" t="s">
        <v>15793</v>
      </c>
      <c r="B6532" s="9" t="s">
        <v>2075</v>
      </c>
      <c r="C6532" s="10">
        <v>59917</v>
      </c>
      <c r="D6532" s="9">
        <v>8373529241</v>
      </c>
      <c r="E6532" s="9" t="e">
        <f>INDEX(#REF!:#REF!,MATCH($D6532,#REF!:#REF!,0),MATCH(#REF!,#REF!:#REF!,0))</f>
        <v>#REF!</v>
      </c>
      <c r="F6532" s="9" t="e">
        <f>INDEX(#REF!:#REF!,MATCH($D6532,#REF!:#REF!,0),MATCH(#REF!,#REF!:#REF!,0))</f>
        <v>#REF!</v>
      </c>
    </row>
    <row r="6533" spans="1:6" ht="16.5" x14ac:dyDescent="0.3">
      <c r="A6533" s="9" t="s">
        <v>15792</v>
      </c>
      <c r="B6533" s="9" t="s">
        <v>2420</v>
      </c>
      <c r="C6533" s="10">
        <v>10090</v>
      </c>
      <c r="D6533" s="9">
        <v>901154172</v>
      </c>
      <c r="E6533" s="9" t="e">
        <f>INDEX(#REF!:#REF!,MATCH($D6533,#REF!:#REF!,0),MATCH(#REF!,#REF!:#REF!,0))</f>
        <v>#REF!</v>
      </c>
      <c r="F6533" s="9" t="e">
        <f>INDEX(#REF!:#REF!,MATCH($D6533,#REF!:#REF!,0),MATCH(#REF!,#REF!:#REF!,0))</f>
        <v>#REF!</v>
      </c>
    </row>
    <row r="6534" spans="1:6" ht="16.5" x14ac:dyDescent="0.3">
      <c r="A6534" s="9" t="s">
        <v>15791</v>
      </c>
      <c r="B6534" s="9" t="s">
        <v>2364</v>
      </c>
      <c r="C6534" s="10">
        <v>14775</v>
      </c>
      <c r="D6534" s="9">
        <v>8945564357</v>
      </c>
      <c r="E6534" s="9" t="e">
        <f>INDEX(#REF!:#REF!,MATCH($D6534,#REF!:#REF!,0),MATCH(#REF!,#REF!:#REF!,0))</f>
        <v>#REF!</v>
      </c>
      <c r="F6534" s="9" t="e">
        <f>INDEX(#REF!:#REF!,MATCH($D6534,#REF!:#REF!,0),MATCH(#REF!,#REF!:#REF!,0))</f>
        <v>#REF!</v>
      </c>
    </row>
    <row r="6535" spans="1:6" ht="16.5" x14ac:dyDescent="0.3">
      <c r="A6535" s="9" t="s">
        <v>15790</v>
      </c>
      <c r="B6535" s="9" t="s">
        <v>3241</v>
      </c>
      <c r="C6535" s="10">
        <v>26832</v>
      </c>
      <c r="D6535" s="9">
        <v>4969679754</v>
      </c>
      <c r="E6535" s="9" t="e">
        <f>INDEX(#REF!:#REF!,MATCH($D6535,#REF!:#REF!,0),MATCH(#REF!,#REF!:#REF!,0))</f>
        <v>#REF!</v>
      </c>
      <c r="F6535" s="9" t="e">
        <f>INDEX(#REF!:#REF!,MATCH($D6535,#REF!:#REF!,0),MATCH(#REF!,#REF!:#REF!,0))</f>
        <v>#REF!</v>
      </c>
    </row>
    <row r="6536" spans="1:6" ht="16.5" x14ac:dyDescent="0.3">
      <c r="A6536" s="9" t="s">
        <v>15789</v>
      </c>
      <c r="B6536" s="9" t="s">
        <v>3098</v>
      </c>
      <c r="C6536" s="10">
        <v>47726</v>
      </c>
      <c r="D6536" s="9">
        <v>9483290694</v>
      </c>
      <c r="E6536" s="9" t="e">
        <f>INDEX(#REF!:#REF!,MATCH($D6536,#REF!:#REF!,0),MATCH(#REF!,#REF!:#REF!,0))</f>
        <v>#REF!</v>
      </c>
      <c r="F6536" s="9" t="e">
        <f>INDEX(#REF!:#REF!,MATCH($D6536,#REF!:#REF!,0),MATCH(#REF!,#REF!:#REF!,0))</f>
        <v>#REF!</v>
      </c>
    </row>
    <row r="6537" spans="1:6" ht="16.5" x14ac:dyDescent="0.3">
      <c r="A6537" s="9" t="s">
        <v>15788</v>
      </c>
      <c r="B6537" s="9" t="s">
        <v>2188</v>
      </c>
      <c r="C6537" s="10">
        <v>35530</v>
      </c>
      <c r="D6537" s="9">
        <v>3040116061</v>
      </c>
      <c r="E6537" s="9" t="e">
        <f>INDEX(#REF!:#REF!,MATCH($D6537,#REF!:#REF!,0),MATCH(#REF!,#REF!:#REF!,0))</f>
        <v>#REF!</v>
      </c>
      <c r="F6537" s="9" t="e">
        <f>INDEX(#REF!:#REF!,MATCH($D6537,#REF!:#REF!,0),MATCH(#REF!,#REF!:#REF!,0))</f>
        <v>#REF!</v>
      </c>
    </row>
    <row r="6538" spans="1:6" ht="16.5" x14ac:dyDescent="0.3">
      <c r="A6538" s="9" t="s">
        <v>15787</v>
      </c>
      <c r="B6538" s="9" t="s">
        <v>2544</v>
      </c>
      <c r="C6538" s="10">
        <v>48680</v>
      </c>
      <c r="D6538" s="9">
        <v>9803956825</v>
      </c>
      <c r="E6538" s="9" t="e">
        <f>INDEX(#REF!:#REF!,MATCH($D6538,#REF!:#REF!,0),MATCH(#REF!,#REF!:#REF!,0))</f>
        <v>#REF!</v>
      </c>
      <c r="F6538" s="9" t="e">
        <f>INDEX(#REF!:#REF!,MATCH($D6538,#REF!:#REF!,0),MATCH(#REF!,#REF!:#REF!,0))</f>
        <v>#REF!</v>
      </c>
    </row>
    <row r="6539" spans="1:6" ht="16.5" x14ac:dyDescent="0.3">
      <c r="A6539" s="9" t="s">
        <v>15786</v>
      </c>
      <c r="B6539" s="9" t="s">
        <v>2744</v>
      </c>
      <c r="C6539" s="10">
        <v>53587</v>
      </c>
      <c r="D6539" s="9">
        <v>4269946768</v>
      </c>
      <c r="E6539" s="9" t="e">
        <f>INDEX(#REF!:#REF!,MATCH($D6539,#REF!:#REF!,0),MATCH(#REF!,#REF!:#REF!,0))</f>
        <v>#REF!</v>
      </c>
      <c r="F6539" s="9" t="e">
        <f>INDEX(#REF!:#REF!,MATCH($D6539,#REF!:#REF!,0),MATCH(#REF!,#REF!:#REF!,0))</f>
        <v>#REF!</v>
      </c>
    </row>
    <row r="6540" spans="1:6" ht="16.5" x14ac:dyDescent="0.3">
      <c r="A6540" s="9" t="s">
        <v>15785</v>
      </c>
      <c r="B6540" s="9" t="s">
        <v>2117</v>
      </c>
      <c r="C6540" s="10">
        <v>49463</v>
      </c>
      <c r="D6540" s="9">
        <v>8350412399</v>
      </c>
      <c r="E6540" s="9" t="e">
        <f>INDEX(#REF!:#REF!,MATCH($D6540,#REF!:#REF!,0),MATCH(#REF!,#REF!:#REF!,0))</f>
        <v>#REF!</v>
      </c>
      <c r="F6540" s="9" t="e">
        <f>INDEX(#REF!:#REF!,MATCH($D6540,#REF!:#REF!,0),MATCH(#REF!,#REF!:#REF!,0))</f>
        <v>#REF!</v>
      </c>
    </row>
    <row r="6541" spans="1:6" ht="16.5" x14ac:dyDescent="0.3">
      <c r="A6541" s="9" t="s">
        <v>15784</v>
      </c>
      <c r="B6541" s="9" t="s">
        <v>2142</v>
      </c>
      <c r="C6541" s="10">
        <v>36147</v>
      </c>
      <c r="D6541" s="9">
        <v>4359854056</v>
      </c>
      <c r="E6541" s="9" t="e">
        <f>INDEX(#REF!:#REF!,MATCH($D6541,#REF!:#REF!,0),MATCH(#REF!,#REF!:#REF!,0))</f>
        <v>#REF!</v>
      </c>
      <c r="F6541" s="9" t="e">
        <f>INDEX(#REF!:#REF!,MATCH($D6541,#REF!:#REF!,0),MATCH(#REF!,#REF!:#REF!,0))</f>
        <v>#REF!</v>
      </c>
    </row>
    <row r="6542" spans="1:6" ht="16.5" x14ac:dyDescent="0.3">
      <c r="A6542" s="9" t="s">
        <v>15783</v>
      </c>
      <c r="B6542" s="9" t="s">
        <v>1975</v>
      </c>
      <c r="C6542" s="10">
        <v>42788</v>
      </c>
      <c r="D6542" s="9">
        <v>3554301841</v>
      </c>
      <c r="E6542" s="9" t="e">
        <f>INDEX(#REF!:#REF!,MATCH($D6542,#REF!:#REF!,0),MATCH(#REF!,#REF!:#REF!,0))</f>
        <v>#REF!</v>
      </c>
      <c r="F6542" s="9" t="e">
        <f>INDEX(#REF!:#REF!,MATCH($D6542,#REF!:#REF!,0),MATCH(#REF!,#REF!:#REF!,0))</f>
        <v>#REF!</v>
      </c>
    </row>
    <row r="6543" spans="1:6" ht="16.5" x14ac:dyDescent="0.3">
      <c r="A6543" s="9" t="s">
        <v>15782</v>
      </c>
      <c r="B6543" s="9" t="s">
        <v>1977</v>
      </c>
      <c r="C6543" s="10">
        <v>50752</v>
      </c>
      <c r="D6543" s="9">
        <v>650049144</v>
      </c>
      <c r="E6543" s="9" t="e">
        <f>INDEX(#REF!:#REF!,MATCH($D6543,#REF!:#REF!,0),MATCH(#REF!,#REF!:#REF!,0))</f>
        <v>#REF!</v>
      </c>
      <c r="F6543" s="9" t="e">
        <f>INDEX(#REF!:#REF!,MATCH($D6543,#REF!:#REF!,0),MATCH(#REF!,#REF!:#REF!,0))</f>
        <v>#REF!</v>
      </c>
    </row>
    <row r="6544" spans="1:6" ht="16.5" x14ac:dyDescent="0.3">
      <c r="A6544" s="9" t="s">
        <v>15781</v>
      </c>
      <c r="B6544" s="9" t="s">
        <v>2317</v>
      </c>
      <c r="C6544" s="10">
        <v>20150</v>
      </c>
      <c r="D6544" s="9">
        <v>1972775170</v>
      </c>
      <c r="E6544" s="9" t="e">
        <f>INDEX(#REF!:#REF!,MATCH($D6544,#REF!:#REF!,0),MATCH(#REF!,#REF!:#REF!,0))</f>
        <v>#REF!</v>
      </c>
      <c r="F6544" s="9" t="e">
        <f>INDEX(#REF!:#REF!,MATCH($D6544,#REF!:#REF!,0),MATCH(#REF!,#REF!:#REF!,0))</f>
        <v>#REF!</v>
      </c>
    </row>
    <row r="6545" spans="1:6" ht="16.5" x14ac:dyDescent="0.3">
      <c r="A6545" s="9" t="s">
        <v>15780</v>
      </c>
      <c r="B6545" s="9" t="s">
        <v>2673</v>
      </c>
      <c r="C6545" s="10">
        <v>24171</v>
      </c>
      <c r="D6545" s="9">
        <v>9305168396</v>
      </c>
      <c r="E6545" s="9" t="e">
        <f>INDEX(#REF!:#REF!,MATCH($D6545,#REF!:#REF!,0),MATCH(#REF!,#REF!:#REF!,0))</f>
        <v>#REF!</v>
      </c>
      <c r="F6545" s="9" t="e">
        <f>INDEX(#REF!:#REF!,MATCH($D6545,#REF!:#REF!,0),MATCH(#REF!,#REF!:#REF!,0))</f>
        <v>#REF!</v>
      </c>
    </row>
    <row r="6546" spans="1:6" ht="16.5" x14ac:dyDescent="0.3">
      <c r="A6546" s="9" t="s">
        <v>15779</v>
      </c>
      <c r="B6546" s="9" t="s">
        <v>2212</v>
      </c>
      <c r="C6546" s="10">
        <v>24858</v>
      </c>
      <c r="D6546" s="9">
        <v>939715988</v>
      </c>
      <c r="E6546" s="9" t="e">
        <f>INDEX(#REF!:#REF!,MATCH($D6546,#REF!:#REF!,0),MATCH(#REF!,#REF!:#REF!,0))</f>
        <v>#REF!</v>
      </c>
      <c r="F6546" s="9" t="e">
        <f>INDEX(#REF!:#REF!,MATCH($D6546,#REF!:#REF!,0),MATCH(#REF!,#REF!:#REF!,0))</f>
        <v>#REF!</v>
      </c>
    </row>
    <row r="6547" spans="1:6" ht="16.5" x14ac:dyDescent="0.3">
      <c r="A6547" s="9" t="s">
        <v>15778</v>
      </c>
      <c r="B6547" s="9" t="s">
        <v>2236</v>
      </c>
      <c r="C6547" s="10">
        <v>18928</v>
      </c>
      <c r="D6547" s="9">
        <v>2592292012</v>
      </c>
      <c r="E6547" s="9" t="e">
        <f>INDEX(#REF!:#REF!,MATCH($D6547,#REF!:#REF!,0),MATCH(#REF!,#REF!:#REF!,0))</f>
        <v>#REF!</v>
      </c>
      <c r="F6547" s="9" t="e">
        <f>INDEX(#REF!:#REF!,MATCH($D6547,#REF!:#REF!,0),MATCH(#REF!,#REF!:#REF!,0))</f>
        <v>#REF!</v>
      </c>
    </row>
    <row r="6548" spans="1:6" ht="16.5" x14ac:dyDescent="0.3">
      <c r="A6548" s="9" t="s">
        <v>15777</v>
      </c>
      <c r="B6548" s="9" t="s">
        <v>2831</v>
      </c>
      <c r="C6548" s="10">
        <v>56339</v>
      </c>
      <c r="D6548" s="9">
        <v>7560031153</v>
      </c>
      <c r="E6548" s="9" t="e">
        <f>INDEX(#REF!:#REF!,MATCH($D6548,#REF!:#REF!,0),MATCH(#REF!,#REF!:#REF!,0))</f>
        <v>#REF!</v>
      </c>
      <c r="F6548" s="9" t="e">
        <f>INDEX(#REF!:#REF!,MATCH($D6548,#REF!:#REF!,0),MATCH(#REF!,#REF!:#REF!,0))</f>
        <v>#REF!</v>
      </c>
    </row>
    <row r="6549" spans="1:6" ht="16.5" x14ac:dyDescent="0.3">
      <c r="A6549" s="9" t="s">
        <v>15776</v>
      </c>
      <c r="B6549" s="9" t="s">
        <v>2481</v>
      </c>
      <c r="C6549" s="10">
        <v>26661</v>
      </c>
      <c r="D6549" s="9">
        <v>9815158015</v>
      </c>
      <c r="E6549" s="9" t="e">
        <f>INDEX(#REF!:#REF!,MATCH($D6549,#REF!:#REF!,0),MATCH(#REF!,#REF!:#REF!,0))</f>
        <v>#REF!</v>
      </c>
      <c r="F6549" s="9" t="e">
        <f>INDEX(#REF!:#REF!,MATCH($D6549,#REF!:#REF!,0),MATCH(#REF!,#REF!:#REF!,0))</f>
        <v>#REF!</v>
      </c>
    </row>
    <row r="6550" spans="1:6" ht="16.5" x14ac:dyDescent="0.3">
      <c r="A6550" s="9" t="s">
        <v>15775</v>
      </c>
      <c r="B6550" s="9" t="s">
        <v>2707</v>
      </c>
      <c r="C6550" s="10">
        <v>11213</v>
      </c>
      <c r="D6550" s="9">
        <v>5075915108</v>
      </c>
      <c r="E6550" s="9" t="e">
        <f>INDEX(#REF!:#REF!,MATCH($D6550,#REF!:#REF!,0),MATCH(#REF!,#REF!:#REF!,0))</f>
        <v>#REF!</v>
      </c>
      <c r="F6550" s="9" t="e">
        <f>INDEX(#REF!:#REF!,MATCH($D6550,#REF!:#REF!,0),MATCH(#REF!,#REF!:#REF!,0))</f>
        <v>#REF!</v>
      </c>
    </row>
    <row r="6551" spans="1:6" ht="16.5" x14ac:dyDescent="0.3">
      <c r="A6551" s="9" t="s">
        <v>15774</v>
      </c>
      <c r="B6551" s="9" t="s">
        <v>2248</v>
      </c>
      <c r="C6551" s="10">
        <v>22503</v>
      </c>
      <c r="D6551" s="9">
        <v>6720857681</v>
      </c>
      <c r="E6551" s="9" t="e">
        <f>INDEX(#REF!:#REF!,MATCH($D6551,#REF!:#REF!,0),MATCH(#REF!,#REF!:#REF!,0))</f>
        <v>#REF!</v>
      </c>
      <c r="F6551" s="9" t="e">
        <f>INDEX(#REF!:#REF!,MATCH($D6551,#REF!:#REF!,0),MATCH(#REF!,#REF!:#REF!,0))</f>
        <v>#REF!</v>
      </c>
    </row>
    <row r="6552" spans="1:6" ht="16.5" x14ac:dyDescent="0.3">
      <c r="A6552" s="9" t="s">
        <v>15773</v>
      </c>
      <c r="B6552" s="9" t="s">
        <v>2633</v>
      </c>
      <c r="C6552" s="10">
        <v>10154</v>
      </c>
      <c r="D6552" s="9">
        <v>6313424239</v>
      </c>
      <c r="E6552" s="9" t="e">
        <f>INDEX(#REF!:#REF!,MATCH($D6552,#REF!:#REF!,0),MATCH(#REF!,#REF!:#REF!,0))</f>
        <v>#REF!</v>
      </c>
      <c r="F6552" s="9" t="e">
        <f>INDEX(#REF!:#REF!,MATCH($D6552,#REF!:#REF!,0),MATCH(#REF!,#REF!:#REF!,0))</f>
        <v>#REF!</v>
      </c>
    </row>
    <row r="6553" spans="1:6" ht="16.5" x14ac:dyDescent="0.3">
      <c r="A6553" s="9" t="s">
        <v>15772</v>
      </c>
      <c r="B6553" s="9" t="s">
        <v>2169</v>
      </c>
      <c r="C6553" s="10">
        <v>42462</v>
      </c>
      <c r="D6553" s="9">
        <v>1895483948</v>
      </c>
      <c r="E6553" s="9" t="e">
        <f>INDEX(#REF!:#REF!,MATCH($D6553,#REF!:#REF!,0),MATCH(#REF!,#REF!:#REF!,0))</f>
        <v>#REF!</v>
      </c>
      <c r="F6553" s="9" t="e">
        <f>INDEX(#REF!:#REF!,MATCH($D6553,#REF!:#REF!,0),MATCH(#REF!,#REF!:#REF!,0))</f>
        <v>#REF!</v>
      </c>
    </row>
    <row r="6554" spans="1:6" ht="16.5" x14ac:dyDescent="0.3">
      <c r="A6554" s="9" t="s">
        <v>15771</v>
      </c>
      <c r="B6554" s="9" t="s">
        <v>5218</v>
      </c>
      <c r="C6554" s="10">
        <v>36493</v>
      </c>
      <c r="D6554" s="9">
        <v>9245659313</v>
      </c>
      <c r="E6554" s="9" t="e">
        <f>INDEX(#REF!:#REF!,MATCH($D6554,#REF!:#REF!,0),MATCH(#REF!,#REF!:#REF!,0))</f>
        <v>#REF!</v>
      </c>
      <c r="F6554" s="9" t="e">
        <f>INDEX(#REF!:#REF!,MATCH($D6554,#REF!:#REF!,0),MATCH(#REF!,#REF!:#REF!,0))</f>
        <v>#REF!</v>
      </c>
    </row>
    <row r="6555" spans="1:6" ht="16.5" x14ac:dyDescent="0.3">
      <c r="A6555" s="9" t="s">
        <v>15770</v>
      </c>
      <c r="B6555" s="9" t="s">
        <v>2462</v>
      </c>
      <c r="C6555" s="10">
        <v>28278</v>
      </c>
      <c r="D6555" s="9">
        <v>1079691642</v>
      </c>
      <c r="E6555" s="9" t="e">
        <f>INDEX(#REF!:#REF!,MATCH($D6555,#REF!:#REF!,0),MATCH(#REF!,#REF!:#REF!,0))</f>
        <v>#REF!</v>
      </c>
      <c r="F6555" s="9" t="e">
        <f>INDEX(#REF!:#REF!,MATCH($D6555,#REF!:#REF!,0),MATCH(#REF!,#REF!:#REF!,0))</f>
        <v>#REF!</v>
      </c>
    </row>
    <row r="6556" spans="1:6" ht="16.5" x14ac:dyDescent="0.3">
      <c r="A6556" s="9" t="s">
        <v>15769</v>
      </c>
      <c r="B6556" s="9" t="s">
        <v>2386</v>
      </c>
      <c r="C6556" s="10">
        <v>10122</v>
      </c>
      <c r="D6556" s="9">
        <v>8099854152</v>
      </c>
      <c r="E6556" s="9" t="e">
        <f>INDEX(#REF!:#REF!,MATCH($D6556,#REF!:#REF!,0),MATCH(#REF!,#REF!:#REF!,0))</f>
        <v>#REF!</v>
      </c>
      <c r="F6556" s="9" t="e">
        <f>INDEX(#REF!:#REF!,MATCH($D6556,#REF!:#REF!,0),MATCH(#REF!,#REF!:#REF!,0))</f>
        <v>#REF!</v>
      </c>
    </row>
    <row r="6557" spans="1:6" ht="16.5" x14ac:dyDescent="0.3">
      <c r="A6557" s="9" t="s">
        <v>15768</v>
      </c>
      <c r="B6557" s="9" t="s">
        <v>2262</v>
      </c>
      <c r="C6557" s="10">
        <v>20477</v>
      </c>
      <c r="D6557" s="9">
        <v>6515844751</v>
      </c>
      <c r="E6557" s="9" t="e">
        <f>INDEX(#REF!:#REF!,MATCH($D6557,#REF!:#REF!,0),MATCH(#REF!,#REF!:#REF!,0))</f>
        <v>#REF!</v>
      </c>
      <c r="F6557" s="9" t="e">
        <f>INDEX(#REF!:#REF!,MATCH($D6557,#REF!:#REF!,0),MATCH(#REF!,#REF!:#REF!,0))</f>
        <v>#REF!</v>
      </c>
    </row>
    <row r="6558" spans="1:6" ht="16.5" x14ac:dyDescent="0.3">
      <c r="A6558" s="9" t="s">
        <v>15767</v>
      </c>
      <c r="B6558" s="9" t="s">
        <v>2112</v>
      </c>
      <c r="C6558" s="10">
        <v>11839</v>
      </c>
      <c r="D6558" s="9">
        <v>1382734301</v>
      </c>
      <c r="E6558" s="9" t="e">
        <f>INDEX(#REF!:#REF!,MATCH($D6558,#REF!:#REF!,0),MATCH(#REF!,#REF!:#REF!,0))</f>
        <v>#REF!</v>
      </c>
      <c r="F6558" s="9" t="e">
        <f>INDEX(#REF!:#REF!,MATCH($D6558,#REF!:#REF!,0),MATCH(#REF!,#REF!:#REF!,0))</f>
        <v>#REF!</v>
      </c>
    </row>
    <row r="6559" spans="1:6" ht="16.5" x14ac:dyDescent="0.3">
      <c r="A6559" s="9" t="s">
        <v>15766</v>
      </c>
      <c r="B6559" s="9" t="s">
        <v>2286</v>
      </c>
      <c r="C6559" s="10">
        <v>56938</v>
      </c>
      <c r="D6559" s="9">
        <v>7794042674</v>
      </c>
      <c r="E6559" s="9" t="e">
        <f>INDEX(#REF!:#REF!,MATCH($D6559,#REF!:#REF!,0),MATCH(#REF!,#REF!:#REF!,0))</f>
        <v>#REF!</v>
      </c>
      <c r="F6559" s="9" t="e">
        <f>INDEX(#REF!:#REF!,MATCH($D6559,#REF!:#REF!,0),MATCH(#REF!,#REF!:#REF!,0))</f>
        <v>#REF!</v>
      </c>
    </row>
    <row r="6560" spans="1:6" ht="16.5" x14ac:dyDescent="0.3">
      <c r="A6560" s="9" t="s">
        <v>15765</v>
      </c>
      <c r="B6560" s="9" t="s">
        <v>2707</v>
      </c>
      <c r="C6560" s="10">
        <v>10751</v>
      </c>
      <c r="D6560" s="9">
        <v>8032296239</v>
      </c>
      <c r="E6560" s="9" t="e">
        <f>INDEX(#REF!:#REF!,MATCH($D6560,#REF!:#REF!,0),MATCH(#REF!,#REF!:#REF!,0))</f>
        <v>#REF!</v>
      </c>
      <c r="F6560" s="9" t="e">
        <f>INDEX(#REF!:#REF!,MATCH($D6560,#REF!:#REF!,0),MATCH(#REF!,#REF!:#REF!,0))</f>
        <v>#REF!</v>
      </c>
    </row>
    <row r="6561" spans="1:6" ht="16.5" x14ac:dyDescent="0.3">
      <c r="A6561" s="9" t="s">
        <v>15764</v>
      </c>
      <c r="B6561" s="9" t="s">
        <v>2994</v>
      </c>
      <c r="C6561" s="10">
        <v>22720</v>
      </c>
      <c r="D6561" s="9">
        <v>6462250968</v>
      </c>
      <c r="E6561" s="9" t="e">
        <f>INDEX(#REF!:#REF!,MATCH($D6561,#REF!:#REF!,0),MATCH(#REF!,#REF!:#REF!,0))</f>
        <v>#REF!</v>
      </c>
      <c r="F6561" s="9" t="e">
        <f>INDEX(#REF!:#REF!,MATCH($D6561,#REF!:#REF!,0),MATCH(#REF!,#REF!:#REF!,0))</f>
        <v>#REF!</v>
      </c>
    </row>
    <row r="6562" spans="1:6" ht="16.5" x14ac:dyDescent="0.3">
      <c r="A6562" s="9" t="s">
        <v>15763</v>
      </c>
      <c r="B6562" s="9" t="s">
        <v>3902</v>
      </c>
      <c r="C6562" s="10">
        <v>19136</v>
      </c>
      <c r="D6562" s="9">
        <v>2294342399</v>
      </c>
      <c r="E6562" s="9" t="e">
        <f>INDEX(#REF!:#REF!,MATCH($D6562,#REF!:#REF!,0),MATCH(#REF!,#REF!:#REF!,0))</f>
        <v>#REF!</v>
      </c>
      <c r="F6562" s="9" t="e">
        <f>INDEX(#REF!:#REF!,MATCH($D6562,#REF!:#REF!,0),MATCH(#REF!,#REF!:#REF!,0))</f>
        <v>#REF!</v>
      </c>
    </row>
    <row r="6563" spans="1:6" ht="16.5" x14ac:dyDescent="0.3">
      <c r="A6563" s="9" t="s">
        <v>15762</v>
      </c>
      <c r="B6563" s="9" t="s">
        <v>2138</v>
      </c>
      <c r="C6563" s="10">
        <v>29959</v>
      </c>
      <c r="D6563" s="9">
        <v>8673837456</v>
      </c>
      <c r="E6563" s="9" t="e">
        <f>INDEX(#REF!:#REF!,MATCH($D6563,#REF!:#REF!,0),MATCH(#REF!,#REF!:#REF!,0))</f>
        <v>#REF!</v>
      </c>
      <c r="F6563" s="9" t="e">
        <f>INDEX(#REF!:#REF!,MATCH($D6563,#REF!:#REF!,0),MATCH(#REF!,#REF!:#REF!,0))</f>
        <v>#REF!</v>
      </c>
    </row>
    <row r="6564" spans="1:6" ht="16.5" x14ac:dyDescent="0.3">
      <c r="A6564" s="9" t="s">
        <v>15761</v>
      </c>
      <c r="B6564" s="9" t="s">
        <v>2783</v>
      </c>
      <c r="C6564" s="10">
        <v>55942</v>
      </c>
      <c r="D6564" s="9">
        <v>4502817627</v>
      </c>
      <c r="E6564" s="9" t="e">
        <f>INDEX(#REF!:#REF!,MATCH($D6564,#REF!:#REF!,0),MATCH(#REF!,#REF!:#REF!,0))</f>
        <v>#REF!</v>
      </c>
      <c r="F6564" s="9" t="e">
        <f>INDEX(#REF!:#REF!,MATCH($D6564,#REF!:#REF!,0),MATCH(#REF!,#REF!:#REF!,0))</f>
        <v>#REF!</v>
      </c>
    </row>
    <row r="6565" spans="1:6" ht="16.5" x14ac:dyDescent="0.3">
      <c r="A6565" s="9" t="s">
        <v>15760</v>
      </c>
      <c r="B6565" s="9" t="s">
        <v>2262</v>
      </c>
      <c r="C6565" s="10">
        <v>31473</v>
      </c>
      <c r="D6565" s="9">
        <v>7007279686</v>
      </c>
      <c r="E6565" s="9" t="e">
        <f>INDEX(#REF!:#REF!,MATCH($D6565,#REF!:#REF!,0),MATCH(#REF!,#REF!:#REF!,0))</f>
        <v>#REF!</v>
      </c>
      <c r="F6565" s="9" t="e">
        <f>INDEX(#REF!:#REF!,MATCH($D6565,#REF!:#REF!,0),MATCH(#REF!,#REF!:#REF!,0))</f>
        <v>#REF!</v>
      </c>
    </row>
    <row r="6566" spans="1:6" ht="16.5" x14ac:dyDescent="0.3">
      <c r="A6566" s="9" t="s">
        <v>15759</v>
      </c>
      <c r="B6566" s="9" t="s">
        <v>2685</v>
      </c>
      <c r="C6566" s="10">
        <v>25712</v>
      </c>
      <c r="D6566" s="9">
        <v>544760832</v>
      </c>
      <c r="E6566" s="9" t="e">
        <f>INDEX(#REF!:#REF!,MATCH($D6566,#REF!:#REF!,0),MATCH(#REF!,#REF!:#REF!,0))</f>
        <v>#REF!</v>
      </c>
      <c r="F6566" s="9" t="e">
        <f>INDEX(#REF!:#REF!,MATCH($D6566,#REF!:#REF!,0),MATCH(#REF!,#REF!:#REF!,0))</f>
        <v>#REF!</v>
      </c>
    </row>
    <row r="6567" spans="1:6" ht="16.5" x14ac:dyDescent="0.3">
      <c r="A6567" s="9" t="s">
        <v>15758</v>
      </c>
      <c r="B6567" s="9" t="s">
        <v>3506</v>
      </c>
      <c r="C6567" s="10">
        <v>51361</v>
      </c>
      <c r="D6567" s="9">
        <v>7966879720</v>
      </c>
      <c r="E6567" s="9" t="e">
        <f>INDEX(#REF!:#REF!,MATCH($D6567,#REF!:#REF!,0),MATCH(#REF!,#REF!:#REF!,0))</f>
        <v>#REF!</v>
      </c>
      <c r="F6567" s="9" t="e">
        <f>INDEX(#REF!:#REF!,MATCH($D6567,#REF!:#REF!,0),MATCH(#REF!,#REF!:#REF!,0))</f>
        <v>#REF!</v>
      </c>
    </row>
    <row r="6568" spans="1:6" ht="16.5" x14ac:dyDescent="0.3">
      <c r="A6568" s="9" t="s">
        <v>15757</v>
      </c>
      <c r="B6568" s="9" t="s">
        <v>2132</v>
      </c>
      <c r="C6568" s="10">
        <v>16501</v>
      </c>
      <c r="D6568" s="9">
        <v>4188124377</v>
      </c>
      <c r="E6568" s="9" t="e">
        <f>INDEX(#REF!:#REF!,MATCH($D6568,#REF!:#REF!,0),MATCH(#REF!,#REF!:#REF!,0))</f>
        <v>#REF!</v>
      </c>
      <c r="F6568" s="9" t="e">
        <f>INDEX(#REF!:#REF!,MATCH($D6568,#REF!:#REF!,0),MATCH(#REF!,#REF!:#REF!,0))</f>
        <v>#REF!</v>
      </c>
    </row>
    <row r="6569" spans="1:6" ht="16.5" x14ac:dyDescent="0.3">
      <c r="A6569" s="9" t="s">
        <v>15756</v>
      </c>
      <c r="B6569" s="9" t="s">
        <v>1977</v>
      </c>
      <c r="C6569" s="10">
        <v>21706</v>
      </c>
      <c r="D6569" s="9">
        <v>5764917026</v>
      </c>
      <c r="E6569" s="9" t="e">
        <f>INDEX(#REF!:#REF!,MATCH($D6569,#REF!:#REF!,0),MATCH(#REF!,#REF!:#REF!,0))</f>
        <v>#REF!</v>
      </c>
      <c r="F6569" s="9" t="e">
        <f>INDEX(#REF!:#REF!,MATCH($D6569,#REF!:#REF!,0),MATCH(#REF!,#REF!:#REF!,0))</f>
        <v>#REF!</v>
      </c>
    </row>
    <row r="6570" spans="1:6" ht="16.5" x14ac:dyDescent="0.3">
      <c r="A6570" s="9" t="s">
        <v>15755</v>
      </c>
      <c r="B6570" s="9" t="s">
        <v>1949</v>
      </c>
      <c r="C6570" s="10">
        <v>30425</v>
      </c>
      <c r="D6570" s="9">
        <v>7240169995</v>
      </c>
      <c r="E6570" s="9" t="e">
        <f>INDEX(#REF!:#REF!,MATCH($D6570,#REF!:#REF!,0),MATCH(#REF!,#REF!:#REF!,0))</f>
        <v>#REF!</v>
      </c>
      <c r="F6570" s="9" t="e">
        <f>INDEX(#REF!:#REF!,MATCH($D6570,#REF!:#REF!,0),MATCH(#REF!,#REF!:#REF!,0))</f>
        <v>#REF!</v>
      </c>
    </row>
    <row r="6571" spans="1:6" ht="16.5" x14ac:dyDescent="0.3">
      <c r="A6571" s="9" t="s">
        <v>15754</v>
      </c>
      <c r="B6571" s="9" t="s">
        <v>3241</v>
      </c>
      <c r="C6571" s="10">
        <v>48698</v>
      </c>
      <c r="D6571" s="9">
        <v>826490107</v>
      </c>
      <c r="E6571" s="9" t="e">
        <f>INDEX(#REF!:#REF!,MATCH($D6571,#REF!:#REF!,0),MATCH(#REF!,#REF!:#REF!,0))</f>
        <v>#REF!</v>
      </c>
      <c r="F6571" s="9" t="e">
        <f>INDEX(#REF!:#REF!,MATCH($D6571,#REF!:#REF!,0),MATCH(#REF!,#REF!:#REF!,0))</f>
        <v>#REF!</v>
      </c>
    </row>
    <row r="6572" spans="1:6" ht="16.5" x14ac:dyDescent="0.3">
      <c r="A6572" s="9" t="s">
        <v>15753</v>
      </c>
      <c r="B6572" s="9" t="s">
        <v>2445</v>
      </c>
      <c r="C6572" s="10">
        <v>23137</v>
      </c>
      <c r="D6572" s="9">
        <v>7837437543</v>
      </c>
      <c r="E6572" s="9" t="e">
        <f>INDEX(#REF!:#REF!,MATCH($D6572,#REF!:#REF!,0),MATCH(#REF!,#REF!:#REF!,0))</f>
        <v>#REF!</v>
      </c>
      <c r="F6572" s="9" t="e">
        <f>INDEX(#REF!:#REF!,MATCH($D6572,#REF!:#REF!,0),MATCH(#REF!,#REF!:#REF!,0))</f>
        <v>#REF!</v>
      </c>
    </row>
    <row r="6573" spans="1:6" ht="16.5" x14ac:dyDescent="0.3">
      <c r="A6573" s="9" t="s">
        <v>15752</v>
      </c>
      <c r="B6573" s="9" t="s">
        <v>2179</v>
      </c>
      <c r="C6573" s="10">
        <v>31767</v>
      </c>
      <c r="D6573" s="9">
        <v>4323727860</v>
      </c>
      <c r="E6573" s="9" t="e">
        <f>INDEX(#REF!:#REF!,MATCH($D6573,#REF!:#REF!,0),MATCH(#REF!,#REF!:#REF!,0))</f>
        <v>#REF!</v>
      </c>
      <c r="F6573" s="9" t="e">
        <f>INDEX(#REF!:#REF!,MATCH($D6573,#REF!:#REF!,0),MATCH(#REF!,#REF!:#REF!,0))</f>
        <v>#REF!</v>
      </c>
    </row>
    <row r="6574" spans="1:6" ht="16.5" x14ac:dyDescent="0.3">
      <c r="A6574" s="9" t="s">
        <v>15751</v>
      </c>
      <c r="B6574" s="9" t="s">
        <v>3156</v>
      </c>
      <c r="C6574" s="10">
        <v>24636</v>
      </c>
      <c r="D6574" s="9">
        <v>7621218967</v>
      </c>
      <c r="E6574" s="9" t="e">
        <f>INDEX(#REF!:#REF!,MATCH($D6574,#REF!:#REF!,0),MATCH(#REF!,#REF!:#REF!,0))</f>
        <v>#REF!</v>
      </c>
      <c r="F6574" s="9" t="e">
        <f>INDEX(#REF!:#REF!,MATCH($D6574,#REF!:#REF!,0),MATCH(#REF!,#REF!:#REF!,0))</f>
        <v>#REF!</v>
      </c>
    </row>
    <row r="6575" spans="1:6" ht="16.5" x14ac:dyDescent="0.3">
      <c r="A6575" s="9" t="s">
        <v>15750</v>
      </c>
      <c r="B6575" s="9" t="s">
        <v>3156</v>
      </c>
      <c r="C6575" s="10">
        <v>23878</v>
      </c>
      <c r="D6575" s="9">
        <v>4445486779</v>
      </c>
      <c r="E6575" s="9" t="e">
        <f>INDEX(#REF!:#REF!,MATCH($D6575,#REF!:#REF!,0),MATCH(#REF!,#REF!:#REF!,0))</f>
        <v>#REF!</v>
      </c>
      <c r="F6575" s="9" t="e">
        <f>INDEX(#REF!:#REF!,MATCH($D6575,#REF!:#REF!,0),MATCH(#REF!,#REF!:#REF!,0))</f>
        <v>#REF!</v>
      </c>
    </row>
    <row r="6576" spans="1:6" ht="16.5" x14ac:dyDescent="0.3">
      <c r="A6576" s="9" t="s">
        <v>15749</v>
      </c>
      <c r="B6576" s="9" t="s">
        <v>2826</v>
      </c>
      <c r="C6576" s="10">
        <v>18019</v>
      </c>
      <c r="D6576" s="9">
        <v>6148235056</v>
      </c>
      <c r="E6576" s="9" t="e">
        <f>INDEX(#REF!:#REF!,MATCH($D6576,#REF!:#REF!,0),MATCH(#REF!,#REF!:#REF!,0))</f>
        <v>#REF!</v>
      </c>
      <c r="F6576" s="9" t="e">
        <f>INDEX(#REF!:#REF!,MATCH($D6576,#REF!:#REF!,0),MATCH(#REF!,#REF!:#REF!,0))</f>
        <v>#REF!</v>
      </c>
    </row>
    <row r="6577" spans="1:6" ht="16.5" x14ac:dyDescent="0.3">
      <c r="A6577" s="9" t="s">
        <v>15748</v>
      </c>
      <c r="B6577" s="9" t="s">
        <v>2961</v>
      </c>
      <c r="C6577" s="10">
        <v>51651</v>
      </c>
      <c r="D6577" s="9">
        <v>8093156364</v>
      </c>
      <c r="E6577" s="9" t="e">
        <f>INDEX(#REF!:#REF!,MATCH($D6577,#REF!:#REF!,0),MATCH(#REF!,#REF!:#REF!,0))</f>
        <v>#REF!</v>
      </c>
      <c r="F6577" s="9" t="e">
        <f>INDEX(#REF!:#REF!,MATCH($D6577,#REF!:#REF!,0),MATCH(#REF!,#REF!:#REF!,0))</f>
        <v>#REF!</v>
      </c>
    </row>
    <row r="6578" spans="1:6" ht="16.5" x14ac:dyDescent="0.3">
      <c r="A6578" s="9" t="s">
        <v>15747</v>
      </c>
      <c r="B6578" s="9" t="s">
        <v>2496</v>
      </c>
      <c r="C6578" s="10">
        <v>44312</v>
      </c>
      <c r="D6578" s="9">
        <v>3935718624</v>
      </c>
      <c r="E6578" s="9" t="e">
        <f>INDEX(#REF!:#REF!,MATCH($D6578,#REF!:#REF!,0),MATCH(#REF!,#REF!:#REF!,0))</f>
        <v>#REF!</v>
      </c>
      <c r="F6578" s="9" t="e">
        <f>INDEX(#REF!:#REF!,MATCH($D6578,#REF!:#REF!,0),MATCH(#REF!,#REF!:#REF!,0))</f>
        <v>#REF!</v>
      </c>
    </row>
    <row r="6579" spans="1:6" ht="16.5" x14ac:dyDescent="0.3">
      <c r="A6579" s="9" t="s">
        <v>15746</v>
      </c>
      <c r="B6579" s="9" t="s">
        <v>1955</v>
      </c>
      <c r="C6579" s="10">
        <v>52199</v>
      </c>
      <c r="D6579" s="9">
        <v>4011453366</v>
      </c>
      <c r="E6579" s="9" t="e">
        <f>INDEX(#REF!:#REF!,MATCH($D6579,#REF!:#REF!,0),MATCH(#REF!,#REF!:#REF!,0))</f>
        <v>#REF!</v>
      </c>
      <c r="F6579" s="9" t="e">
        <f>INDEX(#REF!:#REF!,MATCH($D6579,#REF!:#REF!,0),MATCH(#REF!,#REF!:#REF!,0))</f>
        <v>#REF!</v>
      </c>
    </row>
    <row r="6580" spans="1:6" ht="16.5" x14ac:dyDescent="0.3">
      <c r="A6580" s="9" t="s">
        <v>15745</v>
      </c>
      <c r="B6580" s="9" t="s">
        <v>2042</v>
      </c>
      <c r="C6580" s="10">
        <v>44708</v>
      </c>
      <c r="D6580" s="9">
        <v>5117202538</v>
      </c>
      <c r="E6580" s="9" t="e">
        <f>INDEX(#REF!:#REF!,MATCH($D6580,#REF!:#REF!,0),MATCH(#REF!,#REF!:#REF!,0))</f>
        <v>#REF!</v>
      </c>
      <c r="F6580" s="9" t="e">
        <f>INDEX(#REF!:#REF!,MATCH($D6580,#REF!:#REF!,0),MATCH(#REF!,#REF!:#REF!,0))</f>
        <v>#REF!</v>
      </c>
    </row>
    <row r="6581" spans="1:6" ht="16.5" x14ac:dyDescent="0.3">
      <c r="A6581" s="9" t="s">
        <v>15744</v>
      </c>
      <c r="B6581" s="9" t="s">
        <v>2169</v>
      </c>
      <c r="C6581" s="10">
        <v>13303</v>
      </c>
      <c r="D6581" s="9">
        <v>5623896162</v>
      </c>
      <c r="E6581" s="9" t="e">
        <f>INDEX(#REF!:#REF!,MATCH($D6581,#REF!:#REF!,0),MATCH(#REF!,#REF!:#REF!,0))</f>
        <v>#REF!</v>
      </c>
      <c r="F6581" s="9" t="e">
        <f>INDEX(#REF!:#REF!,MATCH($D6581,#REF!:#REF!,0),MATCH(#REF!,#REF!:#REF!,0))</f>
        <v>#REF!</v>
      </c>
    </row>
    <row r="6582" spans="1:6" ht="16.5" x14ac:dyDescent="0.3">
      <c r="A6582" s="9" t="s">
        <v>15743</v>
      </c>
      <c r="B6582" s="9" t="s">
        <v>2085</v>
      </c>
      <c r="C6582" s="10">
        <v>17084</v>
      </c>
      <c r="D6582" s="9">
        <v>8507800106</v>
      </c>
      <c r="E6582" s="9" t="e">
        <f>INDEX(#REF!:#REF!,MATCH($D6582,#REF!:#REF!,0),MATCH(#REF!,#REF!:#REF!,0))</f>
        <v>#REF!</v>
      </c>
      <c r="F6582" s="9" t="e">
        <f>INDEX(#REF!:#REF!,MATCH($D6582,#REF!:#REF!,0),MATCH(#REF!,#REF!:#REF!,0))</f>
        <v>#REF!</v>
      </c>
    </row>
    <row r="6583" spans="1:6" ht="16.5" x14ac:dyDescent="0.3">
      <c r="A6583" s="9" t="s">
        <v>15742</v>
      </c>
      <c r="B6583" s="9" t="s">
        <v>2519</v>
      </c>
      <c r="C6583" s="10">
        <v>51469</v>
      </c>
      <c r="D6583" s="9">
        <v>6637560367</v>
      </c>
      <c r="E6583" s="9" t="e">
        <f>INDEX(#REF!:#REF!,MATCH($D6583,#REF!:#REF!,0),MATCH(#REF!,#REF!:#REF!,0))</f>
        <v>#REF!</v>
      </c>
      <c r="F6583" s="9" t="e">
        <f>INDEX(#REF!:#REF!,MATCH($D6583,#REF!:#REF!,0),MATCH(#REF!,#REF!:#REF!,0))</f>
        <v>#REF!</v>
      </c>
    </row>
    <row r="6584" spans="1:6" ht="16.5" x14ac:dyDescent="0.3">
      <c r="A6584" s="9" t="s">
        <v>15741</v>
      </c>
      <c r="B6584" s="9" t="s">
        <v>1951</v>
      </c>
      <c r="C6584" s="10">
        <v>39205</v>
      </c>
      <c r="D6584" s="9">
        <v>8322342209</v>
      </c>
      <c r="E6584" s="9" t="e">
        <f>INDEX(#REF!:#REF!,MATCH($D6584,#REF!:#REF!,0),MATCH(#REF!,#REF!:#REF!,0))</f>
        <v>#REF!</v>
      </c>
      <c r="F6584" s="9" t="e">
        <f>INDEX(#REF!:#REF!,MATCH($D6584,#REF!:#REF!,0),MATCH(#REF!,#REF!:#REF!,0))</f>
        <v>#REF!</v>
      </c>
    </row>
    <row r="6585" spans="1:6" ht="16.5" x14ac:dyDescent="0.3">
      <c r="A6585" s="9" t="s">
        <v>15740</v>
      </c>
      <c r="B6585" s="9" t="s">
        <v>2835</v>
      </c>
      <c r="C6585" s="10">
        <v>52925</v>
      </c>
      <c r="D6585" s="9">
        <v>9151658844</v>
      </c>
      <c r="E6585" s="9" t="e">
        <f>INDEX(#REF!:#REF!,MATCH($D6585,#REF!:#REF!,0),MATCH(#REF!,#REF!:#REF!,0))</f>
        <v>#REF!</v>
      </c>
      <c r="F6585" s="9" t="e">
        <f>INDEX(#REF!:#REF!,MATCH($D6585,#REF!:#REF!,0),MATCH(#REF!,#REF!:#REF!,0))</f>
        <v>#REF!</v>
      </c>
    </row>
    <row r="6586" spans="1:6" ht="16.5" x14ac:dyDescent="0.3">
      <c r="A6586" s="9" t="s">
        <v>15739</v>
      </c>
      <c r="B6586" s="9" t="s">
        <v>2783</v>
      </c>
      <c r="C6586" s="10">
        <v>33128</v>
      </c>
      <c r="D6586" s="9">
        <v>250257920</v>
      </c>
      <c r="E6586" s="9" t="e">
        <f>INDEX(#REF!:#REF!,MATCH($D6586,#REF!:#REF!,0),MATCH(#REF!,#REF!:#REF!,0))</f>
        <v>#REF!</v>
      </c>
      <c r="F6586" s="9" t="e">
        <f>INDEX(#REF!:#REF!,MATCH($D6586,#REF!:#REF!,0),MATCH(#REF!,#REF!:#REF!,0))</f>
        <v>#REF!</v>
      </c>
    </row>
    <row r="6587" spans="1:6" ht="16.5" x14ac:dyDescent="0.3">
      <c r="A6587" s="9" t="s">
        <v>15738</v>
      </c>
      <c r="B6587" s="9" t="s">
        <v>1949</v>
      </c>
      <c r="C6587" s="10">
        <v>30878</v>
      </c>
      <c r="D6587" s="9">
        <v>4716524892</v>
      </c>
      <c r="E6587" s="9" t="e">
        <f>INDEX(#REF!:#REF!,MATCH($D6587,#REF!:#REF!,0),MATCH(#REF!,#REF!:#REF!,0))</f>
        <v>#REF!</v>
      </c>
      <c r="F6587" s="9" t="e">
        <f>INDEX(#REF!:#REF!,MATCH($D6587,#REF!:#REF!,0),MATCH(#REF!,#REF!:#REF!,0))</f>
        <v>#REF!</v>
      </c>
    </row>
    <row r="6588" spans="1:6" ht="16.5" x14ac:dyDescent="0.3">
      <c r="A6588" s="9" t="s">
        <v>15737</v>
      </c>
      <c r="B6588" s="9" t="s">
        <v>1993</v>
      </c>
      <c r="C6588" s="10">
        <v>18315</v>
      </c>
      <c r="D6588" s="9">
        <v>5998486889</v>
      </c>
      <c r="E6588" s="9" t="e">
        <f>INDEX(#REF!:#REF!,MATCH($D6588,#REF!:#REF!,0),MATCH(#REF!,#REF!:#REF!,0))</f>
        <v>#REF!</v>
      </c>
      <c r="F6588" s="9" t="e">
        <f>INDEX(#REF!:#REF!,MATCH($D6588,#REF!:#REF!,0),MATCH(#REF!,#REF!:#REF!,0))</f>
        <v>#REF!</v>
      </c>
    </row>
    <row r="6589" spans="1:6" ht="16.5" x14ac:dyDescent="0.3">
      <c r="A6589" s="9" t="s">
        <v>15736</v>
      </c>
      <c r="B6589" s="9" t="s">
        <v>2198</v>
      </c>
      <c r="C6589" s="10">
        <v>49722</v>
      </c>
      <c r="D6589" s="9">
        <v>7473861379</v>
      </c>
      <c r="E6589" s="9" t="e">
        <f>INDEX(#REF!:#REF!,MATCH($D6589,#REF!:#REF!,0),MATCH(#REF!,#REF!:#REF!,0))</f>
        <v>#REF!</v>
      </c>
      <c r="F6589" s="9" t="e">
        <f>INDEX(#REF!:#REF!,MATCH($D6589,#REF!:#REF!,0),MATCH(#REF!,#REF!:#REF!,0))</f>
        <v>#REF!</v>
      </c>
    </row>
    <row r="6590" spans="1:6" ht="16.5" x14ac:dyDescent="0.3">
      <c r="A6590" s="9" t="s">
        <v>15735</v>
      </c>
      <c r="B6590" s="9" t="s">
        <v>2371</v>
      </c>
      <c r="C6590" s="10">
        <v>48335</v>
      </c>
      <c r="D6590" s="9">
        <v>1657097021</v>
      </c>
      <c r="E6590" s="9" t="e">
        <f>INDEX(#REF!:#REF!,MATCH($D6590,#REF!:#REF!,0),MATCH(#REF!,#REF!:#REF!,0))</f>
        <v>#REF!</v>
      </c>
      <c r="F6590" s="9" t="e">
        <f>INDEX(#REF!:#REF!,MATCH($D6590,#REF!:#REF!,0),MATCH(#REF!,#REF!:#REF!,0))</f>
        <v>#REF!</v>
      </c>
    </row>
    <row r="6591" spans="1:6" ht="16.5" x14ac:dyDescent="0.3">
      <c r="A6591" s="9" t="s">
        <v>15734</v>
      </c>
      <c r="B6591" s="9" t="s">
        <v>2032</v>
      </c>
      <c r="C6591" s="10">
        <v>53388</v>
      </c>
      <c r="D6591" s="9">
        <v>5629875752</v>
      </c>
      <c r="E6591" s="9" t="e">
        <f>INDEX(#REF!:#REF!,MATCH($D6591,#REF!:#REF!,0),MATCH(#REF!,#REF!:#REF!,0))</f>
        <v>#REF!</v>
      </c>
      <c r="F6591" s="9" t="e">
        <f>INDEX(#REF!:#REF!,MATCH($D6591,#REF!:#REF!,0),MATCH(#REF!,#REF!:#REF!,0))</f>
        <v>#REF!</v>
      </c>
    </row>
    <row r="6592" spans="1:6" ht="16.5" x14ac:dyDescent="0.3">
      <c r="A6592" s="9" t="s">
        <v>15733</v>
      </c>
      <c r="B6592" s="9" t="s">
        <v>2513</v>
      </c>
      <c r="C6592" s="10">
        <v>52660</v>
      </c>
      <c r="D6592" s="9">
        <v>7132417177</v>
      </c>
      <c r="E6592" s="9" t="e">
        <f>INDEX(#REF!:#REF!,MATCH($D6592,#REF!:#REF!,0),MATCH(#REF!,#REF!:#REF!,0))</f>
        <v>#REF!</v>
      </c>
      <c r="F6592" s="9" t="e">
        <f>INDEX(#REF!:#REF!,MATCH($D6592,#REF!:#REF!,0),MATCH(#REF!,#REF!:#REF!,0))</f>
        <v>#REF!</v>
      </c>
    </row>
    <row r="6593" spans="1:6" ht="16.5" x14ac:dyDescent="0.3">
      <c r="A6593" s="9" t="s">
        <v>15732</v>
      </c>
      <c r="B6593" s="9" t="s">
        <v>2046</v>
      </c>
      <c r="C6593" s="10">
        <v>59697</v>
      </c>
      <c r="D6593" s="9">
        <v>6788593582</v>
      </c>
      <c r="E6593" s="9" t="e">
        <f>INDEX(#REF!:#REF!,MATCH($D6593,#REF!:#REF!,0),MATCH(#REF!,#REF!:#REF!,0))</f>
        <v>#REF!</v>
      </c>
      <c r="F6593" s="9" t="e">
        <f>INDEX(#REF!:#REF!,MATCH($D6593,#REF!:#REF!,0),MATCH(#REF!,#REF!:#REF!,0))</f>
        <v>#REF!</v>
      </c>
    </row>
    <row r="6594" spans="1:6" ht="16.5" x14ac:dyDescent="0.3">
      <c r="A6594" s="9" t="s">
        <v>15731</v>
      </c>
      <c r="B6594" s="9" t="s">
        <v>2511</v>
      </c>
      <c r="C6594" s="10">
        <v>10857</v>
      </c>
      <c r="D6594" s="9">
        <v>9624054975</v>
      </c>
      <c r="E6594" s="9" t="e">
        <f>INDEX(#REF!:#REF!,MATCH($D6594,#REF!:#REF!,0),MATCH(#REF!,#REF!:#REF!,0))</f>
        <v>#REF!</v>
      </c>
      <c r="F6594" s="9" t="e">
        <f>INDEX(#REF!:#REF!,MATCH($D6594,#REF!:#REF!,0),MATCH(#REF!,#REF!:#REF!,0))</f>
        <v>#REF!</v>
      </c>
    </row>
    <row r="6595" spans="1:6" ht="16.5" x14ac:dyDescent="0.3">
      <c r="A6595" s="9" t="s">
        <v>15730</v>
      </c>
      <c r="B6595" s="9" t="s">
        <v>3580</v>
      </c>
      <c r="C6595" s="10">
        <v>56905</v>
      </c>
      <c r="D6595" s="9">
        <v>1456229036</v>
      </c>
      <c r="E6595" s="9" t="e">
        <f>INDEX(#REF!:#REF!,MATCH($D6595,#REF!:#REF!,0),MATCH(#REF!,#REF!:#REF!,0))</f>
        <v>#REF!</v>
      </c>
      <c r="F6595" s="9" t="e">
        <f>INDEX(#REF!:#REF!,MATCH($D6595,#REF!:#REF!,0),MATCH(#REF!,#REF!:#REF!,0))</f>
        <v>#REF!</v>
      </c>
    </row>
    <row r="6596" spans="1:6" ht="16.5" x14ac:dyDescent="0.3">
      <c r="A6596" s="9" t="s">
        <v>15729</v>
      </c>
      <c r="B6596" s="9" t="s">
        <v>3357</v>
      </c>
      <c r="C6596" s="10">
        <v>33897</v>
      </c>
      <c r="D6596" s="9">
        <v>9766606919</v>
      </c>
      <c r="E6596" s="9" t="e">
        <f>INDEX(#REF!:#REF!,MATCH($D6596,#REF!:#REF!,0),MATCH(#REF!,#REF!:#REF!,0))</f>
        <v>#REF!</v>
      </c>
      <c r="F6596" s="9" t="e">
        <f>INDEX(#REF!:#REF!,MATCH($D6596,#REF!:#REF!,0),MATCH(#REF!,#REF!:#REF!,0))</f>
        <v>#REF!</v>
      </c>
    </row>
    <row r="6597" spans="1:6" ht="16.5" x14ac:dyDescent="0.3">
      <c r="A6597" s="9" t="s">
        <v>15728</v>
      </c>
      <c r="B6597" s="9" t="s">
        <v>2856</v>
      </c>
      <c r="C6597" s="10">
        <v>48510</v>
      </c>
      <c r="D6597" s="9">
        <v>2183763965</v>
      </c>
      <c r="E6597" s="9" t="e">
        <f>INDEX(#REF!:#REF!,MATCH($D6597,#REF!:#REF!,0),MATCH(#REF!,#REF!:#REF!,0))</f>
        <v>#REF!</v>
      </c>
      <c r="F6597" s="9" t="e">
        <f>INDEX(#REF!:#REF!,MATCH($D6597,#REF!:#REF!,0),MATCH(#REF!,#REF!:#REF!,0))</f>
        <v>#REF!</v>
      </c>
    </row>
    <row r="6598" spans="1:6" ht="16.5" x14ac:dyDescent="0.3">
      <c r="A6598" s="9" t="s">
        <v>15727</v>
      </c>
      <c r="B6598" s="9" t="s">
        <v>3085</v>
      </c>
      <c r="C6598" s="10">
        <v>18462</v>
      </c>
      <c r="D6598" s="9">
        <v>9155356869</v>
      </c>
      <c r="E6598" s="9" t="e">
        <f>INDEX(#REF!:#REF!,MATCH($D6598,#REF!:#REF!,0),MATCH(#REF!,#REF!:#REF!,0))</f>
        <v>#REF!</v>
      </c>
      <c r="F6598" s="9" t="e">
        <f>INDEX(#REF!:#REF!,MATCH($D6598,#REF!:#REF!,0),MATCH(#REF!,#REF!:#REF!,0))</f>
        <v>#REF!</v>
      </c>
    </row>
    <row r="6599" spans="1:6" ht="16.5" x14ac:dyDescent="0.3">
      <c r="A6599" s="9" t="s">
        <v>15726</v>
      </c>
      <c r="B6599" s="9" t="s">
        <v>2304</v>
      </c>
      <c r="C6599" s="10">
        <v>51735</v>
      </c>
      <c r="D6599" s="9">
        <v>6961242316</v>
      </c>
      <c r="E6599" s="9" t="e">
        <f>INDEX(#REF!:#REF!,MATCH($D6599,#REF!:#REF!,0),MATCH(#REF!,#REF!:#REF!,0))</f>
        <v>#REF!</v>
      </c>
      <c r="F6599" s="9" t="e">
        <f>INDEX(#REF!:#REF!,MATCH($D6599,#REF!:#REF!,0),MATCH(#REF!,#REF!:#REF!,0))</f>
        <v>#REF!</v>
      </c>
    </row>
    <row r="6600" spans="1:6" ht="16.5" x14ac:dyDescent="0.3">
      <c r="A6600" s="9" t="s">
        <v>15725</v>
      </c>
      <c r="B6600" s="9" t="s">
        <v>2921</v>
      </c>
      <c r="C6600" s="10">
        <v>38154</v>
      </c>
      <c r="D6600" s="9">
        <v>3060876401</v>
      </c>
      <c r="E6600" s="9" t="e">
        <f>INDEX(#REF!:#REF!,MATCH($D6600,#REF!:#REF!,0),MATCH(#REF!,#REF!:#REF!,0))</f>
        <v>#REF!</v>
      </c>
      <c r="F6600" s="9" t="e">
        <f>INDEX(#REF!:#REF!,MATCH($D6600,#REF!:#REF!,0),MATCH(#REF!,#REF!:#REF!,0))</f>
        <v>#REF!</v>
      </c>
    </row>
    <row r="6601" spans="1:6" ht="16.5" x14ac:dyDescent="0.3">
      <c r="A6601" s="9" t="s">
        <v>15724</v>
      </c>
      <c r="B6601" s="9" t="s">
        <v>2105</v>
      </c>
      <c r="C6601" s="10">
        <v>19458</v>
      </c>
      <c r="D6601" s="9">
        <v>977779009</v>
      </c>
      <c r="E6601" s="9" t="e">
        <f>INDEX(#REF!:#REF!,MATCH($D6601,#REF!:#REF!,0),MATCH(#REF!,#REF!:#REF!,0))</f>
        <v>#REF!</v>
      </c>
      <c r="F6601" s="9" t="e">
        <f>INDEX(#REF!:#REF!,MATCH($D6601,#REF!:#REF!,0),MATCH(#REF!,#REF!:#REF!,0))</f>
        <v>#REF!</v>
      </c>
    </row>
    <row r="6602" spans="1:6" ht="16.5" x14ac:dyDescent="0.3">
      <c r="A6602" s="9" t="s">
        <v>15723</v>
      </c>
      <c r="B6602" s="9" t="s">
        <v>2230</v>
      </c>
      <c r="C6602" s="10">
        <v>58902</v>
      </c>
      <c r="D6602" s="9">
        <v>7180536660</v>
      </c>
      <c r="E6602" s="9" t="e">
        <f>INDEX(#REF!:#REF!,MATCH($D6602,#REF!:#REF!,0),MATCH(#REF!,#REF!:#REF!,0))</f>
        <v>#REF!</v>
      </c>
      <c r="F6602" s="9" t="e">
        <f>INDEX(#REF!:#REF!,MATCH($D6602,#REF!:#REF!,0),MATCH(#REF!,#REF!:#REF!,0))</f>
        <v>#REF!</v>
      </c>
    </row>
    <row r="6603" spans="1:6" ht="16.5" x14ac:dyDescent="0.3">
      <c r="A6603" s="9" t="s">
        <v>15722</v>
      </c>
      <c r="B6603" s="9" t="s">
        <v>2875</v>
      </c>
      <c r="C6603" s="10">
        <v>10647</v>
      </c>
      <c r="D6603" s="9">
        <v>6007705854</v>
      </c>
      <c r="E6603" s="9" t="e">
        <f>INDEX(#REF!:#REF!,MATCH($D6603,#REF!:#REF!,0),MATCH(#REF!,#REF!:#REF!,0))</f>
        <v>#REF!</v>
      </c>
      <c r="F6603" s="9" t="e">
        <f>INDEX(#REF!:#REF!,MATCH($D6603,#REF!:#REF!,0),MATCH(#REF!,#REF!:#REF!,0))</f>
        <v>#REF!</v>
      </c>
    </row>
    <row r="6604" spans="1:6" ht="16.5" x14ac:dyDescent="0.3">
      <c r="A6604" s="9" t="s">
        <v>15721</v>
      </c>
      <c r="B6604" s="9" t="s">
        <v>2935</v>
      </c>
      <c r="C6604" s="10">
        <v>23275</v>
      </c>
      <c r="D6604" s="9">
        <v>5811999097</v>
      </c>
      <c r="E6604" s="9" t="e">
        <f>INDEX(#REF!:#REF!,MATCH($D6604,#REF!:#REF!,0),MATCH(#REF!,#REF!:#REF!,0))</f>
        <v>#REF!</v>
      </c>
      <c r="F6604" s="9" t="e">
        <f>INDEX(#REF!:#REF!,MATCH($D6604,#REF!:#REF!,0),MATCH(#REF!,#REF!:#REF!,0))</f>
        <v>#REF!</v>
      </c>
    </row>
    <row r="6605" spans="1:6" ht="16.5" x14ac:dyDescent="0.3">
      <c r="A6605" s="9" t="s">
        <v>15720</v>
      </c>
      <c r="B6605" s="9" t="s">
        <v>1993</v>
      </c>
      <c r="C6605" s="10">
        <v>58672</v>
      </c>
      <c r="D6605" s="9">
        <v>966588630</v>
      </c>
      <c r="E6605" s="9" t="e">
        <f>INDEX(#REF!:#REF!,MATCH($D6605,#REF!:#REF!,0),MATCH(#REF!,#REF!:#REF!,0))</f>
        <v>#REF!</v>
      </c>
      <c r="F6605" s="9" t="e">
        <f>INDEX(#REF!:#REF!,MATCH($D6605,#REF!:#REF!,0),MATCH(#REF!,#REF!:#REF!,0))</f>
        <v>#REF!</v>
      </c>
    </row>
    <row r="6606" spans="1:6" ht="16.5" x14ac:dyDescent="0.3">
      <c r="A6606" s="9" t="s">
        <v>15719</v>
      </c>
      <c r="B6606" s="9" t="s">
        <v>2155</v>
      </c>
      <c r="C6606" s="10">
        <v>46094</v>
      </c>
      <c r="D6606" s="9">
        <v>4076701275</v>
      </c>
      <c r="E6606" s="9" t="e">
        <f>INDEX(#REF!:#REF!,MATCH($D6606,#REF!:#REF!,0),MATCH(#REF!,#REF!:#REF!,0))</f>
        <v>#REF!</v>
      </c>
      <c r="F6606" s="9" t="e">
        <f>INDEX(#REF!:#REF!,MATCH($D6606,#REF!:#REF!,0),MATCH(#REF!,#REF!:#REF!,0))</f>
        <v>#REF!</v>
      </c>
    </row>
    <row r="6607" spans="1:6" ht="16.5" x14ac:dyDescent="0.3">
      <c r="A6607" s="9" t="s">
        <v>15718</v>
      </c>
      <c r="B6607" s="9" t="s">
        <v>2685</v>
      </c>
      <c r="C6607" s="10">
        <v>51289</v>
      </c>
      <c r="D6607" s="9">
        <v>7966879720</v>
      </c>
      <c r="E6607" s="9" t="e">
        <f>INDEX(#REF!:#REF!,MATCH($D6607,#REF!:#REF!,0),MATCH(#REF!,#REF!:#REF!,0))</f>
        <v>#REF!</v>
      </c>
      <c r="F6607" s="9" t="e">
        <f>INDEX(#REF!:#REF!,MATCH($D6607,#REF!:#REF!,0),MATCH(#REF!,#REF!:#REF!,0))</f>
        <v>#REF!</v>
      </c>
    </row>
    <row r="6608" spans="1:6" ht="16.5" x14ac:dyDescent="0.3">
      <c r="A6608" s="9" t="s">
        <v>15717</v>
      </c>
      <c r="B6608" s="9" t="s">
        <v>2349</v>
      </c>
      <c r="C6608" s="10">
        <v>22557</v>
      </c>
      <c r="D6608" s="9">
        <v>4192879565</v>
      </c>
      <c r="E6608" s="9" t="e">
        <f>INDEX(#REF!:#REF!,MATCH($D6608,#REF!:#REF!,0),MATCH(#REF!,#REF!:#REF!,0))</f>
        <v>#REF!</v>
      </c>
      <c r="F6608" s="9" t="e">
        <f>INDEX(#REF!:#REF!,MATCH($D6608,#REF!:#REF!,0),MATCH(#REF!,#REF!:#REF!,0))</f>
        <v>#REF!</v>
      </c>
    </row>
    <row r="6609" spans="1:6" ht="16.5" x14ac:dyDescent="0.3">
      <c r="A6609" s="9" t="s">
        <v>15716</v>
      </c>
      <c r="B6609" s="9" t="s">
        <v>3856</v>
      </c>
      <c r="C6609" s="10">
        <v>33834</v>
      </c>
      <c r="D6609" s="9">
        <v>278558984</v>
      </c>
      <c r="E6609" s="9" t="e">
        <f>INDEX(#REF!:#REF!,MATCH($D6609,#REF!:#REF!,0),MATCH(#REF!,#REF!:#REF!,0))</f>
        <v>#REF!</v>
      </c>
      <c r="F6609" s="9" t="e">
        <f>INDEX(#REF!:#REF!,MATCH($D6609,#REF!:#REF!,0),MATCH(#REF!,#REF!:#REF!,0))</f>
        <v>#REF!</v>
      </c>
    </row>
    <row r="6610" spans="1:6" ht="16.5" x14ac:dyDescent="0.3">
      <c r="A6610" s="9" t="s">
        <v>15715</v>
      </c>
      <c r="B6610" s="9" t="s">
        <v>2433</v>
      </c>
      <c r="C6610" s="10">
        <v>25921</v>
      </c>
      <c r="D6610" s="9">
        <v>3211170715</v>
      </c>
      <c r="E6610" s="9" t="e">
        <f>INDEX(#REF!:#REF!,MATCH($D6610,#REF!:#REF!,0),MATCH(#REF!,#REF!:#REF!,0))</f>
        <v>#REF!</v>
      </c>
      <c r="F6610" s="9" t="e">
        <f>INDEX(#REF!:#REF!,MATCH($D6610,#REF!:#REF!,0),MATCH(#REF!,#REF!:#REF!,0))</f>
        <v>#REF!</v>
      </c>
    </row>
    <row r="6611" spans="1:6" ht="16.5" x14ac:dyDescent="0.3">
      <c r="A6611" s="9" t="s">
        <v>15714</v>
      </c>
      <c r="B6611" s="9" t="s">
        <v>2201</v>
      </c>
      <c r="C6611" s="10">
        <v>38378</v>
      </c>
      <c r="D6611" s="9">
        <v>2657442315</v>
      </c>
      <c r="E6611" s="9" t="e">
        <f>INDEX(#REF!:#REF!,MATCH($D6611,#REF!:#REF!,0),MATCH(#REF!,#REF!:#REF!,0))</f>
        <v>#REF!</v>
      </c>
      <c r="F6611" s="9" t="e">
        <f>INDEX(#REF!:#REF!,MATCH($D6611,#REF!:#REF!,0),MATCH(#REF!,#REF!:#REF!,0))</f>
        <v>#REF!</v>
      </c>
    </row>
    <row r="6612" spans="1:6" ht="16.5" x14ac:dyDescent="0.3">
      <c r="A6612" s="9" t="s">
        <v>15713</v>
      </c>
      <c r="B6612" s="9" t="s">
        <v>2288</v>
      </c>
      <c r="C6612" s="10">
        <v>51505</v>
      </c>
      <c r="D6612" s="9">
        <v>1855604000</v>
      </c>
      <c r="E6612" s="9" t="e">
        <f>INDEX(#REF!:#REF!,MATCH($D6612,#REF!:#REF!,0),MATCH(#REF!,#REF!:#REF!,0))</f>
        <v>#REF!</v>
      </c>
      <c r="F6612" s="9" t="e">
        <f>INDEX(#REF!:#REF!,MATCH($D6612,#REF!:#REF!,0),MATCH(#REF!,#REF!:#REF!,0))</f>
        <v>#REF!</v>
      </c>
    </row>
    <row r="6613" spans="1:6" ht="16.5" x14ac:dyDescent="0.3">
      <c r="A6613" s="9" t="s">
        <v>15712</v>
      </c>
      <c r="B6613" s="9" t="s">
        <v>2680</v>
      </c>
      <c r="C6613" s="10">
        <v>45871</v>
      </c>
      <c r="D6613" s="9">
        <v>9447906176</v>
      </c>
      <c r="E6613" s="9" t="e">
        <f>INDEX(#REF!:#REF!,MATCH($D6613,#REF!:#REF!,0),MATCH(#REF!,#REF!:#REF!,0))</f>
        <v>#REF!</v>
      </c>
      <c r="F6613" s="9" t="e">
        <f>INDEX(#REF!:#REF!,MATCH($D6613,#REF!:#REF!,0),MATCH(#REF!,#REF!:#REF!,0))</f>
        <v>#REF!</v>
      </c>
    </row>
    <row r="6614" spans="1:6" ht="16.5" x14ac:dyDescent="0.3">
      <c r="A6614" s="9" t="s">
        <v>15711</v>
      </c>
      <c r="B6614" s="9" t="s">
        <v>2548</v>
      </c>
      <c r="C6614" s="10">
        <v>50943</v>
      </c>
      <c r="D6614" s="9">
        <v>6731572691</v>
      </c>
      <c r="E6614" s="9" t="e">
        <f>INDEX(#REF!:#REF!,MATCH($D6614,#REF!:#REF!,0),MATCH(#REF!,#REF!:#REF!,0))</f>
        <v>#REF!</v>
      </c>
      <c r="F6614" s="9" t="e">
        <f>INDEX(#REF!:#REF!,MATCH($D6614,#REF!:#REF!,0),MATCH(#REF!,#REF!:#REF!,0))</f>
        <v>#REF!</v>
      </c>
    </row>
    <row r="6615" spans="1:6" ht="16.5" x14ac:dyDescent="0.3">
      <c r="A6615" s="9" t="s">
        <v>15710</v>
      </c>
      <c r="B6615" s="9" t="s">
        <v>2243</v>
      </c>
      <c r="C6615" s="10">
        <v>21873</v>
      </c>
      <c r="D6615" s="9">
        <v>8750494546</v>
      </c>
      <c r="E6615" s="9" t="e">
        <f>INDEX(#REF!:#REF!,MATCH($D6615,#REF!:#REF!,0),MATCH(#REF!,#REF!:#REF!,0))</f>
        <v>#REF!</v>
      </c>
      <c r="F6615" s="9" t="e">
        <f>INDEX(#REF!:#REF!,MATCH($D6615,#REF!:#REF!,0),MATCH(#REF!,#REF!:#REF!,0))</f>
        <v>#REF!</v>
      </c>
    </row>
    <row r="6616" spans="1:6" ht="16.5" x14ac:dyDescent="0.3">
      <c r="A6616" s="9" t="s">
        <v>15709</v>
      </c>
      <c r="B6616" s="9" t="s">
        <v>2300</v>
      </c>
      <c r="C6616" s="10">
        <v>21930</v>
      </c>
      <c r="D6616" s="9">
        <v>9052475601</v>
      </c>
      <c r="E6616" s="9" t="e">
        <f>INDEX(#REF!:#REF!,MATCH($D6616,#REF!:#REF!,0),MATCH(#REF!,#REF!:#REF!,0))</f>
        <v>#REF!</v>
      </c>
      <c r="F6616" s="9" t="e">
        <f>INDEX(#REF!:#REF!,MATCH($D6616,#REF!:#REF!,0),MATCH(#REF!,#REF!:#REF!,0))</f>
        <v>#REF!</v>
      </c>
    </row>
    <row r="6617" spans="1:6" ht="16.5" x14ac:dyDescent="0.3">
      <c r="A6617" s="9" t="s">
        <v>15708</v>
      </c>
      <c r="B6617" s="9" t="s">
        <v>2323</v>
      </c>
      <c r="C6617" s="10">
        <v>30117</v>
      </c>
      <c r="D6617" s="9">
        <v>9340388305</v>
      </c>
      <c r="E6617" s="9" t="e">
        <f>INDEX(#REF!:#REF!,MATCH($D6617,#REF!:#REF!,0),MATCH(#REF!,#REF!:#REF!,0))</f>
        <v>#REF!</v>
      </c>
      <c r="F6617" s="9" t="e">
        <f>INDEX(#REF!:#REF!,MATCH($D6617,#REF!:#REF!,0),MATCH(#REF!,#REF!:#REF!,0))</f>
        <v>#REF!</v>
      </c>
    </row>
    <row r="6618" spans="1:6" ht="16.5" x14ac:dyDescent="0.3">
      <c r="A6618" s="9" t="s">
        <v>15707</v>
      </c>
      <c r="B6618" s="9" t="s">
        <v>2073</v>
      </c>
      <c r="C6618" s="10">
        <v>27424</v>
      </c>
      <c r="D6618" s="9">
        <v>8718856853</v>
      </c>
      <c r="E6618" s="9" t="e">
        <f>INDEX(#REF!:#REF!,MATCH($D6618,#REF!:#REF!,0),MATCH(#REF!,#REF!:#REF!,0))</f>
        <v>#REF!</v>
      </c>
      <c r="F6618" s="9" t="e">
        <f>INDEX(#REF!:#REF!,MATCH($D6618,#REF!:#REF!,0),MATCH(#REF!,#REF!:#REF!,0))</f>
        <v>#REF!</v>
      </c>
    </row>
    <row r="6619" spans="1:6" ht="16.5" x14ac:dyDescent="0.3">
      <c r="A6619" s="9" t="s">
        <v>15706</v>
      </c>
      <c r="B6619" s="9" t="s">
        <v>2396</v>
      </c>
      <c r="C6619" s="10">
        <v>23988</v>
      </c>
      <c r="D6619" s="9">
        <v>9369490930</v>
      </c>
      <c r="E6619" s="9" t="e">
        <f>INDEX(#REF!:#REF!,MATCH($D6619,#REF!:#REF!,0),MATCH(#REF!,#REF!:#REF!,0))</f>
        <v>#REF!</v>
      </c>
      <c r="F6619" s="9" t="e">
        <f>INDEX(#REF!:#REF!,MATCH($D6619,#REF!:#REF!,0),MATCH(#REF!,#REF!:#REF!,0))</f>
        <v>#REF!</v>
      </c>
    </row>
    <row r="6620" spans="1:6" ht="16.5" x14ac:dyDescent="0.3">
      <c r="A6620" s="9" t="s">
        <v>15705</v>
      </c>
      <c r="B6620" s="9" t="s">
        <v>2155</v>
      </c>
      <c r="C6620" s="10">
        <v>38770</v>
      </c>
      <c r="D6620" s="9">
        <v>630160104</v>
      </c>
      <c r="E6620" s="9" t="e">
        <f>INDEX(#REF!:#REF!,MATCH($D6620,#REF!:#REF!,0),MATCH(#REF!,#REF!:#REF!,0))</f>
        <v>#REF!</v>
      </c>
      <c r="F6620" s="9" t="e">
        <f>INDEX(#REF!:#REF!,MATCH($D6620,#REF!:#REF!,0),MATCH(#REF!,#REF!:#REF!,0))</f>
        <v>#REF!</v>
      </c>
    </row>
    <row r="6621" spans="1:6" ht="16.5" x14ac:dyDescent="0.3">
      <c r="A6621" s="9" t="s">
        <v>15704</v>
      </c>
      <c r="B6621" s="9" t="s">
        <v>2653</v>
      </c>
      <c r="C6621" s="10">
        <v>50115</v>
      </c>
      <c r="D6621" s="9">
        <v>3935718624</v>
      </c>
      <c r="E6621" s="9" t="e">
        <f>INDEX(#REF!:#REF!,MATCH($D6621,#REF!:#REF!,0),MATCH(#REF!,#REF!:#REF!,0))</f>
        <v>#REF!</v>
      </c>
      <c r="F6621" s="9" t="e">
        <f>INDEX(#REF!:#REF!,MATCH($D6621,#REF!:#REF!,0),MATCH(#REF!,#REF!:#REF!,0))</f>
        <v>#REF!</v>
      </c>
    </row>
    <row r="6622" spans="1:6" ht="16.5" x14ac:dyDescent="0.3">
      <c r="A6622" s="9" t="s">
        <v>15703</v>
      </c>
      <c r="B6622" s="9" t="s">
        <v>3416</v>
      </c>
      <c r="C6622" s="10">
        <v>21670</v>
      </c>
      <c r="D6622" s="9">
        <v>7098438871</v>
      </c>
      <c r="E6622" s="9" t="e">
        <f>INDEX(#REF!:#REF!,MATCH($D6622,#REF!:#REF!,0),MATCH(#REF!,#REF!:#REF!,0))</f>
        <v>#REF!</v>
      </c>
      <c r="F6622" s="9" t="e">
        <f>INDEX(#REF!:#REF!,MATCH($D6622,#REF!:#REF!,0),MATCH(#REF!,#REF!:#REF!,0))</f>
        <v>#REF!</v>
      </c>
    </row>
    <row r="6623" spans="1:6" ht="16.5" x14ac:dyDescent="0.3">
      <c r="A6623" s="9" t="s">
        <v>15702</v>
      </c>
      <c r="B6623" s="9" t="s">
        <v>2364</v>
      </c>
      <c r="C6623" s="10">
        <v>46734</v>
      </c>
      <c r="D6623" s="9">
        <v>2885061928</v>
      </c>
      <c r="E6623" s="9" t="e">
        <f>INDEX(#REF!:#REF!,MATCH($D6623,#REF!:#REF!,0),MATCH(#REF!,#REF!:#REF!,0))</f>
        <v>#REF!</v>
      </c>
      <c r="F6623" s="9" t="e">
        <f>INDEX(#REF!:#REF!,MATCH($D6623,#REF!:#REF!,0),MATCH(#REF!,#REF!:#REF!,0))</f>
        <v>#REF!</v>
      </c>
    </row>
    <row r="6624" spans="1:6" ht="16.5" x14ac:dyDescent="0.3">
      <c r="A6624" s="9" t="s">
        <v>15701</v>
      </c>
      <c r="B6624" s="9" t="s">
        <v>2071</v>
      </c>
      <c r="C6624" s="10">
        <v>30094</v>
      </c>
      <c r="D6624" s="9">
        <v>3219601650</v>
      </c>
      <c r="E6624" s="9" t="e">
        <f>INDEX(#REF!:#REF!,MATCH($D6624,#REF!:#REF!,0),MATCH(#REF!,#REF!:#REF!,0))</f>
        <v>#REF!</v>
      </c>
      <c r="F6624" s="9" t="e">
        <f>INDEX(#REF!:#REF!,MATCH($D6624,#REF!:#REF!,0),MATCH(#REF!,#REF!:#REF!,0))</f>
        <v>#REF!</v>
      </c>
    </row>
    <row r="6625" spans="1:6" ht="16.5" x14ac:dyDescent="0.3">
      <c r="A6625" s="9" t="s">
        <v>15700</v>
      </c>
      <c r="B6625" s="9" t="s">
        <v>3255</v>
      </c>
      <c r="C6625" s="10">
        <v>35005</v>
      </c>
      <c r="D6625" s="9">
        <v>7635344498</v>
      </c>
      <c r="E6625" s="9" t="e">
        <f>INDEX(#REF!:#REF!,MATCH($D6625,#REF!:#REF!,0),MATCH(#REF!,#REF!:#REF!,0))</f>
        <v>#REF!</v>
      </c>
      <c r="F6625" s="9" t="e">
        <f>INDEX(#REF!:#REF!,MATCH($D6625,#REF!:#REF!,0),MATCH(#REF!,#REF!:#REF!,0))</f>
        <v>#REF!</v>
      </c>
    </row>
    <row r="6626" spans="1:6" ht="16.5" x14ac:dyDescent="0.3">
      <c r="A6626" s="9" t="s">
        <v>15699</v>
      </c>
      <c r="B6626" s="9" t="s">
        <v>2485</v>
      </c>
      <c r="C6626" s="10">
        <v>46159</v>
      </c>
      <c r="D6626" s="9">
        <v>6915102108</v>
      </c>
      <c r="E6626" s="9" t="e">
        <f>INDEX(#REF!:#REF!,MATCH($D6626,#REF!:#REF!,0),MATCH(#REF!,#REF!:#REF!,0))</f>
        <v>#REF!</v>
      </c>
      <c r="F6626" s="9" t="e">
        <f>INDEX(#REF!:#REF!,MATCH($D6626,#REF!:#REF!,0),MATCH(#REF!,#REF!:#REF!,0))</f>
        <v>#REF!</v>
      </c>
    </row>
    <row r="6627" spans="1:6" ht="16.5" x14ac:dyDescent="0.3">
      <c r="A6627" s="9" t="s">
        <v>15698</v>
      </c>
      <c r="B6627" s="9" t="s">
        <v>2371</v>
      </c>
      <c r="C6627" s="10">
        <v>16110</v>
      </c>
      <c r="D6627" s="9">
        <v>532074068</v>
      </c>
      <c r="E6627" s="9" t="e">
        <f>INDEX(#REF!:#REF!,MATCH($D6627,#REF!:#REF!,0),MATCH(#REF!,#REF!:#REF!,0))</f>
        <v>#REF!</v>
      </c>
      <c r="F6627" s="9" t="e">
        <f>INDEX(#REF!:#REF!,MATCH($D6627,#REF!:#REF!,0),MATCH(#REF!,#REF!:#REF!,0))</f>
        <v>#REF!</v>
      </c>
    </row>
    <row r="6628" spans="1:6" ht="16.5" x14ac:dyDescent="0.3">
      <c r="A6628" s="9" t="s">
        <v>15697</v>
      </c>
      <c r="B6628" s="9" t="s">
        <v>2762</v>
      </c>
      <c r="C6628" s="10">
        <v>47092</v>
      </c>
      <c r="D6628" s="9">
        <v>2524849899</v>
      </c>
      <c r="E6628" s="9" t="e">
        <f>INDEX(#REF!:#REF!,MATCH($D6628,#REF!:#REF!,0),MATCH(#REF!,#REF!:#REF!,0))</f>
        <v>#REF!</v>
      </c>
      <c r="F6628" s="9" t="e">
        <f>INDEX(#REF!:#REF!,MATCH($D6628,#REF!:#REF!,0),MATCH(#REF!,#REF!:#REF!,0))</f>
        <v>#REF!</v>
      </c>
    </row>
    <row r="6629" spans="1:6" ht="16.5" x14ac:dyDescent="0.3">
      <c r="A6629" s="9" t="s">
        <v>15696</v>
      </c>
      <c r="B6629" s="9" t="s">
        <v>2241</v>
      </c>
      <c r="C6629" s="10">
        <v>56599</v>
      </c>
      <c r="D6629" s="9">
        <v>7533163729</v>
      </c>
      <c r="E6629" s="9" t="e">
        <f>INDEX(#REF!:#REF!,MATCH($D6629,#REF!:#REF!,0),MATCH(#REF!,#REF!:#REF!,0))</f>
        <v>#REF!</v>
      </c>
      <c r="F6629" s="9" t="e">
        <f>INDEX(#REF!:#REF!,MATCH($D6629,#REF!:#REF!,0),MATCH(#REF!,#REF!:#REF!,0))</f>
        <v>#REF!</v>
      </c>
    </row>
    <row r="6630" spans="1:6" ht="16.5" x14ac:dyDescent="0.3">
      <c r="A6630" s="9" t="s">
        <v>15695</v>
      </c>
      <c r="B6630" s="9" t="s">
        <v>2306</v>
      </c>
      <c r="C6630" s="10">
        <v>21894</v>
      </c>
      <c r="D6630" s="9">
        <v>4009257075</v>
      </c>
      <c r="E6630" s="9" t="e">
        <f>INDEX(#REF!:#REF!,MATCH($D6630,#REF!:#REF!,0),MATCH(#REF!,#REF!:#REF!,0))</f>
        <v>#REF!</v>
      </c>
      <c r="F6630" s="9" t="e">
        <f>INDEX(#REF!:#REF!,MATCH($D6630,#REF!:#REF!,0),MATCH(#REF!,#REF!:#REF!,0))</f>
        <v>#REF!</v>
      </c>
    </row>
    <row r="6631" spans="1:6" ht="16.5" x14ac:dyDescent="0.3">
      <c r="A6631" s="9" t="s">
        <v>15694</v>
      </c>
      <c r="B6631" s="9" t="s">
        <v>2302</v>
      </c>
      <c r="C6631" s="10">
        <v>57766</v>
      </c>
      <c r="D6631" s="9">
        <v>9815158015</v>
      </c>
      <c r="E6631" s="9" t="e">
        <f>INDEX(#REF!:#REF!,MATCH($D6631,#REF!:#REF!,0),MATCH(#REF!,#REF!:#REF!,0))</f>
        <v>#REF!</v>
      </c>
      <c r="F6631" s="9" t="e">
        <f>INDEX(#REF!:#REF!,MATCH($D6631,#REF!:#REF!,0),MATCH(#REF!,#REF!:#REF!,0))</f>
        <v>#REF!</v>
      </c>
    </row>
    <row r="6632" spans="1:6" ht="16.5" x14ac:dyDescent="0.3">
      <c r="A6632" s="9" t="s">
        <v>15693</v>
      </c>
      <c r="B6632" s="9" t="s">
        <v>2323</v>
      </c>
      <c r="C6632" s="10">
        <v>44349</v>
      </c>
      <c r="D6632" s="9">
        <v>6720857681</v>
      </c>
      <c r="E6632" s="9" t="e">
        <f>INDEX(#REF!:#REF!,MATCH($D6632,#REF!:#REF!,0),MATCH(#REF!,#REF!:#REF!,0))</f>
        <v>#REF!</v>
      </c>
      <c r="F6632" s="9" t="e">
        <f>INDEX(#REF!:#REF!,MATCH($D6632,#REF!:#REF!,0),MATCH(#REF!,#REF!:#REF!,0))</f>
        <v>#REF!</v>
      </c>
    </row>
    <row r="6633" spans="1:6" ht="16.5" x14ac:dyDescent="0.3">
      <c r="A6633" s="9" t="s">
        <v>15692</v>
      </c>
      <c r="B6633" s="9" t="s">
        <v>2161</v>
      </c>
      <c r="C6633" s="10">
        <v>53435</v>
      </c>
      <c r="D6633" s="9">
        <v>5075915108</v>
      </c>
      <c r="E6633" s="9" t="e">
        <f>INDEX(#REF!:#REF!,MATCH($D6633,#REF!:#REF!,0),MATCH(#REF!,#REF!:#REF!,0))</f>
        <v>#REF!</v>
      </c>
      <c r="F6633" s="9" t="e">
        <f>INDEX(#REF!:#REF!,MATCH($D6633,#REF!:#REF!,0),MATCH(#REF!,#REF!:#REF!,0))</f>
        <v>#REF!</v>
      </c>
    </row>
    <row r="6634" spans="1:6" ht="16.5" x14ac:dyDescent="0.3">
      <c r="A6634" s="9" t="s">
        <v>15691</v>
      </c>
      <c r="B6634" s="9" t="s">
        <v>2366</v>
      </c>
      <c r="C6634" s="10">
        <v>24058</v>
      </c>
      <c r="D6634" s="9">
        <v>2739934548</v>
      </c>
      <c r="E6634" s="9" t="e">
        <f>INDEX(#REF!:#REF!,MATCH($D6634,#REF!:#REF!,0),MATCH(#REF!,#REF!:#REF!,0))</f>
        <v>#REF!</v>
      </c>
      <c r="F6634" s="9" t="e">
        <f>INDEX(#REF!:#REF!,MATCH($D6634,#REF!:#REF!,0),MATCH(#REF!,#REF!:#REF!,0))</f>
        <v>#REF!</v>
      </c>
    </row>
    <row r="6635" spans="1:6" ht="16.5" x14ac:dyDescent="0.3">
      <c r="A6635" s="9" t="s">
        <v>15690</v>
      </c>
      <c r="B6635" s="9" t="s">
        <v>2250</v>
      </c>
      <c r="C6635" s="10">
        <v>35019</v>
      </c>
      <c r="D6635" s="9">
        <v>7673188813</v>
      </c>
      <c r="E6635" s="9" t="e">
        <f>INDEX(#REF!:#REF!,MATCH($D6635,#REF!:#REF!,0),MATCH(#REF!,#REF!:#REF!,0))</f>
        <v>#REF!</v>
      </c>
      <c r="F6635" s="9" t="e">
        <f>INDEX(#REF!:#REF!,MATCH($D6635,#REF!:#REF!,0),MATCH(#REF!,#REF!:#REF!,0))</f>
        <v>#REF!</v>
      </c>
    </row>
    <row r="6636" spans="1:6" ht="16.5" x14ac:dyDescent="0.3">
      <c r="A6636" s="9" t="s">
        <v>15689</v>
      </c>
      <c r="B6636" s="9" t="s">
        <v>2498</v>
      </c>
      <c r="C6636" s="10">
        <v>23950</v>
      </c>
      <c r="D6636" s="9">
        <v>4085082426</v>
      </c>
      <c r="E6636" s="9" t="e">
        <f>INDEX(#REF!:#REF!,MATCH($D6636,#REF!:#REF!,0),MATCH(#REF!,#REF!:#REF!,0))</f>
        <v>#REF!</v>
      </c>
      <c r="F6636" s="9" t="e">
        <f>INDEX(#REF!:#REF!,MATCH($D6636,#REF!:#REF!,0),MATCH(#REF!,#REF!:#REF!,0))</f>
        <v>#REF!</v>
      </c>
    </row>
    <row r="6637" spans="1:6" ht="16.5" x14ac:dyDescent="0.3">
      <c r="A6637" s="9" t="s">
        <v>15688</v>
      </c>
      <c r="B6637" s="9" t="s">
        <v>2942</v>
      </c>
      <c r="C6637" s="10">
        <v>18457</v>
      </c>
      <c r="D6637" s="9">
        <v>2421688019</v>
      </c>
      <c r="E6637" s="9" t="e">
        <f>INDEX(#REF!:#REF!,MATCH($D6637,#REF!:#REF!,0),MATCH(#REF!,#REF!:#REF!,0))</f>
        <v>#REF!</v>
      </c>
      <c r="F6637" s="9" t="e">
        <f>INDEX(#REF!:#REF!,MATCH($D6637,#REF!:#REF!,0),MATCH(#REF!,#REF!:#REF!,0))</f>
        <v>#REF!</v>
      </c>
    </row>
    <row r="6638" spans="1:6" ht="16.5" x14ac:dyDescent="0.3">
      <c r="A6638" s="9" t="s">
        <v>15687</v>
      </c>
      <c r="B6638" s="9" t="s">
        <v>2134</v>
      </c>
      <c r="C6638" s="10">
        <v>29993</v>
      </c>
      <c r="D6638" s="9">
        <v>4185019157</v>
      </c>
      <c r="E6638" s="9" t="e">
        <f>INDEX(#REF!:#REF!,MATCH($D6638,#REF!:#REF!,0),MATCH(#REF!,#REF!:#REF!,0))</f>
        <v>#REF!</v>
      </c>
      <c r="F6638" s="9" t="e">
        <f>INDEX(#REF!:#REF!,MATCH($D6638,#REF!:#REF!,0),MATCH(#REF!,#REF!:#REF!,0))</f>
        <v>#REF!</v>
      </c>
    </row>
    <row r="6639" spans="1:6" ht="16.5" x14ac:dyDescent="0.3">
      <c r="A6639" s="9" t="s">
        <v>15686</v>
      </c>
      <c r="B6639" s="9" t="s">
        <v>2658</v>
      </c>
      <c r="C6639" s="10">
        <v>36871</v>
      </c>
      <c r="D6639" s="9">
        <v>5603002824</v>
      </c>
      <c r="E6639" s="9" t="e">
        <f>INDEX(#REF!:#REF!,MATCH($D6639,#REF!:#REF!,0),MATCH(#REF!,#REF!:#REF!,0))</f>
        <v>#REF!</v>
      </c>
      <c r="F6639" s="9" t="e">
        <f>INDEX(#REF!:#REF!,MATCH($D6639,#REF!:#REF!,0),MATCH(#REF!,#REF!:#REF!,0))</f>
        <v>#REF!</v>
      </c>
    </row>
    <row r="6640" spans="1:6" ht="16.5" x14ac:dyDescent="0.3">
      <c r="A6640" s="9" t="s">
        <v>15685</v>
      </c>
      <c r="B6640" s="9" t="s">
        <v>4046</v>
      </c>
      <c r="C6640" s="10">
        <v>28917</v>
      </c>
      <c r="D6640" s="9">
        <v>7741079360</v>
      </c>
      <c r="E6640" s="9" t="e">
        <f>INDEX(#REF!:#REF!,MATCH($D6640,#REF!:#REF!,0),MATCH(#REF!,#REF!:#REF!,0))</f>
        <v>#REF!</v>
      </c>
      <c r="F6640" s="9" t="e">
        <f>INDEX(#REF!:#REF!,MATCH($D6640,#REF!:#REF!,0),MATCH(#REF!,#REF!:#REF!,0))</f>
        <v>#REF!</v>
      </c>
    </row>
    <row r="6641" spans="1:6" ht="16.5" x14ac:dyDescent="0.3">
      <c r="A6641" s="9" t="s">
        <v>15684</v>
      </c>
      <c r="B6641" s="9" t="s">
        <v>2474</v>
      </c>
      <c r="C6641" s="10">
        <v>43493</v>
      </c>
      <c r="D6641" s="9">
        <v>5244119095</v>
      </c>
      <c r="E6641" s="9" t="e">
        <f>INDEX(#REF!:#REF!,MATCH($D6641,#REF!:#REF!,0),MATCH(#REF!,#REF!:#REF!,0))</f>
        <v>#REF!</v>
      </c>
      <c r="F6641" s="9" t="e">
        <f>INDEX(#REF!:#REF!,MATCH($D6641,#REF!:#REF!,0),MATCH(#REF!,#REF!:#REF!,0))</f>
        <v>#REF!</v>
      </c>
    </row>
    <row r="6642" spans="1:6" ht="16.5" x14ac:dyDescent="0.3">
      <c r="A6642" s="9" t="s">
        <v>15683</v>
      </c>
      <c r="B6642" s="9" t="s">
        <v>3360</v>
      </c>
      <c r="C6642" s="10">
        <v>46319</v>
      </c>
      <c r="D6642" s="9">
        <v>5074304008</v>
      </c>
      <c r="E6642" s="9" t="e">
        <f>INDEX(#REF!:#REF!,MATCH($D6642,#REF!:#REF!,0),MATCH(#REF!,#REF!:#REF!,0))</f>
        <v>#REF!</v>
      </c>
      <c r="F6642" s="9" t="e">
        <f>INDEX(#REF!:#REF!,MATCH($D6642,#REF!:#REF!,0),MATCH(#REF!,#REF!:#REF!,0))</f>
        <v>#REF!</v>
      </c>
    </row>
    <row r="6643" spans="1:6" ht="16.5" x14ac:dyDescent="0.3">
      <c r="A6643" s="9" t="s">
        <v>15682</v>
      </c>
      <c r="B6643" s="9" t="s">
        <v>2662</v>
      </c>
      <c r="C6643" s="10">
        <v>39454</v>
      </c>
      <c r="D6643" s="9">
        <v>7140803102</v>
      </c>
      <c r="E6643" s="9" t="e">
        <f>INDEX(#REF!:#REF!,MATCH($D6643,#REF!:#REF!,0),MATCH(#REF!,#REF!:#REF!,0))</f>
        <v>#REF!</v>
      </c>
      <c r="F6643" s="9" t="e">
        <f>INDEX(#REF!:#REF!,MATCH($D6643,#REF!:#REF!,0),MATCH(#REF!,#REF!:#REF!,0))</f>
        <v>#REF!</v>
      </c>
    </row>
    <row r="6644" spans="1:6" ht="16.5" x14ac:dyDescent="0.3">
      <c r="A6644" s="9" t="s">
        <v>15681</v>
      </c>
      <c r="B6644" s="9" t="s">
        <v>2001</v>
      </c>
      <c r="C6644" s="10">
        <v>32485</v>
      </c>
      <c r="D6644" s="9">
        <v>2533903736</v>
      </c>
      <c r="E6644" s="9" t="e">
        <f>INDEX(#REF!:#REF!,MATCH($D6644,#REF!:#REF!,0),MATCH(#REF!,#REF!:#REF!,0))</f>
        <v>#REF!</v>
      </c>
      <c r="F6644" s="9" t="e">
        <f>INDEX(#REF!:#REF!,MATCH($D6644,#REF!:#REF!,0),MATCH(#REF!,#REF!:#REF!,0))</f>
        <v>#REF!</v>
      </c>
    </row>
    <row r="6645" spans="1:6" ht="16.5" x14ac:dyDescent="0.3">
      <c r="A6645" s="9" t="s">
        <v>15680</v>
      </c>
      <c r="B6645" s="9" t="s">
        <v>2462</v>
      </c>
      <c r="C6645" s="10">
        <v>47703</v>
      </c>
      <c r="D6645" s="9">
        <v>4718207207</v>
      </c>
      <c r="E6645" s="9" t="e">
        <f>INDEX(#REF!:#REF!,MATCH($D6645,#REF!:#REF!,0),MATCH(#REF!,#REF!:#REF!,0))</f>
        <v>#REF!</v>
      </c>
      <c r="F6645" s="9" t="e">
        <f>INDEX(#REF!:#REF!,MATCH($D6645,#REF!:#REF!,0),MATCH(#REF!,#REF!:#REF!,0))</f>
        <v>#REF!</v>
      </c>
    </row>
    <row r="6646" spans="1:6" ht="16.5" x14ac:dyDescent="0.3">
      <c r="A6646" s="9" t="s">
        <v>15679</v>
      </c>
      <c r="B6646" s="9" t="s">
        <v>2528</v>
      </c>
      <c r="C6646" s="10">
        <v>16789</v>
      </c>
      <c r="D6646" s="9">
        <v>6358114417</v>
      </c>
      <c r="E6646" s="9" t="e">
        <f>INDEX(#REF!:#REF!,MATCH($D6646,#REF!:#REF!,0),MATCH(#REF!,#REF!:#REF!,0))</f>
        <v>#REF!</v>
      </c>
      <c r="F6646" s="9" t="e">
        <f>INDEX(#REF!:#REF!,MATCH($D6646,#REF!:#REF!,0),MATCH(#REF!,#REF!:#REF!,0))</f>
        <v>#REF!</v>
      </c>
    </row>
    <row r="6647" spans="1:6" ht="16.5" x14ac:dyDescent="0.3">
      <c r="A6647" s="9" t="s">
        <v>15678</v>
      </c>
      <c r="B6647" s="9" t="s">
        <v>2389</v>
      </c>
      <c r="C6647" s="10">
        <v>38390</v>
      </c>
      <c r="D6647" s="9">
        <v>6322781804</v>
      </c>
      <c r="E6647" s="9" t="e">
        <f>INDEX(#REF!:#REF!,MATCH($D6647,#REF!:#REF!,0),MATCH(#REF!,#REF!:#REF!,0))</f>
        <v>#REF!</v>
      </c>
      <c r="F6647" s="9" t="e">
        <f>INDEX(#REF!:#REF!,MATCH($D6647,#REF!:#REF!,0),MATCH(#REF!,#REF!:#REF!,0))</f>
        <v>#REF!</v>
      </c>
    </row>
    <row r="6648" spans="1:6" ht="16.5" x14ac:dyDescent="0.3">
      <c r="A6648" s="9" t="s">
        <v>15677</v>
      </c>
      <c r="B6648" s="9" t="s">
        <v>2110</v>
      </c>
      <c r="C6648" s="10">
        <v>41593</v>
      </c>
      <c r="D6648" s="9">
        <v>5974179625</v>
      </c>
      <c r="E6648" s="9" t="e">
        <f>INDEX(#REF!:#REF!,MATCH($D6648,#REF!:#REF!,0),MATCH(#REF!,#REF!:#REF!,0))</f>
        <v>#REF!</v>
      </c>
      <c r="F6648" s="9" t="e">
        <f>INDEX(#REF!:#REF!,MATCH($D6648,#REF!:#REF!,0),MATCH(#REF!,#REF!:#REF!,0))</f>
        <v>#REF!</v>
      </c>
    </row>
    <row r="6649" spans="1:6" ht="16.5" x14ac:dyDescent="0.3">
      <c r="A6649" s="9" t="s">
        <v>15676</v>
      </c>
      <c r="B6649" s="9" t="s">
        <v>2262</v>
      </c>
      <c r="C6649" s="10">
        <v>11761</v>
      </c>
      <c r="D6649" s="9">
        <v>1268934771</v>
      </c>
      <c r="E6649" s="9" t="e">
        <f>INDEX(#REF!:#REF!,MATCH($D6649,#REF!:#REF!,0),MATCH(#REF!,#REF!:#REF!,0))</f>
        <v>#REF!</v>
      </c>
      <c r="F6649" s="9" t="e">
        <f>INDEX(#REF!:#REF!,MATCH($D6649,#REF!:#REF!,0),MATCH(#REF!,#REF!:#REF!,0))</f>
        <v>#REF!</v>
      </c>
    </row>
    <row r="6650" spans="1:6" ht="16.5" x14ac:dyDescent="0.3">
      <c r="A6650" s="9" t="s">
        <v>15675</v>
      </c>
      <c r="B6650" s="9" t="s">
        <v>2044</v>
      </c>
      <c r="C6650" s="10">
        <v>27560</v>
      </c>
      <c r="D6650" s="9">
        <v>899126162</v>
      </c>
      <c r="E6650" s="9" t="e">
        <f>INDEX(#REF!:#REF!,MATCH($D6650,#REF!:#REF!,0),MATCH(#REF!,#REF!:#REF!,0))</f>
        <v>#REF!</v>
      </c>
      <c r="F6650" s="9" t="e">
        <f>INDEX(#REF!:#REF!,MATCH($D6650,#REF!:#REF!,0),MATCH(#REF!,#REF!:#REF!,0))</f>
        <v>#REF!</v>
      </c>
    </row>
    <row r="6651" spans="1:6" ht="16.5" x14ac:dyDescent="0.3">
      <c r="A6651" s="9" t="s">
        <v>15674</v>
      </c>
      <c r="B6651" s="9" t="s">
        <v>2881</v>
      </c>
      <c r="C6651" s="10">
        <v>30439</v>
      </c>
      <c r="D6651" s="9">
        <v>5861892008</v>
      </c>
      <c r="E6651" s="9" t="e">
        <f>INDEX(#REF!:#REF!,MATCH($D6651,#REF!:#REF!,0),MATCH(#REF!,#REF!:#REF!,0))</f>
        <v>#REF!</v>
      </c>
      <c r="F6651" s="9" t="e">
        <f>INDEX(#REF!:#REF!,MATCH($D6651,#REF!:#REF!,0),MATCH(#REF!,#REF!:#REF!,0))</f>
        <v>#REF!</v>
      </c>
    </row>
    <row r="6652" spans="1:6" ht="16.5" x14ac:dyDescent="0.3">
      <c r="A6652" s="9" t="s">
        <v>15673</v>
      </c>
      <c r="B6652" s="9" t="s">
        <v>2424</v>
      </c>
      <c r="C6652" s="10">
        <v>12148</v>
      </c>
      <c r="D6652" s="9">
        <v>9163060264</v>
      </c>
      <c r="E6652" s="9" t="e">
        <f>INDEX(#REF!:#REF!,MATCH($D6652,#REF!:#REF!,0),MATCH(#REF!,#REF!:#REF!,0))</f>
        <v>#REF!</v>
      </c>
      <c r="F6652" s="9" t="e">
        <f>INDEX(#REF!:#REF!,MATCH($D6652,#REF!:#REF!,0),MATCH(#REF!,#REF!:#REF!,0))</f>
        <v>#REF!</v>
      </c>
    </row>
    <row r="6653" spans="1:6" ht="16.5" x14ac:dyDescent="0.3">
      <c r="A6653" s="9" t="s">
        <v>15672</v>
      </c>
      <c r="B6653" s="9" t="s">
        <v>2005</v>
      </c>
      <c r="C6653" s="10">
        <v>45356</v>
      </c>
      <c r="D6653" s="9">
        <v>7462528568</v>
      </c>
      <c r="E6653" s="9" t="e">
        <f>INDEX(#REF!:#REF!,MATCH($D6653,#REF!:#REF!,0),MATCH(#REF!,#REF!:#REF!,0))</f>
        <v>#REF!</v>
      </c>
      <c r="F6653" s="9" t="e">
        <f>INDEX(#REF!:#REF!,MATCH($D6653,#REF!:#REF!,0),MATCH(#REF!,#REF!:#REF!,0))</f>
        <v>#REF!</v>
      </c>
    </row>
    <row r="6654" spans="1:6" ht="16.5" x14ac:dyDescent="0.3">
      <c r="A6654" s="9" t="s">
        <v>15671</v>
      </c>
      <c r="B6654" s="9" t="s">
        <v>2163</v>
      </c>
      <c r="C6654" s="10">
        <v>51815</v>
      </c>
      <c r="D6654" s="9">
        <v>6235447353</v>
      </c>
      <c r="E6654" s="9" t="e">
        <f>INDEX(#REF!:#REF!,MATCH($D6654,#REF!:#REF!,0),MATCH(#REF!,#REF!:#REF!,0))</f>
        <v>#REF!</v>
      </c>
      <c r="F6654" s="9" t="e">
        <f>INDEX(#REF!:#REF!,MATCH($D6654,#REF!:#REF!,0),MATCH(#REF!,#REF!:#REF!,0))</f>
        <v>#REF!</v>
      </c>
    </row>
    <row r="6655" spans="1:6" ht="16.5" x14ac:dyDescent="0.3">
      <c r="A6655" s="9" t="s">
        <v>15670</v>
      </c>
      <c r="B6655" s="9" t="s">
        <v>2188</v>
      </c>
      <c r="C6655" s="10">
        <v>59541</v>
      </c>
      <c r="D6655" s="9">
        <v>4075444457</v>
      </c>
      <c r="E6655" s="9" t="e">
        <f>INDEX(#REF!:#REF!,MATCH($D6655,#REF!:#REF!,0),MATCH(#REF!,#REF!:#REF!,0))</f>
        <v>#REF!</v>
      </c>
      <c r="F6655" s="9" t="e">
        <f>INDEX(#REF!:#REF!,MATCH($D6655,#REF!:#REF!,0),MATCH(#REF!,#REF!:#REF!,0))</f>
        <v>#REF!</v>
      </c>
    </row>
    <row r="6656" spans="1:6" ht="16.5" x14ac:dyDescent="0.3">
      <c r="A6656" s="9" t="s">
        <v>15669</v>
      </c>
      <c r="B6656" s="9" t="s">
        <v>2017</v>
      </c>
      <c r="C6656" s="10">
        <v>12209</v>
      </c>
      <c r="D6656" s="9">
        <v>5149710571</v>
      </c>
      <c r="E6656" s="9" t="e">
        <f>INDEX(#REF!:#REF!,MATCH($D6656,#REF!:#REF!,0),MATCH(#REF!,#REF!:#REF!,0))</f>
        <v>#REF!</v>
      </c>
      <c r="F6656" s="9" t="e">
        <f>INDEX(#REF!:#REF!,MATCH($D6656,#REF!:#REF!,0),MATCH(#REF!,#REF!:#REF!,0))</f>
        <v>#REF!</v>
      </c>
    </row>
    <row r="6657" spans="1:6" ht="16.5" x14ac:dyDescent="0.3">
      <c r="A6657" s="9" t="s">
        <v>15668</v>
      </c>
      <c r="B6657" s="9" t="s">
        <v>2034</v>
      </c>
      <c r="C6657" s="10">
        <v>19068</v>
      </c>
      <c r="D6657" s="9">
        <v>1149008652</v>
      </c>
      <c r="E6657" s="9" t="e">
        <f>INDEX(#REF!:#REF!,MATCH($D6657,#REF!:#REF!,0),MATCH(#REF!,#REF!:#REF!,0))</f>
        <v>#REF!</v>
      </c>
      <c r="F6657" s="9" t="e">
        <f>INDEX(#REF!:#REF!,MATCH($D6657,#REF!:#REF!,0),MATCH(#REF!,#REF!:#REF!,0))</f>
        <v>#REF!</v>
      </c>
    </row>
    <row r="6658" spans="1:6" ht="16.5" x14ac:dyDescent="0.3">
      <c r="A6658" s="9" t="s">
        <v>15667</v>
      </c>
      <c r="B6658" s="9" t="s">
        <v>2351</v>
      </c>
      <c r="C6658" s="10">
        <v>31009</v>
      </c>
      <c r="D6658" s="9">
        <v>4323171323</v>
      </c>
      <c r="E6658" s="9" t="e">
        <f>INDEX(#REF!:#REF!,MATCH($D6658,#REF!:#REF!,0),MATCH(#REF!,#REF!:#REF!,0))</f>
        <v>#REF!</v>
      </c>
      <c r="F6658" s="9" t="e">
        <f>INDEX(#REF!:#REF!,MATCH($D6658,#REF!:#REF!,0),MATCH(#REF!,#REF!:#REF!,0))</f>
        <v>#REF!</v>
      </c>
    </row>
    <row r="6659" spans="1:6" ht="16.5" x14ac:dyDescent="0.3">
      <c r="A6659" s="9" t="s">
        <v>15666</v>
      </c>
      <c r="B6659" s="9" t="s">
        <v>2459</v>
      </c>
      <c r="C6659" s="10">
        <v>58473</v>
      </c>
      <c r="D6659" s="9">
        <v>2417008025</v>
      </c>
      <c r="E6659" s="9" t="e">
        <f>INDEX(#REF!:#REF!,MATCH($D6659,#REF!:#REF!,0),MATCH(#REF!,#REF!:#REF!,0))</f>
        <v>#REF!</v>
      </c>
      <c r="F6659" s="9" t="e">
        <f>INDEX(#REF!:#REF!,MATCH($D6659,#REF!:#REF!,0),MATCH(#REF!,#REF!:#REF!,0))</f>
        <v>#REF!</v>
      </c>
    </row>
    <row r="6660" spans="1:6" ht="16.5" x14ac:dyDescent="0.3">
      <c r="A6660" s="9" t="s">
        <v>15665</v>
      </c>
      <c r="B6660" s="9" t="s">
        <v>2856</v>
      </c>
      <c r="C6660" s="10">
        <v>55616</v>
      </c>
      <c r="D6660" s="9">
        <v>4535395691</v>
      </c>
      <c r="E6660" s="9" t="e">
        <f>INDEX(#REF!:#REF!,MATCH($D6660,#REF!:#REF!,0),MATCH(#REF!,#REF!:#REF!,0))</f>
        <v>#REF!</v>
      </c>
      <c r="F6660" s="9" t="e">
        <f>INDEX(#REF!:#REF!,MATCH($D6660,#REF!:#REF!,0),MATCH(#REF!,#REF!:#REF!,0))</f>
        <v>#REF!</v>
      </c>
    </row>
    <row r="6661" spans="1:6" ht="16.5" x14ac:dyDescent="0.3">
      <c r="A6661" s="9" t="s">
        <v>15664</v>
      </c>
      <c r="B6661" s="9" t="s">
        <v>2144</v>
      </c>
      <c r="C6661" s="10">
        <v>20939</v>
      </c>
      <c r="D6661" s="9">
        <v>2209340063</v>
      </c>
      <c r="E6661" s="9" t="e">
        <f>INDEX(#REF!:#REF!,MATCH($D6661,#REF!:#REF!,0),MATCH(#REF!,#REF!:#REF!,0))</f>
        <v>#REF!</v>
      </c>
      <c r="F6661" s="9" t="e">
        <f>INDEX(#REF!:#REF!,MATCH($D6661,#REF!:#REF!,0),MATCH(#REF!,#REF!:#REF!,0))</f>
        <v>#REF!</v>
      </c>
    </row>
    <row r="6662" spans="1:6" ht="16.5" x14ac:dyDescent="0.3">
      <c r="A6662" s="9" t="s">
        <v>15663</v>
      </c>
      <c r="B6662" s="9" t="s">
        <v>2144</v>
      </c>
      <c r="C6662" s="10">
        <v>39487</v>
      </c>
      <c r="D6662" s="9">
        <v>630160104</v>
      </c>
      <c r="E6662" s="9" t="e">
        <f>INDEX(#REF!:#REF!,MATCH($D6662,#REF!:#REF!,0),MATCH(#REF!,#REF!:#REF!,0))</f>
        <v>#REF!</v>
      </c>
      <c r="F6662" s="9" t="e">
        <f>INDEX(#REF!:#REF!,MATCH($D6662,#REF!:#REF!,0),MATCH(#REF!,#REF!:#REF!,0))</f>
        <v>#REF!</v>
      </c>
    </row>
    <row r="6663" spans="1:6" ht="16.5" x14ac:dyDescent="0.3">
      <c r="A6663" s="9" t="s">
        <v>15662</v>
      </c>
      <c r="B6663" s="9" t="s">
        <v>2783</v>
      </c>
      <c r="C6663" s="10">
        <v>43845</v>
      </c>
      <c r="D6663" s="9">
        <v>9545462825</v>
      </c>
      <c r="E6663" s="9" t="e">
        <f>INDEX(#REF!:#REF!,MATCH($D6663,#REF!:#REF!,0),MATCH(#REF!,#REF!:#REF!,0))</f>
        <v>#REF!</v>
      </c>
      <c r="F6663" s="9" t="e">
        <f>INDEX(#REF!:#REF!,MATCH($D6663,#REF!:#REF!,0),MATCH(#REF!,#REF!:#REF!,0))</f>
        <v>#REF!</v>
      </c>
    </row>
    <row r="6664" spans="1:6" ht="16.5" x14ac:dyDescent="0.3">
      <c r="A6664" s="9" t="s">
        <v>15661</v>
      </c>
      <c r="B6664" s="9" t="s">
        <v>2559</v>
      </c>
      <c r="C6664" s="10">
        <v>10233</v>
      </c>
      <c r="D6664" s="9">
        <v>6148235056</v>
      </c>
      <c r="E6664" s="9" t="e">
        <f>INDEX(#REF!:#REF!,MATCH($D6664,#REF!:#REF!,0),MATCH(#REF!,#REF!:#REF!,0))</f>
        <v>#REF!</v>
      </c>
      <c r="F6664" s="9" t="e">
        <f>INDEX(#REF!:#REF!,MATCH($D6664,#REF!:#REF!,0),MATCH(#REF!,#REF!:#REF!,0))</f>
        <v>#REF!</v>
      </c>
    </row>
    <row r="6665" spans="1:6" ht="16.5" x14ac:dyDescent="0.3">
      <c r="A6665" s="9" t="s">
        <v>15660</v>
      </c>
      <c r="B6665" s="9" t="s">
        <v>1997</v>
      </c>
      <c r="C6665" s="10">
        <v>13628</v>
      </c>
      <c r="D6665" s="9">
        <v>9483290694</v>
      </c>
      <c r="E6665" s="9" t="e">
        <f>INDEX(#REF!:#REF!,MATCH($D6665,#REF!:#REF!,0),MATCH(#REF!,#REF!:#REF!,0))</f>
        <v>#REF!</v>
      </c>
      <c r="F6665" s="9" t="e">
        <f>INDEX(#REF!:#REF!,MATCH($D6665,#REF!:#REF!,0),MATCH(#REF!,#REF!:#REF!,0))</f>
        <v>#REF!</v>
      </c>
    </row>
    <row r="6666" spans="1:6" ht="16.5" x14ac:dyDescent="0.3">
      <c r="A6666" s="9" t="s">
        <v>15659</v>
      </c>
      <c r="B6666" s="9" t="s">
        <v>3720</v>
      </c>
      <c r="C6666" s="10">
        <v>47674</v>
      </c>
      <c r="D6666" s="9">
        <v>453763030</v>
      </c>
      <c r="E6666" s="9" t="e">
        <f>INDEX(#REF!:#REF!,MATCH($D6666,#REF!:#REF!,0),MATCH(#REF!,#REF!:#REF!,0))</f>
        <v>#REF!</v>
      </c>
      <c r="F6666" s="9" t="e">
        <f>INDEX(#REF!:#REF!,MATCH($D6666,#REF!:#REF!,0),MATCH(#REF!,#REF!:#REF!,0))</f>
        <v>#REF!</v>
      </c>
    </row>
    <row r="6667" spans="1:6" ht="16.5" x14ac:dyDescent="0.3">
      <c r="A6667" s="9" t="s">
        <v>15658</v>
      </c>
      <c r="B6667" s="9" t="s">
        <v>2492</v>
      </c>
      <c r="C6667" s="10">
        <v>27390</v>
      </c>
      <c r="D6667" s="9">
        <v>6637560367</v>
      </c>
      <c r="E6667" s="9" t="e">
        <f>INDEX(#REF!:#REF!,MATCH($D6667,#REF!:#REF!,0),MATCH(#REF!,#REF!:#REF!,0))</f>
        <v>#REF!</v>
      </c>
      <c r="F6667" s="9" t="e">
        <f>INDEX(#REF!:#REF!,MATCH($D6667,#REF!:#REF!,0),MATCH(#REF!,#REF!:#REF!,0))</f>
        <v>#REF!</v>
      </c>
    </row>
    <row r="6668" spans="1:6" ht="16.5" x14ac:dyDescent="0.3">
      <c r="A6668" s="9" t="s">
        <v>15657</v>
      </c>
      <c r="B6668" s="9" t="s">
        <v>1991</v>
      </c>
      <c r="C6668" s="10">
        <v>33924</v>
      </c>
      <c r="D6668" s="9">
        <v>797787712</v>
      </c>
      <c r="E6668" s="9" t="e">
        <f>INDEX(#REF!:#REF!,MATCH($D6668,#REF!:#REF!,0),MATCH(#REF!,#REF!:#REF!,0))</f>
        <v>#REF!</v>
      </c>
      <c r="F6668" s="9" t="e">
        <f>INDEX(#REF!:#REF!,MATCH($D6668,#REF!:#REF!,0),MATCH(#REF!,#REF!:#REF!,0))</f>
        <v>#REF!</v>
      </c>
    </row>
    <row r="6669" spans="1:6" ht="16.5" x14ac:dyDescent="0.3">
      <c r="A6669" s="9" t="s">
        <v>15656</v>
      </c>
      <c r="B6669" s="9" t="s">
        <v>2564</v>
      </c>
      <c r="C6669" s="10">
        <v>56791</v>
      </c>
      <c r="D6669" s="9">
        <v>2307209530</v>
      </c>
      <c r="E6669" s="9" t="e">
        <f>INDEX(#REF!:#REF!,MATCH($D6669,#REF!:#REF!,0),MATCH(#REF!,#REF!:#REF!,0))</f>
        <v>#REF!</v>
      </c>
      <c r="F6669" s="9" t="e">
        <f>INDEX(#REF!:#REF!,MATCH($D6669,#REF!:#REF!,0),MATCH(#REF!,#REF!:#REF!,0))</f>
        <v>#REF!</v>
      </c>
    </row>
    <row r="6670" spans="1:6" ht="16.5" x14ac:dyDescent="0.3">
      <c r="A6670" s="9" t="s">
        <v>15655</v>
      </c>
      <c r="B6670" s="9" t="s">
        <v>1975</v>
      </c>
      <c r="C6670" s="10">
        <v>58970</v>
      </c>
      <c r="D6670" s="9">
        <v>2561690342</v>
      </c>
      <c r="E6670" s="9" t="e">
        <f>INDEX(#REF!:#REF!,MATCH($D6670,#REF!:#REF!,0),MATCH(#REF!,#REF!:#REF!,0))</f>
        <v>#REF!</v>
      </c>
      <c r="F6670" s="9" t="e">
        <f>INDEX(#REF!:#REF!,MATCH($D6670,#REF!:#REF!,0),MATCH(#REF!,#REF!:#REF!,0))</f>
        <v>#REF!</v>
      </c>
    </row>
    <row r="6671" spans="1:6" ht="16.5" x14ac:dyDescent="0.3">
      <c r="A6671" s="9" t="s">
        <v>15654</v>
      </c>
      <c r="B6671" s="9" t="s">
        <v>2073</v>
      </c>
      <c r="C6671" s="10">
        <v>53805</v>
      </c>
      <c r="D6671" s="9">
        <v>509393462</v>
      </c>
      <c r="E6671" s="9" t="e">
        <f>INDEX(#REF!:#REF!,MATCH($D6671,#REF!:#REF!,0),MATCH(#REF!,#REF!:#REF!,0))</f>
        <v>#REF!</v>
      </c>
      <c r="F6671" s="9" t="e">
        <f>INDEX(#REF!:#REF!,MATCH($D6671,#REF!:#REF!,0),MATCH(#REF!,#REF!:#REF!,0))</f>
        <v>#REF!</v>
      </c>
    </row>
    <row r="6672" spans="1:6" ht="16.5" x14ac:dyDescent="0.3">
      <c r="A6672" s="9" t="s">
        <v>15653</v>
      </c>
      <c r="B6672" s="9" t="s">
        <v>2123</v>
      </c>
      <c r="C6672" s="10">
        <v>21409</v>
      </c>
      <c r="D6672" s="9">
        <v>8002426673</v>
      </c>
      <c r="E6672" s="9" t="e">
        <f>INDEX(#REF!:#REF!,MATCH($D6672,#REF!:#REF!,0),MATCH(#REF!,#REF!:#REF!,0))</f>
        <v>#REF!</v>
      </c>
      <c r="F6672" s="9" t="e">
        <f>INDEX(#REF!:#REF!,MATCH($D6672,#REF!:#REF!,0),MATCH(#REF!,#REF!:#REF!,0))</f>
        <v>#REF!</v>
      </c>
    </row>
    <row r="6673" spans="1:6" ht="16.5" x14ac:dyDescent="0.3">
      <c r="A6673" s="9" t="s">
        <v>15652</v>
      </c>
      <c r="B6673" s="9" t="s">
        <v>2459</v>
      </c>
      <c r="C6673" s="10">
        <v>39016</v>
      </c>
      <c r="D6673" s="9">
        <v>2599557828</v>
      </c>
      <c r="E6673" s="9" t="e">
        <f>INDEX(#REF!:#REF!,MATCH($D6673,#REF!:#REF!,0),MATCH(#REF!,#REF!:#REF!,0))</f>
        <v>#REF!</v>
      </c>
      <c r="F6673" s="9" t="e">
        <f>INDEX(#REF!:#REF!,MATCH($D6673,#REF!:#REF!,0),MATCH(#REF!,#REF!:#REF!,0))</f>
        <v>#REF!</v>
      </c>
    </row>
    <row r="6674" spans="1:6" ht="16.5" x14ac:dyDescent="0.3">
      <c r="A6674" s="9" t="s">
        <v>15651</v>
      </c>
      <c r="B6674" s="9" t="s">
        <v>2155</v>
      </c>
      <c r="C6674" s="10">
        <v>34357</v>
      </c>
      <c r="D6674" s="9">
        <v>7516977292</v>
      </c>
      <c r="E6674" s="9" t="e">
        <f>INDEX(#REF!:#REF!,MATCH($D6674,#REF!:#REF!,0),MATCH(#REF!,#REF!:#REF!,0))</f>
        <v>#REF!</v>
      </c>
      <c r="F6674" s="9" t="e">
        <f>INDEX(#REF!:#REF!,MATCH($D6674,#REF!:#REF!,0),MATCH(#REF!,#REF!:#REF!,0))</f>
        <v>#REF!</v>
      </c>
    </row>
    <row r="6675" spans="1:6" ht="16.5" x14ac:dyDescent="0.3">
      <c r="A6675" s="9" t="s">
        <v>15650</v>
      </c>
      <c r="B6675" s="9" t="s">
        <v>2349</v>
      </c>
      <c r="C6675" s="10">
        <v>28158</v>
      </c>
      <c r="D6675" s="9">
        <v>7912639675</v>
      </c>
      <c r="E6675" s="9" t="e">
        <f>INDEX(#REF!:#REF!,MATCH($D6675,#REF!:#REF!,0),MATCH(#REF!,#REF!:#REF!,0))</f>
        <v>#REF!</v>
      </c>
      <c r="F6675" s="9" t="e">
        <f>INDEX(#REF!:#REF!,MATCH($D6675,#REF!:#REF!,0),MATCH(#REF!,#REF!:#REF!,0))</f>
        <v>#REF!</v>
      </c>
    </row>
    <row r="6676" spans="1:6" ht="16.5" x14ac:dyDescent="0.3">
      <c r="A6676" s="9" t="s">
        <v>15649</v>
      </c>
      <c r="B6676" s="9" t="s">
        <v>2208</v>
      </c>
      <c r="C6676" s="10">
        <v>23776</v>
      </c>
      <c r="D6676" s="9">
        <v>2149326663</v>
      </c>
      <c r="E6676" s="9" t="e">
        <f>INDEX(#REF!:#REF!,MATCH($D6676,#REF!:#REF!,0),MATCH(#REF!,#REF!:#REF!,0))</f>
        <v>#REF!</v>
      </c>
      <c r="F6676" s="9" t="e">
        <f>INDEX(#REF!:#REF!,MATCH($D6676,#REF!:#REF!,0),MATCH(#REF!,#REF!:#REF!,0))</f>
        <v>#REF!</v>
      </c>
    </row>
    <row r="6677" spans="1:6" ht="16.5" x14ac:dyDescent="0.3">
      <c r="A6677" s="9" t="s">
        <v>15648</v>
      </c>
      <c r="B6677" s="9" t="s">
        <v>2485</v>
      </c>
      <c r="C6677" s="10">
        <v>47409</v>
      </c>
      <c r="D6677" s="9">
        <v>5988565948</v>
      </c>
      <c r="E6677" s="9" t="e">
        <f>INDEX(#REF!:#REF!,MATCH($D6677,#REF!:#REF!,0),MATCH(#REF!,#REF!:#REF!,0))</f>
        <v>#REF!</v>
      </c>
      <c r="F6677" s="9" t="e">
        <f>INDEX(#REF!:#REF!,MATCH($D6677,#REF!:#REF!,0),MATCH(#REF!,#REF!:#REF!,0))</f>
        <v>#REF!</v>
      </c>
    </row>
    <row r="6678" spans="1:6" ht="16.5" x14ac:dyDescent="0.3">
      <c r="A6678" s="9" t="s">
        <v>15647</v>
      </c>
      <c r="B6678" s="9" t="s">
        <v>2496</v>
      </c>
      <c r="C6678" s="10">
        <v>10808</v>
      </c>
      <c r="D6678" s="9">
        <v>9434604370</v>
      </c>
      <c r="E6678" s="9" t="e">
        <f>INDEX(#REF!:#REF!,MATCH($D6678,#REF!:#REF!,0),MATCH(#REF!,#REF!:#REF!,0))</f>
        <v>#REF!</v>
      </c>
      <c r="F6678" s="9" t="e">
        <f>INDEX(#REF!:#REF!,MATCH($D6678,#REF!:#REF!,0),MATCH(#REF!,#REF!:#REF!,0))</f>
        <v>#REF!</v>
      </c>
    </row>
    <row r="6679" spans="1:6" ht="16.5" x14ac:dyDescent="0.3">
      <c r="A6679" s="9" t="s">
        <v>15646</v>
      </c>
      <c r="B6679" s="9" t="s">
        <v>1991</v>
      </c>
      <c r="C6679" s="10">
        <v>12638</v>
      </c>
      <c r="D6679" s="9">
        <v>3524504531</v>
      </c>
      <c r="E6679" s="9" t="e">
        <f>INDEX(#REF!:#REF!,MATCH($D6679,#REF!:#REF!,0),MATCH(#REF!,#REF!:#REF!,0))</f>
        <v>#REF!</v>
      </c>
      <c r="F6679" s="9" t="e">
        <f>INDEX(#REF!:#REF!,MATCH($D6679,#REF!:#REF!,0),MATCH(#REF!,#REF!:#REF!,0))</f>
        <v>#REF!</v>
      </c>
    </row>
    <row r="6680" spans="1:6" ht="16.5" x14ac:dyDescent="0.3">
      <c r="A6680" s="9" t="s">
        <v>15645</v>
      </c>
      <c r="B6680" s="9" t="s">
        <v>3042</v>
      </c>
      <c r="C6680" s="10">
        <v>27738</v>
      </c>
      <c r="D6680" s="9">
        <v>4342145855</v>
      </c>
      <c r="E6680" s="9" t="e">
        <f>INDEX(#REF!:#REF!,MATCH($D6680,#REF!:#REF!,0),MATCH(#REF!,#REF!:#REF!,0))</f>
        <v>#REF!</v>
      </c>
      <c r="F6680" s="9" t="e">
        <f>INDEX(#REF!:#REF!,MATCH($D6680,#REF!:#REF!,0),MATCH(#REF!,#REF!:#REF!,0))</f>
        <v>#REF!</v>
      </c>
    </row>
    <row r="6681" spans="1:6" ht="16.5" x14ac:dyDescent="0.3">
      <c r="A6681" s="9" t="s">
        <v>15644</v>
      </c>
      <c r="B6681" s="9" t="s">
        <v>1985</v>
      </c>
      <c r="C6681" s="10">
        <v>53121</v>
      </c>
      <c r="D6681" s="9">
        <v>939715988</v>
      </c>
      <c r="E6681" s="9" t="e">
        <f>INDEX(#REF!:#REF!,MATCH($D6681,#REF!:#REF!,0),MATCH(#REF!,#REF!:#REF!,0))</f>
        <v>#REF!</v>
      </c>
      <c r="F6681" s="9" t="e">
        <f>INDEX(#REF!:#REF!,MATCH($D6681,#REF!:#REF!,0),MATCH(#REF!,#REF!:#REF!,0))</f>
        <v>#REF!</v>
      </c>
    </row>
    <row r="6682" spans="1:6" ht="16.5" x14ac:dyDescent="0.3">
      <c r="A6682" s="9" t="s">
        <v>15643</v>
      </c>
      <c r="B6682" s="9" t="s">
        <v>2277</v>
      </c>
      <c r="C6682" s="10">
        <v>42533</v>
      </c>
      <c r="D6682" s="9">
        <v>7659816853</v>
      </c>
      <c r="E6682" s="9" t="e">
        <f>INDEX(#REF!:#REF!,MATCH($D6682,#REF!:#REF!,0),MATCH(#REF!,#REF!:#REF!,0))</f>
        <v>#REF!</v>
      </c>
      <c r="F6682" s="9" t="e">
        <f>INDEX(#REF!:#REF!,MATCH($D6682,#REF!:#REF!,0),MATCH(#REF!,#REF!:#REF!,0))</f>
        <v>#REF!</v>
      </c>
    </row>
    <row r="6683" spans="1:6" ht="16.5" x14ac:dyDescent="0.3">
      <c r="A6683" s="9" t="s">
        <v>15642</v>
      </c>
      <c r="B6683" s="9" t="s">
        <v>2183</v>
      </c>
      <c r="C6683" s="10">
        <v>14315</v>
      </c>
      <c r="D6683" s="9">
        <v>2740930763</v>
      </c>
      <c r="E6683" s="9" t="e">
        <f>INDEX(#REF!:#REF!,MATCH($D6683,#REF!:#REF!,0),MATCH(#REF!,#REF!:#REF!,0))</f>
        <v>#REF!</v>
      </c>
      <c r="F6683" s="9" t="e">
        <f>INDEX(#REF!:#REF!,MATCH($D6683,#REF!:#REF!,0),MATCH(#REF!,#REF!:#REF!,0))</f>
        <v>#REF!</v>
      </c>
    </row>
    <row r="6684" spans="1:6" ht="16.5" x14ac:dyDescent="0.3">
      <c r="A6684" s="9" t="s">
        <v>15641</v>
      </c>
      <c r="B6684" s="9" t="s">
        <v>2119</v>
      </c>
      <c r="C6684" s="10">
        <v>54897</v>
      </c>
      <c r="D6684" s="9">
        <v>8361813608</v>
      </c>
      <c r="E6684" s="9" t="e">
        <f>INDEX(#REF!:#REF!,MATCH($D6684,#REF!:#REF!,0),MATCH(#REF!,#REF!:#REF!,0))</f>
        <v>#REF!</v>
      </c>
      <c r="F6684" s="9" t="e">
        <f>INDEX(#REF!:#REF!,MATCH($D6684,#REF!:#REF!,0),MATCH(#REF!,#REF!:#REF!,0))</f>
        <v>#REF!</v>
      </c>
    </row>
    <row r="6685" spans="1:6" ht="16.5" x14ac:dyDescent="0.3">
      <c r="A6685" s="9" t="s">
        <v>15640</v>
      </c>
      <c r="B6685" s="9" t="s">
        <v>2572</v>
      </c>
      <c r="C6685" s="10">
        <v>45693</v>
      </c>
      <c r="D6685" s="9">
        <v>4009257075</v>
      </c>
      <c r="E6685" s="9" t="e">
        <f>INDEX(#REF!:#REF!,MATCH($D6685,#REF!:#REF!,0),MATCH(#REF!,#REF!:#REF!,0))</f>
        <v>#REF!</v>
      </c>
      <c r="F6685" s="9" t="e">
        <f>INDEX(#REF!:#REF!,MATCH($D6685,#REF!:#REF!,0),MATCH(#REF!,#REF!:#REF!,0))</f>
        <v>#REF!</v>
      </c>
    </row>
    <row r="6686" spans="1:6" ht="16.5" x14ac:dyDescent="0.3">
      <c r="A6686" s="9" t="s">
        <v>15639</v>
      </c>
      <c r="B6686" s="9" t="s">
        <v>3275</v>
      </c>
      <c r="C6686" s="10">
        <v>52264</v>
      </c>
      <c r="D6686" s="9">
        <v>2426144645</v>
      </c>
      <c r="E6686" s="9" t="e">
        <f>INDEX(#REF!:#REF!,MATCH($D6686,#REF!:#REF!,0),MATCH(#REF!,#REF!:#REF!,0))</f>
        <v>#REF!</v>
      </c>
      <c r="F6686" s="9" t="e">
        <f>INDEX(#REF!:#REF!,MATCH($D6686,#REF!:#REF!,0),MATCH(#REF!,#REF!:#REF!,0))</f>
        <v>#REF!</v>
      </c>
    </row>
    <row r="6687" spans="1:6" ht="16.5" x14ac:dyDescent="0.3">
      <c r="A6687" s="9" t="s">
        <v>15638</v>
      </c>
      <c r="B6687" s="9" t="s">
        <v>2521</v>
      </c>
      <c r="C6687" s="10">
        <v>40980</v>
      </c>
      <c r="D6687" s="9">
        <v>8302317314</v>
      </c>
      <c r="E6687" s="9" t="e">
        <f>INDEX(#REF!:#REF!,MATCH($D6687,#REF!:#REF!,0),MATCH(#REF!,#REF!:#REF!,0))</f>
        <v>#REF!</v>
      </c>
      <c r="F6687" s="9" t="e">
        <f>INDEX(#REF!:#REF!,MATCH($D6687,#REF!:#REF!,0),MATCH(#REF!,#REF!:#REF!,0))</f>
        <v>#REF!</v>
      </c>
    </row>
    <row r="6688" spans="1:6" ht="16.5" x14ac:dyDescent="0.3">
      <c r="A6688" s="9" t="s">
        <v>15637</v>
      </c>
      <c r="B6688" s="9" t="s">
        <v>2005</v>
      </c>
      <c r="C6688" s="10">
        <v>35905</v>
      </c>
      <c r="D6688" s="9">
        <v>5913755731</v>
      </c>
      <c r="E6688" s="9" t="e">
        <f>INDEX(#REF!:#REF!,MATCH($D6688,#REF!:#REF!,0),MATCH(#REF!,#REF!:#REF!,0))</f>
        <v>#REF!</v>
      </c>
      <c r="F6688" s="9" t="e">
        <f>INDEX(#REF!:#REF!,MATCH($D6688,#REF!:#REF!,0),MATCH(#REF!,#REF!:#REF!,0))</f>
        <v>#REF!</v>
      </c>
    </row>
    <row r="6689" spans="1:6" ht="16.5" x14ac:dyDescent="0.3">
      <c r="A6689" s="9" t="s">
        <v>15636</v>
      </c>
      <c r="B6689" s="9" t="s">
        <v>2933</v>
      </c>
      <c r="C6689" s="10">
        <v>29281</v>
      </c>
      <c r="D6689" s="9">
        <v>3086393343</v>
      </c>
      <c r="E6689" s="9" t="e">
        <f>INDEX(#REF!:#REF!,MATCH($D6689,#REF!:#REF!,0),MATCH(#REF!,#REF!:#REF!,0))</f>
        <v>#REF!</v>
      </c>
      <c r="F6689" s="9" t="e">
        <f>INDEX(#REF!:#REF!,MATCH($D6689,#REF!:#REF!,0),MATCH(#REF!,#REF!:#REF!,0))</f>
        <v>#REF!</v>
      </c>
    </row>
    <row r="6690" spans="1:6" ht="16.5" x14ac:dyDescent="0.3">
      <c r="A6690" s="9" t="s">
        <v>15635</v>
      </c>
      <c r="B6690" s="9" t="s">
        <v>2269</v>
      </c>
      <c r="C6690" s="10">
        <v>53813</v>
      </c>
      <c r="D6690" s="9">
        <v>3779559293</v>
      </c>
      <c r="E6690" s="9" t="e">
        <f>INDEX(#REF!:#REF!,MATCH($D6690,#REF!:#REF!,0),MATCH(#REF!,#REF!:#REF!,0))</f>
        <v>#REF!</v>
      </c>
      <c r="F6690" s="9" t="e">
        <f>INDEX(#REF!:#REF!,MATCH($D6690,#REF!:#REF!,0),MATCH(#REF!,#REF!:#REF!,0))</f>
        <v>#REF!</v>
      </c>
    </row>
    <row r="6691" spans="1:6" ht="16.5" x14ac:dyDescent="0.3">
      <c r="A6691" s="9" t="s">
        <v>15634</v>
      </c>
      <c r="B6691" s="9" t="s">
        <v>2673</v>
      </c>
      <c r="C6691" s="10">
        <v>33728</v>
      </c>
      <c r="D6691" s="9">
        <v>8044612831</v>
      </c>
      <c r="E6691" s="9" t="e">
        <f>INDEX(#REF!:#REF!,MATCH($D6691,#REF!:#REF!,0),MATCH(#REF!,#REF!:#REF!,0))</f>
        <v>#REF!</v>
      </c>
      <c r="F6691" s="9" t="e">
        <f>INDEX(#REF!:#REF!,MATCH($D6691,#REF!:#REF!,0),MATCH(#REF!,#REF!:#REF!,0))</f>
        <v>#REF!</v>
      </c>
    </row>
    <row r="6692" spans="1:6" ht="16.5" x14ac:dyDescent="0.3">
      <c r="A6692" s="9" t="s">
        <v>15633</v>
      </c>
      <c r="B6692" s="9" t="s">
        <v>2443</v>
      </c>
      <c r="C6692" s="10">
        <v>19609</v>
      </c>
      <c r="D6692" s="9">
        <v>793441269</v>
      </c>
      <c r="E6692" s="9" t="e">
        <f>INDEX(#REF!:#REF!,MATCH($D6692,#REF!:#REF!,0),MATCH(#REF!,#REF!:#REF!,0))</f>
        <v>#REF!</v>
      </c>
      <c r="F6692" s="9" t="e">
        <f>INDEX(#REF!:#REF!,MATCH($D6692,#REF!:#REF!,0),MATCH(#REF!,#REF!:#REF!,0))</f>
        <v>#REF!</v>
      </c>
    </row>
    <row r="6693" spans="1:6" ht="16.5" x14ac:dyDescent="0.3">
      <c r="A6693" s="9" t="s">
        <v>15632</v>
      </c>
      <c r="B6693" s="9" t="s">
        <v>2762</v>
      </c>
      <c r="C6693" s="10">
        <v>32598</v>
      </c>
      <c r="D6693" s="9">
        <v>806065796</v>
      </c>
      <c r="E6693" s="9" t="e">
        <f>INDEX(#REF!:#REF!,MATCH($D6693,#REF!:#REF!,0),MATCH(#REF!,#REF!:#REF!,0))</f>
        <v>#REF!</v>
      </c>
      <c r="F6693" s="9" t="e">
        <f>INDEX(#REF!:#REF!,MATCH($D6693,#REF!:#REF!,0),MATCH(#REF!,#REF!:#REF!,0))</f>
        <v>#REF!</v>
      </c>
    </row>
    <row r="6694" spans="1:6" ht="16.5" x14ac:dyDescent="0.3">
      <c r="A6694" s="9" t="s">
        <v>15631</v>
      </c>
      <c r="B6694" s="9" t="s">
        <v>2349</v>
      </c>
      <c r="C6694" s="10">
        <v>48684</v>
      </c>
      <c r="D6694" s="9">
        <v>5460394635</v>
      </c>
      <c r="E6694" s="9" t="e">
        <f>INDEX(#REF!:#REF!,MATCH($D6694,#REF!:#REF!,0),MATCH(#REF!,#REF!:#REF!,0))</f>
        <v>#REF!</v>
      </c>
      <c r="F6694" s="9" t="e">
        <f>INDEX(#REF!:#REF!,MATCH($D6694,#REF!:#REF!,0),MATCH(#REF!,#REF!:#REF!,0))</f>
        <v>#REF!</v>
      </c>
    </row>
    <row r="6695" spans="1:6" ht="16.5" x14ac:dyDescent="0.3">
      <c r="A6695" s="9" t="s">
        <v>15630</v>
      </c>
      <c r="B6695" s="9" t="s">
        <v>3172</v>
      </c>
      <c r="C6695" s="10">
        <v>59504</v>
      </c>
      <c r="D6695" s="9">
        <v>7000350199</v>
      </c>
      <c r="E6695" s="9" t="e">
        <f>INDEX(#REF!:#REF!,MATCH($D6695,#REF!:#REF!,0),MATCH(#REF!,#REF!:#REF!,0))</f>
        <v>#REF!</v>
      </c>
      <c r="F6695" s="9" t="e">
        <f>INDEX(#REF!:#REF!,MATCH($D6695,#REF!:#REF!,0),MATCH(#REF!,#REF!:#REF!,0))</f>
        <v>#REF!</v>
      </c>
    </row>
    <row r="6696" spans="1:6" ht="16.5" x14ac:dyDescent="0.3">
      <c r="A6696" s="9" t="s">
        <v>15629</v>
      </c>
      <c r="B6696" s="9" t="s">
        <v>3642</v>
      </c>
      <c r="C6696" s="10">
        <v>42759</v>
      </c>
      <c r="D6696" s="9">
        <v>9107581297</v>
      </c>
      <c r="E6696" s="9" t="e">
        <f>INDEX(#REF!:#REF!,MATCH($D6696,#REF!:#REF!,0),MATCH(#REF!,#REF!:#REF!,0))</f>
        <v>#REF!</v>
      </c>
      <c r="F6696" s="9" t="e">
        <f>INDEX(#REF!:#REF!,MATCH($D6696,#REF!:#REF!,0),MATCH(#REF!,#REF!:#REF!,0))</f>
        <v>#REF!</v>
      </c>
    </row>
    <row r="6697" spans="1:6" ht="16.5" x14ac:dyDescent="0.3">
      <c r="A6697" s="9" t="s">
        <v>15628</v>
      </c>
      <c r="B6697" s="9" t="s">
        <v>2097</v>
      </c>
      <c r="C6697" s="10">
        <v>36949</v>
      </c>
      <c r="D6697" s="9">
        <v>8017115954</v>
      </c>
      <c r="E6697" s="9" t="e">
        <f>INDEX(#REF!:#REF!,MATCH($D6697,#REF!:#REF!,0),MATCH(#REF!,#REF!:#REF!,0))</f>
        <v>#REF!</v>
      </c>
      <c r="F6697" s="9" t="e">
        <f>INDEX(#REF!:#REF!,MATCH($D6697,#REF!:#REF!,0),MATCH(#REF!,#REF!:#REF!,0))</f>
        <v>#REF!</v>
      </c>
    </row>
    <row r="6698" spans="1:6" ht="16.5" x14ac:dyDescent="0.3">
      <c r="A6698" s="9" t="s">
        <v>15627</v>
      </c>
      <c r="B6698" s="9" t="s">
        <v>3085</v>
      </c>
      <c r="C6698" s="10">
        <v>44971</v>
      </c>
      <c r="D6698" s="9">
        <v>6731572691</v>
      </c>
      <c r="E6698" s="9" t="e">
        <f>INDEX(#REF!:#REF!,MATCH($D6698,#REF!:#REF!,0),MATCH(#REF!,#REF!:#REF!,0))</f>
        <v>#REF!</v>
      </c>
      <c r="F6698" s="9" t="e">
        <f>INDEX(#REF!:#REF!,MATCH($D6698,#REF!:#REF!,0),MATCH(#REF!,#REF!:#REF!,0))</f>
        <v>#REF!</v>
      </c>
    </row>
    <row r="6699" spans="1:6" ht="16.5" x14ac:dyDescent="0.3">
      <c r="A6699" s="9" t="s">
        <v>15626</v>
      </c>
      <c r="B6699" s="9" t="s">
        <v>2519</v>
      </c>
      <c r="C6699" s="10">
        <v>54644</v>
      </c>
      <c r="D6699" s="9">
        <v>244523738</v>
      </c>
      <c r="E6699" s="9" t="e">
        <f>INDEX(#REF!:#REF!,MATCH($D6699,#REF!:#REF!,0),MATCH(#REF!,#REF!:#REF!,0))</f>
        <v>#REF!</v>
      </c>
      <c r="F6699" s="9" t="e">
        <f>INDEX(#REF!:#REF!,MATCH($D6699,#REF!:#REF!,0),MATCH(#REF!,#REF!:#REF!,0))</f>
        <v>#REF!</v>
      </c>
    </row>
    <row r="6700" spans="1:6" ht="16.5" x14ac:dyDescent="0.3">
      <c r="A6700" s="9" t="s">
        <v>15625</v>
      </c>
      <c r="B6700" s="9" t="s">
        <v>2633</v>
      </c>
      <c r="C6700" s="10">
        <v>11544</v>
      </c>
      <c r="D6700" s="9">
        <v>27852261</v>
      </c>
      <c r="E6700" s="9" t="e">
        <f>INDEX(#REF!:#REF!,MATCH($D6700,#REF!:#REF!,0),MATCH(#REF!,#REF!:#REF!,0))</f>
        <v>#REF!</v>
      </c>
      <c r="F6700" s="9" t="e">
        <f>INDEX(#REF!:#REF!,MATCH($D6700,#REF!:#REF!,0),MATCH(#REF!,#REF!:#REF!,0))</f>
        <v>#REF!</v>
      </c>
    </row>
    <row r="6701" spans="1:6" ht="16.5" x14ac:dyDescent="0.3">
      <c r="A6701" s="9" t="s">
        <v>15624</v>
      </c>
      <c r="B6701" s="9" t="s">
        <v>2881</v>
      </c>
      <c r="C6701" s="10">
        <v>49288</v>
      </c>
      <c r="D6701" s="9">
        <v>4328154427</v>
      </c>
      <c r="E6701" s="9" t="e">
        <f>INDEX(#REF!:#REF!,MATCH($D6701,#REF!:#REF!,0),MATCH(#REF!,#REF!:#REF!,0))</f>
        <v>#REF!</v>
      </c>
      <c r="F6701" s="9" t="e">
        <f>INDEX(#REF!:#REF!,MATCH($D6701,#REF!:#REF!,0),MATCH(#REF!,#REF!:#REF!,0))</f>
        <v>#REF!</v>
      </c>
    </row>
    <row r="6702" spans="1:6" ht="16.5" x14ac:dyDescent="0.3">
      <c r="A6702" s="9" t="s">
        <v>15623</v>
      </c>
      <c r="B6702" s="9" t="s">
        <v>2315</v>
      </c>
      <c r="C6702" s="10">
        <v>39224</v>
      </c>
      <c r="D6702" s="9">
        <v>5153694038</v>
      </c>
      <c r="E6702" s="9" t="e">
        <f>INDEX(#REF!:#REF!,MATCH($D6702,#REF!:#REF!,0),MATCH(#REF!,#REF!:#REF!,0))</f>
        <v>#REF!</v>
      </c>
      <c r="F6702" s="9" t="e">
        <f>INDEX(#REF!:#REF!,MATCH($D6702,#REF!:#REF!,0),MATCH(#REF!,#REF!:#REF!,0))</f>
        <v>#REF!</v>
      </c>
    </row>
    <row r="6703" spans="1:6" ht="16.5" x14ac:dyDescent="0.3">
      <c r="A6703" s="9" t="s">
        <v>15622</v>
      </c>
      <c r="B6703" s="9" t="s">
        <v>2371</v>
      </c>
      <c r="C6703" s="10">
        <v>45733</v>
      </c>
      <c r="D6703" s="9">
        <v>2698184272</v>
      </c>
      <c r="E6703" s="9" t="e">
        <f>INDEX(#REF!:#REF!,MATCH($D6703,#REF!:#REF!,0),MATCH(#REF!,#REF!:#REF!,0))</f>
        <v>#REF!</v>
      </c>
      <c r="F6703" s="9" t="e">
        <f>INDEX(#REF!:#REF!,MATCH($D6703,#REF!:#REF!,0),MATCH(#REF!,#REF!:#REF!,0))</f>
        <v>#REF!</v>
      </c>
    </row>
    <row r="6704" spans="1:6" ht="16.5" x14ac:dyDescent="0.3">
      <c r="A6704" s="9" t="s">
        <v>15621</v>
      </c>
      <c r="B6704" s="9" t="s">
        <v>2009</v>
      </c>
      <c r="C6704" s="10">
        <v>50536</v>
      </c>
      <c r="D6704" s="9">
        <v>5603002824</v>
      </c>
      <c r="E6704" s="9" t="e">
        <f>INDEX(#REF!:#REF!,MATCH($D6704,#REF!:#REF!,0),MATCH(#REF!,#REF!:#REF!,0))</f>
        <v>#REF!</v>
      </c>
      <c r="F6704" s="9" t="e">
        <f>INDEX(#REF!:#REF!,MATCH($D6704,#REF!:#REF!,0),MATCH(#REF!,#REF!:#REF!,0))</f>
        <v>#REF!</v>
      </c>
    </row>
    <row r="6705" spans="1:6" ht="16.5" x14ac:dyDescent="0.3">
      <c r="A6705" s="9" t="s">
        <v>15620</v>
      </c>
      <c r="B6705" s="9" t="s">
        <v>1949</v>
      </c>
      <c r="C6705" s="10">
        <v>21203</v>
      </c>
      <c r="D6705" s="9">
        <v>4525743115</v>
      </c>
      <c r="E6705" s="9" t="e">
        <f>INDEX(#REF!:#REF!,MATCH($D6705,#REF!:#REF!,0),MATCH(#REF!,#REF!:#REF!,0))</f>
        <v>#REF!</v>
      </c>
      <c r="F6705" s="9" t="e">
        <f>INDEX(#REF!:#REF!,MATCH($D6705,#REF!:#REF!,0),MATCH(#REF!,#REF!:#REF!,0))</f>
        <v>#REF!</v>
      </c>
    </row>
    <row r="6706" spans="1:6" ht="16.5" x14ac:dyDescent="0.3">
      <c r="A6706" s="9" t="s">
        <v>15619</v>
      </c>
      <c r="B6706" s="9" t="s">
        <v>3085</v>
      </c>
      <c r="C6706" s="10">
        <v>50285</v>
      </c>
      <c r="D6706" s="9">
        <v>583595162</v>
      </c>
      <c r="E6706" s="9" t="e">
        <f>INDEX(#REF!:#REF!,MATCH($D6706,#REF!:#REF!,0),MATCH(#REF!,#REF!:#REF!,0))</f>
        <v>#REF!</v>
      </c>
      <c r="F6706" s="9" t="e">
        <f>INDEX(#REF!:#REF!,MATCH($D6706,#REF!:#REF!,0),MATCH(#REF!,#REF!:#REF!,0))</f>
        <v>#REF!</v>
      </c>
    </row>
    <row r="6707" spans="1:6" ht="16.5" x14ac:dyDescent="0.3">
      <c r="A6707" s="9" t="s">
        <v>15618</v>
      </c>
      <c r="B6707" s="9" t="s">
        <v>3720</v>
      </c>
      <c r="C6707" s="10">
        <v>53729</v>
      </c>
      <c r="D6707" s="9">
        <v>4504361140</v>
      </c>
      <c r="E6707" s="9" t="e">
        <f>INDEX(#REF!:#REF!,MATCH($D6707,#REF!:#REF!,0),MATCH(#REF!,#REF!:#REF!,0))</f>
        <v>#REF!</v>
      </c>
      <c r="F6707" s="9" t="e">
        <f>INDEX(#REF!:#REF!,MATCH($D6707,#REF!:#REF!,0),MATCH(#REF!,#REF!:#REF!,0))</f>
        <v>#REF!</v>
      </c>
    </row>
    <row r="6708" spans="1:6" ht="16.5" x14ac:dyDescent="0.3">
      <c r="A6708" s="9" t="s">
        <v>15617</v>
      </c>
      <c r="B6708" s="9" t="s">
        <v>2144</v>
      </c>
      <c r="C6708" s="10">
        <v>48561</v>
      </c>
      <c r="D6708" s="9">
        <v>9331851693</v>
      </c>
      <c r="E6708" s="9" t="e">
        <f>INDEX(#REF!:#REF!,MATCH($D6708,#REF!:#REF!,0),MATCH(#REF!,#REF!:#REF!,0))</f>
        <v>#REF!</v>
      </c>
      <c r="F6708" s="9" t="e">
        <f>INDEX(#REF!:#REF!,MATCH($D6708,#REF!:#REF!,0),MATCH(#REF!,#REF!:#REF!,0))</f>
        <v>#REF!</v>
      </c>
    </row>
    <row r="6709" spans="1:6" ht="16.5" x14ac:dyDescent="0.3">
      <c r="A6709" s="9" t="s">
        <v>15616</v>
      </c>
      <c r="B6709" s="9" t="s">
        <v>2163</v>
      </c>
      <c r="C6709" s="10">
        <v>40242</v>
      </c>
      <c r="D6709" s="9">
        <v>4359854056</v>
      </c>
      <c r="E6709" s="9" t="e">
        <f>INDEX(#REF!:#REF!,MATCH($D6709,#REF!:#REF!,0),MATCH(#REF!,#REF!:#REF!,0))</f>
        <v>#REF!</v>
      </c>
      <c r="F6709" s="9" t="e">
        <f>INDEX(#REF!:#REF!,MATCH($D6709,#REF!:#REF!,0),MATCH(#REF!,#REF!:#REF!,0))</f>
        <v>#REF!</v>
      </c>
    </row>
    <row r="6710" spans="1:6" ht="16.5" x14ac:dyDescent="0.3">
      <c r="A6710" s="9" t="s">
        <v>15615</v>
      </c>
      <c r="B6710" s="9" t="s">
        <v>2448</v>
      </c>
      <c r="C6710" s="10">
        <v>45819</v>
      </c>
      <c r="D6710" s="9">
        <v>7467563949</v>
      </c>
      <c r="E6710" s="9" t="e">
        <f>INDEX(#REF!:#REF!,MATCH($D6710,#REF!:#REF!,0),MATCH(#REF!,#REF!:#REF!,0))</f>
        <v>#REF!</v>
      </c>
      <c r="F6710" s="9" t="e">
        <f>INDEX(#REF!:#REF!,MATCH($D6710,#REF!:#REF!,0),MATCH(#REF!,#REF!:#REF!,0))</f>
        <v>#REF!</v>
      </c>
    </row>
    <row r="6711" spans="1:6" ht="16.5" x14ac:dyDescent="0.3">
      <c r="A6711" s="9" t="s">
        <v>15614</v>
      </c>
      <c r="B6711" s="9" t="s">
        <v>2680</v>
      </c>
      <c r="C6711" s="10">
        <v>59487</v>
      </c>
      <c r="D6711" s="9">
        <v>1472093461</v>
      </c>
      <c r="E6711" s="9" t="e">
        <f>INDEX(#REF!:#REF!,MATCH($D6711,#REF!:#REF!,0),MATCH(#REF!,#REF!:#REF!,0))</f>
        <v>#REF!</v>
      </c>
      <c r="F6711" s="9" t="e">
        <f>INDEX(#REF!:#REF!,MATCH($D6711,#REF!:#REF!,0),MATCH(#REF!,#REF!:#REF!,0))</f>
        <v>#REF!</v>
      </c>
    </row>
    <row r="6712" spans="1:6" ht="16.5" x14ac:dyDescent="0.3">
      <c r="A6712" s="9" t="s">
        <v>15613</v>
      </c>
      <c r="B6712" s="9" t="s">
        <v>2768</v>
      </c>
      <c r="C6712" s="10">
        <v>42210</v>
      </c>
      <c r="D6712" s="9">
        <v>453763030</v>
      </c>
      <c r="E6712" s="9" t="e">
        <f>INDEX(#REF!:#REF!,MATCH($D6712,#REF!:#REF!,0),MATCH(#REF!,#REF!:#REF!,0))</f>
        <v>#REF!</v>
      </c>
      <c r="F6712" s="9" t="e">
        <f>INDEX(#REF!:#REF!,MATCH($D6712,#REF!:#REF!,0),MATCH(#REF!,#REF!:#REF!,0))</f>
        <v>#REF!</v>
      </c>
    </row>
    <row r="6713" spans="1:6" ht="16.5" x14ac:dyDescent="0.3">
      <c r="A6713" s="9" t="s">
        <v>15612</v>
      </c>
      <c r="B6713" s="9" t="s">
        <v>3617</v>
      </c>
      <c r="C6713" s="10">
        <v>56956</v>
      </c>
      <c r="D6713" s="9">
        <v>4256220232</v>
      </c>
      <c r="E6713" s="9" t="e">
        <f>INDEX(#REF!:#REF!,MATCH($D6713,#REF!:#REF!,0),MATCH(#REF!,#REF!:#REF!,0))</f>
        <v>#REF!</v>
      </c>
      <c r="F6713" s="9" t="e">
        <f>INDEX(#REF!:#REF!,MATCH($D6713,#REF!:#REF!,0),MATCH(#REF!,#REF!:#REF!,0))</f>
        <v>#REF!</v>
      </c>
    </row>
    <row r="6714" spans="1:6" ht="16.5" x14ac:dyDescent="0.3">
      <c r="A6714" s="9" t="s">
        <v>15611</v>
      </c>
      <c r="B6714" s="9" t="s">
        <v>2768</v>
      </c>
      <c r="C6714" s="10">
        <v>51148</v>
      </c>
      <c r="D6714" s="9">
        <v>6836716731</v>
      </c>
      <c r="E6714" s="9" t="e">
        <f>INDEX(#REF!:#REF!,MATCH($D6714,#REF!:#REF!,0),MATCH(#REF!,#REF!:#REF!,0))</f>
        <v>#REF!</v>
      </c>
      <c r="F6714" s="9" t="e">
        <f>INDEX(#REF!:#REF!,MATCH($D6714,#REF!:#REF!,0),MATCH(#REF!,#REF!:#REF!,0))</f>
        <v>#REF!</v>
      </c>
    </row>
    <row r="6715" spans="1:6" ht="16.5" x14ac:dyDescent="0.3">
      <c r="A6715" s="9" t="s">
        <v>15610</v>
      </c>
      <c r="B6715" s="9" t="s">
        <v>4007</v>
      </c>
      <c r="C6715" s="10">
        <v>25394</v>
      </c>
      <c r="D6715" s="9">
        <v>247438790</v>
      </c>
      <c r="E6715" s="9" t="e">
        <f>INDEX(#REF!:#REF!,MATCH($D6715,#REF!:#REF!,0),MATCH(#REF!,#REF!:#REF!,0))</f>
        <v>#REF!</v>
      </c>
      <c r="F6715" s="9" t="e">
        <f>INDEX(#REF!:#REF!,MATCH($D6715,#REF!:#REF!,0),MATCH(#REF!,#REF!:#REF!,0))</f>
        <v>#REF!</v>
      </c>
    </row>
    <row r="6716" spans="1:6" ht="16.5" x14ac:dyDescent="0.3">
      <c r="A6716" s="9" t="s">
        <v>15609</v>
      </c>
      <c r="B6716" s="9" t="s">
        <v>2284</v>
      </c>
      <c r="C6716" s="10">
        <v>32460</v>
      </c>
      <c r="D6716" s="9">
        <v>3569619966</v>
      </c>
      <c r="E6716" s="9" t="e">
        <f>INDEX(#REF!:#REF!,MATCH($D6716,#REF!:#REF!,0),MATCH(#REF!,#REF!:#REF!,0))</f>
        <v>#REF!</v>
      </c>
      <c r="F6716" s="9" t="e">
        <f>INDEX(#REF!:#REF!,MATCH($D6716,#REF!:#REF!,0),MATCH(#REF!,#REF!:#REF!,0))</f>
        <v>#REF!</v>
      </c>
    </row>
    <row r="6717" spans="1:6" ht="16.5" x14ac:dyDescent="0.3">
      <c r="A6717" s="9" t="s">
        <v>15608</v>
      </c>
      <c r="B6717" s="9" t="s">
        <v>2286</v>
      </c>
      <c r="C6717" s="10">
        <v>39644</v>
      </c>
      <c r="D6717" s="9">
        <v>1990335721</v>
      </c>
      <c r="E6717" s="9" t="e">
        <f>INDEX(#REF!:#REF!,MATCH($D6717,#REF!:#REF!,0),MATCH(#REF!,#REF!:#REF!,0))</f>
        <v>#REF!</v>
      </c>
      <c r="F6717" s="9" t="e">
        <f>INDEX(#REF!:#REF!,MATCH($D6717,#REF!:#REF!,0),MATCH(#REF!,#REF!:#REF!,0))</f>
        <v>#REF!</v>
      </c>
    </row>
    <row r="6718" spans="1:6" ht="16.5" x14ac:dyDescent="0.3">
      <c r="A6718" s="9" t="s">
        <v>15607</v>
      </c>
      <c r="B6718" s="9" t="s">
        <v>5218</v>
      </c>
      <c r="C6718" s="10">
        <v>13793</v>
      </c>
      <c r="D6718" s="9">
        <v>5149710571</v>
      </c>
      <c r="E6718" s="9" t="e">
        <f>INDEX(#REF!:#REF!,MATCH($D6718,#REF!:#REF!,0),MATCH(#REF!,#REF!:#REF!,0))</f>
        <v>#REF!</v>
      </c>
      <c r="F6718" s="9" t="e">
        <f>INDEX(#REF!:#REF!,MATCH($D6718,#REF!:#REF!,0),MATCH(#REF!,#REF!:#REF!,0))</f>
        <v>#REF!</v>
      </c>
    </row>
    <row r="6719" spans="1:6" ht="16.5" x14ac:dyDescent="0.3">
      <c r="A6719" s="9" t="s">
        <v>15606</v>
      </c>
      <c r="B6719" s="9" t="s">
        <v>2274</v>
      </c>
      <c r="C6719" s="10">
        <v>49230</v>
      </c>
      <c r="D6719" s="9">
        <v>5244119095</v>
      </c>
      <c r="E6719" s="9" t="e">
        <f>INDEX(#REF!:#REF!,MATCH($D6719,#REF!:#REF!,0),MATCH(#REF!,#REF!:#REF!,0))</f>
        <v>#REF!</v>
      </c>
      <c r="F6719" s="9" t="e">
        <f>INDEX(#REF!:#REF!,MATCH($D6719,#REF!:#REF!,0),MATCH(#REF!,#REF!:#REF!,0))</f>
        <v>#REF!</v>
      </c>
    </row>
    <row r="6720" spans="1:6" ht="16.5" x14ac:dyDescent="0.3">
      <c r="A6720" s="9" t="s">
        <v>15605</v>
      </c>
      <c r="B6720" s="9" t="s">
        <v>2918</v>
      </c>
      <c r="C6720" s="10">
        <v>46798</v>
      </c>
      <c r="D6720" s="9">
        <v>8162941088</v>
      </c>
      <c r="E6720" s="9" t="e">
        <f>INDEX(#REF!:#REF!,MATCH($D6720,#REF!:#REF!,0),MATCH(#REF!,#REF!:#REF!,0))</f>
        <v>#REF!</v>
      </c>
      <c r="F6720" s="9" t="e">
        <f>INDEX(#REF!:#REF!,MATCH($D6720,#REF!:#REF!,0),MATCH(#REF!,#REF!:#REF!,0))</f>
        <v>#REF!</v>
      </c>
    </row>
    <row r="6721" spans="1:6" ht="16.5" x14ac:dyDescent="0.3">
      <c r="A6721" s="9" t="s">
        <v>15604</v>
      </c>
      <c r="B6721" s="9" t="s">
        <v>2019</v>
      </c>
      <c r="C6721" s="10">
        <v>12737</v>
      </c>
      <c r="D6721" s="9">
        <v>453763030</v>
      </c>
      <c r="E6721" s="9" t="e">
        <f>INDEX(#REF!:#REF!,MATCH($D6721,#REF!:#REF!,0),MATCH(#REF!,#REF!:#REF!,0))</f>
        <v>#REF!</v>
      </c>
      <c r="F6721" s="9" t="e">
        <f>INDEX(#REF!:#REF!,MATCH($D6721,#REF!:#REF!,0),MATCH(#REF!,#REF!:#REF!,0))</f>
        <v>#REF!</v>
      </c>
    </row>
    <row r="6722" spans="1:6" ht="16.5" x14ac:dyDescent="0.3">
      <c r="A6722" s="9" t="s">
        <v>15603</v>
      </c>
      <c r="B6722" s="9" t="s">
        <v>2312</v>
      </c>
      <c r="C6722" s="10">
        <v>33364</v>
      </c>
      <c r="D6722" s="9">
        <v>299663825</v>
      </c>
      <c r="E6722" s="9" t="e">
        <f>INDEX(#REF!:#REF!,MATCH($D6722,#REF!:#REF!,0),MATCH(#REF!,#REF!:#REF!,0))</f>
        <v>#REF!</v>
      </c>
      <c r="F6722" s="9" t="e">
        <f>INDEX(#REF!:#REF!,MATCH($D6722,#REF!:#REF!,0),MATCH(#REF!,#REF!:#REF!,0))</f>
        <v>#REF!</v>
      </c>
    </row>
    <row r="6723" spans="1:6" ht="16.5" x14ac:dyDescent="0.3">
      <c r="A6723" s="9" t="s">
        <v>15602</v>
      </c>
      <c r="B6723" s="9" t="s">
        <v>2584</v>
      </c>
      <c r="C6723" s="10">
        <v>13949</v>
      </c>
      <c r="D6723" s="9">
        <v>7628323464</v>
      </c>
      <c r="E6723" s="9" t="e">
        <f>INDEX(#REF!:#REF!,MATCH($D6723,#REF!:#REF!,0),MATCH(#REF!,#REF!:#REF!,0))</f>
        <v>#REF!</v>
      </c>
      <c r="F6723" s="9" t="e">
        <f>INDEX(#REF!:#REF!,MATCH($D6723,#REF!:#REF!,0),MATCH(#REF!,#REF!:#REF!,0))</f>
        <v>#REF!</v>
      </c>
    </row>
    <row r="6724" spans="1:6" ht="16.5" x14ac:dyDescent="0.3">
      <c r="A6724" s="9" t="s">
        <v>15601</v>
      </c>
      <c r="B6724" s="9" t="s">
        <v>1999</v>
      </c>
      <c r="C6724" s="10">
        <v>28973</v>
      </c>
      <c r="D6724" s="9">
        <v>3772653790</v>
      </c>
      <c r="E6724" s="9" t="e">
        <f>INDEX(#REF!:#REF!,MATCH($D6724,#REF!:#REF!,0),MATCH(#REF!,#REF!:#REF!,0))</f>
        <v>#REF!</v>
      </c>
      <c r="F6724" s="9" t="e">
        <f>INDEX(#REF!:#REF!,MATCH($D6724,#REF!:#REF!,0),MATCH(#REF!,#REF!:#REF!,0))</f>
        <v>#REF!</v>
      </c>
    </row>
    <row r="6725" spans="1:6" ht="16.5" x14ac:dyDescent="0.3">
      <c r="A6725" s="9" t="s">
        <v>15600</v>
      </c>
      <c r="B6725" s="9" t="s">
        <v>2633</v>
      </c>
      <c r="C6725" s="10">
        <v>14508</v>
      </c>
      <c r="D6725" s="9">
        <v>5687748091</v>
      </c>
      <c r="E6725" s="9" t="e">
        <f>INDEX(#REF!:#REF!,MATCH($D6725,#REF!:#REF!,0),MATCH(#REF!,#REF!:#REF!,0))</f>
        <v>#REF!</v>
      </c>
      <c r="F6725" s="9" t="e">
        <f>INDEX(#REF!:#REF!,MATCH($D6725,#REF!:#REF!,0),MATCH(#REF!,#REF!:#REF!,0))</f>
        <v>#REF!</v>
      </c>
    </row>
    <row r="6726" spans="1:6" ht="16.5" x14ac:dyDescent="0.3">
      <c r="A6726" s="9" t="s">
        <v>15599</v>
      </c>
      <c r="B6726" s="9" t="s">
        <v>2974</v>
      </c>
      <c r="C6726" s="10">
        <v>28339</v>
      </c>
      <c r="D6726" s="9">
        <v>7427985850</v>
      </c>
      <c r="E6726" s="9" t="e">
        <f>INDEX(#REF!:#REF!,MATCH($D6726,#REF!:#REF!,0),MATCH(#REF!,#REF!:#REF!,0))</f>
        <v>#REF!</v>
      </c>
      <c r="F6726" s="9" t="e">
        <f>INDEX(#REF!:#REF!,MATCH($D6726,#REF!:#REF!,0),MATCH(#REF!,#REF!:#REF!,0))</f>
        <v>#REF!</v>
      </c>
    </row>
    <row r="6727" spans="1:6" ht="16.5" x14ac:dyDescent="0.3">
      <c r="A6727" s="9" t="s">
        <v>15598</v>
      </c>
      <c r="B6727" s="9" t="s">
        <v>2440</v>
      </c>
      <c r="C6727" s="10">
        <v>31277</v>
      </c>
      <c r="D6727" s="9">
        <v>2130919499</v>
      </c>
      <c r="E6727" s="9" t="e">
        <f>INDEX(#REF!:#REF!,MATCH($D6727,#REF!:#REF!,0),MATCH(#REF!,#REF!:#REF!,0))</f>
        <v>#REF!</v>
      </c>
      <c r="F6727" s="9" t="e">
        <f>INDEX(#REF!:#REF!,MATCH($D6727,#REF!:#REF!,0),MATCH(#REF!,#REF!:#REF!,0))</f>
        <v>#REF!</v>
      </c>
    </row>
    <row r="6728" spans="1:6" ht="16.5" x14ac:dyDescent="0.3">
      <c r="A6728" s="9" t="s">
        <v>15597</v>
      </c>
      <c r="B6728" s="9" t="s">
        <v>2260</v>
      </c>
      <c r="C6728" s="10">
        <v>10882</v>
      </c>
      <c r="D6728" s="9">
        <v>8750494546</v>
      </c>
      <c r="E6728" s="9" t="e">
        <f>INDEX(#REF!:#REF!,MATCH($D6728,#REF!:#REF!,0),MATCH(#REF!,#REF!:#REF!,0))</f>
        <v>#REF!</v>
      </c>
      <c r="F6728" s="9" t="e">
        <f>INDEX(#REF!:#REF!,MATCH($D6728,#REF!:#REF!,0),MATCH(#REF!,#REF!:#REF!,0))</f>
        <v>#REF!</v>
      </c>
    </row>
    <row r="6729" spans="1:6" ht="16.5" x14ac:dyDescent="0.3">
      <c r="A6729" s="9" t="s">
        <v>15596</v>
      </c>
      <c r="B6729" s="9" t="s">
        <v>2574</v>
      </c>
      <c r="C6729" s="10">
        <v>44371</v>
      </c>
      <c r="D6729" s="9">
        <v>9096285417</v>
      </c>
      <c r="E6729" s="9" t="e">
        <f>INDEX(#REF!:#REF!,MATCH($D6729,#REF!:#REF!,0),MATCH(#REF!,#REF!:#REF!,0))</f>
        <v>#REF!</v>
      </c>
      <c r="F6729" s="9" t="e">
        <f>INDEX(#REF!:#REF!,MATCH($D6729,#REF!:#REF!,0),MATCH(#REF!,#REF!:#REF!,0))</f>
        <v>#REF!</v>
      </c>
    </row>
    <row r="6730" spans="1:6" ht="16.5" x14ac:dyDescent="0.3">
      <c r="A6730" s="9" t="s">
        <v>15595</v>
      </c>
      <c r="B6730" s="9" t="s">
        <v>2878</v>
      </c>
      <c r="C6730" s="10">
        <v>14744</v>
      </c>
      <c r="D6730" s="9">
        <v>6769297310</v>
      </c>
      <c r="E6730" s="9" t="e">
        <f>INDEX(#REF!:#REF!,MATCH($D6730,#REF!:#REF!,0),MATCH(#REF!,#REF!:#REF!,0))</f>
        <v>#REF!</v>
      </c>
      <c r="F6730" s="9" t="e">
        <f>INDEX(#REF!:#REF!,MATCH($D6730,#REF!:#REF!,0),MATCH(#REF!,#REF!:#REF!,0))</f>
        <v>#REF!</v>
      </c>
    </row>
    <row r="6731" spans="1:6" ht="16.5" x14ac:dyDescent="0.3">
      <c r="A6731" s="9" t="s">
        <v>15594</v>
      </c>
      <c r="B6731" s="9" t="s">
        <v>2310</v>
      </c>
      <c r="C6731" s="10">
        <v>48781</v>
      </c>
      <c r="D6731" s="9">
        <v>8501525324</v>
      </c>
      <c r="E6731" s="9" t="e">
        <f>INDEX(#REF!:#REF!,MATCH($D6731,#REF!:#REF!,0),MATCH(#REF!,#REF!:#REF!,0))</f>
        <v>#REF!</v>
      </c>
      <c r="F6731" s="9" t="e">
        <f>INDEX(#REF!:#REF!,MATCH($D6731,#REF!:#REF!,0),MATCH(#REF!,#REF!:#REF!,0))</f>
        <v>#REF!</v>
      </c>
    </row>
    <row r="6732" spans="1:6" ht="16.5" x14ac:dyDescent="0.3">
      <c r="A6732" s="9" t="s">
        <v>15593</v>
      </c>
      <c r="B6732" s="9" t="s">
        <v>3493</v>
      </c>
      <c r="C6732" s="10">
        <v>24413</v>
      </c>
      <c r="D6732" s="9">
        <v>5241020535</v>
      </c>
      <c r="E6732" s="9" t="e">
        <f>INDEX(#REF!:#REF!,MATCH($D6732,#REF!:#REF!,0),MATCH(#REF!,#REF!:#REF!,0))</f>
        <v>#REF!</v>
      </c>
      <c r="F6732" s="9" t="e">
        <f>INDEX(#REF!:#REF!,MATCH($D6732,#REF!:#REF!,0),MATCH(#REF!,#REF!:#REF!,0))</f>
        <v>#REF!</v>
      </c>
    </row>
    <row r="6733" spans="1:6" ht="16.5" x14ac:dyDescent="0.3">
      <c r="A6733" s="9" t="s">
        <v>15592</v>
      </c>
      <c r="B6733" s="9" t="s">
        <v>2050</v>
      </c>
      <c r="C6733" s="10">
        <v>25608</v>
      </c>
      <c r="D6733" s="9">
        <v>27852261</v>
      </c>
      <c r="E6733" s="9" t="e">
        <f>INDEX(#REF!:#REF!,MATCH($D6733,#REF!:#REF!,0),MATCH(#REF!,#REF!:#REF!,0))</f>
        <v>#REF!</v>
      </c>
      <c r="F6733" s="9" t="e">
        <f>INDEX(#REF!:#REF!,MATCH($D6733,#REF!:#REF!,0),MATCH(#REF!,#REF!:#REF!,0))</f>
        <v>#REF!</v>
      </c>
    </row>
    <row r="6734" spans="1:6" ht="16.5" x14ac:dyDescent="0.3">
      <c r="A6734" s="9" t="s">
        <v>15591</v>
      </c>
      <c r="B6734" s="9" t="s">
        <v>3498</v>
      </c>
      <c r="C6734" s="10">
        <v>30592</v>
      </c>
      <c r="D6734" s="9">
        <v>1364767856</v>
      </c>
      <c r="E6734" s="9" t="e">
        <f>INDEX(#REF!:#REF!,MATCH($D6734,#REF!:#REF!,0),MATCH(#REF!,#REF!:#REF!,0))</f>
        <v>#REF!</v>
      </c>
      <c r="F6734" s="9" t="e">
        <f>INDEX(#REF!:#REF!,MATCH($D6734,#REF!:#REF!,0),MATCH(#REF!,#REF!:#REF!,0))</f>
        <v>#REF!</v>
      </c>
    </row>
    <row r="6735" spans="1:6" ht="16.5" x14ac:dyDescent="0.3">
      <c r="A6735" s="9" t="s">
        <v>15590</v>
      </c>
      <c r="B6735" s="9" t="s">
        <v>2826</v>
      </c>
      <c r="C6735" s="10">
        <v>53522</v>
      </c>
      <c r="D6735" s="9">
        <v>4439073344</v>
      </c>
      <c r="E6735" s="9" t="e">
        <f>INDEX(#REF!:#REF!,MATCH($D6735,#REF!:#REF!,0),MATCH(#REF!,#REF!:#REF!,0))</f>
        <v>#REF!</v>
      </c>
      <c r="F6735" s="9" t="e">
        <f>INDEX(#REF!:#REF!,MATCH($D6735,#REF!:#REF!,0),MATCH(#REF!,#REF!:#REF!,0))</f>
        <v>#REF!</v>
      </c>
    </row>
    <row r="6736" spans="1:6" ht="16.5" x14ac:dyDescent="0.3">
      <c r="A6736" s="9" t="s">
        <v>15589</v>
      </c>
      <c r="B6736" s="9" t="s">
        <v>3079</v>
      </c>
      <c r="C6736" s="10">
        <v>12205</v>
      </c>
      <c r="D6736" s="9">
        <v>132027631</v>
      </c>
      <c r="E6736" s="9" t="e">
        <f>INDEX(#REF!:#REF!,MATCH($D6736,#REF!:#REF!,0),MATCH(#REF!,#REF!:#REF!,0))</f>
        <v>#REF!</v>
      </c>
      <c r="F6736" s="9" t="e">
        <f>INDEX(#REF!:#REF!,MATCH($D6736,#REF!:#REF!,0),MATCH(#REF!,#REF!:#REF!,0))</f>
        <v>#REF!</v>
      </c>
    </row>
    <row r="6737" spans="1:6" ht="16.5" x14ac:dyDescent="0.3">
      <c r="A6737" s="9" t="s">
        <v>15588</v>
      </c>
      <c r="B6737" s="9" t="s">
        <v>3498</v>
      </c>
      <c r="C6737" s="10">
        <v>19236</v>
      </c>
      <c r="D6737" s="9">
        <v>5353923685</v>
      </c>
      <c r="E6737" s="9" t="e">
        <f>INDEX(#REF!:#REF!,MATCH($D6737,#REF!:#REF!,0),MATCH(#REF!,#REF!:#REF!,0))</f>
        <v>#REF!</v>
      </c>
      <c r="F6737" s="9" t="e">
        <f>INDEX(#REF!:#REF!,MATCH($D6737,#REF!:#REF!,0),MATCH(#REF!,#REF!:#REF!,0))</f>
        <v>#REF!</v>
      </c>
    </row>
    <row r="6738" spans="1:6" ht="16.5" x14ac:dyDescent="0.3">
      <c r="A6738" s="9" t="s">
        <v>15587</v>
      </c>
      <c r="B6738" s="9" t="s">
        <v>2288</v>
      </c>
      <c r="C6738" s="10">
        <v>16353</v>
      </c>
      <c r="D6738" s="9">
        <v>3904109642</v>
      </c>
      <c r="E6738" s="9" t="e">
        <f>INDEX(#REF!:#REF!,MATCH($D6738,#REF!:#REF!,0),MATCH(#REF!,#REF!:#REF!,0))</f>
        <v>#REF!</v>
      </c>
      <c r="F6738" s="9" t="e">
        <f>INDEX(#REF!:#REF!,MATCH($D6738,#REF!:#REF!,0),MATCH(#REF!,#REF!:#REF!,0))</f>
        <v>#REF!</v>
      </c>
    </row>
    <row r="6739" spans="1:6" ht="16.5" x14ac:dyDescent="0.3">
      <c r="A6739" s="9" t="s">
        <v>15586</v>
      </c>
      <c r="B6739" s="9" t="s">
        <v>3222</v>
      </c>
      <c r="C6739" s="10">
        <v>22719</v>
      </c>
      <c r="D6739" s="9">
        <v>132027631</v>
      </c>
      <c r="E6739" s="9" t="e">
        <f>INDEX(#REF!:#REF!,MATCH($D6739,#REF!:#REF!,0),MATCH(#REF!,#REF!:#REF!,0))</f>
        <v>#REF!</v>
      </c>
      <c r="F6739" s="9" t="e">
        <f>INDEX(#REF!:#REF!,MATCH($D6739,#REF!:#REF!,0),MATCH(#REF!,#REF!:#REF!,0))</f>
        <v>#REF!</v>
      </c>
    </row>
    <row r="6740" spans="1:6" ht="16.5" x14ac:dyDescent="0.3">
      <c r="A6740" s="9" t="s">
        <v>15585</v>
      </c>
      <c r="B6740" s="9" t="s">
        <v>1997</v>
      </c>
      <c r="C6740" s="10">
        <v>46966</v>
      </c>
      <c r="D6740" s="9">
        <v>7373156215</v>
      </c>
      <c r="E6740" s="9" t="e">
        <f>INDEX(#REF!:#REF!,MATCH($D6740,#REF!:#REF!,0),MATCH(#REF!,#REF!:#REF!,0))</f>
        <v>#REF!</v>
      </c>
      <c r="F6740" s="9" t="e">
        <f>INDEX(#REF!:#REF!,MATCH($D6740,#REF!:#REF!,0),MATCH(#REF!,#REF!:#REF!,0))</f>
        <v>#REF!</v>
      </c>
    </row>
    <row r="6741" spans="1:6" ht="16.5" x14ac:dyDescent="0.3">
      <c r="A6741" s="9" t="s">
        <v>15584</v>
      </c>
      <c r="B6741" s="9" t="s">
        <v>2254</v>
      </c>
      <c r="C6741" s="10">
        <v>34910</v>
      </c>
      <c r="D6741" s="9">
        <v>4877108939</v>
      </c>
      <c r="E6741" s="9" t="e">
        <f>INDEX(#REF!:#REF!,MATCH($D6741,#REF!:#REF!,0),MATCH(#REF!,#REF!:#REF!,0))</f>
        <v>#REF!</v>
      </c>
      <c r="F6741" s="9" t="e">
        <f>INDEX(#REF!:#REF!,MATCH($D6741,#REF!:#REF!,0),MATCH(#REF!,#REF!:#REF!,0))</f>
        <v>#REF!</v>
      </c>
    </row>
    <row r="6742" spans="1:6" ht="16.5" x14ac:dyDescent="0.3">
      <c r="A6742" s="9" t="s">
        <v>15583</v>
      </c>
      <c r="B6742" s="9" t="s">
        <v>2256</v>
      </c>
      <c r="C6742" s="10">
        <v>30280</v>
      </c>
      <c r="D6742" s="9">
        <v>5407735911</v>
      </c>
      <c r="E6742" s="9" t="e">
        <f>INDEX(#REF!:#REF!,MATCH($D6742,#REF!:#REF!,0),MATCH(#REF!,#REF!:#REF!,0))</f>
        <v>#REF!</v>
      </c>
      <c r="F6742" s="9" t="e">
        <f>INDEX(#REF!:#REF!,MATCH($D6742,#REF!:#REF!,0),MATCH(#REF!,#REF!:#REF!,0))</f>
        <v>#REF!</v>
      </c>
    </row>
    <row r="6743" spans="1:6" ht="16.5" x14ac:dyDescent="0.3">
      <c r="A6743" s="9" t="s">
        <v>15582</v>
      </c>
      <c r="B6743" s="9" t="s">
        <v>2860</v>
      </c>
      <c r="C6743" s="10">
        <v>55627</v>
      </c>
      <c r="D6743" s="9">
        <v>3156820482</v>
      </c>
      <c r="E6743" s="9" t="e">
        <f>INDEX(#REF!:#REF!,MATCH($D6743,#REF!:#REF!,0),MATCH(#REF!,#REF!:#REF!,0))</f>
        <v>#REF!</v>
      </c>
      <c r="F6743" s="9" t="e">
        <f>INDEX(#REF!:#REF!,MATCH($D6743,#REF!:#REF!,0),MATCH(#REF!,#REF!:#REF!,0))</f>
        <v>#REF!</v>
      </c>
    </row>
    <row r="6744" spans="1:6" ht="16.5" x14ac:dyDescent="0.3">
      <c r="A6744" s="9" t="s">
        <v>15581</v>
      </c>
      <c r="B6744" s="9" t="s">
        <v>2040</v>
      </c>
      <c r="C6744" s="10">
        <v>30693</v>
      </c>
      <c r="D6744" s="9">
        <v>7585281072</v>
      </c>
      <c r="E6744" s="9" t="e">
        <f>INDEX(#REF!:#REF!,MATCH($D6744,#REF!:#REF!,0),MATCH(#REF!,#REF!:#REF!,0))</f>
        <v>#REF!</v>
      </c>
      <c r="F6744" s="9" t="e">
        <f>INDEX(#REF!:#REF!,MATCH($D6744,#REF!:#REF!,0),MATCH(#REF!,#REF!:#REF!,0))</f>
        <v>#REF!</v>
      </c>
    </row>
    <row r="6745" spans="1:6" ht="16.5" x14ac:dyDescent="0.3">
      <c r="A6745" s="9" t="s">
        <v>15580</v>
      </c>
      <c r="B6745" s="9" t="s">
        <v>2083</v>
      </c>
      <c r="C6745" s="10">
        <v>42613</v>
      </c>
      <c r="D6745" s="9">
        <v>7205256240</v>
      </c>
      <c r="E6745" s="9" t="e">
        <f>INDEX(#REF!:#REF!,MATCH($D6745,#REF!:#REF!,0),MATCH(#REF!,#REF!:#REF!,0))</f>
        <v>#REF!</v>
      </c>
      <c r="F6745" s="9" t="e">
        <f>INDEX(#REF!:#REF!,MATCH($D6745,#REF!:#REF!,0),MATCH(#REF!,#REF!:#REF!,0))</f>
        <v>#REF!</v>
      </c>
    </row>
    <row r="6746" spans="1:6" ht="16.5" x14ac:dyDescent="0.3">
      <c r="A6746" s="9" t="s">
        <v>15579</v>
      </c>
      <c r="B6746" s="9" t="s">
        <v>2032</v>
      </c>
      <c r="C6746" s="10">
        <v>38484</v>
      </c>
      <c r="D6746" s="9">
        <v>9885165231</v>
      </c>
      <c r="E6746" s="9" t="e">
        <f>INDEX(#REF!:#REF!,MATCH($D6746,#REF!:#REF!,0),MATCH(#REF!,#REF!:#REF!,0))</f>
        <v>#REF!</v>
      </c>
      <c r="F6746" s="9" t="e">
        <f>INDEX(#REF!:#REF!,MATCH($D6746,#REF!:#REF!,0),MATCH(#REF!,#REF!:#REF!,0))</f>
        <v>#REF!</v>
      </c>
    </row>
    <row r="6747" spans="1:6" ht="16.5" x14ac:dyDescent="0.3">
      <c r="A6747" s="9" t="s">
        <v>15578</v>
      </c>
      <c r="B6747" s="9" t="s">
        <v>2448</v>
      </c>
      <c r="C6747" s="10">
        <v>16738</v>
      </c>
      <c r="D6747" s="9">
        <v>5285704227</v>
      </c>
      <c r="E6747" s="9" t="e">
        <f>INDEX(#REF!:#REF!,MATCH($D6747,#REF!:#REF!,0),MATCH(#REF!,#REF!:#REF!,0))</f>
        <v>#REF!</v>
      </c>
      <c r="F6747" s="9" t="e">
        <f>INDEX(#REF!:#REF!,MATCH($D6747,#REF!:#REF!,0),MATCH(#REF!,#REF!:#REF!,0))</f>
        <v>#REF!</v>
      </c>
    </row>
    <row r="6748" spans="1:6" ht="16.5" x14ac:dyDescent="0.3">
      <c r="A6748" s="9" t="s">
        <v>15577</v>
      </c>
      <c r="B6748" s="9" t="s">
        <v>2063</v>
      </c>
      <c r="C6748" s="10">
        <v>41998</v>
      </c>
      <c r="D6748" s="9">
        <v>3219526055</v>
      </c>
      <c r="E6748" s="9" t="e">
        <f>INDEX(#REF!:#REF!,MATCH($D6748,#REF!:#REF!,0),MATCH(#REF!,#REF!:#REF!,0))</f>
        <v>#REF!</v>
      </c>
      <c r="F6748" s="9" t="e">
        <f>INDEX(#REF!:#REF!,MATCH($D6748,#REF!:#REF!,0),MATCH(#REF!,#REF!:#REF!,0))</f>
        <v>#REF!</v>
      </c>
    </row>
    <row r="6749" spans="1:6" ht="16.5" x14ac:dyDescent="0.3">
      <c r="A6749" s="9" t="s">
        <v>15576</v>
      </c>
      <c r="B6749" s="9" t="s">
        <v>2406</v>
      </c>
      <c r="C6749" s="10">
        <v>23895</v>
      </c>
      <c r="D6749" s="9">
        <v>1888252693</v>
      </c>
      <c r="E6749" s="9" t="e">
        <f>INDEX(#REF!:#REF!,MATCH($D6749,#REF!:#REF!,0),MATCH(#REF!,#REF!:#REF!,0))</f>
        <v>#REF!</v>
      </c>
      <c r="F6749" s="9" t="e">
        <f>INDEX(#REF!:#REF!,MATCH($D6749,#REF!:#REF!,0),MATCH(#REF!,#REF!:#REF!,0))</f>
        <v>#REF!</v>
      </c>
    </row>
    <row r="6750" spans="1:6" ht="16.5" x14ac:dyDescent="0.3">
      <c r="A6750" s="9" t="s">
        <v>15575</v>
      </c>
      <c r="B6750" s="9" t="s">
        <v>2640</v>
      </c>
      <c r="C6750" s="10">
        <v>59189</v>
      </c>
      <c r="D6750" s="9">
        <v>3956653289</v>
      </c>
      <c r="E6750" s="9" t="e">
        <f>INDEX(#REF!:#REF!,MATCH($D6750,#REF!:#REF!,0),MATCH(#REF!,#REF!:#REF!,0))</f>
        <v>#REF!</v>
      </c>
      <c r="F6750" s="9" t="e">
        <f>INDEX(#REF!:#REF!,MATCH($D6750,#REF!:#REF!,0),MATCH(#REF!,#REF!:#REF!,0))</f>
        <v>#REF!</v>
      </c>
    </row>
    <row r="6751" spans="1:6" ht="16.5" x14ac:dyDescent="0.3">
      <c r="A6751" s="9" t="s">
        <v>15574</v>
      </c>
      <c r="B6751" s="9" t="s">
        <v>2595</v>
      </c>
      <c r="C6751" s="10">
        <v>57060</v>
      </c>
      <c r="D6751" s="9">
        <v>858481901</v>
      </c>
      <c r="E6751" s="9" t="e">
        <f>INDEX(#REF!:#REF!,MATCH($D6751,#REF!:#REF!,0),MATCH(#REF!,#REF!:#REF!,0))</f>
        <v>#REF!</v>
      </c>
      <c r="F6751" s="9" t="e">
        <f>INDEX(#REF!:#REF!,MATCH($D6751,#REF!:#REF!,0),MATCH(#REF!,#REF!:#REF!,0))</f>
        <v>#REF!</v>
      </c>
    </row>
    <row r="6752" spans="1:6" ht="16.5" x14ac:dyDescent="0.3">
      <c r="A6752" s="9" t="s">
        <v>15573</v>
      </c>
      <c r="B6752" s="9" t="s">
        <v>2336</v>
      </c>
      <c r="C6752" s="10">
        <v>41110</v>
      </c>
      <c r="D6752" s="9">
        <v>6724903874</v>
      </c>
      <c r="E6752" s="9" t="e">
        <f>INDEX(#REF!:#REF!,MATCH($D6752,#REF!:#REF!,0),MATCH(#REF!,#REF!:#REF!,0))</f>
        <v>#REF!</v>
      </c>
      <c r="F6752" s="9" t="e">
        <f>INDEX(#REF!:#REF!,MATCH($D6752,#REF!:#REF!,0),MATCH(#REF!,#REF!:#REF!,0))</f>
        <v>#REF!</v>
      </c>
    </row>
    <row r="6753" spans="1:6" ht="16.5" x14ac:dyDescent="0.3">
      <c r="A6753" s="9" t="s">
        <v>15572</v>
      </c>
      <c r="B6753" s="9" t="s">
        <v>2939</v>
      </c>
      <c r="C6753" s="10">
        <v>21436</v>
      </c>
      <c r="D6753" s="9">
        <v>3642988458</v>
      </c>
      <c r="E6753" s="9" t="e">
        <f>INDEX(#REF!:#REF!,MATCH($D6753,#REF!:#REF!,0),MATCH(#REF!,#REF!:#REF!,0))</f>
        <v>#REF!</v>
      </c>
      <c r="F6753" s="9" t="e">
        <f>INDEX(#REF!:#REF!,MATCH($D6753,#REF!:#REF!,0),MATCH(#REF!,#REF!:#REF!,0))</f>
        <v>#REF!</v>
      </c>
    </row>
    <row r="6754" spans="1:6" ht="16.5" x14ac:dyDescent="0.3">
      <c r="A6754" s="9" t="s">
        <v>15571</v>
      </c>
      <c r="B6754" s="9" t="s">
        <v>2418</v>
      </c>
      <c r="C6754" s="10">
        <v>39126</v>
      </c>
      <c r="D6754" s="9">
        <v>8467388188</v>
      </c>
      <c r="E6754" s="9" t="e">
        <f>INDEX(#REF!:#REF!,MATCH($D6754,#REF!:#REF!,0),MATCH(#REF!,#REF!:#REF!,0))</f>
        <v>#REF!</v>
      </c>
      <c r="F6754" s="9" t="e">
        <f>INDEX(#REF!:#REF!,MATCH($D6754,#REF!:#REF!,0),MATCH(#REF!,#REF!:#REF!,0))</f>
        <v>#REF!</v>
      </c>
    </row>
    <row r="6755" spans="1:6" ht="16.5" x14ac:dyDescent="0.3">
      <c r="A6755" s="9" t="s">
        <v>15570</v>
      </c>
      <c r="B6755" s="9" t="s">
        <v>2349</v>
      </c>
      <c r="C6755" s="10">
        <v>49087</v>
      </c>
      <c r="D6755" s="9">
        <v>9258570278</v>
      </c>
      <c r="E6755" s="9" t="e">
        <f>INDEX(#REF!:#REF!,MATCH($D6755,#REF!:#REF!,0),MATCH(#REF!,#REF!:#REF!,0))</f>
        <v>#REF!</v>
      </c>
      <c r="F6755" s="9" t="e">
        <f>INDEX(#REF!:#REF!,MATCH($D6755,#REF!:#REF!,0),MATCH(#REF!,#REF!:#REF!,0))</f>
        <v>#REF!</v>
      </c>
    </row>
    <row r="6756" spans="1:6" ht="16.5" x14ac:dyDescent="0.3">
      <c r="A6756" s="9" t="s">
        <v>15569</v>
      </c>
      <c r="B6756" s="9" t="s">
        <v>4046</v>
      </c>
      <c r="C6756" s="10">
        <v>24270</v>
      </c>
      <c r="D6756" s="9">
        <v>483886254</v>
      </c>
      <c r="E6756" s="9" t="e">
        <f>INDEX(#REF!:#REF!,MATCH($D6756,#REF!:#REF!,0),MATCH(#REF!,#REF!:#REF!,0))</f>
        <v>#REF!</v>
      </c>
      <c r="F6756" s="9" t="e">
        <f>INDEX(#REF!:#REF!,MATCH($D6756,#REF!:#REF!,0),MATCH(#REF!,#REF!:#REF!,0))</f>
        <v>#REF!</v>
      </c>
    </row>
    <row r="6757" spans="1:6" ht="16.5" x14ac:dyDescent="0.3">
      <c r="A6757" s="9" t="s">
        <v>15568</v>
      </c>
      <c r="B6757" s="9" t="s">
        <v>2608</v>
      </c>
      <c r="C6757" s="10">
        <v>30972</v>
      </c>
      <c r="D6757" s="9">
        <v>901154172</v>
      </c>
      <c r="E6757" s="9" t="e">
        <f>INDEX(#REF!:#REF!,MATCH($D6757,#REF!:#REF!,0),MATCH(#REF!,#REF!:#REF!,0))</f>
        <v>#REF!</v>
      </c>
      <c r="F6757" s="9" t="e">
        <f>INDEX(#REF!:#REF!,MATCH($D6757,#REF!:#REF!,0),MATCH(#REF!,#REF!:#REF!,0))</f>
        <v>#REF!</v>
      </c>
    </row>
    <row r="6758" spans="1:6" ht="16.5" x14ac:dyDescent="0.3">
      <c r="A6758" s="9" t="s">
        <v>15567</v>
      </c>
      <c r="B6758" s="9" t="s">
        <v>2334</v>
      </c>
      <c r="C6758" s="10">
        <v>31388</v>
      </c>
      <c r="D6758" s="9">
        <v>1664426442</v>
      </c>
      <c r="E6758" s="9" t="e">
        <f>INDEX(#REF!:#REF!,MATCH($D6758,#REF!:#REF!,0),MATCH(#REF!,#REF!:#REF!,0))</f>
        <v>#REF!</v>
      </c>
      <c r="F6758" s="9" t="e">
        <f>INDEX(#REF!:#REF!,MATCH($D6758,#REF!:#REF!,0),MATCH(#REF!,#REF!:#REF!,0))</f>
        <v>#REF!</v>
      </c>
    </row>
    <row r="6759" spans="1:6" ht="16.5" x14ac:dyDescent="0.3">
      <c r="A6759" s="9" t="s">
        <v>15566</v>
      </c>
      <c r="B6759" s="9" t="s">
        <v>1977</v>
      </c>
      <c r="C6759" s="10">
        <v>40185</v>
      </c>
      <c r="D6759" s="9">
        <v>9107581297</v>
      </c>
      <c r="E6759" s="9" t="e">
        <f>INDEX(#REF!:#REF!,MATCH($D6759,#REF!:#REF!,0),MATCH(#REF!,#REF!:#REF!,0))</f>
        <v>#REF!</v>
      </c>
      <c r="F6759" s="9" t="e">
        <f>INDEX(#REF!:#REF!,MATCH($D6759,#REF!:#REF!,0),MATCH(#REF!,#REF!:#REF!,0))</f>
        <v>#REF!</v>
      </c>
    </row>
    <row r="6760" spans="1:6" ht="16.5" x14ac:dyDescent="0.3">
      <c r="A6760" s="9" t="s">
        <v>15565</v>
      </c>
      <c r="B6760" s="9" t="s">
        <v>2274</v>
      </c>
      <c r="C6760" s="10">
        <v>18419</v>
      </c>
      <c r="D6760" s="9">
        <v>101658508</v>
      </c>
      <c r="E6760" s="9" t="e">
        <f>INDEX(#REF!:#REF!,MATCH($D6760,#REF!:#REF!,0),MATCH(#REF!,#REF!:#REF!,0))</f>
        <v>#REF!</v>
      </c>
      <c r="F6760" s="9" t="e">
        <f>INDEX(#REF!:#REF!,MATCH($D6760,#REF!:#REF!,0),MATCH(#REF!,#REF!:#REF!,0))</f>
        <v>#REF!</v>
      </c>
    </row>
    <row r="6761" spans="1:6" ht="16.5" x14ac:dyDescent="0.3">
      <c r="A6761" s="9" t="s">
        <v>15564</v>
      </c>
      <c r="B6761" s="9" t="s">
        <v>2103</v>
      </c>
      <c r="C6761" s="10">
        <v>33598</v>
      </c>
      <c r="D6761" s="9">
        <v>3458178171</v>
      </c>
      <c r="E6761" s="9" t="e">
        <f>INDEX(#REF!:#REF!,MATCH($D6761,#REF!:#REF!,0),MATCH(#REF!,#REF!:#REF!,0))</f>
        <v>#REF!</v>
      </c>
      <c r="F6761" s="9" t="e">
        <f>INDEX(#REF!:#REF!,MATCH($D6761,#REF!:#REF!,0),MATCH(#REF!,#REF!:#REF!,0))</f>
        <v>#REF!</v>
      </c>
    </row>
    <row r="6762" spans="1:6" ht="16.5" x14ac:dyDescent="0.3">
      <c r="A6762" s="9" t="s">
        <v>15563</v>
      </c>
      <c r="B6762" s="9" t="s">
        <v>2704</v>
      </c>
      <c r="C6762" s="10">
        <v>57509</v>
      </c>
      <c r="D6762" s="9">
        <v>7778092905</v>
      </c>
      <c r="E6762" s="9" t="e">
        <f>INDEX(#REF!:#REF!,MATCH($D6762,#REF!:#REF!,0),MATCH(#REF!,#REF!:#REF!,0))</f>
        <v>#REF!</v>
      </c>
      <c r="F6762" s="9" t="e">
        <f>INDEX(#REF!:#REF!,MATCH($D6762,#REF!:#REF!,0),MATCH(#REF!,#REF!:#REF!,0))</f>
        <v>#REF!</v>
      </c>
    </row>
    <row r="6763" spans="1:6" ht="16.5" x14ac:dyDescent="0.3">
      <c r="A6763" s="9" t="s">
        <v>15562</v>
      </c>
      <c r="B6763" s="9" t="s">
        <v>3042</v>
      </c>
      <c r="C6763" s="10">
        <v>23235</v>
      </c>
      <c r="D6763" s="9">
        <v>6789690301</v>
      </c>
      <c r="E6763" s="9" t="e">
        <f>INDEX(#REF!:#REF!,MATCH($D6763,#REF!:#REF!,0),MATCH(#REF!,#REF!:#REF!,0))</f>
        <v>#REF!</v>
      </c>
      <c r="F6763" s="9" t="e">
        <f>INDEX(#REF!:#REF!,MATCH($D6763,#REF!:#REF!,0),MATCH(#REF!,#REF!:#REF!,0))</f>
        <v>#REF!</v>
      </c>
    </row>
    <row r="6764" spans="1:6" ht="16.5" x14ac:dyDescent="0.3">
      <c r="A6764" s="9" t="s">
        <v>15561</v>
      </c>
      <c r="B6764" s="9" t="s">
        <v>1963</v>
      </c>
      <c r="C6764" s="10">
        <v>38218</v>
      </c>
      <c r="D6764" s="9">
        <v>9516781780</v>
      </c>
      <c r="E6764" s="9" t="e">
        <f>INDEX(#REF!:#REF!,MATCH($D6764,#REF!:#REF!,0),MATCH(#REF!,#REF!:#REF!,0))</f>
        <v>#REF!</v>
      </c>
      <c r="F6764" s="9" t="e">
        <f>INDEX(#REF!:#REF!,MATCH($D6764,#REF!:#REF!,0),MATCH(#REF!,#REF!:#REF!,0))</f>
        <v>#REF!</v>
      </c>
    </row>
    <row r="6765" spans="1:6" ht="16.5" x14ac:dyDescent="0.3">
      <c r="A6765" s="9" t="s">
        <v>15560</v>
      </c>
      <c r="B6765" s="9" t="s">
        <v>3071</v>
      </c>
      <c r="C6765" s="10">
        <v>33387</v>
      </c>
      <c r="D6765" s="9">
        <v>1888252693</v>
      </c>
      <c r="E6765" s="9" t="e">
        <f>INDEX(#REF!:#REF!,MATCH($D6765,#REF!:#REF!,0),MATCH(#REF!,#REF!:#REF!,0))</f>
        <v>#REF!</v>
      </c>
      <c r="F6765" s="9" t="e">
        <f>INDEX(#REF!:#REF!,MATCH($D6765,#REF!:#REF!,0),MATCH(#REF!,#REF!:#REF!,0))</f>
        <v>#REF!</v>
      </c>
    </row>
    <row r="6766" spans="1:6" ht="16.5" x14ac:dyDescent="0.3">
      <c r="A6766" s="9" t="s">
        <v>15559</v>
      </c>
      <c r="B6766" s="9" t="s">
        <v>2198</v>
      </c>
      <c r="C6766" s="10">
        <v>31039</v>
      </c>
      <c r="D6766" s="9">
        <v>4610039311</v>
      </c>
      <c r="E6766" s="9" t="e">
        <f>INDEX(#REF!:#REF!,MATCH($D6766,#REF!:#REF!,0),MATCH(#REF!,#REF!:#REF!,0))</f>
        <v>#REF!</v>
      </c>
      <c r="F6766" s="9" t="e">
        <f>INDEX(#REF!:#REF!,MATCH($D6766,#REF!:#REF!,0),MATCH(#REF!,#REF!:#REF!,0))</f>
        <v>#REF!</v>
      </c>
    </row>
    <row r="6767" spans="1:6" ht="16.5" x14ac:dyDescent="0.3">
      <c r="A6767" s="9" t="s">
        <v>15558</v>
      </c>
      <c r="B6767" s="9" t="s">
        <v>2675</v>
      </c>
      <c r="C6767" s="10">
        <v>50148</v>
      </c>
      <c r="D6767" s="9">
        <v>4638232353</v>
      </c>
      <c r="E6767" s="9" t="e">
        <f>INDEX(#REF!:#REF!,MATCH($D6767,#REF!:#REF!,0),MATCH(#REF!,#REF!:#REF!,0))</f>
        <v>#REF!</v>
      </c>
      <c r="F6767" s="9" t="e">
        <f>INDEX(#REF!:#REF!,MATCH($D6767,#REF!:#REF!,0),MATCH(#REF!,#REF!:#REF!,0))</f>
        <v>#REF!</v>
      </c>
    </row>
    <row r="6768" spans="1:6" ht="16.5" x14ac:dyDescent="0.3">
      <c r="A6768" s="9" t="s">
        <v>15557</v>
      </c>
      <c r="B6768" s="9" t="s">
        <v>1969</v>
      </c>
      <c r="C6768" s="10">
        <v>49739</v>
      </c>
      <c r="D6768" s="9">
        <v>6720857681</v>
      </c>
      <c r="E6768" s="9" t="e">
        <f>INDEX(#REF!:#REF!,MATCH($D6768,#REF!:#REF!,0),MATCH(#REF!,#REF!:#REF!,0))</f>
        <v>#REF!</v>
      </c>
      <c r="F6768" s="9" t="e">
        <f>INDEX(#REF!:#REF!,MATCH($D6768,#REF!:#REF!,0),MATCH(#REF!,#REF!:#REF!,0))</f>
        <v>#REF!</v>
      </c>
    </row>
    <row r="6769" spans="1:6" ht="16.5" x14ac:dyDescent="0.3">
      <c r="A6769" s="9" t="s">
        <v>15556</v>
      </c>
      <c r="B6769" s="9" t="s">
        <v>3366</v>
      </c>
      <c r="C6769" s="10">
        <v>29868</v>
      </c>
      <c r="D6769" s="9">
        <v>6279928705</v>
      </c>
      <c r="E6769" s="9" t="e">
        <f>INDEX(#REF!:#REF!,MATCH($D6769,#REF!:#REF!,0),MATCH(#REF!,#REF!:#REF!,0))</f>
        <v>#REF!</v>
      </c>
      <c r="F6769" s="9" t="e">
        <f>INDEX(#REF!:#REF!,MATCH($D6769,#REF!:#REF!,0),MATCH(#REF!,#REF!:#REF!,0))</f>
        <v>#REF!</v>
      </c>
    </row>
    <row r="6770" spans="1:6" ht="16.5" x14ac:dyDescent="0.3">
      <c r="A6770" s="9" t="s">
        <v>15555</v>
      </c>
      <c r="B6770" s="9" t="s">
        <v>2081</v>
      </c>
      <c r="C6770" s="10">
        <v>42129</v>
      </c>
      <c r="D6770" s="9">
        <v>601779371</v>
      </c>
      <c r="E6770" s="9" t="e">
        <f>INDEX(#REF!:#REF!,MATCH($D6770,#REF!:#REF!,0),MATCH(#REF!,#REF!:#REF!,0))</f>
        <v>#REF!</v>
      </c>
      <c r="F6770" s="9" t="e">
        <f>INDEX(#REF!:#REF!,MATCH($D6770,#REF!:#REF!,0),MATCH(#REF!,#REF!:#REF!,0))</f>
        <v>#REF!</v>
      </c>
    </row>
    <row r="6771" spans="1:6" ht="16.5" x14ac:dyDescent="0.3">
      <c r="A6771" s="9" t="s">
        <v>15554</v>
      </c>
      <c r="B6771" s="9" t="s">
        <v>2073</v>
      </c>
      <c r="C6771" s="10">
        <v>36260</v>
      </c>
      <c r="D6771" s="9">
        <v>7560031153</v>
      </c>
      <c r="E6771" s="9" t="e">
        <f>INDEX(#REF!:#REF!,MATCH($D6771,#REF!:#REF!,0),MATCH(#REF!,#REF!:#REF!,0))</f>
        <v>#REF!</v>
      </c>
      <c r="F6771" s="9" t="e">
        <f>INDEX(#REF!:#REF!,MATCH($D6771,#REF!:#REF!,0),MATCH(#REF!,#REF!:#REF!,0))</f>
        <v>#REF!</v>
      </c>
    </row>
    <row r="6772" spans="1:6" ht="16.5" x14ac:dyDescent="0.3">
      <c r="A6772" s="9" t="s">
        <v>15553</v>
      </c>
      <c r="B6772" s="9" t="s">
        <v>2559</v>
      </c>
      <c r="C6772" s="10">
        <v>47232</v>
      </c>
      <c r="D6772" s="9">
        <v>3554200719</v>
      </c>
      <c r="E6772" s="9" t="e">
        <f>INDEX(#REF!:#REF!,MATCH($D6772,#REF!:#REF!,0),MATCH(#REF!,#REF!:#REF!,0))</f>
        <v>#REF!</v>
      </c>
      <c r="F6772" s="9" t="e">
        <f>INDEX(#REF!:#REF!,MATCH($D6772,#REF!:#REF!,0),MATCH(#REF!,#REF!:#REF!,0))</f>
        <v>#REF!</v>
      </c>
    </row>
    <row r="6773" spans="1:6" ht="16.5" x14ac:dyDescent="0.3">
      <c r="A6773" s="9" t="s">
        <v>15552</v>
      </c>
      <c r="B6773" s="9" t="s">
        <v>1989</v>
      </c>
      <c r="C6773" s="10">
        <v>48957</v>
      </c>
      <c r="D6773" s="9">
        <v>8676088039</v>
      </c>
      <c r="E6773" s="9" t="e">
        <f>INDEX(#REF!:#REF!,MATCH($D6773,#REF!:#REF!,0),MATCH(#REF!,#REF!:#REF!,0))</f>
        <v>#REF!</v>
      </c>
      <c r="F6773" s="9" t="e">
        <f>INDEX(#REF!:#REF!,MATCH($D6773,#REF!:#REF!,0),MATCH(#REF!,#REF!:#REF!,0))</f>
        <v>#REF!</v>
      </c>
    </row>
    <row r="6774" spans="1:6" ht="16.5" x14ac:dyDescent="0.3">
      <c r="A6774" s="9" t="s">
        <v>15551</v>
      </c>
      <c r="B6774" s="9" t="s">
        <v>2119</v>
      </c>
      <c r="C6774" s="10">
        <v>19031</v>
      </c>
      <c r="D6774" s="9">
        <v>9002722281</v>
      </c>
      <c r="E6774" s="9" t="e">
        <f>INDEX(#REF!:#REF!,MATCH($D6774,#REF!:#REF!,0),MATCH(#REF!,#REF!:#REF!,0))</f>
        <v>#REF!</v>
      </c>
      <c r="F6774" s="9" t="e">
        <f>INDEX(#REF!:#REF!,MATCH($D6774,#REF!:#REF!,0),MATCH(#REF!,#REF!:#REF!,0))</f>
        <v>#REF!</v>
      </c>
    </row>
    <row r="6775" spans="1:6" ht="16.5" x14ac:dyDescent="0.3">
      <c r="A6775" s="9" t="s">
        <v>15550</v>
      </c>
      <c r="B6775" s="9" t="s">
        <v>2214</v>
      </c>
      <c r="C6775" s="10">
        <v>38272</v>
      </c>
      <c r="D6775" s="9">
        <v>9328457335</v>
      </c>
      <c r="E6775" s="9" t="e">
        <f>INDEX(#REF!:#REF!,MATCH($D6775,#REF!:#REF!,0),MATCH(#REF!,#REF!:#REF!,0))</f>
        <v>#REF!</v>
      </c>
      <c r="F6775" s="9" t="e">
        <f>INDEX(#REF!:#REF!,MATCH($D6775,#REF!:#REF!,0),MATCH(#REF!,#REF!:#REF!,0))</f>
        <v>#REF!</v>
      </c>
    </row>
    <row r="6776" spans="1:6" ht="16.5" x14ac:dyDescent="0.3">
      <c r="A6776" s="9" t="s">
        <v>15549</v>
      </c>
      <c r="B6776" s="9" t="s">
        <v>1955</v>
      </c>
      <c r="C6776" s="10">
        <v>38228</v>
      </c>
      <c r="D6776" s="9">
        <v>858481901</v>
      </c>
      <c r="E6776" s="9" t="e">
        <f>INDEX(#REF!:#REF!,MATCH($D6776,#REF!:#REF!,0),MATCH(#REF!,#REF!:#REF!,0))</f>
        <v>#REF!</v>
      </c>
      <c r="F6776" s="9" t="e">
        <f>INDEX(#REF!:#REF!,MATCH($D6776,#REF!:#REF!,0),MATCH(#REF!,#REF!:#REF!,0))</f>
        <v>#REF!</v>
      </c>
    </row>
    <row r="6777" spans="1:6" ht="16.5" x14ac:dyDescent="0.3">
      <c r="A6777" s="9" t="s">
        <v>15548</v>
      </c>
      <c r="B6777" s="9" t="s">
        <v>2050</v>
      </c>
      <c r="C6777" s="10">
        <v>12232</v>
      </c>
      <c r="D6777" s="9">
        <v>9458563771</v>
      </c>
      <c r="E6777" s="9" t="e">
        <f>INDEX(#REF!:#REF!,MATCH($D6777,#REF!:#REF!,0),MATCH(#REF!,#REF!:#REF!,0))</f>
        <v>#REF!</v>
      </c>
      <c r="F6777" s="9" t="e">
        <f>INDEX(#REF!:#REF!,MATCH($D6777,#REF!:#REF!,0),MATCH(#REF!,#REF!:#REF!,0))</f>
        <v>#REF!</v>
      </c>
    </row>
    <row r="6778" spans="1:6" ht="16.5" x14ac:dyDescent="0.3">
      <c r="A6778" s="9" t="s">
        <v>15547</v>
      </c>
      <c r="B6778" s="9" t="s">
        <v>2939</v>
      </c>
      <c r="C6778" s="10">
        <v>38287</v>
      </c>
      <c r="D6778" s="9">
        <v>6732216945</v>
      </c>
      <c r="E6778" s="9" t="e">
        <f>INDEX(#REF!:#REF!,MATCH($D6778,#REF!:#REF!,0),MATCH(#REF!,#REF!:#REF!,0))</f>
        <v>#REF!</v>
      </c>
      <c r="F6778" s="9" t="e">
        <f>INDEX(#REF!:#REF!,MATCH($D6778,#REF!:#REF!,0),MATCH(#REF!,#REF!:#REF!,0))</f>
        <v>#REF!</v>
      </c>
    </row>
    <row r="6779" spans="1:6" ht="16.5" x14ac:dyDescent="0.3">
      <c r="A6779" s="9" t="s">
        <v>15546</v>
      </c>
      <c r="B6779" s="9" t="s">
        <v>2099</v>
      </c>
      <c r="C6779" s="10">
        <v>58251</v>
      </c>
      <c r="D6779" s="9">
        <v>4192443678</v>
      </c>
      <c r="E6779" s="9" t="e">
        <f>INDEX(#REF!:#REF!,MATCH($D6779,#REF!:#REF!,0),MATCH(#REF!,#REF!:#REF!,0))</f>
        <v>#REF!</v>
      </c>
      <c r="F6779" s="9" t="e">
        <f>INDEX(#REF!:#REF!,MATCH($D6779,#REF!:#REF!,0),MATCH(#REF!,#REF!:#REF!,0))</f>
        <v>#REF!</v>
      </c>
    </row>
    <row r="6780" spans="1:6" ht="16.5" x14ac:dyDescent="0.3">
      <c r="A6780" s="9" t="s">
        <v>15545</v>
      </c>
      <c r="B6780" s="9" t="s">
        <v>1985</v>
      </c>
      <c r="C6780" s="10">
        <v>20159</v>
      </c>
      <c r="D6780" s="9">
        <v>858481901</v>
      </c>
      <c r="E6780" s="9" t="e">
        <f>INDEX(#REF!:#REF!,MATCH($D6780,#REF!:#REF!,0),MATCH(#REF!,#REF!:#REF!,0))</f>
        <v>#REF!</v>
      </c>
      <c r="F6780" s="9" t="e">
        <f>INDEX(#REF!:#REF!,MATCH($D6780,#REF!:#REF!,0),MATCH(#REF!,#REF!:#REF!,0))</f>
        <v>#REF!</v>
      </c>
    </row>
    <row r="6781" spans="1:6" ht="16.5" x14ac:dyDescent="0.3">
      <c r="A6781" s="9" t="s">
        <v>15544</v>
      </c>
      <c r="B6781" s="9" t="s">
        <v>3328</v>
      </c>
      <c r="C6781" s="10">
        <v>36305</v>
      </c>
      <c r="D6781" s="9">
        <v>6788593582</v>
      </c>
      <c r="E6781" s="9" t="e">
        <f>INDEX(#REF!:#REF!,MATCH($D6781,#REF!:#REF!,0),MATCH(#REF!,#REF!:#REF!,0))</f>
        <v>#REF!</v>
      </c>
      <c r="F6781" s="9" t="e">
        <f>INDEX(#REF!:#REF!,MATCH($D6781,#REF!:#REF!,0),MATCH(#REF!,#REF!:#REF!,0))</f>
        <v>#REF!</v>
      </c>
    </row>
    <row r="6782" spans="1:6" ht="16.5" x14ac:dyDescent="0.3">
      <c r="A6782" s="9" t="s">
        <v>15543</v>
      </c>
      <c r="B6782" s="9" t="s">
        <v>3478</v>
      </c>
      <c r="C6782" s="10">
        <v>52846</v>
      </c>
      <c r="D6782" s="9">
        <v>589071254</v>
      </c>
      <c r="E6782" s="9" t="e">
        <f>INDEX(#REF!:#REF!,MATCH($D6782,#REF!:#REF!,0),MATCH(#REF!,#REF!:#REF!,0))</f>
        <v>#REF!</v>
      </c>
      <c r="F6782" s="9" t="e">
        <f>INDEX(#REF!:#REF!,MATCH($D6782,#REF!:#REF!,0),MATCH(#REF!,#REF!:#REF!,0))</f>
        <v>#REF!</v>
      </c>
    </row>
    <row r="6783" spans="1:6" ht="16.5" x14ac:dyDescent="0.3">
      <c r="A6783" s="9" t="s">
        <v>15542</v>
      </c>
      <c r="B6783" s="9" t="s">
        <v>2326</v>
      </c>
      <c r="C6783" s="10">
        <v>32275</v>
      </c>
      <c r="D6783" s="9">
        <v>1887308636</v>
      </c>
      <c r="E6783" s="9" t="e">
        <f>INDEX(#REF!:#REF!,MATCH($D6783,#REF!:#REF!,0),MATCH(#REF!,#REF!:#REF!,0))</f>
        <v>#REF!</v>
      </c>
      <c r="F6783" s="9" t="e">
        <f>INDEX(#REF!:#REF!,MATCH($D6783,#REF!:#REF!,0),MATCH(#REF!,#REF!:#REF!,0))</f>
        <v>#REF!</v>
      </c>
    </row>
    <row r="6784" spans="1:6" ht="16.5" x14ac:dyDescent="0.3">
      <c r="A6784" s="9" t="s">
        <v>15541</v>
      </c>
      <c r="B6784" s="9" t="s">
        <v>3073</v>
      </c>
      <c r="C6784" s="10">
        <v>42152</v>
      </c>
      <c r="D6784" s="9">
        <v>6733929554</v>
      </c>
      <c r="E6784" s="9" t="e">
        <f>INDEX(#REF!:#REF!,MATCH($D6784,#REF!:#REF!,0),MATCH(#REF!,#REF!:#REF!,0))</f>
        <v>#REF!</v>
      </c>
      <c r="F6784" s="9" t="e">
        <f>INDEX(#REF!:#REF!,MATCH($D6784,#REF!:#REF!,0),MATCH(#REF!,#REF!:#REF!,0))</f>
        <v>#REF!</v>
      </c>
    </row>
    <row r="6785" spans="1:6" ht="16.5" x14ac:dyDescent="0.3">
      <c r="A6785" s="9" t="s">
        <v>15540</v>
      </c>
      <c r="B6785" s="9" t="s">
        <v>2448</v>
      </c>
      <c r="C6785" s="10">
        <v>50648</v>
      </c>
      <c r="D6785" s="9">
        <v>2297168497</v>
      </c>
      <c r="E6785" s="9" t="e">
        <f>INDEX(#REF!:#REF!,MATCH($D6785,#REF!:#REF!,0),MATCH(#REF!,#REF!:#REF!,0))</f>
        <v>#REF!</v>
      </c>
      <c r="F6785" s="9" t="e">
        <f>INDEX(#REF!:#REF!,MATCH($D6785,#REF!:#REF!,0),MATCH(#REF!,#REF!:#REF!,0))</f>
        <v>#REF!</v>
      </c>
    </row>
    <row r="6786" spans="1:6" ht="16.5" x14ac:dyDescent="0.3">
      <c r="A6786" s="9" t="s">
        <v>15539</v>
      </c>
      <c r="B6786" s="9" t="s">
        <v>2537</v>
      </c>
      <c r="C6786" s="10">
        <v>18759</v>
      </c>
      <c r="D6786" s="9">
        <v>6446166575</v>
      </c>
      <c r="E6786" s="9" t="e">
        <f>INDEX(#REF!:#REF!,MATCH($D6786,#REF!:#REF!,0),MATCH(#REF!,#REF!:#REF!,0))</f>
        <v>#REF!</v>
      </c>
      <c r="F6786" s="9" t="e">
        <f>INDEX(#REF!:#REF!,MATCH($D6786,#REF!:#REF!,0),MATCH(#REF!,#REF!:#REF!,0))</f>
        <v>#REF!</v>
      </c>
    </row>
    <row r="6787" spans="1:6" ht="16.5" x14ac:dyDescent="0.3">
      <c r="A6787" s="9" t="s">
        <v>15538</v>
      </c>
      <c r="B6787" s="9" t="s">
        <v>2140</v>
      </c>
      <c r="C6787" s="10">
        <v>36030</v>
      </c>
      <c r="D6787" s="9">
        <v>8162941088</v>
      </c>
      <c r="E6787" s="9" t="e">
        <f>INDEX(#REF!:#REF!,MATCH($D6787,#REF!:#REF!,0),MATCH(#REF!,#REF!:#REF!,0))</f>
        <v>#REF!</v>
      </c>
      <c r="F6787" s="9" t="e">
        <f>INDEX(#REF!:#REF!,MATCH($D6787,#REF!:#REF!,0),MATCH(#REF!,#REF!:#REF!,0))</f>
        <v>#REF!</v>
      </c>
    </row>
    <row r="6788" spans="1:6" ht="16.5" x14ac:dyDescent="0.3">
      <c r="A6788" s="9" t="s">
        <v>15537</v>
      </c>
      <c r="B6788" s="9" t="s">
        <v>2942</v>
      </c>
      <c r="C6788" s="10">
        <v>48656</v>
      </c>
      <c r="D6788" s="9">
        <v>4011453366</v>
      </c>
      <c r="E6788" s="9" t="e">
        <f>INDEX(#REF!:#REF!,MATCH($D6788,#REF!:#REF!,0),MATCH(#REF!,#REF!:#REF!,0))</f>
        <v>#REF!</v>
      </c>
      <c r="F6788" s="9" t="e">
        <f>INDEX(#REF!:#REF!,MATCH($D6788,#REF!:#REF!,0),MATCH(#REF!,#REF!:#REF!,0))</f>
        <v>#REF!</v>
      </c>
    </row>
    <row r="6789" spans="1:6" ht="16.5" x14ac:dyDescent="0.3">
      <c r="A6789" s="9" t="s">
        <v>15536</v>
      </c>
      <c r="B6789" s="9" t="s">
        <v>2727</v>
      </c>
      <c r="C6789" s="10">
        <v>26901</v>
      </c>
      <c r="D6789" s="9">
        <v>2353272215</v>
      </c>
      <c r="E6789" s="9" t="e">
        <f>INDEX(#REF!:#REF!,MATCH($D6789,#REF!:#REF!,0),MATCH(#REF!,#REF!:#REF!,0))</f>
        <v>#REF!</v>
      </c>
      <c r="F6789" s="9" t="e">
        <f>INDEX(#REF!:#REF!,MATCH($D6789,#REF!:#REF!,0),MATCH(#REF!,#REF!:#REF!,0))</f>
        <v>#REF!</v>
      </c>
    </row>
    <row r="6790" spans="1:6" ht="16.5" x14ac:dyDescent="0.3">
      <c r="A6790" s="9" t="s">
        <v>15535</v>
      </c>
      <c r="B6790" s="9" t="s">
        <v>2179</v>
      </c>
      <c r="C6790" s="10">
        <v>46315</v>
      </c>
      <c r="D6790" s="9">
        <v>5907724676</v>
      </c>
      <c r="E6790" s="9" t="e">
        <f>INDEX(#REF!:#REF!,MATCH($D6790,#REF!:#REF!,0),MATCH(#REF!,#REF!:#REF!,0))</f>
        <v>#REF!</v>
      </c>
      <c r="F6790" s="9" t="e">
        <f>INDEX(#REF!:#REF!,MATCH($D6790,#REF!:#REF!,0),MATCH(#REF!,#REF!:#REF!,0))</f>
        <v>#REF!</v>
      </c>
    </row>
    <row r="6791" spans="1:6" ht="16.5" x14ac:dyDescent="0.3">
      <c r="A6791" s="9" t="s">
        <v>15534</v>
      </c>
      <c r="B6791" s="9" t="s">
        <v>2635</v>
      </c>
      <c r="C6791" s="10">
        <v>47557</v>
      </c>
      <c r="D6791" s="9">
        <v>7273123196</v>
      </c>
      <c r="E6791" s="9" t="e">
        <f>INDEX(#REF!:#REF!,MATCH($D6791,#REF!:#REF!,0),MATCH(#REF!,#REF!:#REF!,0))</f>
        <v>#REF!</v>
      </c>
      <c r="F6791" s="9" t="e">
        <f>INDEX(#REF!:#REF!,MATCH($D6791,#REF!:#REF!,0),MATCH(#REF!,#REF!:#REF!,0))</f>
        <v>#REF!</v>
      </c>
    </row>
    <row r="6792" spans="1:6" ht="16.5" x14ac:dyDescent="0.3">
      <c r="A6792" s="9" t="s">
        <v>15533</v>
      </c>
      <c r="B6792" s="9" t="s">
        <v>2606</v>
      </c>
      <c r="C6792" s="10">
        <v>38947</v>
      </c>
      <c r="D6792" s="9">
        <v>1573192775</v>
      </c>
      <c r="E6792" s="9" t="e">
        <f>INDEX(#REF!:#REF!,MATCH($D6792,#REF!:#REF!,0),MATCH(#REF!,#REF!:#REF!,0))</f>
        <v>#REF!</v>
      </c>
      <c r="F6792" s="9" t="e">
        <f>INDEX(#REF!:#REF!,MATCH($D6792,#REF!:#REF!,0),MATCH(#REF!,#REF!:#REF!,0))</f>
        <v>#REF!</v>
      </c>
    </row>
    <row r="6793" spans="1:6" ht="16.5" x14ac:dyDescent="0.3">
      <c r="A6793" s="9" t="s">
        <v>15532</v>
      </c>
      <c r="B6793" s="9" t="s">
        <v>2881</v>
      </c>
      <c r="C6793" s="10">
        <v>37757</v>
      </c>
      <c r="D6793" s="9">
        <v>965285472</v>
      </c>
      <c r="E6793" s="9" t="e">
        <f>INDEX(#REF!:#REF!,MATCH($D6793,#REF!:#REF!,0),MATCH(#REF!,#REF!:#REF!,0))</f>
        <v>#REF!</v>
      </c>
      <c r="F6793" s="9" t="e">
        <f>INDEX(#REF!:#REF!,MATCH($D6793,#REF!:#REF!,0),MATCH(#REF!,#REF!:#REF!,0))</f>
        <v>#REF!</v>
      </c>
    </row>
    <row r="6794" spans="1:6" ht="16.5" x14ac:dyDescent="0.3">
      <c r="A6794" s="9" t="s">
        <v>15531</v>
      </c>
      <c r="B6794" s="9" t="s">
        <v>2050</v>
      </c>
      <c r="C6794" s="10">
        <v>52177</v>
      </c>
      <c r="D6794" s="9">
        <v>7516977292</v>
      </c>
      <c r="E6794" s="9" t="e">
        <f>INDEX(#REF!:#REF!,MATCH($D6794,#REF!:#REF!,0),MATCH(#REF!,#REF!:#REF!,0))</f>
        <v>#REF!</v>
      </c>
      <c r="F6794" s="9" t="e">
        <f>INDEX(#REF!:#REF!,MATCH($D6794,#REF!:#REF!,0),MATCH(#REF!,#REF!:#REF!,0))</f>
        <v>#REF!</v>
      </c>
    </row>
    <row r="6795" spans="1:6" ht="16.5" x14ac:dyDescent="0.3">
      <c r="A6795" s="9" t="s">
        <v>15530</v>
      </c>
      <c r="B6795" s="9" t="s">
        <v>2312</v>
      </c>
      <c r="C6795" s="10">
        <v>33110</v>
      </c>
      <c r="D6795" s="9">
        <v>549857826</v>
      </c>
      <c r="E6795" s="9" t="e">
        <f>INDEX(#REF!:#REF!,MATCH($D6795,#REF!:#REF!,0),MATCH(#REF!,#REF!:#REF!,0))</f>
        <v>#REF!</v>
      </c>
      <c r="F6795" s="9" t="e">
        <f>INDEX(#REF!:#REF!,MATCH($D6795,#REF!:#REF!,0),MATCH(#REF!,#REF!:#REF!,0))</f>
        <v>#REF!</v>
      </c>
    </row>
    <row r="6796" spans="1:6" ht="16.5" x14ac:dyDescent="0.3">
      <c r="A6796" s="9" t="s">
        <v>15529</v>
      </c>
      <c r="B6796" s="9" t="s">
        <v>2085</v>
      </c>
      <c r="C6796" s="10">
        <v>16976</v>
      </c>
      <c r="D6796" s="9">
        <v>6854809452</v>
      </c>
      <c r="E6796" s="9" t="e">
        <f>INDEX(#REF!:#REF!,MATCH($D6796,#REF!:#REF!,0),MATCH(#REF!,#REF!:#REF!,0))</f>
        <v>#REF!</v>
      </c>
      <c r="F6796" s="9" t="e">
        <f>INDEX(#REF!:#REF!,MATCH($D6796,#REF!:#REF!,0),MATCH(#REF!,#REF!:#REF!,0))</f>
        <v>#REF!</v>
      </c>
    </row>
    <row r="6797" spans="1:6" ht="16.5" x14ac:dyDescent="0.3">
      <c r="A6797" s="9" t="s">
        <v>15528</v>
      </c>
      <c r="B6797" s="9" t="s">
        <v>1965</v>
      </c>
      <c r="C6797" s="10">
        <v>30836</v>
      </c>
      <c r="D6797" s="9">
        <v>4773306254</v>
      </c>
      <c r="E6797" s="9" t="e">
        <f>INDEX(#REF!:#REF!,MATCH($D6797,#REF!:#REF!,0),MATCH(#REF!,#REF!:#REF!,0))</f>
        <v>#REF!</v>
      </c>
      <c r="F6797" s="9" t="e">
        <f>INDEX(#REF!:#REF!,MATCH($D6797,#REF!:#REF!,0),MATCH(#REF!,#REF!:#REF!,0))</f>
        <v>#REF!</v>
      </c>
    </row>
    <row r="6798" spans="1:6" ht="16.5" x14ac:dyDescent="0.3">
      <c r="A6798" s="9" t="s">
        <v>15527</v>
      </c>
      <c r="B6798" s="9" t="s">
        <v>2256</v>
      </c>
      <c r="C6798" s="10">
        <v>43280</v>
      </c>
      <c r="D6798" s="9">
        <v>5499856877</v>
      </c>
      <c r="E6798" s="9" t="e">
        <f>INDEX(#REF!:#REF!,MATCH($D6798,#REF!:#REF!,0),MATCH(#REF!,#REF!:#REF!,0))</f>
        <v>#REF!</v>
      </c>
      <c r="F6798" s="9" t="e">
        <f>INDEX(#REF!:#REF!,MATCH($D6798,#REF!:#REF!,0),MATCH(#REF!,#REF!:#REF!,0))</f>
        <v>#REF!</v>
      </c>
    </row>
    <row r="6799" spans="1:6" ht="16.5" x14ac:dyDescent="0.3">
      <c r="A6799" s="9" t="s">
        <v>15526</v>
      </c>
      <c r="B6799" s="9" t="s">
        <v>3077</v>
      </c>
      <c r="C6799" s="10">
        <v>44849</v>
      </c>
      <c r="D6799" s="9">
        <v>5837501576</v>
      </c>
      <c r="E6799" s="9" t="e">
        <f>INDEX(#REF!:#REF!,MATCH($D6799,#REF!:#REF!,0),MATCH(#REF!,#REF!:#REF!,0))</f>
        <v>#REF!</v>
      </c>
      <c r="F6799" s="9" t="e">
        <f>INDEX(#REF!:#REF!,MATCH($D6799,#REF!:#REF!,0),MATCH(#REF!,#REF!:#REF!,0))</f>
        <v>#REF!</v>
      </c>
    </row>
    <row r="6800" spans="1:6" ht="16.5" x14ac:dyDescent="0.3">
      <c r="A6800" s="9" t="s">
        <v>15525</v>
      </c>
      <c r="B6800" s="9" t="s">
        <v>2267</v>
      </c>
      <c r="C6800" s="10">
        <v>38857</v>
      </c>
      <c r="D6800" s="9">
        <v>325547246</v>
      </c>
      <c r="E6800" s="9" t="e">
        <f>INDEX(#REF!:#REF!,MATCH($D6800,#REF!:#REF!,0),MATCH(#REF!,#REF!:#REF!,0))</f>
        <v>#REF!</v>
      </c>
      <c r="F6800" s="9" t="e">
        <f>INDEX(#REF!:#REF!,MATCH($D6800,#REF!:#REF!,0),MATCH(#REF!,#REF!:#REF!,0))</f>
        <v>#REF!</v>
      </c>
    </row>
    <row r="6801" spans="1:6" ht="16.5" x14ac:dyDescent="0.3">
      <c r="A6801" s="9" t="s">
        <v>15524</v>
      </c>
      <c r="B6801" s="9" t="s">
        <v>2115</v>
      </c>
      <c r="C6801" s="10">
        <v>33716</v>
      </c>
      <c r="D6801" s="9">
        <v>6271204627</v>
      </c>
      <c r="E6801" s="9" t="e">
        <f>INDEX(#REF!:#REF!,MATCH($D6801,#REF!:#REF!,0),MATCH(#REF!,#REF!:#REF!,0))</f>
        <v>#REF!</v>
      </c>
      <c r="F6801" s="9" t="e">
        <f>INDEX(#REF!:#REF!,MATCH($D6801,#REF!:#REF!,0),MATCH(#REF!,#REF!:#REF!,0))</f>
        <v>#REF!</v>
      </c>
    </row>
    <row r="6802" spans="1:6" ht="16.5" x14ac:dyDescent="0.3">
      <c r="A6802" s="9" t="s">
        <v>15523</v>
      </c>
      <c r="B6802" s="9" t="s">
        <v>3029</v>
      </c>
      <c r="C6802" s="10">
        <v>21281</v>
      </c>
      <c r="D6802" s="9">
        <v>5474718616</v>
      </c>
      <c r="E6802" s="9" t="e">
        <f>INDEX(#REF!:#REF!,MATCH($D6802,#REF!:#REF!,0),MATCH(#REF!,#REF!:#REF!,0))</f>
        <v>#REF!</v>
      </c>
      <c r="F6802" s="9" t="e">
        <f>INDEX(#REF!:#REF!,MATCH($D6802,#REF!:#REF!,0),MATCH(#REF!,#REF!:#REF!,0))</f>
        <v>#REF!</v>
      </c>
    </row>
    <row r="6803" spans="1:6" ht="16.5" x14ac:dyDescent="0.3">
      <c r="A6803" s="9" t="s">
        <v>15522</v>
      </c>
      <c r="B6803" s="9" t="s">
        <v>2762</v>
      </c>
      <c r="C6803" s="10">
        <v>23931</v>
      </c>
      <c r="D6803" s="9">
        <v>8875305560</v>
      </c>
      <c r="E6803" s="9" t="e">
        <f>INDEX(#REF!:#REF!,MATCH($D6803,#REF!:#REF!,0),MATCH(#REF!,#REF!:#REF!,0))</f>
        <v>#REF!</v>
      </c>
      <c r="F6803" s="9" t="e">
        <f>INDEX(#REF!:#REF!,MATCH($D6803,#REF!:#REF!,0),MATCH(#REF!,#REF!:#REF!,0))</f>
        <v>#REF!</v>
      </c>
    </row>
    <row r="6804" spans="1:6" ht="16.5" x14ac:dyDescent="0.3">
      <c r="A6804" s="9" t="s">
        <v>15521</v>
      </c>
      <c r="B6804" s="9" t="s">
        <v>2017</v>
      </c>
      <c r="C6804" s="10">
        <v>17215</v>
      </c>
      <c r="D6804" s="9">
        <v>1755716656</v>
      </c>
      <c r="E6804" s="9" t="e">
        <f>INDEX(#REF!:#REF!,MATCH($D6804,#REF!:#REF!,0),MATCH(#REF!,#REF!:#REF!,0))</f>
        <v>#REF!</v>
      </c>
      <c r="F6804" s="9" t="e">
        <f>INDEX(#REF!:#REF!,MATCH($D6804,#REF!:#REF!,0),MATCH(#REF!,#REF!:#REF!,0))</f>
        <v>#REF!</v>
      </c>
    </row>
    <row r="6805" spans="1:6" ht="16.5" x14ac:dyDescent="0.3">
      <c r="A6805" s="9" t="s">
        <v>15520</v>
      </c>
      <c r="B6805" s="9" t="s">
        <v>2519</v>
      </c>
      <c r="C6805" s="10">
        <v>56012</v>
      </c>
      <c r="D6805" s="9">
        <v>8370379001</v>
      </c>
      <c r="E6805" s="9" t="e">
        <f>INDEX(#REF!:#REF!,MATCH($D6805,#REF!:#REF!,0),MATCH(#REF!,#REF!:#REF!,0))</f>
        <v>#REF!</v>
      </c>
      <c r="F6805" s="9" t="e">
        <f>INDEX(#REF!:#REF!,MATCH($D6805,#REF!:#REF!,0),MATCH(#REF!,#REF!:#REF!,0))</f>
        <v>#REF!</v>
      </c>
    </row>
    <row r="6806" spans="1:6" ht="16.5" x14ac:dyDescent="0.3">
      <c r="A6806" s="9" t="s">
        <v>15519</v>
      </c>
      <c r="B6806" s="9" t="s">
        <v>3071</v>
      </c>
      <c r="C6806" s="10">
        <v>27347</v>
      </c>
      <c r="D6806" s="9">
        <v>8346855079</v>
      </c>
      <c r="E6806" s="9" t="e">
        <f>INDEX(#REF!:#REF!,MATCH($D6806,#REF!:#REF!,0),MATCH(#REF!,#REF!:#REF!,0))</f>
        <v>#REF!</v>
      </c>
      <c r="F6806" s="9" t="e">
        <f>INDEX(#REF!:#REF!,MATCH($D6806,#REF!:#REF!,0),MATCH(#REF!,#REF!:#REF!,0))</f>
        <v>#REF!</v>
      </c>
    </row>
    <row r="6807" spans="1:6" ht="16.5" x14ac:dyDescent="0.3">
      <c r="A6807" s="9" t="s">
        <v>15518</v>
      </c>
      <c r="B6807" s="9" t="s">
        <v>1995</v>
      </c>
      <c r="C6807" s="10">
        <v>47446</v>
      </c>
      <c r="D6807" s="9">
        <v>8673837456</v>
      </c>
      <c r="E6807" s="9" t="e">
        <f>INDEX(#REF!:#REF!,MATCH($D6807,#REF!:#REF!,0),MATCH(#REF!,#REF!:#REF!,0))</f>
        <v>#REF!</v>
      </c>
      <c r="F6807" s="9" t="e">
        <f>INDEX(#REF!:#REF!,MATCH($D6807,#REF!:#REF!,0),MATCH(#REF!,#REF!:#REF!,0))</f>
        <v>#REF!</v>
      </c>
    </row>
    <row r="6808" spans="1:6" ht="16.5" x14ac:dyDescent="0.3">
      <c r="A6808" s="9" t="s">
        <v>15517</v>
      </c>
      <c r="B6808" s="9" t="s">
        <v>2669</v>
      </c>
      <c r="C6808" s="10">
        <v>55734</v>
      </c>
      <c r="D6808" s="9">
        <v>8971738782</v>
      </c>
      <c r="E6808" s="9" t="e">
        <f>INDEX(#REF!:#REF!,MATCH($D6808,#REF!:#REF!,0),MATCH(#REF!,#REF!:#REF!,0))</f>
        <v>#REF!</v>
      </c>
      <c r="F6808" s="9" t="e">
        <f>INDEX(#REF!:#REF!,MATCH($D6808,#REF!:#REF!,0),MATCH(#REF!,#REF!:#REF!,0))</f>
        <v>#REF!</v>
      </c>
    </row>
    <row r="6809" spans="1:6" ht="16.5" x14ac:dyDescent="0.3">
      <c r="A6809" s="9" t="s">
        <v>15516</v>
      </c>
      <c r="B6809" s="9" t="s">
        <v>2357</v>
      </c>
      <c r="C6809" s="10">
        <v>47871</v>
      </c>
      <c r="D6809" s="9">
        <v>4786629839</v>
      </c>
      <c r="E6809" s="9" t="e">
        <f>INDEX(#REF!:#REF!,MATCH($D6809,#REF!:#REF!,0),MATCH(#REF!,#REF!:#REF!,0))</f>
        <v>#REF!</v>
      </c>
      <c r="F6809" s="9" t="e">
        <f>INDEX(#REF!:#REF!,MATCH($D6809,#REF!:#REF!,0),MATCH(#REF!,#REF!:#REF!,0))</f>
        <v>#REF!</v>
      </c>
    </row>
    <row r="6810" spans="1:6" ht="16.5" x14ac:dyDescent="0.3">
      <c r="A6810" s="9" t="s">
        <v>15515</v>
      </c>
      <c r="B6810" s="9" t="s">
        <v>2747</v>
      </c>
      <c r="C6810" s="10">
        <v>44781</v>
      </c>
      <c r="D6810" s="9">
        <v>3379645060</v>
      </c>
      <c r="E6810" s="9" t="e">
        <f>INDEX(#REF!:#REF!,MATCH($D6810,#REF!:#REF!,0),MATCH(#REF!,#REF!:#REF!,0))</f>
        <v>#REF!</v>
      </c>
      <c r="F6810" s="9" t="e">
        <f>INDEX(#REF!:#REF!,MATCH($D6810,#REF!:#REF!,0),MATCH(#REF!,#REF!:#REF!,0))</f>
        <v>#REF!</v>
      </c>
    </row>
    <row r="6811" spans="1:6" ht="16.5" x14ac:dyDescent="0.3">
      <c r="A6811" s="9" t="s">
        <v>15514</v>
      </c>
      <c r="B6811" s="9" t="s">
        <v>2645</v>
      </c>
      <c r="C6811" s="10">
        <v>38910</v>
      </c>
      <c r="D6811" s="9">
        <v>6375014751</v>
      </c>
      <c r="E6811" s="9" t="e">
        <f>INDEX(#REF!:#REF!,MATCH($D6811,#REF!:#REF!,0),MATCH(#REF!,#REF!:#REF!,0))</f>
        <v>#REF!</v>
      </c>
      <c r="F6811" s="9" t="e">
        <f>INDEX(#REF!:#REF!,MATCH($D6811,#REF!:#REF!,0),MATCH(#REF!,#REF!:#REF!,0))</f>
        <v>#REF!</v>
      </c>
    </row>
    <row r="6812" spans="1:6" ht="16.5" x14ac:dyDescent="0.3">
      <c r="A6812" s="9" t="s">
        <v>15513</v>
      </c>
      <c r="B6812" s="9" t="s">
        <v>2228</v>
      </c>
      <c r="C6812" s="10">
        <v>16701</v>
      </c>
      <c r="D6812" s="9">
        <v>8419732141</v>
      </c>
      <c r="E6812" s="9" t="e">
        <f>INDEX(#REF!:#REF!,MATCH($D6812,#REF!:#REF!,0),MATCH(#REF!,#REF!:#REF!,0))</f>
        <v>#REF!</v>
      </c>
      <c r="F6812" s="9" t="e">
        <f>INDEX(#REF!:#REF!,MATCH($D6812,#REF!:#REF!,0),MATCH(#REF!,#REF!:#REF!,0))</f>
        <v>#REF!</v>
      </c>
    </row>
    <row r="6813" spans="1:6" ht="16.5" x14ac:dyDescent="0.3">
      <c r="A6813" s="9" t="s">
        <v>15512</v>
      </c>
      <c r="B6813" s="9" t="s">
        <v>2112</v>
      </c>
      <c r="C6813" s="10">
        <v>21064</v>
      </c>
      <c r="D6813" s="9">
        <v>9766606919</v>
      </c>
      <c r="E6813" s="9" t="e">
        <f>INDEX(#REF!:#REF!,MATCH($D6813,#REF!:#REF!,0),MATCH(#REF!,#REF!:#REF!,0))</f>
        <v>#REF!</v>
      </c>
      <c r="F6813" s="9" t="e">
        <f>INDEX(#REF!:#REF!,MATCH($D6813,#REF!:#REF!,0),MATCH(#REF!,#REF!:#REF!,0))</f>
        <v>#REF!</v>
      </c>
    </row>
    <row r="6814" spans="1:6" ht="16.5" x14ac:dyDescent="0.3">
      <c r="A6814" s="9" t="s">
        <v>15511</v>
      </c>
      <c r="B6814" s="9" t="s">
        <v>2132</v>
      </c>
      <c r="C6814" s="10">
        <v>59358</v>
      </c>
      <c r="D6814" s="9">
        <v>4492546545</v>
      </c>
      <c r="E6814" s="9" t="e">
        <f>INDEX(#REF!:#REF!,MATCH($D6814,#REF!:#REF!,0),MATCH(#REF!,#REF!:#REF!,0))</f>
        <v>#REF!</v>
      </c>
      <c r="F6814" s="9" t="e">
        <f>INDEX(#REF!:#REF!,MATCH($D6814,#REF!:#REF!,0),MATCH(#REF!,#REF!:#REF!,0))</f>
        <v>#REF!</v>
      </c>
    </row>
    <row r="6815" spans="1:6" ht="16.5" x14ac:dyDescent="0.3">
      <c r="A6815" s="9" t="s">
        <v>15510</v>
      </c>
      <c r="B6815" s="9" t="s">
        <v>2595</v>
      </c>
      <c r="C6815" s="10">
        <v>19743</v>
      </c>
      <c r="D6815" s="9">
        <v>3381164996</v>
      </c>
      <c r="E6815" s="9" t="e">
        <f>INDEX(#REF!:#REF!,MATCH($D6815,#REF!:#REF!,0),MATCH(#REF!,#REF!:#REF!,0))</f>
        <v>#REF!</v>
      </c>
      <c r="F6815" s="9" t="e">
        <f>INDEX(#REF!:#REF!,MATCH($D6815,#REF!:#REF!,0),MATCH(#REF!,#REF!:#REF!,0))</f>
        <v>#REF!</v>
      </c>
    </row>
    <row r="6816" spans="1:6" ht="16.5" x14ac:dyDescent="0.3">
      <c r="A6816" s="9" t="s">
        <v>15509</v>
      </c>
      <c r="B6816" s="9" t="s">
        <v>2635</v>
      </c>
      <c r="C6816" s="10">
        <v>42505</v>
      </c>
      <c r="D6816" s="9">
        <v>7074056774</v>
      </c>
      <c r="E6816" s="9" t="e">
        <f>INDEX(#REF!:#REF!,MATCH($D6816,#REF!:#REF!,0),MATCH(#REF!,#REF!:#REF!,0))</f>
        <v>#REF!</v>
      </c>
      <c r="F6816" s="9" t="e">
        <f>INDEX(#REF!:#REF!,MATCH($D6816,#REF!:#REF!,0),MATCH(#REF!,#REF!:#REF!,0))</f>
        <v>#REF!</v>
      </c>
    </row>
    <row r="6817" spans="1:6" ht="16.5" x14ac:dyDescent="0.3">
      <c r="A6817" s="9" t="s">
        <v>15508</v>
      </c>
      <c r="B6817" s="9" t="s">
        <v>2277</v>
      </c>
      <c r="C6817" s="10">
        <v>49033</v>
      </c>
      <c r="D6817" s="9">
        <v>8945564357</v>
      </c>
      <c r="E6817" s="9" t="e">
        <f>INDEX(#REF!:#REF!,MATCH($D6817,#REF!:#REF!,0),MATCH(#REF!,#REF!:#REF!,0))</f>
        <v>#REF!</v>
      </c>
      <c r="F6817" s="9" t="e">
        <f>INDEX(#REF!:#REF!,MATCH($D6817,#REF!:#REF!,0),MATCH(#REF!,#REF!:#REF!,0))</f>
        <v>#REF!</v>
      </c>
    </row>
    <row r="6818" spans="1:6" ht="16.5" x14ac:dyDescent="0.3">
      <c r="A6818" s="9" t="s">
        <v>15507</v>
      </c>
      <c r="B6818" s="9" t="s">
        <v>2357</v>
      </c>
      <c r="C6818" s="10">
        <v>35657</v>
      </c>
      <c r="D6818" s="9">
        <v>3127459866</v>
      </c>
      <c r="E6818" s="9" t="e">
        <f>INDEX(#REF!:#REF!,MATCH($D6818,#REF!:#REF!,0),MATCH(#REF!,#REF!:#REF!,0))</f>
        <v>#REF!</v>
      </c>
      <c r="F6818" s="9" t="e">
        <f>INDEX(#REF!:#REF!,MATCH($D6818,#REF!:#REF!,0),MATCH(#REF!,#REF!:#REF!,0))</f>
        <v>#REF!</v>
      </c>
    </row>
    <row r="6819" spans="1:6" ht="16.5" x14ac:dyDescent="0.3">
      <c r="A6819" s="9" t="s">
        <v>15506</v>
      </c>
      <c r="B6819" s="9" t="s">
        <v>3195</v>
      </c>
      <c r="C6819" s="10">
        <v>39606</v>
      </c>
      <c r="D6819" s="9">
        <v>4075444457</v>
      </c>
      <c r="E6819" s="9" t="e">
        <f>INDEX(#REF!:#REF!,MATCH($D6819,#REF!:#REF!,0),MATCH(#REF!,#REF!:#REF!,0))</f>
        <v>#REF!</v>
      </c>
      <c r="F6819" s="9" t="e">
        <f>INDEX(#REF!:#REF!,MATCH($D6819,#REF!:#REF!,0),MATCH(#REF!,#REF!:#REF!,0))</f>
        <v>#REF!</v>
      </c>
    </row>
    <row r="6820" spans="1:6" ht="16.5" x14ac:dyDescent="0.3">
      <c r="A6820" s="9" t="s">
        <v>15505</v>
      </c>
      <c r="B6820" s="9" t="s">
        <v>2107</v>
      </c>
      <c r="C6820" s="10">
        <v>33638</v>
      </c>
      <c r="D6820" s="9">
        <v>4852897158</v>
      </c>
      <c r="E6820" s="9" t="e">
        <f>INDEX(#REF!:#REF!,MATCH($D6820,#REF!:#REF!,0),MATCH(#REF!,#REF!:#REF!,0))</f>
        <v>#REF!</v>
      </c>
      <c r="F6820" s="9" t="e">
        <f>INDEX(#REF!:#REF!,MATCH($D6820,#REF!:#REF!,0),MATCH(#REF!,#REF!:#REF!,0))</f>
        <v>#REF!</v>
      </c>
    </row>
    <row r="6821" spans="1:6" ht="16.5" x14ac:dyDescent="0.3">
      <c r="A6821" s="9" t="s">
        <v>15504</v>
      </c>
      <c r="B6821" s="9" t="s">
        <v>1985</v>
      </c>
      <c r="C6821" s="10">
        <v>30411</v>
      </c>
      <c r="D6821" s="9">
        <v>4428088442</v>
      </c>
      <c r="E6821" s="9" t="e">
        <f>INDEX(#REF!:#REF!,MATCH($D6821,#REF!:#REF!,0),MATCH(#REF!,#REF!:#REF!,0))</f>
        <v>#REF!</v>
      </c>
      <c r="F6821" s="9" t="e">
        <f>INDEX(#REF!:#REF!,MATCH($D6821,#REF!:#REF!,0),MATCH(#REF!,#REF!:#REF!,0))</f>
        <v>#REF!</v>
      </c>
    </row>
    <row r="6822" spans="1:6" ht="16.5" x14ac:dyDescent="0.3">
      <c r="A6822" s="9" t="s">
        <v>15503</v>
      </c>
      <c r="B6822" s="9" t="s">
        <v>3366</v>
      </c>
      <c r="C6822" s="10">
        <v>32254</v>
      </c>
      <c r="D6822" s="9">
        <v>8875305560</v>
      </c>
      <c r="E6822" s="9" t="e">
        <f>INDEX(#REF!:#REF!,MATCH($D6822,#REF!:#REF!,0),MATCH(#REF!,#REF!:#REF!,0))</f>
        <v>#REF!</v>
      </c>
      <c r="F6822" s="9" t="e">
        <f>INDEX(#REF!:#REF!,MATCH($D6822,#REF!:#REF!,0),MATCH(#REF!,#REF!:#REF!,0))</f>
        <v>#REF!</v>
      </c>
    </row>
    <row r="6823" spans="1:6" ht="16.5" x14ac:dyDescent="0.3">
      <c r="A6823" s="9" t="s">
        <v>15502</v>
      </c>
      <c r="B6823" s="9" t="s">
        <v>2530</v>
      </c>
      <c r="C6823" s="10">
        <v>49214</v>
      </c>
      <c r="D6823" s="9">
        <v>6041314951</v>
      </c>
      <c r="E6823" s="9" t="e">
        <f>INDEX(#REF!:#REF!,MATCH($D6823,#REF!:#REF!,0),MATCH(#REF!,#REF!:#REF!,0))</f>
        <v>#REF!</v>
      </c>
      <c r="F6823" s="9" t="e">
        <f>INDEX(#REF!:#REF!,MATCH($D6823,#REF!:#REF!,0),MATCH(#REF!,#REF!:#REF!,0))</f>
        <v>#REF!</v>
      </c>
    </row>
    <row r="6824" spans="1:6" ht="16.5" x14ac:dyDescent="0.3">
      <c r="A6824" s="9" t="s">
        <v>15501</v>
      </c>
      <c r="B6824" s="9" t="s">
        <v>1999</v>
      </c>
      <c r="C6824" s="10">
        <v>34388</v>
      </c>
      <c r="D6824" s="9">
        <v>6618120233</v>
      </c>
      <c r="E6824" s="9" t="e">
        <f>INDEX(#REF!:#REF!,MATCH($D6824,#REF!:#REF!,0),MATCH(#REF!,#REF!:#REF!,0))</f>
        <v>#REF!</v>
      </c>
      <c r="F6824" s="9" t="e">
        <f>INDEX(#REF!:#REF!,MATCH($D6824,#REF!:#REF!,0),MATCH(#REF!,#REF!:#REF!,0))</f>
        <v>#REF!</v>
      </c>
    </row>
    <row r="6825" spans="1:6" ht="16.5" x14ac:dyDescent="0.3">
      <c r="A6825" s="9" t="s">
        <v>15500</v>
      </c>
      <c r="B6825" s="9" t="s">
        <v>2056</v>
      </c>
      <c r="C6825" s="10">
        <v>59133</v>
      </c>
      <c r="D6825" s="9">
        <v>8115985503</v>
      </c>
      <c r="E6825" s="9" t="e">
        <f>INDEX(#REF!:#REF!,MATCH($D6825,#REF!:#REF!,0),MATCH(#REF!,#REF!:#REF!,0))</f>
        <v>#REF!</v>
      </c>
      <c r="F6825" s="9" t="e">
        <f>INDEX(#REF!:#REF!,MATCH($D6825,#REF!:#REF!,0),MATCH(#REF!,#REF!:#REF!,0))</f>
        <v>#REF!</v>
      </c>
    </row>
    <row r="6826" spans="1:6" ht="16.5" x14ac:dyDescent="0.3">
      <c r="A6826" s="9" t="s">
        <v>15499</v>
      </c>
      <c r="B6826" s="9" t="s">
        <v>2366</v>
      </c>
      <c r="C6826" s="10">
        <v>12627</v>
      </c>
      <c r="D6826" s="9">
        <v>5974179625</v>
      </c>
      <c r="E6826" s="9" t="e">
        <f>INDEX(#REF!:#REF!,MATCH($D6826,#REF!:#REF!,0),MATCH(#REF!,#REF!:#REF!,0))</f>
        <v>#REF!</v>
      </c>
      <c r="F6826" s="9" t="e">
        <f>INDEX(#REF!:#REF!,MATCH($D6826,#REF!:#REF!,0),MATCH(#REF!,#REF!:#REF!,0))</f>
        <v>#REF!</v>
      </c>
    </row>
    <row r="6827" spans="1:6" ht="16.5" x14ac:dyDescent="0.3">
      <c r="A6827" s="9" t="s">
        <v>15498</v>
      </c>
      <c r="B6827" s="9" t="s">
        <v>1949</v>
      </c>
      <c r="C6827" s="10">
        <v>47980</v>
      </c>
      <c r="D6827" s="9">
        <v>6209983448</v>
      </c>
      <c r="E6827" s="9" t="e">
        <f>INDEX(#REF!:#REF!,MATCH($D6827,#REF!:#REF!,0),MATCH(#REF!,#REF!:#REF!,0))</f>
        <v>#REF!</v>
      </c>
      <c r="F6827" s="9" t="e">
        <f>INDEX(#REF!:#REF!,MATCH($D6827,#REF!:#REF!,0),MATCH(#REF!,#REF!:#REF!,0))</f>
        <v>#REF!</v>
      </c>
    </row>
    <row r="6828" spans="1:6" ht="16.5" x14ac:dyDescent="0.3">
      <c r="A6828" s="9" t="s">
        <v>15497</v>
      </c>
      <c r="B6828" s="9" t="s">
        <v>2795</v>
      </c>
      <c r="C6828" s="10">
        <v>26983</v>
      </c>
      <c r="D6828" s="9">
        <v>7585281072</v>
      </c>
      <c r="E6828" s="9" t="e">
        <f>INDEX(#REF!:#REF!,MATCH($D6828,#REF!:#REF!,0),MATCH(#REF!,#REF!:#REF!,0))</f>
        <v>#REF!</v>
      </c>
      <c r="F6828" s="9" t="e">
        <f>INDEX(#REF!:#REF!,MATCH($D6828,#REF!:#REF!,0),MATCH(#REF!,#REF!:#REF!,0))</f>
        <v>#REF!</v>
      </c>
    </row>
    <row r="6829" spans="1:6" ht="16.5" x14ac:dyDescent="0.3">
      <c r="A6829" s="9" t="s">
        <v>15496</v>
      </c>
      <c r="B6829" s="9" t="s">
        <v>2312</v>
      </c>
      <c r="C6829" s="10">
        <v>12162</v>
      </c>
      <c r="D6829" s="9">
        <v>2702941109</v>
      </c>
      <c r="E6829" s="9" t="e">
        <f>INDEX(#REF!:#REF!,MATCH($D6829,#REF!:#REF!,0),MATCH(#REF!,#REF!:#REF!,0))</f>
        <v>#REF!</v>
      </c>
      <c r="F6829" s="9" t="e">
        <f>INDEX(#REF!:#REF!,MATCH($D6829,#REF!:#REF!,0),MATCH(#REF!,#REF!:#REF!,0))</f>
        <v>#REF!</v>
      </c>
    </row>
    <row r="6830" spans="1:6" ht="16.5" x14ac:dyDescent="0.3">
      <c r="A6830" s="9" t="s">
        <v>15495</v>
      </c>
      <c r="B6830" s="9" t="s">
        <v>2195</v>
      </c>
      <c r="C6830" s="10">
        <v>56373</v>
      </c>
      <c r="D6830" s="9">
        <v>6260817967</v>
      </c>
      <c r="E6830" s="9" t="e">
        <f>INDEX(#REF!:#REF!,MATCH($D6830,#REF!:#REF!,0),MATCH(#REF!,#REF!:#REF!,0))</f>
        <v>#REF!</v>
      </c>
      <c r="F6830" s="9" t="e">
        <f>INDEX(#REF!:#REF!,MATCH($D6830,#REF!:#REF!,0),MATCH(#REF!,#REF!:#REF!,0))</f>
        <v>#REF!</v>
      </c>
    </row>
    <row r="6831" spans="1:6" ht="16.5" x14ac:dyDescent="0.3">
      <c r="A6831" s="9" t="s">
        <v>15494</v>
      </c>
      <c r="B6831" s="9" t="s">
        <v>2707</v>
      </c>
      <c r="C6831" s="10">
        <v>22066</v>
      </c>
      <c r="D6831" s="9">
        <v>8462409454</v>
      </c>
      <c r="E6831" s="9" t="e">
        <f>INDEX(#REF!:#REF!,MATCH($D6831,#REF!:#REF!,0),MATCH(#REF!,#REF!:#REF!,0))</f>
        <v>#REF!</v>
      </c>
      <c r="F6831" s="9" t="e">
        <f>INDEX(#REF!:#REF!,MATCH($D6831,#REF!:#REF!,0),MATCH(#REF!,#REF!:#REF!,0))</f>
        <v>#REF!</v>
      </c>
    </row>
    <row r="6832" spans="1:6" ht="16.5" x14ac:dyDescent="0.3">
      <c r="A6832" s="9" t="s">
        <v>15493</v>
      </c>
      <c r="B6832" s="9" t="s">
        <v>2530</v>
      </c>
      <c r="C6832" s="10">
        <v>27417</v>
      </c>
      <c r="D6832" s="9">
        <v>2740930763</v>
      </c>
      <c r="E6832" s="9" t="e">
        <f>INDEX(#REF!:#REF!,MATCH($D6832,#REF!:#REF!,0),MATCH(#REF!,#REF!:#REF!,0))</f>
        <v>#REF!</v>
      </c>
      <c r="F6832" s="9" t="e">
        <f>INDEX(#REF!:#REF!,MATCH($D6832,#REF!:#REF!,0),MATCH(#REF!,#REF!:#REF!,0))</f>
        <v>#REF!</v>
      </c>
    </row>
    <row r="6833" spans="1:6" ht="16.5" x14ac:dyDescent="0.3">
      <c r="A6833" s="9" t="s">
        <v>15492</v>
      </c>
      <c r="B6833" s="9" t="s">
        <v>2433</v>
      </c>
      <c r="C6833" s="10">
        <v>58865</v>
      </c>
      <c r="D6833" s="9">
        <v>2074776004</v>
      </c>
      <c r="E6833" s="9" t="e">
        <f>INDEX(#REF!:#REF!,MATCH($D6833,#REF!:#REF!,0),MATCH(#REF!,#REF!:#REF!,0))</f>
        <v>#REF!</v>
      </c>
      <c r="F6833" s="9" t="e">
        <f>INDEX(#REF!:#REF!,MATCH($D6833,#REF!:#REF!,0),MATCH(#REF!,#REF!:#REF!,0))</f>
        <v>#REF!</v>
      </c>
    </row>
    <row r="6834" spans="1:6" ht="16.5" x14ac:dyDescent="0.3">
      <c r="A6834" s="9" t="s">
        <v>15491</v>
      </c>
      <c r="B6834" s="9" t="s">
        <v>2509</v>
      </c>
      <c r="C6834" s="10">
        <v>26757</v>
      </c>
      <c r="D6834" s="9">
        <v>5837066497</v>
      </c>
      <c r="E6834" s="9" t="e">
        <f>INDEX(#REF!:#REF!,MATCH($D6834,#REF!:#REF!,0),MATCH(#REF!,#REF!:#REF!,0))</f>
        <v>#REF!</v>
      </c>
      <c r="F6834" s="9" t="e">
        <f>INDEX(#REF!:#REF!,MATCH($D6834,#REF!:#REF!,0),MATCH(#REF!,#REF!:#REF!,0))</f>
        <v>#REF!</v>
      </c>
    </row>
    <row r="6835" spans="1:6" ht="16.5" x14ac:dyDescent="0.3">
      <c r="A6835" s="9" t="s">
        <v>15490</v>
      </c>
      <c r="B6835" s="9" t="s">
        <v>2254</v>
      </c>
      <c r="C6835" s="10">
        <v>10645</v>
      </c>
      <c r="D6835" s="9">
        <v>3609467622</v>
      </c>
      <c r="E6835" s="9" t="e">
        <f>INDEX(#REF!:#REF!,MATCH($D6835,#REF!:#REF!,0),MATCH(#REF!,#REF!:#REF!,0))</f>
        <v>#REF!</v>
      </c>
      <c r="F6835" s="9" t="e">
        <f>INDEX(#REF!:#REF!,MATCH($D6835,#REF!:#REF!,0),MATCH(#REF!,#REF!:#REF!,0))</f>
        <v>#REF!</v>
      </c>
    </row>
    <row r="6836" spans="1:6" ht="16.5" x14ac:dyDescent="0.3">
      <c r="A6836" s="9" t="s">
        <v>15489</v>
      </c>
      <c r="B6836" s="9" t="s">
        <v>3720</v>
      </c>
      <c r="C6836" s="10">
        <v>46388</v>
      </c>
      <c r="D6836" s="9">
        <v>7961231404</v>
      </c>
      <c r="E6836" s="9" t="e">
        <f>INDEX(#REF!:#REF!,MATCH($D6836,#REF!:#REF!,0),MATCH(#REF!,#REF!:#REF!,0))</f>
        <v>#REF!</v>
      </c>
      <c r="F6836" s="9" t="e">
        <f>INDEX(#REF!:#REF!,MATCH($D6836,#REF!:#REF!,0),MATCH(#REF!,#REF!:#REF!,0))</f>
        <v>#REF!</v>
      </c>
    </row>
    <row r="6837" spans="1:6" ht="16.5" x14ac:dyDescent="0.3">
      <c r="A6837" s="9" t="s">
        <v>15488</v>
      </c>
      <c r="B6837" s="9" t="s">
        <v>2496</v>
      </c>
      <c r="C6837" s="10">
        <v>12939</v>
      </c>
      <c r="D6837" s="9">
        <v>4290015026</v>
      </c>
      <c r="E6837" s="9" t="e">
        <f>INDEX(#REF!:#REF!,MATCH($D6837,#REF!:#REF!,0),MATCH(#REF!,#REF!:#REF!,0))</f>
        <v>#REF!</v>
      </c>
      <c r="F6837" s="9" t="e">
        <f>INDEX(#REF!:#REF!,MATCH($D6837,#REF!:#REF!,0),MATCH(#REF!,#REF!:#REF!,0))</f>
        <v>#REF!</v>
      </c>
    </row>
    <row r="6838" spans="1:6" ht="16.5" x14ac:dyDescent="0.3">
      <c r="A6838" s="9" t="s">
        <v>15487</v>
      </c>
      <c r="B6838" s="9" t="s">
        <v>2144</v>
      </c>
      <c r="C6838" s="10">
        <v>41438</v>
      </c>
      <c r="D6838" s="9">
        <v>4984363320</v>
      </c>
      <c r="E6838" s="9" t="e">
        <f>INDEX(#REF!:#REF!,MATCH($D6838,#REF!:#REF!,0),MATCH(#REF!,#REF!:#REF!,0))</f>
        <v>#REF!</v>
      </c>
      <c r="F6838" s="9" t="e">
        <f>INDEX(#REF!:#REF!,MATCH($D6838,#REF!:#REF!,0),MATCH(#REF!,#REF!:#REF!,0))</f>
        <v>#REF!</v>
      </c>
    </row>
    <row r="6839" spans="1:6" ht="16.5" x14ac:dyDescent="0.3">
      <c r="A6839" s="9" t="s">
        <v>15486</v>
      </c>
      <c r="B6839" s="9" t="s">
        <v>2013</v>
      </c>
      <c r="C6839" s="10">
        <v>38503</v>
      </c>
      <c r="D6839" s="9">
        <v>7205288142</v>
      </c>
      <c r="E6839" s="9" t="e">
        <f>INDEX(#REF!:#REF!,MATCH($D6839,#REF!:#REF!,0),MATCH(#REF!,#REF!:#REF!,0))</f>
        <v>#REF!</v>
      </c>
      <c r="F6839" s="9" t="e">
        <f>INDEX(#REF!:#REF!,MATCH($D6839,#REF!:#REF!,0),MATCH(#REF!,#REF!:#REF!,0))</f>
        <v>#REF!</v>
      </c>
    </row>
    <row r="6840" spans="1:6" ht="16.5" x14ac:dyDescent="0.3">
      <c r="A6840" s="9" t="s">
        <v>15485</v>
      </c>
      <c r="B6840" s="9" t="s">
        <v>3841</v>
      </c>
      <c r="C6840" s="10">
        <v>55363</v>
      </c>
      <c r="D6840" s="9">
        <v>232367817</v>
      </c>
      <c r="E6840" s="9" t="e">
        <f>INDEX(#REF!:#REF!,MATCH($D6840,#REF!:#REF!,0),MATCH(#REF!,#REF!:#REF!,0))</f>
        <v>#REF!</v>
      </c>
      <c r="F6840" s="9" t="e">
        <f>INDEX(#REF!:#REF!,MATCH($D6840,#REF!:#REF!,0),MATCH(#REF!,#REF!:#REF!,0))</f>
        <v>#REF!</v>
      </c>
    </row>
    <row r="6841" spans="1:6" ht="16.5" x14ac:dyDescent="0.3">
      <c r="A6841" s="9" t="s">
        <v>15484</v>
      </c>
      <c r="B6841" s="9" t="s">
        <v>2721</v>
      </c>
      <c r="C6841" s="10">
        <v>43760</v>
      </c>
      <c r="D6841" s="9">
        <v>5293354957</v>
      </c>
      <c r="E6841" s="9" t="e">
        <f>INDEX(#REF!:#REF!,MATCH($D6841,#REF!:#REF!,0),MATCH(#REF!,#REF!:#REF!,0))</f>
        <v>#REF!</v>
      </c>
      <c r="F6841" s="9" t="e">
        <f>INDEX(#REF!:#REF!,MATCH($D6841,#REF!:#REF!,0),MATCH(#REF!,#REF!:#REF!,0))</f>
        <v>#REF!</v>
      </c>
    </row>
    <row r="6842" spans="1:6" ht="16.5" x14ac:dyDescent="0.3">
      <c r="A6842" s="9" t="s">
        <v>15483</v>
      </c>
      <c r="B6842" s="9" t="s">
        <v>2845</v>
      </c>
      <c r="C6842" s="10">
        <v>59824</v>
      </c>
      <c r="D6842" s="9">
        <v>1249074622</v>
      </c>
      <c r="E6842" s="9" t="e">
        <f>INDEX(#REF!:#REF!,MATCH($D6842,#REF!:#REF!,0),MATCH(#REF!,#REF!:#REF!,0))</f>
        <v>#REF!</v>
      </c>
      <c r="F6842" s="9" t="e">
        <f>INDEX(#REF!:#REF!,MATCH($D6842,#REF!:#REF!,0),MATCH(#REF!,#REF!:#REF!,0))</f>
        <v>#REF!</v>
      </c>
    </row>
    <row r="6843" spans="1:6" ht="16.5" x14ac:dyDescent="0.3">
      <c r="A6843" s="9" t="s">
        <v>15482</v>
      </c>
      <c r="B6843" s="9" t="s">
        <v>2886</v>
      </c>
      <c r="C6843" s="10">
        <v>19935</v>
      </c>
      <c r="D6843" s="9">
        <v>5792300712</v>
      </c>
      <c r="E6843" s="9" t="e">
        <f>INDEX(#REF!:#REF!,MATCH($D6843,#REF!:#REF!,0),MATCH(#REF!,#REF!:#REF!,0))</f>
        <v>#REF!</v>
      </c>
      <c r="F6843" s="9" t="e">
        <f>INDEX(#REF!:#REF!,MATCH($D6843,#REF!:#REF!,0),MATCH(#REF!,#REF!:#REF!,0))</f>
        <v>#REF!</v>
      </c>
    </row>
    <row r="6844" spans="1:6" ht="16.5" x14ac:dyDescent="0.3">
      <c r="A6844" s="9" t="s">
        <v>15481</v>
      </c>
      <c r="B6844" s="9" t="s">
        <v>2025</v>
      </c>
      <c r="C6844" s="10">
        <v>45224</v>
      </c>
      <c r="D6844" s="9">
        <v>5197585250</v>
      </c>
      <c r="E6844" s="9" t="e">
        <f>INDEX(#REF!:#REF!,MATCH($D6844,#REF!:#REF!,0),MATCH(#REF!,#REF!:#REF!,0))</f>
        <v>#REF!</v>
      </c>
      <c r="F6844" s="9" t="e">
        <f>INDEX(#REF!:#REF!,MATCH($D6844,#REF!:#REF!,0),MATCH(#REF!,#REF!:#REF!,0))</f>
        <v>#REF!</v>
      </c>
    </row>
    <row r="6845" spans="1:6" ht="16.5" x14ac:dyDescent="0.3">
      <c r="A6845" s="9" t="s">
        <v>15480</v>
      </c>
      <c r="B6845" s="9" t="s">
        <v>2886</v>
      </c>
      <c r="C6845" s="10">
        <v>29466</v>
      </c>
      <c r="D6845" s="9">
        <v>5383734902</v>
      </c>
      <c r="E6845" s="9" t="e">
        <f>INDEX(#REF!:#REF!,MATCH($D6845,#REF!:#REF!,0),MATCH(#REF!,#REF!:#REF!,0))</f>
        <v>#REF!</v>
      </c>
      <c r="F6845" s="9" t="e">
        <f>INDEX(#REF!:#REF!,MATCH($D6845,#REF!:#REF!,0),MATCH(#REF!,#REF!:#REF!,0))</f>
        <v>#REF!</v>
      </c>
    </row>
    <row r="6846" spans="1:6" ht="16.5" x14ac:dyDescent="0.3">
      <c r="A6846" s="9" t="s">
        <v>15479</v>
      </c>
      <c r="B6846" s="9" t="s">
        <v>2445</v>
      </c>
      <c r="C6846" s="10">
        <v>18993</v>
      </c>
      <c r="D6846" s="9">
        <v>2280674246</v>
      </c>
      <c r="E6846" s="9" t="e">
        <f>INDEX(#REF!:#REF!,MATCH($D6846,#REF!:#REF!,0),MATCH(#REF!,#REF!:#REF!,0))</f>
        <v>#REF!</v>
      </c>
      <c r="F6846" s="9" t="e">
        <f>INDEX(#REF!:#REF!,MATCH($D6846,#REF!:#REF!,0),MATCH(#REF!,#REF!:#REF!,0))</f>
        <v>#REF!</v>
      </c>
    </row>
    <row r="6847" spans="1:6" ht="16.5" x14ac:dyDescent="0.3">
      <c r="A6847" s="9" t="s">
        <v>15478</v>
      </c>
      <c r="B6847" s="9" t="s">
        <v>2140</v>
      </c>
      <c r="C6847" s="10">
        <v>56621</v>
      </c>
      <c r="D6847" s="9">
        <v>4011453366</v>
      </c>
      <c r="E6847" s="9" t="e">
        <f>INDEX(#REF!:#REF!,MATCH($D6847,#REF!:#REF!,0),MATCH(#REF!,#REF!:#REF!,0))</f>
        <v>#REF!</v>
      </c>
      <c r="F6847" s="9" t="e">
        <f>INDEX(#REF!:#REF!,MATCH($D6847,#REF!:#REF!,0),MATCH(#REF!,#REF!:#REF!,0))</f>
        <v>#REF!</v>
      </c>
    </row>
    <row r="6848" spans="1:6" ht="16.5" x14ac:dyDescent="0.3">
      <c r="A6848" s="9" t="s">
        <v>15477</v>
      </c>
      <c r="B6848" s="9" t="s">
        <v>2003</v>
      </c>
      <c r="C6848" s="10">
        <v>31282</v>
      </c>
      <c r="D6848" s="9">
        <v>797655034</v>
      </c>
      <c r="E6848" s="9" t="e">
        <f>INDEX(#REF!:#REF!,MATCH($D6848,#REF!:#REF!,0),MATCH(#REF!,#REF!:#REF!,0))</f>
        <v>#REF!</v>
      </c>
      <c r="F6848" s="9" t="e">
        <f>INDEX(#REF!:#REF!,MATCH($D6848,#REF!:#REF!,0),MATCH(#REF!,#REF!:#REF!,0))</f>
        <v>#REF!</v>
      </c>
    </row>
    <row r="6849" spans="1:6" ht="16.5" x14ac:dyDescent="0.3">
      <c r="A6849" s="9" t="s">
        <v>15476</v>
      </c>
      <c r="B6849" s="9" t="s">
        <v>2087</v>
      </c>
      <c r="C6849" s="10">
        <v>54989</v>
      </c>
      <c r="D6849" s="9">
        <v>7098438871</v>
      </c>
      <c r="E6849" s="9" t="e">
        <f>INDEX(#REF!:#REF!,MATCH($D6849,#REF!:#REF!,0),MATCH(#REF!,#REF!:#REF!,0))</f>
        <v>#REF!</v>
      </c>
      <c r="F6849" s="9" t="e">
        <f>INDEX(#REF!:#REF!,MATCH($D6849,#REF!:#REF!,0),MATCH(#REF!,#REF!:#REF!,0))</f>
        <v>#REF!</v>
      </c>
    </row>
    <row r="6850" spans="1:6" ht="16.5" x14ac:dyDescent="0.3">
      <c r="A6850" s="9" t="s">
        <v>15475</v>
      </c>
      <c r="B6850" s="9" t="s">
        <v>3430</v>
      </c>
      <c r="C6850" s="10">
        <v>18869</v>
      </c>
      <c r="D6850" s="9">
        <v>8099854152</v>
      </c>
      <c r="E6850" s="9" t="e">
        <f>INDEX(#REF!:#REF!,MATCH($D6850,#REF!:#REF!,0),MATCH(#REF!,#REF!:#REF!,0))</f>
        <v>#REF!</v>
      </c>
      <c r="F6850" s="9" t="e">
        <f>INDEX(#REF!:#REF!,MATCH($D6850,#REF!:#REF!,0),MATCH(#REF!,#REF!:#REF!,0))</f>
        <v>#REF!</v>
      </c>
    </row>
    <row r="6851" spans="1:6" ht="16.5" x14ac:dyDescent="0.3">
      <c r="A6851" s="9" t="s">
        <v>15474</v>
      </c>
      <c r="B6851" s="9" t="s">
        <v>3123</v>
      </c>
      <c r="C6851" s="10">
        <v>13936</v>
      </c>
      <c r="D6851" s="9">
        <v>5149710571</v>
      </c>
      <c r="E6851" s="9" t="e">
        <f>INDEX(#REF!:#REF!,MATCH($D6851,#REF!:#REF!,0),MATCH(#REF!,#REF!:#REF!,0))</f>
        <v>#REF!</v>
      </c>
      <c r="F6851" s="9" t="e">
        <f>INDEX(#REF!:#REF!,MATCH($D6851,#REF!:#REF!,0),MATCH(#REF!,#REF!:#REF!,0))</f>
        <v>#REF!</v>
      </c>
    </row>
    <row r="6852" spans="1:6" ht="16.5" x14ac:dyDescent="0.3">
      <c r="A6852" s="9" t="s">
        <v>15473</v>
      </c>
      <c r="B6852" s="9" t="s">
        <v>2125</v>
      </c>
      <c r="C6852" s="10">
        <v>26066</v>
      </c>
      <c r="D6852" s="9">
        <v>4439073344</v>
      </c>
      <c r="E6852" s="9" t="e">
        <f>INDEX(#REF!:#REF!,MATCH($D6852,#REF!:#REF!,0),MATCH(#REF!,#REF!:#REF!,0))</f>
        <v>#REF!</v>
      </c>
      <c r="F6852" s="9" t="e">
        <f>INDEX(#REF!:#REF!,MATCH($D6852,#REF!:#REF!,0),MATCH(#REF!,#REF!:#REF!,0))</f>
        <v>#REF!</v>
      </c>
    </row>
    <row r="6853" spans="1:6" ht="16.5" x14ac:dyDescent="0.3">
      <c r="A6853" s="9" t="s">
        <v>15472</v>
      </c>
      <c r="B6853" s="9" t="s">
        <v>2001</v>
      </c>
      <c r="C6853" s="10">
        <v>12949</v>
      </c>
      <c r="D6853" s="9">
        <v>3956653289</v>
      </c>
      <c r="E6853" s="9" t="e">
        <f>INDEX(#REF!:#REF!,MATCH($D6853,#REF!:#REF!,0),MATCH(#REF!,#REF!:#REF!,0))</f>
        <v>#REF!</v>
      </c>
      <c r="F6853" s="9" t="e">
        <f>INDEX(#REF!:#REF!,MATCH($D6853,#REF!:#REF!,0),MATCH(#REF!,#REF!:#REF!,0))</f>
        <v>#REF!</v>
      </c>
    </row>
    <row r="6854" spans="1:6" ht="16.5" x14ac:dyDescent="0.3">
      <c r="A6854" s="9" t="s">
        <v>15471</v>
      </c>
      <c r="B6854" s="9" t="s">
        <v>2272</v>
      </c>
      <c r="C6854" s="10">
        <v>48604</v>
      </c>
      <c r="D6854" s="9">
        <v>7411705322</v>
      </c>
      <c r="E6854" s="9" t="e">
        <f>INDEX(#REF!:#REF!,MATCH($D6854,#REF!:#REF!,0),MATCH(#REF!,#REF!:#REF!,0))</f>
        <v>#REF!</v>
      </c>
      <c r="F6854" s="9" t="e">
        <f>INDEX(#REF!:#REF!,MATCH($D6854,#REF!:#REF!,0),MATCH(#REF!,#REF!:#REF!,0))</f>
        <v>#REF!</v>
      </c>
    </row>
    <row r="6855" spans="1:6" ht="16.5" x14ac:dyDescent="0.3">
      <c r="A6855" s="9" t="s">
        <v>15470</v>
      </c>
      <c r="B6855" s="9" t="s">
        <v>2521</v>
      </c>
      <c r="C6855" s="10">
        <v>45516</v>
      </c>
      <c r="D6855" s="9">
        <v>1739513533</v>
      </c>
      <c r="E6855" s="9" t="e">
        <f>INDEX(#REF!:#REF!,MATCH($D6855,#REF!:#REF!,0),MATCH(#REF!,#REF!:#REF!,0))</f>
        <v>#REF!</v>
      </c>
      <c r="F6855" s="9" t="e">
        <f>INDEX(#REF!:#REF!,MATCH($D6855,#REF!:#REF!,0),MATCH(#REF!,#REF!:#REF!,0))</f>
        <v>#REF!</v>
      </c>
    </row>
    <row r="6856" spans="1:6" ht="16.5" x14ac:dyDescent="0.3">
      <c r="A6856" s="9" t="s">
        <v>15469</v>
      </c>
      <c r="B6856" s="9" t="s">
        <v>2939</v>
      </c>
      <c r="C6856" s="10">
        <v>39980</v>
      </c>
      <c r="D6856" s="9">
        <v>7367438190</v>
      </c>
      <c r="E6856" s="9" t="e">
        <f>INDEX(#REF!:#REF!,MATCH($D6856,#REF!:#REF!,0),MATCH(#REF!,#REF!:#REF!,0))</f>
        <v>#REF!</v>
      </c>
      <c r="F6856" s="9" t="e">
        <f>INDEX(#REF!:#REF!,MATCH($D6856,#REF!:#REF!,0),MATCH(#REF!,#REF!:#REF!,0))</f>
        <v>#REF!</v>
      </c>
    </row>
    <row r="6857" spans="1:6" ht="16.5" x14ac:dyDescent="0.3">
      <c r="A6857" s="9" t="s">
        <v>15468</v>
      </c>
      <c r="B6857" s="9" t="s">
        <v>2052</v>
      </c>
      <c r="C6857" s="10">
        <v>17750</v>
      </c>
      <c r="D6857" s="9">
        <v>6961242316</v>
      </c>
      <c r="E6857" s="9" t="e">
        <f>INDEX(#REF!:#REF!,MATCH($D6857,#REF!:#REF!,0),MATCH(#REF!,#REF!:#REF!,0))</f>
        <v>#REF!</v>
      </c>
      <c r="F6857" s="9" t="e">
        <f>INDEX(#REF!:#REF!,MATCH($D6857,#REF!:#REF!,0),MATCH(#REF!,#REF!:#REF!,0))</f>
        <v>#REF!</v>
      </c>
    </row>
    <row r="6858" spans="1:6" ht="16.5" x14ac:dyDescent="0.3">
      <c r="A6858" s="9" t="s">
        <v>15467</v>
      </c>
      <c r="B6858" s="9" t="s">
        <v>2628</v>
      </c>
      <c r="C6858" s="10">
        <v>49756</v>
      </c>
      <c r="D6858" s="9">
        <v>7249524151</v>
      </c>
      <c r="E6858" s="9" t="e">
        <f>INDEX(#REF!:#REF!,MATCH($D6858,#REF!:#REF!,0),MATCH(#REF!,#REF!:#REF!,0))</f>
        <v>#REF!</v>
      </c>
      <c r="F6858" s="9" t="e">
        <f>INDEX(#REF!:#REF!,MATCH($D6858,#REF!:#REF!,0),MATCH(#REF!,#REF!:#REF!,0))</f>
        <v>#REF!</v>
      </c>
    </row>
    <row r="6859" spans="1:6" ht="16.5" x14ac:dyDescent="0.3">
      <c r="A6859" s="9" t="s">
        <v>15466</v>
      </c>
      <c r="B6859" s="9" t="s">
        <v>2704</v>
      </c>
      <c r="C6859" s="10">
        <v>39027</v>
      </c>
      <c r="D6859" s="9">
        <v>1856596435</v>
      </c>
      <c r="E6859" s="9" t="e">
        <f>INDEX(#REF!:#REF!,MATCH($D6859,#REF!:#REF!,0),MATCH(#REF!,#REF!:#REF!,0))</f>
        <v>#REF!</v>
      </c>
      <c r="F6859" s="9" t="e">
        <f>INDEX(#REF!:#REF!,MATCH($D6859,#REF!:#REF!,0),MATCH(#REF!,#REF!:#REF!,0))</f>
        <v>#REF!</v>
      </c>
    </row>
    <row r="6860" spans="1:6" ht="16.5" x14ac:dyDescent="0.3">
      <c r="A6860" s="9" t="s">
        <v>15465</v>
      </c>
      <c r="B6860" s="9" t="s">
        <v>2158</v>
      </c>
      <c r="C6860" s="10">
        <v>18786</v>
      </c>
      <c r="D6860" s="9">
        <v>2128813026</v>
      </c>
      <c r="E6860" s="9" t="e">
        <f>INDEX(#REF!:#REF!,MATCH($D6860,#REF!:#REF!,0),MATCH(#REF!,#REF!:#REF!,0))</f>
        <v>#REF!</v>
      </c>
      <c r="F6860" s="9" t="e">
        <f>INDEX(#REF!:#REF!,MATCH($D6860,#REF!:#REF!,0),MATCH(#REF!,#REF!:#REF!,0))</f>
        <v>#REF!</v>
      </c>
    </row>
    <row r="6861" spans="1:6" ht="16.5" x14ac:dyDescent="0.3">
      <c r="A6861" s="9" t="s">
        <v>15464</v>
      </c>
      <c r="B6861" s="9" t="s">
        <v>3510</v>
      </c>
      <c r="C6861" s="10">
        <v>24839</v>
      </c>
      <c r="D6861" s="9">
        <v>3097425365</v>
      </c>
      <c r="E6861" s="9" t="e">
        <f>INDEX(#REF!:#REF!,MATCH($D6861,#REF!:#REF!,0),MATCH(#REF!,#REF!:#REF!,0))</f>
        <v>#REF!</v>
      </c>
      <c r="F6861" s="9" t="e">
        <f>INDEX(#REF!:#REF!,MATCH($D6861,#REF!:#REF!,0),MATCH(#REF!,#REF!:#REF!,0))</f>
        <v>#REF!</v>
      </c>
    </row>
    <row r="6862" spans="1:6" ht="16.5" x14ac:dyDescent="0.3">
      <c r="A6862" s="9" t="s">
        <v>15463</v>
      </c>
      <c r="B6862" s="9" t="s">
        <v>2334</v>
      </c>
      <c r="C6862" s="10">
        <v>37995</v>
      </c>
      <c r="D6862" s="9">
        <v>8664054479</v>
      </c>
      <c r="E6862" s="9" t="e">
        <f>INDEX(#REF!:#REF!,MATCH($D6862,#REF!:#REF!,0),MATCH(#REF!,#REF!:#REF!,0))</f>
        <v>#REF!</v>
      </c>
      <c r="F6862" s="9" t="e">
        <f>INDEX(#REF!:#REF!,MATCH($D6862,#REF!:#REF!,0),MATCH(#REF!,#REF!:#REF!,0))</f>
        <v>#REF!</v>
      </c>
    </row>
    <row r="6863" spans="1:6" ht="16.5" x14ac:dyDescent="0.3">
      <c r="A6863" s="9" t="s">
        <v>15462</v>
      </c>
      <c r="B6863" s="9" t="s">
        <v>2371</v>
      </c>
      <c r="C6863" s="10">
        <v>14950</v>
      </c>
      <c r="D6863" s="9">
        <v>62571575</v>
      </c>
      <c r="E6863" s="9" t="e">
        <f>INDEX(#REF!:#REF!,MATCH($D6863,#REF!:#REF!,0),MATCH(#REF!,#REF!:#REF!,0))</f>
        <v>#REF!</v>
      </c>
      <c r="F6863" s="9" t="e">
        <f>INDEX(#REF!:#REF!,MATCH($D6863,#REF!:#REF!,0),MATCH(#REF!,#REF!:#REF!,0))</f>
        <v>#REF!</v>
      </c>
    </row>
    <row r="6864" spans="1:6" ht="16.5" x14ac:dyDescent="0.3">
      <c r="A6864" s="9" t="s">
        <v>15461</v>
      </c>
      <c r="B6864" s="9" t="s">
        <v>2013</v>
      </c>
      <c r="C6864" s="10">
        <v>59222</v>
      </c>
      <c r="D6864" s="9">
        <v>7180536660</v>
      </c>
      <c r="E6864" s="9" t="e">
        <f>INDEX(#REF!:#REF!,MATCH($D6864,#REF!:#REF!,0),MATCH(#REF!,#REF!:#REF!,0))</f>
        <v>#REF!</v>
      </c>
      <c r="F6864" s="9" t="e">
        <f>INDEX(#REF!:#REF!,MATCH($D6864,#REF!:#REF!,0),MATCH(#REF!,#REF!:#REF!,0))</f>
        <v>#REF!</v>
      </c>
    </row>
    <row r="6865" spans="1:6" ht="16.5" x14ac:dyDescent="0.3">
      <c r="A6865" s="9" t="s">
        <v>15460</v>
      </c>
      <c r="B6865" s="9" t="s">
        <v>2450</v>
      </c>
      <c r="C6865" s="10">
        <v>20809</v>
      </c>
      <c r="D6865" s="9">
        <v>9260254965</v>
      </c>
      <c r="E6865" s="9" t="e">
        <f>INDEX(#REF!:#REF!,MATCH($D6865,#REF!:#REF!,0),MATCH(#REF!,#REF!:#REF!,0))</f>
        <v>#REF!</v>
      </c>
      <c r="F6865" s="9" t="e">
        <f>INDEX(#REF!:#REF!,MATCH($D6865,#REF!:#REF!,0),MATCH(#REF!,#REF!:#REF!,0))</f>
        <v>#REF!</v>
      </c>
    </row>
    <row r="6866" spans="1:6" ht="16.5" x14ac:dyDescent="0.3">
      <c r="A6866" s="9" t="s">
        <v>15459</v>
      </c>
      <c r="B6866" s="9" t="s">
        <v>2050</v>
      </c>
      <c r="C6866" s="10">
        <v>43887</v>
      </c>
      <c r="D6866" s="9">
        <v>858481901</v>
      </c>
      <c r="E6866" s="9" t="e">
        <f>INDEX(#REF!:#REF!,MATCH($D6866,#REF!:#REF!,0),MATCH(#REF!,#REF!:#REF!,0))</f>
        <v>#REF!</v>
      </c>
      <c r="F6866" s="9" t="e">
        <f>INDEX(#REF!:#REF!,MATCH($D6866,#REF!:#REF!,0),MATCH(#REF!,#REF!:#REF!,0))</f>
        <v>#REF!</v>
      </c>
    </row>
    <row r="6867" spans="1:6" ht="16.5" x14ac:dyDescent="0.3">
      <c r="A6867" s="9" t="s">
        <v>15458</v>
      </c>
      <c r="B6867" s="9" t="s">
        <v>2539</v>
      </c>
      <c r="C6867" s="10">
        <v>50609</v>
      </c>
      <c r="D6867" s="9">
        <v>1598957961</v>
      </c>
      <c r="E6867" s="9" t="e">
        <f>INDEX(#REF!:#REF!,MATCH($D6867,#REF!:#REF!,0),MATCH(#REF!,#REF!:#REF!,0))</f>
        <v>#REF!</v>
      </c>
      <c r="F6867" s="9" t="e">
        <f>INDEX(#REF!:#REF!,MATCH($D6867,#REF!:#REF!,0),MATCH(#REF!,#REF!:#REF!,0))</f>
        <v>#REF!</v>
      </c>
    </row>
    <row r="6868" spans="1:6" ht="16.5" x14ac:dyDescent="0.3">
      <c r="A6868" s="9" t="s">
        <v>15457</v>
      </c>
      <c r="B6868" s="9" t="s">
        <v>2433</v>
      </c>
      <c r="C6868" s="10">
        <v>14029</v>
      </c>
      <c r="D6868" s="9">
        <v>6724903874</v>
      </c>
      <c r="E6868" s="9" t="e">
        <f>INDEX(#REF!:#REF!,MATCH($D6868,#REF!:#REF!,0),MATCH(#REF!,#REF!:#REF!,0))</f>
        <v>#REF!</v>
      </c>
      <c r="F6868" s="9" t="e">
        <f>INDEX(#REF!:#REF!,MATCH($D6868,#REF!:#REF!,0),MATCH(#REF!,#REF!:#REF!,0))</f>
        <v>#REF!</v>
      </c>
    </row>
    <row r="6869" spans="1:6" ht="16.5" x14ac:dyDescent="0.3">
      <c r="A6869" s="9" t="s">
        <v>15456</v>
      </c>
      <c r="B6869" s="9" t="s">
        <v>1965</v>
      </c>
      <c r="C6869" s="10">
        <v>53688</v>
      </c>
      <c r="D6869" s="9">
        <v>7462528568</v>
      </c>
      <c r="E6869" s="9" t="e">
        <f>INDEX(#REF!:#REF!,MATCH($D6869,#REF!:#REF!,0),MATCH(#REF!,#REF!:#REF!,0))</f>
        <v>#REF!</v>
      </c>
      <c r="F6869" s="9" t="e">
        <f>INDEX(#REF!:#REF!,MATCH($D6869,#REF!:#REF!,0),MATCH(#REF!,#REF!:#REF!,0))</f>
        <v>#REF!</v>
      </c>
    </row>
    <row r="6870" spans="1:6" ht="16.5" x14ac:dyDescent="0.3">
      <c r="A6870" s="9" t="s">
        <v>15455</v>
      </c>
      <c r="B6870" s="9" t="s">
        <v>2528</v>
      </c>
      <c r="C6870" s="10">
        <v>35329</v>
      </c>
      <c r="D6870" s="9">
        <v>2493113470</v>
      </c>
      <c r="E6870" s="9" t="e">
        <f>INDEX(#REF!:#REF!,MATCH($D6870,#REF!:#REF!,0),MATCH(#REF!,#REF!:#REF!,0))</f>
        <v>#REF!</v>
      </c>
      <c r="F6870" s="9" t="e">
        <f>INDEX(#REF!:#REF!,MATCH($D6870,#REF!:#REF!,0),MATCH(#REF!,#REF!:#REF!,0))</f>
        <v>#REF!</v>
      </c>
    </row>
    <row r="6871" spans="1:6" ht="16.5" x14ac:dyDescent="0.3">
      <c r="A6871" s="9" t="s">
        <v>15454</v>
      </c>
      <c r="B6871" s="9" t="s">
        <v>2448</v>
      </c>
      <c r="C6871" s="10">
        <v>16226</v>
      </c>
      <c r="D6871" s="9">
        <v>1081492333</v>
      </c>
      <c r="E6871" s="9" t="e">
        <f>INDEX(#REF!:#REF!,MATCH($D6871,#REF!:#REF!,0),MATCH(#REF!,#REF!:#REF!,0))</f>
        <v>#REF!</v>
      </c>
      <c r="F6871" s="9" t="e">
        <f>INDEX(#REF!:#REF!,MATCH($D6871,#REF!:#REF!,0),MATCH(#REF!,#REF!:#REF!,0))</f>
        <v>#REF!</v>
      </c>
    </row>
    <row r="6872" spans="1:6" ht="16.5" x14ac:dyDescent="0.3">
      <c r="A6872" s="9" t="s">
        <v>15453</v>
      </c>
      <c r="B6872" s="9" t="s">
        <v>2190</v>
      </c>
      <c r="C6872" s="10">
        <v>23429</v>
      </c>
      <c r="D6872" s="9">
        <v>8750494546</v>
      </c>
      <c r="E6872" s="9" t="e">
        <f>INDEX(#REF!:#REF!,MATCH($D6872,#REF!:#REF!,0),MATCH(#REF!,#REF!:#REF!,0))</f>
        <v>#REF!</v>
      </c>
      <c r="F6872" s="9" t="e">
        <f>INDEX(#REF!:#REF!,MATCH($D6872,#REF!:#REF!,0),MATCH(#REF!,#REF!:#REF!,0))</f>
        <v>#REF!</v>
      </c>
    </row>
    <row r="6873" spans="1:6" ht="16.5" x14ac:dyDescent="0.3">
      <c r="A6873" s="9" t="s">
        <v>15452</v>
      </c>
      <c r="B6873" s="9" t="s">
        <v>3275</v>
      </c>
      <c r="C6873" s="10">
        <v>55584</v>
      </c>
      <c r="D6873" s="9">
        <v>6961242316</v>
      </c>
      <c r="E6873" s="9" t="e">
        <f>INDEX(#REF!:#REF!,MATCH($D6873,#REF!:#REF!,0),MATCH(#REF!,#REF!:#REF!,0))</f>
        <v>#REF!</v>
      </c>
      <c r="F6873" s="9" t="e">
        <f>INDEX(#REF!:#REF!,MATCH($D6873,#REF!:#REF!,0),MATCH(#REF!,#REF!:#REF!,0))</f>
        <v>#REF!</v>
      </c>
    </row>
    <row r="6874" spans="1:6" ht="16.5" x14ac:dyDescent="0.3">
      <c r="A6874" s="9" t="s">
        <v>15451</v>
      </c>
      <c r="B6874" s="9" t="s">
        <v>2208</v>
      </c>
      <c r="C6874" s="10">
        <v>41612</v>
      </c>
      <c r="D6874" s="9">
        <v>713650656</v>
      </c>
      <c r="E6874" s="9" t="e">
        <f>INDEX(#REF!:#REF!,MATCH($D6874,#REF!:#REF!,0),MATCH(#REF!,#REF!:#REF!,0))</f>
        <v>#REF!</v>
      </c>
      <c r="F6874" s="9" t="e">
        <f>INDEX(#REF!:#REF!,MATCH($D6874,#REF!:#REF!,0),MATCH(#REF!,#REF!:#REF!,0))</f>
        <v>#REF!</v>
      </c>
    </row>
    <row r="6875" spans="1:6" ht="16.5" x14ac:dyDescent="0.3">
      <c r="A6875" s="9" t="s">
        <v>15450</v>
      </c>
      <c r="B6875" s="9" t="s">
        <v>2667</v>
      </c>
      <c r="C6875" s="10">
        <v>17684</v>
      </c>
      <c r="D6875" s="9">
        <v>8501525324</v>
      </c>
      <c r="E6875" s="9" t="e">
        <f>INDEX(#REF!:#REF!,MATCH($D6875,#REF!:#REF!,0),MATCH(#REF!,#REF!:#REF!,0))</f>
        <v>#REF!</v>
      </c>
      <c r="F6875" s="9" t="e">
        <f>INDEX(#REF!:#REF!,MATCH($D6875,#REF!:#REF!,0),MATCH(#REF!,#REF!:#REF!,0))</f>
        <v>#REF!</v>
      </c>
    </row>
    <row r="6876" spans="1:6" ht="16.5" x14ac:dyDescent="0.3">
      <c r="A6876" s="9" t="s">
        <v>15449</v>
      </c>
      <c r="B6876" s="9" t="s">
        <v>1949</v>
      </c>
      <c r="C6876" s="10">
        <v>22682</v>
      </c>
      <c r="D6876" s="9">
        <v>7240169995</v>
      </c>
      <c r="E6876" s="9" t="e">
        <f>INDEX(#REF!:#REF!,MATCH($D6876,#REF!:#REF!,0),MATCH(#REF!,#REF!:#REF!,0))</f>
        <v>#REF!</v>
      </c>
      <c r="F6876" s="9" t="e">
        <f>INDEX(#REF!:#REF!,MATCH($D6876,#REF!:#REF!,0),MATCH(#REF!,#REF!:#REF!,0))</f>
        <v>#REF!</v>
      </c>
    </row>
    <row r="6877" spans="1:6" ht="16.5" x14ac:dyDescent="0.3">
      <c r="A6877" s="9" t="s">
        <v>15448</v>
      </c>
      <c r="B6877" s="9" t="s">
        <v>2881</v>
      </c>
      <c r="C6877" s="10">
        <v>39939</v>
      </c>
      <c r="D6877" s="9">
        <v>116428384</v>
      </c>
      <c r="E6877" s="9" t="e">
        <f>INDEX(#REF!:#REF!,MATCH($D6877,#REF!:#REF!,0),MATCH(#REF!,#REF!:#REF!,0))</f>
        <v>#REF!</v>
      </c>
      <c r="F6877" s="9" t="e">
        <f>INDEX(#REF!:#REF!,MATCH($D6877,#REF!:#REF!,0),MATCH(#REF!,#REF!:#REF!,0))</f>
        <v>#REF!</v>
      </c>
    </row>
    <row r="6878" spans="1:6" ht="16.5" x14ac:dyDescent="0.3">
      <c r="A6878" s="9" t="s">
        <v>15447</v>
      </c>
      <c r="B6878" s="9" t="s">
        <v>2530</v>
      </c>
      <c r="C6878" s="10">
        <v>39581</v>
      </c>
      <c r="D6878" s="9">
        <v>7263964236</v>
      </c>
      <c r="E6878" s="9" t="e">
        <f>INDEX(#REF!:#REF!,MATCH($D6878,#REF!:#REF!,0),MATCH(#REF!,#REF!:#REF!,0))</f>
        <v>#REF!</v>
      </c>
      <c r="F6878" s="9" t="e">
        <f>INDEX(#REF!:#REF!,MATCH($D6878,#REF!:#REF!,0),MATCH(#REF!,#REF!:#REF!,0))</f>
        <v>#REF!</v>
      </c>
    </row>
    <row r="6879" spans="1:6" ht="16.5" x14ac:dyDescent="0.3">
      <c r="A6879" s="9" t="s">
        <v>15446</v>
      </c>
      <c r="B6879" s="9" t="s">
        <v>3172</v>
      </c>
      <c r="C6879" s="10">
        <v>44179</v>
      </c>
      <c r="D6879" s="9">
        <v>7251959615</v>
      </c>
      <c r="E6879" s="9" t="e">
        <f>INDEX(#REF!:#REF!,MATCH($D6879,#REF!:#REF!,0),MATCH(#REF!,#REF!:#REF!,0))</f>
        <v>#REF!</v>
      </c>
      <c r="F6879" s="9" t="e">
        <f>INDEX(#REF!:#REF!,MATCH($D6879,#REF!:#REF!,0),MATCH(#REF!,#REF!:#REF!,0))</f>
        <v>#REF!</v>
      </c>
    </row>
    <row r="6880" spans="1:6" ht="16.5" x14ac:dyDescent="0.3">
      <c r="A6880" s="9" t="s">
        <v>15445</v>
      </c>
      <c r="B6880" s="9" t="s">
        <v>2539</v>
      </c>
      <c r="C6880" s="10">
        <v>33036</v>
      </c>
      <c r="D6880" s="9">
        <v>1163292249</v>
      </c>
      <c r="E6880" s="9" t="e">
        <f>INDEX(#REF!:#REF!,MATCH($D6880,#REF!:#REF!,0),MATCH(#REF!,#REF!:#REF!,0))</f>
        <v>#REF!</v>
      </c>
      <c r="F6880" s="9" t="e">
        <f>INDEX(#REF!:#REF!,MATCH($D6880,#REF!:#REF!,0),MATCH(#REF!,#REF!:#REF!,0))</f>
        <v>#REF!</v>
      </c>
    </row>
    <row r="6881" spans="1:6" ht="16.5" x14ac:dyDescent="0.3">
      <c r="A6881" s="9" t="s">
        <v>15444</v>
      </c>
      <c r="B6881" s="9" t="s">
        <v>2707</v>
      </c>
      <c r="C6881" s="10">
        <v>42079</v>
      </c>
      <c r="D6881" s="9">
        <v>9545462825</v>
      </c>
      <c r="E6881" s="9" t="e">
        <f>INDEX(#REF!:#REF!,MATCH($D6881,#REF!:#REF!,0),MATCH(#REF!,#REF!:#REF!,0))</f>
        <v>#REF!</v>
      </c>
      <c r="F6881" s="9" t="e">
        <f>INDEX(#REF!:#REF!,MATCH($D6881,#REF!:#REF!,0),MATCH(#REF!,#REF!:#REF!,0))</f>
        <v>#REF!</v>
      </c>
    </row>
    <row r="6882" spans="1:6" ht="16.5" x14ac:dyDescent="0.3">
      <c r="A6882" s="9" t="s">
        <v>15443</v>
      </c>
      <c r="B6882" s="9" t="s">
        <v>2169</v>
      </c>
      <c r="C6882" s="10">
        <v>17832</v>
      </c>
      <c r="D6882" s="9">
        <v>8419732141</v>
      </c>
      <c r="E6882" s="9" t="e">
        <f>INDEX(#REF!:#REF!,MATCH($D6882,#REF!:#REF!,0),MATCH(#REF!,#REF!:#REF!,0))</f>
        <v>#REF!</v>
      </c>
      <c r="F6882" s="9" t="e">
        <f>INDEX(#REF!:#REF!,MATCH($D6882,#REF!:#REF!,0),MATCH(#REF!,#REF!:#REF!,0))</f>
        <v>#REF!</v>
      </c>
    </row>
    <row r="6883" spans="1:6" ht="16.5" x14ac:dyDescent="0.3">
      <c r="A6883" s="9" t="s">
        <v>15442</v>
      </c>
      <c r="B6883" s="9" t="s">
        <v>2077</v>
      </c>
      <c r="C6883" s="10">
        <v>33872</v>
      </c>
      <c r="D6883" s="9">
        <v>9965847037</v>
      </c>
      <c r="E6883" s="9" t="e">
        <f>INDEX(#REF!:#REF!,MATCH($D6883,#REF!:#REF!,0),MATCH(#REF!,#REF!:#REF!,0))</f>
        <v>#REF!</v>
      </c>
      <c r="F6883" s="9" t="e">
        <f>INDEX(#REF!:#REF!,MATCH($D6883,#REF!:#REF!,0),MATCH(#REF!,#REF!:#REF!,0))</f>
        <v>#REF!</v>
      </c>
    </row>
    <row r="6884" spans="1:6" ht="16.5" x14ac:dyDescent="0.3">
      <c r="A6884" s="9" t="s">
        <v>15441</v>
      </c>
      <c r="B6884" s="9" t="s">
        <v>3255</v>
      </c>
      <c r="C6884" s="10">
        <v>45275</v>
      </c>
      <c r="D6884" s="9">
        <v>5460394635</v>
      </c>
      <c r="E6884" s="9" t="e">
        <f>INDEX(#REF!:#REF!,MATCH($D6884,#REF!:#REF!,0),MATCH(#REF!,#REF!:#REF!,0))</f>
        <v>#REF!</v>
      </c>
      <c r="F6884" s="9" t="e">
        <f>INDEX(#REF!:#REF!,MATCH($D6884,#REF!:#REF!,0),MATCH(#REF!,#REF!:#REF!,0))</f>
        <v>#REF!</v>
      </c>
    </row>
    <row r="6885" spans="1:6" ht="16.5" x14ac:dyDescent="0.3">
      <c r="A6885" s="9" t="s">
        <v>15440</v>
      </c>
      <c r="B6885" s="9" t="s">
        <v>2204</v>
      </c>
      <c r="C6885" s="10">
        <v>30319</v>
      </c>
      <c r="D6885" s="9">
        <v>5759255762</v>
      </c>
      <c r="E6885" s="9" t="e">
        <f>INDEX(#REF!:#REF!,MATCH($D6885,#REF!:#REF!,0),MATCH(#REF!,#REF!:#REF!,0))</f>
        <v>#REF!</v>
      </c>
      <c r="F6885" s="9" t="e">
        <f>INDEX(#REF!:#REF!,MATCH($D6885,#REF!:#REF!,0),MATCH(#REF!,#REF!:#REF!,0))</f>
        <v>#REF!</v>
      </c>
    </row>
    <row r="6886" spans="1:6" ht="16.5" x14ac:dyDescent="0.3">
      <c r="A6886" s="9" t="s">
        <v>15439</v>
      </c>
      <c r="B6886" s="9" t="s">
        <v>1979</v>
      </c>
      <c r="C6886" s="10">
        <v>40178</v>
      </c>
      <c r="D6886" s="9">
        <v>101658508</v>
      </c>
      <c r="E6886" s="9" t="e">
        <f>INDEX(#REF!:#REF!,MATCH($D6886,#REF!:#REF!,0),MATCH(#REF!,#REF!:#REF!,0))</f>
        <v>#REF!</v>
      </c>
      <c r="F6886" s="9" t="e">
        <f>INDEX(#REF!:#REF!,MATCH($D6886,#REF!:#REF!,0),MATCH(#REF!,#REF!:#REF!,0))</f>
        <v>#REF!</v>
      </c>
    </row>
    <row r="6887" spans="1:6" ht="16.5" x14ac:dyDescent="0.3">
      <c r="A6887" s="9" t="s">
        <v>15438</v>
      </c>
      <c r="B6887" s="9" t="s">
        <v>2269</v>
      </c>
      <c r="C6887" s="10">
        <v>40981</v>
      </c>
      <c r="D6887" s="9">
        <v>1296185559</v>
      </c>
      <c r="E6887" s="9" t="e">
        <f>INDEX(#REF!:#REF!,MATCH($D6887,#REF!:#REF!,0),MATCH(#REF!,#REF!:#REF!,0))</f>
        <v>#REF!</v>
      </c>
      <c r="F6887" s="9" t="e">
        <f>INDEX(#REF!:#REF!,MATCH($D6887,#REF!:#REF!,0),MATCH(#REF!,#REF!:#REF!,0))</f>
        <v>#REF!</v>
      </c>
    </row>
    <row r="6888" spans="1:6" ht="16.5" x14ac:dyDescent="0.3">
      <c r="A6888" s="9" t="s">
        <v>15437</v>
      </c>
      <c r="B6888" s="9" t="s">
        <v>2870</v>
      </c>
      <c r="C6888" s="10">
        <v>32857</v>
      </c>
      <c r="D6888" s="9">
        <v>544760832</v>
      </c>
      <c r="E6888" s="9" t="e">
        <f>INDEX(#REF!:#REF!,MATCH($D6888,#REF!:#REF!,0),MATCH(#REF!,#REF!:#REF!,0))</f>
        <v>#REF!</v>
      </c>
      <c r="F6888" s="9" t="e">
        <f>INDEX(#REF!:#REF!,MATCH($D6888,#REF!:#REF!,0),MATCH(#REF!,#REF!:#REF!,0))</f>
        <v>#REF!</v>
      </c>
    </row>
    <row r="6889" spans="1:6" ht="16.5" x14ac:dyDescent="0.3">
      <c r="A6889" s="9" t="s">
        <v>15436</v>
      </c>
      <c r="B6889" s="9" t="s">
        <v>2151</v>
      </c>
      <c r="C6889" s="10">
        <v>18440</v>
      </c>
      <c r="D6889" s="9">
        <v>3935718624</v>
      </c>
      <c r="E6889" s="9" t="e">
        <f>INDEX(#REF!:#REF!,MATCH($D6889,#REF!:#REF!,0),MATCH(#REF!,#REF!:#REF!,0))</f>
        <v>#REF!</v>
      </c>
      <c r="F6889" s="9" t="e">
        <f>INDEX(#REF!:#REF!,MATCH($D6889,#REF!:#REF!,0),MATCH(#REF!,#REF!:#REF!,0))</f>
        <v>#REF!</v>
      </c>
    </row>
    <row r="6890" spans="1:6" ht="16.5" x14ac:dyDescent="0.3">
      <c r="A6890" s="9" t="s">
        <v>15435</v>
      </c>
      <c r="B6890" s="9" t="s">
        <v>2248</v>
      </c>
      <c r="C6890" s="10">
        <v>16185</v>
      </c>
      <c r="D6890" s="9">
        <v>1953937357</v>
      </c>
      <c r="E6890" s="9" t="e">
        <f>INDEX(#REF!:#REF!,MATCH($D6890,#REF!:#REF!,0),MATCH(#REF!,#REF!:#REF!,0))</f>
        <v>#REF!</v>
      </c>
      <c r="F6890" s="9" t="e">
        <f>INDEX(#REF!:#REF!,MATCH($D6890,#REF!:#REF!,0),MATCH(#REF!,#REF!:#REF!,0))</f>
        <v>#REF!</v>
      </c>
    </row>
    <row r="6891" spans="1:6" ht="16.5" x14ac:dyDescent="0.3">
      <c r="A6891" s="9" t="s">
        <v>15434</v>
      </c>
      <c r="B6891" s="9" t="s">
        <v>2448</v>
      </c>
      <c r="C6891" s="10">
        <v>38746</v>
      </c>
      <c r="D6891" s="9">
        <v>4223282808</v>
      </c>
      <c r="E6891" s="9" t="e">
        <f>INDEX(#REF!:#REF!,MATCH($D6891,#REF!:#REF!,0),MATCH(#REF!,#REF!:#REF!,0))</f>
        <v>#REF!</v>
      </c>
      <c r="F6891" s="9" t="e">
        <f>INDEX(#REF!:#REF!,MATCH($D6891,#REF!:#REF!,0),MATCH(#REF!,#REF!:#REF!,0))</f>
        <v>#REF!</v>
      </c>
    </row>
    <row r="6892" spans="1:6" ht="16.5" x14ac:dyDescent="0.3">
      <c r="A6892" s="9" t="s">
        <v>15433</v>
      </c>
      <c r="B6892" s="9" t="s">
        <v>2359</v>
      </c>
      <c r="C6892" s="10">
        <v>46352</v>
      </c>
      <c r="D6892" s="9">
        <v>1096335336</v>
      </c>
      <c r="E6892" s="9" t="e">
        <f>INDEX(#REF!:#REF!,MATCH($D6892,#REF!:#REF!,0),MATCH(#REF!,#REF!:#REF!,0))</f>
        <v>#REF!</v>
      </c>
      <c r="F6892" s="9" t="e">
        <f>INDEX(#REF!:#REF!,MATCH($D6892,#REF!:#REF!,0),MATCH(#REF!,#REF!:#REF!,0))</f>
        <v>#REF!</v>
      </c>
    </row>
    <row r="6893" spans="1:6" ht="16.5" x14ac:dyDescent="0.3">
      <c r="A6893" s="9" t="s">
        <v>15432</v>
      </c>
      <c r="B6893" s="9" t="s">
        <v>3506</v>
      </c>
      <c r="C6893" s="10">
        <v>34021</v>
      </c>
      <c r="D6893" s="9">
        <v>1351073265</v>
      </c>
      <c r="E6893" s="9" t="e">
        <f>INDEX(#REF!:#REF!,MATCH($D6893,#REF!:#REF!,0),MATCH(#REF!,#REF!:#REF!,0))</f>
        <v>#REF!</v>
      </c>
      <c r="F6893" s="9" t="e">
        <f>INDEX(#REF!:#REF!,MATCH($D6893,#REF!:#REF!,0),MATCH(#REF!,#REF!:#REF!,0))</f>
        <v>#REF!</v>
      </c>
    </row>
    <row r="6894" spans="1:6" ht="16.5" x14ac:dyDescent="0.3">
      <c r="A6894" s="9" t="s">
        <v>15431</v>
      </c>
      <c r="B6894" s="9" t="s">
        <v>2762</v>
      </c>
      <c r="C6894" s="10">
        <v>47154</v>
      </c>
      <c r="D6894" s="9">
        <v>7088886472</v>
      </c>
      <c r="E6894" s="9" t="e">
        <f>INDEX(#REF!:#REF!,MATCH($D6894,#REF!:#REF!,0),MATCH(#REF!,#REF!:#REF!,0))</f>
        <v>#REF!</v>
      </c>
      <c r="F6894" s="9" t="e">
        <f>INDEX(#REF!:#REF!,MATCH($D6894,#REF!:#REF!,0),MATCH(#REF!,#REF!:#REF!,0))</f>
        <v>#REF!</v>
      </c>
    </row>
    <row r="6895" spans="1:6" ht="16.5" x14ac:dyDescent="0.3">
      <c r="A6895" s="9" t="s">
        <v>15430</v>
      </c>
      <c r="B6895" s="9" t="s">
        <v>2935</v>
      </c>
      <c r="C6895" s="10">
        <v>10682</v>
      </c>
      <c r="D6895" s="9">
        <v>1489889981</v>
      </c>
      <c r="E6895" s="9" t="e">
        <f>INDEX(#REF!:#REF!,MATCH($D6895,#REF!:#REF!,0),MATCH(#REF!,#REF!:#REF!,0))</f>
        <v>#REF!</v>
      </c>
      <c r="F6895" s="9" t="e">
        <f>INDEX(#REF!:#REF!,MATCH($D6895,#REF!:#REF!,0),MATCH(#REF!,#REF!:#REF!,0))</f>
        <v>#REF!</v>
      </c>
    </row>
    <row r="6896" spans="1:6" ht="16.5" x14ac:dyDescent="0.3">
      <c r="A6896" s="9" t="s">
        <v>15429</v>
      </c>
      <c r="B6896" s="9" t="s">
        <v>2243</v>
      </c>
      <c r="C6896" s="10">
        <v>29479</v>
      </c>
      <c r="D6896" s="9">
        <v>7625163059</v>
      </c>
      <c r="E6896" s="9" t="e">
        <f>INDEX(#REF!:#REF!,MATCH($D6896,#REF!:#REF!,0),MATCH(#REF!,#REF!:#REF!,0))</f>
        <v>#REF!</v>
      </c>
      <c r="F6896" s="9" t="e">
        <f>INDEX(#REF!:#REF!,MATCH($D6896,#REF!:#REF!,0),MATCH(#REF!,#REF!:#REF!,0))</f>
        <v>#REF!</v>
      </c>
    </row>
    <row r="6897" spans="1:6" ht="16.5" x14ac:dyDescent="0.3">
      <c r="A6897" s="9" t="s">
        <v>15428</v>
      </c>
      <c r="B6897" s="9" t="s">
        <v>2476</v>
      </c>
      <c r="C6897" s="10">
        <v>26238</v>
      </c>
      <c r="D6897" s="9">
        <v>7152427402</v>
      </c>
      <c r="E6897" s="9" t="e">
        <f>INDEX(#REF!:#REF!,MATCH($D6897,#REF!:#REF!,0),MATCH(#REF!,#REF!:#REF!,0))</f>
        <v>#REF!</v>
      </c>
      <c r="F6897" s="9" t="e">
        <f>INDEX(#REF!:#REF!,MATCH($D6897,#REF!:#REF!,0),MATCH(#REF!,#REF!:#REF!,0))</f>
        <v>#REF!</v>
      </c>
    </row>
    <row r="6898" spans="1:6" ht="16.5" x14ac:dyDescent="0.3">
      <c r="A6898" s="9" t="s">
        <v>15427</v>
      </c>
      <c r="B6898" s="9" t="s">
        <v>2256</v>
      </c>
      <c r="C6898" s="10">
        <v>55239</v>
      </c>
      <c r="D6898" s="9">
        <v>5948190226</v>
      </c>
      <c r="E6898" s="9" t="e">
        <f>INDEX(#REF!:#REF!,MATCH($D6898,#REF!:#REF!,0),MATCH(#REF!,#REF!:#REF!,0))</f>
        <v>#REF!</v>
      </c>
      <c r="F6898" s="9" t="e">
        <f>INDEX(#REF!:#REF!,MATCH($D6898,#REF!:#REF!,0),MATCH(#REF!,#REF!:#REF!,0))</f>
        <v>#REF!</v>
      </c>
    </row>
    <row r="6899" spans="1:6" ht="16.5" x14ac:dyDescent="0.3">
      <c r="A6899" s="9" t="s">
        <v>15426</v>
      </c>
      <c r="B6899" s="9" t="s">
        <v>2129</v>
      </c>
      <c r="C6899" s="10">
        <v>36795</v>
      </c>
      <c r="D6899" s="9">
        <v>6007705854</v>
      </c>
      <c r="E6899" s="9" t="e">
        <f>INDEX(#REF!:#REF!,MATCH($D6899,#REF!:#REF!,0),MATCH(#REF!,#REF!:#REF!,0))</f>
        <v>#REF!</v>
      </c>
      <c r="F6899" s="9" t="e">
        <f>INDEX(#REF!:#REF!,MATCH($D6899,#REF!:#REF!,0),MATCH(#REF!,#REF!:#REF!,0))</f>
        <v>#REF!</v>
      </c>
    </row>
    <row r="6900" spans="1:6" ht="16.5" x14ac:dyDescent="0.3">
      <c r="A6900" s="9" t="s">
        <v>15425</v>
      </c>
      <c r="B6900" s="9" t="s">
        <v>2256</v>
      </c>
      <c r="C6900" s="10">
        <v>21670</v>
      </c>
      <c r="D6900" s="9">
        <v>5211527984</v>
      </c>
      <c r="E6900" s="9" t="e">
        <f>INDEX(#REF!:#REF!,MATCH($D6900,#REF!:#REF!,0),MATCH(#REF!,#REF!:#REF!,0))</f>
        <v>#REF!</v>
      </c>
      <c r="F6900" s="9" t="e">
        <f>INDEX(#REF!:#REF!,MATCH($D6900,#REF!:#REF!,0),MATCH(#REF!,#REF!:#REF!,0))</f>
        <v>#REF!</v>
      </c>
    </row>
    <row r="6901" spans="1:6" ht="16.5" x14ac:dyDescent="0.3">
      <c r="A6901" s="9" t="s">
        <v>15424</v>
      </c>
      <c r="B6901" s="9" t="s">
        <v>3366</v>
      </c>
      <c r="C6901" s="10">
        <v>31183</v>
      </c>
      <c r="D6901" s="9">
        <v>5341512014</v>
      </c>
      <c r="E6901" s="9" t="e">
        <f>INDEX(#REF!:#REF!,MATCH($D6901,#REF!:#REF!,0),MATCH(#REF!,#REF!:#REF!,0))</f>
        <v>#REF!</v>
      </c>
      <c r="F6901" s="9" t="e">
        <f>INDEX(#REF!:#REF!,MATCH($D6901,#REF!:#REF!,0),MATCH(#REF!,#REF!:#REF!,0))</f>
        <v>#REF!</v>
      </c>
    </row>
    <row r="6902" spans="1:6" ht="16.5" x14ac:dyDescent="0.3">
      <c r="A6902" s="9" t="s">
        <v>15423</v>
      </c>
      <c r="B6902" s="9" t="s">
        <v>1999</v>
      </c>
      <c r="C6902" s="10">
        <v>37149</v>
      </c>
      <c r="D6902" s="9">
        <v>8998375370</v>
      </c>
      <c r="E6902" s="9" t="e">
        <f>INDEX(#REF!:#REF!,MATCH($D6902,#REF!:#REF!,0),MATCH(#REF!,#REF!:#REF!,0))</f>
        <v>#REF!</v>
      </c>
      <c r="F6902" s="9" t="e">
        <f>INDEX(#REF!:#REF!,MATCH($D6902,#REF!:#REF!,0),MATCH(#REF!,#REF!:#REF!,0))</f>
        <v>#REF!</v>
      </c>
    </row>
    <row r="6903" spans="1:6" ht="16.5" x14ac:dyDescent="0.3">
      <c r="A6903" s="9" t="s">
        <v>15422</v>
      </c>
      <c r="B6903" s="9" t="s">
        <v>2443</v>
      </c>
      <c r="C6903" s="10">
        <v>12591</v>
      </c>
      <c r="D6903" s="9">
        <v>2306669465</v>
      </c>
      <c r="E6903" s="9" t="e">
        <f>INDEX(#REF!:#REF!,MATCH($D6903,#REF!:#REF!,0),MATCH(#REF!,#REF!:#REF!,0))</f>
        <v>#REF!</v>
      </c>
      <c r="F6903" s="9" t="e">
        <f>INDEX(#REF!:#REF!,MATCH($D6903,#REF!:#REF!,0),MATCH(#REF!,#REF!:#REF!,0))</f>
        <v>#REF!</v>
      </c>
    </row>
    <row r="6904" spans="1:6" ht="16.5" x14ac:dyDescent="0.3">
      <c r="A6904" s="9" t="s">
        <v>15421</v>
      </c>
      <c r="B6904" s="9" t="s">
        <v>2422</v>
      </c>
      <c r="C6904" s="10">
        <v>10369</v>
      </c>
      <c r="D6904" s="9">
        <v>7628323464</v>
      </c>
      <c r="E6904" s="9" t="e">
        <f>INDEX(#REF!:#REF!,MATCH($D6904,#REF!:#REF!,0),MATCH(#REF!,#REF!:#REF!,0))</f>
        <v>#REF!</v>
      </c>
      <c r="F6904" s="9" t="e">
        <f>INDEX(#REF!:#REF!,MATCH($D6904,#REF!:#REF!,0),MATCH(#REF!,#REF!:#REF!,0))</f>
        <v>#REF!</v>
      </c>
    </row>
    <row r="6905" spans="1:6" ht="16.5" x14ac:dyDescent="0.3">
      <c r="A6905" s="9" t="s">
        <v>15420</v>
      </c>
      <c r="B6905" s="9" t="s">
        <v>2472</v>
      </c>
      <c r="C6905" s="10">
        <v>21666</v>
      </c>
      <c r="D6905" s="9">
        <v>1280521902</v>
      </c>
      <c r="E6905" s="9" t="e">
        <f>INDEX(#REF!:#REF!,MATCH($D6905,#REF!:#REF!,0),MATCH(#REF!,#REF!:#REF!,0))</f>
        <v>#REF!</v>
      </c>
      <c r="F6905" s="9" t="e">
        <f>INDEX(#REF!:#REF!,MATCH($D6905,#REF!:#REF!,0),MATCH(#REF!,#REF!:#REF!,0))</f>
        <v>#REF!</v>
      </c>
    </row>
    <row r="6906" spans="1:6" ht="16.5" x14ac:dyDescent="0.3">
      <c r="A6906" s="9" t="s">
        <v>15419</v>
      </c>
      <c r="B6906" s="9" t="s">
        <v>3073</v>
      </c>
      <c r="C6906" s="10">
        <v>52758</v>
      </c>
      <c r="D6906" s="9">
        <v>6961242316</v>
      </c>
      <c r="E6906" s="9" t="e">
        <f>INDEX(#REF!:#REF!,MATCH($D6906,#REF!:#REF!,0),MATCH(#REF!,#REF!:#REF!,0))</f>
        <v>#REF!</v>
      </c>
      <c r="F6906" s="9" t="e">
        <f>INDEX(#REF!:#REF!,MATCH($D6906,#REF!:#REF!,0),MATCH(#REF!,#REF!:#REF!,0))</f>
        <v>#REF!</v>
      </c>
    </row>
    <row r="6907" spans="1:6" ht="16.5" x14ac:dyDescent="0.3">
      <c r="A6907" s="9" t="s">
        <v>15418</v>
      </c>
      <c r="B6907" s="9" t="s">
        <v>1983</v>
      </c>
      <c r="C6907" s="10">
        <v>34461</v>
      </c>
      <c r="D6907" s="9">
        <v>6471464479</v>
      </c>
      <c r="E6907" s="9" t="e">
        <f>INDEX(#REF!:#REF!,MATCH($D6907,#REF!:#REF!,0),MATCH(#REF!,#REF!:#REF!,0))</f>
        <v>#REF!</v>
      </c>
      <c r="F6907" s="9" t="e">
        <f>INDEX(#REF!:#REF!,MATCH($D6907,#REF!:#REF!,0),MATCH(#REF!,#REF!:#REF!,0))</f>
        <v>#REF!</v>
      </c>
    </row>
    <row r="6908" spans="1:6" ht="16.5" x14ac:dyDescent="0.3">
      <c r="A6908" s="9" t="s">
        <v>15417</v>
      </c>
      <c r="B6908" s="9" t="s">
        <v>1971</v>
      </c>
      <c r="C6908" s="10">
        <v>46378</v>
      </c>
      <c r="D6908" s="9">
        <v>544760832</v>
      </c>
      <c r="E6908" s="9" t="e">
        <f>INDEX(#REF!:#REF!,MATCH($D6908,#REF!:#REF!,0),MATCH(#REF!,#REF!:#REF!,0))</f>
        <v>#REF!</v>
      </c>
      <c r="F6908" s="9" t="e">
        <f>INDEX(#REF!:#REF!,MATCH($D6908,#REF!:#REF!,0),MATCH(#REF!,#REF!:#REF!,0))</f>
        <v>#REF!</v>
      </c>
    </row>
    <row r="6909" spans="1:6" ht="16.5" x14ac:dyDescent="0.3">
      <c r="A6909" s="9" t="s">
        <v>15416</v>
      </c>
      <c r="B6909" s="9" t="s">
        <v>3125</v>
      </c>
      <c r="C6909" s="10">
        <v>27480</v>
      </c>
      <c r="D6909" s="9">
        <v>9674189459</v>
      </c>
      <c r="E6909" s="9" t="e">
        <f>INDEX(#REF!:#REF!,MATCH($D6909,#REF!:#REF!,0),MATCH(#REF!,#REF!:#REF!,0))</f>
        <v>#REF!</v>
      </c>
      <c r="F6909" s="9" t="e">
        <f>INDEX(#REF!:#REF!,MATCH($D6909,#REF!:#REF!,0),MATCH(#REF!,#REF!:#REF!,0))</f>
        <v>#REF!</v>
      </c>
    </row>
    <row r="6910" spans="1:6" ht="16.5" x14ac:dyDescent="0.3">
      <c r="A6910" s="9" t="s">
        <v>15415</v>
      </c>
      <c r="B6910" s="9" t="s">
        <v>4007</v>
      </c>
      <c r="C6910" s="10">
        <v>54173</v>
      </c>
      <c r="D6910" s="9">
        <v>8024322455</v>
      </c>
      <c r="E6910" s="9" t="e">
        <f>INDEX(#REF!:#REF!,MATCH($D6910,#REF!:#REF!,0),MATCH(#REF!,#REF!:#REF!,0))</f>
        <v>#REF!</v>
      </c>
      <c r="F6910" s="9" t="e">
        <f>INDEX(#REF!:#REF!,MATCH($D6910,#REF!:#REF!,0),MATCH(#REF!,#REF!:#REF!,0))</f>
        <v>#REF!</v>
      </c>
    </row>
    <row r="6911" spans="1:6" ht="16.5" x14ac:dyDescent="0.3">
      <c r="A6911" s="9" t="s">
        <v>15414</v>
      </c>
      <c r="B6911" s="9" t="s">
        <v>2521</v>
      </c>
      <c r="C6911" s="10">
        <v>33341</v>
      </c>
      <c r="D6911" s="9">
        <v>4638232353</v>
      </c>
      <c r="E6911" s="9" t="e">
        <f>INDEX(#REF!:#REF!,MATCH($D6911,#REF!:#REF!,0),MATCH(#REF!,#REF!:#REF!,0))</f>
        <v>#REF!</v>
      </c>
      <c r="F6911" s="9" t="e">
        <f>INDEX(#REF!:#REF!,MATCH($D6911,#REF!:#REF!,0),MATCH(#REF!,#REF!:#REF!,0))</f>
        <v>#REF!</v>
      </c>
    </row>
    <row r="6912" spans="1:6" ht="16.5" x14ac:dyDescent="0.3">
      <c r="A6912" s="9" t="s">
        <v>15413</v>
      </c>
      <c r="B6912" s="9" t="s">
        <v>2831</v>
      </c>
      <c r="C6912" s="10">
        <v>50884</v>
      </c>
      <c r="D6912" s="9">
        <v>769312748</v>
      </c>
      <c r="E6912" s="9" t="e">
        <f>INDEX(#REF!:#REF!,MATCH($D6912,#REF!:#REF!,0),MATCH(#REF!,#REF!:#REF!,0))</f>
        <v>#REF!</v>
      </c>
      <c r="F6912" s="9" t="e">
        <f>INDEX(#REF!:#REF!,MATCH($D6912,#REF!:#REF!,0),MATCH(#REF!,#REF!:#REF!,0))</f>
        <v>#REF!</v>
      </c>
    </row>
    <row r="6913" spans="1:6" ht="16.5" x14ac:dyDescent="0.3">
      <c r="A6913" s="9" t="s">
        <v>15412</v>
      </c>
      <c r="B6913" s="9" t="s">
        <v>2067</v>
      </c>
      <c r="C6913" s="10">
        <v>43114</v>
      </c>
      <c r="D6913" s="9">
        <v>3409869514</v>
      </c>
      <c r="E6913" s="9" t="e">
        <f>INDEX(#REF!:#REF!,MATCH($D6913,#REF!:#REF!,0),MATCH(#REF!,#REF!:#REF!,0))</f>
        <v>#REF!</v>
      </c>
      <c r="F6913" s="9" t="e">
        <f>INDEX(#REF!:#REF!,MATCH($D6913,#REF!:#REF!,0),MATCH(#REF!,#REF!:#REF!,0))</f>
        <v>#REF!</v>
      </c>
    </row>
    <row r="6914" spans="1:6" ht="16.5" x14ac:dyDescent="0.3">
      <c r="A6914" s="9" t="s">
        <v>15411</v>
      </c>
      <c r="B6914" s="9" t="s">
        <v>2132</v>
      </c>
      <c r="C6914" s="10">
        <v>10889</v>
      </c>
      <c r="D6914" s="9">
        <v>3933021111</v>
      </c>
      <c r="E6914" s="9" t="e">
        <f>INDEX(#REF!:#REF!,MATCH($D6914,#REF!:#REF!,0),MATCH(#REF!,#REF!:#REF!,0))</f>
        <v>#REF!</v>
      </c>
      <c r="F6914" s="9" t="e">
        <f>INDEX(#REF!:#REF!,MATCH($D6914,#REF!:#REF!,0),MATCH(#REF!,#REF!:#REF!,0))</f>
        <v>#REF!</v>
      </c>
    </row>
    <row r="6915" spans="1:6" ht="16.5" x14ac:dyDescent="0.3">
      <c r="A6915" s="9" t="s">
        <v>15410</v>
      </c>
      <c r="B6915" s="9" t="s">
        <v>2001</v>
      </c>
      <c r="C6915" s="10">
        <v>42991</v>
      </c>
      <c r="D6915" s="9">
        <v>6815475379</v>
      </c>
      <c r="E6915" s="9" t="e">
        <f>INDEX(#REF!:#REF!,MATCH($D6915,#REF!:#REF!,0),MATCH(#REF!,#REF!:#REF!,0))</f>
        <v>#REF!</v>
      </c>
      <c r="F6915" s="9" t="e">
        <f>INDEX(#REF!:#REF!,MATCH($D6915,#REF!:#REF!,0),MATCH(#REF!,#REF!:#REF!,0))</f>
        <v>#REF!</v>
      </c>
    </row>
    <row r="6916" spans="1:6" ht="16.5" x14ac:dyDescent="0.3">
      <c r="A6916" s="9" t="s">
        <v>15409</v>
      </c>
      <c r="B6916" s="9" t="s">
        <v>1993</v>
      </c>
      <c r="C6916" s="10">
        <v>14633</v>
      </c>
      <c r="D6916" s="9">
        <v>6487054410</v>
      </c>
      <c r="E6916" s="9" t="e">
        <f>INDEX(#REF!:#REF!,MATCH($D6916,#REF!:#REF!,0),MATCH(#REF!,#REF!:#REF!,0))</f>
        <v>#REF!</v>
      </c>
      <c r="F6916" s="9" t="e">
        <f>INDEX(#REF!:#REF!,MATCH($D6916,#REF!:#REF!,0),MATCH(#REF!,#REF!:#REF!,0))</f>
        <v>#REF!</v>
      </c>
    </row>
    <row r="6917" spans="1:6" ht="16.5" x14ac:dyDescent="0.3">
      <c r="A6917" s="9" t="s">
        <v>15408</v>
      </c>
      <c r="B6917" s="9" t="s">
        <v>2608</v>
      </c>
      <c r="C6917" s="10">
        <v>22306</v>
      </c>
      <c r="D6917" s="9">
        <v>7493076952</v>
      </c>
      <c r="E6917" s="9" t="e">
        <f>INDEX(#REF!:#REF!,MATCH($D6917,#REF!:#REF!,0),MATCH(#REF!,#REF!:#REF!,0))</f>
        <v>#REF!</v>
      </c>
      <c r="F6917" s="9" t="e">
        <f>INDEX(#REF!:#REF!,MATCH($D6917,#REF!:#REF!,0),MATCH(#REF!,#REF!:#REF!,0))</f>
        <v>#REF!</v>
      </c>
    </row>
    <row r="6918" spans="1:6" ht="16.5" x14ac:dyDescent="0.3">
      <c r="A6918" s="9" t="s">
        <v>15407</v>
      </c>
      <c r="B6918" s="9" t="s">
        <v>2115</v>
      </c>
      <c r="C6918" s="10">
        <v>58022</v>
      </c>
      <c r="D6918" s="9">
        <v>4085082426</v>
      </c>
      <c r="E6918" s="9" t="e">
        <f>INDEX(#REF!:#REF!,MATCH($D6918,#REF!:#REF!,0),MATCH(#REF!,#REF!:#REF!,0))</f>
        <v>#REF!</v>
      </c>
      <c r="F6918" s="9" t="e">
        <f>INDEX(#REF!:#REF!,MATCH($D6918,#REF!:#REF!,0),MATCH(#REF!,#REF!:#REF!,0))</f>
        <v>#REF!</v>
      </c>
    </row>
    <row r="6919" spans="1:6" ht="16.5" x14ac:dyDescent="0.3">
      <c r="A6919" s="9" t="s">
        <v>15406</v>
      </c>
      <c r="B6919" s="9" t="s">
        <v>2381</v>
      </c>
      <c r="C6919" s="10">
        <v>50705</v>
      </c>
      <c r="D6919" s="9">
        <v>3213290963</v>
      </c>
      <c r="E6919" s="9" t="e">
        <f>INDEX(#REF!:#REF!,MATCH($D6919,#REF!:#REF!,0),MATCH(#REF!,#REF!:#REF!,0))</f>
        <v>#REF!</v>
      </c>
      <c r="F6919" s="9" t="e">
        <f>INDEX(#REF!:#REF!,MATCH($D6919,#REF!:#REF!,0),MATCH(#REF!,#REF!:#REF!,0))</f>
        <v>#REF!</v>
      </c>
    </row>
    <row r="6920" spans="1:6" ht="16.5" x14ac:dyDescent="0.3">
      <c r="A6920" s="9" t="s">
        <v>15405</v>
      </c>
      <c r="B6920" s="9" t="s">
        <v>2845</v>
      </c>
      <c r="C6920" s="10">
        <v>26246</v>
      </c>
      <c r="D6920" s="9">
        <v>3000763902</v>
      </c>
      <c r="E6920" s="9" t="e">
        <f>INDEX(#REF!:#REF!,MATCH($D6920,#REF!:#REF!,0),MATCH(#REF!,#REF!:#REF!,0))</f>
        <v>#REF!</v>
      </c>
      <c r="F6920" s="9" t="e">
        <f>INDEX(#REF!:#REF!,MATCH($D6920,#REF!:#REF!,0),MATCH(#REF!,#REF!:#REF!,0))</f>
        <v>#REF!</v>
      </c>
    </row>
    <row r="6921" spans="1:6" ht="16.5" x14ac:dyDescent="0.3">
      <c r="A6921" s="9" t="s">
        <v>15404</v>
      </c>
      <c r="B6921" s="9" t="s">
        <v>3156</v>
      </c>
      <c r="C6921" s="10">
        <v>28648</v>
      </c>
      <c r="D6921" s="9">
        <v>3819859829</v>
      </c>
      <c r="E6921" s="9" t="e">
        <f>INDEX(#REF!:#REF!,MATCH($D6921,#REF!:#REF!,0),MATCH(#REF!,#REF!:#REF!,0))</f>
        <v>#REF!</v>
      </c>
      <c r="F6921" s="9" t="e">
        <f>INDEX(#REF!:#REF!,MATCH($D6921,#REF!:#REF!,0),MATCH(#REF!,#REF!:#REF!,0))</f>
        <v>#REF!</v>
      </c>
    </row>
    <row r="6922" spans="1:6" ht="16.5" x14ac:dyDescent="0.3">
      <c r="A6922" s="9" t="s">
        <v>15403</v>
      </c>
      <c r="B6922" s="9" t="s">
        <v>2835</v>
      </c>
      <c r="C6922" s="10">
        <v>49525</v>
      </c>
      <c r="D6922" s="9">
        <v>8349606134</v>
      </c>
      <c r="E6922" s="9" t="e">
        <f>INDEX(#REF!:#REF!,MATCH($D6922,#REF!:#REF!,0),MATCH(#REF!,#REF!:#REF!,0))</f>
        <v>#REF!</v>
      </c>
      <c r="F6922" s="9" t="e">
        <f>INDEX(#REF!:#REF!,MATCH($D6922,#REF!:#REF!,0),MATCH(#REF!,#REF!:#REF!,0))</f>
        <v>#REF!</v>
      </c>
    </row>
    <row r="6923" spans="1:6" ht="16.5" x14ac:dyDescent="0.3">
      <c r="A6923" s="9" t="s">
        <v>15402</v>
      </c>
      <c r="B6923" s="9" t="s">
        <v>2747</v>
      </c>
      <c r="C6923" s="10">
        <v>33698</v>
      </c>
      <c r="D6923" s="9">
        <v>885693418</v>
      </c>
      <c r="E6923" s="9" t="e">
        <f>INDEX(#REF!:#REF!,MATCH($D6923,#REF!:#REF!,0),MATCH(#REF!,#REF!:#REF!,0))</f>
        <v>#REF!</v>
      </c>
      <c r="F6923" s="9" t="e">
        <f>INDEX(#REF!:#REF!,MATCH($D6923,#REF!:#REF!,0),MATCH(#REF!,#REF!:#REF!,0))</f>
        <v>#REF!</v>
      </c>
    </row>
    <row r="6924" spans="1:6" ht="16.5" x14ac:dyDescent="0.3">
      <c r="A6924" s="9" t="s">
        <v>15401</v>
      </c>
      <c r="B6924" s="9" t="s">
        <v>3281</v>
      </c>
      <c r="C6924" s="10">
        <v>21082</v>
      </c>
      <c r="D6924" s="9">
        <v>2958727874</v>
      </c>
      <c r="E6924" s="9" t="e">
        <f>INDEX(#REF!:#REF!,MATCH($D6924,#REF!:#REF!,0),MATCH(#REF!,#REF!:#REF!,0))</f>
        <v>#REF!</v>
      </c>
      <c r="F6924" s="9" t="e">
        <f>INDEX(#REF!:#REF!,MATCH($D6924,#REF!:#REF!,0),MATCH(#REF!,#REF!:#REF!,0))</f>
        <v>#REF!</v>
      </c>
    </row>
    <row r="6925" spans="1:6" ht="16.5" x14ac:dyDescent="0.3">
      <c r="A6925" s="9" t="s">
        <v>15400</v>
      </c>
      <c r="B6925" s="9" t="s">
        <v>2017</v>
      </c>
      <c r="C6925" s="10">
        <v>19123</v>
      </c>
      <c r="D6925" s="9">
        <v>1163292249</v>
      </c>
      <c r="E6925" s="9" t="e">
        <f>INDEX(#REF!:#REF!,MATCH($D6925,#REF!:#REF!,0),MATCH(#REF!,#REF!:#REF!,0))</f>
        <v>#REF!</v>
      </c>
      <c r="F6925" s="9" t="e">
        <f>INDEX(#REF!:#REF!,MATCH($D6925,#REF!:#REF!,0),MATCH(#REF!,#REF!:#REF!,0))</f>
        <v>#REF!</v>
      </c>
    </row>
    <row r="6926" spans="1:6" ht="16.5" x14ac:dyDescent="0.3">
      <c r="A6926" s="9" t="s">
        <v>15399</v>
      </c>
      <c r="B6926" s="9" t="s">
        <v>2361</v>
      </c>
      <c r="C6926" s="10">
        <v>14419</v>
      </c>
      <c r="D6926" s="9">
        <v>6720857681</v>
      </c>
      <c r="E6926" s="9" t="e">
        <f>INDEX(#REF!:#REF!,MATCH($D6926,#REF!:#REF!,0),MATCH(#REF!,#REF!:#REF!,0))</f>
        <v>#REF!</v>
      </c>
      <c r="F6926" s="9" t="e">
        <f>INDEX(#REF!:#REF!,MATCH($D6926,#REF!:#REF!,0),MATCH(#REF!,#REF!:#REF!,0))</f>
        <v>#REF!</v>
      </c>
    </row>
    <row r="6927" spans="1:6" ht="16.5" x14ac:dyDescent="0.3">
      <c r="A6927" s="9" t="s">
        <v>15398</v>
      </c>
      <c r="B6927" s="9" t="s">
        <v>2530</v>
      </c>
      <c r="C6927" s="10">
        <v>46106</v>
      </c>
      <c r="D6927" s="9">
        <v>5837066497</v>
      </c>
      <c r="E6927" s="9" t="e">
        <f>INDEX(#REF!:#REF!,MATCH($D6927,#REF!:#REF!,0),MATCH(#REF!,#REF!:#REF!,0))</f>
        <v>#REF!</v>
      </c>
      <c r="F6927" s="9" t="e">
        <f>INDEX(#REF!:#REF!,MATCH($D6927,#REF!:#REF!,0),MATCH(#REF!,#REF!:#REF!,0))</f>
        <v>#REF!</v>
      </c>
    </row>
    <row r="6928" spans="1:6" ht="16.5" x14ac:dyDescent="0.3">
      <c r="A6928" s="9" t="s">
        <v>15397</v>
      </c>
      <c r="B6928" s="9" t="s">
        <v>2300</v>
      </c>
      <c r="C6928" s="10">
        <v>13114</v>
      </c>
      <c r="D6928" s="9">
        <v>8044612831</v>
      </c>
      <c r="E6928" s="9" t="e">
        <f>INDEX(#REF!:#REF!,MATCH($D6928,#REF!:#REF!,0),MATCH(#REF!,#REF!:#REF!,0))</f>
        <v>#REF!</v>
      </c>
      <c r="F6928" s="9" t="e">
        <f>INDEX(#REF!:#REF!,MATCH($D6928,#REF!:#REF!,0),MATCH(#REF!,#REF!:#REF!,0))</f>
        <v>#REF!</v>
      </c>
    </row>
    <row r="6929" spans="1:6" ht="16.5" x14ac:dyDescent="0.3">
      <c r="A6929" s="9" t="s">
        <v>15396</v>
      </c>
      <c r="B6929" s="9" t="s">
        <v>2412</v>
      </c>
      <c r="C6929" s="10">
        <v>12484</v>
      </c>
      <c r="D6929" s="9">
        <v>9619649427</v>
      </c>
      <c r="E6929" s="9" t="e">
        <f>INDEX(#REF!:#REF!,MATCH($D6929,#REF!:#REF!,0),MATCH(#REF!,#REF!:#REF!,0))</f>
        <v>#REF!</v>
      </c>
      <c r="F6929" s="9" t="e">
        <f>INDEX(#REF!:#REF!,MATCH($D6929,#REF!:#REF!,0),MATCH(#REF!,#REF!:#REF!,0))</f>
        <v>#REF!</v>
      </c>
    </row>
    <row r="6930" spans="1:6" ht="16.5" x14ac:dyDescent="0.3">
      <c r="A6930" s="9" t="s">
        <v>15395</v>
      </c>
      <c r="B6930" s="9" t="s">
        <v>3151</v>
      </c>
      <c r="C6930" s="10">
        <v>33664</v>
      </c>
      <c r="D6930" s="9">
        <v>1755716656</v>
      </c>
      <c r="E6930" s="9" t="e">
        <f>INDEX(#REF!:#REF!,MATCH($D6930,#REF!:#REF!,0),MATCH(#REF!,#REF!:#REF!,0))</f>
        <v>#REF!</v>
      </c>
      <c r="F6930" s="9" t="e">
        <f>INDEX(#REF!:#REF!,MATCH($D6930,#REF!:#REF!,0),MATCH(#REF!,#REF!:#REF!,0))</f>
        <v>#REF!</v>
      </c>
    </row>
    <row r="6931" spans="1:6" ht="16.5" x14ac:dyDescent="0.3">
      <c r="A6931" s="9" t="s">
        <v>15394</v>
      </c>
      <c r="B6931" s="9" t="s">
        <v>2140</v>
      </c>
      <c r="C6931" s="10">
        <v>48398</v>
      </c>
      <c r="D6931" s="9">
        <v>9328457335</v>
      </c>
      <c r="E6931" s="9" t="e">
        <f>INDEX(#REF!:#REF!,MATCH($D6931,#REF!:#REF!,0),MATCH(#REF!,#REF!:#REF!,0))</f>
        <v>#REF!</v>
      </c>
      <c r="F6931" s="9" t="e">
        <f>INDEX(#REF!:#REF!,MATCH($D6931,#REF!:#REF!,0),MATCH(#REF!,#REF!:#REF!,0))</f>
        <v>#REF!</v>
      </c>
    </row>
    <row r="6932" spans="1:6" ht="16.5" x14ac:dyDescent="0.3">
      <c r="A6932" s="9" t="s">
        <v>15393</v>
      </c>
      <c r="B6932" s="9" t="s">
        <v>2718</v>
      </c>
      <c r="C6932" s="10">
        <v>33485</v>
      </c>
      <c r="D6932" s="9">
        <v>4972162740</v>
      </c>
      <c r="E6932" s="9" t="e">
        <f>INDEX(#REF!:#REF!,MATCH($D6932,#REF!:#REF!,0),MATCH(#REF!,#REF!:#REF!,0))</f>
        <v>#REF!</v>
      </c>
      <c r="F6932" s="9" t="e">
        <f>INDEX(#REF!:#REF!,MATCH($D6932,#REF!:#REF!,0),MATCH(#REF!,#REF!:#REF!,0))</f>
        <v>#REF!</v>
      </c>
    </row>
    <row r="6933" spans="1:6" ht="16.5" x14ac:dyDescent="0.3">
      <c r="A6933" s="9" t="s">
        <v>15392</v>
      </c>
      <c r="B6933" s="9" t="s">
        <v>3200</v>
      </c>
      <c r="C6933" s="10">
        <v>17080</v>
      </c>
      <c r="D6933" s="9">
        <v>2307209530</v>
      </c>
      <c r="E6933" s="9" t="e">
        <f>INDEX(#REF!:#REF!,MATCH($D6933,#REF!:#REF!,0),MATCH(#REF!,#REF!:#REF!,0))</f>
        <v>#REF!</v>
      </c>
      <c r="F6933" s="9" t="e">
        <f>INDEX(#REF!:#REF!,MATCH($D6933,#REF!:#REF!,0),MATCH(#REF!,#REF!:#REF!,0))</f>
        <v>#REF!</v>
      </c>
    </row>
    <row r="6934" spans="1:6" ht="16.5" x14ac:dyDescent="0.3">
      <c r="A6934" s="9" t="s">
        <v>15391</v>
      </c>
      <c r="B6934" s="9" t="s">
        <v>2513</v>
      </c>
      <c r="C6934" s="10">
        <v>14484</v>
      </c>
      <c r="D6934" s="9">
        <v>2565093969</v>
      </c>
      <c r="E6934" s="9" t="e">
        <f>INDEX(#REF!:#REF!,MATCH($D6934,#REF!:#REF!,0),MATCH(#REF!,#REF!:#REF!,0))</f>
        <v>#REF!</v>
      </c>
      <c r="F6934" s="9" t="e">
        <f>INDEX(#REF!:#REF!,MATCH($D6934,#REF!:#REF!,0),MATCH(#REF!,#REF!:#REF!,0))</f>
        <v>#REF!</v>
      </c>
    </row>
    <row r="6935" spans="1:6" ht="16.5" x14ac:dyDescent="0.3">
      <c r="A6935" s="9" t="s">
        <v>15390</v>
      </c>
      <c r="B6935" s="9" t="s">
        <v>2713</v>
      </c>
      <c r="C6935" s="10">
        <v>17812</v>
      </c>
      <c r="D6935" s="9">
        <v>1839046880</v>
      </c>
      <c r="E6935" s="9" t="e">
        <f>INDEX(#REF!:#REF!,MATCH($D6935,#REF!:#REF!,0),MATCH(#REF!,#REF!:#REF!,0))</f>
        <v>#REF!</v>
      </c>
      <c r="F6935" s="9" t="e">
        <f>INDEX(#REF!:#REF!,MATCH($D6935,#REF!:#REF!,0),MATCH(#REF!,#REF!:#REF!,0))</f>
        <v>#REF!</v>
      </c>
    </row>
    <row r="6936" spans="1:6" ht="16.5" x14ac:dyDescent="0.3">
      <c r="A6936" s="9" t="s">
        <v>15389</v>
      </c>
      <c r="B6936" s="9" t="s">
        <v>2097</v>
      </c>
      <c r="C6936" s="10">
        <v>50695</v>
      </c>
      <c r="D6936" s="9">
        <v>4967603564</v>
      </c>
      <c r="E6936" s="9" t="e">
        <f>INDEX(#REF!:#REF!,MATCH($D6936,#REF!:#REF!,0),MATCH(#REF!,#REF!:#REF!,0))</f>
        <v>#REF!</v>
      </c>
      <c r="F6936" s="9" t="e">
        <f>INDEX(#REF!:#REF!,MATCH($D6936,#REF!:#REF!,0),MATCH(#REF!,#REF!:#REF!,0))</f>
        <v>#REF!</v>
      </c>
    </row>
    <row r="6937" spans="1:6" ht="16.5" x14ac:dyDescent="0.3">
      <c r="A6937" s="9" t="s">
        <v>15388</v>
      </c>
      <c r="B6937" s="9" t="s">
        <v>2870</v>
      </c>
      <c r="C6937" s="10">
        <v>18432</v>
      </c>
      <c r="D6937" s="9">
        <v>7533163729</v>
      </c>
      <c r="E6937" s="9" t="e">
        <f>INDEX(#REF!:#REF!,MATCH($D6937,#REF!:#REF!,0),MATCH(#REF!,#REF!:#REF!,0))</f>
        <v>#REF!</v>
      </c>
      <c r="F6937" s="9" t="e">
        <f>INDEX(#REF!:#REF!,MATCH($D6937,#REF!:#REF!,0),MATCH(#REF!,#REF!:#REF!,0))</f>
        <v>#REF!</v>
      </c>
    </row>
    <row r="6938" spans="1:6" ht="16.5" x14ac:dyDescent="0.3">
      <c r="A6938" s="9" t="s">
        <v>15387</v>
      </c>
      <c r="B6938" s="9" t="s">
        <v>2046</v>
      </c>
      <c r="C6938" s="10">
        <v>21887</v>
      </c>
      <c r="D6938" s="9">
        <v>5764917026</v>
      </c>
      <c r="E6938" s="9" t="e">
        <f>INDEX(#REF!:#REF!,MATCH($D6938,#REF!:#REF!,0),MATCH(#REF!,#REF!:#REF!,0))</f>
        <v>#REF!</v>
      </c>
      <c r="F6938" s="9" t="e">
        <f>INDEX(#REF!:#REF!,MATCH($D6938,#REF!:#REF!,0),MATCH(#REF!,#REF!:#REF!,0))</f>
        <v>#REF!</v>
      </c>
    </row>
    <row r="6939" spans="1:6" ht="16.5" x14ac:dyDescent="0.3">
      <c r="A6939" s="9" t="s">
        <v>15386</v>
      </c>
      <c r="B6939" s="9" t="s">
        <v>2448</v>
      </c>
      <c r="C6939" s="10">
        <v>24624</v>
      </c>
      <c r="D6939" s="9">
        <v>8173067724</v>
      </c>
      <c r="E6939" s="9" t="e">
        <f>INDEX(#REF!:#REF!,MATCH($D6939,#REF!:#REF!,0),MATCH(#REF!,#REF!:#REF!,0))</f>
        <v>#REF!</v>
      </c>
      <c r="F6939" s="9" t="e">
        <f>INDEX(#REF!:#REF!,MATCH($D6939,#REF!:#REF!,0),MATCH(#REF!,#REF!:#REF!,0))</f>
        <v>#REF!</v>
      </c>
    </row>
    <row r="6940" spans="1:6" ht="16.5" x14ac:dyDescent="0.3">
      <c r="A6940" s="9" t="s">
        <v>15385</v>
      </c>
      <c r="B6940" s="9" t="s">
        <v>2379</v>
      </c>
      <c r="C6940" s="10">
        <v>50568</v>
      </c>
      <c r="D6940" s="9">
        <v>8644362151</v>
      </c>
      <c r="E6940" s="9" t="e">
        <f>INDEX(#REF!:#REF!,MATCH($D6940,#REF!:#REF!,0),MATCH(#REF!,#REF!:#REF!,0))</f>
        <v>#REF!</v>
      </c>
      <c r="F6940" s="9" t="e">
        <f>INDEX(#REF!:#REF!,MATCH($D6940,#REF!:#REF!,0),MATCH(#REF!,#REF!:#REF!,0))</f>
        <v>#REF!</v>
      </c>
    </row>
    <row r="6941" spans="1:6" ht="16.5" x14ac:dyDescent="0.3">
      <c r="A6941" s="9" t="s">
        <v>15384</v>
      </c>
      <c r="B6941" s="9" t="s">
        <v>1997</v>
      </c>
      <c r="C6941" s="10">
        <v>57481</v>
      </c>
      <c r="D6941" s="9">
        <v>6637560367</v>
      </c>
      <c r="E6941" s="9" t="e">
        <f>INDEX(#REF!:#REF!,MATCH($D6941,#REF!:#REF!,0),MATCH(#REF!,#REF!:#REF!,0))</f>
        <v>#REF!</v>
      </c>
      <c r="F6941" s="9" t="e">
        <f>INDEX(#REF!:#REF!,MATCH($D6941,#REF!:#REF!,0),MATCH(#REF!,#REF!:#REF!,0))</f>
        <v>#REF!</v>
      </c>
    </row>
    <row r="6942" spans="1:6" ht="16.5" x14ac:dyDescent="0.3">
      <c r="A6942" s="9" t="s">
        <v>15383</v>
      </c>
      <c r="B6942" s="9" t="s">
        <v>2075</v>
      </c>
      <c r="C6942" s="10">
        <v>47535</v>
      </c>
      <c r="D6942" s="9">
        <v>2209340063</v>
      </c>
      <c r="E6942" s="9" t="e">
        <f>INDEX(#REF!:#REF!,MATCH($D6942,#REF!:#REF!,0),MATCH(#REF!,#REF!:#REF!,0))</f>
        <v>#REF!</v>
      </c>
      <c r="F6942" s="9" t="e">
        <f>INDEX(#REF!:#REF!,MATCH($D6942,#REF!:#REF!,0),MATCH(#REF!,#REF!:#REF!,0))</f>
        <v>#REF!</v>
      </c>
    </row>
    <row r="6943" spans="1:6" ht="16.5" x14ac:dyDescent="0.3">
      <c r="A6943" s="9" t="s">
        <v>15382</v>
      </c>
      <c r="B6943" s="9" t="s">
        <v>2747</v>
      </c>
      <c r="C6943" s="10">
        <v>49160</v>
      </c>
      <c r="D6943" s="9">
        <v>7242677408</v>
      </c>
      <c r="E6943" s="9" t="e">
        <f>INDEX(#REF!:#REF!,MATCH($D6943,#REF!:#REF!,0),MATCH(#REF!,#REF!:#REF!,0))</f>
        <v>#REF!</v>
      </c>
      <c r="F6943" s="9" t="e">
        <f>INDEX(#REF!:#REF!,MATCH($D6943,#REF!:#REF!,0),MATCH(#REF!,#REF!:#REF!,0))</f>
        <v>#REF!</v>
      </c>
    </row>
    <row r="6944" spans="1:6" ht="16.5" x14ac:dyDescent="0.3">
      <c r="A6944" s="9" t="s">
        <v>15381</v>
      </c>
      <c r="B6944" s="9" t="s">
        <v>2232</v>
      </c>
      <c r="C6944" s="10">
        <v>51139</v>
      </c>
      <c r="D6944" s="9">
        <v>999389173</v>
      </c>
      <c r="E6944" s="9" t="e">
        <f>INDEX(#REF!:#REF!,MATCH($D6944,#REF!:#REF!,0),MATCH(#REF!,#REF!:#REF!,0))</f>
        <v>#REF!</v>
      </c>
      <c r="F6944" s="9" t="e">
        <f>INDEX(#REF!:#REF!,MATCH($D6944,#REF!:#REF!,0),MATCH(#REF!,#REF!:#REF!,0))</f>
        <v>#REF!</v>
      </c>
    </row>
    <row r="6945" spans="1:6" ht="16.5" x14ac:dyDescent="0.3">
      <c r="A6945" s="9" t="s">
        <v>15380</v>
      </c>
      <c r="B6945" s="9" t="s">
        <v>2564</v>
      </c>
      <c r="C6945" s="10">
        <v>51143</v>
      </c>
      <c r="D6945" s="9">
        <v>7637608875</v>
      </c>
      <c r="E6945" s="9" t="e">
        <f>INDEX(#REF!:#REF!,MATCH($D6945,#REF!:#REF!,0),MATCH(#REF!,#REF!:#REF!,0))</f>
        <v>#REF!</v>
      </c>
      <c r="F6945" s="9" t="e">
        <f>INDEX(#REF!:#REF!,MATCH($D6945,#REF!:#REF!,0),MATCH(#REF!,#REF!:#REF!,0))</f>
        <v>#REF!</v>
      </c>
    </row>
    <row r="6946" spans="1:6" ht="16.5" x14ac:dyDescent="0.3">
      <c r="A6946" s="9" t="s">
        <v>15379</v>
      </c>
      <c r="B6946" s="9" t="s">
        <v>2132</v>
      </c>
      <c r="C6946" s="10">
        <v>14455</v>
      </c>
      <c r="D6946" s="9">
        <v>3211170715</v>
      </c>
      <c r="E6946" s="9" t="e">
        <f>INDEX(#REF!:#REF!,MATCH($D6946,#REF!:#REF!,0),MATCH(#REF!,#REF!:#REF!,0))</f>
        <v>#REF!</v>
      </c>
      <c r="F6946" s="9" t="e">
        <f>INDEX(#REF!:#REF!,MATCH($D6946,#REF!:#REF!,0),MATCH(#REF!,#REF!:#REF!,0))</f>
        <v>#REF!</v>
      </c>
    </row>
    <row r="6947" spans="1:6" ht="16.5" x14ac:dyDescent="0.3">
      <c r="A6947" s="9" t="s">
        <v>15378</v>
      </c>
      <c r="B6947" s="9" t="s">
        <v>2528</v>
      </c>
      <c r="C6947" s="10">
        <v>39176</v>
      </c>
      <c r="D6947" s="9">
        <v>3145010581</v>
      </c>
      <c r="E6947" s="9" t="e">
        <f>INDEX(#REF!:#REF!,MATCH($D6947,#REF!:#REF!,0),MATCH(#REF!,#REF!:#REF!,0))</f>
        <v>#REF!</v>
      </c>
      <c r="F6947" s="9" t="e">
        <f>INDEX(#REF!:#REF!,MATCH($D6947,#REF!:#REF!,0),MATCH(#REF!,#REF!:#REF!,0))</f>
        <v>#REF!</v>
      </c>
    </row>
    <row r="6948" spans="1:6" ht="16.5" x14ac:dyDescent="0.3">
      <c r="A6948" s="9" t="s">
        <v>15377</v>
      </c>
      <c r="B6948" s="9" t="s">
        <v>3275</v>
      </c>
      <c r="C6948" s="10">
        <v>44666</v>
      </c>
      <c r="D6948" s="9">
        <v>8750494546</v>
      </c>
      <c r="E6948" s="9" t="e">
        <f>INDEX(#REF!:#REF!,MATCH($D6948,#REF!:#REF!,0),MATCH(#REF!,#REF!:#REF!,0))</f>
        <v>#REF!</v>
      </c>
      <c r="F6948" s="9" t="e">
        <f>INDEX(#REF!:#REF!,MATCH($D6948,#REF!:#REF!,0),MATCH(#REF!,#REF!:#REF!,0))</f>
        <v>#REF!</v>
      </c>
    </row>
    <row r="6949" spans="1:6" ht="16.5" x14ac:dyDescent="0.3">
      <c r="A6949" s="9" t="s">
        <v>15376</v>
      </c>
      <c r="B6949" s="9" t="s">
        <v>2519</v>
      </c>
      <c r="C6949" s="10">
        <v>57893</v>
      </c>
      <c r="D6949" s="9">
        <v>6531376252</v>
      </c>
      <c r="E6949" s="9" t="e">
        <f>INDEX(#REF!:#REF!,MATCH($D6949,#REF!:#REF!,0),MATCH(#REF!,#REF!:#REF!,0))</f>
        <v>#REF!</v>
      </c>
      <c r="F6949" s="9" t="e">
        <f>INDEX(#REF!:#REF!,MATCH($D6949,#REF!:#REF!,0),MATCH(#REF!,#REF!:#REF!,0))</f>
        <v>#REF!</v>
      </c>
    </row>
    <row r="6950" spans="1:6" ht="16.5" x14ac:dyDescent="0.3">
      <c r="A6950" s="9" t="s">
        <v>15375</v>
      </c>
      <c r="B6950" s="9" t="s">
        <v>2389</v>
      </c>
      <c r="C6950" s="10">
        <v>12890</v>
      </c>
      <c r="D6950" s="9">
        <v>2958692264</v>
      </c>
      <c r="E6950" s="9" t="e">
        <f>INDEX(#REF!:#REF!,MATCH($D6950,#REF!:#REF!,0),MATCH(#REF!,#REF!:#REF!,0))</f>
        <v>#REF!</v>
      </c>
      <c r="F6950" s="9" t="e">
        <f>INDEX(#REF!:#REF!,MATCH($D6950,#REF!:#REF!,0),MATCH(#REF!,#REF!:#REF!,0))</f>
        <v>#REF!</v>
      </c>
    </row>
    <row r="6951" spans="1:6" ht="16.5" x14ac:dyDescent="0.3">
      <c r="A6951" s="9" t="s">
        <v>15374</v>
      </c>
      <c r="B6951" s="9" t="s">
        <v>3275</v>
      </c>
      <c r="C6951" s="10">
        <v>38489</v>
      </c>
      <c r="D6951" s="9">
        <v>4453315724</v>
      </c>
      <c r="E6951" s="9" t="e">
        <f>INDEX(#REF!:#REF!,MATCH($D6951,#REF!:#REF!,0),MATCH(#REF!,#REF!:#REF!,0))</f>
        <v>#REF!</v>
      </c>
      <c r="F6951" s="9" t="e">
        <f>INDEX(#REF!:#REF!,MATCH($D6951,#REF!:#REF!,0),MATCH(#REF!,#REF!:#REF!,0))</f>
        <v>#REF!</v>
      </c>
    </row>
    <row r="6952" spans="1:6" ht="16.5" x14ac:dyDescent="0.3">
      <c r="A6952" s="9" t="s">
        <v>15373</v>
      </c>
      <c r="B6952" s="9" t="s">
        <v>2144</v>
      </c>
      <c r="C6952" s="10">
        <v>46645</v>
      </c>
      <c r="D6952" s="9">
        <v>9590888275</v>
      </c>
      <c r="E6952" s="9" t="e">
        <f>INDEX(#REF!:#REF!,MATCH($D6952,#REF!:#REF!,0),MATCH(#REF!,#REF!:#REF!,0))</f>
        <v>#REF!</v>
      </c>
      <c r="F6952" s="9" t="e">
        <f>INDEX(#REF!:#REF!,MATCH($D6952,#REF!:#REF!,0),MATCH(#REF!,#REF!:#REF!,0))</f>
        <v>#REF!</v>
      </c>
    </row>
    <row r="6953" spans="1:6" ht="16.5" x14ac:dyDescent="0.3">
      <c r="A6953" s="9" t="s">
        <v>15372</v>
      </c>
      <c r="B6953" s="9" t="s">
        <v>2935</v>
      </c>
      <c r="C6953" s="10">
        <v>12881</v>
      </c>
      <c r="D6953" s="9">
        <v>8695742075</v>
      </c>
      <c r="E6953" s="9" t="e">
        <f>INDEX(#REF!:#REF!,MATCH($D6953,#REF!:#REF!,0),MATCH(#REF!,#REF!:#REF!,0))</f>
        <v>#REF!</v>
      </c>
      <c r="F6953" s="9" t="e">
        <f>INDEX(#REF!:#REF!,MATCH($D6953,#REF!:#REF!,0),MATCH(#REF!,#REF!:#REF!,0))</f>
        <v>#REF!</v>
      </c>
    </row>
    <row r="6954" spans="1:6" ht="16.5" x14ac:dyDescent="0.3">
      <c r="A6954" s="9" t="s">
        <v>15371</v>
      </c>
      <c r="B6954" s="9" t="s">
        <v>3430</v>
      </c>
      <c r="C6954" s="10">
        <v>40783</v>
      </c>
      <c r="D6954" s="9">
        <v>858481901</v>
      </c>
      <c r="E6954" s="9" t="e">
        <f>INDEX(#REF!:#REF!,MATCH($D6954,#REF!:#REF!,0),MATCH(#REF!,#REF!:#REF!,0))</f>
        <v>#REF!</v>
      </c>
      <c r="F6954" s="9" t="e">
        <f>INDEX(#REF!:#REF!,MATCH($D6954,#REF!:#REF!,0),MATCH(#REF!,#REF!:#REF!,0))</f>
        <v>#REF!</v>
      </c>
    </row>
    <row r="6955" spans="1:6" ht="16.5" x14ac:dyDescent="0.3">
      <c r="A6955" s="9" t="s">
        <v>15370</v>
      </c>
      <c r="B6955" s="9" t="s">
        <v>2970</v>
      </c>
      <c r="C6955" s="10">
        <v>55025</v>
      </c>
      <c r="D6955" s="9">
        <v>6842911427</v>
      </c>
      <c r="E6955" s="9" t="e">
        <f>INDEX(#REF!:#REF!,MATCH($D6955,#REF!:#REF!,0),MATCH(#REF!,#REF!:#REF!,0))</f>
        <v>#REF!</v>
      </c>
      <c r="F6955" s="9" t="e">
        <f>INDEX(#REF!:#REF!,MATCH($D6955,#REF!:#REF!,0),MATCH(#REF!,#REF!:#REF!,0))</f>
        <v>#REF!</v>
      </c>
    </row>
    <row r="6956" spans="1:6" ht="16.5" x14ac:dyDescent="0.3">
      <c r="A6956" s="9" t="s">
        <v>15369</v>
      </c>
      <c r="B6956" s="9" t="s">
        <v>2368</v>
      </c>
      <c r="C6956" s="10">
        <v>57574</v>
      </c>
      <c r="D6956" s="9">
        <v>9163060264</v>
      </c>
      <c r="E6956" s="9" t="e">
        <f>INDEX(#REF!:#REF!,MATCH($D6956,#REF!:#REF!,0),MATCH(#REF!,#REF!:#REF!,0))</f>
        <v>#REF!</v>
      </c>
      <c r="F6956" s="9" t="e">
        <f>INDEX(#REF!:#REF!,MATCH($D6956,#REF!:#REF!,0),MATCH(#REF!,#REF!:#REF!,0))</f>
        <v>#REF!</v>
      </c>
    </row>
    <row r="6957" spans="1:6" ht="16.5" x14ac:dyDescent="0.3">
      <c r="A6957" s="9" t="s">
        <v>15368</v>
      </c>
      <c r="B6957" s="9" t="s">
        <v>2248</v>
      </c>
      <c r="C6957" s="10">
        <v>52372</v>
      </c>
      <c r="D6957" s="9">
        <v>2417008025</v>
      </c>
      <c r="E6957" s="9" t="e">
        <f>INDEX(#REF!:#REF!,MATCH($D6957,#REF!:#REF!,0),MATCH(#REF!,#REF!:#REF!,0))</f>
        <v>#REF!</v>
      </c>
      <c r="F6957" s="9" t="e">
        <f>INDEX(#REF!:#REF!,MATCH($D6957,#REF!:#REF!,0),MATCH(#REF!,#REF!:#REF!,0))</f>
        <v>#REF!</v>
      </c>
    </row>
    <row r="6958" spans="1:6" ht="16.5" x14ac:dyDescent="0.3">
      <c r="A6958" s="9" t="s">
        <v>15367</v>
      </c>
      <c r="B6958" s="9" t="s">
        <v>2132</v>
      </c>
      <c r="C6958" s="10">
        <v>20751</v>
      </c>
      <c r="D6958" s="9">
        <v>6850203894</v>
      </c>
      <c r="E6958" s="9" t="e">
        <f>INDEX(#REF!:#REF!,MATCH($D6958,#REF!:#REF!,0),MATCH(#REF!,#REF!:#REF!,0))</f>
        <v>#REF!</v>
      </c>
      <c r="F6958" s="9" t="e">
        <f>INDEX(#REF!:#REF!,MATCH($D6958,#REF!:#REF!,0),MATCH(#REF!,#REF!:#REF!,0))</f>
        <v>#REF!</v>
      </c>
    </row>
    <row r="6959" spans="1:6" ht="16.5" x14ac:dyDescent="0.3">
      <c r="A6959" s="9" t="s">
        <v>15366</v>
      </c>
      <c r="B6959" s="9" t="s">
        <v>2238</v>
      </c>
      <c r="C6959" s="10">
        <v>26636</v>
      </c>
      <c r="D6959" s="9">
        <v>8887868026</v>
      </c>
      <c r="E6959" s="9" t="e">
        <f>INDEX(#REF!:#REF!,MATCH($D6959,#REF!:#REF!,0),MATCH(#REF!,#REF!:#REF!,0))</f>
        <v>#REF!</v>
      </c>
      <c r="F6959" s="9" t="e">
        <f>INDEX(#REF!:#REF!,MATCH($D6959,#REF!:#REF!,0),MATCH(#REF!,#REF!:#REF!,0))</f>
        <v>#REF!</v>
      </c>
    </row>
    <row r="6960" spans="1:6" ht="16.5" x14ac:dyDescent="0.3">
      <c r="A6960" s="9" t="s">
        <v>15365</v>
      </c>
      <c r="B6960" s="9" t="s">
        <v>1953</v>
      </c>
      <c r="C6960" s="10">
        <v>40598</v>
      </c>
      <c r="D6960" s="9">
        <v>1522190236</v>
      </c>
      <c r="E6960" s="9" t="e">
        <f>INDEX(#REF!:#REF!,MATCH($D6960,#REF!:#REF!,0),MATCH(#REF!,#REF!:#REF!,0))</f>
        <v>#REF!</v>
      </c>
      <c r="F6960" s="9" t="e">
        <f>INDEX(#REF!:#REF!,MATCH($D6960,#REF!:#REF!,0),MATCH(#REF!,#REF!:#REF!,0))</f>
        <v>#REF!</v>
      </c>
    </row>
    <row r="6961" spans="1:6" ht="16.5" x14ac:dyDescent="0.3">
      <c r="A6961" s="9" t="s">
        <v>15364</v>
      </c>
      <c r="B6961" s="9" t="s">
        <v>2147</v>
      </c>
      <c r="C6961" s="10">
        <v>43770</v>
      </c>
      <c r="D6961" s="9">
        <v>299663825</v>
      </c>
      <c r="E6961" s="9" t="e">
        <f>INDEX(#REF!:#REF!,MATCH($D6961,#REF!:#REF!,0),MATCH(#REF!,#REF!:#REF!,0))</f>
        <v>#REF!</v>
      </c>
      <c r="F6961" s="9" t="e">
        <f>INDEX(#REF!:#REF!,MATCH($D6961,#REF!:#REF!,0),MATCH(#REF!,#REF!:#REF!,0))</f>
        <v>#REF!</v>
      </c>
    </row>
    <row r="6962" spans="1:6" ht="16.5" x14ac:dyDescent="0.3">
      <c r="A6962" s="9" t="s">
        <v>15363</v>
      </c>
      <c r="B6962" s="9" t="s">
        <v>2238</v>
      </c>
      <c r="C6962" s="10">
        <v>43605</v>
      </c>
      <c r="D6962" s="9">
        <v>1469328364</v>
      </c>
      <c r="E6962" s="9" t="e">
        <f>INDEX(#REF!:#REF!,MATCH($D6962,#REF!:#REF!,0),MATCH(#REF!,#REF!:#REF!,0))</f>
        <v>#REF!</v>
      </c>
      <c r="F6962" s="9" t="e">
        <f>INDEX(#REF!:#REF!,MATCH($D6962,#REF!:#REF!,0),MATCH(#REF!,#REF!:#REF!,0))</f>
        <v>#REF!</v>
      </c>
    </row>
    <row r="6963" spans="1:6" ht="16.5" x14ac:dyDescent="0.3">
      <c r="A6963" s="9" t="s">
        <v>15362</v>
      </c>
      <c r="B6963" s="9" t="s">
        <v>2640</v>
      </c>
      <c r="C6963" s="10">
        <v>36382</v>
      </c>
      <c r="D6963" s="9">
        <v>9803956825</v>
      </c>
      <c r="E6963" s="9" t="e">
        <f>INDEX(#REF!:#REF!,MATCH($D6963,#REF!:#REF!,0),MATCH(#REF!,#REF!:#REF!,0))</f>
        <v>#REF!</v>
      </c>
      <c r="F6963" s="9" t="e">
        <f>INDEX(#REF!:#REF!,MATCH($D6963,#REF!:#REF!,0),MATCH(#REF!,#REF!:#REF!,0))</f>
        <v>#REF!</v>
      </c>
    </row>
    <row r="6964" spans="1:6" ht="16.5" x14ac:dyDescent="0.3">
      <c r="A6964" s="9" t="s">
        <v>15361</v>
      </c>
      <c r="B6964" s="9" t="s">
        <v>2144</v>
      </c>
      <c r="C6964" s="10">
        <v>36837</v>
      </c>
      <c r="D6964" s="9">
        <v>9229113786</v>
      </c>
      <c r="E6964" s="9" t="e">
        <f>INDEX(#REF!:#REF!,MATCH($D6964,#REF!:#REF!,0),MATCH(#REF!,#REF!:#REF!,0))</f>
        <v>#REF!</v>
      </c>
      <c r="F6964" s="9" t="e">
        <f>INDEX(#REF!:#REF!,MATCH($D6964,#REF!:#REF!,0),MATCH(#REF!,#REF!:#REF!,0))</f>
        <v>#REF!</v>
      </c>
    </row>
    <row r="6965" spans="1:6" ht="16.5" x14ac:dyDescent="0.3">
      <c r="A6965" s="9" t="s">
        <v>15360</v>
      </c>
      <c r="B6965" s="9" t="s">
        <v>2069</v>
      </c>
      <c r="C6965" s="10">
        <v>25841</v>
      </c>
      <c r="D6965" s="9">
        <v>1472093461</v>
      </c>
      <c r="E6965" s="9" t="e">
        <f>INDEX(#REF!:#REF!,MATCH($D6965,#REF!:#REF!,0),MATCH(#REF!,#REF!:#REF!,0))</f>
        <v>#REF!</v>
      </c>
      <c r="F6965" s="9" t="e">
        <f>INDEX(#REF!:#REF!,MATCH($D6965,#REF!:#REF!,0),MATCH(#REF!,#REF!:#REF!,0))</f>
        <v>#REF!</v>
      </c>
    </row>
    <row r="6966" spans="1:6" ht="16.5" x14ac:dyDescent="0.3">
      <c r="A6966" s="9" t="s">
        <v>15359</v>
      </c>
      <c r="B6966" s="9" t="s">
        <v>2933</v>
      </c>
      <c r="C6966" s="10">
        <v>58365</v>
      </c>
      <c r="D6966" s="9">
        <v>4323727860</v>
      </c>
      <c r="E6966" s="9" t="e">
        <f>INDEX(#REF!:#REF!,MATCH($D6966,#REF!:#REF!,0),MATCH(#REF!,#REF!:#REF!,0))</f>
        <v>#REF!</v>
      </c>
      <c r="F6966" s="9" t="e">
        <f>INDEX(#REF!:#REF!,MATCH($D6966,#REF!:#REF!,0),MATCH(#REF!,#REF!:#REF!,0))</f>
        <v>#REF!</v>
      </c>
    </row>
    <row r="6967" spans="1:6" ht="16.5" x14ac:dyDescent="0.3">
      <c r="A6967" s="9" t="s">
        <v>15358</v>
      </c>
      <c r="B6967" s="9" t="s">
        <v>2174</v>
      </c>
      <c r="C6967" s="10">
        <v>38427</v>
      </c>
      <c r="D6967" s="9">
        <v>3133221701</v>
      </c>
      <c r="E6967" s="9" t="e">
        <f>INDEX(#REF!:#REF!,MATCH($D6967,#REF!:#REF!,0),MATCH(#REF!,#REF!:#REF!,0))</f>
        <v>#REF!</v>
      </c>
      <c r="F6967" s="9" t="e">
        <f>INDEX(#REF!:#REF!,MATCH($D6967,#REF!:#REF!,0),MATCH(#REF!,#REF!:#REF!,0))</f>
        <v>#REF!</v>
      </c>
    </row>
    <row r="6968" spans="1:6" ht="16.5" x14ac:dyDescent="0.3">
      <c r="A6968" s="9" t="s">
        <v>15357</v>
      </c>
      <c r="B6968" s="9" t="s">
        <v>2132</v>
      </c>
      <c r="C6968" s="10">
        <v>42791</v>
      </c>
      <c r="D6968" s="9">
        <v>7516977292</v>
      </c>
      <c r="E6968" s="9" t="e">
        <f>INDEX(#REF!:#REF!,MATCH($D6968,#REF!:#REF!,0),MATCH(#REF!,#REF!:#REF!,0))</f>
        <v>#REF!</v>
      </c>
      <c r="F6968" s="9" t="e">
        <f>INDEX(#REF!:#REF!,MATCH($D6968,#REF!:#REF!,0),MATCH(#REF!,#REF!:#REF!,0))</f>
        <v>#REF!</v>
      </c>
    </row>
    <row r="6969" spans="1:6" ht="16.5" x14ac:dyDescent="0.3">
      <c r="A6969" s="9" t="s">
        <v>15356</v>
      </c>
      <c r="B6969" s="9" t="s">
        <v>2373</v>
      </c>
      <c r="C6969" s="10">
        <v>52612</v>
      </c>
      <c r="D6969" s="9">
        <v>7625163059</v>
      </c>
      <c r="E6969" s="9" t="e">
        <f>INDEX(#REF!:#REF!,MATCH($D6969,#REF!:#REF!,0),MATCH(#REF!,#REF!:#REF!,0))</f>
        <v>#REF!</v>
      </c>
      <c r="F6969" s="9" t="e">
        <f>INDEX(#REF!:#REF!,MATCH($D6969,#REF!:#REF!,0),MATCH(#REF!,#REF!:#REF!,0))</f>
        <v>#REF!</v>
      </c>
    </row>
    <row r="6970" spans="1:6" ht="16.5" x14ac:dyDescent="0.3">
      <c r="A6970" s="9" t="s">
        <v>15355</v>
      </c>
      <c r="B6970" s="9" t="s">
        <v>1971</v>
      </c>
      <c r="C6970" s="10">
        <v>33249</v>
      </c>
      <c r="D6970" s="9">
        <v>320120716</v>
      </c>
      <c r="E6970" s="9" t="e">
        <f>INDEX(#REF!:#REF!,MATCH($D6970,#REF!:#REF!,0),MATCH(#REF!,#REF!:#REF!,0))</f>
        <v>#REF!</v>
      </c>
      <c r="F6970" s="9" t="e">
        <f>INDEX(#REF!:#REF!,MATCH($D6970,#REF!:#REF!,0),MATCH(#REF!,#REF!:#REF!,0))</f>
        <v>#REF!</v>
      </c>
    </row>
    <row r="6971" spans="1:6" ht="16.5" x14ac:dyDescent="0.3">
      <c r="A6971" s="9" t="s">
        <v>15354</v>
      </c>
      <c r="B6971" s="9" t="s">
        <v>2302</v>
      </c>
      <c r="C6971" s="10">
        <v>30987</v>
      </c>
      <c r="D6971" s="9">
        <v>37593587</v>
      </c>
      <c r="E6971" s="9" t="e">
        <f>INDEX(#REF!:#REF!,MATCH($D6971,#REF!:#REF!,0),MATCH(#REF!,#REF!:#REF!,0))</f>
        <v>#REF!</v>
      </c>
      <c r="F6971" s="9" t="e">
        <f>INDEX(#REF!:#REF!,MATCH($D6971,#REF!:#REF!,0),MATCH(#REF!,#REF!:#REF!,0))</f>
        <v>#REF!</v>
      </c>
    </row>
    <row r="6972" spans="1:6" ht="16.5" x14ac:dyDescent="0.3">
      <c r="A6972" s="9" t="s">
        <v>15353</v>
      </c>
      <c r="B6972" s="9" t="s">
        <v>3187</v>
      </c>
      <c r="C6972" s="10">
        <v>55050</v>
      </c>
      <c r="D6972" s="9">
        <v>8864419241</v>
      </c>
      <c r="E6972" s="9" t="e">
        <f>INDEX(#REF!:#REF!,MATCH($D6972,#REF!:#REF!,0),MATCH(#REF!,#REF!:#REF!,0))</f>
        <v>#REF!</v>
      </c>
      <c r="F6972" s="9" t="e">
        <f>INDEX(#REF!:#REF!,MATCH($D6972,#REF!:#REF!,0),MATCH(#REF!,#REF!:#REF!,0))</f>
        <v>#REF!</v>
      </c>
    </row>
    <row r="6973" spans="1:6" ht="16.5" x14ac:dyDescent="0.3">
      <c r="A6973" s="9" t="s">
        <v>15352</v>
      </c>
      <c r="B6973" s="9" t="s">
        <v>1977</v>
      </c>
      <c r="C6973" s="10">
        <v>33662</v>
      </c>
      <c r="D6973" s="9">
        <v>8875320292</v>
      </c>
      <c r="E6973" s="9" t="e">
        <f>INDEX(#REF!:#REF!,MATCH($D6973,#REF!:#REF!,0),MATCH(#REF!,#REF!:#REF!,0))</f>
        <v>#REF!</v>
      </c>
      <c r="F6973" s="9" t="e">
        <f>INDEX(#REF!:#REF!,MATCH($D6973,#REF!:#REF!,0),MATCH(#REF!,#REF!:#REF!,0))</f>
        <v>#REF!</v>
      </c>
    </row>
    <row r="6974" spans="1:6" ht="16.5" x14ac:dyDescent="0.3">
      <c r="A6974" s="9" t="s">
        <v>15351</v>
      </c>
      <c r="B6974" s="9" t="s">
        <v>3357</v>
      </c>
      <c r="C6974" s="10">
        <v>18622</v>
      </c>
      <c r="D6974" s="9">
        <v>7243767311</v>
      </c>
      <c r="E6974" s="9" t="e">
        <f>INDEX(#REF!:#REF!,MATCH($D6974,#REF!:#REF!,0),MATCH(#REF!,#REF!:#REF!,0))</f>
        <v>#REF!</v>
      </c>
      <c r="F6974" s="9" t="e">
        <f>INDEX(#REF!:#REF!,MATCH($D6974,#REF!:#REF!,0),MATCH(#REF!,#REF!:#REF!,0))</f>
        <v>#REF!</v>
      </c>
    </row>
    <row r="6975" spans="1:6" ht="16.5" x14ac:dyDescent="0.3">
      <c r="A6975" s="9" t="s">
        <v>15350</v>
      </c>
      <c r="B6975" s="9" t="s">
        <v>2942</v>
      </c>
      <c r="C6975" s="10">
        <v>13431</v>
      </c>
      <c r="D6975" s="9">
        <v>2592292012</v>
      </c>
      <c r="E6975" s="9" t="e">
        <f>INDEX(#REF!:#REF!,MATCH($D6975,#REF!:#REF!,0),MATCH(#REF!,#REF!:#REF!,0))</f>
        <v>#REF!</v>
      </c>
      <c r="F6975" s="9" t="e">
        <f>INDEX(#REF!:#REF!,MATCH($D6975,#REF!:#REF!,0),MATCH(#REF!,#REF!:#REF!,0))</f>
        <v>#REF!</v>
      </c>
    </row>
    <row r="6976" spans="1:6" ht="16.5" x14ac:dyDescent="0.3">
      <c r="A6976" s="9" t="s">
        <v>15349</v>
      </c>
      <c r="B6976" s="9" t="s">
        <v>2443</v>
      </c>
      <c r="C6976" s="10">
        <v>10237</v>
      </c>
      <c r="D6976" s="9">
        <v>273083503</v>
      </c>
      <c r="E6976" s="9" t="e">
        <f>INDEX(#REF!:#REF!,MATCH($D6976,#REF!:#REF!,0),MATCH(#REF!,#REF!:#REF!,0))</f>
        <v>#REF!</v>
      </c>
      <c r="F6976" s="9" t="e">
        <f>INDEX(#REF!:#REF!,MATCH($D6976,#REF!:#REF!,0),MATCH(#REF!,#REF!:#REF!,0))</f>
        <v>#REF!</v>
      </c>
    </row>
    <row r="6977" spans="1:6" ht="16.5" x14ac:dyDescent="0.3">
      <c r="A6977" s="9" t="s">
        <v>15348</v>
      </c>
      <c r="B6977" s="9" t="s">
        <v>2059</v>
      </c>
      <c r="C6977" s="10">
        <v>32683</v>
      </c>
      <c r="D6977" s="9">
        <v>1598957961</v>
      </c>
      <c r="E6977" s="9" t="e">
        <f>INDEX(#REF!:#REF!,MATCH($D6977,#REF!:#REF!,0),MATCH(#REF!,#REF!:#REF!,0))</f>
        <v>#REF!</v>
      </c>
      <c r="F6977" s="9" t="e">
        <f>INDEX(#REF!:#REF!,MATCH($D6977,#REF!:#REF!,0),MATCH(#REF!,#REF!:#REF!,0))</f>
        <v>#REF!</v>
      </c>
    </row>
    <row r="6978" spans="1:6" ht="16.5" x14ac:dyDescent="0.3">
      <c r="A6978" s="9" t="s">
        <v>15347</v>
      </c>
      <c r="B6978" s="9" t="s">
        <v>2112</v>
      </c>
      <c r="C6978" s="10">
        <v>25611</v>
      </c>
      <c r="D6978" s="9">
        <v>7794042674</v>
      </c>
      <c r="E6978" s="9" t="e">
        <f>INDEX(#REF!:#REF!,MATCH($D6978,#REF!:#REF!,0),MATCH(#REF!,#REF!:#REF!,0))</f>
        <v>#REF!</v>
      </c>
      <c r="F6978" s="9" t="e">
        <f>INDEX(#REF!:#REF!,MATCH($D6978,#REF!:#REF!,0),MATCH(#REF!,#REF!:#REF!,0))</f>
        <v>#REF!</v>
      </c>
    </row>
    <row r="6979" spans="1:6" ht="16.5" x14ac:dyDescent="0.3">
      <c r="A6979" s="9" t="s">
        <v>15346</v>
      </c>
      <c r="B6979" s="9" t="s">
        <v>2306</v>
      </c>
      <c r="C6979" s="10">
        <v>37202</v>
      </c>
      <c r="D6979" s="9">
        <v>3509620267</v>
      </c>
      <c r="E6979" s="9" t="e">
        <f>INDEX(#REF!:#REF!,MATCH($D6979,#REF!:#REF!,0),MATCH(#REF!,#REF!:#REF!,0))</f>
        <v>#REF!</v>
      </c>
      <c r="F6979" s="9" t="e">
        <f>INDEX(#REF!:#REF!,MATCH($D6979,#REF!:#REF!,0),MATCH(#REF!,#REF!:#REF!,0))</f>
        <v>#REF!</v>
      </c>
    </row>
    <row r="6980" spans="1:6" ht="16.5" x14ac:dyDescent="0.3">
      <c r="A6980" s="9" t="s">
        <v>15345</v>
      </c>
      <c r="B6980" s="9" t="s">
        <v>2097</v>
      </c>
      <c r="C6980" s="10">
        <v>46983</v>
      </c>
      <c r="D6980" s="9">
        <v>2936088178</v>
      </c>
      <c r="E6980" s="9" t="e">
        <f>INDEX(#REF!:#REF!,MATCH($D6980,#REF!:#REF!,0),MATCH(#REF!,#REF!:#REF!,0))</f>
        <v>#REF!</v>
      </c>
      <c r="F6980" s="9" t="e">
        <f>INDEX(#REF!:#REF!,MATCH($D6980,#REF!:#REF!,0),MATCH(#REF!,#REF!:#REF!,0))</f>
        <v>#REF!</v>
      </c>
    </row>
    <row r="6981" spans="1:6" ht="16.5" x14ac:dyDescent="0.3">
      <c r="A6981" s="9" t="s">
        <v>15344</v>
      </c>
      <c r="B6981" s="9" t="s">
        <v>2747</v>
      </c>
      <c r="C6981" s="10">
        <v>56546</v>
      </c>
      <c r="D6981" s="9">
        <v>8895721314</v>
      </c>
      <c r="E6981" s="9" t="e">
        <f>INDEX(#REF!:#REF!,MATCH($D6981,#REF!:#REF!,0),MATCH(#REF!,#REF!:#REF!,0))</f>
        <v>#REF!</v>
      </c>
      <c r="F6981" s="9" t="e">
        <f>INDEX(#REF!:#REF!,MATCH($D6981,#REF!:#REF!,0),MATCH(#REF!,#REF!:#REF!,0))</f>
        <v>#REF!</v>
      </c>
    </row>
    <row r="6982" spans="1:6" ht="16.5" x14ac:dyDescent="0.3">
      <c r="A6982" s="9" t="s">
        <v>15343</v>
      </c>
      <c r="B6982" s="9" t="s">
        <v>2183</v>
      </c>
      <c r="C6982" s="10">
        <v>55190</v>
      </c>
      <c r="D6982" s="9">
        <v>2292892200</v>
      </c>
      <c r="E6982" s="9" t="e">
        <f>INDEX(#REF!:#REF!,MATCH($D6982,#REF!:#REF!,0),MATCH(#REF!,#REF!:#REF!,0))</f>
        <v>#REF!</v>
      </c>
      <c r="F6982" s="9" t="e">
        <f>INDEX(#REF!:#REF!,MATCH($D6982,#REF!:#REF!,0),MATCH(#REF!,#REF!:#REF!,0))</f>
        <v>#REF!</v>
      </c>
    </row>
    <row r="6983" spans="1:6" ht="16.5" x14ac:dyDescent="0.3">
      <c r="A6983" s="9" t="s">
        <v>15342</v>
      </c>
      <c r="B6983" s="9" t="s">
        <v>2704</v>
      </c>
      <c r="C6983" s="10">
        <v>57081</v>
      </c>
      <c r="D6983" s="9">
        <v>7039995972</v>
      </c>
      <c r="E6983" s="9" t="e">
        <f>INDEX(#REF!:#REF!,MATCH($D6983,#REF!:#REF!,0),MATCH(#REF!,#REF!:#REF!,0))</f>
        <v>#REF!</v>
      </c>
      <c r="F6983" s="9" t="e">
        <f>INDEX(#REF!:#REF!,MATCH($D6983,#REF!:#REF!,0),MATCH(#REF!,#REF!:#REF!,0))</f>
        <v>#REF!</v>
      </c>
    </row>
    <row r="6984" spans="1:6" ht="16.5" x14ac:dyDescent="0.3">
      <c r="A6984" s="9" t="s">
        <v>15341</v>
      </c>
      <c r="B6984" s="9" t="s">
        <v>2277</v>
      </c>
      <c r="C6984" s="10">
        <v>24700</v>
      </c>
      <c r="D6984" s="9">
        <v>3516592710</v>
      </c>
      <c r="E6984" s="9" t="e">
        <f>INDEX(#REF!:#REF!,MATCH($D6984,#REF!:#REF!,0),MATCH(#REF!,#REF!:#REF!,0))</f>
        <v>#REF!</v>
      </c>
      <c r="F6984" s="9" t="e">
        <f>INDEX(#REF!:#REF!,MATCH($D6984,#REF!:#REF!,0),MATCH(#REF!,#REF!:#REF!,0))</f>
        <v>#REF!</v>
      </c>
    </row>
    <row r="6985" spans="1:6" ht="16.5" x14ac:dyDescent="0.3">
      <c r="A6985" s="9" t="s">
        <v>15340</v>
      </c>
      <c r="B6985" s="9" t="s">
        <v>2105</v>
      </c>
      <c r="C6985" s="10">
        <v>12797</v>
      </c>
      <c r="D6985" s="9">
        <v>9104569016</v>
      </c>
      <c r="E6985" s="9" t="e">
        <f>INDEX(#REF!:#REF!,MATCH($D6985,#REF!:#REF!,0),MATCH(#REF!,#REF!:#REF!,0))</f>
        <v>#REF!</v>
      </c>
      <c r="F6985" s="9" t="e">
        <f>INDEX(#REF!:#REF!,MATCH($D6985,#REF!:#REF!,0),MATCH(#REF!,#REF!:#REF!,0))</f>
        <v>#REF!</v>
      </c>
    </row>
    <row r="6986" spans="1:6" ht="16.5" x14ac:dyDescent="0.3">
      <c r="A6986" s="9" t="s">
        <v>15339</v>
      </c>
      <c r="B6986" s="9" t="s">
        <v>2680</v>
      </c>
      <c r="C6986" s="10">
        <v>18323</v>
      </c>
      <c r="D6986" s="9">
        <v>1541082834</v>
      </c>
      <c r="E6986" s="9" t="e">
        <f>INDEX(#REF!:#REF!,MATCH($D6986,#REF!:#REF!,0),MATCH(#REF!,#REF!:#REF!,0))</f>
        <v>#REF!</v>
      </c>
      <c r="F6986" s="9" t="e">
        <f>INDEX(#REF!:#REF!,MATCH($D6986,#REF!:#REF!,0),MATCH(#REF!,#REF!:#REF!,0))</f>
        <v>#REF!</v>
      </c>
    </row>
    <row r="6987" spans="1:6" ht="16.5" x14ac:dyDescent="0.3">
      <c r="A6987" s="9" t="s">
        <v>15338</v>
      </c>
      <c r="B6987" s="9" t="s">
        <v>2267</v>
      </c>
      <c r="C6987" s="10">
        <v>58547</v>
      </c>
      <c r="D6987" s="9">
        <v>858481901</v>
      </c>
      <c r="E6987" s="9" t="e">
        <f>INDEX(#REF!:#REF!,MATCH($D6987,#REF!:#REF!,0),MATCH(#REF!,#REF!:#REF!,0))</f>
        <v>#REF!</v>
      </c>
      <c r="F6987" s="9" t="e">
        <f>INDEX(#REF!:#REF!,MATCH($D6987,#REF!:#REF!,0),MATCH(#REF!,#REF!:#REF!,0))</f>
        <v>#REF!</v>
      </c>
    </row>
    <row r="6988" spans="1:6" ht="16.5" x14ac:dyDescent="0.3">
      <c r="A6988" s="9" t="s">
        <v>15337</v>
      </c>
      <c r="B6988" s="9" t="s">
        <v>2450</v>
      </c>
      <c r="C6988" s="10">
        <v>33878</v>
      </c>
      <c r="D6988" s="9">
        <v>1518783783</v>
      </c>
      <c r="E6988" s="9" t="e">
        <f>INDEX(#REF!:#REF!,MATCH($D6988,#REF!:#REF!,0),MATCH(#REF!,#REF!:#REF!,0))</f>
        <v>#REF!</v>
      </c>
      <c r="F6988" s="9" t="e">
        <f>INDEX(#REF!:#REF!,MATCH($D6988,#REF!:#REF!,0),MATCH(#REF!,#REF!:#REF!,0))</f>
        <v>#REF!</v>
      </c>
    </row>
    <row r="6989" spans="1:6" ht="16.5" x14ac:dyDescent="0.3">
      <c r="A6989" s="9" t="s">
        <v>15336</v>
      </c>
      <c r="B6989" s="9" t="s">
        <v>2163</v>
      </c>
      <c r="C6989" s="10">
        <v>56699</v>
      </c>
      <c r="D6989" s="9">
        <v>7700368295</v>
      </c>
      <c r="E6989" s="9" t="e">
        <f>INDEX(#REF!:#REF!,MATCH($D6989,#REF!:#REF!,0),MATCH(#REF!,#REF!:#REF!,0))</f>
        <v>#REF!</v>
      </c>
      <c r="F6989" s="9" t="e">
        <f>INDEX(#REF!:#REF!,MATCH($D6989,#REF!:#REF!,0),MATCH(#REF!,#REF!:#REF!,0))</f>
        <v>#REF!</v>
      </c>
    </row>
    <row r="6990" spans="1:6" ht="16.5" x14ac:dyDescent="0.3">
      <c r="A6990" s="9" t="s">
        <v>15335</v>
      </c>
      <c r="B6990" s="9" t="s">
        <v>2185</v>
      </c>
      <c r="C6990" s="10">
        <v>28939</v>
      </c>
      <c r="D6990" s="9">
        <v>9018504580</v>
      </c>
      <c r="E6990" s="9" t="e">
        <f>INDEX(#REF!:#REF!,MATCH($D6990,#REF!:#REF!,0),MATCH(#REF!,#REF!:#REF!,0))</f>
        <v>#REF!</v>
      </c>
      <c r="F6990" s="9" t="e">
        <f>INDEX(#REF!:#REF!,MATCH($D6990,#REF!:#REF!,0),MATCH(#REF!,#REF!:#REF!,0))</f>
        <v>#REF!</v>
      </c>
    </row>
    <row r="6991" spans="1:6" ht="16.5" x14ac:dyDescent="0.3">
      <c r="A6991" s="9" t="s">
        <v>15334</v>
      </c>
      <c r="B6991" s="9" t="s">
        <v>3372</v>
      </c>
      <c r="C6991" s="10">
        <v>40141</v>
      </c>
      <c r="D6991" s="9">
        <v>4076701275</v>
      </c>
      <c r="E6991" s="9" t="e">
        <f>INDEX(#REF!:#REF!,MATCH($D6991,#REF!:#REF!,0),MATCH(#REF!,#REF!:#REF!,0))</f>
        <v>#REF!</v>
      </c>
      <c r="F6991" s="9" t="e">
        <f>INDEX(#REF!:#REF!,MATCH($D6991,#REF!:#REF!,0),MATCH(#REF!,#REF!:#REF!,0))</f>
        <v>#REF!</v>
      </c>
    </row>
    <row r="6992" spans="1:6" ht="16.5" x14ac:dyDescent="0.3">
      <c r="A6992" s="9" t="s">
        <v>15333</v>
      </c>
      <c r="B6992" s="9" t="s">
        <v>1975</v>
      </c>
      <c r="C6992" s="10">
        <v>45074</v>
      </c>
      <c r="D6992" s="9">
        <v>8526090127</v>
      </c>
      <c r="E6992" s="9" t="e">
        <f>INDEX(#REF!:#REF!,MATCH($D6992,#REF!:#REF!,0),MATCH(#REF!,#REF!:#REF!,0))</f>
        <v>#REF!</v>
      </c>
      <c r="F6992" s="9" t="e">
        <f>INDEX(#REF!:#REF!,MATCH($D6992,#REF!:#REF!,0),MATCH(#REF!,#REF!:#REF!,0))</f>
        <v>#REF!</v>
      </c>
    </row>
    <row r="6993" spans="1:6" ht="16.5" x14ac:dyDescent="0.3">
      <c r="A6993" s="9" t="s">
        <v>15332</v>
      </c>
      <c r="B6993" s="9" t="s">
        <v>2886</v>
      </c>
      <c r="C6993" s="10">
        <v>44659</v>
      </c>
      <c r="D6993" s="9">
        <v>2524572722</v>
      </c>
      <c r="E6993" s="9" t="e">
        <f>INDEX(#REF!:#REF!,MATCH($D6993,#REF!:#REF!,0),MATCH(#REF!,#REF!:#REF!,0))</f>
        <v>#REF!</v>
      </c>
      <c r="F6993" s="9" t="e">
        <f>INDEX(#REF!:#REF!,MATCH($D6993,#REF!:#REF!,0),MATCH(#REF!,#REF!:#REF!,0))</f>
        <v>#REF!</v>
      </c>
    </row>
    <row r="6994" spans="1:6" ht="16.5" x14ac:dyDescent="0.3">
      <c r="A6994" s="9" t="s">
        <v>15331</v>
      </c>
      <c r="B6994" s="9" t="s">
        <v>3388</v>
      </c>
      <c r="C6994" s="10">
        <v>55145</v>
      </c>
      <c r="D6994" s="9">
        <v>7630993544</v>
      </c>
      <c r="E6994" s="9" t="e">
        <f>INDEX(#REF!:#REF!,MATCH($D6994,#REF!:#REF!,0),MATCH(#REF!,#REF!:#REF!,0))</f>
        <v>#REF!</v>
      </c>
      <c r="F6994" s="9" t="e">
        <f>INDEX(#REF!:#REF!,MATCH($D6994,#REF!:#REF!,0),MATCH(#REF!,#REF!:#REF!,0))</f>
        <v>#REF!</v>
      </c>
    </row>
    <row r="6995" spans="1:6" ht="16.5" x14ac:dyDescent="0.3">
      <c r="A6995" s="9" t="s">
        <v>15330</v>
      </c>
      <c r="B6995" s="9" t="s">
        <v>2277</v>
      </c>
      <c r="C6995" s="10">
        <v>32850</v>
      </c>
      <c r="D6995" s="9">
        <v>2306669465</v>
      </c>
      <c r="E6995" s="9" t="e">
        <f>INDEX(#REF!:#REF!,MATCH($D6995,#REF!:#REF!,0),MATCH(#REF!,#REF!:#REF!,0))</f>
        <v>#REF!</v>
      </c>
      <c r="F6995" s="9" t="e">
        <f>INDEX(#REF!:#REF!,MATCH($D6995,#REF!:#REF!,0),MATCH(#REF!,#REF!:#REF!,0))</f>
        <v>#REF!</v>
      </c>
    </row>
    <row r="6996" spans="1:6" ht="16.5" x14ac:dyDescent="0.3">
      <c r="A6996" s="9" t="s">
        <v>15329</v>
      </c>
      <c r="B6996" s="9" t="s">
        <v>2392</v>
      </c>
      <c r="C6996" s="10">
        <v>53427</v>
      </c>
      <c r="D6996" s="9">
        <v>2079803735</v>
      </c>
      <c r="E6996" s="9" t="e">
        <f>INDEX(#REF!:#REF!,MATCH($D6996,#REF!:#REF!,0),MATCH(#REF!,#REF!:#REF!,0))</f>
        <v>#REF!</v>
      </c>
      <c r="F6996" s="9" t="e">
        <f>INDEX(#REF!:#REF!,MATCH($D6996,#REF!:#REF!,0),MATCH(#REF!,#REF!:#REF!,0))</f>
        <v>#REF!</v>
      </c>
    </row>
    <row r="6997" spans="1:6" ht="16.5" x14ac:dyDescent="0.3">
      <c r="A6997" s="9" t="s">
        <v>15328</v>
      </c>
      <c r="B6997" s="9" t="s">
        <v>2366</v>
      </c>
      <c r="C6997" s="10">
        <v>33622</v>
      </c>
      <c r="D6997" s="9">
        <v>3819859829</v>
      </c>
      <c r="E6997" s="9" t="e">
        <f>INDEX(#REF!:#REF!,MATCH($D6997,#REF!:#REF!,0),MATCH(#REF!,#REF!:#REF!,0))</f>
        <v>#REF!</v>
      </c>
      <c r="F6997" s="9" t="e">
        <f>INDEX(#REF!:#REF!,MATCH($D6997,#REF!:#REF!,0),MATCH(#REF!,#REF!:#REF!,0))</f>
        <v>#REF!</v>
      </c>
    </row>
    <row r="6998" spans="1:6" ht="16.5" x14ac:dyDescent="0.3">
      <c r="A6998" s="9" t="s">
        <v>15327</v>
      </c>
      <c r="B6998" s="9" t="s">
        <v>2050</v>
      </c>
      <c r="C6998" s="10">
        <v>54492</v>
      </c>
      <c r="D6998" s="9">
        <v>5241020535</v>
      </c>
      <c r="E6998" s="9" t="e">
        <f>INDEX(#REF!:#REF!,MATCH($D6998,#REF!:#REF!,0),MATCH(#REF!,#REF!:#REF!,0))</f>
        <v>#REF!</v>
      </c>
      <c r="F6998" s="9" t="e">
        <f>INDEX(#REF!:#REF!,MATCH($D6998,#REF!:#REF!,0),MATCH(#REF!,#REF!:#REF!,0))</f>
        <v>#REF!</v>
      </c>
    </row>
    <row r="6999" spans="1:6" ht="16.5" x14ac:dyDescent="0.3">
      <c r="A6999" s="9" t="s">
        <v>15326</v>
      </c>
      <c r="B6999" s="9" t="s">
        <v>2653</v>
      </c>
      <c r="C6999" s="10">
        <v>10103</v>
      </c>
      <c r="D6999" s="9">
        <v>3497169404</v>
      </c>
      <c r="E6999" s="9" t="e">
        <f>INDEX(#REF!:#REF!,MATCH($D6999,#REF!:#REF!,0),MATCH(#REF!,#REF!:#REF!,0))</f>
        <v>#REF!</v>
      </c>
      <c r="F6999" s="9" t="e">
        <f>INDEX(#REF!:#REF!,MATCH($D6999,#REF!:#REF!,0),MATCH(#REF!,#REF!:#REF!,0))</f>
        <v>#REF!</v>
      </c>
    </row>
    <row r="7000" spans="1:6" ht="16.5" x14ac:dyDescent="0.3">
      <c r="A7000" s="9" t="s">
        <v>15325</v>
      </c>
      <c r="B7000" s="9" t="s">
        <v>5218</v>
      </c>
      <c r="C7000" s="10">
        <v>44645</v>
      </c>
      <c r="D7000" s="9">
        <v>2298319154</v>
      </c>
      <c r="E7000" s="9" t="e">
        <f>INDEX(#REF!:#REF!,MATCH($D7000,#REF!:#REF!,0),MATCH(#REF!,#REF!:#REF!,0))</f>
        <v>#REF!</v>
      </c>
      <c r="F7000" s="9" t="e">
        <f>INDEX(#REF!:#REF!,MATCH($D7000,#REF!:#REF!,0),MATCH(#REF!,#REF!:#REF!,0))</f>
        <v>#REF!</v>
      </c>
    </row>
    <row r="7001" spans="1:6" ht="16.5" x14ac:dyDescent="0.3">
      <c r="A7001" s="9" t="s">
        <v>15324</v>
      </c>
      <c r="B7001" s="9" t="s">
        <v>2860</v>
      </c>
      <c r="C7001" s="10">
        <v>54715</v>
      </c>
      <c r="D7001" s="9">
        <v>7573774818</v>
      </c>
      <c r="E7001" s="9" t="e">
        <f>INDEX(#REF!:#REF!,MATCH($D7001,#REF!:#REF!,0),MATCH(#REF!,#REF!:#REF!,0))</f>
        <v>#REF!</v>
      </c>
      <c r="F7001" s="9" t="e">
        <f>INDEX(#REF!:#REF!,MATCH($D7001,#REF!:#REF!,0),MATCH(#REF!,#REF!:#REF!,0))</f>
        <v>#REF!</v>
      </c>
    </row>
    <row r="7002" spans="1:6" ht="16.5" x14ac:dyDescent="0.3">
      <c r="A7002" s="9" t="s">
        <v>15323</v>
      </c>
      <c r="B7002" s="9" t="s">
        <v>2568</v>
      </c>
      <c r="C7002" s="10">
        <v>36941</v>
      </c>
      <c r="D7002" s="9">
        <v>7628323464</v>
      </c>
      <c r="E7002" s="9" t="e">
        <f>INDEX(#REF!:#REF!,MATCH($D7002,#REF!:#REF!,0),MATCH(#REF!,#REF!:#REF!,0))</f>
        <v>#REF!</v>
      </c>
      <c r="F7002" s="9" t="e">
        <f>INDEX(#REF!:#REF!,MATCH($D7002,#REF!:#REF!,0),MATCH(#REF!,#REF!:#REF!,0))</f>
        <v>#REF!</v>
      </c>
    </row>
    <row r="7003" spans="1:6" ht="16.5" x14ac:dyDescent="0.3">
      <c r="A7003" s="9" t="s">
        <v>15322</v>
      </c>
      <c r="B7003" s="9" t="s">
        <v>2526</v>
      </c>
      <c r="C7003" s="10">
        <v>54372</v>
      </c>
      <c r="D7003" s="9">
        <v>471886378</v>
      </c>
      <c r="E7003" s="9" t="e">
        <f>INDEX(#REF!:#REF!,MATCH($D7003,#REF!:#REF!,0),MATCH(#REF!,#REF!:#REF!,0))</f>
        <v>#REF!</v>
      </c>
      <c r="F7003" s="9" t="e">
        <f>INDEX(#REF!:#REF!,MATCH($D7003,#REF!:#REF!,0),MATCH(#REF!,#REF!:#REF!,0))</f>
        <v>#REF!</v>
      </c>
    </row>
    <row r="7004" spans="1:6" ht="16.5" x14ac:dyDescent="0.3">
      <c r="A7004" s="9" t="s">
        <v>15321</v>
      </c>
      <c r="B7004" s="9" t="s">
        <v>2935</v>
      </c>
      <c r="C7004" s="10">
        <v>54024</v>
      </c>
      <c r="D7004" s="9">
        <v>1549399640</v>
      </c>
      <c r="E7004" s="9" t="e">
        <f>INDEX(#REF!:#REF!,MATCH($D7004,#REF!:#REF!,0),MATCH(#REF!,#REF!:#REF!,0))</f>
        <v>#REF!</v>
      </c>
      <c r="F7004" s="9" t="e">
        <f>INDEX(#REF!:#REF!,MATCH($D7004,#REF!:#REF!,0),MATCH(#REF!,#REF!:#REF!,0))</f>
        <v>#REF!</v>
      </c>
    </row>
    <row r="7005" spans="1:6" ht="16.5" x14ac:dyDescent="0.3">
      <c r="A7005" s="9" t="s">
        <v>15320</v>
      </c>
      <c r="B7005" s="9" t="s">
        <v>2103</v>
      </c>
      <c r="C7005" s="10">
        <v>51729</v>
      </c>
      <c r="D7005" s="9">
        <v>1898839557</v>
      </c>
      <c r="E7005" s="9" t="e">
        <f>INDEX(#REF!:#REF!,MATCH($D7005,#REF!:#REF!,0),MATCH(#REF!,#REF!:#REF!,0))</f>
        <v>#REF!</v>
      </c>
      <c r="F7005" s="9" t="e">
        <f>INDEX(#REF!:#REF!,MATCH($D7005,#REF!:#REF!,0),MATCH(#REF!,#REF!:#REF!,0))</f>
        <v>#REF!</v>
      </c>
    </row>
    <row r="7006" spans="1:6" ht="16.5" x14ac:dyDescent="0.3">
      <c r="A7006" s="9" t="s">
        <v>15319</v>
      </c>
      <c r="B7006" s="9" t="s">
        <v>2559</v>
      </c>
      <c r="C7006" s="10">
        <v>20005</v>
      </c>
      <c r="D7006" s="9">
        <v>8373529241</v>
      </c>
      <c r="E7006" s="9" t="e">
        <f>INDEX(#REF!:#REF!,MATCH($D7006,#REF!:#REF!,0),MATCH(#REF!,#REF!:#REF!,0))</f>
        <v>#REF!</v>
      </c>
      <c r="F7006" s="9" t="e">
        <f>INDEX(#REF!:#REF!,MATCH($D7006,#REF!:#REF!,0),MATCH(#REF!,#REF!:#REF!,0))</f>
        <v>#REF!</v>
      </c>
    </row>
    <row r="7007" spans="1:6" ht="16.5" x14ac:dyDescent="0.3">
      <c r="A7007" s="9" t="s">
        <v>15318</v>
      </c>
      <c r="B7007" s="9" t="s">
        <v>3617</v>
      </c>
      <c r="C7007" s="10">
        <v>26693</v>
      </c>
      <c r="D7007" s="9">
        <v>9795921177</v>
      </c>
      <c r="E7007" s="9" t="e">
        <f>INDEX(#REF!:#REF!,MATCH($D7007,#REF!:#REF!,0),MATCH(#REF!,#REF!:#REF!,0))</f>
        <v>#REF!</v>
      </c>
      <c r="F7007" s="9" t="e">
        <f>INDEX(#REF!:#REF!,MATCH($D7007,#REF!:#REF!,0),MATCH(#REF!,#REF!:#REF!,0))</f>
        <v>#REF!</v>
      </c>
    </row>
    <row r="7008" spans="1:6" ht="16.5" x14ac:dyDescent="0.3">
      <c r="A7008" s="9" t="s">
        <v>15317</v>
      </c>
      <c r="B7008" s="9" t="s">
        <v>2559</v>
      </c>
      <c r="C7008" s="10">
        <v>51866</v>
      </c>
      <c r="D7008" s="9">
        <v>2575500974</v>
      </c>
      <c r="E7008" s="9" t="e">
        <f>INDEX(#REF!:#REF!,MATCH($D7008,#REF!:#REF!,0),MATCH(#REF!,#REF!:#REF!,0))</f>
        <v>#REF!</v>
      </c>
      <c r="F7008" s="9" t="e">
        <f>INDEX(#REF!:#REF!,MATCH($D7008,#REF!:#REF!,0),MATCH(#REF!,#REF!:#REF!,0))</f>
        <v>#REF!</v>
      </c>
    </row>
    <row r="7009" spans="1:6" ht="16.5" x14ac:dyDescent="0.3">
      <c r="A7009" s="9" t="s">
        <v>15316</v>
      </c>
      <c r="B7009" s="9" t="s">
        <v>2418</v>
      </c>
      <c r="C7009" s="10">
        <v>42003</v>
      </c>
      <c r="D7009" s="9">
        <v>2565093969</v>
      </c>
      <c r="E7009" s="9" t="e">
        <f>INDEX(#REF!:#REF!,MATCH($D7009,#REF!:#REF!,0),MATCH(#REF!,#REF!:#REF!,0))</f>
        <v>#REF!</v>
      </c>
      <c r="F7009" s="9" t="e">
        <f>INDEX(#REF!:#REF!,MATCH($D7009,#REF!:#REF!,0),MATCH(#REF!,#REF!:#REF!,0))</f>
        <v>#REF!</v>
      </c>
    </row>
    <row r="7010" spans="1:6" ht="16.5" x14ac:dyDescent="0.3">
      <c r="A7010" s="9" t="s">
        <v>15315</v>
      </c>
      <c r="B7010" s="9" t="s">
        <v>2574</v>
      </c>
      <c r="C7010" s="10">
        <v>22348</v>
      </c>
      <c r="D7010" s="9">
        <v>453763030</v>
      </c>
      <c r="E7010" s="9" t="e">
        <f>INDEX(#REF!:#REF!,MATCH($D7010,#REF!:#REF!,0),MATCH(#REF!,#REF!:#REF!,0))</f>
        <v>#REF!</v>
      </c>
      <c r="F7010" s="9" t="e">
        <f>INDEX(#REF!:#REF!,MATCH($D7010,#REF!:#REF!,0),MATCH(#REF!,#REF!:#REF!,0))</f>
        <v>#REF!</v>
      </c>
    </row>
    <row r="7011" spans="1:6" ht="16.5" x14ac:dyDescent="0.3">
      <c r="A7011" s="9" t="s">
        <v>15314</v>
      </c>
      <c r="B7011" s="9" t="s">
        <v>1969</v>
      </c>
      <c r="C7011" s="10">
        <v>41371</v>
      </c>
      <c r="D7011" s="9">
        <v>2279888742</v>
      </c>
      <c r="E7011" s="9" t="e">
        <f>INDEX(#REF!:#REF!,MATCH($D7011,#REF!:#REF!,0),MATCH(#REF!,#REF!:#REF!,0))</f>
        <v>#REF!</v>
      </c>
      <c r="F7011" s="9" t="e">
        <f>INDEX(#REF!:#REF!,MATCH($D7011,#REF!:#REF!,0),MATCH(#REF!,#REF!:#REF!,0))</f>
        <v>#REF!</v>
      </c>
    </row>
    <row r="7012" spans="1:6" ht="16.5" x14ac:dyDescent="0.3">
      <c r="A7012" s="9" t="s">
        <v>15313</v>
      </c>
      <c r="B7012" s="9" t="s">
        <v>2119</v>
      </c>
      <c r="C7012" s="10">
        <v>10176</v>
      </c>
      <c r="D7012" s="9">
        <v>8646243699</v>
      </c>
      <c r="E7012" s="9" t="e">
        <f>INDEX(#REF!:#REF!,MATCH($D7012,#REF!:#REF!,0),MATCH(#REF!,#REF!:#REF!,0))</f>
        <v>#REF!</v>
      </c>
      <c r="F7012" s="9" t="e">
        <f>INDEX(#REF!:#REF!,MATCH($D7012,#REF!:#REF!,0),MATCH(#REF!,#REF!:#REF!,0))</f>
        <v>#REF!</v>
      </c>
    </row>
    <row r="7013" spans="1:6" ht="16.5" x14ac:dyDescent="0.3">
      <c r="A7013" s="9" t="s">
        <v>15312</v>
      </c>
      <c r="B7013" s="9" t="s">
        <v>2465</v>
      </c>
      <c r="C7013" s="10">
        <v>30732</v>
      </c>
      <c r="D7013" s="9">
        <v>19662963</v>
      </c>
      <c r="E7013" s="9" t="e">
        <f>INDEX(#REF!:#REF!,MATCH($D7013,#REF!:#REF!,0),MATCH(#REF!,#REF!:#REF!,0))</f>
        <v>#REF!</v>
      </c>
      <c r="F7013" s="9" t="e">
        <f>INDEX(#REF!:#REF!,MATCH($D7013,#REF!:#REF!,0),MATCH(#REF!,#REF!:#REF!,0))</f>
        <v>#REF!</v>
      </c>
    </row>
    <row r="7014" spans="1:6" ht="16.5" x14ac:dyDescent="0.3">
      <c r="A7014" s="9" t="s">
        <v>15311</v>
      </c>
      <c r="B7014" s="9" t="s">
        <v>2361</v>
      </c>
      <c r="C7014" s="10">
        <v>35519</v>
      </c>
      <c r="D7014" s="9">
        <v>3303111790</v>
      </c>
      <c r="E7014" s="9" t="e">
        <f>INDEX(#REF!:#REF!,MATCH($D7014,#REF!:#REF!,0),MATCH(#REF!,#REF!:#REF!,0))</f>
        <v>#REF!</v>
      </c>
      <c r="F7014" s="9" t="e">
        <f>INDEX(#REF!:#REF!,MATCH($D7014,#REF!:#REF!,0),MATCH(#REF!,#REF!:#REF!,0))</f>
        <v>#REF!</v>
      </c>
    </row>
    <row r="7015" spans="1:6" ht="16.5" x14ac:dyDescent="0.3">
      <c r="A7015" s="9" t="s">
        <v>15310</v>
      </c>
      <c r="B7015" s="9" t="s">
        <v>2304</v>
      </c>
      <c r="C7015" s="10">
        <v>12794</v>
      </c>
      <c r="D7015" s="9">
        <v>2908560011</v>
      </c>
      <c r="E7015" s="9" t="e">
        <f>INDEX(#REF!:#REF!,MATCH($D7015,#REF!:#REF!,0),MATCH(#REF!,#REF!:#REF!,0))</f>
        <v>#REF!</v>
      </c>
      <c r="F7015" s="9" t="e">
        <f>INDEX(#REF!:#REF!,MATCH($D7015,#REF!:#REF!,0),MATCH(#REF!,#REF!:#REF!,0))</f>
        <v>#REF!</v>
      </c>
    </row>
    <row r="7016" spans="1:6" ht="16.5" x14ac:dyDescent="0.3">
      <c r="A7016" s="9" t="s">
        <v>15309</v>
      </c>
      <c r="B7016" s="9" t="s">
        <v>2870</v>
      </c>
      <c r="C7016" s="10">
        <v>17961</v>
      </c>
      <c r="D7016" s="9">
        <v>3041948354</v>
      </c>
      <c r="E7016" s="9" t="e">
        <f>INDEX(#REF!:#REF!,MATCH($D7016,#REF!:#REF!,0),MATCH(#REF!,#REF!:#REF!,0))</f>
        <v>#REF!</v>
      </c>
      <c r="F7016" s="9" t="e">
        <f>INDEX(#REF!:#REF!,MATCH($D7016,#REF!:#REF!,0),MATCH(#REF!,#REF!:#REF!,0))</f>
        <v>#REF!</v>
      </c>
    </row>
    <row r="7017" spans="1:6" ht="16.5" x14ac:dyDescent="0.3">
      <c r="A7017" s="9" t="s">
        <v>15308</v>
      </c>
      <c r="B7017" s="9" t="s">
        <v>2085</v>
      </c>
      <c r="C7017" s="10">
        <v>59482</v>
      </c>
      <c r="D7017" s="9">
        <v>303831626</v>
      </c>
      <c r="E7017" s="9" t="e">
        <f>INDEX(#REF!:#REF!,MATCH($D7017,#REF!:#REF!,0),MATCH(#REF!,#REF!:#REF!,0))</f>
        <v>#REF!</v>
      </c>
      <c r="F7017" s="9" t="e">
        <f>INDEX(#REF!:#REF!,MATCH($D7017,#REF!:#REF!,0),MATCH(#REF!,#REF!:#REF!,0))</f>
        <v>#REF!</v>
      </c>
    </row>
    <row r="7018" spans="1:6" ht="16.5" x14ac:dyDescent="0.3">
      <c r="A7018" s="9" t="s">
        <v>15307</v>
      </c>
      <c r="B7018" s="9" t="s">
        <v>2103</v>
      </c>
      <c r="C7018" s="10">
        <v>11266</v>
      </c>
      <c r="D7018" s="9">
        <v>6815475379</v>
      </c>
      <c r="E7018" s="9" t="e">
        <f>INDEX(#REF!:#REF!,MATCH($D7018,#REF!:#REF!,0),MATCH(#REF!,#REF!:#REF!,0))</f>
        <v>#REF!</v>
      </c>
      <c r="F7018" s="9" t="e">
        <f>INDEX(#REF!:#REF!,MATCH($D7018,#REF!:#REF!,0),MATCH(#REF!,#REF!:#REF!,0))</f>
        <v>#REF!</v>
      </c>
    </row>
    <row r="7019" spans="1:6" ht="16.5" x14ac:dyDescent="0.3">
      <c r="A7019" s="9" t="s">
        <v>15306</v>
      </c>
      <c r="B7019" s="9" t="s">
        <v>3071</v>
      </c>
      <c r="C7019" s="10">
        <v>46773</v>
      </c>
      <c r="D7019" s="9">
        <v>2763158331</v>
      </c>
      <c r="E7019" s="9" t="e">
        <f>INDEX(#REF!:#REF!,MATCH($D7019,#REF!:#REF!,0),MATCH(#REF!,#REF!:#REF!,0))</f>
        <v>#REF!</v>
      </c>
      <c r="F7019" s="9" t="e">
        <f>INDEX(#REF!:#REF!,MATCH($D7019,#REF!:#REF!,0),MATCH(#REF!,#REF!:#REF!,0))</f>
        <v>#REF!</v>
      </c>
    </row>
    <row r="7020" spans="1:6" ht="16.5" x14ac:dyDescent="0.3">
      <c r="A7020" s="9" t="s">
        <v>15305</v>
      </c>
      <c r="B7020" s="9" t="s">
        <v>2548</v>
      </c>
      <c r="C7020" s="10">
        <v>20532</v>
      </c>
      <c r="D7020" s="9">
        <v>263573389</v>
      </c>
      <c r="E7020" s="9" t="e">
        <f>INDEX(#REF!:#REF!,MATCH($D7020,#REF!:#REF!,0),MATCH(#REF!,#REF!:#REF!,0))</f>
        <v>#REF!</v>
      </c>
      <c r="F7020" s="9" t="e">
        <f>INDEX(#REF!:#REF!,MATCH($D7020,#REF!:#REF!,0),MATCH(#REF!,#REF!:#REF!,0))</f>
        <v>#REF!</v>
      </c>
    </row>
    <row r="7021" spans="1:6" ht="16.5" x14ac:dyDescent="0.3">
      <c r="A7021" s="9" t="s">
        <v>15304</v>
      </c>
      <c r="B7021" s="9" t="s">
        <v>2127</v>
      </c>
      <c r="C7021" s="10">
        <v>36322</v>
      </c>
      <c r="D7021" s="9">
        <v>4752702681</v>
      </c>
      <c r="E7021" s="9" t="e">
        <f>INDEX(#REF!:#REF!,MATCH($D7021,#REF!:#REF!,0),MATCH(#REF!,#REF!:#REF!,0))</f>
        <v>#REF!</v>
      </c>
      <c r="F7021" s="9" t="e">
        <f>INDEX(#REF!:#REF!,MATCH($D7021,#REF!:#REF!,0),MATCH(#REF!,#REF!:#REF!,0))</f>
        <v>#REF!</v>
      </c>
    </row>
    <row r="7022" spans="1:6" ht="16.5" x14ac:dyDescent="0.3">
      <c r="A7022" s="9" t="s">
        <v>15303</v>
      </c>
      <c r="B7022" s="9" t="s">
        <v>3448</v>
      </c>
      <c r="C7022" s="10">
        <v>57508</v>
      </c>
      <c r="D7022" s="9">
        <v>2859566597</v>
      </c>
      <c r="E7022" s="9" t="e">
        <f>INDEX(#REF!:#REF!,MATCH($D7022,#REF!:#REF!,0),MATCH(#REF!,#REF!:#REF!,0))</f>
        <v>#REF!</v>
      </c>
      <c r="F7022" s="9" t="e">
        <f>INDEX(#REF!:#REF!,MATCH($D7022,#REF!:#REF!,0),MATCH(#REF!,#REF!:#REF!,0))</f>
        <v>#REF!</v>
      </c>
    </row>
    <row r="7023" spans="1:6" ht="16.5" x14ac:dyDescent="0.3">
      <c r="A7023" s="9" t="s">
        <v>15302</v>
      </c>
      <c r="B7023" s="9" t="s">
        <v>2216</v>
      </c>
      <c r="C7023" s="10">
        <v>11109</v>
      </c>
      <c r="D7023" s="9">
        <v>9800744517</v>
      </c>
      <c r="E7023" s="9" t="e">
        <f>INDEX(#REF!:#REF!,MATCH($D7023,#REF!:#REF!,0),MATCH(#REF!,#REF!:#REF!,0))</f>
        <v>#REF!</v>
      </c>
      <c r="F7023" s="9" t="e">
        <f>INDEX(#REF!:#REF!,MATCH($D7023,#REF!:#REF!,0),MATCH(#REF!,#REF!:#REF!,0))</f>
        <v>#REF!</v>
      </c>
    </row>
    <row r="7024" spans="1:6" ht="16.5" x14ac:dyDescent="0.3">
      <c r="A7024" s="9" t="s">
        <v>15301</v>
      </c>
      <c r="B7024" s="9" t="s">
        <v>2361</v>
      </c>
      <c r="C7024" s="10">
        <v>56267</v>
      </c>
      <c r="D7024" s="9">
        <v>9483290694</v>
      </c>
      <c r="E7024" s="9" t="e">
        <f>INDEX(#REF!:#REF!,MATCH($D7024,#REF!:#REF!,0),MATCH(#REF!,#REF!:#REF!,0))</f>
        <v>#REF!</v>
      </c>
      <c r="F7024" s="9" t="e">
        <f>INDEX(#REF!:#REF!,MATCH($D7024,#REF!:#REF!,0),MATCH(#REF!,#REF!:#REF!,0))</f>
        <v>#REF!</v>
      </c>
    </row>
    <row r="7025" spans="1:6" ht="16.5" x14ac:dyDescent="0.3">
      <c r="A7025" s="9" t="s">
        <v>15300</v>
      </c>
      <c r="B7025" s="9" t="s">
        <v>2688</v>
      </c>
      <c r="C7025" s="10">
        <v>23310</v>
      </c>
      <c r="D7025" s="9">
        <v>481875921</v>
      </c>
      <c r="E7025" s="9" t="e">
        <f>INDEX(#REF!:#REF!,MATCH($D7025,#REF!:#REF!,0),MATCH(#REF!,#REF!:#REF!,0))</f>
        <v>#REF!</v>
      </c>
      <c r="F7025" s="9" t="e">
        <f>INDEX(#REF!:#REF!,MATCH($D7025,#REF!:#REF!,0),MATCH(#REF!,#REF!:#REF!,0))</f>
        <v>#REF!</v>
      </c>
    </row>
    <row r="7026" spans="1:6" ht="16.5" x14ac:dyDescent="0.3">
      <c r="A7026" s="9" t="s">
        <v>15299</v>
      </c>
      <c r="B7026" s="9" t="s">
        <v>2167</v>
      </c>
      <c r="C7026" s="10">
        <v>22864</v>
      </c>
      <c r="D7026" s="9">
        <v>3858163570</v>
      </c>
      <c r="E7026" s="9" t="e">
        <f>INDEX(#REF!:#REF!,MATCH($D7026,#REF!:#REF!,0),MATCH(#REF!,#REF!:#REF!,0))</f>
        <v>#REF!</v>
      </c>
      <c r="F7026" s="9" t="e">
        <f>INDEX(#REF!:#REF!,MATCH($D7026,#REF!:#REF!,0),MATCH(#REF!,#REF!:#REF!,0))</f>
        <v>#REF!</v>
      </c>
    </row>
    <row r="7027" spans="1:6" ht="16.5" x14ac:dyDescent="0.3">
      <c r="A7027" s="9" t="s">
        <v>15298</v>
      </c>
      <c r="B7027" s="9" t="s">
        <v>2110</v>
      </c>
      <c r="C7027" s="10">
        <v>10954</v>
      </c>
      <c r="D7027" s="9">
        <v>3000763902</v>
      </c>
      <c r="E7027" s="9" t="e">
        <f>INDEX(#REF!:#REF!,MATCH($D7027,#REF!:#REF!,0),MATCH(#REF!,#REF!:#REF!,0))</f>
        <v>#REF!</v>
      </c>
      <c r="F7027" s="9" t="e">
        <f>INDEX(#REF!:#REF!,MATCH($D7027,#REF!:#REF!,0),MATCH(#REF!,#REF!:#REF!,0))</f>
        <v>#REF!</v>
      </c>
    </row>
    <row r="7028" spans="1:6" ht="16.5" x14ac:dyDescent="0.3">
      <c r="A7028" s="9" t="s">
        <v>15297</v>
      </c>
      <c r="B7028" s="9" t="s">
        <v>1985</v>
      </c>
      <c r="C7028" s="10">
        <v>27488</v>
      </c>
      <c r="D7028" s="9">
        <v>4094820760</v>
      </c>
      <c r="E7028" s="9" t="e">
        <f>INDEX(#REF!:#REF!,MATCH($D7028,#REF!:#REF!,0),MATCH(#REF!,#REF!:#REF!,0))</f>
        <v>#REF!</v>
      </c>
      <c r="F7028" s="9" t="e">
        <f>INDEX(#REF!:#REF!,MATCH($D7028,#REF!:#REF!,0),MATCH(#REF!,#REF!:#REF!,0))</f>
        <v>#REF!</v>
      </c>
    </row>
    <row r="7029" spans="1:6" ht="16.5" x14ac:dyDescent="0.3">
      <c r="A7029" s="9" t="s">
        <v>15296</v>
      </c>
      <c r="B7029" s="9" t="s">
        <v>2762</v>
      </c>
      <c r="C7029" s="10">
        <v>17246</v>
      </c>
      <c r="D7029" s="9">
        <v>3670950885</v>
      </c>
      <c r="E7029" s="9" t="e">
        <f>INDEX(#REF!:#REF!,MATCH($D7029,#REF!:#REF!,0),MATCH(#REF!,#REF!:#REF!,0))</f>
        <v>#REF!</v>
      </c>
      <c r="F7029" s="9" t="e">
        <f>INDEX(#REF!:#REF!,MATCH($D7029,#REF!:#REF!,0),MATCH(#REF!,#REF!:#REF!,0))</f>
        <v>#REF!</v>
      </c>
    </row>
    <row r="7030" spans="1:6" ht="16.5" x14ac:dyDescent="0.3">
      <c r="A7030" s="9" t="s">
        <v>15295</v>
      </c>
      <c r="B7030" s="9" t="s">
        <v>2334</v>
      </c>
      <c r="C7030" s="10">
        <v>58088</v>
      </c>
      <c r="D7030" s="9">
        <v>5186660353</v>
      </c>
      <c r="E7030" s="9" t="e">
        <f>INDEX(#REF!:#REF!,MATCH($D7030,#REF!:#REF!,0),MATCH(#REF!,#REF!:#REF!,0))</f>
        <v>#REF!</v>
      </c>
      <c r="F7030" s="9" t="e">
        <f>INDEX(#REF!:#REF!,MATCH($D7030,#REF!:#REF!,0),MATCH(#REF!,#REF!:#REF!,0))</f>
        <v>#REF!</v>
      </c>
    </row>
    <row r="7031" spans="1:6" ht="16.5" x14ac:dyDescent="0.3">
      <c r="A7031" s="9" t="s">
        <v>15294</v>
      </c>
      <c r="B7031" s="9" t="s">
        <v>2375</v>
      </c>
      <c r="C7031" s="10">
        <v>55313</v>
      </c>
      <c r="D7031" s="9">
        <v>8034345962</v>
      </c>
      <c r="E7031" s="9" t="e">
        <f>INDEX(#REF!:#REF!,MATCH($D7031,#REF!:#REF!,0),MATCH(#REF!,#REF!:#REF!,0))</f>
        <v>#REF!</v>
      </c>
      <c r="F7031" s="9" t="e">
        <f>INDEX(#REF!:#REF!,MATCH($D7031,#REF!:#REF!,0),MATCH(#REF!,#REF!:#REF!,0))</f>
        <v>#REF!</v>
      </c>
    </row>
    <row r="7032" spans="1:6" ht="16.5" x14ac:dyDescent="0.3">
      <c r="A7032" s="9" t="s">
        <v>15293</v>
      </c>
      <c r="B7032" s="9" t="s">
        <v>2831</v>
      </c>
      <c r="C7032" s="10">
        <v>18617</v>
      </c>
      <c r="D7032" s="9">
        <v>4862005330</v>
      </c>
      <c r="E7032" s="9" t="e">
        <f>INDEX(#REF!:#REF!,MATCH($D7032,#REF!:#REF!,0),MATCH(#REF!,#REF!:#REF!,0))</f>
        <v>#REF!</v>
      </c>
      <c r="F7032" s="9" t="e">
        <f>INDEX(#REF!:#REF!,MATCH($D7032,#REF!:#REF!,0),MATCH(#REF!,#REF!:#REF!,0))</f>
        <v>#REF!</v>
      </c>
    </row>
    <row r="7033" spans="1:6" ht="16.5" x14ac:dyDescent="0.3">
      <c r="A7033" s="9" t="s">
        <v>15292</v>
      </c>
      <c r="B7033" s="9" t="s">
        <v>2935</v>
      </c>
      <c r="C7033" s="10">
        <v>31706</v>
      </c>
      <c r="D7033" s="9">
        <v>8526090127</v>
      </c>
      <c r="E7033" s="9" t="e">
        <f>INDEX(#REF!:#REF!,MATCH($D7033,#REF!:#REF!,0),MATCH(#REF!,#REF!:#REF!,0))</f>
        <v>#REF!</v>
      </c>
      <c r="F7033" s="9" t="e">
        <f>INDEX(#REF!:#REF!,MATCH($D7033,#REF!:#REF!,0),MATCH(#REF!,#REF!:#REF!,0))</f>
        <v>#REF!</v>
      </c>
    </row>
    <row r="7034" spans="1:6" ht="16.5" x14ac:dyDescent="0.3">
      <c r="A7034" s="9" t="s">
        <v>15291</v>
      </c>
      <c r="B7034" s="9" t="s">
        <v>2952</v>
      </c>
      <c r="C7034" s="10">
        <v>38994</v>
      </c>
      <c r="D7034" s="9">
        <v>6978367184</v>
      </c>
      <c r="E7034" s="9" t="e">
        <f>INDEX(#REF!:#REF!,MATCH($D7034,#REF!:#REF!,0),MATCH(#REF!,#REF!:#REF!,0))</f>
        <v>#REF!</v>
      </c>
      <c r="F7034" s="9" t="e">
        <f>INDEX(#REF!:#REF!,MATCH($D7034,#REF!:#REF!,0),MATCH(#REF!,#REF!:#REF!,0))</f>
        <v>#REF!</v>
      </c>
    </row>
    <row r="7035" spans="1:6" ht="16.5" x14ac:dyDescent="0.3">
      <c r="A7035" s="9" t="s">
        <v>15290</v>
      </c>
      <c r="B7035" s="9" t="s">
        <v>2815</v>
      </c>
      <c r="C7035" s="10">
        <v>42448</v>
      </c>
      <c r="D7035" s="9">
        <v>3991175401</v>
      </c>
      <c r="E7035" s="9" t="e">
        <f>INDEX(#REF!:#REF!,MATCH($D7035,#REF!:#REF!,0),MATCH(#REF!,#REF!:#REF!,0))</f>
        <v>#REF!</v>
      </c>
      <c r="F7035" s="9" t="e">
        <f>INDEX(#REF!:#REF!,MATCH($D7035,#REF!:#REF!,0),MATCH(#REF!,#REF!:#REF!,0))</f>
        <v>#REF!</v>
      </c>
    </row>
    <row r="7036" spans="1:6" ht="16.5" x14ac:dyDescent="0.3">
      <c r="A7036" s="9" t="s">
        <v>15289</v>
      </c>
      <c r="B7036" s="9" t="s">
        <v>1973</v>
      </c>
      <c r="C7036" s="10">
        <v>15465</v>
      </c>
      <c r="D7036" s="9">
        <v>6313424239</v>
      </c>
      <c r="E7036" s="9" t="e">
        <f>INDEX(#REF!:#REF!,MATCH($D7036,#REF!:#REF!,0),MATCH(#REF!,#REF!:#REF!,0))</f>
        <v>#REF!</v>
      </c>
      <c r="F7036" s="9" t="e">
        <f>INDEX(#REF!:#REF!,MATCH($D7036,#REF!:#REF!,0),MATCH(#REF!,#REF!:#REF!,0))</f>
        <v>#REF!</v>
      </c>
    </row>
    <row r="7037" spans="1:6" ht="16.5" x14ac:dyDescent="0.3">
      <c r="A7037" s="9" t="s">
        <v>15288</v>
      </c>
      <c r="B7037" s="9" t="s">
        <v>3617</v>
      </c>
      <c r="C7037" s="10">
        <v>28538</v>
      </c>
      <c r="D7037" s="9">
        <v>8099854152</v>
      </c>
      <c r="E7037" s="9" t="e">
        <f>INDEX(#REF!:#REF!,MATCH($D7037,#REF!:#REF!,0),MATCH(#REF!,#REF!:#REF!,0))</f>
        <v>#REF!</v>
      </c>
      <c r="F7037" s="9" t="e">
        <f>INDEX(#REF!:#REF!,MATCH($D7037,#REF!:#REF!,0),MATCH(#REF!,#REF!:#REF!,0))</f>
        <v>#REF!</v>
      </c>
    </row>
    <row r="7038" spans="1:6" ht="16.5" x14ac:dyDescent="0.3">
      <c r="A7038" s="9" t="s">
        <v>15287</v>
      </c>
      <c r="B7038" s="9" t="s">
        <v>2580</v>
      </c>
      <c r="C7038" s="10">
        <v>17813</v>
      </c>
      <c r="D7038" s="9">
        <v>1990335721</v>
      </c>
      <c r="E7038" s="9" t="e">
        <f>INDEX(#REF!:#REF!,MATCH($D7038,#REF!:#REF!,0),MATCH(#REF!,#REF!:#REF!,0))</f>
        <v>#REF!</v>
      </c>
      <c r="F7038" s="9" t="e">
        <f>INDEX(#REF!:#REF!,MATCH($D7038,#REF!:#REF!,0),MATCH(#REF!,#REF!:#REF!,0))</f>
        <v>#REF!</v>
      </c>
    </row>
    <row r="7039" spans="1:6" ht="16.5" x14ac:dyDescent="0.3">
      <c r="A7039" s="9" t="s">
        <v>15286</v>
      </c>
      <c r="B7039" s="9" t="s">
        <v>2994</v>
      </c>
      <c r="C7039" s="10">
        <v>50513</v>
      </c>
      <c r="D7039" s="9">
        <v>8256403403</v>
      </c>
      <c r="E7039" s="9" t="e">
        <f>INDEX(#REF!:#REF!,MATCH($D7039,#REF!:#REF!,0),MATCH(#REF!,#REF!:#REF!,0))</f>
        <v>#REF!</v>
      </c>
      <c r="F7039" s="9" t="e">
        <f>INDEX(#REF!:#REF!,MATCH($D7039,#REF!:#REF!,0),MATCH(#REF!,#REF!:#REF!,0))</f>
        <v>#REF!</v>
      </c>
    </row>
    <row r="7040" spans="1:6" ht="16.5" x14ac:dyDescent="0.3">
      <c r="A7040" s="9" t="s">
        <v>15285</v>
      </c>
      <c r="B7040" s="9" t="s">
        <v>2753</v>
      </c>
      <c r="C7040" s="10">
        <v>21019</v>
      </c>
      <c r="D7040" s="9">
        <v>4656574848</v>
      </c>
      <c r="E7040" s="9" t="e">
        <f>INDEX(#REF!:#REF!,MATCH($D7040,#REF!:#REF!,0),MATCH(#REF!,#REF!:#REF!,0))</f>
        <v>#REF!</v>
      </c>
      <c r="F7040" s="9" t="e">
        <f>INDEX(#REF!:#REF!,MATCH($D7040,#REF!:#REF!,0),MATCH(#REF!,#REF!:#REF!,0))</f>
        <v>#REF!</v>
      </c>
    </row>
    <row r="7041" spans="1:6" ht="16.5" x14ac:dyDescent="0.3">
      <c r="A7041" s="9" t="s">
        <v>15284</v>
      </c>
      <c r="B7041" s="9" t="s">
        <v>2443</v>
      </c>
      <c r="C7041" s="10">
        <v>33679</v>
      </c>
      <c r="D7041" s="9">
        <v>3060876401</v>
      </c>
      <c r="E7041" s="9" t="e">
        <f>INDEX(#REF!:#REF!,MATCH($D7041,#REF!:#REF!,0),MATCH(#REF!,#REF!:#REF!,0))</f>
        <v>#REF!</v>
      </c>
      <c r="F7041" s="9" t="e">
        <f>INDEX(#REF!:#REF!,MATCH($D7041,#REF!:#REF!,0),MATCH(#REF!,#REF!:#REF!,0))</f>
        <v>#REF!</v>
      </c>
    </row>
    <row r="7042" spans="1:6" ht="16.5" x14ac:dyDescent="0.3">
      <c r="A7042" s="9" t="s">
        <v>15283</v>
      </c>
      <c r="B7042" s="9" t="s">
        <v>2017</v>
      </c>
      <c r="C7042" s="10">
        <v>25662</v>
      </c>
      <c r="D7042" s="9">
        <v>5347887761</v>
      </c>
      <c r="E7042" s="9" t="e">
        <f>INDEX(#REF!:#REF!,MATCH($D7042,#REF!:#REF!,0),MATCH(#REF!,#REF!:#REF!,0))</f>
        <v>#REF!</v>
      </c>
      <c r="F7042" s="9" t="e">
        <f>INDEX(#REF!:#REF!,MATCH($D7042,#REF!:#REF!,0),MATCH(#REF!,#REF!:#REF!,0))</f>
        <v>#REF!</v>
      </c>
    </row>
    <row r="7043" spans="1:6" ht="16.5" x14ac:dyDescent="0.3">
      <c r="A7043" s="9" t="s">
        <v>15282</v>
      </c>
      <c r="B7043" s="9" t="s">
        <v>2216</v>
      </c>
      <c r="C7043" s="10">
        <v>19484</v>
      </c>
      <c r="D7043" s="9">
        <v>939715988</v>
      </c>
      <c r="E7043" s="9" t="e">
        <f>INDEX(#REF!:#REF!,MATCH($D7043,#REF!:#REF!,0),MATCH(#REF!,#REF!:#REF!,0))</f>
        <v>#REF!</v>
      </c>
      <c r="F7043" s="9" t="e">
        <f>INDEX(#REF!:#REF!,MATCH($D7043,#REF!:#REF!,0),MATCH(#REF!,#REF!:#REF!,0))</f>
        <v>#REF!</v>
      </c>
    </row>
    <row r="7044" spans="1:6" ht="16.5" x14ac:dyDescent="0.3">
      <c r="A7044" s="9" t="s">
        <v>15281</v>
      </c>
      <c r="B7044" s="9" t="s">
        <v>2450</v>
      </c>
      <c r="C7044" s="10">
        <v>27283</v>
      </c>
      <c r="D7044" s="9">
        <v>2599557828</v>
      </c>
      <c r="E7044" s="9" t="e">
        <f>INDEX(#REF!:#REF!,MATCH($D7044,#REF!:#REF!,0),MATCH(#REF!,#REF!:#REF!,0))</f>
        <v>#REF!</v>
      </c>
      <c r="F7044" s="9" t="e">
        <f>INDEX(#REF!:#REF!,MATCH($D7044,#REF!:#REF!,0),MATCH(#REF!,#REF!:#REF!,0))</f>
        <v>#REF!</v>
      </c>
    </row>
    <row r="7045" spans="1:6" ht="16.5" x14ac:dyDescent="0.3">
      <c r="A7045" s="9" t="s">
        <v>15280</v>
      </c>
      <c r="B7045" s="9" t="s">
        <v>2881</v>
      </c>
      <c r="C7045" s="10">
        <v>50404</v>
      </c>
      <c r="D7045" s="9">
        <v>7888574610</v>
      </c>
      <c r="E7045" s="9" t="e">
        <f>INDEX(#REF!:#REF!,MATCH($D7045,#REF!:#REF!,0),MATCH(#REF!,#REF!:#REF!,0))</f>
        <v>#REF!</v>
      </c>
      <c r="F7045" s="9" t="e">
        <f>INDEX(#REF!:#REF!,MATCH($D7045,#REF!:#REF!,0),MATCH(#REF!,#REF!:#REF!,0))</f>
        <v>#REF!</v>
      </c>
    </row>
    <row r="7046" spans="1:6" ht="16.5" x14ac:dyDescent="0.3">
      <c r="A7046" s="9" t="s">
        <v>15279</v>
      </c>
      <c r="B7046" s="9" t="s">
        <v>1991</v>
      </c>
      <c r="C7046" s="10">
        <v>59608</v>
      </c>
      <c r="D7046" s="9">
        <v>8109358470</v>
      </c>
      <c r="E7046" s="9" t="e">
        <f>INDEX(#REF!:#REF!,MATCH($D7046,#REF!:#REF!,0),MATCH(#REF!,#REF!:#REF!,0))</f>
        <v>#REF!</v>
      </c>
      <c r="F7046" s="9" t="e">
        <f>INDEX(#REF!:#REF!,MATCH($D7046,#REF!:#REF!,0),MATCH(#REF!,#REF!:#REF!,0))</f>
        <v>#REF!</v>
      </c>
    </row>
    <row r="7047" spans="1:6" ht="16.5" x14ac:dyDescent="0.3">
      <c r="A7047" s="9" t="s">
        <v>15278</v>
      </c>
      <c r="B7047" s="9" t="s">
        <v>2354</v>
      </c>
      <c r="C7047" s="10">
        <v>53675</v>
      </c>
      <c r="D7047" s="9">
        <v>1462166245</v>
      </c>
      <c r="E7047" s="9" t="e">
        <f>INDEX(#REF!:#REF!,MATCH($D7047,#REF!:#REF!,0),MATCH(#REF!,#REF!:#REF!,0))</f>
        <v>#REF!</v>
      </c>
      <c r="F7047" s="9" t="e">
        <f>INDEX(#REF!:#REF!,MATCH($D7047,#REF!:#REF!,0),MATCH(#REF!,#REF!:#REF!,0))</f>
        <v>#REF!</v>
      </c>
    </row>
    <row r="7048" spans="1:6" ht="16.5" x14ac:dyDescent="0.3">
      <c r="A7048" s="9" t="s">
        <v>15277</v>
      </c>
      <c r="B7048" s="9" t="s">
        <v>2856</v>
      </c>
      <c r="C7048" s="10">
        <v>52359</v>
      </c>
      <c r="D7048" s="9">
        <v>6750554423</v>
      </c>
      <c r="E7048" s="9" t="e">
        <f>INDEX(#REF!:#REF!,MATCH($D7048,#REF!:#REF!,0),MATCH(#REF!,#REF!:#REF!,0))</f>
        <v>#REF!</v>
      </c>
      <c r="F7048" s="9" t="e">
        <f>INDEX(#REF!:#REF!,MATCH($D7048,#REF!:#REF!,0),MATCH(#REF!,#REF!:#REF!,0))</f>
        <v>#REF!</v>
      </c>
    </row>
    <row r="7049" spans="1:6" ht="16.5" x14ac:dyDescent="0.3">
      <c r="A7049" s="9" t="s">
        <v>15276</v>
      </c>
      <c r="B7049" s="9" t="s">
        <v>2232</v>
      </c>
      <c r="C7049" s="10">
        <v>30562</v>
      </c>
      <c r="D7049" s="9">
        <v>3016446324</v>
      </c>
      <c r="E7049" s="9" t="e">
        <f>INDEX(#REF!:#REF!,MATCH($D7049,#REF!:#REF!,0),MATCH(#REF!,#REF!:#REF!,0))</f>
        <v>#REF!</v>
      </c>
      <c r="F7049" s="9" t="e">
        <f>INDEX(#REF!:#REF!,MATCH($D7049,#REF!:#REF!,0),MATCH(#REF!,#REF!:#REF!,0))</f>
        <v>#REF!</v>
      </c>
    </row>
    <row r="7050" spans="1:6" ht="16.5" x14ac:dyDescent="0.3">
      <c r="A7050" s="9" t="s">
        <v>15275</v>
      </c>
      <c r="B7050" s="9" t="s">
        <v>2021</v>
      </c>
      <c r="C7050" s="10">
        <v>29391</v>
      </c>
      <c r="D7050" s="9">
        <v>583595162</v>
      </c>
      <c r="E7050" s="9" t="e">
        <f>INDEX(#REF!:#REF!,MATCH($D7050,#REF!:#REF!,0),MATCH(#REF!,#REF!:#REF!,0))</f>
        <v>#REF!</v>
      </c>
      <c r="F7050" s="9" t="e">
        <f>INDEX(#REF!:#REF!,MATCH($D7050,#REF!:#REF!,0),MATCH(#REF!,#REF!:#REF!,0))</f>
        <v>#REF!</v>
      </c>
    </row>
    <row r="7051" spans="1:6" ht="16.5" x14ac:dyDescent="0.3">
      <c r="A7051" s="9" t="s">
        <v>15274</v>
      </c>
      <c r="B7051" s="9" t="s">
        <v>2595</v>
      </c>
      <c r="C7051" s="10">
        <v>57917</v>
      </c>
      <c r="D7051" s="9">
        <v>3418374697</v>
      </c>
      <c r="E7051" s="9" t="e">
        <f>INDEX(#REF!:#REF!,MATCH($D7051,#REF!:#REF!,0),MATCH(#REF!,#REF!:#REF!,0))</f>
        <v>#REF!</v>
      </c>
      <c r="F7051" s="9" t="e">
        <f>INDEX(#REF!:#REF!,MATCH($D7051,#REF!:#REF!,0),MATCH(#REF!,#REF!:#REF!,0))</f>
        <v>#REF!</v>
      </c>
    </row>
    <row r="7052" spans="1:6" ht="16.5" x14ac:dyDescent="0.3">
      <c r="A7052" s="9" t="s">
        <v>15273</v>
      </c>
      <c r="B7052" s="9" t="s">
        <v>2412</v>
      </c>
      <c r="C7052" s="10">
        <v>42882</v>
      </c>
      <c r="D7052" s="9">
        <v>1074899180</v>
      </c>
      <c r="E7052" s="9" t="e">
        <f>INDEX(#REF!:#REF!,MATCH($D7052,#REF!:#REF!,0),MATCH(#REF!,#REF!:#REF!,0))</f>
        <v>#REF!</v>
      </c>
      <c r="F7052" s="9" t="e">
        <f>INDEX(#REF!:#REF!,MATCH($D7052,#REF!:#REF!,0),MATCH(#REF!,#REF!:#REF!,0))</f>
        <v>#REF!</v>
      </c>
    </row>
    <row r="7053" spans="1:6" ht="16.5" x14ac:dyDescent="0.3">
      <c r="A7053" s="9" t="s">
        <v>15272</v>
      </c>
      <c r="B7053" s="9" t="s">
        <v>2029</v>
      </c>
      <c r="C7053" s="10">
        <v>53885</v>
      </c>
      <c r="D7053" s="9">
        <v>933051662</v>
      </c>
      <c r="E7053" s="9" t="e">
        <f>INDEX(#REF!:#REF!,MATCH($D7053,#REF!:#REF!,0),MATCH(#REF!,#REF!:#REF!,0))</f>
        <v>#REF!</v>
      </c>
      <c r="F7053" s="9" t="e">
        <f>INDEX(#REF!:#REF!,MATCH($D7053,#REF!:#REF!,0),MATCH(#REF!,#REF!:#REF!,0))</f>
        <v>#REF!</v>
      </c>
    </row>
    <row r="7054" spans="1:6" ht="16.5" x14ac:dyDescent="0.3">
      <c r="A7054" s="9" t="s">
        <v>15271</v>
      </c>
      <c r="B7054" s="9" t="s">
        <v>2521</v>
      </c>
      <c r="C7054" s="10">
        <v>48651</v>
      </c>
      <c r="D7054" s="9">
        <v>7374898193</v>
      </c>
      <c r="E7054" s="9" t="e">
        <f>INDEX(#REF!:#REF!,MATCH($D7054,#REF!:#REF!,0),MATCH(#REF!,#REF!:#REF!,0))</f>
        <v>#REF!</v>
      </c>
      <c r="F7054" s="9" t="e">
        <f>INDEX(#REF!:#REF!,MATCH($D7054,#REF!:#REF!,0),MATCH(#REF!,#REF!:#REF!,0))</f>
        <v>#REF!</v>
      </c>
    </row>
    <row r="7055" spans="1:6" ht="16.5" x14ac:dyDescent="0.3">
      <c r="A7055" s="9" t="s">
        <v>15270</v>
      </c>
      <c r="B7055" s="9" t="s">
        <v>2110</v>
      </c>
      <c r="C7055" s="10">
        <v>33614</v>
      </c>
      <c r="D7055" s="9">
        <v>5948190226</v>
      </c>
      <c r="E7055" s="9" t="e">
        <f>INDEX(#REF!:#REF!,MATCH($D7055,#REF!:#REF!,0),MATCH(#REF!,#REF!:#REF!,0))</f>
        <v>#REF!</v>
      </c>
      <c r="F7055" s="9" t="e">
        <f>INDEX(#REF!:#REF!,MATCH($D7055,#REF!:#REF!,0),MATCH(#REF!,#REF!:#REF!,0))</f>
        <v>#REF!</v>
      </c>
    </row>
    <row r="7056" spans="1:6" ht="16.5" x14ac:dyDescent="0.3">
      <c r="A7056" s="9" t="s">
        <v>15269</v>
      </c>
      <c r="B7056" s="9" t="s">
        <v>2007</v>
      </c>
      <c r="C7056" s="10">
        <v>52329</v>
      </c>
      <c r="D7056" s="9">
        <v>5837501576</v>
      </c>
      <c r="E7056" s="9" t="e">
        <f>INDEX(#REF!:#REF!,MATCH($D7056,#REF!:#REF!,0),MATCH(#REF!,#REF!:#REF!,0))</f>
        <v>#REF!</v>
      </c>
      <c r="F7056" s="9" t="e">
        <f>INDEX(#REF!:#REF!,MATCH($D7056,#REF!:#REF!,0),MATCH(#REF!,#REF!:#REF!,0))</f>
        <v>#REF!</v>
      </c>
    </row>
    <row r="7057" spans="1:6" ht="16.5" x14ac:dyDescent="0.3">
      <c r="A7057" s="9" t="s">
        <v>15268</v>
      </c>
      <c r="B7057" s="9" t="s">
        <v>2544</v>
      </c>
      <c r="C7057" s="10">
        <v>35187</v>
      </c>
      <c r="D7057" s="9">
        <v>5077974136</v>
      </c>
      <c r="E7057" s="9" t="e">
        <f>INDEX(#REF!:#REF!,MATCH($D7057,#REF!:#REF!,0),MATCH(#REF!,#REF!:#REF!,0))</f>
        <v>#REF!</v>
      </c>
      <c r="F7057" s="9" t="e">
        <f>INDEX(#REF!:#REF!,MATCH($D7057,#REF!:#REF!,0),MATCH(#REF!,#REF!:#REF!,0))</f>
        <v>#REF!</v>
      </c>
    </row>
    <row r="7058" spans="1:6" ht="16.5" x14ac:dyDescent="0.3">
      <c r="A7058" s="9" t="s">
        <v>15267</v>
      </c>
      <c r="B7058" s="9" t="s">
        <v>3372</v>
      </c>
      <c r="C7058" s="10">
        <v>33770</v>
      </c>
      <c r="D7058" s="9">
        <v>797655034</v>
      </c>
      <c r="E7058" s="9" t="e">
        <f>INDEX(#REF!:#REF!,MATCH($D7058,#REF!:#REF!,0),MATCH(#REF!,#REF!:#REF!,0))</f>
        <v>#REF!</v>
      </c>
      <c r="F7058" s="9" t="e">
        <f>INDEX(#REF!:#REF!,MATCH($D7058,#REF!:#REF!,0),MATCH(#REF!,#REF!:#REF!,0))</f>
        <v>#REF!</v>
      </c>
    </row>
    <row r="7059" spans="1:6" ht="16.5" x14ac:dyDescent="0.3">
      <c r="A7059" s="9" t="s">
        <v>15266</v>
      </c>
      <c r="B7059" s="9" t="s">
        <v>2081</v>
      </c>
      <c r="C7059" s="10">
        <v>52129</v>
      </c>
      <c r="D7059" s="9">
        <v>8109358470</v>
      </c>
      <c r="E7059" s="9" t="e">
        <f>INDEX(#REF!:#REF!,MATCH($D7059,#REF!:#REF!,0),MATCH(#REF!,#REF!:#REF!,0))</f>
        <v>#REF!</v>
      </c>
      <c r="F7059" s="9" t="e">
        <f>INDEX(#REF!:#REF!,MATCH($D7059,#REF!:#REF!,0),MATCH(#REF!,#REF!:#REF!,0))</f>
        <v>#REF!</v>
      </c>
    </row>
    <row r="7060" spans="1:6" ht="16.5" x14ac:dyDescent="0.3">
      <c r="A7060" s="9" t="s">
        <v>15265</v>
      </c>
      <c r="B7060" s="9" t="s">
        <v>2994</v>
      </c>
      <c r="C7060" s="10">
        <v>24183</v>
      </c>
      <c r="D7060" s="9">
        <v>7573774818</v>
      </c>
      <c r="E7060" s="9" t="e">
        <f>INDEX(#REF!:#REF!,MATCH($D7060,#REF!:#REF!,0),MATCH(#REF!,#REF!:#REF!,0))</f>
        <v>#REF!</v>
      </c>
      <c r="F7060" s="9" t="e">
        <f>INDEX(#REF!:#REF!,MATCH($D7060,#REF!:#REF!,0),MATCH(#REF!,#REF!:#REF!,0))</f>
        <v>#REF!</v>
      </c>
    </row>
    <row r="7061" spans="1:6" ht="16.5" x14ac:dyDescent="0.3">
      <c r="A7061" s="9" t="s">
        <v>15264</v>
      </c>
      <c r="B7061" s="9" t="s">
        <v>2075</v>
      </c>
      <c r="C7061" s="10">
        <v>59496</v>
      </c>
      <c r="D7061" s="9">
        <v>710473923</v>
      </c>
      <c r="E7061" s="9" t="e">
        <f>INDEX(#REF!:#REF!,MATCH($D7061,#REF!:#REF!,0),MATCH(#REF!,#REF!:#REF!,0))</f>
        <v>#REF!</v>
      </c>
      <c r="F7061" s="9" t="e">
        <f>INDEX(#REF!:#REF!,MATCH($D7061,#REF!:#REF!,0),MATCH(#REF!,#REF!:#REF!,0))</f>
        <v>#REF!</v>
      </c>
    </row>
    <row r="7062" spans="1:6" ht="16.5" x14ac:dyDescent="0.3">
      <c r="A7062" s="9" t="s">
        <v>15263</v>
      </c>
      <c r="B7062" s="9" t="s">
        <v>2132</v>
      </c>
      <c r="C7062" s="10">
        <v>36704</v>
      </c>
      <c r="D7062" s="9">
        <v>7367438190</v>
      </c>
      <c r="E7062" s="9" t="e">
        <f>INDEX(#REF!:#REF!,MATCH($D7062,#REF!:#REF!,0),MATCH(#REF!,#REF!:#REF!,0))</f>
        <v>#REF!</v>
      </c>
      <c r="F7062" s="9" t="e">
        <f>INDEX(#REF!:#REF!,MATCH($D7062,#REF!:#REF!,0),MATCH(#REF!,#REF!:#REF!,0))</f>
        <v>#REF!</v>
      </c>
    </row>
    <row r="7063" spans="1:6" ht="16.5" x14ac:dyDescent="0.3">
      <c r="A7063" s="9" t="s">
        <v>15262</v>
      </c>
      <c r="B7063" s="9" t="s">
        <v>1953</v>
      </c>
      <c r="C7063" s="10">
        <v>45116</v>
      </c>
      <c r="D7063" s="9">
        <v>9726873223</v>
      </c>
      <c r="E7063" s="9" t="e">
        <f>INDEX(#REF!:#REF!,MATCH($D7063,#REF!:#REF!,0),MATCH(#REF!,#REF!:#REF!,0))</f>
        <v>#REF!</v>
      </c>
      <c r="F7063" s="9" t="e">
        <f>INDEX(#REF!:#REF!,MATCH($D7063,#REF!:#REF!,0),MATCH(#REF!,#REF!:#REF!,0))</f>
        <v>#REF!</v>
      </c>
    </row>
    <row r="7064" spans="1:6" ht="16.5" x14ac:dyDescent="0.3">
      <c r="A7064" s="9" t="s">
        <v>15261</v>
      </c>
      <c r="B7064" s="9" t="s">
        <v>2468</v>
      </c>
      <c r="C7064" s="10">
        <v>49578</v>
      </c>
      <c r="D7064" s="9">
        <v>228985188</v>
      </c>
      <c r="E7064" s="9" t="e">
        <f>INDEX(#REF!:#REF!,MATCH($D7064,#REF!:#REF!,0),MATCH(#REF!,#REF!:#REF!,0))</f>
        <v>#REF!</v>
      </c>
      <c r="F7064" s="9" t="e">
        <f>INDEX(#REF!:#REF!,MATCH($D7064,#REF!:#REF!,0),MATCH(#REF!,#REF!:#REF!,0))</f>
        <v>#REF!</v>
      </c>
    </row>
    <row r="7065" spans="1:6" ht="16.5" x14ac:dyDescent="0.3">
      <c r="A7065" s="9" t="s">
        <v>15260</v>
      </c>
      <c r="B7065" s="9" t="s">
        <v>2228</v>
      </c>
      <c r="C7065" s="10">
        <v>39728</v>
      </c>
      <c r="D7065" s="9">
        <v>5244119095</v>
      </c>
      <c r="E7065" s="9" t="e">
        <f>INDEX(#REF!:#REF!,MATCH($D7065,#REF!:#REF!,0),MATCH(#REF!,#REF!:#REF!,0))</f>
        <v>#REF!</v>
      </c>
      <c r="F7065" s="9" t="e">
        <f>INDEX(#REF!:#REF!,MATCH($D7065,#REF!:#REF!,0),MATCH(#REF!,#REF!:#REF!,0))</f>
        <v>#REF!</v>
      </c>
    </row>
    <row r="7066" spans="1:6" ht="16.5" x14ac:dyDescent="0.3">
      <c r="A7066" s="9" t="s">
        <v>15259</v>
      </c>
      <c r="B7066" s="9" t="s">
        <v>2214</v>
      </c>
      <c r="C7066" s="10">
        <v>11994</v>
      </c>
      <c r="D7066" s="9">
        <v>8887868026</v>
      </c>
      <c r="E7066" s="9" t="e">
        <f>INDEX(#REF!:#REF!,MATCH($D7066,#REF!:#REF!,0),MATCH(#REF!,#REF!:#REF!,0))</f>
        <v>#REF!</v>
      </c>
      <c r="F7066" s="9" t="e">
        <f>INDEX(#REF!:#REF!,MATCH($D7066,#REF!:#REF!,0),MATCH(#REF!,#REF!:#REF!,0))</f>
        <v>#REF!</v>
      </c>
    </row>
    <row r="7067" spans="1:6" ht="16.5" x14ac:dyDescent="0.3">
      <c r="A7067" s="9" t="s">
        <v>15258</v>
      </c>
      <c r="B7067" s="9" t="s">
        <v>2005</v>
      </c>
      <c r="C7067" s="10">
        <v>58231</v>
      </c>
      <c r="D7067" s="9">
        <v>5519420165</v>
      </c>
      <c r="E7067" s="9" t="e">
        <f>INDEX(#REF!:#REF!,MATCH($D7067,#REF!:#REF!,0),MATCH(#REF!,#REF!:#REF!,0))</f>
        <v>#REF!</v>
      </c>
      <c r="F7067" s="9" t="e">
        <f>INDEX(#REF!:#REF!,MATCH($D7067,#REF!:#REF!,0),MATCH(#REF!,#REF!:#REF!,0))</f>
        <v>#REF!</v>
      </c>
    </row>
    <row r="7068" spans="1:6" ht="16.5" x14ac:dyDescent="0.3">
      <c r="A7068" s="9" t="s">
        <v>15257</v>
      </c>
      <c r="B7068" s="9" t="s">
        <v>2759</v>
      </c>
      <c r="C7068" s="10">
        <v>15842</v>
      </c>
      <c r="D7068" s="9">
        <v>9114174103</v>
      </c>
      <c r="E7068" s="9" t="e">
        <f>INDEX(#REF!:#REF!,MATCH($D7068,#REF!:#REF!,0),MATCH(#REF!,#REF!:#REF!,0))</f>
        <v>#REF!</v>
      </c>
      <c r="F7068" s="9" t="e">
        <f>INDEX(#REF!:#REF!,MATCH($D7068,#REF!:#REF!,0),MATCH(#REF!,#REF!:#REF!,0))</f>
        <v>#REF!</v>
      </c>
    </row>
    <row r="7069" spans="1:6" ht="16.5" x14ac:dyDescent="0.3">
      <c r="A7069" s="9" t="s">
        <v>15256</v>
      </c>
      <c r="B7069" s="9" t="s">
        <v>2061</v>
      </c>
      <c r="C7069" s="10">
        <v>53719</v>
      </c>
      <c r="D7069" s="9">
        <v>8887868026</v>
      </c>
      <c r="E7069" s="9" t="e">
        <f>INDEX(#REF!:#REF!,MATCH($D7069,#REF!:#REF!,0),MATCH(#REF!,#REF!:#REF!,0))</f>
        <v>#REF!</v>
      </c>
      <c r="F7069" s="9" t="e">
        <f>INDEX(#REF!:#REF!,MATCH($D7069,#REF!:#REF!,0),MATCH(#REF!,#REF!:#REF!,0))</f>
        <v>#REF!</v>
      </c>
    </row>
    <row r="7070" spans="1:6" ht="16.5" x14ac:dyDescent="0.3">
      <c r="A7070" s="9" t="s">
        <v>15255</v>
      </c>
      <c r="B7070" s="9" t="s">
        <v>2212</v>
      </c>
      <c r="C7070" s="10">
        <v>35441</v>
      </c>
      <c r="D7070" s="9">
        <v>8239612253</v>
      </c>
      <c r="E7070" s="9" t="e">
        <f>INDEX(#REF!:#REF!,MATCH($D7070,#REF!:#REF!,0),MATCH(#REF!,#REF!:#REF!,0))</f>
        <v>#REF!</v>
      </c>
      <c r="F7070" s="9" t="e">
        <f>INDEX(#REF!:#REF!,MATCH($D7070,#REF!:#REF!,0),MATCH(#REF!,#REF!:#REF!,0))</f>
        <v>#REF!</v>
      </c>
    </row>
    <row r="7071" spans="1:6" ht="16.5" x14ac:dyDescent="0.3">
      <c r="A7071" s="9" t="s">
        <v>15254</v>
      </c>
      <c r="B7071" s="9" t="s">
        <v>2105</v>
      </c>
      <c r="C7071" s="10">
        <v>15560</v>
      </c>
      <c r="D7071" s="9">
        <v>6462250968</v>
      </c>
      <c r="E7071" s="9" t="e">
        <f>INDEX(#REF!:#REF!,MATCH($D7071,#REF!:#REF!,0),MATCH(#REF!,#REF!:#REF!,0))</f>
        <v>#REF!</v>
      </c>
      <c r="F7071" s="9" t="e">
        <f>INDEX(#REF!:#REF!,MATCH($D7071,#REF!:#REF!,0),MATCH(#REF!,#REF!:#REF!,0))</f>
        <v>#REF!</v>
      </c>
    </row>
    <row r="7072" spans="1:6" ht="16.5" x14ac:dyDescent="0.3">
      <c r="A7072" s="9" t="s">
        <v>15253</v>
      </c>
      <c r="B7072" s="9" t="s">
        <v>2610</v>
      </c>
      <c r="C7072" s="10">
        <v>57384</v>
      </c>
      <c r="D7072" s="9">
        <v>5186660353</v>
      </c>
      <c r="E7072" s="9" t="e">
        <f>INDEX(#REF!:#REF!,MATCH($D7072,#REF!:#REF!,0),MATCH(#REF!,#REF!:#REF!,0))</f>
        <v>#REF!</v>
      </c>
      <c r="F7072" s="9" t="e">
        <f>INDEX(#REF!:#REF!,MATCH($D7072,#REF!:#REF!,0),MATCH(#REF!,#REF!:#REF!,0))</f>
        <v>#REF!</v>
      </c>
    </row>
    <row r="7073" spans="1:6" ht="16.5" x14ac:dyDescent="0.3">
      <c r="A7073" s="9" t="s">
        <v>15252</v>
      </c>
      <c r="B7073" s="9" t="s">
        <v>2428</v>
      </c>
      <c r="C7073" s="10">
        <v>32540</v>
      </c>
      <c r="D7073" s="9">
        <v>4085082426</v>
      </c>
      <c r="E7073" s="9" t="e">
        <f>INDEX(#REF!:#REF!,MATCH($D7073,#REF!:#REF!,0),MATCH(#REF!,#REF!:#REF!,0))</f>
        <v>#REF!</v>
      </c>
      <c r="F7073" s="9" t="e">
        <f>INDEX(#REF!:#REF!,MATCH($D7073,#REF!:#REF!,0),MATCH(#REF!,#REF!:#REF!,0))</f>
        <v>#REF!</v>
      </c>
    </row>
    <row r="7074" spans="1:6" ht="16.5" x14ac:dyDescent="0.3">
      <c r="A7074" s="9" t="s">
        <v>15251</v>
      </c>
      <c r="B7074" s="9" t="s">
        <v>2015</v>
      </c>
      <c r="C7074" s="10">
        <v>48868</v>
      </c>
      <c r="D7074" s="9">
        <v>4773306254</v>
      </c>
      <c r="E7074" s="9" t="e">
        <f>INDEX(#REF!:#REF!,MATCH($D7074,#REF!:#REF!,0),MATCH(#REF!,#REF!:#REF!,0))</f>
        <v>#REF!</v>
      </c>
      <c r="F7074" s="9" t="e">
        <f>INDEX(#REF!:#REF!,MATCH($D7074,#REF!:#REF!,0),MATCH(#REF!,#REF!:#REF!,0))</f>
        <v>#REF!</v>
      </c>
    </row>
    <row r="7075" spans="1:6" ht="16.5" x14ac:dyDescent="0.3">
      <c r="A7075" s="9" t="s">
        <v>15250</v>
      </c>
      <c r="B7075" s="9" t="s">
        <v>2450</v>
      </c>
      <c r="C7075" s="10">
        <v>18760</v>
      </c>
      <c r="D7075" s="9">
        <v>5005774041</v>
      </c>
      <c r="E7075" s="9" t="e">
        <f>INDEX(#REF!:#REF!,MATCH($D7075,#REF!:#REF!,0),MATCH(#REF!,#REF!:#REF!,0))</f>
        <v>#REF!</v>
      </c>
      <c r="F7075" s="9" t="e">
        <f>INDEX(#REF!:#REF!,MATCH($D7075,#REF!:#REF!,0),MATCH(#REF!,#REF!:#REF!,0))</f>
        <v>#REF!</v>
      </c>
    </row>
    <row r="7076" spans="1:6" ht="16.5" x14ac:dyDescent="0.3">
      <c r="A7076" s="9" t="s">
        <v>15249</v>
      </c>
      <c r="B7076" s="9" t="s">
        <v>2602</v>
      </c>
      <c r="C7076" s="10">
        <v>34622</v>
      </c>
      <c r="D7076" s="9">
        <v>9258570278</v>
      </c>
      <c r="E7076" s="9" t="e">
        <f>INDEX(#REF!:#REF!,MATCH($D7076,#REF!:#REF!,0),MATCH(#REF!,#REF!:#REF!,0))</f>
        <v>#REF!</v>
      </c>
      <c r="F7076" s="9" t="e">
        <f>INDEX(#REF!:#REF!,MATCH($D7076,#REF!:#REF!,0),MATCH(#REF!,#REF!:#REF!,0))</f>
        <v>#REF!</v>
      </c>
    </row>
    <row r="7077" spans="1:6" ht="16.5" x14ac:dyDescent="0.3">
      <c r="A7077" s="9" t="s">
        <v>15248</v>
      </c>
      <c r="B7077" s="9" t="s">
        <v>2065</v>
      </c>
      <c r="C7077" s="10">
        <v>49181</v>
      </c>
      <c r="D7077" s="9">
        <v>6380488901</v>
      </c>
      <c r="E7077" s="9" t="e">
        <f>INDEX(#REF!:#REF!,MATCH($D7077,#REF!:#REF!,0),MATCH(#REF!,#REF!:#REF!,0))</f>
        <v>#REF!</v>
      </c>
      <c r="F7077" s="9" t="e">
        <f>INDEX(#REF!:#REF!,MATCH($D7077,#REF!:#REF!,0),MATCH(#REF!,#REF!:#REF!,0))</f>
        <v>#REF!</v>
      </c>
    </row>
    <row r="7078" spans="1:6" ht="16.5" x14ac:dyDescent="0.3">
      <c r="A7078" s="9" t="s">
        <v>15247</v>
      </c>
      <c r="B7078" s="9" t="s">
        <v>2048</v>
      </c>
      <c r="C7078" s="10">
        <v>50414</v>
      </c>
      <c r="D7078" s="9">
        <v>3891707452</v>
      </c>
      <c r="E7078" s="9" t="e">
        <f>INDEX(#REF!:#REF!,MATCH($D7078,#REF!:#REF!,0),MATCH(#REF!,#REF!:#REF!,0))</f>
        <v>#REF!</v>
      </c>
      <c r="F7078" s="9" t="e">
        <f>INDEX(#REF!:#REF!,MATCH($D7078,#REF!:#REF!,0),MATCH(#REF!,#REF!:#REF!,0))</f>
        <v>#REF!</v>
      </c>
    </row>
    <row r="7079" spans="1:6" ht="16.5" x14ac:dyDescent="0.3">
      <c r="A7079" s="9" t="s">
        <v>15246</v>
      </c>
      <c r="B7079" s="9" t="s">
        <v>2165</v>
      </c>
      <c r="C7079" s="10">
        <v>50941</v>
      </c>
      <c r="D7079" s="9">
        <v>4920920075</v>
      </c>
      <c r="E7079" s="9" t="e">
        <f>INDEX(#REF!:#REF!,MATCH($D7079,#REF!:#REF!,0),MATCH(#REF!,#REF!:#REF!,0))</f>
        <v>#REF!</v>
      </c>
      <c r="F7079" s="9" t="e">
        <f>INDEX(#REF!:#REF!,MATCH($D7079,#REF!:#REF!,0),MATCH(#REF!,#REF!:#REF!,0))</f>
        <v>#REF!</v>
      </c>
    </row>
    <row r="7080" spans="1:6" ht="16.5" x14ac:dyDescent="0.3">
      <c r="A7080" s="9" t="s">
        <v>15245</v>
      </c>
      <c r="B7080" s="9" t="s">
        <v>1941</v>
      </c>
      <c r="C7080" s="10">
        <v>34727</v>
      </c>
      <c r="D7080" s="9">
        <v>679204083</v>
      </c>
      <c r="E7080" s="9" t="e">
        <f>INDEX(#REF!:#REF!,MATCH($D7080,#REF!:#REF!,0),MATCH(#REF!,#REF!:#REF!,0))</f>
        <v>#REF!</v>
      </c>
      <c r="F7080" s="9" t="e">
        <f>INDEX(#REF!:#REF!,MATCH($D7080,#REF!:#REF!,0),MATCH(#REF!,#REF!:#REF!,0))</f>
        <v>#REF!</v>
      </c>
    </row>
    <row r="7081" spans="1:6" ht="16.5" x14ac:dyDescent="0.3">
      <c r="A7081" s="9" t="s">
        <v>15244</v>
      </c>
      <c r="B7081" s="9" t="s">
        <v>2065</v>
      </c>
      <c r="C7081" s="10">
        <v>19625</v>
      </c>
      <c r="D7081" s="9">
        <v>7489370671</v>
      </c>
      <c r="E7081" s="9" t="e">
        <f>INDEX(#REF!:#REF!,MATCH($D7081,#REF!:#REF!,0),MATCH(#REF!,#REF!:#REF!,0))</f>
        <v>#REF!</v>
      </c>
      <c r="F7081" s="9" t="e">
        <f>INDEX(#REF!:#REF!,MATCH($D7081,#REF!:#REF!,0),MATCH(#REF!,#REF!:#REF!,0))</f>
        <v>#REF!</v>
      </c>
    </row>
    <row r="7082" spans="1:6" ht="16.5" x14ac:dyDescent="0.3">
      <c r="A7082" s="9" t="s">
        <v>15243</v>
      </c>
      <c r="B7082" s="9" t="s">
        <v>2584</v>
      </c>
      <c r="C7082" s="10">
        <v>28765</v>
      </c>
      <c r="D7082" s="9">
        <v>7837437543</v>
      </c>
      <c r="E7082" s="9" t="e">
        <f>INDEX(#REF!:#REF!,MATCH($D7082,#REF!:#REF!,0),MATCH(#REF!,#REF!:#REF!,0))</f>
        <v>#REF!</v>
      </c>
      <c r="F7082" s="9" t="e">
        <f>INDEX(#REF!:#REF!,MATCH($D7082,#REF!:#REF!,0),MATCH(#REF!,#REF!:#REF!,0))</f>
        <v>#REF!</v>
      </c>
    </row>
    <row r="7083" spans="1:6" ht="16.5" x14ac:dyDescent="0.3">
      <c r="A7083" s="9" t="s">
        <v>15242</v>
      </c>
      <c r="B7083" s="9" t="s">
        <v>2336</v>
      </c>
      <c r="C7083" s="10">
        <v>32399</v>
      </c>
      <c r="D7083" s="9">
        <v>4997183822</v>
      </c>
      <c r="E7083" s="9" t="e">
        <f>INDEX(#REF!:#REF!,MATCH($D7083,#REF!:#REF!,0),MATCH(#REF!,#REF!:#REF!,0))</f>
        <v>#REF!</v>
      </c>
      <c r="F7083" s="9" t="e">
        <f>INDEX(#REF!:#REF!,MATCH($D7083,#REF!:#REF!,0),MATCH(#REF!,#REF!:#REF!,0))</f>
        <v>#REF!</v>
      </c>
    </row>
    <row r="7084" spans="1:6" ht="16.5" x14ac:dyDescent="0.3">
      <c r="A7084" s="9" t="s">
        <v>15241</v>
      </c>
      <c r="B7084" s="9" t="s">
        <v>3085</v>
      </c>
      <c r="C7084" s="10">
        <v>50408</v>
      </c>
      <c r="D7084" s="9">
        <v>3469413983</v>
      </c>
      <c r="E7084" s="9" t="e">
        <f>INDEX(#REF!:#REF!,MATCH($D7084,#REF!:#REF!,0),MATCH(#REF!,#REF!:#REF!,0))</f>
        <v>#REF!</v>
      </c>
      <c r="F7084" s="9" t="e">
        <f>INDEX(#REF!:#REF!,MATCH($D7084,#REF!:#REF!,0),MATCH(#REF!,#REF!:#REF!,0))</f>
        <v>#REF!</v>
      </c>
    </row>
    <row r="7085" spans="1:6" ht="16.5" x14ac:dyDescent="0.3">
      <c r="A7085" s="9" t="s">
        <v>15240</v>
      </c>
      <c r="B7085" s="9" t="s">
        <v>2671</v>
      </c>
      <c r="C7085" s="10">
        <v>50928</v>
      </c>
      <c r="D7085" s="9">
        <v>8162941088</v>
      </c>
      <c r="E7085" s="9" t="e">
        <f>INDEX(#REF!:#REF!,MATCH($D7085,#REF!:#REF!,0),MATCH(#REF!,#REF!:#REF!,0))</f>
        <v>#REF!</v>
      </c>
      <c r="F7085" s="9" t="e">
        <f>INDEX(#REF!:#REF!,MATCH($D7085,#REF!:#REF!,0),MATCH(#REF!,#REF!:#REF!,0))</f>
        <v>#REF!</v>
      </c>
    </row>
    <row r="7086" spans="1:6" ht="16.5" x14ac:dyDescent="0.3">
      <c r="A7086" s="9" t="s">
        <v>15239</v>
      </c>
      <c r="B7086" s="9" t="s">
        <v>2476</v>
      </c>
      <c r="C7086" s="10">
        <v>59470</v>
      </c>
      <c r="D7086" s="9">
        <v>5948190226</v>
      </c>
      <c r="E7086" s="9" t="e">
        <f>INDEX(#REF!:#REF!,MATCH($D7086,#REF!:#REF!,0),MATCH(#REF!,#REF!:#REF!,0))</f>
        <v>#REF!</v>
      </c>
      <c r="F7086" s="9" t="e">
        <f>INDEX(#REF!:#REF!,MATCH($D7086,#REF!:#REF!,0),MATCH(#REF!,#REF!:#REF!,0))</f>
        <v>#REF!</v>
      </c>
    </row>
    <row r="7087" spans="1:6" ht="16.5" x14ac:dyDescent="0.3">
      <c r="A7087" s="9" t="s">
        <v>15238</v>
      </c>
      <c r="B7087" s="9" t="s">
        <v>2312</v>
      </c>
      <c r="C7087" s="10">
        <v>30188</v>
      </c>
      <c r="D7087" s="9">
        <v>3642452728</v>
      </c>
      <c r="E7087" s="9" t="e">
        <f>INDEX(#REF!:#REF!,MATCH($D7087,#REF!:#REF!,0),MATCH(#REF!,#REF!:#REF!,0))</f>
        <v>#REF!</v>
      </c>
      <c r="F7087" s="9" t="e">
        <f>INDEX(#REF!:#REF!,MATCH($D7087,#REF!:#REF!,0),MATCH(#REF!,#REF!:#REF!,0))</f>
        <v>#REF!</v>
      </c>
    </row>
    <row r="7088" spans="1:6" ht="16.5" x14ac:dyDescent="0.3">
      <c r="A7088" s="9" t="s">
        <v>15237</v>
      </c>
      <c r="B7088" s="9" t="s">
        <v>2153</v>
      </c>
      <c r="C7088" s="10">
        <v>52708</v>
      </c>
      <c r="D7088" s="9">
        <v>2973558387</v>
      </c>
      <c r="E7088" s="9" t="e">
        <f>INDEX(#REF!:#REF!,MATCH($D7088,#REF!:#REF!,0),MATCH(#REF!,#REF!:#REF!,0))</f>
        <v>#REF!</v>
      </c>
      <c r="F7088" s="9" t="e">
        <f>INDEX(#REF!:#REF!,MATCH($D7088,#REF!:#REF!,0),MATCH(#REF!,#REF!:#REF!,0))</f>
        <v>#REF!</v>
      </c>
    </row>
    <row r="7089" spans="1:6" ht="16.5" x14ac:dyDescent="0.3">
      <c r="A7089" s="9" t="s">
        <v>15236</v>
      </c>
      <c r="B7089" s="9" t="s">
        <v>1943</v>
      </c>
      <c r="C7089" s="10">
        <v>27727</v>
      </c>
      <c r="D7089" s="9">
        <v>8748349712</v>
      </c>
      <c r="E7089" s="9" t="e">
        <f>INDEX(#REF!:#REF!,MATCH($D7089,#REF!:#REF!,0),MATCH(#REF!,#REF!:#REF!,0))</f>
        <v>#REF!</v>
      </c>
      <c r="F7089" s="9" t="e">
        <f>INDEX(#REF!:#REF!,MATCH($D7089,#REF!:#REF!,0),MATCH(#REF!,#REF!:#REF!,0))</f>
        <v>#REF!</v>
      </c>
    </row>
    <row r="7090" spans="1:6" ht="16.5" x14ac:dyDescent="0.3">
      <c r="A7090" s="9" t="s">
        <v>15235</v>
      </c>
      <c r="B7090" s="9" t="s">
        <v>1951</v>
      </c>
      <c r="C7090" s="10">
        <v>49067</v>
      </c>
      <c r="D7090" s="9">
        <v>7630993544</v>
      </c>
      <c r="E7090" s="9" t="e">
        <f>INDEX(#REF!:#REF!,MATCH($D7090,#REF!:#REF!,0),MATCH(#REF!,#REF!:#REF!,0))</f>
        <v>#REF!</v>
      </c>
      <c r="F7090" s="9" t="e">
        <f>INDEX(#REF!:#REF!,MATCH($D7090,#REF!:#REF!,0),MATCH(#REF!,#REF!:#REF!,0))</f>
        <v>#REF!</v>
      </c>
    </row>
    <row r="7091" spans="1:6" ht="16.5" x14ac:dyDescent="0.3">
      <c r="A7091" s="9" t="s">
        <v>15234</v>
      </c>
      <c r="B7091" s="9" t="s">
        <v>3856</v>
      </c>
      <c r="C7091" s="10">
        <v>44546</v>
      </c>
      <c r="D7091" s="9">
        <v>9597202352</v>
      </c>
      <c r="E7091" s="9" t="e">
        <f>INDEX(#REF!:#REF!,MATCH($D7091,#REF!:#REF!,0),MATCH(#REF!,#REF!:#REF!,0))</f>
        <v>#REF!</v>
      </c>
      <c r="F7091" s="9" t="e">
        <f>INDEX(#REF!:#REF!,MATCH($D7091,#REF!:#REF!,0),MATCH(#REF!,#REF!:#REF!,0))</f>
        <v>#REF!</v>
      </c>
    </row>
    <row r="7092" spans="1:6" ht="16.5" x14ac:dyDescent="0.3">
      <c r="A7092" s="9" t="s">
        <v>15233</v>
      </c>
      <c r="B7092" s="9" t="s">
        <v>2291</v>
      </c>
      <c r="C7092" s="10">
        <v>38953</v>
      </c>
      <c r="D7092" s="9">
        <v>9732655267</v>
      </c>
      <c r="E7092" s="9" t="e">
        <f>INDEX(#REF!:#REF!,MATCH($D7092,#REF!:#REF!,0),MATCH(#REF!,#REF!:#REF!,0))</f>
        <v>#REF!</v>
      </c>
      <c r="F7092" s="9" t="e">
        <f>INDEX(#REF!:#REF!,MATCH($D7092,#REF!:#REF!,0),MATCH(#REF!,#REF!:#REF!,0))</f>
        <v>#REF!</v>
      </c>
    </row>
    <row r="7093" spans="1:6" ht="16.5" x14ac:dyDescent="0.3">
      <c r="A7093" s="9" t="s">
        <v>15232</v>
      </c>
      <c r="B7093" s="9" t="s">
        <v>2132</v>
      </c>
      <c r="C7093" s="10">
        <v>33867</v>
      </c>
      <c r="D7093" s="9">
        <v>2841287114</v>
      </c>
      <c r="E7093" s="9" t="e">
        <f>INDEX(#REF!:#REF!,MATCH($D7093,#REF!:#REF!,0),MATCH(#REF!,#REF!:#REF!,0))</f>
        <v>#REF!</v>
      </c>
      <c r="F7093" s="9" t="e">
        <f>INDEX(#REF!:#REF!,MATCH($D7093,#REF!:#REF!,0),MATCH(#REF!,#REF!:#REF!,0))</f>
        <v>#REF!</v>
      </c>
    </row>
    <row r="7094" spans="1:6" ht="16.5" x14ac:dyDescent="0.3">
      <c r="A7094" s="9" t="s">
        <v>15231</v>
      </c>
      <c r="B7094" s="9" t="s">
        <v>3200</v>
      </c>
      <c r="C7094" s="10">
        <v>40959</v>
      </c>
      <c r="D7094" s="9">
        <v>8017115954</v>
      </c>
      <c r="E7094" s="9" t="e">
        <f>INDEX(#REF!:#REF!,MATCH($D7094,#REF!:#REF!,0),MATCH(#REF!,#REF!:#REF!,0))</f>
        <v>#REF!</v>
      </c>
      <c r="F7094" s="9" t="e">
        <f>INDEX(#REF!:#REF!,MATCH($D7094,#REF!:#REF!,0),MATCH(#REF!,#REF!:#REF!,0))</f>
        <v>#REF!</v>
      </c>
    </row>
    <row r="7095" spans="1:6" ht="16.5" x14ac:dyDescent="0.3">
      <c r="A7095" s="9" t="s">
        <v>15230</v>
      </c>
      <c r="B7095" s="9" t="s">
        <v>2366</v>
      </c>
      <c r="C7095" s="10">
        <v>35817</v>
      </c>
      <c r="D7095" s="9">
        <v>3507341514</v>
      </c>
      <c r="E7095" s="9" t="e">
        <f>INDEX(#REF!:#REF!,MATCH($D7095,#REF!:#REF!,0),MATCH(#REF!,#REF!:#REF!,0))</f>
        <v>#REF!</v>
      </c>
      <c r="F7095" s="9" t="e">
        <f>INDEX(#REF!:#REF!,MATCH($D7095,#REF!:#REF!,0),MATCH(#REF!,#REF!:#REF!,0))</f>
        <v>#REF!</v>
      </c>
    </row>
    <row r="7096" spans="1:6" ht="16.5" x14ac:dyDescent="0.3">
      <c r="A7096" s="9" t="s">
        <v>15229</v>
      </c>
      <c r="B7096" s="9" t="s">
        <v>3077</v>
      </c>
      <c r="C7096" s="10">
        <v>45825</v>
      </c>
      <c r="D7096" s="9">
        <v>9984023702</v>
      </c>
      <c r="E7096" s="9" t="e">
        <f>INDEX(#REF!:#REF!,MATCH($D7096,#REF!:#REF!,0),MATCH(#REF!,#REF!:#REF!,0))</f>
        <v>#REF!</v>
      </c>
      <c r="F7096" s="9" t="e">
        <f>INDEX(#REF!:#REF!,MATCH($D7096,#REF!:#REF!,0),MATCH(#REF!,#REF!:#REF!,0))</f>
        <v>#REF!</v>
      </c>
    </row>
    <row r="7097" spans="1:6" ht="16.5" x14ac:dyDescent="0.3">
      <c r="A7097" s="9" t="s">
        <v>15228</v>
      </c>
      <c r="B7097" s="9" t="s">
        <v>1961</v>
      </c>
      <c r="C7097" s="10">
        <v>55020</v>
      </c>
      <c r="D7097" s="9">
        <v>5759255762</v>
      </c>
      <c r="E7097" s="9" t="e">
        <f>INDEX(#REF!:#REF!,MATCH($D7097,#REF!:#REF!,0),MATCH(#REF!,#REF!:#REF!,0))</f>
        <v>#REF!</v>
      </c>
      <c r="F7097" s="9" t="e">
        <f>INDEX(#REF!:#REF!,MATCH($D7097,#REF!:#REF!,0),MATCH(#REF!,#REF!:#REF!,0))</f>
        <v>#REF!</v>
      </c>
    </row>
    <row r="7098" spans="1:6" ht="16.5" x14ac:dyDescent="0.3">
      <c r="A7098" s="9" t="s">
        <v>15227</v>
      </c>
      <c r="B7098" s="9" t="s">
        <v>3357</v>
      </c>
      <c r="C7098" s="10">
        <v>14424</v>
      </c>
      <c r="D7098" s="9">
        <v>6732216945</v>
      </c>
      <c r="E7098" s="9" t="e">
        <f>INDEX(#REF!:#REF!,MATCH($D7098,#REF!:#REF!,0),MATCH(#REF!,#REF!:#REF!,0))</f>
        <v>#REF!</v>
      </c>
      <c r="F7098" s="9" t="e">
        <f>INDEX(#REF!:#REF!,MATCH($D7098,#REF!:#REF!,0),MATCH(#REF!,#REF!:#REF!,0))</f>
        <v>#REF!</v>
      </c>
    </row>
    <row r="7099" spans="1:6" ht="16.5" x14ac:dyDescent="0.3">
      <c r="A7099" s="9" t="s">
        <v>15226</v>
      </c>
      <c r="B7099" s="9" t="s">
        <v>2161</v>
      </c>
      <c r="C7099" s="10">
        <v>39808</v>
      </c>
      <c r="D7099" s="9">
        <v>5929508313</v>
      </c>
      <c r="E7099" s="9" t="e">
        <f>INDEX(#REF!:#REF!,MATCH($D7099,#REF!:#REF!,0),MATCH(#REF!,#REF!:#REF!,0))</f>
        <v>#REF!</v>
      </c>
      <c r="F7099" s="9" t="e">
        <f>INDEX(#REF!:#REF!,MATCH($D7099,#REF!:#REF!,0),MATCH(#REF!,#REF!:#REF!,0))</f>
        <v>#REF!</v>
      </c>
    </row>
    <row r="7100" spans="1:6" ht="16.5" x14ac:dyDescent="0.3">
      <c r="A7100" s="9" t="s">
        <v>15225</v>
      </c>
      <c r="B7100" s="9" t="s">
        <v>2351</v>
      </c>
      <c r="C7100" s="10">
        <v>18651</v>
      </c>
      <c r="D7100" s="9">
        <v>701563818</v>
      </c>
      <c r="E7100" s="9" t="e">
        <f>INDEX(#REF!:#REF!,MATCH($D7100,#REF!:#REF!,0),MATCH(#REF!,#REF!:#REF!,0))</f>
        <v>#REF!</v>
      </c>
      <c r="F7100" s="9" t="e">
        <f>INDEX(#REF!:#REF!,MATCH($D7100,#REF!:#REF!,0),MATCH(#REF!,#REF!:#REF!,0))</f>
        <v>#REF!</v>
      </c>
    </row>
    <row r="7101" spans="1:6" ht="16.5" x14ac:dyDescent="0.3">
      <c r="A7101" s="9" t="s">
        <v>15224</v>
      </c>
      <c r="B7101" s="9" t="s">
        <v>3123</v>
      </c>
      <c r="C7101" s="10">
        <v>44973</v>
      </c>
      <c r="D7101" s="9">
        <v>6837456032</v>
      </c>
      <c r="E7101" s="9" t="e">
        <f>INDEX(#REF!:#REF!,MATCH($D7101,#REF!:#REF!,0),MATCH(#REF!,#REF!:#REF!,0))</f>
        <v>#REF!</v>
      </c>
      <c r="F7101" s="9" t="e">
        <f>INDEX(#REF!:#REF!,MATCH($D7101,#REF!:#REF!,0),MATCH(#REF!,#REF!:#REF!,0))</f>
        <v>#REF!</v>
      </c>
    </row>
    <row r="7102" spans="1:6" ht="16.5" x14ac:dyDescent="0.3">
      <c r="A7102" s="9" t="s">
        <v>15223</v>
      </c>
      <c r="B7102" s="9" t="s">
        <v>2277</v>
      </c>
      <c r="C7102" s="10">
        <v>31116</v>
      </c>
      <c r="D7102" s="9">
        <v>4085082426</v>
      </c>
      <c r="E7102" s="9" t="e">
        <f>INDEX(#REF!:#REF!,MATCH($D7102,#REF!:#REF!,0),MATCH(#REF!,#REF!:#REF!,0))</f>
        <v>#REF!</v>
      </c>
      <c r="F7102" s="9" t="e">
        <f>INDEX(#REF!:#REF!,MATCH($D7102,#REF!:#REF!,0),MATCH(#REF!,#REF!:#REF!,0))</f>
        <v>#REF!</v>
      </c>
    </row>
    <row r="7103" spans="1:6" ht="16.5" x14ac:dyDescent="0.3">
      <c r="A7103" s="9" t="s">
        <v>15222</v>
      </c>
      <c r="B7103" s="9" t="s">
        <v>2001</v>
      </c>
      <c r="C7103" s="10">
        <v>31966</v>
      </c>
      <c r="D7103" s="9">
        <v>1096335336</v>
      </c>
      <c r="E7103" s="9" t="e">
        <f>INDEX(#REF!:#REF!,MATCH($D7103,#REF!:#REF!,0),MATCH(#REF!,#REF!:#REF!,0))</f>
        <v>#REF!</v>
      </c>
      <c r="F7103" s="9" t="e">
        <f>INDEX(#REF!:#REF!,MATCH($D7103,#REF!:#REF!,0),MATCH(#REF!,#REF!:#REF!,0))</f>
        <v>#REF!</v>
      </c>
    </row>
    <row r="7104" spans="1:6" ht="16.5" x14ac:dyDescent="0.3">
      <c r="A7104" s="9" t="s">
        <v>15221</v>
      </c>
      <c r="B7104" s="9" t="s">
        <v>3255</v>
      </c>
      <c r="C7104" s="10">
        <v>28994</v>
      </c>
      <c r="D7104" s="9">
        <v>4037854406</v>
      </c>
      <c r="E7104" s="9" t="e">
        <f>INDEX(#REF!:#REF!,MATCH($D7104,#REF!:#REF!,0),MATCH(#REF!,#REF!:#REF!,0))</f>
        <v>#REF!</v>
      </c>
      <c r="F7104" s="9" t="e">
        <f>INDEX(#REF!:#REF!,MATCH($D7104,#REF!:#REF!,0),MATCH(#REF!,#REF!:#REF!,0))</f>
        <v>#REF!</v>
      </c>
    </row>
    <row r="7105" spans="1:6" ht="16.5" x14ac:dyDescent="0.3">
      <c r="A7105" s="9" t="s">
        <v>15220</v>
      </c>
      <c r="B7105" s="9" t="s">
        <v>3241</v>
      </c>
      <c r="C7105" s="10">
        <v>33185</v>
      </c>
      <c r="D7105" s="9">
        <v>3219601650</v>
      </c>
      <c r="E7105" s="9" t="e">
        <f>INDEX(#REF!:#REF!,MATCH($D7105,#REF!:#REF!,0),MATCH(#REF!,#REF!:#REF!,0))</f>
        <v>#REF!</v>
      </c>
      <c r="F7105" s="9" t="e">
        <f>INDEX(#REF!:#REF!,MATCH($D7105,#REF!:#REF!,0),MATCH(#REF!,#REF!:#REF!,0))</f>
        <v>#REF!</v>
      </c>
    </row>
    <row r="7106" spans="1:6" ht="16.5" x14ac:dyDescent="0.3">
      <c r="A7106" s="9" t="s">
        <v>15219</v>
      </c>
      <c r="B7106" s="9" t="s">
        <v>4046</v>
      </c>
      <c r="C7106" s="10">
        <v>31941</v>
      </c>
      <c r="D7106" s="9">
        <v>3933561566</v>
      </c>
      <c r="E7106" s="9" t="e">
        <f>INDEX(#REF!:#REF!,MATCH($D7106,#REF!:#REF!,0),MATCH(#REF!,#REF!:#REF!,0))</f>
        <v>#REF!</v>
      </c>
      <c r="F7106" s="9" t="e">
        <f>INDEX(#REF!:#REF!,MATCH($D7106,#REF!:#REF!,0),MATCH(#REF!,#REF!:#REF!,0))</f>
        <v>#REF!</v>
      </c>
    </row>
    <row r="7107" spans="1:6" ht="16.5" x14ac:dyDescent="0.3">
      <c r="A7107" s="9" t="s">
        <v>15218</v>
      </c>
      <c r="B7107" s="9" t="s">
        <v>1947</v>
      </c>
      <c r="C7107" s="10">
        <v>57668</v>
      </c>
      <c r="D7107" s="9">
        <v>9114174103</v>
      </c>
      <c r="E7107" s="9" t="e">
        <f>INDEX(#REF!:#REF!,MATCH($D7107,#REF!:#REF!,0),MATCH(#REF!,#REF!:#REF!,0))</f>
        <v>#REF!</v>
      </c>
      <c r="F7107" s="9" t="e">
        <f>INDEX(#REF!:#REF!,MATCH($D7107,#REF!:#REF!,0),MATCH(#REF!,#REF!:#REF!,0))</f>
        <v>#REF!</v>
      </c>
    </row>
    <row r="7108" spans="1:6" ht="16.5" x14ac:dyDescent="0.3">
      <c r="A7108" s="9" t="s">
        <v>15217</v>
      </c>
      <c r="B7108" s="9" t="s">
        <v>2470</v>
      </c>
      <c r="C7108" s="10">
        <v>13122</v>
      </c>
      <c r="D7108" s="9">
        <v>7367438190</v>
      </c>
      <c r="E7108" s="9" t="e">
        <f>INDEX(#REF!:#REF!,MATCH($D7108,#REF!:#REF!,0),MATCH(#REF!,#REF!:#REF!,0))</f>
        <v>#REF!</v>
      </c>
      <c r="F7108" s="9" t="e">
        <f>INDEX(#REF!:#REF!,MATCH($D7108,#REF!:#REF!,0),MATCH(#REF!,#REF!:#REF!,0))</f>
        <v>#REF!</v>
      </c>
    </row>
    <row r="7109" spans="1:6" ht="16.5" x14ac:dyDescent="0.3">
      <c r="A7109" s="9" t="s">
        <v>15216</v>
      </c>
      <c r="B7109" s="9" t="s">
        <v>2081</v>
      </c>
      <c r="C7109" s="10">
        <v>23600</v>
      </c>
      <c r="D7109" s="9">
        <v>1444572199</v>
      </c>
      <c r="E7109" s="9" t="e">
        <f>INDEX(#REF!:#REF!,MATCH($D7109,#REF!:#REF!,0),MATCH(#REF!,#REF!:#REF!,0))</f>
        <v>#REF!</v>
      </c>
      <c r="F7109" s="9" t="e">
        <f>INDEX(#REF!:#REF!,MATCH($D7109,#REF!:#REF!,0),MATCH(#REF!,#REF!:#REF!,0))</f>
        <v>#REF!</v>
      </c>
    </row>
    <row r="7110" spans="1:6" ht="16.5" x14ac:dyDescent="0.3">
      <c r="A7110" s="9" t="s">
        <v>15215</v>
      </c>
      <c r="B7110" s="9" t="s">
        <v>2431</v>
      </c>
      <c r="C7110" s="10">
        <v>42179</v>
      </c>
      <c r="D7110" s="9">
        <v>549857826</v>
      </c>
      <c r="E7110" s="9" t="e">
        <f>INDEX(#REF!:#REF!,MATCH($D7110,#REF!:#REF!,0),MATCH(#REF!,#REF!:#REF!,0))</f>
        <v>#REF!</v>
      </c>
      <c r="F7110" s="9" t="e">
        <f>INDEX(#REF!:#REF!,MATCH($D7110,#REF!:#REF!,0),MATCH(#REF!,#REF!:#REF!,0))</f>
        <v>#REF!</v>
      </c>
    </row>
    <row r="7111" spans="1:6" ht="16.5" x14ac:dyDescent="0.3">
      <c r="A7111" s="9" t="s">
        <v>15214</v>
      </c>
      <c r="B7111" s="9" t="s">
        <v>2671</v>
      </c>
      <c r="C7111" s="10">
        <v>43920</v>
      </c>
      <c r="D7111" s="9">
        <v>6788593582</v>
      </c>
      <c r="E7111" s="9" t="e">
        <f>INDEX(#REF!:#REF!,MATCH($D7111,#REF!:#REF!,0),MATCH(#REF!,#REF!:#REF!,0))</f>
        <v>#REF!</v>
      </c>
      <c r="F7111" s="9" t="e">
        <f>INDEX(#REF!:#REF!,MATCH($D7111,#REF!:#REF!,0),MATCH(#REF!,#REF!:#REF!,0))</f>
        <v>#REF!</v>
      </c>
    </row>
    <row r="7112" spans="1:6" ht="16.5" x14ac:dyDescent="0.3">
      <c r="A7112" s="9" t="s">
        <v>15213</v>
      </c>
      <c r="B7112" s="9" t="s">
        <v>3229</v>
      </c>
      <c r="C7112" s="10">
        <v>14389</v>
      </c>
      <c r="D7112" s="9">
        <v>9128677390</v>
      </c>
      <c r="E7112" s="9" t="e">
        <f>INDEX(#REF!:#REF!,MATCH($D7112,#REF!:#REF!,0),MATCH(#REF!,#REF!:#REF!,0))</f>
        <v>#REF!</v>
      </c>
      <c r="F7112" s="9" t="e">
        <f>INDEX(#REF!:#REF!,MATCH($D7112,#REF!:#REF!,0),MATCH(#REF!,#REF!:#REF!,0))</f>
        <v>#REF!</v>
      </c>
    </row>
    <row r="7113" spans="1:6" ht="16.5" x14ac:dyDescent="0.3">
      <c r="A7113" s="9" t="s">
        <v>15212</v>
      </c>
      <c r="B7113" s="9" t="s">
        <v>3079</v>
      </c>
      <c r="C7113" s="10">
        <v>27285</v>
      </c>
      <c r="D7113" s="9">
        <v>5002048994</v>
      </c>
      <c r="E7113" s="9" t="e">
        <f>INDEX(#REF!:#REF!,MATCH($D7113,#REF!:#REF!,0),MATCH(#REF!,#REF!:#REF!,0))</f>
        <v>#REF!</v>
      </c>
      <c r="F7113" s="9" t="e">
        <f>INDEX(#REF!:#REF!,MATCH($D7113,#REF!:#REF!,0),MATCH(#REF!,#REF!:#REF!,0))</f>
        <v>#REF!</v>
      </c>
    </row>
    <row r="7114" spans="1:6" ht="16.5" x14ac:dyDescent="0.3">
      <c r="A7114" s="9" t="s">
        <v>15211</v>
      </c>
      <c r="B7114" s="9" t="s">
        <v>2431</v>
      </c>
      <c r="C7114" s="10">
        <v>28108</v>
      </c>
      <c r="D7114" s="9">
        <v>4192879565</v>
      </c>
      <c r="E7114" s="9" t="e">
        <f>INDEX(#REF!:#REF!,MATCH($D7114,#REF!:#REF!,0),MATCH(#REF!,#REF!:#REF!,0))</f>
        <v>#REF!</v>
      </c>
      <c r="F7114" s="9" t="e">
        <f>INDEX(#REF!:#REF!,MATCH($D7114,#REF!:#REF!,0),MATCH(#REF!,#REF!:#REF!,0))</f>
        <v>#REF!</v>
      </c>
    </row>
    <row r="7115" spans="1:6" ht="16.5" x14ac:dyDescent="0.3">
      <c r="A7115" s="9" t="s">
        <v>15210</v>
      </c>
      <c r="B7115" s="9" t="s">
        <v>3049</v>
      </c>
      <c r="C7115" s="10">
        <v>22965</v>
      </c>
      <c r="D7115" s="9">
        <v>4085082426</v>
      </c>
      <c r="E7115" s="9" t="e">
        <f>INDEX(#REF!:#REF!,MATCH($D7115,#REF!:#REF!,0),MATCH(#REF!,#REF!:#REF!,0))</f>
        <v>#REF!</v>
      </c>
      <c r="F7115" s="9" t="e">
        <f>INDEX(#REF!:#REF!,MATCH($D7115,#REF!:#REF!,0),MATCH(#REF!,#REF!:#REF!,0))</f>
        <v>#REF!</v>
      </c>
    </row>
    <row r="7116" spans="1:6" ht="16.5" x14ac:dyDescent="0.3">
      <c r="A7116" s="9" t="s">
        <v>15209</v>
      </c>
      <c r="B7116" s="9" t="s">
        <v>2982</v>
      </c>
      <c r="C7116" s="10">
        <v>49311</v>
      </c>
      <c r="D7116" s="9">
        <v>5209112160</v>
      </c>
      <c r="E7116" s="9" t="e">
        <f>INDEX(#REF!:#REF!,MATCH($D7116,#REF!:#REF!,0),MATCH(#REF!,#REF!:#REF!,0))</f>
        <v>#REF!</v>
      </c>
      <c r="F7116" s="9" t="e">
        <f>INDEX(#REF!:#REF!,MATCH($D7116,#REF!:#REF!,0),MATCH(#REF!,#REF!:#REF!,0))</f>
        <v>#REF!</v>
      </c>
    </row>
    <row r="7117" spans="1:6" ht="16.5" x14ac:dyDescent="0.3">
      <c r="A7117" s="9" t="s">
        <v>15208</v>
      </c>
      <c r="B7117" s="9" t="s">
        <v>2017</v>
      </c>
      <c r="C7117" s="10">
        <v>39600</v>
      </c>
      <c r="D7117" s="9">
        <v>4342145855</v>
      </c>
      <c r="E7117" s="9" t="e">
        <f>INDEX(#REF!:#REF!,MATCH($D7117,#REF!:#REF!,0),MATCH(#REF!,#REF!:#REF!,0))</f>
        <v>#REF!</v>
      </c>
      <c r="F7117" s="9" t="e">
        <f>INDEX(#REF!:#REF!,MATCH($D7117,#REF!:#REF!,0),MATCH(#REF!,#REF!:#REF!,0))</f>
        <v>#REF!</v>
      </c>
    </row>
    <row r="7118" spans="1:6" ht="16.5" x14ac:dyDescent="0.3">
      <c r="A7118" s="9" t="s">
        <v>15207</v>
      </c>
      <c r="B7118" s="9" t="s">
        <v>1991</v>
      </c>
      <c r="C7118" s="10">
        <v>52482</v>
      </c>
      <c r="D7118" s="9">
        <v>8256403403</v>
      </c>
      <c r="E7118" s="9" t="e">
        <f>INDEX(#REF!:#REF!,MATCH($D7118,#REF!:#REF!,0),MATCH(#REF!,#REF!:#REF!,0))</f>
        <v>#REF!</v>
      </c>
      <c r="F7118" s="9" t="e">
        <f>INDEX(#REF!:#REF!,MATCH($D7118,#REF!:#REF!,0),MATCH(#REF!,#REF!:#REF!,0))</f>
        <v>#REF!</v>
      </c>
    </row>
    <row r="7119" spans="1:6" ht="16.5" x14ac:dyDescent="0.3">
      <c r="A7119" s="9" t="s">
        <v>15206</v>
      </c>
      <c r="B7119" s="9" t="s">
        <v>2688</v>
      </c>
      <c r="C7119" s="10">
        <v>19301</v>
      </c>
      <c r="D7119" s="9">
        <v>5372344725</v>
      </c>
      <c r="E7119" s="9" t="e">
        <f>INDEX(#REF!:#REF!,MATCH($D7119,#REF!:#REF!,0),MATCH(#REF!,#REF!:#REF!,0))</f>
        <v>#REF!</v>
      </c>
      <c r="F7119" s="9" t="e">
        <f>INDEX(#REF!:#REF!,MATCH($D7119,#REF!:#REF!,0),MATCH(#REF!,#REF!:#REF!,0))</f>
        <v>#REF!</v>
      </c>
    </row>
    <row r="7120" spans="1:6" ht="16.5" x14ac:dyDescent="0.3">
      <c r="A7120" s="9" t="s">
        <v>15205</v>
      </c>
      <c r="B7120" s="9" t="s">
        <v>2412</v>
      </c>
      <c r="C7120" s="10">
        <v>27666</v>
      </c>
      <c r="D7120" s="9">
        <v>2060025532</v>
      </c>
      <c r="E7120" s="9" t="e">
        <f>INDEX(#REF!:#REF!,MATCH($D7120,#REF!:#REF!,0),MATCH(#REF!,#REF!:#REF!,0))</f>
        <v>#REF!</v>
      </c>
      <c r="F7120" s="9" t="e">
        <f>INDEX(#REF!:#REF!,MATCH($D7120,#REF!:#REF!,0),MATCH(#REF!,#REF!:#REF!,0))</f>
        <v>#REF!</v>
      </c>
    </row>
    <row r="7121" spans="1:6" ht="16.5" x14ac:dyDescent="0.3">
      <c r="A7121" s="9" t="s">
        <v>15204</v>
      </c>
      <c r="B7121" s="9" t="s">
        <v>2025</v>
      </c>
      <c r="C7121" s="10">
        <v>12811</v>
      </c>
      <c r="D7121" s="9">
        <v>1268934771</v>
      </c>
      <c r="E7121" s="9" t="e">
        <f>INDEX(#REF!:#REF!,MATCH($D7121,#REF!:#REF!,0),MATCH(#REF!,#REF!:#REF!,0))</f>
        <v>#REF!</v>
      </c>
      <c r="F7121" s="9" t="e">
        <f>INDEX(#REF!:#REF!,MATCH($D7121,#REF!:#REF!,0),MATCH(#REF!,#REF!:#REF!,0))</f>
        <v>#REF!</v>
      </c>
    </row>
    <row r="7122" spans="1:6" ht="16.5" x14ac:dyDescent="0.3">
      <c r="A7122" s="9" t="s">
        <v>15203</v>
      </c>
      <c r="B7122" s="9" t="s">
        <v>3493</v>
      </c>
      <c r="C7122" s="10">
        <v>49996</v>
      </c>
      <c r="D7122" s="9">
        <v>1606657585</v>
      </c>
      <c r="E7122" s="9" t="e">
        <f>INDEX(#REF!:#REF!,MATCH($D7122,#REF!:#REF!,0),MATCH(#REF!,#REF!:#REF!,0))</f>
        <v>#REF!</v>
      </c>
      <c r="F7122" s="9" t="e">
        <f>INDEX(#REF!:#REF!,MATCH($D7122,#REF!:#REF!,0),MATCH(#REF!,#REF!:#REF!,0))</f>
        <v>#REF!</v>
      </c>
    </row>
    <row r="7123" spans="1:6" ht="16.5" x14ac:dyDescent="0.3">
      <c r="A7123" s="9" t="s">
        <v>15202</v>
      </c>
      <c r="B7123" s="9" t="s">
        <v>2492</v>
      </c>
      <c r="C7123" s="10">
        <v>16158</v>
      </c>
      <c r="D7123" s="9">
        <v>8731494560</v>
      </c>
      <c r="E7123" s="9" t="e">
        <f>INDEX(#REF!:#REF!,MATCH($D7123,#REF!:#REF!,0),MATCH(#REF!,#REF!:#REF!,0))</f>
        <v>#REF!</v>
      </c>
      <c r="F7123" s="9" t="e">
        <f>INDEX(#REF!:#REF!,MATCH($D7123,#REF!:#REF!,0),MATCH(#REF!,#REF!:#REF!,0))</f>
        <v>#REF!</v>
      </c>
    </row>
    <row r="7124" spans="1:6" ht="16.5" x14ac:dyDescent="0.3">
      <c r="A7124" s="9" t="s">
        <v>15201</v>
      </c>
      <c r="B7124" s="9" t="s">
        <v>2487</v>
      </c>
      <c r="C7124" s="10">
        <v>53959</v>
      </c>
      <c r="D7124" s="9">
        <v>2257563263</v>
      </c>
      <c r="E7124" s="9" t="e">
        <f>INDEX(#REF!:#REF!,MATCH($D7124,#REF!:#REF!,0),MATCH(#REF!,#REF!:#REF!,0))</f>
        <v>#REF!</v>
      </c>
      <c r="F7124" s="9" t="e">
        <f>INDEX(#REF!:#REF!,MATCH($D7124,#REF!:#REF!,0),MATCH(#REF!,#REF!:#REF!,0))</f>
        <v>#REF!</v>
      </c>
    </row>
    <row r="7125" spans="1:6" ht="16.5" x14ac:dyDescent="0.3">
      <c r="A7125" s="9" t="s">
        <v>15200</v>
      </c>
      <c r="B7125" s="9" t="s">
        <v>3125</v>
      </c>
      <c r="C7125" s="10">
        <v>14672</v>
      </c>
      <c r="D7125" s="9">
        <v>2138131904</v>
      </c>
      <c r="E7125" s="9" t="e">
        <f>INDEX(#REF!:#REF!,MATCH($D7125,#REF!:#REF!,0),MATCH(#REF!,#REF!:#REF!,0))</f>
        <v>#REF!</v>
      </c>
      <c r="F7125" s="9" t="e">
        <f>INDEX(#REF!:#REF!,MATCH($D7125,#REF!:#REF!,0),MATCH(#REF!,#REF!:#REF!,0))</f>
        <v>#REF!</v>
      </c>
    </row>
    <row r="7126" spans="1:6" ht="16.5" x14ac:dyDescent="0.3">
      <c r="A7126" s="9" t="s">
        <v>15199</v>
      </c>
      <c r="B7126" s="9" t="s">
        <v>2368</v>
      </c>
      <c r="C7126" s="10">
        <v>59488</v>
      </c>
      <c r="D7126" s="9">
        <v>2500807061</v>
      </c>
      <c r="E7126" s="9" t="e">
        <f>INDEX(#REF!:#REF!,MATCH($D7126,#REF!:#REF!,0),MATCH(#REF!,#REF!:#REF!,0))</f>
        <v>#REF!</v>
      </c>
      <c r="F7126" s="9" t="e">
        <f>INDEX(#REF!:#REF!,MATCH($D7126,#REF!:#REF!,0),MATCH(#REF!,#REF!:#REF!,0))</f>
        <v>#REF!</v>
      </c>
    </row>
    <row r="7127" spans="1:6" ht="16.5" x14ac:dyDescent="0.3">
      <c r="A7127" s="9" t="s">
        <v>15198</v>
      </c>
      <c r="B7127" s="9" t="s">
        <v>2310</v>
      </c>
      <c r="C7127" s="10">
        <v>41841</v>
      </c>
      <c r="D7127" s="9">
        <v>9916787441</v>
      </c>
      <c r="E7127" s="9" t="e">
        <f>INDEX(#REF!:#REF!,MATCH($D7127,#REF!:#REF!,0),MATCH(#REF!,#REF!:#REF!,0))</f>
        <v>#REF!</v>
      </c>
      <c r="F7127" s="9" t="e">
        <f>INDEX(#REF!:#REF!,MATCH($D7127,#REF!:#REF!,0),MATCH(#REF!,#REF!:#REF!,0))</f>
        <v>#REF!</v>
      </c>
    </row>
    <row r="7128" spans="1:6" ht="16.5" x14ac:dyDescent="0.3">
      <c r="A7128" s="9" t="s">
        <v>15197</v>
      </c>
      <c r="B7128" s="9" t="s">
        <v>3177</v>
      </c>
      <c r="C7128" s="10">
        <v>58835</v>
      </c>
      <c r="D7128" s="9">
        <v>2497321256</v>
      </c>
      <c r="E7128" s="9" t="e">
        <f>INDEX(#REF!:#REF!,MATCH($D7128,#REF!:#REF!,0),MATCH(#REF!,#REF!:#REF!,0))</f>
        <v>#REF!</v>
      </c>
      <c r="F7128" s="9" t="e">
        <f>INDEX(#REF!:#REF!,MATCH($D7128,#REF!:#REF!,0),MATCH(#REF!,#REF!:#REF!,0))</f>
        <v>#REF!</v>
      </c>
    </row>
    <row r="7129" spans="1:6" ht="16.5" x14ac:dyDescent="0.3">
      <c r="A7129" s="9" t="s">
        <v>15196</v>
      </c>
      <c r="B7129" s="9" t="s">
        <v>2023</v>
      </c>
      <c r="C7129" s="10">
        <v>47571</v>
      </c>
      <c r="D7129" s="9">
        <v>2792636599</v>
      </c>
      <c r="E7129" s="9" t="e">
        <f>INDEX(#REF!:#REF!,MATCH($D7129,#REF!:#REF!,0),MATCH(#REF!,#REF!:#REF!,0))</f>
        <v>#REF!</v>
      </c>
      <c r="F7129" s="9" t="e">
        <f>INDEX(#REF!:#REF!,MATCH($D7129,#REF!:#REF!,0),MATCH(#REF!,#REF!:#REF!,0))</f>
        <v>#REF!</v>
      </c>
    </row>
    <row r="7130" spans="1:6" ht="16.5" x14ac:dyDescent="0.3">
      <c r="A7130" s="9" t="s">
        <v>15195</v>
      </c>
      <c r="B7130" s="9" t="s">
        <v>3071</v>
      </c>
      <c r="C7130" s="10">
        <v>30847</v>
      </c>
      <c r="D7130" s="9">
        <v>899126162</v>
      </c>
      <c r="E7130" s="9" t="e">
        <f>INDEX(#REF!:#REF!,MATCH($D7130,#REF!:#REF!,0),MATCH(#REF!,#REF!:#REF!,0))</f>
        <v>#REF!</v>
      </c>
      <c r="F7130" s="9" t="e">
        <f>INDEX(#REF!:#REF!,MATCH($D7130,#REF!:#REF!,0),MATCH(#REF!,#REF!:#REF!,0))</f>
        <v>#REF!</v>
      </c>
    </row>
    <row r="7131" spans="1:6" ht="16.5" x14ac:dyDescent="0.3">
      <c r="A7131" s="9" t="s">
        <v>15194</v>
      </c>
      <c r="B7131" s="9" t="s">
        <v>2366</v>
      </c>
      <c r="C7131" s="10">
        <v>22192</v>
      </c>
      <c r="D7131" s="9">
        <v>2757793764</v>
      </c>
      <c r="E7131" s="9" t="e">
        <f>INDEX(#REF!:#REF!,MATCH($D7131,#REF!:#REF!,0),MATCH(#REF!,#REF!:#REF!,0))</f>
        <v>#REF!</v>
      </c>
      <c r="F7131" s="9" t="e">
        <f>INDEX(#REF!:#REF!,MATCH($D7131,#REF!:#REF!,0),MATCH(#REF!,#REF!:#REF!,0))</f>
        <v>#REF!</v>
      </c>
    </row>
    <row r="7132" spans="1:6" ht="16.5" x14ac:dyDescent="0.3">
      <c r="A7132" s="9" t="s">
        <v>15193</v>
      </c>
      <c r="B7132" s="9" t="s">
        <v>3073</v>
      </c>
      <c r="C7132" s="10">
        <v>11940</v>
      </c>
      <c r="D7132" s="9">
        <v>29906814</v>
      </c>
      <c r="E7132" s="9" t="e">
        <f>INDEX(#REF!:#REF!,MATCH($D7132,#REF!:#REF!,0),MATCH(#REF!,#REF!:#REF!,0))</f>
        <v>#REF!</v>
      </c>
      <c r="F7132" s="9" t="e">
        <f>INDEX(#REF!:#REF!,MATCH($D7132,#REF!:#REF!,0),MATCH(#REF!,#REF!:#REF!,0))</f>
        <v>#REF!</v>
      </c>
    </row>
    <row r="7133" spans="1:6" ht="16.5" x14ac:dyDescent="0.3">
      <c r="A7133" s="9" t="s">
        <v>15192</v>
      </c>
      <c r="B7133" s="9" t="s">
        <v>2422</v>
      </c>
      <c r="C7133" s="10">
        <v>31469</v>
      </c>
      <c r="D7133" s="9">
        <v>9829586073</v>
      </c>
      <c r="E7133" s="9" t="e">
        <f>INDEX(#REF!:#REF!,MATCH($D7133,#REF!:#REF!,0),MATCH(#REF!,#REF!:#REF!,0))</f>
        <v>#REF!</v>
      </c>
      <c r="F7133" s="9" t="e">
        <f>INDEX(#REF!:#REF!,MATCH($D7133,#REF!:#REF!,0),MATCH(#REF!,#REF!:#REF!,0))</f>
        <v>#REF!</v>
      </c>
    </row>
    <row r="7134" spans="1:6" ht="16.5" x14ac:dyDescent="0.3">
      <c r="A7134" s="9" t="s">
        <v>15191</v>
      </c>
      <c r="B7134" s="9" t="s">
        <v>2392</v>
      </c>
      <c r="C7134" s="10">
        <v>54890</v>
      </c>
      <c r="D7134" s="9">
        <v>6894004730</v>
      </c>
      <c r="E7134" s="9" t="e">
        <f>INDEX(#REF!:#REF!,MATCH($D7134,#REF!:#REF!,0),MATCH(#REF!,#REF!:#REF!,0))</f>
        <v>#REF!</v>
      </c>
      <c r="F7134" s="9" t="e">
        <f>INDEX(#REF!:#REF!,MATCH($D7134,#REF!:#REF!,0),MATCH(#REF!,#REF!:#REF!,0))</f>
        <v>#REF!</v>
      </c>
    </row>
    <row r="7135" spans="1:6" ht="16.5" x14ac:dyDescent="0.3">
      <c r="A7135" s="9" t="s">
        <v>15190</v>
      </c>
      <c r="B7135" s="9" t="s">
        <v>2274</v>
      </c>
      <c r="C7135" s="10">
        <v>12371</v>
      </c>
      <c r="D7135" s="9">
        <v>3409869514</v>
      </c>
      <c r="E7135" s="9" t="e">
        <f>INDEX(#REF!:#REF!,MATCH($D7135,#REF!:#REF!,0),MATCH(#REF!,#REF!:#REF!,0))</f>
        <v>#REF!</v>
      </c>
      <c r="F7135" s="9" t="e">
        <f>INDEX(#REF!:#REF!,MATCH($D7135,#REF!:#REF!,0),MATCH(#REF!,#REF!:#REF!,0))</f>
        <v>#REF!</v>
      </c>
    </row>
    <row r="7136" spans="1:6" ht="16.5" x14ac:dyDescent="0.3">
      <c r="A7136" s="9" t="s">
        <v>15189</v>
      </c>
      <c r="B7136" s="9" t="s">
        <v>2406</v>
      </c>
      <c r="C7136" s="10">
        <v>18608</v>
      </c>
      <c r="D7136" s="9">
        <v>8519669638</v>
      </c>
      <c r="E7136" s="9" t="e">
        <f>INDEX(#REF!:#REF!,MATCH($D7136,#REF!:#REF!,0),MATCH(#REF!,#REF!:#REF!,0))</f>
        <v>#REF!</v>
      </c>
      <c r="F7136" s="9" t="e">
        <f>INDEX(#REF!:#REF!,MATCH($D7136,#REF!:#REF!,0),MATCH(#REF!,#REF!:#REF!,0))</f>
        <v>#REF!</v>
      </c>
    </row>
    <row r="7137" spans="1:6" ht="16.5" x14ac:dyDescent="0.3">
      <c r="A7137" s="9" t="s">
        <v>15188</v>
      </c>
      <c r="B7137" s="9" t="s">
        <v>2375</v>
      </c>
      <c r="C7137" s="10">
        <v>36745</v>
      </c>
      <c r="D7137" s="9">
        <v>7516977292</v>
      </c>
      <c r="E7137" s="9" t="e">
        <f>INDEX(#REF!:#REF!,MATCH($D7137,#REF!:#REF!,0),MATCH(#REF!,#REF!:#REF!,0))</f>
        <v>#REF!</v>
      </c>
      <c r="F7137" s="9" t="e">
        <f>INDEX(#REF!:#REF!,MATCH($D7137,#REF!:#REF!,0),MATCH(#REF!,#REF!:#REF!,0))</f>
        <v>#REF!</v>
      </c>
    </row>
    <row r="7138" spans="1:6" ht="16.5" x14ac:dyDescent="0.3">
      <c r="A7138" s="9" t="s">
        <v>15187</v>
      </c>
      <c r="B7138" s="9" t="s">
        <v>3309</v>
      </c>
      <c r="C7138" s="10">
        <v>12024</v>
      </c>
      <c r="D7138" s="9">
        <v>2191014690</v>
      </c>
      <c r="E7138" s="9" t="e">
        <f>INDEX(#REF!:#REF!,MATCH($D7138,#REF!:#REF!,0),MATCH(#REF!,#REF!:#REF!,0))</f>
        <v>#REF!</v>
      </c>
      <c r="F7138" s="9" t="e">
        <f>INDEX(#REF!:#REF!,MATCH($D7138,#REF!:#REF!,0),MATCH(#REF!,#REF!:#REF!,0))</f>
        <v>#REF!</v>
      </c>
    </row>
    <row r="7139" spans="1:6" ht="16.5" x14ac:dyDescent="0.3">
      <c r="A7139" s="9" t="s">
        <v>15186</v>
      </c>
      <c r="B7139" s="9" t="s">
        <v>3856</v>
      </c>
      <c r="C7139" s="10">
        <v>24849</v>
      </c>
      <c r="D7139" s="9">
        <v>1371021422</v>
      </c>
      <c r="E7139" s="9" t="e">
        <f>INDEX(#REF!:#REF!,MATCH($D7139,#REF!:#REF!,0),MATCH(#REF!,#REF!:#REF!,0))</f>
        <v>#REF!</v>
      </c>
      <c r="F7139" s="9" t="e">
        <f>INDEX(#REF!:#REF!,MATCH($D7139,#REF!:#REF!,0),MATCH(#REF!,#REF!:#REF!,0))</f>
        <v>#REF!</v>
      </c>
    </row>
    <row r="7140" spans="1:6" ht="16.5" x14ac:dyDescent="0.3">
      <c r="A7140" s="9" t="s">
        <v>15185</v>
      </c>
      <c r="B7140" s="9" t="s">
        <v>2069</v>
      </c>
      <c r="C7140" s="10">
        <v>13038</v>
      </c>
      <c r="D7140" s="9">
        <v>1895483948</v>
      </c>
      <c r="E7140" s="9" t="e">
        <f>INDEX(#REF!:#REF!,MATCH($D7140,#REF!:#REF!,0),MATCH(#REF!,#REF!:#REF!,0))</f>
        <v>#REF!</v>
      </c>
      <c r="F7140" s="9" t="e">
        <f>INDEX(#REF!:#REF!,MATCH($D7140,#REF!:#REF!,0),MATCH(#REF!,#REF!:#REF!,0))</f>
        <v>#REF!</v>
      </c>
    </row>
    <row r="7141" spans="1:6" ht="16.5" x14ac:dyDescent="0.3">
      <c r="A7141" s="9" t="s">
        <v>15184</v>
      </c>
      <c r="B7141" s="9" t="s">
        <v>2183</v>
      </c>
      <c r="C7141" s="10">
        <v>16328</v>
      </c>
      <c r="D7141" s="9">
        <v>6284045549</v>
      </c>
      <c r="E7141" s="9" t="e">
        <f>INDEX(#REF!:#REF!,MATCH($D7141,#REF!:#REF!,0),MATCH(#REF!,#REF!:#REF!,0))</f>
        <v>#REF!</v>
      </c>
      <c r="F7141" s="9" t="e">
        <f>INDEX(#REF!:#REF!,MATCH($D7141,#REF!:#REF!,0),MATCH(#REF!,#REF!:#REF!,0))</f>
        <v>#REF!</v>
      </c>
    </row>
    <row r="7142" spans="1:6" ht="16.5" x14ac:dyDescent="0.3">
      <c r="A7142" s="9" t="s">
        <v>15183</v>
      </c>
      <c r="B7142" s="9" t="s">
        <v>2492</v>
      </c>
      <c r="C7142" s="10">
        <v>41710</v>
      </c>
      <c r="D7142" s="9">
        <v>6235447353</v>
      </c>
      <c r="E7142" s="9" t="e">
        <f>INDEX(#REF!:#REF!,MATCH($D7142,#REF!:#REF!,0),MATCH(#REF!,#REF!:#REF!,0))</f>
        <v>#REF!</v>
      </c>
      <c r="F7142" s="9" t="e">
        <f>INDEX(#REF!:#REF!,MATCH($D7142,#REF!:#REF!,0),MATCH(#REF!,#REF!:#REF!,0))</f>
        <v>#REF!</v>
      </c>
    </row>
    <row r="7143" spans="1:6" ht="16.5" x14ac:dyDescent="0.3">
      <c r="A7143" s="9" t="s">
        <v>15182</v>
      </c>
      <c r="B7143" s="9" t="s">
        <v>2970</v>
      </c>
      <c r="C7143" s="10">
        <v>48373</v>
      </c>
      <c r="D7143" s="9">
        <v>101658508</v>
      </c>
      <c r="E7143" s="9" t="e">
        <f>INDEX(#REF!:#REF!,MATCH($D7143,#REF!:#REF!,0),MATCH(#REF!,#REF!:#REF!,0))</f>
        <v>#REF!</v>
      </c>
      <c r="F7143" s="9" t="e">
        <f>INDEX(#REF!:#REF!,MATCH($D7143,#REF!:#REF!,0),MATCH(#REF!,#REF!:#REF!,0))</f>
        <v>#REF!</v>
      </c>
    </row>
    <row r="7144" spans="1:6" ht="16.5" x14ac:dyDescent="0.3">
      <c r="A7144" s="9" t="s">
        <v>15181</v>
      </c>
      <c r="B7144" s="9" t="s">
        <v>2713</v>
      </c>
      <c r="C7144" s="10">
        <v>26327</v>
      </c>
      <c r="D7144" s="9">
        <v>8703756602</v>
      </c>
      <c r="E7144" s="9" t="e">
        <f>INDEX(#REF!:#REF!,MATCH($D7144,#REF!:#REF!,0),MATCH(#REF!,#REF!:#REF!,0))</f>
        <v>#REF!</v>
      </c>
      <c r="F7144" s="9" t="e">
        <f>INDEX(#REF!:#REF!,MATCH($D7144,#REF!:#REF!,0),MATCH(#REF!,#REF!:#REF!,0))</f>
        <v>#REF!</v>
      </c>
    </row>
    <row r="7145" spans="1:6" ht="16.5" x14ac:dyDescent="0.3">
      <c r="A7145" s="9" t="s">
        <v>15180</v>
      </c>
      <c r="B7145" s="9" t="s">
        <v>2474</v>
      </c>
      <c r="C7145" s="10">
        <v>55694</v>
      </c>
      <c r="D7145" s="9">
        <v>7251959615</v>
      </c>
      <c r="E7145" s="9" t="e">
        <f>INDEX(#REF!:#REF!,MATCH($D7145,#REF!:#REF!,0),MATCH(#REF!,#REF!:#REF!,0))</f>
        <v>#REF!</v>
      </c>
      <c r="F7145" s="9" t="e">
        <f>INDEX(#REF!:#REF!,MATCH($D7145,#REF!:#REF!,0),MATCH(#REF!,#REF!:#REF!,0))</f>
        <v>#REF!</v>
      </c>
    </row>
    <row r="7146" spans="1:6" ht="16.5" x14ac:dyDescent="0.3">
      <c r="A7146" s="9" t="s">
        <v>15179</v>
      </c>
      <c r="B7146" s="9" t="s">
        <v>3951</v>
      </c>
      <c r="C7146" s="10">
        <v>22654</v>
      </c>
      <c r="D7146" s="9">
        <v>5574535556</v>
      </c>
      <c r="E7146" s="9" t="e">
        <f>INDEX(#REF!:#REF!,MATCH($D7146,#REF!:#REF!,0),MATCH(#REF!,#REF!:#REF!,0))</f>
        <v>#REF!</v>
      </c>
      <c r="F7146" s="9" t="e">
        <f>INDEX(#REF!:#REF!,MATCH($D7146,#REF!:#REF!,0),MATCH(#REF!,#REF!:#REF!,0))</f>
        <v>#REF!</v>
      </c>
    </row>
    <row r="7147" spans="1:6" ht="16.5" x14ac:dyDescent="0.3">
      <c r="A7147" s="9" t="s">
        <v>15178</v>
      </c>
      <c r="B7147" s="9" t="s">
        <v>2048</v>
      </c>
      <c r="C7147" s="10">
        <v>20279</v>
      </c>
      <c r="D7147" s="9">
        <v>2510440322</v>
      </c>
      <c r="E7147" s="9" t="e">
        <f>INDEX(#REF!:#REF!,MATCH($D7147,#REF!:#REF!,0),MATCH(#REF!,#REF!:#REF!,0))</f>
        <v>#REF!</v>
      </c>
      <c r="F7147" s="9" t="e">
        <f>INDEX(#REF!:#REF!,MATCH($D7147,#REF!:#REF!,0),MATCH(#REF!,#REF!:#REF!,0))</f>
        <v>#REF!</v>
      </c>
    </row>
    <row r="7148" spans="1:6" ht="16.5" x14ac:dyDescent="0.3">
      <c r="A7148" s="9" t="s">
        <v>15177</v>
      </c>
      <c r="B7148" s="9" t="s">
        <v>2658</v>
      </c>
      <c r="C7148" s="10">
        <v>43085</v>
      </c>
      <c r="D7148" s="9">
        <v>3538909016</v>
      </c>
      <c r="E7148" s="9" t="e">
        <f>INDEX(#REF!:#REF!,MATCH($D7148,#REF!:#REF!,0),MATCH(#REF!,#REF!:#REF!,0))</f>
        <v>#REF!</v>
      </c>
      <c r="F7148" s="9" t="e">
        <f>INDEX(#REF!:#REF!,MATCH($D7148,#REF!:#REF!,0),MATCH(#REF!,#REF!:#REF!,0))</f>
        <v>#REF!</v>
      </c>
    </row>
    <row r="7149" spans="1:6" ht="16.5" x14ac:dyDescent="0.3">
      <c r="A7149" s="9" t="s">
        <v>15176</v>
      </c>
      <c r="B7149" s="9" t="s">
        <v>2595</v>
      </c>
      <c r="C7149" s="10">
        <v>45747</v>
      </c>
      <c r="D7149" s="9">
        <v>3497169404</v>
      </c>
      <c r="E7149" s="9" t="e">
        <f>INDEX(#REF!:#REF!,MATCH($D7149,#REF!:#REF!,0),MATCH(#REF!,#REF!:#REF!,0))</f>
        <v>#REF!</v>
      </c>
      <c r="F7149" s="9" t="e">
        <f>INDEX(#REF!:#REF!,MATCH($D7149,#REF!:#REF!,0),MATCH(#REF!,#REF!:#REF!,0))</f>
        <v>#REF!</v>
      </c>
    </row>
    <row r="7150" spans="1:6" ht="16.5" x14ac:dyDescent="0.3">
      <c r="A7150" s="9" t="s">
        <v>15175</v>
      </c>
      <c r="B7150" s="9" t="s">
        <v>2359</v>
      </c>
      <c r="C7150" s="10">
        <v>22180</v>
      </c>
      <c r="D7150" s="9">
        <v>4900475084</v>
      </c>
      <c r="E7150" s="9" t="e">
        <f>INDEX(#REF!:#REF!,MATCH($D7150,#REF!:#REF!,0),MATCH(#REF!,#REF!:#REF!,0))</f>
        <v>#REF!</v>
      </c>
      <c r="F7150" s="9" t="e">
        <f>INDEX(#REF!:#REF!,MATCH($D7150,#REF!:#REF!,0),MATCH(#REF!,#REF!:#REF!,0))</f>
        <v>#REF!</v>
      </c>
    </row>
    <row r="7151" spans="1:6" ht="16.5" x14ac:dyDescent="0.3">
      <c r="A7151" s="9" t="s">
        <v>15174</v>
      </c>
      <c r="B7151" s="9" t="s">
        <v>2820</v>
      </c>
      <c r="C7151" s="10">
        <v>34342</v>
      </c>
      <c r="D7151" s="9">
        <v>4656574848</v>
      </c>
      <c r="E7151" s="9" t="e">
        <f>INDEX(#REF!:#REF!,MATCH($D7151,#REF!:#REF!,0),MATCH(#REF!,#REF!:#REF!,0))</f>
        <v>#REF!</v>
      </c>
      <c r="F7151" s="9" t="e">
        <f>INDEX(#REF!:#REF!,MATCH($D7151,#REF!:#REF!,0),MATCH(#REF!,#REF!:#REF!,0))</f>
        <v>#REF!</v>
      </c>
    </row>
    <row r="7152" spans="1:6" ht="16.5" x14ac:dyDescent="0.3">
      <c r="A7152" s="9" t="s">
        <v>15173</v>
      </c>
      <c r="B7152" s="9" t="s">
        <v>2069</v>
      </c>
      <c r="C7152" s="10">
        <v>50874</v>
      </c>
      <c r="D7152" s="9">
        <v>3991963221</v>
      </c>
      <c r="E7152" s="9" t="e">
        <f>INDEX(#REF!:#REF!,MATCH($D7152,#REF!:#REF!,0),MATCH(#REF!,#REF!:#REF!,0))</f>
        <v>#REF!</v>
      </c>
      <c r="F7152" s="9" t="e">
        <f>INDEX(#REF!:#REF!,MATCH($D7152,#REF!:#REF!,0),MATCH(#REF!,#REF!:#REF!,0))</f>
        <v>#REF!</v>
      </c>
    </row>
    <row r="7153" spans="1:6" ht="16.5" x14ac:dyDescent="0.3">
      <c r="A7153" s="9" t="s">
        <v>15172</v>
      </c>
      <c r="B7153" s="9" t="s">
        <v>2357</v>
      </c>
      <c r="C7153" s="10">
        <v>49790</v>
      </c>
      <c r="D7153" s="9">
        <v>3016741628</v>
      </c>
      <c r="E7153" s="9" t="e">
        <f>INDEX(#REF!:#REF!,MATCH($D7153,#REF!:#REF!,0),MATCH(#REF!,#REF!:#REF!,0))</f>
        <v>#REF!</v>
      </c>
      <c r="F7153" s="9" t="e">
        <f>INDEX(#REF!:#REF!,MATCH($D7153,#REF!:#REF!,0),MATCH(#REF!,#REF!:#REF!,0))</f>
        <v>#REF!</v>
      </c>
    </row>
    <row r="7154" spans="1:6" ht="16.5" x14ac:dyDescent="0.3">
      <c r="A7154" s="9" t="s">
        <v>15171</v>
      </c>
      <c r="B7154" s="9" t="s">
        <v>2933</v>
      </c>
      <c r="C7154" s="10">
        <v>17212</v>
      </c>
      <c r="D7154" s="9">
        <v>8858733592</v>
      </c>
      <c r="E7154" s="9" t="e">
        <f>INDEX(#REF!:#REF!,MATCH($D7154,#REF!:#REF!,0),MATCH(#REF!,#REF!:#REF!,0))</f>
        <v>#REF!</v>
      </c>
      <c r="F7154" s="9" t="e">
        <f>INDEX(#REF!:#REF!,MATCH($D7154,#REF!:#REF!,0),MATCH(#REF!,#REF!:#REF!,0))</f>
        <v>#REF!</v>
      </c>
    </row>
    <row r="7155" spans="1:6" ht="16.5" x14ac:dyDescent="0.3">
      <c r="A7155" s="9" t="s">
        <v>15170</v>
      </c>
      <c r="B7155" s="9" t="s">
        <v>2658</v>
      </c>
      <c r="C7155" s="10">
        <v>43796</v>
      </c>
      <c r="D7155" s="9">
        <v>1739513533</v>
      </c>
      <c r="E7155" s="9" t="e">
        <f>INDEX(#REF!:#REF!,MATCH($D7155,#REF!:#REF!,0),MATCH(#REF!,#REF!:#REF!,0))</f>
        <v>#REF!</v>
      </c>
      <c r="F7155" s="9" t="e">
        <f>INDEX(#REF!:#REF!,MATCH($D7155,#REF!:#REF!,0),MATCH(#REF!,#REF!:#REF!,0))</f>
        <v>#REF!</v>
      </c>
    </row>
    <row r="7156" spans="1:6" ht="16.5" x14ac:dyDescent="0.3">
      <c r="A7156" s="9" t="s">
        <v>15169</v>
      </c>
      <c r="B7156" s="9" t="s">
        <v>1971</v>
      </c>
      <c r="C7156" s="10">
        <v>59297</v>
      </c>
      <c r="D7156" s="9">
        <v>7794042674</v>
      </c>
      <c r="E7156" s="9" t="e">
        <f>INDEX(#REF!:#REF!,MATCH($D7156,#REF!:#REF!,0),MATCH(#REF!,#REF!:#REF!,0))</f>
        <v>#REF!</v>
      </c>
      <c r="F7156" s="9" t="e">
        <f>INDEX(#REF!:#REF!,MATCH($D7156,#REF!:#REF!,0),MATCH(#REF!,#REF!:#REF!,0))</f>
        <v>#REF!</v>
      </c>
    </row>
    <row r="7157" spans="1:6" ht="16.5" x14ac:dyDescent="0.3">
      <c r="A7157" s="9" t="s">
        <v>15168</v>
      </c>
      <c r="B7157" s="9" t="s">
        <v>3506</v>
      </c>
      <c r="C7157" s="10">
        <v>15769</v>
      </c>
      <c r="D7157" s="9">
        <v>7635344498</v>
      </c>
      <c r="E7157" s="9" t="e">
        <f>INDEX(#REF!:#REF!,MATCH($D7157,#REF!:#REF!,0),MATCH(#REF!,#REF!:#REF!,0))</f>
        <v>#REF!</v>
      </c>
      <c r="F7157" s="9" t="e">
        <f>INDEX(#REF!:#REF!,MATCH($D7157,#REF!:#REF!,0),MATCH(#REF!,#REF!:#REF!,0))</f>
        <v>#REF!</v>
      </c>
    </row>
    <row r="7158" spans="1:6" ht="16.5" x14ac:dyDescent="0.3">
      <c r="A7158" s="9" t="s">
        <v>15167</v>
      </c>
      <c r="B7158" s="9" t="s">
        <v>1991</v>
      </c>
      <c r="C7158" s="10">
        <v>43149</v>
      </c>
      <c r="D7158" s="9">
        <v>6410530811</v>
      </c>
      <c r="E7158" s="9" t="e">
        <f>INDEX(#REF!:#REF!,MATCH($D7158,#REF!:#REF!,0),MATCH(#REF!,#REF!:#REF!,0))</f>
        <v>#REF!</v>
      </c>
      <c r="F7158" s="9" t="e">
        <f>INDEX(#REF!:#REF!,MATCH($D7158,#REF!:#REF!,0),MATCH(#REF!,#REF!:#REF!,0))</f>
        <v>#REF!</v>
      </c>
    </row>
    <row r="7159" spans="1:6" ht="16.5" x14ac:dyDescent="0.3">
      <c r="A7159" s="9" t="s">
        <v>15166</v>
      </c>
      <c r="B7159" s="9" t="s">
        <v>2230</v>
      </c>
      <c r="C7159" s="10">
        <v>39075</v>
      </c>
      <c r="D7159" s="9">
        <v>6364724701</v>
      </c>
      <c r="E7159" s="9" t="e">
        <f>INDEX(#REF!:#REF!,MATCH($D7159,#REF!:#REF!,0),MATCH(#REF!,#REF!:#REF!,0))</f>
        <v>#REF!</v>
      </c>
      <c r="F7159" s="9" t="e">
        <f>INDEX(#REF!:#REF!,MATCH($D7159,#REF!:#REF!,0),MATCH(#REF!,#REF!:#REF!,0))</f>
        <v>#REF!</v>
      </c>
    </row>
    <row r="7160" spans="1:6" ht="16.5" x14ac:dyDescent="0.3">
      <c r="A7160" s="9" t="s">
        <v>15165</v>
      </c>
      <c r="B7160" s="9" t="s">
        <v>2216</v>
      </c>
      <c r="C7160" s="10">
        <v>23040</v>
      </c>
      <c r="D7160" s="9">
        <v>7269614199</v>
      </c>
      <c r="E7160" s="9" t="e">
        <f>INDEX(#REF!:#REF!,MATCH($D7160,#REF!:#REF!,0),MATCH(#REF!,#REF!:#REF!,0))</f>
        <v>#REF!</v>
      </c>
      <c r="F7160" s="9" t="e">
        <f>INDEX(#REF!:#REF!,MATCH($D7160,#REF!:#REF!,0),MATCH(#REF!,#REF!:#REF!,0))</f>
        <v>#REF!</v>
      </c>
    </row>
    <row r="7161" spans="1:6" ht="16.5" x14ac:dyDescent="0.3">
      <c r="A7161" s="9" t="s">
        <v>15164</v>
      </c>
      <c r="B7161" s="9" t="s">
        <v>2336</v>
      </c>
      <c r="C7161" s="10">
        <v>46839</v>
      </c>
      <c r="D7161" s="9">
        <v>5814713100</v>
      </c>
      <c r="E7161" s="9" t="e">
        <f>INDEX(#REF!:#REF!,MATCH($D7161,#REF!:#REF!,0),MATCH(#REF!,#REF!:#REF!,0))</f>
        <v>#REF!</v>
      </c>
      <c r="F7161" s="9" t="e">
        <f>INDEX(#REF!:#REF!,MATCH($D7161,#REF!:#REF!,0),MATCH(#REF!,#REF!:#REF!,0))</f>
        <v>#REF!</v>
      </c>
    </row>
    <row r="7162" spans="1:6" ht="16.5" x14ac:dyDescent="0.3">
      <c r="A7162" s="9" t="s">
        <v>15163</v>
      </c>
      <c r="B7162" s="9" t="s">
        <v>2675</v>
      </c>
      <c r="C7162" s="10">
        <v>30044</v>
      </c>
      <c r="D7162" s="9">
        <v>8315800957</v>
      </c>
      <c r="E7162" s="9" t="e">
        <f>INDEX(#REF!:#REF!,MATCH($D7162,#REF!:#REF!,0),MATCH(#REF!,#REF!:#REF!,0))</f>
        <v>#REF!</v>
      </c>
      <c r="F7162" s="9" t="e">
        <f>INDEX(#REF!:#REF!,MATCH($D7162,#REF!:#REF!,0),MATCH(#REF!,#REF!:#REF!,0))</f>
        <v>#REF!</v>
      </c>
    </row>
    <row r="7163" spans="1:6" ht="16.5" x14ac:dyDescent="0.3">
      <c r="A7163" s="9" t="s">
        <v>15162</v>
      </c>
      <c r="B7163" s="9" t="s">
        <v>3156</v>
      </c>
      <c r="C7163" s="10">
        <v>48355</v>
      </c>
      <c r="D7163" s="9">
        <v>1841759848</v>
      </c>
      <c r="E7163" s="9" t="e">
        <f>INDEX(#REF!:#REF!,MATCH($D7163,#REF!:#REF!,0),MATCH(#REF!,#REF!:#REF!,0))</f>
        <v>#REF!</v>
      </c>
      <c r="F7163" s="9" t="e">
        <f>INDEX(#REF!:#REF!,MATCH($D7163,#REF!:#REF!,0),MATCH(#REF!,#REF!:#REF!,0))</f>
        <v>#REF!</v>
      </c>
    </row>
    <row r="7164" spans="1:6" ht="16.5" x14ac:dyDescent="0.3">
      <c r="A7164" s="9" t="s">
        <v>15161</v>
      </c>
      <c r="B7164" s="9" t="s">
        <v>1975</v>
      </c>
      <c r="C7164" s="10">
        <v>25750</v>
      </c>
      <c r="D7164" s="9">
        <v>6041314951</v>
      </c>
      <c r="E7164" s="9" t="e">
        <f>INDEX(#REF!:#REF!,MATCH($D7164,#REF!:#REF!,0),MATCH(#REF!,#REF!:#REF!,0))</f>
        <v>#REF!</v>
      </c>
      <c r="F7164" s="9" t="e">
        <f>INDEX(#REF!:#REF!,MATCH($D7164,#REF!:#REF!,0),MATCH(#REF!,#REF!:#REF!,0))</f>
        <v>#REF!</v>
      </c>
    </row>
    <row r="7165" spans="1:6" ht="16.5" x14ac:dyDescent="0.3">
      <c r="A7165" s="9" t="s">
        <v>15160</v>
      </c>
      <c r="B7165" s="9" t="s">
        <v>2608</v>
      </c>
      <c r="C7165" s="10">
        <v>21074</v>
      </c>
      <c r="D7165" s="9">
        <v>2885061928</v>
      </c>
      <c r="E7165" s="9" t="e">
        <f>INDEX(#REF!:#REF!,MATCH($D7165,#REF!:#REF!,0),MATCH(#REF!,#REF!:#REF!,0))</f>
        <v>#REF!</v>
      </c>
      <c r="F7165" s="9" t="e">
        <f>INDEX(#REF!:#REF!,MATCH($D7165,#REF!:#REF!,0),MATCH(#REF!,#REF!:#REF!,0))</f>
        <v>#REF!</v>
      </c>
    </row>
    <row r="7166" spans="1:6" ht="16.5" x14ac:dyDescent="0.3">
      <c r="A7166" s="9" t="s">
        <v>15159</v>
      </c>
      <c r="B7166" s="9" t="s">
        <v>1975</v>
      </c>
      <c r="C7166" s="10">
        <v>40283</v>
      </c>
      <c r="D7166" s="9">
        <v>5929508313</v>
      </c>
      <c r="E7166" s="9" t="e">
        <f>INDEX(#REF!:#REF!,MATCH($D7166,#REF!:#REF!,0),MATCH(#REF!,#REF!:#REF!,0))</f>
        <v>#REF!</v>
      </c>
      <c r="F7166" s="9" t="e">
        <f>INDEX(#REF!:#REF!,MATCH($D7166,#REF!:#REF!,0),MATCH(#REF!,#REF!:#REF!,0))</f>
        <v>#REF!</v>
      </c>
    </row>
    <row r="7167" spans="1:6" ht="16.5" x14ac:dyDescent="0.3">
      <c r="A7167" s="9" t="s">
        <v>15158</v>
      </c>
      <c r="B7167" s="9" t="s">
        <v>2132</v>
      </c>
      <c r="C7167" s="10">
        <v>19979</v>
      </c>
      <c r="D7167" s="9">
        <v>9381484503</v>
      </c>
      <c r="E7167" s="9" t="e">
        <f>INDEX(#REF!:#REF!,MATCH($D7167,#REF!:#REF!,0),MATCH(#REF!,#REF!:#REF!,0))</f>
        <v>#REF!</v>
      </c>
      <c r="F7167" s="9" t="e">
        <f>INDEX(#REF!:#REF!,MATCH($D7167,#REF!:#REF!,0),MATCH(#REF!,#REF!:#REF!,0))</f>
        <v>#REF!</v>
      </c>
    </row>
    <row r="7168" spans="1:6" ht="16.5" x14ac:dyDescent="0.3">
      <c r="A7168" s="9" t="s">
        <v>15157</v>
      </c>
      <c r="B7168" s="9" t="s">
        <v>2019</v>
      </c>
      <c r="C7168" s="10">
        <v>43224</v>
      </c>
      <c r="D7168" s="9">
        <v>5764488419</v>
      </c>
      <c r="E7168" s="9" t="e">
        <f>INDEX(#REF!:#REF!,MATCH($D7168,#REF!:#REF!,0),MATCH(#REF!,#REF!:#REF!,0))</f>
        <v>#REF!</v>
      </c>
      <c r="F7168" s="9" t="e">
        <f>INDEX(#REF!:#REF!,MATCH($D7168,#REF!:#REF!,0),MATCH(#REF!,#REF!:#REF!,0))</f>
        <v>#REF!</v>
      </c>
    </row>
    <row r="7169" spans="1:6" ht="16.5" x14ac:dyDescent="0.3">
      <c r="A7169" s="9" t="s">
        <v>15156</v>
      </c>
      <c r="B7169" s="9" t="s">
        <v>2870</v>
      </c>
      <c r="C7169" s="10">
        <v>54079</v>
      </c>
      <c r="D7169" s="9">
        <v>1606657585</v>
      </c>
      <c r="E7169" s="9" t="e">
        <f>INDEX(#REF!:#REF!,MATCH($D7169,#REF!:#REF!,0),MATCH(#REF!,#REF!:#REF!,0))</f>
        <v>#REF!</v>
      </c>
      <c r="F7169" s="9" t="e">
        <f>INDEX(#REF!:#REF!,MATCH($D7169,#REF!:#REF!,0),MATCH(#REF!,#REF!:#REF!,0))</f>
        <v>#REF!</v>
      </c>
    </row>
    <row r="7170" spans="1:6" ht="16.5" x14ac:dyDescent="0.3">
      <c r="A7170" s="9" t="s">
        <v>15155</v>
      </c>
      <c r="B7170" s="9" t="s">
        <v>2036</v>
      </c>
      <c r="C7170" s="10">
        <v>36369</v>
      </c>
      <c r="D7170" s="9">
        <v>9590888275</v>
      </c>
      <c r="E7170" s="9" t="e">
        <f>INDEX(#REF!:#REF!,MATCH($D7170,#REF!:#REF!,0),MATCH(#REF!,#REF!:#REF!,0))</f>
        <v>#REF!</v>
      </c>
      <c r="F7170" s="9" t="e">
        <f>INDEX(#REF!:#REF!,MATCH($D7170,#REF!:#REF!,0),MATCH(#REF!,#REF!:#REF!,0))</f>
        <v>#REF!</v>
      </c>
    </row>
    <row r="7171" spans="1:6" ht="16.5" x14ac:dyDescent="0.3">
      <c r="A7171" s="9" t="s">
        <v>15154</v>
      </c>
      <c r="B7171" s="9" t="s">
        <v>2939</v>
      </c>
      <c r="C7171" s="10">
        <v>58642</v>
      </c>
      <c r="D7171" s="9">
        <v>3219526055</v>
      </c>
      <c r="E7171" s="9" t="e">
        <f>INDEX(#REF!:#REF!,MATCH($D7171,#REF!:#REF!,0),MATCH(#REF!,#REF!:#REF!,0))</f>
        <v>#REF!</v>
      </c>
      <c r="F7171" s="9" t="e">
        <f>INDEX(#REF!:#REF!,MATCH($D7171,#REF!:#REF!,0),MATCH(#REF!,#REF!:#REF!,0))</f>
        <v>#REF!</v>
      </c>
    </row>
    <row r="7172" spans="1:6" ht="16.5" x14ac:dyDescent="0.3">
      <c r="A7172" s="9" t="s">
        <v>15153</v>
      </c>
      <c r="B7172" s="9" t="s">
        <v>2373</v>
      </c>
      <c r="C7172" s="10">
        <v>16017</v>
      </c>
      <c r="D7172" s="9">
        <v>4783377790</v>
      </c>
      <c r="E7172" s="9" t="e">
        <f>INDEX(#REF!:#REF!,MATCH($D7172,#REF!:#REF!,0),MATCH(#REF!,#REF!:#REF!,0))</f>
        <v>#REF!</v>
      </c>
      <c r="F7172" s="9" t="e">
        <f>INDEX(#REF!:#REF!,MATCH($D7172,#REF!:#REF!,0),MATCH(#REF!,#REF!:#REF!,0))</f>
        <v>#REF!</v>
      </c>
    </row>
    <row r="7173" spans="1:6" ht="16.5" x14ac:dyDescent="0.3">
      <c r="A7173" s="9" t="s">
        <v>15152</v>
      </c>
      <c r="B7173" s="9" t="s">
        <v>2038</v>
      </c>
      <c r="C7173" s="10">
        <v>33384</v>
      </c>
      <c r="D7173" s="9">
        <v>1522190236</v>
      </c>
      <c r="E7173" s="9" t="e">
        <f>INDEX(#REF!:#REF!,MATCH($D7173,#REF!:#REF!,0),MATCH(#REF!,#REF!:#REF!,0))</f>
        <v>#REF!</v>
      </c>
      <c r="F7173" s="9" t="e">
        <f>INDEX(#REF!:#REF!,MATCH($D7173,#REF!:#REF!,0),MATCH(#REF!,#REF!:#REF!,0))</f>
        <v>#REF!</v>
      </c>
    </row>
    <row r="7174" spans="1:6" ht="16.5" x14ac:dyDescent="0.3">
      <c r="A7174" s="9" t="s">
        <v>15151</v>
      </c>
      <c r="B7174" s="9" t="s">
        <v>1949</v>
      </c>
      <c r="C7174" s="10">
        <v>41096</v>
      </c>
      <c r="D7174" s="9">
        <v>2944219065</v>
      </c>
      <c r="E7174" s="9" t="e">
        <f>INDEX(#REF!:#REF!,MATCH($D7174,#REF!:#REF!,0),MATCH(#REF!,#REF!:#REF!,0))</f>
        <v>#REF!</v>
      </c>
      <c r="F7174" s="9" t="e">
        <f>INDEX(#REF!:#REF!,MATCH($D7174,#REF!:#REF!,0),MATCH(#REF!,#REF!:#REF!,0))</f>
        <v>#REF!</v>
      </c>
    </row>
    <row r="7175" spans="1:6" ht="16.5" x14ac:dyDescent="0.3">
      <c r="A7175" s="9" t="s">
        <v>15150</v>
      </c>
      <c r="B7175" s="9" t="s">
        <v>2985</v>
      </c>
      <c r="C7175" s="10">
        <v>49002</v>
      </c>
      <c r="D7175" s="9">
        <v>1918356416</v>
      </c>
      <c r="E7175" s="9" t="e">
        <f>INDEX(#REF!:#REF!,MATCH($D7175,#REF!:#REF!,0),MATCH(#REF!,#REF!:#REF!,0))</f>
        <v>#REF!</v>
      </c>
      <c r="F7175" s="9" t="e">
        <f>INDEX(#REF!:#REF!,MATCH($D7175,#REF!:#REF!,0),MATCH(#REF!,#REF!:#REF!,0))</f>
        <v>#REF!</v>
      </c>
    </row>
    <row r="7176" spans="1:6" ht="16.5" x14ac:dyDescent="0.3">
      <c r="A7176" s="9" t="s">
        <v>15149</v>
      </c>
      <c r="B7176" s="9" t="s">
        <v>2496</v>
      </c>
      <c r="C7176" s="10">
        <v>54292</v>
      </c>
      <c r="D7176" s="9">
        <v>1755716656</v>
      </c>
      <c r="E7176" s="9" t="e">
        <f>INDEX(#REF!:#REF!,MATCH($D7176,#REF!:#REF!,0),MATCH(#REF!,#REF!:#REF!,0))</f>
        <v>#REF!</v>
      </c>
      <c r="F7176" s="9" t="e">
        <f>INDEX(#REF!:#REF!,MATCH($D7176,#REF!:#REF!,0),MATCH(#REF!,#REF!:#REF!,0))</f>
        <v>#REF!</v>
      </c>
    </row>
    <row r="7177" spans="1:6" ht="16.5" x14ac:dyDescent="0.3">
      <c r="A7177" s="9" t="s">
        <v>15148</v>
      </c>
      <c r="B7177" s="9" t="s">
        <v>2254</v>
      </c>
      <c r="C7177" s="10">
        <v>33296</v>
      </c>
      <c r="D7177" s="9">
        <v>8545135858</v>
      </c>
      <c r="E7177" s="9" t="e">
        <f>INDEX(#REF!:#REF!,MATCH($D7177,#REF!:#REF!,0),MATCH(#REF!,#REF!:#REF!,0))</f>
        <v>#REF!</v>
      </c>
      <c r="F7177" s="9" t="e">
        <f>INDEX(#REF!:#REF!,MATCH($D7177,#REF!:#REF!,0),MATCH(#REF!,#REF!:#REF!,0))</f>
        <v>#REF!</v>
      </c>
    </row>
    <row r="7178" spans="1:6" ht="16.5" x14ac:dyDescent="0.3">
      <c r="A7178" s="9" t="s">
        <v>15147</v>
      </c>
      <c r="B7178" s="9" t="s">
        <v>2867</v>
      </c>
      <c r="C7178" s="10">
        <v>36026</v>
      </c>
      <c r="D7178" s="9">
        <v>7914395587</v>
      </c>
      <c r="E7178" s="9" t="e">
        <f>INDEX(#REF!:#REF!,MATCH($D7178,#REF!:#REF!,0),MATCH(#REF!,#REF!:#REF!,0))</f>
        <v>#REF!</v>
      </c>
      <c r="F7178" s="9" t="e">
        <f>INDEX(#REF!:#REF!,MATCH($D7178,#REF!:#REF!,0),MATCH(#REF!,#REF!:#REF!,0))</f>
        <v>#REF!</v>
      </c>
    </row>
    <row r="7179" spans="1:6" ht="16.5" x14ac:dyDescent="0.3">
      <c r="A7179" s="9" t="s">
        <v>15146</v>
      </c>
      <c r="B7179" s="9" t="s">
        <v>2952</v>
      </c>
      <c r="C7179" s="10">
        <v>14783</v>
      </c>
      <c r="D7179" s="9">
        <v>2138131904</v>
      </c>
      <c r="E7179" s="9" t="e">
        <f>INDEX(#REF!:#REF!,MATCH($D7179,#REF!:#REF!,0),MATCH(#REF!,#REF!:#REF!,0))</f>
        <v>#REF!</v>
      </c>
      <c r="F7179" s="9" t="e">
        <f>INDEX(#REF!:#REF!,MATCH($D7179,#REF!:#REF!,0),MATCH(#REF!,#REF!:#REF!,0))</f>
        <v>#REF!</v>
      </c>
    </row>
    <row r="7180" spans="1:6" ht="16.5" x14ac:dyDescent="0.3">
      <c r="A7180" s="9" t="s">
        <v>15145</v>
      </c>
      <c r="B7180" s="9" t="s">
        <v>2914</v>
      </c>
      <c r="C7180" s="10">
        <v>13221</v>
      </c>
      <c r="D7180" s="9">
        <v>8173067724</v>
      </c>
      <c r="E7180" s="9" t="e">
        <f>INDEX(#REF!:#REF!,MATCH($D7180,#REF!:#REF!,0),MATCH(#REF!,#REF!:#REF!,0))</f>
        <v>#REF!</v>
      </c>
      <c r="F7180" s="9" t="e">
        <f>INDEX(#REF!:#REF!,MATCH($D7180,#REF!:#REF!,0),MATCH(#REF!,#REF!:#REF!,0))</f>
        <v>#REF!</v>
      </c>
    </row>
    <row r="7181" spans="1:6" ht="16.5" x14ac:dyDescent="0.3">
      <c r="A7181" s="9" t="s">
        <v>15144</v>
      </c>
      <c r="B7181" s="9" t="s">
        <v>2021</v>
      </c>
      <c r="C7181" s="10">
        <v>58477</v>
      </c>
      <c r="D7181" s="9">
        <v>7700368295</v>
      </c>
      <c r="E7181" s="9" t="e">
        <f>INDEX(#REF!:#REF!,MATCH($D7181,#REF!:#REF!,0),MATCH(#REF!,#REF!:#REF!,0))</f>
        <v>#REF!</v>
      </c>
      <c r="F7181" s="9" t="e">
        <f>INDEX(#REF!:#REF!,MATCH($D7181,#REF!:#REF!,0),MATCH(#REF!,#REF!:#REF!,0))</f>
        <v>#REF!</v>
      </c>
    </row>
    <row r="7182" spans="1:6" ht="16.5" x14ac:dyDescent="0.3">
      <c r="A7182" s="9" t="s">
        <v>15143</v>
      </c>
      <c r="B7182" s="9" t="s">
        <v>2097</v>
      </c>
      <c r="C7182" s="10">
        <v>40808</v>
      </c>
      <c r="D7182" s="9">
        <v>2565290632</v>
      </c>
      <c r="E7182" s="9" t="e">
        <f>INDEX(#REF!:#REF!,MATCH($D7182,#REF!:#REF!,0),MATCH(#REF!,#REF!:#REF!,0))</f>
        <v>#REF!</v>
      </c>
      <c r="F7182" s="9" t="e">
        <f>INDEX(#REF!:#REF!,MATCH($D7182,#REF!:#REF!,0),MATCH(#REF!,#REF!:#REF!,0))</f>
        <v>#REF!</v>
      </c>
    </row>
    <row r="7183" spans="1:6" ht="16.5" x14ac:dyDescent="0.3">
      <c r="A7183" s="9" t="s">
        <v>15142</v>
      </c>
      <c r="B7183" s="9" t="s">
        <v>2532</v>
      </c>
      <c r="C7183" s="10">
        <v>10163</v>
      </c>
      <c r="D7183" s="9">
        <v>7560031153</v>
      </c>
      <c r="E7183" s="9" t="e">
        <f>INDEX(#REF!:#REF!,MATCH($D7183,#REF!:#REF!,0),MATCH(#REF!,#REF!:#REF!,0))</f>
        <v>#REF!</v>
      </c>
      <c r="F7183" s="9" t="e">
        <f>INDEX(#REF!:#REF!,MATCH($D7183,#REF!:#REF!,0),MATCH(#REF!,#REF!:#REF!,0))</f>
        <v>#REF!</v>
      </c>
    </row>
    <row r="7184" spans="1:6" ht="16.5" x14ac:dyDescent="0.3">
      <c r="A7184" s="9" t="s">
        <v>15141</v>
      </c>
      <c r="B7184" s="9" t="s">
        <v>2286</v>
      </c>
      <c r="C7184" s="10">
        <v>46405</v>
      </c>
      <c r="D7184" s="9">
        <v>9023313240</v>
      </c>
      <c r="E7184" s="9" t="e">
        <f>INDEX(#REF!:#REF!,MATCH($D7184,#REF!:#REF!,0),MATCH(#REF!,#REF!:#REF!,0))</f>
        <v>#REF!</v>
      </c>
      <c r="F7184" s="9" t="e">
        <f>INDEX(#REF!:#REF!,MATCH($D7184,#REF!:#REF!,0),MATCH(#REF!,#REF!:#REF!,0))</f>
        <v>#REF!</v>
      </c>
    </row>
    <row r="7185" spans="1:6" ht="16.5" x14ac:dyDescent="0.3">
      <c r="A7185" s="9" t="s">
        <v>15140</v>
      </c>
      <c r="B7185" s="9" t="s">
        <v>2315</v>
      </c>
      <c r="C7185" s="10">
        <v>56940</v>
      </c>
      <c r="D7185" s="9">
        <v>9447906176</v>
      </c>
      <c r="E7185" s="9" t="e">
        <f>INDEX(#REF!:#REF!,MATCH($D7185,#REF!:#REF!,0),MATCH(#REF!,#REF!:#REF!,0))</f>
        <v>#REF!</v>
      </c>
      <c r="F7185" s="9" t="e">
        <f>INDEX(#REF!:#REF!,MATCH($D7185,#REF!:#REF!,0),MATCH(#REF!,#REF!:#REF!,0))</f>
        <v>#REF!</v>
      </c>
    </row>
    <row r="7186" spans="1:6" ht="16.5" x14ac:dyDescent="0.3">
      <c r="A7186" s="9" t="s">
        <v>15139</v>
      </c>
      <c r="B7186" s="9" t="s">
        <v>2513</v>
      </c>
      <c r="C7186" s="10">
        <v>15870</v>
      </c>
      <c r="D7186" s="9">
        <v>7906441400</v>
      </c>
      <c r="E7186" s="9" t="e">
        <f>INDEX(#REF!:#REF!,MATCH($D7186,#REF!:#REF!,0),MATCH(#REF!,#REF!:#REF!,0))</f>
        <v>#REF!</v>
      </c>
      <c r="F7186" s="9" t="e">
        <f>INDEX(#REF!:#REF!,MATCH($D7186,#REF!:#REF!,0),MATCH(#REF!,#REF!:#REF!,0))</f>
        <v>#REF!</v>
      </c>
    </row>
    <row r="7187" spans="1:6" ht="16.5" x14ac:dyDescent="0.3">
      <c r="A7187" s="9" t="s">
        <v>15138</v>
      </c>
      <c r="B7187" s="9" t="s">
        <v>2835</v>
      </c>
      <c r="C7187" s="10">
        <v>45373</v>
      </c>
      <c r="D7187" s="9">
        <v>2191930824</v>
      </c>
      <c r="E7187" s="9" t="e">
        <f>INDEX(#REF!:#REF!,MATCH($D7187,#REF!:#REF!,0),MATCH(#REF!,#REF!:#REF!,0))</f>
        <v>#REF!</v>
      </c>
      <c r="F7187" s="9" t="e">
        <f>INDEX(#REF!:#REF!,MATCH($D7187,#REF!:#REF!,0),MATCH(#REF!,#REF!:#REF!,0))</f>
        <v>#REF!</v>
      </c>
    </row>
    <row r="7188" spans="1:6" ht="16.5" x14ac:dyDescent="0.3">
      <c r="A7188" s="9" t="s">
        <v>15137</v>
      </c>
      <c r="B7188" s="9" t="s">
        <v>2875</v>
      </c>
      <c r="C7188" s="10">
        <v>47453</v>
      </c>
      <c r="D7188" s="9">
        <v>8895721314</v>
      </c>
      <c r="E7188" s="9" t="e">
        <f>INDEX(#REF!:#REF!,MATCH($D7188,#REF!:#REF!,0),MATCH(#REF!,#REF!:#REF!,0))</f>
        <v>#REF!</v>
      </c>
      <c r="F7188" s="9" t="e">
        <f>INDEX(#REF!:#REF!,MATCH($D7188,#REF!:#REF!,0),MATCH(#REF!,#REF!:#REF!,0))</f>
        <v>#REF!</v>
      </c>
    </row>
    <row r="7189" spans="1:6" ht="16.5" x14ac:dyDescent="0.3">
      <c r="A7189" s="9" t="s">
        <v>15136</v>
      </c>
      <c r="B7189" s="9" t="s">
        <v>3123</v>
      </c>
      <c r="C7189" s="10">
        <v>37297</v>
      </c>
      <c r="D7189" s="9">
        <v>2976436541</v>
      </c>
      <c r="E7189" s="9" t="e">
        <f>INDEX(#REF!:#REF!,MATCH($D7189,#REF!:#REF!,0),MATCH(#REF!,#REF!:#REF!,0))</f>
        <v>#REF!</v>
      </c>
      <c r="F7189" s="9" t="e">
        <f>INDEX(#REF!:#REF!,MATCH($D7189,#REF!:#REF!,0),MATCH(#REF!,#REF!:#REF!,0))</f>
        <v>#REF!</v>
      </c>
    </row>
    <row r="7190" spans="1:6" ht="16.5" x14ac:dyDescent="0.3">
      <c r="A7190" s="9" t="s">
        <v>15135</v>
      </c>
      <c r="B7190" s="9" t="s">
        <v>2713</v>
      </c>
      <c r="C7190" s="10">
        <v>48948</v>
      </c>
      <c r="D7190" s="9">
        <v>3435517239</v>
      </c>
      <c r="E7190" s="9" t="e">
        <f>INDEX(#REF!:#REF!,MATCH($D7190,#REF!:#REF!,0),MATCH(#REF!,#REF!:#REF!,0))</f>
        <v>#REF!</v>
      </c>
      <c r="F7190" s="9" t="e">
        <f>INDEX(#REF!:#REF!,MATCH($D7190,#REF!:#REF!,0),MATCH(#REF!,#REF!:#REF!,0))</f>
        <v>#REF!</v>
      </c>
    </row>
    <row r="7191" spans="1:6" ht="16.5" x14ac:dyDescent="0.3">
      <c r="A7191" s="9" t="s">
        <v>15134</v>
      </c>
      <c r="B7191" s="9" t="s">
        <v>2038</v>
      </c>
      <c r="C7191" s="10">
        <v>39357</v>
      </c>
      <c r="D7191" s="9">
        <v>6720857681</v>
      </c>
      <c r="E7191" s="9" t="e">
        <f>INDEX(#REF!:#REF!,MATCH($D7191,#REF!:#REF!,0),MATCH(#REF!,#REF!:#REF!,0))</f>
        <v>#REF!</v>
      </c>
      <c r="F7191" s="9" t="e">
        <f>INDEX(#REF!:#REF!,MATCH($D7191,#REF!:#REF!,0),MATCH(#REF!,#REF!:#REF!,0))</f>
        <v>#REF!</v>
      </c>
    </row>
    <row r="7192" spans="1:6" ht="16.5" x14ac:dyDescent="0.3">
      <c r="A7192" s="9" t="s">
        <v>15133</v>
      </c>
      <c r="B7192" s="9" t="s">
        <v>2212</v>
      </c>
      <c r="C7192" s="10">
        <v>20700</v>
      </c>
      <c r="D7192" s="9">
        <v>689661541</v>
      </c>
      <c r="E7192" s="9" t="e">
        <f>INDEX(#REF!:#REF!,MATCH($D7192,#REF!:#REF!,0),MATCH(#REF!,#REF!:#REF!,0))</f>
        <v>#REF!</v>
      </c>
      <c r="F7192" s="9" t="e">
        <f>INDEX(#REF!:#REF!,MATCH($D7192,#REF!:#REF!,0),MATCH(#REF!,#REF!:#REF!,0))</f>
        <v>#REF!</v>
      </c>
    </row>
    <row r="7193" spans="1:6" ht="16.5" x14ac:dyDescent="0.3">
      <c r="A7193" s="9" t="s">
        <v>15132</v>
      </c>
      <c r="B7193" s="9" t="s">
        <v>2680</v>
      </c>
      <c r="C7193" s="10">
        <v>24521</v>
      </c>
      <c r="D7193" s="9">
        <v>9412192312</v>
      </c>
      <c r="E7193" s="9" t="e">
        <f>INDEX(#REF!:#REF!,MATCH($D7193,#REF!:#REF!,0),MATCH(#REF!,#REF!:#REF!,0))</f>
        <v>#REF!</v>
      </c>
      <c r="F7193" s="9" t="e">
        <f>INDEX(#REF!:#REF!,MATCH($D7193,#REF!:#REF!,0),MATCH(#REF!,#REF!:#REF!,0))</f>
        <v>#REF!</v>
      </c>
    </row>
    <row r="7194" spans="1:6" ht="16.5" x14ac:dyDescent="0.3">
      <c r="A7194" s="9" t="s">
        <v>15131</v>
      </c>
      <c r="B7194" s="9" t="s">
        <v>2942</v>
      </c>
      <c r="C7194" s="10">
        <v>53876</v>
      </c>
      <c r="D7194" s="9">
        <v>9686840923</v>
      </c>
      <c r="E7194" s="9" t="e">
        <f>INDEX(#REF!:#REF!,MATCH($D7194,#REF!:#REF!,0),MATCH(#REF!,#REF!:#REF!,0))</f>
        <v>#REF!</v>
      </c>
      <c r="F7194" s="9" t="e">
        <f>INDEX(#REF!:#REF!,MATCH($D7194,#REF!:#REF!,0),MATCH(#REF!,#REF!:#REF!,0))</f>
        <v>#REF!</v>
      </c>
    </row>
    <row r="7195" spans="1:6" ht="16.5" x14ac:dyDescent="0.3">
      <c r="A7195" s="9" t="s">
        <v>15130</v>
      </c>
      <c r="B7195" s="9" t="s">
        <v>2481</v>
      </c>
      <c r="C7195" s="10">
        <v>44097</v>
      </c>
      <c r="D7195" s="9">
        <v>1074899180</v>
      </c>
      <c r="E7195" s="9" t="e">
        <f>INDEX(#REF!:#REF!,MATCH($D7195,#REF!:#REF!,0),MATCH(#REF!,#REF!:#REF!,0))</f>
        <v>#REF!</v>
      </c>
      <c r="F7195" s="9" t="e">
        <f>INDEX(#REF!:#REF!,MATCH($D7195,#REF!:#REF!,0),MATCH(#REF!,#REF!:#REF!,0))</f>
        <v>#REF!</v>
      </c>
    </row>
    <row r="7196" spans="1:6" ht="16.5" x14ac:dyDescent="0.3">
      <c r="A7196" s="9" t="s">
        <v>15129</v>
      </c>
      <c r="B7196" s="9" t="s">
        <v>1957</v>
      </c>
      <c r="C7196" s="10">
        <v>16433</v>
      </c>
      <c r="D7196" s="9">
        <v>7325246862</v>
      </c>
      <c r="E7196" s="9" t="e">
        <f>INDEX(#REF!:#REF!,MATCH($D7196,#REF!:#REF!,0),MATCH(#REF!,#REF!:#REF!,0))</f>
        <v>#REF!</v>
      </c>
      <c r="F7196" s="9" t="e">
        <f>INDEX(#REF!:#REF!,MATCH($D7196,#REF!:#REF!,0),MATCH(#REF!,#REF!:#REF!,0))</f>
        <v>#REF!</v>
      </c>
    </row>
    <row r="7197" spans="1:6" ht="16.5" x14ac:dyDescent="0.3">
      <c r="A7197" s="9" t="s">
        <v>15128</v>
      </c>
      <c r="B7197" s="9" t="s">
        <v>3856</v>
      </c>
      <c r="C7197" s="10">
        <v>52443</v>
      </c>
      <c r="D7197" s="9">
        <v>1472093461</v>
      </c>
      <c r="E7197" s="9" t="e">
        <f>INDEX(#REF!:#REF!,MATCH($D7197,#REF!:#REF!,0),MATCH(#REF!,#REF!:#REF!,0))</f>
        <v>#REF!</v>
      </c>
      <c r="F7197" s="9" t="e">
        <f>INDEX(#REF!:#REF!,MATCH($D7197,#REF!:#REF!,0),MATCH(#REF!,#REF!:#REF!,0))</f>
        <v>#REF!</v>
      </c>
    </row>
    <row r="7198" spans="1:6" ht="16.5" x14ac:dyDescent="0.3">
      <c r="A7198" s="9" t="s">
        <v>15127</v>
      </c>
      <c r="B7198" s="9" t="s">
        <v>2718</v>
      </c>
      <c r="C7198" s="10">
        <v>14044</v>
      </c>
      <c r="D7198" s="9">
        <v>8858733592</v>
      </c>
      <c r="E7198" s="9" t="e">
        <f>INDEX(#REF!:#REF!,MATCH($D7198,#REF!:#REF!,0),MATCH(#REF!,#REF!:#REF!,0))</f>
        <v>#REF!</v>
      </c>
      <c r="F7198" s="9" t="e">
        <f>INDEX(#REF!:#REF!,MATCH($D7198,#REF!:#REF!,0),MATCH(#REF!,#REF!:#REF!,0))</f>
        <v>#REF!</v>
      </c>
    </row>
    <row r="7199" spans="1:6" ht="16.5" x14ac:dyDescent="0.3">
      <c r="A7199" s="9" t="s">
        <v>15126</v>
      </c>
      <c r="B7199" s="9" t="s">
        <v>2564</v>
      </c>
      <c r="C7199" s="10">
        <v>24162</v>
      </c>
      <c r="D7199" s="9">
        <v>324399618</v>
      </c>
      <c r="E7199" s="9" t="e">
        <f>INDEX(#REF!:#REF!,MATCH($D7199,#REF!:#REF!,0),MATCH(#REF!,#REF!:#REF!,0))</f>
        <v>#REF!</v>
      </c>
      <c r="F7199" s="9" t="e">
        <f>INDEX(#REF!:#REF!,MATCH($D7199,#REF!:#REF!,0),MATCH(#REF!,#REF!:#REF!,0))</f>
        <v>#REF!</v>
      </c>
    </row>
    <row r="7200" spans="1:6" ht="16.5" x14ac:dyDescent="0.3">
      <c r="A7200" s="9" t="s">
        <v>15125</v>
      </c>
      <c r="B7200" s="9" t="s">
        <v>2418</v>
      </c>
      <c r="C7200" s="10">
        <v>19467</v>
      </c>
      <c r="D7200" s="9">
        <v>3259018638</v>
      </c>
      <c r="E7200" s="9" t="e">
        <f>INDEX(#REF!:#REF!,MATCH($D7200,#REF!:#REF!,0),MATCH(#REF!,#REF!:#REF!,0))</f>
        <v>#REF!</v>
      </c>
      <c r="F7200" s="9" t="e">
        <f>INDEX(#REF!:#REF!,MATCH($D7200,#REF!:#REF!,0),MATCH(#REF!,#REF!:#REF!,0))</f>
        <v>#REF!</v>
      </c>
    </row>
    <row r="7201" spans="1:6" ht="16.5" x14ac:dyDescent="0.3">
      <c r="A7201" s="9" t="s">
        <v>15124</v>
      </c>
      <c r="B7201" s="9" t="s">
        <v>2056</v>
      </c>
      <c r="C7201" s="10">
        <v>45490</v>
      </c>
      <c r="D7201" s="9">
        <v>8267733809</v>
      </c>
      <c r="E7201" s="9" t="e">
        <f>INDEX(#REF!:#REF!,MATCH($D7201,#REF!:#REF!,0),MATCH(#REF!,#REF!:#REF!,0))</f>
        <v>#REF!</v>
      </c>
      <c r="F7201" s="9" t="e">
        <f>INDEX(#REF!:#REF!,MATCH($D7201,#REF!:#REF!,0),MATCH(#REF!,#REF!:#REF!,0))</f>
        <v>#REF!</v>
      </c>
    </row>
    <row r="7202" spans="1:6" ht="16.5" x14ac:dyDescent="0.3">
      <c r="A7202" s="9" t="s">
        <v>15123</v>
      </c>
      <c r="B7202" s="9" t="s">
        <v>3951</v>
      </c>
      <c r="C7202" s="10">
        <v>54849</v>
      </c>
      <c r="D7202" s="9">
        <v>3554301841</v>
      </c>
      <c r="E7202" s="9" t="e">
        <f>INDEX(#REF!:#REF!,MATCH($D7202,#REF!:#REF!,0),MATCH(#REF!,#REF!:#REF!,0))</f>
        <v>#REF!</v>
      </c>
      <c r="F7202" s="9" t="e">
        <f>INDEX(#REF!:#REF!,MATCH($D7202,#REF!:#REF!,0),MATCH(#REF!,#REF!:#REF!,0))</f>
        <v>#REF!</v>
      </c>
    </row>
    <row r="7203" spans="1:6" ht="16.5" x14ac:dyDescent="0.3">
      <c r="A7203" s="9" t="s">
        <v>15122</v>
      </c>
      <c r="B7203" s="9" t="s">
        <v>3617</v>
      </c>
      <c r="C7203" s="10">
        <v>34277</v>
      </c>
      <c r="D7203" s="9">
        <v>9651729414</v>
      </c>
      <c r="E7203" s="9" t="e">
        <f>INDEX(#REF!:#REF!,MATCH($D7203,#REF!:#REF!,0),MATCH(#REF!,#REF!:#REF!,0))</f>
        <v>#REF!</v>
      </c>
      <c r="F7203" s="9" t="e">
        <f>INDEX(#REF!:#REF!,MATCH($D7203,#REF!:#REF!,0),MATCH(#REF!,#REF!:#REF!,0))</f>
        <v>#REF!</v>
      </c>
    </row>
    <row r="7204" spans="1:6" ht="16.5" x14ac:dyDescent="0.3">
      <c r="A7204" s="9" t="s">
        <v>15121</v>
      </c>
      <c r="B7204" s="9" t="s">
        <v>2040</v>
      </c>
      <c r="C7204" s="10">
        <v>26694</v>
      </c>
      <c r="D7204" s="9">
        <v>4159390110</v>
      </c>
      <c r="E7204" s="9" t="e">
        <f>INDEX(#REF!:#REF!,MATCH($D7204,#REF!:#REF!,0),MATCH(#REF!,#REF!:#REF!,0))</f>
        <v>#REF!</v>
      </c>
      <c r="F7204" s="9" t="e">
        <f>INDEX(#REF!:#REF!,MATCH($D7204,#REF!:#REF!,0),MATCH(#REF!,#REF!:#REF!,0))</f>
        <v>#REF!</v>
      </c>
    </row>
    <row r="7205" spans="1:6" ht="16.5" x14ac:dyDescent="0.3">
      <c r="A7205" s="9" t="s">
        <v>15120</v>
      </c>
      <c r="B7205" s="9" t="s">
        <v>1943</v>
      </c>
      <c r="C7205" s="10">
        <v>38087</v>
      </c>
      <c r="D7205" s="9">
        <v>710473923</v>
      </c>
      <c r="E7205" s="9" t="e">
        <f>INDEX(#REF!:#REF!,MATCH($D7205,#REF!:#REF!,0),MATCH(#REF!,#REF!:#REF!,0))</f>
        <v>#REF!</v>
      </c>
      <c r="F7205" s="9" t="e">
        <f>INDEX(#REF!:#REF!,MATCH($D7205,#REF!:#REF!,0),MATCH(#REF!,#REF!:#REF!,0))</f>
        <v>#REF!</v>
      </c>
    </row>
    <row r="7206" spans="1:6" ht="16.5" x14ac:dyDescent="0.3">
      <c r="A7206" s="9" t="s">
        <v>15119</v>
      </c>
      <c r="B7206" s="9" t="s">
        <v>2985</v>
      </c>
      <c r="C7206" s="10">
        <v>14532</v>
      </c>
      <c r="D7206" s="9">
        <v>6520635286</v>
      </c>
      <c r="E7206" s="9" t="e">
        <f>INDEX(#REF!:#REF!,MATCH($D7206,#REF!:#REF!,0),MATCH(#REF!,#REF!:#REF!,0))</f>
        <v>#REF!</v>
      </c>
      <c r="F7206" s="9" t="e">
        <f>INDEX(#REF!:#REF!,MATCH($D7206,#REF!:#REF!,0),MATCH(#REF!,#REF!:#REF!,0))</f>
        <v>#REF!</v>
      </c>
    </row>
    <row r="7207" spans="1:6" ht="16.5" x14ac:dyDescent="0.3">
      <c r="A7207" s="9" t="s">
        <v>15118</v>
      </c>
      <c r="B7207" s="9" t="s">
        <v>2179</v>
      </c>
      <c r="C7207" s="10">
        <v>49297</v>
      </c>
      <c r="D7207" s="9">
        <v>2524572722</v>
      </c>
      <c r="E7207" s="9" t="e">
        <f>INDEX(#REF!:#REF!,MATCH($D7207,#REF!:#REF!,0),MATCH(#REF!,#REF!:#REF!,0))</f>
        <v>#REF!</v>
      </c>
      <c r="F7207" s="9" t="e">
        <f>INDEX(#REF!:#REF!,MATCH($D7207,#REF!:#REF!,0),MATCH(#REF!,#REF!:#REF!,0))</f>
        <v>#REF!</v>
      </c>
    </row>
    <row r="7208" spans="1:6" ht="16.5" x14ac:dyDescent="0.3">
      <c r="A7208" s="9" t="s">
        <v>15117</v>
      </c>
      <c r="B7208" s="9" t="s">
        <v>2647</v>
      </c>
      <c r="C7208" s="10">
        <v>16341</v>
      </c>
      <c r="D7208" s="9">
        <v>209942509</v>
      </c>
      <c r="E7208" s="9" t="e">
        <f>INDEX(#REF!:#REF!,MATCH($D7208,#REF!:#REF!,0),MATCH(#REF!,#REF!:#REF!,0))</f>
        <v>#REF!</v>
      </c>
      <c r="F7208" s="9" t="e">
        <f>INDEX(#REF!:#REF!,MATCH($D7208,#REF!:#REF!,0),MATCH(#REF!,#REF!:#REF!,0))</f>
        <v>#REF!</v>
      </c>
    </row>
    <row r="7209" spans="1:6" ht="16.5" x14ac:dyDescent="0.3">
      <c r="A7209" s="9" t="s">
        <v>15116</v>
      </c>
      <c r="B7209" s="9" t="s">
        <v>1955</v>
      </c>
      <c r="C7209" s="10">
        <v>30847</v>
      </c>
      <c r="D7209" s="9">
        <v>9207464802</v>
      </c>
      <c r="E7209" s="9" t="e">
        <f>INDEX(#REF!:#REF!,MATCH($D7209,#REF!:#REF!,0),MATCH(#REF!,#REF!:#REF!,0))</f>
        <v>#REF!</v>
      </c>
      <c r="F7209" s="9" t="e">
        <f>INDEX(#REF!:#REF!,MATCH($D7209,#REF!:#REF!,0),MATCH(#REF!,#REF!:#REF!,0))</f>
        <v>#REF!</v>
      </c>
    </row>
    <row r="7210" spans="1:6" ht="16.5" x14ac:dyDescent="0.3">
      <c r="A7210" s="9" t="s">
        <v>15115</v>
      </c>
      <c r="B7210" s="9" t="s">
        <v>2845</v>
      </c>
      <c r="C7210" s="10">
        <v>10189</v>
      </c>
      <c r="D7210" s="9">
        <v>4548725172</v>
      </c>
      <c r="E7210" s="9" t="e">
        <f>INDEX(#REF!:#REF!,MATCH($D7210,#REF!:#REF!,0),MATCH(#REF!,#REF!:#REF!,0))</f>
        <v>#REF!</v>
      </c>
      <c r="F7210" s="9" t="e">
        <f>INDEX(#REF!:#REF!,MATCH($D7210,#REF!:#REF!,0),MATCH(#REF!,#REF!:#REF!,0))</f>
        <v>#REF!</v>
      </c>
    </row>
    <row r="7211" spans="1:6" ht="16.5" x14ac:dyDescent="0.3">
      <c r="A7211" s="9" t="s">
        <v>15114</v>
      </c>
      <c r="B7211" s="9" t="s">
        <v>2465</v>
      </c>
      <c r="C7211" s="10">
        <v>33256</v>
      </c>
      <c r="D7211" s="9">
        <v>2533903736</v>
      </c>
      <c r="E7211" s="9" t="e">
        <f>INDEX(#REF!:#REF!,MATCH($D7211,#REF!:#REF!,0),MATCH(#REF!,#REF!:#REF!,0))</f>
        <v>#REF!</v>
      </c>
      <c r="F7211" s="9" t="e">
        <f>INDEX(#REF!:#REF!,MATCH($D7211,#REF!:#REF!,0),MATCH(#REF!,#REF!:#REF!,0))</f>
        <v>#REF!</v>
      </c>
    </row>
    <row r="7212" spans="1:6" ht="16.5" x14ac:dyDescent="0.3">
      <c r="A7212" s="9" t="s">
        <v>15113</v>
      </c>
      <c r="B7212" s="9" t="s">
        <v>3617</v>
      </c>
      <c r="C7212" s="10">
        <v>31727</v>
      </c>
      <c r="D7212" s="9">
        <v>2973481236</v>
      </c>
      <c r="E7212" s="9" t="e">
        <f>INDEX(#REF!:#REF!,MATCH($D7212,#REF!:#REF!,0),MATCH(#REF!,#REF!:#REF!,0))</f>
        <v>#REF!</v>
      </c>
      <c r="F7212" s="9" t="e">
        <f>INDEX(#REF!:#REF!,MATCH($D7212,#REF!:#REF!,0),MATCH(#REF!,#REF!:#REF!,0))</f>
        <v>#REF!</v>
      </c>
    </row>
    <row r="7213" spans="1:6" ht="16.5" x14ac:dyDescent="0.3">
      <c r="A7213" s="9" t="s">
        <v>15112</v>
      </c>
      <c r="B7213" s="9" t="s">
        <v>2001</v>
      </c>
      <c r="C7213" s="10">
        <v>46051</v>
      </c>
      <c r="D7213" s="9">
        <v>5792300712</v>
      </c>
      <c r="E7213" s="9" t="e">
        <f>INDEX(#REF!:#REF!,MATCH($D7213,#REF!:#REF!,0),MATCH(#REF!,#REF!:#REF!,0))</f>
        <v>#REF!</v>
      </c>
      <c r="F7213" s="9" t="e">
        <f>INDEX(#REF!:#REF!,MATCH($D7213,#REF!:#REF!,0),MATCH(#REF!,#REF!:#REF!,0))</f>
        <v>#REF!</v>
      </c>
    </row>
    <row r="7214" spans="1:6" ht="16.5" x14ac:dyDescent="0.3">
      <c r="A7214" s="9" t="s">
        <v>15111</v>
      </c>
      <c r="B7214" s="9" t="s">
        <v>2559</v>
      </c>
      <c r="C7214" s="10">
        <v>11440</v>
      </c>
      <c r="D7214" s="9">
        <v>9958099322</v>
      </c>
      <c r="E7214" s="9" t="e">
        <f>INDEX(#REF!:#REF!,MATCH($D7214,#REF!:#REF!,0),MATCH(#REF!,#REF!:#REF!,0))</f>
        <v>#REF!</v>
      </c>
      <c r="F7214" s="9" t="e">
        <f>INDEX(#REF!:#REF!,MATCH($D7214,#REF!:#REF!,0),MATCH(#REF!,#REF!:#REF!,0))</f>
        <v>#REF!</v>
      </c>
    </row>
    <row r="7215" spans="1:6" ht="16.5" x14ac:dyDescent="0.3">
      <c r="A7215" s="9" t="s">
        <v>15110</v>
      </c>
      <c r="B7215" s="9" t="s">
        <v>2707</v>
      </c>
      <c r="C7215" s="10">
        <v>53191</v>
      </c>
      <c r="D7215" s="9">
        <v>1918356416</v>
      </c>
      <c r="E7215" s="9" t="e">
        <f>INDEX(#REF!:#REF!,MATCH($D7215,#REF!:#REF!,0),MATCH(#REF!,#REF!:#REF!,0))</f>
        <v>#REF!</v>
      </c>
      <c r="F7215" s="9" t="e">
        <f>INDEX(#REF!:#REF!,MATCH($D7215,#REF!:#REF!,0),MATCH(#REF!,#REF!:#REF!,0))</f>
        <v>#REF!</v>
      </c>
    </row>
    <row r="7216" spans="1:6" ht="16.5" x14ac:dyDescent="0.3">
      <c r="A7216" s="9" t="s">
        <v>15109</v>
      </c>
      <c r="B7216" s="9" t="s">
        <v>1957</v>
      </c>
      <c r="C7216" s="10">
        <v>26558</v>
      </c>
      <c r="D7216" s="9">
        <v>2924550912</v>
      </c>
      <c r="E7216" s="9" t="e">
        <f>INDEX(#REF!:#REF!,MATCH($D7216,#REF!:#REF!,0),MATCH(#REF!,#REF!:#REF!,0))</f>
        <v>#REF!</v>
      </c>
      <c r="F7216" s="9" t="e">
        <f>INDEX(#REF!:#REF!,MATCH($D7216,#REF!:#REF!,0),MATCH(#REF!,#REF!:#REF!,0))</f>
        <v>#REF!</v>
      </c>
    </row>
    <row r="7217" spans="1:6" ht="16.5" x14ac:dyDescent="0.3">
      <c r="A7217" s="9" t="s">
        <v>15108</v>
      </c>
      <c r="B7217" s="9" t="s">
        <v>3116</v>
      </c>
      <c r="C7217" s="10">
        <v>27135</v>
      </c>
      <c r="D7217" s="9">
        <v>898924138</v>
      </c>
      <c r="E7217" s="9" t="e">
        <f>INDEX(#REF!:#REF!,MATCH($D7217,#REF!:#REF!,0),MATCH(#REF!,#REF!:#REF!,0))</f>
        <v>#REF!</v>
      </c>
      <c r="F7217" s="9" t="e">
        <f>INDEX(#REF!:#REF!,MATCH($D7217,#REF!:#REF!,0),MATCH(#REF!,#REF!:#REF!,0))</f>
        <v>#REF!</v>
      </c>
    </row>
    <row r="7218" spans="1:6" ht="16.5" x14ac:dyDescent="0.3">
      <c r="A7218" s="9" t="s">
        <v>15107</v>
      </c>
      <c r="B7218" s="9" t="s">
        <v>2103</v>
      </c>
      <c r="C7218" s="10">
        <v>29413</v>
      </c>
      <c r="D7218" s="9">
        <v>7837437543</v>
      </c>
      <c r="E7218" s="9" t="e">
        <f>INDEX(#REF!:#REF!,MATCH($D7218,#REF!:#REF!,0),MATCH(#REF!,#REF!:#REF!,0))</f>
        <v>#REF!</v>
      </c>
      <c r="F7218" s="9" t="e">
        <f>INDEX(#REF!:#REF!,MATCH($D7218,#REF!:#REF!,0),MATCH(#REF!,#REF!:#REF!,0))</f>
        <v>#REF!</v>
      </c>
    </row>
    <row r="7219" spans="1:6" ht="16.5" x14ac:dyDescent="0.3">
      <c r="A7219" s="9" t="s">
        <v>15106</v>
      </c>
      <c r="B7219" s="9" t="s">
        <v>2315</v>
      </c>
      <c r="C7219" s="10">
        <v>39388</v>
      </c>
      <c r="D7219" s="9">
        <v>3227873028</v>
      </c>
      <c r="E7219" s="9" t="e">
        <f>INDEX(#REF!:#REF!,MATCH($D7219,#REF!:#REF!,0),MATCH(#REF!,#REF!:#REF!,0))</f>
        <v>#REF!</v>
      </c>
      <c r="F7219" s="9" t="e">
        <f>INDEX(#REF!:#REF!,MATCH($D7219,#REF!:#REF!,0),MATCH(#REF!,#REF!:#REF!,0))</f>
        <v>#REF!</v>
      </c>
    </row>
    <row r="7220" spans="1:6" ht="16.5" x14ac:dyDescent="0.3">
      <c r="A7220" s="9" t="s">
        <v>15105</v>
      </c>
      <c r="B7220" s="9" t="s">
        <v>2970</v>
      </c>
      <c r="C7220" s="10">
        <v>38918</v>
      </c>
      <c r="D7220" s="9">
        <v>4984363320</v>
      </c>
      <c r="E7220" s="9" t="e">
        <f>INDEX(#REF!:#REF!,MATCH($D7220,#REF!:#REF!,0),MATCH(#REF!,#REF!:#REF!,0))</f>
        <v>#REF!</v>
      </c>
      <c r="F7220" s="9" t="e">
        <f>INDEX(#REF!:#REF!,MATCH($D7220,#REF!:#REF!,0),MATCH(#REF!,#REF!:#REF!,0))</f>
        <v>#REF!</v>
      </c>
    </row>
    <row r="7221" spans="1:6" ht="16.5" x14ac:dyDescent="0.3">
      <c r="A7221" s="9" t="s">
        <v>15104</v>
      </c>
      <c r="B7221" s="9" t="s">
        <v>1965</v>
      </c>
      <c r="C7221" s="10">
        <v>20532</v>
      </c>
      <c r="D7221" s="9">
        <v>2297168497</v>
      </c>
      <c r="E7221" s="9" t="e">
        <f>INDEX(#REF!:#REF!,MATCH($D7221,#REF!:#REF!,0),MATCH(#REF!,#REF!:#REF!,0))</f>
        <v>#REF!</v>
      </c>
      <c r="F7221" s="9" t="e">
        <f>INDEX(#REF!:#REF!,MATCH($D7221,#REF!:#REF!,0),MATCH(#REF!,#REF!:#REF!,0))</f>
        <v>#REF!</v>
      </c>
    </row>
    <row r="7222" spans="1:6" ht="16.5" x14ac:dyDescent="0.3">
      <c r="A7222" s="9" t="s">
        <v>15103</v>
      </c>
      <c r="B7222" s="9" t="s">
        <v>2496</v>
      </c>
      <c r="C7222" s="10">
        <v>55398</v>
      </c>
      <c r="D7222" s="9">
        <v>228985188</v>
      </c>
      <c r="E7222" s="9" t="e">
        <f>INDEX(#REF!:#REF!,MATCH($D7222,#REF!:#REF!,0),MATCH(#REF!,#REF!:#REF!,0))</f>
        <v>#REF!</v>
      </c>
      <c r="F7222" s="9" t="e">
        <f>INDEX(#REF!:#REF!,MATCH($D7222,#REF!:#REF!,0),MATCH(#REF!,#REF!:#REF!,0))</f>
        <v>#REF!</v>
      </c>
    </row>
    <row r="7223" spans="1:6" ht="16.5" x14ac:dyDescent="0.3">
      <c r="A7223" s="9" t="s">
        <v>15102</v>
      </c>
      <c r="B7223" s="9" t="s">
        <v>2015</v>
      </c>
      <c r="C7223" s="10">
        <v>56795</v>
      </c>
      <c r="D7223" s="9">
        <v>8145387981</v>
      </c>
      <c r="E7223" s="9" t="e">
        <f>INDEX(#REF!:#REF!,MATCH($D7223,#REF!:#REF!,0),MATCH(#REF!,#REF!:#REF!,0))</f>
        <v>#REF!</v>
      </c>
      <c r="F7223" s="9" t="e">
        <f>INDEX(#REF!:#REF!,MATCH($D7223,#REF!:#REF!,0),MATCH(#REF!,#REF!:#REF!,0))</f>
        <v>#REF!</v>
      </c>
    </row>
    <row r="7224" spans="1:6" ht="16.5" x14ac:dyDescent="0.3">
      <c r="A7224" s="9" t="s">
        <v>15101</v>
      </c>
      <c r="B7224" s="9" t="s">
        <v>3085</v>
      </c>
      <c r="C7224" s="10">
        <v>25506</v>
      </c>
      <c r="D7224" s="9">
        <v>3858163570</v>
      </c>
      <c r="E7224" s="9" t="e">
        <f>INDEX(#REF!:#REF!,MATCH($D7224,#REF!:#REF!,0),MATCH(#REF!,#REF!:#REF!,0))</f>
        <v>#REF!</v>
      </c>
      <c r="F7224" s="9" t="e">
        <f>INDEX(#REF!:#REF!,MATCH($D7224,#REF!:#REF!,0),MATCH(#REF!,#REF!:#REF!,0))</f>
        <v>#REF!</v>
      </c>
    </row>
    <row r="7225" spans="1:6" ht="16.5" x14ac:dyDescent="0.3">
      <c r="A7225" s="9" t="s">
        <v>15100</v>
      </c>
      <c r="B7225" s="9" t="s">
        <v>2783</v>
      </c>
      <c r="C7225" s="10">
        <v>16925</v>
      </c>
      <c r="D7225" s="9">
        <v>8322342209</v>
      </c>
      <c r="E7225" s="9" t="e">
        <f>INDEX(#REF!:#REF!,MATCH($D7225,#REF!:#REF!,0),MATCH(#REF!,#REF!:#REF!,0))</f>
        <v>#REF!</v>
      </c>
      <c r="F7225" s="9" t="e">
        <f>INDEX(#REF!:#REF!,MATCH($D7225,#REF!:#REF!,0),MATCH(#REF!,#REF!:#REF!,0))</f>
        <v>#REF!</v>
      </c>
    </row>
    <row r="7226" spans="1:6" ht="16.5" x14ac:dyDescent="0.3">
      <c r="A7226" s="9" t="s">
        <v>15099</v>
      </c>
      <c r="B7226" s="9" t="s">
        <v>2129</v>
      </c>
      <c r="C7226" s="10">
        <v>29556</v>
      </c>
      <c r="D7226" s="9">
        <v>7914395587</v>
      </c>
      <c r="E7226" s="9" t="e">
        <f>INDEX(#REF!:#REF!,MATCH($D7226,#REF!:#REF!,0),MATCH(#REF!,#REF!:#REF!,0))</f>
        <v>#REF!</v>
      </c>
      <c r="F7226" s="9" t="e">
        <f>INDEX(#REF!:#REF!,MATCH($D7226,#REF!:#REF!,0),MATCH(#REF!,#REF!:#REF!,0))</f>
        <v>#REF!</v>
      </c>
    </row>
    <row r="7227" spans="1:6" ht="16.5" x14ac:dyDescent="0.3">
      <c r="A7227" s="9" t="s">
        <v>15098</v>
      </c>
      <c r="B7227" s="9" t="s">
        <v>2428</v>
      </c>
      <c r="C7227" s="10">
        <v>49542</v>
      </c>
      <c r="D7227" s="9">
        <v>9023313240</v>
      </c>
      <c r="E7227" s="9" t="e">
        <f>INDEX(#REF!:#REF!,MATCH($D7227,#REF!:#REF!,0),MATCH(#REF!,#REF!:#REF!,0))</f>
        <v>#REF!</v>
      </c>
      <c r="F7227" s="9" t="e">
        <f>INDEX(#REF!:#REF!,MATCH($D7227,#REF!:#REF!,0),MATCH(#REF!,#REF!:#REF!,0))</f>
        <v>#REF!</v>
      </c>
    </row>
    <row r="7228" spans="1:6" ht="16.5" x14ac:dyDescent="0.3">
      <c r="A7228" s="9" t="s">
        <v>15097</v>
      </c>
      <c r="B7228" s="9" t="s">
        <v>2456</v>
      </c>
      <c r="C7228" s="10">
        <v>54723</v>
      </c>
      <c r="D7228" s="9">
        <v>4716524892</v>
      </c>
      <c r="E7228" s="9" t="e">
        <f>INDEX(#REF!:#REF!,MATCH($D7228,#REF!:#REF!,0),MATCH(#REF!,#REF!:#REF!,0))</f>
        <v>#REF!</v>
      </c>
      <c r="F7228" s="9" t="e">
        <f>INDEX(#REF!:#REF!,MATCH($D7228,#REF!:#REF!,0),MATCH(#REF!,#REF!:#REF!,0))</f>
        <v>#REF!</v>
      </c>
    </row>
    <row r="7229" spans="1:6" ht="16.5" x14ac:dyDescent="0.3">
      <c r="A7229" s="9" t="s">
        <v>15096</v>
      </c>
      <c r="B7229" s="9" t="s">
        <v>3416</v>
      </c>
      <c r="C7229" s="10">
        <v>10104</v>
      </c>
      <c r="D7229" s="9">
        <v>25254650</v>
      </c>
      <c r="E7229" s="9" t="e">
        <f>INDEX(#REF!:#REF!,MATCH($D7229,#REF!:#REF!,0),MATCH(#REF!,#REF!:#REF!,0))</f>
        <v>#REF!</v>
      </c>
      <c r="F7229" s="9" t="e">
        <f>INDEX(#REF!:#REF!,MATCH($D7229,#REF!:#REF!,0),MATCH(#REF!,#REF!:#REF!,0))</f>
        <v>#REF!</v>
      </c>
    </row>
    <row r="7230" spans="1:6" ht="16.5" x14ac:dyDescent="0.3">
      <c r="A7230" s="9" t="s">
        <v>15095</v>
      </c>
      <c r="B7230" s="9" t="s">
        <v>2140</v>
      </c>
      <c r="C7230" s="10">
        <v>40168</v>
      </c>
      <c r="D7230" s="9">
        <v>4997183822</v>
      </c>
      <c r="E7230" s="9" t="e">
        <f>INDEX(#REF!:#REF!,MATCH($D7230,#REF!:#REF!,0),MATCH(#REF!,#REF!:#REF!,0))</f>
        <v>#REF!</v>
      </c>
      <c r="F7230" s="9" t="e">
        <f>INDEX(#REF!:#REF!,MATCH($D7230,#REF!:#REF!,0),MATCH(#REF!,#REF!:#REF!,0))</f>
        <v>#REF!</v>
      </c>
    </row>
    <row r="7231" spans="1:6" ht="16.5" x14ac:dyDescent="0.3">
      <c r="A7231" s="9" t="s">
        <v>15094</v>
      </c>
      <c r="B7231" s="9" t="s">
        <v>2291</v>
      </c>
      <c r="C7231" s="10">
        <v>49633</v>
      </c>
      <c r="D7231" s="9">
        <v>7961231404</v>
      </c>
      <c r="E7231" s="9" t="e">
        <f>INDEX(#REF!:#REF!,MATCH($D7231,#REF!:#REF!,0),MATCH(#REF!,#REF!:#REF!,0))</f>
        <v>#REF!</v>
      </c>
      <c r="F7231" s="9" t="e">
        <f>INDEX(#REF!:#REF!,MATCH($D7231,#REF!:#REF!,0),MATCH(#REF!,#REF!:#REF!,0))</f>
        <v>#REF!</v>
      </c>
    </row>
    <row r="7232" spans="1:6" ht="16.5" x14ac:dyDescent="0.3">
      <c r="A7232" s="9" t="s">
        <v>15093</v>
      </c>
      <c r="B7232" s="9" t="s">
        <v>2974</v>
      </c>
      <c r="C7232" s="10">
        <v>17269</v>
      </c>
      <c r="D7232" s="9">
        <v>5358183647</v>
      </c>
      <c r="E7232" s="9" t="e">
        <f>INDEX(#REF!:#REF!,MATCH($D7232,#REF!:#REF!,0),MATCH(#REF!,#REF!:#REF!,0))</f>
        <v>#REF!</v>
      </c>
      <c r="F7232" s="9" t="e">
        <f>INDEX(#REF!:#REF!,MATCH($D7232,#REF!:#REF!,0),MATCH(#REF!,#REF!:#REF!,0))</f>
        <v>#REF!</v>
      </c>
    </row>
    <row r="7233" spans="1:6" ht="16.5" x14ac:dyDescent="0.3">
      <c r="A7233" s="9" t="s">
        <v>15092</v>
      </c>
      <c r="B7233" s="9" t="s">
        <v>2783</v>
      </c>
      <c r="C7233" s="10">
        <v>38154</v>
      </c>
      <c r="D7233" s="9">
        <v>5574535556</v>
      </c>
      <c r="E7233" s="9" t="e">
        <f>INDEX(#REF!:#REF!,MATCH($D7233,#REF!:#REF!,0),MATCH(#REF!,#REF!:#REF!,0))</f>
        <v>#REF!</v>
      </c>
      <c r="F7233" s="9" t="e">
        <f>INDEX(#REF!:#REF!,MATCH($D7233,#REF!:#REF!,0),MATCH(#REF!,#REF!:#REF!,0))</f>
        <v>#REF!</v>
      </c>
    </row>
    <row r="7234" spans="1:6" ht="16.5" x14ac:dyDescent="0.3">
      <c r="A7234" s="9" t="s">
        <v>15091</v>
      </c>
      <c r="B7234" s="9" t="s">
        <v>2056</v>
      </c>
      <c r="C7234" s="10">
        <v>22592</v>
      </c>
      <c r="D7234" s="9">
        <v>4691333258</v>
      </c>
      <c r="E7234" s="9" t="e">
        <f>INDEX(#REF!:#REF!,MATCH($D7234,#REF!:#REF!,0),MATCH(#REF!,#REF!:#REF!,0))</f>
        <v>#REF!</v>
      </c>
      <c r="F7234" s="9" t="e">
        <f>INDEX(#REF!:#REF!,MATCH($D7234,#REF!:#REF!,0),MATCH(#REF!,#REF!:#REF!,0))</f>
        <v>#REF!</v>
      </c>
    </row>
    <row r="7235" spans="1:6" ht="16.5" x14ac:dyDescent="0.3">
      <c r="A7235" s="9" t="s">
        <v>15090</v>
      </c>
      <c r="B7235" s="9" t="s">
        <v>2572</v>
      </c>
      <c r="C7235" s="10">
        <v>29422</v>
      </c>
      <c r="D7235" s="9">
        <v>1953937357</v>
      </c>
      <c r="E7235" s="9" t="e">
        <f>INDEX(#REF!:#REF!,MATCH($D7235,#REF!:#REF!,0),MATCH(#REF!,#REF!:#REF!,0))</f>
        <v>#REF!</v>
      </c>
      <c r="F7235" s="9" t="e">
        <f>INDEX(#REF!:#REF!,MATCH($D7235,#REF!:#REF!,0),MATCH(#REF!,#REF!:#REF!,0))</f>
        <v>#REF!</v>
      </c>
    </row>
    <row r="7236" spans="1:6" ht="16.5" x14ac:dyDescent="0.3">
      <c r="A7236" s="9" t="s">
        <v>15089</v>
      </c>
      <c r="B7236" s="9" t="s">
        <v>2009</v>
      </c>
      <c r="C7236" s="10">
        <v>52418</v>
      </c>
      <c r="D7236" s="9">
        <v>2702941109</v>
      </c>
      <c r="E7236" s="9" t="e">
        <f>INDEX(#REF!:#REF!,MATCH($D7236,#REF!:#REF!,0),MATCH(#REF!,#REF!:#REF!,0))</f>
        <v>#REF!</v>
      </c>
      <c r="F7236" s="9" t="e">
        <f>INDEX(#REF!:#REF!,MATCH($D7236,#REF!:#REF!,0),MATCH(#REF!,#REF!:#REF!,0))</f>
        <v>#REF!</v>
      </c>
    </row>
    <row r="7237" spans="1:6" ht="16.5" x14ac:dyDescent="0.3">
      <c r="A7237" s="9" t="s">
        <v>15088</v>
      </c>
      <c r="B7237" s="9" t="s">
        <v>3856</v>
      </c>
      <c r="C7237" s="10">
        <v>46063</v>
      </c>
      <c r="D7237" s="9">
        <v>3597778305</v>
      </c>
      <c r="E7237" s="9" t="e">
        <f>INDEX(#REF!:#REF!,MATCH($D7237,#REF!:#REF!,0),MATCH(#REF!,#REF!:#REF!,0))</f>
        <v>#REF!</v>
      </c>
      <c r="F7237" s="9" t="e">
        <f>INDEX(#REF!:#REF!,MATCH($D7237,#REF!:#REF!,0),MATCH(#REF!,#REF!:#REF!,0))</f>
        <v>#REF!</v>
      </c>
    </row>
    <row r="7238" spans="1:6" ht="16.5" x14ac:dyDescent="0.3">
      <c r="A7238" s="9" t="s">
        <v>15087</v>
      </c>
      <c r="B7238" s="9" t="s">
        <v>2860</v>
      </c>
      <c r="C7238" s="10">
        <v>48004</v>
      </c>
      <c r="D7238" s="9">
        <v>37593587</v>
      </c>
      <c r="E7238" s="9" t="e">
        <f>INDEX(#REF!:#REF!,MATCH($D7238,#REF!:#REF!,0),MATCH(#REF!,#REF!:#REF!,0))</f>
        <v>#REF!</v>
      </c>
      <c r="F7238" s="9" t="e">
        <f>INDEX(#REF!:#REF!,MATCH($D7238,#REF!:#REF!,0),MATCH(#REF!,#REF!:#REF!,0))</f>
        <v>#REF!</v>
      </c>
    </row>
    <row r="7239" spans="1:6" ht="16.5" x14ac:dyDescent="0.3">
      <c r="A7239" s="9" t="s">
        <v>15086</v>
      </c>
      <c r="B7239" s="9" t="s">
        <v>2673</v>
      </c>
      <c r="C7239" s="10">
        <v>10996</v>
      </c>
      <c r="D7239" s="9">
        <v>3538909016</v>
      </c>
      <c r="E7239" s="9" t="e">
        <f>INDEX(#REF!:#REF!,MATCH($D7239,#REF!:#REF!,0),MATCH(#REF!,#REF!:#REF!,0))</f>
        <v>#REF!</v>
      </c>
      <c r="F7239" s="9" t="e">
        <f>INDEX(#REF!:#REF!,MATCH($D7239,#REF!:#REF!,0),MATCH(#REF!,#REF!:#REF!,0))</f>
        <v>#REF!</v>
      </c>
    </row>
    <row r="7240" spans="1:6" ht="16.5" x14ac:dyDescent="0.3">
      <c r="A7240" s="9" t="s">
        <v>15085</v>
      </c>
      <c r="B7240" s="9" t="s">
        <v>2600</v>
      </c>
      <c r="C7240" s="10">
        <v>47625</v>
      </c>
      <c r="D7240" s="9">
        <v>813832926</v>
      </c>
      <c r="E7240" s="9" t="e">
        <f>INDEX(#REF!:#REF!,MATCH($D7240,#REF!:#REF!,0),MATCH(#REF!,#REF!:#REF!,0))</f>
        <v>#REF!</v>
      </c>
      <c r="F7240" s="9" t="e">
        <f>INDEX(#REF!:#REF!,MATCH($D7240,#REF!:#REF!,0),MATCH(#REF!,#REF!:#REF!,0))</f>
        <v>#REF!</v>
      </c>
    </row>
    <row r="7241" spans="1:6" ht="16.5" x14ac:dyDescent="0.3">
      <c r="A7241" s="9" t="s">
        <v>15084</v>
      </c>
      <c r="B7241" s="9" t="s">
        <v>2107</v>
      </c>
      <c r="C7241" s="10">
        <v>17689</v>
      </c>
      <c r="D7241" s="9">
        <v>1053331541</v>
      </c>
      <c r="E7241" s="9" t="e">
        <f>INDEX(#REF!:#REF!,MATCH($D7241,#REF!:#REF!,0),MATCH(#REF!,#REF!:#REF!,0))</f>
        <v>#REF!</v>
      </c>
      <c r="F7241" s="9" t="e">
        <f>INDEX(#REF!:#REF!,MATCH($D7241,#REF!:#REF!,0),MATCH(#REF!,#REF!:#REF!,0))</f>
        <v>#REF!</v>
      </c>
    </row>
    <row r="7242" spans="1:6" ht="16.5" x14ac:dyDescent="0.3">
      <c r="A7242" s="9" t="s">
        <v>15083</v>
      </c>
      <c r="B7242" s="9" t="s">
        <v>2357</v>
      </c>
      <c r="C7242" s="10">
        <v>59986</v>
      </c>
      <c r="D7242" s="9">
        <v>7866715386</v>
      </c>
      <c r="E7242" s="9" t="e">
        <f>INDEX(#REF!:#REF!,MATCH($D7242,#REF!:#REF!,0),MATCH(#REF!,#REF!:#REF!,0))</f>
        <v>#REF!</v>
      </c>
      <c r="F7242" s="9" t="e">
        <f>INDEX(#REF!:#REF!,MATCH($D7242,#REF!:#REF!,0),MATCH(#REF!,#REF!:#REF!,0))</f>
        <v>#REF!</v>
      </c>
    </row>
    <row r="7243" spans="1:6" ht="16.5" x14ac:dyDescent="0.3">
      <c r="A7243" s="9" t="s">
        <v>15082</v>
      </c>
      <c r="B7243" s="9" t="s">
        <v>2422</v>
      </c>
      <c r="C7243" s="10">
        <v>37344</v>
      </c>
      <c r="D7243" s="9">
        <v>8173067724</v>
      </c>
      <c r="E7243" s="9" t="e">
        <f>INDEX(#REF!:#REF!,MATCH($D7243,#REF!:#REF!,0),MATCH(#REF!,#REF!:#REF!,0))</f>
        <v>#REF!</v>
      </c>
      <c r="F7243" s="9" t="e">
        <f>INDEX(#REF!:#REF!,MATCH($D7243,#REF!:#REF!,0),MATCH(#REF!,#REF!:#REF!,0))</f>
        <v>#REF!</v>
      </c>
    </row>
    <row r="7244" spans="1:6" ht="16.5" x14ac:dyDescent="0.3">
      <c r="A7244" s="9" t="s">
        <v>15081</v>
      </c>
      <c r="B7244" s="9" t="s">
        <v>2673</v>
      </c>
      <c r="C7244" s="10">
        <v>15195</v>
      </c>
      <c r="D7244" s="9">
        <v>4406664351</v>
      </c>
      <c r="E7244" s="9" t="e">
        <f>INDEX(#REF!:#REF!,MATCH($D7244,#REF!:#REF!,0),MATCH(#REF!,#REF!:#REF!,0))</f>
        <v>#REF!</v>
      </c>
      <c r="F7244" s="9" t="e">
        <f>INDEX(#REF!:#REF!,MATCH($D7244,#REF!:#REF!,0),MATCH(#REF!,#REF!:#REF!,0))</f>
        <v>#REF!</v>
      </c>
    </row>
    <row r="7245" spans="1:6" ht="16.5" x14ac:dyDescent="0.3">
      <c r="A7245" s="9" t="s">
        <v>15080</v>
      </c>
      <c r="B7245" s="9" t="s">
        <v>2795</v>
      </c>
      <c r="C7245" s="10">
        <v>27795</v>
      </c>
      <c r="D7245" s="9">
        <v>3991963221</v>
      </c>
      <c r="E7245" s="9" t="e">
        <f>INDEX(#REF!:#REF!,MATCH($D7245,#REF!:#REF!,0),MATCH(#REF!,#REF!:#REF!,0))</f>
        <v>#REF!</v>
      </c>
      <c r="F7245" s="9" t="e">
        <f>INDEX(#REF!:#REF!,MATCH($D7245,#REF!:#REF!,0),MATCH(#REF!,#REF!:#REF!,0))</f>
        <v>#REF!</v>
      </c>
    </row>
    <row r="7246" spans="1:6" ht="16.5" x14ac:dyDescent="0.3">
      <c r="A7246" s="9" t="s">
        <v>15079</v>
      </c>
      <c r="B7246" s="9" t="s">
        <v>3071</v>
      </c>
      <c r="C7246" s="10">
        <v>55125</v>
      </c>
      <c r="D7246" s="9">
        <v>9548500949</v>
      </c>
      <c r="E7246" s="9" t="e">
        <f>INDEX(#REF!:#REF!,MATCH($D7246,#REF!:#REF!,0),MATCH(#REF!,#REF!:#REF!,0))</f>
        <v>#REF!</v>
      </c>
      <c r="F7246" s="9" t="e">
        <f>INDEX(#REF!:#REF!,MATCH($D7246,#REF!:#REF!,0),MATCH(#REF!,#REF!:#REF!,0))</f>
        <v>#REF!</v>
      </c>
    </row>
    <row r="7247" spans="1:6" ht="16.5" x14ac:dyDescent="0.3">
      <c r="A7247" s="9" t="s">
        <v>15078</v>
      </c>
      <c r="B7247" s="9" t="s">
        <v>2136</v>
      </c>
      <c r="C7247" s="10">
        <v>44113</v>
      </c>
      <c r="D7247" s="9">
        <v>1892125439</v>
      </c>
      <c r="E7247" s="9" t="e">
        <f>INDEX(#REF!:#REF!,MATCH($D7247,#REF!:#REF!,0),MATCH(#REF!,#REF!:#REF!,0))</f>
        <v>#REF!</v>
      </c>
      <c r="F7247" s="9" t="e">
        <f>INDEX(#REF!:#REF!,MATCH($D7247,#REF!:#REF!,0),MATCH(#REF!,#REF!:#REF!,0))</f>
        <v>#REF!</v>
      </c>
    </row>
    <row r="7248" spans="1:6" ht="16.5" x14ac:dyDescent="0.3">
      <c r="A7248" s="9" t="s">
        <v>15077</v>
      </c>
      <c r="B7248" s="9" t="s">
        <v>2379</v>
      </c>
      <c r="C7248" s="10">
        <v>25431</v>
      </c>
      <c r="D7248" s="9">
        <v>5903124704</v>
      </c>
      <c r="E7248" s="9" t="e">
        <f>INDEX(#REF!:#REF!,MATCH($D7248,#REF!:#REF!,0),MATCH(#REF!,#REF!:#REF!,0))</f>
        <v>#REF!</v>
      </c>
      <c r="F7248" s="9" t="e">
        <f>INDEX(#REF!:#REF!,MATCH($D7248,#REF!:#REF!,0),MATCH(#REF!,#REF!:#REF!,0))</f>
        <v>#REF!</v>
      </c>
    </row>
    <row r="7249" spans="1:6" ht="16.5" x14ac:dyDescent="0.3">
      <c r="A7249" s="9" t="s">
        <v>15076</v>
      </c>
      <c r="B7249" s="9" t="s">
        <v>3229</v>
      </c>
      <c r="C7249" s="10">
        <v>11340</v>
      </c>
      <c r="D7249" s="9">
        <v>7473861379</v>
      </c>
      <c r="E7249" s="9" t="e">
        <f>INDEX(#REF!:#REF!,MATCH($D7249,#REF!:#REF!,0),MATCH(#REF!,#REF!:#REF!,0))</f>
        <v>#REF!</v>
      </c>
      <c r="F7249" s="9" t="e">
        <f>INDEX(#REF!:#REF!,MATCH($D7249,#REF!:#REF!,0),MATCH(#REF!,#REF!:#REF!,0))</f>
        <v>#REF!</v>
      </c>
    </row>
    <row r="7250" spans="1:6" ht="16.5" x14ac:dyDescent="0.3">
      <c r="A7250" s="9" t="s">
        <v>15075</v>
      </c>
      <c r="B7250" s="9" t="s">
        <v>2381</v>
      </c>
      <c r="C7250" s="10">
        <v>10310</v>
      </c>
      <c r="D7250" s="9">
        <v>449160092</v>
      </c>
      <c r="E7250" s="9" t="e">
        <f>INDEX(#REF!:#REF!,MATCH($D7250,#REF!:#REF!,0),MATCH(#REF!,#REF!:#REF!,0))</f>
        <v>#REF!</v>
      </c>
      <c r="F7250" s="9" t="e">
        <f>INDEX(#REF!:#REF!,MATCH($D7250,#REF!:#REF!,0),MATCH(#REF!,#REF!:#REF!,0))</f>
        <v>#REF!</v>
      </c>
    </row>
    <row r="7251" spans="1:6" ht="16.5" x14ac:dyDescent="0.3">
      <c r="A7251" s="9" t="s">
        <v>15074</v>
      </c>
      <c r="B7251" s="9" t="s">
        <v>2193</v>
      </c>
      <c r="C7251" s="10">
        <v>54018</v>
      </c>
      <c r="D7251" s="9">
        <v>7573774818</v>
      </c>
      <c r="E7251" s="9" t="e">
        <f>INDEX(#REF!:#REF!,MATCH($D7251,#REF!:#REF!,0),MATCH(#REF!,#REF!:#REF!,0))</f>
        <v>#REF!</v>
      </c>
      <c r="F7251" s="9" t="e">
        <f>INDEX(#REF!:#REF!,MATCH($D7251,#REF!:#REF!,0),MATCH(#REF!,#REF!:#REF!,0))</f>
        <v>#REF!</v>
      </c>
    </row>
    <row r="7252" spans="1:6" ht="16.5" x14ac:dyDescent="0.3">
      <c r="A7252" s="9" t="s">
        <v>15073</v>
      </c>
      <c r="B7252" s="9" t="s">
        <v>1957</v>
      </c>
      <c r="C7252" s="10">
        <v>47197</v>
      </c>
      <c r="D7252" s="9">
        <v>7885796000</v>
      </c>
      <c r="E7252" s="9" t="e">
        <f>INDEX(#REF!:#REF!,MATCH($D7252,#REF!:#REF!,0),MATCH(#REF!,#REF!:#REF!,0))</f>
        <v>#REF!</v>
      </c>
      <c r="F7252" s="9" t="e">
        <f>INDEX(#REF!:#REF!,MATCH($D7252,#REF!:#REF!,0),MATCH(#REF!,#REF!:#REF!,0))</f>
        <v>#REF!</v>
      </c>
    </row>
    <row r="7253" spans="1:6" ht="16.5" x14ac:dyDescent="0.3">
      <c r="A7253" s="9" t="s">
        <v>15072</v>
      </c>
      <c r="B7253" s="9" t="s">
        <v>2167</v>
      </c>
      <c r="C7253" s="10">
        <v>33285</v>
      </c>
      <c r="D7253" s="9">
        <v>4278470843</v>
      </c>
      <c r="E7253" s="9" t="e">
        <f>INDEX(#REF!:#REF!,MATCH($D7253,#REF!:#REF!,0),MATCH(#REF!,#REF!:#REF!,0))</f>
        <v>#REF!</v>
      </c>
      <c r="F7253" s="9" t="e">
        <f>INDEX(#REF!:#REF!,MATCH($D7253,#REF!:#REF!,0),MATCH(#REF!,#REF!:#REF!,0))</f>
        <v>#REF!</v>
      </c>
    </row>
    <row r="7254" spans="1:6" ht="16.5" x14ac:dyDescent="0.3">
      <c r="A7254" s="9" t="s">
        <v>15071</v>
      </c>
      <c r="B7254" s="9" t="s">
        <v>2942</v>
      </c>
      <c r="C7254" s="10">
        <v>55111</v>
      </c>
      <c r="D7254" s="9">
        <v>9892583027</v>
      </c>
      <c r="E7254" s="9" t="e">
        <f>INDEX(#REF!:#REF!,MATCH($D7254,#REF!:#REF!,0),MATCH(#REF!,#REF!:#REF!,0))</f>
        <v>#REF!</v>
      </c>
      <c r="F7254" s="9" t="e">
        <f>INDEX(#REF!:#REF!,MATCH($D7254,#REF!:#REF!,0),MATCH(#REF!,#REF!:#REF!,0))</f>
        <v>#REF!</v>
      </c>
    </row>
    <row r="7255" spans="1:6" ht="16.5" x14ac:dyDescent="0.3">
      <c r="A7255" s="9" t="s">
        <v>15070</v>
      </c>
      <c r="B7255" s="9" t="s">
        <v>2195</v>
      </c>
      <c r="C7255" s="10">
        <v>45350</v>
      </c>
      <c r="D7255" s="9">
        <v>6462250968</v>
      </c>
      <c r="E7255" s="9" t="e">
        <f>INDEX(#REF!:#REF!,MATCH($D7255,#REF!:#REF!,0),MATCH(#REF!,#REF!:#REF!,0))</f>
        <v>#REF!</v>
      </c>
      <c r="F7255" s="9" t="e">
        <f>INDEX(#REF!:#REF!,MATCH($D7255,#REF!:#REF!,0),MATCH(#REF!,#REF!:#REF!,0))</f>
        <v>#REF!</v>
      </c>
    </row>
    <row r="7256" spans="1:6" ht="16.5" x14ac:dyDescent="0.3">
      <c r="A7256" s="9" t="s">
        <v>15069</v>
      </c>
      <c r="B7256" s="9" t="s">
        <v>2032</v>
      </c>
      <c r="C7256" s="10">
        <v>28040</v>
      </c>
      <c r="D7256" s="9">
        <v>9331851693</v>
      </c>
      <c r="E7256" s="9" t="e">
        <f>INDEX(#REF!:#REF!,MATCH($D7256,#REF!:#REF!,0),MATCH(#REF!,#REF!:#REF!,0))</f>
        <v>#REF!</v>
      </c>
      <c r="F7256" s="9" t="e">
        <f>INDEX(#REF!:#REF!,MATCH($D7256,#REF!:#REF!,0),MATCH(#REF!,#REF!:#REF!,0))</f>
        <v>#REF!</v>
      </c>
    </row>
    <row r="7257" spans="1:6" ht="16.5" x14ac:dyDescent="0.3">
      <c r="A7257" s="9" t="s">
        <v>15068</v>
      </c>
      <c r="B7257" s="9" t="s">
        <v>2149</v>
      </c>
      <c r="C7257" s="10">
        <v>26292</v>
      </c>
      <c r="D7257" s="9">
        <v>6520635286</v>
      </c>
      <c r="E7257" s="9" t="e">
        <f>INDEX(#REF!:#REF!,MATCH($D7257,#REF!:#REF!,0),MATCH(#REF!,#REF!:#REF!,0))</f>
        <v>#REF!</v>
      </c>
      <c r="F7257" s="9" t="e">
        <f>INDEX(#REF!:#REF!,MATCH($D7257,#REF!:#REF!,0),MATCH(#REF!,#REF!:#REF!,0))</f>
        <v>#REF!</v>
      </c>
    </row>
    <row r="7258" spans="1:6" ht="16.5" x14ac:dyDescent="0.3">
      <c r="A7258" s="9" t="s">
        <v>15067</v>
      </c>
      <c r="B7258" s="9" t="s">
        <v>2155</v>
      </c>
      <c r="C7258" s="10">
        <v>14577</v>
      </c>
      <c r="D7258" s="9">
        <v>9151658844</v>
      </c>
      <c r="E7258" s="9" t="e">
        <f>INDEX(#REF!:#REF!,MATCH($D7258,#REF!:#REF!,0),MATCH(#REF!,#REF!:#REF!,0))</f>
        <v>#REF!</v>
      </c>
      <c r="F7258" s="9" t="e">
        <f>INDEX(#REF!:#REF!,MATCH($D7258,#REF!:#REF!,0),MATCH(#REF!,#REF!:#REF!,0))</f>
        <v>#REF!</v>
      </c>
    </row>
    <row r="7259" spans="1:6" ht="16.5" x14ac:dyDescent="0.3">
      <c r="A7259" s="9" t="s">
        <v>15066</v>
      </c>
      <c r="B7259" s="9" t="s">
        <v>2468</v>
      </c>
      <c r="C7259" s="10">
        <v>30331</v>
      </c>
      <c r="D7259" s="9">
        <v>4502817627</v>
      </c>
      <c r="E7259" s="9" t="e">
        <f>INDEX(#REF!:#REF!,MATCH($D7259,#REF!:#REF!,0),MATCH(#REF!,#REF!:#REF!,0))</f>
        <v>#REF!</v>
      </c>
      <c r="F7259" s="9" t="e">
        <f>INDEX(#REF!:#REF!,MATCH($D7259,#REF!:#REF!,0),MATCH(#REF!,#REF!:#REF!,0))</f>
        <v>#REF!</v>
      </c>
    </row>
    <row r="7260" spans="1:6" ht="16.5" x14ac:dyDescent="0.3">
      <c r="A7260" s="9" t="s">
        <v>15065</v>
      </c>
      <c r="B7260" s="9" t="s">
        <v>2509</v>
      </c>
      <c r="C7260" s="10">
        <v>13777</v>
      </c>
      <c r="D7260" s="9">
        <v>5134745579</v>
      </c>
      <c r="E7260" s="9" t="e">
        <f>INDEX(#REF!:#REF!,MATCH($D7260,#REF!:#REF!,0),MATCH(#REF!,#REF!:#REF!,0))</f>
        <v>#REF!</v>
      </c>
      <c r="F7260" s="9" t="e">
        <f>INDEX(#REF!:#REF!,MATCH($D7260,#REF!:#REF!,0),MATCH(#REF!,#REF!:#REF!,0))</f>
        <v>#REF!</v>
      </c>
    </row>
    <row r="7261" spans="1:6" ht="16.5" x14ac:dyDescent="0.3">
      <c r="A7261" s="9" t="s">
        <v>15064</v>
      </c>
      <c r="B7261" s="9" t="s">
        <v>2112</v>
      </c>
      <c r="C7261" s="10">
        <v>42273</v>
      </c>
      <c r="D7261" s="9">
        <v>1081492333</v>
      </c>
      <c r="E7261" s="9" t="e">
        <f>INDEX(#REF!:#REF!,MATCH($D7261,#REF!:#REF!,0),MATCH(#REF!,#REF!:#REF!,0))</f>
        <v>#REF!</v>
      </c>
      <c r="F7261" s="9" t="e">
        <f>INDEX(#REF!:#REF!,MATCH($D7261,#REF!:#REF!,0),MATCH(#REF!,#REF!:#REF!,0))</f>
        <v>#REF!</v>
      </c>
    </row>
    <row r="7262" spans="1:6" ht="16.5" x14ac:dyDescent="0.3">
      <c r="A7262" s="9" t="s">
        <v>15063</v>
      </c>
      <c r="B7262" s="9" t="s">
        <v>2354</v>
      </c>
      <c r="C7262" s="10">
        <v>53449</v>
      </c>
      <c r="D7262" s="9">
        <v>9624054975</v>
      </c>
      <c r="E7262" s="9" t="e">
        <f>INDEX(#REF!:#REF!,MATCH($D7262,#REF!:#REF!,0),MATCH(#REF!,#REF!:#REF!,0))</f>
        <v>#REF!</v>
      </c>
      <c r="F7262" s="9" t="e">
        <f>INDEX(#REF!:#REF!,MATCH($D7262,#REF!:#REF!,0),MATCH(#REF!,#REF!:#REF!,0))</f>
        <v>#REF!</v>
      </c>
    </row>
    <row r="7263" spans="1:6" ht="16.5" x14ac:dyDescent="0.3">
      <c r="A7263" s="9" t="s">
        <v>15062</v>
      </c>
      <c r="B7263" s="9" t="s">
        <v>2232</v>
      </c>
      <c r="C7263" s="10">
        <v>57437</v>
      </c>
      <c r="D7263" s="9">
        <v>1249074622</v>
      </c>
      <c r="E7263" s="9" t="e">
        <f>INDEX(#REF!:#REF!,MATCH($D7263,#REF!:#REF!,0),MATCH(#REF!,#REF!:#REF!,0))</f>
        <v>#REF!</v>
      </c>
      <c r="F7263" s="9" t="e">
        <f>INDEX(#REF!:#REF!,MATCH($D7263,#REF!:#REF!,0),MATCH(#REF!,#REF!:#REF!,0))</f>
        <v>#REF!</v>
      </c>
    </row>
    <row r="7264" spans="1:6" ht="16.5" x14ac:dyDescent="0.3">
      <c r="A7264" s="9" t="s">
        <v>15061</v>
      </c>
      <c r="B7264" s="9" t="s">
        <v>3856</v>
      </c>
      <c r="C7264" s="10">
        <v>29148</v>
      </c>
      <c r="D7264" s="9">
        <v>1887308636</v>
      </c>
      <c r="E7264" s="9" t="e">
        <f>INDEX(#REF!:#REF!,MATCH($D7264,#REF!:#REF!,0),MATCH(#REF!,#REF!:#REF!,0))</f>
        <v>#REF!</v>
      </c>
      <c r="F7264" s="9" t="e">
        <f>INDEX(#REF!:#REF!,MATCH($D7264,#REF!:#REF!,0),MATCH(#REF!,#REF!:#REF!,0))</f>
        <v>#REF!</v>
      </c>
    </row>
    <row r="7265" spans="1:6" ht="16.5" x14ac:dyDescent="0.3">
      <c r="A7265" s="9" t="s">
        <v>15060</v>
      </c>
      <c r="B7265" s="9" t="s">
        <v>3506</v>
      </c>
      <c r="C7265" s="10">
        <v>53278</v>
      </c>
      <c r="D7265" s="9">
        <v>7152427402</v>
      </c>
      <c r="E7265" s="9" t="e">
        <f>INDEX(#REF!:#REF!,MATCH($D7265,#REF!:#REF!,0),MATCH(#REF!,#REF!:#REF!,0))</f>
        <v>#REF!</v>
      </c>
      <c r="F7265" s="9" t="e">
        <f>INDEX(#REF!:#REF!,MATCH($D7265,#REF!:#REF!,0),MATCH(#REF!,#REF!:#REF!,0))</f>
        <v>#REF!</v>
      </c>
    </row>
    <row r="7266" spans="1:6" ht="16.5" x14ac:dyDescent="0.3">
      <c r="A7266" s="9" t="s">
        <v>15059</v>
      </c>
      <c r="B7266" s="9" t="s">
        <v>3617</v>
      </c>
      <c r="C7266" s="10">
        <v>12651</v>
      </c>
      <c r="D7266" s="9">
        <v>8904404991</v>
      </c>
      <c r="E7266" s="9" t="e">
        <f>INDEX(#REF!:#REF!,MATCH($D7266,#REF!:#REF!,0),MATCH(#REF!,#REF!:#REF!,0))</f>
        <v>#REF!</v>
      </c>
      <c r="F7266" s="9" t="e">
        <f>INDEX(#REF!:#REF!,MATCH($D7266,#REF!:#REF!,0),MATCH(#REF!,#REF!:#REF!,0))</f>
        <v>#REF!</v>
      </c>
    </row>
    <row r="7267" spans="1:6" ht="16.5" x14ac:dyDescent="0.3">
      <c r="A7267" s="9" t="s">
        <v>15058</v>
      </c>
      <c r="B7267" s="9" t="s">
        <v>2052</v>
      </c>
      <c r="C7267" s="10">
        <v>43978</v>
      </c>
      <c r="D7267" s="9">
        <v>630160104</v>
      </c>
      <c r="E7267" s="9" t="e">
        <f>INDEX(#REF!:#REF!,MATCH($D7267,#REF!:#REF!,0),MATCH(#REF!,#REF!:#REF!,0))</f>
        <v>#REF!</v>
      </c>
      <c r="F7267" s="9" t="e">
        <f>INDEX(#REF!:#REF!,MATCH($D7267,#REF!:#REF!,0),MATCH(#REF!,#REF!:#REF!,0))</f>
        <v>#REF!</v>
      </c>
    </row>
    <row r="7268" spans="1:6" ht="16.5" x14ac:dyDescent="0.3">
      <c r="A7268" s="9" t="s">
        <v>15057</v>
      </c>
      <c r="B7268" s="9" t="s">
        <v>2212</v>
      </c>
      <c r="C7268" s="10">
        <v>58019</v>
      </c>
      <c r="D7268" s="9">
        <v>3381164996</v>
      </c>
      <c r="E7268" s="9" t="e">
        <f>INDEX(#REF!:#REF!,MATCH($D7268,#REF!:#REF!,0),MATCH(#REF!,#REF!:#REF!,0))</f>
        <v>#REF!</v>
      </c>
      <c r="F7268" s="9" t="e">
        <f>INDEX(#REF!:#REF!,MATCH($D7268,#REF!:#REF!,0),MATCH(#REF!,#REF!:#REF!,0))</f>
        <v>#REF!</v>
      </c>
    </row>
    <row r="7269" spans="1:6" ht="16.5" x14ac:dyDescent="0.3">
      <c r="A7269" s="9" t="s">
        <v>15056</v>
      </c>
      <c r="B7269" s="9" t="s">
        <v>2149</v>
      </c>
      <c r="C7269" s="10">
        <v>50552</v>
      </c>
      <c r="D7269" s="9">
        <v>9328457335</v>
      </c>
      <c r="E7269" s="9" t="e">
        <f>INDEX(#REF!:#REF!,MATCH($D7269,#REF!:#REF!,0),MATCH(#REF!,#REF!:#REF!,0))</f>
        <v>#REF!</v>
      </c>
      <c r="F7269" s="9" t="e">
        <f>INDEX(#REF!:#REF!,MATCH($D7269,#REF!:#REF!,0),MATCH(#REF!,#REF!:#REF!,0))</f>
        <v>#REF!</v>
      </c>
    </row>
    <row r="7270" spans="1:6" ht="16.5" x14ac:dyDescent="0.3">
      <c r="A7270" s="9" t="s">
        <v>15055</v>
      </c>
      <c r="B7270" s="9" t="s">
        <v>1995</v>
      </c>
      <c r="C7270" s="10">
        <v>11358</v>
      </c>
      <c r="D7270" s="9">
        <v>7001733199</v>
      </c>
      <c r="E7270" s="9" t="e">
        <f>INDEX(#REF!:#REF!,MATCH($D7270,#REF!:#REF!,0),MATCH(#REF!,#REF!:#REF!,0))</f>
        <v>#REF!</v>
      </c>
      <c r="F7270" s="9" t="e">
        <f>INDEX(#REF!:#REF!,MATCH($D7270,#REF!:#REF!,0),MATCH(#REF!,#REF!:#REF!,0))</f>
        <v>#REF!</v>
      </c>
    </row>
    <row r="7271" spans="1:6" ht="16.5" x14ac:dyDescent="0.3">
      <c r="A7271" s="9" t="s">
        <v>15054</v>
      </c>
      <c r="B7271" s="9" t="s">
        <v>3255</v>
      </c>
      <c r="C7271" s="10">
        <v>15353</v>
      </c>
      <c r="D7271" s="9">
        <v>8254304106</v>
      </c>
      <c r="E7271" s="9" t="e">
        <f>INDEX(#REF!:#REF!,MATCH($D7271,#REF!:#REF!,0),MATCH(#REF!,#REF!:#REF!,0))</f>
        <v>#REF!</v>
      </c>
      <c r="F7271" s="9" t="e">
        <f>INDEX(#REF!:#REF!,MATCH($D7271,#REF!:#REF!,0),MATCH(#REF!,#REF!:#REF!,0))</f>
        <v>#REF!</v>
      </c>
    </row>
    <row r="7272" spans="1:6" ht="16.5" x14ac:dyDescent="0.3">
      <c r="A7272" s="9" t="s">
        <v>15053</v>
      </c>
      <c r="B7272" s="9" t="s">
        <v>2528</v>
      </c>
      <c r="C7272" s="10">
        <v>13499</v>
      </c>
      <c r="D7272" s="9">
        <v>4638232353</v>
      </c>
      <c r="E7272" s="9" t="e">
        <f>INDEX(#REF!:#REF!,MATCH($D7272,#REF!:#REF!,0),MATCH(#REF!,#REF!:#REF!,0))</f>
        <v>#REF!</v>
      </c>
      <c r="F7272" s="9" t="e">
        <f>INDEX(#REF!:#REF!,MATCH($D7272,#REF!:#REF!,0),MATCH(#REF!,#REF!:#REF!,0))</f>
        <v>#REF!</v>
      </c>
    </row>
    <row r="7273" spans="1:6" ht="16.5" x14ac:dyDescent="0.3">
      <c r="A7273" s="9" t="s">
        <v>15052</v>
      </c>
      <c r="B7273" s="9" t="s">
        <v>3187</v>
      </c>
      <c r="C7273" s="10">
        <v>55915</v>
      </c>
      <c r="D7273" s="9">
        <v>5068508845</v>
      </c>
      <c r="E7273" s="9" t="e">
        <f>INDEX(#REF!:#REF!,MATCH($D7273,#REF!:#REF!,0),MATCH(#REF!,#REF!:#REF!,0))</f>
        <v>#REF!</v>
      </c>
      <c r="F7273" s="9" t="e">
        <f>INDEX(#REF!:#REF!,MATCH($D7273,#REF!:#REF!,0),MATCH(#REF!,#REF!:#REF!,0))</f>
        <v>#REF!</v>
      </c>
    </row>
    <row r="7274" spans="1:6" ht="16.5" x14ac:dyDescent="0.3">
      <c r="A7274" s="9" t="s">
        <v>15051</v>
      </c>
      <c r="B7274" s="9" t="s">
        <v>2574</v>
      </c>
      <c r="C7274" s="10">
        <v>41821</v>
      </c>
      <c r="D7274" s="9">
        <v>9096285417</v>
      </c>
      <c r="E7274" s="9" t="e">
        <f>INDEX(#REF!:#REF!,MATCH($D7274,#REF!:#REF!,0),MATCH(#REF!,#REF!:#REF!,0))</f>
        <v>#REF!</v>
      </c>
      <c r="F7274" s="9" t="e">
        <f>INDEX(#REF!:#REF!,MATCH($D7274,#REF!:#REF!,0),MATCH(#REF!,#REF!:#REF!,0))</f>
        <v>#REF!</v>
      </c>
    </row>
    <row r="7275" spans="1:6" ht="16.5" x14ac:dyDescent="0.3">
      <c r="A7275" s="9" t="s">
        <v>15050</v>
      </c>
      <c r="B7275" s="9" t="s">
        <v>2230</v>
      </c>
      <c r="C7275" s="10">
        <v>42772</v>
      </c>
      <c r="D7275" s="9">
        <v>274599287</v>
      </c>
      <c r="E7275" s="9" t="e">
        <f>INDEX(#REF!:#REF!,MATCH($D7275,#REF!:#REF!,0),MATCH(#REF!,#REF!:#REF!,0))</f>
        <v>#REF!</v>
      </c>
      <c r="F7275" s="9" t="e">
        <f>INDEX(#REF!:#REF!,MATCH($D7275,#REF!:#REF!,0),MATCH(#REF!,#REF!:#REF!,0))</f>
        <v>#REF!</v>
      </c>
    </row>
    <row r="7276" spans="1:6" ht="16.5" x14ac:dyDescent="0.3">
      <c r="A7276" s="9" t="s">
        <v>15049</v>
      </c>
      <c r="B7276" s="9" t="s">
        <v>3079</v>
      </c>
      <c r="C7276" s="10">
        <v>37110</v>
      </c>
      <c r="D7276" s="9">
        <v>6300411419</v>
      </c>
      <c r="E7276" s="9" t="e">
        <f>INDEX(#REF!:#REF!,MATCH($D7276,#REF!:#REF!,0),MATCH(#REF!,#REF!:#REF!,0))</f>
        <v>#REF!</v>
      </c>
      <c r="F7276" s="9" t="e">
        <f>INDEX(#REF!:#REF!,MATCH($D7276,#REF!:#REF!,0),MATCH(#REF!,#REF!:#REF!,0))</f>
        <v>#REF!</v>
      </c>
    </row>
    <row r="7277" spans="1:6" ht="16.5" x14ac:dyDescent="0.3">
      <c r="A7277" s="9" t="s">
        <v>15048</v>
      </c>
      <c r="B7277" s="9" t="s">
        <v>2067</v>
      </c>
      <c r="C7277" s="10">
        <v>51872</v>
      </c>
      <c r="D7277" s="9">
        <v>3211170715</v>
      </c>
      <c r="E7277" s="9" t="e">
        <f>INDEX(#REF!:#REF!,MATCH($D7277,#REF!:#REF!,0),MATCH(#REF!,#REF!:#REF!,0))</f>
        <v>#REF!</v>
      </c>
      <c r="F7277" s="9" t="e">
        <f>INDEX(#REF!:#REF!,MATCH($D7277,#REF!:#REF!,0),MATCH(#REF!,#REF!:#REF!,0))</f>
        <v>#REF!</v>
      </c>
    </row>
    <row r="7278" spans="1:6" ht="16.5" x14ac:dyDescent="0.3">
      <c r="A7278" s="9" t="s">
        <v>15047</v>
      </c>
      <c r="B7278" s="9" t="s">
        <v>1943</v>
      </c>
      <c r="C7278" s="10">
        <v>37838</v>
      </c>
      <c r="D7278" s="9">
        <v>6789106936</v>
      </c>
      <c r="E7278" s="9" t="e">
        <f>INDEX(#REF!:#REF!,MATCH($D7278,#REF!:#REF!,0),MATCH(#REF!,#REF!:#REF!,0))</f>
        <v>#REF!</v>
      </c>
      <c r="F7278" s="9" t="e">
        <f>INDEX(#REF!:#REF!,MATCH($D7278,#REF!:#REF!,0),MATCH(#REF!,#REF!:#REF!,0))</f>
        <v>#REF!</v>
      </c>
    </row>
    <row r="7279" spans="1:6" ht="16.5" x14ac:dyDescent="0.3">
      <c r="A7279" s="9" t="s">
        <v>15046</v>
      </c>
      <c r="B7279" s="9" t="s">
        <v>3275</v>
      </c>
      <c r="C7279" s="10">
        <v>23498</v>
      </c>
      <c r="D7279" s="9">
        <v>5422052862</v>
      </c>
      <c r="E7279" s="9" t="e">
        <f>INDEX(#REF!:#REF!,MATCH($D7279,#REF!:#REF!,0),MATCH(#REF!,#REF!:#REF!,0))</f>
        <v>#REF!</v>
      </c>
      <c r="F7279" s="9" t="e">
        <f>INDEX(#REF!:#REF!,MATCH($D7279,#REF!:#REF!,0),MATCH(#REF!,#REF!:#REF!,0))</f>
        <v>#REF!</v>
      </c>
    </row>
    <row r="7280" spans="1:6" ht="16.5" x14ac:dyDescent="0.3">
      <c r="A7280" s="9" t="s">
        <v>15045</v>
      </c>
      <c r="B7280" s="9" t="s">
        <v>1971</v>
      </c>
      <c r="C7280" s="10">
        <v>48862</v>
      </c>
      <c r="D7280" s="9">
        <v>264454596</v>
      </c>
      <c r="E7280" s="9" t="e">
        <f>INDEX(#REF!:#REF!,MATCH($D7280,#REF!:#REF!,0),MATCH(#REF!,#REF!:#REF!,0))</f>
        <v>#REF!</v>
      </c>
      <c r="F7280" s="9" t="e">
        <f>INDEX(#REF!:#REF!,MATCH($D7280,#REF!:#REF!,0),MATCH(#REF!,#REF!:#REF!,0))</f>
        <v>#REF!</v>
      </c>
    </row>
    <row r="7281" spans="1:6" ht="16.5" x14ac:dyDescent="0.3">
      <c r="A7281" s="9" t="s">
        <v>15044</v>
      </c>
      <c r="B7281" s="9" t="s">
        <v>2669</v>
      </c>
      <c r="C7281" s="10">
        <v>12446</v>
      </c>
      <c r="D7281" s="9">
        <v>1839046880</v>
      </c>
      <c r="E7281" s="9" t="e">
        <f>INDEX(#REF!:#REF!,MATCH($D7281,#REF!:#REF!,0),MATCH(#REF!,#REF!:#REF!,0))</f>
        <v>#REF!</v>
      </c>
      <c r="F7281" s="9" t="e">
        <f>INDEX(#REF!:#REF!,MATCH($D7281,#REF!:#REF!,0),MATCH(#REF!,#REF!:#REF!,0))</f>
        <v>#REF!</v>
      </c>
    </row>
    <row r="7282" spans="1:6" ht="16.5" x14ac:dyDescent="0.3">
      <c r="A7282" s="9" t="s">
        <v>15043</v>
      </c>
      <c r="B7282" s="9" t="s">
        <v>2436</v>
      </c>
      <c r="C7282" s="10">
        <v>11607</v>
      </c>
      <c r="D7282" s="9">
        <v>5412518958</v>
      </c>
      <c r="E7282" s="9" t="e">
        <f>INDEX(#REF!:#REF!,MATCH($D7282,#REF!:#REF!,0),MATCH(#REF!,#REF!:#REF!,0))</f>
        <v>#REF!</v>
      </c>
      <c r="F7282" s="9" t="e">
        <f>INDEX(#REF!:#REF!,MATCH($D7282,#REF!:#REF!,0),MATCH(#REF!,#REF!:#REF!,0))</f>
        <v>#REF!</v>
      </c>
    </row>
    <row r="7283" spans="1:6" ht="16.5" x14ac:dyDescent="0.3">
      <c r="A7283" s="9" t="s">
        <v>15042</v>
      </c>
      <c r="B7283" s="9" t="s">
        <v>1957</v>
      </c>
      <c r="C7283" s="10">
        <v>31745</v>
      </c>
      <c r="D7283" s="9">
        <v>4260324861</v>
      </c>
      <c r="E7283" s="9" t="e">
        <f>INDEX(#REF!:#REF!,MATCH($D7283,#REF!:#REF!,0),MATCH(#REF!,#REF!:#REF!,0))</f>
        <v>#REF!</v>
      </c>
      <c r="F7283" s="9" t="e">
        <f>INDEX(#REF!:#REF!,MATCH($D7283,#REF!:#REF!,0),MATCH(#REF!,#REF!:#REF!,0))</f>
        <v>#REF!</v>
      </c>
    </row>
    <row r="7284" spans="1:6" ht="16.5" x14ac:dyDescent="0.3">
      <c r="A7284" s="9" t="s">
        <v>15041</v>
      </c>
      <c r="B7284" s="9" t="s">
        <v>1993</v>
      </c>
      <c r="C7284" s="10">
        <v>25157</v>
      </c>
      <c r="D7284" s="9">
        <v>2012142672</v>
      </c>
      <c r="E7284" s="9" t="e">
        <f>INDEX(#REF!:#REF!,MATCH($D7284,#REF!:#REF!,0),MATCH(#REF!,#REF!:#REF!,0))</f>
        <v>#REF!</v>
      </c>
      <c r="F7284" s="9" t="e">
        <f>INDEX(#REF!:#REF!,MATCH($D7284,#REF!:#REF!,0),MATCH(#REF!,#REF!:#REF!,0))</f>
        <v>#REF!</v>
      </c>
    </row>
    <row r="7285" spans="1:6" ht="16.5" x14ac:dyDescent="0.3">
      <c r="A7285" s="9" t="s">
        <v>15040</v>
      </c>
      <c r="B7285" s="9" t="s">
        <v>2241</v>
      </c>
      <c r="C7285" s="10">
        <v>25149</v>
      </c>
      <c r="D7285" s="9">
        <v>3904109642</v>
      </c>
      <c r="E7285" s="9" t="e">
        <f>INDEX(#REF!:#REF!,MATCH($D7285,#REF!:#REF!,0),MATCH(#REF!,#REF!:#REF!,0))</f>
        <v>#REF!</v>
      </c>
      <c r="F7285" s="9" t="e">
        <f>INDEX(#REF!:#REF!,MATCH($D7285,#REF!:#REF!,0),MATCH(#REF!,#REF!:#REF!,0))</f>
        <v>#REF!</v>
      </c>
    </row>
    <row r="7286" spans="1:6" ht="16.5" x14ac:dyDescent="0.3">
      <c r="A7286" s="9" t="s">
        <v>15039</v>
      </c>
      <c r="B7286" s="9" t="s">
        <v>2224</v>
      </c>
      <c r="C7286" s="10">
        <v>31942</v>
      </c>
      <c r="D7286" s="9">
        <v>7769010411</v>
      </c>
      <c r="E7286" s="9" t="e">
        <f>INDEX(#REF!:#REF!,MATCH($D7286,#REF!:#REF!,0),MATCH(#REF!,#REF!:#REF!,0))</f>
        <v>#REF!</v>
      </c>
      <c r="F7286" s="9" t="e">
        <f>INDEX(#REF!:#REF!,MATCH($D7286,#REF!:#REF!,0),MATCH(#REF!,#REF!:#REF!,0))</f>
        <v>#REF!</v>
      </c>
    </row>
    <row r="7287" spans="1:6" ht="16.5" x14ac:dyDescent="0.3">
      <c r="A7287" s="9" t="s">
        <v>15038</v>
      </c>
      <c r="B7287" s="9" t="s">
        <v>2448</v>
      </c>
      <c r="C7287" s="10">
        <v>16281</v>
      </c>
      <c r="D7287" s="9">
        <v>3097425365</v>
      </c>
      <c r="E7287" s="9" t="e">
        <f>INDEX(#REF!:#REF!,MATCH($D7287,#REF!:#REF!,0),MATCH(#REF!,#REF!:#REF!,0))</f>
        <v>#REF!</v>
      </c>
      <c r="F7287" s="9" t="e">
        <f>INDEX(#REF!:#REF!,MATCH($D7287,#REF!:#REF!,0),MATCH(#REF!,#REF!:#REF!,0))</f>
        <v>#REF!</v>
      </c>
    </row>
    <row r="7288" spans="1:6" ht="16.5" x14ac:dyDescent="0.3">
      <c r="A7288" s="9" t="s">
        <v>15037</v>
      </c>
      <c r="B7288" s="9" t="s">
        <v>2422</v>
      </c>
      <c r="C7288" s="10">
        <v>38529</v>
      </c>
      <c r="D7288" s="9">
        <v>8552526727</v>
      </c>
      <c r="E7288" s="9" t="e">
        <f>INDEX(#REF!:#REF!,MATCH($D7288,#REF!:#REF!,0),MATCH(#REF!,#REF!:#REF!,0))</f>
        <v>#REF!</v>
      </c>
      <c r="F7288" s="9" t="e">
        <f>INDEX(#REF!:#REF!,MATCH($D7288,#REF!:#REF!,0),MATCH(#REF!,#REF!:#REF!,0))</f>
        <v>#REF!</v>
      </c>
    </row>
    <row r="7289" spans="1:6" ht="16.5" x14ac:dyDescent="0.3">
      <c r="A7289" s="9" t="s">
        <v>15036</v>
      </c>
      <c r="B7289" s="9" t="s">
        <v>2762</v>
      </c>
      <c r="C7289" s="10">
        <v>37810</v>
      </c>
      <c r="D7289" s="9">
        <v>2740930763</v>
      </c>
      <c r="E7289" s="9" t="e">
        <f>INDEX(#REF!:#REF!,MATCH($D7289,#REF!:#REF!,0),MATCH(#REF!,#REF!:#REF!,0))</f>
        <v>#REF!</v>
      </c>
      <c r="F7289" s="9" t="e">
        <f>INDEX(#REF!:#REF!,MATCH($D7289,#REF!:#REF!,0),MATCH(#REF!,#REF!:#REF!,0))</f>
        <v>#REF!</v>
      </c>
    </row>
    <row r="7290" spans="1:6" ht="16.5" x14ac:dyDescent="0.3">
      <c r="A7290" s="9" t="s">
        <v>15035</v>
      </c>
      <c r="B7290" s="9" t="s">
        <v>2658</v>
      </c>
      <c r="C7290" s="10">
        <v>44211</v>
      </c>
      <c r="D7290" s="9">
        <v>5863557389</v>
      </c>
      <c r="E7290" s="9" t="e">
        <f>INDEX(#REF!:#REF!,MATCH($D7290,#REF!:#REF!,0),MATCH(#REF!,#REF!:#REF!,0))</f>
        <v>#REF!</v>
      </c>
      <c r="F7290" s="9" t="e">
        <f>INDEX(#REF!:#REF!,MATCH($D7290,#REF!:#REF!,0),MATCH(#REF!,#REF!:#REF!,0))</f>
        <v>#REF!</v>
      </c>
    </row>
    <row r="7291" spans="1:6" ht="16.5" x14ac:dyDescent="0.3">
      <c r="A7291" s="9" t="s">
        <v>15034</v>
      </c>
      <c r="B7291" s="9" t="s">
        <v>2982</v>
      </c>
      <c r="C7291" s="10">
        <v>30509</v>
      </c>
      <c r="D7291" s="9">
        <v>8545135858</v>
      </c>
      <c r="E7291" s="9" t="e">
        <f>INDEX(#REF!:#REF!,MATCH($D7291,#REF!:#REF!,0),MATCH(#REF!,#REF!:#REF!,0))</f>
        <v>#REF!</v>
      </c>
      <c r="F7291" s="9" t="e">
        <f>INDEX(#REF!:#REF!,MATCH($D7291,#REF!:#REF!,0),MATCH(#REF!,#REF!:#REF!,0))</f>
        <v>#REF!</v>
      </c>
    </row>
    <row r="7292" spans="1:6" ht="16.5" x14ac:dyDescent="0.3">
      <c r="A7292" s="9" t="s">
        <v>15033</v>
      </c>
      <c r="B7292" s="9" t="s">
        <v>2870</v>
      </c>
      <c r="C7292" s="10">
        <v>53641</v>
      </c>
      <c r="D7292" s="9">
        <v>650049144</v>
      </c>
      <c r="E7292" s="9" t="e">
        <f>INDEX(#REF!:#REF!,MATCH($D7292,#REF!:#REF!,0),MATCH(#REF!,#REF!:#REF!,0))</f>
        <v>#REF!</v>
      </c>
      <c r="F7292" s="9" t="e">
        <f>INDEX(#REF!:#REF!,MATCH($D7292,#REF!:#REF!,0),MATCH(#REF!,#REF!:#REF!,0))</f>
        <v>#REF!</v>
      </c>
    </row>
    <row r="7293" spans="1:6" ht="16.5" x14ac:dyDescent="0.3">
      <c r="A7293" s="9" t="s">
        <v>15032</v>
      </c>
      <c r="B7293" s="9" t="s">
        <v>2509</v>
      </c>
      <c r="C7293" s="10">
        <v>55598</v>
      </c>
      <c r="D7293" s="9">
        <v>8189289020</v>
      </c>
      <c r="E7293" s="9" t="e">
        <f>INDEX(#REF!:#REF!,MATCH($D7293,#REF!:#REF!,0),MATCH(#REF!,#REF!:#REF!,0))</f>
        <v>#REF!</v>
      </c>
      <c r="F7293" s="9" t="e">
        <f>INDEX(#REF!:#REF!,MATCH($D7293,#REF!:#REF!,0),MATCH(#REF!,#REF!:#REF!,0))</f>
        <v>#REF!</v>
      </c>
    </row>
    <row r="7294" spans="1:6" ht="16.5" x14ac:dyDescent="0.3">
      <c r="A7294" s="9" t="s">
        <v>15031</v>
      </c>
      <c r="B7294" s="9" t="s">
        <v>2474</v>
      </c>
      <c r="C7294" s="10">
        <v>40079</v>
      </c>
      <c r="D7294" s="9">
        <v>4192443678</v>
      </c>
      <c r="E7294" s="9" t="e">
        <f>INDEX(#REF!:#REF!,MATCH($D7294,#REF!:#REF!,0),MATCH(#REF!,#REF!:#REF!,0))</f>
        <v>#REF!</v>
      </c>
      <c r="F7294" s="9" t="e">
        <f>INDEX(#REF!:#REF!,MATCH($D7294,#REF!:#REF!,0),MATCH(#REF!,#REF!:#REF!,0))</f>
        <v>#REF!</v>
      </c>
    </row>
    <row r="7295" spans="1:6" ht="16.5" x14ac:dyDescent="0.3">
      <c r="A7295" s="9" t="s">
        <v>15030</v>
      </c>
      <c r="B7295" s="9" t="s">
        <v>2230</v>
      </c>
      <c r="C7295" s="10">
        <v>15092</v>
      </c>
      <c r="D7295" s="9">
        <v>6260817967</v>
      </c>
      <c r="E7295" s="9" t="e">
        <f>INDEX(#REF!:#REF!,MATCH($D7295,#REF!:#REF!,0),MATCH(#REF!,#REF!:#REF!,0))</f>
        <v>#REF!</v>
      </c>
      <c r="F7295" s="9" t="e">
        <f>INDEX(#REF!:#REF!,MATCH($D7295,#REF!:#REF!,0),MATCH(#REF!,#REF!:#REF!,0))</f>
        <v>#REF!</v>
      </c>
    </row>
    <row r="7296" spans="1:6" ht="16.5" x14ac:dyDescent="0.3">
      <c r="A7296" s="9" t="s">
        <v>15029</v>
      </c>
      <c r="B7296" s="9" t="s">
        <v>2165</v>
      </c>
      <c r="C7296" s="10">
        <v>37542</v>
      </c>
      <c r="D7296" s="9">
        <v>4223282808</v>
      </c>
      <c r="E7296" s="9" t="e">
        <f>INDEX(#REF!:#REF!,MATCH($D7296,#REF!:#REF!,0),MATCH(#REF!,#REF!:#REF!,0))</f>
        <v>#REF!</v>
      </c>
      <c r="F7296" s="9" t="e">
        <f>INDEX(#REF!:#REF!,MATCH($D7296,#REF!:#REF!,0),MATCH(#REF!,#REF!:#REF!,0))</f>
        <v>#REF!</v>
      </c>
    </row>
    <row r="7297" spans="1:6" ht="16.5" x14ac:dyDescent="0.3">
      <c r="A7297" s="9" t="s">
        <v>15028</v>
      </c>
      <c r="B7297" s="9" t="s">
        <v>2970</v>
      </c>
      <c r="C7297" s="10">
        <v>33957</v>
      </c>
      <c r="D7297" s="9">
        <v>6801140183</v>
      </c>
      <c r="E7297" s="9" t="e">
        <f>INDEX(#REF!:#REF!,MATCH($D7297,#REF!:#REF!,0),MATCH(#REF!,#REF!:#REF!,0))</f>
        <v>#REF!</v>
      </c>
      <c r="F7297" s="9" t="e">
        <f>INDEX(#REF!:#REF!,MATCH($D7297,#REF!:#REF!,0),MATCH(#REF!,#REF!:#REF!,0))</f>
        <v>#REF!</v>
      </c>
    </row>
    <row r="7298" spans="1:6" ht="16.5" x14ac:dyDescent="0.3">
      <c r="A7298" s="9" t="s">
        <v>15027</v>
      </c>
      <c r="B7298" s="9" t="s">
        <v>2688</v>
      </c>
      <c r="C7298" s="10">
        <v>12829</v>
      </c>
      <c r="D7298" s="9">
        <v>7966879720</v>
      </c>
      <c r="E7298" s="9" t="e">
        <f>INDEX(#REF!:#REF!,MATCH($D7298,#REF!:#REF!,0),MATCH(#REF!,#REF!:#REF!,0))</f>
        <v>#REF!</v>
      </c>
      <c r="F7298" s="9" t="e">
        <f>INDEX(#REF!:#REF!,MATCH($D7298,#REF!:#REF!,0),MATCH(#REF!,#REF!:#REF!,0))</f>
        <v>#REF!</v>
      </c>
    </row>
    <row r="7299" spans="1:6" ht="16.5" x14ac:dyDescent="0.3">
      <c r="A7299" s="9" t="s">
        <v>15026</v>
      </c>
      <c r="B7299" s="9" t="s">
        <v>2815</v>
      </c>
      <c r="C7299" s="10">
        <v>17275</v>
      </c>
      <c r="D7299" s="9">
        <v>2763158331</v>
      </c>
      <c r="E7299" s="9" t="e">
        <f>INDEX(#REF!:#REF!,MATCH($D7299,#REF!:#REF!,0),MATCH(#REF!,#REF!:#REF!,0))</f>
        <v>#REF!</v>
      </c>
      <c r="F7299" s="9" t="e">
        <f>INDEX(#REF!:#REF!,MATCH($D7299,#REF!:#REF!,0),MATCH(#REF!,#REF!:#REF!,0))</f>
        <v>#REF!</v>
      </c>
    </row>
    <row r="7300" spans="1:6" ht="16.5" x14ac:dyDescent="0.3">
      <c r="A7300" s="9" t="s">
        <v>15025</v>
      </c>
      <c r="B7300" s="9" t="s">
        <v>2077</v>
      </c>
      <c r="C7300" s="10">
        <v>48663</v>
      </c>
      <c r="D7300" s="9">
        <v>3554200719</v>
      </c>
      <c r="E7300" s="9" t="e">
        <f>INDEX(#REF!:#REF!,MATCH($D7300,#REF!:#REF!,0),MATCH(#REF!,#REF!:#REF!,0))</f>
        <v>#REF!</v>
      </c>
      <c r="F7300" s="9" t="e">
        <f>INDEX(#REF!:#REF!,MATCH($D7300,#REF!:#REF!,0),MATCH(#REF!,#REF!:#REF!,0))</f>
        <v>#REF!</v>
      </c>
    </row>
    <row r="7301" spans="1:6" ht="16.5" x14ac:dyDescent="0.3">
      <c r="A7301" s="9" t="s">
        <v>15024</v>
      </c>
      <c r="B7301" s="9" t="s">
        <v>2107</v>
      </c>
      <c r="C7301" s="10">
        <v>43072</v>
      </c>
      <c r="D7301" s="9">
        <v>5637692440</v>
      </c>
      <c r="E7301" s="9" t="e">
        <f>INDEX(#REF!:#REF!,MATCH($D7301,#REF!:#REF!,0),MATCH(#REF!,#REF!:#REF!,0))</f>
        <v>#REF!</v>
      </c>
      <c r="F7301" s="9" t="e">
        <f>INDEX(#REF!:#REF!,MATCH($D7301,#REF!:#REF!,0),MATCH(#REF!,#REF!:#REF!,0))</f>
        <v>#REF!</v>
      </c>
    </row>
    <row r="7302" spans="1:6" ht="16.5" x14ac:dyDescent="0.3">
      <c r="A7302" s="9" t="s">
        <v>15023</v>
      </c>
      <c r="B7302" s="9" t="s">
        <v>1947</v>
      </c>
      <c r="C7302" s="10">
        <v>56402</v>
      </c>
      <c r="D7302" s="9">
        <v>5603002824</v>
      </c>
      <c r="E7302" s="9" t="e">
        <f>INDEX(#REF!:#REF!,MATCH($D7302,#REF!:#REF!,0),MATCH(#REF!,#REF!:#REF!,0))</f>
        <v>#REF!</v>
      </c>
      <c r="F7302" s="9" t="e">
        <f>INDEX(#REF!:#REF!,MATCH($D7302,#REF!:#REF!,0),MATCH(#REF!,#REF!:#REF!,0))</f>
        <v>#REF!</v>
      </c>
    </row>
    <row r="7303" spans="1:6" ht="16.5" x14ac:dyDescent="0.3">
      <c r="A7303" s="9" t="s">
        <v>15022</v>
      </c>
      <c r="B7303" s="9" t="s">
        <v>2600</v>
      </c>
      <c r="C7303" s="10">
        <v>40481</v>
      </c>
      <c r="D7303" s="9">
        <v>2510440322</v>
      </c>
      <c r="E7303" s="9" t="e">
        <f>INDEX(#REF!:#REF!,MATCH($D7303,#REF!:#REF!,0),MATCH(#REF!,#REF!:#REF!,0))</f>
        <v>#REF!</v>
      </c>
      <c r="F7303" s="9" t="e">
        <f>INDEX(#REF!:#REF!,MATCH($D7303,#REF!:#REF!,0),MATCH(#REF!,#REF!:#REF!,0))</f>
        <v>#REF!</v>
      </c>
    </row>
    <row r="7304" spans="1:6" ht="16.5" x14ac:dyDescent="0.3">
      <c r="A7304" s="9" t="s">
        <v>15021</v>
      </c>
      <c r="B7304" s="9" t="s">
        <v>2323</v>
      </c>
      <c r="C7304" s="10">
        <v>35910</v>
      </c>
      <c r="D7304" s="9">
        <v>9292607561</v>
      </c>
      <c r="E7304" s="9" t="e">
        <f>INDEX(#REF!:#REF!,MATCH($D7304,#REF!:#REF!,0),MATCH(#REF!,#REF!:#REF!,0))</f>
        <v>#REF!</v>
      </c>
      <c r="F7304" s="9" t="e">
        <f>INDEX(#REF!:#REF!,MATCH($D7304,#REF!:#REF!,0),MATCH(#REF!,#REF!:#REF!,0))</f>
        <v>#REF!</v>
      </c>
    </row>
    <row r="7305" spans="1:6" ht="16.5" x14ac:dyDescent="0.3">
      <c r="A7305" s="9" t="s">
        <v>15020</v>
      </c>
      <c r="B7305" s="9" t="s">
        <v>3200</v>
      </c>
      <c r="C7305" s="10">
        <v>47168</v>
      </c>
      <c r="D7305" s="9">
        <v>5637692440</v>
      </c>
      <c r="E7305" s="9" t="e">
        <f>INDEX(#REF!:#REF!,MATCH($D7305,#REF!:#REF!,0),MATCH(#REF!,#REF!:#REF!,0))</f>
        <v>#REF!</v>
      </c>
      <c r="F7305" s="9" t="e">
        <f>INDEX(#REF!:#REF!,MATCH($D7305,#REF!:#REF!,0),MATCH(#REF!,#REF!:#REF!,0))</f>
        <v>#REF!</v>
      </c>
    </row>
    <row r="7306" spans="1:6" ht="16.5" x14ac:dyDescent="0.3">
      <c r="A7306" s="9" t="s">
        <v>15019</v>
      </c>
      <c r="B7306" s="9" t="s">
        <v>3229</v>
      </c>
      <c r="C7306" s="10">
        <v>11083</v>
      </c>
      <c r="D7306" s="9">
        <v>2070860833</v>
      </c>
      <c r="E7306" s="9" t="e">
        <f>INDEX(#REF!:#REF!,MATCH($D7306,#REF!:#REF!,0),MATCH(#REF!,#REF!:#REF!,0))</f>
        <v>#REF!</v>
      </c>
      <c r="F7306" s="9" t="e">
        <f>INDEX(#REF!:#REF!,MATCH($D7306,#REF!:#REF!,0),MATCH(#REF!,#REF!:#REF!,0))</f>
        <v>#REF!</v>
      </c>
    </row>
    <row r="7307" spans="1:6" ht="16.5" x14ac:dyDescent="0.3">
      <c r="A7307" s="9" t="s">
        <v>15018</v>
      </c>
      <c r="B7307" s="9" t="s">
        <v>2970</v>
      </c>
      <c r="C7307" s="10">
        <v>37378</v>
      </c>
      <c r="D7307" s="9">
        <v>6973806759</v>
      </c>
      <c r="E7307" s="9" t="e">
        <f>INDEX(#REF!:#REF!,MATCH($D7307,#REF!:#REF!,0),MATCH(#REF!,#REF!:#REF!,0))</f>
        <v>#REF!</v>
      </c>
      <c r="F7307" s="9" t="e">
        <f>INDEX(#REF!:#REF!,MATCH($D7307,#REF!:#REF!,0),MATCH(#REF!,#REF!:#REF!,0))</f>
        <v>#REF!</v>
      </c>
    </row>
    <row r="7308" spans="1:6" ht="16.5" x14ac:dyDescent="0.3">
      <c r="A7308" s="9" t="s">
        <v>15017</v>
      </c>
      <c r="B7308" s="9" t="s">
        <v>1949</v>
      </c>
      <c r="C7308" s="10">
        <v>51816</v>
      </c>
      <c r="D7308" s="9">
        <v>5439294325</v>
      </c>
      <c r="E7308" s="9" t="e">
        <f>INDEX(#REF!:#REF!,MATCH($D7308,#REF!:#REF!,0),MATCH(#REF!,#REF!:#REF!,0))</f>
        <v>#REF!</v>
      </c>
      <c r="F7308" s="9" t="e">
        <f>INDEX(#REF!:#REF!,MATCH($D7308,#REF!:#REF!,0),MATCH(#REF!,#REF!:#REF!,0))</f>
        <v>#REF!</v>
      </c>
    </row>
    <row r="7309" spans="1:6" ht="16.5" x14ac:dyDescent="0.3">
      <c r="A7309" s="9" t="s">
        <v>15016</v>
      </c>
      <c r="B7309" s="9" t="s">
        <v>2513</v>
      </c>
      <c r="C7309" s="10">
        <v>51824</v>
      </c>
      <c r="D7309" s="9">
        <v>9795921177</v>
      </c>
      <c r="E7309" s="9" t="e">
        <f>INDEX(#REF!:#REF!,MATCH($D7309,#REF!:#REF!,0),MATCH(#REF!,#REF!:#REF!,0))</f>
        <v>#REF!</v>
      </c>
      <c r="F7309" s="9" t="e">
        <f>INDEX(#REF!:#REF!,MATCH($D7309,#REF!:#REF!,0),MATCH(#REF!,#REF!:#REF!,0))</f>
        <v>#REF!</v>
      </c>
    </row>
    <row r="7310" spans="1:6" ht="16.5" x14ac:dyDescent="0.3">
      <c r="A7310" s="9" t="s">
        <v>15015</v>
      </c>
      <c r="B7310" s="9" t="s">
        <v>2300</v>
      </c>
      <c r="C7310" s="10">
        <v>38586</v>
      </c>
      <c r="D7310" s="9">
        <v>5503746279</v>
      </c>
      <c r="E7310" s="9" t="e">
        <f>INDEX(#REF!:#REF!,MATCH($D7310,#REF!:#REF!,0),MATCH(#REF!,#REF!:#REF!,0))</f>
        <v>#REF!</v>
      </c>
      <c r="F7310" s="9" t="e">
        <f>INDEX(#REF!:#REF!,MATCH($D7310,#REF!:#REF!,0),MATCH(#REF!,#REF!:#REF!,0))</f>
        <v>#REF!</v>
      </c>
    </row>
    <row r="7311" spans="1:6" ht="16.5" x14ac:dyDescent="0.3">
      <c r="A7311" s="9" t="s">
        <v>15014</v>
      </c>
      <c r="B7311" s="9" t="s">
        <v>1943</v>
      </c>
      <c r="C7311" s="10">
        <v>39182</v>
      </c>
      <c r="D7311" s="9">
        <v>4877108939</v>
      </c>
      <c r="E7311" s="9" t="e">
        <f>INDEX(#REF!:#REF!,MATCH($D7311,#REF!:#REF!,0),MATCH(#REF!,#REF!:#REF!,0))</f>
        <v>#REF!</v>
      </c>
      <c r="F7311" s="9" t="e">
        <f>INDEX(#REF!:#REF!,MATCH($D7311,#REF!:#REF!,0),MATCH(#REF!,#REF!:#REF!,0))</f>
        <v>#REF!</v>
      </c>
    </row>
    <row r="7312" spans="1:6" ht="16.5" x14ac:dyDescent="0.3">
      <c r="A7312" s="9" t="s">
        <v>15013</v>
      </c>
      <c r="B7312" s="9" t="s">
        <v>2580</v>
      </c>
      <c r="C7312" s="10">
        <v>18395</v>
      </c>
      <c r="D7312" s="9">
        <v>2492824950</v>
      </c>
      <c r="E7312" s="9" t="e">
        <f>INDEX(#REF!:#REF!,MATCH($D7312,#REF!:#REF!,0),MATCH(#REF!,#REF!:#REF!,0))</f>
        <v>#REF!</v>
      </c>
      <c r="F7312" s="9" t="e">
        <f>INDEX(#REF!:#REF!,MATCH($D7312,#REF!:#REF!,0),MATCH(#REF!,#REF!:#REF!,0))</f>
        <v>#REF!</v>
      </c>
    </row>
    <row r="7313" spans="1:6" ht="16.5" x14ac:dyDescent="0.3">
      <c r="A7313" s="9" t="s">
        <v>15012</v>
      </c>
      <c r="B7313" s="9" t="s">
        <v>2610</v>
      </c>
      <c r="C7313" s="10">
        <v>36504</v>
      </c>
      <c r="D7313" s="9">
        <v>1659448174</v>
      </c>
      <c r="E7313" s="9" t="e">
        <f>INDEX(#REF!:#REF!,MATCH($D7313,#REF!:#REF!,0),MATCH(#REF!,#REF!:#REF!,0))</f>
        <v>#REF!</v>
      </c>
      <c r="F7313" s="9" t="e">
        <f>INDEX(#REF!:#REF!,MATCH($D7313,#REF!:#REF!,0),MATCH(#REF!,#REF!:#REF!,0))</f>
        <v>#REF!</v>
      </c>
    </row>
    <row r="7314" spans="1:6" ht="16.5" x14ac:dyDescent="0.3">
      <c r="A7314" s="9" t="s">
        <v>15011</v>
      </c>
      <c r="B7314" s="9" t="s">
        <v>2675</v>
      </c>
      <c r="C7314" s="10">
        <v>56783</v>
      </c>
      <c r="D7314" s="9">
        <v>1598957961</v>
      </c>
      <c r="E7314" s="9" t="e">
        <f>INDEX(#REF!:#REF!,MATCH($D7314,#REF!:#REF!,0),MATCH(#REF!,#REF!:#REF!,0))</f>
        <v>#REF!</v>
      </c>
      <c r="F7314" s="9" t="e">
        <f>INDEX(#REF!:#REF!,MATCH($D7314,#REF!:#REF!,0),MATCH(#REF!,#REF!:#REF!,0))</f>
        <v>#REF!</v>
      </c>
    </row>
    <row r="7315" spans="1:6" ht="16.5" x14ac:dyDescent="0.3">
      <c r="A7315" s="9" t="s">
        <v>15010</v>
      </c>
      <c r="B7315" s="9" t="s">
        <v>3177</v>
      </c>
      <c r="C7315" s="10">
        <v>22269</v>
      </c>
      <c r="D7315" s="9">
        <v>3507341514</v>
      </c>
      <c r="E7315" s="9" t="e">
        <f>INDEX(#REF!:#REF!,MATCH($D7315,#REF!:#REF!,0),MATCH(#REF!,#REF!:#REF!,0))</f>
        <v>#REF!</v>
      </c>
      <c r="F7315" s="9" t="e">
        <f>INDEX(#REF!:#REF!,MATCH($D7315,#REF!:#REF!,0),MATCH(#REF!,#REF!:#REF!,0))</f>
        <v>#REF!</v>
      </c>
    </row>
    <row r="7316" spans="1:6" ht="16.5" x14ac:dyDescent="0.3">
      <c r="A7316" s="9" t="s">
        <v>15009</v>
      </c>
      <c r="B7316" s="9" t="s">
        <v>2371</v>
      </c>
      <c r="C7316" s="10">
        <v>42481</v>
      </c>
      <c r="D7316" s="9">
        <v>116428384</v>
      </c>
      <c r="E7316" s="9" t="e">
        <f>INDEX(#REF!:#REF!,MATCH($D7316,#REF!:#REF!,0),MATCH(#REF!,#REF!:#REF!,0))</f>
        <v>#REF!</v>
      </c>
      <c r="F7316" s="9" t="e">
        <f>INDEX(#REF!:#REF!,MATCH($D7316,#REF!:#REF!,0),MATCH(#REF!,#REF!:#REF!,0))</f>
        <v>#REF!</v>
      </c>
    </row>
    <row r="7317" spans="1:6" ht="16.5" x14ac:dyDescent="0.3">
      <c r="A7317" s="9" t="s">
        <v>15008</v>
      </c>
      <c r="B7317" s="9" t="s">
        <v>2582</v>
      </c>
      <c r="C7317" s="10">
        <v>55629</v>
      </c>
      <c r="D7317" s="9">
        <v>2022565827</v>
      </c>
      <c r="E7317" s="9" t="e">
        <f>INDEX(#REF!:#REF!,MATCH($D7317,#REF!:#REF!,0),MATCH(#REF!,#REF!:#REF!,0))</f>
        <v>#REF!</v>
      </c>
      <c r="F7317" s="9" t="e">
        <f>INDEX(#REF!:#REF!,MATCH($D7317,#REF!:#REF!,0),MATCH(#REF!,#REF!:#REF!,0))</f>
        <v>#REF!</v>
      </c>
    </row>
    <row r="7318" spans="1:6" ht="16.5" x14ac:dyDescent="0.3">
      <c r="A7318" s="9" t="s">
        <v>15007</v>
      </c>
      <c r="B7318" s="9" t="s">
        <v>2188</v>
      </c>
      <c r="C7318" s="10">
        <v>34675</v>
      </c>
      <c r="D7318" s="9">
        <v>3670950885</v>
      </c>
      <c r="E7318" s="9" t="e">
        <f>INDEX(#REF!:#REF!,MATCH($D7318,#REF!:#REF!,0),MATCH(#REF!,#REF!:#REF!,0))</f>
        <v>#REF!</v>
      </c>
      <c r="F7318" s="9" t="e">
        <f>INDEX(#REF!:#REF!,MATCH($D7318,#REF!:#REF!,0),MATCH(#REF!,#REF!:#REF!,0))</f>
        <v>#REF!</v>
      </c>
    </row>
    <row r="7319" spans="1:6" ht="16.5" x14ac:dyDescent="0.3">
      <c r="A7319" s="9" t="s">
        <v>15006</v>
      </c>
      <c r="B7319" s="9" t="s">
        <v>2650</v>
      </c>
      <c r="C7319" s="10">
        <v>15293</v>
      </c>
      <c r="D7319" s="9">
        <v>9458563771</v>
      </c>
      <c r="E7319" s="9" t="e">
        <f>INDEX(#REF!:#REF!,MATCH($D7319,#REF!:#REF!,0),MATCH(#REF!,#REF!:#REF!,0))</f>
        <v>#REF!</v>
      </c>
      <c r="F7319" s="9" t="e">
        <f>INDEX(#REF!:#REF!,MATCH($D7319,#REF!:#REF!,0),MATCH(#REF!,#REF!:#REF!,0))</f>
        <v>#REF!</v>
      </c>
    </row>
    <row r="7320" spans="1:6" ht="16.5" x14ac:dyDescent="0.3">
      <c r="A7320" s="9" t="s">
        <v>15005</v>
      </c>
      <c r="B7320" s="9" t="s">
        <v>2450</v>
      </c>
      <c r="C7320" s="10">
        <v>54540</v>
      </c>
      <c r="D7320" s="9">
        <v>9782845590</v>
      </c>
      <c r="E7320" s="9" t="e">
        <f>INDEX(#REF!:#REF!,MATCH($D7320,#REF!:#REF!,0),MATCH(#REF!,#REF!:#REF!,0))</f>
        <v>#REF!</v>
      </c>
      <c r="F7320" s="9" t="e">
        <f>INDEX(#REF!:#REF!,MATCH($D7320,#REF!:#REF!,0),MATCH(#REF!,#REF!:#REF!,0))</f>
        <v>#REF!</v>
      </c>
    </row>
    <row r="7321" spans="1:6" ht="16.5" x14ac:dyDescent="0.3">
      <c r="A7321" s="9" t="s">
        <v>15004</v>
      </c>
      <c r="B7321" s="9" t="s">
        <v>3328</v>
      </c>
      <c r="C7321" s="10">
        <v>48569</v>
      </c>
      <c r="D7321" s="9">
        <v>532074068</v>
      </c>
      <c r="E7321" s="9" t="e">
        <f>INDEX(#REF!:#REF!,MATCH($D7321,#REF!:#REF!,0),MATCH(#REF!,#REF!:#REF!,0))</f>
        <v>#REF!</v>
      </c>
      <c r="F7321" s="9" t="e">
        <f>INDEX(#REF!:#REF!,MATCH($D7321,#REF!:#REF!,0),MATCH(#REF!,#REF!:#REF!,0))</f>
        <v>#REF!</v>
      </c>
    </row>
    <row r="7322" spans="1:6" ht="16.5" x14ac:dyDescent="0.3">
      <c r="A7322" s="9" t="s">
        <v>15003</v>
      </c>
      <c r="B7322" s="9" t="s">
        <v>2306</v>
      </c>
      <c r="C7322" s="10">
        <v>58080</v>
      </c>
      <c r="D7322" s="9">
        <v>9686840923</v>
      </c>
      <c r="E7322" s="9" t="e">
        <f>INDEX(#REF!:#REF!,MATCH($D7322,#REF!:#REF!,0),MATCH(#REF!,#REF!:#REF!,0))</f>
        <v>#REF!</v>
      </c>
      <c r="F7322" s="9" t="e">
        <f>INDEX(#REF!:#REF!,MATCH($D7322,#REF!:#REF!,0),MATCH(#REF!,#REF!:#REF!,0))</f>
        <v>#REF!</v>
      </c>
    </row>
    <row r="7323" spans="1:6" ht="16.5" x14ac:dyDescent="0.3">
      <c r="A7323" s="9" t="s">
        <v>15002</v>
      </c>
      <c r="B7323" s="9" t="s">
        <v>2087</v>
      </c>
      <c r="C7323" s="10">
        <v>51586</v>
      </c>
      <c r="D7323" s="9">
        <v>7628323464</v>
      </c>
      <c r="E7323" s="9" t="e">
        <f>INDEX(#REF!:#REF!,MATCH($D7323,#REF!:#REF!,0),MATCH(#REF!,#REF!:#REF!,0))</f>
        <v>#REF!</v>
      </c>
      <c r="F7323" s="9" t="e">
        <f>INDEX(#REF!:#REF!,MATCH($D7323,#REF!:#REF!,0),MATCH(#REF!,#REF!:#REF!,0))</f>
        <v>#REF!</v>
      </c>
    </row>
    <row r="7324" spans="1:6" ht="16.5" x14ac:dyDescent="0.3">
      <c r="A7324" s="9" t="s">
        <v>15001</v>
      </c>
      <c r="B7324" s="9" t="s">
        <v>3229</v>
      </c>
      <c r="C7324" s="10">
        <v>43478</v>
      </c>
      <c r="D7324" s="9">
        <v>2074776004</v>
      </c>
      <c r="E7324" s="9" t="e">
        <f>INDEX(#REF!:#REF!,MATCH($D7324,#REF!:#REF!,0),MATCH(#REF!,#REF!:#REF!,0))</f>
        <v>#REF!</v>
      </c>
      <c r="F7324" s="9" t="e">
        <f>INDEX(#REF!:#REF!,MATCH($D7324,#REF!:#REF!,0),MATCH(#REF!,#REF!:#REF!,0))</f>
        <v>#REF!</v>
      </c>
    </row>
    <row r="7325" spans="1:6" ht="16.5" x14ac:dyDescent="0.3">
      <c r="A7325" s="9" t="s">
        <v>15000</v>
      </c>
      <c r="B7325" s="9" t="s">
        <v>2204</v>
      </c>
      <c r="C7325" s="10">
        <v>41132</v>
      </c>
      <c r="D7325" s="9">
        <v>1718344562</v>
      </c>
      <c r="E7325" s="9" t="e">
        <f>INDEX(#REF!:#REF!,MATCH($D7325,#REF!:#REF!,0),MATCH(#REF!,#REF!:#REF!,0))</f>
        <v>#REF!</v>
      </c>
      <c r="F7325" s="9" t="e">
        <f>INDEX(#REF!:#REF!,MATCH($D7325,#REF!:#REF!,0),MATCH(#REF!,#REF!:#REF!,0))</f>
        <v>#REF!</v>
      </c>
    </row>
    <row r="7326" spans="1:6" ht="16.5" x14ac:dyDescent="0.3">
      <c r="A7326" s="9" t="s">
        <v>14999</v>
      </c>
      <c r="B7326" s="9" t="s">
        <v>3071</v>
      </c>
      <c r="C7326" s="10">
        <v>47304</v>
      </c>
      <c r="D7326" s="9">
        <v>2698184272</v>
      </c>
      <c r="E7326" s="9" t="e">
        <f>INDEX(#REF!:#REF!,MATCH($D7326,#REF!:#REF!,0),MATCH(#REF!,#REF!:#REF!,0))</f>
        <v>#REF!</v>
      </c>
      <c r="F7326" s="9" t="e">
        <f>INDEX(#REF!:#REF!,MATCH($D7326,#REF!:#REF!,0),MATCH(#REF!,#REF!:#REF!,0))</f>
        <v>#REF!</v>
      </c>
    </row>
    <row r="7327" spans="1:6" ht="16.5" x14ac:dyDescent="0.3">
      <c r="A7327" s="9" t="s">
        <v>14998</v>
      </c>
      <c r="B7327" s="9" t="s">
        <v>2005</v>
      </c>
      <c r="C7327" s="10">
        <v>43757</v>
      </c>
      <c r="D7327" s="9">
        <v>3379645060</v>
      </c>
      <c r="E7327" s="9" t="e">
        <f>INDEX(#REF!:#REF!,MATCH($D7327,#REF!:#REF!,0),MATCH(#REF!,#REF!:#REF!,0))</f>
        <v>#REF!</v>
      </c>
      <c r="F7327" s="9" t="e">
        <f>INDEX(#REF!:#REF!,MATCH($D7327,#REF!:#REF!,0),MATCH(#REF!,#REF!:#REF!,0))</f>
        <v>#REF!</v>
      </c>
    </row>
    <row r="7328" spans="1:6" ht="16.5" x14ac:dyDescent="0.3">
      <c r="A7328" s="9" t="s">
        <v>14997</v>
      </c>
      <c r="B7328" s="9" t="s">
        <v>3448</v>
      </c>
      <c r="C7328" s="10">
        <v>46898</v>
      </c>
      <c r="D7328" s="9">
        <v>2973558387</v>
      </c>
      <c r="E7328" s="9" t="e">
        <f>INDEX(#REF!:#REF!,MATCH($D7328,#REF!:#REF!,0),MATCH(#REF!,#REF!:#REF!,0))</f>
        <v>#REF!</v>
      </c>
      <c r="F7328" s="9" t="e">
        <f>INDEX(#REF!:#REF!,MATCH($D7328,#REF!:#REF!,0),MATCH(#REF!,#REF!:#REF!,0))</f>
        <v>#REF!</v>
      </c>
    </row>
    <row r="7329" spans="1:6" ht="16.5" x14ac:dyDescent="0.3">
      <c r="A7329" s="9" t="s">
        <v>14996</v>
      </c>
      <c r="B7329" s="9" t="s">
        <v>3187</v>
      </c>
      <c r="C7329" s="10">
        <v>30654</v>
      </c>
      <c r="D7329" s="9">
        <v>5975948169</v>
      </c>
      <c r="E7329" s="9" t="e">
        <f>INDEX(#REF!:#REF!,MATCH($D7329,#REF!:#REF!,0),MATCH(#REF!,#REF!:#REF!,0))</f>
        <v>#REF!</v>
      </c>
      <c r="F7329" s="9" t="e">
        <f>INDEX(#REF!:#REF!,MATCH($D7329,#REF!:#REF!,0),MATCH(#REF!,#REF!:#REF!,0))</f>
        <v>#REF!</v>
      </c>
    </row>
    <row r="7330" spans="1:6" ht="16.5" x14ac:dyDescent="0.3">
      <c r="A7330" s="9" t="s">
        <v>14995</v>
      </c>
      <c r="B7330" s="9" t="s">
        <v>2431</v>
      </c>
      <c r="C7330" s="10">
        <v>18237</v>
      </c>
      <c r="D7330" s="9">
        <v>2497321256</v>
      </c>
      <c r="E7330" s="9" t="e">
        <f>INDEX(#REF!:#REF!,MATCH($D7330,#REF!:#REF!,0),MATCH(#REF!,#REF!:#REF!,0))</f>
        <v>#REF!</v>
      </c>
      <c r="F7330" s="9" t="e">
        <f>INDEX(#REF!:#REF!,MATCH($D7330,#REF!:#REF!,0),MATCH(#REF!,#REF!:#REF!,0))</f>
        <v>#REF!</v>
      </c>
    </row>
    <row r="7331" spans="1:6" ht="16.5" x14ac:dyDescent="0.3">
      <c r="A7331" s="9" t="s">
        <v>14994</v>
      </c>
      <c r="B7331" s="9" t="s">
        <v>2662</v>
      </c>
      <c r="C7331" s="10">
        <v>28175</v>
      </c>
      <c r="D7331" s="9">
        <v>76572129</v>
      </c>
      <c r="E7331" s="9" t="e">
        <f>INDEX(#REF!:#REF!,MATCH($D7331,#REF!:#REF!,0),MATCH(#REF!,#REF!:#REF!,0))</f>
        <v>#REF!</v>
      </c>
      <c r="F7331" s="9" t="e">
        <f>INDEX(#REF!:#REF!,MATCH($D7331,#REF!:#REF!,0),MATCH(#REF!,#REF!:#REF!,0))</f>
        <v>#REF!</v>
      </c>
    </row>
    <row r="7332" spans="1:6" ht="16.5" x14ac:dyDescent="0.3">
      <c r="A7332" s="9" t="s">
        <v>14993</v>
      </c>
      <c r="B7332" s="9" t="s">
        <v>2298</v>
      </c>
      <c r="C7332" s="10">
        <v>10285</v>
      </c>
      <c r="D7332" s="9">
        <v>4768342426</v>
      </c>
      <c r="E7332" s="9" t="e">
        <f>INDEX(#REF!:#REF!,MATCH($D7332,#REF!:#REF!,0),MATCH(#REF!,#REF!:#REF!,0))</f>
        <v>#REF!</v>
      </c>
      <c r="F7332" s="9" t="e">
        <f>INDEX(#REF!:#REF!,MATCH($D7332,#REF!:#REF!,0),MATCH(#REF!,#REF!:#REF!,0))</f>
        <v>#REF!</v>
      </c>
    </row>
    <row r="7333" spans="1:6" ht="16.5" x14ac:dyDescent="0.3">
      <c r="A7333" s="9" t="s">
        <v>14992</v>
      </c>
      <c r="B7333" s="9" t="s">
        <v>3029</v>
      </c>
      <c r="C7333" s="10">
        <v>19005</v>
      </c>
      <c r="D7333" s="9">
        <v>1163292249</v>
      </c>
      <c r="E7333" s="9" t="e">
        <f>INDEX(#REF!:#REF!,MATCH($D7333,#REF!:#REF!,0),MATCH(#REF!,#REF!:#REF!,0))</f>
        <v>#REF!</v>
      </c>
      <c r="F7333" s="9" t="e">
        <f>INDEX(#REF!:#REF!,MATCH($D7333,#REF!:#REF!,0),MATCH(#REF!,#REF!:#REF!,0))</f>
        <v>#REF!</v>
      </c>
    </row>
    <row r="7334" spans="1:6" ht="16.5" x14ac:dyDescent="0.3">
      <c r="A7334" s="9" t="s">
        <v>14991</v>
      </c>
      <c r="B7334" s="9" t="s">
        <v>2757</v>
      </c>
      <c r="C7334" s="10">
        <v>42824</v>
      </c>
      <c r="D7334" s="9">
        <v>4649590612</v>
      </c>
      <c r="E7334" s="9" t="e">
        <f>INDEX(#REF!:#REF!,MATCH($D7334,#REF!:#REF!,0),MATCH(#REF!,#REF!:#REF!,0))</f>
        <v>#REF!</v>
      </c>
      <c r="F7334" s="9" t="e">
        <f>INDEX(#REF!:#REF!,MATCH($D7334,#REF!:#REF!,0),MATCH(#REF!,#REF!:#REF!,0))</f>
        <v>#REF!</v>
      </c>
    </row>
    <row r="7335" spans="1:6" ht="16.5" x14ac:dyDescent="0.3">
      <c r="A7335" s="9" t="s">
        <v>14990</v>
      </c>
      <c r="B7335" s="9" t="s">
        <v>2428</v>
      </c>
      <c r="C7335" s="10">
        <v>19854</v>
      </c>
      <c r="D7335" s="9">
        <v>8109358470</v>
      </c>
      <c r="E7335" s="9" t="e">
        <f>INDEX(#REF!:#REF!,MATCH($D7335,#REF!:#REF!,0),MATCH(#REF!,#REF!:#REF!,0))</f>
        <v>#REF!</v>
      </c>
      <c r="F7335" s="9" t="e">
        <f>INDEX(#REF!:#REF!,MATCH($D7335,#REF!:#REF!,0),MATCH(#REF!,#REF!:#REF!,0))</f>
        <v>#REF!</v>
      </c>
    </row>
    <row r="7336" spans="1:6" ht="16.5" x14ac:dyDescent="0.3">
      <c r="A7336" s="9" t="s">
        <v>14989</v>
      </c>
      <c r="B7336" s="9" t="s">
        <v>2188</v>
      </c>
      <c r="C7336" s="10">
        <v>54007</v>
      </c>
      <c r="D7336" s="9">
        <v>4739588234</v>
      </c>
      <c r="E7336" s="9" t="e">
        <f>INDEX(#REF!:#REF!,MATCH($D7336,#REF!:#REF!,0),MATCH(#REF!,#REF!:#REF!,0))</f>
        <v>#REF!</v>
      </c>
      <c r="F7336" s="9" t="e">
        <f>INDEX(#REF!:#REF!,MATCH($D7336,#REF!:#REF!,0),MATCH(#REF!,#REF!:#REF!,0))</f>
        <v>#REF!</v>
      </c>
    </row>
    <row r="7337" spans="1:6" ht="16.5" x14ac:dyDescent="0.3">
      <c r="A7337" s="9" t="s">
        <v>14988</v>
      </c>
      <c r="B7337" s="9" t="s">
        <v>1945</v>
      </c>
      <c r="C7337" s="10">
        <v>29750</v>
      </c>
      <c r="D7337" s="9">
        <v>2763158331</v>
      </c>
      <c r="E7337" s="9" t="e">
        <f>INDEX(#REF!:#REF!,MATCH($D7337,#REF!:#REF!,0),MATCH(#REF!,#REF!:#REF!,0))</f>
        <v>#REF!</v>
      </c>
      <c r="F7337" s="9" t="e">
        <f>INDEX(#REF!:#REF!,MATCH($D7337,#REF!:#REF!,0),MATCH(#REF!,#REF!:#REF!,0))</f>
        <v>#REF!</v>
      </c>
    </row>
    <row r="7338" spans="1:6" ht="16.5" x14ac:dyDescent="0.3">
      <c r="A7338" s="9" t="s">
        <v>14987</v>
      </c>
      <c r="B7338" s="9" t="s">
        <v>2557</v>
      </c>
      <c r="C7338" s="10">
        <v>20083</v>
      </c>
      <c r="D7338" s="9">
        <v>8998375370</v>
      </c>
      <c r="E7338" s="9" t="e">
        <f>INDEX(#REF!:#REF!,MATCH($D7338,#REF!:#REF!,0),MATCH(#REF!,#REF!:#REF!,0))</f>
        <v>#REF!</v>
      </c>
      <c r="F7338" s="9" t="e">
        <f>INDEX(#REF!:#REF!,MATCH($D7338,#REF!:#REF!,0),MATCH(#REF!,#REF!:#REF!,0))</f>
        <v>#REF!</v>
      </c>
    </row>
    <row r="7339" spans="1:6" ht="16.5" x14ac:dyDescent="0.3">
      <c r="A7339" s="9" t="s">
        <v>14986</v>
      </c>
      <c r="B7339" s="9" t="s">
        <v>2744</v>
      </c>
      <c r="C7339" s="10">
        <v>10127</v>
      </c>
      <c r="D7339" s="9">
        <v>6462250968</v>
      </c>
      <c r="E7339" s="9" t="e">
        <f>INDEX(#REF!:#REF!,MATCH($D7339,#REF!:#REF!,0),MATCH(#REF!,#REF!:#REF!,0))</f>
        <v>#REF!</v>
      </c>
      <c r="F7339" s="9" t="e">
        <f>INDEX(#REF!:#REF!,MATCH($D7339,#REF!:#REF!,0),MATCH(#REF!,#REF!:#REF!,0))</f>
        <v>#REF!</v>
      </c>
    </row>
    <row r="7340" spans="1:6" ht="16.5" x14ac:dyDescent="0.3">
      <c r="A7340" s="9" t="s">
        <v>14985</v>
      </c>
      <c r="B7340" s="9" t="s">
        <v>1977</v>
      </c>
      <c r="C7340" s="10">
        <v>27635</v>
      </c>
      <c r="D7340" s="9">
        <v>6637560367</v>
      </c>
      <c r="E7340" s="9" t="e">
        <f>INDEX(#REF!:#REF!,MATCH($D7340,#REF!:#REF!,0),MATCH(#REF!,#REF!:#REF!,0))</f>
        <v>#REF!</v>
      </c>
      <c r="F7340" s="9" t="e">
        <f>INDEX(#REF!:#REF!,MATCH($D7340,#REF!:#REF!,0),MATCH(#REF!,#REF!:#REF!,0))</f>
        <v>#REF!</v>
      </c>
    </row>
    <row r="7341" spans="1:6" ht="16.5" x14ac:dyDescent="0.3">
      <c r="A7341" s="9" t="s">
        <v>14984</v>
      </c>
      <c r="B7341" s="9" t="s">
        <v>2436</v>
      </c>
      <c r="C7341" s="10">
        <v>17884</v>
      </c>
      <c r="D7341" s="9">
        <v>2149326663</v>
      </c>
      <c r="E7341" s="9" t="e">
        <f>INDEX(#REF!:#REF!,MATCH($D7341,#REF!:#REF!,0),MATCH(#REF!,#REF!:#REF!,0))</f>
        <v>#REF!</v>
      </c>
      <c r="F7341" s="9" t="e">
        <f>INDEX(#REF!:#REF!,MATCH($D7341,#REF!:#REF!,0),MATCH(#REF!,#REF!:#REF!,0))</f>
        <v>#REF!</v>
      </c>
    </row>
    <row r="7342" spans="1:6" ht="16.5" x14ac:dyDescent="0.3">
      <c r="A7342" s="9" t="s">
        <v>14983</v>
      </c>
      <c r="B7342" s="9" t="s">
        <v>2132</v>
      </c>
      <c r="C7342" s="10">
        <v>42757</v>
      </c>
      <c r="D7342" s="9">
        <v>1990334539</v>
      </c>
      <c r="E7342" s="9" t="e">
        <f>INDEX(#REF!:#REF!,MATCH($D7342,#REF!:#REF!,0),MATCH(#REF!,#REF!:#REF!,0))</f>
        <v>#REF!</v>
      </c>
      <c r="F7342" s="9" t="e">
        <f>INDEX(#REF!:#REF!,MATCH($D7342,#REF!:#REF!,0),MATCH(#REF!,#REF!:#REF!,0))</f>
        <v>#REF!</v>
      </c>
    </row>
    <row r="7343" spans="1:6" ht="16.5" x14ac:dyDescent="0.3">
      <c r="A7343" s="9" t="s">
        <v>14982</v>
      </c>
      <c r="B7343" s="9" t="s">
        <v>2056</v>
      </c>
      <c r="C7343" s="10">
        <v>46346</v>
      </c>
      <c r="D7343" s="9">
        <v>1953937357</v>
      </c>
      <c r="E7343" s="9" t="e">
        <f>INDEX(#REF!:#REF!,MATCH($D7343,#REF!:#REF!,0),MATCH(#REF!,#REF!:#REF!,0))</f>
        <v>#REF!</v>
      </c>
      <c r="F7343" s="9" t="e">
        <f>INDEX(#REF!:#REF!,MATCH($D7343,#REF!:#REF!,0),MATCH(#REF!,#REF!:#REF!,0))</f>
        <v>#REF!</v>
      </c>
    </row>
    <row r="7344" spans="1:6" ht="16.5" x14ac:dyDescent="0.3">
      <c r="A7344" s="9" t="s">
        <v>14981</v>
      </c>
      <c r="B7344" s="9" t="s">
        <v>2361</v>
      </c>
      <c r="C7344" s="10">
        <v>25521</v>
      </c>
      <c r="D7344" s="9">
        <v>2575500974</v>
      </c>
      <c r="E7344" s="9" t="e">
        <f>INDEX(#REF!:#REF!,MATCH($D7344,#REF!:#REF!,0),MATCH(#REF!,#REF!:#REF!,0))</f>
        <v>#REF!</v>
      </c>
      <c r="F7344" s="9" t="e">
        <f>INDEX(#REF!:#REF!,MATCH($D7344,#REF!:#REF!,0),MATCH(#REF!,#REF!:#REF!,0))</f>
        <v>#REF!</v>
      </c>
    </row>
    <row r="7345" spans="1:6" ht="16.5" x14ac:dyDescent="0.3">
      <c r="A7345" s="9" t="s">
        <v>14980</v>
      </c>
      <c r="B7345" s="9" t="s">
        <v>2424</v>
      </c>
      <c r="C7345" s="10">
        <v>53339</v>
      </c>
      <c r="D7345" s="9">
        <v>9267164694</v>
      </c>
      <c r="E7345" s="9" t="e">
        <f>INDEX(#REF!:#REF!,MATCH($D7345,#REF!:#REF!,0),MATCH(#REF!,#REF!:#REF!,0))</f>
        <v>#REF!</v>
      </c>
      <c r="F7345" s="9" t="e">
        <f>INDEX(#REF!:#REF!,MATCH($D7345,#REF!:#REF!,0),MATCH(#REF!,#REF!:#REF!,0))</f>
        <v>#REF!</v>
      </c>
    </row>
    <row r="7346" spans="1:6" ht="16.5" x14ac:dyDescent="0.3">
      <c r="A7346" s="9" t="s">
        <v>14979</v>
      </c>
      <c r="B7346" s="9" t="s">
        <v>2081</v>
      </c>
      <c r="C7346" s="10">
        <v>34586</v>
      </c>
      <c r="D7346" s="9">
        <v>9328457335</v>
      </c>
      <c r="E7346" s="9" t="e">
        <f>INDEX(#REF!:#REF!,MATCH($D7346,#REF!:#REF!,0),MATCH(#REF!,#REF!:#REF!,0))</f>
        <v>#REF!</v>
      </c>
      <c r="F7346" s="9" t="e">
        <f>INDEX(#REF!:#REF!,MATCH($D7346,#REF!:#REF!,0),MATCH(#REF!,#REF!:#REF!,0))</f>
        <v>#REF!</v>
      </c>
    </row>
    <row r="7347" spans="1:6" ht="16.5" x14ac:dyDescent="0.3">
      <c r="A7347" s="9" t="s">
        <v>14978</v>
      </c>
      <c r="B7347" s="9" t="s">
        <v>2256</v>
      </c>
      <c r="C7347" s="10">
        <v>28721</v>
      </c>
      <c r="D7347" s="9">
        <v>132027631</v>
      </c>
      <c r="E7347" s="9" t="e">
        <f>INDEX(#REF!:#REF!,MATCH($D7347,#REF!:#REF!,0),MATCH(#REF!,#REF!:#REF!,0))</f>
        <v>#REF!</v>
      </c>
      <c r="F7347" s="9" t="e">
        <f>INDEX(#REF!:#REF!,MATCH($D7347,#REF!:#REF!,0),MATCH(#REF!,#REF!:#REF!,0))</f>
        <v>#REF!</v>
      </c>
    </row>
    <row r="7348" spans="1:6" ht="16.5" x14ac:dyDescent="0.3">
      <c r="A7348" s="9" t="s">
        <v>14977</v>
      </c>
      <c r="B7348" s="9" t="s">
        <v>2147</v>
      </c>
      <c r="C7348" s="10">
        <v>58940</v>
      </c>
      <c r="D7348" s="9">
        <v>6718456802</v>
      </c>
      <c r="E7348" s="9" t="e">
        <f>INDEX(#REF!:#REF!,MATCH($D7348,#REF!:#REF!,0),MATCH(#REF!,#REF!:#REF!,0))</f>
        <v>#REF!</v>
      </c>
      <c r="F7348" s="9" t="e">
        <f>INDEX(#REF!:#REF!,MATCH($D7348,#REF!:#REF!,0),MATCH(#REF!,#REF!:#REF!,0))</f>
        <v>#REF!</v>
      </c>
    </row>
    <row r="7349" spans="1:6" ht="16.5" x14ac:dyDescent="0.3">
      <c r="A7349" s="9" t="s">
        <v>14976</v>
      </c>
      <c r="B7349" s="9" t="s">
        <v>2640</v>
      </c>
      <c r="C7349" s="10">
        <v>47899</v>
      </c>
      <c r="D7349" s="9">
        <v>6375014751</v>
      </c>
      <c r="E7349" s="9" t="e">
        <f>INDEX(#REF!:#REF!,MATCH($D7349,#REF!:#REF!,0),MATCH(#REF!,#REF!:#REF!,0))</f>
        <v>#REF!</v>
      </c>
      <c r="F7349" s="9" t="e">
        <f>INDEX(#REF!:#REF!,MATCH($D7349,#REF!:#REF!,0),MATCH(#REF!,#REF!:#REF!,0))</f>
        <v>#REF!</v>
      </c>
    </row>
    <row r="7350" spans="1:6" ht="16.5" x14ac:dyDescent="0.3">
      <c r="A7350" s="9" t="s">
        <v>14975</v>
      </c>
      <c r="B7350" s="9" t="s">
        <v>2914</v>
      </c>
      <c r="C7350" s="10">
        <v>46004</v>
      </c>
      <c r="D7350" s="9">
        <v>601779371</v>
      </c>
      <c r="E7350" s="9" t="e">
        <f>INDEX(#REF!:#REF!,MATCH($D7350,#REF!:#REF!,0),MATCH(#REF!,#REF!:#REF!,0))</f>
        <v>#REF!</v>
      </c>
      <c r="F7350" s="9" t="e">
        <f>INDEX(#REF!:#REF!,MATCH($D7350,#REF!:#REF!,0),MATCH(#REF!,#REF!:#REF!,0))</f>
        <v>#REF!</v>
      </c>
    </row>
    <row r="7351" spans="1:6" ht="16.5" x14ac:dyDescent="0.3">
      <c r="A7351" s="9" t="s">
        <v>14974</v>
      </c>
      <c r="B7351" s="9" t="s">
        <v>2195</v>
      </c>
      <c r="C7351" s="10">
        <v>46547</v>
      </c>
      <c r="D7351" s="9">
        <v>4011453366</v>
      </c>
      <c r="E7351" s="9" t="e">
        <f>INDEX(#REF!:#REF!,MATCH($D7351,#REF!:#REF!,0),MATCH(#REF!,#REF!:#REF!,0))</f>
        <v>#REF!</v>
      </c>
      <c r="F7351" s="9" t="e">
        <f>INDEX(#REF!:#REF!,MATCH($D7351,#REF!:#REF!,0),MATCH(#REF!,#REF!:#REF!,0))</f>
        <v>#REF!</v>
      </c>
    </row>
    <row r="7352" spans="1:6" ht="16.5" x14ac:dyDescent="0.3">
      <c r="A7352" s="9" t="s">
        <v>14973</v>
      </c>
      <c r="B7352" s="9" t="s">
        <v>2727</v>
      </c>
      <c r="C7352" s="10">
        <v>32373</v>
      </c>
      <c r="D7352" s="9">
        <v>7007279686</v>
      </c>
      <c r="E7352" s="9" t="e">
        <f>INDEX(#REF!:#REF!,MATCH($D7352,#REF!:#REF!,0),MATCH(#REF!,#REF!:#REF!,0))</f>
        <v>#REF!</v>
      </c>
      <c r="F7352" s="9" t="e">
        <f>INDEX(#REF!:#REF!,MATCH($D7352,#REF!:#REF!,0),MATCH(#REF!,#REF!:#REF!,0))</f>
        <v>#REF!</v>
      </c>
    </row>
    <row r="7353" spans="1:6" ht="16.5" x14ac:dyDescent="0.3">
      <c r="A7353" s="9" t="s">
        <v>14972</v>
      </c>
      <c r="B7353" s="9" t="s">
        <v>2129</v>
      </c>
      <c r="C7353" s="10">
        <v>59703</v>
      </c>
      <c r="D7353" s="9">
        <v>8419732141</v>
      </c>
      <c r="E7353" s="9" t="e">
        <f>INDEX(#REF!:#REF!,MATCH($D7353,#REF!:#REF!,0),MATCH(#REF!,#REF!:#REF!,0))</f>
        <v>#REF!</v>
      </c>
      <c r="F7353" s="9" t="e">
        <f>INDEX(#REF!:#REF!,MATCH($D7353,#REF!:#REF!,0),MATCH(#REF!,#REF!:#REF!,0))</f>
        <v>#REF!</v>
      </c>
    </row>
    <row r="7354" spans="1:6" ht="16.5" x14ac:dyDescent="0.3">
      <c r="A7354" s="9" t="s">
        <v>14971</v>
      </c>
      <c r="B7354" s="9" t="s">
        <v>2539</v>
      </c>
      <c r="C7354" s="10">
        <v>30360</v>
      </c>
      <c r="D7354" s="9">
        <v>5422052862</v>
      </c>
      <c r="E7354" s="9" t="e">
        <f>INDEX(#REF!:#REF!,MATCH($D7354,#REF!:#REF!,0),MATCH(#REF!,#REF!:#REF!,0))</f>
        <v>#REF!</v>
      </c>
      <c r="F7354" s="9" t="e">
        <f>INDEX(#REF!:#REF!,MATCH($D7354,#REF!:#REF!,0),MATCH(#REF!,#REF!:#REF!,0))</f>
        <v>#REF!</v>
      </c>
    </row>
    <row r="7355" spans="1:6" ht="16.5" x14ac:dyDescent="0.3">
      <c r="A7355" s="9" t="s">
        <v>14970</v>
      </c>
      <c r="B7355" s="9" t="s">
        <v>3357</v>
      </c>
      <c r="C7355" s="10">
        <v>24626</v>
      </c>
      <c r="D7355" s="9">
        <v>4049350750</v>
      </c>
      <c r="E7355" s="9" t="e">
        <f>INDEX(#REF!:#REF!,MATCH($D7355,#REF!:#REF!,0),MATCH(#REF!,#REF!:#REF!,0))</f>
        <v>#REF!</v>
      </c>
      <c r="F7355" s="9" t="e">
        <f>INDEX(#REF!:#REF!,MATCH($D7355,#REF!:#REF!,0),MATCH(#REF!,#REF!:#REF!,0))</f>
        <v>#REF!</v>
      </c>
    </row>
    <row r="7356" spans="1:6" ht="16.5" x14ac:dyDescent="0.3">
      <c r="A7356" s="9" t="s">
        <v>14969</v>
      </c>
      <c r="B7356" s="9" t="s">
        <v>2029</v>
      </c>
      <c r="C7356" s="10">
        <v>25633</v>
      </c>
      <c r="D7356" s="9">
        <v>5299481160</v>
      </c>
      <c r="E7356" s="9" t="e">
        <f>INDEX(#REF!:#REF!,MATCH($D7356,#REF!:#REF!,0),MATCH(#REF!,#REF!:#REF!,0))</f>
        <v>#REF!</v>
      </c>
      <c r="F7356" s="9" t="e">
        <f>INDEX(#REF!:#REF!,MATCH($D7356,#REF!:#REF!,0),MATCH(#REF!,#REF!:#REF!,0))</f>
        <v>#REF!</v>
      </c>
    </row>
    <row r="7357" spans="1:6" ht="16.5" x14ac:dyDescent="0.3">
      <c r="A7357" s="9" t="s">
        <v>14968</v>
      </c>
      <c r="B7357" s="9" t="s">
        <v>2555</v>
      </c>
      <c r="C7357" s="10">
        <v>35933</v>
      </c>
      <c r="D7357" s="9">
        <v>9854387496</v>
      </c>
      <c r="E7357" s="9" t="e">
        <f>INDEX(#REF!:#REF!,MATCH($D7357,#REF!:#REF!,0),MATCH(#REF!,#REF!:#REF!,0))</f>
        <v>#REF!</v>
      </c>
      <c r="F7357" s="9" t="e">
        <f>INDEX(#REF!:#REF!,MATCH($D7357,#REF!:#REF!,0),MATCH(#REF!,#REF!:#REF!,0))</f>
        <v>#REF!</v>
      </c>
    </row>
    <row r="7358" spans="1:6" ht="16.5" x14ac:dyDescent="0.3">
      <c r="A7358" s="9" t="s">
        <v>14967</v>
      </c>
      <c r="B7358" s="9" t="s">
        <v>2119</v>
      </c>
      <c r="C7358" s="10">
        <v>37069</v>
      </c>
      <c r="D7358" s="9">
        <v>8516539148</v>
      </c>
      <c r="E7358" s="9" t="e">
        <f>INDEX(#REF!:#REF!,MATCH($D7358,#REF!:#REF!,0),MATCH(#REF!,#REF!:#REF!,0))</f>
        <v>#REF!</v>
      </c>
      <c r="F7358" s="9" t="e">
        <f>INDEX(#REF!:#REF!,MATCH($D7358,#REF!:#REF!,0),MATCH(#REF!,#REF!:#REF!,0))</f>
        <v>#REF!</v>
      </c>
    </row>
    <row r="7359" spans="1:6" ht="16.5" x14ac:dyDescent="0.3">
      <c r="A7359" s="9" t="s">
        <v>14966</v>
      </c>
      <c r="B7359" s="9" t="s">
        <v>2487</v>
      </c>
      <c r="C7359" s="10">
        <v>28265</v>
      </c>
      <c r="D7359" s="9">
        <v>8289594380</v>
      </c>
      <c r="E7359" s="9" t="e">
        <f>INDEX(#REF!:#REF!,MATCH($D7359,#REF!:#REF!,0),MATCH(#REF!,#REF!:#REF!,0))</f>
        <v>#REF!</v>
      </c>
      <c r="F7359" s="9" t="e">
        <f>INDEX(#REF!:#REF!,MATCH($D7359,#REF!:#REF!,0),MATCH(#REF!,#REF!:#REF!,0))</f>
        <v>#REF!</v>
      </c>
    </row>
    <row r="7360" spans="1:6" ht="16.5" x14ac:dyDescent="0.3">
      <c r="A7360" s="9" t="s">
        <v>14965</v>
      </c>
      <c r="B7360" s="9" t="s">
        <v>2061</v>
      </c>
      <c r="C7360" s="10">
        <v>27897</v>
      </c>
      <c r="D7360" s="9">
        <v>27852261</v>
      </c>
      <c r="E7360" s="9" t="e">
        <f>INDEX(#REF!:#REF!,MATCH($D7360,#REF!:#REF!,0),MATCH(#REF!,#REF!:#REF!,0))</f>
        <v>#REF!</v>
      </c>
      <c r="F7360" s="9" t="e">
        <f>INDEX(#REF!:#REF!,MATCH($D7360,#REF!:#REF!,0),MATCH(#REF!,#REF!:#REF!,0))</f>
        <v>#REF!</v>
      </c>
    </row>
    <row r="7361" spans="1:6" ht="16.5" x14ac:dyDescent="0.3">
      <c r="A7361" s="9" t="s">
        <v>14964</v>
      </c>
      <c r="B7361" s="9" t="s">
        <v>2707</v>
      </c>
      <c r="C7361" s="10">
        <v>52411</v>
      </c>
      <c r="D7361" s="9">
        <v>896700143</v>
      </c>
      <c r="E7361" s="9" t="e">
        <f>INDEX(#REF!:#REF!,MATCH($D7361,#REF!:#REF!,0),MATCH(#REF!,#REF!:#REF!,0))</f>
        <v>#REF!</v>
      </c>
      <c r="F7361" s="9" t="e">
        <f>INDEX(#REF!:#REF!,MATCH($D7361,#REF!:#REF!,0),MATCH(#REF!,#REF!:#REF!,0))</f>
        <v>#REF!</v>
      </c>
    </row>
    <row r="7362" spans="1:6" ht="16.5" x14ac:dyDescent="0.3">
      <c r="A7362" s="9" t="s">
        <v>14963</v>
      </c>
      <c r="B7362" s="9" t="s">
        <v>2216</v>
      </c>
      <c r="C7362" s="10">
        <v>33817</v>
      </c>
      <c r="D7362" s="9">
        <v>1456229036</v>
      </c>
      <c r="E7362" s="9" t="e">
        <f>INDEX(#REF!:#REF!,MATCH($D7362,#REF!:#REF!,0),MATCH(#REF!,#REF!:#REF!,0))</f>
        <v>#REF!</v>
      </c>
      <c r="F7362" s="9" t="e">
        <f>INDEX(#REF!:#REF!,MATCH($D7362,#REF!:#REF!,0),MATCH(#REF!,#REF!:#REF!,0))</f>
        <v>#REF!</v>
      </c>
    </row>
    <row r="7363" spans="1:6" ht="16.5" x14ac:dyDescent="0.3">
      <c r="A7363" s="9" t="s">
        <v>14962</v>
      </c>
      <c r="B7363" s="9" t="s">
        <v>2236</v>
      </c>
      <c r="C7363" s="10">
        <v>56016</v>
      </c>
      <c r="D7363" s="9">
        <v>5837501576</v>
      </c>
      <c r="E7363" s="9" t="e">
        <f>INDEX(#REF!:#REF!,MATCH($D7363,#REF!:#REF!,0),MATCH(#REF!,#REF!:#REF!,0))</f>
        <v>#REF!</v>
      </c>
      <c r="F7363" s="9" t="e">
        <f>INDEX(#REF!:#REF!,MATCH($D7363,#REF!:#REF!,0),MATCH(#REF!,#REF!:#REF!,0))</f>
        <v>#REF!</v>
      </c>
    </row>
    <row r="7364" spans="1:6" ht="16.5" x14ac:dyDescent="0.3">
      <c r="A7364" s="9" t="s">
        <v>14961</v>
      </c>
      <c r="B7364" s="9" t="s">
        <v>2050</v>
      </c>
      <c r="C7364" s="10">
        <v>49817</v>
      </c>
      <c r="D7364" s="9">
        <v>299663825</v>
      </c>
      <c r="E7364" s="9" t="e">
        <f>INDEX(#REF!:#REF!,MATCH($D7364,#REF!:#REF!,0),MATCH(#REF!,#REF!:#REF!,0))</f>
        <v>#REF!</v>
      </c>
      <c r="F7364" s="9" t="e">
        <f>INDEX(#REF!:#REF!,MATCH($D7364,#REF!:#REF!,0),MATCH(#REF!,#REF!:#REF!,0))</f>
        <v>#REF!</v>
      </c>
    </row>
    <row r="7365" spans="1:6" ht="16.5" x14ac:dyDescent="0.3">
      <c r="A7365" s="9" t="s">
        <v>14960</v>
      </c>
      <c r="B7365" s="9" t="s">
        <v>3156</v>
      </c>
      <c r="C7365" s="10">
        <v>57355</v>
      </c>
      <c r="D7365" s="9">
        <v>273083503</v>
      </c>
      <c r="E7365" s="9" t="e">
        <f>INDEX(#REF!:#REF!,MATCH($D7365,#REF!:#REF!,0),MATCH(#REF!,#REF!:#REF!,0))</f>
        <v>#REF!</v>
      </c>
      <c r="F7365" s="9" t="e">
        <f>INDEX(#REF!:#REF!,MATCH($D7365,#REF!:#REF!,0),MATCH(#REF!,#REF!:#REF!,0))</f>
        <v>#REF!</v>
      </c>
    </row>
    <row r="7366" spans="1:6" ht="16.5" x14ac:dyDescent="0.3">
      <c r="A7366" s="9" t="s">
        <v>14959</v>
      </c>
      <c r="B7366" s="9" t="s">
        <v>2669</v>
      </c>
      <c r="C7366" s="10">
        <v>19690</v>
      </c>
      <c r="D7366" s="9">
        <v>8507800106</v>
      </c>
      <c r="E7366" s="9" t="e">
        <f>INDEX(#REF!:#REF!,MATCH($D7366,#REF!:#REF!,0),MATCH(#REF!,#REF!:#REF!,0))</f>
        <v>#REF!</v>
      </c>
      <c r="F7366" s="9" t="e">
        <f>INDEX(#REF!:#REF!,MATCH($D7366,#REF!:#REF!,0),MATCH(#REF!,#REF!:#REF!,0))</f>
        <v>#REF!</v>
      </c>
    </row>
    <row r="7367" spans="1:6" ht="16.5" x14ac:dyDescent="0.3">
      <c r="A7367" s="9" t="s">
        <v>14958</v>
      </c>
      <c r="B7367" s="9" t="s">
        <v>2288</v>
      </c>
      <c r="C7367" s="10">
        <v>25816</v>
      </c>
      <c r="D7367" s="9">
        <v>4920920075</v>
      </c>
      <c r="E7367" s="9" t="e">
        <f>INDEX(#REF!:#REF!,MATCH($D7367,#REF!:#REF!,0),MATCH(#REF!,#REF!:#REF!,0))</f>
        <v>#REF!</v>
      </c>
      <c r="F7367" s="9" t="e">
        <f>INDEX(#REF!:#REF!,MATCH($D7367,#REF!:#REF!,0),MATCH(#REF!,#REF!:#REF!,0))</f>
        <v>#REF!</v>
      </c>
    </row>
    <row r="7368" spans="1:6" ht="16.5" x14ac:dyDescent="0.3">
      <c r="A7368" s="9" t="s">
        <v>14957</v>
      </c>
      <c r="B7368" s="9" t="s">
        <v>2036</v>
      </c>
      <c r="C7368" s="10">
        <v>46419</v>
      </c>
      <c r="D7368" s="9">
        <v>8115985503</v>
      </c>
      <c r="E7368" s="9" t="e">
        <f>INDEX(#REF!:#REF!,MATCH($D7368,#REF!:#REF!,0),MATCH(#REF!,#REF!:#REF!,0))</f>
        <v>#REF!</v>
      </c>
      <c r="F7368" s="9" t="e">
        <f>INDEX(#REF!:#REF!,MATCH($D7368,#REF!:#REF!,0),MATCH(#REF!,#REF!:#REF!,0))</f>
        <v>#REF!</v>
      </c>
    </row>
    <row r="7369" spans="1:6" ht="16.5" x14ac:dyDescent="0.3">
      <c r="A7369" s="9" t="s">
        <v>14956</v>
      </c>
      <c r="B7369" s="9" t="s">
        <v>2250</v>
      </c>
      <c r="C7369" s="10">
        <v>41347</v>
      </c>
      <c r="D7369" s="9">
        <v>8694120054</v>
      </c>
      <c r="E7369" s="9" t="e">
        <f>INDEX(#REF!:#REF!,MATCH($D7369,#REF!:#REF!,0),MATCH(#REF!,#REF!:#REF!,0))</f>
        <v>#REF!</v>
      </c>
      <c r="F7369" s="9" t="e">
        <f>INDEX(#REF!:#REF!,MATCH($D7369,#REF!:#REF!,0),MATCH(#REF!,#REF!:#REF!,0))</f>
        <v>#REF!</v>
      </c>
    </row>
    <row r="7370" spans="1:6" ht="16.5" x14ac:dyDescent="0.3">
      <c r="A7370" s="9" t="s">
        <v>14955</v>
      </c>
      <c r="B7370" s="9" t="s">
        <v>2123</v>
      </c>
      <c r="C7370" s="10">
        <v>15376</v>
      </c>
      <c r="D7370" s="9">
        <v>7533163729</v>
      </c>
      <c r="E7370" s="9" t="e">
        <f>INDEX(#REF!:#REF!,MATCH($D7370,#REF!:#REF!,0),MATCH(#REF!,#REF!:#REF!,0))</f>
        <v>#REF!</v>
      </c>
      <c r="F7370" s="9" t="e">
        <f>INDEX(#REF!:#REF!,MATCH($D7370,#REF!:#REF!,0),MATCH(#REF!,#REF!:#REF!,0))</f>
        <v>#REF!</v>
      </c>
    </row>
    <row r="7371" spans="1:6" ht="16.5" x14ac:dyDescent="0.3">
      <c r="A7371" s="9" t="s">
        <v>14954</v>
      </c>
      <c r="B7371" s="9" t="s">
        <v>2054</v>
      </c>
      <c r="C7371" s="10">
        <v>27783</v>
      </c>
      <c r="D7371" s="9">
        <v>6596440737</v>
      </c>
      <c r="E7371" s="9" t="e">
        <f>INDEX(#REF!:#REF!,MATCH($D7371,#REF!:#REF!,0),MATCH(#REF!,#REF!:#REF!,0))</f>
        <v>#REF!</v>
      </c>
      <c r="F7371" s="9" t="e">
        <f>INDEX(#REF!:#REF!,MATCH($D7371,#REF!:#REF!,0),MATCH(#REF!,#REF!:#REF!,0))</f>
        <v>#REF!</v>
      </c>
    </row>
    <row r="7372" spans="1:6" ht="16.5" x14ac:dyDescent="0.3">
      <c r="A7372" s="9" t="s">
        <v>14953</v>
      </c>
      <c r="B7372" s="9" t="s">
        <v>2085</v>
      </c>
      <c r="C7372" s="10">
        <v>32218</v>
      </c>
      <c r="D7372" s="9">
        <v>8971738782</v>
      </c>
      <c r="E7372" s="9" t="e">
        <f>INDEX(#REF!:#REF!,MATCH($D7372,#REF!:#REF!,0),MATCH(#REF!,#REF!:#REF!,0))</f>
        <v>#REF!</v>
      </c>
      <c r="F7372" s="9" t="e">
        <f>INDEX(#REF!:#REF!,MATCH($D7372,#REF!:#REF!,0),MATCH(#REF!,#REF!:#REF!,0))</f>
        <v>#REF!</v>
      </c>
    </row>
    <row r="7373" spans="1:6" ht="16.5" x14ac:dyDescent="0.3">
      <c r="A7373" s="9" t="s">
        <v>14952</v>
      </c>
      <c r="B7373" s="9" t="s">
        <v>2559</v>
      </c>
      <c r="C7373" s="10">
        <v>38935</v>
      </c>
      <c r="D7373" s="9">
        <v>7007279686</v>
      </c>
      <c r="E7373" s="9" t="e">
        <f>INDEX(#REF!:#REF!,MATCH($D7373,#REF!:#REF!,0),MATCH(#REF!,#REF!:#REF!,0))</f>
        <v>#REF!</v>
      </c>
      <c r="F7373" s="9" t="e">
        <f>INDEX(#REF!:#REF!,MATCH($D7373,#REF!:#REF!,0),MATCH(#REF!,#REF!:#REF!,0))</f>
        <v>#REF!</v>
      </c>
    </row>
    <row r="7374" spans="1:6" ht="16.5" x14ac:dyDescent="0.3">
      <c r="A7374" s="9" t="s">
        <v>14951</v>
      </c>
      <c r="B7374" s="9" t="s">
        <v>2336</v>
      </c>
      <c r="C7374" s="10">
        <v>29102</v>
      </c>
      <c r="D7374" s="9">
        <v>4739588234</v>
      </c>
      <c r="E7374" s="9" t="e">
        <f>INDEX(#REF!:#REF!,MATCH($D7374,#REF!:#REF!,0),MATCH(#REF!,#REF!:#REF!,0))</f>
        <v>#REF!</v>
      </c>
      <c r="F7374" s="9" t="e">
        <f>INDEX(#REF!:#REF!,MATCH($D7374,#REF!:#REF!,0),MATCH(#REF!,#REF!:#REF!,0))</f>
        <v>#REF!</v>
      </c>
    </row>
    <row r="7375" spans="1:6" ht="16.5" x14ac:dyDescent="0.3">
      <c r="A7375" s="9" t="s">
        <v>14950</v>
      </c>
      <c r="B7375" s="9" t="s">
        <v>2662</v>
      </c>
      <c r="C7375" s="10">
        <v>17041</v>
      </c>
      <c r="D7375" s="9">
        <v>4638232353</v>
      </c>
      <c r="E7375" s="9" t="e">
        <f>INDEX(#REF!:#REF!,MATCH($D7375,#REF!:#REF!,0),MATCH(#REF!,#REF!:#REF!,0))</f>
        <v>#REF!</v>
      </c>
      <c r="F7375" s="9" t="e">
        <f>INDEX(#REF!:#REF!,MATCH($D7375,#REF!:#REF!,0),MATCH(#REF!,#REF!:#REF!,0))</f>
        <v>#REF!</v>
      </c>
    </row>
    <row r="7376" spans="1:6" ht="16.5" x14ac:dyDescent="0.3">
      <c r="A7376" s="9" t="s">
        <v>14949</v>
      </c>
      <c r="B7376" s="9" t="s">
        <v>2815</v>
      </c>
      <c r="C7376" s="10">
        <v>36824</v>
      </c>
      <c r="D7376" s="9">
        <v>8998375370</v>
      </c>
      <c r="E7376" s="9" t="e">
        <f>INDEX(#REF!:#REF!,MATCH($D7376,#REF!:#REF!,0),MATCH(#REF!,#REF!:#REF!,0))</f>
        <v>#REF!</v>
      </c>
      <c r="F7376" s="9" t="e">
        <f>INDEX(#REF!:#REF!,MATCH($D7376,#REF!:#REF!,0),MATCH(#REF!,#REF!:#REF!,0))</f>
        <v>#REF!</v>
      </c>
    </row>
    <row r="7377" spans="1:6" ht="16.5" x14ac:dyDescent="0.3">
      <c r="A7377" s="9" t="s">
        <v>14948</v>
      </c>
      <c r="B7377" s="9" t="s">
        <v>1995</v>
      </c>
      <c r="C7377" s="10">
        <v>14873</v>
      </c>
      <c r="D7377" s="9">
        <v>9627071331</v>
      </c>
      <c r="E7377" s="9" t="e">
        <f>INDEX(#REF!:#REF!,MATCH($D7377,#REF!:#REF!,0),MATCH(#REF!,#REF!:#REF!,0))</f>
        <v>#REF!</v>
      </c>
      <c r="F7377" s="9" t="e">
        <f>INDEX(#REF!:#REF!,MATCH($D7377,#REF!:#REF!,0),MATCH(#REF!,#REF!:#REF!,0))</f>
        <v>#REF!</v>
      </c>
    </row>
    <row r="7378" spans="1:6" ht="16.5" x14ac:dyDescent="0.3">
      <c r="A7378" s="9" t="s">
        <v>14947</v>
      </c>
      <c r="B7378" s="9" t="s">
        <v>2052</v>
      </c>
      <c r="C7378" s="10">
        <v>51581</v>
      </c>
      <c r="D7378" s="9">
        <v>5209112160</v>
      </c>
      <c r="E7378" s="9" t="e">
        <f>INDEX(#REF!:#REF!,MATCH($D7378,#REF!:#REF!,0),MATCH(#REF!,#REF!:#REF!,0))</f>
        <v>#REF!</v>
      </c>
      <c r="F7378" s="9" t="e">
        <f>INDEX(#REF!:#REF!,MATCH($D7378,#REF!:#REF!,0),MATCH(#REF!,#REF!:#REF!,0))</f>
        <v>#REF!</v>
      </c>
    </row>
    <row r="7379" spans="1:6" ht="16.5" x14ac:dyDescent="0.3">
      <c r="A7379" s="9" t="s">
        <v>14946</v>
      </c>
      <c r="B7379" s="9" t="s">
        <v>2046</v>
      </c>
      <c r="C7379" s="10">
        <v>23645</v>
      </c>
      <c r="D7379" s="9">
        <v>5998486889</v>
      </c>
      <c r="E7379" s="9" t="e">
        <f>INDEX(#REF!:#REF!,MATCH($D7379,#REF!:#REF!,0),MATCH(#REF!,#REF!:#REF!,0))</f>
        <v>#REF!</v>
      </c>
      <c r="F7379" s="9" t="e">
        <f>INDEX(#REF!:#REF!,MATCH($D7379,#REF!:#REF!,0),MATCH(#REF!,#REF!:#REF!,0))</f>
        <v>#REF!</v>
      </c>
    </row>
    <row r="7380" spans="1:6" ht="16.5" x14ac:dyDescent="0.3">
      <c r="A7380" s="9" t="s">
        <v>14945</v>
      </c>
      <c r="B7380" s="9" t="s">
        <v>2521</v>
      </c>
      <c r="C7380" s="10">
        <v>51897</v>
      </c>
      <c r="D7380" s="9">
        <v>2859931651</v>
      </c>
      <c r="E7380" s="9" t="e">
        <f>INDEX(#REF!:#REF!,MATCH($D7380,#REF!:#REF!,0),MATCH(#REF!,#REF!:#REF!,0))</f>
        <v>#REF!</v>
      </c>
      <c r="F7380" s="9" t="e">
        <f>INDEX(#REF!:#REF!,MATCH($D7380,#REF!:#REF!,0),MATCH(#REF!,#REF!:#REF!,0))</f>
        <v>#REF!</v>
      </c>
    </row>
    <row r="7381" spans="1:6" ht="16.5" x14ac:dyDescent="0.3">
      <c r="A7381" s="9" t="s">
        <v>14944</v>
      </c>
      <c r="B7381" s="9" t="s">
        <v>3366</v>
      </c>
      <c r="C7381" s="10">
        <v>35685</v>
      </c>
      <c r="D7381" s="9">
        <v>2138131904</v>
      </c>
      <c r="E7381" s="9" t="e">
        <f>INDEX(#REF!:#REF!,MATCH($D7381,#REF!:#REF!,0),MATCH(#REF!,#REF!:#REF!,0))</f>
        <v>#REF!</v>
      </c>
      <c r="F7381" s="9" t="e">
        <f>INDEX(#REF!:#REF!,MATCH($D7381,#REF!:#REF!,0),MATCH(#REF!,#REF!:#REF!,0))</f>
        <v>#REF!</v>
      </c>
    </row>
    <row r="7382" spans="1:6" ht="16.5" x14ac:dyDescent="0.3">
      <c r="A7382" s="9" t="s">
        <v>14943</v>
      </c>
      <c r="B7382" s="9" t="s">
        <v>2582</v>
      </c>
      <c r="C7382" s="10">
        <v>21743</v>
      </c>
      <c r="D7382" s="9">
        <v>7338728615</v>
      </c>
      <c r="E7382" s="9" t="e">
        <f>INDEX(#REF!:#REF!,MATCH($D7382,#REF!:#REF!,0),MATCH(#REF!,#REF!:#REF!,0))</f>
        <v>#REF!</v>
      </c>
      <c r="F7382" s="9" t="e">
        <f>INDEX(#REF!:#REF!,MATCH($D7382,#REF!:#REF!,0),MATCH(#REF!,#REF!:#REF!,0))</f>
        <v>#REF!</v>
      </c>
    </row>
    <row r="7383" spans="1:6" ht="16.5" x14ac:dyDescent="0.3">
      <c r="A7383" s="9" t="s">
        <v>14942</v>
      </c>
      <c r="B7383" s="9" t="s">
        <v>2783</v>
      </c>
      <c r="C7383" s="10">
        <v>23050</v>
      </c>
      <c r="D7383" s="9">
        <v>5068508845</v>
      </c>
      <c r="E7383" s="9" t="e">
        <f>INDEX(#REF!:#REF!,MATCH($D7383,#REF!:#REF!,0),MATCH(#REF!,#REF!:#REF!,0))</f>
        <v>#REF!</v>
      </c>
      <c r="F7383" s="9" t="e">
        <f>INDEX(#REF!:#REF!,MATCH($D7383,#REF!:#REF!,0),MATCH(#REF!,#REF!:#REF!,0))</f>
        <v>#REF!</v>
      </c>
    </row>
    <row r="7384" spans="1:6" ht="16.5" x14ac:dyDescent="0.3">
      <c r="A7384" s="9" t="s">
        <v>14941</v>
      </c>
      <c r="B7384" s="9" t="s">
        <v>2718</v>
      </c>
      <c r="C7384" s="10">
        <v>50014</v>
      </c>
      <c r="D7384" s="9">
        <v>2779378506</v>
      </c>
      <c r="E7384" s="9" t="e">
        <f>INDEX(#REF!:#REF!,MATCH($D7384,#REF!:#REF!,0),MATCH(#REF!,#REF!:#REF!,0))</f>
        <v>#REF!</v>
      </c>
      <c r="F7384" s="9" t="e">
        <f>INDEX(#REF!:#REF!,MATCH($D7384,#REF!:#REF!,0),MATCH(#REF!,#REF!:#REF!,0))</f>
        <v>#REF!</v>
      </c>
    </row>
    <row r="7385" spans="1:6" ht="16.5" x14ac:dyDescent="0.3">
      <c r="A7385" s="9" t="s">
        <v>14940</v>
      </c>
      <c r="B7385" s="9" t="s">
        <v>2595</v>
      </c>
      <c r="C7385" s="10">
        <v>32118</v>
      </c>
      <c r="D7385" s="9">
        <v>4472356473</v>
      </c>
      <c r="E7385" s="9" t="e">
        <f>INDEX(#REF!:#REF!,MATCH($D7385,#REF!:#REF!,0),MATCH(#REF!,#REF!:#REF!,0))</f>
        <v>#REF!</v>
      </c>
      <c r="F7385" s="9" t="e">
        <f>INDEX(#REF!:#REF!,MATCH($D7385,#REF!:#REF!,0),MATCH(#REF!,#REF!:#REF!,0))</f>
        <v>#REF!</v>
      </c>
    </row>
    <row r="7386" spans="1:6" ht="16.5" x14ac:dyDescent="0.3">
      <c r="A7386" s="9" t="s">
        <v>14939</v>
      </c>
      <c r="B7386" s="9" t="s">
        <v>2406</v>
      </c>
      <c r="C7386" s="10">
        <v>33943</v>
      </c>
      <c r="D7386" s="9">
        <v>7374898193</v>
      </c>
      <c r="E7386" s="9" t="e">
        <f>INDEX(#REF!:#REF!,MATCH($D7386,#REF!:#REF!,0),MATCH(#REF!,#REF!:#REF!,0))</f>
        <v>#REF!</v>
      </c>
      <c r="F7386" s="9" t="e">
        <f>INDEX(#REF!:#REF!,MATCH($D7386,#REF!:#REF!,0),MATCH(#REF!,#REF!:#REF!,0))</f>
        <v>#REF!</v>
      </c>
    </row>
    <row r="7387" spans="1:6" ht="16.5" x14ac:dyDescent="0.3">
      <c r="A7387" s="9" t="s">
        <v>14938</v>
      </c>
      <c r="B7387" s="9" t="s">
        <v>2238</v>
      </c>
      <c r="C7387" s="10">
        <v>35395</v>
      </c>
      <c r="D7387" s="9">
        <v>2279888742</v>
      </c>
      <c r="E7387" s="9" t="e">
        <f>INDEX(#REF!:#REF!,MATCH($D7387,#REF!:#REF!,0),MATCH(#REF!,#REF!:#REF!,0))</f>
        <v>#REF!</v>
      </c>
      <c r="F7387" s="9" t="e">
        <f>INDEX(#REF!:#REF!,MATCH($D7387,#REF!:#REF!,0),MATCH(#REF!,#REF!:#REF!,0))</f>
        <v>#REF!</v>
      </c>
    </row>
    <row r="7388" spans="1:6" ht="16.5" x14ac:dyDescent="0.3">
      <c r="A7388" s="9" t="s">
        <v>14937</v>
      </c>
      <c r="B7388" s="9" t="s">
        <v>2169</v>
      </c>
      <c r="C7388" s="10">
        <v>51098</v>
      </c>
      <c r="D7388" s="9">
        <v>9518260397</v>
      </c>
      <c r="E7388" s="9" t="e">
        <f>INDEX(#REF!:#REF!,MATCH($D7388,#REF!:#REF!,0),MATCH(#REF!,#REF!:#REF!,0))</f>
        <v>#REF!</v>
      </c>
      <c r="F7388" s="9" t="e">
        <f>INDEX(#REF!:#REF!,MATCH($D7388,#REF!:#REF!,0),MATCH(#REF!,#REF!:#REF!,0))</f>
        <v>#REF!</v>
      </c>
    </row>
    <row r="7389" spans="1:6" ht="16.5" x14ac:dyDescent="0.3">
      <c r="A7389" s="9" t="s">
        <v>14936</v>
      </c>
      <c r="B7389" s="9" t="s">
        <v>2753</v>
      </c>
      <c r="C7389" s="10">
        <v>28093</v>
      </c>
      <c r="D7389" s="9">
        <v>8603912793</v>
      </c>
      <c r="E7389" s="9" t="e">
        <f>INDEX(#REF!:#REF!,MATCH($D7389,#REF!:#REF!,0),MATCH(#REF!,#REF!:#REF!,0))</f>
        <v>#REF!</v>
      </c>
      <c r="F7389" s="9" t="e">
        <f>INDEX(#REF!:#REF!,MATCH($D7389,#REF!:#REF!,0),MATCH(#REF!,#REF!:#REF!,0))</f>
        <v>#REF!</v>
      </c>
    </row>
    <row r="7390" spans="1:6" ht="16.5" x14ac:dyDescent="0.3">
      <c r="A7390" s="9" t="s">
        <v>14935</v>
      </c>
      <c r="B7390" s="9" t="s">
        <v>2163</v>
      </c>
      <c r="C7390" s="10">
        <v>19395</v>
      </c>
      <c r="D7390" s="9">
        <v>8249460030</v>
      </c>
      <c r="E7390" s="9" t="e">
        <f>INDEX(#REF!:#REF!,MATCH($D7390,#REF!:#REF!,0),MATCH(#REF!,#REF!:#REF!,0))</f>
        <v>#REF!</v>
      </c>
      <c r="F7390" s="9" t="e">
        <f>INDEX(#REF!:#REF!,MATCH($D7390,#REF!:#REF!,0),MATCH(#REF!,#REF!:#REF!,0))</f>
        <v>#REF!</v>
      </c>
    </row>
    <row r="7391" spans="1:6" ht="16.5" x14ac:dyDescent="0.3">
      <c r="A7391" s="9" t="s">
        <v>14934</v>
      </c>
      <c r="B7391" s="9" t="s">
        <v>1941</v>
      </c>
      <c r="C7391" s="10">
        <v>46516</v>
      </c>
      <c r="D7391" s="9">
        <v>6148303353</v>
      </c>
      <c r="E7391" s="9" t="e">
        <f>INDEX(#REF!:#REF!,MATCH($D7391,#REF!:#REF!,0),MATCH(#REF!,#REF!:#REF!,0))</f>
        <v>#REF!</v>
      </c>
      <c r="F7391" s="9" t="e">
        <f>INDEX(#REF!:#REF!,MATCH($D7391,#REF!:#REF!,0),MATCH(#REF!,#REF!:#REF!,0))</f>
        <v>#REF!</v>
      </c>
    </row>
    <row r="7392" spans="1:6" ht="16.5" x14ac:dyDescent="0.3">
      <c r="A7392" s="9" t="s">
        <v>14933</v>
      </c>
      <c r="B7392" s="9" t="s">
        <v>3049</v>
      </c>
      <c r="C7392" s="10">
        <v>37484</v>
      </c>
      <c r="D7392" s="9">
        <v>8788824691</v>
      </c>
      <c r="E7392" s="9" t="e">
        <f>INDEX(#REF!:#REF!,MATCH($D7392,#REF!:#REF!,0),MATCH(#REF!,#REF!:#REF!,0))</f>
        <v>#REF!</v>
      </c>
      <c r="F7392" s="9" t="e">
        <f>INDEX(#REF!:#REF!,MATCH($D7392,#REF!:#REF!,0),MATCH(#REF!,#REF!:#REF!,0))</f>
        <v>#REF!</v>
      </c>
    </row>
    <row r="7393" spans="1:6" ht="16.5" x14ac:dyDescent="0.3">
      <c r="A7393" s="9" t="s">
        <v>14932</v>
      </c>
      <c r="B7393" s="9" t="s">
        <v>2386</v>
      </c>
      <c r="C7393" s="10">
        <v>18457</v>
      </c>
      <c r="D7393" s="9">
        <v>4972162740</v>
      </c>
      <c r="E7393" s="9" t="e">
        <f>INDEX(#REF!:#REF!,MATCH($D7393,#REF!:#REF!,0),MATCH(#REF!,#REF!:#REF!,0))</f>
        <v>#REF!</v>
      </c>
      <c r="F7393" s="9" t="e">
        <f>INDEX(#REF!:#REF!,MATCH($D7393,#REF!:#REF!,0),MATCH(#REF!,#REF!:#REF!,0))</f>
        <v>#REF!</v>
      </c>
    </row>
    <row r="7394" spans="1:6" ht="16.5" x14ac:dyDescent="0.3">
      <c r="A7394" s="9" t="s">
        <v>14931</v>
      </c>
      <c r="B7394" s="9" t="s">
        <v>2422</v>
      </c>
      <c r="C7394" s="10">
        <v>13938</v>
      </c>
      <c r="D7394" s="9">
        <v>532074068</v>
      </c>
      <c r="E7394" s="9" t="e">
        <f>INDEX(#REF!:#REF!,MATCH($D7394,#REF!:#REF!,0),MATCH(#REF!,#REF!:#REF!,0))</f>
        <v>#REF!</v>
      </c>
      <c r="F7394" s="9" t="e">
        <f>INDEX(#REF!:#REF!,MATCH($D7394,#REF!:#REF!,0),MATCH(#REF!,#REF!:#REF!,0))</f>
        <v>#REF!</v>
      </c>
    </row>
    <row r="7395" spans="1:6" ht="16.5" x14ac:dyDescent="0.3">
      <c r="A7395" s="9" t="s">
        <v>14930</v>
      </c>
      <c r="B7395" s="9" t="s">
        <v>2481</v>
      </c>
      <c r="C7395" s="10">
        <v>45951</v>
      </c>
      <c r="D7395" s="9">
        <v>3458178171</v>
      </c>
      <c r="E7395" s="9" t="e">
        <f>INDEX(#REF!:#REF!,MATCH($D7395,#REF!:#REF!,0),MATCH(#REF!,#REF!:#REF!,0))</f>
        <v>#REF!</v>
      </c>
      <c r="F7395" s="9" t="e">
        <f>INDEX(#REF!:#REF!,MATCH($D7395,#REF!:#REF!,0),MATCH(#REF!,#REF!:#REF!,0))</f>
        <v>#REF!</v>
      </c>
    </row>
    <row r="7396" spans="1:6" ht="16.5" x14ac:dyDescent="0.3">
      <c r="A7396" s="9" t="s">
        <v>14929</v>
      </c>
      <c r="B7396" s="9" t="s">
        <v>2453</v>
      </c>
      <c r="C7396" s="10">
        <v>21242</v>
      </c>
      <c r="D7396" s="9">
        <v>3303111790</v>
      </c>
      <c r="E7396" s="9" t="e">
        <f>INDEX(#REF!:#REF!,MATCH($D7396,#REF!:#REF!,0),MATCH(#REF!,#REF!:#REF!,0))</f>
        <v>#REF!</v>
      </c>
      <c r="F7396" s="9" t="e">
        <f>INDEX(#REF!:#REF!,MATCH($D7396,#REF!:#REF!,0),MATCH(#REF!,#REF!:#REF!,0))</f>
        <v>#REF!</v>
      </c>
    </row>
    <row r="7397" spans="1:6" ht="16.5" x14ac:dyDescent="0.3">
      <c r="A7397" s="9" t="s">
        <v>14928</v>
      </c>
      <c r="B7397" s="9" t="s">
        <v>2826</v>
      </c>
      <c r="C7397" s="10">
        <v>11516</v>
      </c>
      <c r="D7397" s="9">
        <v>2757793764</v>
      </c>
      <c r="E7397" s="9" t="e">
        <f>INDEX(#REF!:#REF!,MATCH($D7397,#REF!:#REF!,0),MATCH(#REF!,#REF!:#REF!,0))</f>
        <v>#REF!</v>
      </c>
      <c r="F7397" s="9" t="e">
        <f>INDEX(#REF!:#REF!,MATCH($D7397,#REF!:#REF!,0),MATCH(#REF!,#REF!:#REF!,0))</f>
        <v>#REF!</v>
      </c>
    </row>
    <row r="7398" spans="1:6" ht="16.5" x14ac:dyDescent="0.3">
      <c r="A7398" s="9" t="s">
        <v>14927</v>
      </c>
      <c r="B7398" s="9" t="s">
        <v>1961</v>
      </c>
      <c r="C7398" s="10">
        <v>14372</v>
      </c>
      <c r="D7398" s="9">
        <v>1263903657</v>
      </c>
      <c r="E7398" s="9" t="e">
        <f>INDEX(#REF!:#REF!,MATCH($D7398,#REF!:#REF!,0),MATCH(#REF!,#REF!:#REF!,0))</f>
        <v>#REF!</v>
      </c>
      <c r="F7398" s="9" t="e">
        <f>INDEX(#REF!:#REF!,MATCH($D7398,#REF!:#REF!,0),MATCH(#REF!,#REF!:#REF!,0))</f>
        <v>#REF!</v>
      </c>
    </row>
    <row r="7399" spans="1:6" ht="16.5" x14ac:dyDescent="0.3">
      <c r="A7399" s="9" t="s">
        <v>14926</v>
      </c>
      <c r="B7399" s="9" t="s">
        <v>3506</v>
      </c>
      <c r="C7399" s="10">
        <v>13759</v>
      </c>
      <c r="D7399" s="9">
        <v>1351073265</v>
      </c>
      <c r="E7399" s="9" t="e">
        <f>INDEX(#REF!:#REF!,MATCH($D7399,#REF!:#REF!,0),MATCH(#REF!,#REF!:#REF!,0))</f>
        <v>#REF!</v>
      </c>
      <c r="F7399" s="9" t="e">
        <f>INDEX(#REF!:#REF!,MATCH($D7399,#REF!:#REF!,0),MATCH(#REF!,#REF!:#REF!,0))</f>
        <v>#REF!</v>
      </c>
    </row>
    <row r="7400" spans="1:6" ht="16.5" x14ac:dyDescent="0.3">
      <c r="A7400" s="9" t="s">
        <v>14925</v>
      </c>
      <c r="B7400" s="9" t="s">
        <v>2470</v>
      </c>
      <c r="C7400" s="10">
        <v>23276</v>
      </c>
      <c r="D7400" s="9">
        <v>6383978705</v>
      </c>
      <c r="E7400" s="9" t="e">
        <f>INDEX(#REF!:#REF!,MATCH($D7400,#REF!:#REF!,0),MATCH(#REF!,#REF!:#REF!,0))</f>
        <v>#REF!</v>
      </c>
      <c r="F7400" s="9" t="e">
        <f>INDEX(#REF!:#REF!,MATCH($D7400,#REF!:#REF!,0),MATCH(#REF!,#REF!:#REF!,0))</f>
        <v>#REF!</v>
      </c>
    </row>
    <row r="7401" spans="1:6" ht="16.5" x14ac:dyDescent="0.3">
      <c r="A7401" s="9" t="s">
        <v>14924</v>
      </c>
      <c r="B7401" s="9" t="s">
        <v>1949</v>
      </c>
      <c r="C7401" s="10">
        <v>41947</v>
      </c>
      <c r="D7401" s="9">
        <v>1371021422</v>
      </c>
      <c r="E7401" s="9" t="e">
        <f>INDEX(#REF!:#REF!,MATCH($D7401,#REF!:#REF!,0),MATCH(#REF!,#REF!:#REF!,0))</f>
        <v>#REF!</v>
      </c>
      <c r="F7401" s="9" t="e">
        <f>INDEX(#REF!:#REF!,MATCH($D7401,#REF!:#REF!,0),MATCH(#REF!,#REF!:#REF!,0))</f>
        <v>#REF!</v>
      </c>
    </row>
    <row r="7402" spans="1:6" ht="16.5" x14ac:dyDescent="0.3">
      <c r="A7402" s="9" t="s">
        <v>14923</v>
      </c>
      <c r="B7402" s="9" t="s">
        <v>2597</v>
      </c>
      <c r="C7402" s="10">
        <v>50151</v>
      </c>
      <c r="D7402" s="9">
        <v>1918356416</v>
      </c>
      <c r="E7402" s="9" t="e">
        <f>INDEX(#REF!:#REF!,MATCH($D7402,#REF!:#REF!,0),MATCH(#REF!,#REF!:#REF!,0))</f>
        <v>#REF!</v>
      </c>
      <c r="F7402" s="9" t="e">
        <f>INDEX(#REF!:#REF!,MATCH($D7402,#REF!:#REF!,0),MATCH(#REF!,#REF!:#REF!,0))</f>
        <v>#REF!</v>
      </c>
    </row>
    <row r="7403" spans="1:6" ht="16.5" x14ac:dyDescent="0.3">
      <c r="A7403" s="9" t="s">
        <v>14922</v>
      </c>
      <c r="B7403" s="9" t="s">
        <v>3168</v>
      </c>
      <c r="C7403" s="10">
        <v>58192</v>
      </c>
      <c r="D7403" s="9">
        <v>8239612253</v>
      </c>
      <c r="E7403" s="9" t="e">
        <f>INDEX(#REF!:#REF!,MATCH($D7403,#REF!:#REF!,0),MATCH(#REF!,#REF!:#REF!,0))</f>
        <v>#REF!</v>
      </c>
      <c r="F7403" s="9" t="e">
        <f>INDEX(#REF!:#REF!,MATCH($D7403,#REF!:#REF!,0),MATCH(#REF!,#REF!:#REF!,0))</f>
        <v>#REF!</v>
      </c>
    </row>
    <row r="7404" spans="1:6" ht="16.5" x14ac:dyDescent="0.3">
      <c r="A7404" s="9" t="s">
        <v>14921</v>
      </c>
      <c r="B7404" s="9" t="s">
        <v>2456</v>
      </c>
      <c r="C7404" s="10">
        <v>41493</v>
      </c>
      <c r="D7404" s="9">
        <v>4074728869</v>
      </c>
      <c r="E7404" s="9" t="e">
        <f>INDEX(#REF!:#REF!,MATCH($D7404,#REF!:#REF!,0),MATCH(#REF!,#REF!:#REF!,0))</f>
        <v>#REF!</v>
      </c>
      <c r="F7404" s="9" t="e">
        <f>INDEX(#REF!:#REF!,MATCH($D7404,#REF!:#REF!,0),MATCH(#REF!,#REF!:#REF!,0))</f>
        <v>#REF!</v>
      </c>
    </row>
    <row r="7405" spans="1:6" ht="16.5" x14ac:dyDescent="0.3">
      <c r="A7405" s="9" t="s">
        <v>14920</v>
      </c>
      <c r="B7405" s="9" t="s">
        <v>2485</v>
      </c>
      <c r="C7405" s="10">
        <v>19003</v>
      </c>
      <c r="D7405" s="9">
        <v>87033755</v>
      </c>
      <c r="E7405" s="9" t="e">
        <f>INDEX(#REF!:#REF!,MATCH($D7405,#REF!:#REF!,0),MATCH(#REF!,#REF!:#REF!,0))</f>
        <v>#REF!</v>
      </c>
      <c r="F7405" s="9" t="e">
        <f>INDEX(#REF!:#REF!,MATCH($D7405,#REF!:#REF!,0),MATCH(#REF!,#REF!:#REF!,0))</f>
        <v>#REF!</v>
      </c>
    </row>
    <row r="7406" spans="1:6" ht="16.5" x14ac:dyDescent="0.3">
      <c r="A7406" s="9" t="s">
        <v>14919</v>
      </c>
      <c r="B7406" s="9" t="s">
        <v>1993</v>
      </c>
      <c r="C7406" s="10">
        <v>36084</v>
      </c>
      <c r="D7406" s="9">
        <v>3516592710</v>
      </c>
      <c r="E7406" s="9" t="e">
        <f>INDEX(#REF!:#REF!,MATCH($D7406,#REF!:#REF!,0),MATCH(#REF!,#REF!:#REF!,0))</f>
        <v>#REF!</v>
      </c>
      <c r="F7406" s="9" t="e">
        <f>INDEX(#REF!:#REF!,MATCH($D7406,#REF!:#REF!,0),MATCH(#REF!,#REF!:#REF!,0))</f>
        <v>#REF!</v>
      </c>
    </row>
    <row r="7407" spans="1:6" ht="16.5" x14ac:dyDescent="0.3">
      <c r="A7407" s="9" t="s">
        <v>14918</v>
      </c>
      <c r="B7407" s="9" t="s">
        <v>3077</v>
      </c>
      <c r="C7407" s="10">
        <v>43700</v>
      </c>
      <c r="D7407" s="9">
        <v>132027631</v>
      </c>
      <c r="E7407" s="9" t="e">
        <f>INDEX(#REF!:#REF!,MATCH($D7407,#REF!:#REF!,0),MATCH(#REF!,#REF!:#REF!,0))</f>
        <v>#REF!</v>
      </c>
      <c r="F7407" s="9" t="e">
        <f>INDEX(#REF!:#REF!,MATCH($D7407,#REF!:#REF!,0),MATCH(#REF!,#REF!:#REF!,0))</f>
        <v>#REF!</v>
      </c>
    </row>
    <row r="7408" spans="1:6" ht="16.5" x14ac:dyDescent="0.3">
      <c r="A7408" s="9" t="s">
        <v>14917</v>
      </c>
      <c r="B7408" s="9" t="s">
        <v>2456</v>
      </c>
      <c r="C7408" s="10">
        <v>25169</v>
      </c>
      <c r="D7408" s="9">
        <v>8401146046</v>
      </c>
      <c r="E7408" s="9" t="e">
        <f>INDEX(#REF!:#REF!,MATCH($D7408,#REF!:#REF!,0),MATCH(#REF!,#REF!:#REF!,0))</f>
        <v>#REF!</v>
      </c>
      <c r="F7408" s="9" t="e">
        <f>INDEX(#REF!:#REF!,MATCH($D7408,#REF!:#REF!,0),MATCH(#REF!,#REF!:#REF!,0))</f>
        <v>#REF!</v>
      </c>
    </row>
    <row r="7409" spans="1:6" ht="16.5" x14ac:dyDescent="0.3">
      <c r="A7409" s="9" t="s">
        <v>14916</v>
      </c>
      <c r="B7409" s="9" t="s">
        <v>2459</v>
      </c>
      <c r="C7409" s="10">
        <v>14976</v>
      </c>
      <c r="D7409" s="9">
        <v>4986200380</v>
      </c>
      <c r="E7409" s="9" t="e">
        <f>INDEX(#REF!:#REF!,MATCH($D7409,#REF!:#REF!,0),MATCH(#REF!,#REF!:#REF!,0))</f>
        <v>#REF!</v>
      </c>
      <c r="F7409" s="9" t="e">
        <f>INDEX(#REF!:#REF!,MATCH($D7409,#REF!:#REF!,0),MATCH(#REF!,#REF!:#REF!,0))</f>
        <v>#REF!</v>
      </c>
    </row>
    <row r="7410" spans="1:6" ht="16.5" x14ac:dyDescent="0.3">
      <c r="A7410" s="9" t="s">
        <v>14915</v>
      </c>
      <c r="B7410" s="9" t="s">
        <v>3281</v>
      </c>
      <c r="C7410" s="10">
        <v>23499</v>
      </c>
      <c r="D7410" s="9">
        <v>4401069773</v>
      </c>
      <c r="E7410" s="9" t="e">
        <f>INDEX(#REF!:#REF!,MATCH($D7410,#REF!:#REF!,0),MATCH(#REF!,#REF!:#REF!,0))</f>
        <v>#REF!</v>
      </c>
      <c r="F7410" s="9" t="e">
        <f>INDEX(#REF!:#REF!,MATCH($D7410,#REF!:#REF!,0),MATCH(#REF!,#REF!:#REF!,0))</f>
        <v>#REF!</v>
      </c>
    </row>
    <row r="7411" spans="1:6" ht="16.5" x14ac:dyDescent="0.3">
      <c r="A7411" s="9" t="s">
        <v>14914</v>
      </c>
      <c r="B7411" s="9" t="s">
        <v>2069</v>
      </c>
      <c r="C7411" s="10">
        <v>45854</v>
      </c>
      <c r="D7411" s="9">
        <v>5603330430</v>
      </c>
      <c r="E7411" s="9" t="e">
        <f>INDEX(#REF!:#REF!,MATCH($D7411,#REF!:#REF!,0),MATCH(#REF!,#REF!:#REF!,0))</f>
        <v>#REF!</v>
      </c>
      <c r="F7411" s="9" t="e">
        <f>INDEX(#REF!:#REF!,MATCH($D7411,#REF!:#REF!,0),MATCH(#REF!,#REF!:#REF!,0))</f>
        <v>#REF!</v>
      </c>
    </row>
    <row r="7412" spans="1:6" ht="16.5" x14ac:dyDescent="0.3">
      <c r="A7412" s="9" t="s">
        <v>14913</v>
      </c>
      <c r="B7412" s="9" t="s">
        <v>2870</v>
      </c>
      <c r="C7412" s="10">
        <v>51711</v>
      </c>
      <c r="D7412" s="9">
        <v>6084639828</v>
      </c>
      <c r="E7412" s="9" t="e">
        <f>INDEX(#REF!:#REF!,MATCH($D7412,#REF!:#REF!,0),MATCH(#REF!,#REF!:#REF!,0))</f>
        <v>#REF!</v>
      </c>
      <c r="F7412" s="9" t="e">
        <f>INDEX(#REF!:#REF!,MATCH($D7412,#REF!:#REF!,0),MATCH(#REF!,#REF!:#REF!,0))</f>
        <v>#REF!</v>
      </c>
    </row>
    <row r="7413" spans="1:6" ht="16.5" x14ac:dyDescent="0.3">
      <c r="A7413" s="9" t="s">
        <v>14912</v>
      </c>
      <c r="B7413" s="9" t="s">
        <v>2359</v>
      </c>
      <c r="C7413" s="10">
        <v>41389</v>
      </c>
      <c r="D7413" s="9">
        <v>6148303353</v>
      </c>
      <c r="E7413" s="9" t="e">
        <f>INDEX(#REF!:#REF!,MATCH($D7413,#REF!:#REF!,0),MATCH(#REF!,#REF!:#REF!,0))</f>
        <v>#REF!</v>
      </c>
      <c r="F7413" s="9" t="e">
        <f>INDEX(#REF!:#REF!,MATCH($D7413,#REF!:#REF!,0),MATCH(#REF!,#REF!:#REF!,0))</f>
        <v>#REF!</v>
      </c>
    </row>
    <row r="7414" spans="1:6" ht="16.5" x14ac:dyDescent="0.3">
      <c r="A7414" s="9" t="s">
        <v>14911</v>
      </c>
      <c r="B7414" s="9" t="s">
        <v>2029</v>
      </c>
      <c r="C7414" s="10">
        <v>27946</v>
      </c>
      <c r="D7414" s="9">
        <v>6148235056</v>
      </c>
      <c r="E7414" s="9" t="e">
        <f>INDEX(#REF!:#REF!,MATCH($D7414,#REF!:#REF!,0),MATCH(#REF!,#REF!:#REF!,0))</f>
        <v>#REF!</v>
      </c>
      <c r="F7414" s="9" t="e">
        <f>INDEX(#REF!:#REF!,MATCH($D7414,#REF!:#REF!,0),MATCH(#REF!,#REF!:#REF!,0))</f>
        <v>#REF!</v>
      </c>
    </row>
    <row r="7415" spans="1:6" ht="16.5" x14ac:dyDescent="0.3">
      <c r="A7415" s="9" t="s">
        <v>14910</v>
      </c>
      <c r="B7415" s="9" t="s">
        <v>1981</v>
      </c>
      <c r="C7415" s="10">
        <v>48931</v>
      </c>
      <c r="D7415" s="9">
        <v>679204083</v>
      </c>
      <c r="E7415" s="9" t="e">
        <f>INDEX(#REF!:#REF!,MATCH($D7415,#REF!:#REF!,0),MATCH(#REF!,#REF!:#REF!,0))</f>
        <v>#REF!</v>
      </c>
      <c r="F7415" s="9" t="e">
        <f>INDEX(#REF!:#REF!,MATCH($D7415,#REF!:#REF!,0),MATCH(#REF!,#REF!:#REF!,0))</f>
        <v>#REF!</v>
      </c>
    </row>
    <row r="7416" spans="1:6" ht="16.5" x14ac:dyDescent="0.3">
      <c r="A7416" s="9" t="s">
        <v>14909</v>
      </c>
      <c r="B7416" s="9" t="s">
        <v>2029</v>
      </c>
      <c r="C7416" s="10">
        <v>12748</v>
      </c>
      <c r="D7416" s="9">
        <v>9611070055</v>
      </c>
      <c r="E7416" s="9" t="e">
        <f>INDEX(#REF!:#REF!,MATCH($D7416,#REF!:#REF!,0),MATCH(#REF!,#REF!:#REF!,0))</f>
        <v>#REF!</v>
      </c>
      <c r="F7416" s="9" t="e">
        <f>INDEX(#REF!:#REF!,MATCH($D7416,#REF!:#REF!,0),MATCH(#REF!,#REF!:#REF!,0))</f>
        <v>#REF!</v>
      </c>
    </row>
    <row r="7417" spans="1:6" ht="16.5" x14ac:dyDescent="0.3">
      <c r="A7417" s="9" t="s">
        <v>14908</v>
      </c>
      <c r="B7417" s="9" t="s">
        <v>2019</v>
      </c>
      <c r="C7417" s="10">
        <v>52452</v>
      </c>
      <c r="D7417" s="9">
        <v>5519420165</v>
      </c>
      <c r="E7417" s="9" t="e">
        <f>INDEX(#REF!:#REF!,MATCH($D7417,#REF!:#REF!,0),MATCH(#REF!,#REF!:#REF!,0))</f>
        <v>#REF!</v>
      </c>
      <c r="F7417" s="9" t="e">
        <f>INDEX(#REF!:#REF!,MATCH($D7417,#REF!:#REF!,0),MATCH(#REF!,#REF!:#REF!,0))</f>
        <v>#REF!</v>
      </c>
    </row>
    <row r="7418" spans="1:6" ht="16.5" x14ac:dyDescent="0.3">
      <c r="A7418" s="9" t="s">
        <v>14907</v>
      </c>
      <c r="B7418" s="9" t="s">
        <v>2683</v>
      </c>
      <c r="C7418" s="10">
        <v>47689</v>
      </c>
      <c r="D7418" s="9">
        <v>8361813608</v>
      </c>
      <c r="E7418" s="9" t="e">
        <f>INDEX(#REF!:#REF!,MATCH($D7418,#REF!:#REF!,0),MATCH(#REF!,#REF!:#REF!,0))</f>
        <v>#REF!</v>
      </c>
      <c r="F7418" s="9" t="e">
        <f>INDEX(#REF!:#REF!,MATCH($D7418,#REF!:#REF!,0),MATCH(#REF!,#REF!:#REF!,0))</f>
        <v>#REF!</v>
      </c>
    </row>
    <row r="7419" spans="1:6" ht="16.5" x14ac:dyDescent="0.3">
      <c r="A7419" s="9" t="s">
        <v>14906</v>
      </c>
      <c r="B7419" s="9" t="s">
        <v>1971</v>
      </c>
      <c r="C7419" s="10">
        <v>38220</v>
      </c>
      <c r="D7419" s="9">
        <v>4192443678</v>
      </c>
      <c r="E7419" s="9" t="e">
        <f>INDEX(#REF!:#REF!,MATCH($D7419,#REF!:#REF!,0),MATCH(#REF!,#REF!:#REF!,0))</f>
        <v>#REF!</v>
      </c>
      <c r="F7419" s="9" t="e">
        <f>INDEX(#REF!:#REF!,MATCH($D7419,#REF!:#REF!,0),MATCH(#REF!,#REF!:#REF!,0))</f>
        <v>#REF!</v>
      </c>
    </row>
    <row r="7420" spans="1:6" ht="16.5" x14ac:dyDescent="0.3">
      <c r="A7420" s="9" t="s">
        <v>14905</v>
      </c>
      <c r="B7420" s="9" t="s">
        <v>3506</v>
      </c>
      <c r="C7420" s="10">
        <v>17816</v>
      </c>
      <c r="D7420" s="9">
        <v>9621571960</v>
      </c>
      <c r="E7420" s="9" t="e">
        <f>INDEX(#REF!:#REF!,MATCH($D7420,#REF!:#REF!,0),MATCH(#REF!,#REF!:#REF!,0))</f>
        <v>#REF!</v>
      </c>
      <c r="F7420" s="9" t="e">
        <f>INDEX(#REF!:#REF!,MATCH($D7420,#REF!:#REF!,0),MATCH(#REF!,#REF!:#REF!,0))</f>
        <v>#REF!</v>
      </c>
    </row>
    <row r="7421" spans="1:6" ht="16.5" x14ac:dyDescent="0.3">
      <c r="A7421" s="9" t="s">
        <v>14904</v>
      </c>
      <c r="B7421" s="9" t="s">
        <v>3168</v>
      </c>
      <c r="C7421" s="10">
        <v>24508</v>
      </c>
      <c r="D7421" s="9">
        <v>6106380341</v>
      </c>
      <c r="E7421" s="9" t="e">
        <f>INDEX(#REF!:#REF!,MATCH($D7421,#REF!:#REF!,0),MATCH(#REF!,#REF!:#REF!,0))</f>
        <v>#REF!</v>
      </c>
      <c r="F7421" s="9" t="e">
        <f>INDEX(#REF!:#REF!,MATCH($D7421,#REF!:#REF!,0),MATCH(#REF!,#REF!:#REF!,0))</f>
        <v>#REF!</v>
      </c>
    </row>
    <row r="7422" spans="1:6" ht="16.5" x14ac:dyDescent="0.3">
      <c r="A7422" s="9" t="s">
        <v>14903</v>
      </c>
      <c r="B7422" s="9" t="s">
        <v>3079</v>
      </c>
      <c r="C7422" s="10">
        <v>38920</v>
      </c>
      <c r="D7422" s="9">
        <v>3597778305</v>
      </c>
      <c r="E7422" s="9" t="e">
        <f>INDEX(#REF!:#REF!,MATCH($D7422,#REF!:#REF!,0),MATCH(#REF!,#REF!:#REF!,0))</f>
        <v>#REF!</v>
      </c>
      <c r="F7422" s="9" t="e">
        <f>INDEX(#REF!:#REF!,MATCH($D7422,#REF!:#REF!,0),MATCH(#REF!,#REF!:#REF!,0))</f>
        <v>#REF!</v>
      </c>
    </row>
    <row r="7423" spans="1:6" ht="16.5" x14ac:dyDescent="0.3">
      <c r="A7423" s="9" t="s">
        <v>14902</v>
      </c>
      <c r="B7423" s="9" t="s">
        <v>2418</v>
      </c>
      <c r="C7423" s="10">
        <v>12556</v>
      </c>
      <c r="D7423" s="9">
        <v>8157157730</v>
      </c>
      <c r="E7423" s="9" t="e">
        <f>INDEX(#REF!:#REF!,MATCH($D7423,#REF!:#REF!,0),MATCH(#REF!,#REF!:#REF!,0))</f>
        <v>#REF!</v>
      </c>
      <c r="F7423" s="9" t="e">
        <f>INDEX(#REF!:#REF!,MATCH($D7423,#REF!:#REF!,0),MATCH(#REF!,#REF!:#REF!,0))</f>
        <v>#REF!</v>
      </c>
    </row>
    <row r="7424" spans="1:6" ht="16.5" x14ac:dyDescent="0.3">
      <c r="A7424" s="9" t="s">
        <v>14901</v>
      </c>
      <c r="B7424" s="9" t="s">
        <v>2224</v>
      </c>
      <c r="C7424" s="10">
        <v>37682</v>
      </c>
      <c r="D7424" s="9">
        <v>797787712</v>
      </c>
      <c r="E7424" s="9" t="e">
        <f>INDEX(#REF!:#REF!,MATCH($D7424,#REF!:#REF!,0),MATCH(#REF!,#REF!:#REF!,0))</f>
        <v>#REF!</v>
      </c>
      <c r="F7424" s="9" t="e">
        <f>INDEX(#REF!:#REF!,MATCH($D7424,#REF!:#REF!,0),MATCH(#REF!,#REF!:#REF!,0))</f>
        <v>#REF!</v>
      </c>
    </row>
    <row r="7425" spans="1:6" ht="16.5" x14ac:dyDescent="0.3">
      <c r="A7425" s="9" t="s">
        <v>14900</v>
      </c>
      <c r="B7425" s="9" t="s">
        <v>2169</v>
      </c>
      <c r="C7425" s="10">
        <v>54120</v>
      </c>
      <c r="D7425" s="9">
        <v>9258570278</v>
      </c>
      <c r="E7425" s="9" t="e">
        <f>INDEX(#REF!:#REF!,MATCH($D7425,#REF!:#REF!,0),MATCH(#REF!,#REF!:#REF!,0))</f>
        <v>#REF!</v>
      </c>
      <c r="F7425" s="9" t="e">
        <f>INDEX(#REF!:#REF!,MATCH($D7425,#REF!:#REF!,0),MATCH(#REF!,#REF!:#REF!,0))</f>
        <v>#REF!</v>
      </c>
    </row>
    <row r="7426" spans="1:6" ht="16.5" x14ac:dyDescent="0.3">
      <c r="A7426" s="9" t="s">
        <v>14899</v>
      </c>
      <c r="B7426" s="9" t="s">
        <v>2412</v>
      </c>
      <c r="C7426" s="10">
        <v>44676</v>
      </c>
      <c r="D7426" s="9">
        <v>6852060985</v>
      </c>
      <c r="E7426" s="9" t="e">
        <f>INDEX(#REF!:#REF!,MATCH($D7426,#REF!:#REF!,0),MATCH(#REF!,#REF!:#REF!,0))</f>
        <v>#REF!</v>
      </c>
      <c r="F7426" s="9" t="e">
        <f>INDEX(#REF!:#REF!,MATCH($D7426,#REF!:#REF!,0),MATCH(#REF!,#REF!:#REF!,0))</f>
        <v>#REF!</v>
      </c>
    </row>
    <row r="7427" spans="1:6" ht="16.5" x14ac:dyDescent="0.3">
      <c r="A7427" s="9" t="s">
        <v>14898</v>
      </c>
      <c r="B7427" s="9" t="s">
        <v>2183</v>
      </c>
      <c r="C7427" s="10">
        <v>49917</v>
      </c>
      <c r="D7427" s="9">
        <v>2353272215</v>
      </c>
      <c r="E7427" s="9" t="e">
        <f>INDEX(#REF!:#REF!,MATCH($D7427,#REF!:#REF!,0),MATCH(#REF!,#REF!:#REF!,0))</f>
        <v>#REF!</v>
      </c>
      <c r="F7427" s="9" t="e">
        <f>INDEX(#REF!:#REF!,MATCH($D7427,#REF!:#REF!,0),MATCH(#REF!,#REF!:#REF!,0))</f>
        <v>#REF!</v>
      </c>
    </row>
    <row r="7428" spans="1:6" ht="16.5" x14ac:dyDescent="0.3">
      <c r="A7428" s="9" t="s">
        <v>14897</v>
      </c>
      <c r="B7428" s="9" t="s">
        <v>2056</v>
      </c>
      <c r="C7428" s="10">
        <v>38116</v>
      </c>
      <c r="D7428" s="9">
        <v>7178607831</v>
      </c>
      <c r="E7428" s="9" t="e">
        <f>INDEX(#REF!:#REF!,MATCH($D7428,#REF!:#REF!,0),MATCH(#REF!,#REF!:#REF!,0))</f>
        <v>#REF!</v>
      </c>
      <c r="F7428" s="9" t="e">
        <f>INDEX(#REF!:#REF!,MATCH($D7428,#REF!:#REF!,0),MATCH(#REF!,#REF!:#REF!,0))</f>
        <v>#REF!</v>
      </c>
    </row>
    <row r="7429" spans="1:6" ht="16.5" x14ac:dyDescent="0.3">
      <c r="A7429" s="9" t="s">
        <v>14896</v>
      </c>
      <c r="B7429" s="9" t="s">
        <v>2375</v>
      </c>
      <c r="C7429" s="10">
        <v>29674</v>
      </c>
      <c r="D7429" s="9">
        <v>8911781207</v>
      </c>
      <c r="E7429" s="9" t="e">
        <f>INDEX(#REF!:#REF!,MATCH($D7429,#REF!:#REF!,0),MATCH(#REF!,#REF!:#REF!,0))</f>
        <v>#REF!</v>
      </c>
      <c r="F7429" s="9" t="e">
        <f>INDEX(#REF!:#REF!,MATCH($D7429,#REF!:#REF!,0),MATCH(#REF!,#REF!:#REF!,0))</f>
        <v>#REF!</v>
      </c>
    </row>
    <row r="7430" spans="1:6" ht="16.5" x14ac:dyDescent="0.3">
      <c r="A7430" s="9" t="s">
        <v>14895</v>
      </c>
      <c r="B7430" s="9" t="s">
        <v>2379</v>
      </c>
      <c r="C7430" s="10">
        <v>17976</v>
      </c>
      <c r="D7430" s="9">
        <v>8204786093</v>
      </c>
      <c r="E7430" s="9" t="e">
        <f>INDEX(#REF!:#REF!,MATCH($D7430,#REF!:#REF!,0),MATCH(#REF!,#REF!:#REF!,0))</f>
        <v>#REF!</v>
      </c>
      <c r="F7430" s="9" t="e">
        <f>INDEX(#REF!:#REF!,MATCH($D7430,#REF!:#REF!,0),MATCH(#REF!,#REF!:#REF!,0))</f>
        <v>#REF!</v>
      </c>
    </row>
    <row r="7431" spans="1:6" ht="16.5" x14ac:dyDescent="0.3">
      <c r="A7431" s="9" t="s">
        <v>14894</v>
      </c>
      <c r="B7431" s="9" t="s">
        <v>2608</v>
      </c>
      <c r="C7431" s="10">
        <v>46553</v>
      </c>
      <c r="D7431" s="9">
        <v>1079691642</v>
      </c>
      <c r="E7431" s="9" t="e">
        <f>INDEX(#REF!:#REF!,MATCH($D7431,#REF!:#REF!,0),MATCH(#REF!,#REF!:#REF!,0))</f>
        <v>#REF!</v>
      </c>
      <c r="F7431" s="9" t="e">
        <f>INDEX(#REF!:#REF!,MATCH($D7431,#REF!:#REF!,0),MATCH(#REF!,#REF!:#REF!,0))</f>
        <v>#REF!</v>
      </c>
    </row>
    <row r="7432" spans="1:6" ht="16.5" x14ac:dyDescent="0.3">
      <c r="A7432" s="9" t="s">
        <v>14893</v>
      </c>
      <c r="B7432" s="9" t="s">
        <v>2315</v>
      </c>
      <c r="C7432" s="10">
        <v>10849</v>
      </c>
      <c r="D7432" s="9">
        <v>1042822263</v>
      </c>
      <c r="E7432" s="9" t="e">
        <f>INDEX(#REF!:#REF!,MATCH($D7432,#REF!:#REF!,0),MATCH(#REF!,#REF!:#REF!,0))</f>
        <v>#REF!</v>
      </c>
      <c r="F7432" s="9" t="e">
        <f>INDEX(#REF!:#REF!,MATCH($D7432,#REF!:#REF!,0),MATCH(#REF!,#REF!:#REF!,0))</f>
        <v>#REF!</v>
      </c>
    </row>
    <row r="7433" spans="1:6" ht="16.5" x14ac:dyDescent="0.3">
      <c r="A7433" s="9" t="s">
        <v>14892</v>
      </c>
      <c r="B7433" s="9" t="s">
        <v>2615</v>
      </c>
      <c r="C7433" s="10">
        <v>10754</v>
      </c>
      <c r="D7433" s="9">
        <v>6041314951</v>
      </c>
      <c r="E7433" s="9" t="e">
        <f>INDEX(#REF!:#REF!,MATCH($D7433,#REF!:#REF!,0),MATCH(#REF!,#REF!:#REF!,0))</f>
        <v>#REF!</v>
      </c>
      <c r="F7433" s="9" t="e">
        <f>INDEX(#REF!:#REF!,MATCH($D7433,#REF!:#REF!,0),MATCH(#REF!,#REF!:#REF!,0))</f>
        <v>#REF!</v>
      </c>
    </row>
    <row r="7434" spans="1:6" ht="16.5" x14ac:dyDescent="0.3">
      <c r="A7434" s="9" t="s">
        <v>14891</v>
      </c>
      <c r="B7434" s="9" t="s">
        <v>2151</v>
      </c>
      <c r="C7434" s="10">
        <v>29097</v>
      </c>
      <c r="D7434" s="9">
        <v>9328457335</v>
      </c>
      <c r="E7434" s="9" t="e">
        <f>INDEX(#REF!:#REF!,MATCH($D7434,#REF!:#REF!,0),MATCH(#REF!,#REF!:#REF!,0))</f>
        <v>#REF!</v>
      </c>
      <c r="F7434" s="9" t="e">
        <f>INDEX(#REF!:#REF!,MATCH($D7434,#REF!:#REF!,0),MATCH(#REF!,#REF!:#REF!,0))</f>
        <v>#REF!</v>
      </c>
    </row>
    <row r="7435" spans="1:6" ht="16.5" x14ac:dyDescent="0.3">
      <c r="A7435" s="9" t="s">
        <v>14890</v>
      </c>
      <c r="B7435" s="9" t="s">
        <v>2127</v>
      </c>
      <c r="C7435" s="10">
        <v>21292</v>
      </c>
      <c r="D7435" s="9">
        <v>5412518958</v>
      </c>
      <c r="E7435" s="9" t="e">
        <f>INDEX(#REF!:#REF!,MATCH($D7435,#REF!:#REF!,0),MATCH(#REF!,#REF!:#REF!,0))</f>
        <v>#REF!</v>
      </c>
      <c r="F7435" s="9" t="e">
        <f>INDEX(#REF!:#REF!,MATCH($D7435,#REF!:#REF!,0),MATCH(#REF!,#REF!:#REF!,0))</f>
        <v>#REF!</v>
      </c>
    </row>
    <row r="7436" spans="1:6" ht="16.5" x14ac:dyDescent="0.3">
      <c r="A7436" s="9" t="s">
        <v>14889</v>
      </c>
      <c r="B7436" s="9" t="s">
        <v>2195</v>
      </c>
      <c r="C7436" s="10">
        <v>17276</v>
      </c>
      <c r="D7436" s="9">
        <v>4037854406</v>
      </c>
      <c r="E7436" s="9" t="e">
        <f>INDEX(#REF!:#REF!,MATCH($D7436,#REF!:#REF!,0),MATCH(#REF!,#REF!:#REF!,0))</f>
        <v>#REF!</v>
      </c>
      <c r="F7436" s="9" t="e">
        <f>INDEX(#REF!:#REF!,MATCH($D7436,#REF!:#REF!,0),MATCH(#REF!,#REF!:#REF!,0))</f>
        <v>#REF!</v>
      </c>
    </row>
    <row r="7437" spans="1:6" ht="16.5" x14ac:dyDescent="0.3">
      <c r="A7437" s="9" t="s">
        <v>14888</v>
      </c>
      <c r="B7437" s="9" t="s">
        <v>2952</v>
      </c>
      <c r="C7437" s="10">
        <v>42979</v>
      </c>
      <c r="D7437" s="9">
        <v>9939542542</v>
      </c>
      <c r="E7437" s="9" t="e">
        <f>INDEX(#REF!:#REF!,MATCH($D7437,#REF!:#REF!,0),MATCH(#REF!,#REF!:#REF!,0))</f>
        <v>#REF!</v>
      </c>
      <c r="F7437" s="9" t="e">
        <f>INDEX(#REF!:#REF!,MATCH($D7437,#REF!:#REF!,0),MATCH(#REF!,#REF!:#REF!,0))</f>
        <v>#REF!</v>
      </c>
    </row>
    <row r="7438" spans="1:6" ht="16.5" x14ac:dyDescent="0.3">
      <c r="A7438" s="9" t="s">
        <v>14887</v>
      </c>
      <c r="B7438" s="9" t="s">
        <v>2334</v>
      </c>
      <c r="C7438" s="10">
        <v>46567</v>
      </c>
      <c r="D7438" s="9">
        <v>8370379001</v>
      </c>
      <c r="E7438" s="9" t="e">
        <f>INDEX(#REF!:#REF!,MATCH($D7438,#REF!:#REF!,0),MATCH(#REF!,#REF!:#REF!,0))</f>
        <v>#REF!</v>
      </c>
      <c r="F7438" s="9" t="e">
        <f>INDEX(#REF!:#REF!,MATCH($D7438,#REF!:#REF!,0),MATCH(#REF!,#REF!:#REF!,0))</f>
        <v>#REF!</v>
      </c>
    </row>
    <row r="7439" spans="1:6" ht="16.5" x14ac:dyDescent="0.3">
      <c r="A7439" s="9" t="s">
        <v>14886</v>
      </c>
      <c r="B7439" s="9" t="s">
        <v>2204</v>
      </c>
      <c r="C7439" s="10">
        <v>56330</v>
      </c>
      <c r="D7439" s="9">
        <v>7268478941</v>
      </c>
      <c r="E7439" s="9" t="e">
        <f>INDEX(#REF!:#REF!,MATCH($D7439,#REF!:#REF!,0),MATCH(#REF!,#REF!:#REF!,0))</f>
        <v>#REF!</v>
      </c>
      <c r="F7439" s="9" t="e">
        <f>INDEX(#REF!:#REF!,MATCH($D7439,#REF!:#REF!,0),MATCH(#REF!,#REF!:#REF!,0))</f>
        <v>#REF!</v>
      </c>
    </row>
    <row r="7440" spans="1:6" ht="16.5" x14ac:dyDescent="0.3">
      <c r="A7440" s="9" t="s">
        <v>14885</v>
      </c>
      <c r="B7440" s="9" t="s">
        <v>2440</v>
      </c>
      <c r="C7440" s="10">
        <v>43725</v>
      </c>
      <c r="D7440" s="9">
        <v>2279888742</v>
      </c>
      <c r="E7440" s="9" t="e">
        <f>INDEX(#REF!:#REF!,MATCH($D7440,#REF!:#REF!,0),MATCH(#REF!,#REF!:#REF!,0))</f>
        <v>#REF!</v>
      </c>
      <c r="F7440" s="9" t="e">
        <f>INDEX(#REF!:#REF!,MATCH($D7440,#REF!:#REF!,0),MATCH(#REF!,#REF!:#REF!,0))</f>
        <v>#REF!</v>
      </c>
    </row>
    <row r="7441" spans="1:6" ht="16.5" x14ac:dyDescent="0.3">
      <c r="A7441" s="9" t="s">
        <v>14884</v>
      </c>
      <c r="B7441" s="9" t="s">
        <v>1963</v>
      </c>
      <c r="C7441" s="10">
        <v>22700</v>
      </c>
      <c r="D7441" s="9">
        <v>2599557828</v>
      </c>
      <c r="E7441" s="9" t="e">
        <f>INDEX(#REF!:#REF!,MATCH($D7441,#REF!:#REF!,0),MATCH(#REF!,#REF!:#REF!,0))</f>
        <v>#REF!</v>
      </c>
      <c r="F7441" s="9" t="e">
        <f>INDEX(#REF!:#REF!,MATCH($D7441,#REF!:#REF!,0),MATCH(#REF!,#REF!:#REF!,0))</f>
        <v>#REF!</v>
      </c>
    </row>
    <row r="7442" spans="1:6" ht="16.5" x14ac:dyDescent="0.3">
      <c r="A7442" s="9" t="s">
        <v>14883</v>
      </c>
      <c r="B7442" s="9" t="s">
        <v>2042</v>
      </c>
      <c r="C7442" s="10">
        <v>19451</v>
      </c>
      <c r="D7442" s="9">
        <v>8289594380</v>
      </c>
      <c r="E7442" s="9" t="e">
        <f>INDEX(#REF!:#REF!,MATCH($D7442,#REF!:#REF!,0),MATCH(#REF!,#REF!:#REF!,0))</f>
        <v>#REF!</v>
      </c>
      <c r="F7442" s="9" t="e">
        <f>INDEX(#REF!:#REF!,MATCH($D7442,#REF!:#REF!,0),MATCH(#REF!,#REF!:#REF!,0))</f>
        <v>#REF!</v>
      </c>
    </row>
    <row r="7443" spans="1:6" ht="16.5" x14ac:dyDescent="0.3">
      <c r="A7443" s="9" t="s">
        <v>14882</v>
      </c>
      <c r="B7443" s="9" t="s">
        <v>2939</v>
      </c>
      <c r="C7443" s="10">
        <v>56892</v>
      </c>
      <c r="D7443" s="9">
        <v>9958099322</v>
      </c>
      <c r="E7443" s="9" t="e">
        <f>INDEX(#REF!:#REF!,MATCH($D7443,#REF!:#REF!,0),MATCH(#REF!,#REF!:#REF!,0))</f>
        <v>#REF!</v>
      </c>
      <c r="F7443" s="9" t="e">
        <f>INDEX(#REF!:#REF!,MATCH($D7443,#REF!:#REF!,0),MATCH(#REF!,#REF!:#REF!,0))</f>
        <v>#REF!</v>
      </c>
    </row>
    <row r="7444" spans="1:6" ht="16.5" x14ac:dyDescent="0.3">
      <c r="A7444" s="9" t="s">
        <v>14881</v>
      </c>
      <c r="B7444" s="9" t="s">
        <v>3200</v>
      </c>
      <c r="C7444" s="10">
        <v>16384</v>
      </c>
      <c r="D7444" s="9">
        <v>6614458434</v>
      </c>
      <c r="E7444" s="9" t="e">
        <f>INDEX(#REF!:#REF!,MATCH($D7444,#REF!:#REF!,0),MATCH(#REF!,#REF!:#REF!,0))</f>
        <v>#REF!</v>
      </c>
      <c r="F7444" s="9" t="e">
        <f>INDEX(#REF!:#REF!,MATCH($D7444,#REF!:#REF!,0),MATCH(#REF!,#REF!:#REF!,0))</f>
        <v>#REF!</v>
      </c>
    </row>
    <row r="7445" spans="1:6" ht="16.5" x14ac:dyDescent="0.3">
      <c r="A7445" s="9" t="s">
        <v>14880</v>
      </c>
      <c r="B7445" s="9" t="s">
        <v>2117</v>
      </c>
      <c r="C7445" s="10">
        <v>26521</v>
      </c>
      <c r="D7445" s="9">
        <v>1664426442</v>
      </c>
      <c r="E7445" s="9" t="e">
        <f>INDEX(#REF!:#REF!,MATCH($D7445,#REF!:#REF!,0),MATCH(#REF!,#REF!:#REF!,0))</f>
        <v>#REF!</v>
      </c>
      <c r="F7445" s="9" t="e">
        <f>INDEX(#REF!:#REF!,MATCH($D7445,#REF!:#REF!,0),MATCH(#REF!,#REF!:#REF!,0))</f>
        <v>#REF!</v>
      </c>
    </row>
    <row r="7446" spans="1:6" ht="16.5" x14ac:dyDescent="0.3">
      <c r="A7446" s="9" t="s">
        <v>14879</v>
      </c>
      <c r="B7446" s="9" t="s">
        <v>2856</v>
      </c>
      <c r="C7446" s="10">
        <v>31610</v>
      </c>
      <c r="D7446" s="9">
        <v>797655034</v>
      </c>
      <c r="E7446" s="9" t="e">
        <f>INDEX(#REF!:#REF!,MATCH($D7446,#REF!:#REF!,0),MATCH(#REF!,#REF!:#REF!,0))</f>
        <v>#REF!</v>
      </c>
      <c r="F7446" s="9" t="e">
        <f>INDEX(#REF!:#REF!,MATCH($D7446,#REF!:#REF!,0),MATCH(#REF!,#REF!:#REF!,0))</f>
        <v>#REF!</v>
      </c>
    </row>
    <row r="7447" spans="1:6" ht="16.5" x14ac:dyDescent="0.3">
      <c r="A7447" s="9" t="s">
        <v>14878</v>
      </c>
      <c r="B7447" s="9" t="s">
        <v>2783</v>
      </c>
      <c r="C7447" s="10">
        <v>51110</v>
      </c>
      <c r="D7447" s="9">
        <v>701563818</v>
      </c>
      <c r="E7447" s="9" t="e">
        <f>INDEX(#REF!:#REF!,MATCH($D7447,#REF!:#REF!,0),MATCH(#REF!,#REF!:#REF!,0))</f>
        <v>#REF!</v>
      </c>
      <c r="F7447" s="9" t="e">
        <f>INDEX(#REF!:#REF!,MATCH($D7447,#REF!:#REF!,0),MATCH(#REF!,#REF!:#REF!,0))</f>
        <v>#REF!</v>
      </c>
    </row>
    <row r="7448" spans="1:6" ht="16.5" x14ac:dyDescent="0.3">
      <c r="A7448" s="9" t="s">
        <v>14877</v>
      </c>
      <c r="B7448" s="9" t="s">
        <v>2219</v>
      </c>
      <c r="C7448" s="10">
        <v>12700</v>
      </c>
      <c r="D7448" s="9">
        <v>5191866150</v>
      </c>
      <c r="E7448" s="9" t="e">
        <f>INDEX(#REF!:#REF!,MATCH($D7448,#REF!:#REF!,0),MATCH(#REF!,#REF!:#REF!,0))</f>
        <v>#REF!</v>
      </c>
      <c r="F7448" s="9" t="e">
        <f>INDEX(#REF!:#REF!,MATCH($D7448,#REF!:#REF!,0),MATCH(#REF!,#REF!:#REF!,0))</f>
        <v>#REF!</v>
      </c>
    </row>
    <row r="7449" spans="1:6" ht="16.5" x14ac:dyDescent="0.3">
      <c r="A7449" s="9" t="s">
        <v>14876</v>
      </c>
      <c r="B7449" s="9" t="s">
        <v>2870</v>
      </c>
      <c r="C7449" s="10">
        <v>20332</v>
      </c>
      <c r="D7449" s="9">
        <v>6850203894</v>
      </c>
      <c r="E7449" s="9" t="e">
        <f>INDEX(#REF!:#REF!,MATCH($D7449,#REF!:#REF!,0),MATCH(#REF!,#REF!:#REF!,0))</f>
        <v>#REF!</v>
      </c>
      <c r="F7449" s="9" t="e">
        <f>INDEX(#REF!:#REF!,MATCH($D7449,#REF!:#REF!,0),MATCH(#REF!,#REF!:#REF!,0))</f>
        <v>#REF!</v>
      </c>
    </row>
    <row r="7450" spans="1:6" ht="16.5" x14ac:dyDescent="0.3">
      <c r="A7450" s="9" t="s">
        <v>14875</v>
      </c>
      <c r="B7450" s="9" t="s">
        <v>2256</v>
      </c>
      <c r="C7450" s="10">
        <v>12945</v>
      </c>
      <c r="D7450" s="9">
        <v>1895483948</v>
      </c>
      <c r="E7450" s="9" t="e">
        <f>INDEX(#REF!:#REF!,MATCH($D7450,#REF!:#REF!,0),MATCH(#REF!,#REF!:#REF!,0))</f>
        <v>#REF!</v>
      </c>
      <c r="F7450" s="9" t="e">
        <f>INDEX(#REF!:#REF!,MATCH($D7450,#REF!:#REF!,0),MATCH(#REF!,#REF!:#REF!,0))</f>
        <v>#REF!</v>
      </c>
    </row>
    <row r="7451" spans="1:6" ht="16.5" x14ac:dyDescent="0.3">
      <c r="A7451" s="9" t="s">
        <v>14874</v>
      </c>
      <c r="B7451" s="9" t="s">
        <v>1989</v>
      </c>
      <c r="C7451" s="10">
        <v>53040</v>
      </c>
      <c r="D7451" s="9">
        <v>8565880958</v>
      </c>
      <c r="E7451" s="9" t="e">
        <f>INDEX(#REF!:#REF!,MATCH($D7451,#REF!:#REF!,0),MATCH(#REF!,#REF!:#REF!,0))</f>
        <v>#REF!</v>
      </c>
      <c r="F7451" s="9" t="e">
        <f>INDEX(#REF!:#REF!,MATCH($D7451,#REF!:#REF!,0),MATCH(#REF!,#REF!:#REF!,0))</f>
        <v>#REF!</v>
      </c>
    </row>
    <row r="7452" spans="1:6" ht="16.5" x14ac:dyDescent="0.3">
      <c r="A7452" s="9" t="s">
        <v>14873</v>
      </c>
      <c r="B7452" s="9" t="s">
        <v>3029</v>
      </c>
      <c r="C7452" s="10">
        <v>44132</v>
      </c>
      <c r="D7452" s="9">
        <v>3409869514</v>
      </c>
      <c r="E7452" s="9" t="e">
        <f>INDEX(#REF!:#REF!,MATCH($D7452,#REF!:#REF!,0),MATCH(#REF!,#REF!:#REF!,0))</f>
        <v>#REF!</v>
      </c>
      <c r="F7452" s="9" t="e">
        <f>INDEX(#REF!:#REF!,MATCH($D7452,#REF!:#REF!,0),MATCH(#REF!,#REF!:#REF!,0))</f>
        <v>#REF!</v>
      </c>
    </row>
    <row r="7453" spans="1:6" ht="16.5" x14ac:dyDescent="0.3">
      <c r="A7453" s="9" t="s">
        <v>14872</v>
      </c>
      <c r="B7453" s="9" t="s">
        <v>2443</v>
      </c>
      <c r="C7453" s="10">
        <v>38420</v>
      </c>
      <c r="D7453" s="9">
        <v>1439916314</v>
      </c>
      <c r="E7453" s="9" t="e">
        <f>INDEX(#REF!:#REF!,MATCH($D7453,#REF!:#REF!,0),MATCH(#REF!,#REF!:#REF!,0))</f>
        <v>#REF!</v>
      </c>
      <c r="F7453" s="9" t="e">
        <f>INDEX(#REF!:#REF!,MATCH($D7453,#REF!:#REF!,0),MATCH(#REF!,#REF!:#REF!,0))</f>
        <v>#REF!</v>
      </c>
    </row>
    <row r="7454" spans="1:6" ht="16.5" x14ac:dyDescent="0.3">
      <c r="A7454" s="9" t="s">
        <v>14871</v>
      </c>
      <c r="B7454" s="9" t="s">
        <v>2038</v>
      </c>
      <c r="C7454" s="10">
        <v>34953</v>
      </c>
      <c r="D7454" s="9">
        <v>5474718616</v>
      </c>
      <c r="E7454" s="9" t="e">
        <f>INDEX(#REF!:#REF!,MATCH($D7454,#REF!:#REF!,0),MATCH(#REF!,#REF!:#REF!,0))</f>
        <v>#REF!</v>
      </c>
      <c r="F7454" s="9" t="e">
        <f>INDEX(#REF!:#REF!,MATCH($D7454,#REF!:#REF!,0),MATCH(#REF!,#REF!:#REF!,0))</f>
        <v>#REF!</v>
      </c>
    </row>
    <row r="7455" spans="1:6" ht="16.5" x14ac:dyDescent="0.3">
      <c r="A7455" s="9" t="s">
        <v>14870</v>
      </c>
      <c r="B7455" s="9" t="s">
        <v>3642</v>
      </c>
      <c r="C7455" s="10">
        <v>58337</v>
      </c>
      <c r="D7455" s="9">
        <v>2575500974</v>
      </c>
      <c r="E7455" s="9" t="e">
        <f>INDEX(#REF!:#REF!,MATCH($D7455,#REF!:#REF!,0),MATCH(#REF!,#REF!:#REF!,0))</f>
        <v>#REF!</v>
      </c>
      <c r="F7455" s="9" t="e">
        <f>INDEX(#REF!:#REF!,MATCH($D7455,#REF!:#REF!,0),MATCH(#REF!,#REF!:#REF!,0))</f>
        <v>#REF!</v>
      </c>
    </row>
    <row r="7456" spans="1:6" ht="16.5" x14ac:dyDescent="0.3">
      <c r="A7456" s="9" t="s">
        <v>14869</v>
      </c>
      <c r="B7456" s="9" t="s">
        <v>2503</v>
      </c>
      <c r="C7456" s="10">
        <v>30532</v>
      </c>
      <c r="D7456" s="9">
        <v>1743464649</v>
      </c>
      <c r="E7456" s="9" t="e">
        <f>INDEX(#REF!:#REF!,MATCH($D7456,#REF!:#REF!,0),MATCH(#REF!,#REF!:#REF!,0))</f>
        <v>#REF!</v>
      </c>
      <c r="F7456" s="9" t="e">
        <f>INDEX(#REF!:#REF!,MATCH($D7456,#REF!:#REF!,0),MATCH(#REF!,#REF!:#REF!,0))</f>
        <v>#REF!</v>
      </c>
    </row>
    <row r="7457" spans="1:6" ht="16.5" x14ac:dyDescent="0.3">
      <c r="A7457" s="9" t="s">
        <v>14868</v>
      </c>
      <c r="B7457" s="9" t="s">
        <v>2286</v>
      </c>
      <c r="C7457" s="10">
        <v>13169</v>
      </c>
      <c r="D7457" s="9">
        <v>3915983489</v>
      </c>
      <c r="E7457" s="9" t="e">
        <f>INDEX(#REF!:#REF!,MATCH($D7457,#REF!:#REF!,0),MATCH(#REF!,#REF!:#REF!,0))</f>
        <v>#REF!</v>
      </c>
      <c r="F7457" s="9" t="e">
        <f>INDEX(#REF!:#REF!,MATCH($D7457,#REF!:#REF!,0),MATCH(#REF!,#REF!:#REF!,0))</f>
        <v>#REF!</v>
      </c>
    </row>
    <row r="7458" spans="1:6" ht="16.5" x14ac:dyDescent="0.3">
      <c r="A7458" s="9" t="s">
        <v>14867</v>
      </c>
      <c r="B7458" s="9" t="s">
        <v>3187</v>
      </c>
      <c r="C7458" s="10">
        <v>44455</v>
      </c>
      <c r="D7458" s="9">
        <v>2510440322</v>
      </c>
      <c r="E7458" s="9" t="e">
        <f>INDEX(#REF!:#REF!,MATCH($D7458,#REF!:#REF!,0),MATCH(#REF!,#REF!:#REF!,0))</f>
        <v>#REF!</v>
      </c>
      <c r="F7458" s="9" t="e">
        <f>INDEX(#REF!:#REF!,MATCH($D7458,#REF!:#REF!,0),MATCH(#REF!,#REF!:#REF!,0))</f>
        <v>#REF!</v>
      </c>
    </row>
    <row r="7459" spans="1:6" ht="16.5" x14ac:dyDescent="0.3">
      <c r="A7459" s="9" t="s">
        <v>14866</v>
      </c>
      <c r="B7459" s="9" t="s">
        <v>2056</v>
      </c>
      <c r="C7459" s="10">
        <v>27961</v>
      </c>
      <c r="D7459" s="9">
        <v>2183763965</v>
      </c>
      <c r="E7459" s="9" t="e">
        <f>INDEX(#REF!:#REF!,MATCH($D7459,#REF!:#REF!,0),MATCH(#REF!,#REF!:#REF!,0))</f>
        <v>#REF!</v>
      </c>
      <c r="F7459" s="9" t="e">
        <f>INDEX(#REF!:#REF!,MATCH($D7459,#REF!:#REF!,0),MATCH(#REF!,#REF!:#REF!,0))</f>
        <v>#REF!</v>
      </c>
    </row>
    <row r="7460" spans="1:6" ht="16.5" x14ac:dyDescent="0.3">
      <c r="A7460" s="9" t="s">
        <v>14865</v>
      </c>
      <c r="B7460" s="9" t="s">
        <v>2615</v>
      </c>
      <c r="C7460" s="10">
        <v>40821</v>
      </c>
      <c r="D7460" s="9">
        <v>3418374697</v>
      </c>
      <c r="E7460" s="9" t="e">
        <f>INDEX(#REF!:#REF!,MATCH($D7460,#REF!:#REF!,0),MATCH(#REF!,#REF!:#REF!,0))</f>
        <v>#REF!</v>
      </c>
      <c r="F7460" s="9" t="e">
        <f>INDEX(#REF!:#REF!,MATCH($D7460,#REF!:#REF!,0),MATCH(#REF!,#REF!:#REF!,0))</f>
        <v>#REF!</v>
      </c>
    </row>
    <row r="7461" spans="1:6" ht="16.5" x14ac:dyDescent="0.3">
      <c r="A7461" s="9" t="s">
        <v>14864</v>
      </c>
      <c r="B7461" s="9" t="s">
        <v>2046</v>
      </c>
      <c r="C7461" s="10">
        <v>57336</v>
      </c>
      <c r="D7461" s="9">
        <v>132027631</v>
      </c>
      <c r="E7461" s="9" t="e">
        <f>INDEX(#REF!:#REF!,MATCH($D7461,#REF!:#REF!,0),MATCH(#REF!,#REF!:#REF!,0))</f>
        <v>#REF!</v>
      </c>
      <c r="F7461" s="9" t="e">
        <f>INDEX(#REF!:#REF!,MATCH($D7461,#REF!:#REF!,0),MATCH(#REF!,#REF!:#REF!,0))</f>
        <v>#REF!</v>
      </c>
    </row>
    <row r="7462" spans="1:6" ht="16.5" x14ac:dyDescent="0.3">
      <c r="A7462" s="9" t="s">
        <v>14863</v>
      </c>
      <c r="B7462" s="9" t="s">
        <v>2198</v>
      </c>
      <c r="C7462" s="10">
        <v>30691</v>
      </c>
      <c r="D7462" s="9">
        <v>5561472151</v>
      </c>
      <c r="E7462" s="9" t="e">
        <f>INDEX(#REF!:#REF!,MATCH($D7462,#REF!:#REF!,0),MATCH(#REF!,#REF!:#REF!,0))</f>
        <v>#REF!</v>
      </c>
      <c r="F7462" s="9" t="e">
        <f>INDEX(#REF!:#REF!,MATCH($D7462,#REF!:#REF!,0),MATCH(#REF!,#REF!:#REF!,0))</f>
        <v>#REF!</v>
      </c>
    </row>
    <row r="7463" spans="1:6" ht="16.5" x14ac:dyDescent="0.3">
      <c r="A7463" s="9" t="s">
        <v>14862</v>
      </c>
      <c r="B7463" s="9" t="s">
        <v>2161</v>
      </c>
      <c r="C7463" s="10">
        <v>11637</v>
      </c>
      <c r="D7463" s="9">
        <v>8603912793</v>
      </c>
      <c r="E7463" s="9" t="e">
        <f>INDEX(#REF!:#REF!,MATCH($D7463,#REF!:#REF!,0),MATCH(#REF!,#REF!:#REF!,0))</f>
        <v>#REF!</v>
      </c>
      <c r="F7463" s="9" t="e">
        <f>INDEX(#REF!:#REF!,MATCH($D7463,#REF!:#REF!,0),MATCH(#REF!,#REF!:#REF!,0))</f>
        <v>#REF!</v>
      </c>
    </row>
    <row r="7464" spans="1:6" ht="16.5" x14ac:dyDescent="0.3">
      <c r="A7464" s="9" t="s">
        <v>14861</v>
      </c>
      <c r="B7464" s="9" t="s">
        <v>2300</v>
      </c>
      <c r="C7464" s="10">
        <v>15651</v>
      </c>
      <c r="D7464" s="9">
        <v>4739588234</v>
      </c>
      <c r="E7464" s="9" t="e">
        <f>INDEX(#REF!:#REF!,MATCH($D7464,#REF!:#REF!,0),MATCH(#REF!,#REF!:#REF!,0))</f>
        <v>#REF!</v>
      </c>
      <c r="F7464" s="9" t="e">
        <f>INDEX(#REF!:#REF!,MATCH($D7464,#REF!:#REF!,0),MATCH(#REF!,#REF!:#REF!,0))</f>
        <v>#REF!</v>
      </c>
    </row>
    <row r="7465" spans="1:6" ht="16.5" x14ac:dyDescent="0.3">
      <c r="A7465" s="9" t="s">
        <v>14860</v>
      </c>
      <c r="B7465" s="9" t="s">
        <v>2357</v>
      </c>
      <c r="C7465" s="10">
        <v>38158</v>
      </c>
      <c r="D7465" s="9">
        <v>264454596</v>
      </c>
      <c r="E7465" s="9" t="e">
        <f>INDEX(#REF!:#REF!,MATCH($D7465,#REF!:#REF!,0),MATCH(#REF!,#REF!:#REF!,0))</f>
        <v>#REF!</v>
      </c>
      <c r="F7465" s="9" t="e">
        <f>INDEX(#REF!:#REF!,MATCH($D7465,#REF!:#REF!,0),MATCH(#REF!,#REF!:#REF!,0))</f>
        <v>#REF!</v>
      </c>
    </row>
    <row r="7466" spans="1:6" ht="16.5" x14ac:dyDescent="0.3">
      <c r="A7466" s="9" t="s">
        <v>14859</v>
      </c>
      <c r="B7466" s="9" t="s">
        <v>2284</v>
      </c>
      <c r="C7466" s="10">
        <v>37126</v>
      </c>
      <c r="D7466" s="9">
        <v>2237103631</v>
      </c>
      <c r="E7466" s="9" t="e">
        <f>INDEX(#REF!:#REF!,MATCH($D7466,#REF!:#REF!,0),MATCH(#REF!,#REF!:#REF!,0))</f>
        <v>#REF!</v>
      </c>
      <c r="F7466" s="9" t="e">
        <f>INDEX(#REF!:#REF!,MATCH($D7466,#REF!:#REF!,0),MATCH(#REF!,#REF!:#REF!,0))</f>
        <v>#REF!</v>
      </c>
    </row>
    <row r="7467" spans="1:6" ht="16.5" x14ac:dyDescent="0.3">
      <c r="A7467" s="9" t="s">
        <v>14858</v>
      </c>
      <c r="B7467" s="9" t="s">
        <v>2526</v>
      </c>
      <c r="C7467" s="10">
        <v>12143</v>
      </c>
      <c r="D7467" s="9">
        <v>8346855079</v>
      </c>
      <c r="E7467" s="9" t="e">
        <f>INDEX(#REF!:#REF!,MATCH($D7467,#REF!:#REF!,0),MATCH(#REF!,#REF!:#REF!,0))</f>
        <v>#REF!</v>
      </c>
      <c r="F7467" s="9" t="e">
        <f>INDEX(#REF!:#REF!,MATCH($D7467,#REF!:#REF!,0),MATCH(#REF!,#REF!:#REF!,0))</f>
        <v>#REF!</v>
      </c>
    </row>
    <row r="7468" spans="1:6" ht="16.5" x14ac:dyDescent="0.3">
      <c r="A7468" s="9" t="s">
        <v>14857</v>
      </c>
      <c r="B7468" s="9" t="s">
        <v>2589</v>
      </c>
      <c r="C7468" s="10">
        <v>28994</v>
      </c>
      <c r="D7468" s="9">
        <v>6637560367</v>
      </c>
      <c r="E7468" s="9" t="e">
        <f>INDEX(#REF!:#REF!,MATCH($D7468,#REF!:#REF!,0),MATCH(#REF!,#REF!:#REF!,0))</f>
        <v>#REF!</v>
      </c>
      <c r="F7468" s="9" t="e">
        <f>INDEX(#REF!:#REF!,MATCH($D7468,#REF!:#REF!,0),MATCH(#REF!,#REF!:#REF!,0))</f>
        <v>#REF!</v>
      </c>
    </row>
    <row r="7469" spans="1:6" ht="16.5" x14ac:dyDescent="0.3">
      <c r="A7469" s="9" t="s">
        <v>14856</v>
      </c>
      <c r="B7469" s="9" t="s">
        <v>2386</v>
      </c>
      <c r="C7469" s="10">
        <v>27259</v>
      </c>
      <c r="D7469" s="9">
        <v>2944219065</v>
      </c>
      <c r="E7469" s="9" t="e">
        <f>INDEX(#REF!:#REF!,MATCH($D7469,#REF!:#REF!,0),MATCH(#REF!,#REF!:#REF!,0))</f>
        <v>#REF!</v>
      </c>
      <c r="F7469" s="9" t="e">
        <f>INDEX(#REF!:#REF!,MATCH($D7469,#REF!:#REF!,0),MATCH(#REF!,#REF!:#REF!,0))</f>
        <v>#REF!</v>
      </c>
    </row>
    <row r="7470" spans="1:6" ht="16.5" x14ac:dyDescent="0.3">
      <c r="A7470" s="9" t="s">
        <v>14855</v>
      </c>
      <c r="B7470" s="9" t="s">
        <v>2119</v>
      </c>
      <c r="C7470" s="10">
        <v>10457</v>
      </c>
      <c r="D7470" s="9">
        <v>2060025532</v>
      </c>
      <c r="E7470" s="9" t="e">
        <f>INDEX(#REF!:#REF!,MATCH($D7470,#REF!:#REF!,0),MATCH(#REF!,#REF!:#REF!,0))</f>
        <v>#REF!</v>
      </c>
      <c r="F7470" s="9" t="e">
        <f>INDEX(#REF!:#REF!,MATCH($D7470,#REF!:#REF!,0),MATCH(#REF!,#REF!:#REF!,0))</f>
        <v>#REF!</v>
      </c>
    </row>
    <row r="7471" spans="1:6" ht="16.5" x14ac:dyDescent="0.3">
      <c r="A7471" s="9" t="s">
        <v>14854</v>
      </c>
      <c r="B7471" s="9" t="s">
        <v>2704</v>
      </c>
      <c r="C7471" s="10">
        <v>52139</v>
      </c>
      <c r="D7471" s="9">
        <v>4548725172</v>
      </c>
      <c r="E7471" s="9" t="e">
        <f>INDEX(#REF!:#REF!,MATCH($D7471,#REF!:#REF!,0),MATCH(#REF!,#REF!:#REF!,0))</f>
        <v>#REF!</v>
      </c>
      <c r="F7471" s="9" t="e">
        <f>INDEX(#REF!:#REF!,MATCH($D7471,#REF!:#REF!,0),MATCH(#REF!,#REF!:#REF!,0))</f>
        <v>#REF!</v>
      </c>
    </row>
    <row r="7472" spans="1:6" ht="16.5" x14ac:dyDescent="0.3">
      <c r="A7472" s="9" t="s">
        <v>14853</v>
      </c>
      <c r="B7472" s="9" t="s">
        <v>2103</v>
      </c>
      <c r="C7472" s="10">
        <v>45454</v>
      </c>
      <c r="D7472" s="9">
        <v>7885796000</v>
      </c>
      <c r="E7472" s="9" t="e">
        <f>INDEX(#REF!:#REF!,MATCH($D7472,#REF!:#REF!,0),MATCH(#REF!,#REF!:#REF!,0))</f>
        <v>#REF!</v>
      </c>
      <c r="F7472" s="9" t="e">
        <f>INDEX(#REF!:#REF!,MATCH($D7472,#REF!:#REF!,0),MATCH(#REF!,#REF!:#REF!,0))</f>
        <v>#REF!</v>
      </c>
    </row>
    <row r="7473" spans="1:6" ht="16.5" x14ac:dyDescent="0.3">
      <c r="A7473" s="9" t="s">
        <v>14852</v>
      </c>
      <c r="B7473" s="9" t="s">
        <v>1981</v>
      </c>
      <c r="C7473" s="10">
        <v>44568</v>
      </c>
      <c r="D7473" s="9">
        <v>2757793764</v>
      </c>
      <c r="E7473" s="9" t="e">
        <f>INDEX(#REF!:#REF!,MATCH($D7473,#REF!:#REF!,0),MATCH(#REF!,#REF!:#REF!,0))</f>
        <v>#REF!</v>
      </c>
      <c r="F7473" s="9" t="e">
        <f>INDEX(#REF!:#REF!,MATCH($D7473,#REF!:#REF!,0),MATCH(#REF!,#REF!:#REF!,0))</f>
        <v>#REF!</v>
      </c>
    </row>
    <row r="7474" spans="1:6" ht="16.5" x14ac:dyDescent="0.3">
      <c r="A7474" s="9" t="s">
        <v>14851</v>
      </c>
      <c r="B7474" s="9" t="s">
        <v>2509</v>
      </c>
      <c r="C7474" s="10">
        <v>15087</v>
      </c>
      <c r="D7474" s="9">
        <v>715518151</v>
      </c>
      <c r="E7474" s="9" t="e">
        <f>INDEX(#REF!:#REF!,MATCH($D7474,#REF!:#REF!,0),MATCH(#REF!,#REF!:#REF!,0))</f>
        <v>#REF!</v>
      </c>
      <c r="F7474" s="9" t="e">
        <f>INDEX(#REF!:#REF!,MATCH($D7474,#REF!:#REF!,0),MATCH(#REF!,#REF!:#REF!,0))</f>
        <v>#REF!</v>
      </c>
    </row>
    <row r="7475" spans="1:6" ht="16.5" x14ac:dyDescent="0.3">
      <c r="A7475" s="9" t="s">
        <v>14850</v>
      </c>
      <c r="B7475" s="9" t="s">
        <v>3116</v>
      </c>
      <c r="C7475" s="10">
        <v>57378</v>
      </c>
      <c r="D7475" s="9">
        <v>3127459866</v>
      </c>
      <c r="E7475" s="9" t="e">
        <f>INDEX(#REF!:#REF!,MATCH($D7475,#REF!:#REF!,0),MATCH(#REF!,#REF!:#REF!,0))</f>
        <v>#REF!</v>
      </c>
      <c r="F7475" s="9" t="e">
        <f>INDEX(#REF!:#REF!,MATCH($D7475,#REF!:#REF!,0),MATCH(#REF!,#REF!:#REF!,0))</f>
        <v>#REF!</v>
      </c>
    </row>
    <row r="7476" spans="1:6" ht="16.5" x14ac:dyDescent="0.3">
      <c r="A7476" s="9" t="s">
        <v>14849</v>
      </c>
      <c r="B7476" s="9" t="s">
        <v>2914</v>
      </c>
      <c r="C7476" s="10">
        <v>56651</v>
      </c>
      <c r="D7476" s="9">
        <v>3266408608</v>
      </c>
      <c r="E7476" s="9" t="e">
        <f>INDEX(#REF!:#REF!,MATCH($D7476,#REF!:#REF!,0),MATCH(#REF!,#REF!:#REF!,0))</f>
        <v>#REF!</v>
      </c>
      <c r="F7476" s="9" t="e">
        <f>INDEX(#REF!:#REF!,MATCH($D7476,#REF!:#REF!,0),MATCH(#REF!,#REF!:#REF!,0))</f>
        <v>#REF!</v>
      </c>
    </row>
    <row r="7477" spans="1:6" ht="16.5" x14ac:dyDescent="0.3">
      <c r="A7477" s="9" t="s">
        <v>14848</v>
      </c>
      <c r="B7477" s="9" t="s">
        <v>2580</v>
      </c>
      <c r="C7477" s="10">
        <v>21595</v>
      </c>
      <c r="D7477" s="9">
        <v>5422052862</v>
      </c>
      <c r="E7477" s="9" t="e">
        <f>INDEX(#REF!:#REF!,MATCH($D7477,#REF!:#REF!,0),MATCH(#REF!,#REF!:#REF!,0))</f>
        <v>#REF!</v>
      </c>
      <c r="F7477" s="9" t="e">
        <f>INDEX(#REF!:#REF!,MATCH($D7477,#REF!:#REF!,0),MATCH(#REF!,#REF!:#REF!,0))</f>
        <v>#REF!</v>
      </c>
    </row>
    <row r="7478" spans="1:6" ht="16.5" x14ac:dyDescent="0.3">
      <c r="A7478" s="9" t="s">
        <v>14847</v>
      </c>
      <c r="B7478" s="9" t="s">
        <v>2123</v>
      </c>
      <c r="C7478" s="10">
        <v>50073</v>
      </c>
      <c r="D7478" s="9">
        <v>7659816853</v>
      </c>
      <c r="E7478" s="9" t="e">
        <f>INDEX(#REF!:#REF!,MATCH($D7478,#REF!:#REF!,0),MATCH(#REF!,#REF!:#REF!,0))</f>
        <v>#REF!</v>
      </c>
      <c r="F7478" s="9" t="e">
        <f>INDEX(#REF!:#REF!,MATCH($D7478,#REF!:#REF!,0),MATCH(#REF!,#REF!:#REF!,0))</f>
        <v>#REF!</v>
      </c>
    </row>
    <row r="7479" spans="1:6" ht="16.5" x14ac:dyDescent="0.3">
      <c r="A7479" s="9" t="s">
        <v>14846</v>
      </c>
      <c r="B7479" s="9" t="s">
        <v>2470</v>
      </c>
      <c r="C7479" s="10">
        <v>35105</v>
      </c>
      <c r="D7479" s="9">
        <v>1841759848</v>
      </c>
      <c r="E7479" s="9" t="e">
        <f>INDEX(#REF!:#REF!,MATCH($D7479,#REF!:#REF!,0),MATCH(#REF!,#REF!:#REF!,0))</f>
        <v>#REF!</v>
      </c>
      <c r="F7479" s="9" t="e">
        <f>INDEX(#REF!:#REF!,MATCH($D7479,#REF!:#REF!,0),MATCH(#REF!,#REF!:#REF!,0))</f>
        <v>#REF!</v>
      </c>
    </row>
    <row r="7480" spans="1:6" ht="16.5" x14ac:dyDescent="0.3">
      <c r="A7480" s="9" t="s">
        <v>14845</v>
      </c>
      <c r="B7480" s="9" t="s">
        <v>1953</v>
      </c>
      <c r="C7480" s="10">
        <v>12743</v>
      </c>
      <c r="D7480" s="9">
        <v>2149326663</v>
      </c>
      <c r="E7480" s="9" t="e">
        <f>INDEX(#REF!:#REF!,MATCH($D7480,#REF!:#REF!,0),MATCH(#REF!,#REF!:#REF!,0))</f>
        <v>#REF!</v>
      </c>
      <c r="F7480" s="9" t="e">
        <f>INDEX(#REF!:#REF!,MATCH($D7480,#REF!:#REF!,0),MATCH(#REF!,#REF!:#REF!,0))</f>
        <v>#REF!</v>
      </c>
    </row>
    <row r="7481" spans="1:6" ht="16.5" x14ac:dyDescent="0.3">
      <c r="A7481" s="9" t="s">
        <v>14844</v>
      </c>
      <c r="B7481" s="9" t="s">
        <v>2530</v>
      </c>
      <c r="C7481" s="10">
        <v>16263</v>
      </c>
      <c r="D7481" s="9">
        <v>453763030</v>
      </c>
      <c r="E7481" s="9" t="e">
        <f>INDEX(#REF!:#REF!,MATCH($D7481,#REF!:#REF!,0),MATCH(#REF!,#REF!:#REF!,0))</f>
        <v>#REF!</v>
      </c>
      <c r="F7481" s="9" t="e">
        <f>INDEX(#REF!:#REF!,MATCH($D7481,#REF!:#REF!,0),MATCH(#REF!,#REF!:#REF!,0))</f>
        <v>#REF!</v>
      </c>
    </row>
    <row r="7482" spans="1:6" ht="16.5" x14ac:dyDescent="0.3">
      <c r="A7482" s="9" t="s">
        <v>14843</v>
      </c>
      <c r="B7482" s="9" t="s">
        <v>3951</v>
      </c>
      <c r="C7482" s="10">
        <v>48863</v>
      </c>
      <c r="D7482" s="9">
        <v>3269054114</v>
      </c>
      <c r="E7482" s="9" t="e">
        <f>INDEX(#REF!:#REF!,MATCH($D7482,#REF!:#REF!,0),MATCH(#REF!,#REF!:#REF!,0))</f>
        <v>#REF!</v>
      </c>
      <c r="F7482" s="9" t="e">
        <f>INDEX(#REF!:#REF!,MATCH($D7482,#REF!:#REF!,0),MATCH(#REF!,#REF!:#REF!,0))</f>
        <v>#REF!</v>
      </c>
    </row>
    <row r="7483" spans="1:6" ht="16.5" x14ac:dyDescent="0.3">
      <c r="A7483" s="9" t="s">
        <v>14842</v>
      </c>
      <c r="B7483" s="9" t="s">
        <v>2092</v>
      </c>
      <c r="C7483" s="10">
        <v>14705</v>
      </c>
      <c r="D7483" s="9">
        <v>6322781804</v>
      </c>
      <c r="E7483" s="9" t="e">
        <f>INDEX(#REF!:#REF!,MATCH($D7483,#REF!:#REF!,0),MATCH(#REF!,#REF!:#REF!,0))</f>
        <v>#REF!</v>
      </c>
      <c r="F7483" s="9" t="e">
        <f>INDEX(#REF!:#REF!,MATCH($D7483,#REF!:#REF!,0),MATCH(#REF!,#REF!:#REF!,0))</f>
        <v>#REF!</v>
      </c>
    </row>
    <row r="7484" spans="1:6" ht="16.5" x14ac:dyDescent="0.3">
      <c r="A7484" s="9" t="s">
        <v>14841</v>
      </c>
      <c r="B7484" s="9" t="s">
        <v>2589</v>
      </c>
      <c r="C7484" s="10">
        <v>13113</v>
      </c>
      <c r="D7484" s="9">
        <v>4786629839</v>
      </c>
      <c r="E7484" s="9" t="e">
        <f>INDEX(#REF!:#REF!,MATCH($D7484,#REF!:#REF!,0),MATCH(#REF!,#REF!:#REF!,0))</f>
        <v>#REF!</v>
      </c>
      <c r="F7484" s="9" t="e">
        <f>INDEX(#REF!:#REF!,MATCH($D7484,#REF!:#REF!,0),MATCH(#REF!,#REF!:#REF!,0))</f>
        <v>#REF!</v>
      </c>
    </row>
    <row r="7485" spans="1:6" ht="16.5" x14ac:dyDescent="0.3">
      <c r="A7485" s="9" t="s">
        <v>14840</v>
      </c>
      <c r="B7485" s="9" t="s">
        <v>2481</v>
      </c>
      <c r="C7485" s="10">
        <v>57467</v>
      </c>
      <c r="D7485" s="9">
        <v>9782845590</v>
      </c>
      <c r="E7485" s="9" t="e">
        <f>INDEX(#REF!:#REF!,MATCH($D7485,#REF!:#REF!,0),MATCH(#REF!,#REF!:#REF!,0))</f>
        <v>#REF!</v>
      </c>
      <c r="F7485" s="9" t="e">
        <f>INDEX(#REF!:#REF!,MATCH($D7485,#REF!:#REF!,0),MATCH(#REF!,#REF!:#REF!,0))</f>
        <v>#REF!</v>
      </c>
    </row>
    <row r="7486" spans="1:6" ht="16.5" x14ac:dyDescent="0.3">
      <c r="A7486" s="9" t="s">
        <v>14839</v>
      </c>
      <c r="B7486" s="9" t="s">
        <v>2204</v>
      </c>
      <c r="C7486" s="10">
        <v>15399</v>
      </c>
      <c r="D7486" s="9">
        <v>5764488419</v>
      </c>
      <c r="E7486" s="9" t="e">
        <f>INDEX(#REF!:#REF!,MATCH($D7486,#REF!:#REF!,0),MATCH(#REF!,#REF!:#REF!,0))</f>
        <v>#REF!</v>
      </c>
      <c r="F7486" s="9" t="e">
        <f>INDEX(#REF!:#REF!,MATCH($D7486,#REF!:#REF!,0),MATCH(#REF!,#REF!:#REF!,0))</f>
        <v>#REF!</v>
      </c>
    </row>
    <row r="7487" spans="1:6" ht="16.5" x14ac:dyDescent="0.3">
      <c r="A7487" s="9" t="s">
        <v>14838</v>
      </c>
      <c r="B7487" s="9" t="s">
        <v>3416</v>
      </c>
      <c r="C7487" s="10">
        <v>46110</v>
      </c>
      <c r="D7487" s="9">
        <v>8264394108</v>
      </c>
      <c r="E7487" s="9" t="e">
        <f>INDEX(#REF!:#REF!,MATCH($D7487,#REF!:#REF!,0),MATCH(#REF!,#REF!:#REF!,0))</f>
        <v>#REF!</v>
      </c>
      <c r="F7487" s="9" t="e">
        <f>INDEX(#REF!:#REF!,MATCH($D7487,#REF!:#REF!,0),MATCH(#REF!,#REF!:#REF!,0))</f>
        <v>#REF!</v>
      </c>
    </row>
    <row r="7488" spans="1:6" ht="16.5" x14ac:dyDescent="0.3">
      <c r="A7488" s="9" t="s">
        <v>14837</v>
      </c>
      <c r="B7488" s="9" t="s">
        <v>2481</v>
      </c>
      <c r="C7488" s="10">
        <v>20427</v>
      </c>
      <c r="D7488" s="9">
        <v>5588978080</v>
      </c>
      <c r="E7488" s="9" t="e">
        <f>INDEX(#REF!:#REF!,MATCH($D7488,#REF!:#REF!,0),MATCH(#REF!,#REF!:#REF!,0))</f>
        <v>#REF!</v>
      </c>
      <c r="F7488" s="9" t="e">
        <f>INDEX(#REF!:#REF!,MATCH($D7488,#REF!:#REF!,0),MATCH(#REF!,#REF!:#REF!,0))</f>
        <v>#REF!</v>
      </c>
    </row>
    <row r="7489" spans="1:6" ht="16.5" x14ac:dyDescent="0.3">
      <c r="A7489" s="9" t="s">
        <v>14836</v>
      </c>
      <c r="B7489" s="9" t="s">
        <v>2662</v>
      </c>
      <c r="C7489" s="10">
        <v>29679</v>
      </c>
      <c r="D7489" s="9">
        <v>1598957961</v>
      </c>
      <c r="E7489" s="9" t="e">
        <f>INDEX(#REF!:#REF!,MATCH($D7489,#REF!:#REF!,0),MATCH(#REF!,#REF!:#REF!,0))</f>
        <v>#REF!</v>
      </c>
      <c r="F7489" s="9" t="e">
        <f>INDEX(#REF!:#REF!,MATCH($D7489,#REF!:#REF!,0),MATCH(#REF!,#REF!:#REF!,0))</f>
        <v>#REF!</v>
      </c>
    </row>
    <row r="7490" spans="1:6" ht="16.5" x14ac:dyDescent="0.3">
      <c r="A7490" s="9" t="s">
        <v>14835</v>
      </c>
      <c r="B7490" s="9" t="s">
        <v>2622</v>
      </c>
      <c r="C7490" s="10">
        <v>26717</v>
      </c>
      <c r="D7490" s="9">
        <v>1754740677</v>
      </c>
      <c r="E7490" s="9" t="e">
        <f>INDEX(#REF!:#REF!,MATCH($D7490,#REF!:#REF!,0),MATCH(#REF!,#REF!:#REF!,0))</f>
        <v>#REF!</v>
      </c>
      <c r="F7490" s="9" t="e">
        <f>INDEX(#REF!:#REF!,MATCH($D7490,#REF!:#REF!,0),MATCH(#REF!,#REF!:#REF!,0))</f>
        <v>#REF!</v>
      </c>
    </row>
    <row r="7491" spans="1:6" ht="16.5" x14ac:dyDescent="0.3">
      <c r="A7491" s="9" t="s">
        <v>14834</v>
      </c>
      <c r="B7491" s="9" t="s">
        <v>3430</v>
      </c>
      <c r="C7491" s="10">
        <v>32579</v>
      </c>
      <c r="D7491" s="9">
        <v>8507800106</v>
      </c>
      <c r="E7491" s="9" t="e">
        <f>INDEX(#REF!:#REF!,MATCH($D7491,#REF!:#REF!,0),MATCH(#REF!,#REF!:#REF!,0))</f>
        <v>#REF!</v>
      </c>
      <c r="F7491" s="9" t="e">
        <f>INDEX(#REF!:#REF!,MATCH($D7491,#REF!:#REF!,0),MATCH(#REF!,#REF!:#REF!,0))</f>
        <v>#REF!</v>
      </c>
    </row>
    <row r="7492" spans="1:6" ht="16.5" x14ac:dyDescent="0.3">
      <c r="A7492" s="9" t="s">
        <v>14833</v>
      </c>
      <c r="B7492" s="9" t="s">
        <v>2503</v>
      </c>
      <c r="C7492" s="10">
        <v>10684</v>
      </c>
      <c r="D7492" s="9">
        <v>2698184272</v>
      </c>
      <c r="E7492" s="9" t="e">
        <f>INDEX(#REF!:#REF!,MATCH($D7492,#REF!:#REF!,0),MATCH(#REF!,#REF!:#REF!,0))</f>
        <v>#REF!</v>
      </c>
      <c r="F7492" s="9" t="e">
        <f>INDEX(#REF!:#REF!,MATCH($D7492,#REF!:#REF!,0),MATCH(#REF!,#REF!:#REF!,0))</f>
        <v>#REF!</v>
      </c>
    </row>
    <row r="7493" spans="1:6" ht="16.5" x14ac:dyDescent="0.3">
      <c r="A7493" s="9" t="s">
        <v>14832</v>
      </c>
      <c r="B7493" s="9" t="s">
        <v>1953</v>
      </c>
      <c r="C7493" s="10">
        <v>22723</v>
      </c>
      <c r="D7493" s="9">
        <v>3932861779</v>
      </c>
      <c r="E7493" s="9" t="e">
        <f>INDEX(#REF!:#REF!,MATCH($D7493,#REF!:#REF!,0),MATCH(#REF!,#REF!:#REF!,0))</f>
        <v>#REF!</v>
      </c>
      <c r="F7493" s="9" t="e">
        <f>INDEX(#REF!:#REF!,MATCH($D7493,#REF!:#REF!,0),MATCH(#REF!,#REF!:#REF!,0))</f>
        <v>#REF!</v>
      </c>
    </row>
    <row r="7494" spans="1:6" ht="16.5" x14ac:dyDescent="0.3">
      <c r="A7494" s="9" t="s">
        <v>14831</v>
      </c>
      <c r="B7494" s="9" t="s">
        <v>2675</v>
      </c>
      <c r="C7494" s="10">
        <v>10556</v>
      </c>
      <c r="D7494" s="9">
        <v>5764917026</v>
      </c>
      <c r="E7494" s="9" t="e">
        <f>INDEX(#REF!:#REF!,MATCH($D7494,#REF!:#REF!,0),MATCH(#REF!,#REF!:#REF!,0))</f>
        <v>#REF!</v>
      </c>
      <c r="F7494" s="9" t="e">
        <f>INDEX(#REF!:#REF!,MATCH($D7494,#REF!:#REF!,0),MATCH(#REF!,#REF!:#REF!,0))</f>
        <v>#REF!</v>
      </c>
    </row>
    <row r="7495" spans="1:6" ht="16.5" x14ac:dyDescent="0.3">
      <c r="A7495" s="9" t="s">
        <v>14830</v>
      </c>
      <c r="B7495" s="9" t="s">
        <v>2600</v>
      </c>
      <c r="C7495" s="10">
        <v>11630</v>
      </c>
      <c r="D7495" s="9">
        <v>1549399640</v>
      </c>
      <c r="E7495" s="9" t="e">
        <f>INDEX(#REF!:#REF!,MATCH($D7495,#REF!:#REF!,0),MATCH(#REF!,#REF!:#REF!,0))</f>
        <v>#REF!</v>
      </c>
      <c r="F7495" s="9" t="e">
        <f>INDEX(#REF!:#REF!,MATCH($D7495,#REF!:#REF!,0),MATCH(#REF!,#REF!:#REF!,0))</f>
        <v>#REF!</v>
      </c>
    </row>
    <row r="7496" spans="1:6" ht="16.5" x14ac:dyDescent="0.3">
      <c r="A7496" s="9" t="s">
        <v>14829</v>
      </c>
      <c r="B7496" s="9" t="s">
        <v>2216</v>
      </c>
      <c r="C7496" s="10">
        <v>57302</v>
      </c>
      <c r="D7496" s="9">
        <v>3156820482</v>
      </c>
      <c r="E7496" s="9" t="e">
        <f>INDEX(#REF!:#REF!,MATCH($D7496,#REF!:#REF!,0),MATCH(#REF!,#REF!:#REF!,0))</f>
        <v>#REF!</v>
      </c>
      <c r="F7496" s="9" t="e">
        <f>INDEX(#REF!:#REF!,MATCH($D7496,#REF!:#REF!,0),MATCH(#REF!,#REF!:#REF!,0))</f>
        <v>#REF!</v>
      </c>
    </row>
    <row r="7497" spans="1:6" ht="16.5" x14ac:dyDescent="0.3">
      <c r="A7497" s="9" t="s">
        <v>14828</v>
      </c>
      <c r="B7497" s="9" t="s">
        <v>2886</v>
      </c>
      <c r="C7497" s="10">
        <v>53701</v>
      </c>
      <c r="D7497" s="9">
        <v>1014658829</v>
      </c>
      <c r="E7497" s="9" t="e">
        <f>INDEX(#REF!:#REF!,MATCH($D7497,#REF!:#REF!,0),MATCH(#REF!,#REF!:#REF!,0))</f>
        <v>#REF!</v>
      </c>
      <c r="F7497" s="9" t="e">
        <f>INDEX(#REF!:#REF!,MATCH($D7497,#REF!:#REF!,0),MATCH(#REF!,#REF!:#REF!,0))</f>
        <v>#REF!</v>
      </c>
    </row>
    <row r="7498" spans="1:6" ht="16.5" x14ac:dyDescent="0.3">
      <c r="A7498" s="9" t="s">
        <v>14827</v>
      </c>
      <c r="B7498" s="9" t="s">
        <v>2056</v>
      </c>
      <c r="C7498" s="10">
        <v>42507</v>
      </c>
      <c r="D7498" s="9">
        <v>2592292012</v>
      </c>
      <c r="E7498" s="9" t="e">
        <f>INDEX(#REF!:#REF!,MATCH($D7498,#REF!:#REF!,0),MATCH(#REF!,#REF!:#REF!,0))</f>
        <v>#REF!</v>
      </c>
      <c r="F7498" s="9" t="e">
        <f>INDEX(#REF!:#REF!,MATCH($D7498,#REF!:#REF!,0),MATCH(#REF!,#REF!:#REF!,0))</f>
        <v>#REF!</v>
      </c>
    </row>
    <row r="7499" spans="1:6" ht="16.5" x14ac:dyDescent="0.3">
      <c r="A7499" s="9" t="s">
        <v>14826</v>
      </c>
      <c r="B7499" s="9" t="s">
        <v>2009</v>
      </c>
      <c r="C7499" s="10">
        <v>49549</v>
      </c>
      <c r="D7499" s="9">
        <v>9727426344</v>
      </c>
      <c r="E7499" s="9" t="e">
        <f>INDEX(#REF!:#REF!,MATCH($D7499,#REF!:#REF!,0),MATCH(#REF!,#REF!:#REF!,0))</f>
        <v>#REF!</v>
      </c>
      <c r="F7499" s="9" t="e">
        <f>INDEX(#REF!:#REF!,MATCH($D7499,#REF!:#REF!,0),MATCH(#REF!,#REF!:#REF!,0))</f>
        <v>#REF!</v>
      </c>
    </row>
    <row r="7500" spans="1:6" ht="16.5" x14ac:dyDescent="0.3">
      <c r="A7500" s="9" t="s">
        <v>14825</v>
      </c>
      <c r="B7500" s="9" t="s">
        <v>2406</v>
      </c>
      <c r="C7500" s="10">
        <v>44726</v>
      </c>
      <c r="D7500" s="9">
        <v>453763030</v>
      </c>
      <c r="E7500" s="9" t="e">
        <f>INDEX(#REF!:#REF!,MATCH($D7500,#REF!:#REF!,0),MATCH(#REF!,#REF!:#REF!,0))</f>
        <v>#REF!</v>
      </c>
      <c r="F7500" s="9" t="e">
        <f>INDEX(#REF!:#REF!,MATCH($D7500,#REF!:#REF!,0),MATCH(#REF!,#REF!:#REF!,0))</f>
        <v>#REF!</v>
      </c>
    </row>
    <row r="7501" spans="1:6" ht="16.5" x14ac:dyDescent="0.3">
      <c r="A7501" s="9" t="s">
        <v>14824</v>
      </c>
      <c r="B7501" s="9" t="s">
        <v>3085</v>
      </c>
      <c r="C7501" s="10">
        <v>10271</v>
      </c>
      <c r="D7501" s="9">
        <v>992720575</v>
      </c>
      <c r="E7501" s="9" t="e">
        <f>INDEX(#REF!:#REF!,MATCH($D7501,#REF!:#REF!,0),MATCH(#REF!,#REF!:#REF!,0))</f>
        <v>#REF!</v>
      </c>
      <c r="F7501" s="9" t="e">
        <f>INDEX(#REF!:#REF!,MATCH($D7501,#REF!:#REF!,0),MATCH(#REF!,#REF!:#REF!,0))</f>
        <v>#REF!</v>
      </c>
    </row>
    <row r="7502" spans="1:6" ht="16.5" x14ac:dyDescent="0.3">
      <c r="A7502" s="9" t="s">
        <v>14823</v>
      </c>
      <c r="B7502" s="9" t="s">
        <v>2707</v>
      </c>
      <c r="C7502" s="10">
        <v>27060</v>
      </c>
      <c r="D7502" s="9">
        <v>7628323464</v>
      </c>
      <c r="E7502" s="9" t="e">
        <f>INDEX(#REF!:#REF!,MATCH($D7502,#REF!:#REF!,0),MATCH(#REF!,#REF!:#REF!,0))</f>
        <v>#REF!</v>
      </c>
      <c r="F7502" s="9" t="e">
        <f>INDEX(#REF!:#REF!,MATCH($D7502,#REF!:#REF!,0),MATCH(#REF!,#REF!:#REF!,0))</f>
        <v>#REF!</v>
      </c>
    </row>
    <row r="7503" spans="1:6" ht="16.5" x14ac:dyDescent="0.3">
      <c r="A7503" s="9" t="s">
        <v>14822</v>
      </c>
      <c r="B7503" s="9" t="s">
        <v>3366</v>
      </c>
      <c r="C7503" s="10">
        <v>12101</v>
      </c>
      <c r="D7503" s="9">
        <v>992720575</v>
      </c>
      <c r="E7503" s="9" t="e">
        <f>INDEX(#REF!:#REF!,MATCH($D7503,#REF!:#REF!,0),MATCH(#REF!,#REF!:#REF!,0))</f>
        <v>#REF!</v>
      </c>
      <c r="F7503" s="9" t="e">
        <f>INDEX(#REF!:#REF!,MATCH($D7503,#REF!:#REF!,0),MATCH(#REF!,#REF!:#REF!,0))</f>
        <v>#REF!</v>
      </c>
    </row>
    <row r="7504" spans="1:6" ht="16.5" x14ac:dyDescent="0.3">
      <c r="A7504" s="9" t="s">
        <v>14821</v>
      </c>
      <c r="B7504" s="9" t="s">
        <v>2942</v>
      </c>
      <c r="C7504" s="10">
        <v>35118</v>
      </c>
      <c r="D7504" s="9">
        <v>5903124704</v>
      </c>
      <c r="E7504" s="9" t="e">
        <f>INDEX(#REF!:#REF!,MATCH($D7504,#REF!:#REF!,0),MATCH(#REF!,#REF!:#REF!,0))</f>
        <v>#REF!</v>
      </c>
      <c r="F7504" s="9" t="e">
        <f>INDEX(#REF!:#REF!,MATCH($D7504,#REF!:#REF!,0),MATCH(#REF!,#REF!:#REF!,0))</f>
        <v>#REF!</v>
      </c>
    </row>
    <row r="7505" spans="1:6" ht="16.5" x14ac:dyDescent="0.3">
      <c r="A7505" s="9" t="s">
        <v>14820</v>
      </c>
      <c r="B7505" s="9" t="s">
        <v>2061</v>
      </c>
      <c r="C7505" s="10">
        <v>40228</v>
      </c>
      <c r="D7505" s="9">
        <v>1990334539</v>
      </c>
      <c r="E7505" s="9" t="e">
        <f>INDEX(#REF!:#REF!,MATCH($D7505,#REF!:#REF!,0),MATCH(#REF!,#REF!:#REF!,0))</f>
        <v>#REF!</v>
      </c>
      <c r="F7505" s="9" t="e">
        <f>INDEX(#REF!:#REF!,MATCH($D7505,#REF!:#REF!,0),MATCH(#REF!,#REF!:#REF!,0))</f>
        <v>#REF!</v>
      </c>
    </row>
    <row r="7506" spans="1:6" ht="16.5" x14ac:dyDescent="0.3">
      <c r="A7506" s="9" t="s">
        <v>14819</v>
      </c>
      <c r="B7506" s="9" t="s">
        <v>2707</v>
      </c>
      <c r="C7506" s="10">
        <v>12791</v>
      </c>
      <c r="D7506" s="9">
        <v>3891707452</v>
      </c>
      <c r="E7506" s="9" t="e">
        <f>INDEX(#REF!:#REF!,MATCH($D7506,#REF!:#REF!,0),MATCH(#REF!,#REF!:#REF!,0))</f>
        <v>#REF!</v>
      </c>
      <c r="F7506" s="9" t="e">
        <f>INDEX(#REF!:#REF!,MATCH($D7506,#REF!:#REF!,0),MATCH(#REF!,#REF!:#REF!,0))</f>
        <v>#REF!</v>
      </c>
    </row>
    <row r="7507" spans="1:6" ht="16.5" x14ac:dyDescent="0.3">
      <c r="A7507" s="9" t="s">
        <v>14818</v>
      </c>
      <c r="B7507" s="9" t="s">
        <v>2107</v>
      </c>
      <c r="C7507" s="10">
        <v>19938</v>
      </c>
      <c r="D7507" s="9">
        <v>5403399259</v>
      </c>
      <c r="E7507" s="9" t="e">
        <f>INDEX(#REF!:#REF!,MATCH($D7507,#REF!:#REF!,0),MATCH(#REF!,#REF!:#REF!,0))</f>
        <v>#REF!</v>
      </c>
      <c r="F7507" s="9" t="e">
        <f>INDEX(#REF!:#REF!,MATCH($D7507,#REF!:#REF!,0),MATCH(#REF!,#REF!:#REF!,0))</f>
        <v>#REF!</v>
      </c>
    </row>
    <row r="7508" spans="1:6" ht="16.5" x14ac:dyDescent="0.3">
      <c r="A7508" s="9" t="s">
        <v>14817</v>
      </c>
      <c r="B7508" s="9" t="s">
        <v>2032</v>
      </c>
      <c r="C7508" s="10">
        <v>40160</v>
      </c>
      <c r="D7508" s="9">
        <v>1918356416</v>
      </c>
      <c r="E7508" s="9" t="e">
        <f>INDEX(#REF!:#REF!,MATCH($D7508,#REF!:#REF!,0),MATCH(#REF!,#REF!:#REF!,0))</f>
        <v>#REF!</v>
      </c>
      <c r="F7508" s="9" t="e">
        <f>INDEX(#REF!:#REF!,MATCH($D7508,#REF!:#REF!,0),MATCH(#REF!,#REF!:#REF!,0))</f>
        <v>#REF!</v>
      </c>
    </row>
    <row r="7509" spans="1:6" ht="16.5" x14ac:dyDescent="0.3">
      <c r="A7509" s="9" t="s">
        <v>14816</v>
      </c>
      <c r="B7509" s="9" t="s">
        <v>2392</v>
      </c>
      <c r="C7509" s="10">
        <v>53317</v>
      </c>
      <c r="D7509" s="9">
        <v>1042822263</v>
      </c>
      <c r="E7509" s="9" t="e">
        <f>INDEX(#REF!:#REF!,MATCH($D7509,#REF!:#REF!,0),MATCH(#REF!,#REF!:#REF!,0))</f>
        <v>#REF!</v>
      </c>
      <c r="F7509" s="9" t="e">
        <f>INDEX(#REF!:#REF!,MATCH($D7509,#REF!:#REF!,0),MATCH(#REF!,#REF!:#REF!,0))</f>
        <v>#REF!</v>
      </c>
    </row>
    <row r="7510" spans="1:6" ht="16.5" x14ac:dyDescent="0.3">
      <c r="A7510" s="9" t="s">
        <v>14815</v>
      </c>
      <c r="B7510" s="9" t="s">
        <v>2201</v>
      </c>
      <c r="C7510" s="10">
        <v>52244</v>
      </c>
      <c r="D7510" s="9">
        <v>8154943166</v>
      </c>
      <c r="E7510" s="9" t="e">
        <f>INDEX(#REF!:#REF!,MATCH($D7510,#REF!:#REF!,0),MATCH(#REF!,#REF!:#REF!,0))</f>
        <v>#REF!</v>
      </c>
      <c r="F7510" s="9" t="e">
        <f>INDEX(#REF!:#REF!,MATCH($D7510,#REF!:#REF!,0),MATCH(#REF!,#REF!:#REF!,0))</f>
        <v>#REF!</v>
      </c>
    </row>
    <row r="7511" spans="1:6" ht="16.5" x14ac:dyDescent="0.3">
      <c r="A7511" s="9" t="s">
        <v>14814</v>
      </c>
      <c r="B7511" s="9" t="s">
        <v>2564</v>
      </c>
      <c r="C7511" s="10">
        <v>28770</v>
      </c>
      <c r="D7511" s="9">
        <v>3858163570</v>
      </c>
      <c r="E7511" s="9" t="e">
        <f>INDEX(#REF!:#REF!,MATCH($D7511,#REF!:#REF!,0),MATCH(#REF!,#REF!:#REF!,0))</f>
        <v>#REF!</v>
      </c>
      <c r="F7511" s="9" t="e">
        <f>INDEX(#REF!:#REF!,MATCH($D7511,#REF!:#REF!,0),MATCH(#REF!,#REF!:#REF!,0))</f>
        <v>#REF!</v>
      </c>
    </row>
    <row r="7512" spans="1:6" ht="16.5" x14ac:dyDescent="0.3">
      <c r="A7512" s="9" t="s">
        <v>14813</v>
      </c>
      <c r="B7512" s="9" t="s">
        <v>1983</v>
      </c>
      <c r="C7512" s="10">
        <v>25321</v>
      </c>
      <c r="D7512" s="9">
        <v>278558984</v>
      </c>
      <c r="E7512" s="9" t="e">
        <f>INDEX(#REF!:#REF!,MATCH($D7512,#REF!:#REF!,0),MATCH(#REF!,#REF!:#REF!,0))</f>
        <v>#REF!</v>
      </c>
      <c r="F7512" s="9" t="e">
        <f>INDEX(#REF!:#REF!,MATCH($D7512,#REF!:#REF!,0),MATCH(#REF!,#REF!:#REF!,0))</f>
        <v>#REF!</v>
      </c>
    </row>
    <row r="7513" spans="1:6" ht="16.5" x14ac:dyDescent="0.3">
      <c r="A7513" s="9" t="s">
        <v>14812</v>
      </c>
      <c r="B7513" s="9" t="s">
        <v>2485</v>
      </c>
      <c r="C7513" s="10">
        <v>10240</v>
      </c>
      <c r="D7513" s="9">
        <v>4396213212</v>
      </c>
      <c r="E7513" s="9" t="e">
        <f>INDEX(#REF!:#REF!,MATCH($D7513,#REF!:#REF!,0),MATCH(#REF!,#REF!:#REF!,0))</f>
        <v>#REF!</v>
      </c>
      <c r="F7513" s="9" t="e">
        <f>INDEX(#REF!:#REF!,MATCH($D7513,#REF!:#REF!,0),MATCH(#REF!,#REF!:#REF!,0))</f>
        <v>#REF!</v>
      </c>
    </row>
    <row r="7514" spans="1:6" ht="16.5" x14ac:dyDescent="0.3">
      <c r="A7514" s="9" t="s">
        <v>14811</v>
      </c>
      <c r="B7514" s="9" t="s">
        <v>1949</v>
      </c>
      <c r="C7514" s="10">
        <v>47221</v>
      </c>
      <c r="D7514" s="9">
        <v>7630993544</v>
      </c>
      <c r="E7514" s="9" t="e">
        <f>INDEX(#REF!:#REF!,MATCH($D7514,#REF!:#REF!,0),MATCH(#REF!,#REF!:#REF!,0))</f>
        <v>#REF!</v>
      </c>
      <c r="F7514" s="9" t="e">
        <f>INDEX(#REF!:#REF!,MATCH($D7514,#REF!:#REF!,0),MATCH(#REF!,#REF!:#REF!,0))</f>
        <v>#REF!</v>
      </c>
    </row>
    <row r="7515" spans="1:6" ht="16.5" x14ac:dyDescent="0.3">
      <c r="A7515" s="9" t="s">
        <v>14810</v>
      </c>
      <c r="B7515" s="9" t="s">
        <v>2886</v>
      </c>
      <c r="C7515" s="10">
        <v>51082</v>
      </c>
      <c r="D7515" s="9">
        <v>5000631609</v>
      </c>
      <c r="E7515" s="9" t="e">
        <f>INDEX(#REF!:#REF!,MATCH($D7515,#REF!:#REF!,0),MATCH(#REF!,#REF!:#REF!,0))</f>
        <v>#REF!</v>
      </c>
      <c r="F7515" s="9" t="e">
        <f>INDEX(#REF!:#REF!,MATCH($D7515,#REF!:#REF!,0),MATCH(#REF!,#REF!:#REF!,0))</f>
        <v>#REF!</v>
      </c>
    </row>
    <row r="7516" spans="1:6" ht="16.5" x14ac:dyDescent="0.3">
      <c r="A7516" s="9" t="s">
        <v>14809</v>
      </c>
      <c r="B7516" s="9" t="s">
        <v>2655</v>
      </c>
      <c r="C7516" s="10">
        <v>20541</v>
      </c>
      <c r="D7516" s="9">
        <v>8841637323</v>
      </c>
      <c r="E7516" s="9" t="e">
        <f>INDEX(#REF!:#REF!,MATCH($D7516,#REF!:#REF!,0),MATCH(#REF!,#REF!:#REF!,0))</f>
        <v>#REF!</v>
      </c>
      <c r="F7516" s="9" t="e">
        <f>INDEX(#REF!:#REF!,MATCH($D7516,#REF!:#REF!,0),MATCH(#REF!,#REF!:#REF!,0))</f>
        <v>#REF!</v>
      </c>
    </row>
    <row r="7517" spans="1:6" ht="16.5" x14ac:dyDescent="0.3">
      <c r="A7517" s="9" t="s">
        <v>14808</v>
      </c>
      <c r="B7517" s="9" t="s">
        <v>2243</v>
      </c>
      <c r="C7517" s="10">
        <v>25835</v>
      </c>
      <c r="D7517" s="9">
        <v>5077974136</v>
      </c>
      <c r="E7517" s="9" t="e">
        <f>INDEX(#REF!:#REF!,MATCH($D7517,#REF!:#REF!,0),MATCH(#REF!,#REF!:#REF!,0))</f>
        <v>#REF!</v>
      </c>
      <c r="F7517" s="9" t="e">
        <f>INDEX(#REF!:#REF!,MATCH($D7517,#REF!:#REF!,0),MATCH(#REF!,#REF!:#REF!,0))</f>
        <v>#REF!</v>
      </c>
    </row>
    <row r="7518" spans="1:6" ht="16.5" x14ac:dyDescent="0.3">
      <c r="A7518" s="9" t="s">
        <v>14807</v>
      </c>
      <c r="B7518" s="9" t="s">
        <v>2219</v>
      </c>
      <c r="C7518" s="10">
        <v>20200</v>
      </c>
      <c r="D7518" s="9">
        <v>8204786093</v>
      </c>
      <c r="E7518" s="9" t="e">
        <f>INDEX(#REF!:#REF!,MATCH($D7518,#REF!:#REF!,0),MATCH(#REF!,#REF!:#REF!,0))</f>
        <v>#REF!</v>
      </c>
      <c r="F7518" s="9" t="e">
        <f>INDEX(#REF!:#REF!,MATCH($D7518,#REF!:#REF!,0),MATCH(#REF!,#REF!:#REF!,0))</f>
        <v>#REF!</v>
      </c>
    </row>
    <row r="7519" spans="1:6" ht="16.5" x14ac:dyDescent="0.3">
      <c r="A7519" s="9" t="s">
        <v>14806</v>
      </c>
      <c r="B7519" s="9" t="s">
        <v>2001</v>
      </c>
      <c r="C7519" s="10">
        <v>54996</v>
      </c>
      <c r="D7519" s="9">
        <v>4525743115</v>
      </c>
      <c r="E7519" s="9" t="e">
        <f>INDEX(#REF!:#REF!,MATCH($D7519,#REF!:#REF!,0),MATCH(#REF!,#REF!:#REF!,0))</f>
        <v>#REF!</v>
      </c>
      <c r="F7519" s="9" t="e">
        <f>INDEX(#REF!:#REF!,MATCH($D7519,#REF!:#REF!,0),MATCH(#REF!,#REF!:#REF!,0))</f>
        <v>#REF!</v>
      </c>
    </row>
    <row r="7520" spans="1:6" ht="16.5" x14ac:dyDescent="0.3">
      <c r="A7520" s="9" t="s">
        <v>14805</v>
      </c>
      <c r="B7520" s="9" t="s">
        <v>2171</v>
      </c>
      <c r="C7520" s="10">
        <v>51805</v>
      </c>
      <c r="D7520" s="9">
        <v>5929508313</v>
      </c>
      <c r="E7520" s="9" t="e">
        <f>INDEX(#REF!:#REF!,MATCH($D7520,#REF!:#REF!,0),MATCH(#REF!,#REF!:#REF!,0))</f>
        <v>#REF!</v>
      </c>
      <c r="F7520" s="9" t="e">
        <f>INDEX(#REF!:#REF!,MATCH($D7520,#REF!:#REF!,0),MATCH(#REF!,#REF!:#REF!,0))</f>
        <v>#REF!</v>
      </c>
    </row>
    <row r="7521" spans="1:6" ht="16.5" x14ac:dyDescent="0.3">
      <c r="A7521" s="9" t="s">
        <v>14804</v>
      </c>
      <c r="B7521" s="9" t="s">
        <v>2653</v>
      </c>
      <c r="C7521" s="10">
        <v>49401</v>
      </c>
      <c r="D7521" s="9">
        <v>7240169995</v>
      </c>
      <c r="E7521" s="9" t="e">
        <f>INDEX(#REF!:#REF!,MATCH($D7521,#REF!:#REF!,0),MATCH(#REF!,#REF!:#REF!,0))</f>
        <v>#REF!</v>
      </c>
      <c r="F7521" s="9" t="e">
        <f>INDEX(#REF!:#REF!,MATCH($D7521,#REF!:#REF!,0),MATCH(#REF!,#REF!:#REF!,0))</f>
        <v>#REF!</v>
      </c>
    </row>
    <row r="7522" spans="1:6" ht="16.5" x14ac:dyDescent="0.3">
      <c r="A7522" s="9" t="s">
        <v>14803</v>
      </c>
      <c r="B7522" s="9" t="s">
        <v>2747</v>
      </c>
      <c r="C7522" s="10">
        <v>13434</v>
      </c>
      <c r="D7522" s="9">
        <v>5574535556</v>
      </c>
      <c r="E7522" s="9" t="e">
        <f>INDEX(#REF!:#REF!,MATCH($D7522,#REF!:#REF!,0),MATCH(#REF!,#REF!:#REF!,0))</f>
        <v>#REF!</v>
      </c>
      <c r="F7522" s="9" t="e">
        <f>INDEX(#REF!:#REF!,MATCH($D7522,#REF!:#REF!,0),MATCH(#REF!,#REF!:#REF!,0))</f>
        <v>#REF!</v>
      </c>
    </row>
    <row r="7523" spans="1:6" ht="16.5" x14ac:dyDescent="0.3">
      <c r="A7523" s="9" t="s">
        <v>14802</v>
      </c>
      <c r="B7523" s="9" t="s">
        <v>2304</v>
      </c>
      <c r="C7523" s="10">
        <v>53321</v>
      </c>
      <c r="D7523" s="9">
        <v>3858163570</v>
      </c>
      <c r="E7523" s="9" t="e">
        <f>INDEX(#REF!:#REF!,MATCH($D7523,#REF!:#REF!,0),MATCH(#REF!,#REF!:#REF!,0))</f>
        <v>#REF!</v>
      </c>
      <c r="F7523" s="9" t="e">
        <f>INDEX(#REF!:#REF!,MATCH($D7523,#REF!:#REF!,0),MATCH(#REF!,#REF!:#REF!,0))</f>
        <v>#REF!</v>
      </c>
    </row>
    <row r="7524" spans="1:6" ht="16.5" x14ac:dyDescent="0.3">
      <c r="A7524" s="9" t="s">
        <v>14801</v>
      </c>
      <c r="B7524" s="9" t="s">
        <v>2450</v>
      </c>
      <c r="C7524" s="10">
        <v>40622</v>
      </c>
      <c r="D7524" s="9">
        <v>6961242316</v>
      </c>
      <c r="E7524" s="9" t="e">
        <f>INDEX(#REF!:#REF!,MATCH($D7524,#REF!:#REF!,0),MATCH(#REF!,#REF!:#REF!,0))</f>
        <v>#REF!</v>
      </c>
      <c r="F7524" s="9" t="e">
        <f>INDEX(#REF!:#REF!,MATCH($D7524,#REF!:#REF!,0),MATCH(#REF!,#REF!:#REF!,0))</f>
        <v>#REF!</v>
      </c>
    </row>
    <row r="7525" spans="1:6" ht="16.5" x14ac:dyDescent="0.3">
      <c r="A7525" s="9" t="s">
        <v>14800</v>
      </c>
      <c r="B7525" s="9" t="s">
        <v>2238</v>
      </c>
      <c r="C7525" s="10">
        <v>24700</v>
      </c>
      <c r="D7525" s="9">
        <v>1469328364</v>
      </c>
      <c r="E7525" s="9" t="e">
        <f>INDEX(#REF!:#REF!,MATCH($D7525,#REF!:#REF!,0),MATCH(#REF!,#REF!:#REF!,0))</f>
        <v>#REF!</v>
      </c>
      <c r="F7525" s="9" t="e">
        <f>INDEX(#REF!:#REF!,MATCH($D7525,#REF!:#REF!,0),MATCH(#REF!,#REF!:#REF!,0))</f>
        <v>#REF!</v>
      </c>
    </row>
    <row r="7526" spans="1:6" ht="16.5" x14ac:dyDescent="0.3">
      <c r="A7526" s="9" t="s">
        <v>14799</v>
      </c>
      <c r="B7526" s="9" t="s">
        <v>2083</v>
      </c>
      <c r="C7526" s="10">
        <v>10111</v>
      </c>
      <c r="D7526" s="9">
        <v>9766606919</v>
      </c>
      <c r="E7526" s="9" t="e">
        <f>INDEX(#REF!:#REF!,MATCH($D7526,#REF!:#REF!,0),MATCH(#REF!,#REF!:#REF!,0))</f>
        <v>#REF!</v>
      </c>
      <c r="F7526" s="9" t="e">
        <f>INDEX(#REF!:#REF!,MATCH($D7526,#REF!:#REF!,0),MATCH(#REF!,#REF!:#REF!,0))</f>
        <v>#REF!</v>
      </c>
    </row>
    <row r="7527" spans="1:6" ht="16.5" x14ac:dyDescent="0.3">
      <c r="A7527" s="9" t="s">
        <v>14798</v>
      </c>
      <c r="B7527" s="9" t="s">
        <v>3151</v>
      </c>
      <c r="C7527" s="10">
        <v>59119</v>
      </c>
      <c r="D7527" s="9">
        <v>1469328364</v>
      </c>
      <c r="E7527" s="9" t="e">
        <f>INDEX(#REF!:#REF!,MATCH($D7527,#REF!:#REF!,0),MATCH(#REF!,#REF!:#REF!,0))</f>
        <v>#REF!</v>
      </c>
      <c r="F7527" s="9" t="e">
        <f>INDEX(#REF!:#REF!,MATCH($D7527,#REF!:#REF!,0),MATCH(#REF!,#REF!:#REF!,0))</f>
        <v>#REF!</v>
      </c>
    </row>
    <row r="7528" spans="1:6" ht="16.5" x14ac:dyDescent="0.3">
      <c r="A7528" s="9" t="s">
        <v>14797</v>
      </c>
      <c r="B7528" s="9" t="s">
        <v>2298</v>
      </c>
      <c r="C7528" s="10">
        <v>29457</v>
      </c>
      <c r="D7528" s="9">
        <v>9008589443</v>
      </c>
      <c r="E7528" s="9" t="e">
        <f>INDEX(#REF!:#REF!,MATCH($D7528,#REF!:#REF!,0),MATCH(#REF!,#REF!:#REF!,0))</f>
        <v>#REF!</v>
      </c>
      <c r="F7528" s="9" t="e">
        <f>INDEX(#REF!:#REF!,MATCH($D7528,#REF!:#REF!,0),MATCH(#REF!,#REF!:#REF!,0))</f>
        <v>#REF!</v>
      </c>
    </row>
    <row r="7529" spans="1:6" ht="16.5" x14ac:dyDescent="0.3">
      <c r="A7529" s="9" t="s">
        <v>14796</v>
      </c>
      <c r="B7529" s="9" t="s">
        <v>2633</v>
      </c>
      <c r="C7529" s="10">
        <v>45876</v>
      </c>
      <c r="D7529" s="9">
        <v>8187246642</v>
      </c>
      <c r="E7529" s="9" t="e">
        <f>INDEX(#REF!:#REF!,MATCH($D7529,#REF!:#REF!,0),MATCH(#REF!,#REF!:#REF!,0))</f>
        <v>#REF!</v>
      </c>
      <c r="F7529" s="9" t="e">
        <f>INDEX(#REF!:#REF!,MATCH($D7529,#REF!:#REF!,0),MATCH(#REF!,#REF!:#REF!,0))</f>
        <v>#REF!</v>
      </c>
    </row>
    <row r="7530" spans="1:6" ht="16.5" x14ac:dyDescent="0.3">
      <c r="A7530" s="9" t="s">
        <v>14795</v>
      </c>
      <c r="B7530" s="9" t="s">
        <v>2046</v>
      </c>
      <c r="C7530" s="10">
        <v>25731</v>
      </c>
      <c r="D7530" s="9">
        <v>8640079943</v>
      </c>
      <c r="E7530" s="9" t="e">
        <f>INDEX(#REF!:#REF!,MATCH($D7530,#REF!:#REF!,0),MATCH(#REF!,#REF!:#REF!,0))</f>
        <v>#REF!</v>
      </c>
      <c r="F7530" s="9" t="e">
        <f>INDEX(#REF!:#REF!,MATCH($D7530,#REF!:#REF!,0),MATCH(#REF!,#REF!:#REF!,0))</f>
        <v>#REF!</v>
      </c>
    </row>
    <row r="7531" spans="1:6" ht="16.5" x14ac:dyDescent="0.3">
      <c r="A7531" s="9" t="s">
        <v>14794</v>
      </c>
      <c r="B7531" s="9" t="s">
        <v>2185</v>
      </c>
      <c r="C7531" s="10">
        <v>20962</v>
      </c>
      <c r="D7531" s="9">
        <v>679204083</v>
      </c>
      <c r="E7531" s="9" t="e">
        <f>INDEX(#REF!:#REF!,MATCH($D7531,#REF!:#REF!,0),MATCH(#REF!,#REF!:#REF!,0))</f>
        <v>#REF!</v>
      </c>
      <c r="F7531" s="9" t="e">
        <f>INDEX(#REF!:#REF!,MATCH($D7531,#REF!:#REF!,0),MATCH(#REF!,#REF!:#REF!,0))</f>
        <v>#REF!</v>
      </c>
    </row>
    <row r="7532" spans="1:6" ht="16.5" x14ac:dyDescent="0.3">
      <c r="A7532" s="9" t="s">
        <v>14793</v>
      </c>
      <c r="B7532" s="9" t="s">
        <v>2982</v>
      </c>
      <c r="C7532" s="10">
        <v>42967</v>
      </c>
      <c r="D7532" s="9">
        <v>4191160419</v>
      </c>
      <c r="E7532" s="9" t="e">
        <f>INDEX(#REF!:#REF!,MATCH($D7532,#REF!:#REF!,0),MATCH(#REF!,#REF!:#REF!,0))</f>
        <v>#REF!</v>
      </c>
      <c r="F7532" s="9" t="e">
        <f>INDEX(#REF!:#REF!,MATCH($D7532,#REF!:#REF!,0),MATCH(#REF!,#REF!:#REF!,0))</f>
        <v>#REF!</v>
      </c>
    </row>
    <row r="7533" spans="1:6" ht="16.5" x14ac:dyDescent="0.3">
      <c r="A7533" s="9" t="s">
        <v>14792</v>
      </c>
      <c r="B7533" s="9" t="s">
        <v>3309</v>
      </c>
      <c r="C7533" s="10">
        <v>45623</v>
      </c>
      <c r="D7533" s="9">
        <v>3933021111</v>
      </c>
      <c r="E7533" s="9" t="e">
        <f>INDEX(#REF!:#REF!,MATCH($D7533,#REF!:#REF!,0),MATCH(#REF!,#REF!:#REF!,0))</f>
        <v>#REF!</v>
      </c>
      <c r="F7533" s="9" t="e">
        <f>INDEX(#REF!:#REF!,MATCH($D7533,#REF!:#REF!,0),MATCH(#REF!,#REF!:#REF!,0))</f>
        <v>#REF!</v>
      </c>
    </row>
    <row r="7534" spans="1:6" ht="16.5" x14ac:dyDescent="0.3">
      <c r="A7534" s="9" t="s">
        <v>14791</v>
      </c>
      <c r="B7534" s="9" t="s">
        <v>2136</v>
      </c>
      <c r="C7534" s="10">
        <v>13005</v>
      </c>
      <c r="D7534" s="9">
        <v>6173504774</v>
      </c>
      <c r="E7534" s="9" t="e">
        <f>INDEX(#REF!:#REF!,MATCH($D7534,#REF!:#REF!,0),MATCH(#REF!,#REF!:#REF!,0))</f>
        <v>#REF!</v>
      </c>
      <c r="F7534" s="9" t="e">
        <f>INDEX(#REF!:#REF!,MATCH($D7534,#REF!:#REF!,0),MATCH(#REF!,#REF!:#REF!,0))</f>
        <v>#REF!</v>
      </c>
    </row>
    <row r="7535" spans="1:6" ht="16.5" x14ac:dyDescent="0.3">
      <c r="A7535" s="9" t="s">
        <v>14790</v>
      </c>
      <c r="B7535" s="9" t="s">
        <v>2481</v>
      </c>
      <c r="C7535" s="10">
        <v>22734</v>
      </c>
      <c r="D7535" s="9">
        <v>9529277938</v>
      </c>
      <c r="E7535" s="9" t="e">
        <f>INDEX(#REF!:#REF!,MATCH($D7535,#REF!:#REF!,0),MATCH(#REF!,#REF!:#REF!,0))</f>
        <v>#REF!</v>
      </c>
      <c r="F7535" s="9" t="e">
        <f>INDEX(#REF!:#REF!,MATCH($D7535,#REF!:#REF!,0),MATCH(#REF!,#REF!:#REF!,0))</f>
        <v>#REF!</v>
      </c>
    </row>
    <row r="7536" spans="1:6" ht="16.5" x14ac:dyDescent="0.3">
      <c r="A7536" s="9" t="s">
        <v>14789</v>
      </c>
      <c r="B7536" s="9" t="s">
        <v>3366</v>
      </c>
      <c r="C7536" s="10">
        <v>19659</v>
      </c>
      <c r="D7536" s="9">
        <v>4150450668</v>
      </c>
      <c r="E7536" s="9" t="e">
        <f>INDEX(#REF!:#REF!,MATCH($D7536,#REF!:#REF!,0),MATCH(#REF!,#REF!:#REF!,0))</f>
        <v>#REF!</v>
      </c>
      <c r="F7536" s="9" t="e">
        <f>INDEX(#REF!:#REF!,MATCH($D7536,#REF!:#REF!,0),MATCH(#REF!,#REF!:#REF!,0))</f>
        <v>#REF!</v>
      </c>
    </row>
    <row r="7537" spans="1:6" ht="16.5" x14ac:dyDescent="0.3">
      <c r="A7537" s="9" t="s">
        <v>14788</v>
      </c>
      <c r="B7537" s="9" t="s">
        <v>2054</v>
      </c>
      <c r="C7537" s="10">
        <v>45372</v>
      </c>
      <c r="D7537" s="9">
        <v>6009848660</v>
      </c>
      <c r="E7537" s="9" t="e">
        <f>INDEX(#REF!:#REF!,MATCH($D7537,#REF!:#REF!,0),MATCH(#REF!,#REF!:#REF!,0))</f>
        <v>#REF!</v>
      </c>
      <c r="F7537" s="9" t="e">
        <f>INDEX(#REF!:#REF!,MATCH($D7537,#REF!:#REF!,0),MATCH(#REF!,#REF!:#REF!,0))</f>
        <v>#REF!</v>
      </c>
    </row>
    <row r="7538" spans="1:6" ht="16.5" x14ac:dyDescent="0.3">
      <c r="A7538" s="9" t="s">
        <v>14787</v>
      </c>
      <c r="B7538" s="9" t="s">
        <v>2939</v>
      </c>
      <c r="C7538" s="10">
        <v>15894</v>
      </c>
      <c r="D7538" s="9">
        <v>9795921177</v>
      </c>
      <c r="E7538" s="9" t="e">
        <f>INDEX(#REF!:#REF!,MATCH($D7538,#REF!:#REF!,0),MATCH(#REF!,#REF!:#REF!,0))</f>
        <v>#REF!</v>
      </c>
      <c r="F7538" s="9" t="e">
        <f>INDEX(#REF!:#REF!,MATCH($D7538,#REF!:#REF!,0),MATCH(#REF!,#REF!:#REF!,0))</f>
        <v>#REF!</v>
      </c>
    </row>
    <row r="7539" spans="1:6" ht="16.5" x14ac:dyDescent="0.3">
      <c r="A7539" s="9" t="s">
        <v>14786</v>
      </c>
      <c r="B7539" s="9" t="s">
        <v>2557</v>
      </c>
      <c r="C7539" s="10">
        <v>45599</v>
      </c>
      <c r="D7539" s="9">
        <v>7794042674</v>
      </c>
      <c r="E7539" s="9" t="e">
        <f>INDEX(#REF!:#REF!,MATCH($D7539,#REF!:#REF!,0),MATCH(#REF!,#REF!:#REF!,0))</f>
        <v>#REF!</v>
      </c>
      <c r="F7539" s="9" t="e">
        <f>INDEX(#REF!:#REF!,MATCH($D7539,#REF!:#REF!,0),MATCH(#REF!,#REF!:#REF!,0))</f>
        <v>#REF!</v>
      </c>
    </row>
    <row r="7540" spans="1:6" ht="16.5" x14ac:dyDescent="0.3">
      <c r="A7540" s="9" t="s">
        <v>14785</v>
      </c>
      <c r="B7540" s="9" t="s">
        <v>3195</v>
      </c>
      <c r="C7540" s="10">
        <v>25786</v>
      </c>
      <c r="D7540" s="9">
        <v>8695742075</v>
      </c>
      <c r="E7540" s="9" t="e">
        <f>INDEX(#REF!:#REF!,MATCH($D7540,#REF!:#REF!,0),MATCH(#REF!,#REF!:#REF!,0))</f>
        <v>#REF!</v>
      </c>
      <c r="F7540" s="9" t="e">
        <f>INDEX(#REF!:#REF!,MATCH($D7540,#REF!:#REF!,0),MATCH(#REF!,#REF!:#REF!,0))</f>
        <v>#REF!</v>
      </c>
    </row>
    <row r="7541" spans="1:6" ht="16.5" x14ac:dyDescent="0.3">
      <c r="A7541" s="9" t="s">
        <v>14784</v>
      </c>
      <c r="B7541" s="9" t="s">
        <v>3144</v>
      </c>
      <c r="C7541" s="10">
        <v>35312</v>
      </c>
      <c r="D7541" s="9">
        <v>2607689635</v>
      </c>
      <c r="E7541" s="9" t="e">
        <f>INDEX(#REF!:#REF!,MATCH($D7541,#REF!:#REF!,0),MATCH(#REF!,#REF!:#REF!,0))</f>
        <v>#REF!</v>
      </c>
      <c r="F7541" s="9" t="e">
        <f>INDEX(#REF!:#REF!,MATCH($D7541,#REF!:#REF!,0),MATCH(#REF!,#REF!:#REF!,0))</f>
        <v>#REF!</v>
      </c>
    </row>
    <row r="7542" spans="1:6" ht="16.5" x14ac:dyDescent="0.3">
      <c r="A7542" s="9" t="s">
        <v>14783</v>
      </c>
      <c r="B7542" s="9" t="s">
        <v>2083</v>
      </c>
      <c r="C7542" s="10">
        <v>13547</v>
      </c>
      <c r="D7542" s="9">
        <v>9447906176</v>
      </c>
      <c r="E7542" s="9" t="e">
        <f>INDEX(#REF!:#REF!,MATCH($D7542,#REF!:#REF!,0),MATCH(#REF!,#REF!:#REF!,0))</f>
        <v>#REF!</v>
      </c>
      <c r="F7542" s="9" t="e">
        <f>INDEX(#REF!:#REF!,MATCH($D7542,#REF!:#REF!,0),MATCH(#REF!,#REF!:#REF!,0))</f>
        <v>#REF!</v>
      </c>
    </row>
    <row r="7543" spans="1:6" ht="16.5" x14ac:dyDescent="0.3">
      <c r="A7543" s="9" t="s">
        <v>14782</v>
      </c>
      <c r="B7543" s="9" t="s">
        <v>4007</v>
      </c>
      <c r="C7543" s="10">
        <v>11221</v>
      </c>
      <c r="D7543" s="9">
        <v>7286297414</v>
      </c>
      <c r="E7543" s="9" t="e">
        <f>INDEX(#REF!:#REF!,MATCH($D7543,#REF!:#REF!,0),MATCH(#REF!,#REF!:#REF!,0))</f>
        <v>#REF!</v>
      </c>
      <c r="F7543" s="9" t="e">
        <f>INDEX(#REF!:#REF!,MATCH($D7543,#REF!:#REF!,0),MATCH(#REF!,#REF!:#REF!,0))</f>
        <v>#REF!</v>
      </c>
    </row>
    <row r="7544" spans="1:6" ht="16.5" x14ac:dyDescent="0.3">
      <c r="A7544" s="9" t="s">
        <v>14781</v>
      </c>
      <c r="B7544" s="9" t="s">
        <v>2183</v>
      </c>
      <c r="C7544" s="10">
        <v>43283</v>
      </c>
      <c r="D7544" s="9">
        <v>6259267215</v>
      </c>
      <c r="E7544" s="9" t="e">
        <f>INDEX(#REF!:#REF!,MATCH($D7544,#REF!:#REF!,0),MATCH(#REF!,#REF!:#REF!,0))</f>
        <v>#REF!</v>
      </c>
      <c r="F7544" s="9" t="e">
        <f>INDEX(#REF!:#REF!,MATCH($D7544,#REF!:#REF!,0),MATCH(#REF!,#REF!:#REF!,0))</f>
        <v>#REF!</v>
      </c>
    </row>
    <row r="7545" spans="1:6" ht="16.5" x14ac:dyDescent="0.3">
      <c r="A7545" s="9" t="s">
        <v>14780</v>
      </c>
      <c r="B7545" s="9" t="s">
        <v>2428</v>
      </c>
      <c r="C7545" s="10">
        <v>57034</v>
      </c>
      <c r="D7545" s="9">
        <v>2353272215</v>
      </c>
      <c r="E7545" s="9" t="e">
        <f>INDEX(#REF!:#REF!,MATCH($D7545,#REF!:#REF!,0),MATCH(#REF!,#REF!:#REF!,0))</f>
        <v>#REF!</v>
      </c>
      <c r="F7545" s="9" t="e">
        <f>INDEX(#REF!:#REF!,MATCH($D7545,#REF!:#REF!,0),MATCH(#REF!,#REF!:#REF!,0))</f>
        <v>#REF!</v>
      </c>
    </row>
    <row r="7546" spans="1:6" ht="16.5" x14ac:dyDescent="0.3">
      <c r="A7546" s="9" t="s">
        <v>14779</v>
      </c>
      <c r="B7546" s="9" t="s">
        <v>2513</v>
      </c>
      <c r="C7546" s="10">
        <v>46795</v>
      </c>
      <c r="D7546" s="9">
        <v>8695742075</v>
      </c>
      <c r="E7546" s="9" t="e">
        <f>INDEX(#REF!:#REF!,MATCH($D7546,#REF!:#REF!,0),MATCH(#REF!,#REF!:#REF!,0))</f>
        <v>#REF!</v>
      </c>
      <c r="F7546" s="9" t="e">
        <f>INDEX(#REF!:#REF!,MATCH($D7546,#REF!:#REF!,0),MATCH(#REF!,#REF!:#REF!,0))</f>
        <v>#REF!</v>
      </c>
    </row>
    <row r="7547" spans="1:6" ht="16.5" x14ac:dyDescent="0.3">
      <c r="A7547" s="9" t="s">
        <v>14778</v>
      </c>
      <c r="B7547" s="9" t="s">
        <v>2602</v>
      </c>
      <c r="C7547" s="10">
        <v>31799</v>
      </c>
      <c r="D7547" s="9">
        <v>9052475601</v>
      </c>
      <c r="E7547" s="9" t="e">
        <f>INDEX(#REF!:#REF!,MATCH($D7547,#REF!:#REF!,0),MATCH(#REF!,#REF!:#REF!,0))</f>
        <v>#REF!</v>
      </c>
      <c r="F7547" s="9" t="e">
        <f>INDEX(#REF!:#REF!,MATCH($D7547,#REF!:#REF!,0),MATCH(#REF!,#REF!:#REF!,0))</f>
        <v>#REF!</v>
      </c>
    </row>
    <row r="7548" spans="1:6" ht="16.5" x14ac:dyDescent="0.3">
      <c r="A7548" s="9" t="s">
        <v>14777</v>
      </c>
      <c r="B7548" s="9" t="s">
        <v>2174</v>
      </c>
      <c r="C7548" s="10">
        <v>12351</v>
      </c>
      <c r="D7548" s="9">
        <v>4175195971</v>
      </c>
      <c r="E7548" s="9" t="e">
        <f>INDEX(#REF!:#REF!,MATCH($D7548,#REF!:#REF!,0),MATCH(#REF!,#REF!:#REF!,0))</f>
        <v>#REF!</v>
      </c>
      <c r="F7548" s="9" t="e">
        <f>INDEX(#REF!:#REF!,MATCH($D7548,#REF!:#REF!,0),MATCH(#REF!,#REF!:#REF!,0))</f>
        <v>#REF!</v>
      </c>
    </row>
    <row r="7549" spans="1:6" ht="16.5" x14ac:dyDescent="0.3">
      <c r="A7549" s="9" t="s">
        <v>14776</v>
      </c>
      <c r="B7549" s="9" t="s">
        <v>2044</v>
      </c>
      <c r="C7549" s="10">
        <v>58978</v>
      </c>
      <c r="D7549" s="9">
        <v>3661649302</v>
      </c>
      <c r="E7549" s="9" t="e">
        <f>INDEX(#REF!:#REF!,MATCH($D7549,#REF!:#REF!,0),MATCH(#REF!,#REF!:#REF!,0))</f>
        <v>#REF!</v>
      </c>
      <c r="F7549" s="9" t="e">
        <f>INDEX(#REF!:#REF!,MATCH($D7549,#REF!:#REF!,0),MATCH(#REF!,#REF!:#REF!,0))</f>
        <v>#REF!</v>
      </c>
    </row>
    <row r="7550" spans="1:6" ht="16.5" x14ac:dyDescent="0.3">
      <c r="A7550" s="9" t="s">
        <v>14775</v>
      </c>
      <c r="B7550" s="9" t="s">
        <v>2820</v>
      </c>
      <c r="C7550" s="10">
        <v>12520</v>
      </c>
      <c r="D7550" s="9">
        <v>2739934548</v>
      </c>
      <c r="E7550" s="9" t="e">
        <f>INDEX(#REF!:#REF!,MATCH($D7550,#REF!:#REF!,0),MATCH(#REF!,#REF!:#REF!,0))</f>
        <v>#REF!</v>
      </c>
      <c r="F7550" s="9" t="e">
        <f>INDEX(#REF!:#REF!,MATCH($D7550,#REF!:#REF!,0),MATCH(#REF!,#REF!:#REF!,0))</f>
        <v>#REF!</v>
      </c>
    </row>
    <row r="7551" spans="1:6" ht="16.5" x14ac:dyDescent="0.3">
      <c r="A7551" s="9" t="s">
        <v>14774</v>
      </c>
      <c r="B7551" s="9" t="s">
        <v>3580</v>
      </c>
      <c r="C7551" s="10">
        <v>36578</v>
      </c>
      <c r="D7551" s="9">
        <v>7492341709</v>
      </c>
      <c r="E7551" s="9" t="e">
        <f>INDEX(#REF!:#REF!,MATCH($D7551,#REF!:#REF!,0),MATCH(#REF!,#REF!:#REF!,0))</f>
        <v>#REF!</v>
      </c>
      <c r="F7551" s="9" t="e">
        <f>INDEX(#REF!:#REF!,MATCH($D7551,#REF!:#REF!,0),MATCH(#REF!,#REF!:#REF!,0))</f>
        <v>#REF!</v>
      </c>
    </row>
    <row r="7552" spans="1:6" ht="16.5" x14ac:dyDescent="0.3">
      <c r="A7552" s="9" t="s">
        <v>14773</v>
      </c>
      <c r="B7552" s="9" t="s">
        <v>2453</v>
      </c>
      <c r="C7552" s="10">
        <v>15358</v>
      </c>
      <c r="D7552" s="9">
        <v>8516539148</v>
      </c>
      <c r="E7552" s="9" t="e">
        <f>INDEX(#REF!:#REF!,MATCH($D7552,#REF!:#REF!,0),MATCH(#REF!,#REF!:#REF!,0))</f>
        <v>#REF!</v>
      </c>
      <c r="F7552" s="9" t="e">
        <f>INDEX(#REF!:#REF!,MATCH($D7552,#REF!:#REF!,0),MATCH(#REF!,#REF!:#REF!,0))</f>
        <v>#REF!</v>
      </c>
    </row>
    <row r="7553" spans="1:6" ht="16.5" x14ac:dyDescent="0.3">
      <c r="A7553" s="9" t="s">
        <v>14772</v>
      </c>
      <c r="B7553" s="9" t="s">
        <v>2606</v>
      </c>
      <c r="C7553" s="10">
        <v>34765</v>
      </c>
      <c r="D7553" s="9">
        <v>583595162</v>
      </c>
      <c r="E7553" s="9" t="e">
        <f>INDEX(#REF!:#REF!,MATCH($D7553,#REF!:#REF!,0),MATCH(#REF!,#REF!:#REF!,0))</f>
        <v>#REF!</v>
      </c>
      <c r="F7553" s="9" t="e">
        <f>INDEX(#REF!:#REF!,MATCH($D7553,#REF!:#REF!,0),MATCH(#REF!,#REF!:#REF!,0))</f>
        <v>#REF!</v>
      </c>
    </row>
    <row r="7554" spans="1:6" ht="16.5" x14ac:dyDescent="0.3">
      <c r="A7554" s="9" t="s">
        <v>14771</v>
      </c>
      <c r="B7554" s="9" t="s">
        <v>2647</v>
      </c>
      <c r="C7554" s="10">
        <v>21127</v>
      </c>
      <c r="D7554" s="9">
        <v>1739513533</v>
      </c>
      <c r="E7554" s="9" t="e">
        <f>INDEX(#REF!:#REF!,MATCH($D7554,#REF!:#REF!,0),MATCH(#REF!,#REF!:#REF!,0))</f>
        <v>#REF!</v>
      </c>
      <c r="F7554" s="9" t="e">
        <f>INDEX(#REF!:#REF!,MATCH($D7554,#REF!:#REF!,0),MATCH(#REF!,#REF!:#REF!,0))</f>
        <v>#REF!</v>
      </c>
    </row>
    <row r="7555" spans="1:6" ht="16.5" x14ac:dyDescent="0.3">
      <c r="A7555" s="9" t="s">
        <v>14770</v>
      </c>
      <c r="B7555" s="9" t="s">
        <v>2418</v>
      </c>
      <c r="C7555" s="10">
        <v>52211</v>
      </c>
      <c r="D7555" s="9">
        <v>8157157730</v>
      </c>
      <c r="E7555" s="9" t="e">
        <f>INDEX(#REF!:#REF!,MATCH($D7555,#REF!:#REF!,0),MATCH(#REF!,#REF!:#REF!,0))</f>
        <v>#REF!</v>
      </c>
      <c r="F7555" s="9" t="e">
        <f>INDEX(#REF!:#REF!,MATCH($D7555,#REF!:#REF!,0),MATCH(#REF!,#REF!:#REF!,0))</f>
        <v>#REF!</v>
      </c>
    </row>
    <row r="7556" spans="1:6" ht="16.5" x14ac:dyDescent="0.3">
      <c r="A7556" s="9" t="s">
        <v>14769</v>
      </c>
      <c r="B7556" s="9" t="s">
        <v>2608</v>
      </c>
      <c r="C7556" s="10">
        <v>17373</v>
      </c>
      <c r="D7556" s="9">
        <v>5005774041</v>
      </c>
      <c r="E7556" s="9" t="e">
        <f>INDEX(#REF!:#REF!,MATCH($D7556,#REF!:#REF!,0),MATCH(#REF!,#REF!:#REF!,0))</f>
        <v>#REF!</v>
      </c>
      <c r="F7556" s="9" t="e">
        <f>INDEX(#REF!:#REF!,MATCH($D7556,#REF!:#REF!,0),MATCH(#REF!,#REF!:#REF!,0))</f>
        <v>#REF!</v>
      </c>
    </row>
    <row r="7557" spans="1:6" ht="16.5" x14ac:dyDescent="0.3">
      <c r="A7557" s="9" t="s">
        <v>14768</v>
      </c>
      <c r="B7557" s="9" t="s">
        <v>2312</v>
      </c>
      <c r="C7557" s="10">
        <v>56321</v>
      </c>
      <c r="D7557" s="9">
        <v>701563818</v>
      </c>
      <c r="E7557" s="9" t="e">
        <f>INDEX(#REF!:#REF!,MATCH($D7557,#REF!:#REF!,0),MATCH(#REF!,#REF!:#REF!,0))</f>
        <v>#REF!</v>
      </c>
      <c r="F7557" s="9" t="e">
        <f>INDEX(#REF!:#REF!,MATCH($D7557,#REF!:#REF!,0),MATCH(#REF!,#REF!:#REF!,0))</f>
        <v>#REF!</v>
      </c>
    </row>
    <row r="7558" spans="1:6" ht="16.5" x14ac:dyDescent="0.3">
      <c r="A7558" s="9" t="s">
        <v>14767</v>
      </c>
      <c r="B7558" s="9" t="s">
        <v>4007</v>
      </c>
      <c r="C7558" s="10">
        <v>18739</v>
      </c>
      <c r="D7558" s="9">
        <v>8501525324</v>
      </c>
      <c r="E7558" s="9" t="e">
        <f>INDEX(#REF!:#REF!,MATCH($D7558,#REF!:#REF!,0),MATCH(#REF!,#REF!:#REF!,0))</f>
        <v>#REF!</v>
      </c>
      <c r="F7558" s="9" t="e">
        <f>INDEX(#REF!:#REF!,MATCH($D7558,#REF!:#REF!,0),MATCH(#REF!,#REF!:#REF!,0))</f>
        <v>#REF!</v>
      </c>
    </row>
    <row r="7559" spans="1:6" ht="16.5" x14ac:dyDescent="0.3">
      <c r="A7559" s="9" t="s">
        <v>14766</v>
      </c>
      <c r="B7559" s="9" t="s">
        <v>2450</v>
      </c>
      <c r="C7559" s="10">
        <v>18933</v>
      </c>
      <c r="D7559" s="9">
        <v>2524849899</v>
      </c>
      <c r="E7559" s="9" t="e">
        <f>INDEX(#REF!:#REF!,MATCH($D7559,#REF!:#REF!,0),MATCH(#REF!,#REF!:#REF!,0))</f>
        <v>#REF!</v>
      </c>
      <c r="F7559" s="9" t="e">
        <f>INDEX(#REF!:#REF!,MATCH($D7559,#REF!:#REF!,0),MATCH(#REF!,#REF!:#REF!,0))</f>
        <v>#REF!</v>
      </c>
    </row>
    <row r="7560" spans="1:6" ht="16.5" x14ac:dyDescent="0.3">
      <c r="A7560" s="9" t="s">
        <v>14765</v>
      </c>
      <c r="B7560" s="9" t="s">
        <v>2236</v>
      </c>
      <c r="C7560" s="10">
        <v>16084</v>
      </c>
      <c r="D7560" s="9">
        <v>3271497702</v>
      </c>
      <c r="E7560" s="9" t="e">
        <f>INDEX(#REF!:#REF!,MATCH($D7560,#REF!:#REF!,0),MATCH(#REF!,#REF!:#REF!,0))</f>
        <v>#REF!</v>
      </c>
      <c r="F7560" s="9" t="e">
        <f>INDEX(#REF!:#REF!,MATCH($D7560,#REF!:#REF!,0),MATCH(#REF!,#REF!:#REF!,0))</f>
        <v>#REF!</v>
      </c>
    </row>
    <row r="7561" spans="1:6" ht="16.5" x14ac:dyDescent="0.3">
      <c r="A7561" s="9" t="s">
        <v>14764</v>
      </c>
      <c r="B7561" s="9" t="s">
        <v>1951</v>
      </c>
      <c r="C7561" s="10">
        <v>32142</v>
      </c>
      <c r="D7561" s="9">
        <v>8694120054</v>
      </c>
      <c r="E7561" s="9" t="e">
        <f>INDEX(#REF!:#REF!,MATCH($D7561,#REF!:#REF!,0),MATCH(#REF!,#REF!:#REF!,0))</f>
        <v>#REF!</v>
      </c>
      <c r="F7561" s="9" t="e">
        <f>INDEX(#REF!:#REF!,MATCH($D7561,#REF!:#REF!,0),MATCH(#REF!,#REF!:#REF!,0))</f>
        <v>#REF!</v>
      </c>
    </row>
    <row r="7562" spans="1:6" ht="16.5" x14ac:dyDescent="0.3">
      <c r="A7562" s="9" t="s">
        <v>14763</v>
      </c>
      <c r="B7562" s="9" t="s">
        <v>3123</v>
      </c>
      <c r="C7562" s="10">
        <v>44078</v>
      </c>
      <c r="D7562" s="9">
        <v>6596440737</v>
      </c>
      <c r="E7562" s="9" t="e">
        <f>INDEX(#REF!:#REF!,MATCH($D7562,#REF!:#REF!,0),MATCH(#REF!,#REF!:#REF!,0))</f>
        <v>#REF!</v>
      </c>
      <c r="F7562" s="9" t="e">
        <f>INDEX(#REF!:#REF!,MATCH($D7562,#REF!:#REF!,0),MATCH(#REF!,#REF!:#REF!,0))</f>
        <v>#REF!</v>
      </c>
    </row>
    <row r="7563" spans="1:6" ht="16.5" x14ac:dyDescent="0.3">
      <c r="A7563" s="9" t="s">
        <v>14762</v>
      </c>
      <c r="B7563" s="9" t="s">
        <v>3079</v>
      </c>
      <c r="C7563" s="10">
        <v>25860</v>
      </c>
      <c r="D7563" s="9">
        <v>1456229036</v>
      </c>
      <c r="E7563" s="9" t="e">
        <f>INDEX(#REF!:#REF!,MATCH($D7563,#REF!:#REF!,0),MATCH(#REF!,#REF!:#REF!,0))</f>
        <v>#REF!</v>
      </c>
      <c r="F7563" s="9" t="e">
        <f>INDEX(#REF!:#REF!,MATCH($D7563,#REF!:#REF!,0),MATCH(#REF!,#REF!:#REF!,0))</f>
        <v>#REF!</v>
      </c>
    </row>
    <row r="7564" spans="1:6" ht="16.5" x14ac:dyDescent="0.3">
      <c r="A7564" s="9" t="s">
        <v>14761</v>
      </c>
      <c r="B7564" s="9" t="s">
        <v>1963</v>
      </c>
      <c r="C7564" s="10">
        <v>10952</v>
      </c>
      <c r="D7564" s="9">
        <v>7462528568</v>
      </c>
      <c r="E7564" s="9" t="e">
        <f>INDEX(#REF!:#REF!,MATCH($D7564,#REF!:#REF!,0),MATCH(#REF!,#REF!:#REF!,0))</f>
        <v>#REF!</v>
      </c>
      <c r="F7564" s="9" t="e">
        <f>INDEX(#REF!:#REF!,MATCH($D7564,#REF!:#REF!,0),MATCH(#REF!,#REF!:#REF!,0))</f>
        <v>#REF!</v>
      </c>
    </row>
    <row r="7565" spans="1:6" ht="16.5" x14ac:dyDescent="0.3">
      <c r="A7565" s="9" t="s">
        <v>14760</v>
      </c>
      <c r="B7565" s="9" t="s">
        <v>2727</v>
      </c>
      <c r="C7565" s="10">
        <v>37572</v>
      </c>
      <c r="D7565" s="9">
        <v>1371021422</v>
      </c>
      <c r="E7565" s="9" t="e">
        <f>INDEX(#REF!:#REF!,MATCH($D7565,#REF!:#REF!,0),MATCH(#REF!,#REF!:#REF!,0))</f>
        <v>#REF!</v>
      </c>
      <c r="F7565" s="9" t="e">
        <f>INDEX(#REF!:#REF!,MATCH($D7565,#REF!:#REF!,0),MATCH(#REF!,#REF!:#REF!,0))</f>
        <v>#REF!</v>
      </c>
    </row>
    <row r="7566" spans="1:6" ht="16.5" x14ac:dyDescent="0.3">
      <c r="A7566" s="9" t="s">
        <v>14759</v>
      </c>
      <c r="B7566" s="9" t="s">
        <v>2357</v>
      </c>
      <c r="C7566" s="10">
        <v>39993</v>
      </c>
      <c r="D7566" s="9">
        <v>6148303353</v>
      </c>
      <c r="E7566" s="9" t="e">
        <f>INDEX(#REF!:#REF!,MATCH($D7566,#REF!:#REF!,0),MATCH(#REF!,#REF!:#REF!,0))</f>
        <v>#REF!</v>
      </c>
      <c r="F7566" s="9" t="e">
        <f>INDEX(#REF!:#REF!,MATCH($D7566,#REF!:#REF!,0),MATCH(#REF!,#REF!:#REF!,0))</f>
        <v>#REF!</v>
      </c>
    </row>
    <row r="7567" spans="1:6" ht="16.5" x14ac:dyDescent="0.3">
      <c r="A7567" s="9" t="s">
        <v>14758</v>
      </c>
      <c r="B7567" s="9" t="s">
        <v>2675</v>
      </c>
      <c r="C7567" s="10">
        <v>28188</v>
      </c>
      <c r="D7567" s="9">
        <v>1062607929</v>
      </c>
      <c r="E7567" s="9" t="e">
        <f>INDEX(#REF!:#REF!,MATCH($D7567,#REF!:#REF!,0),MATCH(#REF!,#REF!:#REF!,0))</f>
        <v>#REF!</v>
      </c>
      <c r="F7567" s="9" t="e">
        <f>INDEX(#REF!:#REF!,MATCH($D7567,#REF!:#REF!,0),MATCH(#REF!,#REF!:#REF!,0))</f>
        <v>#REF!</v>
      </c>
    </row>
    <row r="7568" spans="1:6" ht="16.5" x14ac:dyDescent="0.3">
      <c r="A7568" s="9" t="s">
        <v>14757</v>
      </c>
      <c r="B7568" s="9" t="s">
        <v>1995</v>
      </c>
      <c r="C7568" s="10">
        <v>18017</v>
      </c>
      <c r="D7568" s="9">
        <v>4328154427</v>
      </c>
      <c r="E7568" s="9" t="e">
        <f>INDEX(#REF!:#REF!,MATCH($D7568,#REF!:#REF!,0),MATCH(#REF!,#REF!:#REF!,0))</f>
        <v>#REF!</v>
      </c>
      <c r="F7568" s="9" t="e">
        <f>INDEX(#REF!:#REF!,MATCH($D7568,#REF!:#REF!,0),MATCH(#REF!,#REF!:#REF!,0))</f>
        <v>#REF!</v>
      </c>
    </row>
    <row r="7569" spans="1:6" ht="16.5" x14ac:dyDescent="0.3">
      <c r="A7569" s="9" t="s">
        <v>14756</v>
      </c>
      <c r="B7569" s="9" t="s">
        <v>3200</v>
      </c>
      <c r="C7569" s="10">
        <v>51486</v>
      </c>
      <c r="D7569" s="9">
        <v>5439294325</v>
      </c>
      <c r="E7569" s="9" t="e">
        <f>INDEX(#REF!:#REF!,MATCH($D7569,#REF!:#REF!,0),MATCH(#REF!,#REF!:#REF!,0))</f>
        <v>#REF!</v>
      </c>
      <c r="F7569" s="9" t="e">
        <f>INDEX(#REF!:#REF!,MATCH($D7569,#REF!:#REF!,0),MATCH(#REF!,#REF!:#REF!,0))</f>
        <v>#REF!</v>
      </c>
    </row>
    <row r="7570" spans="1:6" ht="16.5" x14ac:dyDescent="0.3">
      <c r="A7570" s="9" t="s">
        <v>14755</v>
      </c>
      <c r="B7570" s="9" t="s">
        <v>2424</v>
      </c>
      <c r="C7570" s="10">
        <v>59127</v>
      </c>
      <c r="D7570" s="9">
        <v>495702854</v>
      </c>
      <c r="E7570" s="9" t="e">
        <f>INDEX(#REF!:#REF!,MATCH($D7570,#REF!:#REF!,0),MATCH(#REF!,#REF!:#REF!,0))</f>
        <v>#REF!</v>
      </c>
      <c r="F7570" s="9" t="e">
        <f>INDEX(#REF!:#REF!,MATCH($D7570,#REF!:#REF!,0),MATCH(#REF!,#REF!:#REF!,0))</f>
        <v>#REF!</v>
      </c>
    </row>
    <row r="7571" spans="1:6" ht="16.5" x14ac:dyDescent="0.3">
      <c r="A7571" s="9" t="s">
        <v>14754</v>
      </c>
      <c r="B7571" s="9" t="s">
        <v>2468</v>
      </c>
      <c r="C7571" s="10">
        <v>55511</v>
      </c>
      <c r="D7571" s="9">
        <v>7070564503</v>
      </c>
      <c r="E7571" s="9" t="e">
        <f>INDEX(#REF!:#REF!,MATCH($D7571,#REF!:#REF!,0),MATCH(#REF!,#REF!:#REF!,0))</f>
        <v>#REF!</v>
      </c>
      <c r="F7571" s="9" t="e">
        <f>INDEX(#REF!:#REF!,MATCH($D7571,#REF!:#REF!,0),MATCH(#REF!,#REF!:#REF!,0))</f>
        <v>#REF!</v>
      </c>
    </row>
    <row r="7572" spans="1:6" ht="16.5" x14ac:dyDescent="0.3">
      <c r="A7572" s="9" t="s">
        <v>14753</v>
      </c>
      <c r="B7572" s="9" t="s">
        <v>2198</v>
      </c>
      <c r="C7572" s="10">
        <v>22288</v>
      </c>
      <c r="D7572" s="9">
        <v>6789690301</v>
      </c>
      <c r="E7572" s="9" t="e">
        <f>INDEX(#REF!:#REF!,MATCH($D7572,#REF!:#REF!,0),MATCH(#REF!,#REF!:#REF!,0))</f>
        <v>#REF!</v>
      </c>
      <c r="F7572" s="9" t="e">
        <f>INDEX(#REF!:#REF!,MATCH($D7572,#REF!:#REF!,0),MATCH(#REF!,#REF!:#REF!,0))</f>
        <v>#REF!</v>
      </c>
    </row>
    <row r="7573" spans="1:6" ht="16.5" x14ac:dyDescent="0.3">
      <c r="A7573" s="9" t="s">
        <v>14752</v>
      </c>
      <c r="B7573" s="9" t="s">
        <v>2528</v>
      </c>
      <c r="C7573" s="10">
        <v>40975</v>
      </c>
      <c r="D7573" s="9">
        <v>4579641655</v>
      </c>
      <c r="E7573" s="9" t="e">
        <f>INDEX(#REF!:#REF!,MATCH($D7573,#REF!:#REF!,0),MATCH(#REF!,#REF!:#REF!,0))</f>
        <v>#REF!</v>
      </c>
      <c r="F7573" s="9" t="e">
        <f>INDEX(#REF!:#REF!,MATCH($D7573,#REF!:#REF!,0),MATCH(#REF!,#REF!:#REF!,0))</f>
        <v>#REF!</v>
      </c>
    </row>
    <row r="7574" spans="1:6" ht="16.5" x14ac:dyDescent="0.3">
      <c r="A7574" s="9" t="s">
        <v>14751</v>
      </c>
      <c r="B7574" s="9" t="s">
        <v>1955</v>
      </c>
      <c r="C7574" s="10">
        <v>15009</v>
      </c>
      <c r="D7574" s="9">
        <v>5764488419</v>
      </c>
      <c r="E7574" s="9" t="e">
        <f>INDEX(#REF!:#REF!,MATCH($D7574,#REF!:#REF!,0),MATCH(#REF!,#REF!:#REF!,0))</f>
        <v>#REF!</v>
      </c>
      <c r="F7574" s="9" t="e">
        <f>INDEX(#REF!:#REF!,MATCH($D7574,#REF!:#REF!,0),MATCH(#REF!,#REF!:#REF!,0))</f>
        <v>#REF!</v>
      </c>
    </row>
    <row r="7575" spans="1:6" ht="16.5" x14ac:dyDescent="0.3">
      <c r="A7575" s="9" t="s">
        <v>14750</v>
      </c>
      <c r="B7575" s="9" t="s">
        <v>3478</v>
      </c>
      <c r="C7575" s="10">
        <v>35550</v>
      </c>
      <c r="D7575" s="9">
        <v>4439073344</v>
      </c>
      <c r="E7575" s="9" t="e">
        <f>INDEX(#REF!:#REF!,MATCH($D7575,#REF!:#REF!,0),MATCH(#REF!,#REF!:#REF!,0))</f>
        <v>#REF!</v>
      </c>
      <c r="F7575" s="9" t="e">
        <f>INDEX(#REF!:#REF!,MATCH($D7575,#REF!:#REF!,0),MATCH(#REF!,#REF!:#REF!,0))</f>
        <v>#REF!</v>
      </c>
    </row>
    <row r="7576" spans="1:6" ht="16.5" x14ac:dyDescent="0.3">
      <c r="A7576" s="9" t="s">
        <v>14749</v>
      </c>
      <c r="B7576" s="9" t="s">
        <v>2541</v>
      </c>
      <c r="C7576" s="10">
        <v>22431</v>
      </c>
      <c r="D7576" s="9">
        <v>1839046880</v>
      </c>
      <c r="E7576" s="9" t="e">
        <f>INDEX(#REF!:#REF!,MATCH($D7576,#REF!:#REF!,0),MATCH(#REF!,#REF!:#REF!,0))</f>
        <v>#REF!</v>
      </c>
      <c r="F7576" s="9" t="e">
        <f>INDEX(#REF!:#REF!,MATCH($D7576,#REF!:#REF!,0),MATCH(#REF!,#REF!:#REF!,0))</f>
        <v>#REF!</v>
      </c>
    </row>
    <row r="7577" spans="1:6" ht="16.5" x14ac:dyDescent="0.3">
      <c r="A7577" s="9" t="s">
        <v>14748</v>
      </c>
      <c r="B7577" s="9" t="s">
        <v>2003</v>
      </c>
      <c r="C7577" s="10">
        <v>33900</v>
      </c>
      <c r="D7577" s="9">
        <v>1263903657</v>
      </c>
      <c r="E7577" s="9" t="e">
        <f>INDEX(#REF!:#REF!,MATCH($D7577,#REF!:#REF!,0),MATCH(#REF!,#REF!:#REF!,0))</f>
        <v>#REF!</v>
      </c>
      <c r="F7577" s="9" t="e">
        <f>INDEX(#REF!:#REF!,MATCH($D7577,#REF!:#REF!,0),MATCH(#REF!,#REF!:#REF!,0))</f>
        <v>#REF!</v>
      </c>
    </row>
    <row r="7578" spans="1:6" ht="16.5" x14ac:dyDescent="0.3">
      <c r="A7578" s="9" t="s">
        <v>14747</v>
      </c>
      <c r="B7578" s="9" t="s">
        <v>2198</v>
      </c>
      <c r="C7578" s="10">
        <v>14933</v>
      </c>
      <c r="D7578" s="9">
        <v>895027720</v>
      </c>
      <c r="E7578" s="9" t="e">
        <f>INDEX(#REF!:#REF!,MATCH($D7578,#REF!:#REF!,0),MATCH(#REF!,#REF!:#REF!,0))</f>
        <v>#REF!</v>
      </c>
      <c r="F7578" s="9" t="e">
        <f>INDEX(#REF!:#REF!,MATCH($D7578,#REF!:#REF!,0),MATCH(#REF!,#REF!:#REF!,0))</f>
        <v>#REF!</v>
      </c>
    </row>
    <row r="7579" spans="1:6" ht="16.5" x14ac:dyDescent="0.3">
      <c r="A7579" s="9" t="s">
        <v>14746</v>
      </c>
      <c r="B7579" s="9" t="s">
        <v>1993</v>
      </c>
      <c r="C7579" s="10">
        <v>55557</v>
      </c>
      <c r="D7579" s="9">
        <v>9238967105</v>
      </c>
      <c r="E7579" s="9" t="e">
        <f>INDEX(#REF!:#REF!,MATCH($D7579,#REF!:#REF!,0),MATCH(#REF!,#REF!:#REF!,0))</f>
        <v>#REF!</v>
      </c>
      <c r="F7579" s="9" t="e">
        <f>INDEX(#REF!:#REF!,MATCH($D7579,#REF!:#REF!,0),MATCH(#REF!,#REF!:#REF!,0))</f>
        <v>#REF!</v>
      </c>
    </row>
    <row r="7580" spans="1:6" ht="16.5" x14ac:dyDescent="0.3">
      <c r="A7580" s="9" t="s">
        <v>14745</v>
      </c>
      <c r="B7580" s="9" t="s">
        <v>1997</v>
      </c>
      <c r="C7580" s="10">
        <v>22765</v>
      </c>
      <c r="D7580" s="9">
        <v>9916787441</v>
      </c>
      <c r="E7580" s="9" t="e">
        <f>INDEX(#REF!:#REF!,MATCH($D7580,#REF!:#REF!,0),MATCH(#REF!,#REF!:#REF!,0))</f>
        <v>#REF!</v>
      </c>
      <c r="F7580" s="9" t="e">
        <f>INDEX(#REF!:#REF!,MATCH($D7580,#REF!:#REF!,0),MATCH(#REF!,#REF!:#REF!,0))</f>
        <v>#REF!</v>
      </c>
    </row>
    <row r="7581" spans="1:6" ht="16.5" x14ac:dyDescent="0.3">
      <c r="A7581" s="9" t="s">
        <v>14744</v>
      </c>
      <c r="B7581" s="9" t="s">
        <v>2537</v>
      </c>
      <c r="C7581" s="10">
        <v>12340</v>
      </c>
      <c r="D7581" s="9">
        <v>2306669465</v>
      </c>
      <c r="E7581" s="9" t="e">
        <f>INDEX(#REF!:#REF!,MATCH($D7581,#REF!:#REF!,0),MATCH(#REF!,#REF!:#REF!,0))</f>
        <v>#REF!</v>
      </c>
      <c r="F7581" s="9" t="e">
        <f>INDEX(#REF!:#REF!,MATCH($D7581,#REF!:#REF!,0),MATCH(#REF!,#REF!:#REF!,0))</f>
        <v>#REF!</v>
      </c>
    </row>
    <row r="7582" spans="1:6" ht="16.5" x14ac:dyDescent="0.3">
      <c r="A7582" s="9" t="s">
        <v>14743</v>
      </c>
      <c r="B7582" s="9" t="s">
        <v>2465</v>
      </c>
      <c r="C7582" s="10">
        <v>40764</v>
      </c>
      <c r="D7582" s="9">
        <v>826490107</v>
      </c>
      <c r="E7582" s="9" t="e">
        <f>INDEX(#REF!:#REF!,MATCH($D7582,#REF!:#REF!,0),MATCH(#REF!,#REF!:#REF!,0))</f>
        <v>#REF!</v>
      </c>
      <c r="F7582" s="9" t="e">
        <f>INDEX(#REF!:#REF!,MATCH($D7582,#REF!:#REF!,0),MATCH(#REF!,#REF!:#REF!,0))</f>
        <v>#REF!</v>
      </c>
    </row>
    <row r="7583" spans="1:6" ht="16.5" x14ac:dyDescent="0.3">
      <c r="A7583" s="9" t="s">
        <v>14742</v>
      </c>
      <c r="B7583" s="9" t="s">
        <v>1949</v>
      </c>
      <c r="C7583" s="10">
        <v>12328</v>
      </c>
      <c r="D7583" s="9">
        <v>5241020535</v>
      </c>
      <c r="E7583" s="9" t="e">
        <f>INDEX(#REF!:#REF!,MATCH($D7583,#REF!:#REF!,0),MATCH(#REF!,#REF!:#REF!,0))</f>
        <v>#REF!</v>
      </c>
      <c r="F7583" s="9" t="e">
        <f>INDEX(#REF!:#REF!,MATCH($D7583,#REF!:#REF!,0),MATCH(#REF!,#REF!:#REF!,0))</f>
        <v>#REF!</v>
      </c>
    </row>
    <row r="7584" spans="1:6" ht="16.5" x14ac:dyDescent="0.3">
      <c r="A7584" s="9" t="s">
        <v>14741</v>
      </c>
      <c r="B7584" s="9" t="s">
        <v>2470</v>
      </c>
      <c r="C7584" s="10">
        <v>53296</v>
      </c>
      <c r="D7584" s="9">
        <v>3915983489</v>
      </c>
      <c r="E7584" s="9" t="e">
        <f>INDEX(#REF!:#REF!,MATCH($D7584,#REF!:#REF!,0),MATCH(#REF!,#REF!:#REF!,0))</f>
        <v>#REF!</v>
      </c>
      <c r="F7584" s="9" t="e">
        <f>INDEX(#REF!:#REF!,MATCH($D7584,#REF!:#REF!,0),MATCH(#REF!,#REF!:#REF!,0))</f>
        <v>#REF!</v>
      </c>
    </row>
    <row r="7585" spans="1:6" ht="16.5" x14ac:dyDescent="0.3">
      <c r="A7585" s="9" t="s">
        <v>14740</v>
      </c>
      <c r="B7585" s="9" t="s">
        <v>2099</v>
      </c>
      <c r="C7585" s="10">
        <v>56021</v>
      </c>
      <c r="D7585" s="9">
        <v>1664426442</v>
      </c>
      <c r="E7585" s="9" t="e">
        <f>INDEX(#REF!:#REF!,MATCH($D7585,#REF!:#REF!,0),MATCH(#REF!,#REF!:#REF!,0))</f>
        <v>#REF!</v>
      </c>
      <c r="F7585" s="9" t="e">
        <f>INDEX(#REF!:#REF!,MATCH($D7585,#REF!:#REF!,0),MATCH(#REF!,#REF!:#REF!,0))</f>
        <v>#REF!</v>
      </c>
    </row>
    <row r="7586" spans="1:6" ht="16.5" x14ac:dyDescent="0.3">
      <c r="A7586" s="9" t="s">
        <v>14739</v>
      </c>
      <c r="B7586" s="9" t="s">
        <v>2003</v>
      </c>
      <c r="C7586" s="10">
        <v>40989</v>
      </c>
      <c r="D7586" s="9">
        <v>6000780338</v>
      </c>
      <c r="E7586" s="9" t="e">
        <f>INDEX(#REF!:#REF!,MATCH($D7586,#REF!:#REF!,0),MATCH(#REF!,#REF!:#REF!,0))</f>
        <v>#REF!</v>
      </c>
      <c r="F7586" s="9" t="e">
        <f>INDEX(#REF!:#REF!,MATCH($D7586,#REF!:#REF!,0),MATCH(#REF!,#REF!:#REF!,0))</f>
        <v>#REF!</v>
      </c>
    </row>
    <row r="7587" spans="1:6" ht="16.5" x14ac:dyDescent="0.3">
      <c r="A7587" s="9" t="s">
        <v>14738</v>
      </c>
      <c r="B7587" s="9" t="s">
        <v>2302</v>
      </c>
      <c r="C7587" s="10">
        <v>15373</v>
      </c>
      <c r="D7587" s="9">
        <v>4219825649</v>
      </c>
      <c r="E7587" s="9" t="e">
        <f>INDEX(#REF!:#REF!,MATCH($D7587,#REF!:#REF!,0),MATCH(#REF!,#REF!:#REF!,0))</f>
        <v>#REF!</v>
      </c>
      <c r="F7587" s="9" t="e">
        <f>INDEX(#REF!:#REF!,MATCH($D7587,#REF!:#REF!,0),MATCH(#REF!,#REF!:#REF!,0))</f>
        <v>#REF!</v>
      </c>
    </row>
    <row r="7588" spans="1:6" ht="16.5" x14ac:dyDescent="0.3">
      <c r="A7588" s="9" t="s">
        <v>14737</v>
      </c>
      <c r="B7588" s="9" t="s">
        <v>2025</v>
      </c>
      <c r="C7588" s="10">
        <v>43144</v>
      </c>
      <c r="D7588" s="9">
        <v>2307209530</v>
      </c>
      <c r="E7588" s="9" t="e">
        <f>INDEX(#REF!:#REF!,MATCH($D7588,#REF!:#REF!,0),MATCH(#REF!,#REF!:#REF!,0))</f>
        <v>#REF!</v>
      </c>
      <c r="F7588" s="9" t="e">
        <f>INDEX(#REF!:#REF!,MATCH($D7588,#REF!:#REF!,0),MATCH(#REF!,#REF!:#REF!,0))</f>
        <v>#REF!</v>
      </c>
    </row>
    <row r="7589" spans="1:6" ht="16.5" x14ac:dyDescent="0.3">
      <c r="A7589" s="9" t="s">
        <v>14736</v>
      </c>
      <c r="B7589" s="9" t="s">
        <v>2105</v>
      </c>
      <c r="C7589" s="10">
        <v>38450</v>
      </c>
      <c r="D7589" s="9">
        <v>7794042674</v>
      </c>
      <c r="E7589" s="9" t="e">
        <f>INDEX(#REF!:#REF!,MATCH($D7589,#REF!:#REF!,0),MATCH(#REF!,#REF!:#REF!,0))</f>
        <v>#REF!</v>
      </c>
      <c r="F7589" s="9" t="e">
        <f>INDEX(#REF!:#REF!,MATCH($D7589,#REF!:#REF!,0),MATCH(#REF!,#REF!:#REF!,0))</f>
        <v>#REF!</v>
      </c>
    </row>
    <row r="7590" spans="1:6" ht="16.5" x14ac:dyDescent="0.3">
      <c r="A7590" s="9" t="s">
        <v>14735</v>
      </c>
      <c r="B7590" s="9" t="s">
        <v>2075</v>
      </c>
      <c r="C7590" s="10">
        <v>20957</v>
      </c>
      <c r="D7590" s="9">
        <v>8977805007</v>
      </c>
      <c r="E7590" s="9" t="e">
        <f>INDEX(#REF!:#REF!,MATCH($D7590,#REF!:#REF!,0),MATCH(#REF!,#REF!:#REF!,0))</f>
        <v>#REF!</v>
      </c>
      <c r="F7590" s="9" t="e">
        <f>INDEX(#REF!:#REF!,MATCH($D7590,#REF!:#REF!,0),MATCH(#REF!,#REF!:#REF!,0))</f>
        <v>#REF!</v>
      </c>
    </row>
    <row r="7591" spans="1:6" ht="16.5" x14ac:dyDescent="0.3">
      <c r="A7591" s="9" t="s">
        <v>14734</v>
      </c>
      <c r="B7591" s="9" t="s">
        <v>1989</v>
      </c>
      <c r="C7591" s="10">
        <v>46442</v>
      </c>
      <c r="D7591" s="9">
        <v>7180110256</v>
      </c>
      <c r="E7591" s="9" t="e">
        <f>INDEX(#REF!:#REF!,MATCH($D7591,#REF!:#REF!,0),MATCH(#REF!,#REF!:#REF!,0))</f>
        <v>#REF!</v>
      </c>
      <c r="F7591" s="9" t="e">
        <f>INDEX(#REF!:#REF!,MATCH($D7591,#REF!:#REF!,0),MATCH(#REF!,#REF!:#REF!,0))</f>
        <v>#REF!</v>
      </c>
    </row>
    <row r="7592" spans="1:6" ht="16.5" x14ac:dyDescent="0.3">
      <c r="A7592" s="9" t="s">
        <v>14733</v>
      </c>
      <c r="B7592" s="9" t="s">
        <v>2635</v>
      </c>
      <c r="C7592" s="10">
        <v>10212</v>
      </c>
      <c r="D7592" s="9">
        <v>1371021422</v>
      </c>
      <c r="E7592" s="9" t="e">
        <f>INDEX(#REF!:#REF!,MATCH($D7592,#REF!:#REF!,0),MATCH(#REF!,#REF!:#REF!,0))</f>
        <v>#REF!</v>
      </c>
      <c r="F7592" s="9" t="e">
        <f>INDEX(#REF!:#REF!,MATCH($D7592,#REF!:#REF!,0),MATCH(#REF!,#REF!:#REF!,0))</f>
        <v>#REF!</v>
      </c>
    </row>
    <row r="7593" spans="1:6" ht="16.5" x14ac:dyDescent="0.3">
      <c r="A7593" s="9" t="s">
        <v>14732</v>
      </c>
      <c r="B7593" s="9" t="s">
        <v>2564</v>
      </c>
      <c r="C7593" s="10">
        <v>18426</v>
      </c>
      <c r="D7593" s="9">
        <v>7670936274</v>
      </c>
      <c r="E7593" s="9" t="e">
        <f>INDEX(#REF!:#REF!,MATCH($D7593,#REF!:#REF!,0),MATCH(#REF!,#REF!:#REF!,0))</f>
        <v>#REF!</v>
      </c>
      <c r="F7593" s="9" t="e">
        <f>INDEX(#REF!:#REF!,MATCH($D7593,#REF!:#REF!,0),MATCH(#REF!,#REF!:#REF!,0))</f>
        <v>#REF!</v>
      </c>
    </row>
    <row r="7594" spans="1:6" ht="16.5" x14ac:dyDescent="0.3">
      <c r="A7594" s="9" t="s">
        <v>14731</v>
      </c>
      <c r="B7594" s="9" t="s">
        <v>2254</v>
      </c>
      <c r="C7594" s="10">
        <v>16958</v>
      </c>
      <c r="D7594" s="9">
        <v>5913755731</v>
      </c>
      <c r="E7594" s="9" t="e">
        <f>INDEX(#REF!:#REF!,MATCH($D7594,#REF!:#REF!,0),MATCH(#REF!,#REF!:#REF!,0))</f>
        <v>#REF!</v>
      </c>
      <c r="F7594" s="9" t="e">
        <f>INDEX(#REF!:#REF!,MATCH($D7594,#REF!:#REF!,0),MATCH(#REF!,#REF!:#REF!,0))</f>
        <v>#REF!</v>
      </c>
    </row>
    <row r="7595" spans="1:6" ht="16.5" x14ac:dyDescent="0.3">
      <c r="A7595" s="9" t="s">
        <v>14730</v>
      </c>
      <c r="B7595" s="9" t="s">
        <v>2820</v>
      </c>
      <c r="C7595" s="10">
        <v>39160</v>
      </c>
      <c r="D7595" s="9">
        <v>7281103514</v>
      </c>
      <c r="E7595" s="9" t="e">
        <f>INDEX(#REF!:#REF!,MATCH($D7595,#REF!:#REF!,0),MATCH(#REF!,#REF!:#REF!,0))</f>
        <v>#REF!</v>
      </c>
      <c r="F7595" s="9" t="e">
        <f>INDEX(#REF!:#REF!,MATCH($D7595,#REF!:#REF!,0),MATCH(#REF!,#REF!:#REF!,0))</f>
        <v>#REF!</v>
      </c>
    </row>
    <row r="7596" spans="1:6" ht="16.5" x14ac:dyDescent="0.3">
      <c r="A7596" s="9" t="s">
        <v>14729</v>
      </c>
      <c r="B7596" s="9" t="s">
        <v>2870</v>
      </c>
      <c r="C7596" s="10">
        <v>38791</v>
      </c>
      <c r="D7596" s="9">
        <v>8617243198</v>
      </c>
      <c r="E7596" s="9" t="e">
        <f>INDEX(#REF!:#REF!,MATCH($D7596,#REF!:#REF!,0),MATCH(#REF!,#REF!:#REF!,0))</f>
        <v>#REF!</v>
      </c>
      <c r="F7596" s="9" t="e">
        <f>INDEX(#REF!:#REF!,MATCH($D7596,#REF!:#REF!,0),MATCH(#REF!,#REF!:#REF!,0))</f>
        <v>#REF!</v>
      </c>
    </row>
    <row r="7597" spans="1:6" ht="16.5" x14ac:dyDescent="0.3">
      <c r="A7597" s="9" t="s">
        <v>14728</v>
      </c>
      <c r="B7597" s="9" t="s">
        <v>2667</v>
      </c>
      <c r="C7597" s="10">
        <v>58807</v>
      </c>
      <c r="D7597" s="9">
        <v>3379645060</v>
      </c>
      <c r="E7597" s="9" t="e">
        <f>INDEX(#REF!:#REF!,MATCH($D7597,#REF!:#REF!,0),MATCH(#REF!,#REF!:#REF!,0))</f>
        <v>#REF!</v>
      </c>
      <c r="F7597" s="9" t="e">
        <f>INDEX(#REF!:#REF!,MATCH($D7597,#REF!:#REF!,0),MATCH(#REF!,#REF!:#REF!,0))</f>
        <v>#REF!</v>
      </c>
    </row>
    <row r="7598" spans="1:6" ht="16.5" x14ac:dyDescent="0.3">
      <c r="A7598" s="9" t="s">
        <v>14727</v>
      </c>
      <c r="B7598" s="9" t="s">
        <v>3255</v>
      </c>
      <c r="C7598" s="10">
        <v>47331</v>
      </c>
      <c r="D7598" s="9">
        <v>6637560367</v>
      </c>
      <c r="E7598" s="9" t="e">
        <f>INDEX(#REF!:#REF!,MATCH($D7598,#REF!:#REF!,0),MATCH(#REF!,#REF!:#REF!,0))</f>
        <v>#REF!</v>
      </c>
      <c r="F7598" s="9" t="e">
        <f>INDEX(#REF!:#REF!,MATCH($D7598,#REF!:#REF!,0),MATCH(#REF!,#REF!:#REF!,0))</f>
        <v>#REF!</v>
      </c>
    </row>
    <row r="7599" spans="1:6" ht="16.5" x14ac:dyDescent="0.3">
      <c r="A7599" s="9" t="s">
        <v>14726</v>
      </c>
      <c r="B7599" s="9" t="s">
        <v>2615</v>
      </c>
      <c r="C7599" s="10">
        <v>40258</v>
      </c>
      <c r="D7599" s="9">
        <v>9963057691</v>
      </c>
      <c r="E7599" s="9" t="e">
        <f>INDEX(#REF!:#REF!,MATCH($D7599,#REF!:#REF!,0),MATCH(#REF!,#REF!:#REF!,0))</f>
        <v>#REF!</v>
      </c>
      <c r="F7599" s="9" t="e">
        <f>INDEX(#REF!:#REF!,MATCH($D7599,#REF!:#REF!,0),MATCH(#REF!,#REF!:#REF!,0))</f>
        <v>#REF!</v>
      </c>
    </row>
    <row r="7600" spans="1:6" ht="16.5" x14ac:dyDescent="0.3">
      <c r="A7600" s="9" t="s">
        <v>14725</v>
      </c>
      <c r="B7600" s="9" t="s">
        <v>2768</v>
      </c>
      <c r="C7600" s="10">
        <v>13204</v>
      </c>
      <c r="D7600" s="9">
        <v>101658508</v>
      </c>
      <c r="E7600" s="9" t="e">
        <f>INDEX(#REF!:#REF!,MATCH($D7600,#REF!:#REF!,0),MATCH(#REF!,#REF!:#REF!,0))</f>
        <v>#REF!</v>
      </c>
      <c r="F7600" s="9" t="e">
        <f>INDEX(#REF!:#REF!,MATCH($D7600,#REF!:#REF!,0),MATCH(#REF!,#REF!:#REF!,0))</f>
        <v>#REF!</v>
      </c>
    </row>
    <row r="7601" spans="1:6" ht="16.5" x14ac:dyDescent="0.3">
      <c r="A7601" s="9" t="s">
        <v>14724</v>
      </c>
      <c r="B7601" s="9" t="s">
        <v>3085</v>
      </c>
      <c r="C7601" s="10">
        <v>51808</v>
      </c>
      <c r="D7601" s="9">
        <v>8832488175</v>
      </c>
      <c r="E7601" s="9" t="e">
        <f>INDEX(#REF!:#REF!,MATCH($D7601,#REF!:#REF!,0),MATCH(#REF!,#REF!:#REF!,0))</f>
        <v>#REF!</v>
      </c>
      <c r="F7601" s="9" t="e">
        <f>INDEX(#REF!:#REF!,MATCH($D7601,#REF!:#REF!,0),MATCH(#REF!,#REF!:#REF!,0))</f>
        <v>#REF!</v>
      </c>
    </row>
    <row r="7602" spans="1:6" ht="16.5" x14ac:dyDescent="0.3">
      <c r="A7602" s="9" t="s">
        <v>14723</v>
      </c>
      <c r="B7602" s="9" t="s">
        <v>3366</v>
      </c>
      <c r="C7602" s="10">
        <v>26520</v>
      </c>
      <c r="D7602" s="9">
        <v>5684780105</v>
      </c>
      <c r="E7602" s="9" t="e">
        <f>INDEX(#REF!:#REF!,MATCH($D7602,#REF!:#REF!,0),MATCH(#REF!,#REF!:#REF!,0))</f>
        <v>#REF!</v>
      </c>
      <c r="F7602" s="9" t="e">
        <f>INDEX(#REF!:#REF!,MATCH($D7602,#REF!:#REF!,0),MATCH(#REF!,#REF!:#REF!,0))</f>
        <v>#REF!</v>
      </c>
    </row>
    <row r="7603" spans="1:6" ht="16.5" x14ac:dyDescent="0.3">
      <c r="A7603" s="9" t="s">
        <v>14722</v>
      </c>
      <c r="B7603" s="9" t="s">
        <v>2597</v>
      </c>
      <c r="C7603" s="10">
        <v>46748</v>
      </c>
      <c r="D7603" s="9">
        <v>6819596901</v>
      </c>
      <c r="E7603" s="9" t="e">
        <f>INDEX(#REF!:#REF!,MATCH($D7603,#REF!:#REF!,0),MATCH(#REF!,#REF!:#REF!,0))</f>
        <v>#REF!</v>
      </c>
      <c r="F7603" s="9" t="e">
        <f>INDEX(#REF!:#REF!,MATCH($D7603,#REF!:#REF!,0),MATCH(#REF!,#REF!:#REF!,0))</f>
        <v>#REF!</v>
      </c>
    </row>
    <row r="7604" spans="1:6" ht="16.5" x14ac:dyDescent="0.3">
      <c r="A7604" s="9" t="s">
        <v>14721</v>
      </c>
      <c r="B7604" s="9" t="s">
        <v>2061</v>
      </c>
      <c r="C7604" s="10">
        <v>52386</v>
      </c>
      <c r="D7604" s="9">
        <v>3967370569</v>
      </c>
      <c r="E7604" s="9" t="e">
        <f>INDEX(#REF!:#REF!,MATCH($D7604,#REF!:#REF!,0),MATCH(#REF!,#REF!:#REF!,0))</f>
        <v>#REF!</v>
      </c>
      <c r="F7604" s="9" t="e">
        <f>INDEX(#REF!:#REF!,MATCH($D7604,#REF!:#REF!,0),MATCH(#REF!,#REF!:#REF!,0))</f>
        <v>#REF!</v>
      </c>
    </row>
    <row r="7605" spans="1:6" ht="16.5" x14ac:dyDescent="0.3">
      <c r="A7605" s="9" t="s">
        <v>14720</v>
      </c>
      <c r="B7605" s="9" t="s">
        <v>2059</v>
      </c>
      <c r="C7605" s="10">
        <v>31627</v>
      </c>
      <c r="D7605" s="9">
        <v>4398950745</v>
      </c>
      <c r="E7605" s="9" t="e">
        <f>INDEX(#REF!:#REF!,MATCH($D7605,#REF!:#REF!,0),MATCH(#REF!,#REF!:#REF!,0))</f>
        <v>#REF!</v>
      </c>
      <c r="F7605" s="9" t="e">
        <f>INDEX(#REF!:#REF!,MATCH($D7605,#REF!:#REF!,0),MATCH(#REF!,#REF!:#REF!,0))</f>
        <v>#REF!</v>
      </c>
    </row>
    <row r="7606" spans="1:6" ht="16.5" x14ac:dyDescent="0.3">
      <c r="A7606" s="9" t="s">
        <v>14719</v>
      </c>
      <c r="B7606" s="9" t="s">
        <v>2341</v>
      </c>
      <c r="C7606" s="10">
        <v>30456</v>
      </c>
      <c r="D7606" s="9">
        <v>3127459866</v>
      </c>
      <c r="E7606" s="9" t="e">
        <f>INDEX(#REF!:#REF!,MATCH($D7606,#REF!:#REF!,0),MATCH(#REF!,#REF!:#REF!,0))</f>
        <v>#REF!</v>
      </c>
      <c r="F7606" s="9" t="e">
        <f>INDEX(#REF!:#REF!,MATCH($D7606,#REF!:#REF!,0),MATCH(#REF!,#REF!:#REF!,0))</f>
        <v>#REF!</v>
      </c>
    </row>
    <row r="7607" spans="1:6" ht="16.5" x14ac:dyDescent="0.3">
      <c r="A7607" s="9" t="s">
        <v>14718</v>
      </c>
      <c r="B7607" s="9" t="s">
        <v>2564</v>
      </c>
      <c r="C7607" s="10">
        <v>59392</v>
      </c>
      <c r="D7607" s="9">
        <v>4192443678</v>
      </c>
      <c r="E7607" s="9" t="e">
        <f>INDEX(#REF!:#REF!,MATCH($D7607,#REF!:#REF!,0),MATCH(#REF!,#REF!:#REF!,0))</f>
        <v>#REF!</v>
      </c>
      <c r="F7607" s="9" t="e">
        <f>INDEX(#REF!:#REF!,MATCH($D7607,#REF!:#REF!,0),MATCH(#REF!,#REF!:#REF!,0))</f>
        <v>#REF!</v>
      </c>
    </row>
    <row r="7608" spans="1:6" ht="16.5" x14ac:dyDescent="0.3">
      <c r="A7608" s="9" t="s">
        <v>14717</v>
      </c>
      <c r="B7608" s="9" t="s">
        <v>2622</v>
      </c>
      <c r="C7608" s="10">
        <v>22853</v>
      </c>
      <c r="D7608" s="9">
        <v>8482007106</v>
      </c>
      <c r="E7608" s="9" t="e">
        <f>INDEX(#REF!:#REF!,MATCH($D7608,#REF!:#REF!,0),MATCH(#REF!,#REF!:#REF!,0))</f>
        <v>#REF!</v>
      </c>
      <c r="F7608" s="9" t="e">
        <f>INDEX(#REF!:#REF!,MATCH($D7608,#REF!:#REF!,0),MATCH(#REF!,#REF!:#REF!,0))</f>
        <v>#REF!</v>
      </c>
    </row>
    <row r="7609" spans="1:6" ht="16.5" x14ac:dyDescent="0.3">
      <c r="A7609" s="9" t="s">
        <v>14716</v>
      </c>
      <c r="B7609" s="9" t="s">
        <v>2017</v>
      </c>
      <c r="C7609" s="10">
        <v>18411</v>
      </c>
      <c r="D7609" s="9">
        <v>4409014943</v>
      </c>
      <c r="E7609" s="9" t="e">
        <f>INDEX(#REF!:#REF!,MATCH($D7609,#REF!:#REF!,0),MATCH(#REF!,#REF!:#REF!,0))</f>
        <v>#REF!</v>
      </c>
      <c r="F7609" s="9" t="e">
        <f>INDEX(#REF!:#REF!,MATCH($D7609,#REF!:#REF!,0),MATCH(#REF!,#REF!:#REF!,0))</f>
        <v>#REF!</v>
      </c>
    </row>
    <row r="7610" spans="1:6" ht="16.5" x14ac:dyDescent="0.3">
      <c r="A7610" s="9" t="s">
        <v>14715</v>
      </c>
      <c r="B7610" s="9" t="s">
        <v>2947</v>
      </c>
      <c r="C7610" s="10">
        <v>42293</v>
      </c>
      <c r="D7610" s="9">
        <v>6819596901</v>
      </c>
      <c r="E7610" s="9" t="e">
        <f>INDEX(#REF!:#REF!,MATCH($D7610,#REF!:#REF!,0),MATCH(#REF!,#REF!:#REF!,0))</f>
        <v>#REF!</v>
      </c>
      <c r="F7610" s="9" t="e">
        <f>INDEX(#REF!:#REF!,MATCH($D7610,#REF!:#REF!,0),MATCH(#REF!,#REF!:#REF!,0))</f>
        <v>#REF!</v>
      </c>
    </row>
    <row r="7611" spans="1:6" ht="16.5" x14ac:dyDescent="0.3">
      <c r="A7611" s="9" t="s">
        <v>14714</v>
      </c>
      <c r="B7611" s="9" t="s">
        <v>4007</v>
      </c>
      <c r="C7611" s="10">
        <v>22131</v>
      </c>
      <c r="D7611" s="9">
        <v>1382734301</v>
      </c>
      <c r="E7611" s="9" t="e">
        <f>INDEX(#REF!:#REF!,MATCH($D7611,#REF!:#REF!,0),MATCH(#REF!,#REF!:#REF!,0))</f>
        <v>#REF!</v>
      </c>
      <c r="F7611" s="9" t="e">
        <f>INDEX(#REF!:#REF!,MATCH($D7611,#REF!:#REF!,0),MATCH(#REF!,#REF!:#REF!,0))</f>
        <v>#REF!</v>
      </c>
    </row>
    <row r="7612" spans="1:6" ht="16.5" x14ac:dyDescent="0.3">
      <c r="A7612" s="9" t="s">
        <v>14713</v>
      </c>
      <c r="B7612" s="9" t="s">
        <v>1989</v>
      </c>
      <c r="C7612" s="10">
        <v>36368</v>
      </c>
      <c r="D7612" s="9">
        <v>1371021422</v>
      </c>
      <c r="E7612" s="9" t="e">
        <f>INDEX(#REF!:#REF!,MATCH($D7612,#REF!:#REF!,0),MATCH(#REF!,#REF!:#REF!,0))</f>
        <v>#REF!</v>
      </c>
      <c r="F7612" s="9" t="e">
        <f>INDEX(#REF!:#REF!,MATCH($D7612,#REF!:#REF!,0),MATCH(#REF!,#REF!:#REF!,0))</f>
        <v>#REF!</v>
      </c>
    </row>
    <row r="7613" spans="1:6" ht="16.5" x14ac:dyDescent="0.3">
      <c r="A7613" s="9" t="s">
        <v>14712</v>
      </c>
      <c r="B7613" s="9" t="s">
        <v>2568</v>
      </c>
      <c r="C7613" s="10">
        <v>53525</v>
      </c>
      <c r="D7613" s="9">
        <v>3101620996</v>
      </c>
      <c r="E7613" s="9" t="e">
        <f>INDEX(#REF!:#REF!,MATCH($D7613,#REF!:#REF!,0),MATCH(#REF!,#REF!:#REF!,0))</f>
        <v>#REF!</v>
      </c>
      <c r="F7613" s="9" t="e">
        <f>INDEX(#REF!:#REF!,MATCH($D7613,#REF!:#REF!,0),MATCH(#REF!,#REF!:#REF!,0))</f>
        <v>#REF!</v>
      </c>
    </row>
    <row r="7614" spans="1:6" ht="16.5" x14ac:dyDescent="0.3">
      <c r="A7614" s="9" t="s">
        <v>14711</v>
      </c>
      <c r="B7614" s="9" t="s">
        <v>2029</v>
      </c>
      <c r="C7614" s="10">
        <v>19582</v>
      </c>
      <c r="D7614" s="9">
        <v>844376051</v>
      </c>
      <c r="E7614" s="9" t="e">
        <f>INDEX(#REF!:#REF!,MATCH($D7614,#REF!:#REF!,0),MATCH(#REF!,#REF!:#REF!,0))</f>
        <v>#REF!</v>
      </c>
      <c r="F7614" s="9" t="e">
        <f>INDEX(#REF!:#REF!,MATCH($D7614,#REF!:#REF!,0),MATCH(#REF!,#REF!:#REF!,0))</f>
        <v>#REF!</v>
      </c>
    </row>
    <row r="7615" spans="1:6" ht="16.5" x14ac:dyDescent="0.3">
      <c r="A7615" s="9" t="s">
        <v>14710</v>
      </c>
      <c r="B7615" s="9" t="s">
        <v>2615</v>
      </c>
      <c r="C7615" s="10">
        <v>51915</v>
      </c>
      <c r="D7615" s="9">
        <v>8069192305</v>
      </c>
      <c r="E7615" s="9" t="e">
        <f>INDEX(#REF!:#REF!,MATCH($D7615,#REF!:#REF!,0),MATCH(#REF!,#REF!:#REF!,0))</f>
        <v>#REF!</v>
      </c>
      <c r="F7615" s="9" t="e">
        <f>INDEX(#REF!:#REF!,MATCH($D7615,#REF!:#REF!,0),MATCH(#REF!,#REF!:#REF!,0))</f>
        <v>#REF!</v>
      </c>
    </row>
    <row r="7616" spans="1:6" ht="16.5" x14ac:dyDescent="0.3">
      <c r="A7616" s="9" t="s">
        <v>14709</v>
      </c>
      <c r="B7616" s="9" t="s">
        <v>2608</v>
      </c>
      <c r="C7616" s="10">
        <v>48119</v>
      </c>
      <c r="D7616" s="9">
        <v>3129526900</v>
      </c>
      <c r="E7616" s="9" t="e">
        <f>INDEX(#REF!:#REF!,MATCH($D7616,#REF!:#REF!,0),MATCH(#REF!,#REF!:#REF!,0))</f>
        <v>#REF!</v>
      </c>
      <c r="F7616" s="9" t="e">
        <f>INDEX(#REF!:#REF!,MATCH($D7616,#REF!:#REF!,0),MATCH(#REF!,#REF!:#REF!,0))</f>
        <v>#REF!</v>
      </c>
    </row>
    <row r="7617" spans="1:6" ht="16.5" x14ac:dyDescent="0.3">
      <c r="A7617" s="9" t="s">
        <v>14708</v>
      </c>
      <c r="B7617" s="9" t="s">
        <v>2961</v>
      </c>
      <c r="C7617" s="10">
        <v>43896</v>
      </c>
      <c r="D7617" s="9">
        <v>2841287114</v>
      </c>
      <c r="E7617" s="9" t="e">
        <f>INDEX(#REF!:#REF!,MATCH($D7617,#REF!:#REF!,0),MATCH(#REF!,#REF!:#REF!,0))</f>
        <v>#REF!</v>
      </c>
      <c r="F7617" s="9" t="e">
        <f>INDEX(#REF!:#REF!,MATCH($D7617,#REF!:#REF!,0),MATCH(#REF!,#REF!:#REF!,0))</f>
        <v>#REF!</v>
      </c>
    </row>
    <row r="7618" spans="1:6" ht="16.5" x14ac:dyDescent="0.3">
      <c r="A7618" s="9" t="s">
        <v>14707</v>
      </c>
      <c r="B7618" s="9" t="s">
        <v>2065</v>
      </c>
      <c r="C7618" s="10">
        <v>54628</v>
      </c>
      <c r="D7618" s="9">
        <v>2128813026</v>
      </c>
      <c r="E7618" s="9" t="e">
        <f>INDEX(#REF!:#REF!,MATCH($D7618,#REF!:#REF!,0),MATCH(#REF!,#REF!:#REF!,0))</f>
        <v>#REF!</v>
      </c>
      <c r="F7618" s="9" t="e">
        <f>INDEX(#REF!:#REF!,MATCH($D7618,#REF!:#REF!,0),MATCH(#REF!,#REF!:#REF!,0))</f>
        <v>#REF!</v>
      </c>
    </row>
    <row r="7619" spans="1:6" ht="16.5" x14ac:dyDescent="0.3">
      <c r="A7619" s="9" t="s">
        <v>14706</v>
      </c>
      <c r="B7619" s="9" t="s">
        <v>2136</v>
      </c>
      <c r="C7619" s="10">
        <v>47132</v>
      </c>
      <c r="D7619" s="9">
        <v>8545135858</v>
      </c>
      <c r="E7619" s="9" t="e">
        <f>INDEX(#REF!:#REF!,MATCH($D7619,#REF!:#REF!,0),MATCH(#REF!,#REF!:#REF!,0))</f>
        <v>#REF!</v>
      </c>
      <c r="F7619" s="9" t="e">
        <f>INDEX(#REF!:#REF!,MATCH($D7619,#REF!:#REF!,0),MATCH(#REF!,#REF!:#REF!,0))</f>
        <v>#REF!</v>
      </c>
    </row>
    <row r="7620" spans="1:6" ht="16.5" x14ac:dyDescent="0.3">
      <c r="A7620" s="9" t="s">
        <v>14705</v>
      </c>
      <c r="B7620" s="9" t="s">
        <v>4007</v>
      </c>
      <c r="C7620" s="10">
        <v>55745</v>
      </c>
      <c r="D7620" s="9">
        <v>6286877770</v>
      </c>
      <c r="E7620" s="9" t="e">
        <f>INDEX(#REF!:#REF!,MATCH($D7620,#REF!:#REF!,0),MATCH(#REF!,#REF!:#REF!,0))</f>
        <v>#REF!</v>
      </c>
      <c r="F7620" s="9" t="e">
        <f>INDEX(#REF!:#REF!,MATCH($D7620,#REF!:#REF!,0),MATCH(#REF!,#REF!:#REF!,0))</f>
        <v>#REF!</v>
      </c>
    </row>
    <row r="7621" spans="1:6" ht="16.5" x14ac:dyDescent="0.3">
      <c r="A7621" s="9" t="s">
        <v>14704</v>
      </c>
      <c r="B7621" s="9" t="s">
        <v>2090</v>
      </c>
      <c r="C7621" s="10">
        <v>39589</v>
      </c>
      <c r="D7621" s="9">
        <v>2306669465</v>
      </c>
      <c r="E7621" s="9" t="e">
        <f>INDEX(#REF!:#REF!,MATCH($D7621,#REF!:#REF!,0),MATCH(#REF!,#REF!:#REF!,0))</f>
        <v>#REF!</v>
      </c>
      <c r="F7621" s="9" t="e">
        <f>INDEX(#REF!:#REF!,MATCH($D7621,#REF!:#REF!,0),MATCH(#REF!,#REF!:#REF!,0))</f>
        <v>#REF!</v>
      </c>
    </row>
    <row r="7622" spans="1:6" ht="16.5" x14ac:dyDescent="0.3">
      <c r="A7622" s="9" t="s">
        <v>14703</v>
      </c>
      <c r="B7622" s="9" t="s">
        <v>3255</v>
      </c>
      <c r="C7622" s="10">
        <v>35088</v>
      </c>
      <c r="D7622" s="9">
        <v>7912639675</v>
      </c>
      <c r="E7622" s="9" t="e">
        <f>INDEX(#REF!:#REF!,MATCH($D7622,#REF!:#REF!,0),MATCH(#REF!,#REF!:#REF!,0))</f>
        <v>#REF!</v>
      </c>
      <c r="F7622" s="9" t="e">
        <f>INDEX(#REF!:#REF!,MATCH($D7622,#REF!:#REF!,0),MATCH(#REF!,#REF!:#REF!,0))</f>
        <v>#REF!</v>
      </c>
    </row>
    <row r="7623" spans="1:6" ht="16.5" x14ac:dyDescent="0.3">
      <c r="A7623" s="9" t="s">
        <v>14702</v>
      </c>
      <c r="B7623" s="9" t="s">
        <v>1981</v>
      </c>
      <c r="C7623" s="10">
        <v>40789</v>
      </c>
      <c r="D7623" s="9">
        <v>7760701055</v>
      </c>
      <c r="E7623" s="9" t="e">
        <f>INDEX(#REF!:#REF!,MATCH($D7623,#REF!:#REF!,0),MATCH(#REF!,#REF!:#REF!,0))</f>
        <v>#REF!</v>
      </c>
      <c r="F7623" s="9" t="e">
        <f>INDEX(#REF!:#REF!,MATCH($D7623,#REF!:#REF!,0),MATCH(#REF!,#REF!:#REF!,0))</f>
        <v>#REF!</v>
      </c>
    </row>
    <row r="7624" spans="1:6" ht="16.5" x14ac:dyDescent="0.3">
      <c r="A7624" s="9" t="s">
        <v>14701</v>
      </c>
      <c r="B7624" s="9" t="s">
        <v>2381</v>
      </c>
      <c r="C7624" s="10">
        <v>19600</v>
      </c>
      <c r="D7624" s="9">
        <v>3269054114</v>
      </c>
      <c r="E7624" s="9" t="e">
        <f>INDEX(#REF!:#REF!,MATCH($D7624,#REF!:#REF!,0),MATCH(#REF!,#REF!:#REF!,0))</f>
        <v>#REF!</v>
      </c>
      <c r="F7624" s="9" t="e">
        <f>INDEX(#REF!:#REF!,MATCH($D7624,#REF!:#REF!,0),MATCH(#REF!,#REF!:#REF!,0))</f>
        <v>#REF!</v>
      </c>
    </row>
    <row r="7625" spans="1:6" ht="16.5" x14ac:dyDescent="0.3">
      <c r="A7625" s="9" t="s">
        <v>14700</v>
      </c>
      <c r="B7625" s="9" t="s">
        <v>2528</v>
      </c>
      <c r="C7625" s="10">
        <v>24312</v>
      </c>
      <c r="D7625" s="9">
        <v>4342145855</v>
      </c>
      <c r="E7625" s="9" t="e">
        <f>INDEX(#REF!:#REF!,MATCH($D7625,#REF!:#REF!,0),MATCH(#REF!,#REF!:#REF!,0))</f>
        <v>#REF!</v>
      </c>
      <c r="F7625" s="9" t="e">
        <f>INDEX(#REF!:#REF!,MATCH($D7625,#REF!:#REF!,0),MATCH(#REF!,#REF!:#REF!,0))</f>
        <v>#REF!</v>
      </c>
    </row>
    <row r="7626" spans="1:6" ht="16.5" x14ac:dyDescent="0.3">
      <c r="A7626" s="9" t="s">
        <v>14699</v>
      </c>
      <c r="B7626" s="9" t="s">
        <v>2277</v>
      </c>
      <c r="C7626" s="10">
        <v>30663</v>
      </c>
      <c r="D7626" s="9">
        <v>6300411419</v>
      </c>
      <c r="E7626" s="9" t="e">
        <f>INDEX(#REF!:#REF!,MATCH($D7626,#REF!:#REF!,0),MATCH(#REF!,#REF!:#REF!,0))</f>
        <v>#REF!</v>
      </c>
      <c r="F7626" s="9" t="e">
        <f>INDEX(#REF!:#REF!,MATCH($D7626,#REF!:#REF!,0),MATCH(#REF!,#REF!:#REF!,0))</f>
        <v>#REF!</v>
      </c>
    </row>
    <row r="7627" spans="1:6" ht="16.5" x14ac:dyDescent="0.3">
      <c r="A7627" s="9" t="s">
        <v>14698</v>
      </c>
      <c r="B7627" s="9" t="s">
        <v>2206</v>
      </c>
      <c r="C7627" s="10">
        <v>13239</v>
      </c>
      <c r="D7627" s="9">
        <v>1439916314</v>
      </c>
      <c r="E7627" s="9" t="e">
        <f>INDEX(#REF!:#REF!,MATCH($D7627,#REF!:#REF!,0),MATCH(#REF!,#REF!:#REF!,0))</f>
        <v>#REF!</v>
      </c>
      <c r="F7627" s="9" t="e">
        <f>INDEX(#REF!:#REF!,MATCH($D7627,#REF!:#REF!,0),MATCH(#REF!,#REF!:#REF!,0))</f>
        <v>#REF!</v>
      </c>
    </row>
    <row r="7628" spans="1:6" ht="16.5" x14ac:dyDescent="0.3">
      <c r="A7628" s="9" t="s">
        <v>14697</v>
      </c>
      <c r="B7628" s="9" t="s">
        <v>2155</v>
      </c>
      <c r="C7628" s="10">
        <v>19519</v>
      </c>
      <c r="D7628" s="9">
        <v>5687748091</v>
      </c>
      <c r="E7628" s="9" t="e">
        <f>INDEX(#REF!:#REF!,MATCH($D7628,#REF!:#REF!,0),MATCH(#REF!,#REF!:#REF!,0))</f>
        <v>#REF!</v>
      </c>
      <c r="F7628" s="9" t="e">
        <f>INDEX(#REF!:#REF!,MATCH($D7628,#REF!:#REF!,0),MATCH(#REF!,#REF!:#REF!,0))</f>
        <v>#REF!</v>
      </c>
    </row>
    <row r="7629" spans="1:6" ht="16.5" x14ac:dyDescent="0.3">
      <c r="A7629" s="9" t="s">
        <v>14696</v>
      </c>
      <c r="B7629" s="9" t="s">
        <v>2127</v>
      </c>
      <c r="C7629" s="10">
        <v>35995</v>
      </c>
      <c r="D7629" s="9">
        <v>3127459866</v>
      </c>
      <c r="E7629" s="9" t="e">
        <f>INDEX(#REF!:#REF!,MATCH($D7629,#REF!:#REF!,0),MATCH(#REF!,#REF!:#REF!,0))</f>
        <v>#REF!</v>
      </c>
      <c r="F7629" s="9" t="e">
        <f>INDEX(#REF!:#REF!,MATCH($D7629,#REF!:#REF!,0),MATCH(#REF!,#REF!:#REF!,0))</f>
        <v>#REF!</v>
      </c>
    </row>
    <row r="7630" spans="1:6" ht="16.5" x14ac:dyDescent="0.3">
      <c r="A7630" s="9" t="s">
        <v>14695</v>
      </c>
      <c r="B7630" s="9" t="s">
        <v>2443</v>
      </c>
      <c r="C7630" s="10">
        <v>55340</v>
      </c>
      <c r="D7630" s="9">
        <v>2975315244</v>
      </c>
      <c r="E7630" s="9" t="e">
        <f>INDEX(#REF!:#REF!,MATCH($D7630,#REF!:#REF!,0),MATCH(#REF!,#REF!:#REF!,0))</f>
        <v>#REF!</v>
      </c>
      <c r="F7630" s="9" t="e">
        <f>INDEX(#REF!:#REF!,MATCH($D7630,#REF!:#REF!,0),MATCH(#REF!,#REF!:#REF!,0))</f>
        <v>#REF!</v>
      </c>
    </row>
    <row r="7631" spans="1:6" ht="16.5" x14ac:dyDescent="0.3">
      <c r="A7631" s="9" t="s">
        <v>14694</v>
      </c>
      <c r="B7631" s="9" t="s">
        <v>2361</v>
      </c>
      <c r="C7631" s="10">
        <v>47198</v>
      </c>
      <c r="D7631" s="9">
        <v>7621218967</v>
      </c>
      <c r="E7631" s="9" t="e">
        <f>INDEX(#REF!:#REF!,MATCH($D7631,#REF!:#REF!,0),MATCH(#REF!,#REF!:#REF!,0))</f>
        <v>#REF!</v>
      </c>
      <c r="F7631" s="9" t="e">
        <f>INDEX(#REF!:#REF!,MATCH($D7631,#REF!:#REF!,0),MATCH(#REF!,#REF!:#REF!,0))</f>
        <v>#REF!</v>
      </c>
    </row>
    <row r="7632" spans="1:6" ht="16.5" x14ac:dyDescent="0.3">
      <c r="A7632" s="9" t="s">
        <v>14693</v>
      </c>
      <c r="B7632" s="9" t="s">
        <v>2680</v>
      </c>
      <c r="C7632" s="10">
        <v>24412</v>
      </c>
      <c r="D7632" s="9">
        <v>6300411419</v>
      </c>
      <c r="E7632" s="9" t="e">
        <f>INDEX(#REF!:#REF!,MATCH($D7632,#REF!:#REF!,0),MATCH(#REF!,#REF!:#REF!,0))</f>
        <v>#REF!</v>
      </c>
      <c r="F7632" s="9" t="e">
        <f>INDEX(#REF!:#REF!,MATCH($D7632,#REF!:#REF!,0),MATCH(#REF!,#REF!:#REF!,0))</f>
        <v>#REF!</v>
      </c>
    </row>
    <row r="7633" spans="1:6" ht="16.5" x14ac:dyDescent="0.3">
      <c r="A7633" s="9" t="s">
        <v>14692</v>
      </c>
      <c r="B7633" s="9" t="s">
        <v>2431</v>
      </c>
      <c r="C7633" s="10">
        <v>37873</v>
      </c>
      <c r="D7633" s="9">
        <v>2500807061</v>
      </c>
      <c r="E7633" s="9" t="e">
        <f>INDEX(#REF!:#REF!,MATCH($D7633,#REF!:#REF!,0),MATCH(#REF!,#REF!:#REF!,0))</f>
        <v>#REF!</v>
      </c>
      <c r="F7633" s="9" t="e">
        <f>INDEX(#REF!:#REF!,MATCH($D7633,#REF!:#REF!,0),MATCH(#REF!,#REF!:#REF!,0))</f>
        <v>#REF!</v>
      </c>
    </row>
    <row r="7634" spans="1:6" ht="16.5" x14ac:dyDescent="0.3">
      <c r="A7634" s="9" t="s">
        <v>14691</v>
      </c>
      <c r="B7634" s="9" t="s">
        <v>2526</v>
      </c>
      <c r="C7634" s="10">
        <v>19453</v>
      </c>
      <c r="D7634" s="9">
        <v>4428088442</v>
      </c>
      <c r="E7634" s="9" t="e">
        <f>INDEX(#REF!:#REF!,MATCH($D7634,#REF!:#REF!,0),MATCH(#REF!,#REF!:#REF!,0))</f>
        <v>#REF!</v>
      </c>
      <c r="F7634" s="9" t="e">
        <f>INDEX(#REF!:#REF!,MATCH($D7634,#REF!:#REF!,0),MATCH(#REF!,#REF!:#REF!,0))</f>
        <v>#REF!</v>
      </c>
    </row>
    <row r="7635" spans="1:6" ht="16.5" x14ac:dyDescent="0.3">
      <c r="A7635" s="9" t="s">
        <v>14690</v>
      </c>
      <c r="B7635" s="9" t="s">
        <v>2606</v>
      </c>
      <c r="C7635" s="10">
        <v>58887</v>
      </c>
      <c r="D7635" s="9">
        <v>5395528121</v>
      </c>
      <c r="E7635" s="9" t="e">
        <f>INDEX(#REF!:#REF!,MATCH($D7635,#REF!:#REF!,0),MATCH(#REF!,#REF!:#REF!,0))</f>
        <v>#REF!</v>
      </c>
      <c r="F7635" s="9" t="e">
        <f>INDEX(#REF!:#REF!,MATCH($D7635,#REF!:#REF!,0),MATCH(#REF!,#REF!:#REF!,0))</f>
        <v>#REF!</v>
      </c>
    </row>
    <row r="7636" spans="1:6" ht="16.5" x14ac:dyDescent="0.3">
      <c r="A7636" s="9" t="s">
        <v>14689</v>
      </c>
      <c r="B7636" s="9" t="s">
        <v>3275</v>
      </c>
      <c r="C7636" s="10">
        <v>49893</v>
      </c>
      <c r="D7636" s="9">
        <v>7865341539</v>
      </c>
      <c r="E7636" s="9" t="e">
        <f>INDEX(#REF!:#REF!,MATCH($D7636,#REF!:#REF!,0),MATCH(#REF!,#REF!:#REF!,0))</f>
        <v>#REF!</v>
      </c>
      <c r="F7636" s="9" t="e">
        <f>INDEX(#REF!:#REF!,MATCH($D7636,#REF!:#REF!,0),MATCH(#REF!,#REF!:#REF!,0))</f>
        <v>#REF!</v>
      </c>
    </row>
    <row r="7637" spans="1:6" ht="16.5" x14ac:dyDescent="0.3">
      <c r="A7637" s="9" t="s">
        <v>14688</v>
      </c>
      <c r="B7637" s="9" t="s">
        <v>2034</v>
      </c>
      <c r="C7637" s="10">
        <v>48530</v>
      </c>
      <c r="D7637" s="9">
        <v>8044612831</v>
      </c>
      <c r="E7637" s="9" t="e">
        <f>INDEX(#REF!:#REF!,MATCH($D7637,#REF!:#REF!,0),MATCH(#REF!,#REF!:#REF!,0))</f>
        <v>#REF!</v>
      </c>
      <c r="F7637" s="9" t="e">
        <f>INDEX(#REF!:#REF!,MATCH($D7637,#REF!:#REF!,0),MATCH(#REF!,#REF!:#REF!,0))</f>
        <v>#REF!</v>
      </c>
    </row>
    <row r="7638" spans="1:6" ht="16.5" x14ac:dyDescent="0.3">
      <c r="A7638" s="9" t="s">
        <v>14687</v>
      </c>
      <c r="B7638" s="9" t="s">
        <v>2453</v>
      </c>
      <c r="C7638" s="10">
        <v>21883</v>
      </c>
      <c r="D7638" s="9">
        <v>1419116835</v>
      </c>
      <c r="E7638" s="9" t="e">
        <f>INDEX(#REF!:#REF!,MATCH($D7638,#REF!:#REF!,0),MATCH(#REF!,#REF!:#REF!,0))</f>
        <v>#REF!</v>
      </c>
      <c r="F7638" s="9" t="e">
        <f>INDEX(#REF!:#REF!,MATCH($D7638,#REF!:#REF!,0),MATCH(#REF!,#REF!:#REF!,0))</f>
        <v>#REF!</v>
      </c>
    </row>
    <row r="7639" spans="1:6" ht="16.5" x14ac:dyDescent="0.3">
      <c r="A7639" s="9" t="s">
        <v>14686</v>
      </c>
      <c r="B7639" s="9" t="s">
        <v>2718</v>
      </c>
      <c r="C7639" s="10">
        <v>23392</v>
      </c>
      <c r="D7639" s="9">
        <v>1489889981</v>
      </c>
      <c r="E7639" s="9" t="e">
        <f>INDEX(#REF!:#REF!,MATCH($D7639,#REF!:#REF!,0),MATCH(#REF!,#REF!:#REF!,0))</f>
        <v>#REF!</v>
      </c>
      <c r="F7639" s="9" t="e">
        <f>INDEX(#REF!:#REF!,MATCH($D7639,#REF!:#REF!,0),MATCH(#REF!,#REF!:#REF!,0))</f>
        <v>#REF!</v>
      </c>
    </row>
    <row r="7640" spans="1:6" ht="16.5" x14ac:dyDescent="0.3">
      <c r="A7640" s="9" t="s">
        <v>14685</v>
      </c>
      <c r="B7640" s="9" t="s">
        <v>2341</v>
      </c>
      <c r="C7640" s="10">
        <v>18804</v>
      </c>
      <c r="D7640" s="9">
        <v>2821741499</v>
      </c>
      <c r="E7640" s="9" t="e">
        <f>INDEX(#REF!:#REF!,MATCH($D7640,#REF!:#REF!,0),MATCH(#REF!,#REF!:#REF!,0))</f>
        <v>#REF!</v>
      </c>
      <c r="F7640" s="9" t="e">
        <f>INDEX(#REF!:#REF!,MATCH($D7640,#REF!:#REF!,0),MATCH(#REF!,#REF!:#REF!,0))</f>
        <v>#REF!</v>
      </c>
    </row>
    <row r="7641" spans="1:6" ht="16.5" x14ac:dyDescent="0.3">
      <c r="A7641" s="9" t="s">
        <v>14684</v>
      </c>
      <c r="B7641" s="9" t="s">
        <v>3360</v>
      </c>
      <c r="C7641" s="10">
        <v>48429</v>
      </c>
      <c r="D7641" s="9">
        <v>2423731264</v>
      </c>
      <c r="E7641" s="9" t="e">
        <f>INDEX(#REF!:#REF!,MATCH($D7641,#REF!:#REF!,0),MATCH(#REF!,#REF!:#REF!,0))</f>
        <v>#REF!</v>
      </c>
      <c r="F7641" s="9" t="e">
        <f>INDEX(#REF!:#REF!,MATCH($D7641,#REF!:#REF!,0),MATCH(#REF!,#REF!:#REF!,0))</f>
        <v>#REF!</v>
      </c>
    </row>
    <row r="7642" spans="1:6" ht="16.5" x14ac:dyDescent="0.3">
      <c r="A7642" s="9" t="s">
        <v>14683</v>
      </c>
      <c r="B7642" s="9" t="s">
        <v>2138</v>
      </c>
      <c r="C7642" s="10">
        <v>32457</v>
      </c>
      <c r="D7642" s="9">
        <v>6938295417</v>
      </c>
      <c r="E7642" s="9" t="e">
        <f>INDEX(#REF!:#REF!,MATCH($D7642,#REF!:#REF!,0),MATCH(#REF!,#REF!:#REF!,0))</f>
        <v>#REF!</v>
      </c>
      <c r="F7642" s="9" t="e">
        <f>INDEX(#REF!:#REF!,MATCH($D7642,#REF!:#REF!,0),MATCH(#REF!,#REF!:#REF!,0))</f>
        <v>#REF!</v>
      </c>
    </row>
    <row r="7643" spans="1:6" ht="16.5" x14ac:dyDescent="0.3">
      <c r="A7643" s="9" t="s">
        <v>14682</v>
      </c>
      <c r="B7643" s="9" t="s">
        <v>2277</v>
      </c>
      <c r="C7643" s="10">
        <v>19918</v>
      </c>
      <c r="D7643" s="9">
        <v>4328154427</v>
      </c>
      <c r="E7643" s="9" t="e">
        <f>INDEX(#REF!:#REF!,MATCH($D7643,#REF!:#REF!,0),MATCH(#REF!,#REF!:#REF!,0))</f>
        <v>#REF!</v>
      </c>
      <c r="F7643" s="9" t="e">
        <f>INDEX(#REF!:#REF!,MATCH($D7643,#REF!:#REF!,0),MATCH(#REF!,#REF!:#REF!,0))</f>
        <v>#REF!</v>
      </c>
    </row>
    <row r="7644" spans="1:6" ht="16.5" x14ac:dyDescent="0.3">
      <c r="A7644" s="9" t="s">
        <v>14681</v>
      </c>
      <c r="B7644" s="9" t="s">
        <v>2155</v>
      </c>
      <c r="C7644" s="10">
        <v>15458</v>
      </c>
      <c r="D7644" s="9">
        <v>7469392467</v>
      </c>
      <c r="E7644" s="9" t="e">
        <f>INDEX(#REF!:#REF!,MATCH($D7644,#REF!:#REF!,0),MATCH(#REF!,#REF!:#REF!,0))</f>
        <v>#REF!</v>
      </c>
      <c r="F7644" s="9" t="e">
        <f>INDEX(#REF!:#REF!,MATCH($D7644,#REF!:#REF!,0),MATCH(#REF!,#REF!:#REF!,0))</f>
        <v>#REF!</v>
      </c>
    </row>
    <row r="7645" spans="1:6" ht="16.5" x14ac:dyDescent="0.3">
      <c r="A7645" s="9" t="s">
        <v>14680</v>
      </c>
      <c r="B7645" s="9" t="s">
        <v>2366</v>
      </c>
      <c r="C7645" s="10">
        <v>59633</v>
      </c>
      <c r="D7645" s="9">
        <v>8173067724</v>
      </c>
      <c r="E7645" s="9" t="e">
        <f>INDEX(#REF!:#REF!,MATCH($D7645,#REF!:#REF!,0),MATCH(#REF!,#REF!:#REF!,0))</f>
        <v>#REF!</v>
      </c>
      <c r="F7645" s="9" t="e">
        <f>INDEX(#REF!:#REF!,MATCH($D7645,#REF!:#REF!,0),MATCH(#REF!,#REF!:#REF!,0))</f>
        <v>#REF!</v>
      </c>
    </row>
    <row r="7646" spans="1:6" ht="16.5" x14ac:dyDescent="0.3">
      <c r="A7646" s="9" t="s">
        <v>14679</v>
      </c>
      <c r="B7646" s="9" t="s">
        <v>3187</v>
      </c>
      <c r="C7646" s="10">
        <v>29832</v>
      </c>
      <c r="D7646" s="9">
        <v>9854387496</v>
      </c>
      <c r="E7646" s="9" t="e">
        <f>INDEX(#REF!:#REF!,MATCH($D7646,#REF!:#REF!,0),MATCH(#REF!,#REF!:#REF!,0))</f>
        <v>#REF!</v>
      </c>
      <c r="F7646" s="9" t="e">
        <f>INDEX(#REF!:#REF!,MATCH($D7646,#REF!:#REF!,0),MATCH(#REF!,#REF!:#REF!,0))</f>
        <v>#REF!</v>
      </c>
    </row>
    <row r="7647" spans="1:6" ht="16.5" x14ac:dyDescent="0.3">
      <c r="A7647" s="9" t="s">
        <v>14678</v>
      </c>
      <c r="B7647" s="9" t="s">
        <v>2001</v>
      </c>
      <c r="C7647" s="10">
        <v>39144</v>
      </c>
      <c r="D7647" s="9">
        <v>2294342399</v>
      </c>
      <c r="E7647" s="9" t="e">
        <f>INDEX(#REF!:#REF!,MATCH($D7647,#REF!:#REF!,0),MATCH(#REF!,#REF!:#REF!,0))</f>
        <v>#REF!</v>
      </c>
      <c r="F7647" s="9" t="e">
        <f>INDEX(#REF!:#REF!,MATCH($D7647,#REF!:#REF!,0),MATCH(#REF!,#REF!:#REF!,0))</f>
        <v>#REF!</v>
      </c>
    </row>
    <row r="7648" spans="1:6" ht="16.5" x14ac:dyDescent="0.3">
      <c r="A7648" s="9" t="s">
        <v>14677</v>
      </c>
      <c r="B7648" s="9" t="s">
        <v>2025</v>
      </c>
      <c r="C7648" s="10">
        <v>10909</v>
      </c>
      <c r="D7648" s="9">
        <v>4453315724</v>
      </c>
      <c r="E7648" s="9" t="e">
        <f>INDEX(#REF!:#REF!,MATCH($D7648,#REF!:#REF!,0),MATCH(#REF!,#REF!:#REF!,0))</f>
        <v>#REF!</v>
      </c>
      <c r="F7648" s="9" t="e">
        <f>INDEX(#REF!:#REF!,MATCH($D7648,#REF!:#REF!,0),MATCH(#REF!,#REF!:#REF!,0))</f>
        <v>#REF!</v>
      </c>
    </row>
    <row r="7649" spans="1:6" ht="16.5" x14ac:dyDescent="0.3">
      <c r="A7649" s="9" t="s">
        <v>14676</v>
      </c>
      <c r="B7649" s="9" t="s">
        <v>2870</v>
      </c>
      <c r="C7649" s="10">
        <v>14502</v>
      </c>
      <c r="D7649" s="9">
        <v>483886254</v>
      </c>
      <c r="E7649" s="9" t="e">
        <f>INDEX(#REF!:#REF!,MATCH($D7649,#REF!:#REF!,0),MATCH(#REF!,#REF!:#REF!,0))</f>
        <v>#REF!</v>
      </c>
      <c r="F7649" s="9" t="e">
        <f>INDEX(#REF!:#REF!,MATCH($D7649,#REF!:#REF!,0),MATCH(#REF!,#REF!:#REF!,0))</f>
        <v>#REF!</v>
      </c>
    </row>
    <row r="7650" spans="1:6" ht="16.5" x14ac:dyDescent="0.3">
      <c r="A7650" s="9" t="s">
        <v>14675</v>
      </c>
      <c r="B7650" s="9" t="s">
        <v>2262</v>
      </c>
      <c r="C7650" s="10">
        <v>16267</v>
      </c>
      <c r="D7650" s="9">
        <v>6172549286</v>
      </c>
      <c r="E7650" s="9" t="e">
        <f>INDEX(#REF!:#REF!,MATCH($D7650,#REF!:#REF!,0),MATCH(#REF!,#REF!:#REF!,0))</f>
        <v>#REF!</v>
      </c>
      <c r="F7650" s="9" t="e">
        <f>INDEX(#REF!:#REF!,MATCH($D7650,#REF!:#REF!,0),MATCH(#REF!,#REF!:#REF!,0))</f>
        <v>#REF!</v>
      </c>
    </row>
    <row r="7651" spans="1:6" ht="16.5" x14ac:dyDescent="0.3">
      <c r="A7651" s="9" t="s">
        <v>14674</v>
      </c>
      <c r="B7651" s="9" t="s">
        <v>2608</v>
      </c>
      <c r="C7651" s="10">
        <v>13663</v>
      </c>
      <c r="D7651" s="9">
        <v>4548725172</v>
      </c>
      <c r="E7651" s="9" t="e">
        <f>INDEX(#REF!:#REF!,MATCH($D7651,#REF!:#REF!,0),MATCH(#REF!,#REF!:#REF!,0))</f>
        <v>#REF!</v>
      </c>
      <c r="F7651" s="9" t="e">
        <f>INDEX(#REF!:#REF!,MATCH($D7651,#REF!:#REF!,0),MATCH(#REF!,#REF!:#REF!,0))</f>
        <v>#REF!</v>
      </c>
    </row>
    <row r="7652" spans="1:6" ht="16.5" x14ac:dyDescent="0.3">
      <c r="A7652" s="9" t="s">
        <v>14673</v>
      </c>
      <c r="B7652" s="9" t="s">
        <v>2582</v>
      </c>
      <c r="C7652" s="10">
        <v>45851</v>
      </c>
      <c r="D7652" s="9">
        <v>1456229036</v>
      </c>
      <c r="E7652" s="9" t="e">
        <f>INDEX(#REF!:#REF!,MATCH($D7652,#REF!:#REF!,0),MATCH(#REF!,#REF!:#REF!,0))</f>
        <v>#REF!</v>
      </c>
      <c r="F7652" s="9" t="e">
        <f>INDEX(#REF!:#REF!,MATCH($D7652,#REF!:#REF!,0),MATCH(#REF!,#REF!:#REF!,0))</f>
        <v>#REF!</v>
      </c>
    </row>
    <row r="7653" spans="1:6" ht="16.5" x14ac:dyDescent="0.3">
      <c r="A7653" s="9" t="s">
        <v>14672</v>
      </c>
      <c r="B7653" s="9" t="s">
        <v>2476</v>
      </c>
      <c r="C7653" s="10">
        <v>37825</v>
      </c>
      <c r="D7653" s="9">
        <v>3463222345</v>
      </c>
      <c r="E7653" s="9" t="e">
        <f>INDEX(#REF!:#REF!,MATCH($D7653,#REF!:#REF!,0),MATCH(#REF!,#REF!:#REF!,0))</f>
        <v>#REF!</v>
      </c>
      <c r="F7653" s="9" t="e">
        <f>INDEX(#REF!:#REF!,MATCH($D7653,#REF!:#REF!,0),MATCH(#REF!,#REF!:#REF!,0))</f>
        <v>#REF!</v>
      </c>
    </row>
    <row r="7654" spans="1:6" ht="16.5" x14ac:dyDescent="0.3">
      <c r="A7654" s="9" t="s">
        <v>14671</v>
      </c>
      <c r="B7654" s="9" t="s">
        <v>2044</v>
      </c>
      <c r="C7654" s="10">
        <v>45304</v>
      </c>
      <c r="D7654" s="9">
        <v>1990334539</v>
      </c>
      <c r="E7654" s="9" t="e">
        <f>INDEX(#REF!:#REF!,MATCH($D7654,#REF!:#REF!,0),MATCH(#REF!,#REF!:#REF!,0))</f>
        <v>#REF!</v>
      </c>
      <c r="F7654" s="9" t="e">
        <f>INDEX(#REF!:#REF!,MATCH($D7654,#REF!:#REF!,0),MATCH(#REF!,#REF!:#REF!,0))</f>
        <v>#REF!</v>
      </c>
    </row>
    <row r="7655" spans="1:6" ht="16.5" x14ac:dyDescent="0.3">
      <c r="A7655" s="9" t="s">
        <v>14670</v>
      </c>
      <c r="B7655" s="9" t="s">
        <v>2048</v>
      </c>
      <c r="C7655" s="10">
        <v>34697</v>
      </c>
      <c r="D7655" s="9">
        <v>4323727860</v>
      </c>
      <c r="E7655" s="9" t="e">
        <f>INDEX(#REF!:#REF!,MATCH($D7655,#REF!:#REF!,0),MATCH(#REF!,#REF!:#REF!,0))</f>
        <v>#REF!</v>
      </c>
      <c r="F7655" s="9" t="e">
        <f>INDEX(#REF!:#REF!,MATCH($D7655,#REF!:#REF!,0),MATCH(#REF!,#REF!:#REF!,0))</f>
        <v>#REF!</v>
      </c>
    </row>
    <row r="7656" spans="1:6" ht="16.5" x14ac:dyDescent="0.3">
      <c r="A7656" s="9" t="s">
        <v>14669</v>
      </c>
      <c r="B7656" s="9" t="s">
        <v>2662</v>
      </c>
      <c r="C7656" s="10">
        <v>58591</v>
      </c>
      <c r="D7656" s="9">
        <v>4075444457</v>
      </c>
      <c r="E7656" s="9" t="e">
        <f>INDEX(#REF!:#REF!,MATCH($D7656,#REF!:#REF!,0),MATCH(#REF!,#REF!:#REF!,0))</f>
        <v>#REF!</v>
      </c>
      <c r="F7656" s="9" t="e">
        <f>INDEX(#REF!:#REF!,MATCH($D7656,#REF!:#REF!,0),MATCH(#REF!,#REF!:#REF!,0))</f>
        <v>#REF!</v>
      </c>
    </row>
    <row r="7657" spans="1:6" ht="16.5" x14ac:dyDescent="0.3">
      <c r="A7657" s="9" t="s">
        <v>14668</v>
      </c>
      <c r="B7657" s="9" t="s">
        <v>3493</v>
      </c>
      <c r="C7657" s="10">
        <v>54441</v>
      </c>
      <c r="D7657" s="9">
        <v>2185059785</v>
      </c>
      <c r="E7657" s="9" t="e">
        <f>INDEX(#REF!:#REF!,MATCH($D7657,#REF!:#REF!,0),MATCH(#REF!,#REF!:#REF!,0))</f>
        <v>#REF!</v>
      </c>
      <c r="F7657" s="9" t="e">
        <f>INDEX(#REF!:#REF!,MATCH($D7657,#REF!:#REF!,0),MATCH(#REF!,#REF!:#REF!,0))</f>
        <v>#REF!</v>
      </c>
    </row>
    <row r="7658" spans="1:6" ht="16.5" x14ac:dyDescent="0.3">
      <c r="A7658" s="9" t="s">
        <v>14667</v>
      </c>
      <c r="B7658" s="9" t="s">
        <v>3049</v>
      </c>
      <c r="C7658" s="10">
        <v>34940</v>
      </c>
      <c r="D7658" s="9">
        <v>6383978705</v>
      </c>
      <c r="E7658" s="9" t="e">
        <f>INDEX(#REF!:#REF!,MATCH($D7658,#REF!:#REF!,0),MATCH(#REF!,#REF!:#REF!,0))</f>
        <v>#REF!</v>
      </c>
      <c r="F7658" s="9" t="e">
        <f>INDEX(#REF!:#REF!,MATCH($D7658,#REF!:#REF!,0),MATCH(#REF!,#REF!:#REF!,0))</f>
        <v>#REF!</v>
      </c>
    </row>
    <row r="7659" spans="1:6" ht="16.5" x14ac:dyDescent="0.3">
      <c r="A7659" s="9" t="s">
        <v>14666</v>
      </c>
      <c r="B7659" s="9" t="s">
        <v>3085</v>
      </c>
      <c r="C7659" s="10">
        <v>53094</v>
      </c>
      <c r="D7659" s="9">
        <v>3016446324</v>
      </c>
      <c r="E7659" s="9" t="e">
        <f>INDEX(#REF!:#REF!,MATCH($D7659,#REF!:#REF!,0),MATCH(#REF!,#REF!:#REF!,0))</f>
        <v>#REF!</v>
      </c>
      <c r="F7659" s="9" t="e">
        <f>INDEX(#REF!:#REF!,MATCH($D7659,#REF!:#REF!,0),MATCH(#REF!,#REF!:#REF!,0))</f>
        <v>#REF!</v>
      </c>
    </row>
    <row r="7660" spans="1:6" ht="16.5" x14ac:dyDescent="0.3">
      <c r="A7660" s="9" t="s">
        <v>14665</v>
      </c>
      <c r="B7660" s="9" t="s">
        <v>2272</v>
      </c>
      <c r="C7660" s="10">
        <v>11319</v>
      </c>
      <c r="D7660" s="9">
        <v>6858776575</v>
      </c>
      <c r="E7660" s="9" t="e">
        <f>INDEX(#REF!:#REF!,MATCH($D7660,#REF!:#REF!,0),MATCH(#REF!,#REF!:#REF!,0))</f>
        <v>#REF!</v>
      </c>
      <c r="F7660" s="9" t="e">
        <f>INDEX(#REF!:#REF!,MATCH($D7660,#REF!:#REF!,0),MATCH(#REF!,#REF!:#REF!,0))</f>
        <v>#REF!</v>
      </c>
    </row>
    <row r="7661" spans="1:6" ht="16.5" x14ac:dyDescent="0.3">
      <c r="A7661" s="9" t="s">
        <v>14664</v>
      </c>
      <c r="B7661" s="9" t="s">
        <v>2005</v>
      </c>
      <c r="C7661" s="10">
        <v>25998</v>
      </c>
      <c r="D7661" s="9">
        <v>556704134</v>
      </c>
      <c r="E7661" s="9" t="e">
        <f>INDEX(#REF!:#REF!,MATCH($D7661,#REF!:#REF!,0),MATCH(#REF!,#REF!:#REF!,0))</f>
        <v>#REF!</v>
      </c>
      <c r="F7661" s="9" t="e">
        <f>INDEX(#REF!:#REF!,MATCH($D7661,#REF!:#REF!,0),MATCH(#REF!,#REF!:#REF!,0))</f>
        <v>#REF!</v>
      </c>
    </row>
    <row r="7662" spans="1:6" ht="16.5" x14ac:dyDescent="0.3">
      <c r="A7662" s="9" t="s">
        <v>14663</v>
      </c>
      <c r="B7662" s="9" t="s">
        <v>3156</v>
      </c>
      <c r="C7662" s="10">
        <v>35854</v>
      </c>
      <c r="D7662" s="9">
        <v>6637560367</v>
      </c>
      <c r="E7662" s="9" t="e">
        <f>INDEX(#REF!:#REF!,MATCH($D7662,#REF!:#REF!,0),MATCH(#REF!,#REF!:#REF!,0))</f>
        <v>#REF!</v>
      </c>
      <c r="F7662" s="9" t="e">
        <f>INDEX(#REF!:#REF!,MATCH($D7662,#REF!:#REF!,0),MATCH(#REF!,#REF!:#REF!,0))</f>
        <v>#REF!</v>
      </c>
    </row>
    <row r="7663" spans="1:6" ht="16.5" x14ac:dyDescent="0.3">
      <c r="A7663" s="9" t="s">
        <v>14662</v>
      </c>
      <c r="B7663" s="9" t="s">
        <v>2845</v>
      </c>
      <c r="C7663" s="10">
        <v>53306</v>
      </c>
      <c r="D7663" s="9">
        <v>250257920</v>
      </c>
      <c r="E7663" s="9" t="e">
        <f>INDEX(#REF!:#REF!,MATCH($D7663,#REF!:#REF!,0),MATCH(#REF!,#REF!:#REF!,0))</f>
        <v>#REF!</v>
      </c>
      <c r="F7663" s="9" t="e">
        <f>INDEX(#REF!:#REF!,MATCH($D7663,#REF!:#REF!,0),MATCH(#REF!,#REF!:#REF!,0))</f>
        <v>#REF!</v>
      </c>
    </row>
    <row r="7664" spans="1:6" ht="16.5" x14ac:dyDescent="0.3">
      <c r="A7664" s="9" t="s">
        <v>14661</v>
      </c>
      <c r="B7664" s="9" t="s">
        <v>3275</v>
      </c>
      <c r="C7664" s="10">
        <v>50545</v>
      </c>
      <c r="D7664" s="9">
        <v>87033755</v>
      </c>
      <c r="E7664" s="9" t="e">
        <f>INDEX(#REF!:#REF!,MATCH($D7664,#REF!:#REF!,0),MATCH(#REF!,#REF!:#REF!,0))</f>
        <v>#REF!</v>
      </c>
      <c r="F7664" s="9" t="e">
        <f>INDEX(#REF!:#REF!,MATCH($D7664,#REF!:#REF!,0),MATCH(#REF!,#REF!:#REF!,0))</f>
        <v>#REF!</v>
      </c>
    </row>
    <row r="7665" spans="1:6" ht="16.5" x14ac:dyDescent="0.3">
      <c r="A7665" s="9" t="s">
        <v>14660</v>
      </c>
      <c r="B7665" s="9" t="s">
        <v>2685</v>
      </c>
      <c r="C7665" s="10">
        <v>41496</v>
      </c>
      <c r="D7665" s="9">
        <v>9002722281</v>
      </c>
      <c r="E7665" s="9" t="e">
        <f>INDEX(#REF!:#REF!,MATCH($D7665,#REF!:#REF!,0),MATCH(#REF!,#REF!:#REF!,0))</f>
        <v>#REF!</v>
      </c>
      <c r="F7665" s="9" t="e">
        <f>INDEX(#REF!:#REF!,MATCH($D7665,#REF!:#REF!,0),MATCH(#REF!,#REF!:#REF!,0))</f>
        <v>#REF!</v>
      </c>
    </row>
    <row r="7666" spans="1:6" ht="16.5" x14ac:dyDescent="0.3">
      <c r="A7666" s="9" t="s">
        <v>14659</v>
      </c>
      <c r="B7666" s="9" t="s">
        <v>2140</v>
      </c>
      <c r="C7666" s="10">
        <v>51875</v>
      </c>
      <c r="D7666" s="9">
        <v>8750494546</v>
      </c>
      <c r="E7666" s="9" t="e">
        <f>INDEX(#REF!:#REF!,MATCH($D7666,#REF!:#REF!,0),MATCH(#REF!,#REF!:#REF!,0))</f>
        <v>#REF!</v>
      </c>
      <c r="F7666" s="9" t="e">
        <f>INDEX(#REF!:#REF!,MATCH($D7666,#REF!:#REF!,0),MATCH(#REF!,#REF!:#REF!,0))</f>
        <v>#REF!</v>
      </c>
    </row>
    <row r="7667" spans="1:6" ht="16.5" x14ac:dyDescent="0.3">
      <c r="A7667" s="9" t="s">
        <v>14658</v>
      </c>
      <c r="B7667" s="9" t="s">
        <v>2831</v>
      </c>
      <c r="C7667" s="10">
        <v>47652</v>
      </c>
      <c r="D7667" s="9">
        <v>819852252</v>
      </c>
      <c r="E7667" s="9" t="e">
        <f>INDEX(#REF!:#REF!,MATCH($D7667,#REF!:#REF!,0),MATCH(#REF!,#REF!:#REF!,0))</f>
        <v>#REF!</v>
      </c>
      <c r="F7667" s="9" t="e">
        <f>INDEX(#REF!:#REF!,MATCH($D7667,#REF!:#REF!,0),MATCH(#REF!,#REF!:#REF!,0))</f>
        <v>#REF!</v>
      </c>
    </row>
    <row r="7668" spans="1:6" ht="16.5" x14ac:dyDescent="0.3">
      <c r="A7668" s="9" t="s">
        <v>14657</v>
      </c>
      <c r="B7668" s="9" t="s">
        <v>3049</v>
      </c>
      <c r="C7668" s="10">
        <v>34854</v>
      </c>
      <c r="D7668" s="9">
        <v>4578004252</v>
      </c>
      <c r="E7668" s="9" t="e">
        <f>INDEX(#REF!:#REF!,MATCH($D7668,#REF!:#REF!,0),MATCH(#REF!,#REF!:#REF!,0))</f>
        <v>#REF!</v>
      </c>
      <c r="F7668" s="9" t="e">
        <f>INDEX(#REF!:#REF!,MATCH($D7668,#REF!:#REF!,0),MATCH(#REF!,#REF!:#REF!,0))</f>
        <v>#REF!</v>
      </c>
    </row>
    <row r="7669" spans="1:6" ht="16.5" x14ac:dyDescent="0.3">
      <c r="A7669" s="9" t="s">
        <v>14656</v>
      </c>
      <c r="B7669" s="9" t="s">
        <v>2174</v>
      </c>
      <c r="C7669" s="10">
        <v>58218</v>
      </c>
      <c r="D7669" s="9">
        <v>7585281072</v>
      </c>
      <c r="E7669" s="9" t="e">
        <f>INDEX(#REF!:#REF!,MATCH($D7669,#REF!:#REF!,0),MATCH(#REF!,#REF!:#REF!,0))</f>
        <v>#REF!</v>
      </c>
      <c r="F7669" s="9" t="e">
        <f>INDEX(#REF!:#REF!,MATCH($D7669,#REF!:#REF!,0),MATCH(#REF!,#REF!:#REF!,0))</f>
        <v>#REF!</v>
      </c>
    </row>
    <row r="7670" spans="1:6" ht="16.5" x14ac:dyDescent="0.3">
      <c r="A7670" s="9" t="s">
        <v>14655</v>
      </c>
      <c r="B7670" s="9" t="s">
        <v>2530</v>
      </c>
      <c r="C7670" s="10">
        <v>55968</v>
      </c>
      <c r="D7670" s="9">
        <v>7888574610</v>
      </c>
      <c r="E7670" s="9" t="e">
        <f>INDEX(#REF!:#REF!,MATCH($D7670,#REF!:#REF!,0),MATCH(#REF!,#REF!:#REF!,0))</f>
        <v>#REF!</v>
      </c>
      <c r="F7670" s="9" t="e">
        <f>INDEX(#REF!:#REF!,MATCH($D7670,#REF!:#REF!,0),MATCH(#REF!,#REF!:#REF!,0))</f>
        <v>#REF!</v>
      </c>
    </row>
    <row r="7671" spans="1:6" ht="16.5" x14ac:dyDescent="0.3">
      <c r="A7671" s="9" t="s">
        <v>14654</v>
      </c>
      <c r="B7671" s="9" t="s">
        <v>2291</v>
      </c>
      <c r="C7671" s="10">
        <v>21084</v>
      </c>
      <c r="D7671" s="9">
        <v>8370379001</v>
      </c>
      <c r="E7671" s="9" t="e">
        <f>INDEX(#REF!:#REF!,MATCH($D7671,#REF!:#REF!,0),MATCH(#REF!,#REF!:#REF!,0))</f>
        <v>#REF!</v>
      </c>
      <c r="F7671" s="9" t="e">
        <f>INDEX(#REF!:#REF!,MATCH($D7671,#REF!:#REF!,0),MATCH(#REF!,#REF!:#REF!,0))</f>
        <v>#REF!</v>
      </c>
    </row>
    <row r="7672" spans="1:6" ht="16.5" x14ac:dyDescent="0.3">
      <c r="A7672" s="9" t="s">
        <v>14653</v>
      </c>
      <c r="B7672" s="9" t="s">
        <v>2476</v>
      </c>
      <c r="C7672" s="10">
        <v>47310</v>
      </c>
      <c r="D7672" s="9">
        <v>8361813608</v>
      </c>
      <c r="E7672" s="9" t="e">
        <f>INDEX(#REF!:#REF!,MATCH($D7672,#REF!:#REF!,0),MATCH(#REF!,#REF!:#REF!,0))</f>
        <v>#REF!</v>
      </c>
      <c r="F7672" s="9" t="e">
        <f>INDEX(#REF!:#REF!,MATCH($D7672,#REF!:#REF!,0),MATCH(#REF!,#REF!:#REF!,0))</f>
        <v>#REF!</v>
      </c>
    </row>
    <row r="7673" spans="1:6" ht="16.5" x14ac:dyDescent="0.3">
      <c r="A7673" s="9" t="s">
        <v>14652</v>
      </c>
      <c r="B7673" s="9" t="s">
        <v>2747</v>
      </c>
      <c r="C7673" s="10">
        <v>20103</v>
      </c>
      <c r="D7673" s="9">
        <v>85304042</v>
      </c>
      <c r="E7673" s="9" t="e">
        <f>INDEX(#REF!:#REF!,MATCH($D7673,#REF!:#REF!,0),MATCH(#REF!,#REF!:#REF!,0))</f>
        <v>#REF!</v>
      </c>
      <c r="F7673" s="9" t="e">
        <f>INDEX(#REF!:#REF!,MATCH($D7673,#REF!:#REF!,0),MATCH(#REF!,#REF!:#REF!,0))</f>
        <v>#REF!</v>
      </c>
    </row>
    <row r="7674" spans="1:6" ht="16.5" x14ac:dyDescent="0.3">
      <c r="A7674" s="9" t="s">
        <v>14651</v>
      </c>
      <c r="B7674" s="9" t="s">
        <v>2462</v>
      </c>
      <c r="C7674" s="10">
        <v>13921</v>
      </c>
      <c r="D7674" s="9">
        <v>3016446324</v>
      </c>
      <c r="E7674" s="9" t="e">
        <f>INDEX(#REF!:#REF!,MATCH($D7674,#REF!:#REF!,0),MATCH(#REF!,#REF!:#REF!,0))</f>
        <v>#REF!</v>
      </c>
      <c r="F7674" s="9" t="e">
        <f>INDEX(#REF!:#REF!,MATCH($D7674,#REF!:#REF!,0),MATCH(#REF!,#REF!:#REF!,0))</f>
        <v>#REF!</v>
      </c>
    </row>
    <row r="7675" spans="1:6" ht="16.5" x14ac:dyDescent="0.3">
      <c r="A7675" s="9" t="s">
        <v>14650</v>
      </c>
      <c r="B7675" s="9" t="s">
        <v>2647</v>
      </c>
      <c r="C7675" s="10">
        <v>48854</v>
      </c>
      <c r="D7675" s="9">
        <v>1079691642</v>
      </c>
      <c r="E7675" s="9" t="e">
        <f>INDEX(#REF!:#REF!,MATCH($D7675,#REF!:#REF!,0),MATCH(#REF!,#REF!:#REF!,0))</f>
        <v>#REF!</v>
      </c>
      <c r="F7675" s="9" t="e">
        <f>INDEX(#REF!:#REF!,MATCH($D7675,#REF!:#REF!,0),MATCH(#REF!,#REF!:#REF!,0))</f>
        <v>#REF!</v>
      </c>
    </row>
    <row r="7676" spans="1:6" ht="16.5" x14ac:dyDescent="0.3">
      <c r="A7676" s="9" t="s">
        <v>14649</v>
      </c>
      <c r="B7676" s="9" t="s">
        <v>2027</v>
      </c>
      <c r="C7676" s="10">
        <v>22636</v>
      </c>
      <c r="D7676" s="9">
        <v>858481901</v>
      </c>
      <c r="E7676" s="9" t="e">
        <f>INDEX(#REF!:#REF!,MATCH($D7676,#REF!:#REF!,0),MATCH(#REF!,#REF!:#REF!,0))</f>
        <v>#REF!</v>
      </c>
      <c r="F7676" s="9" t="e">
        <f>INDEX(#REF!:#REF!,MATCH($D7676,#REF!:#REF!,0),MATCH(#REF!,#REF!:#REF!,0))</f>
        <v>#REF!</v>
      </c>
    </row>
    <row r="7677" spans="1:6" ht="16.5" x14ac:dyDescent="0.3">
      <c r="A7677" s="9" t="s">
        <v>14648</v>
      </c>
      <c r="B7677" s="9" t="s">
        <v>2418</v>
      </c>
      <c r="C7677" s="10">
        <v>23869</v>
      </c>
      <c r="D7677" s="9">
        <v>3524504531</v>
      </c>
      <c r="E7677" s="9" t="e">
        <f>INDEX(#REF!:#REF!,MATCH($D7677,#REF!:#REF!,0),MATCH(#REF!,#REF!:#REF!,0))</f>
        <v>#REF!</v>
      </c>
      <c r="F7677" s="9" t="e">
        <f>INDEX(#REF!:#REF!,MATCH($D7677,#REF!:#REF!,0),MATCH(#REF!,#REF!:#REF!,0))</f>
        <v>#REF!</v>
      </c>
    </row>
    <row r="7678" spans="1:6" ht="16.5" x14ac:dyDescent="0.3">
      <c r="A7678" s="9" t="s">
        <v>14647</v>
      </c>
      <c r="B7678" s="9" t="s">
        <v>3123</v>
      </c>
      <c r="C7678" s="10">
        <v>32138</v>
      </c>
      <c r="D7678" s="9">
        <v>7688943361</v>
      </c>
      <c r="E7678" s="9" t="e">
        <f>INDEX(#REF!:#REF!,MATCH($D7678,#REF!:#REF!,0),MATCH(#REF!,#REF!:#REF!,0))</f>
        <v>#REF!</v>
      </c>
      <c r="F7678" s="9" t="e">
        <f>INDEX(#REF!:#REF!,MATCH($D7678,#REF!:#REF!,0),MATCH(#REF!,#REF!:#REF!,0))</f>
        <v>#REF!</v>
      </c>
    </row>
    <row r="7679" spans="1:6" ht="16.5" x14ac:dyDescent="0.3">
      <c r="A7679" s="9" t="s">
        <v>14646</v>
      </c>
      <c r="B7679" s="9" t="s">
        <v>2431</v>
      </c>
      <c r="C7679" s="10">
        <v>26141</v>
      </c>
      <c r="D7679" s="9">
        <v>4185019157</v>
      </c>
      <c r="E7679" s="9" t="e">
        <f>INDEX(#REF!:#REF!,MATCH($D7679,#REF!:#REF!,0),MATCH(#REF!,#REF!:#REF!,0))</f>
        <v>#REF!</v>
      </c>
      <c r="F7679" s="9" t="e">
        <f>INDEX(#REF!:#REF!,MATCH($D7679,#REF!:#REF!,0),MATCH(#REF!,#REF!:#REF!,0))</f>
        <v>#REF!</v>
      </c>
    </row>
    <row r="7680" spans="1:6" ht="16.5" x14ac:dyDescent="0.3">
      <c r="A7680" s="9" t="s">
        <v>14645</v>
      </c>
      <c r="B7680" s="9" t="s">
        <v>3800</v>
      </c>
      <c r="C7680" s="10">
        <v>54825</v>
      </c>
      <c r="D7680" s="9">
        <v>6471464479</v>
      </c>
      <c r="E7680" s="9" t="e">
        <f>INDEX(#REF!:#REF!,MATCH($D7680,#REF!:#REF!,0),MATCH(#REF!,#REF!:#REF!,0))</f>
        <v>#REF!</v>
      </c>
      <c r="F7680" s="9" t="e">
        <f>INDEX(#REF!:#REF!,MATCH($D7680,#REF!:#REF!,0),MATCH(#REF!,#REF!:#REF!,0))</f>
        <v>#REF!</v>
      </c>
    </row>
    <row r="7681" spans="1:6" ht="16.5" x14ac:dyDescent="0.3">
      <c r="A7681" s="9" t="s">
        <v>14644</v>
      </c>
      <c r="B7681" s="9" t="s">
        <v>2492</v>
      </c>
      <c r="C7681" s="10">
        <v>40749</v>
      </c>
      <c r="D7681" s="9">
        <v>2659144249</v>
      </c>
      <c r="E7681" s="9" t="e">
        <f>INDEX(#REF!:#REF!,MATCH($D7681,#REF!:#REF!,0),MATCH(#REF!,#REF!:#REF!,0))</f>
        <v>#REF!</v>
      </c>
      <c r="F7681" s="9" t="e">
        <f>INDEX(#REF!:#REF!,MATCH($D7681,#REF!:#REF!,0),MATCH(#REF!,#REF!:#REF!,0))</f>
        <v>#REF!</v>
      </c>
    </row>
    <row r="7682" spans="1:6" ht="16.5" x14ac:dyDescent="0.3">
      <c r="A7682" s="9" t="s">
        <v>14643</v>
      </c>
      <c r="B7682" s="9" t="s">
        <v>2302</v>
      </c>
      <c r="C7682" s="10">
        <v>45672</v>
      </c>
      <c r="D7682" s="9">
        <v>7625163059</v>
      </c>
      <c r="E7682" s="9" t="e">
        <f>INDEX(#REF!:#REF!,MATCH($D7682,#REF!:#REF!,0),MATCH(#REF!,#REF!:#REF!,0))</f>
        <v>#REF!</v>
      </c>
      <c r="F7682" s="9" t="e">
        <f>INDEX(#REF!:#REF!,MATCH($D7682,#REF!:#REF!,0),MATCH(#REF!,#REF!:#REF!,0))</f>
        <v>#REF!</v>
      </c>
    </row>
    <row r="7683" spans="1:6" ht="16.5" x14ac:dyDescent="0.3">
      <c r="A7683" s="9" t="s">
        <v>14642</v>
      </c>
      <c r="B7683" s="9" t="s">
        <v>2534</v>
      </c>
      <c r="C7683" s="10">
        <v>11572</v>
      </c>
      <c r="D7683" s="9">
        <v>7979647432</v>
      </c>
      <c r="E7683" s="9" t="e">
        <f>INDEX(#REF!:#REF!,MATCH($D7683,#REF!:#REF!,0),MATCH(#REF!,#REF!:#REF!,0))</f>
        <v>#REF!</v>
      </c>
      <c r="F7683" s="9" t="e">
        <f>INDEX(#REF!:#REF!,MATCH($D7683,#REF!:#REF!,0),MATCH(#REF!,#REF!:#REF!,0))</f>
        <v>#REF!</v>
      </c>
    </row>
    <row r="7684" spans="1:6" ht="16.5" x14ac:dyDescent="0.3">
      <c r="A7684" s="9" t="s">
        <v>14641</v>
      </c>
      <c r="B7684" s="9" t="s">
        <v>2470</v>
      </c>
      <c r="C7684" s="10">
        <v>20253</v>
      </c>
      <c r="D7684" s="9">
        <v>6410530811</v>
      </c>
      <c r="E7684" s="9" t="e">
        <f>INDEX(#REF!:#REF!,MATCH($D7684,#REF!:#REF!,0),MATCH(#REF!,#REF!:#REF!,0))</f>
        <v>#REF!</v>
      </c>
      <c r="F7684" s="9" t="e">
        <f>INDEX(#REF!:#REF!,MATCH($D7684,#REF!:#REF!,0),MATCH(#REF!,#REF!:#REF!,0))</f>
        <v>#REF!</v>
      </c>
    </row>
    <row r="7685" spans="1:6" ht="16.5" x14ac:dyDescent="0.3">
      <c r="A7685" s="9" t="s">
        <v>14640</v>
      </c>
      <c r="B7685" s="9" t="s">
        <v>2056</v>
      </c>
      <c r="C7685" s="10">
        <v>13611</v>
      </c>
      <c r="D7685" s="9">
        <v>5913755731</v>
      </c>
      <c r="E7685" s="9" t="e">
        <f>INDEX(#REF!:#REF!,MATCH($D7685,#REF!:#REF!,0),MATCH(#REF!,#REF!:#REF!,0))</f>
        <v>#REF!</v>
      </c>
      <c r="F7685" s="9" t="e">
        <f>INDEX(#REF!:#REF!,MATCH($D7685,#REF!:#REF!,0),MATCH(#REF!,#REF!:#REF!,0))</f>
        <v>#REF!</v>
      </c>
    </row>
    <row r="7686" spans="1:6" ht="16.5" x14ac:dyDescent="0.3">
      <c r="A7686" s="9" t="s">
        <v>14639</v>
      </c>
      <c r="B7686" s="9" t="s">
        <v>3123</v>
      </c>
      <c r="C7686" s="10">
        <v>36205</v>
      </c>
      <c r="D7686" s="9">
        <v>6731572691</v>
      </c>
      <c r="E7686" s="9" t="e">
        <f>INDEX(#REF!:#REF!,MATCH($D7686,#REF!:#REF!,0),MATCH(#REF!,#REF!:#REF!,0))</f>
        <v>#REF!</v>
      </c>
      <c r="F7686" s="9" t="e">
        <f>INDEX(#REF!:#REF!,MATCH($D7686,#REF!:#REF!,0),MATCH(#REF!,#REF!:#REF!,0))</f>
        <v>#REF!</v>
      </c>
    </row>
    <row r="7687" spans="1:6" ht="16.5" x14ac:dyDescent="0.3">
      <c r="A7687" s="9" t="s">
        <v>14638</v>
      </c>
      <c r="B7687" s="9" t="s">
        <v>2485</v>
      </c>
      <c r="C7687" s="10">
        <v>28404</v>
      </c>
      <c r="D7687" s="9">
        <v>3806430489</v>
      </c>
      <c r="E7687" s="9" t="e">
        <f>INDEX(#REF!:#REF!,MATCH($D7687,#REF!:#REF!,0),MATCH(#REF!,#REF!:#REF!,0))</f>
        <v>#REF!</v>
      </c>
      <c r="F7687" s="9" t="e">
        <f>INDEX(#REF!:#REF!,MATCH($D7687,#REF!:#REF!,0),MATCH(#REF!,#REF!:#REF!,0))</f>
        <v>#REF!</v>
      </c>
    </row>
    <row r="7688" spans="1:6" ht="16.5" x14ac:dyDescent="0.3">
      <c r="A7688" s="9" t="s">
        <v>14637</v>
      </c>
      <c r="B7688" s="9" t="s">
        <v>2713</v>
      </c>
      <c r="C7688" s="10">
        <v>11999</v>
      </c>
      <c r="D7688" s="9">
        <v>1364767856</v>
      </c>
      <c r="E7688" s="9" t="e">
        <f>INDEX(#REF!:#REF!,MATCH($D7688,#REF!:#REF!,0),MATCH(#REF!,#REF!:#REF!,0))</f>
        <v>#REF!</v>
      </c>
      <c r="F7688" s="9" t="e">
        <f>INDEX(#REF!:#REF!,MATCH($D7688,#REF!:#REF!,0),MATCH(#REF!,#REF!:#REF!,0))</f>
        <v>#REF!</v>
      </c>
    </row>
    <row r="7689" spans="1:6" ht="16.5" x14ac:dyDescent="0.3">
      <c r="A7689" s="9" t="s">
        <v>14636</v>
      </c>
      <c r="B7689" s="9" t="s">
        <v>2155</v>
      </c>
      <c r="C7689" s="10">
        <v>35091</v>
      </c>
      <c r="D7689" s="9">
        <v>37593587</v>
      </c>
      <c r="E7689" s="9" t="e">
        <f>INDEX(#REF!:#REF!,MATCH($D7689,#REF!:#REF!,0),MATCH(#REF!,#REF!:#REF!,0))</f>
        <v>#REF!</v>
      </c>
      <c r="F7689" s="9" t="e">
        <f>INDEX(#REF!:#REF!,MATCH($D7689,#REF!:#REF!,0),MATCH(#REF!,#REF!:#REF!,0))</f>
        <v>#REF!</v>
      </c>
    </row>
    <row r="7690" spans="1:6" ht="16.5" x14ac:dyDescent="0.3">
      <c r="A7690" s="9" t="s">
        <v>14635</v>
      </c>
      <c r="B7690" s="9" t="s">
        <v>2933</v>
      </c>
      <c r="C7690" s="10">
        <v>21311</v>
      </c>
      <c r="D7690" s="9">
        <v>9674189459</v>
      </c>
      <c r="E7690" s="9" t="e">
        <f>INDEX(#REF!:#REF!,MATCH($D7690,#REF!:#REF!,0),MATCH(#REF!,#REF!:#REF!,0))</f>
        <v>#REF!</v>
      </c>
      <c r="F7690" s="9" t="e">
        <f>INDEX(#REF!:#REF!,MATCH($D7690,#REF!:#REF!,0),MATCH(#REF!,#REF!:#REF!,0))</f>
        <v>#REF!</v>
      </c>
    </row>
    <row r="7691" spans="1:6" ht="16.5" x14ac:dyDescent="0.3">
      <c r="A7691" s="9" t="s">
        <v>14634</v>
      </c>
      <c r="B7691" s="9" t="s">
        <v>2409</v>
      </c>
      <c r="C7691" s="10">
        <v>24578</v>
      </c>
      <c r="D7691" s="9">
        <v>1887308636</v>
      </c>
      <c r="E7691" s="9" t="e">
        <f>INDEX(#REF!:#REF!,MATCH($D7691,#REF!:#REF!,0),MATCH(#REF!,#REF!:#REF!,0))</f>
        <v>#REF!</v>
      </c>
      <c r="F7691" s="9" t="e">
        <f>INDEX(#REF!:#REF!,MATCH($D7691,#REF!:#REF!,0),MATCH(#REF!,#REF!:#REF!,0))</f>
        <v>#REF!</v>
      </c>
    </row>
    <row r="7692" spans="1:6" ht="16.5" x14ac:dyDescent="0.3">
      <c r="A7692" s="9" t="s">
        <v>14633</v>
      </c>
      <c r="B7692" s="9" t="s">
        <v>2496</v>
      </c>
      <c r="C7692" s="10">
        <v>23132</v>
      </c>
      <c r="D7692" s="9">
        <v>1028388519</v>
      </c>
      <c r="E7692" s="9" t="e">
        <f>INDEX(#REF!:#REF!,MATCH($D7692,#REF!:#REF!,0),MATCH(#REF!,#REF!:#REF!,0))</f>
        <v>#REF!</v>
      </c>
      <c r="F7692" s="9" t="e">
        <f>INDEX(#REF!:#REF!,MATCH($D7692,#REF!:#REF!,0),MATCH(#REF!,#REF!:#REF!,0))</f>
        <v>#REF!</v>
      </c>
    </row>
    <row r="7693" spans="1:6" ht="16.5" x14ac:dyDescent="0.3">
      <c r="A7693" s="9" t="s">
        <v>14632</v>
      </c>
      <c r="B7693" s="9" t="s">
        <v>2465</v>
      </c>
      <c r="C7693" s="10">
        <v>11116</v>
      </c>
      <c r="D7693" s="9">
        <v>2757793764</v>
      </c>
      <c r="E7693" s="9" t="e">
        <f>INDEX(#REF!:#REF!,MATCH($D7693,#REF!:#REF!,0),MATCH(#REF!,#REF!:#REF!,0))</f>
        <v>#REF!</v>
      </c>
      <c r="F7693" s="9" t="e">
        <f>INDEX(#REF!:#REF!,MATCH($D7693,#REF!:#REF!,0),MATCH(#REF!,#REF!:#REF!,0))</f>
        <v>#REF!</v>
      </c>
    </row>
    <row r="7694" spans="1:6" ht="16.5" x14ac:dyDescent="0.3">
      <c r="A7694" s="9" t="s">
        <v>14631</v>
      </c>
      <c r="B7694" s="9" t="s">
        <v>2580</v>
      </c>
      <c r="C7694" s="10">
        <v>30091</v>
      </c>
      <c r="D7694" s="9">
        <v>8267733809</v>
      </c>
      <c r="E7694" s="9" t="e">
        <f>INDEX(#REF!:#REF!,MATCH($D7694,#REF!:#REF!,0),MATCH(#REF!,#REF!:#REF!,0))</f>
        <v>#REF!</v>
      </c>
      <c r="F7694" s="9" t="e">
        <f>INDEX(#REF!:#REF!,MATCH($D7694,#REF!:#REF!,0),MATCH(#REF!,#REF!:#REF!,0))</f>
        <v>#REF!</v>
      </c>
    </row>
    <row r="7695" spans="1:6" ht="16.5" x14ac:dyDescent="0.3">
      <c r="A7695" s="9" t="s">
        <v>14630</v>
      </c>
      <c r="B7695" s="9" t="s">
        <v>2622</v>
      </c>
      <c r="C7695" s="10">
        <v>31383</v>
      </c>
      <c r="D7695" s="9">
        <v>1419116835</v>
      </c>
      <c r="E7695" s="9" t="e">
        <f>INDEX(#REF!:#REF!,MATCH($D7695,#REF!:#REF!,0),MATCH(#REF!,#REF!:#REF!,0))</f>
        <v>#REF!</v>
      </c>
      <c r="F7695" s="9" t="e">
        <f>INDEX(#REF!:#REF!,MATCH($D7695,#REF!:#REF!,0),MATCH(#REF!,#REF!:#REF!,0))</f>
        <v>#REF!</v>
      </c>
    </row>
    <row r="7696" spans="1:6" ht="16.5" x14ac:dyDescent="0.3">
      <c r="A7696" s="9" t="s">
        <v>14629</v>
      </c>
      <c r="B7696" s="9" t="s">
        <v>2250</v>
      </c>
      <c r="C7696" s="10">
        <v>34104</v>
      </c>
      <c r="D7696" s="9">
        <v>8646243699</v>
      </c>
      <c r="E7696" s="9" t="e">
        <f>INDEX(#REF!:#REF!,MATCH($D7696,#REF!:#REF!,0),MATCH(#REF!,#REF!:#REF!,0))</f>
        <v>#REF!</v>
      </c>
      <c r="F7696" s="9" t="e">
        <f>INDEX(#REF!:#REF!,MATCH($D7696,#REF!:#REF!,0),MATCH(#REF!,#REF!:#REF!,0))</f>
        <v>#REF!</v>
      </c>
    </row>
    <row r="7697" spans="1:6" ht="16.5" x14ac:dyDescent="0.3">
      <c r="A7697" s="9" t="s">
        <v>14628</v>
      </c>
      <c r="B7697" s="9" t="s">
        <v>3841</v>
      </c>
      <c r="C7697" s="10">
        <v>42649</v>
      </c>
      <c r="D7697" s="9">
        <v>2565093969</v>
      </c>
      <c r="E7697" s="9" t="e">
        <f>INDEX(#REF!:#REF!,MATCH($D7697,#REF!:#REF!,0),MATCH(#REF!,#REF!:#REF!,0))</f>
        <v>#REF!</v>
      </c>
      <c r="F7697" s="9" t="e">
        <f>INDEX(#REF!:#REF!,MATCH($D7697,#REF!:#REF!,0),MATCH(#REF!,#REF!:#REF!,0))</f>
        <v>#REF!</v>
      </c>
    </row>
    <row r="7698" spans="1:6" ht="16.5" x14ac:dyDescent="0.3">
      <c r="A7698" s="9" t="s">
        <v>14627</v>
      </c>
      <c r="B7698" s="9" t="s">
        <v>2713</v>
      </c>
      <c r="C7698" s="10">
        <v>38988</v>
      </c>
      <c r="D7698" s="9">
        <v>274599287</v>
      </c>
      <c r="E7698" s="9" t="e">
        <f>INDEX(#REF!:#REF!,MATCH($D7698,#REF!:#REF!,0),MATCH(#REF!,#REF!:#REF!,0))</f>
        <v>#REF!</v>
      </c>
      <c r="F7698" s="9" t="e">
        <f>INDEX(#REF!:#REF!,MATCH($D7698,#REF!:#REF!,0),MATCH(#REF!,#REF!:#REF!,0))</f>
        <v>#REF!</v>
      </c>
    </row>
    <row r="7699" spans="1:6" ht="16.5" x14ac:dyDescent="0.3">
      <c r="A7699" s="9" t="s">
        <v>14626</v>
      </c>
      <c r="B7699" s="9" t="s">
        <v>2386</v>
      </c>
      <c r="C7699" s="10">
        <v>50854</v>
      </c>
      <c r="D7699" s="9">
        <v>4269946768</v>
      </c>
      <c r="E7699" s="9" t="e">
        <f>INDEX(#REF!:#REF!,MATCH($D7699,#REF!:#REF!,0),MATCH(#REF!,#REF!:#REF!,0))</f>
        <v>#REF!</v>
      </c>
      <c r="F7699" s="9" t="e">
        <f>INDEX(#REF!:#REF!,MATCH($D7699,#REF!:#REF!,0),MATCH(#REF!,#REF!:#REF!,0))</f>
        <v>#REF!</v>
      </c>
    </row>
    <row r="7700" spans="1:6" ht="16.5" x14ac:dyDescent="0.3">
      <c r="A7700" s="9" t="s">
        <v>14625</v>
      </c>
      <c r="B7700" s="9" t="s">
        <v>3506</v>
      </c>
      <c r="C7700" s="10">
        <v>42727</v>
      </c>
      <c r="D7700" s="9">
        <v>4958503722</v>
      </c>
      <c r="E7700" s="9" t="e">
        <f>INDEX(#REF!:#REF!,MATCH($D7700,#REF!:#REF!,0),MATCH(#REF!,#REF!:#REF!,0))</f>
        <v>#REF!</v>
      </c>
      <c r="F7700" s="9" t="e">
        <f>INDEX(#REF!:#REF!,MATCH($D7700,#REF!:#REF!,0),MATCH(#REF!,#REF!:#REF!,0))</f>
        <v>#REF!</v>
      </c>
    </row>
    <row r="7701" spans="1:6" ht="16.5" x14ac:dyDescent="0.3">
      <c r="A7701" s="9" t="s">
        <v>14624</v>
      </c>
      <c r="B7701" s="9" t="s">
        <v>2820</v>
      </c>
      <c r="C7701" s="10">
        <v>38631</v>
      </c>
      <c r="D7701" s="9">
        <v>1532722974</v>
      </c>
      <c r="E7701" s="9" t="e">
        <f>INDEX(#REF!:#REF!,MATCH($D7701,#REF!:#REF!,0),MATCH(#REF!,#REF!:#REF!,0))</f>
        <v>#REF!</v>
      </c>
      <c r="F7701" s="9" t="e">
        <f>INDEX(#REF!:#REF!,MATCH($D7701,#REF!:#REF!,0),MATCH(#REF!,#REF!:#REF!,0))</f>
        <v>#REF!</v>
      </c>
    </row>
    <row r="7702" spans="1:6" ht="16.5" x14ac:dyDescent="0.3">
      <c r="A7702" s="9" t="s">
        <v>14623</v>
      </c>
      <c r="B7702" s="9" t="s">
        <v>2445</v>
      </c>
      <c r="C7702" s="10">
        <v>10114</v>
      </c>
      <c r="D7702" s="9">
        <v>2191014690</v>
      </c>
      <c r="E7702" s="9" t="e">
        <f>INDEX(#REF!:#REF!,MATCH($D7702,#REF!:#REF!,0),MATCH(#REF!,#REF!:#REF!,0))</f>
        <v>#REF!</v>
      </c>
      <c r="F7702" s="9" t="e">
        <f>INDEX(#REF!:#REF!,MATCH($D7702,#REF!:#REF!,0),MATCH(#REF!,#REF!:#REF!,0))</f>
        <v>#REF!</v>
      </c>
    </row>
    <row r="7703" spans="1:6" ht="16.5" x14ac:dyDescent="0.3">
      <c r="A7703" s="9" t="s">
        <v>14622</v>
      </c>
      <c r="B7703" s="9" t="s">
        <v>2747</v>
      </c>
      <c r="C7703" s="10">
        <v>37839</v>
      </c>
      <c r="D7703" s="9">
        <v>6000780338</v>
      </c>
      <c r="E7703" s="9" t="e">
        <f>INDEX(#REF!:#REF!,MATCH($D7703,#REF!:#REF!,0),MATCH(#REF!,#REF!:#REF!,0))</f>
        <v>#REF!</v>
      </c>
      <c r="F7703" s="9" t="e">
        <f>INDEX(#REF!:#REF!,MATCH($D7703,#REF!:#REF!,0),MATCH(#REF!,#REF!:#REF!,0))</f>
        <v>#REF!</v>
      </c>
    </row>
    <row r="7704" spans="1:6" ht="16.5" x14ac:dyDescent="0.3">
      <c r="A7704" s="9" t="s">
        <v>14621</v>
      </c>
      <c r="B7704" s="9" t="s">
        <v>2085</v>
      </c>
      <c r="C7704" s="10">
        <v>28087</v>
      </c>
      <c r="D7704" s="9">
        <v>76572129</v>
      </c>
      <c r="E7704" s="9" t="e">
        <f>INDEX(#REF!:#REF!,MATCH($D7704,#REF!:#REF!,0),MATCH(#REF!,#REF!:#REF!,0))</f>
        <v>#REF!</v>
      </c>
      <c r="F7704" s="9" t="e">
        <f>INDEX(#REF!:#REF!,MATCH($D7704,#REF!:#REF!,0),MATCH(#REF!,#REF!:#REF!,0))</f>
        <v>#REF!</v>
      </c>
    </row>
    <row r="7705" spans="1:6" ht="16.5" x14ac:dyDescent="0.3">
      <c r="A7705" s="9" t="s">
        <v>14620</v>
      </c>
      <c r="B7705" s="9" t="s">
        <v>2496</v>
      </c>
      <c r="C7705" s="10">
        <v>48413</v>
      </c>
      <c r="D7705" s="9">
        <v>1096335336</v>
      </c>
      <c r="E7705" s="9" t="e">
        <f>INDEX(#REF!:#REF!,MATCH($D7705,#REF!:#REF!,0),MATCH(#REF!,#REF!:#REF!,0))</f>
        <v>#REF!</v>
      </c>
      <c r="F7705" s="9" t="e">
        <f>INDEX(#REF!:#REF!,MATCH($D7705,#REF!:#REF!,0),MATCH(#REF!,#REF!:#REF!,0))</f>
        <v>#REF!</v>
      </c>
    </row>
    <row r="7706" spans="1:6" ht="16.5" x14ac:dyDescent="0.3">
      <c r="A7706" s="9" t="s">
        <v>14619</v>
      </c>
      <c r="B7706" s="9" t="s">
        <v>2262</v>
      </c>
      <c r="C7706" s="10">
        <v>40050</v>
      </c>
      <c r="D7706" s="9">
        <v>3473885983</v>
      </c>
      <c r="E7706" s="9" t="e">
        <f>INDEX(#REF!:#REF!,MATCH($D7706,#REF!:#REF!,0),MATCH(#REF!,#REF!:#REF!,0))</f>
        <v>#REF!</v>
      </c>
      <c r="F7706" s="9" t="e">
        <f>INDEX(#REF!:#REF!,MATCH($D7706,#REF!:#REF!,0),MATCH(#REF!,#REF!:#REF!,0))</f>
        <v>#REF!</v>
      </c>
    </row>
    <row r="7707" spans="1:6" ht="16.5" x14ac:dyDescent="0.3">
      <c r="A7707" s="9" t="s">
        <v>14618</v>
      </c>
      <c r="B7707" s="9" t="s">
        <v>2021</v>
      </c>
      <c r="C7707" s="10">
        <v>26342</v>
      </c>
      <c r="D7707" s="9">
        <v>2353272215</v>
      </c>
      <c r="E7707" s="9" t="e">
        <f>INDEX(#REF!:#REF!,MATCH($D7707,#REF!:#REF!,0),MATCH(#REF!,#REF!:#REF!,0))</f>
        <v>#REF!</v>
      </c>
      <c r="F7707" s="9" t="e">
        <f>INDEX(#REF!:#REF!,MATCH($D7707,#REF!:#REF!,0),MATCH(#REF!,#REF!:#REF!,0))</f>
        <v>#REF!</v>
      </c>
    </row>
    <row r="7708" spans="1:6" ht="16.5" x14ac:dyDescent="0.3">
      <c r="A7708" s="9" t="s">
        <v>14617</v>
      </c>
      <c r="B7708" s="9" t="s">
        <v>2121</v>
      </c>
      <c r="C7708" s="10">
        <v>34922</v>
      </c>
      <c r="D7708" s="9">
        <v>27852261</v>
      </c>
      <c r="E7708" s="9" t="e">
        <f>INDEX(#REF!:#REF!,MATCH($D7708,#REF!:#REF!,0),MATCH(#REF!,#REF!:#REF!,0))</f>
        <v>#REF!</v>
      </c>
      <c r="F7708" s="9" t="e">
        <f>INDEX(#REF!:#REF!,MATCH($D7708,#REF!:#REF!,0),MATCH(#REF!,#REF!:#REF!,0))</f>
        <v>#REF!</v>
      </c>
    </row>
    <row r="7709" spans="1:6" ht="16.5" x14ac:dyDescent="0.3">
      <c r="A7709" s="9" t="s">
        <v>14616</v>
      </c>
      <c r="B7709" s="9" t="s">
        <v>2655</v>
      </c>
      <c r="C7709" s="10">
        <v>34247</v>
      </c>
      <c r="D7709" s="9">
        <v>9705650896</v>
      </c>
      <c r="E7709" s="9" t="e">
        <f>INDEX(#REF!:#REF!,MATCH($D7709,#REF!:#REF!,0),MATCH(#REF!,#REF!:#REF!,0))</f>
        <v>#REF!</v>
      </c>
      <c r="F7709" s="9" t="e">
        <f>INDEX(#REF!:#REF!,MATCH($D7709,#REF!:#REF!,0),MATCH(#REF!,#REF!:#REF!,0))</f>
        <v>#REF!</v>
      </c>
    </row>
    <row r="7710" spans="1:6" ht="16.5" x14ac:dyDescent="0.3">
      <c r="A7710" s="9" t="s">
        <v>14615</v>
      </c>
      <c r="B7710" s="9" t="s">
        <v>2269</v>
      </c>
      <c r="C7710" s="10">
        <v>12139</v>
      </c>
      <c r="D7710" s="9">
        <v>7160109333</v>
      </c>
      <c r="E7710" s="9" t="e">
        <f>INDEX(#REF!:#REF!,MATCH($D7710,#REF!:#REF!,0),MATCH(#REF!,#REF!:#REF!,0))</f>
        <v>#REF!</v>
      </c>
      <c r="F7710" s="9" t="e">
        <f>INDEX(#REF!:#REF!,MATCH($D7710,#REF!:#REF!,0),MATCH(#REF!,#REF!:#REF!,0))</f>
        <v>#REF!</v>
      </c>
    </row>
    <row r="7711" spans="1:6" ht="16.5" x14ac:dyDescent="0.3">
      <c r="A7711" s="9" t="s">
        <v>14614</v>
      </c>
      <c r="B7711" s="9" t="s">
        <v>2341</v>
      </c>
      <c r="C7711" s="10">
        <v>11403</v>
      </c>
      <c r="D7711" s="9">
        <v>7914395587</v>
      </c>
      <c r="E7711" s="9" t="e">
        <f>INDEX(#REF!:#REF!,MATCH($D7711,#REF!:#REF!,0),MATCH(#REF!,#REF!:#REF!,0))</f>
        <v>#REF!</v>
      </c>
      <c r="F7711" s="9" t="e">
        <f>INDEX(#REF!:#REF!,MATCH($D7711,#REF!:#REF!,0),MATCH(#REF!,#REF!:#REF!,0))</f>
        <v>#REF!</v>
      </c>
    </row>
    <row r="7712" spans="1:6" ht="16.5" x14ac:dyDescent="0.3">
      <c r="A7712" s="9" t="s">
        <v>14613</v>
      </c>
      <c r="B7712" s="9" t="s">
        <v>5218</v>
      </c>
      <c r="C7712" s="10">
        <v>40750</v>
      </c>
      <c r="D7712" s="9">
        <v>549857826</v>
      </c>
      <c r="E7712" s="9" t="e">
        <f>INDEX(#REF!:#REF!,MATCH($D7712,#REF!:#REF!,0),MATCH(#REF!,#REF!:#REF!,0))</f>
        <v>#REF!</v>
      </c>
      <c r="F7712" s="9" t="e">
        <f>INDEX(#REF!:#REF!,MATCH($D7712,#REF!:#REF!,0),MATCH(#REF!,#REF!:#REF!,0))</f>
        <v>#REF!</v>
      </c>
    </row>
    <row r="7713" spans="1:6" ht="16.5" x14ac:dyDescent="0.3">
      <c r="A7713" s="9" t="s">
        <v>14612</v>
      </c>
      <c r="B7713" s="9" t="s">
        <v>1949</v>
      </c>
      <c r="C7713" s="10">
        <v>44687</v>
      </c>
      <c r="D7713" s="9">
        <v>3213290963</v>
      </c>
      <c r="E7713" s="9" t="e">
        <f>INDEX(#REF!:#REF!,MATCH($D7713,#REF!:#REF!,0),MATCH(#REF!,#REF!:#REF!,0))</f>
        <v>#REF!</v>
      </c>
      <c r="F7713" s="9" t="e">
        <f>INDEX(#REF!:#REF!,MATCH($D7713,#REF!:#REF!,0),MATCH(#REF!,#REF!:#REF!,0))</f>
        <v>#REF!</v>
      </c>
    </row>
    <row r="7714" spans="1:6" ht="16.5" x14ac:dyDescent="0.3">
      <c r="A7714" s="9" t="s">
        <v>14611</v>
      </c>
      <c r="B7714" s="9" t="s">
        <v>2241</v>
      </c>
      <c r="C7714" s="10">
        <v>53958</v>
      </c>
      <c r="D7714" s="9">
        <v>244523738</v>
      </c>
      <c r="E7714" s="9" t="e">
        <f>INDEX(#REF!:#REF!,MATCH($D7714,#REF!:#REF!,0),MATCH(#REF!,#REF!:#REF!,0))</f>
        <v>#REF!</v>
      </c>
      <c r="F7714" s="9" t="e">
        <f>INDEX(#REF!:#REF!,MATCH($D7714,#REF!:#REF!,0),MATCH(#REF!,#REF!:#REF!,0))</f>
        <v>#REF!</v>
      </c>
    </row>
    <row r="7715" spans="1:6" ht="16.5" x14ac:dyDescent="0.3">
      <c r="A7715" s="9" t="s">
        <v>14610</v>
      </c>
      <c r="B7715" s="9" t="s">
        <v>3580</v>
      </c>
      <c r="C7715" s="10">
        <v>22473</v>
      </c>
      <c r="D7715" s="9">
        <v>115757341</v>
      </c>
      <c r="E7715" s="9" t="e">
        <f>INDEX(#REF!:#REF!,MATCH($D7715,#REF!:#REF!,0),MATCH(#REF!,#REF!:#REF!,0))</f>
        <v>#REF!</v>
      </c>
      <c r="F7715" s="9" t="e">
        <f>INDEX(#REF!:#REF!,MATCH($D7715,#REF!:#REF!,0),MATCH(#REF!,#REF!:#REF!,0))</f>
        <v>#REF!</v>
      </c>
    </row>
    <row r="7716" spans="1:6" ht="16.5" x14ac:dyDescent="0.3">
      <c r="A7716" s="9" t="s">
        <v>14609</v>
      </c>
      <c r="B7716" s="9" t="s">
        <v>2161</v>
      </c>
      <c r="C7716" s="10">
        <v>16599</v>
      </c>
      <c r="D7716" s="9">
        <v>6227038881</v>
      </c>
      <c r="E7716" s="9" t="e">
        <f>INDEX(#REF!:#REF!,MATCH($D7716,#REF!:#REF!,0),MATCH(#REF!,#REF!:#REF!,0))</f>
        <v>#REF!</v>
      </c>
      <c r="F7716" s="9" t="e">
        <f>INDEX(#REF!:#REF!,MATCH($D7716,#REF!:#REF!,0),MATCH(#REF!,#REF!:#REF!,0))</f>
        <v>#REF!</v>
      </c>
    </row>
    <row r="7717" spans="1:6" ht="16.5" x14ac:dyDescent="0.3">
      <c r="A7717" s="9" t="s">
        <v>14608</v>
      </c>
      <c r="B7717" s="9" t="s">
        <v>2032</v>
      </c>
      <c r="C7717" s="10">
        <v>51379</v>
      </c>
      <c r="D7717" s="9">
        <v>4691333258</v>
      </c>
      <c r="E7717" s="9" t="e">
        <f>INDEX(#REF!:#REF!,MATCH($D7717,#REF!:#REF!,0),MATCH(#REF!,#REF!:#REF!,0))</f>
        <v>#REF!</v>
      </c>
      <c r="F7717" s="9" t="e">
        <f>INDEX(#REF!:#REF!,MATCH($D7717,#REF!:#REF!,0),MATCH(#REF!,#REF!:#REF!,0))</f>
        <v>#REF!</v>
      </c>
    </row>
    <row r="7718" spans="1:6" ht="16.5" x14ac:dyDescent="0.3">
      <c r="A7718" s="9" t="s">
        <v>14607</v>
      </c>
      <c r="B7718" s="9" t="s">
        <v>2226</v>
      </c>
      <c r="C7718" s="10">
        <v>13416</v>
      </c>
      <c r="D7718" s="9">
        <v>679204083</v>
      </c>
      <c r="E7718" s="9" t="e">
        <f>INDEX(#REF!:#REF!,MATCH($D7718,#REF!:#REF!,0),MATCH(#REF!,#REF!:#REF!,0))</f>
        <v>#REF!</v>
      </c>
      <c r="F7718" s="9" t="e">
        <f>INDEX(#REF!:#REF!,MATCH($D7718,#REF!:#REF!,0),MATCH(#REF!,#REF!:#REF!,0))</f>
        <v>#REF!</v>
      </c>
    </row>
    <row r="7719" spans="1:6" ht="16.5" x14ac:dyDescent="0.3">
      <c r="A7719" s="9" t="s">
        <v>14606</v>
      </c>
      <c r="B7719" s="9" t="s">
        <v>3200</v>
      </c>
      <c r="C7719" s="10">
        <v>56517</v>
      </c>
      <c r="D7719" s="9">
        <v>17898579</v>
      </c>
      <c r="E7719" s="9" t="e">
        <f>INDEX(#REF!:#REF!,MATCH($D7719,#REF!:#REF!,0),MATCH(#REF!,#REF!:#REF!,0))</f>
        <v>#REF!</v>
      </c>
      <c r="F7719" s="9" t="e">
        <f>INDEX(#REF!:#REF!,MATCH($D7719,#REF!:#REF!,0),MATCH(#REF!,#REF!:#REF!,0))</f>
        <v>#REF!</v>
      </c>
    </row>
    <row r="7720" spans="1:6" ht="16.5" x14ac:dyDescent="0.3">
      <c r="A7720" s="9" t="s">
        <v>14605</v>
      </c>
      <c r="B7720" s="9" t="s">
        <v>3073</v>
      </c>
      <c r="C7720" s="10">
        <v>28063</v>
      </c>
      <c r="D7720" s="9">
        <v>6275593709</v>
      </c>
      <c r="E7720" s="9" t="e">
        <f>INDEX(#REF!:#REF!,MATCH($D7720,#REF!:#REF!,0),MATCH(#REF!,#REF!:#REF!,0))</f>
        <v>#REF!</v>
      </c>
      <c r="F7720" s="9" t="e">
        <f>INDEX(#REF!:#REF!,MATCH($D7720,#REF!:#REF!,0),MATCH(#REF!,#REF!:#REF!,0))</f>
        <v>#REF!</v>
      </c>
    </row>
    <row r="7721" spans="1:6" ht="16.5" x14ac:dyDescent="0.3">
      <c r="A7721" s="9" t="s">
        <v>14604</v>
      </c>
      <c r="B7721" s="9" t="s">
        <v>2534</v>
      </c>
      <c r="C7721" s="10">
        <v>11892</v>
      </c>
      <c r="D7721" s="9">
        <v>858481901</v>
      </c>
      <c r="E7721" s="9" t="e">
        <f>INDEX(#REF!:#REF!,MATCH($D7721,#REF!:#REF!,0),MATCH(#REF!,#REF!:#REF!,0))</f>
        <v>#REF!</v>
      </c>
      <c r="F7721" s="9" t="e">
        <f>INDEX(#REF!:#REF!,MATCH($D7721,#REF!:#REF!,0),MATCH(#REF!,#REF!:#REF!,0))</f>
        <v>#REF!</v>
      </c>
    </row>
    <row r="7722" spans="1:6" ht="16.5" x14ac:dyDescent="0.3">
      <c r="A7722" s="9" t="s">
        <v>14603</v>
      </c>
      <c r="B7722" s="9" t="s">
        <v>2351</v>
      </c>
      <c r="C7722" s="10">
        <v>11246</v>
      </c>
      <c r="D7722" s="9">
        <v>1918356416</v>
      </c>
      <c r="E7722" s="9" t="e">
        <f>INDEX(#REF!:#REF!,MATCH($D7722,#REF!:#REF!,0),MATCH(#REF!,#REF!:#REF!,0))</f>
        <v>#REF!</v>
      </c>
      <c r="F7722" s="9" t="e">
        <f>INDEX(#REF!:#REF!,MATCH($D7722,#REF!:#REF!,0),MATCH(#REF!,#REF!:#REF!,0))</f>
        <v>#REF!</v>
      </c>
    </row>
    <row r="7723" spans="1:6" ht="16.5" x14ac:dyDescent="0.3">
      <c r="A7723" s="9" t="s">
        <v>14602</v>
      </c>
      <c r="B7723" s="9" t="s">
        <v>2134</v>
      </c>
      <c r="C7723" s="10">
        <v>37694</v>
      </c>
      <c r="D7723" s="9">
        <v>8705788102</v>
      </c>
      <c r="E7723" s="9" t="e">
        <f>INDEX(#REF!:#REF!,MATCH($D7723,#REF!:#REF!,0),MATCH(#REF!,#REF!:#REF!,0))</f>
        <v>#REF!</v>
      </c>
      <c r="F7723" s="9" t="e">
        <f>INDEX(#REF!:#REF!,MATCH($D7723,#REF!:#REF!,0),MATCH(#REF!,#REF!:#REF!,0))</f>
        <v>#REF!</v>
      </c>
    </row>
    <row r="7724" spans="1:6" ht="16.5" x14ac:dyDescent="0.3">
      <c r="A7724" s="9" t="s">
        <v>14601</v>
      </c>
      <c r="B7724" s="9" t="s">
        <v>2107</v>
      </c>
      <c r="C7724" s="10">
        <v>46427</v>
      </c>
      <c r="D7724" s="9">
        <v>76572129</v>
      </c>
      <c r="E7724" s="9" t="e">
        <f>INDEX(#REF!:#REF!,MATCH($D7724,#REF!:#REF!,0),MATCH(#REF!,#REF!:#REF!,0))</f>
        <v>#REF!</v>
      </c>
      <c r="F7724" s="9" t="e">
        <f>INDEX(#REF!:#REF!,MATCH($D7724,#REF!:#REF!,0),MATCH(#REF!,#REF!:#REF!,0))</f>
        <v>#REF!</v>
      </c>
    </row>
    <row r="7725" spans="1:6" ht="16.5" x14ac:dyDescent="0.3">
      <c r="A7725" s="9" t="s">
        <v>14600</v>
      </c>
      <c r="B7725" s="9" t="s">
        <v>2300</v>
      </c>
      <c r="C7725" s="10">
        <v>49981</v>
      </c>
      <c r="D7725" s="9">
        <v>509389570</v>
      </c>
      <c r="E7725" s="9" t="e">
        <f>INDEX(#REF!:#REF!,MATCH($D7725,#REF!:#REF!,0),MATCH(#REF!,#REF!:#REF!,0))</f>
        <v>#REF!</v>
      </c>
      <c r="F7725" s="9" t="e">
        <f>INDEX(#REF!:#REF!,MATCH($D7725,#REF!:#REF!,0),MATCH(#REF!,#REF!:#REF!,0))</f>
        <v>#REF!</v>
      </c>
    </row>
    <row r="7726" spans="1:6" ht="16.5" x14ac:dyDescent="0.3">
      <c r="A7726" s="9" t="s">
        <v>14599</v>
      </c>
      <c r="B7726" s="9" t="s">
        <v>2939</v>
      </c>
      <c r="C7726" s="10">
        <v>16379</v>
      </c>
      <c r="D7726" s="9">
        <v>6720857681</v>
      </c>
      <c r="E7726" s="9" t="e">
        <f>INDEX(#REF!:#REF!,MATCH($D7726,#REF!:#REF!,0),MATCH(#REF!,#REF!:#REF!,0))</f>
        <v>#REF!</v>
      </c>
      <c r="F7726" s="9" t="e">
        <f>INDEX(#REF!:#REF!,MATCH($D7726,#REF!:#REF!,0),MATCH(#REF!,#REF!:#REF!,0))</f>
        <v>#REF!</v>
      </c>
    </row>
    <row r="7727" spans="1:6" ht="16.5" x14ac:dyDescent="0.3">
      <c r="A7727" s="9" t="s">
        <v>14598</v>
      </c>
      <c r="B7727" s="9" t="s">
        <v>1997</v>
      </c>
      <c r="C7727" s="10">
        <v>11026</v>
      </c>
      <c r="D7727" s="9">
        <v>7188904251</v>
      </c>
      <c r="E7727" s="9" t="e">
        <f>INDEX(#REF!:#REF!,MATCH($D7727,#REF!:#REF!,0),MATCH(#REF!,#REF!:#REF!,0))</f>
        <v>#REF!</v>
      </c>
      <c r="F7727" s="9" t="e">
        <f>INDEX(#REF!:#REF!,MATCH($D7727,#REF!:#REF!,0),MATCH(#REF!,#REF!:#REF!,0))</f>
        <v>#REF!</v>
      </c>
    </row>
    <row r="7728" spans="1:6" ht="16.5" x14ac:dyDescent="0.3">
      <c r="A7728" s="9" t="s">
        <v>14597</v>
      </c>
      <c r="B7728" s="9" t="s">
        <v>2115</v>
      </c>
      <c r="C7728" s="10">
        <v>55982</v>
      </c>
      <c r="D7728" s="9">
        <v>3933561566</v>
      </c>
      <c r="E7728" s="9" t="e">
        <f>INDEX(#REF!:#REF!,MATCH($D7728,#REF!:#REF!,0),MATCH(#REF!,#REF!:#REF!,0))</f>
        <v>#REF!</v>
      </c>
      <c r="F7728" s="9" t="e">
        <f>INDEX(#REF!:#REF!,MATCH($D7728,#REF!:#REF!,0),MATCH(#REF!,#REF!:#REF!,0))</f>
        <v>#REF!</v>
      </c>
    </row>
    <row r="7729" spans="1:6" ht="16.5" x14ac:dyDescent="0.3">
      <c r="A7729" s="9" t="s">
        <v>14596</v>
      </c>
      <c r="B7729" s="9" t="s">
        <v>2136</v>
      </c>
      <c r="C7729" s="10">
        <v>46324</v>
      </c>
      <c r="D7729" s="9">
        <v>5588978080</v>
      </c>
      <c r="E7729" s="9" t="e">
        <f>INDEX(#REF!:#REF!,MATCH($D7729,#REF!:#REF!,0),MATCH(#REF!,#REF!:#REF!,0))</f>
        <v>#REF!</v>
      </c>
      <c r="F7729" s="9" t="e">
        <f>INDEX(#REF!:#REF!,MATCH($D7729,#REF!:#REF!,0),MATCH(#REF!,#REF!:#REF!,0))</f>
        <v>#REF!</v>
      </c>
    </row>
    <row r="7730" spans="1:6" ht="16.5" x14ac:dyDescent="0.3">
      <c r="A7730" s="9" t="s">
        <v>14595</v>
      </c>
      <c r="B7730" s="9" t="s">
        <v>2650</v>
      </c>
      <c r="C7730" s="10">
        <v>22939</v>
      </c>
      <c r="D7730" s="9">
        <v>9381484503</v>
      </c>
      <c r="E7730" s="9" t="e">
        <f>INDEX(#REF!:#REF!,MATCH($D7730,#REF!:#REF!,0),MATCH(#REF!,#REF!:#REF!,0))</f>
        <v>#REF!</v>
      </c>
      <c r="F7730" s="9" t="e">
        <f>INDEX(#REF!:#REF!,MATCH($D7730,#REF!:#REF!,0),MATCH(#REF!,#REF!:#REF!,0))</f>
        <v>#REF!</v>
      </c>
    </row>
    <row r="7731" spans="1:6" ht="16.5" x14ac:dyDescent="0.3">
      <c r="A7731" s="9" t="s">
        <v>14594</v>
      </c>
      <c r="B7731" s="9" t="s">
        <v>2277</v>
      </c>
      <c r="C7731" s="10">
        <v>58555</v>
      </c>
      <c r="D7731" s="9">
        <v>3746690722</v>
      </c>
      <c r="E7731" s="9" t="e">
        <f>INDEX(#REF!:#REF!,MATCH($D7731,#REF!:#REF!,0),MATCH(#REF!,#REF!:#REF!,0))</f>
        <v>#REF!</v>
      </c>
      <c r="F7731" s="9" t="e">
        <f>INDEX(#REF!:#REF!,MATCH($D7731,#REF!:#REF!,0),MATCH(#REF!,#REF!:#REF!,0))</f>
        <v>#REF!</v>
      </c>
    </row>
    <row r="7732" spans="1:6" ht="16.5" x14ac:dyDescent="0.3">
      <c r="A7732" s="9" t="s">
        <v>14593</v>
      </c>
      <c r="B7732" s="9" t="s">
        <v>2688</v>
      </c>
      <c r="C7732" s="10">
        <v>29144</v>
      </c>
      <c r="D7732" s="9">
        <v>3772653790</v>
      </c>
      <c r="E7732" s="9" t="e">
        <f>INDEX(#REF!:#REF!,MATCH($D7732,#REF!:#REF!,0),MATCH(#REF!,#REF!:#REF!,0))</f>
        <v>#REF!</v>
      </c>
      <c r="F7732" s="9" t="e">
        <f>INDEX(#REF!:#REF!,MATCH($D7732,#REF!:#REF!,0),MATCH(#REF!,#REF!:#REF!,0))</f>
        <v>#REF!</v>
      </c>
    </row>
    <row r="7733" spans="1:6" ht="16.5" x14ac:dyDescent="0.3">
      <c r="A7733" s="9" t="s">
        <v>14592</v>
      </c>
      <c r="B7733" s="9" t="s">
        <v>2704</v>
      </c>
      <c r="C7733" s="10">
        <v>11721</v>
      </c>
      <c r="D7733" s="9">
        <v>8460683117</v>
      </c>
      <c r="E7733" s="9" t="e">
        <f>INDEX(#REF!:#REF!,MATCH($D7733,#REF!:#REF!,0),MATCH(#REF!,#REF!:#REF!,0))</f>
        <v>#REF!</v>
      </c>
      <c r="F7733" s="9" t="e">
        <f>INDEX(#REF!:#REF!,MATCH($D7733,#REF!:#REF!,0),MATCH(#REF!,#REF!:#REF!,0))</f>
        <v>#REF!</v>
      </c>
    </row>
    <row r="7734" spans="1:6" ht="16.5" x14ac:dyDescent="0.3">
      <c r="A7734" s="9" t="s">
        <v>14591</v>
      </c>
      <c r="B7734" s="9" t="s">
        <v>2054</v>
      </c>
      <c r="C7734" s="10">
        <v>30221</v>
      </c>
      <c r="D7734" s="9">
        <v>7011563598</v>
      </c>
      <c r="E7734" s="9" t="e">
        <f>INDEX(#REF!:#REF!,MATCH($D7734,#REF!:#REF!,0),MATCH(#REF!,#REF!:#REF!,0))</f>
        <v>#REF!</v>
      </c>
      <c r="F7734" s="9" t="e">
        <f>INDEX(#REF!:#REF!,MATCH($D7734,#REF!:#REF!,0),MATCH(#REF!,#REF!:#REF!,0))</f>
        <v>#REF!</v>
      </c>
    </row>
    <row r="7735" spans="1:6" ht="16.5" x14ac:dyDescent="0.3">
      <c r="A7735" s="9" t="s">
        <v>14590</v>
      </c>
      <c r="B7735" s="9" t="s">
        <v>3172</v>
      </c>
      <c r="C7735" s="10">
        <v>43382</v>
      </c>
      <c r="D7735" s="9">
        <v>9829586073</v>
      </c>
      <c r="E7735" s="9" t="e">
        <f>INDEX(#REF!:#REF!,MATCH($D7735,#REF!:#REF!,0),MATCH(#REF!,#REF!:#REF!,0))</f>
        <v>#REF!</v>
      </c>
      <c r="F7735" s="9" t="e">
        <f>INDEX(#REF!:#REF!,MATCH($D7735,#REF!:#REF!,0),MATCH(#REF!,#REF!:#REF!,0))</f>
        <v>#REF!</v>
      </c>
    </row>
    <row r="7736" spans="1:6" ht="16.5" x14ac:dyDescent="0.3">
      <c r="A7736" s="9" t="s">
        <v>14589</v>
      </c>
      <c r="B7736" s="9" t="s">
        <v>2099</v>
      </c>
      <c r="C7736" s="10">
        <v>38022</v>
      </c>
      <c r="D7736" s="9">
        <v>1489889981</v>
      </c>
      <c r="E7736" s="9" t="e">
        <f>INDEX(#REF!:#REF!,MATCH($D7736,#REF!:#REF!,0),MATCH(#REF!,#REF!:#REF!,0))</f>
        <v>#REF!</v>
      </c>
      <c r="F7736" s="9" t="e">
        <f>INDEX(#REF!:#REF!,MATCH($D7736,#REF!:#REF!,0),MATCH(#REF!,#REF!:#REF!,0))</f>
        <v>#REF!</v>
      </c>
    </row>
    <row r="7737" spans="1:6" ht="16.5" x14ac:dyDescent="0.3">
      <c r="A7737" s="9" t="s">
        <v>14588</v>
      </c>
      <c r="B7737" s="9" t="s">
        <v>2087</v>
      </c>
      <c r="C7737" s="10">
        <v>34582</v>
      </c>
      <c r="D7737" s="9">
        <v>4698538416</v>
      </c>
      <c r="E7737" s="9" t="e">
        <f>INDEX(#REF!:#REF!,MATCH($D7737,#REF!:#REF!,0),MATCH(#REF!,#REF!:#REF!,0))</f>
        <v>#REF!</v>
      </c>
      <c r="F7737" s="9" t="e">
        <f>INDEX(#REF!:#REF!,MATCH($D7737,#REF!:#REF!,0),MATCH(#REF!,#REF!:#REF!,0))</f>
        <v>#REF!</v>
      </c>
    </row>
    <row r="7738" spans="1:6" ht="16.5" x14ac:dyDescent="0.3">
      <c r="A7738" s="9" t="s">
        <v>14587</v>
      </c>
      <c r="B7738" s="9" t="s">
        <v>2090</v>
      </c>
      <c r="C7738" s="10">
        <v>20990</v>
      </c>
      <c r="D7738" s="9">
        <v>3932861779</v>
      </c>
      <c r="E7738" s="9" t="e">
        <f>INDEX(#REF!:#REF!,MATCH($D7738,#REF!:#REF!,0),MATCH(#REF!,#REF!:#REF!,0))</f>
        <v>#REF!</v>
      </c>
      <c r="F7738" s="9" t="e">
        <f>INDEX(#REF!:#REF!,MATCH($D7738,#REF!:#REF!,0),MATCH(#REF!,#REF!:#REF!,0))</f>
        <v>#REF!</v>
      </c>
    </row>
    <row r="7739" spans="1:6" ht="16.5" x14ac:dyDescent="0.3">
      <c r="A7739" s="9" t="s">
        <v>14586</v>
      </c>
      <c r="B7739" s="9" t="s">
        <v>2075</v>
      </c>
      <c r="C7739" s="10">
        <v>55065</v>
      </c>
      <c r="D7739" s="9">
        <v>7567063646</v>
      </c>
      <c r="E7739" s="9" t="e">
        <f>INDEX(#REF!:#REF!,MATCH($D7739,#REF!:#REF!,0),MATCH(#REF!,#REF!:#REF!,0))</f>
        <v>#REF!</v>
      </c>
      <c r="F7739" s="9" t="e">
        <f>INDEX(#REF!:#REF!,MATCH($D7739,#REF!:#REF!,0),MATCH(#REF!,#REF!:#REF!,0))</f>
        <v>#REF!</v>
      </c>
    </row>
    <row r="7740" spans="1:6" ht="16.5" x14ac:dyDescent="0.3">
      <c r="A7740" s="9" t="s">
        <v>14585</v>
      </c>
      <c r="B7740" s="9" t="s">
        <v>3042</v>
      </c>
      <c r="C7740" s="10">
        <v>34955</v>
      </c>
      <c r="D7740" s="9">
        <v>1296185559</v>
      </c>
      <c r="E7740" s="9" t="e">
        <f>INDEX(#REF!:#REF!,MATCH($D7740,#REF!:#REF!,0),MATCH(#REF!,#REF!:#REF!,0))</f>
        <v>#REF!</v>
      </c>
      <c r="F7740" s="9" t="e">
        <f>INDEX(#REF!:#REF!,MATCH($D7740,#REF!:#REF!,0),MATCH(#REF!,#REF!:#REF!,0))</f>
        <v>#REF!</v>
      </c>
    </row>
    <row r="7741" spans="1:6" ht="16.5" x14ac:dyDescent="0.3">
      <c r="A7741" s="9" t="s">
        <v>14584</v>
      </c>
      <c r="B7741" s="9" t="s">
        <v>2564</v>
      </c>
      <c r="C7741" s="10">
        <v>20047</v>
      </c>
      <c r="D7741" s="9">
        <v>4184483038</v>
      </c>
      <c r="E7741" s="9" t="e">
        <f>INDEX(#REF!:#REF!,MATCH($D7741,#REF!:#REF!,0),MATCH(#REF!,#REF!:#REF!,0))</f>
        <v>#REF!</v>
      </c>
      <c r="F7741" s="9" t="e">
        <f>INDEX(#REF!:#REF!,MATCH($D7741,#REF!:#REF!,0),MATCH(#REF!,#REF!:#REF!,0))</f>
        <v>#REF!</v>
      </c>
    </row>
    <row r="7742" spans="1:6" ht="16.5" x14ac:dyDescent="0.3">
      <c r="A7742" s="9" t="s">
        <v>14583</v>
      </c>
      <c r="B7742" s="9" t="s">
        <v>2087</v>
      </c>
      <c r="C7742" s="10">
        <v>42294</v>
      </c>
      <c r="D7742" s="9">
        <v>9403474378</v>
      </c>
      <c r="E7742" s="9" t="e">
        <f>INDEX(#REF!:#REF!,MATCH($D7742,#REF!:#REF!,0),MATCH(#REF!,#REF!:#REF!,0))</f>
        <v>#REF!</v>
      </c>
      <c r="F7742" s="9" t="e">
        <f>INDEX(#REF!:#REF!,MATCH($D7742,#REF!:#REF!,0),MATCH(#REF!,#REF!:#REF!,0))</f>
        <v>#REF!</v>
      </c>
    </row>
    <row r="7743" spans="1:6" ht="16.5" x14ac:dyDescent="0.3">
      <c r="A7743" s="9" t="s">
        <v>14582</v>
      </c>
      <c r="B7743" s="9" t="s">
        <v>2346</v>
      </c>
      <c r="C7743" s="10">
        <v>42440</v>
      </c>
      <c r="D7743" s="9">
        <v>8694120054</v>
      </c>
      <c r="E7743" s="9" t="e">
        <f>INDEX(#REF!:#REF!,MATCH($D7743,#REF!:#REF!,0),MATCH(#REF!,#REF!:#REF!,0))</f>
        <v>#REF!</v>
      </c>
      <c r="F7743" s="9" t="e">
        <f>INDEX(#REF!:#REF!,MATCH($D7743,#REF!:#REF!,0),MATCH(#REF!,#REF!:#REF!,0))</f>
        <v>#REF!</v>
      </c>
    </row>
    <row r="7744" spans="1:6" ht="16.5" x14ac:dyDescent="0.3">
      <c r="A7744" s="9" t="s">
        <v>14581</v>
      </c>
      <c r="B7744" s="9" t="s">
        <v>2243</v>
      </c>
      <c r="C7744" s="10">
        <v>39874</v>
      </c>
      <c r="D7744" s="9">
        <v>3524504531</v>
      </c>
      <c r="E7744" s="9" t="e">
        <f>INDEX(#REF!:#REF!,MATCH($D7744,#REF!:#REF!,0),MATCH(#REF!,#REF!:#REF!,0))</f>
        <v>#REF!</v>
      </c>
      <c r="F7744" s="9" t="e">
        <f>INDEX(#REF!:#REF!,MATCH($D7744,#REF!:#REF!,0),MATCH(#REF!,#REF!:#REF!,0))</f>
        <v>#REF!</v>
      </c>
    </row>
    <row r="7745" spans="1:6" ht="16.5" x14ac:dyDescent="0.3">
      <c r="A7745" s="9" t="s">
        <v>14580</v>
      </c>
      <c r="B7745" s="9" t="s">
        <v>3172</v>
      </c>
      <c r="C7745" s="10">
        <v>36403</v>
      </c>
      <c r="D7745" s="9">
        <v>2307209530</v>
      </c>
      <c r="E7745" s="9" t="e">
        <f>INDEX(#REF!:#REF!,MATCH($D7745,#REF!:#REF!,0),MATCH(#REF!,#REF!:#REF!,0))</f>
        <v>#REF!</v>
      </c>
      <c r="F7745" s="9" t="e">
        <f>INDEX(#REF!:#REF!,MATCH($D7745,#REF!:#REF!,0),MATCH(#REF!,#REF!:#REF!,0))</f>
        <v>#REF!</v>
      </c>
    </row>
    <row r="7746" spans="1:6" ht="16.5" x14ac:dyDescent="0.3">
      <c r="A7746" s="9" t="s">
        <v>14579</v>
      </c>
      <c r="B7746" s="9" t="s">
        <v>2793</v>
      </c>
      <c r="C7746" s="10">
        <v>53630</v>
      </c>
      <c r="D7746" s="9">
        <v>9260254965</v>
      </c>
      <c r="E7746" s="9" t="e">
        <f>INDEX(#REF!:#REF!,MATCH($D7746,#REF!:#REF!,0),MATCH(#REF!,#REF!:#REF!,0))</f>
        <v>#REF!</v>
      </c>
      <c r="F7746" s="9" t="e">
        <f>INDEX(#REF!:#REF!,MATCH($D7746,#REF!:#REF!,0),MATCH(#REF!,#REF!:#REF!,0))</f>
        <v>#REF!</v>
      </c>
    </row>
    <row r="7747" spans="1:6" ht="16.5" x14ac:dyDescent="0.3">
      <c r="A7747" s="9" t="s">
        <v>14578</v>
      </c>
      <c r="B7747" s="9" t="s">
        <v>2647</v>
      </c>
      <c r="C7747" s="10">
        <v>31474</v>
      </c>
      <c r="D7747" s="9">
        <v>2841287114</v>
      </c>
      <c r="E7747" s="9" t="e">
        <f>INDEX(#REF!:#REF!,MATCH($D7747,#REF!:#REF!,0),MATCH(#REF!,#REF!:#REF!,0))</f>
        <v>#REF!</v>
      </c>
      <c r="F7747" s="9" t="e">
        <f>INDEX(#REF!:#REF!,MATCH($D7747,#REF!:#REF!,0),MATCH(#REF!,#REF!:#REF!,0))</f>
        <v>#REF!</v>
      </c>
    </row>
    <row r="7748" spans="1:6" ht="16.5" x14ac:dyDescent="0.3">
      <c r="A7748" s="9" t="s">
        <v>14577</v>
      </c>
      <c r="B7748" s="9" t="s">
        <v>2489</v>
      </c>
      <c r="C7748" s="10">
        <v>32349</v>
      </c>
      <c r="D7748" s="9">
        <v>2607689635</v>
      </c>
      <c r="E7748" s="9" t="e">
        <f>INDEX(#REF!:#REF!,MATCH($D7748,#REF!:#REF!,0),MATCH(#REF!,#REF!:#REF!,0))</f>
        <v>#REF!</v>
      </c>
      <c r="F7748" s="9" t="e">
        <f>INDEX(#REF!:#REF!,MATCH($D7748,#REF!:#REF!,0),MATCH(#REF!,#REF!:#REF!,0))</f>
        <v>#REF!</v>
      </c>
    </row>
    <row r="7749" spans="1:6" ht="16.5" x14ac:dyDescent="0.3">
      <c r="A7749" s="9" t="s">
        <v>14576</v>
      </c>
      <c r="B7749" s="9" t="s">
        <v>2354</v>
      </c>
      <c r="C7749" s="10">
        <v>22860</v>
      </c>
      <c r="D7749" s="9">
        <v>885693418</v>
      </c>
      <c r="E7749" s="9" t="e">
        <f>INDEX(#REF!:#REF!,MATCH($D7749,#REF!:#REF!,0),MATCH(#REF!,#REF!:#REF!,0))</f>
        <v>#REF!</v>
      </c>
      <c r="F7749" s="9" t="e">
        <f>INDEX(#REF!:#REF!,MATCH($D7749,#REF!:#REF!,0),MATCH(#REF!,#REF!:#REF!,0))</f>
        <v>#REF!</v>
      </c>
    </row>
    <row r="7750" spans="1:6" ht="16.5" x14ac:dyDescent="0.3">
      <c r="A7750" s="9" t="s">
        <v>14575</v>
      </c>
      <c r="B7750" s="9" t="s">
        <v>2982</v>
      </c>
      <c r="C7750" s="10">
        <v>55904</v>
      </c>
      <c r="D7750" s="9">
        <v>8533410514</v>
      </c>
      <c r="E7750" s="9" t="e">
        <f>INDEX(#REF!:#REF!,MATCH($D7750,#REF!:#REF!,0),MATCH(#REF!,#REF!:#REF!,0))</f>
        <v>#REF!</v>
      </c>
      <c r="F7750" s="9" t="e">
        <f>INDEX(#REF!:#REF!,MATCH($D7750,#REF!:#REF!,0),MATCH(#REF!,#REF!:#REF!,0))</f>
        <v>#REF!</v>
      </c>
    </row>
    <row r="7751" spans="1:6" ht="16.5" x14ac:dyDescent="0.3">
      <c r="A7751" s="9" t="s">
        <v>14574</v>
      </c>
      <c r="B7751" s="9" t="s">
        <v>3255</v>
      </c>
      <c r="C7751" s="10">
        <v>47064</v>
      </c>
      <c r="D7751" s="9">
        <v>4372257910</v>
      </c>
      <c r="E7751" s="9" t="e">
        <f>INDEX(#REF!:#REF!,MATCH($D7751,#REF!:#REF!,0),MATCH(#REF!,#REF!:#REF!,0))</f>
        <v>#REF!</v>
      </c>
      <c r="F7751" s="9" t="e">
        <f>INDEX(#REF!:#REF!,MATCH($D7751,#REF!:#REF!,0),MATCH(#REF!,#REF!:#REF!,0))</f>
        <v>#REF!</v>
      </c>
    </row>
    <row r="7752" spans="1:6" ht="16.5" x14ac:dyDescent="0.3">
      <c r="A7752" s="9" t="s">
        <v>14573</v>
      </c>
      <c r="B7752" s="9" t="s">
        <v>3498</v>
      </c>
      <c r="C7752" s="10">
        <v>53805</v>
      </c>
      <c r="D7752" s="9">
        <v>8526090127</v>
      </c>
      <c r="E7752" s="9" t="e">
        <f>INDEX(#REF!:#REF!,MATCH($D7752,#REF!:#REF!,0),MATCH(#REF!,#REF!:#REF!,0))</f>
        <v>#REF!</v>
      </c>
      <c r="F7752" s="9" t="e">
        <f>INDEX(#REF!:#REF!,MATCH($D7752,#REF!:#REF!,0),MATCH(#REF!,#REF!:#REF!,0))</f>
        <v>#REF!</v>
      </c>
    </row>
    <row r="7753" spans="1:6" ht="16.5" x14ac:dyDescent="0.3">
      <c r="A7753" s="9" t="s">
        <v>14572</v>
      </c>
      <c r="B7753" s="9" t="s">
        <v>2933</v>
      </c>
      <c r="C7753" s="10">
        <v>33936</v>
      </c>
      <c r="D7753" s="9">
        <v>6788593582</v>
      </c>
      <c r="E7753" s="9" t="e">
        <f>INDEX(#REF!:#REF!,MATCH($D7753,#REF!:#REF!,0),MATCH(#REF!,#REF!:#REF!,0))</f>
        <v>#REF!</v>
      </c>
      <c r="F7753" s="9" t="e">
        <f>INDEX(#REF!:#REF!,MATCH($D7753,#REF!:#REF!,0),MATCH(#REF!,#REF!:#REF!,0))</f>
        <v>#REF!</v>
      </c>
    </row>
    <row r="7754" spans="1:6" ht="16.5" x14ac:dyDescent="0.3">
      <c r="A7754" s="9" t="s">
        <v>14571</v>
      </c>
      <c r="B7754" s="9" t="s">
        <v>3448</v>
      </c>
      <c r="C7754" s="10">
        <v>45563</v>
      </c>
      <c r="D7754" s="9">
        <v>1888252693</v>
      </c>
      <c r="E7754" s="9" t="e">
        <f>INDEX(#REF!:#REF!,MATCH($D7754,#REF!:#REF!,0),MATCH(#REF!,#REF!:#REF!,0))</f>
        <v>#REF!</v>
      </c>
      <c r="F7754" s="9" t="e">
        <f>INDEX(#REF!:#REF!,MATCH($D7754,#REF!:#REF!,0),MATCH(#REF!,#REF!:#REF!,0))</f>
        <v>#REF!</v>
      </c>
    </row>
    <row r="7755" spans="1:6" ht="16.5" x14ac:dyDescent="0.3">
      <c r="A7755" s="9" t="s">
        <v>14570</v>
      </c>
      <c r="B7755" s="9" t="s">
        <v>2671</v>
      </c>
      <c r="C7755" s="10">
        <v>26799</v>
      </c>
      <c r="D7755" s="9">
        <v>8350412399</v>
      </c>
      <c r="E7755" s="9" t="e">
        <f>INDEX(#REF!:#REF!,MATCH($D7755,#REF!:#REF!,0),MATCH(#REF!,#REF!:#REF!,0))</f>
        <v>#REF!</v>
      </c>
      <c r="F7755" s="9" t="e">
        <f>INDEX(#REF!:#REF!,MATCH($D7755,#REF!:#REF!,0),MATCH(#REF!,#REF!:#REF!,0))</f>
        <v>#REF!</v>
      </c>
    </row>
    <row r="7756" spans="1:6" ht="16.5" x14ac:dyDescent="0.3">
      <c r="A7756" s="9" t="s">
        <v>14569</v>
      </c>
      <c r="B7756" s="9" t="s">
        <v>2375</v>
      </c>
      <c r="C7756" s="10">
        <v>17437</v>
      </c>
      <c r="D7756" s="9">
        <v>1028388519</v>
      </c>
      <c r="E7756" s="9" t="e">
        <f>INDEX(#REF!:#REF!,MATCH($D7756,#REF!:#REF!,0),MATCH(#REF!,#REF!:#REF!,0))</f>
        <v>#REF!</v>
      </c>
      <c r="F7756" s="9" t="e">
        <f>INDEX(#REF!:#REF!,MATCH($D7756,#REF!:#REF!,0),MATCH(#REF!,#REF!:#REF!,0))</f>
        <v>#REF!</v>
      </c>
    </row>
    <row r="7757" spans="1:6" ht="16.5" x14ac:dyDescent="0.3">
      <c r="A7757" s="9" t="s">
        <v>14568</v>
      </c>
      <c r="B7757" s="9" t="s">
        <v>2422</v>
      </c>
      <c r="C7757" s="10">
        <v>20470</v>
      </c>
      <c r="D7757" s="9">
        <v>2136806068</v>
      </c>
      <c r="E7757" s="9" t="e">
        <f>INDEX(#REF!:#REF!,MATCH($D7757,#REF!:#REF!,0),MATCH(#REF!,#REF!:#REF!,0))</f>
        <v>#REF!</v>
      </c>
      <c r="F7757" s="9" t="e">
        <f>INDEX(#REF!:#REF!,MATCH($D7757,#REF!:#REF!,0),MATCH(#REF!,#REF!:#REF!,0))</f>
        <v>#REF!</v>
      </c>
    </row>
    <row r="7758" spans="1:6" ht="16.5" x14ac:dyDescent="0.3">
      <c r="A7758" s="9" t="s">
        <v>14567</v>
      </c>
      <c r="B7758" s="9" t="s">
        <v>2077</v>
      </c>
      <c r="C7758" s="10">
        <v>13369</v>
      </c>
      <c r="D7758" s="9">
        <v>6446166575</v>
      </c>
      <c r="E7758" s="9" t="e">
        <f>INDEX(#REF!:#REF!,MATCH($D7758,#REF!:#REF!,0),MATCH(#REF!,#REF!:#REF!,0))</f>
        <v>#REF!</v>
      </c>
      <c r="F7758" s="9" t="e">
        <f>INDEX(#REF!:#REF!,MATCH($D7758,#REF!:#REF!,0),MATCH(#REF!,#REF!:#REF!,0))</f>
        <v>#REF!</v>
      </c>
    </row>
    <row r="7759" spans="1:6" ht="16.5" x14ac:dyDescent="0.3">
      <c r="A7759" s="9" t="s">
        <v>14566</v>
      </c>
      <c r="B7759" s="9" t="s">
        <v>3498</v>
      </c>
      <c r="C7759" s="10">
        <v>12030</v>
      </c>
      <c r="D7759" s="9">
        <v>7338728615</v>
      </c>
      <c r="E7759" s="9" t="e">
        <f>INDEX(#REF!:#REF!,MATCH($D7759,#REF!:#REF!,0),MATCH(#REF!,#REF!:#REF!,0))</f>
        <v>#REF!</v>
      </c>
      <c r="F7759" s="9" t="e">
        <f>INDEX(#REF!:#REF!,MATCH($D7759,#REF!:#REF!,0),MATCH(#REF!,#REF!:#REF!,0))</f>
        <v>#REF!</v>
      </c>
    </row>
    <row r="7760" spans="1:6" ht="16.5" x14ac:dyDescent="0.3">
      <c r="A7760" s="9" t="s">
        <v>14565</v>
      </c>
      <c r="B7760" s="9" t="s">
        <v>2675</v>
      </c>
      <c r="C7760" s="10">
        <v>25343</v>
      </c>
      <c r="D7760" s="9">
        <v>7140803102</v>
      </c>
      <c r="E7760" s="9" t="e">
        <f>INDEX(#REF!:#REF!,MATCH($D7760,#REF!:#REF!,0),MATCH(#REF!,#REF!:#REF!,0))</f>
        <v>#REF!</v>
      </c>
      <c r="F7760" s="9" t="e">
        <f>INDEX(#REF!:#REF!,MATCH($D7760,#REF!:#REF!,0),MATCH(#REF!,#REF!:#REF!,0))</f>
        <v>#REF!</v>
      </c>
    </row>
    <row r="7761" spans="1:6" ht="16.5" x14ac:dyDescent="0.3">
      <c r="A7761" s="9" t="s">
        <v>14564</v>
      </c>
      <c r="B7761" s="9" t="s">
        <v>2067</v>
      </c>
      <c r="C7761" s="10">
        <v>43777</v>
      </c>
      <c r="D7761" s="9">
        <v>3145010581</v>
      </c>
      <c r="E7761" s="9" t="e">
        <f>INDEX(#REF!:#REF!,MATCH($D7761,#REF!:#REF!,0),MATCH(#REF!,#REF!:#REF!,0))</f>
        <v>#REF!</v>
      </c>
      <c r="F7761" s="9" t="e">
        <f>INDEX(#REF!:#REF!,MATCH($D7761,#REF!:#REF!,0),MATCH(#REF!,#REF!:#REF!,0))</f>
        <v>#REF!</v>
      </c>
    </row>
    <row r="7762" spans="1:6" ht="16.5" x14ac:dyDescent="0.3">
      <c r="A7762" s="9" t="s">
        <v>14563</v>
      </c>
      <c r="B7762" s="9" t="s">
        <v>2129</v>
      </c>
      <c r="C7762" s="10">
        <v>19409</v>
      </c>
      <c r="D7762" s="9">
        <v>8370379001</v>
      </c>
      <c r="E7762" s="9" t="e">
        <f>INDEX(#REF!:#REF!,MATCH($D7762,#REF!:#REF!,0),MATCH(#REF!,#REF!:#REF!,0))</f>
        <v>#REF!</v>
      </c>
      <c r="F7762" s="9" t="e">
        <f>INDEX(#REF!:#REF!,MATCH($D7762,#REF!:#REF!,0),MATCH(#REF!,#REF!:#REF!,0))</f>
        <v>#REF!</v>
      </c>
    </row>
    <row r="7763" spans="1:6" ht="16.5" x14ac:dyDescent="0.3">
      <c r="A7763" s="9" t="s">
        <v>14562</v>
      </c>
      <c r="B7763" s="9" t="s">
        <v>2258</v>
      </c>
      <c r="C7763" s="10">
        <v>50214</v>
      </c>
      <c r="D7763" s="9">
        <v>9096285417</v>
      </c>
      <c r="E7763" s="9" t="e">
        <f>INDEX(#REF!:#REF!,MATCH($D7763,#REF!:#REF!,0),MATCH(#REF!,#REF!:#REF!,0))</f>
        <v>#REF!</v>
      </c>
      <c r="F7763" s="9" t="e">
        <f>INDEX(#REF!:#REF!,MATCH($D7763,#REF!:#REF!,0),MATCH(#REF!,#REF!:#REF!,0))</f>
        <v>#REF!</v>
      </c>
    </row>
    <row r="7764" spans="1:6" ht="16.5" x14ac:dyDescent="0.3">
      <c r="A7764" s="9" t="s">
        <v>14561</v>
      </c>
      <c r="B7764" s="9" t="s">
        <v>2564</v>
      </c>
      <c r="C7764" s="10">
        <v>36134</v>
      </c>
      <c r="D7764" s="9">
        <v>1462119603</v>
      </c>
      <c r="E7764" s="9" t="e">
        <f>INDEX(#REF!:#REF!,MATCH($D7764,#REF!:#REF!,0),MATCH(#REF!,#REF!:#REF!,0))</f>
        <v>#REF!</v>
      </c>
      <c r="F7764" s="9" t="e">
        <f>INDEX(#REF!:#REF!,MATCH($D7764,#REF!:#REF!,0),MATCH(#REF!,#REF!:#REF!,0))</f>
        <v>#REF!</v>
      </c>
    </row>
    <row r="7765" spans="1:6" ht="16.5" x14ac:dyDescent="0.3">
      <c r="A7765" s="9" t="s">
        <v>14560</v>
      </c>
      <c r="B7765" s="9" t="s">
        <v>2580</v>
      </c>
      <c r="C7765" s="10">
        <v>36017</v>
      </c>
      <c r="D7765" s="9">
        <v>2677632772</v>
      </c>
      <c r="E7765" s="9" t="e">
        <f>INDEX(#REF!:#REF!,MATCH($D7765,#REF!:#REF!,0),MATCH(#REF!,#REF!:#REF!,0))</f>
        <v>#REF!</v>
      </c>
      <c r="F7765" s="9" t="e">
        <f>INDEX(#REF!:#REF!,MATCH($D7765,#REF!:#REF!,0),MATCH(#REF!,#REF!:#REF!,0))</f>
        <v>#REF!</v>
      </c>
    </row>
    <row r="7766" spans="1:6" ht="16.5" x14ac:dyDescent="0.3">
      <c r="A7766" s="9" t="s">
        <v>14559</v>
      </c>
      <c r="B7766" s="9" t="s">
        <v>2269</v>
      </c>
      <c r="C7766" s="10">
        <v>56182</v>
      </c>
      <c r="D7766" s="9">
        <v>4097160079</v>
      </c>
      <c r="E7766" s="9" t="e">
        <f>INDEX(#REF!:#REF!,MATCH($D7766,#REF!:#REF!,0),MATCH(#REF!,#REF!:#REF!,0))</f>
        <v>#REF!</v>
      </c>
      <c r="F7766" s="9" t="e">
        <f>INDEX(#REF!:#REF!,MATCH($D7766,#REF!:#REF!,0),MATCH(#REF!,#REF!:#REF!,0))</f>
        <v>#REF!</v>
      </c>
    </row>
    <row r="7767" spans="1:6" ht="16.5" x14ac:dyDescent="0.3">
      <c r="A7767" s="9" t="s">
        <v>14558</v>
      </c>
      <c r="B7767" s="9" t="s">
        <v>2870</v>
      </c>
      <c r="C7767" s="10">
        <v>30102</v>
      </c>
      <c r="D7767" s="9">
        <v>1990335721</v>
      </c>
      <c r="E7767" s="9" t="e">
        <f>INDEX(#REF!:#REF!,MATCH($D7767,#REF!:#REF!,0),MATCH(#REF!,#REF!:#REF!,0))</f>
        <v>#REF!</v>
      </c>
      <c r="F7767" s="9" t="e">
        <f>INDEX(#REF!:#REF!,MATCH($D7767,#REF!:#REF!,0),MATCH(#REF!,#REF!:#REF!,0))</f>
        <v>#REF!</v>
      </c>
    </row>
    <row r="7768" spans="1:6" ht="16.5" x14ac:dyDescent="0.3">
      <c r="A7768" s="9" t="s">
        <v>14557</v>
      </c>
      <c r="B7768" s="9" t="s">
        <v>3366</v>
      </c>
      <c r="C7768" s="10">
        <v>19096</v>
      </c>
      <c r="D7768" s="9">
        <v>4453315724</v>
      </c>
      <c r="E7768" s="9" t="e">
        <f>INDEX(#REF!:#REF!,MATCH($D7768,#REF!:#REF!,0),MATCH(#REF!,#REF!:#REF!,0))</f>
        <v>#REF!</v>
      </c>
      <c r="F7768" s="9" t="e">
        <f>INDEX(#REF!:#REF!,MATCH($D7768,#REF!:#REF!,0),MATCH(#REF!,#REF!:#REF!,0))</f>
        <v>#REF!</v>
      </c>
    </row>
    <row r="7769" spans="1:6" ht="16.5" x14ac:dyDescent="0.3">
      <c r="A7769" s="9" t="s">
        <v>14556</v>
      </c>
      <c r="B7769" s="9" t="s">
        <v>2103</v>
      </c>
      <c r="C7769" s="10">
        <v>14979</v>
      </c>
      <c r="D7769" s="9">
        <v>7957976743</v>
      </c>
      <c r="E7769" s="9" t="e">
        <f>INDEX(#REF!:#REF!,MATCH($D7769,#REF!:#REF!,0),MATCH(#REF!,#REF!:#REF!,0))</f>
        <v>#REF!</v>
      </c>
      <c r="F7769" s="9" t="e">
        <f>INDEX(#REF!:#REF!,MATCH($D7769,#REF!:#REF!,0),MATCH(#REF!,#REF!:#REF!,0))</f>
        <v>#REF!</v>
      </c>
    </row>
    <row r="7770" spans="1:6" ht="16.5" x14ac:dyDescent="0.3">
      <c r="A7770" s="9" t="s">
        <v>14555</v>
      </c>
      <c r="B7770" s="9" t="s">
        <v>2277</v>
      </c>
      <c r="C7770" s="10">
        <v>54088</v>
      </c>
      <c r="D7770" s="9">
        <v>8322342209</v>
      </c>
      <c r="E7770" s="9" t="e">
        <f>INDEX(#REF!:#REF!,MATCH($D7770,#REF!:#REF!,0),MATCH(#REF!,#REF!:#REF!,0))</f>
        <v>#REF!</v>
      </c>
      <c r="F7770" s="9" t="e">
        <f>INDEX(#REF!:#REF!,MATCH($D7770,#REF!:#REF!,0),MATCH(#REF!,#REF!:#REF!,0))</f>
        <v>#REF!</v>
      </c>
    </row>
    <row r="7771" spans="1:6" ht="16.5" x14ac:dyDescent="0.3">
      <c r="A7771" s="9" t="s">
        <v>14554</v>
      </c>
      <c r="B7771" s="9" t="s">
        <v>3800</v>
      </c>
      <c r="C7771" s="10">
        <v>18257</v>
      </c>
      <c r="D7771" s="9">
        <v>1743464649</v>
      </c>
      <c r="E7771" s="9" t="e">
        <f>INDEX(#REF!:#REF!,MATCH($D7771,#REF!:#REF!,0),MATCH(#REF!,#REF!:#REF!,0))</f>
        <v>#REF!</v>
      </c>
      <c r="F7771" s="9" t="e">
        <f>INDEX(#REF!:#REF!,MATCH($D7771,#REF!:#REF!,0),MATCH(#REF!,#REF!:#REF!,0))</f>
        <v>#REF!</v>
      </c>
    </row>
    <row r="7772" spans="1:6" ht="16.5" x14ac:dyDescent="0.3">
      <c r="A7772" s="9" t="s">
        <v>14553</v>
      </c>
      <c r="B7772" s="9" t="s">
        <v>3642</v>
      </c>
      <c r="C7772" s="10">
        <v>58689</v>
      </c>
      <c r="D7772" s="9">
        <v>8519669638</v>
      </c>
      <c r="E7772" s="9" t="e">
        <f>INDEX(#REF!:#REF!,MATCH($D7772,#REF!:#REF!,0),MATCH(#REF!,#REF!:#REF!,0))</f>
        <v>#REF!</v>
      </c>
      <c r="F7772" s="9" t="e">
        <f>INDEX(#REF!:#REF!,MATCH($D7772,#REF!:#REF!,0),MATCH(#REF!,#REF!:#REF!,0))</f>
        <v>#REF!</v>
      </c>
    </row>
    <row r="7773" spans="1:6" ht="16.5" x14ac:dyDescent="0.3">
      <c r="A7773" s="9" t="s">
        <v>14552</v>
      </c>
      <c r="B7773" s="9" t="s">
        <v>2274</v>
      </c>
      <c r="C7773" s="10">
        <v>57329</v>
      </c>
      <c r="D7773" s="9">
        <v>2821741499</v>
      </c>
      <c r="E7773" s="9" t="e">
        <f>INDEX(#REF!:#REF!,MATCH($D7773,#REF!:#REF!,0),MATCH(#REF!,#REF!:#REF!,0))</f>
        <v>#REF!</v>
      </c>
      <c r="F7773" s="9" t="e">
        <f>INDEX(#REF!:#REF!,MATCH($D7773,#REF!:#REF!,0),MATCH(#REF!,#REF!:#REF!,0))</f>
        <v>#REF!</v>
      </c>
    </row>
    <row r="7774" spans="1:6" ht="16.5" x14ac:dyDescent="0.3">
      <c r="A7774" s="9" t="s">
        <v>14551</v>
      </c>
      <c r="B7774" s="9" t="s">
        <v>2034</v>
      </c>
      <c r="C7774" s="10">
        <v>10684</v>
      </c>
      <c r="D7774" s="9">
        <v>2859931651</v>
      </c>
      <c r="E7774" s="9" t="e">
        <f>INDEX(#REF!:#REF!,MATCH($D7774,#REF!:#REF!,0),MATCH(#REF!,#REF!:#REF!,0))</f>
        <v>#REF!</v>
      </c>
      <c r="F7774" s="9" t="e">
        <f>INDEX(#REF!:#REF!,MATCH($D7774,#REF!:#REF!,0),MATCH(#REF!,#REF!:#REF!,0))</f>
        <v>#REF!</v>
      </c>
    </row>
    <row r="7775" spans="1:6" ht="16.5" x14ac:dyDescent="0.3">
      <c r="A7775" s="9" t="s">
        <v>14550</v>
      </c>
      <c r="B7775" s="9" t="s">
        <v>2206</v>
      </c>
      <c r="C7775" s="10">
        <v>21743</v>
      </c>
      <c r="D7775" s="9">
        <v>7462961601</v>
      </c>
      <c r="E7775" s="9" t="e">
        <f>INDEX(#REF!:#REF!,MATCH($D7775,#REF!:#REF!,0),MATCH(#REF!,#REF!:#REF!,0))</f>
        <v>#REF!</v>
      </c>
      <c r="F7775" s="9" t="e">
        <f>INDEX(#REF!:#REF!,MATCH($D7775,#REF!:#REF!,0),MATCH(#REF!,#REF!:#REF!,0))</f>
        <v>#REF!</v>
      </c>
    </row>
    <row r="7776" spans="1:6" ht="16.5" x14ac:dyDescent="0.3">
      <c r="A7776" s="9" t="s">
        <v>14549</v>
      </c>
      <c r="B7776" s="9" t="s">
        <v>2092</v>
      </c>
      <c r="C7776" s="10">
        <v>21228</v>
      </c>
      <c r="D7776" s="9">
        <v>2763158331</v>
      </c>
      <c r="E7776" s="9" t="e">
        <f>INDEX(#REF!:#REF!,MATCH($D7776,#REF!:#REF!,0),MATCH(#REF!,#REF!:#REF!,0))</f>
        <v>#REF!</v>
      </c>
      <c r="F7776" s="9" t="e">
        <f>INDEX(#REF!:#REF!,MATCH($D7776,#REF!:#REF!,0),MATCH(#REF!,#REF!:#REF!,0))</f>
        <v>#REF!</v>
      </c>
    </row>
    <row r="7777" spans="1:6" ht="16.5" x14ac:dyDescent="0.3">
      <c r="A7777" s="9" t="s">
        <v>14548</v>
      </c>
      <c r="B7777" s="9" t="s">
        <v>2312</v>
      </c>
      <c r="C7777" s="10">
        <v>38983</v>
      </c>
      <c r="D7777" s="9">
        <v>3967370569</v>
      </c>
      <c r="E7777" s="9" t="e">
        <f>INDEX(#REF!:#REF!,MATCH($D7777,#REF!:#REF!,0),MATCH(#REF!,#REF!:#REF!,0))</f>
        <v>#REF!</v>
      </c>
      <c r="F7777" s="9" t="e">
        <f>INDEX(#REF!:#REF!,MATCH($D7777,#REF!:#REF!,0),MATCH(#REF!,#REF!:#REF!,0))</f>
        <v>#REF!</v>
      </c>
    </row>
    <row r="7778" spans="1:6" ht="16.5" x14ac:dyDescent="0.3">
      <c r="A7778" s="9" t="s">
        <v>14547</v>
      </c>
      <c r="B7778" s="9" t="s">
        <v>2140</v>
      </c>
      <c r="C7778" s="10">
        <v>34635</v>
      </c>
      <c r="D7778" s="9">
        <v>5764917026</v>
      </c>
      <c r="E7778" s="9" t="e">
        <f>INDEX(#REF!:#REF!,MATCH($D7778,#REF!:#REF!,0),MATCH(#REF!,#REF!:#REF!,0))</f>
        <v>#REF!</v>
      </c>
      <c r="F7778" s="9" t="e">
        <f>INDEX(#REF!:#REF!,MATCH($D7778,#REF!:#REF!,0),MATCH(#REF!,#REF!:#REF!,0))</f>
        <v>#REF!</v>
      </c>
    </row>
    <row r="7779" spans="1:6" ht="16.5" x14ac:dyDescent="0.3">
      <c r="A7779" s="9" t="s">
        <v>14546</v>
      </c>
      <c r="B7779" s="9" t="s">
        <v>2134</v>
      </c>
      <c r="C7779" s="10">
        <v>36983</v>
      </c>
      <c r="D7779" s="9">
        <v>8731494560</v>
      </c>
      <c r="E7779" s="9" t="e">
        <f>INDEX(#REF!:#REF!,MATCH($D7779,#REF!:#REF!,0),MATCH(#REF!,#REF!:#REF!,0))</f>
        <v>#REF!</v>
      </c>
      <c r="F7779" s="9" t="e">
        <f>INDEX(#REF!:#REF!,MATCH($D7779,#REF!:#REF!,0),MATCH(#REF!,#REF!:#REF!,0))</f>
        <v>#REF!</v>
      </c>
    </row>
    <row r="7780" spans="1:6" ht="16.5" x14ac:dyDescent="0.3">
      <c r="A7780" s="9" t="s">
        <v>14545</v>
      </c>
      <c r="B7780" s="9" t="s">
        <v>1963</v>
      </c>
      <c r="C7780" s="10">
        <v>42909</v>
      </c>
      <c r="D7780" s="9">
        <v>1462166245</v>
      </c>
      <c r="E7780" s="9" t="e">
        <f>INDEX(#REF!:#REF!,MATCH($D7780,#REF!:#REF!,0),MATCH(#REF!,#REF!:#REF!,0))</f>
        <v>#REF!</v>
      </c>
      <c r="F7780" s="9" t="e">
        <f>INDEX(#REF!:#REF!,MATCH($D7780,#REF!:#REF!,0),MATCH(#REF!,#REF!:#REF!,0))</f>
        <v>#REF!</v>
      </c>
    </row>
    <row r="7781" spans="1:6" ht="16.5" x14ac:dyDescent="0.3">
      <c r="A7781" s="9" t="s">
        <v>14544</v>
      </c>
      <c r="B7781" s="9" t="s">
        <v>2248</v>
      </c>
      <c r="C7781" s="10">
        <v>31232</v>
      </c>
      <c r="D7781" s="9">
        <v>7098438871</v>
      </c>
      <c r="E7781" s="9" t="e">
        <f>INDEX(#REF!:#REF!,MATCH($D7781,#REF!:#REF!,0),MATCH(#REF!,#REF!:#REF!,0))</f>
        <v>#REF!</v>
      </c>
      <c r="F7781" s="9" t="e">
        <f>INDEX(#REF!:#REF!,MATCH($D7781,#REF!:#REF!,0),MATCH(#REF!,#REF!:#REF!,0))</f>
        <v>#REF!</v>
      </c>
    </row>
    <row r="7782" spans="1:6" ht="16.5" x14ac:dyDescent="0.3">
      <c r="A7782" s="9" t="s">
        <v>14543</v>
      </c>
      <c r="B7782" s="9" t="s">
        <v>1981</v>
      </c>
      <c r="C7782" s="10">
        <v>21491</v>
      </c>
      <c r="D7782" s="9">
        <v>2493113470</v>
      </c>
      <c r="E7782" s="9" t="e">
        <f>INDEX(#REF!:#REF!,MATCH($D7782,#REF!:#REF!,0),MATCH(#REF!,#REF!:#REF!,0))</f>
        <v>#REF!</v>
      </c>
      <c r="F7782" s="9" t="e">
        <f>INDEX(#REF!:#REF!,MATCH($D7782,#REF!:#REF!,0),MATCH(#REF!,#REF!:#REF!,0))</f>
        <v>#REF!</v>
      </c>
    </row>
    <row r="7783" spans="1:6" ht="16.5" x14ac:dyDescent="0.3">
      <c r="A7783" s="9" t="s">
        <v>14542</v>
      </c>
      <c r="B7783" s="9" t="s">
        <v>2341</v>
      </c>
      <c r="C7783" s="10">
        <v>11842</v>
      </c>
      <c r="D7783" s="9">
        <v>6209983448</v>
      </c>
      <c r="E7783" s="9" t="e">
        <f>INDEX(#REF!:#REF!,MATCH($D7783,#REF!:#REF!,0),MATCH(#REF!,#REF!:#REF!,0))</f>
        <v>#REF!</v>
      </c>
      <c r="F7783" s="9" t="e">
        <f>INDEX(#REF!:#REF!,MATCH($D7783,#REF!:#REF!,0),MATCH(#REF!,#REF!:#REF!,0))</f>
        <v>#REF!</v>
      </c>
    </row>
    <row r="7784" spans="1:6" ht="16.5" x14ac:dyDescent="0.3">
      <c r="A7784" s="9" t="s">
        <v>14541</v>
      </c>
      <c r="B7784" s="9" t="s">
        <v>2856</v>
      </c>
      <c r="C7784" s="10">
        <v>42574</v>
      </c>
      <c r="D7784" s="9">
        <v>7243767311</v>
      </c>
      <c r="E7784" s="9" t="e">
        <f>INDEX(#REF!:#REF!,MATCH($D7784,#REF!:#REF!,0),MATCH(#REF!,#REF!:#REF!,0))</f>
        <v>#REF!</v>
      </c>
      <c r="F7784" s="9" t="e">
        <f>INDEX(#REF!:#REF!,MATCH($D7784,#REF!:#REF!,0),MATCH(#REF!,#REF!:#REF!,0))</f>
        <v>#REF!</v>
      </c>
    </row>
    <row r="7785" spans="1:6" ht="16.5" x14ac:dyDescent="0.3">
      <c r="A7785" s="9" t="s">
        <v>14540</v>
      </c>
      <c r="B7785" s="9" t="s">
        <v>2144</v>
      </c>
      <c r="C7785" s="10">
        <v>58833</v>
      </c>
      <c r="D7785" s="9">
        <v>6769297310</v>
      </c>
      <c r="E7785" s="9" t="e">
        <f>INDEX(#REF!:#REF!,MATCH($D7785,#REF!:#REF!,0),MATCH(#REF!,#REF!:#REF!,0))</f>
        <v>#REF!</v>
      </c>
      <c r="F7785" s="9" t="e">
        <f>INDEX(#REF!:#REF!,MATCH($D7785,#REF!:#REF!,0),MATCH(#REF!,#REF!:#REF!,0))</f>
        <v>#REF!</v>
      </c>
    </row>
    <row r="7786" spans="1:6" ht="16.5" x14ac:dyDescent="0.3">
      <c r="A7786" s="9" t="s">
        <v>14539</v>
      </c>
      <c r="B7786" s="9" t="s">
        <v>2633</v>
      </c>
      <c r="C7786" s="10">
        <v>14158</v>
      </c>
      <c r="D7786" s="9">
        <v>1532722974</v>
      </c>
      <c r="E7786" s="9" t="e">
        <f>INDEX(#REF!:#REF!,MATCH($D7786,#REF!:#REF!,0),MATCH(#REF!,#REF!:#REF!,0))</f>
        <v>#REF!</v>
      </c>
      <c r="F7786" s="9" t="e">
        <f>INDEX(#REF!:#REF!,MATCH($D7786,#REF!:#REF!,0),MATCH(#REF!,#REF!:#REF!,0))</f>
        <v>#REF!</v>
      </c>
    </row>
    <row r="7787" spans="1:6" ht="16.5" x14ac:dyDescent="0.3">
      <c r="A7787" s="9" t="s">
        <v>14538</v>
      </c>
      <c r="B7787" s="9" t="s">
        <v>2982</v>
      </c>
      <c r="C7787" s="10">
        <v>56871</v>
      </c>
      <c r="D7787" s="9">
        <v>4009257075</v>
      </c>
      <c r="E7787" s="9" t="e">
        <f>INDEX(#REF!:#REF!,MATCH($D7787,#REF!:#REF!,0),MATCH(#REF!,#REF!:#REF!,0))</f>
        <v>#REF!</v>
      </c>
      <c r="F7787" s="9" t="e">
        <f>INDEX(#REF!:#REF!,MATCH($D7787,#REF!:#REF!,0),MATCH(#REF!,#REF!:#REF!,0))</f>
        <v>#REF!</v>
      </c>
    </row>
    <row r="7788" spans="1:6" ht="16.5" x14ac:dyDescent="0.3">
      <c r="A7788" s="9" t="s">
        <v>14537</v>
      </c>
      <c r="B7788" s="9" t="s">
        <v>2680</v>
      </c>
      <c r="C7788" s="10">
        <v>42738</v>
      </c>
      <c r="D7788" s="9">
        <v>2411473303</v>
      </c>
      <c r="E7788" s="9" t="e">
        <f>INDEX(#REF!:#REF!,MATCH($D7788,#REF!:#REF!,0),MATCH(#REF!,#REF!:#REF!,0))</f>
        <v>#REF!</v>
      </c>
      <c r="F7788" s="9" t="e">
        <f>INDEX(#REF!:#REF!,MATCH($D7788,#REF!:#REF!,0),MATCH(#REF!,#REF!:#REF!,0))</f>
        <v>#REF!</v>
      </c>
    </row>
    <row r="7789" spans="1:6" ht="16.5" x14ac:dyDescent="0.3">
      <c r="A7789" s="9" t="s">
        <v>14536</v>
      </c>
      <c r="B7789" s="9" t="s">
        <v>2063</v>
      </c>
      <c r="C7789" s="10">
        <v>20933</v>
      </c>
      <c r="D7789" s="9">
        <v>4808886316</v>
      </c>
      <c r="E7789" s="9" t="e">
        <f>INDEX(#REF!:#REF!,MATCH($D7789,#REF!:#REF!,0),MATCH(#REF!,#REF!:#REF!,0))</f>
        <v>#REF!</v>
      </c>
      <c r="F7789" s="9" t="e">
        <f>INDEX(#REF!:#REF!,MATCH($D7789,#REF!:#REF!,0),MATCH(#REF!,#REF!:#REF!,0))</f>
        <v>#REF!</v>
      </c>
    </row>
    <row r="7790" spans="1:6" ht="16.5" x14ac:dyDescent="0.3">
      <c r="A7790" s="9" t="s">
        <v>14535</v>
      </c>
      <c r="B7790" s="9" t="s">
        <v>2375</v>
      </c>
      <c r="C7790" s="10">
        <v>39342</v>
      </c>
      <c r="D7790" s="9">
        <v>8127128031</v>
      </c>
      <c r="E7790" s="9" t="e">
        <f>INDEX(#REF!:#REF!,MATCH($D7790,#REF!:#REF!,0),MATCH(#REF!,#REF!:#REF!,0))</f>
        <v>#REF!</v>
      </c>
      <c r="F7790" s="9" t="e">
        <f>INDEX(#REF!:#REF!,MATCH($D7790,#REF!:#REF!,0),MATCH(#REF!,#REF!:#REF!,0))</f>
        <v>#REF!</v>
      </c>
    </row>
    <row r="7791" spans="1:6" ht="16.5" x14ac:dyDescent="0.3">
      <c r="A7791" s="9" t="s">
        <v>14534</v>
      </c>
      <c r="B7791" s="9" t="s">
        <v>2027</v>
      </c>
      <c r="C7791" s="10">
        <v>24434</v>
      </c>
      <c r="D7791" s="9">
        <v>8664054479</v>
      </c>
      <c r="E7791" s="9" t="e">
        <f>INDEX(#REF!:#REF!,MATCH($D7791,#REF!:#REF!,0),MATCH(#REF!,#REF!:#REF!,0))</f>
        <v>#REF!</v>
      </c>
      <c r="F7791" s="9" t="e">
        <f>INDEX(#REF!:#REF!,MATCH($D7791,#REF!:#REF!,0),MATCH(#REF!,#REF!:#REF!,0))</f>
        <v>#REF!</v>
      </c>
    </row>
    <row r="7792" spans="1:6" ht="16.5" x14ac:dyDescent="0.3">
      <c r="A7792" s="9" t="s">
        <v>14533</v>
      </c>
      <c r="B7792" s="9" t="s">
        <v>3366</v>
      </c>
      <c r="C7792" s="10">
        <v>31642</v>
      </c>
      <c r="D7792" s="9">
        <v>8895721314</v>
      </c>
      <c r="E7792" s="9" t="e">
        <f>INDEX(#REF!:#REF!,MATCH($D7792,#REF!:#REF!,0),MATCH(#REF!,#REF!:#REF!,0))</f>
        <v>#REF!</v>
      </c>
      <c r="F7792" s="9" t="e">
        <f>INDEX(#REF!:#REF!,MATCH($D7792,#REF!:#REF!,0),MATCH(#REF!,#REF!:#REF!,0))</f>
        <v>#REF!</v>
      </c>
    </row>
    <row r="7793" spans="1:6" ht="16.5" x14ac:dyDescent="0.3">
      <c r="A7793" s="9" t="s">
        <v>14532</v>
      </c>
      <c r="B7793" s="9" t="s">
        <v>2250</v>
      </c>
      <c r="C7793" s="10">
        <v>14525</v>
      </c>
      <c r="D7793" s="9">
        <v>116428384</v>
      </c>
      <c r="E7793" s="9" t="e">
        <f>INDEX(#REF!:#REF!,MATCH($D7793,#REF!:#REF!,0),MATCH(#REF!,#REF!:#REF!,0))</f>
        <v>#REF!</v>
      </c>
      <c r="F7793" s="9" t="e">
        <f>INDEX(#REF!:#REF!,MATCH($D7793,#REF!:#REF!,0),MATCH(#REF!,#REF!:#REF!,0))</f>
        <v>#REF!</v>
      </c>
    </row>
    <row r="7794" spans="1:6" ht="16.5" x14ac:dyDescent="0.3">
      <c r="A7794" s="9" t="s">
        <v>14531</v>
      </c>
      <c r="B7794" s="9" t="s">
        <v>2349</v>
      </c>
      <c r="C7794" s="10">
        <v>31589</v>
      </c>
      <c r="D7794" s="9">
        <v>9590888275</v>
      </c>
      <c r="E7794" s="9" t="e">
        <f>INDEX(#REF!:#REF!,MATCH($D7794,#REF!:#REF!,0),MATCH(#REF!,#REF!:#REF!,0))</f>
        <v>#REF!</v>
      </c>
      <c r="F7794" s="9" t="e">
        <f>INDEX(#REF!:#REF!,MATCH($D7794,#REF!:#REF!,0),MATCH(#REF!,#REF!:#REF!,0))</f>
        <v>#REF!</v>
      </c>
    </row>
    <row r="7795" spans="1:6" ht="16.5" x14ac:dyDescent="0.3">
      <c r="A7795" s="9" t="s">
        <v>14530</v>
      </c>
      <c r="B7795" s="9" t="s">
        <v>2688</v>
      </c>
      <c r="C7795" s="10">
        <v>25000</v>
      </c>
      <c r="D7795" s="9">
        <v>324399618</v>
      </c>
      <c r="E7795" s="9" t="e">
        <f>INDEX(#REF!:#REF!,MATCH($D7795,#REF!:#REF!,0),MATCH(#REF!,#REF!:#REF!,0))</f>
        <v>#REF!</v>
      </c>
      <c r="F7795" s="9" t="e">
        <f>INDEX(#REF!:#REF!,MATCH($D7795,#REF!:#REF!,0),MATCH(#REF!,#REF!:#REF!,0))</f>
        <v>#REF!</v>
      </c>
    </row>
    <row r="7796" spans="1:6" ht="16.5" x14ac:dyDescent="0.3">
      <c r="A7796" s="9" t="s">
        <v>14529</v>
      </c>
      <c r="B7796" s="9" t="s">
        <v>2132</v>
      </c>
      <c r="C7796" s="10">
        <v>30198</v>
      </c>
      <c r="D7796" s="9">
        <v>556704134</v>
      </c>
      <c r="E7796" s="9" t="e">
        <f>INDEX(#REF!:#REF!,MATCH($D7796,#REF!:#REF!,0),MATCH(#REF!,#REF!:#REF!,0))</f>
        <v>#REF!</v>
      </c>
      <c r="F7796" s="9" t="e">
        <f>INDEX(#REF!:#REF!,MATCH($D7796,#REF!:#REF!,0),MATCH(#REF!,#REF!:#REF!,0))</f>
        <v>#REF!</v>
      </c>
    </row>
    <row r="7797" spans="1:6" ht="16.5" x14ac:dyDescent="0.3">
      <c r="A7797" s="9" t="s">
        <v>14528</v>
      </c>
      <c r="B7797" s="9" t="s">
        <v>2188</v>
      </c>
      <c r="C7797" s="10">
        <v>35573</v>
      </c>
      <c r="D7797" s="9">
        <v>4409014943</v>
      </c>
      <c r="E7797" s="9" t="e">
        <f>INDEX(#REF!:#REF!,MATCH($D7797,#REF!:#REF!,0),MATCH(#REF!,#REF!:#REF!,0))</f>
        <v>#REF!</v>
      </c>
      <c r="F7797" s="9" t="e">
        <f>INDEX(#REF!:#REF!,MATCH($D7797,#REF!:#REF!,0),MATCH(#REF!,#REF!:#REF!,0))</f>
        <v>#REF!</v>
      </c>
    </row>
    <row r="7798" spans="1:6" ht="16.5" x14ac:dyDescent="0.3">
      <c r="A7798" s="9" t="s">
        <v>14527</v>
      </c>
      <c r="B7798" s="9" t="s">
        <v>2158</v>
      </c>
      <c r="C7798" s="10">
        <v>43819</v>
      </c>
      <c r="D7798" s="9">
        <v>5280433926</v>
      </c>
      <c r="E7798" s="9" t="e">
        <f>INDEX(#REF!:#REF!,MATCH($D7798,#REF!:#REF!,0),MATCH(#REF!,#REF!:#REF!,0))</f>
        <v>#REF!</v>
      </c>
      <c r="F7798" s="9" t="e">
        <f>INDEX(#REF!:#REF!,MATCH($D7798,#REF!:#REF!,0),MATCH(#REF!,#REF!:#REF!,0))</f>
        <v>#REF!</v>
      </c>
    </row>
    <row r="7799" spans="1:6" ht="16.5" x14ac:dyDescent="0.3">
      <c r="A7799" s="9" t="s">
        <v>14526</v>
      </c>
      <c r="B7799" s="9" t="s">
        <v>2831</v>
      </c>
      <c r="C7799" s="10">
        <v>51610</v>
      </c>
      <c r="D7799" s="9">
        <v>7436398989</v>
      </c>
      <c r="E7799" s="9" t="e">
        <f>INDEX(#REF!:#REF!,MATCH($D7799,#REF!:#REF!,0),MATCH(#REF!,#REF!:#REF!,0))</f>
        <v>#REF!</v>
      </c>
      <c r="F7799" s="9" t="e">
        <f>INDEX(#REF!:#REF!,MATCH($D7799,#REF!:#REF!,0),MATCH(#REF!,#REF!:#REF!,0))</f>
        <v>#REF!</v>
      </c>
    </row>
    <row r="7800" spans="1:6" ht="16.5" x14ac:dyDescent="0.3">
      <c r="A7800" s="9" t="s">
        <v>14525</v>
      </c>
      <c r="B7800" s="9" t="s">
        <v>2673</v>
      </c>
      <c r="C7800" s="10">
        <v>59422</v>
      </c>
      <c r="D7800" s="9">
        <v>7251959615</v>
      </c>
      <c r="E7800" s="9" t="e">
        <f>INDEX(#REF!:#REF!,MATCH($D7800,#REF!:#REF!,0),MATCH(#REF!,#REF!:#REF!,0))</f>
        <v>#REF!</v>
      </c>
      <c r="F7800" s="9" t="e">
        <f>INDEX(#REF!:#REF!,MATCH($D7800,#REF!:#REF!,0),MATCH(#REF!,#REF!:#REF!,0))</f>
        <v>#REF!</v>
      </c>
    </row>
    <row r="7801" spans="1:6" ht="16.5" x14ac:dyDescent="0.3">
      <c r="A7801" s="9" t="s">
        <v>14524</v>
      </c>
      <c r="B7801" s="9" t="s">
        <v>2783</v>
      </c>
      <c r="C7801" s="10">
        <v>34112</v>
      </c>
      <c r="D7801" s="9">
        <v>4031884281</v>
      </c>
      <c r="E7801" s="9" t="e">
        <f>INDEX(#REF!:#REF!,MATCH($D7801,#REF!:#REF!,0),MATCH(#REF!,#REF!:#REF!,0))</f>
        <v>#REF!</v>
      </c>
      <c r="F7801" s="9" t="e">
        <f>INDEX(#REF!:#REF!,MATCH($D7801,#REF!:#REF!,0),MATCH(#REF!,#REF!:#REF!,0))</f>
        <v>#REF!</v>
      </c>
    </row>
    <row r="7802" spans="1:6" ht="16.5" x14ac:dyDescent="0.3">
      <c r="A7802" s="9" t="s">
        <v>14523</v>
      </c>
      <c r="B7802" s="9" t="s">
        <v>2346</v>
      </c>
      <c r="C7802" s="10">
        <v>33319</v>
      </c>
      <c r="D7802" s="9">
        <v>2066028762</v>
      </c>
      <c r="E7802" s="9" t="e">
        <f>INDEX(#REF!:#REF!,MATCH($D7802,#REF!:#REF!,0),MATCH(#REF!,#REF!:#REF!,0))</f>
        <v>#REF!</v>
      </c>
      <c r="F7802" s="9" t="e">
        <f>INDEX(#REF!:#REF!,MATCH($D7802,#REF!:#REF!,0),MATCH(#REF!,#REF!:#REF!,0))</f>
        <v>#REF!</v>
      </c>
    </row>
    <row r="7803" spans="1:6" ht="16.5" x14ac:dyDescent="0.3">
      <c r="A7803" s="9" t="s">
        <v>14522</v>
      </c>
      <c r="B7803" s="9" t="s">
        <v>2635</v>
      </c>
      <c r="C7803" s="10">
        <v>47914</v>
      </c>
      <c r="D7803" s="9">
        <v>4359854056</v>
      </c>
      <c r="E7803" s="9" t="e">
        <f>INDEX(#REF!:#REF!,MATCH($D7803,#REF!:#REF!,0),MATCH(#REF!,#REF!:#REF!,0))</f>
        <v>#REF!</v>
      </c>
      <c r="F7803" s="9" t="e">
        <f>INDEX(#REF!:#REF!,MATCH($D7803,#REF!:#REF!,0),MATCH(#REF!,#REF!:#REF!,0))</f>
        <v>#REF!</v>
      </c>
    </row>
    <row r="7804" spans="1:6" ht="16.5" x14ac:dyDescent="0.3">
      <c r="A7804" s="9" t="s">
        <v>14521</v>
      </c>
      <c r="B7804" s="9" t="s">
        <v>2293</v>
      </c>
      <c r="C7804" s="10">
        <v>13824</v>
      </c>
      <c r="D7804" s="9">
        <v>8254304106</v>
      </c>
      <c r="E7804" s="9" t="e">
        <f>INDEX(#REF!:#REF!,MATCH($D7804,#REF!:#REF!,0),MATCH(#REF!,#REF!:#REF!,0))</f>
        <v>#REF!</v>
      </c>
      <c r="F7804" s="9" t="e">
        <f>INDEX(#REF!:#REF!,MATCH($D7804,#REF!:#REF!,0),MATCH(#REF!,#REF!:#REF!,0))</f>
        <v>#REF!</v>
      </c>
    </row>
    <row r="7805" spans="1:6" ht="16.5" x14ac:dyDescent="0.3">
      <c r="A7805" s="9" t="s">
        <v>14520</v>
      </c>
      <c r="B7805" s="9" t="s">
        <v>2389</v>
      </c>
      <c r="C7805" s="10">
        <v>33198</v>
      </c>
      <c r="D7805" s="9">
        <v>5293354957</v>
      </c>
      <c r="E7805" s="9" t="e">
        <f>INDEX(#REF!:#REF!,MATCH($D7805,#REF!:#REF!,0),MATCH(#REF!,#REF!:#REF!,0))</f>
        <v>#REF!</v>
      </c>
      <c r="F7805" s="9" t="e">
        <f>INDEX(#REF!:#REF!,MATCH($D7805,#REF!:#REF!,0),MATCH(#REF!,#REF!:#REF!,0))</f>
        <v>#REF!</v>
      </c>
    </row>
    <row r="7806" spans="1:6" ht="16.5" x14ac:dyDescent="0.3">
      <c r="A7806" s="9" t="s">
        <v>14519</v>
      </c>
      <c r="B7806" s="9" t="s">
        <v>2304</v>
      </c>
      <c r="C7806" s="10">
        <v>29124</v>
      </c>
      <c r="D7806" s="9">
        <v>2565290632</v>
      </c>
      <c r="E7806" s="9" t="e">
        <f>INDEX(#REF!:#REF!,MATCH($D7806,#REF!:#REF!,0),MATCH(#REF!,#REF!:#REF!,0))</f>
        <v>#REF!</v>
      </c>
      <c r="F7806" s="9" t="e">
        <f>INDEX(#REF!:#REF!,MATCH($D7806,#REF!:#REF!,0),MATCH(#REF!,#REF!:#REF!,0))</f>
        <v>#REF!</v>
      </c>
    </row>
    <row r="7807" spans="1:6" ht="16.5" x14ac:dyDescent="0.3">
      <c r="A7807" s="9" t="s">
        <v>14518</v>
      </c>
      <c r="B7807" s="9" t="s">
        <v>2167</v>
      </c>
      <c r="C7807" s="10">
        <v>17709</v>
      </c>
      <c r="D7807" s="9">
        <v>1074899180</v>
      </c>
      <c r="E7807" s="9" t="e">
        <f>INDEX(#REF!:#REF!,MATCH($D7807,#REF!:#REF!,0),MATCH(#REF!,#REF!:#REF!,0))</f>
        <v>#REF!</v>
      </c>
      <c r="F7807" s="9" t="e">
        <f>INDEX(#REF!:#REF!,MATCH($D7807,#REF!:#REF!,0),MATCH(#REF!,#REF!:#REF!,0))</f>
        <v>#REF!</v>
      </c>
    </row>
    <row r="7808" spans="1:6" ht="16.5" x14ac:dyDescent="0.3">
      <c r="A7808" s="9" t="s">
        <v>14517</v>
      </c>
      <c r="B7808" s="9" t="s">
        <v>2368</v>
      </c>
      <c r="C7808" s="10">
        <v>49257</v>
      </c>
      <c r="D7808" s="9">
        <v>9620547551</v>
      </c>
      <c r="E7808" s="9" t="e">
        <f>INDEX(#REF!:#REF!,MATCH($D7808,#REF!:#REF!,0),MATCH(#REF!,#REF!:#REF!,0))</f>
        <v>#REF!</v>
      </c>
      <c r="F7808" s="9" t="e">
        <f>INDEX(#REF!:#REF!,MATCH($D7808,#REF!:#REF!,0),MATCH(#REF!,#REF!:#REF!,0))</f>
        <v>#REF!</v>
      </c>
    </row>
    <row r="7809" spans="1:6" ht="16.5" x14ac:dyDescent="0.3">
      <c r="A7809" s="9" t="s">
        <v>14516</v>
      </c>
      <c r="B7809" s="9" t="s">
        <v>2044</v>
      </c>
      <c r="C7809" s="10">
        <v>39943</v>
      </c>
      <c r="D7809" s="9">
        <v>1598957961</v>
      </c>
      <c r="E7809" s="9" t="e">
        <f>INDEX(#REF!:#REF!,MATCH($D7809,#REF!:#REF!,0),MATCH(#REF!,#REF!:#REF!,0))</f>
        <v>#REF!</v>
      </c>
      <c r="F7809" s="9" t="e">
        <f>INDEX(#REF!:#REF!,MATCH($D7809,#REF!:#REF!,0),MATCH(#REF!,#REF!:#REF!,0))</f>
        <v>#REF!</v>
      </c>
    </row>
    <row r="7810" spans="1:6" ht="16.5" x14ac:dyDescent="0.3">
      <c r="A7810" s="9" t="s">
        <v>14515</v>
      </c>
      <c r="B7810" s="9" t="s">
        <v>2635</v>
      </c>
      <c r="C7810" s="10">
        <v>48327</v>
      </c>
      <c r="D7810" s="9">
        <v>3545427749</v>
      </c>
      <c r="E7810" s="9" t="e">
        <f>INDEX(#REF!:#REF!,MATCH($D7810,#REF!:#REF!,0),MATCH(#REF!,#REF!:#REF!,0))</f>
        <v>#REF!</v>
      </c>
      <c r="F7810" s="9" t="e">
        <f>INDEX(#REF!:#REF!,MATCH($D7810,#REF!:#REF!,0),MATCH(#REF!,#REF!:#REF!,0))</f>
        <v>#REF!</v>
      </c>
    </row>
    <row r="7811" spans="1:6" ht="16.5" x14ac:dyDescent="0.3">
      <c r="A7811" s="9" t="s">
        <v>14514</v>
      </c>
      <c r="B7811" s="9" t="s">
        <v>2258</v>
      </c>
      <c r="C7811" s="10">
        <v>16204</v>
      </c>
      <c r="D7811" s="9">
        <v>9457151267</v>
      </c>
      <c r="E7811" s="9" t="e">
        <f>INDEX(#REF!:#REF!,MATCH($D7811,#REF!:#REF!,0),MATCH(#REF!,#REF!:#REF!,0))</f>
        <v>#REF!</v>
      </c>
      <c r="F7811" s="9" t="e">
        <f>INDEX(#REF!:#REF!,MATCH($D7811,#REF!:#REF!,0),MATCH(#REF!,#REF!:#REF!,0))</f>
        <v>#REF!</v>
      </c>
    </row>
    <row r="7812" spans="1:6" ht="16.5" x14ac:dyDescent="0.3">
      <c r="A7812" s="9" t="s">
        <v>14513</v>
      </c>
      <c r="B7812" s="9" t="s">
        <v>2914</v>
      </c>
      <c r="C7812" s="10">
        <v>38895</v>
      </c>
      <c r="D7812" s="9">
        <v>5623896162</v>
      </c>
      <c r="E7812" s="9" t="e">
        <f>INDEX(#REF!:#REF!,MATCH($D7812,#REF!:#REF!,0),MATCH(#REF!,#REF!:#REF!,0))</f>
        <v>#REF!</v>
      </c>
      <c r="F7812" s="9" t="e">
        <f>INDEX(#REF!:#REF!,MATCH($D7812,#REF!:#REF!,0),MATCH(#REF!,#REF!:#REF!,0))</f>
        <v>#REF!</v>
      </c>
    </row>
    <row r="7813" spans="1:6" ht="16.5" x14ac:dyDescent="0.3">
      <c r="A7813" s="9" t="s">
        <v>14512</v>
      </c>
      <c r="B7813" s="9" t="s">
        <v>2241</v>
      </c>
      <c r="C7813" s="10">
        <v>12570</v>
      </c>
      <c r="D7813" s="9">
        <v>7962906979</v>
      </c>
      <c r="E7813" s="9" t="e">
        <f>INDEX(#REF!:#REF!,MATCH($D7813,#REF!:#REF!,0),MATCH(#REF!,#REF!:#REF!,0))</f>
        <v>#REF!</v>
      </c>
      <c r="F7813" s="9" t="e">
        <f>INDEX(#REF!:#REF!,MATCH($D7813,#REF!:#REF!,0),MATCH(#REF!,#REF!:#REF!,0))</f>
        <v>#REF!</v>
      </c>
    </row>
    <row r="7814" spans="1:6" ht="16.5" x14ac:dyDescent="0.3">
      <c r="A7814" s="9" t="s">
        <v>14511</v>
      </c>
      <c r="B7814" s="9" t="s">
        <v>2450</v>
      </c>
      <c r="C7814" s="10">
        <v>47087</v>
      </c>
      <c r="D7814" s="9">
        <v>1522190236</v>
      </c>
      <c r="E7814" s="9" t="e">
        <f>INDEX(#REF!:#REF!,MATCH($D7814,#REF!:#REF!,0),MATCH(#REF!,#REF!:#REF!,0))</f>
        <v>#REF!</v>
      </c>
      <c r="F7814" s="9" t="e">
        <f>INDEX(#REF!:#REF!,MATCH($D7814,#REF!:#REF!,0),MATCH(#REF!,#REF!:#REF!,0))</f>
        <v>#REF!</v>
      </c>
    </row>
    <row r="7815" spans="1:6" ht="16.5" x14ac:dyDescent="0.3">
      <c r="A7815" s="9" t="s">
        <v>14510</v>
      </c>
      <c r="B7815" s="9" t="s">
        <v>2396</v>
      </c>
      <c r="C7815" s="10">
        <v>54540</v>
      </c>
      <c r="D7815" s="9">
        <v>901154172</v>
      </c>
      <c r="E7815" s="9" t="e">
        <f>INDEX(#REF!:#REF!,MATCH($D7815,#REF!:#REF!,0),MATCH(#REF!,#REF!:#REF!,0))</f>
        <v>#REF!</v>
      </c>
      <c r="F7815" s="9" t="e">
        <f>INDEX(#REF!:#REF!,MATCH($D7815,#REF!:#REF!,0),MATCH(#REF!,#REF!:#REF!,0))</f>
        <v>#REF!</v>
      </c>
    </row>
    <row r="7816" spans="1:6" ht="16.5" x14ac:dyDescent="0.3">
      <c r="A7816" s="9" t="s">
        <v>14509</v>
      </c>
      <c r="B7816" s="9" t="s">
        <v>2158</v>
      </c>
      <c r="C7816" s="10">
        <v>12239</v>
      </c>
      <c r="D7816" s="9">
        <v>8277918739</v>
      </c>
      <c r="E7816" s="9" t="e">
        <f>INDEX(#REF!:#REF!,MATCH($D7816,#REF!:#REF!,0),MATCH(#REF!,#REF!:#REF!,0))</f>
        <v>#REF!</v>
      </c>
      <c r="F7816" s="9" t="e">
        <f>INDEX(#REF!:#REF!,MATCH($D7816,#REF!:#REF!,0),MATCH(#REF!,#REF!:#REF!,0))</f>
        <v>#REF!</v>
      </c>
    </row>
    <row r="7817" spans="1:6" ht="16.5" x14ac:dyDescent="0.3">
      <c r="A7817" s="9" t="s">
        <v>14508</v>
      </c>
      <c r="B7817" s="9" t="s">
        <v>2334</v>
      </c>
      <c r="C7817" s="10">
        <v>50873</v>
      </c>
      <c r="D7817" s="9">
        <v>1657097021</v>
      </c>
      <c r="E7817" s="9" t="e">
        <f>INDEX(#REF!:#REF!,MATCH($D7817,#REF!:#REF!,0),MATCH(#REF!,#REF!:#REF!,0))</f>
        <v>#REF!</v>
      </c>
      <c r="F7817" s="9" t="e">
        <f>INDEX(#REF!:#REF!,MATCH($D7817,#REF!:#REF!,0),MATCH(#REF!,#REF!:#REF!,0))</f>
        <v>#REF!</v>
      </c>
    </row>
    <row r="7818" spans="1:6" ht="16.5" x14ac:dyDescent="0.3">
      <c r="A7818" s="9" t="s">
        <v>14507</v>
      </c>
      <c r="B7818" s="9" t="s">
        <v>2633</v>
      </c>
      <c r="C7818" s="10">
        <v>21603</v>
      </c>
      <c r="D7818" s="9">
        <v>7462961601</v>
      </c>
      <c r="E7818" s="9" t="e">
        <f>INDEX(#REF!:#REF!,MATCH($D7818,#REF!:#REF!,0),MATCH(#REF!,#REF!:#REF!,0))</f>
        <v>#REF!</v>
      </c>
      <c r="F7818" s="9" t="e">
        <f>INDEX(#REF!:#REF!,MATCH($D7818,#REF!:#REF!,0),MATCH(#REF!,#REF!:#REF!,0))</f>
        <v>#REF!</v>
      </c>
    </row>
    <row r="7819" spans="1:6" ht="16.5" x14ac:dyDescent="0.3">
      <c r="A7819" s="9" t="s">
        <v>14506</v>
      </c>
      <c r="B7819" s="9" t="s">
        <v>2354</v>
      </c>
      <c r="C7819" s="10">
        <v>20033</v>
      </c>
      <c r="D7819" s="9">
        <v>8024322455</v>
      </c>
      <c r="E7819" s="9" t="e">
        <f>INDEX(#REF!:#REF!,MATCH($D7819,#REF!:#REF!,0),MATCH(#REF!,#REF!:#REF!,0))</f>
        <v>#REF!</v>
      </c>
      <c r="F7819" s="9" t="e">
        <f>INDEX(#REF!:#REF!,MATCH($D7819,#REF!:#REF!,0),MATCH(#REF!,#REF!:#REF!,0))</f>
        <v>#REF!</v>
      </c>
    </row>
    <row r="7820" spans="1:6" ht="16.5" x14ac:dyDescent="0.3">
      <c r="A7820" s="9" t="s">
        <v>14505</v>
      </c>
      <c r="B7820" s="9" t="s">
        <v>2608</v>
      </c>
      <c r="C7820" s="10">
        <v>15319</v>
      </c>
      <c r="D7820" s="9">
        <v>1892125439</v>
      </c>
      <c r="E7820" s="9" t="e">
        <f>INDEX(#REF!:#REF!,MATCH($D7820,#REF!:#REF!,0),MATCH(#REF!,#REF!:#REF!,0))</f>
        <v>#REF!</v>
      </c>
      <c r="F7820" s="9" t="e">
        <f>INDEX(#REF!:#REF!,MATCH($D7820,#REF!:#REF!,0),MATCH(#REF!,#REF!:#REF!,0))</f>
        <v>#REF!</v>
      </c>
    </row>
    <row r="7821" spans="1:6" ht="16.5" x14ac:dyDescent="0.3">
      <c r="A7821" s="9" t="s">
        <v>14504</v>
      </c>
      <c r="B7821" s="9" t="s">
        <v>1973</v>
      </c>
      <c r="C7821" s="10">
        <v>34723</v>
      </c>
      <c r="D7821" s="9">
        <v>4852897158</v>
      </c>
      <c r="E7821" s="9" t="e">
        <f>INDEX(#REF!:#REF!,MATCH($D7821,#REF!:#REF!,0),MATCH(#REF!,#REF!:#REF!,0))</f>
        <v>#REF!</v>
      </c>
      <c r="F7821" s="9" t="e">
        <f>INDEX(#REF!:#REF!,MATCH($D7821,#REF!:#REF!,0),MATCH(#REF!,#REF!:#REF!,0))</f>
        <v>#REF!</v>
      </c>
    </row>
    <row r="7822" spans="1:6" ht="16.5" x14ac:dyDescent="0.3">
      <c r="A7822" s="9" t="s">
        <v>14503</v>
      </c>
      <c r="B7822" s="9" t="s">
        <v>2647</v>
      </c>
      <c r="C7822" s="10">
        <v>51732</v>
      </c>
      <c r="D7822" s="9">
        <v>1081492333</v>
      </c>
      <c r="E7822" s="9" t="e">
        <f>INDEX(#REF!:#REF!,MATCH($D7822,#REF!:#REF!,0),MATCH(#REF!,#REF!:#REF!,0))</f>
        <v>#REF!</v>
      </c>
      <c r="F7822" s="9" t="e">
        <f>INDEX(#REF!:#REF!,MATCH($D7822,#REF!:#REF!,0),MATCH(#REF!,#REF!:#REF!,0))</f>
        <v>#REF!</v>
      </c>
    </row>
    <row r="7823" spans="1:6" ht="16.5" x14ac:dyDescent="0.3">
      <c r="A7823" s="9" t="s">
        <v>14502</v>
      </c>
      <c r="B7823" s="9" t="s">
        <v>2059</v>
      </c>
      <c r="C7823" s="10">
        <v>21204</v>
      </c>
      <c r="D7823" s="9">
        <v>2257563263</v>
      </c>
      <c r="E7823" s="9" t="e">
        <f>INDEX(#REF!:#REF!,MATCH($D7823,#REF!:#REF!,0),MATCH(#REF!,#REF!:#REF!,0))</f>
        <v>#REF!</v>
      </c>
      <c r="F7823" s="9" t="e">
        <f>INDEX(#REF!:#REF!,MATCH($D7823,#REF!:#REF!,0),MATCH(#REF!,#REF!:#REF!,0))</f>
        <v>#REF!</v>
      </c>
    </row>
    <row r="7824" spans="1:6" ht="16.5" x14ac:dyDescent="0.3">
      <c r="A7824" s="9" t="s">
        <v>14501</v>
      </c>
      <c r="B7824" s="9" t="s">
        <v>2443</v>
      </c>
      <c r="C7824" s="10">
        <v>43994</v>
      </c>
      <c r="D7824" s="9">
        <v>5209112160</v>
      </c>
      <c r="E7824" s="9" t="e">
        <f>INDEX(#REF!:#REF!,MATCH($D7824,#REF!:#REF!,0),MATCH(#REF!,#REF!:#REF!,0))</f>
        <v>#REF!</v>
      </c>
      <c r="F7824" s="9" t="e">
        <f>INDEX(#REF!:#REF!,MATCH($D7824,#REF!:#REF!,0),MATCH(#REF!,#REF!:#REF!,0))</f>
        <v>#REF!</v>
      </c>
    </row>
    <row r="7825" spans="1:6" ht="16.5" x14ac:dyDescent="0.3">
      <c r="A7825" s="9" t="s">
        <v>14500</v>
      </c>
      <c r="B7825" s="9" t="s">
        <v>2127</v>
      </c>
      <c r="C7825" s="10">
        <v>54895</v>
      </c>
      <c r="D7825" s="9">
        <v>2497321256</v>
      </c>
      <c r="E7825" s="9" t="e">
        <f>INDEX(#REF!:#REF!,MATCH($D7825,#REF!:#REF!,0),MATCH(#REF!,#REF!:#REF!,0))</f>
        <v>#REF!</v>
      </c>
      <c r="F7825" s="9" t="e">
        <f>INDEX(#REF!:#REF!,MATCH($D7825,#REF!:#REF!,0),MATCH(#REF!,#REF!:#REF!,0))</f>
        <v>#REF!</v>
      </c>
    </row>
    <row r="7826" spans="1:6" ht="16.5" x14ac:dyDescent="0.3">
      <c r="A7826" s="9" t="s">
        <v>14499</v>
      </c>
      <c r="B7826" s="9" t="s">
        <v>3720</v>
      </c>
      <c r="C7826" s="10">
        <v>49100</v>
      </c>
      <c r="D7826" s="9">
        <v>8858733592</v>
      </c>
      <c r="E7826" s="9" t="e">
        <f>INDEX(#REF!:#REF!,MATCH($D7826,#REF!:#REF!,0),MATCH(#REF!,#REF!:#REF!,0))</f>
        <v>#REF!</v>
      </c>
      <c r="F7826" s="9" t="e">
        <f>INDEX(#REF!:#REF!,MATCH($D7826,#REF!:#REF!,0),MATCH(#REF!,#REF!:#REF!,0))</f>
        <v>#REF!</v>
      </c>
    </row>
    <row r="7827" spans="1:6" ht="16.5" x14ac:dyDescent="0.3">
      <c r="A7827" s="9" t="s">
        <v>14498</v>
      </c>
      <c r="B7827" s="9" t="s">
        <v>3498</v>
      </c>
      <c r="C7827" s="10">
        <v>42816</v>
      </c>
      <c r="D7827" s="9">
        <v>2128813026</v>
      </c>
      <c r="E7827" s="9" t="e">
        <f>INDEX(#REF!:#REF!,MATCH($D7827,#REF!:#REF!,0),MATCH(#REF!,#REF!:#REF!,0))</f>
        <v>#REF!</v>
      </c>
      <c r="F7827" s="9" t="e">
        <f>INDEX(#REF!:#REF!,MATCH($D7827,#REF!:#REF!,0),MATCH(#REF!,#REF!:#REF!,0))</f>
        <v>#REF!</v>
      </c>
    </row>
    <row r="7828" spans="1:6" ht="16.5" x14ac:dyDescent="0.3">
      <c r="A7828" s="9" t="s">
        <v>14497</v>
      </c>
      <c r="B7828" s="9" t="s">
        <v>2820</v>
      </c>
      <c r="C7828" s="10">
        <v>33328</v>
      </c>
      <c r="D7828" s="9">
        <v>1839046880</v>
      </c>
      <c r="E7828" s="9" t="e">
        <f>INDEX(#REF!:#REF!,MATCH($D7828,#REF!:#REF!,0),MATCH(#REF!,#REF!:#REF!,0))</f>
        <v>#REF!</v>
      </c>
      <c r="F7828" s="9" t="e">
        <f>INDEX(#REF!:#REF!,MATCH($D7828,#REF!:#REF!,0),MATCH(#REF!,#REF!:#REF!,0))</f>
        <v>#REF!</v>
      </c>
    </row>
    <row r="7829" spans="1:6" ht="16.5" x14ac:dyDescent="0.3">
      <c r="A7829" s="9" t="s">
        <v>14496</v>
      </c>
      <c r="B7829" s="9" t="s">
        <v>2129</v>
      </c>
      <c r="C7829" s="10">
        <v>15858</v>
      </c>
      <c r="D7829" s="9">
        <v>1549399640</v>
      </c>
      <c r="E7829" s="9" t="e">
        <f>INDEX(#REF!:#REF!,MATCH($D7829,#REF!:#REF!,0),MATCH(#REF!,#REF!:#REF!,0))</f>
        <v>#REF!</v>
      </c>
      <c r="F7829" s="9" t="e">
        <f>INDEX(#REF!:#REF!,MATCH($D7829,#REF!:#REF!,0),MATCH(#REF!,#REF!:#REF!,0))</f>
        <v>#REF!</v>
      </c>
    </row>
    <row r="7830" spans="1:6" ht="16.5" x14ac:dyDescent="0.3">
      <c r="A7830" s="9" t="s">
        <v>14495</v>
      </c>
      <c r="B7830" s="9" t="s">
        <v>2038</v>
      </c>
      <c r="C7830" s="10">
        <v>46968</v>
      </c>
      <c r="D7830" s="9">
        <v>8703756602</v>
      </c>
      <c r="E7830" s="9" t="e">
        <f>INDEX(#REF!:#REF!,MATCH($D7830,#REF!:#REF!,0),MATCH(#REF!,#REF!:#REF!,0))</f>
        <v>#REF!</v>
      </c>
      <c r="F7830" s="9" t="e">
        <f>INDEX(#REF!:#REF!,MATCH($D7830,#REF!:#REF!,0),MATCH(#REF!,#REF!:#REF!,0))</f>
        <v>#REF!</v>
      </c>
    </row>
    <row r="7831" spans="1:6" ht="16.5" x14ac:dyDescent="0.3">
      <c r="A7831" s="9" t="s">
        <v>14494</v>
      </c>
      <c r="B7831" s="9" t="s">
        <v>2260</v>
      </c>
      <c r="C7831" s="10">
        <v>48741</v>
      </c>
      <c r="D7831" s="9">
        <v>3967370569</v>
      </c>
      <c r="E7831" s="9" t="e">
        <f>INDEX(#REF!:#REF!,MATCH($D7831,#REF!:#REF!,0),MATCH(#REF!,#REF!:#REF!,0))</f>
        <v>#REF!</v>
      </c>
      <c r="F7831" s="9" t="e">
        <f>INDEX(#REF!:#REF!,MATCH($D7831,#REF!:#REF!,0),MATCH(#REF!,#REF!:#REF!,0))</f>
        <v>#REF!</v>
      </c>
    </row>
    <row r="7832" spans="1:6" ht="16.5" x14ac:dyDescent="0.3">
      <c r="A7832" s="9" t="s">
        <v>14493</v>
      </c>
      <c r="B7832" s="9" t="s">
        <v>2032</v>
      </c>
      <c r="C7832" s="10">
        <v>29714</v>
      </c>
      <c r="D7832" s="9">
        <v>3164004753</v>
      </c>
      <c r="E7832" s="9" t="e">
        <f>INDEX(#REF!:#REF!,MATCH($D7832,#REF!:#REF!,0),MATCH(#REF!,#REF!:#REF!,0))</f>
        <v>#REF!</v>
      </c>
      <c r="F7832" s="9" t="e">
        <f>INDEX(#REF!:#REF!,MATCH($D7832,#REF!:#REF!,0),MATCH(#REF!,#REF!:#REF!,0))</f>
        <v>#REF!</v>
      </c>
    </row>
    <row r="7833" spans="1:6" ht="16.5" x14ac:dyDescent="0.3">
      <c r="A7833" s="9" t="s">
        <v>14492</v>
      </c>
      <c r="B7833" s="9" t="s">
        <v>2673</v>
      </c>
      <c r="C7833" s="10">
        <v>39876</v>
      </c>
      <c r="D7833" s="9">
        <v>495702854</v>
      </c>
      <c r="E7833" s="9" t="e">
        <f>INDEX(#REF!:#REF!,MATCH($D7833,#REF!:#REF!,0),MATCH(#REF!,#REF!:#REF!,0))</f>
        <v>#REF!</v>
      </c>
      <c r="F7833" s="9" t="e">
        <f>INDEX(#REF!:#REF!,MATCH($D7833,#REF!:#REF!,0),MATCH(#REF!,#REF!:#REF!,0))</f>
        <v>#REF!</v>
      </c>
    </row>
    <row r="7834" spans="1:6" ht="16.5" x14ac:dyDescent="0.3">
      <c r="A7834" s="9" t="s">
        <v>14491</v>
      </c>
      <c r="B7834" s="9" t="s">
        <v>2762</v>
      </c>
      <c r="C7834" s="10">
        <v>14146</v>
      </c>
      <c r="D7834" s="9">
        <v>2973481236</v>
      </c>
      <c r="E7834" s="9" t="e">
        <f>INDEX(#REF!:#REF!,MATCH($D7834,#REF!:#REF!,0),MATCH(#REF!,#REF!:#REF!,0))</f>
        <v>#REF!</v>
      </c>
      <c r="F7834" s="9" t="e">
        <f>INDEX(#REF!:#REF!,MATCH($D7834,#REF!:#REF!,0),MATCH(#REF!,#REF!:#REF!,0))</f>
        <v>#REF!</v>
      </c>
    </row>
    <row r="7835" spans="1:6" ht="16.5" x14ac:dyDescent="0.3">
      <c r="A7835" s="9" t="s">
        <v>14490</v>
      </c>
      <c r="B7835" s="9" t="s">
        <v>2272</v>
      </c>
      <c r="C7835" s="10">
        <v>15521</v>
      </c>
      <c r="D7835" s="9">
        <v>4094820760</v>
      </c>
      <c r="E7835" s="9" t="e">
        <f>INDEX(#REF!:#REF!,MATCH($D7835,#REF!:#REF!,0),MATCH(#REF!,#REF!:#REF!,0))</f>
        <v>#REF!</v>
      </c>
      <c r="F7835" s="9" t="e">
        <f>INDEX(#REF!:#REF!,MATCH($D7835,#REF!:#REF!,0),MATCH(#REF!,#REF!:#REF!,0))</f>
        <v>#REF!</v>
      </c>
    </row>
    <row r="7836" spans="1:6" ht="16.5" x14ac:dyDescent="0.3">
      <c r="A7836" s="9" t="s">
        <v>14489</v>
      </c>
      <c r="B7836" s="9" t="s">
        <v>1997</v>
      </c>
      <c r="C7836" s="10">
        <v>32149</v>
      </c>
      <c r="D7836" s="9">
        <v>7670936274</v>
      </c>
      <c r="E7836" s="9" t="e">
        <f>INDEX(#REF!:#REF!,MATCH($D7836,#REF!:#REF!,0),MATCH(#REF!,#REF!:#REF!,0))</f>
        <v>#REF!</v>
      </c>
      <c r="F7836" s="9" t="e">
        <f>INDEX(#REF!:#REF!,MATCH($D7836,#REF!:#REF!,0),MATCH(#REF!,#REF!:#REF!,0))</f>
        <v>#REF!</v>
      </c>
    </row>
    <row r="7837" spans="1:6" ht="16.5" x14ac:dyDescent="0.3">
      <c r="A7837" s="9" t="s">
        <v>14488</v>
      </c>
      <c r="B7837" s="9" t="s">
        <v>3098</v>
      </c>
      <c r="C7837" s="10">
        <v>12596</v>
      </c>
      <c r="D7837" s="9">
        <v>2763158331</v>
      </c>
      <c r="E7837" s="9" t="e">
        <f>INDEX(#REF!:#REF!,MATCH($D7837,#REF!:#REF!,0),MATCH(#REF!,#REF!:#REF!,0))</f>
        <v>#REF!</v>
      </c>
      <c r="F7837" s="9" t="e">
        <f>INDEX(#REF!:#REF!,MATCH($D7837,#REF!:#REF!,0),MATCH(#REF!,#REF!:#REF!,0))</f>
        <v>#REF!</v>
      </c>
    </row>
    <row r="7838" spans="1:6" ht="16.5" x14ac:dyDescent="0.3">
      <c r="A7838" s="9" t="s">
        <v>14487</v>
      </c>
      <c r="B7838" s="9" t="s">
        <v>2759</v>
      </c>
      <c r="C7838" s="10">
        <v>55488</v>
      </c>
      <c r="D7838" s="9">
        <v>8128449354</v>
      </c>
      <c r="E7838" s="9" t="e">
        <f>INDEX(#REF!:#REF!,MATCH($D7838,#REF!:#REF!,0),MATCH(#REF!,#REF!:#REF!,0))</f>
        <v>#REF!</v>
      </c>
      <c r="F7838" s="9" t="e">
        <f>INDEX(#REF!:#REF!,MATCH($D7838,#REF!:#REF!,0),MATCH(#REF!,#REF!:#REF!,0))</f>
        <v>#REF!</v>
      </c>
    </row>
    <row r="7839" spans="1:6" ht="16.5" x14ac:dyDescent="0.3">
      <c r="A7839" s="9" t="s">
        <v>14486</v>
      </c>
      <c r="B7839" s="9" t="s">
        <v>1945</v>
      </c>
      <c r="C7839" s="10">
        <v>40111</v>
      </c>
      <c r="D7839" s="9">
        <v>9829586073</v>
      </c>
      <c r="E7839" s="9" t="e">
        <f>INDEX(#REF!:#REF!,MATCH($D7839,#REF!:#REF!,0),MATCH(#REF!,#REF!:#REF!,0))</f>
        <v>#REF!</v>
      </c>
      <c r="F7839" s="9" t="e">
        <f>INDEX(#REF!:#REF!,MATCH($D7839,#REF!:#REF!,0),MATCH(#REF!,#REF!:#REF!,0))</f>
        <v>#REF!</v>
      </c>
    </row>
    <row r="7840" spans="1:6" ht="16.5" x14ac:dyDescent="0.3">
      <c r="A7840" s="9" t="s">
        <v>14485</v>
      </c>
      <c r="B7840" s="9" t="s">
        <v>2795</v>
      </c>
      <c r="C7840" s="10">
        <v>44531</v>
      </c>
      <c r="D7840" s="9">
        <v>4795089876</v>
      </c>
      <c r="E7840" s="9" t="e">
        <f>INDEX(#REF!:#REF!,MATCH($D7840,#REF!:#REF!,0),MATCH(#REF!,#REF!:#REF!,0))</f>
        <v>#REF!</v>
      </c>
      <c r="F7840" s="9" t="e">
        <f>INDEX(#REF!:#REF!,MATCH($D7840,#REF!:#REF!,0),MATCH(#REF!,#REF!:#REF!,0))</f>
        <v>#REF!</v>
      </c>
    </row>
    <row r="7841" spans="1:6" ht="16.5" x14ac:dyDescent="0.3">
      <c r="A7841" s="9" t="s">
        <v>14484</v>
      </c>
      <c r="B7841" s="9" t="s">
        <v>2727</v>
      </c>
      <c r="C7841" s="10">
        <v>19781</v>
      </c>
      <c r="D7841" s="9">
        <v>5407735911</v>
      </c>
      <c r="E7841" s="9" t="e">
        <f>INDEX(#REF!:#REF!,MATCH($D7841,#REF!:#REF!,0),MATCH(#REF!,#REF!:#REF!,0))</f>
        <v>#REF!</v>
      </c>
      <c r="F7841" s="9" t="e">
        <f>INDEX(#REF!:#REF!,MATCH($D7841,#REF!:#REF!,0),MATCH(#REF!,#REF!:#REF!,0))</f>
        <v>#REF!</v>
      </c>
    </row>
    <row r="7842" spans="1:6" ht="16.5" x14ac:dyDescent="0.3">
      <c r="A7842" s="9" t="s">
        <v>14483</v>
      </c>
      <c r="B7842" s="9" t="s">
        <v>1995</v>
      </c>
      <c r="C7842" s="10">
        <v>43064</v>
      </c>
      <c r="D7842" s="9">
        <v>6279928705</v>
      </c>
      <c r="E7842" s="9" t="e">
        <f>INDEX(#REF!:#REF!,MATCH($D7842,#REF!:#REF!,0),MATCH(#REF!,#REF!:#REF!,0))</f>
        <v>#REF!</v>
      </c>
      <c r="F7842" s="9" t="e">
        <f>INDEX(#REF!:#REF!,MATCH($D7842,#REF!:#REF!,0),MATCH(#REF!,#REF!:#REF!,0))</f>
        <v>#REF!</v>
      </c>
    </row>
    <row r="7843" spans="1:6" ht="16.5" x14ac:dyDescent="0.3">
      <c r="A7843" s="9" t="s">
        <v>14482</v>
      </c>
      <c r="B7843" s="9" t="s">
        <v>2077</v>
      </c>
      <c r="C7843" s="10">
        <v>23806</v>
      </c>
      <c r="D7843" s="9">
        <v>5395528121</v>
      </c>
      <c r="E7843" s="9" t="e">
        <f>INDEX(#REF!:#REF!,MATCH($D7843,#REF!:#REF!,0),MATCH(#REF!,#REF!:#REF!,0))</f>
        <v>#REF!</v>
      </c>
      <c r="F7843" s="9" t="e">
        <f>INDEX(#REF!:#REF!,MATCH($D7843,#REF!:#REF!,0),MATCH(#REF!,#REF!:#REF!,0))</f>
        <v>#REF!</v>
      </c>
    </row>
    <row r="7844" spans="1:6" ht="16.5" x14ac:dyDescent="0.3">
      <c r="A7844" s="9" t="s">
        <v>14481</v>
      </c>
      <c r="B7844" s="9" t="s">
        <v>2165</v>
      </c>
      <c r="C7844" s="10">
        <v>59736</v>
      </c>
      <c r="D7844" s="9">
        <v>9267164694</v>
      </c>
      <c r="E7844" s="9" t="e">
        <f>INDEX(#REF!:#REF!,MATCH($D7844,#REF!:#REF!,0),MATCH(#REF!,#REF!:#REF!,0))</f>
        <v>#REF!</v>
      </c>
      <c r="F7844" s="9" t="e">
        <f>INDEX(#REF!:#REF!,MATCH($D7844,#REF!:#REF!,0),MATCH(#REF!,#REF!:#REF!,0))</f>
        <v>#REF!</v>
      </c>
    </row>
    <row r="7845" spans="1:6" ht="16.5" x14ac:dyDescent="0.3">
      <c r="A7845" s="9" t="s">
        <v>14480</v>
      </c>
      <c r="B7845" s="9" t="s">
        <v>2492</v>
      </c>
      <c r="C7845" s="10">
        <v>58931</v>
      </c>
      <c r="D7845" s="9">
        <v>4525743115</v>
      </c>
      <c r="E7845" s="9" t="e">
        <f>INDEX(#REF!:#REF!,MATCH($D7845,#REF!:#REF!,0),MATCH(#REF!,#REF!:#REF!,0))</f>
        <v>#REF!</v>
      </c>
      <c r="F7845" s="9" t="e">
        <f>INDEX(#REF!:#REF!,MATCH($D7845,#REF!:#REF!,0),MATCH(#REF!,#REF!:#REF!,0))</f>
        <v>#REF!</v>
      </c>
    </row>
    <row r="7846" spans="1:6" ht="16.5" x14ac:dyDescent="0.3">
      <c r="A7846" s="9" t="s">
        <v>14479</v>
      </c>
      <c r="B7846" s="9" t="s">
        <v>2238</v>
      </c>
      <c r="C7846" s="10">
        <v>54318</v>
      </c>
      <c r="D7846" s="9">
        <v>784224471</v>
      </c>
      <c r="E7846" s="9" t="e">
        <f>INDEX(#REF!:#REF!,MATCH($D7846,#REF!:#REF!,0),MATCH(#REF!,#REF!:#REF!,0))</f>
        <v>#REF!</v>
      </c>
      <c r="F7846" s="9" t="e">
        <f>INDEX(#REF!:#REF!,MATCH($D7846,#REF!:#REF!,0),MATCH(#REF!,#REF!:#REF!,0))</f>
        <v>#REF!</v>
      </c>
    </row>
    <row r="7847" spans="1:6" ht="16.5" x14ac:dyDescent="0.3">
      <c r="A7847" s="9" t="s">
        <v>14478</v>
      </c>
      <c r="B7847" s="9" t="s">
        <v>2485</v>
      </c>
      <c r="C7847" s="10">
        <v>16217</v>
      </c>
      <c r="D7847" s="9">
        <v>7775126329</v>
      </c>
      <c r="E7847" s="9" t="e">
        <f>INDEX(#REF!:#REF!,MATCH($D7847,#REF!:#REF!,0),MATCH(#REF!,#REF!:#REF!,0))</f>
        <v>#REF!</v>
      </c>
      <c r="F7847" s="9" t="e">
        <f>INDEX(#REF!:#REF!,MATCH($D7847,#REF!:#REF!,0),MATCH(#REF!,#REF!:#REF!,0))</f>
        <v>#REF!</v>
      </c>
    </row>
    <row r="7848" spans="1:6" ht="16.5" x14ac:dyDescent="0.3">
      <c r="A7848" s="9" t="s">
        <v>14477</v>
      </c>
      <c r="B7848" s="9" t="s">
        <v>1977</v>
      </c>
      <c r="C7848" s="10">
        <v>21563</v>
      </c>
      <c r="D7848" s="9">
        <v>2841287114</v>
      </c>
      <c r="E7848" s="9" t="e">
        <f>INDEX(#REF!:#REF!,MATCH($D7848,#REF!:#REF!,0),MATCH(#REF!,#REF!:#REF!,0))</f>
        <v>#REF!</v>
      </c>
      <c r="F7848" s="9" t="e">
        <f>INDEX(#REF!:#REF!,MATCH($D7848,#REF!:#REF!,0),MATCH(#REF!,#REF!:#REF!,0))</f>
        <v>#REF!</v>
      </c>
    </row>
    <row r="7849" spans="1:6" ht="16.5" x14ac:dyDescent="0.3">
      <c r="A7849" s="9" t="s">
        <v>14476</v>
      </c>
      <c r="B7849" s="9" t="s">
        <v>2580</v>
      </c>
      <c r="C7849" s="10">
        <v>35924</v>
      </c>
      <c r="D7849" s="9">
        <v>5412518958</v>
      </c>
      <c r="E7849" s="9" t="e">
        <f>INDEX(#REF!:#REF!,MATCH($D7849,#REF!:#REF!,0),MATCH(#REF!,#REF!:#REF!,0))</f>
        <v>#REF!</v>
      </c>
      <c r="F7849" s="9" t="e">
        <f>INDEX(#REF!:#REF!,MATCH($D7849,#REF!:#REF!,0),MATCH(#REF!,#REF!:#REF!,0))</f>
        <v>#REF!</v>
      </c>
    </row>
    <row r="7850" spans="1:6" ht="16.5" x14ac:dyDescent="0.3">
      <c r="A7850" s="9" t="s">
        <v>14475</v>
      </c>
      <c r="B7850" s="9" t="s">
        <v>2354</v>
      </c>
      <c r="C7850" s="10">
        <v>41507</v>
      </c>
      <c r="D7850" s="9">
        <v>6209983448</v>
      </c>
      <c r="E7850" s="9" t="e">
        <f>INDEX(#REF!:#REF!,MATCH($D7850,#REF!:#REF!,0),MATCH(#REF!,#REF!:#REF!,0))</f>
        <v>#REF!</v>
      </c>
      <c r="F7850" s="9" t="e">
        <f>INDEX(#REF!:#REF!,MATCH($D7850,#REF!:#REF!,0),MATCH(#REF!,#REF!:#REF!,0))</f>
        <v>#REF!</v>
      </c>
    </row>
    <row r="7851" spans="1:6" ht="16.5" x14ac:dyDescent="0.3">
      <c r="A7851" s="9" t="s">
        <v>14474</v>
      </c>
      <c r="B7851" s="9" t="s">
        <v>2404</v>
      </c>
      <c r="C7851" s="10">
        <v>15252</v>
      </c>
      <c r="D7851" s="9">
        <v>3792993961</v>
      </c>
      <c r="E7851" s="9" t="e">
        <f>INDEX(#REF!:#REF!,MATCH($D7851,#REF!:#REF!,0),MATCH(#REF!,#REF!:#REF!,0))</f>
        <v>#REF!</v>
      </c>
      <c r="F7851" s="9" t="e">
        <f>INDEX(#REF!:#REF!,MATCH($D7851,#REF!:#REF!,0),MATCH(#REF!,#REF!:#REF!,0))</f>
        <v>#REF!</v>
      </c>
    </row>
    <row r="7852" spans="1:6" ht="16.5" x14ac:dyDescent="0.3">
      <c r="A7852" s="9" t="s">
        <v>14473</v>
      </c>
      <c r="B7852" s="9" t="s">
        <v>2027</v>
      </c>
      <c r="C7852" s="10">
        <v>27037</v>
      </c>
      <c r="D7852" s="9">
        <v>5000631609</v>
      </c>
      <c r="E7852" s="9" t="e">
        <f>INDEX(#REF!:#REF!,MATCH($D7852,#REF!:#REF!,0),MATCH(#REF!,#REF!:#REF!,0))</f>
        <v>#REF!</v>
      </c>
      <c r="F7852" s="9" t="e">
        <f>INDEX(#REF!:#REF!,MATCH($D7852,#REF!:#REF!,0),MATCH(#REF!,#REF!:#REF!,0))</f>
        <v>#REF!</v>
      </c>
    </row>
    <row r="7853" spans="1:6" ht="16.5" x14ac:dyDescent="0.3">
      <c r="A7853" s="9" t="s">
        <v>14472</v>
      </c>
      <c r="B7853" s="9" t="s">
        <v>2459</v>
      </c>
      <c r="C7853" s="10">
        <v>42411</v>
      </c>
      <c r="D7853" s="9">
        <v>5726465660</v>
      </c>
      <c r="E7853" s="9" t="e">
        <f>INDEX(#REF!:#REF!,MATCH($D7853,#REF!:#REF!,0),MATCH(#REF!,#REF!:#REF!,0))</f>
        <v>#REF!</v>
      </c>
      <c r="F7853" s="9" t="e">
        <f>INDEX(#REF!:#REF!,MATCH($D7853,#REF!:#REF!,0),MATCH(#REF!,#REF!:#REF!,0))</f>
        <v>#REF!</v>
      </c>
    </row>
    <row r="7854" spans="1:6" ht="16.5" x14ac:dyDescent="0.3">
      <c r="A7854" s="9" t="s">
        <v>14471</v>
      </c>
      <c r="B7854" s="9" t="s">
        <v>2032</v>
      </c>
      <c r="C7854" s="10">
        <v>40190</v>
      </c>
      <c r="D7854" s="9">
        <v>2185059785</v>
      </c>
      <c r="E7854" s="9" t="e">
        <f>INDEX(#REF!:#REF!,MATCH($D7854,#REF!:#REF!,0),MATCH(#REF!,#REF!:#REF!,0))</f>
        <v>#REF!</v>
      </c>
      <c r="F7854" s="9" t="e">
        <f>INDEX(#REF!:#REF!,MATCH($D7854,#REF!:#REF!,0),MATCH(#REF!,#REF!:#REF!,0))</f>
        <v>#REF!</v>
      </c>
    </row>
    <row r="7855" spans="1:6" ht="16.5" x14ac:dyDescent="0.3">
      <c r="A7855" s="9" t="s">
        <v>14470</v>
      </c>
      <c r="B7855" s="9" t="s">
        <v>2496</v>
      </c>
      <c r="C7855" s="10">
        <v>20957</v>
      </c>
      <c r="D7855" s="9">
        <v>8187246642</v>
      </c>
      <c r="E7855" s="9" t="e">
        <f>INDEX(#REF!:#REF!,MATCH($D7855,#REF!:#REF!,0),MATCH(#REF!,#REF!:#REF!,0))</f>
        <v>#REF!</v>
      </c>
      <c r="F7855" s="9" t="e">
        <f>INDEX(#REF!:#REF!,MATCH($D7855,#REF!:#REF!,0),MATCH(#REF!,#REF!:#REF!,0))</f>
        <v>#REF!</v>
      </c>
    </row>
    <row r="7856" spans="1:6" ht="16.5" x14ac:dyDescent="0.3">
      <c r="A7856" s="9" t="s">
        <v>14469</v>
      </c>
      <c r="B7856" s="9" t="s">
        <v>2673</v>
      </c>
      <c r="C7856" s="10">
        <v>26391</v>
      </c>
      <c r="D7856" s="9">
        <v>8377113392</v>
      </c>
      <c r="E7856" s="9" t="e">
        <f>INDEX(#REF!:#REF!,MATCH($D7856,#REF!:#REF!,0),MATCH(#REF!,#REF!:#REF!,0))</f>
        <v>#REF!</v>
      </c>
      <c r="F7856" s="9" t="e">
        <f>INDEX(#REF!:#REF!,MATCH($D7856,#REF!:#REF!,0),MATCH(#REF!,#REF!:#REF!,0))</f>
        <v>#REF!</v>
      </c>
    </row>
    <row r="7857" spans="1:6" ht="16.5" x14ac:dyDescent="0.3">
      <c r="A7857" s="9" t="s">
        <v>14468</v>
      </c>
      <c r="B7857" s="9" t="s">
        <v>2485</v>
      </c>
      <c r="C7857" s="10">
        <v>45799</v>
      </c>
      <c r="D7857" s="9">
        <v>2975315244</v>
      </c>
      <c r="E7857" s="9" t="e">
        <f>INDEX(#REF!:#REF!,MATCH($D7857,#REF!:#REF!,0),MATCH(#REF!,#REF!:#REF!,0))</f>
        <v>#REF!</v>
      </c>
      <c r="F7857" s="9" t="e">
        <f>INDEX(#REF!:#REF!,MATCH($D7857,#REF!:#REF!,0),MATCH(#REF!,#REF!:#REF!,0))</f>
        <v>#REF!</v>
      </c>
    </row>
    <row r="7858" spans="1:6" ht="16.5" x14ac:dyDescent="0.3">
      <c r="A7858" s="9" t="s">
        <v>14467</v>
      </c>
      <c r="B7858" s="9" t="s">
        <v>3222</v>
      </c>
      <c r="C7858" s="10">
        <v>30755</v>
      </c>
      <c r="D7858" s="9">
        <v>2873915978</v>
      </c>
      <c r="E7858" s="9" t="e">
        <f>INDEX(#REF!:#REF!,MATCH($D7858,#REF!:#REF!,0),MATCH(#REF!,#REF!:#REF!,0))</f>
        <v>#REF!</v>
      </c>
      <c r="F7858" s="9" t="e">
        <f>INDEX(#REF!:#REF!,MATCH($D7858,#REF!:#REF!,0),MATCH(#REF!,#REF!:#REF!,0))</f>
        <v>#REF!</v>
      </c>
    </row>
    <row r="7859" spans="1:6" ht="16.5" x14ac:dyDescent="0.3">
      <c r="A7859" s="9" t="s">
        <v>14466</v>
      </c>
      <c r="B7859" s="9" t="s">
        <v>2600</v>
      </c>
      <c r="C7859" s="10">
        <v>16204</v>
      </c>
      <c r="D7859" s="9">
        <v>4192879565</v>
      </c>
      <c r="E7859" s="9" t="e">
        <f>INDEX(#REF!:#REF!,MATCH($D7859,#REF!:#REF!,0),MATCH(#REF!,#REF!:#REF!,0))</f>
        <v>#REF!</v>
      </c>
      <c r="F7859" s="9" t="e">
        <f>INDEX(#REF!:#REF!,MATCH($D7859,#REF!:#REF!,0),MATCH(#REF!,#REF!:#REF!,0))</f>
        <v>#REF!</v>
      </c>
    </row>
    <row r="7860" spans="1:6" ht="16.5" x14ac:dyDescent="0.3">
      <c r="A7860" s="9" t="s">
        <v>14465</v>
      </c>
      <c r="B7860" s="9" t="s">
        <v>2418</v>
      </c>
      <c r="C7860" s="10">
        <v>56371</v>
      </c>
      <c r="D7860" s="9">
        <v>4502817627</v>
      </c>
      <c r="E7860" s="9" t="e">
        <f>INDEX(#REF!:#REF!,MATCH($D7860,#REF!:#REF!,0),MATCH(#REF!,#REF!:#REF!,0))</f>
        <v>#REF!</v>
      </c>
      <c r="F7860" s="9" t="e">
        <f>INDEX(#REF!:#REF!,MATCH($D7860,#REF!:#REF!,0),MATCH(#REF!,#REF!:#REF!,0))</f>
        <v>#REF!</v>
      </c>
    </row>
    <row r="7861" spans="1:6" ht="16.5" x14ac:dyDescent="0.3">
      <c r="A7861" s="9" t="s">
        <v>14464</v>
      </c>
      <c r="B7861" s="9" t="s">
        <v>2011</v>
      </c>
      <c r="C7861" s="10">
        <v>19462</v>
      </c>
      <c r="D7861" s="9">
        <v>7794042674</v>
      </c>
      <c r="E7861" s="9" t="e">
        <f>INDEX(#REF!:#REF!,MATCH($D7861,#REF!:#REF!,0),MATCH(#REF!,#REF!:#REF!,0))</f>
        <v>#REF!</v>
      </c>
      <c r="F7861" s="9" t="e">
        <f>INDEX(#REF!:#REF!,MATCH($D7861,#REF!:#REF!,0),MATCH(#REF!,#REF!:#REF!,0))</f>
        <v>#REF!</v>
      </c>
    </row>
    <row r="7862" spans="1:6" ht="16.5" x14ac:dyDescent="0.3">
      <c r="A7862" s="9" t="s">
        <v>14463</v>
      </c>
      <c r="B7862" s="9" t="s">
        <v>2298</v>
      </c>
      <c r="C7862" s="10">
        <v>57593</v>
      </c>
      <c r="D7862" s="9">
        <v>2500807061</v>
      </c>
      <c r="E7862" s="9" t="e">
        <f>INDEX(#REF!:#REF!,MATCH($D7862,#REF!:#REF!,0),MATCH(#REF!,#REF!:#REF!,0))</f>
        <v>#REF!</v>
      </c>
      <c r="F7862" s="9" t="e">
        <f>INDEX(#REF!:#REF!,MATCH($D7862,#REF!:#REF!,0),MATCH(#REF!,#REF!:#REF!,0))</f>
        <v>#REF!</v>
      </c>
    </row>
    <row r="7863" spans="1:6" ht="16.5" x14ac:dyDescent="0.3">
      <c r="A7863" s="9" t="s">
        <v>14462</v>
      </c>
      <c r="B7863" s="9" t="s">
        <v>3800</v>
      </c>
      <c r="C7863" s="10">
        <v>13468</v>
      </c>
      <c r="D7863" s="9">
        <v>4328154427</v>
      </c>
      <c r="E7863" s="9" t="e">
        <f>INDEX(#REF!:#REF!,MATCH($D7863,#REF!:#REF!,0),MATCH(#REF!,#REF!:#REF!,0))</f>
        <v>#REF!</v>
      </c>
      <c r="F7863" s="9" t="e">
        <f>INDEX(#REF!:#REF!,MATCH($D7863,#REF!:#REF!,0),MATCH(#REF!,#REF!:#REF!,0))</f>
        <v>#REF!</v>
      </c>
    </row>
    <row r="7864" spans="1:6" ht="16.5" x14ac:dyDescent="0.3">
      <c r="A7864" s="9" t="s">
        <v>14461</v>
      </c>
      <c r="B7864" s="9" t="s">
        <v>1945</v>
      </c>
      <c r="C7864" s="10">
        <v>56667</v>
      </c>
      <c r="D7864" s="9">
        <v>2298319154</v>
      </c>
      <c r="E7864" s="9" t="e">
        <f>INDEX(#REF!:#REF!,MATCH($D7864,#REF!:#REF!,0),MATCH(#REF!,#REF!:#REF!,0))</f>
        <v>#REF!</v>
      </c>
      <c r="F7864" s="9" t="e">
        <f>INDEX(#REF!:#REF!,MATCH($D7864,#REF!:#REF!,0),MATCH(#REF!,#REF!:#REF!,0))</f>
        <v>#REF!</v>
      </c>
    </row>
    <row r="7865" spans="1:6" ht="16.5" x14ac:dyDescent="0.3">
      <c r="A7865" s="9" t="s">
        <v>14460</v>
      </c>
      <c r="B7865" s="9" t="s">
        <v>2602</v>
      </c>
      <c r="C7865" s="10">
        <v>59652</v>
      </c>
      <c r="D7865" s="9">
        <v>901154172</v>
      </c>
      <c r="E7865" s="9" t="e">
        <f>INDEX(#REF!:#REF!,MATCH($D7865,#REF!:#REF!,0),MATCH(#REF!,#REF!:#REF!,0))</f>
        <v>#REF!</v>
      </c>
      <c r="F7865" s="9" t="e">
        <f>INDEX(#REF!:#REF!,MATCH($D7865,#REF!:#REF!,0),MATCH(#REF!,#REF!:#REF!,0))</f>
        <v>#REF!</v>
      </c>
    </row>
    <row r="7866" spans="1:6" ht="16.5" x14ac:dyDescent="0.3">
      <c r="A7866" s="9" t="s">
        <v>14459</v>
      </c>
      <c r="B7866" s="9" t="s">
        <v>1951</v>
      </c>
      <c r="C7866" s="10">
        <v>16537</v>
      </c>
      <c r="D7866" s="9">
        <v>7906441400</v>
      </c>
      <c r="E7866" s="9" t="e">
        <f>INDEX(#REF!:#REF!,MATCH($D7866,#REF!:#REF!,0),MATCH(#REF!,#REF!:#REF!,0))</f>
        <v>#REF!</v>
      </c>
      <c r="F7866" s="9" t="e">
        <f>INDEX(#REF!:#REF!,MATCH($D7866,#REF!:#REF!,0),MATCH(#REF!,#REF!:#REF!,0))</f>
        <v>#REF!</v>
      </c>
    </row>
    <row r="7867" spans="1:6" ht="16.5" x14ac:dyDescent="0.3">
      <c r="A7867" s="9" t="s">
        <v>14458</v>
      </c>
      <c r="B7867" s="9" t="s">
        <v>1981</v>
      </c>
      <c r="C7867" s="10">
        <v>51787</v>
      </c>
      <c r="D7867" s="9">
        <v>4969679754</v>
      </c>
      <c r="E7867" s="9" t="e">
        <f>INDEX(#REF!:#REF!,MATCH($D7867,#REF!:#REF!,0),MATCH(#REF!,#REF!:#REF!,0))</f>
        <v>#REF!</v>
      </c>
      <c r="F7867" s="9" t="e">
        <f>INDEX(#REF!:#REF!,MATCH($D7867,#REF!:#REF!,0),MATCH(#REF!,#REF!:#REF!,0))</f>
        <v>#REF!</v>
      </c>
    </row>
    <row r="7868" spans="1:6" ht="16.5" x14ac:dyDescent="0.3">
      <c r="A7868" s="9" t="s">
        <v>14457</v>
      </c>
      <c r="B7868" s="9" t="s">
        <v>2007</v>
      </c>
      <c r="C7868" s="10">
        <v>46584</v>
      </c>
      <c r="D7868" s="9">
        <v>8550875457</v>
      </c>
      <c r="E7868" s="9" t="e">
        <f>INDEX(#REF!:#REF!,MATCH($D7868,#REF!:#REF!,0),MATCH(#REF!,#REF!:#REF!,0))</f>
        <v>#REF!</v>
      </c>
      <c r="F7868" s="9" t="e">
        <f>INDEX(#REF!:#REF!,MATCH($D7868,#REF!:#REF!,0),MATCH(#REF!,#REF!:#REF!,0))</f>
        <v>#REF!</v>
      </c>
    </row>
    <row r="7869" spans="1:6" ht="16.5" x14ac:dyDescent="0.3">
      <c r="A7869" s="9" t="s">
        <v>14456</v>
      </c>
      <c r="B7869" s="9" t="s">
        <v>3951</v>
      </c>
      <c r="C7869" s="10">
        <v>20217</v>
      </c>
      <c r="D7869" s="9">
        <v>5142790693</v>
      </c>
      <c r="E7869" s="9" t="e">
        <f>INDEX(#REF!:#REF!,MATCH($D7869,#REF!:#REF!,0),MATCH(#REF!,#REF!:#REF!,0))</f>
        <v>#REF!</v>
      </c>
      <c r="F7869" s="9" t="e">
        <f>INDEX(#REF!:#REF!,MATCH($D7869,#REF!:#REF!,0),MATCH(#REF!,#REF!:#REF!,0))</f>
        <v>#REF!</v>
      </c>
    </row>
    <row r="7870" spans="1:6" ht="16.5" x14ac:dyDescent="0.3">
      <c r="A7870" s="9" t="s">
        <v>14455</v>
      </c>
      <c r="B7870" s="9" t="s">
        <v>2349</v>
      </c>
      <c r="C7870" s="10">
        <v>32016</v>
      </c>
      <c r="D7870" s="9">
        <v>5913755731</v>
      </c>
      <c r="E7870" s="9" t="e">
        <f>INDEX(#REF!:#REF!,MATCH($D7870,#REF!:#REF!,0),MATCH(#REF!,#REF!:#REF!,0))</f>
        <v>#REF!</v>
      </c>
      <c r="F7870" s="9" t="e">
        <f>INDEX(#REF!:#REF!,MATCH($D7870,#REF!:#REF!,0),MATCH(#REF!,#REF!:#REF!,0))</f>
        <v>#REF!</v>
      </c>
    </row>
    <row r="7871" spans="1:6" ht="16.5" x14ac:dyDescent="0.3">
      <c r="A7871" s="9" t="s">
        <v>14454</v>
      </c>
      <c r="B7871" s="9" t="s">
        <v>2875</v>
      </c>
      <c r="C7871" s="10">
        <v>37817</v>
      </c>
      <c r="D7871" s="9">
        <v>5837501576</v>
      </c>
      <c r="E7871" s="9" t="e">
        <f>INDEX(#REF!:#REF!,MATCH($D7871,#REF!:#REF!,0),MATCH(#REF!,#REF!:#REF!,0))</f>
        <v>#REF!</v>
      </c>
      <c r="F7871" s="9" t="e">
        <f>INDEX(#REF!:#REF!,MATCH($D7871,#REF!:#REF!,0),MATCH(#REF!,#REF!:#REF!,0))</f>
        <v>#REF!</v>
      </c>
    </row>
    <row r="7872" spans="1:6" ht="16.5" x14ac:dyDescent="0.3">
      <c r="A7872" s="9" t="s">
        <v>14453</v>
      </c>
      <c r="B7872" s="9" t="s">
        <v>2727</v>
      </c>
      <c r="C7872" s="10">
        <v>19349</v>
      </c>
      <c r="D7872" s="9">
        <v>1972775170</v>
      </c>
      <c r="E7872" s="9" t="e">
        <f>INDEX(#REF!:#REF!,MATCH($D7872,#REF!:#REF!,0),MATCH(#REF!,#REF!:#REF!,0))</f>
        <v>#REF!</v>
      </c>
      <c r="F7872" s="9" t="e">
        <f>INDEX(#REF!:#REF!,MATCH($D7872,#REF!:#REF!,0),MATCH(#REF!,#REF!:#REF!,0))</f>
        <v>#REF!</v>
      </c>
    </row>
    <row r="7873" spans="1:6" ht="16.5" x14ac:dyDescent="0.3">
      <c r="A7873" s="9" t="s">
        <v>14452</v>
      </c>
      <c r="B7873" s="9" t="s">
        <v>2034</v>
      </c>
      <c r="C7873" s="10">
        <v>53488</v>
      </c>
      <c r="D7873" s="9">
        <v>9621331862</v>
      </c>
      <c r="E7873" s="9" t="e">
        <f>INDEX(#REF!:#REF!,MATCH($D7873,#REF!:#REF!,0),MATCH(#REF!,#REF!:#REF!,0))</f>
        <v>#REF!</v>
      </c>
      <c r="F7873" s="9" t="e">
        <f>INDEX(#REF!:#REF!,MATCH($D7873,#REF!:#REF!,0),MATCH(#REF!,#REF!:#REF!,0))</f>
        <v>#REF!</v>
      </c>
    </row>
    <row r="7874" spans="1:6" ht="16.5" x14ac:dyDescent="0.3">
      <c r="A7874" s="9" t="s">
        <v>14451</v>
      </c>
      <c r="B7874" s="9" t="s">
        <v>2595</v>
      </c>
      <c r="C7874" s="10">
        <v>32391</v>
      </c>
      <c r="D7874" s="9">
        <v>4031884281</v>
      </c>
      <c r="E7874" s="9" t="e">
        <f>INDEX(#REF!:#REF!,MATCH($D7874,#REF!:#REF!,0),MATCH(#REF!,#REF!:#REF!,0))</f>
        <v>#REF!</v>
      </c>
      <c r="F7874" s="9" t="e">
        <f>INDEX(#REF!:#REF!,MATCH($D7874,#REF!:#REF!,0),MATCH(#REF!,#REF!:#REF!,0))</f>
        <v>#REF!</v>
      </c>
    </row>
    <row r="7875" spans="1:6" ht="16.5" x14ac:dyDescent="0.3">
      <c r="A7875" s="9" t="s">
        <v>14450</v>
      </c>
      <c r="B7875" s="9" t="s">
        <v>2474</v>
      </c>
      <c r="C7875" s="10">
        <v>34689</v>
      </c>
      <c r="D7875" s="9">
        <v>9381484503</v>
      </c>
      <c r="E7875" s="9" t="e">
        <f>INDEX(#REF!:#REF!,MATCH($D7875,#REF!:#REF!,0),MATCH(#REF!,#REF!:#REF!,0))</f>
        <v>#REF!</v>
      </c>
      <c r="F7875" s="9" t="e">
        <f>INDEX(#REF!:#REF!,MATCH($D7875,#REF!:#REF!,0),MATCH(#REF!,#REF!:#REF!,0))</f>
        <v>#REF!</v>
      </c>
    </row>
    <row r="7876" spans="1:6" ht="16.5" x14ac:dyDescent="0.3">
      <c r="A7876" s="9" t="s">
        <v>14449</v>
      </c>
      <c r="B7876" s="9" t="s">
        <v>2042</v>
      </c>
      <c r="C7876" s="10">
        <v>22844</v>
      </c>
      <c r="D7876" s="9">
        <v>1718344562</v>
      </c>
      <c r="E7876" s="9" t="e">
        <f>INDEX(#REF!:#REF!,MATCH($D7876,#REF!:#REF!,0),MATCH(#REF!,#REF!:#REF!,0))</f>
        <v>#REF!</v>
      </c>
      <c r="F7876" s="9" t="e">
        <f>INDEX(#REF!:#REF!,MATCH($D7876,#REF!:#REF!,0),MATCH(#REF!,#REF!:#REF!,0))</f>
        <v>#REF!</v>
      </c>
    </row>
    <row r="7877" spans="1:6" ht="16.5" x14ac:dyDescent="0.3">
      <c r="A7877" s="9" t="s">
        <v>14448</v>
      </c>
      <c r="B7877" s="9" t="s">
        <v>2258</v>
      </c>
      <c r="C7877" s="10">
        <v>32108</v>
      </c>
      <c r="D7877" s="9">
        <v>7979647432</v>
      </c>
      <c r="E7877" s="9" t="e">
        <f>INDEX(#REF!:#REF!,MATCH($D7877,#REF!:#REF!,0),MATCH(#REF!,#REF!:#REF!,0))</f>
        <v>#REF!</v>
      </c>
      <c r="F7877" s="9" t="e">
        <f>INDEX(#REF!:#REF!,MATCH($D7877,#REF!:#REF!,0),MATCH(#REF!,#REF!:#REF!,0))</f>
        <v>#REF!</v>
      </c>
    </row>
    <row r="7878" spans="1:6" ht="16.5" x14ac:dyDescent="0.3">
      <c r="A7878" s="9" t="s">
        <v>14447</v>
      </c>
      <c r="B7878" s="9" t="s">
        <v>2129</v>
      </c>
      <c r="C7878" s="10">
        <v>27393</v>
      </c>
      <c r="D7878" s="9">
        <v>9095573850</v>
      </c>
      <c r="E7878" s="9" t="e">
        <f>INDEX(#REF!:#REF!,MATCH($D7878,#REF!:#REF!,0),MATCH(#REF!,#REF!:#REF!,0))</f>
        <v>#REF!</v>
      </c>
      <c r="F7878" s="9" t="e">
        <f>INDEX(#REF!:#REF!,MATCH($D7878,#REF!:#REF!,0),MATCH(#REF!,#REF!:#REF!,0))</f>
        <v>#REF!</v>
      </c>
    </row>
    <row r="7879" spans="1:6" ht="16.5" x14ac:dyDescent="0.3">
      <c r="A7879" s="9" t="s">
        <v>14446</v>
      </c>
      <c r="B7879" s="9" t="s">
        <v>1941</v>
      </c>
      <c r="C7879" s="10">
        <v>57028</v>
      </c>
      <c r="D7879" s="9">
        <v>7205256240</v>
      </c>
      <c r="E7879" s="9" t="e">
        <f>INDEX(#REF!:#REF!,MATCH($D7879,#REF!:#REF!,0),MATCH(#REF!,#REF!:#REF!,0))</f>
        <v>#REF!</v>
      </c>
      <c r="F7879" s="9" t="e">
        <f>INDEX(#REF!:#REF!,MATCH($D7879,#REF!:#REF!,0),MATCH(#REF!,#REF!:#REF!,0))</f>
        <v>#REF!</v>
      </c>
    </row>
    <row r="7880" spans="1:6" ht="16.5" x14ac:dyDescent="0.3">
      <c r="A7880" s="9" t="s">
        <v>14445</v>
      </c>
      <c r="B7880" s="9" t="s">
        <v>2532</v>
      </c>
      <c r="C7880" s="10">
        <v>38459</v>
      </c>
      <c r="D7880" s="9">
        <v>5353923685</v>
      </c>
      <c r="E7880" s="9" t="e">
        <f>INDEX(#REF!:#REF!,MATCH($D7880,#REF!:#REF!,0),MATCH(#REF!,#REF!:#REF!,0))</f>
        <v>#REF!</v>
      </c>
      <c r="F7880" s="9" t="e">
        <f>INDEX(#REF!:#REF!,MATCH($D7880,#REF!:#REF!,0),MATCH(#REF!,#REF!:#REF!,0))</f>
        <v>#REF!</v>
      </c>
    </row>
    <row r="7881" spans="1:6" ht="16.5" x14ac:dyDescent="0.3">
      <c r="A7881" s="9" t="s">
        <v>14444</v>
      </c>
      <c r="B7881" s="9" t="s">
        <v>2155</v>
      </c>
      <c r="C7881" s="10">
        <v>33053</v>
      </c>
      <c r="D7881" s="9">
        <v>8507800106</v>
      </c>
      <c r="E7881" s="9" t="e">
        <f>INDEX(#REF!:#REF!,MATCH($D7881,#REF!:#REF!,0),MATCH(#REF!,#REF!:#REF!,0))</f>
        <v>#REF!</v>
      </c>
      <c r="F7881" s="9" t="e">
        <f>INDEX(#REF!:#REF!,MATCH($D7881,#REF!:#REF!,0),MATCH(#REF!,#REF!:#REF!,0))</f>
        <v>#REF!</v>
      </c>
    </row>
    <row r="7882" spans="1:6" ht="16.5" x14ac:dyDescent="0.3">
      <c r="A7882" s="9" t="s">
        <v>14443</v>
      </c>
      <c r="B7882" s="9" t="s">
        <v>2440</v>
      </c>
      <c r="C7882" s="10">
        <v>33971</v>
      </c>
      <c r="D7882" s="9">
        <v>8731494560</v>
      </c>
      <c r="E7882" s="9" t="e">
        <f>INDEX(#REF!:#REF!,MATCH($D7882,#REF!:#REF!,0),MATCH(#REF!,#REF!:#REF!,0))</f>
        <v>#REF!</v>
      </c>
      <c r="F7882" s="9" t="e">
        <f>INDEX(#REF!:#REF!,MATCH($D7882,#REF!:#REF!,0),MATCH(#REF!,#REF!:#REF!,0))</f>
        <v>#REF!</v>
      </c>
    </row>
    <row r="7883" spans="1:6" ht="16.5" x14ac:dyDescent="0.3">
      <c r="A7883" s="9" t="s">
        <v>14442</v>
      </c>
      <c r="B7883" s="9" t="s">
        <v>2373</v>
      </c>
      <c r="C7883" s="10">
        <v>48300</v>
      </c>
      <c r="D7883" s="9">
        <v>29906814</v>
      </c>
      <c r="E7883" s="9" t="e">
        <f>INDEX(#REF!:#REF!,MATCH($D7883,#REF!:#REF!,0),MATCH(#REF!,#REF!:#REF!,0))</f>
        <v>#REF!</v>
      </c>
      <c r="F7883" s="9" t="e">
        <f>INDEX(#REF!:#REF!,MATCH($D7883,#REF!:#REF!,0),MATCH(#REF!,#REF!:#REF!,0))</f>
        <v>#REF!</v>
      </c>
    </row>
    <row r="7884" spans="1:6" ht="16.5" x14ac:dyDescent="0.3">
      <c r="A7884" s="9" t="s">
        <v>14441</v>
      </c>
      <c r="B7884" s="9" t="s">
        <v>2284</v>
      </c>
      <c r="C7884" s="10">
        <v>46019</v>
      </c>
      <c r="D7884" s="9">
        <v>6410530811</v>
      </c>
      <c r="E7884" s="9" t="e">
        <f>INDEX(#REF!:#REF!,MATCH($D7884,#REF!:#REF!,0),MATCH(#REF!,#REF!:#REF!,0))</f>
        <v>#REF!</v>
      </c>
      <c r="F7884" s="9" t="e">
        <f>INDEX(#REF!:#REF!,MATCH($D7884,#REF!:#REF!,0),MATCH(#REF!,#REF!:#REF!,0))</f>
        <v>#REF!</v>
      </c>
    </row>
    <row r="7885" spans="1:6" ht="16.5" x14ac:dyDescent="0.3">
      <c r="A7885" s="9" t="s">
        <v>14440</v>
      </c>
      <c r="B7885" s="9" t="s">
        <v>2759</v>
      </c>
      <c r="C7885" s="10">
        <v>15702</v>
      </c>
      <c r="D7885" s="9">
        <v>9803956825</v>
      </c>
      <c r="E7885" s="9" t="e">
        <f>INDEX(#REF!:#REF!,MATCH($D7885,#REF!:#REF!,0),MATCH(#REF!,#REF!:#REF!,0))</f>
        <v>#REF!</v>
      </c>
      <c r="F7885" s="9" t="e">
        <f>INDEX(#REF!:#REF!,MATCH($D7885,#REF!:#REF!,0),MATCH(#REF!,#REF!:#REF!,0))</f>
        <v>#REF!</v>
      </c>
    </row>
    <row r="7886" spans="1:6" ht="16.5" x14ac:dyDescent="0.3">
      <c r="A7886" s="9" t="s">
        <v>14439</v>
      </c>
      <c r="B7886" s="9" t="s">
        <v>2476</v>
      </c>
      <c r="C7886" s="10">
        <v>44935</v>
      </c>
      <c r="D7886" s="9">
        <v>7411705322</v>
      </c>
      <c r="E7886" s="9" t="e">
        <f>INDEX(#REF!:#REF!,MATCH($D7886,#REF!:#REF!,0),MATCH(#REF!,#REF!:#REF!,0))</f>
        <v>#REF!</v>
      </c>
      <c r="F7886" s="9" t="e">
        <f>INDEX(#REF!:#REF!,MATCH($D7886,#REF!:#REF!,0),MATCH(#REF!,#REF!:#REF!,0))</f>
        <v>#REF!</v>
      </c>
    </row>
    <row r="7887" spans="1:6" ht="16.5" x14ac:dyDescent="0.3">
      <c r="A7887" s="9" t="s">
        <v>14438</v>
      </c>
      <c r="B7887" s="9" t="s">
        <v>2453</v>
      </c>
      <c r="C7887" s="10">
        <v>23206</v>
      </c>
      <c r="D7887" s="9">
        <v>2599557828</v>
      </c>
      <c r="E7887" s="9" t="e">
        <f>INDEX(#REF!:#REF!,MATCH($D7887,#REF!:#REF!,0),MATCH(#REF!,#REF!:#REF!,0))</f>
        <v>#REF!</v>
      </c>
      <c r="F7887" s="9" t="e">
        <f>INDEX(#REF!:#REF!,MATCH($D7887,#REF!:#REF!,0),MATCH(#REF!,#REF!:#REF!,0))</f>
        <v>#REF!</v>
      </c>
    </row>
    <row r="7888" spans="1:6" ht="16.5" x14ac:dyDescent="0.3">
      <c r="A7888" s="9" t="s">
        <v>14437</v>
      </c>
      <c r="B7888" s="9" t="s">
        <v>2085</v>
      </c>
      <c r="C7888" s="10">
        <v>33549</v>
      </c>
      <c r="D7888" s="9">
        <v>1918356416</v>
      </c>
      <c r="E7888" s="9" t="e">
        <f>INDEX(#REF!:#REF!,MATCH($D7888,#REF!:#REF!,0),MATCH(#REF!,#REF!:#REF!,0))</f>
        <v>#REF!</v>
      </c>
      <c r="F7888" s="9" t="e">
        <f>INDEX(#REF!:#REF!,MATCH($D7888,#REF!:#REF!,0),MATCH(#REF!,#REF!:#REF!,0))</f>
        <v>#REF!</v>
      </c>
    </row>
    <row r="7889" spans="1:6" ht="16.5" x14ac:dyDescent="0.3">
      <c r="A7889" s="9" t="s">
        <v>14436</v>
      </c>
      <c r="B7889" s="9" t="s">
        <v>2647</v>
      </c>
      <c r="C7889" s="10">
        <v>21767</v>
      </c>
      <c r="D7889" s="9">
        <v>2859931651</v>
      </c>
      <c r="E7889" s="9" t="e">
        <f>INDEX(#REF!:#REF!,MATCH($D7889,#REF!:#REF!,0),MATCH(#REF!,#REF!:#REF!,0))</f>
        <v>#REF!</v>
      </c>
      <c r="F7889" s="9" t="e">
        <f>INDEX(#REF!:#REF!,MATCH($D7889,#REF!:#REF!,0),MATCH(#REF!,#REF!:#REF!,0))</f>
        <v>#REF!</v>
      </c>
    </row>
    <row r="7890" spans="1:6" ht="16.5" x14ac:dyDescent="0.3">
      <c r="A7890" s="9" t="s">
        <v>14435</v>
      </c>
      <c r="B7890" s="9" t="s">
        <v>2440</v>
      </c>
      <c r="C7890" s="10">
        <v>25357</v>
      </c>
      <c r="D7890" s="9">
        <v>7865341539</v>
      </c>
      <c r="E7890" s="9" t="e">
        <f>INDEX(#REF!:#REF!,MATCH($D7890,#REF!:#REF!,0),MATCH(#REF!,#REF!:#REF!,0))</f>
        <v>#REF!</v>
      </c>
      <c r="F7890" s="9" t="e">
        <f>INDEX(#REF!:#REF!,MATCH($D7890,#REF!:#REF!,0),MATCH(#REF!,#REF!:#REF!,0))</f>
        <v>#REF!</v>
      </c>
    </row>
    <row r="7891" spans="1:6" ht="16.5" x14ac:dyDescent="0.3">
      <c r="A7891" s="9" t="s">
        <v>14434</v>
      </c>
      <c r="B7891" s="9" t="s">
        <v>5218</v>
      </c>
      <c r="C7891" s="10">
        <v>55242</v>
      </c>
      <c r="D7891" s="9">
        <v>6173504774</v>
      </c>
      <c r="E7891" s="9" t="e">
        <f>INDEX(#REF!:#REF!,MATCH($D7891,#REF!:#REF!,0),MATCH(#REF!,#REF!:#REF!,0))</f>
        <v>#REF!</v>
      </c>
      <c r="F7891" s="9" t="e">
        <f>INDEX(#REF!:#REF!,MATCH($D7891,#REF!:#REF!,0),MATCH(#REF!,#REF!:#REF!,0))</f>
        <v>#REF!</v>
      </c>
    </row>
    <row r="7892" spans="1:6" ht="16.5" x14ac:dyDescent="0.3">
      <c r="A7892" s="9" t="s">
        <v>14433</v>
      </c>
      <c r="B7892" s="9" t="s">
        <v>2600</v>
      </c>
      <c r="C7892" s="10">
        <v>11037</v>
      </c>
      <c r="D7892" s="9">
        <v>8673837456</v>
      </c>
      <c r="E7892" s="9" t="e">
        <f>INDEX(#REF!:#REF!,MATCH($D7892,#REF!:#REF!,0),MATCH(#REF!,#REF!:#REF!,0))</f>
        <v>#REF!</v>
      </c>
      <c r="F7892" s="9" t="e">
        <f>INDEX(#REF!:#REF!,MATCH($D7892,#REF!:#REF!,0),MATCH(#REF!,#REF!:#REF!,0))</f>
        <v>#REF!</v>
      </c>
    </row>
    <row r="7893" spans="1:6" ht="16.5" x14ac:dyDescent="0.3">
      <c r="A7893" s="9" t="s">
        <v>14432</v>
      </c>
      <c r="B7893" s="9" t="s">
        <v>3200</v>
      </c>
      <c r="C7893" s="10">
        <v>46776</v>
      </c>
      <c r="D7893" s="9">
        <v>8204786093</v>
      </c>
      <c r="E7893" s="9" t="e">
        <f>INDEX(#REF!:#REF!,MATCH($D7893,#REF!:#REF!,0),MATCH(#REF!,#REF!:#REF!,0))</f>
        <v>#REF!</v>
      </c>
      <c r="F7893" s="9" t="e">
        <f>INDEX(#REF!:#REF!,MATCH($D7893,#REF!:#REF!,0),MATCH(#REF!,#REF!:#REF!,0))</f>
        <v>#REF!</v>
      </c>
    </row>
    <row r="7894" spans="1:6" ht="16.5" x14ac:dyDescent="0.3">
      <c r="A7894" s="9" t="s">
        <v>14431</v>
      </c>
      <c r="B7894" s="9" t="s">
        <v>2582</v>
      </c>
      <c r="C7894" s="10">
        <v>10992</v>
      </c>
      <c r="D7894" s="9">
        <v>6836716731</v>
      </c>
      <c r="E7894" s="9" t="e">
        <f>INDEX(#REF!:#REF!,MATCH($D7894,#REF!:#REF!,0),MATCH(#REF!,#REF!:#REF!,0))</f>
        <v>#REF!</v>
      </c>
      <c r="F7894" s="9" t="e">
        <f>INDEX(#REF!:#REF!,MATCH($D7894,#REF!:#REF!,0),MATCH(#REF!,#REF!:#REF!,0))</f>
        <v>#REF!</v>
      </c>
    </row>
    <row r="7895" spans="1:6" ht="16.5" x14ac:dyDescent="0.3">
      <c r="A7895" s="9" t="s">
        <v>14430</v>
      </c>
      <c r="B7895" s="9" t="s">
        <v>2459</v>
      </c>
      <c r="C7895" s="10">
        <v>37139</v>
      </c>
      <c r="D7895" s="9">
        <v>9223618401</v>
      </c>
      <c r="E7895" s="9" t="e">
        <f>INDEX(#REF!:#REF!,MATCH($D7895,#REF!:#REF!,0),MATCH(#REF!,#REF!:#REF!,0))</f>
        <v>#REF!</v>
      </c>
      <c r="F7895" s="9" t="e">
        <f>INDEX(#REF!:#REF!,MATCH($D7895,#REF!:#REF!,0),MATCH(#REF!,#REF!:#REF!,0))</f>
        <v>#REF!</v>
      </c>
    </row>
    <row r="7896" spans="1:6" ht="16.5" x14ac:dyDescent="0.3">
      <c r="A7896" s="9" t="s">
        <v>14429</v>
      </c>
      <c r="B7896" s="9" t="s">
        <v>2870</v>
      </c>
      <c r="C7896" s="10">
        <v>23138</v>
      </c>
      <c r="D7896" s="9">
        <v>1163292249</v>
      </c>
      <c r="E7896" s="9" t="e">
        <f>INDEX(#REF!:#REF!,MATCH($D7896,#REF!:#REF!,0),MATCH(#REF!,#REF!:#REF!,0))</f>
        <v>#REF!</v>
      </c>
      <c r="F7896" s="9" t="e">
        <f>INDEX(#REF!:#REF!,MATCH($D7896,#REF!:#REF!,0),MATCH(#REF!,#REF!:#REF!,0))</f>
        <v>#REF!</v>
      </c>
    </row>
    <row r="7897" spans="1:6" ht="16.5" x14ac:dyDescent="0.3">
      <c r="A7897" s="9" t="s">
        <v>14428</v>
      </c>
      <c r="B7897" s="9" t="s">
        <v>2005</v>
      </c>
      <c r="C7897" s="10">
        <v>20857</v>
      </c>
      <c r="D7897" s="9">
        <v>5407735911</v>
      </c>
      <c r="E7897" s="9" t="e">
        <f>INDEX(#REF!:#REF!,MATCH($D7897,#REF!:#REF!,0),MATCH(#REF!,#REF!:#REF!,0))</f>
        <v>#REF!</v>
      </c>
      <c r="F7897" s="9" t="e">
        <f>INDEX(#REF!:#REF!,MATCH($D7897,#REF!:#REF!,0),MATCH(#REF!,#REF!:#REF!,0))</f>
        <v>#REF!</v>
      </c>
    </row>
    <row r="7898" spans="1:6" ht="16.5" x14ac:dyDescent="0.3">
      <c r="A7898" s="9" t="s">
        <v>14427</v>
      </c>
      <c r="B7898" s="9" t="s">
        <v>3195</v>
      </c>
      <c r="C7898" s="10">
        <v>26149</v>
      </c>
      <c r="D7898" s="9">
        <v>6973806759</v>
      </c>
      <c r="E7898" s="9" t="e">
        <f>INDEX(#REF!:#REF!,MATCH($D7898,#REF!:#REF!,0),MATCH(#REF!,#REF!:#REF!,0))</f>
        <v>#REF!</v>
      </c>
      <c r="F7898" s="9" t="e">
        <f>INDEX(#REF!:#REF!,MATCH($D7898,#REF!:#REF!,0),MATCH(#REF!,#REF!:#REF!,0))</f>
        <v>#REF!</v>
      </c>
    </row>
    <row r="7899" spans="1:6" ht="16.5" x14ac:dyDescent="0.3">
      <c r="A7899" s="9" t="s">
        <v>14426</v>
      </c>
      <c r="B7899" s="9" t="s">
        <v>2038</v>
      </c>
      <c r="C7899" s="10">
        <v>46275</v>
      </c>
      <c r="D7899" s="9">
        <v>701563818</v>
      </c>
      <c r="E7899" s="9" t="e">
        <f>INDEX(#REF!:#REF!,MATCH($D7899,#REF!:#REF!,0),MATCH(#REF!,#REF!:#REF!,0))</f>
        <v>#REF!</v>
      </c>
      <c r="F7899" s="9" t="e">
        <f>INDEX(#REF!:#REF!,MATCH($D7899,#REF!:#REF!,0),MATCH(#REF!,#REF!:#REF!,0))</f>
        <v>#REF!</v>
      </c>
    </row>
    <row r="7900" spans="1:6" ht="16.5" x14ac:dyDescent="0.3">
      <c r="A7900" s="9" t="s">
        <v>14425</v>
      </c>
      <c r="B7900" s="9" t="s">
        <v>2768</v>
      </c>
      <c r="C7900" s="10">
        <v>40680</v>
      </c>
      <c r="D7900" s="9">
        <v>62571575</v>
      </c>
      <c r="E7900" s="9" t="e">
        <f>INDEX(#REF!:#REF!,MATCH($D7900,#REF!:#REF!,0),MATCH(#REF!,#REF!:#REF!,0))</f>
        <v>#REF!</v>
      </c>
      <c r="F7900" s="9" t="e">
        <f>INDEX(#REF!:#REF!,MATCH($D7900,#REF!:#REF!,0),MATCH(#REF!,#REF!:#REF!,0))</f>
        <v>#REF!</v>
      </c>
    </row>
    <row r="7901" spans="1:6" ht="16.5" x14ac:dyDescent="0.3">
      <c r="A7901" s="9" t="s">
        <v>14424</v>
      </c>
      <c r="B7901" s="9" t="s">
        <v>2572</v>
      </c>
      <c r="C7901" s="10">
        <v>17936</v>
      </c>
      <c r="D7901" s="9">
        <v>2480515559</v>
      </c>
      <c r="E7901" s="9" t="e">
        <f>INDEX(#REF!:#REF!,MATCH($D7901,#REF!:#REF!,0),MATCH(#REF!,#REF!:#REF!,0))</f>
        <v>#REF!</v>
      </c>
      <c r="F7901" s="9" t="e">
        <f>INDEX(#REF!:#REF!,MATCH($D7901,#REF!:#REF!,0),MATCH(#REF!,#REF!:#REF!,0))</f>
        <v>#REF!</v>
      </c>
    </row>
    <row r="7902" spans="1:6" ht="16.5" x14ac:dyDescent="0.3">
      <c r="A7902" s="9" t="s">
        <v>14423</v>
      </c>
      <c r="B7902" s="9" t="s">
        <v>1947</v>
      </c>
      <c r="C7902" s="10">
        <v>48554</v>
      </c>
      <c r="D7902" s="9">
        <v>1573192775</v>
      </c>
      <c r="E7902" s="9" t="e">
        <f>INDEX(#REF!:#REF!,MATCH($D7902,#REF!:#REF!,0),MATCH(#REF!,#REF!:#REF!,0))</f>
        <v>#REF!</v>
      </c>
      <c r="F7902" s="9" t="e">
        <f>INDEX(#REF!:#REF!,MATCH($D7902,#REF!:#REF!,0),MATCH(#REF!,#REF!:#REF!,0))</f>
        <v>#REF!</v>
      </c>
    </row>
    <row r="7903" spans="1:6" ht="16.5" x14ac:dyDescent="0.3">
      <c r="A7903" s="9" t="s">
        <v>14422</v>
      </c>
      <c r="B7903" s="9" t="s">
        <v>2142</v>
      </c>
      <c r="C7903" s="10">
        <v>11463</v>
      </c>
      <c r="D7903" s="9">
        <v>3547596165</v>
      </c>
      <c r="E7903" s="9" t="e">
        <f>INDEX(#REF!:#REF!,MATCH($D7903,#REF!:#REF!,0),MATCH(#REF!,#REF!:#REF!,0))</f>
        <v>#REF!</v>
      </c>
      <c r="F7903" s="9" t="e">
        <f>INDEX(#REF!:#REF!,MATCH($D7903,#REF!:#REF!,0),MATCH(#REF!,#REF!:#REF!,0))</f>
        <v>#REF!</v>
      </c>
    </row>
    <row r="7904" spans="1:6" ht="16.5" x14ac:dyDescent="0.3">
      <c r="A7904" s="9" t="s">
        <v>14421</v>
      </c>
      <c r="B7904" s="9" t="s">
        <v>1979</v>
      </c>
      <c r="C7904" s="10">
        <v>42911</v>
      </c>
      <c r="D7904" s="9">
        <v>544760832</v>
      </c>
      <c r="E7904" s="9" t="e">
        <f>INDEX(#REF!:#REF!,MATCH($D7904,#REF!:#REF!,0),MATCH(#REF!,#REF!:#REF!,0))</f>
        <v>#REF!</v>
      </c>
      <c r="F7904" s="9" t="e">
        <f>INDEX(#REF!:#REF!,MATCH($D7904,#REF!:#REF!,0),MATCH(#REF!,#REF!:#REF!,0))</f>
        <v>#REF!</v>
      </c>
    </row>
    <row r="7905" spans="1:6" ht="16.5" x14ac:dyDescent="0.3">
      <c r="A7905" s="9" t="s">
        <v>14420</v>
      </c>
      <c r="B7905" s="9" t="s">
        <v>2564</v>
      </c>
      <c r="C7905" s="10">
        <v>21927</v>
      </c>
      <c r="D7905" s="9">
        <v>2821741499</v>
      </c>
      <c r="E7905" s="9" t="e">
        <f>INDEX(#REF!:#REF!,MATCH($D7905,#REF!:#REF!,0),MATCH(#REF!,#REF!:#REF!,0))</f>
        <v>#REF!</v>
      </c>
      <c r="F7905" s="9" t="e">
        <f>INDEX(#REF!:#REF!,MATCH($D7905,#REF!:#REF!,0),MATCH(#REF!,#REF!:#REF!,0))</f>
        <v>#REF!</v>
      </c>
    </row>
    <row r="7906" spans="1:6" ht="16.5" x14ac:dyDescent="0.3">
      <c r="A7906" s="9" t="s">
        <v>14419</v>
      </c>
      <c r="B7906" s="9" t="s">
        <v>2267</v>
      </c>
      <c r="C7906" s="10">
        <v>39949</v>
      </c>
      <c r="D7906" s="9">
        <v>7957976743</v>
      </c>
      <c r="E7906" s="9" t="e">
        <f>INDEX(#REF!:#REF!,MATCH($D7906,#REF!:#REF!,0),MATCH(#REF!,#REF!:#REF!,0))</f>
        <v>#REF!</v>
      </c>
      <c r="F7906" s="9" t="e">
        <f>INDEX(#REF!:#REF!,MATCH($D7906,#REF!:#REF!,0),MATCH(#REF!,#REF!:#REF!,0))</f>
        <v>#REF!</v>
      </c>
    </row>
    <row r="7907" spans="1:6" ht="16.5" x14ac:dyDescent="0.3">
      <c r="A7907" s="9" t="s">
        <v>14418</v>
      </c>
      <c r="B7907" s="9" t="s">
        <v>2448</v>
      </c>
      <c r="C7907" s="10">
        <v>12089</v>
      </c>
      <c r="D7907" s="9">
        <v>8731494560</v>
      </c>
      <c r="E7907" s="9" t="e">
        <f>INDEX(#REF!:#REF!,MATCH($D7907,#REF!:#REF!,0),MATCH(#REF!,#REF!:#REF!,0))</f>
        <v>#REF!</v>
      </c>
      <c r="F7907" s="9" t="e">
        <f>INDEX(#REF!:#REF!,MATCH($D7907,#REF!:#REF!,0),MATCH(#REF!,#REF!:#REF!,0))</f>
        <v>#REF!</v>
      </c>
    </row>
    <row r="7908" spans="1:6" ht="16.5" x14ac:dyDescent="0.3">
      <c r="A7908" s="9" t="s">
        <v>14417</v>
      </c>
      <c r="B7908" s="9" t="s">
        <v>2662</v>
      </c>
      <c r="C7908" s="10">
        <v>22319</v>
      </c>
      <c r="D7908" s="9">
        <v>9403474378</v>
      </c>
      <c r="E7908" s="9" t="e">
        <f>INDEX(#REF!:#REF!,MATCH($D7908,#REF!:#REF!,0),MATCH(#REF!,#REF!:#REF!,0))</f>
        <v>#REF!</v>
      </c>
      <c r="F7908" s="9" t="e">
        <f>INDEX(#REF!:#REF!,MATCH($D7908,#REF!:#REF!,0),MATCH(#REF!,#REF!:#REF!,0))</f>
        <v>#REF!</v>
      </c>
    </row>
    <row r="7909" spans="1:6" ht="16.5" x14ac:dyDescent="0.3">
      <c r="A7909" s="9" t="s">
        <v>14416</v>
      </c>
      <c r="B7909" s="9" t="s">
        <v>2198</v>
      </c>
      <c r="C7909" s="10">
        <v>26133</v>
      </c>
      <c r="D7909" s="9">
        <v>7467563949</v>
      </c>
      <c r="E7909" s="9" t="e">
        <f>INDEX(#REF!:#REF!,MATCH($D7909,#REF!:#REF!,0),MATCH(#REF!,#REF!:#REF!,0))</f>
        <v>#REF!</v>
      </c>
      <c r="F7909" s="9" t="e">
        <f>INDEX(#REF!:#REF!,MATCH($D7909,#REF!:#REF!,0),MATCH(#REF!,#REF!:#REF!,0))</f>
        <v>#REF!</v>
      </c>
    </row>
    <row r="7910" spans="1:6" ht="16.5" x14ac:dyDescent="0.3">
      <c r="A7910" s="9" t="s">
        <v>14415</v>
      </c>
      <c r="B7910" s="9" t="s">
        <v>2704</v>
      </c>
      <c r="C7910" s="10">
        <v>52706</v>
      </c>
      <c r="D7910" s="9">
        <v>4398950745</v>
      </c>
      <c r="E7910" s="9" t="e">
        <f>INDEX(#REF!:#REF!,MATCH($D7910,#REF!:#REF!,0),MATCH(#REF!,#REF!:#REF!,0))</f>
        <v>#REF!</v>
      </c>
      <c r="F7910" s="9" t="e">
        <f>INDEX(#REF!:#REF!,MATCH($D7910,#REF!:#REF!,0),MATCH(#REF!,#REF!:#REF!,0))</f>
        <v>#REF!</v>
      </c>
    </row>
    <row r="7911" spans="1:6" ht="16.5" x14ac:dyDescent="0.3">
      <c r="A7911" s="9" t="s">
        <v>14414</v>
      </c>
      <c r="B7911" s="9" t="s">
        <v>2462</v>
      </c>
      <c r="C7911" s="10">
        <v>59025</v>
      </c>
      <c r="D7911" s="9">
        <v>2547511673</v>
      </c>
      <c r="E7911" s="9" t="e">
        <f>INDEX(#REF!:#REF!,MATCH($D7911,#REF!:#REF!,0),MATCH(#REF!,#REF!:#REF!,0))</f>
        <v>#REF!</v>
      </c>
      <c r="F7911" s="9" t="e">
        <f>INDEX(#REF!:#REF!,MATCH($D7911,#REF!:#REF!,0),MATCH(#REF!,#REF!:#REF!,0))</f>
        <v>#REF!</v>
      </c>
    </row>
    <row r="7912" spans="1:6" ht="16.5" x14ac:dyDescent="0.3">
      <c r="A7912" s="9" t="s">
        <v>14413</v>
      </c>
      <c r="B7912" s="9" t="s">
        <v>2886</v>
      </c>
      <c r="C7912" s="10">
        <v>41296</v>
      </c>
      <c r="D7912" s="9">
        <v>5574535556</v>
      </c>
      <c r="E7912" s="9" t="e">
        <f>INDEX(#REF!:#REF!,MATCH($D7912,#REF!:#REF!,0),MATCH(#REF!,#REF!:#REF!,0))</f>
        <v>#REF!</v>
      </c>
      <c r="F7912" s="9" t="e">
        <f>INDEX(#REF!:#REF!,MATCH($D7912,#REF!:#REF!,0),MATCH(#REF!,#REF!:#REF!,0))</f>
        <v>#REF!</v>
      </c>
    </row>
    <row r="7913" spans="1:6" ht="16.5" x14ac:dyDescent="0.3">
      <c r="A7913" s="9" t="s">
        <v>14412</v>
      </c>
      <c r="B7913" s="9" t="s">
        <v>3281</v>
      </c>
      <c r="C7913" s="10">
        <v>48710</v>
      </c>
      <c r="D7913" s="9">
        <v>6988089128</v>
      </c>
      <c r="E7913" s="9" t="e">
        <f>INDEX(#REF!:#REF!,MATCH($D7913,#REF!:#REF!,0),MATCH(#REF!,#REF!:#REF!,0))</f>
        <v>#REF!</v>
      </c>
      <c r="F7913" s="9" t="e">
        <f>INDEX(#REF!:#REF!,MATCH($D7913,#REF!:#REF!,0),MATCH(#REF!,#REF!:#REF!,0))</f>
        <v>#REF!</v>
      </c>
    </row>
    <row r="7914" spans="1:6" ht="16.5" x14ac:dyDescent="0.3">
      <c r="A7914" s="9" t="s">
        <v>14411</v>
      </c>
      <c r="B7914" s="9" t="s">
        <v>2228</v>
      </c>
      <c r="C7914" s="10">
        <v>18496</v>
      </c>
      <c r="D7914" s="9">
        <v>5837501576</v>
      </c>
      <c r="E7914" s="9" t="e">
        <f>INDEX(#REF!:#REF!,MATCH($D7914,#REF!:#REF!,0),MATCH(#REF!,#REF!:#REF!,0))</f>
        <v>#REF!</v>
      </c>
      <c r="F7914" s="9" t="e">
        <f>INDEX(#REF!:#REF!,MATCH($D7914,#REF!:#REF!,0),MATCH(#REF!,#REF!:#REF!,0))</f>
        <v>#REF!</v>
      </c>
    </row>
    <row r="7915" spans="1:6" ht="16.5" x14ac:dyDescent="0.3">
      <c r="A7915" s="9" t="s">
        <v>14410</v>
      </c>
      <c r="B7915" s="9" t="s">
        <v>2193</v>
      </c>
      <c r="C7915" s="10">
        <v>16256</v>
      </c>
      <c r="D7915" s="9">
        <v>8748349712</v>
      </c>
      <c r="E7915" s="9" t="e">
        <f>INDEX(#REF!:#REF!,MATCH($D7915,#REF!:#REF!,0),MATCH(#REF!,#REF!:#REF!,0))</f>
        <v>#REF!</v>
      </c>
      <c r="F7915" s="9" t="e">
        <f>INDEX(#REF!:#REF!,MATCH($D7915,#REF!:#REF!,0),MATCH(#REF!,#REF!:#REF!,0))</f>
        <v>#REF!</v>
      </c>
    </row>
    <row r="7916" spans="1:6" ht="16.5" x14ac:dyDescent="0.3">
      <c r="A7916" s="9" t="s">
        <v>14409</v>
      </c>
      <c r="B7916" s="9" t="s">
        <v>2539</v>
      </c>
      <c r="C7916" s="10">
        <v>28342</v>
      </c>
      <c r="D7916" s="9">
        <v>9369490930</v>
      </c>
      <c r="E7916" s="9" t="e">
        <f>INDEX(#REF!:#REF!,MATCH($D7916,#REF!:#REF!,0),MATCH(#REF!,#REF!:#REF!,0))</f>
        <v>#REF!</v>
      </c>
      <c r="F7916" s="9" t="e">
        <f>INDEX(#REF!:#REF!,MATCH($D7916,#REF!:#REF!,0),MATCH(#REF!,#REF!:#REF!,0))</f>
        <v>#REF!</v>
      </c>
    </row>
    <row r="7917" spans="1:6" ht="16.5" x14ac:dyDescent="0.3">
      <c r="A7917" s="9" t="s">
        <v>14408</v>
      </c>
      <c r="B7917" s="9" t="s">
        <v>2169</v>
      </c>
      <c r="C7917" s="10">
        <v>54108</v>
      </c>
      <c r="D7917" s="9">
        <v>3041948354</v>
      </c>
      <c r="E7917" s="9" t="e">
        <f>INDEX(#REF!:#REF!,MATCH($D7917,#REF!:#REF!,0),MATCH(#REF!,#REF!:#REF!,0))</f>
        <v>#REF!</v>
      </c>
      <c r="F7917" s="9" t="e">
        <f>INDEX(#REF!:#REF!,MATCH($D7917,#REF!:#REF!,0),MATCH(#REF!,#REF!:#REF!,0))</f>
        <v>#REF!</v>
      </c>
    </row>
    <row r="7918" spans="1:6" ht="16.5" x14ac:dyDescent="0.3">
      <c r="A7918" s="9" t="s">
        <v>14407</v>
      </c>
      <c r="B7918" s="9" t="s">
        <v>2317</v>
      </c>
      <c r="C7918" s="10">
        <v>47094</v>
      </c>
      <c r="D7918" s="9">
        <v>9674189459</v>
      </c>
      <c r="E7918" s="9" t="e">
        <f>INDEX(#REF!:#REF!,MATCH($D7918,#REF!:#REF!,0),MATCH(#REF!,#REF!:#REF!,0))</f>
        <v>#REF!</v>
      </c>
      <c r="F7918" s="9" t="e">
        <f>INDEX(#REF!:#REF!,MATCH($D7918,#REF!:#REF!,0),MATCH(#REF!,#REF!:#REF!,0))</f>
        <v>#REF!</v>
      </c>
    </row>
    <row r="7919" spans="1:6" ht="16.5" x14ac:dyDescent="0.3">
      <c r="A7919" s="9" t="s">
        <v>14406</v>
      </c>
      <c r="B7919" s="9" t="s">
        <v>2443</v>
      </c>
      <c r="C7919" s="10">
        <v>13920</v>
      </c>
      <c r="D7919" s="9">
        <v>2450711406</v>
      </c>
      <c r="E7919" s="9" t="e">
        <f>INDEX(#REF!:#REF!,MATCH($D7919,#REF!:#REF!,0),MATCH(#REF!,#REF!:#REF!,0))</f>
        <v>#REF!</v>
      </c>
      <c r="F7919" s="9" t="e">
        <f>INDEX(#REF!:#REF!,MATCH($D7919,#REF!:#REF!,0),MATCH(#REF!,#REF!:#REF!,0))</f>
        <v>#REF!</v>
      </c>
    </row>
    <row r="7920" spans="1:6" ht="16.5" x14ac:dyDescent="0.3">
      <c r="A7920" s="9" t="s">
        <v>14405</v>
      </c>
      <c r="B7920" s="9" t="s">
        <v>3042</v>
      </c>
      <c r="C7920" s="10">
        <v>56777</v>
      </c>
      <c r="D7920" s="9">
        <v>7628323464</v>
      </c>
      <c r="E7920" s="9" t="e">
        <f>INDEX(#REF!:#REF!,MATCH($D7920,#REF!:#REF!,0),MATCH(#REF!,#REF!:#REF!,0))</f>
        <v>#REF!</v>
      </c>
      <c r="F7920" s="9" t="e">
        <f>INDEX(#REF!:#REF!,MATCH($D7920,#REF!:#REF!,0),MATCH(#REF!,#REF!:#REF!,0))</f>
        <v>#REF!</v>
      </c>
    </row>
    <row r="7921" spans="1:6" ht="16.5" x14ac:dyDescent="0.3">
      <c r="A7921" s="9" t="s">
        <v>14404</v>
      </c>
      <c r="B7921" s="9" t="s">
        <v>1963</v>
      </c>
      <c r="C7921" s="10">
        <v>45391</v>
      </c>
      <c r="D7921" s="9">
        <v>9403474378</v>
      </c>
      <c r="E7921" s="9" t="e">
        <f>INDEX(#REF!:#REF!,MATCH($D7921,#REF!:#REF!,0),MATCH(#REF!,#REF!:#REF!,0))</f>
        <v>#REF!</v>
      </c>
      <c r="F7921" s="9" t="e">
        <f>INDEX(#REF!:#REF!,MATCH($D7921,#REF!:#REF!,0),MATCH(#REF!,#REF!:#REF!,0))</f>
        <v>#REF!</v>
      </c>
    </row>
    <row r="7922" spans="1:6" ht="16.5" x14ac:dyDescent="0.3">
      <c r="A7922" s="9" t="s">
        <v>14403</v>
      </c>
      <c r="B7922" s="9" t="s">
        <v>2386</v>
      </c>
      <c r="C7922" s="10">
        <v>41130</v>
      </c>
      <c r="D7922" s="9">
        <v>1856596435</v>
      </c>
      <c r="E7922" s="9" t="e">
        <f>INDEX(#REF!:#REF!,MATCH($D7922,#REF!:#REF!,0),MATCH(#REF!,#REF!:#REF!,0))</f>
        <v>#REF!</v>
      </c>
      <c r="F7922" s="9" t="e">
        <f>INDEX(#REF!:#REF!,MATCH($D7922,#REF!:#REF!,0),MATCH(#REF!,#REF!:#REF!,0))</f>
        <v>#REF!</v>
      </c>
    </row>
    <row r="7923" spans="1:6" ht="16.5" x14ac:dyDescent="0.3">
      <c r="A7923" s="9" t="s">
        <v>14402</v>
      </c>
      <c r="B7923" s="9" t="s">
        <v>2572</v>
      </c>
      <c r="C7923" s="10">
        <v>39486</v>
      </c>
      <c r="D7923" s="9">
        <v>966588630</v>
      </c>
      <c r="E7923" s="9" t="e">
        <f>INDEX(#REF!:#REF!,MATCH($D7923,#REF!:#REF!,0),MATCH(#REF!,#REF!:#REF!,0))</f>
        <v>#REF!</v>
      </c>
      <c r="F7923" s="9" t="e">
        <f>INDEX(#REF!:#REF!,MATCH($D7923,#REF!:#REF!,0),MATCH(#REF!,#REF!:#REF!,0))</f>
        <v>#REF!</v>
      </c>
    </row>
    <row r="7924" spans="1:6" ht="16.5" x14ac:dyDescent="0.3">
      <c r="A7924" s="9" t="s">
        <v>14401</v>
      </c>
      <c r="B7924" s="9" t="s">
        <v>1947</v>
      </c>
      <c r="C7924" s="10">
        <v>58298</v>
      </c>
      <c r="D7924" s="9">
        <v>7286297414</v>
      </c>
      <c r="E7924" s="9" t="e">
        <f>INDEX(#REF!:#REF!,MATCH($D7924,#REF!:#REF!,0),MATCH(#REF!,#REF!:#REF!,0))</f>
        <v>#REF!</v>
      </c>
      <c r="F7924" s="9" t="e">
        <f>INDEX(#REF!:#REF!,MATCH($D7924,#REF!:#REF!,0),MATCH(#REF!,#REF!:#REF!,0))</f>
        <v>#REF!</v>
      </c>
    </row>
    <row r="7925" spans="1:6" ht="16.5" x14ac:dyDescent="0.3">
      <c r="A7925" s="9" t="s">
        <v>14400</v>
      </c>
      <c r="B7925" s="9" t="s">
        <v>3085</v>
      </c>
      <c r="C7925" s="10">
        <v>19053</v>
      </c>
      <c r="D7925" s="9">
        <v>8223052873</v>
      </c>
      <c r="E7925" s="9" t="e">
        <f>INDEX(#REF!:#REF!,MATCH($D7925,#REF!:#REF!,0),MATCH(#REF!,#REF!:#REF!,0))</f>
        <v>#REF!</v>
      </c>
      <c r="F7925" s="9" t="e">
        <f>INDEX(#REF!:#REF!,MATCH($D7925,#REF!:#REF!,0),MATCH(#REF!,#REF!:#REF!,0))</f>
        <v>#REF!</v>
      </c>
    </row>
    <row r="7926" spans="1:6" ht="16.5" x14ac:dyDescent="0.3">
      <c r="A7926" s="9" t="s">
        <v>14399</v>
      </c>
      <c r="B7926" s="9" t="s">
        <v>2144</v>
      </c>
      <c r="C7926" s="10">
        <v>28777</v>
      </c>
      <c r="D7926" s="9">
        <v>5814713100</v>
      </c>
      <c r="E7926" s="9" t="e">
        <f>INDEX(#REF!:#REF!,MATCH($D7926,#REF!:#REF!,0),MATCH(#REF!,#REF!:#REF!,0))</f>
        <v>#REF!</v>
      </c>
      <c r="F7926" s="9" t="e">
        <f>INDEX(#REF!:#REF!,MATCH($D7926,#REF!:#REF!,0),MATCH(#REF!,#REF!:#REF!,0))</f>
        <v>#REF!</v>
      </c>
    </row>
    <row r="7927" spans="1:6" ht="16.5" x14ac:dyDescent="0.3">
      <c r="A7927" s="9" t="s">
        <v>14398</v>
      </c>
      <c r="B7927" s="9" t="s">
        <v>2753</v>
      </c>
      <c r="C7927" s="10">
        <v>34691</v>
      </c>
      <c r="D7927" s="9">
        <v>5603330430</v>
      </c>
      <c r="E7927" s="9" t="e">
        <f>INDEX(#REF!:#REF!,MATCH($D7927,#REF!:#REF!,0),MATCH(#REF!,#REF!:#REF!,0))</f>
        <v>#REF!</v>
      </c>
      <c r="F7927" s="9" t="e">
        <f>INDEX(#REF!:#REF!,MATCH($D7927,#REF!:#REF!,0),MATCH(#REF!,#REF!:#REF!,0))</f>
        <v>#REF!</v>
      </c>
    </row>
    <row r="7928" spans="1:6" ht="16.5" x14ac:dyDescent="0.3">
      <c r="A7928" s="9" t="s">
        <v>14397</v>
      </c>
      <c r="B7928" s="9" t="s">
        <v>2262</v>
      </c>
      <c r="C7928" s="10">
        <v>17276</v>
      </c>
      <c r="D7928" s="9">
        <v>3935718624</v>
      </c>
      <c r="E7928" s="9" t="e">
        <f>INDEX(#REF!:#REF!,MATCH($D7928,#REF!:#REF!,0),MATCH(#REF!,#REF!:#REF!,0))</f>
        <v>#REF!</v>
      </c>
      <c r="F7928" s="9" t="e">
        <f>INDEX(#REF!:#REF!,MATCH($D7928,#REF!:#REF!,0),MATCH(#REF!,#REF!:#REF!,0))</f>
        <v>#REF!</v>
      </c>
    </row>
    <row r="7929" spans="1:6" ht="16.5" x14ac:dyDescent="0.3">
      <c r="A7929" s="9" t="s">
        <v>14396</v>
      </c>
      <c r="B7929" s="9" t="s">
        <v>2688</v>
      </c>
      <c r="C7929" s="10">
        <v>49034</v>
      </c>
      <c r="D7929" s="9">
        <v>6788593582</v>
      </c>
      <c r="E7929" s="9" t="e">
        <f>INDEX(#REF!:#REF!,MATCH($D7929,#REF!:#REF!,0),MATCH(#REF!,#REF!:#REF!,0))</f>
        <v>#REF!</v>
      </c>
      <c r="F7929" s="9" t="e">
        <f>INDEX(#REF!:#REF!,MATCH($D7929,#REF!:#REF!,0),MATCH(#REF!,#REF!:#REF!,0))</f>
        <v>#REF!</v>
      </c>
    </row>
    <row r="7930" spans="1:6" ht="16.5" x14ac:dyDescent="0.3">
      <c r="A7930" s="9" t="s">
        <v>14395</v>
      </c>
      <c r="B7930" s="9" t="s">
        <v>2530</v>
      </c>
      <c r="C7930" s="10">
        <v>22473</v>
      </c>
      <c r="D7930" s="9">
        <v>7160109333</v>
      </c>
      <c r="E7930" s="9" t="e">
        <f>INDEX(#REF!:#REF!,MATCH($D7930,#REF!:#REF!,0),MATCH(#REF!,#REF!:#REF!,0))</f>
        <v>#REF!</v>
      </c>
      <c r="F7930" s="9" t="e">
        <f>INDEX(#REF!:#REF!,MATCH($D7930,#REF!:#REF!,0),MATCH(#REF!,#REF!:#REF!,0))</f>
        <v>#REF!</v>
      </c>
    </row>
    <row r="7931" spans="1:6" ht="16.5" x14ac:dyDescent="0.3">
      <c r="A7931" s="9" t="s">
        <v>14394</v>
      </c>
      <c r="B7931" s="9" t="s">
        <v>2635</v>
      </c>
      <c r="C7931" s="10">
        <v>34633</v>
      </c>
      <c r="D7931" s="9">
        <v>8904404991</v>
      </c>
      <c r="E7931" s="9" t="e">
        <f>INDEX(#REF!:#REF!,MATCH($D7931,#REF!:#REF!,0),MATCH(#REF!,#REF!:#REF!,0))</f>
        <v>#REF!</v>
      </c>
      <c r="F7931" s="9" t="e">
        <f>INDEX(#REF!:#REF!,MATCH($D7931,#REF!:#REF!,0),MATCH(#REF!,#REF!:#REF!,0))</f>
        <v>#REF!</v>
      </c>
    </row>
    <row r="7932" spans="1:6" ht="16.5" x14ac:dyDescent="0.3">
      <c r="A7932" s="9" t="s">
        <v>14393</v>
      </c>
      <c r="B7932" s="9" t="s">
        <v>2584</v>
      </c>
      <c r="C7932" s="10">
        <v>44285</v>
      </c>
      <c r="D7932" s="9">
        <v>5209112160</v>
      </c>
      <c r="E7932" s="9" t="e">
        <f>INDEX(#REF!:#REF!,MATCH($D7932,#REF!:#REF!,0),MATCH(#REF!,#REF!:#REF!,0))</f>
        <v>#REF!</v>
      </c>
      <c r="F7932" s="9" t="e">
        <f>INDEX(#REF!:#REF!,MATCH($D7932,#REF!:#REF!,0),MATCH(#REF!,#REF!:#REF!,0))</f>
        <v>#REF!</v>
      </c>
    </row>
    <row r="7933" spans="1:6" ht="16.5" x14ac:dyDescent="0.3">
      <c r="A7933" s="9" t="s">
        <v>14392</v>
      </c>
      <c r="B7933" s="9" t="s">
        <v>2485</v>
      </c>
      <c r="C7933" s="10">
        <v>30702</v>
      </c>
      <c r="D7933" s="9">
        <v>6183510505</v>
      </c>
      <c r="E7933" s="9" t="e">
        <f>INDEX(#REF!:#REF!,MATCH($D7933,#REF!:#REF!,0),MATCH(#REF!,#REF!:#REF!,0))</f>
        <v>#REF!</v>
      </c>
      <c r="F7933" s="9" t="e">
        <f>INDEX(#REF!:#REF!,MATCH($D7933,#REF!:#REF!,0),MATCH(#REF!,#REF!:#REF!,0))</f>
        <v>#REF!</v>
      </c>
    </row>
    <row r="7934" spans="1:6" ht="16.5" x14ac:dyDescent="0.3">
      <c r="A7934" s="9" t="s">
        <v>14391</v>
      </c>
      <c r="B7934" s="9" t="s">
        <v>1943</v>
      </c>
      <c r="C7934" s="10">
        <v>16060</v>
      </c>
      <c r="D7934" s="9">
        <v>3986480021</v>
      </c>
      <c r="E7934" s="9" t="e">
        <f>INDEX(#REF!:#REF!,MATCH($D7934,#REF!:#REF!,0),MATCH(#REF!,#REF!:#REF!,0))</f>
        <v>#REF!</v>
      </c>
      <c r="F7934" s="9" t="e">
        <f>INDEX(#REF!:#REF!,MATCH($D7934,#REF!:#REF!,0),MATCH(#REF!,#REF!:#REF!,0))</f>
        <v>#REF!</v>
      </c>
    </row>
    <row r="7935" spans="1:6" ht="16.5" x14ac:dyDescent="0.3">
      <c r="A7935" s="9" t="s">
        <v>14390</v>
      </c>
      <c r="B7935" s="9" t="s">
        <v>1999</v>
      </c>
      <c r="C7935" s="10">
        <v>24520</v>
      </c>
      <c r="D7935" s="9">
        <v>5863557389</v>
      </c>
      <c r="E7935" s="9" t="e">
        <f>INDEX(#REF!:#REF!,MATCH($D7935,#REF!:#REF!,0),MATCH(#REF!,#REF!:#REF!,0))</f>
        <v>#REF!</v>
      </c>
      <c r="F7935" s="9" t="e">
        <f>INDEX(#REF!:#REF!,MATCH($D7935,#REF!:#REF!,0),MATCH(#REF!,#REF!:#REF!,0))</f>
        <v>#REF!</v>
      </c>
    </row>
    <row r="7936" spans="1:6" ht="16.5" x14ac:dyDescent="0.3">
      <c r="A7936" s="9" t="s">
        <v>14389</v>
      </c>
      <c r="B7936" s="9" t="s">
        <v>2597</v>
      </c>
      <c r="C7936" s="10">
        <v>54947</v>
      </c>
      <c r="D7936" s="9">
        <v>7473861379</v>
      </c>
      <c r="E7936" s="9" t="e">
        <f>INDEX(#REF!:#REF!,MATCH($D7936,#REF!:#REF!,0),MATCH(#REF!,#REF!:#REF!,0))</f>
        <v>#REF!</v>
      </c>
      <c r="F7936" s="9" t="e">
        <f>INDEX(#REF!:#REF!,MATCH($D7936,#REF!:#REF!,0),MATCH(#REF!,#REF!:#REF!,0))</f>
        <v>#REF!</v>
      </c>
    </row>
    <row r="7937" spans="1:6" ht="16.5" x14ac:dyDescent="0.3">
      <c r="A7937" s="9" t="s">
        <v>14388</v>
      </c>
      <c r="B7937" s="9" t="s">
        <v>2655</v>
      </c>
      <c r="C7937" s="10">
        <v>45308</v>
      </c>
      <c r="D7937" s="9">
        <v>8223052873</v>
      </c>
      <c r="E7937" s="9" t="e">
        <f>INDEX(#REF!:#REF!,MATCH($D7937,#REF!:#REF!,0),MATCH(#REF!,#REF!:#REF!,0))</f>
        <v>#REF!</v>
      </c>
      <c r="F7937" s="9" t="e">
        <f>INDEX(#REF!:#REF!,MATCH($D7937,#REF!:#REF!,0),MATCH(#REF!,#REF!:#REF!,0))</f>
        <v>#REF!</v>
      </c>
    </row>
    <row r="7938" spans="1:6" ht="16.5" x14ac:dyDescent="0.3">
      <c r="A7938" s="9" t="s">
        <v>14387</v>
      </c>
      <c r="B7938" s="9" t="s">
        <v>2317</v>
      </c>
      <c r="C7938" s="10">
        <v>53505</v>
      </c>
      <c r="D7938" s="9">
        <v>9674189459</v>
      </c>
      <c r="E7938" s="9" t="e">
        <f>INDEX(#REF!:#REF!,MATCH($D7938,#REF!:#REF!,0),MATCH(#REF!,#REF!:#REF!,0))</f>
        <v>#REF!</v>
      </c>
      <c r="F7938" s="9" t="e">
        <f>INDEX(#REF!:#REF!,MATCH($D7938,#REF!:#REF!,0),MATCH(#REF!,#REF!:#REF!,0))</f>
        <v>#REF!</v>
      </c>
    </row>
    <row r="7939" spans="1:6" ht="16.5" x14ac:dyDescent="0.3">
      <c r="A7939" s="9" t="s">
        <v>14386</v>
      </c>
      <c r="B7939" s="9" t="s">
        <v>1985</v>
      </c>
      <c r="C7939" s="10">
        <v>19314</v>
      </c>
      <c r="D7939" s="9">
        <v>4862005330</v>
      </c>
      <c r="E7939" s="9" t="e">
        <f>INDEX(#REF!:#REF!,MATCH($D7939,#REF!:#REF!,0),MATCH(#REF!,#REF!:#REF!,0))</f>
        <v>#REF!</v>
      </c>
      <c r="F7939" s="9" t="e">
        <f>INDEX(#REF!:#REF!,MATCH($D7939,#REF!:#REF!,0),MATCH(#REF!,#REF!:#REF!,0))</f>
        <v>#REF!</v>
      </c>
    </row>
    <row r="7940" spans="1:6" ht="16.5" x14ac:dyDescent="0.3">
      <c r="A7940" s="9" t="s">
        <v>14385</v>
      </c>
      <c r="B7940" s="9" t="s">
        <v>2134</v>
      </c>
      <c r="C7940" s="10">
        <v>22167</v>
      </c>
      <c r="D7940" s="9">
        <v>6713405010</v>
      </c>
      <c r="E7940" s="9" t="e">
        <f>INDEX(#REF!:#REF!,MATCH($D7940,#REF!:#REF!,0),MATCH(#REF!,#REF!:#REF!,0))</f>
        <v>#REF!</v>
      </c>
      <c r="F7940" s="9" t="e">
        <f>INDEX(#REF!:#REF!,MATCH($D7940,#REF!:#REF!,0),MATCH(#REF!,#REF!:#REF!,0))</f>
        <v>#REF!</v>
      </c>
    </row>
    <row r="7941" spans="1:6" ht="16.5" x14ac:dyDescent="0.3">
      <c r="A7941" s="9" t="s">
        <v>14384</v>
      </c>
      <c r="B7941" s="9" t="s">
        <v>2038</v>
      </c>
      <c r="C7941" s="10">
        <v>45967</v>
      </c>
      <c r="D7941" s="9">
        <v>5341512014</v>
      </c>
      <c r="E7941" s="9" t="e">
        <f>INDEX(#REF!:#REF!,MATCH($D7941,#REF!:#REF!,0),MATCH(#REF!,#REF!:#REF!,0))</f>
        <v>#REF!</v>
      </c>
      <c r="F7941" s="9" t="e">
        <f>INDEX(#REF!:#REF!,MATCH($D7941,#REF!:#REF!,0),MATCH(#REF!,#REF!:#REF!,0))</f>
        <v>#REF!</v>
      </c>
    </row>
    <row r="7942" spans="1:6" ht="16.5" x14ac:dyDescent="0.3">
      <c r="A7942" s="9" t="s">
        <v>14383</v>
      </c>
      <c r="B7942" s="9" t="s">
        <v>1985</v>
      </c>
      <c r="C7942" s="10">
        <v>38792</v>
      </c>
      <c r="D7942" s="9">
        <v>8646243699</v>
      </c>
      <c r="E7942" s="9" t="e">
        <f>INDEX(#REF!:#REF!,MATCH($D7942,#REF!:#REF!,0),MATCH(#REF!,#REF!:#REF!,0))</f>
        <v>#REF!</v>
      </c>
      <c r="F7942" s="9" t="e">
        <f>INDEX(#REF!:#REF!,MATCH($D7942,#REF!:#REF!,0),MATCH(#REF!,#REF!:#REF!,0))</f>
        <v>#REF!</v>
      </c>
    </row>
    <row r="7943" spans="1:6" ht="16.5" x14ac:dyDescent="0.3">
      <c r="A7943" s="9" t="s">
        <v>14382</v>
      </c>
      <c r="B7943" s="9" t="s">
        <v>2667</v>
      </c>
      <c r="C7943" s="10">
        <v>22588</v>
      </c>
      <c r="D7943" s="9">
        <v>8664054479</v>
      </c>
      <c r="E7943" s="9" t="e">
        <f>INDEX(#REF!:#REF!,MATCH($D7943,#REF!:#REF!,0),MATCH(#REF!,#REF!:#REF!,0))</f>
        <v>#REF!</v>
      </c>
      <c r="F7943" s="9" t="e">
        <f>INDEX(#REF!:#REF!,MATCH($D7943,#REF!:#REF!,0),MATCH(#REF!,#REF!:#REF!,0))</f>
        <v>#REF!</v>
      </c>
    </row>
    <row r="7944" spans="1:6" ht="16.5" x14ac:dyDescent="0.3">
      <c r="A7944" s="9" t="s">
        <v>14381</v>
      </c>
      <c r="B7944" s="9" t="s">
        <v>1985</v>
      </c>
      <c r="C7944" s="10">
        <v>59898</v>
      </c>
      <c r="D7944" s="9">
        <v>62571575</v>
      </c>
      <c r="E7944" s="9" t="e">
        <f>INDEX(#REF!:#REF!,MATCH($D7944,#REF!:#REF!,0),MATCH(#REF!,#REF!:#REF!,0))</f>
        <v>#REF!</v>
      </c>
      <c r="F7944" s="9" t="e">
        <f>INDEX(#REF!:#REF!,MATCH($D7944,#REF!:#REF!,0),MATCH(#REF!,#REF!:#REF!,0))</f>
        <v>#REF!</v>
      </c>
    </row>
    <row r="7945" spans="1:6" ht="16.5" x14ac:dyDescent="0.3">
      <c r="A7945" s="9" t="s">
        <v>14380</v>
      </c>
      <c r="B7945" s="9" t="s">
        <v>2315</v>
      </c>
      <c r="C7945" s="10">
        <v>23406</v>
      </c>
      <c r="D7945" s="9">
        <v>2411473303</v>
      </c>
      <c r="E7945" s="9" t="e">
        <f>INDEX(#REF!:#REF!,MATCH($D7945,#REF!:#REF!,0),MATCH(#REF!,#REF!:#REF!,0))</f>
        <v>#REF!</v>
      </c>
      <c r="F7945" s="9" t="e">
        <f>INDEX(#REF!:#REF!,MATCH($D7945,#REF!:#REF!,0),MATCH(#REF!,#REF!:#REF!,0))</f>
        <v>#REF!</v>
      </c>
    </row>
    <row r="7946" spans="1:6" ht="16.5" x14ac:dyDescent="0.3">
      <c r="A7946" s="9" t="s">
        <v>14379</v>
      </c>
      <c r="B7946" s="9" t="s">
        <v>2269</v>
      </c>
      <c r="C7946" s="10">
        <v>47648</v>
      </c>
      <c r="D7946" s="9">
        <v>769312748</v>
      </c>
      <c r="E7946" s="9" t="e">
        <f>INDEX(#REF!:#REF!,MATCH($D7946,#REF!:#REF!,0),MATCH(#REF!,#REF!:#REF!,0))</f>
        <v>#REF!</v>
      </c>
      <c r="F7946" s="9" t="e">
        <f>INDEX(#REF!:#REF!,MATCH($D7946,#REF!:#REF!,0),MATCH(#REF!,#REF!:#REF!,0))</f>
        <v>#REF!</v>
      </c>
    </row>
    <row r="7947" spans="1:6" ht="16.5" x14ac:dyDescent="0.3">
      <c r="A7947" s="9" t="s">
        <v>14378</v>
      </c>
      <c r="B7947" s="9" t="s">
        <v>2671</v>
      </c>
      <c r="C7947" s="10">
        <v>26473</v>
      </c>
      <c r="D7947" s="9">
        <v>6286877770</v>
      </c>
      <c r="E7947" s="9" t="e">
        <f>INDEX(#REF!:#REF!,MATCH($D7947,#REF!:#REF!,0),MATCH(#REF!,#REF!:#REF!,0))</f>
        <v>#REF!</v>
      </c>
      <c r="F7947" s="9" t="e">
        <f>INDEX(#REF!:#REF!,MATCH($D7947,#REF!:#REF!,0),MATCH(#REF!,#REF!:#REF!,0))</f>
        <v>#REF!</v>
      </c>
    </row>
    <row r="7948" spans="1:6" ht="16.5" x14ac:dyDescent="0.3">
      <c r="A7948" s="9" t="s">
        <v>14377</v>
      </c>
      <c r="B7948" s="9" t="s">
        <v>2448</v>
      </c>
      <c r="C7948" s="10">
        <v>11382</v>
      </c>
      <c r="D7948" s="9">
        <v>6815475379</v>
      </c>
      <c r="E7948" s="9" t="e">
        <f>INDEX(#REF!:#REF!,MATCH($D7948,#REF!:#REF!,0),MATCH(#REF!,#REF!:#REF!,0))</f>
        <v>#REF!</v>
      </c>
      <c r="F7948" s="9" t="e">
        <f>INDEX(#REF!:#REF!,MATCH($D7948,#REF!:#REF!,0),MATCH(#REF!,#REF!:#REF!,0))</f>
        <v>#REF!</v>
      </c>
    </row>
    <row r="7949" spans="1:6" ht="16.5" x14ac:dyDescent="0.3">
      <c r="A7949" s="9" t="s">
        <v>14376</v>
      </c>
      <c r="B7949" s="9" t="s">
        <v>2117</v>
      </c>
      <c r="C7949" s="10">
        <v>22204</v>
      </c>
      <c r="D7949" s="9">
        <v>2748937082</v>
      </c>
      <c r="E7949" s="9" t="e">
        <f>INDEX(#REF!:#REF!,MATCH($D7949,#REF!:#REF!,0),MATCH(#REF!,#REF!:#REF!,0))</f>
        <v>#REF!</v>
      </c>
      <c r="F7949" s="9" t="e">
        <f>INDEX(#REF!:#REF!,MATCH($D7949,#REF!:#REF!,0),MATCH(#REF!,#REF!:#REF!,0))</f>
        <v>#REF!</v>
      </c>
    </row>
    <row r="7950" spans="1:6" ht="16.5" x14ac:dyDescent="0.3">
      <c r="A7950" s="9" t="s">
        <v>14375</v>
      </c>
      <c r="B7950" s="9" t="s">
        <v>3617</v>
      </c>
      <c r="C7950" s="10">
        <v>36022</v>
      </c>
      <c r="D7950" s="9">
        <v>6260817967</v>
      </c>
      <c r="E7950" s="9" t="e">
        <f>INDEX(#REF!:#REF!,MATCH($D7950,#REF!:#REF!,0),MATCH(#REF!,#REF!:#REF!,0))</f>
        <v>#REF!</v>
      </c>
      <c r="F7950" s="9" t="e">
        <f>INDEX(#REF!:#REF!,MATCH($D7950,#REF!:#REF!,0),MATCH(#REF!,#REF!:#REF!,0))</f>
        <v>#REF!</v>
      </c>
    </row>
    <row r="7951" spans="1:6" ht="16.5" x14ac:dyDescent="0.3">
      <c r="A7951" s="9" t="s">
        <v>14374</v>
      </c>
      <c r="B7951" s="9" t="s">
        <v>2040</v>
      </c>
      <c r="C7951" s="10">
        <v>41364</v>
      </c>
      <c r="D7951" s="9">
        <v>1606657585</v>
      </c>
      <c r="E7951" s="9" t="e">
        <f>INDEX(#REF!:#REF!,MATCH($D7951,#REF!:#REF!,0),MATCH(#REF!,#REF!:#REF!,0))</f>
        <v>#REF!</v>
      </c>
      <c r="F7951" s="9" t="e">
        <f>INDEX(#REF!:#REF!,MATCH($D7951,#REF!:#REF!,0),MATCH(#REF!,#REF!:#REF!,0))</f>
        <v>#REF!</v>
      </c>
    </row>
    <row r="7952" spans="1:6" ht="16.5" x14ac:dyDescent="0.3">
      <c r="A7952" s="9" t="s">
        <v>14373</v>
      </c>
      <c r="B7952" s="9" t="s">
        <v>2115</v>
      </c>
      <c r="C7952" s="10">
        <v>30485</v>
      </c>
      <c r="D7952" s="9">
        <v>999389173</v>
      </c>
      <c r="E7952" s="9" t="e">
        <f>INDEX(#REF!:#REF!,MATCH($D7952,#REF!:#REF!,0),MATCH(#REF!,#REF!:#REF!,0))</f>
        <v>#REF!</v>
      </c>
      <c r="F7952" s="9" t="e">
        <f>INDEX(#REF!:#REF!,MATCH($D7952,#REF!:#REF!,0),MATCH(#REF!,#REF!:#REF!,0))</f>
        <v>#REF!</v>
      </c>
    </row>
    <row r="7953" spans="1:6" ht="16.5" x14ac:dyDescent="0.3">
      <c r="A7953" s="9" t="s">
        <v>14372</v>
      </c>
      <c r="B7953" s="9" t="s">
        <v>2136</v>
      </c>
      <c r="C7953" s="10">
        <v>48138</v>
      </c>
      <c r="D7953" s="9">
        <v>9726268931</v>
      </c>
      <c r="E7953" s="9" t="e">
        <f>INDEX(#REF!:#REF!,MATCH($D7953,#REF!:#REF!,0),MATCH(#REF!,#REF!:#REF!,0))</f>
        <v>#REF!</v>
      </c>
      <c r="F7953" s="9" t="e">
        <f>INDEX(#REF!:#REF!,MATCH($D7953,#REF!:#REF!,0),MATCH(#REF!,#REF!:#REF!,0))</f>
        <v>#REF!</v>
      </c>
    </row>
    <row r="7954" spans="1:6" ht="16.5" x14ac:dyDescent="0.3">
      <c r="A7954" s="9" t="s">
        <v>14371</v>
      </c>
      <c r="B7954" s="9" t="s">
        <v>2675</v>
      </c>
      <c r="C7954" s="10">
        <v>46347</v>
      </c>
      <c r="D7954" s="9">
        <v>6531376252</v>
      </c>
      <c r="E7954" s="9" t="e">
        <f>INDEX(#REF!:#REF!,MATCH($D7954,#REF!:#REF!,0),MATCH(#REF!,#REF!:#REF!,0))</f>
        <v>#REF!</v>
      </c>
      <c r="F7954" s="9" t="e">
        <f>INDEX(#REF!:#REF!,MATCH($D7954,#REF!:#REF!,0),MATCH(#REF!,#REF!:#REF!,0))</f>
        <v>#REF!</v>
      </c>
    </row>
    <row r="7955" spans="1:6" ht="16.5" x14ac:dyDescent="0.3">
      <c r="A7955" s="9" t="s">
        <v>14370</v>
      </c>
      <c r="B7955" s="9" t="s">
        <v>2564</v>
      </c>
      <c r="C7955" s="10">
        <v>44678</v>
      </c>
      <c r="D7955" s="9">
        <v>3381164996</v>
      </c>
      <c r="E7955" s="9" t="e">
        <f>INDEX(#REF!:#REF!,MATCH($D7955,#REF!:#REF!,0),MATCH(#REF!,#REF!:#REF!,0))</f>
        <v>#REF!</v>
      </c>
      <c r="F7955" s="9" t="e">
        <f>INDEX(#REF!:#REF!,MATCH($D7955,#REF!:#REF!,0),MATCH(#REF!,#REF!:#REF!,0))</f>
        <v>#REF!</v>
      </c>
    </row>
    <row r="7956" spans="1:6" ht="16.5" x14ac:dyDescent="0.3">
      <c r="A7956" s="9" t="s">
        <v>14369</v>
      </c>
      <c r="B7956" s="9" t="s">
        <v>2123</v>
      </c>
      <c r="C7956" s="10">
        <v>24198</v>
      </c>
      <c r="D7956" s="9">
        <v>1053331541</v>
      </c>
      <c r="E7956" s="9" t="e">
        <f>INDEX(#REF!:#REF!,MATCH($D7956,#REF!:#REF!,0),MATCH(#REF!,#REF!:#REF!,0))</f>
        <v>#REF!</v>
      </c>
      <c r="F7956" s="9" t="e">
        <f>INDEX(#REF!:#REF!,MATCH($D7956,#REF!:#REF!,0),MATCH(#REF!,#REF!:#REF!,0))</f>
        <v>#REF!</v>
      </c>
    </row>
    <row r="7957" spans="1:6" ht="16.5" x14ac:dyDescent="0.3">
      <c r="A7957" s="9" t="s">
        <v>14368</v>
      </c>
      <c r="B7957" s="9" t="s">
        <v>2204</v>
      </c>
      <c r="C7957" s="10">
        <v>40818</v>
      </c>
      <c r="D7957" s="9">
        <v>8728207157</v>
      </c>
      <c r="E7957" s="9" t="e">
        <f>INDEX(#REF!:#REF!,MATCH($D7957,#REF!:#REF!,0),MATCH(#REF!,#REF!:#REF!,0))</f>
        <v>#REF!</v>
      </c>
      <c r="F7957" s="9" t="e">
        <f>INDEX(#REF!:#REF!,MATCH($D7957,#REF!:#REF!,0),MATCH(#REF!,#REF!:#REF!,0))</f>
        <v>#REF!</v>
      </c>
    </row>
    <row r="7958" spans="1:6" ht="16.5" x14ac:dyDescent="0.3">
      <c r="A7958" s="9" t="s">
        <v>14367</v>
      </c>
      <c r="B7958" s="9" t="s">
        <v>2386</v>
      </c>
      <c r="C7958" s="10">
        <v>55038</v>
      </c>
      <c r="D7958" s="9">
        <v>3513651333</v>
      </c>
      <c r="E7958" s="9" t="e">
        <f>INDEX(#REF!:#REF!,MATCH($D7958,#REF!:#REF!,0),MATCH(#REF!,#REF!:#REF!,0))</f>
        <v>#REF!</v>
      </c>
      <c r="F7958" s="9" t="e">
        <f>INDEX(#REF!:#REF!,MATCH($D7958,#REF!:#REF!,0),MATCH(#REF!,#REF!:#REF!,0))</f>
        <v>#REF!</v>
      </c>
    </row>
    <row r="7959" spans="1:6" ht="16.5" x14ac:dyDescent="0.3">
      <c r="A7959" s="9" t="s">
        <v>14366</v>
      </c>
      <c r="B7959" s="9" t="s">
        <v>2465</v>
      </c>
      <c r="C7959" s="10">
        <v>47629</v>
      </c>
      <c r="D7959" s="9">
        <v>4235594176</v>
      </c>
      <c r="E7959" s="9" t="e">
        <f>INDEX(#REF!:#REF!,MATCH($D7959,#REF!:#REF!,0),MATCH(#REF!,#REF!:#REF!,0))</f>
        <v>#REF!</v>
      </c>
      <c r="F7959" s="9" t="e">
        <f>INDEX(#REF!:#REF!,MATCH($D7959,#REF!:#REF!,0),MATCH(#REF!,#REF!:#REF!,0))</f>
        <v>#REF!</v>
      </c>
    </row>
    <row r="7960" spans="1:6" ht="16.5" x14ac:dyDescent="0.3">
      <c r="A7960" s="9" t="s">
        <v>14365</v>
      </c>
      <c r="B7960" s="9" t="s">
        <v>2918</v>
      </c>
      <c r="C7960" s="10">
        <v>31532</v>
      </c>
      <c r="D7960" s="9">
        <v>8788824691</v>
      </c>
      <c r="E7960" s="9" t="e">
        <f>INDEX(#REF!:#REF!,MATCH($D7960,#REF!:#REF!,0),MATCH(#REF!,#REF!:#REF!,0))</f>
        <v>#REF!</v>
      </c>
      <c r="F7960" s="9" t="e">
        <f>INDEX(#REF!:#REF!,MATCH($D7960,#REF!:#REF!,0),MATCH(#REF!,#REF!:#REF!,0))</f>
        <v>#REF!</v>
      </c>
    </row>
    <row r="7961" spans="1:6" ht="16.5" x14ac:dyDescent="0.3">
      <c r="A7961" s="9" t="s">
        <v>14364</v>
      </c>
      <c r="B7961" s="9" t="s">
        <v>2272</v>
      </c>
      <c r="C7961" s="10">
        <v>23211</v>
      </c>
      <c r="D7961" s="9">
        <v>4808886316</v>
      </c>
      <c r="E7961" s="9" t="e">
        <f>INDEX(#REF!:#REF!,MATCH($D7961,#REF!:#REF!,0),MATCH(#REF!,#REF!:#REF!,0))</f>
        <v>#REF!</v>
      </c>
      <c r="F7961" s="9" t="e">
        <f>INDEX(#REF!:#REF!,MATCH($D7961,#REF!:#REF!,0),MATCH(#REF!,#REF!:#REF!,0))</f>
        <v>#REF!</v>
      </c>
    </row>
    <row r="7962" spans="1:6" ht="16.5" x14ac:dyDescent="0.3">
      <c r="A7962" s="9" t="s">
        <v>14363</v>
      </c>
      <c r="B7962" s="9" t="s">
        <v>2288</v>
      </c>
      <c r="C7962" s="10">
        <v>23926</v>
      </c>
      <c r="D7962" s="9">
        <v>6214787945</v>
      </c>
      <c r="E7962" s="9" t="e">
        <f>INDEX(#REF!:#REF!,MATCH($D7962,#REF!:#REF!,0),MATCH(#REF!,#REF!:#REF!,0))</f>
        <v>#REF!</v>
      </c>
      <c r="F7962" s="9" t="e">
        <f>INDEX(#REF!:#REF!,MATCH($D7962,#REF!:#REF!,0),MATCH(#REF!,#REF!:#REF!,0))</f>
        <v>#REF!</v>
      </c>
    </row>
    <row r="7963" spans="1:6" ht="16.5" x14ac:dyDescent="0.3">
      <c r="A7963" s="9" t="s">
        <v>14362</v>
      </c>
      <c r="B7963" s="9" t="s">
        <v>2315</v>
      </c>
      <c r="C7963" s="10">
        <v>37296</v>
      </c>
      <c r="D7963" s="9">
        <v>2230983466</v>
      </c>
      <c r="E7963" s="9" t="e">
        <f>INDEX(#REF!:#REF!,MATCH($D7963,#REF!:#REF!,0),MATCH(#REF!,#REF!:#REF!,0))</f>
        <v>#REF!</v>
      </c>
      <c r="F7963" s="9" t="e">
        <f>INDEX(#REF!:#REF!,MATCH($D7963,#REF!:#REF!,0),MATCH(#REF!,#REF!:#REF!,0))</f>
        <v>#REF!</v>
      </c>
    </row>
    <row r="7964" spans="1:6" ht="16.5" x14ac:dyDescent="0.3">
      <c r="A7964" s="9" t="s">
        <v>14361</v>
      </c>
      <c r="B7964" s="9" t="s">
        <v>2277</v>
      </c>
      <c r="C7964" s="10">
        <v>41174</v>
      </c>
      <c r="D7964" s="9">
        <v>4328154427</v>
      </c>
      <c r="E7964" s="9" t="e">
        <f>INDEX(#REF!:#REF!,MATCH($D7964,#REF!:#REF!,0),MATCH(#REF!,#REF!:#REF!,0))</f>
        <v>#REF!</v>
      </c>
      <c r="F7964" s="9" t="e">
        <f>INDEX(#REF!:#REF!,MATCH($D7964,#REF!:#REF!,0),MATCH(#REF!,#REF!:#REF!,0))</f>
        <v>#REF!</v>
      </c>
    </row>
    <row r="7965" spans="1:6" ht="16.5" x14ac:dyDescent="0.3">
      <c r="A7965" s="9" t="s">
        <v>14360</v>
      </c>
      <c r="B7965" s="9" t="s">
        <v>2216</v>
      </c>
      <c r="C7965" s="10">
        <v>39615</v>
      </c>
      <c r="D7965" s="9">
        <v>4716524892</v>
      </c>
      <c r="E7965" s="9" t="e">
        <f>INDEX(#REF!:#REF!,MATCH($D7965,#REF!:#REF!,0),MATCH(#REF!,#REF!:#REF!,0))</f>
        <v>#REF!</v>
      </c>
      <c r="F7965" s="9" t="e">
        <f>INDEX(#REF!:#REF!,MATCH($D7965,#REF!:#REF!,0),MATCH(#REF!,#REF!:#REF!,0))</f>
        <v>#REF!</v>
      </c>
    </row>
    <row r="7966" spans="1:6" ht="16.5" x14ac:dyDescent="0.3">
      <c r="A7966" s="9" t="s">
        <v>14359</v>
      </c>
      <c r="B7966" s="9" t="s">
        <v>3071</v>
      </c>
      <c r="C7966" s="10">
        <v>15054</v>
      </c>
      <c r="D7966" s="9">
        <v>8032296239</v>
      </c>
      <c r="E7966" s="9" t="e">
        <f>INDEX(#REF!:#REF!,MATCH($D7966,#REF!:#REF!,0),MATCH(#REF!,#REF!:#REF!,0))</f>
        <v>#REF!</v>
      </c>
      <c r="F7966" s="9" t="e">
        <f>INDEX(#REF!:#REF!,MATCH($D7966,#REF!:#REF!,0),MATCH(#REF!,#REF!:#REF!,0))</f>
        <v>#REF!</v>
      </c>
    </row>
    <row r="7967" spans="1:6" ht="16.5" x14ac:dyDescent="0.3">
      <c r="A7967" s="9" t="s">
        <v>14358</v>
      </c>
      <c r="B7967" s="9" t="s">
        <v>2942</v>
      </c>
      <c r="C7967" s="10">
        <v>52878</v>
      </c>
      <c r="D7967" s="9">
        <v>6148235056</v>
      </c>
      <c r="E7967" s="9" t="e">
        <f>INDEX(#REF!:#REF!,MATCH($D7967,#REF!:#REF!,0),MATCH(#REF!,#REF!:#REF!,0))</f>
        <v>#REF!</v>
      </c>
      <c r="F7967" s="9" t="e">
        <f>INDEX(#REF!:#REF!,MATCH($D7967,#REF!:#REF!,0),MATCH(#REF!,#REF!:#REF!,0))</f>
        <v>#REF!</v>
      </c>
    </row>
    <row r="7968" spans="1:6" ht="16.5" x14ac:dyDescent="0.3">
      <c r="A7968" s="9" t="s">
        <v>14357</v>
      </c>
      <c r="B7968" s="9" t="s">
        <v>3241</v>
      </c>
      <c r="C7968" s="10">
        <v>27306</v>
      </c>
      <c r="D7968" s="9">
        <v>1351073265</v>
      </c>
      <c r="E7968" s="9" t="e">
        <f>INDEX(#REF!:#REF!,MATCH($D7968,#REF!:#REF!,0),MATCH(#REF!,#REF!:#REF!,0))</f>
        <v>#REF!</v>
      </c>
      <c r="F7968" s="9" t="e">
        <f>INDEX(#REF!:#REF!,MATCH($D7968,#REF!:#REF!,0),MATCH(#REF!,#REF!:#REF!,0))</f>
        <v>#REF!</v>
      </c>
    </row>
    <row r="7969" spans="1:6" ht="16.5" x14ac:dyDescent="0.3">
      <c r="A7969" s="9" t="s">
        <v>14356</v>
      </c>
      <c r="B7969" s="9" t="s">
        <v>2886</v>
      </c>
      <c r="C7969" s="10">
        <v>51195</v>
      </c>
      <c r="D7969" s="9">
        <v>4688336071</v>
      </c>
      <c r="E7969" s="9" t="e">
        <f>INDEX(#REF!:#REF!,MATCH($D7969,#REF!:#REF!,0),MATCH(#REF!,#REF!:#REF!,0))</f>
        <v>#REF!</v>
      </c>
      <c r="F7969" s="9" t="e">
        <f>INDEX(#REF!:#REF!,MATCH($D7969,#REF!:#REF!,0),MATCH(#REF!,#REF!:#REF!,0))</f>
        <v>#REF!</v>
      </c>
    </row>
    <row r="7970" spans="1:6" ht="16.5" x14ac:dyDescent="0.3">
      <c r="A7970" s="9" t="s">
        <v>14355</v>
      </c>
      <c r="B7970" s="9" t="s">
        <v>2633</v>
      </c>
      <c r="C7970" s="10">
        <v>43958</v>
      </c>
      <c r="D7970" s="9">
        <v>3609467622</v>
      </c>
      <c r="E7970" s="9" t="e">
        <f>INDEX(#REF!:#REF!,MATCH($D7970,#REF!:#REF!,0),MATCH(#REF!,#REF!:#REF!,0))</f>
        <v>#REF!</v>
      </c>
      <c r="F7970" s="9" t="e">
        <f>INDEX(#REF!:#REF!,MATCH($D7970,#REF!:#REF!,0),MATCH(#REF!,#REF!:#REF!,0))</f>
        <v>#REF!</v>
      </c>
    </row>
    <row r="7971" spans="1:6" ht="16.5" x14ac:dyDescent="0.3">
      <c r="A7971" s="9" t="s">
        <v>14354</v>
      </c>
      <c r="B7971" s="9" t="s">
        <v>2544</v>
      </c>
      <c r="C7971" s="10">
        <v>44568</v>
      </c>
      <c r="D7971" s="9">
        <v>6183510505</v>
      </c>
      <c r="E7971" s="9" t="e">
        <f>INDEX(#REF!:#REF!,MATCH($D7971,#REF!:#REF!,0),MATCH(#REF!,#REF!:#REF!,0))</f>
        <v>#REF!</v>
      </c>
      <c r="F7971" s="9" t="e">
        <f>INDEX(#REF!:#REF!,MATCH($D7971,#REF!:#REF!,0),MATCH(#REF!,#REF!:#REF!,0))</f>
        <v>#REF!</v>
      </c>
    </row>
    <row r="7972" spans="1:6" ht="16.5" x14ac:dyDescent="0.3">
      <c r="A7972" s="9" t="s">
        <v>14353</v>
      </c>
      <c r="B7972" s="9" t="s">
        <v>2492</v>
      </c>
      <c r="C7972" s="10">
        <v>22291</v>
      </c>
      <c r="D7972" s="9">
        <v>8047841793</v>
      </c>
      <c r="E7972" s="9" t="e">
        <f>INDEX(#REF!:#REF!,MATCH($D7972,#REF!:#REF!,0),MATCH(#REF!,#REF!:#REF!,0))</f>
        <v>#REF!</v>
      </c>
      <c r="F7972" s="9" t="e">
        <f>INDEX(#REF!:#REF!,MATCH($D7972,#REF!:#REF!,0),MATCH(#REF!,#REF!:#REF!,0))</f>
        <v>#REF!</v>
      </c>
    </row>
    <row r="7973" spans="1:6" ht="16.5" x14ac:dyDescent="0.3">
      <c r="A7973" s="9" t="s">
        <v>14352</v>
      </c>
      <c r="B7973" s="9" t="s">
        <v>2201</v>
      </c>
      <c r="C7973" s="10">
        <v>17093</v>
      </c>
      <c r="D7973" s="9">
        <v>4839119791</v>
      </c>
      <c r="E7973" s="9" t="e">
        <f>INDEX(#REF!:#REF!,MATCH($D7973,#REF!:#REF!,0),MATCH(#REF!,#REF!:#REF!,0))</f>
        <v>#REF!</v>
      </c>
      <c r="F7973" s="9" t="e">
        <f>INDEX(#REF!:#REF!,MATCH($D7973,#REF!:#REF!,0),MATCH(#REF!,#REF!:#REF!,0))</f>
        <v>#REF!</v>
      </c>
    </row>
    <row r="7974" spans="1:6" ht="16.5" x14ac:dyDescent="0.3">
      <c r="A7974" s="9" t="s">
        <v>14351</v>
      </c>
      <c r="B7974" s="9" t="s">
        <v>2589</v>
      </c>
      <c r="C7974" s="10">
        <v>33718</v>
      </c>
      <c r="D7974" s="9">
        <v>8302317314</v>
      </c>
      <c r="E7974" s="9" t="e">
        <f>INDEX(#REF!:#REF!,MATCH($D7974,#REF!:#REF!,0),MATCH(#REF!,#REF!:#REF!,0))</f>
        <v>#REF!</v>
      </c>
      <c r="F7974" s="9" t="e">
        <f>INDEX(#REF!:#REF!,MATCH($D7974,#REF!:#REF!,0),MATCH(#REF!,#REF!:#REF!,0))</f>
        <v>#REF!</v>
      </c>
    </row>
    <row r="7975" spans="1:6" ht="16.5" x14ac:dyDescent="0.3">
      <c r="A7975" s="9" t="s">
        <v>14350</v>
      </c>
      <c r="B7975" s="9" t="s">
        <v>2404</v>
      </c>
      <c r="C7975" s="10">
        <v>45782</v>
      </c>
      <c r="D7975" s="9">
        <v>4969679754</v>
      </c>
      <c r="E7975" s="9" t="e">
        <f>INDEX(#REF!:#REF!,MATCH($D7975,#REF!:#REF!,0),MATCH(#REF!,#REF!:#REF!,0))</f>
        <v>#REF!</v>
      </c>
      <c r="F7975" s="9" t="e">
        <f>INDEX(#REF!:#REF!,MATCH($D7975,#REF!:#REF!,0),MATCH(#REF!,#REF!:#REF!,0))</f>
        <v>#REF!</v>
      </c>
    </row>
    <row r="7976" spans="1:6" ht="16.5" x14ac:dyDescent="0.3">
      <c r="A7976" s="9" t="s">
        <v>14349</v>
      </c>
      <c r="B7976" s="9" t="s">
        <v>2954</v>
      </c>
      <c r="C7976" s="10">
        <v>37619</v>
      </c>
      <c r="D7976" s="9">
        <v>6109997811</v>
      </c>
      <c r="E7976" s="9" t="e">
        <f>INDEX(#REF!:#REF!,MATCH($D7976,#REF!:#REF!,0),MATCH(#REF!,#REF!:#REF!,0))</f>
        <v>#REF!</v>
      </c>
      <c r="F7976" s="9" t="e">
        <f>INDEX(#REF!:#REF!,MATCH($D7976,#REF!:#REF!,0),MATCH(#REF!,#REF!:#REF!,0))</f>
        <v>#REF!</v>
      </c>
    </row>
    <row r="7977" spans="1:6" ht="16.5" x14ac:dyDescent="0.3">
      <c r="A7977" s="9" t="s">
        <v>14348</v>
      </c>
      <c r="B7977" s="9" t="s">
        <v>2204</v>
      </c>
      <c r="C7977" s="10">
        <v>30336</v>
      </c>
      <c r="D7977" s="9">
        <v>1442784075</v>
      </c>
      <c r="E7977" s="9" t="e">
        <f>INDEX(#REF!:#REF!,MATCH($D7977,#REF!:#REF!,0),MATCH(#REF!,#REF!:#REF!,0))</f>
        <v>#REF!</v>
      </c>
      <c r="F7977" s="9" t="e">
        <f>INDEX(#REF!:#REF!,MATCH($D7977,#REF!:#REF!,0),MATCH(#REF!,#REF!:#REF!,0))</f>
        <v>#REF!</v>
      </c>
    </row>
    <row r="7978" spans="1:6" ht="16.5" x14ac:dyDescent="0.3">
      <c r="A7978" s="9" t="s">
        <v>14347</v>
      </c>
      <c r="B7978" s="9" t="s">
        <v>3156</v>
      </c>
      <c r="C7978" s="10">
        <v>55242</v>
      </c>
      <c r="D7978" s="9">
        <v>2045928187</v>
      </c>
      <c r="E7978" s="9" t="e">
        <f>INDEX(#REF!:#REF!,MATCH($D7978,#REF!:#REF!,0),MATCH(#REF!,#REF!:#REF!,0))</f>
        <v>#REF!</v>
      </c>
      <c r="F7978" s="9" t="e">
        <f>INDEX(#REF!:#REF!,MATCH($D7978,#REF!:#REF!,0),MATCH(#REF!,#REF!:#REF!,0))</f>
        <v>#REF!</v>
      </c>
    </row>
    <row r="7979" spans="1:6" ht="16.5" x14ac:dyDescent="0.3">
      <c r="A7979" s="9" t="s">
        <v>14346</v>
      </c>
      <c r="B7979" s="9" t="s">
        <v>2886</v>
      </c>
      <c r="C7979" s="10">
        <v>37780</v>
      </c>
      <c r="D7979" s="9">
        <v>2117567142</v>
      </c>
      <c r="E7979" s="9" t="e">
        <f>INDEX(#REF!:#REF!,MATCH($D7979,#REF!:#REF!,0),MATCH(#REF!,#REF!:#REF!,0))</f>
        <v>#REF!</v>
      </c>
      <c r="F7979" s="9" t="e">
        <f>INDEX(#REF!:#REF!,MATCH($D7979,#REF!:#REF!,0),MATCH(#REF!,#REF!:#REF!,0))</f>
        <v>#REF!</v>
      </c>
    </row>
    <row r="7980" spans="1:6" ht="16.5" x14ac:dyDescent="0.3">
      <c r="A7980" s="9" t="s">
        <v>14345</v>
      </c>
      <c r="B7980" s="9" t="s">
        <v>2450</v>
      </c>
      <c r="C7980" s="10">
        <v>50266</v>
      </c>
      <c r="D7980" s="9">
        <v>5907724676</v>
      </c>
      <c r="E7980" s="9" t="e">
        <f>INDEX(#REF!:#REF!,MATCH($D7980,#REF!:#REF!,0),MATCH(#REF!,#REF!:#REF!,0))</f>
        <v>#REF!</v>
      </c>
      <c r="F7980" s="9" t="e">
        <f>INDEX(#REF!:#REF!,MATCH($D7980,#REF!:#REF!,0),MATCH(#REF!,#REF!:#REF!,0))</f>
        <v>#REF!</v>
      </c>
    </row>
    <row r="7981" spans="1:6" ht="16.5" x14ac:dyDescent="0.3">
      <c r="A7981" s="9" t="s">
        <v>14344</v>
      </c>
      <c r="B7981" s="9" t="s">
        <v>1963</v>
      </c>
      <c r="C7981" s="10">
        <v>24341</v>
      </c>
      <c r="D7981" s="9">
        <v>2307209530</v>
      </c>
      <c r="E7981" s="9" t="e">
        <f>INDEX(#REF!:#REF!,MATCH($D7981,#REF!:#REF!,0),MATCH(#REF!,#REF!:#REF!,0))</f>
        <v>#REF!</v>
      </c>
      <c r="F7981" s="9" t="e">
        <f>INDEX(#REF!:#REF!,MATCH($D7981,#REF!:#REF!,0),MATCH(#REF!,#REF!:#REF!,0))</f>
        <v>#REF!</v>
      </c>
    </row>
    <row r="7982" spans="1:6" ht="16.5" x14ac:dyDescent="0.3">
      <c r="A7982" s="9" t="s">
        <v>14343</v>
      </c>
      <c r="B7982" s="9" t="s">
        <v>3229</v>
      </c>
      <c r="C7982" s="10">
        <v>40565</v>
      </c>
      <c r="D7982" s="9">
        <v>8658719154</v>
      </c>
      <c r="E7982" s="9" t="e">
        <f>INDEX(#REF!:#REF!,MATCH($D7982,#REF!:#REF!,0),MATCH(#REF!,#REF!:#REF!,0))</f>
        <v>#REF!</v>
      </c>
      <c r="F7982" s="9" t="e">
        <f>INDEX(#REF!:#REF!,MATCH($D7982,#REF!:#REF!,0),MATCH(#REF!,#REF!:#REF!,0))</f>
        <v>#REF!</v>
      </c>
    </row>
    <row r="7983" spans="1:6" ht="16.5" x14ac:dyDescent="0.3">
      <c r="A7983" s="9" t="s">
        <v>14342</v>
      </c>
      <c r="B7983" s="9" t="s">
        <v>2582</v>
      </c>
      <c r="C7983" s="10">
        <v>54115</v>
      </c>
      <c r="D7983" s="9">
        <v>819852252</v>
      </c>
      <c r="E7983" s="9" t="e">
        <f>INDEX(#REF!:#REF!,MATCH($D7983,#REF!:#REF!,0),MATCH(#REF!,#REF!:#REF!,0))</f>
        <v>#REF!</v>
      </c>
      <c r="F7983" s="9" t="e">
        <f>INDEX(#REF!:#REF!,MATCH($D7983,#REF!:#REF!,0),MATCH(#REF!,#REF!:#REF!,0))</f>
        <v>#REF!</v>
      </c>
    </row>
    <row r="7984" spans="1:6" ht="16.5" x14ac:dyDescent="0.3">
      <c r="A7984" s="9" t="s">
        <v>14341</v>
      </c>
      <c r="B7984" s="9" t="s">
        <v>2673</v>
      </c>
      <c r="C7984" s="10">
        <v>55094</v>
      </c>
      <c r="D7984" s="9">
        <v>6515844751</v>
      </c>
      <c r="E7984" s="9" t="e">
        <f>INDEX(#REF!:#REF!,MATCH($D7984,#REF!:#REF!,0),MATCH(#REF!,#REF!:#REF!,0))</f>
        <v>#REF!</v>
      </c>
      <c r="F7984" s="9" t="e">
        <f>INDEX(#REF!:#REF!,MATCH($D7984,#REF!:#REF!,0),MATCH(#REF!,#REF!:#REF!,0))</f>
        <v>#REF!</v>
      </c>
    </row>
    <row r="7985" spans="1:6" ht="16.5" x14ac:dyDescent="0.3">
      <c r="A7985" s="9" t="s">
        <v>14340</v>
      </c>
      <c r="B7985" s="9" t="s">
        <v>2498</v>
      </c>
      <c r="C7985" s="10">
        <v>30606</v>
      </c>
      <c r="D7985" s="9">
        <v>6732216945</v>
      </c>
      <c r="E7985" s="9" t="e">
        <f>INDEX(#REF!:#REF!,MATCH($D7985,#REF!:#REF!,0),MATCH(#REF!,#REF!:#REF!,0))</f>
        <v>#REF!</v>
      </c>
      <c r="F7985" s="9" t="e">
        <f>INDEX(#REF!:#REF!,MATCH($D7985,#REF!:#REF!,0),MATCH(#REF!,#REF!:#REF!,0))</f>
        <v>#REF!</v>
      </c>
    </row>
    <row r="7986" spans="1:6" ht="16.5" x14ac:dyDescent="0.3">
      <c r="A7986" s="9" t="s">
        <v>14339</v>
      </c>
      <c r="B7986" s="9" t="s">
        <v>2103</v>
      </c>
      <c r="C7986" s="10">
        <v>49133</v>
      </c>
      <c r="D7986" s="9">
        <v>140020098</v>
      </c>
      <c r="E7986" s="9" t="e">
        <f>INDEX(#REF!:#REF!,MATCH($D7986,#REF!:#REF!,0),MATCH(#REF!,#REF!:#REF!,0))</f>
        <v>#REF!</v>
      </c>
      <c r="F7986" s="9" t="e">
        <f>INDEX(#REF!:#REF!,MATCH($D7986,#REF!:#REF!,0),MATCH(#REF!,#REF!:#REF!,0))</f>
        <v>#REF!</v>
      </c>
    </row>
    <row r="7987" spans="1:6" ht="16.5" x14ac:dyDescent="0.3">
      <c r="A7987" s="9" t="s">
        <v>14338</v>
      </c>
      <c r="B7987" s="9" t="s">
        <v>3156</v>
      </c>
      <c r="C7987" s="10">
        <v>17734</v>
      </c>
      <c r="D7987" s="9">
        <v>3288836432</v>
      </c>
      <c r="E7987" s="9" t="e">
        <f>INDEX(#REF!:#REF!,MATCH($D7987,#REF!:#REF!,0),MATCH(#REF!,#REF!:#REF!,0))</f>
        <v>#REF!</v>
      </c>
      <c r="F7987" s="9" t="e">
        <f>INDEX(#REF!:#REF!,MATCH($D7987,#REF!:#REF!,0),MATCH(#REF!,#REF!:#REF!,0))</f>
        <v>#REF!</v>
      </c>
    </row>
    <row r="7988" spans="1:6" ht="16.5" x14ac:dyDescent="0.3">
      <c r="A7988" s="9" t="s">
        <v>14337</v>
      </c>
      <c r="B7988" s="9" t="s">
        <v>2092</v>
      </c>
      <c r="C7988" s="10">
        <v>10831</v>
      </c>
      <c r="D7988" s="9">
        <v>4984363320</v>
      </c>
      <c r="E7988" s="9" t="e">
        <f>INDEX(#REF!:#REF!,MATCH($D7988,#REF!:#REF!,0),MATCH(#REF!,#REF!:#REF!,0))</f>
        <v>#REF!</v>
      </c>
      <c r="F7988" s="9" t="e">
        <f>INDEX(#REF!:#REF!,MATCH($D7988,#REF!:#REF!,0),MATCH(#REF!,#REF!:#REF!,0))</f>
        <v>#REF!</v>
      </c>
    </row>
    <row r="7989" spans="1:6" ht="16.5" x14ac:dyDescent="0.3">
      <c r="A7989" s="9" t="s">
        <v>14336</v>
      </c>
      <c r="B7989" s="9" t="s">
        <v>2762</v>
      </c>
      <c r="C7989" s="10">
        <v>31662</v>
      </c>
      <c r="D7989" s="9">
        <v>5903124704</v>
      </c>
      <c r="E7989" s="9" t="e">
        <f>INDEX(#REF!:#REF!,MATCH($D7989,#REF!:#REF!,0),MATCH(#REF!,#REF!:#REF!,0))</f>
        <v>#REF!</v>
      </c>
      <c r="F7989" s="9" t="e">
        <f>INDEX(#REF!:#REF!,MATCH($D7989,#REF!:#REF!,0),MATCH(#REF!,#REF!:#REF!,0))</f>
        <v>#REF!</v>
      </c>
    </row>
    <row r="7990" spans="1:6" ht="16.5" x14ac:dyDescent="0.3">
      <c r="A7990" s="9" t="s">
        <v>14335</v>
      </c>
      <c r="B7990" s="9" t="s">
        <v>2032</v>
      </c>
      <c r="C7990" s="10">
        <v>35226</v>
      </c>
      <c r="D7990" s="9">
        <v>2117567142</v>
      </c>
      <c r="E7990" s="9" t="e">
        <f>INDEX(#REF!:#REF!,MATCH($D7990,#REF!:#REF!,0),MATCH(#REF!,#REF!:#REF!,0))</f>
        <v>#REF!</v>
      </c>
      <c r="F7990" s="9" t="e">
        <f>INDEX(#REF!:#REF!,MATCH($D7990,#REF!:#REF!,0),MATCH(#REF!,#REF!:#REF!,0))</f>
        <v>#REF!</v>
      </c>
    </row>
    <row r="7991" spans="1:6" ht="16.5" x14ac:dyDescent="0.3">
      <c r="A7991" s="9" t="s">
        <v>14334</v>
      </c>
      <c r="B7991" s="9" t="s">
        <v>2653</v>
      </c>
      <c r="C7991" s="10">
        <v>17538</v>
      </c>
      <c r="D7991" s="9">
        <v>6041314951</v>
      </c>
      <c r="E7991" s="9" t="e">
        <f>INDEX(#REF!:#REF!,MATCH($D7991,#REF!:#REF!,0),MATCH(#REF!,#REF!:#REF!,0))</f>
        <v>#REF!</v>
      </c>
      <c r="F7991" s="9" t="e">
        <f>INDEX(#REF!:#REF!,MATCH($D7991,#REF!:#REF!,0),MATCH(#REF!,#REF!:#REF!,0))</f>
        <v>#REF!</v>
      </c>
    </row>
    <row r="7992" spans="1:6" ht="16.5" x14ac:dyDescent="0.3">
      <c r="A7992" s="9" t="s">
        <v>14333</v>
      </c>
      <c r="B7992" s="9" t="s">
        <v>2881</v>
      </c>
      <c r="C7992" s="10">
        <v>26812</v>
      </c>
      <c r="D7992" s="9">
        <v>3086393343</v>
      </c>
      <c r="E7992" s="9" t="e">
        <f>INDEX(#REF!:#REF!,MATCH($D7992,#REF!:#REF!,0),MATCH(#REF!,#REF!:#REF!,0))</f>
        <v>#REF!</v>
      </c>
      <c r="F7992" s="9" t="e">
        <f>INDEX(#REF!:#REF!,MATCH($D7992,#REF!:#REF!,0),MATCH(#REF!,#REF!:#REF!,0))</f>
        <v>#REF!</v>
      </c>
    </row>
    <row r="7993" spans="1:6" ht="16.5" x14ac:dyDescent="0.3">
      <c r="A7993" s="9" t="s">
        <v>14332</v>
      </c>
      <c r="B7993" s="9" t="s">
        <v>2036</v>
      </c>
      <c r="C7993" s="10">
        <v>26999</v>
      </c>
      <c r="D7993" s="9">
        <v>6854809452</v>
      </c>
      <c r="E7993" s="9" t="e">
        <f>INDEX(#REF!:#REF!,MATCH($D7993,#REF!:#REF!,0),MATCH(#REF!,#REF!:#REF!,0))</f>
        <v>#REF!</v>
      </c>
      <c r="F7993" s="9" t="e">
        <f>INDEX(#REF!:#REF!,MATCH($D7993,#REF!:#REF!,0),MATCH(#REF!,#REF!:#REF!,0))</f>
        <v>#REF!</v>
      </c>
    </row>
    <row r="7994" spans="1:6" ht="16.5" x14ac:dyDescent="0.3">
      <c r="A7994" s="9" t="s">
        <v>14331</v>
      </c>
      <c r="B7994" s="9" t="s">
        <v>3416</v>
      </c>
      <c r="C7994" s="10">
        <v>23443</v>
      </c>
      <c r="D7994" s="9">
        <v>4328154427</v>
      </c>
      <c r="E7994" s="9" t="e">
        <f>INDEX(#REF!:#REF!,MATCH($D7994,#REF!:#REF!,0),MATCH(#REF!,#REF!:#REF!,0))</f>
        <v>#REF!</v>
      </c>
      <c r="F7994" s="9" t="e">
        <f>INDEX(#REF!:#REF!,MATCH($D7994,#REF!:#REF!,0),MATCH(#REF!,#REF!:#REF!,0))</f>
        <v>#REF!</v>
      </c>
    </row>
    <row r="7995" spans="1:6" ht="16.5" x14ac:dyDescent="0.3">
      <c r="A7995" s="9" t="s">
        <v>14330</v>
      </c>
      <c r="B7995" s="9" t="s">
        <v>2456</v>
      </c>
      <c r="C7995" s="10">
        <v>26461</v>
      </c>
      <c r="D7995" s="9">
        <v>2809344809</v>
      </c>
      <c r="E7995" s="9" t="e">
        <f>INDEX(#REF!:#REF!,MATCH($D7995,#REF!:#REF!,0),MATCH(#REF!,#REF!:#REF!,0))</f>
        <v>#REF!</v>
      </c>
      <c r="F7995" s="9" t="e">
        <f>INDEX(#REF!:#REF!,MATCH($D7995,#REF!:#REF!,0),MATCH(#REF!,#REF!:#REF!,0))</f>
        <v>#REF!</v>
      </c>
    </row>
    <row r="7996" spans="1:6" ht="16.5" x14ac:dyDescent="0.3">
      <c r="A7996" s="9" t="s">
        <v>14329</v>
      </c>
      <c r="B7996" s="9" t="s">
        <v>2302</v>
      </c>
      <c r="C7996" s="10">
        <v>40388</v>
      </c>
      <c r="D7996" s="9">
        <v>7070564503</v>
      </c>
      <c r="E7996" s="9" t="e">
        <f>INDEX(#REF!:#REF!,MATCH($D7996,#REF!:#REF!,0),MATCH(#REF!,#REF!:#REF!,0))</f>
        <v>#REF!</v>
      </c>
      <c r="F7996" s="9" t="e">
        <f>INDEX(#REF!:#REF!,MATCH($D7996,#REF!:#REF!,0),MATCH(#REF!,#REF!:#REF!,0))</f>
        <v>#REF!</v>
      </c>
    </row>
    <row r="7997" spans="1:6" ht="16.5" x14ac:dyDescent="0.3">
      <c r="A7997" s="9" t="s">
        <v>14328</v>
      </c>
      <c r="B7997" s="9" t="s">
        <v>2195</v>
      </c>
      <c r="C7997" s="10">
        <v>57143</v>
      </c>
      <c r="D7997" s="9">
        <v>9483290694</v>
      </c>
      <c r="E7997" s="9" t="e">
        <f>INDEX(#REF!:#REF!,MATCH($D7997,#REF!:#REF!,0),MATCH(#REF!,#REF!:#REF!,0))</f>
        <v>#REF!</v>
      </c>
      <c r="F7997" s="9" t="e">
        <f>INDEX(#REF!:#REF!,MATCH($D7997,#REF!:#REF!,0),MATCH(#REF!,#REF!:#REF!,0))</f>
        <v>#REF!</v>
      </c>
    </row>
    <row r="7998" spans="1:6" ht="16.5" x14ac:dyDescent="0.3">
      <c r="A7998" s="9" t="s">
        <v>14327</v>
      </c>
      <c r="B7998" s="9" t="s">
        <v>1951</v>
      </c>
      <c r="C7998" s="10">
        <v>41466</v>
      </c>
      <c r="D7998" s="9">
        <v>7374898193</v>
      </c>
      <c r="E7998" s="9" t="e">
        <f>INDEX(#REF!:#REF!,MATCH($D7998,#REF!:#REF!,0),MATCH(#REF!,#REF!:#REF!,0))</f>
        <v>#REF!</v>
      </c>
      <c r="F7998" s="9" t="e">
        <f>INDEX(#REF!:#REF!,MATCH($D7998,#REF!:#REF!,0),MATCH(#REF!,#REF!:#REF!,0))</f>
        <v>#REF!</v>
      </c>
    </row>
    <row r="7999" spans="1:6" ht="16.5" x14ac:dyDescent="0.3">
      <c r="A7999" s="9" t="s">
        <v>14326</v>
      </c>
      <c r="B7999" s="9" t="s">
        <v>2478</v>
      </c>
      <c r="C7999" s="10">
        <v>46213</v>
      </c>
      <c r="D7999" s="9">
        <v>8728207157</v>
      </c>
      <c r="E7999" s="9" t="e">
        <f>INDEX(#REF!:#REF!,MATCH($D7999,#REF!:#REF!,0),MATCH(#REF!,#REF!:#REF!,0))</f>
        <v>#REF!</v>
      </c>
      <c r="F7999" s="9" t="e">
        <f>INDEX(#REF!:#REF!,MATCH($D7999,#REF!:#REF!,0),MATCH(#REF!,#REF!:#REF!,0))</f>
        <v>#REF!</v>
      </c>
    </row>
    <row r="8000" spans="1:6" ht="16.5" x14ac:dyDescent="0.3">
      <c r="A8000" s="9" t="s">
        <v>14325</v>
      </c>
      <c r="B8000" s="9" t="s">
        <v>2489</v>
      </c>
      <c r="C8000" s="10">
        <v>49113</v>
      </c>
      <c r="D8000" s="9">
        <v>6253520369</v>
      </c>
      <c r="E8000" s="9" t="e">
        <f>INDEX(#REF!:#REF!,MATCH($D8000,#REF!:#REF!,0),MATCH(#REF!,#REF!:#REF!,0))</f>
        <v>#REF!</v>
      </c>
      <c r="F8000" s="9" t="e">
        <f>INDEX(#REF!:#REF!,MATCH($D8000,#REF!:#REF!,0),MATCH(#REF!,#REF!:#REF!,0))</f>
        <v>#REF!</v>
      </c>
    </row>
    <row r="8001" spans="1:6" ht="16.5" x14ac:dyDescent="0.3">
      <c r="A8001" s="9" t="s">
        <v>14324</v>
      </c>
      <c r="B8001" s="9" t="s">
        <v>2422</v>
      </c>
      <c r="C8001" s="10">
        <v>44443</v>
      </c>
      <c r="D8001" s="9">
        <v>6788593582</v>
      </c>
      <c r="E8001" s="9" t="e">
        <f>INDEX(#REF!:#REF!,MATCH($D8001,#REF!:#REF!,0),MATCH(#REF!,#REF!:#REF!,0))</f>
        <v>#REF!</v>
      </c>
      <c r="F8001" s="9" t="e">
        <f>INDEX(#REF!:#REF!,MATCH($D8001,#REF!:#REF!,0),MATCH(#REF!,#REF!:#REF!,0))</f>
        <v>#REF!</v>
      </c>
    </row>
    <row r="8002" spans="1:6" ht="16.5" x14ac:dyDescent="0.3">
      <c r="A8002" s="9" t="s">
        <v>14323</v>
      </c>
      <c r="B8002" s="9" t="s">
        <v>1959</v>
      </c>
      <c r="C8002" s="10">
        <v>14191</v>
      </c>
      <c r="D8002" s="9">
        <v>6776868107</v>
      </c>
      <c r="E8002" s="9" t="e">
        <f>INDEX(#REF!:#REF!,MATCH($D8002,#REF!:#REF!,0),MATCH(#REF!,#REF!:#REF!,0))</f>
        <v>#REF!</v>
      </c>
      <c r="F8002" s="9" t="e">
        <f>INDEX(#REF!:#REF!,MATCH($D8002,#REF!:#REF!,0),MATCH(#REF!,#REF!:#REF!,0))</f>
        <v>#REF!</v>
      </c>
    </row>
    <row r="8003" spans="1:6" ht="16.5" x14ac:dyDescent="0.3">
      <c r="A8003" s="9" t="s">
        <v>14322</v>
      </c>
      <c r="B8003" s="9" t="s">
        <v>4007</v>
      </c>
      <c r="C8003" s="10">
        <v>48215</v>
      </c>
      <c r="D8003" s="9">
        <v>992720575</v>
      </c>
      <c r="E8003" s="9" t="e">
        <f>INDEX(#REF!:#REF!,MATCH($D8003,#REF!:#REF!,0),MATCH(#REF!,#REF!:#REF!,0))</f>
        <v>#REF!</v>
      </c>
      <c r="F8003" s="9" t="e">
        <f>INDEX(#REF!:#REF!,MATCH($D8003,#REF!:#REF!,0),MATCH(#REF!,#REF!:#REF!,0))</f>
        <v>#REF!</v>
      </c>
    </row>
    <row r="8004" spans="1:6" ht="16.5" x14ac:dyDescent="0.3">
      <c r="A8004" s="9" t="s">
        <v>14321</v>
      </c>
      <c r="B8004" s="9" t="s">
        <v>2243</v>
      </c>
      <c r="C8004" s="10">
        <v>56428</v>
      </c>
      <c r="D8004" s="9">
        <v>9491257560</v>
      </c>
      <c r="E8004" s="9" t="e">
        <f>INDEX(#REF!:#REF!,MATCH($D8004,#REF!:#REF!,0),MATCH(#REF!,#REF!:#REF!,0))</f>
        <v>#REF!</v>
      </c>
      <c r="F8004" s="9" t="e">
        <f>INDEX(#REF!:#REF!,MATCH($D8004,#REF!:#REF!,0),MATCH(#REF!,#REF!:#REF!,0))</f>
        <v>#REF!</v>
      </c>
    </row>
    <row r="8005" spans="1:6" ht="16.5" x14ac:dyDescent="0.3">
      <c r="A8005" s="9" t="s">
        <v>14320</v>
      </c>
      <c r="B8005" s="9" t="s">
        <v>3073</v>
      </c>
      <c r="C8005" s="10">
        <v>26298</v>
      </c>
      <c r="D8005" s="9">
        <v>197180590</v>
      </c>
      <c r="E8005" s="9" t="e">
        <f>INDEX(#REF!:#REF!,MATCH($D8005,#REF!:#REF!,0),MATCH(#REF!,#REF!:#REF!,0))</f>
        <v>#REF!</v>
      </c>
      <c r="F8005" s="9" t="e">
        <f>INDEX(#REF!:#REF!,MATCH($D8005,#REF!:#REF!,0),MATCH(#REF!,#REF!:#REF!,0))</f>
        <v>#REF!</v>
      </c>
    </row>
    <row r="8006" spans="1:6" ht="16.5" x14ac:dyDescent="0.3">
      <c r="A8006" s="9" t="s">
        <v>14319</v>
      </c>
      <c r="B8006" s="9" t="s">
        <v>2448</v>
      </c>
      <c r="C8006" s="10">
        <v>16253</v>
      </c>
      <c r="D8006" s="9">
        <v>6253520369</v>
      </c>
      <c r="E8006" s="9" t="e">
        <f>INDEX(#REF!:#REF!,MATCH($D8006,#REF!:#REF!,0),MATCH(#REF!,#REF!:#REF!,0))</f>
        <v>#REF!</v>
      </c>
      <c r="F8006" s="9" t="e">
        <f>INDEX(#REF!:#REF!,MATCH($D8006,#REF!:#REF!,0),MATCH(#REF!,#REF!:#REF!,0))</f>
        <v>#REF!</v>
      </c>
    </row>
    <row r="8007" spans="1:6" ht="16.5" x14ac:dyDescent="0.3">
      <c r="A8007" s="9" t="s">
        <v>14318</v>
      </c>
      <c r="B8007" s="9" t="s">
        <v>3151</v>
      </c>
      <c r="C8007" s="10">
        <v>51610</v>
      </c>
      <c r="D8007" s="9">
        <v>4808886316</v>
      </c>
      <c r="E8007" s="9" t="e">
        <f>INDEX(#REF!:#REF!,MATCH($D8007,#REF!:#REF!,0),MATCH(#REF!,#REF!:#REF!,0))</f>
        <v>#REF!</v>
      </c>
      <c r="F8007" s="9" t="e">
        <f>INDEX(#REF!:#REF!,MATCH($D8007,#REF!:#REF!,0),MATCH(#REF!,#REF!:#REF!,0))</f>
        <v>#REF!</v>
      </c>
    </row>
    <row r="8008" spans="1:6" ht="16.5" x14ac:dyDescent="0.3">
      <c r="A8008" s="9" t="s">
        <v>14317</v>
      </c>
      <c r="B8008" s="9" t="s">
        <v>2994</v>
      </c>
      <c r="C8008" s="10">
        <v>19064</v>
      </c>
      <c r="D8008" s="9">
        <v>813832926</v>
      </c>
      <c r="E8008" s="9" t="e">
        <f>INDEX(#REF!:#REF!,MATCH($D8008,#REF!:#REF!,0),MATCH(#REF!,#REF!:#REF!,0))</f>
        <v>#REF!</v>
      </c>
      <c r="F8008" s="9" t="e">
        <f>INDEX(#REF!:#REF!,MATCH($D8008,#REF!:#REF!,0),MATCH(#REF!,#REF!:#REF!,0))</f>
        <v>#REF!</v>
      </c>
    </row>
    <row r="8009" spans="1:6" ht="16.5" x14ac:dyDescent="0.3">
      <c r="A8009" s="9" t="s">
        <v>14316</v>
      </c>
      <c r="B8009" s="9" t="s">
        <v>2498</v>
      </c>
      <c r="C8009" s="10">
        <v>28624</v>
      </c>
      <c r="D8009" s="9">
        <v>9726873223</v>
      </c>
      <c r="E8009" s="9" t="e">
        <f>INDEX(#REF!:#REF!,MATCH($D8009,#REF!:#REF!,0),MATCH(#REF!,#REF!:#REF!,0))</f>
        <v>#REF!</v>
      </c>
      <c r="F8009" s="9" t="e">
        <f>INDEX(#REF!:#REF!,MATCH($D8009,#REF!:#REF!,0),MATCH(#REF!,#REF!:#REF!,0))</f>
        <v>#REF!</v>
      </c>
    </row>
    <row r="8010" spans="1:6" ht="16.5" x14ac:dyDescent="0.3">
      <c r="A8010" s="9" t="s">
        <v>14315</v>
      </c>
      <c r="B8010" s="9" t="s">
        <v>2513</v>
      </c>
      <c r="C8010" s="10">
        <v>15741</v>
      </c>
      <c r="D8010" s="9">
        <v>2411473303</v>
      </c>
      <c r="E8010" s="9" t="e">
        <f>INDEX(#REF!:#REF!,MATCH($D8010,#REF!:#REF!,0),MATCH(#REF!,#REF!:#REF!,0))</f>
        <v>#REF!</v>
      </c>
      <c r="F8010" s="9" t="e">
        <f>INDEX(#REF!:#REF!,MATCH($D8010,#REF!:#REF!,0),MATCH(#REF!,#REF!:#REF!,0))</f>
        <v>#REF!</v>
      </c>
    </row>
    <row r="8011" spans="1:6" ht="16.5" x14ac:dyDescent="0.3">
      <c r="A8011" s="9" t="s">
        <v>14314</v>
      </c>
      <c r="B8011" s="9" t="s">
        <v>2653</v>
      </c>
      <c r="C8011" s="10">
        <v>27948</v>
      </c>
      <c r="D8011" s="9">
        <v>76572129</v>
      </c>
      <c r="E8011" s="9" t="e">
        <f>INDEX(#REF!:#REF!,MATCH($D8011,#REF!:#REF!,0),MATCH(#REF!,#REF!:#REF!,0))</f>
        <v>#REF!</v>
      </c>
      <c r="F8011" s="9" t="e">
        <f>INDEX(#REF!:#REF!,MATCH($D8011,#REF!:#REF!,0),MATCH(#REF!,#REF!:#REF!,0))</f>
        <v>#REF!</v>
      </c>
    </row>
    <row r="8012" spans="1:6" ht="16.5" x14ac:dyDescent="0.3">
      <c r="A8012" s="9" t="s">
        <v>14313</v>
      </c>
      <c r="B8012" s="9" t="s">
        <v>2056</v>
      </c>
      <c r="C8012" s="10">
        <v>26406</v>
      </c>
      <c r="D8012" s="9">
        <v>9095573850</v>
      </c>
      <c r="E8012" s="9" t="e">
        <f>INDEX(#REF!:#REF!,MATCH($D8012,#REF!:#REF!,0),MATCH(#REF!,#REF!:#REF!,0))</f>
        <v>#REF!</v>
      </c>
      <c r="F8012" s="9" t="e">
        <f>INDEX(#REF!:#REF!,MATCH($D8012,#REF!:#REF!,0),MATCH(#REF!,#REF!:#REF!,0))</f>
        <v>#REF!</v>
      </c>
    </row>
    <row r="8013" spans="1:6" ht="16.5" x14ac:dyDescent="0.3">
      <c r="A8013" s="9" t="s">
        <v>14312</v>
      </c>
      <c r="B8013" s="9" t="s">
        <v>2468</v>
      </c>
      <c r="C8013" s="10">
        <v>17037</v>
      </c>
      <c r="D8013" s="9">
        <v>1743464649</v>
      </c>
      <c r="E8013" s="9" t="e">
        <f>INDEX(#REF!:#REF!,MATCH($D8013,#REF!:#REF!,0),MATCH(#REF!,#REF!:#REF!,0))</f>
        <v>#REF!</v>
      </c>
      <c r="F8013" s="9" t="e">
        <f>INDEX(#REF!:#REF!,MATCH($D8013,#REF!:#REF!,0),MATCH(#REF!,#REF!:#REF!,0))</f>
        <v>#REF!</v>
      </c>
    </row>
    <row r="8014" spans="1:6" ht="16.5" x14ac:dyDescent="0.3">
      <c r="A8014" s="9" t="s">
        <v>14311</v>
      </c>
      <c r="B8014" s="9" t="s">
        <v>2036</v>
      </c>
      <c r="C8014" s="10">
        <v>28405</v>
      </c>
      <c r="D8014" s="9">
        <v>3473885983</v>
      </c>
      <c r="E8014" s="9" t="e">
        <f>INDEX(#REF!:#REF!,MATCH($D8014,#REF!:#REF!,0),MATCH(#REF!,#REF!:#REF!,0))</f>
        <v>#REF!</v>
      </c>
      <c r="F8014" s="9" t="e">
        <f>INDEX(#REF!:#REF!,MATCH($D8014,#REF!:#REF!,0),MATCH(#REF!,#REF!:#REF!,0))</f>
        <v>#REF!</v>
      </c>
    </row>
    <row r="8015" spans="1:6" ht="16.5" x14ac:dyDescent="0.3">
      <c r="A8015" s="9" t="s">
        <v>14310</v>
      </c>
      <c r="B8015" s="9" t="s">
        <v>2277</v>
      </c>
      <c r="C8015" s="10">
        <v>10219</v>
      </c>
      <c r="D8015" s="9">
        <v>7479962290</v>
      </c>
      <c r="E8015" s="9" t="e">
        <f>INDEX(#REF!:#REF!,MATCH($D8015,#REF!:#REF!,0),MATCH(#REF!,#REF!:#REF!,0))</f>
        <v>#REF!</v>
      </c>
      <c r="F8015" s="9" t="e">
        <f>INDEX(#REF!:#REF!,MATCH($D8015,#REF!:#REF!,0),MATCH(#REF!,#REF!:#REF!,0))</f>
        <v>#REF!</v>
      </c>
    </row>
    <row r="8016" spans="1:6" ht="16.5" x14ac:dyDescent="0.3">
      <c r="A8016" s="9" t="s">
        <v>14309</v>
      </c>
      <c r="B8016" s="9" t="s">
        <v>1955</v>
      </c>
      <c r="C8016" s="10">
        <v>46894</v>
      </c>
      <c r="D8016" s="9">
        <v>7411705322</v>
      </c>
      <c r="E8016" s="9" t="e">
        <f>INDEX(#REF!:#REF!,MATCH($D8016,#REF!:#REF!,0),MATCH(#REF!,#REF!:#REF!,0))</f>
        <v>#REF!</v>
      </c>
      <c r="F8016" s="9" t="e">
        <f>INDEX(#REF!:#REF!,MATCH($D8016,#REF!:#REF!,0),MATCH(#REF!,#REF!:#REF!,0))</f>
        <v>#REF!</v>
      </c>
    </row>
    <row r="8017" spans="1:6" ht="16.5" x14ac:dyDescent="0.3">
      <c r="A8017" s="9" t="s">
        <v>14308</v>
      </c>
      <c r="B8017" s="9" t="s">
        <v>2961</v>
      </c>
      <c r="C8017" s="10">
        <v>39053</v>
      </c>
      <c r="D8017" s="9">
        <v>502909099</v>
      </c>
      <c r="E8017" s="9" t="e">
        <f>INDEX(#REF!:#REF!,MATCH($D8017,#REF!:#REF!,0),MATCH(#REF!,#REF!:#REF!,0))</f>
        <v>#REF!</v>
      </c>
      <c r="F8017" s="9" t="e">
        <f>INDEX(#REF!:#REF!,MATCH($D8017,#REF!:#REF!,0),MATCH(#REF!,#REF!:#REF!,0))</f>
        <v>#REF!</v>
      </c>
    </row>
    <row r="8018" spans="1:6" ht="16.5" x14ac:dyDescent="0.3">
      <c r="A8018" s="9" t="s">
        <v>14307</v>
      </c>
      <c r="B8018" s="9" t="s">
        <v>2361</v>
      </c>
      <c r="C8018" s="10">
        <v>37087</v>
      </c>
      <c r="D8018" s="9">
        <v>247438790</v>
      </c>
      <c r="E8018" s="9" t="e">
        <f>INDEX(#REF!:#REF!,MATCH($D8018,#REF!:#REF!,0),MATCH(#REF!,#REF!:#REF!,0))</f>
        <v>#REF!</v>
      </c>
      <c r="F8018" s="9" t="e">
        <f>INDEX(#REF!:#REF!,MATCH($D8018,#REF!:#REF!,0),MATCH(#REF!,#REF!:#REF!,0))</f>
        <v>#REF!</v>
      </c>
    </row>
    <row r="8019" spans="1:6" ht="16.5" x14ac:dyDescent="0.3">
      <c r="A8019" s="9" t="s">
        <v>14306</v>
      </c>
      <c r="B8019" s="9" t="s">
        <v>2465</v>
      </c>
      <c r="C8019" s="10">
        <v>42676</v>
      </c>
      <c r="D8019" s="9">
        <v>7957976743</v>
      </c>
      <c r="E8019" s="9" t="e">
        <f>INDEX(#REF!:#REF!,MATCH($D8019,#REF!:#REF!,0),MATCH(#REF!,#REF!:#REF!,0))</f>
        <v>#REF!</v>
      </c>
      <c r="F8019" s="9" t="e">
        <f>INDEX(#REF!:#REF!,MATCH($D8019,#REF!:#REF!,0),MATCH(#REF!,#REF!:#REF!,0))</f>
        <v>#REF!</v>
      </c>
    </row>
    <row r="8020" spans="1:6" ht="16.5" x14ac:dyDescent="0.3">
      <c r="A8020" s="9" t="s">
        <v>14305</v>
      </c>
      <c r="B8020" s="9" t="s">
        <v>4046</v>
      </c>
      <c r="C8020" s="10">
        <v>42349</v>
      </c>
      <c r="D8020" s="9">
        <v>8419732141</v>
      </c>
      <c r="E8020" s="9" t="e">
        <f>INDEX(#REF!:#REF!,MATCH($D8020,#REF!:#REF!,0),MATCH(#REF!,#REF!:#REF!,0))</f>
        <v>#REF!</v>
      </c>
      <c r="F8020" s="9" t="e">
        <f>INDEX(#REF!:#REF!,MATCH($D8020,#REF!:#REF!,0),MATCH(#REF!,#REF!:#REF!,0))</f>
        <v>#REF!</v>
      </c>
    </row>
    <row r="8021" spans="1:6" ht="16.5" x14ac:dyDescent="0.3">
      <c r="A8021" s="9" t="s">
        <v>14304</v>
      </c>
      <c r="B8021" s="9" t="s">
        <v>2747</v>
      </c>
      <c r="C8021" s="10">
        <v>11535</v>
      </c>
      <c r="D8021" s="9">
        <v>1444572199</v>
      </c>
      <c r="E8021" s="9" t="e">
        <f>INDEX(#REF!:#REF!,MATCH($D8021,#REF!:#REF!,0),MATCH(#REF!,#REF!:#REF!,0))</f>
        <v>#REF!</v>
      </c>
      <c r="F8021" s="9" t="e">
        <f>INDEX(#REF!:#REF!,MATCH($D8021,#REF!:#REF!,0),MATCH(#REF!,#REF!:#REF!,0))</f>
        <v>#REF!</v>
      </c>
    </row>
    <row r="8022" spans="1:6" ht="16.5" x14ac:dyDescent="0.3">
      <c r="A8022" s="9" t="s">
        <v>14303</v>
      </c>
      <c r="B8022" s="9" t="s">
        <v>2241</v>
      </c>
      <c r="C8022" s="10">
        <v>12529</v>
      </c>
      <c r="D8022" s="9">
        <v>2804488179</v>
      </c>
      <c r="E8022" s="9" t="e">
        <f>INDEX(#REF!:#REF!,MATCH($D8022,#REF!:#REF!,0),MATCH(#REF!,#REF!:#REF!,0))</f>
        <v>#REF!</v>
      </c>
      <c r="F8022" s="9" t="e">
        <f>INDEX(#REF!:#REF!,MATCH($D8022,#REF!:#REF!,0),MATCH(#REF!,#REF!:#REF!,0))</f>
        <v>#REF!</v>
      </c>
    </row>
    <row r="8023" spans="1:6" ht="16.5" x14ac:dyDescent="0.3">
      <c r="A8023" s="9" t="s">
        <v>14302</v>
      </c>
      <c r="B8023" s="9" t="s">
        <v>2459</v>
      </c>
      <c r="C8023" s="10">
        <v>30533</v>
      </c>
      <c r="D8023" s="9">
        <v>2524572722</v>
      </c>
      <c r="E8023" s="9" t="e">
        <f>INDEX(#REF!:#REF!,MATCH($D8023,#REF!:#REF!,0),MATCH(#REF!,#REF!:#REF!,0))</f>
        <v>#REF!</v>
      </c>
      <c r="F8023" s="9" t="e">
        <f>INDEX(#REF!:#REF!,MATCH($D8023,#REF!:#REF!,0),MATCH(#REF!,#REF!:#REF!,0))</f>
        <v>#REF!</v>
      </c>
    </row>
    <row r="8024" spans="1:6" ht="16.5" x14ac:dyDescent="0.3">
      <c r="A8024" s="9" t="s">
        <v>14301</v>
      </c>
      <c r="B8024" s="9" t="s">
        <v>2534</v>
      </c>
      <c r="C8024" s="10">
        <v>28273</v>
      </c>
      <c r="D8024" s="9">
        <v>6313424239</v>
      </c>
      <c r="E8024" s="9" t="e">
        <f>INDEX(#REF!:#REF!,MATCH($D8024,#REF!:#REF!,0),MATCH(#REF!,#REF!:#REF!,0))</f>
        <v>#REF!</v>
      </c>
      <c r="F8024" s="9" t="e">
        <f>INDEX(#REF!:#REF!,MATCH($D8024,#REF!:#REF!,0),MATCH(#REF!,#REF!:#REF!,0))</f>
        <v>#REF!</v>
      </c>
    </row>
    <row r="8025" spans="1:6" ht="16.5" x14ac:dyDescent="0.3">
      <c r="A8025" s="9" t="s">
        <v>14300</v>
      </c>
      <c r="B8025" s="9" t="s">
        <v>3366</v>
      </c>
      <c r="C8025" s="10">
        <v>50469</v>
      </c>
      <c r="D8025" s="9">
        <v>589071254</v>
      </c>
      <c r="E8025" s="9" t="e">
        <f>INDEX(#REF!:#REF!,MATCH($D8025,#REF!:#REF!,0),MATCH(#REF!,#REF!:#REF!,0))</f>
        <v>#REF!</v>
      </c>
      <c r="F8025" s="9" t="e">
        <f>INDEX(#REF!:#REF!,MATCH($D8025,#REF!:#REF!,0),MATCH(#REF!,#REF!:#REF!,0))</f>
        <v>#REF!</v>
      </c>
    </row>
    <row r="8026" spans="1:6" ht="16.5" x14ac:dyDescent="0.3">
      <c r="A8026" s="9" t="s">
        <v>14299</v>
      </c>
      <c r="B8026" s="9" t="s">
        <v>2044</v>
      </c>
      <c r="C8026" s="10">
        <v>48447</v>
      </c>
      <c r="D8026" s="9">
        <v>6275593709</v>
      </c>
      <c r="E8026" s="9" t="e">
        <f>INDEX(#REF!:#REF!,MATCH($D8026,#REF!:#REF!,0),MATCH(#REF!,#REF!:#REF!,0))</f>
        <v>#REF!</v>
      </c>
      <c r="F8026" s="9" t="e">
        <f>INDEX(#REF!:#REF!,MATCH($D8026,#REF!:#REF!,0),MATCH(#REF!,#REF!:#REF!,0))</f>
        <v>#REF!</v>
      </c>
    </row>
    <row r="8027" spans="1:6" ht="16.5" x14ac:dyDescent="0.3">
      <c r="A8027" s="9" t="s">
        <v>14298</v>
      </c>
      <c r="B8027" s="9" t="s">
        <v>2970</v>
      </c>
      <c r="C8027" s="10">
        <v>37166</v>
      </c>
      <c r="D8027" s="9">
        <v>3127459866</v>
      </c>
      <c r="E8027" s="9" t="e">
        <f>INDEX(#REF!:#REF!,MATCH($D8027,#REF!:#REF!,0),MATCH(#REF!,#REF!:#REF!,0))</f>
        <v>#REF!</v>
      </c>
      <c r="F8027" s="9" t="e">
        <f>INDEX(#REF!:#REF!,MATCH($D8027,#REF!:#REF!,0),MATCH(#REF!,#REF!:#REF!,0))</f>
        <v>#REF!</v>
      </c>
    </row>
    <row r="8028" spans="1:6" ht="16.5" x14ac:dyDescent="0.3">
      <c r="A8028" s="9" t="s">
        <v>14297</v>
      </c>
      <c r="B8028" s="9" t="s">
        <v>2485</v>
      </c>
      <c r="C8028" s="10">
        <v>24549</v>
      </c>
      <c r="D8028" s="9">
        <v>4862005330</v>
      </c>
      <c r="E8028" s="9" t="e">
        <f>INDEX(#REF!:#REF!,MATCH($D8028,#REF!:#REF!,0),MATCH(#REF!,#REF!:#REF!,0))</f>
        <v>#REF!</v>
      </c>
      <c r="F8028" s="9" t="e">
        <f>INDEX(#REF!:#REF!,MATCH($D8028,#REF!:#REF!,0),MATCH(#REF!,#REF!:#REF!,0))</f>
        <v>#REF!</v>
      </c>
    </row>
    <row r="8029" spans="1:6" ht="16.5" x14ac:dyDescent="0.3">
      <c r="A8029" s="9" t="s">
        <v>14296</v>
      </c>
      <c r="B8029" s="9" t="s">
        <v>2236</v>
      </c>
      <c r="C8029" s="10">
        <v>44631</v>
      </c>
      <c r="D8029" s="9">
        <v>7088886472</v>
      </c>
      <c r="E8029" s="9" t="e">
        <f>INDEX(#REF!:#REF!,MATCH($D8029,#REF!:#REF!,0),MATCH(#REF!,#REF!:#REF!,0))</f>
        <v>#REF!</v>
      </c>
      <c r="F8029" s="9" t="e">
        <f>INDEX(#REF!:#REF!,MATCH($D8029,#REF!:#REF!,0),MATCH(#REF!,#REF!:#REF!,0))</f>
        <v>#REF!</v>
      </c>
    </row>
    <row r="8030" spans="1:6" ht="16.5" x14ac:dyDescent="0.3">
      <c r="A8030" s="9" t="s">
        <v>14295</v>
      </c>
      <c r="B8030" s="9" t="s">
        <v>2396</v>
      </c>
      <c r="C8030" s="10">
        <v>47215</v>
      </c>
      <c r="D8030" s="9">
        <v>3016741628</v>
      </c>
      <c r="E8030" s="9" t="e">
        <f>INDEX(#REF!:#REF!,MATCH($D8030,#REF!:#REF!,0),MATCH(#REF!,#REF!:#REF!,0))</f>
        <v>#REF!</v>
      </c>
      <c r="F8030" s="9" t="e">
        <f>INDEX(#REF!:#REF!,MATCH($D8030,#REF!:#REF!,0),MATCH(#REF!,#REF!:#REF!,0))</f>
        <v>#REF!</v>
      </c>
    </row>
    <row r="8031" spans="1:6" ht="16.5" x14ac:dyDescent="0.3">
      <c r="A8031" s="9" t="s">
        <v>14294</v>
      </c>
      <c r="B8031" s="9" t="s">
        <v>2029</v>
      </c>
      <c r="C8031" s="10">
        <v>12767</v>
      </c>
      <c r="D8031" s="9">
        <v>2659144249</v>
      </c>
      <c r="E8031" s="9" t="e">
        <f>INDEX(#REF!:#REF!,MATCH($D8031,#REF!:#REF!,0),MATCH(#REF!,#REF!:#REF!,0))</f>
        <v>#REF!</v>
      </c>
      <c r="F8031" s="9" t="e">
        <f>INDEX(#REF!:#REF!,MATCH($D8031,#REF!:#REF!,0),MATCH(#REF!,#REF!:#REF!,0))</f>
        <v>#REF!</v>
      </c>
    </row>
    <row r="8032" spans="1:6" ht="16.5" x14ac:dyDescent="0.3">
      <c r="A8032" s="9" t="s">
        <v>14293</v>
      </c>
      <c r="B8032" s="9" t="s">
        <v>2248</v>
      </c>
      <c r="C8032" s="10">
        <v>42964</v>
      </c>
      <c r="D8032" s="9">
        <v>7462528568</v>
      </c>
      <c r="E8032" s="9" t="e">
        <f>INDEX(#REF!:#REF!,MATCH($D8032,#REF!:#REF!,0),MATCH(#REF!,#REF!:#REF!,0))</f>
        <v>#REF!</v>
      </c>
      <c r="F8032" s="9" t="e">
        <f>INDEX(#REF!:#REF!,MATCH($D8032,#REF!:#REF!,0),MATCH(#REF!,#REF!:#REF!,0))</f>
        <v>#REF!</v>
      </c>
    </row>
    <row r="8033" spans="1:6" ht="16.5" x14ac:dyDescent="0.3">
      <c r="A8033" s="9" t="s">
        <v>14292</v>
      </c>
      <c r="B8033" s="9" t="s">
        <v>2655</v>
      </c>
      <c r="C8033" s="10">
        <v>47331</v>
      </c>
      <c r="D8033" s="9">
        <v>6183510505</v>
      </c>
      <c r="E8033" s="9" t="e">
        <f>INDEX(#REF!:#REF!,MATCH($D8033,#REF!:#REF!,0),MATCH(#REF!,#REF!:#REF!,0))</f>
        <v>#REF!</v>
      </c>
      <c r="F8033" s="9" t="e">
        <f>INDEX(#REF!:#REF!,MATCH($D8033,#REF!:#REF!,0),MATCH(#REF!,#REF!:#REF!,0))</f>
        <v>#REF!</v>
      </c>
    </row>
    <row r="8034" spans="1:6" ht="16.5" x14ac:dyDescent="0.3">
      <c r="A8034" s="9" t="s">
        <v>14291</v>
      </c>
      <c r="B8034" s="9" t="s">
        <v>2597</v>
      </c>
      <c r="C8034" s="10">
        <v>14290</v>
      </c>
      <c r="D8034" s="9">
        <v>5726465660</v>
      </c>
      <c r="E8034" s="9" t="e">
        <f>INDEX(#REF!:#REF!,MATCH($D8034,#REF!:#REF!,0),MATCH(#REF!,#REF!:#REF!,0))</f>
        <v>#REF!</v>
      </c>
      <c r="F8034" s="9" t="e">
        <f>INDEX(#REF!:#REF!,MATCH($D8034,#REF!:#REF!,0),MATCH(#REF!,#REF!:#REF!,0))</f>
        <v>#REF!</v>
      </c>
    </row>
    <row r="8035" spans="1:6" ht="16.5" x14ac:dyDescent="0.3">
      <c r="A8035" s="9" t="s">
        <v>14290</v>
      </c>
      <c r="B8035" s="9" t="s">
        <v>2256</v>
      </c>
      <c r="C8035" s="10">
        <v>18369</v>
      </c>
      <c r="D8035" s="9">
        <v>9800744517</v>
      </c>
      <c r="E8035" s="9" t="e">
        <f>INDEX(#REF!:#REF!,MATCH($D8035,#REF!:#REF!,0),MATCH(#REF!,#REF!:#REF!,0))</f>
        <v>#REF!</v>
      </c>
      <c r="F8035" s="9" t="e">
        <f>INDEX(#REF!:#REF!,MATCH($D8035,#REF!:#REF!,0),MATCH(#REF!,#REF!:#REF!,0))</f>
        <v>#REF!</v>
      </c>
    </row>
    <row r="8036" spans="1:6" ht="16.5" x14ac:dyDescent="0.3">
      <c r="A8036" s="9" t="s">
        <v>14289</v>
      </c>
      <c r="B8036" s="9" t="s">
        <v>2669</v>
      </c>
      <c r="C8036" s="10">
        <v>16041</v>
      </c>
      <c r="D8036" s="9">
        <v>2551917727</v>
      </c>
      <c r="E8036" s="9" t="e">
        <f>INDEX(#REF!:#REF!,MATCH($D8036,#REF!:#REF!,0),MATCH(#REF!,#REF!:#REF!,0))</f>
        <v>#REF!</v>
      </c>
      <c r="F8036" s="9" t="e">
        <f>INDEX(#REF!:#REF!,MATCH($D8036,#REF!:#REF!,0),MATCH(#REF!,#REF!:#REF!,0))</f>
        <v>#REF!</v>
      </c>
    </row>
    <row r="8037" spans="1:6" ht="16.5" x14ac:dyDescent="0.3">
      <c r="A8037" s="9" t="s">
        <v>14288</v>
      </c>
      <c r="B8037" s="9" t="s">
        <v>2845</v>
      </c>
      <c r="C8037" s="10">
        <v>36467</v>
      </c>
      <c r="D8037" s="9">
        <v>7567063646</v>
      </c>
      <c r="E8037" s="9" t="e">
        <f>INDEX(#REF!:#REF!,MATCH($D8037,#REF!:#REF!,0),MATCH(#REF!,#REF!:#REF!,0))</f>
        <v>#REF!</v>
      </c>
      <c r="F8037" s="9" t="e">
        <f>INDEX(#REF!:#REF!,MATCH($D8037,#REF!:#REF!,0),MATCH(#REF!,#REF!:#REF!,0))</f>
        <v>#REF!</v>
      </c>
    </row>
    <row r="8038" spans="1:6" ht="16.5" x14ac:dyDescent="0.3">
      <c r="A8038" s="9" t="s">
        <v>14287</v>
      </c>
      <c r="B8038" s="9" t="s">
        <v>2647</v>
      </c>
      <c r="C8038" s="10">
        <v>10549</v>
      </c>
      <c r="D8038" s="9">
        <v>7573774818</v>
      </c>
      <c r="E8038" s="9" t="e">
        <f>INDEX(#REF!:#REF!,MATCH($D8038,#REF!:#REF!,0),MATCH(#REF!,#REF!:#REF!,0))</f>
        <v>#REF!</v>
      </c>
      <c r="F8038" s="9" t="e">
        <f>INDEX(#REF!:#REF!,MATCH($D8038,#REF!:#REF!,0),MATCH(#REF!,#REF!:#REF!,0))</f>
        <v>#REF!</v>
      </c>
    </row>
    <row r="8039" spans="1:6" ht="16.5" x14ac:dyDescent="0.3">
      <c r="A8039" s="9" t="s">
        <v>14286</v>
      </c>
      <c r="B8039" s="9" t="s">
        <v>2572</v>
      </c>
      <c r="C8039" s="10">
        <v>30146</v>
      </c>
      <c r="D8039" s="9">
        <v>7286297414</v>
      </c>
      <c r="E8039" s="9" t="e">
        <f>INDEX(#REF!:#REF!,MATCH($D8039,#REF!:#REF!,0),MATCH(#REF!,#REF!:#REF!,0))</f>
        <v>#REF!</v>
      </c>
      <c r="F8039" s="9" t="e">
        <f>INDEX(#REF!:#REF!,MATCH($D8039,#REF!:#REF!,0),MATCH(#REF!,#REF!:#REF!,0))</f>
        <v>#REF!</v>
      </c>
    </row>
    <row r="8040" spans="1:6" ht="16.5" x14ac:dyDescent="0.3">
      <c r="A8040" s="9" t="s">
        <v>14285</v>
      </c>
      <c r="B8040" s="9" t="s">
        <v>2386</v>
      </c>
      <c r="C8040" s="10">
        <v>44263</v>
      </c>
      <c r="D8040" s="9">
        <v>299663825</v>
      </c>
      <c r="E8040" s="9" t="e">
        <f>INDEX(#REF!:#REF!,MATCH($D8040,#REF!:#REF!,0),MATCH(#REF!,#REF!:#REF!,0))</f>
        <v>#REF!</v>
      </c>
      <c r="F8040" s="9" t="e">
        <f>INDEX(#REF!:#REF!,MATCH($D8040,#REF!:#REF!,0),MATCH(#REF!,#REF!:#REF!,0))</f>
        <v>#REF!</v>
      </c>
    </row>
    <row r="8041" spans="1:6" ht="16.5" x14ac:dyDescent="0.3">
      <c r="A8041" s="9" t="s">
        <v>14284</v>
      </c>
      <c r="B8041" s="9" t="s">
        <v>2087</v>
      </c>
      <c r="C8041" s="10">
        <v>15833</v>
      </c>
      <c r="D8041" s="9">
        <v>2575500974</v>
      </c>
      <c r="E8041" s="9" t="e">
        <f>INDEX(#REF!:#REF!,MATCH($D8041,#REF!:#REF!,0),MATCH(#REF!,#REF!:#REF!,0))</f>
        <v>#REF!</v>
      </c>
      <c r="F8041" s="9" t="e">
        <f>INDEX(#REF!:#REF!,MATCH($D8041,#REF!:#REF!,0),MATCH(#REF!,#REF!:#REF!,0))</f>
        <v>#REF!</v>
      </c>
    </row>
    <row r="8042" spans="1:6" ht="16.5" x14ac:dyDescent="0.3">
      <c r="A8042" s="9" t="s">
        <v>14283</v>
      </c>
      <c r="B8042" s="9" t="s">
        <v>2195</v>
      </c>
      <c r="C8042" s="10">
        <v>31495</v>
      </c>
      <c r="D8042" s="9">
        <v>4759627103</v>
      </c>
      <c r="E8042" s="9" t="e">
        <f>INDEX(#REF!:#REF!,MATCH($D8042,#REF!:#REF!,0),MATCH(#REF!,#REF!:#REF!,0))</f>
        <v>#REF!</v>
      </c>
      <c r="F8042" s="9" t="e">
        <f>INDEX(#REF!:#REF!,MATCH($D8042,#REF!:#REF!,0),MATCH(#REF!,#REF!:#REF!,0))</f>
        <v>#REF!</v>
      </c>
    </row>
    <row r="8043" spans="1:6" ht="16.5" x14ac:dyDescent="0.3">
      <c r="A8043" s="9" t="s">
        <v>14282</v>
      </c>
      <c r="B8043" s="9" t="s">
        <v>2219</v>
      </c>
      <c r="C8043" s="10">
        <v>38476</v>
      </c>
      <c r="D8043" s="9">
        <v>9726644925</v>
      </c>
      <c r="E8043" s="9" t="e">
        <f>INDEX(#REF!:#REF!,MATCH($D8043,#REF!:#REF!,0),MATCH(#REF!,#REF!:#REF!,0))</f>
        <v>#REF!</v>
      </c>
      <c r="F8043" s="9" t="e">
        <f>INDEX(#REF!:#REF!,MATCH($D8043,#REF!:#REF!,0),MATCH(#REF!,#REF!:#REF!,0))</f>
        <v>#REF!</v>
      </c>
    </row>
    <row r="8044" spans="1:6" ht="16.5" x14ac:dyDescent="0.3">
      <c r="A8044" s="9" t="s">
        <v>14281</v>
      </c>
      <c r="B8044" s="9" t="s">
        <v>2671</v>
      </c>
      <c r="C8044" s="10">
        <v>14533</v>
      </c>
      <c r="D8044" s="9">
        <v>2922893758</v>
      </c>
      <c r="E8044" s="9" t="e">
        <f>INDEX(#REF!:#REF!,MATCH($D8044,#REF!:#REF!,0),MATCH(#REF!,#REF!:#REF!,0))</f>
        <v>#REF!</v>
      </c>
      <c r="F8044" s="9" t="e">
        <f>INDEX(#REF!:#REF!,MATCH($D8044,#REF!:#REF!,0),MATCH(#REF!,#REF!:#REF!,0))</f>
        <v>#REF!</v>
      </c>
    </row>
    <row r="8045" spans="1:6" ht="16.5" x14ac:dyDescent="0.3">
      <c r="A8045" s="9" t="s">
        <v>14280</v>
      </c>
      <c r="B8045" s="9" t="s">
        <v>5218</v>
      </c>
      <c r="C8045" s="10">
        <v>25397</v>
      </c>
      <c r="D8045" s="9">
        <v>7440017404</v>
      </c>
      <c r="E8045" s="9" t="e">
        <f>INDEX(#REF!:#REF!,MATCH($D8045,#REF!:#REF!,0),MATCH(#REF!,#REF!:#REF!,0))</f>
        <v>#REF!</v>
      </c>
      <c r="F8045" s="9" t="e">
        <f>INDEX(#REF!:#REF!,MATCH($D8045,#REF!:#REF!,0),MATCH(#REF!,#REF!:#REF!,0))</f>
        <v>#REF!</v>
      </c>
    </row>
    <row r="8046" spans="1:6" ht="16.5" x14ac:dyDescent="0.3">
      <c r="A8046" s="9" t="s">
        <v>14279</v>
      </c>
      <c r="B8046" s="9" t="s">
        <v>2212</v>
      </c>
      <c r="C8046" s="10">
        <v>38288</v>
      </c>
      <c r="D8046" s="9">
        <v>6408517315</v>
      </c>
      <c r="E8046" s="9" t="e">
        <f>INDEX(#REF!:#REF!,MATCH($D8046,#REF!:#REF!,0),MATCH(#REF!,#REF!:#REF!,0))</f>
        <v>#REF!</v>
      </c>
      <c r="F8046" s="9" t="e">
        <f>INDEX(#REF!:#REF!,MATCH($D8046,#REF!:#REF!,0),MATCH(#REF!,#REF!:#REF!,0))</f>
        <v>#REF!</v>
      </c>
    </row>
    <row r="8047" spans="1:6" ht="16.5" x14ac:dyDescent="0.3">
      <c r="A8047" s="9" t="s">
        <v>14278</v>
      </c>
      <c r="B8047" s="9" t="s">
        <v>2341</v>
      </c>
      <c r="C8047" s="10">
        <v>11004</v>
      </c>
      <c r="D8047" s="9">
        <v>5082945165</v>
      </c>
      <c r="E8047" s="9" t="e">
        <f>INDEX(#REF!:#REF!,MATCH($D8047,#REF!:#REF!,0),MATCH(#REF!,#REF!:#REF!,0))</f>
        <v>#REF!</v>
      </c>
      <c r="F8047" s="9" t="e">
        <f>INDEX(#REF!:#REF!,MATCH($D8047,#REF!:#REF!,0),MATCH(#REF!,#REF!:#REF!,0))</f>
        <v>#REF!</v>
      </c>
    </row>
    <row r="8048" spans="1:6" ht="16.5" x14ac:dyDescent="0.3">
      <c r="A8048" s="9" t="s">
        <v>14277</v>
      </c>
      <c r="B8048" s="9" t="s">
        <v>1949</v>
      </c>
      <c r="C8048" s="10">
        <v>37334</v>
      </c>
      <c r="D8048" s="9">
        <v>7367438190</v>
      </c>
      <c r="E8048" s="9" t="e">
        <f>INDEX(#REF!:#REF!,MATCH($D8048,#REF!:#REF!,0),MATCH(#REF!,#REF!:#REF!,0))</f>
        <v>#REF!</v>
      </c>
      <c r="F8048" s="9" t="e">
        <f>INDEX(#REF!:#REF!,MATCH($D8048,#REF!:#REF!,0),MATCH(#REF!,#REF!:#REF!,0))</f>
        <v>#REF!</v>
      </c>
    </row>
    <row r="8049" spans="1:6" ht="16.5" x14ac:dyDescent="0.3">
      <c r="A8049" s="9" t="s">
        <v>14276</v>
      </c>
      <c r="B8049" s="9" t="s">
        <v>2721</v>
      </c>
      <c r="C8049" s="10">
        <v>12348</v>
      </c>
      <c r="D8049" s="9">
        <v>5929508313</v>
      </c>
      <c r="E8049" s="9" t="e">
        <f>INDEX(#REF!:#REF!,MATCH($D8049,#REF!:#REF!,0),MATCH(#REF!,#REF!:#REF!,0))</f>
        <v>#REF!</v>
      </c>
      <c r="F8049" s="9" t="e">
        <f>INDEX(#REF!:#REF!,MATCH($D8049,#REF!:#REF!,0),MATCH(#REF!,#REF!:#REF!,0))</f>
        <v>#REF!</v>
      </c>
    </row>
    <row r="8050" spans="1:6" ht="16.5" x14ac:dyDescent="0.3">
      <c r="A8050" s="9" t="s">
        <v>14275</v>
      </c>
      <c r="B8050" s="9" t="s">
        <v>2870</v>
      </c>
      <c r="C8050" s="10">
        <v>49588</v>
      </c>
      <c r="D8050" s="9">
        <v>8109358470</v>
      </c>
      <c r="E8050" s="9" t="e">
        <f>INDEX(#REF!:#REF!,MATCH($D8050,#REF!:#REF!,0),MATCH(#REF!,#REF!:#REF!,0))</f>
        <v>#REF!</v>
      </c>
      <c r="F8050" s="9" t="e">
        <f>INDEX(#REF!:#REF!,MATCH($D8050,#REF!:#REF!,0),MATCH(#REF!,#REF!:#REF!,0))</f>
        <v>#REF!</v>
      </c>
    </row>
    <row r="8051" spans="1:6" ht="16.5" x14ac:dyDescent="0.3">
      <c r="A8051" s="9" t="s">
        <v>14274</v>
      </c>
      <c r="B8051" s="9" t="s">
        <v>2326</v>
      </c>
      <c r="C8051" s="10">
        <v>48754</v>
      </c>
      <c r="D8051" s="9">
        <v>1351073265</v>
      </c>
      <c r="E8051" s="9" t="e">
        <f>INDEX(#REF!:#REF!,MATCH($D8051,#REF!:#REF!,0),MATCH(#REF!,#REF!:#REF!,0))</f>
        <v>#REF!</v>
      </c>
      <c r="F8051" s="9" t="e">
        <f>INDEX(#REF!:#REF!,MATCH($D8051,#REF!:#REF!,0),MATCH(#REF!,#REF!:#REF!,0))</f>
        <v>#REF!</v>
      </c>
    </row>
    <row r="8052" spans="1:6" ht="16.5" x14ac:dyDescent="0.3">
      <c r="A8052" s="9" t="s">
        <v>14273</v>
      </c>
      <c r="B8052" s="9" t="s">
        <v>2886</v>
      </c>
      <c r="C8052" s="10">
        <v>56881</v>
      </c>
      <c r="D8052" s="9">
        <v>5811999097</v>
      </c>
      <c r="E8052" s="9" t="e">
        <f>INDEX(#REF!:#REF!,MATCH($D8052,#REF!:#REF!,0),MATCH(#REF!,#REF!:#REF!,0))</f>
        <v>#REF!</v>
      </c>
      <c r="F8052" s="9" t="e">
        <f>INDEX(#REF!:#REF!,MATCH($D8052,#REF!:#REF!,0),MATCH(#REF!,#REF!:#REF!,0))</f>
        <v>#REF!</v>
      </c>
    </row>
    <row r="8053" spans="1:6" ht="16.5" x14ac:dyDescent="0.3">
      <c r="A8053" s="9" t="s">
        <v>14272</v>
      </c>
      <c r="B8053" s="9" t="s">
        <v>2537</v>
      </c>
      <c r="C8053" s="10">
        <v>22048</v>
      </c>
      <c r="D8053" s="9">
        <v>7180536660</v>
      </c>
      <c r="E8053" s="9" t="e">
        <f>INDEX(#REF!:#REF!,MATCH($D8053,#REF!:#REF!,0),MATCH(#REF!,#REF!:#REF!,0))</f>
        <v>#REF!</v>
      </c>
      <c r="F8053" s="9" t="e">
        <f>INDEX(#REF!:#REF!,MATCH($D8053,#REF!:#REF!,0),MATCH(#REF!,#REF!:#REF!,0))</f>
        <v>#REF!</v>
      </c>
    </row>
    <row r="8054" spans="1:6" ht="16.5" x14ac:dyDescent="0.3">
      <c r="A8054" s="9" t="s">
        <v>14271</v>
      </c>
      <c r="B8054" s="9" t="s">
        <v>2291</v>
      </c>
      <c r="C8054" s="10">
        <v>51706</v>
      </c>
      <c r="D8054" s="9">
        <v>5304381319</v>
      </c>
      <c r="E8054" s="9" t="e">
        <f>INDEX(#REF!:#REF!,MATCH($D8054,#REF!:#REF!,0),MATCH(#REF!,#REF!:#REF!,0))</f>
        <v>#REF!</v>
      </c>
      <c r="F8054" s="9" t="e">
        <f>INDEX(#REF!:#REF!,MATCH($D8054,#REF!:#REF!,0),MATCH(#REF!,#REF!:#REF!,0))</f>
        <v>#REF!</v>
      </c>
    </row>
    <row r="8055" spans="1:6" ht="16.5" x14ac:dyDescent="0.3">
      <c r="A8055" s="9" t="s">
        <v>14270</v>
      </c>
      <c r="B8055" s="9" t="s">
        <v>3073</v>
      </c>
      <c r="C8055" s="10">
        <v>42737</v>
      </c>
      <c r="D8055" s="9">
        <v>1990334539</v>
      </c>
      <c r="E8055" s="9" t="e">
        <f>INDEX(#REF!:#REF!,MATCH($D8055,#REF!:#REF!,0),MATCH(#REF!,#REF!:#REF!,0))</f>
        <v>#REF!</v>
      </c>
      <c r="F8055" s="9" t="e">
        <f>INDEX(#REF!:#REF!,MATCH($D8055,#REF!:#REF!,0),MATCH(#REF!,#REF!:#REF!,0))</f>
        <v>#REF!</v>
      </c>
    </row>
    <row r="8056" spans="1:6" ht="16.5" x14ac:dyDescent="0.3">
      <c r="A8056" s="9" t="s">
        <v>14269</v>
      </c>
      <c r="B8056" s="9" t="s">
        <v>2496</v>
      </c>
      <c r="C8056" s="10">
        <v>58898</v>
      </c>
      <c r="D8056" s="9">
        <v>4482855448</v>
      </c>
      <c r="E8056" s="9" t="e">
        <f>INDEX(#REF!:#REF!,MATCH($D8056,#REF!:#REF!,0),MATCH(#REF!,#REF!:#REF!,0))</f>
        <v>#REF!</v>
      </c>
      <c r="F8056" s="9" t="e">
        <f>INDEX(#REF!:#REF!,MATCH($D8056,#REF!:#REF!,0),MATCH(#REF!,#REF!:#REF!,0))</f>
        <v>#REF!</v>
      </c>
    </row>
    <row r="8057" spans="1:6" ht="16.5" x14ac:dyDescent="0.3">
      <c r="A8057" s="9" t="s">
        <v>14268</v>
      </c>
      <c r="B8057" s="9" t="s">
        <v>2095</v>
      </c>
      <c r="C8057" s="10">
        <v>54922</v>
      </c>
      <c r="D8057" s="9">
        <v>6378969205</v>
      </c>
      <c r="E8057" s="9" t="e">
        <f>INDEX(#REF!:#REF!,MATCH($D8057,#REF!:#REF!,0),MATCH(#REF!,#REF!:#REF!,0))</f>
        <v>#REF!</v>
      </c>
      <c r="F8057" s="9" t="e">
        <f>INDEX(#REF!:#REF!,MATCH($D8057,#REF!:#REF!,0),MATCH(#REF!,#REF!:#REF!,0))</f>
        <v>#REF!</v>
      </c>
    </row>
    <row r="8058" spans="1:6" ht="16.5" x14ac:dyDescent="0.3">
      <c r="A8058" s="9" t="s">
        <v>14267</v>
      </c>
      <c r="B8058" s="9" t="s">
        <v>2557</v>
      </c>
      <c r="C8058" s="10">
        <v>19270</v>
      </c>
      <c r="D8058" s="9">
        <v>4730395069</v>
      </c>
      <c r="E8058" s="9" t="e">
        <f>INDEX(#REF!:#REF!,MATCH($D8058,#REF!:#REF!,0),MATCH(#REF!,#REF!:#REF!,0))</f>
        <v>#REF!</v>
      </c>
      <c r="F8058" s="9" t="e">
        <f>INDEX(#REF!:#REF!,MATCH($D8058,#REF!:#REF!,0),MATCH(#REF!,#REF!:#REF!,0))</f>
        <v>#REF!</v>
      </c>
    </row>
    <row r="8059" spans="1:6" ht="16.5" x14ac:dyDescent="0.3">
      <c r="A8059" s="9" t="s">
        <v>14266</v>
      </c>
      <c r="B8059" s="9" t="s">
        <v>3144</v>
      </c>
      <c r="C8059" s="10">
        <v>37885</v>
      </c>
      <c r="D8059" s="9">
        <v>1992195951</v>
      </c>
      <c r="E8059" s="9" t="e">
        <f>INDEX(#REF!:#REF!,MATCH($D8059,#REF!:#REF!,0),MATCH(#REF!,#REF!:#REF!,0))</f>
        <v>#REF!</v>
      </c>
      <c r="F8059" s="9" t="e">
        <f>INDEX(#REF!:#REF!,MATCH($D8059,#REF!:#REF!,0),MATCH(#REF!,#REF!:#REF!,0))</f>
        <v>#REF!</v>
      </c>
    </row>
    <row r="8060" spans="1:6" ht="16.5" x14ac:dyDescent="0.3">
      <c r="A8060" s="9" t="s">
        <v>14265</v>
      </c>
      <c r="B8060" s="9" t="s">
        <v>2127</v>
      </c>
      <c r="C8060" s="10">
        <v>44344</v>
      </c>
      <c r="D8060" s="9">
        <v>1419116835</v>
      </c>
      <c r="E8060" s="9" t="e">
        <f>INDEX(#REF!:#REF!,MATCH($D8060,#REF!:#REF!,0),MATCH(#REF!,#REF!:#REF!,0))</f>
        <v>#REF!</v>
      </c>
      <c r="F8060" s="9" t="e">
        <f>INDEX(#REF!:#REF!,MATCH($D8060,#REF!:#REF!,0),MATCH(#REF!,#REF!:#REF!,0))</f>
        <v>#REF!</v>
      </c>
    </row>
    <row r="8061" spans="1:6" ht="16.5" x14ac:dyDescent="0.3">
      <c r="A8061" s="9" t="s">
        <v>14264</v>
      </c>
      <c r="B8061" s="9" t="s">
        <v>2474</v>
      </c>
      <c r="C8061" s="10">
        <v>46305</v>
      </c>
      <c r="D8061" s="9">
        <v>7140803102</v>
      </c>
      <c r="E8061" s="9" t="e">
        <f>INDEX(#REF!:#REF!,MATCH($D8061,#REF!:#REF!,0),MATCH(#REF!,#REF!:#REF!,0))</f>
        <v>#REF!</v>
      </c>
      <c r="F8061" s="9" t="e">
        <f>INDEX(#REF!:#REF!,MATCH($D8061,#REF!:#REF!,0),MATCH(#REF!,#REF!:#REF!,0))</f>
        <v>#REF!</v>
      </c>
    </row>
    <row r="8062" spans="1:6" ht="16.5" x14ac:dyDescent="0.3">
      <c r="A8062" s="9" t="s">
        <v>14263</v>
      </c>
      <c r="B8062" s="9" t="s">
        <v>3049</v>
      </c>
      <c r="C8062" s="10">
        <v>36930</v>
      </c>
      <c r="D8062" s="9">
        <v>7243767311</v>
      </c>
      <c r="E8062" s="9" t="e">
        <f>INDEX(#REF!:#REF!,MATCH($D8062,#REF!:#REF!,0),MATCH(#REF!,#REF!:#REF!,0))</f>
        <v>#REF!</v>
      </c>
      <c r="F8062" s="9" t="e">
        <f>INDEX(#REF!:#REF!,MATCH($D8062,#REF!:#REF!,0),MATCH(#REF!,#REF!:#REF!,0))</f>
        <v>#REF!</v>
      </c>
    </row>
    <row r="8063" spans="1:6" ht="16.5" x14ac:dyDescent="0.3">
      <c r="A8063" s="9" t="s">
        <v>14262</v>
      </c>
      <c r="B8063" s="9" t="s">
        <v>3085</v>
      </c>
      <c r="C8063" s="10">
        <v>25027</v>
      </c>
      <c r="D8063" s="9">
        <v>1953937357</v>
      </c>
      <c r="E8063" s="9" t="e">
        <f>INDEX(#REF!:#REF!,MATCH($D8063,#REF!:#REF!,0),MATCH(#REF!,#REF!:#REF!,0))</f>
        <v>#REF!</v>
      </c>
      <c r="F8063" s="9" t="e">
        <f>INDEX(#REF!:#REF!,MATCH($D8063,#REF!:#REF!,0),MATCH(#REF!,#REF!:#REF!,0))</f>
        <v>#REF!</v>
      </c>
    </row>
    <row r="8064" spans="1:6" ht="16.5" x14ac:dyDescent="0.3">
      <c r="A8064" s="9" t="s">
        <v>14261</v>
      </c>
      <c r="B8064" s="9" t="s">
        <v>2994</v>
      </c>
      <c r="C8064" s="10">
        <v>23362</v>
      </c>
      <c r="D8064" s="9">
        <v>6695538166</v>
      </c>
      <c r="E8064" s="9" t="e">
        <f>INDEX(#REF!:#REF!,MATCH($D8064,#REF!:#REF!,0),MATCH(#REF!,#REF!:#REF!,0))</f>
        <v>#REF!</v>
      </c>
      <c r="F8064" s="9" t="e">
        <f>INDEX(#REF!:#REF!,MATCH($D8064,#REF!:#REF!,0),MATCH(#REF!,#REF!:#REF!,0))</f>
        <v>#REF!</v>
      </c>
    </row>
    <row r="8065" spans="1:6" ht="16.5" x14ac:dyDescent="0.3">
      <c r="A8065" s="9" t="s">
        <v>14260</v>
      </c>
      <c r="B8065" s="9" t="s">
        <v>2368</v>
      </c>
      <c r="C8065" s="10">
        <v>19507</v>
      </c>
      <c r="D8065" s="9">
        <v>4739588234</v>
      </c>
      <c r="E8065" s="9" t="e">
        <f>INDEX(#REF!:#REF!,MATCH($D8065,#REF!:#REF!,0),MATCH(#REF!,#REF!:#REF!,0))</f>
        <v>#REF!</v>
      </c>
      <c r="F8065" s="9" t="e">
        <f>INDEX(#REF!:#REF!,MATCH($D8065,#REF!:#REF!,0),MATCH(#REF!,#REF!:#REF!,0))</f>
        <v>#REF!</v>
      </c>
    </row>
    <row r="8066" spans="1:6" ht="16.5" x14ac:dyDescent="0.3">
      <c r="A8066" s="9" t="s">
        <v>14259</v>
      </c>
      <c r="B8066" s="9" t="s">
        <v>2645</v>
      </c>
      <c r="C8066" s="10">
        <v>25937</v>
      </c>
      <c r="D8066" s="9">
        <v>5629875752</v>
      </c>
      <c r="E8066" s="9" t="e">
        <f>INDEX(#REF!:#REF!,MATCH($D8066,#REF!:#REF!,0),MATCH(#REF!,#REF!:#REF!,0))</f>
        <v>#REF!</v>
      </c>
      <c r="F8066" s="9" t="e">
        <f>INDEX(#REF!:#REF!,MATCH($D8066,#REF!:#REF!,0),MATCH(#REF!,#REF!:#REF!,0))</f>
        <v>#REF!</v>
      </c>
    </row>
    <row r="8067" spans="1:6" ht="16.5" x14ac:dyDescent="0.3">
      <c r="A8067" s="9" t="s">
        <v>14258</v>
      </c>
      <c r="B8067" s="9" t="s">
        <v>2574</v>
      </c>
      <c r="C8067" s="10">
        <v>10255</v>
      </c>
      <c r="D8067" s="9">
        <v>5975948169</v>
      </c>
      <c r="E8067" s="9" t="e">
        <f>INDEX(#REF!:#REF!,MATCH($D8067,#REF!:#REF!,0),MATCH(#REF!,#REF!:#REF!,0))</f>
        <v>#REF!</v>
      </c>
      <c r="F8067" s="9" t="e">
        <f>INDEX(#REF!:#REF!,MATCH($D8067,#REF!:#REF!,0),MATCH(#REF!,#REF!:#REF!,0))</f>
        <v>#REF!</v>
      </c>
    </row>
    <row r="8068" spans="1:6" ht="16.5" x14ac:dyDescent="0.3">
      <c r="A8068" s="9" t="s">
        <v>14257</v>
      </c>
      <c r="B8068" s="9" t="s">
        <v>1989</v>
      </c>
      <c r="C8068" s="10">
        <v>29497</v>
      </c>
      <c r="D8068" s="9">
        <v>8099854152</v>
      </c>
      <c r="E8068" s="9" t="e">
        <f>INDEX(#REF!:#REF!,MATCH($D8068,#REF!:#REF!,0),MATCH(#REF!,#REF!:#REF!,0))</f>
        <v>#REF!</v>
      </c>
      <c r="F8068" s="9" t="e">
        <f>INDEX(#REF!:#REF!,MATCH($D8068,#REF!:#REF!,0),MATCH(#REF!,#REF!:#REF!,0))</f>
        <v>#REF!</v>
      </c>
    </row>
    <row r="8069" spans="1:6" ht="16.5" x14ac:dyDescent="0.3">
      <c r="A8069" s="9" t="s">
        <v>14256</v>
      </c>
      <c r="B8069" s="9" t="s">
        <v>1995</v>
      </c>
      <c r="C8069" s="10">
        <v>51220</v>
      </c>
      <c r="D8069" s="9">
        <v>264454596</v>
      </c>
      <c r="E8069" s="9" t="e">
        <f>INDEX(#REF!:#REF!,MATCH($D8069,#REF!:#REF!,0),MATCH(#REF!,#REF!:#REF!,0))</f>
        <v>#REF!</v>
      </c>
      <c r="F8069" s="9" t="e">
        <f>INDEX(#REF!:#REF!,MATCH($D8069,#REF!:#REF!,0),MATCH(#REF!,#REF!:#REF!,0))</f>
        <v>#REF!</v>
      </c>
    </row>
    <row r="8070" spans="1:6" ht="16.5" x14ac:dyDescent="0.3">
      <c r="A8070" s="9" t="s">
        <v>14255</v>
      </c>
      <c r="B8070" s="9" t="s">
        <v>2071</v>
      </c>
      <c r="C8070" s="10">
        <v>29535</v>
      </c>
      <c r="D8070" s="9">
        <v>6375014751</v>
      </c>
      <c r="E8070" s="9" t="e">
        <f>INDEX(#REF!:#REF!,MATCH($D8070,#REF!:#REF!,0),MATCH(#REF!,#REF!:#REF!,0))</f>
        <v>#REF!</v>
      </c>
      <c r="F8070" s="9" t="e">
        <f>INDEX(#REF!:#REF!,MATCH($D8070,#REF!:#REF!,0),MATCH(#REF!,#REF!:#REF!,0))</f>
        <v>#REF!</v>
      </c>
    </row>
    <row r="8071" spans="1:6" ht="16.5" x14ac:dyDescent="0.3">
      <c r="A8071" s="9" t="s">
        <v>14254</v>
      </c>
      <c r="B8071" s="9" t="s">
        <v>1999</v>
      </c>
      <c r="C8071" s="10">
        <v>32977</v>
      </c>
      <c r="D8071" s="9">
        <v>2294342399</v>
      </c>
      <c r="E8071" s="9" t="e">
        <f>INDEX(#REF!:#REF!,MATCH($D8071,#REF!:#REF!,0),MATCH(#REF!,#REF!:#REF!,0))</f>
        <v>#REF!</v>
      </c>
      <c r="F8071" s="9" t="e">
        <f>INDEX(#REF!:#REF!,MATCH($D8071,#REF!:#REF!,0),MATCH(#REF!,#REF!:#REF!,0))</f>
        <v>#REF!</v>
      </c>
    </row>
    <row r="8072" spans="1:6" ht="16.5" x14ac:dyDescent="0.3">
      <c r="A8072" s="9" t="s">
        <v>14253</v>
      </c>
      <c r="B8072" s="9" t="s">
        <v>2272</v>
      </c>
      <c r="C8072" s="10">
        <v>32337</v>
      </c>
      <c r="D8072" s="9">
        <v>3060876401</v>
      </c>
      <c r="E8072" s="9" t="e">
        <f>INDEX(#REF!:#REF!,MATCH($D8072,#REF!:#REF!,0),MATCH(#REF!,#REF!:#REF!,0))</f>
        <v>#REF!</v>
      </c>
      <c r="F8072" s="9" t="e">
        <f>INDEX(#REF!:#REF!,MATCH($D8072,#REF!:#REF!,0),MATCH(#REF!,#REF!:#REF!,0))</f>
        <v>#REF!</v>
      </c>
    </row>
    <row r="8073" spans="1:6" ht="16.5" x14ac:dyDescent="0.3">
      <c r="A8073" s="9" t="s">
        <v>14252</v>
      </c>
      <c r="B8073" s="9" t="s">
        <v>2339</v>
      </c>
      <c r="C8073" s="10">
        <v>55770</v>
      </c>
      <c r="D8073" s="9">
        <v>2353272215</v>
      </c>
      <c r="E8073" s="9" t="e">
        <f>INDEX(#REF!:#REF!,MATCH($D8073,#REF!:#REF!,0),MATCH(#REF!,#REF!:#REF!,0))</f>
        <v>#REF!</v>
      </c>
      <c r="F8073" s="9" t="e">
        <f>INDEX(#REF!:#REF!,MATCH($D8073,#REF!:#REF!,0),MATCH(#REF!,#REF!:#REF!,0))</f>
        <v>#REF!</v>
      </c>
    </row>
    <row r="8074" spans="1:6" ht="16.5" x14ac:dyDescent="0.3">
      <c r="A8074" s="9" t="s">
        <v>14251</v>
      </c>
      <c r="B8074" s="9" t="s">
        <v>1945</v>
      </c>
      <c r="C8074" s="10">
        <v>47970</v>
      </c>
      <c r="D8074" s="9">
        <v>8945564357</v>
      </c>
      <c r="E8074" s="9" t="e">
        <f>INDEX(#REF!:#REF!,MATCH($D8074,#REF!:#REF!,0),MATCH(#REF!,#REF!:#REF!,0))</f>
        <v>#REF!</v>
      </c>
      <c r="F8074" s="9" t="e">
        <f>INDEX(#REF!:#REF!,MATCH($D8074,#REF!:#REF!,0),MATCH(#REF!,#REF!:#REF!,0))</f>
        <v>#REF!</v>
      </c>
    </row>
    <row r="8075" spans="1:6" ht="16.5" x14ac:dyDescent="0.3">
      <c r="A8075" s="9" t="s">
        <v>14250</v>
      </c>
      <c r="B8075" s="9" t="s">
        <v>2368</v>
      </c>
      <c r="C8075" s="10">
        <v>38288</v>
      </c>
      <c r="D8075" s="9">
        <v>2185059785</v>
      </c>
      <c r="E8075" s="9" t="e">
        <f>INDEX(#REF!:#REF!,MATCH($D8075,#REF!:#REF!,0),MATCH(#REF!,#REF!:#REF!,0))</f>
        <v>#REF!</v>
      </c>
      <c r="F8075" s="9" t="e">
        <f>INDEX(#REF!:#REF!,MATCH($D8075,#REF!:#REF!,0),MATCH(#REF!,#REF!:#REF!,0))</f>
        <v>#REF!</v>
      </c>
    </row>
    <row r="8076" spans="1:6" ht="16.5" x14ac:dyDescent="0.3">
      <c r="A8076" s="9" t="s">
        <v>14249</v>
      </c>
      <c r="B8076" s="9" t="s">
        <v>2185</v>
      </c>
      <c r="C8076" s="10">
        <v>29672</v>
      </c>
      <c r="D8076" s="9">
        <v>8128449354</v>
      </c>
      <c r="E8076" s="9" t="e">
        <f>INDEX(#REF!:#REF!,MATCH($D8076,#REF!:#REF!,0),MATCH(#REF!,#REF!:#REF!,0))</f>
        <v>#REF!</v>
      </c>
      <c r="F8076" s="9" t="e">
        <f>INDEX(#REF!:#REF!,MATCH($D8076,#REF!:#REF!,0),MATCH(#REF!,#REF!:#REF!,0))</f>
        <v>#REF!</v>
      </c>
    </row>
    <row r="8077" spans="1:6" ht="16.5" x14ac:dyDescent="0.3">
      <c r="A8077" s="9" t="s">
        <v>14248</v>
      </c>
      <c r="B8077" s="9" t="s">
        <v>2727</v>
      </c>
      <c r="C8077" s="10">
        <v>30610</v>
      </c>
      <c r="D8077" s="9">
        <v>5412518958</v>
      </c>
      <c r="E8077" s="9" t="e">
        <f>INDEX(#REF!:#REF!,MATCH($D8077,#REF!:#REF!,0),MATCH(#REF!,#REF!:#REF!,0))</f>
        <v>#REF!</v>
      </c>
      <c r="F8077" s="9" t="e">
        <f>INDEX(#REF!:#REF!,MATCH($D8077,#REF!:#REF!,0),MATCH(#REF!,#REF!:#REF!,0))</f>
        <v>#REF!</v>
      </c>
    </row>
    <row r="8078" spans="1:6" ht="16.5" x14ac:dyDescent="0.3">
      <c r="A8078" s="9" t="s">
        <v>14247</v>
      </c>
      <c r="B8078" s="9" t="s">
        <v>2555</v>
      </c>
      <c r="C8078" s="10">
        <v>41467</v>
      </c>
      <c r="D8078" s="9">
        <v>6515844751</v>
      </c>
      <c r="E8078" s="9" t="e">
        <f>INDEX(#REF!:#REF!,MATCH($D8078,#REF!:#REF!,0),MATCH(#REF!,#REF!:#REF!,0))</f>
        <v>#REF!</v>
      </c>
      <c r="F8078" s="9" t="e">
        <f>INDEX(#REF!:#REF!,MATCH($D8078,#REF!:#REF!,0),MATCH(#REF!,#REF!:#REF!,0))</f>
        <v>#REF!</v>
      </c>
    </row>
    <row r="8079" spans="1:6" ht="16.5" x14ac:dyDescent="0.3">
      <c r="A8079" s="9" t="s">
        <v>14246</v>
      </c>
      <c r="B8079" s="9" t="s">
        <v>3255</v>
      </c>
      <c r="C8079" s="10">
        <v>54517</v>
      </c>
      <c r="D8079" s="9">
        <v>7645724897</v>
      </c>
      <c r="E8079" s="9" t="e">
        <f>INDEX(#REF!:#REF!,MATCH($D8079,#REF!:#REF!,0),MATCH(#REF!,#REF!:#REF!,0))</f>
        <v>#REF!</v>
      </c>
      <c r="F8079" s="9" t="e">
        <f>INDEX(#REF!:#REF!,MATCH($D8079,#REF!:#REF!,0),MATCH(#REF!,#REF!:#REF!,0))</f>
        <v>#REF!</v>
      </c>
    </row>
    <row r="8080" spans="1:6" ht="16.5" x14ac:dyDescent="0.3">
      <c r="A8080" s="9" t="s">
        <v>14245</v>
      </c>
      <c r="B8080" s="9" t="s">
        <v>3360</v>
      </c>
      <c r="C8080" s="10">
        <v>15260</v>
      </c>
      <c r="D8080" s="9">
        <v>9260254965</v>
      </c>
      <c r="E8080" s="9" t="e">
        <f>INDEX(#REF!:#REF!,MATCH($D8080,#REF!:#REF!,0),MATCH(#REF!,#REF!:#REF!,0))</f>
        <v>#REF!</v>
      </c>
      <c r="F8080" s="9" t="e">
        <f>INDEX(#REF!:#REF!,MATCH($D8080,#REF!:#REF!,0),MATCH(#REF!,#REF!:#REF!,0))</f>
        <v>#REF!</v>
      </c>
    </row>
    <row r="8081" spans="1:6" ht="16.5" x14ac:dyDescent="0.3">
      <c r="A8081" s="9" t="s">
        <v>14244</v>
      </c>
      <c r="B8081" s="9" t="s">
        <v>2867</v>
      </c>
      <c r="C8081" s="10">
        <v>20485</v>
      </c>
      <c r="D8081" s="9">
        <v>5412518958</v>
      </c>
      <c r="E8081" s="9" t="e">
        <f>INDEX(#REF!:#REF!,MATCH($D8081,#REF!:#REF!,0),MATCH(#REF!,#REF!:#REF!,0))</f>
        <v>#REF!</v>
      </c>
      <c r="F8081" s="9" t="e">
        <f>INDEX(#REF!:#REF!,MATCH($D8081,#REF!:#REF!,0),MATCH(#REF!,#REF!:#REF!,0))</f>
        <v>#REF!</v>
      </c>
    </row>
    <row r="8082" spans="1:6" ht="16.5" x14ac:dyDescent="0.3">
      <c r="A8082" s="9" t="s">
        <v>14243</v>
      </c>
      <c r="B8082" s="9" t="s">
        <v>2115</v>
      </c>
      <c r="C8082" s="10">
        <v>25590</v>
      </c>
      <c r="D8082" s="9">
        <v>939715988</v>
      </c>
      <c r="E8082" s="9" t="e">
        <f>INDEX(#REF!:#REF!,MATCH($D8082,#REF!:#REF!,0),MATCH(#REF!,#REF!:#REF!,0))</f>
        <v>#REF!</v>
      </c>
      <c r="F8082" s="9" t="e">
        <f>INDEX(#REF!:#REF!,MATCH($D8082,#REF!:#REF!,0),MATCH(#REF!,#REF!:#REF!,0))</f>
        <v>#REF!</v>
      </c>
    </row>
    <row r="8083" spans="1:6" ht="16.5" x14ac:dyDescent="0.3">
      <c r="A8083" s="9" t="s">
        <v>14242</v>
      </c>
      <c r="B8083" s="9" t="s">
        <v>2669</v>
      </c>
      <c r="C8083" s="10">
        <v>44867</v>
      </c>
      <c r="D8083" s="9">
        <v>9128677390</v>
      </c>
      <c r="E8083" s="9" t="e">
        <f>INDEX(#REF!:#REF!,MATCH($D8083,#REF!:#REF!,0),MATCH(#REF!,#REF!:#REF!,0))</f>
        <v>#REF!</v>
      </c>
      <c r="F8083" s="9" t="e">
        <f>INDEX(#REF!:#REF!,MATCH($D8083,#REF!:#REF!,0),MATCH(#REF!,#REF!:#REF!,0))</f>
        <v>#REF!</v>
      </c>
    </row>
    <row r="8084" spans="1:6" ht="16.5" x14ac:dyDescent="0.3">
      <c r="A8084" s="9" t="s">
        <v>14241</v>
      </c>
      <c r="B8084" s="9" t="s">
        <v>1995</v>
      </c>
      <c r="C8084" s="10">
        <v>53606</v>
      </c>
      <c r="D8084" s="9">
        <v>8694120054</v>
      </c>
      <c r="E8084" s="9" t="e">
        <f>INDEX(#REF!:#REF!,MATCH($D8084,#REF!:#REF!,0),MATCH(#REF!,#REF!:#REF!,0))</f>
        <v>#REF!</v>
      </c>
      <c r="F8084" s="9" t="e">
        <f>INDEX(#REF!:#REF!,MATCH($D8084,#REF!:#REF!,0),MATCH(#REF!,#REF!:#REF!,0))</f>
        <v>#REF!</v>
      </c>
    </row>
    <row r="8085" spans="1:6" ht="16.5" x14ac:dyDescent="0.3">
      <c r="A8085" s="9" t="s">
        <v>14240</v>
      </c>
      <c r="B8085" s="9" t="s">
        <v>2254</v>
      </c>
      <c r="C8085" s="10">
        <v>55287</v>
      </c>
      <c r="D8085" s="9">
        <v>3303111790</v>
      </c>
      <c r="E8085" s="9" t="e">
        <f>INDEX(#REF!:#REF!,MATCH($D8085,#REF!:#REF!,0),MATCH(#REF!,#REF!:#REF!,0))</f>
        <v>#REF!</v>
      </c>
      <c r="F8085" s="9" t="e">
        <f>INDEX(#REF!:#REF!,MATCH($D8085,#REF!:#REF!,0),MATCH(#REF!,#REF!:#REF!,0))</f>
        <v>#REF!</v>
      </c>
    </row>
    <row r="8086" spans="1:6" ht="16.5" x14ac:dyDescent="0.3">
      <c r="A8086" s="9" t="s">
        <v>14239</v>
      </c>
      <c r="B8086" s="9" t="s">
        <v>2025</v>
      </c>
      <c r="C8086" s="10">
        <v>26101</v>
      </c>
      <c r="D8086" s="9">
        <v>8333777430</v>
      </c>
      <c r="E8086" s="9" t="e">
        <f>INDEX(#REF!:#REF!,MATCH($D8086,#REF!:#REF!,0),MATCH(#REF!,#REF!:#REF!,0))</f>
        <v>#REF!</v>
      </c>
      <c r="F8086" s="9" t="e">
        <f>INDEX(#REF!:#REF!,MATCH($D8086,#REF!:#REF!,0),MATCH(#REF!,#REF!:#REF!,0))</f>
        <v>#REF!</v>
      </c>
    </row>
    <row r="8087" spans="1:6" ht="16.5" x14ac:dyDescent="0.3">
      <c r="A8087" s="9" t="s">
        <v>14238</v>
      </c>
      <c r="B8087" s="9" t="s">
        <v>2433</v>
      </c>
      <c r="C8087" s="10">
        <v>42068</v>
      </c>
      <c r="D8087" s="9">
        <v>1192770250</v>
      </c>
      <c r="E8087" s="9" t="e">
        <f>INDEX(#REF!:#REF!,MATCH($D8087,#REF!:#REF!,0),MATCH(#REF!,#REF!:#REF!,0))</f>
        <v>#REF!</v>
      </c>
      <c r="F8087" s="9" t="e">
        <f>INDEX(#REF!:#REF!,MATCH($D8087,#REF!:#REF!,0),MATCH(#REF!,#REF!:#REF!,0))</f>
        <v>#REF!</v>
      </c>
    </row>
    <row r="8088" spans="1:6" ht="16.5" x14ac:dyDescent="0.3">
      <c r="A8088" s="9" t="s">
        <v>14237</v>
      </c>
      <c r="B8088" s="9" t="s">
        <v>2038</v>
      </c>
      <c r="C8088" s="10">
        <v>52874</v>
      </c>
      <c r="D8088" s="9">
        <v>9128677390</v>
      </c>
      <c r="E8088" s="9" t="e">
        <f>INDEX(#REF!:#REF!,MATCH($D8088,#REF!:#REF!,0),MATCH(#REF!,#REF!:#REF!,0))</f>
        <v>#REF!</v>
      </c>
      <c r="F8088" s="9" t="e">
        <f>INDEX(#REF!:#REF!,MATCH($D8088,#REF!:#REF!,0),MATCH(#REF!,#REF!:#REF!,0))</f>
        <v>#REF!</v>
      </c>
    </row>
    <row r="8089" spans="1:6" ht="16.5" x14ac:dyDescent="0.3">
      <c r="A8089" s="9" t="s">
        <v>14236</v>
      </c>
      <c r="B8089" s="9" t="s">
        <v>2346</v>
      </c>
      <c r="C8089" s="10">
        <v>33967</v>
      </c>
      <c r="D8089" s="9">
        <v>7760701055</v>
      </c>
      <c r="E8089" s="9" t="e">
        <f>INDEX(#REF!:#REF!,MATCH($D8089,#REF!:#REF!,0),MATCH(#REF!,#REF!:#REF!,0))</f>
        <v>#REF!</v>
      </c>
      <c r="F8089" s="9" t="e">
        <f>INDEX(#REF!:#REF!,MATCH($D8089,#REF!:#REF!,0),MATCH(#REF!,#REF!:#REF!,0))</f>
        <v>#REF!</v>
      </c>
    </row>
    <row r="8090" spans="1:6" ht="16.5" x14ac:dyDescent="0.3">
      <c r="A8090" s="9" t="s">
        <v>14235</v>
      </c>
      <c r="B8090" s="9" t="s">
        <v>2443</v>
      </c>
      <c r="C8090" s="10">
        <v>19522</v>
      </c>
      <c r="D8090" s="9">
        <v>4184483038</v>
      </c>
      <c r="E8090" s="9" t="e">
        <f>INDEX(#REF!:#REF!,MATCH($D8090,#REF!:#REF!,0),MATCH(#REF!,#REF!:#REF!,0))</f>
        <v>#REF!</v>
      </c>
      <c r="F8090" s="9" t="e">
        <f>INDEX(#REF!:#REF!,MATCH($D8090,#REF!:#REF!,0),MATCH(#REF!,#REF!:#REF!,0))</f>
        <v>#REF!</v>
      </c>
    </row>
    <row r="8091" spans="1:6" ht="16.5" x14ac:dyDescent="0.3">
      <c r="A8091" s="9" t="s">
        <v>14234</v>
      </c>
      <c r="B8091" s="9" t="s">
        <v>2878</v>
      </c>
      <c r="C8091" s="10">
        <v>55380</v>
      </c>
      <c r="D8091" s="9">
        <v>2066028762</v>
      </c>
      <c r="E8091" s="9" t="e">
        <f>INDEX(#REF!:#REF!,MATCH($D8091,#REF!:#REF!,0),MATCH(#REF!,#REF!:#REF!,0))</f>
        <v>#REF!</v>
      </c>
      <c r="F8091" s="9" t="e">
        <f>INDEX(#REF!:#REF!,MATCH($D8091,#REF!:#REF!,0),MATCH(#REF!,#REF!:#REF!,0))</f>
        <v>#REF!</v>
      </c>
    </row>
    <row r="8092" spans="1:6" ht="16.5" x14ac:dyDescent="0.3">
      <c r="A8092" s="9" t="s">
        <v>14233</v>
      </c>
      <c r="B8092" s="9" t="s">
        <v>2589</v>
      </c>
      <c r="C8092" s="10">
        <v>55466</v>
      </c>
      <c r="D8092" s="9">
        <v>5687748091</v>
      </c>
      <c r="E8092" s="9" t="e">
        <f>INDEX(#REF!:#REF!,MATCH($D8092,#REF!:#REF!,0),MATCH(#REF!,#REF!:#REF!,0))</f>
        <v>#REF!</v>
      </c>
      <c r="F8092" s="9" t="e">
        <f>INDEX(#REF!:#REF!,MATCH($D8092,#REF!:#REF!,0),MATCH(#REF!,#REF!:#REF!,0))</f>
        <v>#REF!</v>
      </c>
    </row>
    <row r="8093" spans="1:6" ht="16.5" x14ac:dyDescent="0.3">
      <c r="A8093" s="9" t="s">
        <v>14232</v>
      </c>
      <c r="B8093" s="9" t="s">
        <v>3510</v>
      </c>
      <c r="C8093" s="10">
        <v>32921</v>
      </c>
      <c r="D8093" s="9">
        <v>9381484503</v>
      </c>
      <c r="E8093" s="9" t="e">
        <f>INDEX(#REF!:#REF!,MATCH($D8093,#REF!:#REF!,0),MATCH(#REF!,#REF!:#REF!,0))</f>
        <v>#REF!</v>
      </c>
      <c r="F8093" s="9" t="e">
        <f>INDEX(#REF!:#REF!,MATCH($D8093,#REF!:#REF!,0),MATCH(#REF!,#REF!:#REF!,0))</f>
        <v>#REF!</v>
      </c>
    </row>
    <row r="8094" spans="1:6" ht="16.5" x14ac:dyDescent="0.3">
      <c r="A8094" s="9" t="s">
        <v>14231</v>
      </c>
      <c r="B8094" s="9" t="s">
        <v>2939</v>
      </c>
      <c r="C8094" s="10">
        <v>18013</v>
      </c>
      <c r="D8094" s="9">
        <v>9684187432</v>
      </c>
      <c r="E8094" s="9" t="e">
        <f>INDEX(#REF!:#REF!,MATCH($D8094,#REF!:#REF!,0),MATCH(#REF!,#REF!:#REF!,0))</f>
        <v>#REF!</v>
      </c>
      <c r="F8094" s="9" t="e">
        <f>INDEX(#REF!:#REF!,MATCH($D8094,#REF!:#REF!,0),MATCH(#REF!,#REF!:#REF!,0))</f>
        <v>#REF!</v>
      </c>
    </row>
    <row r="8095" spans="1:6" ht="16.5" x14ac:dyDescent="0.3">
      <c r="A8095" s="9" t="s">
        <v>14230</v>
      </c>
      <c r="B8095" s="9" t="s">
        <v>2129</v>
      </c>
      <c r="C8095" s="10">
        <v>22940</v>
      </c>
      <c r="D8095" s="9">
        <v>826490107</v>
      </c>
      <c r="E8095" s="9" t="e">
        <f>INDEX(#REF!:#REF!,MATCH($D8095,#REF!:#REF!,0),MATCH(#REF!,#REF!:#REF!,0))</f>
        <v>#REF!</v>
      </c>
      <c r="F8095" s="9" t="e">
        <f>INDEX(#REF!:#REF!,MATCH($D8095,#REF!:#REF!,0),MATCH(#REF!,#REF!:#REF!,0))</f>
        <v>#REF!</v>
      </c>
    </row>
    <row r="8096" spans="1:6" ht="16.5" x14ac:dyDescent="0.3">
      <c r="A8096" s="9" t="s">
        <v>14229</v>
      </c>
      <c r="B8096" s="9" t="s">
        <v>2982</v>
      </c>
      <c r="C8096" s="10">
        <v>13722</v>
      </c>
      <c r="D8096" s="9">
        <v>4502817627</v>
      </c>
      <c r="E8096" s="9" t="e">
        <f>INDEX(#REF!:#REF!,MATCH($D8096,#REF!:#REF!,0),MATCH(#REF!,#REF!:#REF!,0))</f>
        <v>#REF!</v>
      </c>
      <c r="F8096" s="9" t="e">
        <f>INDEX(#REF!:#REF!,MATCH($D8096,#REF!:#REF!,0),MATCH(#REF!,#REF!:#REF!,0))</f>
        <v>#REF!</v>
      </c>
    </row>
    <row r="8097" spans="1:6" ht="16.5" x14ac:dyDescent="0.3">
      <c r="A8097" s="9" t="s">
        <v>14228</v>
      </c>
      <c r="B8097" s="9" t="s">
        <v>4046</v>
      </c>
      <c r="C8097" s="10">
        <v>26000</v>
      </c>
      <c r="D8097" s="9">
        <v>5990182805</v>
      </c>
      <c r="E8097" s="9" t="e">
        <f>INDEX(#REF!:#REF!,MATCH($D8097,#REF!:#REF!,0),MATCH(#REF!,#REF!:#REF!,0))</f>
        <v>#REF!</v>
      </c>
      <c r="F8097" s="9" t="e">
        <f>INDEX(#REF!:#REF!,MATCH($D8097,#REF!:#REF!,0),MATCH(#REF!,#REF!:#REF!,0))</f>
        <v>#REF!</v>
      </c>
    </row>
    <row r="8098" spans="1:6" ht="16.5" x14ac:dyDescent="0.3">
      <c r="A8098" s="9" t="s">
        <v>14227</v>
      </c>
      <c r="B8098" s="9" t="s">
        <v>3125</v>
      </c>
      <c r="C8098" s="10">
        <v>55846</v>
      </c>
      <c r="D8098" s="9">
        <v>3269054114</v>
      </c>
      <c r="E8098" s="9" t="e">
        <f>INDEX(#REF!:#REF!,MATCH($D8098,#REF!:#REF!,0),MATCH(#REF!,#REF!:#REF!,0))</f>
        <v>#REF!</v>
      </c>
      <c r="F8098" s="9" t="e">
        <f>INDEX(#REF!:#REF!,MATCH($D8098,#REF!:#REF!,0),MATCH(#REF!,#REF!:#REF!,0))</f>
        <v>#REF!</v>
      </c>
    </row>
    <row r="8099" spans="1:6" ht="16.5" x14ac:dyDescent="0.3">
      <c r="A8099" s="9" t="s">
        <v>14226</v>
      </c>
      <c r="B8099" s="9" t="s">
        <v>2856</v>
      </c>
      <c r="C8099" s="10">
        <v>37069</v>
      </c>
      <c r="D8099" s="9">
        <v>9800744517</v>
      </c>
      <c r="E8099" s="9" t="e">
        <f>INDEX(#REF!:#REF!,MATCH($D8099,#REF!:#REF!,0),MATCH(#REF!,#REF!:#REF!,0))</f>
        <v>#REF!</v>
      </c>
      <c r="F8099" s="9" t="e">
        <f>INDEX(#REF!:#REF!,MATCH($D8099,#REF!:#REF!,0),MATCH(#REF!,#REF!:#REF!,0))</f>
        <v>#REF!</v>
      </c>
    </row>
    <row r="8100" spans="1:6" ht="16.5" x14ac:dyDescent="0.3">
      <c r="A8100" s="9" t="s">
        <v>14225</v>
      </c>
      <c r="B8100" s="9" t="s">
        <v>2087</v>
      </c>
      <c r="C8100" s="10">
        <v>31380</v>
      </c>
      <c r="D8100" s="9">
        <v>5395528121</v>
      </c>
      <c r="E8100" s="9" t="e">
        <f>INDEX(#REF!:#REF!,MATCH($D8100,#REF!:#REF!,0),MATCH(#REF!,#REF!:#REF!,0))</f>
        <v>#REF!</v>
      </c>
      <c r="F8100" s="9" t="e">
        <f>INDEX(#REF!:#REF!,MATCH($D8100,#REF!:#REF!,0),MATCH(#REF!,#REF!:#REF!,0))</f>
        <v>#REF!</v>
      </c>
    </row>
    <row r="8101" spans="1:6" ht="16.5" x14ac:dyDescent="0.3">
      <c r="A8101" s="9" t="s">
        <v>14224</v>
      </c>
      <c r="B8101" s="9" t="s">
        <v>2635</v>
      </c>
      <c r="C8101" s="10">
        <v>37019</v>
      </c>
      <c r="D8101" s="9">
        <v>8128449354</v>
      </c>
      <c r="E8101" s="9" t="e">
        <f>INDEX(#REF!:#REF!,MATCH($D8101,#REF!:#REF!,0),MATCH(#REF!,#REF!:#REF!,0))</f>
        <v>#REF!</v>
      </c>
      <c r="F8101" s="9" t="e">
        <f>INDEX(#REF!:#REF!,MATCH($D8101,#REF!:#REF!,0),MATCH(#REF!,#REF!:#REF!,0))</f>
        <v>#REF!</v>
      </c>
    </row>
    <row r="8102" spans="1:6" ht="16.5" x14ac:dyDescent="0.3">
      <c r="A8102" s="9" t="s">
        <v>14223</v>
      </c>
      <c r="B8102" s="9" t="s">
        <v>2087</v>
      </c>
      <c r="C8102" s="10">
        <v>54711</v>
      </c>
      <c r="D8102" s="9">
        <v>7088886472</v>
      </c>
      <c r="E8102" s="9" t="e">
        <f>INDEX(#REF!:#REF!,MATCH($D8102,#REF!:#REF!,0),MATCH(#REF!,#REF!:#REF!,0))</f>
        <v>#REF!</v>
      </c>
      <c r="F8102" s="9" t="e">
        <f>INDEX(#REF!:#REF!,MATCH($D8102,#REF!:#REF!,0),MATCH(#REF!,#REF!:#REF!,0))</f>
        <v>#REF!</v>
      </c>
    </row>
    <row r="8103" spans="1:6" ht="16.5" x14ac:dyDescent="0.3">
      <c r="A8103" s="9" t="s">
        <v>14222</v>
      </c>
      <c r="B8103" s="9" t="s">
        <v>3800</v>
      </c>
      <c r="C8103" s="10">
        <v>34841</v>
      </c>
      <c r="D8103" s="9">
        <v>6275593709</v>
      </c>
      <c r="E8103" s="9" t="e">
        <f>INDEX(#REF!:#REF!,MATCH($D8103,#REF!:#REF!,0),MATCH(#REF!,#REF!:#REF!,0))</f>
        <v>#REF!</v>
      </c>
      <c r="F8103" s="9" t="e">
        <f>INDEX(#REF!:#REF!,MATCH($D8103,#REF!:#REF!,0),MATCH(#REF!,#REF!:#REF!,0))</f>
        <v>#REF!</v>
      </c>
    </row>
    <row r="8104" spans="1:6" ht="16.5" x14ac:dyDescent="0.3">
      <c r="A8104" s="9" t="s">
        <v>14221</v>
      </c>
      <c r="B8104" s="9" t="s">
        <v>2428</v>
      </c>
      <c r="C8104" s="10">
        <v>59161</v>
      </c>
      <c r="D8104" s="9">
        <v>5684780105</v>
      </c>
      <c r="E8104" s="9" t="e">
        <f>INDEX(#REF!:#REF!,MATCH($D8104,#REF!:#REF!,0),MATCH(#REF!,#REF!:#REF!,0))</f>
        <v>#REF!</v>
      </c>
      <c r="F8104" s="9" t="e">
        <f>INDEX(#REF!:#REF!,MATCH($D8104,#REF!:#REF!,0),MATCH(#REF!,#REF!:#REF!,0))</f>
        <v>#REF!</v>
      </c>
    </row>
    <row r="8105" spans="1:6" ht="16.5" x14ac:dyDescent="0.3">
      <c r="A8105" s="9" t="s">
        <v>14220</v>
      </c>
      <c r="B8105" s="9" t="s">
        <v>2669</v>
      </c>
      <c r="C8105" s="10">
        <v>55454</v>
      </c>
      <c r="D8105" s="9">
        <v>9151658844</v>
      </c>
      <c r="E8105" s="9" t="e">
        <f>INDEX(#REF!:#REF!,MATCH($D8105,#REF!:#REF!,0),MATCH(#REF!,#REF!:#REF!,0))</f>
        <v>#REF!</v>
      </c>
      <c r="F8105" s="9" t="e">
        <f>INDEX(#REF!:#REF!,MATCH($D8105,#REF!:#REF!,0),MATCH(#REF!,#REF!:#REF!,0))</f>
        <v>#REF!</v>
      </c>
    </row>
    <row r="8106" spans="1:6" ht="16.5" x14ac:dyDescent="0.3">
      <c r="A8106" s="9" t="s">
        <v>14219</v>
      </c>
      <c r="B8106" s="9" t="s">
        <v>2489</v>
      </c>
      <c r="C8106" s="10">
        <v>42204</v>
      </c>
      <c r="D8106" s="9">
        <v>9340547551</v>
      </c>
      <c r="E8106" s="9" t="e">
        <f>INDEX(#REF!:#REF!,MATCH($D8106,#REF!:#REF!,0),MATCH(#REF!,#REF!:#REF!,0))</f>
        <v>#REF!</v>
      </c>
      <c r="F8106" s="9" t="e">
        <f>INDEX(#REF!:#REF!,MATCH($D8106,#REF!:#REF!,0),MATCH(#REF!,#REF!:#REF!,0))</f>
        <v>#REF!</v>
      </c>
    </row>
    <row r="8107" spans="1:6" ht="16.5" x14ac:dyDescent="0.3">
      <c r="A8107" s="9" t="s">
        <v>14218</v>
      </c>
      <c r="B8107" s="9" t="s">
        <v>2065</v>
      </c>
      <c r="C8107" s="10">
        <v>39270</v>
      </c>
      <c r="D8107" s="9">
        <v>7866715386</v>
      </c>
      <c r="E8107" s="9" t="e">
        <f>INDEX(#REF!:#REF!,MATCH($D8107,#REF!:#REF!,0),MATCH(#REF!,#REF!:#REF!,0))</f>
        <v>#REF!</v>
      </c>
      <c r="F8107" s="9" t="e">
        <f>INDEX(#REF!:#REF!,MATCH($D8107,#REF!:#REF!,0),MATCH(#REF!,#REF!:#REF!,0))</f>
        <v>#REF!</v>
      </c>
    </row>
    <row r="8108" spans="1:6" ht="16.5" x14ac:dyDescent="0.3">
      <c r="A8108" s="9" t="s">
        <v>14217</v>
      </c>
      <c r="B8108" s="9" t="s">
        <v>2768</v>
      </c>
      <c r="C8108" s="10">
        <v>29724</v>
      </c>
      <c r="D8108" s="9">
        <v>5134745579</v>
      </c>
      <c r="E8108" s="9" t="e">
        <f>INDEX(#REF!:#REF!,MATCH($D8108,#REF!:#REF!,0),MATCH(#REF!,#REF!:#REF!,0))</f>
        <v>#REF!</v>
      </c>
      <c r="F8108" s="9" t="e">
        <f>INDEX(#REF!:#REF!,MATCH($D8108,#REF!:#REF!,0),MATCH(#REF!,#REF!:#REF!,0))</f>
        <v>#REF!</v>
      </c>
    </row>
    <row r="8109" spans="1:6" ht="16.5" x14ac:dyDescent="0.3">
      <c r="A8109" s="9" t="s">
        <v>14216</v>
      </c>
      <c r="B8109" s="9" t="s">
        <v>1971</v>
      </c>
      <c r="C8109" s="10">
        <v>57549</v>
      </c>
      <c r="D8109" s="9">
        <v>6214787945</v>
      </c>
      <c r="E8109" s="9" t="e">
        <f>INDEX(#REF!:#REF!,MATCH($D8109,#REF!:#REF!,0),MATCH(#REF!,#REF!:#REF!,0))</f>
        <v>#REF!</v>
      </c>
      <c r="F8109" s="9" t="e">
        <f>INDEX(#REF!:#REF!,MATCH($D8109,#REF!:#REF!,0),MATCH(#REF!,#REF!:#REF!,0))</f>
        <v>#REF!</v>
      </c>
    </row>
    <row r="8110" spans="1:6" ht="16.5" x14ac:dyDescent="0.3">
      <c r="A8110" s="9" t="s">
        <v>14215</v>
      </c>
      <c r="B8110" s="9" t="s">
        <v>1975</v>
      </c>
      <c r="C8110" s="10">
        <v>34077</v>
      </c>
      <c r="D8110" s="9">
        <v>5412518958</v>
      </c>
      <c r="E8110" s="9" t="e">
        <f>INDEX(#REF!:#REF!,MATCH($D8110,#REF!:#REF!,0),MATCH(#REF!,#REF!:#REF!,0))</f>
        <v>#REF!</v>
      </c>
      <c r="F8110" s="9" t="e">
        <f>INDEX(#REF!:#REF!,MATCH($D8110,#REF!:#REF!,0),MATCH(#REF!,#REF!:#REF!,0))</f>
        <v>#REF!</v>
      </c>
    </row>
    <row r="8111" spans="1:6" ht="16.5" x14ac:dyDescent="0.3">
      <c r="A8111" s="9" t="s">
        <v>14214</v>
      </c>
      <c r="B8111" s="9" t="s">
        <v>3430</v>
      </c>
      <c r="C8111" s="10">
        <v>47235</v>
      </c>
      <c r="D8111" s="9">
        <v>8333777430</v>
      </c>
      <c r="E8111" s="9" t="e">
        <f>INDEX(#REF!:#REF!,MATCH($D8111,#REF!:#REF!,0),MATCH(#REF!,#REF!:#REF!,0))</f>
        <v>#REF!</v>
      </c>
      <c r="F8111" s="9" t="e">
        <f>INDEX(#REF!:#REF!,MATCH($D8111,#REF!:#REF!,0),MATCH(#REF!,#REF!:#REF!,0))</f>
        <v>#REF!</v>
      </c>
    </row>
    <row r="8112" spans="1:6" ht="16.5" x14ac:dyDescent="0.3">
      <c r="A8112" s="9" t="s">
        <v>14213</v>
      </c>
      <c r="B8112" s="9" t="s">
        <v>2680</v>
      </c>
      <c r="C8112" s="10">
        <v>45111</v>
      </c>
      <c r="D8112" s="9">
        <v>4475496373</v>
      </c>
      <c r="E8112" s="9" t="e">
        <f>INDEX(#REF!:#REF!,MATCH($D8112,#REF!:#REF!,0),MATCH(#REF!,#REF!:#REF!,0))</f>
        <v>#REF!</v>
      </c>
      <c r="F8112" s="9" t="e">
        <f>INDEX(#REF!:#REF!,MATCH($D8112,#REF!:#REF!,0),MATCH(#REF!,#REF!:#REF!,0))</f>
        <v>#REF!</v>
      </c>
    </row>
    <row r="8113" spans="1:6" ht="16.5" x14ac:dyDescent="0.3">
      <c r="A8113" s="9" t="s">
        <v>14212</v>
      </c>
      <c r="B8113" s="9" t="s">
        <v>2424</v>
      </c>
      <c r="C8113" s="10">
        <v>13167</v>
      </c>
      <c r="D8113" s="9">
        <v>797787712</v>
      </c>
      <c r="E8113" s="9" t="e">
        <f>INDEX(#REF!:#REF!,MATCH($D8113,#REF!:#REF!,0),MATCH(#REF!,#REF!:#REF!,0))</f>
        <v>#REF!</v>
      </c>
      <c r="F8113" s="9" t="e">
        <f>INDEX(#REF!:#REF!,MATCH($D8113,#REF!:#REF!,0),MATCH(#REF!,#REF!:#REF!,0))</f>
        <v>#REF!</v>
      </c>
    </row>
    <row r="8114" spans="1:6" ht="16.5" x14ac:dyDescent="0.3">
      <c r="A8114" s="9" t="s">
        <v>14211</v>
      </c>
      <c r="B8114" s="9" t="s">
        <v>2042</v>
      </c>
      <c r="C8114" s="10">
        <v>23618</v>
      </c>
      <c r="D8114" s="9">
        <v>1739513533</v>
      </c>
      <c r="E8114" s="9" t="e">
        <f>INDEX(#REF!:#REF!,MATCH($D8114,#REF!:#REF!,0),MATCH(#REF!,#REF!:#REF!,0))</f>
        <v>#REF!</v>
      </c>
      <c r="F8114" s="9" t="e">
        <f>INDEX(#REF!:#REF!,MATCH($D8114,#REF!:#REF!,0),MATCH(#REF!,#REF!:#REF!,0))</f>
        <v>#REF!</v>
      </c>
    </row>
    <row r="8115" spans="1:6" ht="16.5" x14ac:dyDescent="0.3">
      <c r="A8115" s="9" t="s">
        <v>14210</v>
      </c>
      <c r="B8115" s="9" t="s">
        <v>2489</v>
      </c>
      <c r="C8115" s="10">
        <v>10881</v>
      </c>
      <c r="D8115" s="9">
        <v>8333777430</v>
      </c>
      <c r="E8115" s="9" t="e">
        <f>INDEX(#REF!:#REF!,MATCH($D8115,#REF!:#REF!,0),MATCH(#REF!,#REF!:#REF!,0))</f>
        <v>#REF!</v>
      </c>
      <c r="F8115" s="9" t="e">
        <f>INDEX(#REF!:#REF!,MATCH($D8115,#REF!:#REF!,0),MATCH(#REF!,#REF!:#REF!,0))</f>
        <v>#REF!</v>
      </c>
    </row>
    <row r="8116" spans="1:6" ht="16.5" x14ac:dyDescent="0.3">
      <c r="A8116" s="9" t="s">
        <v>14209</v>
      </c>
      <c r="B8116" s="9" t="s">
        <v>2167</v>
      </c>
      <c r="C8116" s="10">
        <v>18744</v>
      </c>
      <c r="D8116" s="9">
        <v>9966428720</v>
      </c>
      <c r="E8116" s="9" t="e">
        <f>INDEX(#REF!:#REF!,MATCH($D8116,#REF!:#REF!,0),MATCH(#REF!,#REF!:#REF!,0))</f>
        <v>#REF!</v>
      </c>
      <c r="F8116" s="9" t="e">
        <f>INDEX(#REF!:#REF!,MATCH($D8116,#REF!:#REF!,0),MATCH(#REF!,#REF!:#REF!,0))</f>
        <v>#REF!</v>
      </c>
    </row>
    <row r="8117" spans="1:6" ht="16.5" x14ac:dyDescent="0.3">
      <c r="A8117" s="9" t="s">
        <v>14208</v>
      </c>
      <c r="B8117" s="9" t="s">
        <v>2945</v>
      </c>
      <c r="C8117" s="10">
        <v>30388</v>
      </c>
      <c r="D8117" s="9">
        <v>7132417177</v>
      </c>
      <c r="E8117" s="9" t="e">
        <f>INDEX(#REF!:#REF!,MATCH($D8117,#REF!:#REF!,0),MATCH(#REF!,#REF!:#REF!,0))</f>
        <v>#REF!</v>
      </c>
      <c r="F8117" s="9" t="e">
        <f>INDEX(#REF!:#REF!,MATCH($D8117,#REF!:#REF!,0),MATCH(#REF!,#REF!:#REF!,0))</f>
        <v>#REF!</v>
      </c>
    </row>
    <row r="8118" spans="1:6" ht="16.5" x14ac:dyDescent="0.3">
      <c r="A8118" s="9" t="s">
        <v>14207</v>
      </c>
      <c r="B8118" s="9" t="s">
        <v>2610</v>
      </c>
      <c r="C8118" s="10">
        <v>16894</v>
      </c>
      <c r="D8118" s="9">
        <v>4783377790</v>
      </c>
      <c r="E8118" s="9" t="e">
        <f>INDEX(#REF!:#REF!,MATCH($D8118,#REF!:#REF!,0),MATCH(#REF!,#REF!:#REF!,0))</f>
        <v>#REF!</v>
      </c>
      <c r="F8118" s="9" t="e">
        <f>INDEX(#REF!:#REF!,MATCH($D8118,#REF!:#REF!,0),MATCH(#REF!,#REF!:#REF!,0))</f>
        <v>#REF!</v>
      </c>
    </row>
    <row r="8119" spans="1:6" ht="16.5" x14ac:dyDescent="0.3">
      <c r="A8119" s="9" t="s">
        <v>14206</v>
      </c>
      <c r="B8119" s="9" t="s">
        <v>2826</v>
      </c>
      <c r="C8119" s="10">
        <v>40724</v>
      </c>
      <c r="D8119" s="9">
        <v>7630993544</v>
      </c>
      <c r="E8119" s="9" t="e">
        <f>INDEX(#REF!:#REF!,MATCH($D8119,#REF!:#REF!,0),MATCH(#REF!,#REF!:#REF!,0))</f>
        <v>#REF!</v>
      </c>
      <c r="F8119" s="9" t="e">
        <f>INDEX(#REF!:#REF!,MATCH($D8119,#REF!:#REF!,0),MATCH(#REF!,#REF!:#REF!,0))</f>
        <v>#REF!</v>
      </c>
    </row>
    <row r="8120" spans="1:6" ht="16.5" x14ac:dyDescent="0.3">
      <c r="A8120" s="9" t="s">
        <v>14205</v>
      </c>
      <c r="B8120" s="9" t="s">
        <v>2310</v>
      </c>
      <c r="C8120" s="10">
        <v>44565</v>
      </c>
      <c r="D8120" s="9">
        <v>4184483038</v>
      </c>
      <c r="E8120" s="9" t="e">
        <f>INDEX(#REF!:#REF!,MATCH($D8120,#REF!:#REF!,0),MATCH(#REF!,#REF!:#REF!,0))</f>
        <v>#REF!</v>
      </c>
      <c r="F8120" s="9" t="e">
        <f>INDEX(#REF!:#REF!,MATCH($D8120,#REF!:#REF!,0),MATCH(#REF!,#REF!:#REF!,0))</f>
        <v>#REF!</v>
      </c>
    </row>
    <row r="8121" spans="1:6" ht="16.5" x14ac:dyDescent="0.3">
      <c r="A8121" s="9" t="s">
        <v>14204</v>
      </c>
      <c r="B8121" s="9" t="s">
        <v>2600</v>
      </c>
      <c r="C8121" s="10">
        <v>31168</v>
      </c>
      <c r="D8121" s="9">
        <v>5244119095</v>
      </c>
      <c r="E8121" s="9" t="e">
        <f>INDEX(#REF!:#REF!,MATCH($D8121,#REF!:#REF!,0),MATCH(#REF!,#REF!:#REF!,0))</f>
        <v>#REF!</v>
      </c>
      <c r="F8121" s="9" t="e">
        <f>INDEX(#REF!:#REF!,MATCH($D8121,#REF!:#REF!,0),MATCH(#REF!,#REF!:#REF!,0))</f>
        <v>#REF!</v>
      </c>
    </row>
    <row r="8122" spans="1:6" ht="16.5" x14ac:dyDescent="0.3">
      <c r="A8122" s="9" t="s">
        <v>14203</v>
      </c>
      <c r="B8122" s="9" t="s">
        <v>2099</v>
      </c>
      <c r="C8122" s="10">
        <v>55392</v>
      </c>
      <c r="D8122" s="9">
        <v>1085075834</v>
      </c>
      <c r="E8122" s="9" t="e">
        <f>INDEX(#REF!:#REF!,MATCH($D8122,#REF!:#REF!,0),MATCH(#REF!,#REF!:#REF!,0))</f>
        <v>#REF!</v>
      </c>
      <c r="F8122" s="9" t="e">
        <f>INDEX(#REF!:#REF!,MATCH($D8122,#REF!:#REF!,0),MATCH(#REF!,#REF!:#REF!,0))</f>
        <v>#REF!</v>
      </c>
    </row>
    <row r="8123" spans="1:6" ht="16.5" x14ac:dyDescent="0.3">
      <c r="A8123" s="9" t="s">
        <v>14202</v>
      </c>
      <c r="B8123" s="9" t="s">
        <v>2914</v>
      </c>
      <c r="C8123" s="10">
        <v>33605</v>
      </c>
      <c r="D8123" s="9">
        <v>6259267215</v>
      </c>
      <c r="E8123" s="9" t="e">
        <f>INDEX(#REF!:#REF!,MATCH($D8123,#REF!:#REF!,0),MATCH(#REF!,#REF!:#REF!,0))</f>
        <v>#REF!</v>
      </c>
      <c r="F8123" s="9" t="e">
        <f>INDEX(#REF!:#REF!,MATCH($D8123,#REF!:#REF!,0),MATCH(#REF!,#REF!:#REF!,0))</f>
        <v>#REF!</v>
      </c>
    </row>
    <row r="8124" spans="1:6" ht="16.5" x14ac:dyDescent="0.3">
      <c r="A8124" s="9" t="s">
        <v>14201</v>
      </c>
      <c r="B8124" s="9" t="s">
        <v>2272</v>
      </c>
      <c r="C8124" s="10">
        <v>39943</v>
      </c>
      <c r="D8124" s="9">
        <v>9621571960</v>
      </c>
      <c r="E8124" s="9" t="e">
        <f>INDEX(#REF!:#REF!,MATCH($D8124,#REF!:#REF!,0),MATCH(#REF!,#REF!:#REF!,0))</f>
        <v>#REF!</v>
      </c>
      <c r="F8124" s="9" t="e">
        <f>INDEX(#REF!:#REF!,MATCH($D8124,#REF!:#REF!,0),MATCH(#REF!,#REF!:#REF!,0))</f>
        <v>#REF!</v>
      </c>
    </row>
    <row r="8125" spans="1:6" ht="16.5" x14ac:dyDescent="0.3">
      <c r="A8125" s="9" t="s">
        <v>14200</v>
      </c>
      <c r="B8125" s="9" t="s">
        <v>1943</v>
      </c>
      <c r="C8125" s="10">
        <v>48283</v>
      </c>
      <c r="D8125" s="9">
        <v>1192770250</v>
      </c>
      <c r="E8125" s="9" t="e">
        <f>INDEX(#REF!:#REF!,MATCH($D8125,#REF!:#REF!,0),MATCH(#REF!,#REF!:#REF!,0))</f>
        <v>#REF!</v>
      </c>
      <c r="F8125" s="9" t="e">
        <f>INDEX(#REF!:#REF!,MATCH($D8125,#REF!:#REF!,0),MATCH(#REF!,#REF!:#REF!,0))</f>
        <v>#REF!</v>
      </c>
    </row>
    <row r="8126" spans="1:6" ht="16.5" x14ac:dyDescent="0.3">
      <c r="A8126" s="9" t="s">
        <v>14199</v>
      </c>
      <c r="B8126" s="9" t="s">
        <v>2875</v>
      </c>
      <c r="C8126" s="10">
        <v>51271</v>
      </c>
      <c r="D8126" s="9">
        <v>4920920075</v>
      </c>
      <c r="E8126" s="9" t="e">
        <f>INDEX(#REF!:#REF!,MATCH($D8126,#REF!:#REF!,0),MATCH(#REF!,#REF!:#REF!,0))</f>
        <v>#REF!</v>
      </c>
      <c r="F8126" s="9" t="e">
        <f>INDEX(#REF!:#REF!,MATCH($D8126,#REF!:#REF!,0),MATCH(#REF!,#REF!:#REF!,0))</f>
        <v>#REF!</v>
      </c>
    </row>
    <row r="8127" spans="1:6" ht="16.5" x14ac:dyDescent="0.3">
      <c r="A8127" s="9" t="s">
        <v>14198</v>
      </c>
      <c r="B8127" s="9" t="s">
        <v>2935</v>
      </c>
      <c r="C8127" s="10">
        <v>21708</v>
      </c>
      <c r="D8127" s="9">
        <v>879297433</v>
      </c>
      <c r="E8127" s="9" t="e">
        <f>INDEX(#REF!:#REF!,MATCH($D8127,#REF!:#REF!,0),MATCH(#REF!,#REF!:#REF!,0))</f>
        <v>#REF!</v>
      </c>
      <c r="F8127" s="9" t="e">
        <f>INDEX(#REF!:#REF!,MATCH($D8127,#REF!:#REF!,0),MATCH(#REF!,#REF!:#REF!,0))</f>
        <v>#REF!</v>
      </c>
    </row>
    <row r="8128" spans="1:6" ht="16.5" x14ac:dyDescent="0.3">
      <c r="A8128" s="9" t="s">
        <v>14197</v>
      </c>
      <c r="B8128" s="9" t="s">
        <v>2326</v>
      </c>
      <c r="C8128" s="10">
        <v>12381</v>
      </c>
      <c r="D8128" s="9">
        <v>2500807061</v>
      </c>
      <c r="E8128" s="9" t="e">
        <f>INDEX(#REF!:#REF!,MATCH($D8128,#REF!:#REF!,0),MATCH(#REF!,#REF!:#REF!,0))</f>
        <v>#REF!</v>
      </c>
      <c r="F8128" s="9" t="e">
        <f>INDEX(#REF!:#REF!,MATCH($D8128,#REF!:#REF!,0),MATCH(#REF!,#REF!:#REF!,0))</f>
        <v>#REF!</v>
      </c>
    </row>
    <row r="8129" spans="1:6" ht="16.5" x14ac:dyDescent="0.3">
      <c r="A8129" s="9" t="s">
        <v>14196</v>
      </c>
      <c r="B8129" s="9" t="s">
        <v>2450</v>
      </c>
      <c r="C8129" s="10">
        <v>23931</v>
      </c>
      <c r="D8129" s="9">
        <v>715518151</v>
      </c>
      <c r="E8129" s="9" t="e">
        <f>INDEX(#REF!:#REF!,MATCH($D8129,#REF!:#REF!,0),MATCH(#REF!,#REF!:#REF!,0))</f>
        <v>#REF!</v>
      </c>
      <c r="F8129" s="9" t="e">
        <f>INDEX(#REF!:#REF!,MATCH($D8129,#REF!:#REF!,0),MATCH(#REF!,#REF!:#REF!,0))</f>
        <v>#REF!</v>
      </c>
    </row>
    <row r="8130" spans="1:6" ht="16.5" x14ac:dyDescent="0.3">
      <c r="A8130" s="9" t="s">
        <v>14195</v>
      </c>
      <c r="B8130" s="9" t="s">
        <v>2214</v>
      </c>
      <c r="C8130" s="10">
        <v>34966</v>
      </c>
      <c r="D8130" s="9">
        <v>569240891</v>
      </c>
      <c r="E8130" s="9" t="e">
        <f>INDEX(#REF!:#REF!,MATCH($D8130,#REF!:#REF!,0),MATCH(#REF!,#REF!:#REF!,0))</f>
        <v>#REF!</v>
      </c>
      <c r="F8130" s="9" t="e">
        <f>INDEX(#REF!:#REF!,MATCH($D8130,#REF!:#REF!,0),MATCH(#REF!,#REF!:#REF!,0))</f>
        <v>#REF!</v>
      </c>
    </row>
    <row r="8131" spans="1:6" ht="16.5" x14ac:dyDescent="0.3">
      <c r="A8131" s="9" t="s">
        <v>14194</v>
      </c>
      <c r="B8131" s="9" t="s">
        <v>2945</v>
      </c>
      <c r="C8131" s="10">
        <v>49067</v>
      </c>
      <c r="D8131" s="9">
        <v>9107581297</v>
      </c>
      <c r="E8131" s="9" t="e">
        <f>INDEX(#REF!:#REF!,MATCH($D8131,#REF!:#REF!,0),MATCH(#REF!,#REF!:#REF!,0))</f>
        <v>#REF!</v>
      </c>
      <c r="F8131" s="9" t="e">
        <f>INDEX(#REF!:#REF!,MATCH($D8131,#REF!:#REF!,0),MATCH(#REF!,#REF!:#REF!,0))</f>
        <v>#REF!</v>
      </c>
    </row>
    <row r="8132" spans="1:6" ht="16.5" x14ac:dyDescent="0.3">
      <c r="A8132" s="9" t="s">
        <v>14193</v>
      </c>
      <c r="B8132" s="9" t="s">
        <v>2050</v>
      </c>
      <c r="C8132" s="10">
        <v>29411</v>
      </c>
      <c r="D8132" s="9">
        <v>5293354957</v>
      </c>
      <c r="E8132" s="9" t="e">
        <f>INDEX(#REF!:#REF!,MATCH($D8132,#REF!:#REF!,0),MATCH(#REF!,#REF!:#REF!,0))</f>
        <v>#REF!</v>
      </c>
      <c r="F8132" s="9" t="e">
        <f>INDEX(#REF!:#REF!,MATCH($D8132,#REF!:#REF!,0),MATCH(#REF!,#REF!:#REF!,0))</f>
        <v>#REF!</v>
      </c>
    </row>
    <row r="8133" spans="1:6" ht="16.5" x14ac:dyDescent="0.3">
      <c r="A8133" s="9" t="s">
        <v>14192</v>
      </c>
      <c r="B8133" s="9" t="s">
        <v>2954</v>
      </c>
      <c r="C8133" s="10">
        <v>39726</v>
      </c>
      <c r="D8133" s="9">
        <v>5153694038</v>
      </c>
      <c r="E8133" s="9" t="e">
        <f>INDEX(#REF!:#REF!,MATCH($D8133,#REF!:#REF!,0),MATCH(#REF!,#REF!:#REF!,0))</f>
        <v>#REF!</v>
      </c>
      <c r="F8133" s="9" t="e">
        <f>INDEX(#REF!:#REF!,MATCH($D8133,#REF!:#REF!,0),MATCH(#REF!,#REF!:#REF!,0))</f>
        <v>#REF!</v>
      </c>
    </row>
    <row r="8134" spans="1:6" ht="16.5" x14ac:dyDescent="0.3">
      <c r="A8134" s="9" t="s">
        <v>14191</v>
      </c>
      <c r="B8134" s="9" t="s">
        <v>2856</v>
      </c>
      <c r="C8134" s="10">
        <v>28106</v>
      </c>
      <c r="D8134" s="9">
        <v>8335120919</v>
      </c>
      <c r="E8134" s="9" t="e">
        <f>INDEX(#REF!:#REF!,MATCH($D8134,#REF!:#REF!,0),MATCH(#REF!,#REF!:#REF!,0))</f>
        <v>#REF!</v>
      </c>
      <c r="F8134" s="9" t="e">
        <f>INDEX(#REF!:#REF!,MATCH($D8134,#REF!:#REF!,0),MATCH(#REF!,#REF!:#REF!,0))</f>
        <v>#REF!</v>
      </c>
    </row>
    <row r="8135" spans="1:6" ht="16.5" x14ac:dyDescent="0.3">
      <c r="A8135" s="9" t="s">
        <v>14190</v>
      </c>
      <c r="B8135" s="9" t="s">
        <v>2167</v>
      </c>
      <c r="C8135" s="10">
        <v>50719</v>
      </c>
      <c r="D8135" s="9">
        <v>532074068</v>
      </c>
      <c r="E8135" s="9" t="e">
        <f>INDEX(#REF!:#REF!,MATCH($D8135,#REF!:#REF!,0),MATCH(#REF!,#REF!:#REF!,0))</f>
        <v>#REF!</v>
      </c>
      <c r="F8135" s="9" t="e">
        <f>INDEX(#REF!:#REF!,MATCH($D8135,#REF!:#REF!,0),MATCH(#REF!,#REF!:#REF!,0))</f>
        <v>#REF!</v>
      </c>
    </row>
    <row r="8136" spans="1:6" ht="16.5" x14ac:dyDescent="0.3">
      <c r="A8136" s="9" t="s">
        <v>14189</v>
      </c>
      <c r="B8136" s="9" t="s">
        <v>2373</v>
      </c>
      <c r="C8136" s="10">
        <v>32203</v>
      </c>
      <c r="D8136" s="9">
        <v>7966083349</v>
      </c>
      <c r="E8136" s="9" t="e">
        <f>INDEX(#REF!:#REF!,MATCH($D8136,#REF!:#REF!,0),MATCH(#REF!,#REF!:#REF!,0))</f>
        <v>#REF!</v>
      </c>
      <c r="F8136" s="9" t="e">
        <f>INDEX(#REF!:#REF!,MATCH($D8136,#REF!:#REF!,0),MATCH(#REF!,#REF!:#REF!,0))</f>
        <v>#REF!</v>
      </c>
    </row>
    <row r="8137" spans="1:6" ht="16.5" x14ac:dyDescent="0.3">
      <c r="A8137" s="9" t="s">
        <v>14188</v>
      </c>
      <c r="B8137" s="9" t="s">
        <v>2040</v>
      </c>
      <c r="C8137" s="10">
        <v>19895</v>
      </c>
      <c r="D8137" s="9">
        <v>8128449354</v>
      </c>
      <c r="E8137" s="9" t="e">
        <f>INDEX(#REF!:#REF!,MATCH($D8137,#REF!:#REF!,0),MATCH(#REF!,#REF!:#REF!,0))</f>
        <v>#REF!</v>
      </c>
      <c r="F8137" s="9" t="e">
        <f>INDEX(#REF!:#REF!,MATCH($D8137,#REF!:#REF!,0),MATCH(#REF!,#REF!:#REF!,0))</f>
        <v>#REF!</v>
      </c>
    </row>
    <row r="8138" spans="1:6" ht="16.5" x14ac:dyDescent="0.3">
      <c r="A8138" s="9" t="s">
        <v>14187</v>
      </c>
      <c r="B8138" s="9" t="s">
        <v>2025</v>
      </c>
      <c r="C8138" s="10">
        <v>31493</v>
      </c>
      <c r="D8138" s="9">
        <v>5984294621</v>
      </c>
      <c r="E8138" s="9" t="e">
        <f>INDEX(#REF!:#REF!,MATCH($D8138,#REF!:#REF!,0),MATCH(#REF!,#REF!:#REF!,0))</f>
        <v>#REF!</v>
      </c>
      <c r="F8138" s="9" t="e">
        <f>INDEX(#REF!:#REF!,MATCH($D8138,#REF!:#REF!,0),MATCH(#REF!,#REF!:#REF!,0))</f>
        <v>#REF!</v>
      </c>
    </row>
    <row r="8139" spans="1:6" ht="16.5" x14ac:dyDescent="0.3">
      <c r="A8139" s="9" t="s">
        <v>14186</v>
      </c>
      <c r="B8139" s="9" t="s">
        <v>2683</v>
      </c>
      <c r="C8139" s="10">
        <v>24057</v>
      </c>
      <c r="D8139" s="9">
        <v>6446166575</v>
      </c>
      <c r="E8139" s="9" t="e">
        <f>INDEX(#REF!:#REF!,MATCH($D8139,#REF!:#REF!,0),MATCH(#REF!,#REF!:#REF!,0))</f>
        <v>#REF!</v>
      </c>
      <c r="F8139" s="9" t="e">
        <f>INDEX(#REF!:#REF!,MATCH($D8139,#REF!:#REF!,0),MATCH(#REF!,#REF!:#REF!,0))</f>
        <v>#REF!</v>
      </c>
    </row>
    <row r="8140" spans="1:6" ht="16.5" x14ac:dyDescent="0.3">
      <c r="A8140" s="9" t="s">
        <v>14185</v>
      </c>
      <c r="B8140" s="9" t="s">
        <v>2364</v>
      </c>
      <c r="C8140" s="10">
        <v>32803</v>
      </c>
      <c r="D8140" s="9">
        <v>8750494546</v>
      </c>
      <c r="E8140" s="9" t="e">
        <f>INDEX(#REF!:#REF!,MATCH($D8140,#REF!:#REF!,0),MATCH(#REF!,#REF!:#REF!,0))</f>
        <v>#REF!</v>
      </c>
      <c r="F8140" s="9" t="e">
        <f>INDEX(#REF!:#REF!,MATCH($D8140,#REF!:#REF!,0),MATCH(#REF!,#REF!:#REF!,0))</f>
        <v>#REF!</v>
      </c>
    </row>
    <row r="8141" spans="1:6" ht="16.5" x14ac:dyDescent="0.3">
      <c r="A8141" s="9" t="s">
        <v>14184</v>
      </c>
      <c r="B8141" s="9" t="s">
        <v>2379</v>
      </c>
      <c r="C8141" s="10">
        <v>39533</v>
      </c>
      <c r="D8141" s="9">
        <v>4877108939</v>
      </c>
      <c r="E8141" s="9" t="e">
        <f>INDEX(#REF!:#REF!,MATCH($D8141,#REF!:#REF!,0),MATCH(#REF!,#REF!:#REF!,0))</f>
        <v>#REF!</v>
      </c>
      <c r="F8141" s="9" t="e">
        <f>INDEX(#REF!:#REF!,MATCH($D8141,#REF!:#REF!,0),MATCH(#REF!,#REF!:#REF!,0))</f>
        <v>#REF!</v>
      </c>
    </row>
    <row r="8142" spans="1:6" ht="16.5" x14ac:dyDescent="0.3">
      <c r="A8142" s="9" t="s">
        <v>14183</v>
      </c>
      <c r="B8142" s="9" t="s">
        <v>2608</v>
      </c>
      <c r="C8142" s="10">
        <v>33867</v>
      </c>
      <c r="D8142" s="9">
        <v>4786629839</v>
      </c>
      <c r="E8142" s="9" t="e">
        <f>INDEX(#REF!:#REF!,MATCH($D8142,#REF!:#REF!,0),MATCH(#REF!,#REF!:#REF!,0))</f>
        <v>#REF!</v>
      </c>
      <c r="F8142" s="9" t="e">
        <f>INDEX(#REF!:#REF!,MATCH($D8142,#REF!:#REF!,0),MATCH(#REF!,#REF!:#REF!,0))</f>
        <v>#REF!</v>
      </c>
    </row>
    <row r="8143" spans="1:6" ht="16.5" x14ac:dyDescent="0.3">
      <c r="A8143" s="9" t="s">
        <v>14182</v>
      </c>
      <c r="B8143" s="9" t="s">
        <v>2572</v>
      </c>
      <c r="C8143" s="10">
        <v>33193</v>
      </c>
      <c r="D8143" s="9">
        <v>3060876401</v>
      </c>
      <c r="E8143" s="9" t="e">
        <f>INDEX(#REF!:#REF!,MATCH($D8143,#REF!:#REF!,0),MATCH(#REF!,#REF!:#REF!,0))</f>
        <v>#REF!</v>
      </c>
      <c r="F8143" s="9" t="e">
        <f>INDEX(#REF!:#REF!,MATCH($D8143,#REF!:#REF!,0),MATCH(#REF!,#REF!:#REF!,0))</f>
        <v>#REF!</v>
      </c>
    </row>
    <row r="8144" spans="1:6" ht="16.5" x14ac:dyDescent="0.3">
      <c r="A8144" s="9" t="s">
        <v>14181</v>
      </c>
      <c r="B8144" s="9" t="s">
        <v>2485</v>
      </c>
      <c r="C8144" s="10">
        <v>24212</v>
      </c>
      <c r="D8144" s="9">
        <v>2158895349</v>
      </c>
      <c r="E8144" s="9" t="e">
        <f>INDEX(#REF!:#REF!,MATCH($D8144,#REF!:#REF!,0),MATCH(#REF!,#REF!:#REF!,0))</f>
        <v>#REF!</v>
      </c>
      <c r="F8144" s="9" t="e">
        <f>INDEX(#REF!:#REF!,MATCH($D8144,#REF!:#REF!,0),MATCH(#REF!,#REF!:#REF!,0))</f>
        <v>#REF!</v>
      </c>
    </row>
    <row r="8145" spans="1:6" ht="16.5" x14ac:dyDescent="0.3">
      <c r="A8145" s="9" t="s">
        <v>14180</v>
      </c>
      <c r="B8145" s="9" t="s">
        <v>2110</v>
      </c>
      <c r="C8145" s="10">
        <v>47959</v>
      </c>
      <c r="D8145" s="9">
        <v>3642452728</v>
      </c>
      <c r="E8145" s="9" t="e">
        <f>INDEX(#REF!:#REF!,MATCH($D8145,#REF!:#REF!,0),MATCH(#REF!,#REF!:#REF!,0))</f>
        <v>#REF!</v>
      </c>
      <c r="F8145" s="9" t="e">
        <f>INDEX(#REF!:#REF!,MATCH($D8145,#REF!:#REF!,0),MATCH(#REF!,#REF!:#REF!,0))</f>
        <v>#REF!</v>
      </c>
    </row>
    <row r="8146" spans="1:6" ht="16.5" x14ac:dyDescent="0.3">
      <c r="A8146" s="9" t="s">
        <v>14179</v>
      </c>
      <c r="B8146" s="9" t="s">
        <v>2707</v>
      </c>
      <c r="C8146" s="10">
        <v>43178</v>
      </c>
      <c r="D8146" s="9">
        <v>4958503722</v>
      </c>
      <c r="E8146" s="9" t="e">
        <f>INDEX(#REF!:#REF!,MATCH($D8146,#REF!:#REF!,0),MATCH(#REF!,#REF!:#REF!,0))</f>
        <v>#REF!</v>
      </c>
      <c r="F8146" s="9" t="e">
        <f>INDEX(#REF!:#REF!,MATCH($D8146,#REF!:#REF!,0),MATCH(#REF!,#REF!:#REF!,0))</f>
        <v>#REF!</v>
      </c>
    </row>
    <row r="8147" spans="1:6" ht="16.5" x14ac:dyDescent="0.3">
      <c r="A8147" s="9" t="s">
        <v>14178</v>
      </c>
      <c r="B8147" s="9" t="s">
        <v>2530</v>
      </c>
      <c r="C8147" s="10">
        <v>46229</v>
      </c>
      <c r="D8147" s="9">
        <v>4958503722</v>
      </c>
      <c r="E8147" s="9" t="e">
        <f>INDEX(#REF!:#REF!,MATCH($D8147,#REF!:#REF!,0),MATCH(#REF!,#REF!:#REF!,0))</f>
        <v>#REF!</v>
      </c>
      <c r="F8147" s="9" t="e">
        <f>INDEX(#REF!:#REF!,MATCH($D8147,#REF!:#REF!,0),MATCH(#REF!,#REF!:#REF!,0))</f>
        <v>#REF!</v>
      </c>
    </row>
    <row r="8148" spans="1:6" ht="16.5" x14ac:dyDescent="0.3">
      <c r="A8148" s="9" t="s">
        <v>14177</v>
      </c>
      <c r="B8148" s="9" t="s">
        <v>2582</v>
      </c>
      <c r="C8148" s="10">
        <v>42905</v>
      </c>
      <c r="D8148" s="9">
        <v>6300411419</v>
      </c>
      <c r="E8148" s="9" t="e">
        <f>INDEX(#REF!:#REF!,MATCH($D8148,#REF!:#REF!,0),MATCH(#REF!,#REF!:#REF!,0))</f>
        <v>#REF!</v>
      </c>
      <c r="F8148" s="9" t="e">
        <f>INDEX(#REF!:#REF!,MATCH($D8148,#REF!:#REF!,0),MATCH(#REF!,#REF!:#REF!,0))</f>
        <v>#REF!</v>
      </c>
    </row>
    <row r="8149" spans="1:6" ht="16.5" x14ac:dyDescent="0.3">
      <c r="A8149" s="9" t="s">
        <v>14176</v>
      </c>
      <c r="B8149" s="9" t="s">
        <v>2826</v>
      </c>
      <c r="C8149" s="10">
        <v>17774</v>
      </c>
      <c r="D8149" s="9">
        <v>1856596435</v>
      </c>
      <c r="E8149" s="9" t="e">
        <f>INDEX(#REF!:#REF!,MATCH($D8149,#REF!:#REF!,0),MATCH(#REF!,#REF!:#REF!,0))</f>
        <v>#REF!</v>
      </c>
      <c r="F8149" s="9" t="e">
        <f>INDEX(#REF!:#REF!,MATCH($D8149,#REF!:#REF!,0),MATCH(#REF!,#REF!:#REF!,0))</f>
        <v>#REF!</v>
      </c>
    </row>
    <row r="8150" spans="1:6" ht="16.5" x14ac:dyDescent="0.3">
      <c r="A8150" s="9" t="s">
        <v>14175</v>
      </c>
      <c r="B8150" s="9" t="s">
        <v>2354</v>
      </c>
      <c r="C8150" s="10">
        <v>12963</v>
      </c>
      <c r="D8150" s="9">
        <v>2739934548</v>
      </c>
      <c r="E8150" s="9" t="e">
        <f>INDEX(#REF!:#REF!,MATCH($D8150,#REF!:#REF!,0),MATCH(#REF!,#REF!:#REF!,0))</f>
        <v>#REF!</v>
      </c>
      <c r="F8150" s="9" t="e">
        <f>INDEX(#REF!:#REF!,MATCH($D8150,#REF!:#REF!,0),MATCH(#REF!,#REF!:#REF!,0))</f>
        <v>#REF!</v>
      </c>
    </row>
    <row r="8151" spans="1:6" ht="16.5" x14ac:dyDescent="0.3">
      <c r="A8151" s="9" t="s">
        <v>14174</v>
      </c>
      <c r="B8151" s="9" t="s">
        <v>3029</v>
      </c>
      <c r="C8151" s="10">
        <v>40498</v>
      </c>
      <c r="D8151" s="9">
        <v>8267733809</v>
      </c>
      <c r="E8151" s="9" t="e">
        <f>INDEX(#REF!:#REF!,MATCH($D8151,#REF!:#REF!,0),MATCH(#REF!,#REF!:#REF!,0))</f>
        <v>#REF!</v>
      </c>
      <c r="F8151" s="9" t="e">
        <f>INDEX(#REF!:#REF!,MATCH($D8151,#REF!:#REF!,0),MATCH(#REF!,#REF!:#REF!,0))</f>
        <v>#REF!</v>
      </c>
    </row>
    <row r="8152" spans="1:6" ht="16.5" x14ac:dyDescent="0.3">
      <c r="A8152" s="9" t="s">
        <v>14173</v>
      </c>
      <c r="B8152" s="9" t="s">
        <v>2597</v>
      </c>
      <c r="C8152" s="10">
        <v>44390</v>
      </c>
      <c r="D8152" s="9">
        <v>1081492333</v>
      </c>
      <c r="E8152" s="9" t="e">
        <f>INDEX(#REF!:#REF!,MATCH($D8152,#REF!:#REF!,0),MATCH(#REF!,#REF!:#REF!,0))</f>
        <v>#REF!</v>
      </c>
      <c r="F8152" s="9" t="e">
        <f>INDEX(#REF!:#REF!,MATCH($D8152,#REF!:#REF!,0),MATCH(#REF!,#REF!:#REF!,0))</f>
        <v>#REF!</v>
      </c>
    </row>
    <row r="8153" spans="1:6" ht="16.5" x14ac:dyDescent="0.3">
      <c r="A8153" s="9" t="s">
        <v>14172</v>
      </c>
      <c r="B8153" s="9" t="s">
        <v>2580</v>
      </c>
      <c r="C8153" s="10">
        <v>38974</v>
      </c>
      <c r="D8153" s="9">
        <v>8264394108</v>
      </c>
      <c r="E8153" s="9" t="e">
        <f>INDEX(#REF!:#REF!,MATCH($D8153,#REF!:#REF!,0),MATCH(#REF!,#REF!:#REF!,0))</f>
        <v>#REF!</v>
      </c>
      <c r="F8153" s="9" t="e">
        <f>INDEX(#REF!:#REF!,MATCH($D8153,#REF!:#REF!,0),MATCH(#REF!,#REF!:#REF!,0))</f>
        <v>#REF!</v>
      </c>
    </row>
    <row r="8154" spans="1:6" ht="16.5" x14ac:dyDescent="0.3">
      <c r="A8154" s="9" t="s">
        <v>14171</v>
      </c>
      <c r="B8154" s="9" t="s">
        <v>2005</v>
      </c>
      <c r="C8154" s="10">
        <v>26430</v>
      </c>
      <c r="D8154" s="9">
        <v>5795848808</v>
      </c>
      <c r="E8154" s="9" t="e">
        <f>INDEX(#REF!:#REF!,MATCH($D8154,#REF!:#REF!,0),MATCH(#REF!,#REF!:#REF!,0))</f>
        <v>#REF!</v>
      </c>
      <c r="F8154" s="9" t="e">
        <f>INDEX(#REF!:#REF!,MATCH($D8154,#REF!:#REF!,0),MATCH(#REF!,#REF!:#REF!,0))</f>
        <v>#REF!</v>
      </c>
    </row>
    <row r="8155" spans="1:6" ht="16.5" x14ac:dyDescent="0.3">
      <c r="A8155" s="9" t="s">
        <v>14170</v>
      </c>
      <c r="B8155" s="9" t="s">
        <v>2521</v>
      </c>
      <c r="C8155" s="10">
        <v>58464</v>
      </c>
      <c r="D8155" s="9">
        <v>8875320292</v>
      </c>
      <c r="E8155" s="9" t="e">
        <f>INDEX(#REF!:#REF!,MATCH($D8155,#REF!:#REF!,0),MATCH(#REF!,#REF!:#REF!,0))</f>
        <v>#REF!</v>
      </c>
      <c r="F8155" s="9" t="e">
        <f>INDEX(#REF!:#REF!,MATCH($D8155,#REF!:#REF!,0),MATCH(#REF!,#REF!:#REF!,0))</f>
        <v>#REF!</v>
      </c>
    </row>
    <row r="8156" spans="1:6" ht="16.5" x14ac:dyDescent="0.3">
      <c r="A8156" s="9" t="s">
        <v>14169</v>
      </c>
      <c r="B8156" s="9" t="s">
        <v>2036</v>
      </c>
      <c r="C8156" s="10">
        <v>33114</v>
      </c>
      <c r="D8156" s="9">
        <v>299663825</v>
      </c>
      <c r="E8156" s="9" t="e">
        <f>INDEX(#REF!:#REF!,MATCH($D8156,#REF!:#REF!,0),MATCH(#REF!,#REF!:#REF!,0))</f>
        <v>#REF!</v>
      </c>
      <c r="F8156" s="9" t="e">
        <f>INDEX(#REF!:#REF!,MATCH($D8156,#REF!:#REF!,0),MATCH(#REF!,#REF!:#REF!,0))</f>
        <v>#REF!</v>
      </c>
    </row>
    <row r="8157" spans="1:6" ht="16.5" x14ac:dyDescent="0.3">
      <c r="A8157" s="9" t="s">
        <v>14168</v>
      </c>
      <c r="B8157" s="9" t="s">
        <v>2188</v>
      </c>
      <c r="C8157" s="10">
        <v>19295</v>
      </c>
      <c r="D8157" s="9">
        <v>5153694038</v>
      </c>
      <c r="E8157" s="9" t="e">
        <f>INDEX(#REF!:#REF!,MATCH($D8157,#REF!:#REF!,0),MATCH(#REF!,#REF!:#REF!,0))</f>
        <v>#REF!</v>
      </c>
      <c r="F8157" s="9" t="e">
        <f>INDEX(#REF!:#REF!,MATCH($D8157,#REF!:#REF!,0),MATCH(#REF!,#REF!:#REF!,0))</f>
        <v>#REF!</v>
      </c>
    </row>
    <row r="8158" spans="1:6" ht="16.5" x14ac:dyDescent="0.3">
      <c r="A8158" s="9" t="s">
        <v>14167</v>
      </c>
      <c r="B8158" s="9" t="s">
        <v>3328</v>
      </c>
      <c r="C8158" s="10">
        <v>54961</v>
      </c>
      <c r="D8158" s="9">
        <v>3738218785</v>
      </c>
      <c r="E8158" s="9" t="e">
        <f>INDEX(#REF!:#REF!,MATCH($D8158,#REF!:#REF!,0),MATCH(#REF!,#REF!:#REF!,0))</f>
        <v>#REF!</v>
      </c>
      <c r="F8158" s="9" t="e">
        <f>INDEX(#REF!:#REF!,MATCH($D8158,#REF!:#REF!,0),MATCH(#REF!,#REF!:#REF!,0))</f>
        <v>#REF!</v>
      </c>
    </row>
    <row r="8159" spans="1:6" ht="16.5" x14ac:dyDescent="0.3">
      <c r="A8159" s="9" t="s">
        <v>14166</v>
      </c>
      <c r="B8159" s="9" t="s">
        <v>2886</v>
      </c>
      <c r="C8159" s="10">
        <v>10640</v>
      </c>
      <c r="D8159" s="9">
        <v>9627071331</v>
      </c>
      <c r="E8159" s="9" t="e">
        <f>INDEX(#REF!:#REF!,MATCH($D8159,#REF!:#REF!,0),MATCH(#REF!,#REF!:#REF!,0))</f>
        <v>#REF!</v>
      </c>
      <c r="F8159" s="9" t="e">
        <f>INDEX(#REF!:#REF!,MATCH($D8159,#REF!:#REF!,0),MATCH(#REF!,#REF!:#REF!,0))</f>
        <v>#REF!</v>
      </c>
    </row>
    <row r="8160" spans="1:6" ht="16.5" x14ac:dyDescent="0.3">
      <c r="A8160" s="9" t="s">
        <v>14165</v>
      </c>
      <c r="B8160" s="9" t="s">
        <v>2564</v>
      </c>
      <c r="C8160" s="10">
        <v>23675</v>
      </c>
      <c r="D8160" s="9">
        <v>481875921</v>
      </c>
      <c r="E8160" s="9" t="e">
        <f>INDEX(#REF!:#REF!,MATCH($D8160,#REF!:#REF!,0),MATCH(#REF!,#REF!:#REF!,0))</f>
        <v>#REF!</v>
      </c>
      <c r="F8160" s="9" t="e">
        <f>INDEX(#REF!:#REF!,MATCH($D8160,#REF!:#REF!,0),MATCH(#REF!,#REF!:#REF!,0))</f>
        <v>#REF!</v>
      </c>
    </row>
    <row r="8161" spans="1:6" ht="16.5" x14ac:dyDescent="0.3">
      <c r="A8161" s="9" t="s">
        <v>14164</v>
      </c>
      <c r="B8161" s="9" t="s">
        <v>2881</v>
      </c>
      <c r="C8161" s="10">
        <v>19972</v>
      </c>
      <c r="D8161" s="9">
        <v>7263964236</v>
      </c>
      <c r="E8161" s="9" t="e">
        <f>INDEX(#REF!:#REF!,MATCH($D8161,#REF!:#REF!,0),MATCH(#REF!,#REF!:#REF!,0))</f>
        <v>#REF!</v>
      </c>
      <c r="F8161" s="9" t="e">
        <f>INDEX(#REF!:#REF!,MATCH($D8161,#REF!:#REF!,0),MATCH(#REF!,#REF!:#REF!,0))</f>
        <v>#REF!</v>
      </c>
    </row>
    <row r="8162" spans="1:6" ht="16.5" x14ac:dyDescent="0.3">
      <c r="A8162" s="9" t="s">
        <v>14163</v>
      </c>
      <c r="B8162" s="9" t="s">
        <v>1971</v>
      </c>
      <c r="C8162" s="10">
        <v>11184</v>
      </c>
      <c r="D8162" s="9">
        <v>7152427402</v>
      </c>
      <c r="E8162" s="9" t="e">
        <f>INDEX(#REF!:#REF!,MATCH($D8162,#REF!:#REF!,0),MATCH(#REF!,#REF!:#REF!,0))</f>
        <v>#REF!</v>
      </c>
      <c r="F8162" s="9" t="e">
        <f>INDEX(#REF!:#REF!,MATCH($D8162,#REF!:#REF!,0),MATCH(#REF!,#REF!:#REF!,0))</f>
        <v>#REF!</v>
      </c>
    </row>
    <row r="8163" spans="1:6" ht="16.5" x14ac:dyDescent="0.3">
      <c r="A8163" s="9" t="s">
        <v>14162</v>
      </c>
      <c r="B8163" s="9" t="s">
        <v>2468</v>
      </c>
      <c r="C8163" s="10">
        <v>34957</v>
      </c>
      <c r="D8163" s="9">
        <v>3269054114</v>
      </c>
      <c r="E8163" s="9" t="e">
        <f>INDEX(#REF!:#REF!,MATCH($D8163,#REF!:#REF!,0),MATCH(#REF!,#REF!:#REF!,0))</f>
        <v>#REF!</v>
      </c>
      <c r="F8163" s="9" t="e">
        <f>INDEX(#REF!:#REF!,MATCH($D8163,#REF!:#REF!,0),MATCH(#REF!,#REF!:#REF!,0))</f>
        <v>#REF!</v>
      </c>
    </row>
    <row r="8164" spans="1:6" ht="16.5" x14ac:dyDescent="0.3">
      <c r="A8164" s="9" t="s">
        <v>14161</v>
      </c>
      <c r="B8164" s="9" t="s">
        <v>1975</v>
      </c>
      <c r="C8164" s="10">
        <v>22796</v>
      </c>
      <c r="D8164" s="9">
        <v>4649590612</v>
      </c>
      <c r="E8164" s="9" t="e">
        <f>INDEX(#REF!:#REF!,MATCH($D8164,#REF!:#REF!,0),MATCH(#REF!,#REF!:#REF!,0))</f>
        <v>#REF!</v>
      </c>
      <c r="F8164" s="9" t="e">
        <f>INDEX(#REF!:#REF!,MATCH($D8164,#REF!:#REF!,0),MATCH(#REF!,#REF!:#REF!,0))</f>
        <v>#REF!</v>
      </c>
    </row>
    <row r="8165" spans="1:6" ht="16.5" x14ac:dyDescent="0.3">
      <c r="A8165" s="9" t="s">
        <v>14160</v>
      </c>
      <c r="B8165" s="9" t="s">
        <v>3229</v>
      </c>
      <c r="C8165" s="10">
        <v>20145</v>
      </c>
      <c r="D8165" s="9">
        <v>8264394108</v>
      </c>
      <c r="E8165" s="9" t="e">
        <f>INDEX(#REF!:#REF!,MATCH($D8165,#REF!:#REF!,0),MATCH(#REF!,#REF!:#REF!,0))</f>
        <v>#REF!</v>
      </c>
      <c r="F8165" s="9" t="e">
        <f>INDEX(#REF!:#REF!,MATCH($D8165,#REF!:#REF!,0),MATCH(#REF!,#REF!:#REF!,0))</f>
        <v>#REF!</v>
      </c>
    </row>
    <row r="8166" spans="1:6" ht="16.5" x14ac:dyDescent="0.3">
      <c r="A8166" s="9" t="s">
        <v>14159</v>
      </c>
      <c r="B8166" s="9" t="s">
        <v>2727</v>
      </c>
      <c r="C8166" s="10">
        <v>26116</v>
      </c>
      <c r="D8166" s="9">
        <v>4074728869</v>
      </c>
      <c r="E8166" s="9" t="e">
        <f>INDEX(#REF!:#REF!,MATCH($D8166,#REF!:#REF!,0),MATCH(#REF!,#REF!:#REF!,0))</f>
        <v>#REF!</v>
      </c>
      <c r="F8166" s="9" t="e">
        <f>INDEX(#REF!:#REF!,MATCH($D8166,#REF!:#REF!,0),MATCH(#REF!,#REF!:#REF!,0))</f>
        <v>#REF!</v>
      </c>
    </row>
    <row r="8167" spans="1:6" ht="16.5" x14ac:dyDescent="0.3">
      <c r="A8167" s="9" t="s">
        <v>14158</v>
      </c>
      <c r="B8167" s="9" t="s">
        <v>3388</v>
      </c>
      <c r="C8167" s="10">
        <v>37409</v>
      </c>
      <c r="D8167" s="9">
        <v>9238967105</v>
      </c>
      <c r="E8167" s="9" t="e">
        <f>INDEX(#REF!:#REF!,MATCH($D8167,#REF!:#REF!,0),MATCH(#REF!,#REF!:#REF!,0))</f>
        <v>#REF!</v>
      </c>
      <c r="F8167" s="9" t="e">
        <f>INDEX(#REF!:#REF!,MATCH($D8167,#REF!:#REF!,0),MATCH(#REF!,#REF!:#REF!,0))</f>
        <v>#REF!</v>
      </c>
    </row>
    <row r="8168" spans="1:6" ht="16.5" x14ac:dyDescent="0.3">
      <c r="A8168" s="9" t="s">
        <v>14157</v>
      </c>
      <c r="B8168" s="9" t="s">
        <v>2219</v>
      </c>
      <c r="C8168" s="10">
        <v>27608</v>
      </c>
      <c r="D8168" s="9">
        <v>3554200719</v>
      </c>
      <c r="E8168" s="9" t="e">
        <f>INDEX(#REF!:#REF!,MATCH($D8168,#REF!:#REF!,0),MATCH(#REF!,#REF!:#REF!,0))</f>
        <v>#REF!</v>
      </c>
      <c r="F8168" s="9" t="e">
        <f>INDEX(#REF!:#REF!,MATCH($D8168,#REF!:#REF!,0),MATCH(#REF!,#REF!:#REF!,0))</f>
        <v>#REF!</v>
      </c>
    </row>
    <row r="8169" spans="1:6" ht="16.5" x14ac:dyDescent="0.3">
      <c r="A8169" s="9" t="s">
        <v>14156</v>
      </c>
      <c r="B8169" s="9" t="s">
        <v>2519</v>
      </c>
      <c r="C8169" s="10">
        <v>47879</v>
      </c>
      <c r="D8169" s="9">
        <v>5285704227</v>
      </c>
      <c r="E8169" s="9" t="e">
        <f>INDEX(#REF!:#REF!,MATCH($D8169,#REF!:#REF!,0),MATCH(#REF!,#REF!:#REF!,0))</f>
        <v>#REF!</v>
      </c>
      <c r="F8169" s="9" t="e">
        <f>INDEX(#REF!:#REF!,MATCH($D8169,#REF!:#REF!,0),MATCH(#REF!,#REF!:#REF!,0))</f>
        <v>#REF!</v>
      </c>
    </row>
    <row r="8170" spans="1:6" ht="16.5" x14ac:dyDescent="0.3">
      <c r="A8170" s="9" t="s">
        <v>14155</v>
      </c>
      <c r="B8170" s="9" t="s">
        <v>2034</v>
      </c>
      <c r="C8170" s="10">
        <v>36929</v>
      </c>
      <c r="D8170" s="9">
        <v>2191930824</v>
      </c>
      <c r="E8170" s="9" t="e">
        <f>INDEX(#REF!:#REF!,MATCH($D8170,#REF!:#REF!,0),MATCH(#REF!,#REF!:#REF!,0))</f>
        <v>#REF!</v>
      </c>
      <c r="F8170" s="9" t="e">
        <f>INDEX(#REF!:#REF!,MATCH($D8170,#REF!:#REF!,0),MATCH(#REF!,#REF!:#REF!,0))</f>
        <v>#REF!</v>
      </c>
    </row>
    <row r="8171" spans="1:6" ht="16.5" x14ac:dyDescent="0.3">
      <c r="A8171" s="9" t="s">
        <v>14154</v>
      </c>
      <c r="B8171" s="9" t="s">
        <v>3241</v>
      </c>
      <c r="C8171" s="10">
        <v>51564</v>
      </c>
      <c r="D8171" s="9">
        <v>6842801095</v>
      </c>
      <c r="E8171" s="9" t="e">
        <f>INDEX(#REF!:#REF!,MATCH($D8171,#REF!:#REF!,0),MATCH(#REF!,#REF!:#REF!,0))</f>
        <v>#REF!</v>
      </c>
      <c r="F8171" s="9" t="e">
        <f>INDEX(#REF!:#REF!,MATCH($D8171,#REF!:#REF!,0),MATCH(#REF!,#REF!:#REF!,0))</f>
        <v>#REF!</v>
      </c>
    </row>
    <row r="8172" spans="1:6" ht="16.5" x14ac:dyDescent="0.3">
      <c r="A8172" s="9" t="s">
        <v>14153</v>
      </c>
      <c r="B8172" s="9" t="s">
        <v>2503</v>
      </c>
      <c r="C8172" s="10">
        <v>40244</v>
      </c>
      <c r="D8172" s="9">
        <v>9340547551</v>
      </c>
      <c r="E8172" s="9" t="e">
        <f>INDEX(#REF!:#REF!,MATCH($D8172,#REF!:#REF!,0),MATCH(#REF!,#REF!:#REF!,0))</f>
        <v>#REF!</v>
      </c>
      <c r="F8172" s="9" t="e">
        <f>INDEX(#REF!:#REF!,MATCH($D8172,#REF!:#REF!,0),MATCH(#REF!,#REF!:#REF!,0))</f>
        <v>#REF!</v>
      </c>
    </row>
    <row r="8173" spans="1:6" ht="16.5" x14ac:dyDescent="0.3">
      <c r="A8173" s="9" t="s">
        <v>14152</v>
      </c>
      <c r="B8173" s="9" t="s">
        <v>2443</v>
      </c>
      <c r="C8173" s="10">
        <v>47323</v>
      </c>
      <c r="D8173" s="9">
        <v>2592292012</v>
      </c>
      <c r="E8173" s="9" t="e">
        <f>INDEX(#REF!:#REF!,MATCH($D8173,#REF!:#REF!,0),MATCH(#REF!,#REF!:#REF!,0))</f>
        <v>#REF!</v>
      </c>
      <c r="F8173" s="9" t="e">
        <f>INDEX(#REF!:#REF!,MATCH($D8173,#REF!:#REF!,0),MATCH(#REF!,#REF!:#REF!,0))</f>
        <v>#REF!</v>
      </c>
    </row>
    <row r="8174" spans="1:6" ht="16.5" x14ac:dyDescent="0.3">
      <c r="A8174" s="9" t="s">
        <v>14151</v>
      </c>
      <c r="B8174" s="9" t="s">
        <v>2961</v>
      </c>
      <c r="C8174" s="10">
        <v>59112</v>
      </c>
      <c r="D8174" s="9">
        <v>8904404991</v>
      </c>
      <c r="E8174" s="9" t="e">
        <f>INDEX(#REF!:#REF!,MATCH($D8174,#REF!:#REF!,0),MATCH(#REF!,#REF!:#REF!,0))</f>
        <v>#REF!</v>
      </c>
      <c r="F8174" s="9" t="e">
        <f>INDEX(#REF!:#REF!,MATCH($D8174,#REF!:#REF!,0),MATCH(#REF!,#REF!:#REF!,0))</f>
        <v>#REF!</v>
      </c>
    </row>
    <row r="8175" spans="1:6" ht="16.5" x14ac:dyDescent="0.3">
      <c r="A8175" s="9" t="s">
        <v>14150</v>
      </c>
      <c r="B8175" s="9" t="s">
        <v>2453</v>
      </c>
      <c r="C8175" s="10">
        <v>11390</v>
      </c>
      <c r="D8175" s="9">
        <v>6789106936</v>
      </c>
      <c r="E8175" s="9" t="e">
        <f>INDEX(#REF!:#REF!,MATCH($D8175,#REF!:#REF!,0),MATCH(#REF!,#REF!:#REF!,0))</f>
        <v>#REF!</v>
      </c>
      <c r="F8175" s="9" t="e">
        <f>INDEX(#REF!:#REF!,MATCH($D8175,#REF!:#REF!,0),MATCH(#REF!,#REF!:#REF!,0))</f>
        <v>#REF!</v>
      </c>
    </row>
    <row r="8176" spans="1:6" ht="16.5" x14ac:dyDescent="0.3">
      <c r="A8176" s="9" t="s">
        <v>14149</v>
      </c>
      <c r="B8176" s="9" t="s">
        <v>2589</v>
      </c>
      <c r="C8176" s="10">
        <v>14070</v>
      </c>
      <c r="D8176" s="9">
        <v>209942509</v>
      </c>
      <c r="E8176" s="9" t="e">
        <f>INDEX(#REF!:#REF!,MATCH($D8176,#REF!:#REF!,0),MATCH(#REF!,#REF!:#REF!,0))</f>
        <v>#REF!</v>
      </c>
      <c r="F8176" s="9" t="e">
        <f>INDEX(#REF!:#REF!,MATCH($D8176,#REF!:#REF!,0),MATCH(#REF!,#REF!:#REF!,0))</f>
        <v>#REF!</v>
      </c>
    </row>
    <row r="8177" spans="1:6" ht="16.5" x14ac:dyDescent="0.3">
      <c r="A8177" s="9" t="s">
        <v>14148</v>
      </c>
      <c r="B8177" s="9" t="s">
        <v>2635</v>
      </c>
      <c r="C8177" s="10">
        <v>55205</v>
      </c>
      <c r="D8177" s="9">
        <v>8249460030</v>
      </c>
      <c r="E8177" s="9" t="e">
        <f>INDEX(#REF!:#REF!,MATCH($D8177,#REF!:#REF!,0),MATCH(#REF!,#REF!:#REF!,0))</f>
        <v>#REF!</v>
      </c>
      <c r="F8177" s="9" t="e">
        <f>INDEX(#REF!:#REF!,MATCH($D8177,#REF!:#REF!,0),MATCH(#REF!,#REF!:#REF!,0))</f>
        <v>#REF!</v>
      </c>
    </row>
    <row r="8178" spans="1:6" ht="16.5" x14ac:dyDescent="0.3">
      <c r="A8178" s="9" t="s">
        <v>14147</v>
      </c>
      <c r="B8178" s="9" t="s">
        <v>2783</v>
      </c>
      <c r="C8178" s="10">
        <v>40077</v>
      </c>
      <c r="D8178" s="9">
        <v>2255261316</v>
      </c>
      <c r="E8178" s="9" t="e">
        <f>INDEX(#REF!:#REF!,MATCH($D8178,#REF!:#REF!,0),MATCH(#REF!,#REF!:#REF!,0))</f>
        <v>#REF!</v>
      </c>
      <c r="F8178" s="9" t="e">
        <f>INDEX(#REF!:#REF!,MATCH($D8178,#REF!:#REF!,0),MATCH(#REF!,#REF!:#REF!,0))</f>
        <v>#REF!</v>
      </c>
    </row>
    <row r="8179" spans="1:6" ht="16.5" x14ac:dyDescent="0.3">
      <c r="A8179" s="9" t="s">
        <v>14146</v>
      </c>
      <c r="B8179" s="9" t="s">
        <v>2103</v>
      </c>
      <c r="C8179" s="10">
        <v>30743</v>
      </c>
      <c r="D8179" s="9">
        <v>2748937082</v>
      </c>
      <c r="E8179" s="9" t="e">
        <f>INDEX(#REF!:#REF!,MATCH($D8179,#REF!:#REF!,0),MATCH(#REF!,#REF!:#REF!,0))</f>
        <v>#REF!</v>
      </c>
      <c r="F8179" s="9" t="e">
        <f>INDEX(#REF!:#REF!,MATCH($D8179,#REF!:#REF!,0),MATCH(#REF!,#REF!:#REF!,0))</f>
        <v>#REF!</v>
      </c>
    </row>
    <row r="8180" spans="1:6" ht="16.5" x14ac:dyDescent="0.3">
      <c r="A8180" s="9" t="s">
        <v>14145</v>
      </c>
      <c r="B8180" s="9" t="s">
        <v>2721</v>
      </c>
      <c r="C8180" s="10">
        <v>55957</v>
      </c>
      <c r="D8180" s="9">
        <v>8908432159</v>
      </c>
      <c r="E8180" s="9" t="e">
        <f>INDEX(#REF!:#REF!,MATCH($D8180,#REF!:#REF!,0),MATCH(#REF!,#REF!:#REF!,0))</f>
        <v>#REF!</v>
      </c>
      <c r="F8180" s="9" t="e">
        <f>INDEX(#REF!:#REF!,MATCH($D8180,#REF!:#REF!,0),MATCH(#REF!,#REF!:#REF!,0))</f>
        <v>#REF!</v>
      </c>
    </row>
    <row r="8181" spans="1:6" ht="16.5" x14ac:dyDescent="0.3">
      <c r="A8181" s="9" t="s">
        <v>14144</v>
      </c>
      <c r="B8181" s="9" t="s">
        <v>2420</v>
      </c>
      <c r="C8181" s="10">
        <v>41876</v>
      </c>
      <c r="D8181" s="9">
        <v>2551917727</v>
      </c>
      <c r="E8181" s="9" t="e">
        <f>INDEX(#REF!:#REF!,MATCH($D8181,#REF!:#REF!,0),MATCH(#REF!,#REF!:#REF!,0))</f>
        <v>#REF!</v>
      </c>
      <c r="F8181" s="9" t="e">
        <f>INDEX(#REF!:#REF!,MATCH($D8181,#REF!:#REF!,0),MATCH(#REF!,#REF!:#REF!,0))</f>
        <v>#REF!</v>
      </c>
    </row>
    <row r="8182" spans="1:6" ht="16.5" x14ac:dyDescent="0.3">
      <c r="A8182" s="9" t="s">
        <v>14143</v>
      </c>
      <c r="B8182" s="9" t="s">
        <v>1981</v>
      </c>
      <c r="C8182" s="10">
        <v>33914</v>
      </c>
      <c r="D8182" s="9">
        <v>7440017404</v>
      </c>
      <c r="E8182" s="9" t="e">
        <f>INDEX(#REF!:#REF!,MATCH($D8182,#REF!:#REF!,0),MATCH(#REF!,#REF!:#REF!,0))</f>
        <v>#REF!</v>
      </c>
      <c r="F8182" s="9" t="e">
        <f>INDEX(#REF!:#REF!,MATCH($D8182,#REF!:#REF!,0),MATCH(#REF!,#REF!:#REF!,0))</f>
        <v>#REF!</v>
      </c>
    </row>
    <row r="8183" spans="1:6" ht="16.5" x14ac:dyDescent="0.3">
      <c r="A8183" s="9" t="s">
        <v>14142</v>
      </c>
      <c r="B8183" s="9" t="s">
        <v>2023</v>
      </c>
      <c r="C8183" s="10">
        <v>44006</v>
      </c>
      <c r="D8183" s="9">
        <v>8757371024</v>
      </c>
      <c r="E8183" s="9" t="e">
        <f>INDEX(#REF!:#REF!,MATCH($D8183,#REF!:#REF!,0),MATCH(#REF!,#REF!:#REF!,0))</f>
        <v>#REF!</v>
      </c>
      <c r="F8183" s="9" t="e">
        <f>INDEX(#REF!:#REF!,MATCH($D8183,#REF!:#REF!,0),MATCH(#REF!,#REF!:#REF!,0))</f>
        <v>#REF!</v>
      </c>
    </row>
    <row r="8184" spans="1:6" ht="16.5" x14ac:dyDescent="0.3">
      <c r="A8184" s="9" t="s">
        <v>14141</v>
      </c>
      <c r="B8184" s="9" t="s">
        <v>2241</v>
      </c>
      <c r="C8184" s="10">
        <v>28772</v>
      </c>
      <c r="D8184" s="9">
        <v>4773306254</v>
      </c>
      <c r="E8184" s="9" t="e">
        <f>INDEX(#REF!:#REF!,MATCH($D8184,#REF!:#REF!,0),MATCH(#REF!,#REF!:#REF!,0))</f>
        <v>#REF!</v>
      </c>
      <c r="F8184" s="9" t="e">
        <f>INDEX(#REF!:#REF!,MATCH($D8184,#REF!:#REF!,0),MATCH(#REF!,#REF!:#REF!,0))</f>
        <v>#REF!</v>
      </c>
    </row>
    <row r="8185" spans="1:6" ht="16.5" x14ac:dyDescent="0.3">
      <c r="A8185" s="9" t="s">
        <v>14140</v>
      </c>
      <c r="B8185" s="9" t="s">
        <v>2503</v>
      </c>
      <c r="C8185" s="10">
        <v>58068</v>
      </c>
      <c r="D8185" s="9">
        <v>8467388188</v>
      </c>
      <c r="E8185" s="9" t="e">
        <f>INDEX(#REF!:#REF!,MATCH($D8185,#REF!:#REF!,0),MATCH(#REF!,#REF!:#REF!,0))</f>
        <v>#REF!</v>
      </c>
      <c r="F8185" s="9" t="e">
        <f>INDEX(#REF!:#REF!,MATCH($D8185,#REF!:#REF!,0),MATCH(#REF!,#REF!:#REF!,0))</f>
        <v>#REF!</v>
      </c>
    </row>
    <row r="8186" spans="1:6" ht="16.5" x14ac:dyDescent="0.3">
      <c r="A8186" s="9" t="s">
        <v>14139</v>
      </c>
      <c r="B8186" s="9" t="s">
        <v>2063</v>
      </c>
      <c r="C8186" s="10">
        <v>59658</v>
      </c>
      <c r="D8186" s="9">
        <v>4085082426</v>
      </c>
      <c r="E8186" s="9" t="e">
        <f>INDEX(#REF!:#REF!,MATCH($D8186,#REF!:#REF!,0),MATCH(#REF!,#REF!:#REF!,0))</f>
        <v>#REF!</v>
      </c>
      <c r="F8186" s="9" t="e">
        <f>INDEX(#REF!:#REF!,MATCH($D8186,#REF!:#REF!,0),MATCH(#REF!,#REF!:#REF!,0))</f>
        <v>#REF!</v>
      </c>
    </row>
    <row r="8187" spans="1:6" ht="16.5" x14ac:dyDescent="0.3">
      <c r="A8187" s="9" t="s">
        <v>14138</v>
      </c>
      <c r="B8187" s="9" t="s">
        <v>2474</v>
      </c>
      <c r="C8187" s="10">
        <v>21454</v>
      </c>
      <c r="D8187" s="9">
        <v>8401146046</v>
      </c>
      <c r="E8187" s="9" t="e">
        <f>INDEX(#REF!:#REF!,MATCH($D8187,#REF!:#REF!,0),MATCH(#REF!,#REF!:#REF!,0))</f>
        <v>#REF!</v>
      </c>
      <c r="F8187" s="9" t="e">
        <f>INDEX(#REF!:#REF!,MATCH($D8187,#REF!:#REF!,0),MATCH(#REF!,#REF!:#REF!,0))</f>
        <v>#REF!</v>
      </c>
    </row>
    <row r="8188" spans="1:6" ht="16.5" x14ac:dyDescent="0.3">
      <c r="A8188" s="9" t="s">
        <v>14137</v>
      </c>
      <c r="B8188" s="9" t="s">
        <v>3800</v>
      </c>
      <c r="C8188" s="10">
        <v>50251</v>
      </c>
      <c r="D8188" s="9">
        <v>222477806</v>
      </c>
      <c r="E8188" s="9" t="e">
        <f>INDEX(#REF!:#REF!,MATCH($D8188,#REF!:#REF!,0),MATCH(#REF!,#REF!:#REF!,0))</f>
        <v>#REF!</v>
      </c>
      <c r="F8188" s="9" t="e">
        <f>INDEX(#REF!:#REF!,MATCH($D8188,#REF!:#REF!,0),MATCH(#REF!,#REF!:#REF!,0))</f>
        <v>#REF!</v>
      </c>
    </row>
    <row r="8189" spans="1:6" ht="16.5" x14ac:dyDescent="0.3">
      <c r="A8189" s="9" t="s">
        <v>14136</v>
      </c>
      <c r="B8189" s="9" t="s">
        <v>2190</v>
      </c>
      <c r="C8189" s="10">
        <v>58190</v>
      </c>
      <c r="D8189" s="9">
        <v>8349606134</v>
      </c>
      <c r="E8189" s="9" t="e">
        <f>INDEX(#REF!:#REF!,MATCH($D8189,#REF!:#REF!,0),MATCH(#REF!,#REF!:#REF!,0))</f>
        <v>#REF!</v>
      </c>
      <c r="F8189" s="9" t="e">
        <f>INDEX(#REF!:#REF!,MATCH($D8189,#REF!:#REF!,0),MATCH(#REF!,#REF!:#REF!,0))</f>
        <v>#REF!</v>
      </c>
    </row>
    <row r="8190" spans="1:6" ht="16.5" x14ac:dyDescent="0.3">
      <c r="A8190" s="9" t="s">
        <v>14135</v>
      </c>
      <c r="B8190" s="9" t="s">
        <v>2021</v>
      </c>
      <c r="C8190" s="10">
        <v>27398</v>
      </c>
      <c r="D8190" s="9">
        <v>2259282237</v>
      </c>
      <c r="E8190" s="9" t="e">
        <f>INDEX(#REF!:#REF!,MATCH($D8190,#REF!:#REF!,0),MATCH(#REF!,#REF!:#REF!,0))</f>
        <v>#REF!</v>
      </c>
      <c r="F8190" s="9" t="e">
        <f>INDEX(#REF!:#REF!,MATCH($D8190,#REF!:#REF!,0),MATCH(#REF!,#REF!:#REF!,0))</f>
        <v>#REF!</v>
      </c>
    </row>
    <row r="8191" spans="1:6" ht="16.5" x14ac:dyDescent="0.3">
      <c r="A8191" s="9" t="s">
        <v>14134</v>
      </c>
      <c r="B8191" s="9" t="s">
        <v>2445</v>
      </c>
      <c r="C8191" s="10">
        <v>38542</v>
      </c>
      <c r="D8191" s="9">
        <v>1462166245</v>
      </c>
      <c r="E8191" s="9" t="e">
        <f>INDEX(#REF!:#REF!,MATCH($D8191,#REF!:#REF!,0),MATCH(#REF!,#REF!:#REF!,0))</f>
        <v>#REF!</v>
      </c>
      <c r="F8191" s="9" t="e">
        <f>INDEX(#REF!:#REF!,MATCH($D8191,#REF!:#REF!,0),MATCH(#REF!,#REF!:#REF!,0))</f>
        <v>#REF!</v>
      </c>
    </row>
    <row r="8192" spans="1:6" ht="16.5" x14ac:dyDescent="0.3">
      <c r="A8192" s="9" t="s">
        <v>14133</v>
      </c>
      <c r="B8192" s="9" t="s">
        <v>2260</v>
      </c>
      <c r="C8192" s="10">
        <v>12050</v>
      </c>
      <c r="D8192" s="9">
        <v>471886378</v>
      </c>
      <c r="E8192" s="9" t="e">
        <f>INDEX(#REF!:#REF!,MATCH($D8192,#REF!:#REF!,0),MATCH(#REF!,#REF!:#REF!,0))</f>
        <v>#REF!</v>
      </c>
      <c r="F8192" s="9" t="e">
        <f>INDEX(#REF!:#REF!,MATCH($D8192,#REF!:#REF!,0),MATCH(#REF!,#REF!:#REF!,0))</f>
        <v>#REF!</v>
      </c>
    </row>
    <row r="8193" spans="1:6" ht="16.5" x14ac:dyDescent="0.3">
      <c r="A8193" s="9" t="s">
        <v>14132</v>
      </c>
      <c r="B8193" s="9" t="s">
        <v>2121</v>
      </c>
      <c r="C8193" s="10">
        <v>51303</v>
      </c>
      <c r="D8193" s="9">
        <v>6300411419</v>
      </c>
      <c r="E8193" s="9" t="e">
        <f>INDEX(#REF!:#REF!,MATCH($D8193,#REF!:#REF!,0),MATCH(#REF!,#REF!:#REF!,0))</f>
        <v>#REF!</v>
      </c>
      <c r="F8193" s="9" t="e">
        <f>INDEX(#REF!:#REF!,MATCH($D8193,#REF!:#REF!,0),MATCH(#REF!,#REF!:#REF!,0))</f>
        <v>#REF!</v>
      </c>
    </row>
    <row r="8194" spans="1:6" ht="16.5" x14ac:dyDescent="0.3">
      <c r="A8194" s="9" t="s">
        <v>14131</v>
      </c>
      <c r="B8194" s="9" t="s">
        <v>2001</v>
      </c>
      <c r="C8194" s="10">
        <v>27665</v>
      </c>
      <c r="D8194" s="9">
        <v>2234966051</v>
      </c>
      <c r="E8194" s="9" t="e">
        <f>INDEX(#REF!:#REF!,MATCH($D8194,#REF!:#REF!,0),MATCH(#REF!,#REF!:#REF!,0))</f>
        <v>#REF!</v>
      </c>
      <c r="F8194" s="9" t="e">
        <f>INDEX(#REF!:#REF!,MATCH($D8194,#REF!:#REF!,0),MATCH(#REF!,#REF!:#REF!,0))</f>
        <v>#REF!</v>
      </c>
    </row>
    <row r="8195" spans="1:6" ht="16.5" x14ac:dyDescent="0.3">
      <c r="A8195" s="9" t="s">
        <v>14130</v>
      </c>
      <c r="B8195" s="9" t="s">
        <v>2918</v>
      </c>
      <c r="C8195" s="10">
        <v>39284</v>
      </c>
      <c r="D8195" s="9">
        <v>1371021422</v>
      </c>
      <c r="E8195" s="9" t="e">
        <f>INDEX(#REF!:#REF!,MATCH($D8195,#REF!:#REF!,0),MATCH(#REF!,#REF!:#REF!,0))</f>
        <v>#REF!</v>
      </c>
      <c r="F8195" s="9" t="e">
        <f>INDEX(#REF!:#REF!,MATCH($D8195,#REF!:#REF!,0),MATCH(#REF!,#REF!:#REF!,0))</f>
        <v>#REF!</v>
      </c>
    </row>
    <row r="8196" spans="1:6" ht="16.5" x14ac:dyDescent="0.3">
      <c r="A8196" s="9" t="s">
        <v>14129</v>
      </c>
      <c r="B8196" s="9" t="s">
        <v>2090</v>
      </c>
      <c r="C8196" s="10">
        <v>12029</v>
      </c>
      <c r="D8196" s="9">
        <v>5988565948</v>
      </c>
      <c r="E8196" s="9" t="e">
        <f>INDEX(#REF!:#REF!,MATCH($D8196,#REF!:#REF!,0),MATCH(#REF!,#REF!:#REF!,0))</f>
        <v>#REF!</v>
      </c>
      <c r="F8196" s="9" t="e">
        <f>INDEX(#REF!:#REF!,MATCH($D8196,#REF!:#REF!,0),MATCH(#REF!,#REF!:#REF!,0))</f>
        <v>#REF!</v>
      </c>
    </row>
    <row r="8197" spans="1:6" ht="16.5" x14ac:dyDescent="0.3">
      <c r="A8197" s="9" t="s">
        <v>14128</v>
      </c>
      <c r="B8197" s="9" t="s">
        <v>2017</v>
      </c>
      <c r="C8197" s="10">
        <v>32318</v>
      </c>
      <c r="D8197" s="9">
        <v>6214787945</v>
      </c>
      <c r="E8197" s="9" t="e">
        <f>INDEX(#REF!:#REF!,MATCH($D8197,#REF!:#REF!,0),MATCH(#REF!,#REF!:#REF!,0))</f>
        <v>#REF!</v>
      </c>
      <c r="F8197" s="9" t="e">
        <f>INDEX(#REF!:#REF!,MATCH($D8197,#REF!:#REF!,0),MATCH(#REF!,#REF!:#REF!,0))</f>
        <v>#REF!</v>
      </c>
    </row>
    <row r="8198" spans="1:6" ht="16.5" x14ac:dyDescent="0.3">
      <c r="A8198" s="9" t="s">
        <v>14127</v>
      </c>
      <c r="B8198" s="9" t="s">
        <v>3079</v>
      </c>
      <c r="C8198" s="10">
        <v>54754</v>
      </c>
      <c r="D8198" s="9">
        <v>6718456802</v>
      </c>
      <c r="E8198" s="9" t="e">
        <f>INDEX(#REF!:#REF!,MATCH($D8198,#REF!:#REF!,0),MATCH(#REF!,#REF!:#REF!,0))</f>
        <v>#REF!</v>
      </c>
      <c r="F8198" s="9" t="e">
        <f>INDEX(#REF!:#REF!,MATCH($D8198,#REF!:#REF!,0),MATCH(#REF!,#REF!:#REF!,0))</f>
        <v>#REF!</v>
      </c>
    </row>
    <row r="8199" spans="1:6" ht="16.5" x14ac:dyDescent="0.3">
      <c r="A8199" s="9" t="s">
        <v>14126</v>
      </c>
      <c r="B8199" s="9" t="s">
        <v>2354</v>
      </c>
      <c r="C8199" s="10">
        <v>23018</v>
      </c>
      <c r="D8199" s="9">
        <v>5948190226</v>
      </c>
      <c r="E8199" s="9" t="e">
        <f>INDEX(#REF!:#REF!,MATCH($D8199,#REF!:#REF!,0),MATCH(#REF!,#REF!:#REF!,0))</f>
        <v>#REF!</v>
      </c>
      <c r="F8199" s="9" t="e">
        <f>INDEX(#REF!:#REF!,MATCH($D8199,#REF!:#REF!,0),MATCH(#REF!,#REF!:#REF!,0))</f>
        <v>#REF!</v>
      </c>
    </row>
    <row r="8200" spans="1:6" ht="16.5" x14ac:dyDescent="0.3">
      <c r="A8200" s="9" t="s">
        <v>14125</v>
      </c>
      <c r="B8200" s="9" t="s">
        <v>2341</v>
      </c>
      <c r="C8200" s="10">
        <v>28736</v>
      </c>
      <c r="D8200" s="9">
        <v>8850022085</v>
      </c>
      <c r="E8200" s="9" t="e">
        <f>INDEX(#REF!:#REF!,MATCH($D8200,#REF!:#REF!,0),MATCH(#REF!,#REF!:#REF!,0))</f>
        <v>#REF!</v>
      </c>
      <c r="F8200" s="9" t="e">
        <f>INDEX(#REF!:#REF!,MATCH($D8200,#REF!:#REF!,0),MATCH(#REF!,#REF!:#REF!,0))</f>
        <v>#REF!</v>
      </c>
    </row>
    <row r="8201" spans="1:6" ht="16.5" x14ac:dyDescent="0.3">
      <c r="A8201" s="9" t="s">
        <v>14124</v>
      </c>
      <c r="B8201" s="9" t="s">
        <v>2713</v>
      </c>
      <c r="C8201" s="10">
        <v>17118</v>
      </c>
      <c r="D8201" s="9">
        <v>9545462825</v>
      </c>
      <c r="E8201" s="9" t="e">
        <f>INDEX(#REF!:#REF!,MATCH($D8201,#REF!:#REF!,0),MATCH(#REF!,#REF!:#REF!,0))</f>
        <v>#REF!</v>
      </c>
      <c r="F8201" s="9" t="e">
        <f>INDEX(#REF!:#REF!,MATCH($D8201,#REF!:#REF!,0),MATCH(#REF!,#REF!:#REF!,0))</f>
        <v>#REF!</v>
      </c>
    </row>
    <row r="8202" spans="1:6" ht="16.5" x14ac:dyDescent="0.3">
      <c r="A8202" s="9" t="s">
        <v>14123</v>
      </c>
      <c r="B8202" s="9" t="s">
        <v>2373</v>
      </c>
      <c r="C8202" s="10">
        <v>17046</v>
      </c>
      <c r="D8202" s="9">
        <v>1296185559</v>
      </c>
      <c r="E8202" s="9" t="e">
        <f>INDEX(#REF!:#REF!,MATCH($D8202,#REF!:#REF!,0),MATCH(#REF!,#REF!:#REF!,0))</f>
        <v>#REF!</v>
      </c>
      <c r="F8202" s="9" t="e">
        <f>INDEX(#REF!:#REF!,MATCH($D8202,#REF!:#REF!,0),MATCH(#REF!,#REF!:#REF!,0))</f>
        <v>#REF!</v>
      </c>
    </row>
    <row r="8203" spans="1:6" ht="16.5" x14ac:dyDescent="0.3">
      <c r="A8203" s="9" t="s">
        <v>14122</v>
      </c>
      <c r="B8203" s="9" t="s">
        <v>2110</v>
      </c>
      <c r="C8203" s="10">
        <v>29779</v>
      </c>
      <c r="D8203" s="9">
        <v>4783377790</v>
      </c>
      <c r="E8203" s="9" t="e">
        <f>INDEX(#REF!:#REF!,MATCH($D8203,#REF!:#REF!,0),MATCH(#REF!,#REF!:#REF!,0))</f>
        <v>#REF!</v>
      </c>
      <c r="F8203" s="9" t="e">
        <f>INDEX(#REF!:#REF!,MATCH($D8203,#REF!:#REF!,0),MATCH(#REF!,#REF!:#REF!,0))</f>
        <v>#REF!</v>
      </c>
    </row>
    <row r="8204" spans="1:6" ht="16.5" x14ac:dyDescent="0.3">
      <c r="A8204" s="9" t="s">
        <v>14121</v>
      </c>
      <c r="B8204" s="9" t="s">
        <v>3275</v>
      </c>
      <c r="C8204" s="10">
        <v>18851</v>
      </c>
      <c r="D8204" s="9">
        <v>5928086253</v>
      </c>
      <c r="E8204" s="9" t="e">
        <f>INDEX(#REF!:#REF!,MATCH($D8204,#REF!:#REF!,0),MATCH(#REF!,#REF!:#REF!,0))</f>
        <v>#REF!</v>
      </c>
      <c r="F8204" s="9" t="e">
        <f>INDEX(#REF!:#REF!,MATCH($D8204,#REF!:#REF!,0),MATCH(#REF!,#REF!:#REF!,0))</f>
        <v>#REF!</v>
      </c>
    </row>
    <row r="8205" spans="1:6" ht="16.5" x14ac:dyDescent="0.3">
      <c r="A8205" s="9" t="s">
        <v>14120</v>
      </c>
      <c r="B8205" s="9" t="s">
        <v>2961</v>
      </c>
      <c r="C8205" s="10">
        <v>58878</v>
      </c>
      <c r="D8205" s="9">
        <v>4396213212</v>
      </c>
      <c r="E8205" s="9" t="e">
        <f>INDEX(#REF!:#REF!,MATCH($D8205,#REF!:#REF!,0),MATCH(#REF!,#REF!:#REF!,0))</f>
        <v>#REF!</v>
      </c>
      <c r="F8205" s="9" t="e">
        <f>INDEX(#REF!:#REF!,MATCH($D8205,#REF!:#REF!,0),MATCH(#REF!,#REF!:#REF!,0))</f>
        <v>#REF!</v>
      </c>
    </row>
    <row r="8206" spans="1:6" ht="16.5" x14ac:dyDescent="0.3">
      <c r="A8206" s="9" t="s">
        <v>14119</v>
      </c>
      <c r="B8206" s="9" t="s">
        <v>1967</v>
      </c>
      <c r="C8206" s="10">
        <v>17439</v>
      </c>
      <c r="D8206" s="9">
        <v>5134745579</v>
      </c>
      <c r="E8206" s="9" t="e">
        <f>INDEX(#REF!:#REF!,MATCH($D8206,#REF!:#REF!,0),MATCH(#REF!,#REF!:#REF!,0))</f>
        <v>#REF!</v>
      </c>
      <c r="F8206" s="9" t="e">
        <f>INDEX(#REF!:#REF!,MATCH($D8206,#REF!:#REF!,0),MATCH(#REF!,#REF!:#REF!,0))</f>
        <v>#REF!</v>
      </c>
    </row>
    <row r="8207" spans="1:6" ht="16.5" x14ac:dyDescent="0.3">
      <c r="A8207" s="9" t="s">
        <v>14118</v>
      </c>
      <c r="B8207" s="9" t="s">
        <v>3044</v>
      </c>
      <c r="C8207" s="10">
        <v>26853</v>
      </c>
      <c r="D8207" s="9">
        <v>2561690342</v>
      </c>
      <c r="E8207" s="9" t="e">
        <f>INDEX(#REF!:#REF!,MATCH($D8207,#REF!:#REF!,0),MATCH(#REF!,#REF!:#REF!,0))</f>
        <v>#REF!</v>
      </c>
      <c r="F8207" s="9" t="e">
        <f>INDEX(#REF!:#REF!,MATCH($D8207,#REF!:#REF!,0),MATCH(#REF!,#REF!:#REF!,0))</f>
        <v>#REF!</v>
      </c>
    </row>
    <row r="8208" spans="1:6" ht="16.5" x14ac:dyDescent="0.3">
      <c r="A8208" s="9" t="s">
        <v>14117</v>
      </c>
      <c r="B8208" s="9" t="s">
        <v>2933</v>
      </c>
      <c r="C8208" s="10">
        <v>18023</v>
      </c>
      <c r="D8208" s="9">
        <v>9018504580</v>
      </c>
      <c r="E8208" s="9" t="e">
        <f>INDEX(#REF!:#REF!,MATCH($D8208,#REF!:#REF!,0),MATCH(#REF!,#REF!:#REF!,0))</f>
        <v>#REF!</v>
      </c>
      <c r="F8208" s="9" t="e">
        <f>INDEX(#REF!:#REF!,MATCH($D8208,#REF!:#REF!,0),MATCH(#REF!,#REF!:#REF!,0))</f>
        <v>#REF!</v>
      </c>
    </row>
    <row r="8209" spans="1:6" ht="16.5" x14ac:dyDescent="0.3">
      <c r="A8209" s="9" t="s">
        <v>14116</v>
      </c>
      <c r="B8209" s="9" t="s">
        <v>2291</v>
      </c>
      <c r="C8209" s="10">
        <v>22600</v>
      </c>
      <c r="D8209" s="9">
        <v>2524572722</v>
      </c>
      <c r="E8209" s="9" t="e">
        <f>INDEX(#REF!:#REF!,MATCH($D8209,#REF!:#REF!,0),MATCH(#REF!,#REF!:#REF!,0))</f>
        <v>#REF!</v>
      </c>
      <c r="F8209" s="9" t="e">
        <f>INDEX(#REF!:#REF!,MATCH($D8209,#REF!:#REF!,0),MATCH(#REF!,#REF!:#REF!,0))</f>
        <v>#REF!</v>
      </c>
    </row>
    <row r="8210" spans="1:6" ht="16.5" x14ac:dyDescent="0.3">
      <c r="A8210" s="9" t="s">
        <v>14115</v>
      </c>
      <c r="B8210" s="9" t="s">
        <v>2017</v>
      </c>
      <c r="C8210" s="10">
        <v>43410</v>
      </c>
      <c r="D8210" s="9">
        <v>7931128354</v>
      </c>
      <c r="E8210" s="9" t="e">
        <f>INDEX(#REF!:#REF!,MATCH($D8210,#REF!:#REF!,0),MATCH(#REF!,#REF!:#REF!,0))</f>
        <v>#REF!</v>
      </c>
      <c r="F8210" s="9" t="e">
        <f>INDEX(#REF!:#REF!,MATCH($D8210,#REF!:#REF!,0),MATCH(#REF!,#REF!:#REF!,0))</f>
        <v>#REF!</v>
      </c>
    </row>
    <row r="8211" spans="1:6" ht="16.5" x14ac:dyDescent="0.3">
      <c r="A8211" s="9" t="s">
        <v>14114</v>
      </c>
      <c r="B8211" s="9" t="s">
        <v>2532</v>
      </c>
      <c r="C8211" s="10">
        <v>14818</v>
      </c>
      <c r="D8211" s="9">
        <v>2740930763</v>
      </c>
      <c r="E8211" s="9" t="e">
        <f>INDEX(#REF!:#REF!,MATCH($D8211,#REF!:#REF!,0),MATCH(#REF!,#REF!:#REF!,0))</f>
        <v>#REF!</v>
      </c>
      <c r="F8211" s="9" t="e">
        <f>INDEX(#REF!:#REF!,MATCH($D8211,#REF!:#REF!,0),MATCH(#REF!,#REF!:#REF!,0))</f>
        <v>#REF!</v>
      </c>
    </row>
    <row r="8212" spans="1:6" ht="16.5" x14ac:dyDescent="0.3">
      <c r="A8212" s="9" t="s">
        <v>14113</v>
      </c>
      <c r="B8212" s="9" t="s">
        <v>2498</v>
      </c>
      <c r="C8212" s="10">
        <v>34452</v>
      </c>
      <c r="D8212" s="9">
        <v>1992195951</v>
      </c>
      <c r="E8212" s="9" t="e">
        <f>INDEX(#REF!:#REF!,MATCH($D8212,#REF!:#REF!,0),MATCH(#REF!,#REF!:#REF!,0))</f>
        <v>#REF!</v>
      </c>
      <c r="F8212" s="9" t="e">
        <f>INDEX(#REF!:#REF!,MATCH($D8212,#REF!:#REF!,0),MATCH(#REF!,#REF!:#REF!,0))</f>
        <v>#REF!</v>
      </c>
    </row>
    <row r="8213" spans="1:6" ht="16.5" x14ac:dyDescent="0.3">
      <c r="A8213" s="9" t="s">
        <v>14112</v>
      </c>
      <c r="B8213" s="9" t="s">
        <v>2032</v>
      </c>
      <c r="C8213" s="10">
        <v>13969</v>
      </c>
      <c r="D8213" s="9">
        <v>6358114417</v>
      </c>
      <c r="E8213" s="9" t="e">
        <f>INDEX(#REF!:#REF!,MATCH($D8213,#REF!:#REF!,0),MATCH(#REF!,#REF!:#REF!,0))</f>
        <v>#REF!</v>
      </c>
      <c r="F8213" s="9" t="e">
        <f>INDEX(#REF!:#REF!,MATCH($D8213,#REF!:#REF!,0),MATCH(#REF!,#REF!:#REF!,0))</f>
        <v>#REF!</v>
      </c>
    </row>
    <row r="8214" spans="1:6" ht="16.5" x14ac:dyDescent="0.3">
      <c r="A8214" s="9" t="s">
        <v>14111</v>
      </c>
      <c r="B8214" s="9" t="s">
        <v>2870</v>
      </c>
      <c r="C8214" s="10">
        <v>52535</v>
      </c>
      <c r="D8214" s="9">
        <v>1042822263</v>
      </c>
      <c r="E8214" s="9" t="e">
        <f>INDEX(#REF!:#REF!,MATCH($D8214,#REF!:#REF!,0),MATCH(#REF!,#REF!:#REF!,0))</f>
        <v>#REF!</v>
      </c>
      <c r="F8214" s="9" t="e">
        <f>INDEX(#REF!:#REF!,MATCH($D8214,#REF!:#REF!,0),MATCH(#REF!,#REF!:#REF!,0))</f>
        <v>#REF!</v>
      </c>
    </row>
    <row r="8215" spans="1:6" ht="16.5" x14ac:dyDescent="0.3">
      <c r="A8215" s="9" t="s">
        <v>14110</v>
      </c>
      <c r="B8215" s="9" t="s">
        <v>2462</v>
      </c>
      <c r="C8215" s="10">
        <v>29333</v>
      </c>
      <c r="D8215" s="9">
        <v>5134745579</v>
      </c>
      <c r="E8215" s="9" t="e">
        <f>INDEX(#REF!:#REF!,MATCH($D8215,#REF!:#REF!,0),MATCH(#REF!,#REF!:#REF!,0))</f>
        <v>#REF!</v>
      </c>
      <c r="F8215" s="9" t="e">
        <f>INDEX(#REF!:#REF!,MATCH($D8215,#REF!:#REF!,0),MATCH(#REF!,#REF!:#REF!,0))</f>
        <v>#REF!</v>
      </c>
    </row>
    <row r="8216" spans="1:6" ht="16.5" x14ac:dyDescent="0.3">
      <c r="A8216" s="9" t="s">
        <v>14109</v>
      </c>
      <c r="B8216" s="9" t="s">
        <v>2300</v>
      </c>
      <c r="C8216" s="10">
        <v>28344</v>
      </c>
      <c r="D8216" s="9">
        <v>6109997811</v>
      </c>
      <c r="E8216" s="9" t="e">
        <f>INDEX(#REF!:#REF!,MATCH($D8216,#REF!:#REF!,0),MATCH(#REF!,#REF!:#REF!,0))</f>
        <v>#REF!</v>
      </c>
      <c r="F8216" s="9" t="e">
        <f>INDEX(#REF!:#REF!,MATCH($D8216,#REF!:#REF!,0),MATCH(#REF!,#REF!:#REF!,0))</f>
        <v>#REF!</v>
      </c>
    </row>
    <row r="8217" spans="1:6" ht="16.5" x14ac:dyDescent="0.3">
      <c r="A8217" s="9" t="s">
        <v>14108</v>
      </c>
      <c r="B8217" s="9" t="s">
        <v>2286</v>
      </c>
      <c r="C8217" s="10">
        <v>56955</v>
      </c>
      <c r="D8217" s="9">
        <v>3266408608</v>
      </c>
      <c r="E8217" s="9" t="e">
        <f>INDEX(#REF!:#REF!,MATCH($D8217,#REF!:#REF!,0),MATCH(#REF!,#REF!:#REF!,0))</f>
        <v>#REF!</v>
      </c>
      <c r="F8217" s="9" t="e">
        <f>INDEX(#REF!:#REF!,MATCH($D8217,#REF!:#REF!,0),MATCH(#REF!,#REF!:#REF!,0))</f>
        <v>#REF!</v>
      </c>
    </row>
    <row r="8218" spans="1:6" ht="16.5" x14ac:dyDescent="0.3">
      <c r="A8218" s="9" t="s">
        <v>14107</v>
      </c>
      <c r="B8218" s="9" t="s">
        <v>2707</v>
      </c>
      <c r="C8218" s="10">
        <v>10442</v>
      </c>
      <c r="D8218" s="9">
        <v>3101620996</v>
      </c>
      <c r="E8218" s="9" t="e">
        <f>INDEX(#REF!:#REF!,MATCH($D8218,#REF!:#REF!,0),MATCH(#REF!,#REF!:#REF!,0))</f>
        <v>#REF!</v>
      </c>
      <c r="F8218" s="9" t="e">
        <f>INDEX(#REF!:#REF!,MATCH($D8218,#REF!:#REF!,0),MATCH(#REF!,#REF!:#REF!,0))</f>
        <v>#REF!</v>
      </c>
    </row>
    <row r="8219" spans="1:6" ht="16.5" x14ac:dyDescent="0.3">
      <c r="A8219" s="9" t="s">
        <v>14106</v>
      </c>
      <c r="B8219" s="9" t="s">
        <v>2336</v>
      </c>
      <c r="C8219" s="10">
        <v>30991</v>
      </c>
      <c r="D8219" s="9">
        <v>7700368295</v>
      </c>
      <c r="E8219" s="9" t="e">
        <f>INDEX(#REF!:#REF!,MATCH($D8219,#REF!:#REF!,0),MATCH(#REF!,#REF!:#REF!,0))</f>
        <v>#REF!</v>
      </c>
      <c r="F8219" s="9" t="e">
        <f>INDEX(#REF!:#REF!,MATCH($D8219,#REF!:#REF!,0),MATCH(#REF!,#REF!:#REF!,0))</f>
        <v>#REF!</v>
      </c>
    </row>
    <row r="8220" spans="1:6" ht="16.5" x14ac:dyDescent="0.3">
      <c r="A8220" s="9" t="s">
        <v>14105</v>
      </c>
      <c r="B8220" s="9" t="s">
        <v>2103</v>
      </c>
      <c r="C8220" s="10">
        <v>17661</v>
      </c>
      <c r="D8220" s="9">
        <v>8552526727</v>
      </c>
      <c r="E8220" s="9" t="e">
        <f>INDEX(#REF!:#REF!,MATCH($D8220,#REF!:#REF!,0),MATCH(#REF!,#REF!:#REF!,0))</f>
        <v>#REF!</v>
      </c>
      <c r="F8220" s="9" t="e">
        <f>INDEX(#REF!:#REF!,MATCH($D8220,#REF!:#REF!,0),MATCH(#REF!,#REF!:#REF!,0))</f>
        <v>#REF!</v>
      </c>
    </row>
    <row r="8221" spans="1:6" ht="16.5" x14ac:dyDescent="0.3">
      <c r="A8221" s="9" t="s">
        <v>14104</v>
      </c>
      <c r="B8221" s="9" t="s">
        <v>3856</v>
      </c>
      <c r="C8221" s="10">
        <v>40552</v>
      </c>
      <c r="D8221" s="9">
        <v>8238030943</v>
      </c>
      <c r="E8221" s="9" t="e">
        <f>INDEX(#REF!:#REF!,MATCH($D8221,#REF!:#REF!,0),MATCH(#REF!,#REF!:#REF!,0))</f>
        <v>#REF!</v>
      </c>
      <c r="F8221" s="9" t="e">
        <f>INDEX(#REF!:#REF!,MATCH($D8221,#REF!:#REF!,0),MATCH(#REF!,#REF!:#REF!,0))</f>
        <v>#REF!</v>
      </c>
    </row>
    <row r="8222" spans="1:6" ht="16.5" x14ac:dyDescent="0.3">
      <c r="A8222" s="9" t="s">
        <v>14103</v>
      </c>
      <c r="B8222" s="9" t="s">
        <v>2835</v>
      </c>
      <c r="C8222" s="10">
        <v>28426</v>
      </c>
      <c r="D8222" s="9">
        <v>7011563598</v>
      </c>
      <c r="E8222" s="9" t="e">
        <f>INDEX(#REF!:#REF!,MATCH($D8222,#REF!:#REF!,0),MATCH(#REF!,#REF!:#REF!,0))</f>
        <v>#REF!</v>
      </c>
      <c r="F8222" s="9" t="e">
        <f>INDEX(#REF!:#REF!,MATCH($D8222,#REF!:#REF!,0),MATCH(#REF!,#REF!:#REF!,0))</f>
        <v>#REF!</v>
      </c>
    </row>
    <row r="8223" spans="1:6" ht="16.5" x14ac:dyDescent="0.3">
      <c r="A8223" s="9" t="s">
        <v>14102</v>
      </c>
      <c r="B8223" s="9" t="s">
        <v>2193</v>
      </c>
      <c r="C8223" s="10">
        <v>11638</v>
      </c>
      <c r="D8223" s="9">
        <v>1532722974</v>
      </c>
      <c r="E8223" s="9" t="e">
        <f>INDEX(#REF!:#REF!,MATCH($D8223,#REF!:#REF!,0),MATCH(#REF!,#REF!:#REF!,0))</f>
        <v>#REF!</v>
      </c>
      <c r="F8223" s="9" t="e">
        <f>INDEX(#REF!:#REF!,MATCH($D8223,#REF!:#REF!,0),MATCH(#REF!,#REF!:#REF!,0))</f>
        <v>#REF!</v>
      </c>
    </row>
    <row r="8224" spans="1:6" ht="16.5" x14ac:dyDescent="0.3">
      <c r="A8224" s="9" t="s">
        <v>14101</v>
      </c>
      <c r="B8224" s="9" t="s">
        <v>2138</v>
      </c>
      <c r="C8224" s="10">
        <v>49701</v>
      </c>
      <c r="D8224" s="9">
        <v>7673188813</v>
      </c>
      <c r="E8224" s="9" t="e">
        <f>INDEX(#REF!:#REF!,MATCH($D8224,#REF!:#REF!,0),MATCH(#REF!,#REF!:#REF!,0))</f>
        <v>#REF!</v>
      </c>
      <c r="F8224" s="9" t="e">
        <f>INDEX(#REF!:#REF!,MATCH($D8224,#REF!:#REF!,0),MATCH(#REF!,#REF!:#REF!,0))</f>
        <v>#REF!</v>
      </c>
    </row>
    <row r="8225" spans="1:6" ht="16.5" x14ac:dyDescent="0.3">
      <c r="A8225" s="9" t="s">
        <v>14100</v>
      </c>
      <c r="B8225" s="9" t="s">
        <v>2952</v>
      </c>
      <c r="C8225" s="10">
        <v>44892</v>
      </c>
      <c r="D8225" s="9">
        <v>222477806</v>
      </c>
      <c r="E8225" s="9" t="e">
        <f>INDEX(#REF!:#REF!,MATCH($D8225,#REF!:#REF!,0),MATCH(#REF!,#REF!:#REF!,0))</f>
        <v>#REF!</v>
      </c>
      <c r="F8225" s="9" t="e">
        <f>INDEX(#REF!:#REF!,MATCH($D8225,#REF!:#REF!,0),MATCH(#REF!,#REF!:#REF!,0))</f>
        <v>#REF!</v>
      </c>
    </row>
    <row r="8226" spans="1:6" ht="16.5" x14ac:dyDescent="0.3">
      <c r="A8226" s="9" t="s">
        <v>14099</v>
      </c>
      <c r="B8226" s="9" t="s">
        <v>2610</v>
      </c>
      <c r="C8226" s="10">
        <v>44016</v>
      </c>
      <c r="D8226" s="9">
        <v>9800744517</v>
      </c>
      <c r="E8226" s="9" t="e">
        <f>INDEX(#REF!:#REF!,MATCH($D8226,#REF!:#REF!,0),MATCH(#REF!,#REF!:#REF!,0))</f>
        <v>#REF!</v>
      </c>
      <c r="F8226" s="9" t="e">
        <f>INDEX(#REF!:#REF!,MATCH($D8226,#REF!:#REF!,0),MATCH(#REF!,#REF!:#REF!,0))</f>
        <v>#REF!</v>
      </c>
    </row>
    <row r="8227" spans="1:6" ht="16.5" x14ac:dyDescent="0.3">
      <c r="A8227" s="9" t="s">
        <v>14098</v>
      </c>
      <c r="B8227" s="9" t="s">
        <v>3085</v>
      </c>
      <c r="C8227" s="10">
        <v>23204</v>
      </c>
      <c r="D8227" s="9">
        <v>3935718624</v>
      </c>
      <c r="E8227" s="9" t="e">
        <f>INDEX(#REF!:#REF!,MATCH($D8227,#REF!:#REF!,0),MATCH(#REF!,#REF!:#REF!,0))</f>
        <v>#REF!</v>
      </c>
      <c r="F8227" s="9" t="e">
        <f>INDEX(#REF!:#REF!,MATCH($D8227,#REF!:#REF!,0),MATCH(#REF!,#REF!:#REF!,0))</f>
        <v>#REF!</v>
      </c>
    </row>
    <row r="8228" spans="1:6" ht="16.5" x14ac:dyDescent="0.3">
      <c r="A8228" s="9" t="s">
        <v>14097</v>
      </c>
      <c r="B8228" s="9" t="s">
        <v>3123</v>
      </c>
      <c r="C8228" s="10">
        <v>30641</v>
      </c>
      <c r="D8228" s="9">
        <v>8002426673</v>
      </c>
      <c r="E8228" s="9" t="e">
        <f>INDEX(#REF!:#REF!,MATCH($D8228,#REF!:#REF!,0),MATCH(#REF!,#REF!:#REF!,0))</f>
        <v>#REF!</v>
      </c>
      <c r="F8228" s="9" t="e">
        <f>INDEX(#REF!:#REF!,MATCH($D8228,#REF!:#REF!,0),MATCH(#REF!,#REF!:#REF!,0))</f>
        <v>#REF!</v>
      </c>
    </row>
    <row r="8229" spans="1:6" ht="16.5" x14ac:dyDescent="0.3">
      <c r="A8229" s="9" t="s">
        <v>14096</v>
      </c>
      <c r="B8229" s="9" t="s">
        <v>2826</v>
      </c>
      <c r="C8229" s="10">
        <v>50956</v>
      </c>
      <c r="D8229" s="9">
        <v>3670950885</v>
      </c>
      <c r="E8229" s="9" t="e">
        <f>INDEX(#REF!:#REF!,MATCH($D8229,#REF!:#REF!,0),MATCH(#REF!,#REF!:#REF!,0))</f>
        <v>#REF!</v>
      </c>
      <c r="F8229" s="9" t="e">
        <f>INDEX(#REF!:#REF!,MATCH($D8229,#REF!:#REF!,0),MATCH(#REF!,#REF!:#REF!,0))</f>
        <v>#REF!</v>
      </c>
    </row>
    <row r="8230" spans="1:6" ht="16.5" x14ac:dyDescent="0.3">
      <c r="A8230" s="9" t="s">
        <v>14095</v>
      </c>
      <c r="B8230" s="9" t="s">
        <v>3309</v>
      </c>
      <c r="C8230" s="10">
        <v>37561</v>
      </c>
      <c r="D8230" s="9">
        <v>6837456032</v>
      </c>
      <c r="E8230" s="9" t="e">
        <f>INDEX(#REF!:#REF!,MATCH($D8230,#REF!:#REF!,0),MATCH(#REF!,#REF!:#REF!,0))</f>
        <v>#REF!</v>
      </c>
      <c r="F8230" s="9" t="e">
        <f>INDEX(#REF!:#REF!,MATCH($D8230,#REF!:#REF!,0),MATCH(#REF!,#REF!:#REF!,0))</f>
        <v>#REF!</v>
      </c>
    </row>
    <row r="8231" spans="1:6" ht="16.5" x14ac:dyDescent="0.3">
      <c r="A8231" s="9" t="s">
        <v>14094</v>
      </c>
      <c r="B8231" s="9" t="s">
        <v>1973</v>
      </c>
      <c r="C8231" s="10">
        <v>22038</v>
      </c>
      <c r="D8231" s="9">
        <v>1990334539</v>
      </c>
      <c r="E8231" s="9" t="e">
        <f>INDEX(#REF!:#REF!,MATCH($D8231,#REF!:#REF!,0),MATCH(#REF!,#REF!:#REF!,0))</f>
        <v>#REF!</v>
      </c>
      <c r="F8231" s="9" t="e">
        <f>INDEX(#REF!:#REF!,MATCH($D8231,#REF!:#REF!,0),MATCH(#REF!,#REF!:#REF!,0))</f>
        <v>#REF!</v>
      </c>
    </row>
    <row r="8232" spans="1:6" ht="16.5" x14ac:dyDescent="0.3">
      <c r="A8232" s="9" t="s">
        <v>14093</v>
      </c>
      <c r="B8232" s="9" t="s">
        <v>1983</v>
      </c>
      <c r="C8232" s="10">
        <v>38946</v>
      </c>
      <c r="D8232" s="9">
        <v>7152427402</v>
      </c>
      <c r="E8232" s="9" t="e">
        <f>INDEX(#REF!:#REF!,MATCH($D8232,#REF!:#REF!,0),MATCH(#REF!,#REF!:#REF!,0))</f>
        <v>#REF!</v>
      </c>
      <c r="F8232" s="9" t="e">
        <f>INDEX(#REF!:#REF!,MATCH($D8232,#REF!:#REF!,0),MATCH(#REF!,#REF!:#REF!,0))</f>
        <v>#REF!</v>
      </c>
    </row>
    <row r="8233" spans="1:6" ht="16.5" x14ac:dyDescent="0.3">
      <c r="A8233" s="9" t="s">
        <v>14092</v>
      </c>
      <c r="B8233" s="9" t="s">
        <v>2412</v>
      </c>
      <c r="C8233" s="10">
        <v>51193</v>
      </c>
      <c r="D8233" s="9">
        <v>7188904251</v>
      </c>
      <c r="E8233" s="9" t="e">
        <f>INDEX(#REF!:#REF!,MATCH($D8233,#REF!:#REF!,0),MATCH(#REF!,#REF!:#REF!,0))</f>
        <v>#REF!</v>
      </c>
      <c r="F8233" s="9" t="e">
        <f>INDEX(#REF!:#REF!,MATCH($D8233,#REF!:#REF!,0),MATCH(#REF!,#REF!:#REF!,0))</f>
        <v>#REF!</v>
      </c>
    </row>
    <row r="8234" spans="1:6" ht="16.5" x14ac:dyDescent="0.3">
      <c r="A8234" s="9" t="s">
        <v>14091</v>
      </c>
      <c r="B8234" s="9" t="s">
        <v>1995</v>
      </c>
      <c r="C8234" s="10">
        <v>40639</v>
      </c>
      <c r="D8234" s="9">
        <v>4306425231</v>
      </c>
      <c r="E8234" s="9" t="e">
        <f>INDEX(#REF!:#REF!,MATCH($D8234,#REF!:#REF!,0),MATCH(#REF!,#REF!:#REF!,0))</f>
        <v>#REF!</v>
      </c>
      <c r="F8234" s="9" t="e">
        <f>INDEX(#REF!:#REF!,MATCH($D8234,#REF!:#REF!,0),MATCH(#REF!,#REF!:#REF!,0))</f>
        <v>#REF!</v>
      </c>
    </row>
    <row r="8235" spans="1:6" ht="16.5" x14ac:dyDescent="0.3">
      <c r="A8235" s="9" t="s">
        <v>14090</v>
      </c>
      <c r="B8235" s="9" t="s">
        <v>2087</v>
      </c>
      <c r="C8235" s="10">
        <v>24491</v>
      </c>
      <c r="D8235" s="9">
        <v>3670950885</v>
      </c>
      <c r="E8235" s="9" t="e">
        <f>INDEX(#REF!:#REF!,MATCH($D8235,#REF!:#REF!,0),MATCH(#REF!,#REF!:#REF!,0))</f>
        <v>#REF!</v>
      </c>
      <c r="F8235" s="9" t="e">
        <f>INDEX(#REF!:#REF!,MATCH($D8235,#REF!:#REF!,0),MATCH(#REF!,#REF!:#REF!,0))</f>
        <v>#REF!</v>
      </c>
    </row>
    <row r="8236" spans="1:6" ht="16.5" x14ac:dyDescent="0.3">
      <c r="A8236" s="9" t="s">
        <v>14089</v>
      </c>
      <c r="B8236" s="9" t="s">
        <v>2238</v>
      </c>
      <c r="C8236" s="10">
        <v>36801</v>
      </c>
      <c r="D8236" s="9">
        <v>2524849899</v>
      </c>
      <c r="E8236" s="9" t="e">
        <f>INDEX(#REF!:#REF!,MATCH($D8236,#REF!:#REF!,0),MATCH(#REF!,#REF!:#REF!,0))</f>
        <v>#REF!</v>
      </c>
      <c r="F8236" s="9" t="e">
        <f>INDEX(#REF!:#REF!,MATCH($D8236,#REF!:#REF!,0),MATCH(#REF!,#REF!:#REF!,0))</f>
        <v>#REF!</v>
      </c>
    </row>
    <row r="8237" spans="1:6" ht="16.5" x14ac:dyDescent="0.3">
      <c r="A8237" s="9" t="s">
        <v>14088</v>
      </c>
      <c r="B8237" s="9" t="s">
        <v>2503</v>
      </c>
      <c r="C8237" s="10">
        <v>29269</v>
      </c>
      <c r="D8237" s="9">
        <v>9548500949</v>
      </c>
      <c r="E8237" s="9" t="e">
        <f>INDEX(#REF!:#REF!,MATCH($D8237,#REF!:#REF!,0),MATCH(#REF!,#REF!:#REF!,0))</f>
        <v>#REF!</v>
      </c>
      <c r="F8237" s="9" t="e">
        <f>INDEX(#REF!:#REF!,MATCH($D8237,#REF!:#REF!,0),MATCH(#REF!,#REF!:#REF!,0))</f>
        <v>#REF!</v>
      </c>
    </row>
    <row r="8238" spans="1:6" ht="16.5" x14ac:dyDescent="0.3">
      <c r="A8238" s="9" t="s">
        <v>14087</v>
      </c>
      <c r="B8238" s="9" t="s">
        <v>2881</v>
      </c>
      <c r="C8238" s="10">
        <v>41574</v>
      </c>
      <c r="D8238" s="9">
        <v>1351073265</v>
      </c>
      <c r="E8238" s="9" t="e">
        <f>INDEX(#REF!:#REF!,MATCH($D8238,#REF!:#REF!,0),MATCH(#REF!,#REF!:#REF!,0))</f>
        <v>#REF!</v>
      </c>
      <c r="F8238" s="9" t="e">
        <f>INDEX(#REF!:#REF!,MATCH($D8238,#REF!:#REF!,0),MATCH(#REF!,#REF!:#REF!,0))</f>
        <v>#REF!</v>
      </c>
    </row>
    <row r="8239" spans="1:6" ht="16.5" x14ac:dyDescent="0.3">
      <c r="A8239" s="9" t="s">
        <v>14086</v>
      </c>
      <c r="B8239" s="9" t="s">
        <v>2386</v>
      </c>
      <c r="C8239" s="10">
        <v>49364</v>
      </c>
      <c r="D8239" s="9">
        <v>1462166245</v>
      </c>
      <c r="E8239" s="9" t="e">
        <f>INDEX(#REF!:#REF!,MATCH($D8239,#REF!:#REF!,0),MATCH(#REF!,#REF!:#REF!,0))</f>
        <v>#REF!</v>
      </c>
      <c r="F8239" s="9" t="e">
        <f>INDEX(#REF!:#REF!,MATCH($D8239,#REF!:#REF!,0),MATCH(#REF!,#REF!:#REF!,0))</f>
        <v>#REF!</v>
      </c>
    </row>
    <row r="8240" spans="1:6" ht="16.5" x14ac:dyDescent="0.3">
      <c r="A8240" s="9" t="s">
        <v>14085</v>
      </c>
      <c r="B8240" s="9" t="s">
        <v>2085</v>
      </c>
      <c r="C8240" s="10">
        <v>42944</v>
      </c>
      <c r="D8240" s="9">
        <v>3792993961</v>
      </c>
      <c r="E8240" s="9" t="e">
        <f>INDEX(#REF!:#REF!,MATCH($D8240,#REF!:#REF!,0),MATCH(#REF!,#REF!:#REF!,0))</f>
        <v>#REF!</v>
      </c>
      <c r="F8240" s="9" t="e">
        <f>INDEX(#REF!:#REF!,MATCH($D8240,#REF!:#REF!,0),MATCH(#REF!,#REF!:#REF!,0))</f>
        <v>#REF!</v>
      </c>
    </row>
    <row r="8241" spans="1:6" ht="16.5" x14ac:dyDescent="0.3">
      <c r="A8241" s="9" t="s">
        <v>14084</v>
      </c>
      <c r="B8241" s="9" t="s">
        <v>2250</v>
      </c>
      <c r="C8241" s="10">
        <v>10800</v>
      </c>
      <c r="D8241" s="9">
        <v>7888574610</v>
      </c>
      <c r="E8241" s="9" t="e">
        <f>INDEX(#REF!:#REF!,MATCH($D8241,#REF!:#REF!,0),MATCH(#REF!,#REF!:#REF!,0))</f>
        <v>#REF!</v>
      </c>
      <c r="F8241" s="9" t="e">
        <f>INDEX(#REF!:#REF!,MATCH($D8241,#REF!:#REF!,0),MATCH(#REF!,#REF!:#REF!,0))</f>
        <v>#REF!</v>
      </c>
    </row>
    <row r="8242" spans="1:6" ht="16.5" x14ac:dyDescent="0.3">
      <c r="A8242" s="9" t="s">
        <v>14083</v>
      </c>
      <c r="B8242" s="9" t="s">
        <v>2097</v>
      </c>
      <c r="C8242" s="10">
        <v>16464</v>
      </c>
      <c r="D8242" s="9">
        <v>7132417177</v>
      </c>
      <c r="E8242" s="9" t="e">
        <f>INDEX(#REF!:#REF!,MATCH($D8242,#REF!:#REF!,0),MATCH(#REF!,#REF!:#REF!,0))</f>
        <v>#REF!</v>
      </c>
      <c r="F8242" s="9" t="e">
        <f>INDEX(#REF!:#REF!,MATCH($D8242,#REF!:#REF!,0),MATCH(#REF!,#REF!:#REF!,0))</f>
        <v>#REF!</v>
      </c>
    </row>
    <row r="8243" spans="1:6" ht="16.5" x14ac:dyDescent="0.3">
      <c r="A8243" s="9" t="s">
        <v>14082</v>
      </c>
      <c r="B8243" s="9" t="s">
        <v>2183</v>
      </c>
      <c r="C8243" s="10">
        <v>24379</v>
      </c>
      <c r="D8243" s="9">
        <v>8322342209</v>
      </c>
      <c r="E8243" s="9" t="e">
        <f>INDEX(#REF!:#REF!,MATCH($D8243,#REF!:#REF!,0),MATCH(#REF!,#REF!:#REF!,0))</f>
        <v>#REF!</v>
      </c>
      <c r="F8243" s="9" t="e">
        <f>INDEX(#REF!:#REF!,MATCH($D8243,#REF!:#REF!,0),MATCH(#REF!,#REF!:#REF!,0))</f>
        <v>#REF!</v>
      </c>
    </row>
    <row r="8244" spans="1:6" ht="16.5" x14ac:dyDescent="0.3">
      <c r="A8244" s="9" t="s">
        <v>14081</v>
      </c>
      <c r="B8244" s="9" t="s">
        <v>2144</v>
      </c>
      <c r="C8244" s="10">
        <v>57922</v>
      </c>
      <c r="D8244" s="9">
        <v>5828678620</v>
      </c>
      <c r="E8244" s="9" t="e">
        <f>INDEX(#REF!:#REF!,MATCH($D8244,#REF!:#REF!,0),MATCH(#REF!,#REF!:#REF!,0))</f>
        <v>#REF!</v>
      </c>
      <c r="F8244" s="9" t="e">
        <f>INDEX(#REF!:#REF!,MATCH($D8244,#REF!:#REF!,0),MATCH(#REF!,#REF!:#REF!,0))</f>
        <v>#REF!</v>
      </c>
    </row>
    <row r="8245" spans="1:6" ht="16.5" x14ac:dyDescent="0.3">
      <c r="A8245" s="9" t="s">
        <v>14080</v>
      </c>
      <c r="B8245" s="9" t="s">
        <v>2351</v>
      </c>
      <c r="C8245" s="10">
        <v>26723</v>
      </c>
      <c r="D8245" s="9">
        <v>6214787945</v>
      </c>
      <c r="E8245" s="9" t="e">
        <f>INDEX(#REF!:#REF!,MATCH($D8245,#REF!:#REF!,0),MATCH(#REF!,#REF!:#REF!,0))</f>
        <v>#REF!</v>
      </c>
      <c r="F8245" s="9" t="e">
        <f>INDEX(#REF!:#REF!,MATCH($D8245,#REF!:#REF!,0),MATCH(#REF!,#REF!:#REF!,0))</f>
        <v>#REF!</v>
      </c>
    </row>
    <row r="8246" spans="1:6" ht="16.5" x14ac:dyDescent="0.3">
      <c r="A8246" s="9" t="s">
        <v>14079</v>
      </c>
      <c r="B8246" s="9" t="s">
        <v>1985</v>
      </c>
      <c r="C8246" s="10">
        <v>28201</v>
      </c>
      <c r="D8246" s="9">
        <v>5929508313</v>
      </c>
      <c r="E8246" s="9" t="e">
        <f>INDEX(#REF!:#REF!,MATCH($D8246,#REF!:#REF!,0),MATCH(#REF!,#REF!:#REF!,0))</f>
        <v>#REF!</v>
      </c>
      <c r="F8246" s="9" t="e">
        <f>INDEX(#REF!:#REF!,MATCH($D8246,#REF!:#REF!,0),MATCH(#REF!,#REF!:#REF!,0))</f>
        <v>#REF!</v>
      </c>
    </row>
    <row r="8247" spans="1:6" ht="16.5" x14ac:dyDescent="0.3">
      <c r="A8247" s="9" t="s">
        <v>14078</v>
      </c>
      <c r="B8247" s="9" t="s">
        <v>1973</v>
      </c>
      <c r="C8247" s="10">
        <v>50342</v>
      </c>
      <c r="D8247" s="9">
        <v>1192770250</v>
      </c>
      <c r="E8247" s="9" t="e">
        <f>INDEX(#REF!:#REF!,MATCH($D8247,#REF!:#REF!,0),MATCH(#REF!,#REF!:#REF!,0))</f>
        <v>#REF!</v>
      </c>
      <c r="F8247" s="9" t="e">
        <f>INDEX(#REF!:#REF!,MATCH($D8247,#REF!:#REF!,0),MATCH(#REF!,#REF!:#REF!,0))</f>
        <v>#REF!</v>
      </c>
    </row>
    <row r="8248" spans="1:6" ht="16.5" x14ac:dyDescent="0.3">
      <c r="A8248" s="9" t="s">
        <v>14077</v>
      </c>
      <c r="B8248" s="9" t="s">
        <v>3841</v>
      </c>
      <c r="C8248" s="10">
        <v>22991</v>
      </c>
      <c r="D8248" s="9">
        <v>7469392467</v>
      </c>
      <c r="E8248" s="9" t="e">
        <f>INDEX(#REF!:#REF!,MATCH($D8248,#REF!:#REF!,0),MATCH(#REF!,#REF!:#REF!,0))</f>
        <v>#REF!</v>
      </c>
      <c r="F8248" s="9" t="e">
        <f>INDEX(#REF!:#REF!,MATCH($D8248,#REF!:#REF!,0),MATCH(#REF!,#REF!:#REF!,0))</f>
        <v>#REF!</v>
      </c>
    </row>
    <row r="8249" spans="1:6" ht="16.5" x14ac:dyDescent="0.3">
      <c r="A8249" s="9" t="s">
        <v>14076</v>
      </c>
      <c r="B8249" s="9" t="s">
        <v>2129</v>
      </c>
      <c r="C8249" s="10">
        <v>12161</v>
      </c>
      <c r="D8249" s="9">
        <v>9447906176</v>
      </c>
      <c r="E8249" s="9" t="e">
        <f>INDEX(#REF!:#REF!,MATCH($D8249,#REF!:#REF!,0),MATCH(#REF!,#REF!:#REF!,0))</f>
        <v>#REF!</v>
      </c>
      <c r="F8249" s="9" t="e">
        <f>INDEX(#REF!:#REF!,MATCH($D8249,#REF!:#REF!,0),MATCH(#REF!,#REF!:#REF!,0))</f>
        <v>#REF!</v>
      </c>
    </row>
    <row r="8250" spans="1:6" ht="16.5" x14ac:dyDescent="0.3">
      <c r="A8250" s="9" t="s">
        <v>14075</v>
      </c>
      <c r="B8250" s="9" t="s">
        <v>3241</v>
      </c>
      <c r="C8250" s="10">
        <v>34881</v>
      </c>
      <c r="D8250" s="9">
        <v>6227038881</v>
      </c>
      <c r="E8250" s="9" t="e">
        <f>INDEX(#REF!:#REF!,MATCH($D8250,#REF!:#REF!,0),MATCH(#REF!,#REF!:#REF!,0))</f>
        <v>#REF!</v>
      </c>
      <c r="F8250" s="9" t="e">
        <f>INDEX(#REF!:#REF!,MATCH($D8250,#REF!:#REF!,0),MATCH(#REF!,#REF!:#REF!,0))</f>
        <v>#REF!</v>
      </c>
    </row>
    <row r="8251" spans="1:6" ht="16.5" x14ac:dyDescent="0.3">
      <c r="A8251" s="9" t="s">
        <v>14074</v>
      </c>
      <c r="B8251" s="9" t="s">
        <v>2140</v>
      </c>
      <c r="C8251" s="10">
        <v>45712</v>
      </c>
      <c r="D8251" s="9">
        <v>2975315244</v>
      </c>
      <c r="E8251" s="9" t="e">
        <f>INDEX(#REF!:#REF!,MATCH($D8251,#REF!:#REF!,0),MATCH(#REF!,#REF!:#REF!,0))</f>
        <v>#REF!</v>
      </c>
      <c r="F8251" s="9" t="e">
        <f>INDEX(#REF!:#REF!,MATCH($D8251,#REF!:#REF!,0),MATCH(#REF!,#REF!:#REF!,0))</f>
        <v>#REF!</v>
      </c>
    </row>
    <row r="8252" spans="1:6" ht="16.5" x14ac:dyDescent="0.3">
      <c r="A8252" s="9" t="s">
        <v>14073</v>
      </c>
      <c r="B8252" s="9" t="s">
        <v>3366</v>
      </c>
      <c r="C8252" s="10">
        <v>53974</v>
      </c>
      <c r="D8252" s="9">
        <v>481875921</v>
      </c>
      <c r="E8252" s="9" t="e">
        <f>INDEX(#REF!:#REF!,MATCH($D8252,#REF!:#REF!,0),MATCH(#REF!,#REF!:#REF!,0))</f>
        <v>#REF!</v>
      </c>
      <c r="F8252" s="9" t="e">
        <f>INDEX(#REF!:#REF!,MATCH($D8252,#REF!:#REF!,0),MATCH(#REF!,#REF!:#REF!,0))</f>
        <v>#REF!</v>
      </c>
    </row>
    <row r="8253" spans="1:6" ht="16.5" x14ac:dyDescent="0.3">
      <c r="A8253" s="9" t="s">
        <v>14072</v>
      </c>
      <c r="B8253" s="9" t="s">
        <v>2645</v>
      </c>
      <c r="C8253" s="10">
        <v>21194</v>
      </c>
      <c r="D8253" s="9">
        <v>7741079360</v>
      </c>
      <c r="E8253" s="9" t="e">
        <f>INDEX(#REF!:#REF!,MATCH($D8253,#REF!:#REF!,0),MATCH(#REF!,#REF!:#REF!,0))</f>
        <v>#REF!</v>
      </c>
      <c r="F8253" s="9" t="e">
        <f>INDEX(#REF!:#REF!,MATCH($D8253,#REF!:#REF!,0),MATCH(#REF!,#REF!:#REF!,0))</f>
        <v>#REF!</v>
      </c>
    </row>
    <row r="8254" spans="1:6" ht="16.5" x14ac:dyDescent="0.3">
      <c r="A8254" s="9" t="s">
        <v>14071</v>
      </c>
      <c r="B8254" s="9" t="s">
        <v>2759</v>
      </c>
      <c r="C8254" s="10">
        <v>16419</v>
      </c>
      <c r="D8254" s="9">
        <v>8519669638</v>
      </c>
      <c r="E8254" s="9" t="e">
        <f>INDEX(#REF!:#REF!,MATCH($D8254,#REF!:#REF!,0),MATCH(#REF!,#REF!:#REF!,0))</f>
        <v>#REF!</v>
      </c>
      <c r="F8254" s="9" t="e">
        <f>INDEX(#REF!:#REF!,MATCH($D8254,#REF!:#REF!,0),MATCH(#REF!,#REF!:#REF!,0))</f>
        <v>#REF!</v>
      </c>
    </row>
    <row r="8255" spans="1:6" ht="16.5" x14ac:dyDescent="0.3">
      <c r="A8255" s="9" t="s">
        <v>14070</v>
      </c>
      <c r="B8255" s="9" t="s">
        <v>2406</v>
      </c>
      <c r="C8255" s="10">
        <v>39900</v>
      </c>
      <c r="D8255" s="9">
        <v>9023313240</v>
      </c>
      <c r="E8255" s="9" t="e">
        <f>INDEX(#REF!:#REF!,MATCH($D8255,#REF!:#REF!,0),MATCH(#REF!,#REF!:#REF!,0))</f>
        <v>#REF!</v>
      </c>
      <c r="F8255" s="9" t="e">
        <f>INDEX(#REF!:#REF!,MATCH($D8255,#REF!:#REF!,0),MATCH(#REF!,#REF!:#REF!,0))</f>
        <v>#REF!</v>
      </c>
    </row>
    <row r="8256" spans="1:6" ht="16.5" x14ac:dyDescent="0.3">
      <c r="A8256" s="9" t="s">
        <v>14069</v>
      </c>
      <c r="B8256" s="9" t="s">
        <v>2465</v>
      </c>
      <c r="C8256" s="10">
        <v>51886</v>
      </c>
      <c r="D8256" s="9">
        <v>9013891098</v>
      </c>
      <c r="E8256" s="9" t="e">
        <f>INDEX(#REF!:#REF!,MATCH($D8256,#REF!:#REF!,0),MATCH(#REF!,#REF!:#REF!,0))</f>
        <v>#REF!</v>
      </c>
      <c r="F8256" s="9" t="e">
        <f>INDEX(#REF!:#REF!,MATCH($D8256,#REF!:#REF!,0),MATCH(#REF!,#REF!:#REF!,0))</f>
        <v>#REF!</v>
      </c>
    </row>
    <row r="8257" spans="1:6" ht="16.5" x14ac:dyDescent="0.3">
      <c r="A8257" s="9" t="s">
        <v>14068</v>
      </c>
      <c r="B8257" s="9" t="s">
        <v>2029</v>
      </c>
      <c r="C8257" s="10">
        <v>47427</v>
      </c>
      <c r="D8257" s="9">
        <v>8875320292</v>
      </c>
      <c r="E8257" s="9" t="e">
        <f>INDEX(#REF!:#REF!,MATCH($D8257,#REF!:#REF!,0),MATCH(#REF!,#REF!:#REF!,0))</f>
        <v>#REF!</v>
      </c>
      <c r="F8257" s="9" t="e">
        <f>INDEX(#REF!:#REF!,MATCH($D8257,#REF!:#REF!,0),MATCH(#REF!,#REF!:#REF!,0))</f>
        <v>#REF!</v>
      </c>
    </row>
    <row r="8258" spans="1:6" ht="16.5" x14ac:dyDescent="0.3">
      <c r="A8258" s="9" t="s">
        <v>14067</v>
      </c>
      <c r="B8258" s="9" t="s">
        <v>2783</v>
      </c>
      <c r="C8258" s="10">
        <v>51868</v>
      </c>
      <c r="D8258" s="9">
        <v>3779559293</v>
      </c>
      <c r="E8258" s="9" t="e">
        <f>INDEX(#REF!:#REF!,MATCH($D8258,#REF!:#REF!,0),MATCH(#REF!,#REF!:#REF!,0))</f>
        <v>#REF!</v>
      </c>
      <c r="F8258" s="9" t="e">
        <f>INDEX(#REF!:#REF!,MATCH($D8258,#REF!:#REF!,0),MATCH(#REF!,#REF!:#REF!,0))</f>
        <v>#REF!</v>
      </c>
    </row>
    <row r="8259" spans="1:6" ht="16.5" x14ac:dyDescent="0.3">
      <c r="A8259" s="9" t="s">
        <v>14066</v>
      </c>
      <c r="B8259" s="9" t="s">
        <v>2005</v>
      </c>
      <c r="C8259" s="10">
        <v>53400</v>
      </c>
      <c r="D8259" s="9">
        <v>9096285417</v>
      </c>
      <c r="E8259" s="9" t="e">
        <f>INDEX(#REF!:#REF!,MATCH($D8259,#REF!:#REF!,0),MATCH(#REF!,#REF!:#REF!,0))</f>
        <v>#REF!</v>
      </c>
      <c r="F8259" s="9" t="e">
        <f>INDEX(#REF!:#REF!,MATCH($D8259,#REF!:#REF!,0),MATCH(#REF!,#REF!:#REF!,0))</f>
        <v>#REF!</v>
      </c>
    </row>
    <row r="8260" spans="1:6" ht="16.5" x14ac:dyDescent="0.3">
      <c r="A8260" s="9" t="s">
        <v>14065</v>
      </c>
      <c r="B8260" s="9" t="s">
        <v>2001</v>
      </c>
      <c r="C8260" s="10">
        <v>50921</v>
      </c>
      <c r="D8260" s="9">
        <v>6209983448</v>
      </c>
      <c r="E8260" s="9" t="e">
        <f>INDEX(#REF!:#REF!,MATCH($D8260,#REF!:#REF!,0),MATCH(#REF!,#REF!:#REF!,0))</f>
        <v>#REF!</v>
      </c>
      <c r="F8260" s="9" t="e">
        <f>INDEX(#REF!:#REF!,MATCH($D8260,#REF!:#REF!,0),MATCH(#REF!,#REF!:#REF!,0))</f>
        <v>#REF!</v>
      </c>
    </row>
    <row r="8261" spans="1:6" ht="16.5" x14ac:dyDescent="0.3">
      <c r="A8261" s="9" t="s">
        <v>14064</v>
      </c>
      <c r="B8261" s="9" t="s">
        <v>2396</v>
      </c>
      <c r="C8261" s="10">
        <v>24770</v>
      </c>
      <c r="D8261" s="9">
        <v>7304628987</v>
      </c>
      <c r="E8261" s="9" t="e">
        <f>INDEX(#REF!:#REF!,MATCH($D8261,#REF!:#REF!,0),MATCH(#REF!,#REF!:#REF!,0))</f>
        <v>#REF!</v>
      </c>
      <c r="F8261" s="9" t="e">
        <f>INDEX(#REF!:#REF!,MATCH($D8261,#REF!:#REF!,0),MATCH(#REF!,#REF!:#REF!,0))</f>
        <v>#REF!</v>
      </c>
    </row>
    <row r="8262" spans="1:6" ht="16.5" x14ac:dyDescent="0.3">
      <c r="A8262" s="9" t="s">
        <v>14063</v>
      </c>
      <c r="B8262" s="9" t="s">
        <v>2768</v>
      </c>
      <c r="C8262" s="10">
        <v>40487</v>
      </c>
      <c r="D8262" s="9">
        <v>2944219065</v>
      </c>
      <c r="E8262" s="9" t="e">
        <f>INDEX(#REF!:#REF!,MATCH($D8262,#REF!:#REF!,0),MATCH(#REF!,#REF!:#REF!,0))</f>
        <v>#REF!</v>
      </c>
      <c r="F8262" s="9" t="e">
        <f>INDEX(#REF!:#REF!,MATCH($D8262,#REF!:#REF!,0),MATCH(#REF!,#REF!:#REF!,0))</f>
        <v>#REF!</v>
      </c>
    </row>
    <row r="8263" spans="1:6" ht="16.5" x14ac:dyDescent="0.3">
      <c r="A8263" s="9" t="s">
        <v>14062</v>
      </c>
      <c r="B8263" s="9" t="s">
        <v>2050</v>
      </c>
      <c r="C8263" s="10">
        <v>14341</v>
      </c>
      <c r="D8263" s="9">
        <v>5811999097</v>
      </c>
      <c r="E8263" s="9" t="e">
        <f>INDEX(#REF!:#REF!,MATCH($D8263,#REF!:#REF!,0),MATCH(#REF!,#REF!:#REF!,0))</f>
        <v>#REF!</v>
      </c>
      <c r="F8263" s="9" t="e">
        <f>INDEX(#REF!:#REF!,MATCH($D8263,#REF!:#REF!,0),MATCH(#REF!,#REF!:#REF!,0))</f>
        <v>#REF!</v>
      </c>
    </row>
    <row r="8264" spans="1:6" ht="16.5" x14ac:dyDescent="0.3">
      <c r="A8264" s="9" t="s">
        <v>14061</v>
      </c>
      <c r="B8264" s="9" t="s">
        <v>2939</v>
      </c>
      <c r="C8264" s="10">
        <v>57705</v>
      </c>
      <c r="D8264" s="9">
        <v>844376051</v>
      </c>
      <c r="E8264" s="9" t="e">
        <f>INDEX(#REF!:#REF!,MATCH($D8264,#REF!:#REF!,0),MATCH(#REF!,#REF!:#REF!,0))</f>
        <v>#REF!</v>
      </c>
      <c r="F8264" s="9" t="e">
        <f>INDEX(#REF!:#REF!,MATCH($D8264,#REF!:#REF!,0),MATCH(#REF!,#REF!:#REF!,0))</f>
        <v>#REF!</v>
      </c>
    </row>
    <row r="8265" spans="1:6" ht="16.5" x14ac:dyDescent="0.3">
      <c r="A8265" s="9" t="s">
        <v>14060</v>
      </c>
      <c r="B8265" s="9" t="s">
        <v>2323</v>
      </c>
      <c r="C8265" s="10">
        <v>42783</v>
      </c>
      <c r="D8265" s="9">
        <v>1953937357</v>
      </c>
      <c r="E8265" s="9" t="e">
        <f>INDEX(#REF!:#REF!,MATCH($D8265,#REF!:#REF!,0),MATCH(#REF!,#REF!:#REF!,0))</f>
        <v>#REF!</v>
      </c>
      <c r="F8265" s="9" t="e">
        <f>INDEX(#REF!:#REF!,MATCH($D8265,#REF!:#REF!,0),MATCH(#REF!,#REF!:#REF!,0))</f>
        <v>#REF!</v>
      </c>
    </row>
    <row r="8266" spans="1:6" ht="16.5" x14ac:dyDescent="0.3">
      <c r="A8266" s="9" t="s">
        <v>14059</v>
      </c>
      <c r="B8266" s="9" t="s">
        <v>2208</v>
      </c>
      <c r="C8266" s="10">
        <v>46560</v>
      </c>
      <c r="D8266" s="9">
        <v>4499766028</v>
      </c>
      <c r="E8266" s="9" t="e">
        <f>INDEX(#REF!:#REF!,MATCH($D8266,#REF!:#REF!,0),MATCH(#REF!,#REF!:#REF!,0))</f>
        <v>#REF!</v>
      </c>
      <c r="F8266" s="9" t="e">
        <f>INDEX(#REF!:#REF!,MATCH($D8266,#REF!:#REF!,0),MATCH(#REF!,#REF!:#REF!,0))</f>
        <v>#REF!</v>
      </c>
    </row>
    <row r="8267" spans="1:6" ht="16.5" x14ac:dyDescent="0.3">
      <c r="A8267" s="9" t="s">
        <v>14058</v>
      </c>
      <c r="B8267" s="9" t="s">
        <v>2174</v>
      </c>
      <c r="C8267" s="10">
        <v>59391</v>
      </c>
      <c r="D8267" s="9">
        <v>4900475084</v>
      </c>
      <c r="E8267" s="9" t="e">
        <f>INDEX(#REF!:#REF!,MATCH($D8267,#REF!:#REF!,0),MATCH(#REF!,#REF!:#REF!,0))</f>
        <v>#REF!</v>
      </c>
      <c r="F8267" s="9" t="e">
        <f>INDEX(#REF!:#REF!,MATCH($D8267,#REF!:#REF!,0),MATCH(#REF!,#REF!:#REF!,0))</f>
        <v>#REF!</v>
      </c>
    </row>
    <row r="8268" spans="1:6" ht="16.5" x14ac:dyDescent="0.3">
      <c r="A8268" s="9" t="s">
        <v>14057</v>
      </c>
      <c r="B8268" s="9" t="s">
        <v>2216</v>
      </c>
      <c r="C8268" s="10">
        <v>58705</v>
      </c>
      <c r="D8268" s="9">
        <v>3288836432</v>
      </c>
      <c r="E8268" s="9" t="e">
        <f>INDEX(#REF!:#REF!,MATCH($D8268,#REF!:#REF!,0),MATCH(#REF!,#REF!:#REF!,0))</f>
        <v>#REF!</v>
      </c>
      <c r="F8268" s="9" t="e">
        <f>INDEX(#REF!:#REF!,MATCH($D8268,#REF!:#REF!,0),MATCH(#REF!,#REF!:#REF!,0))</f>
        <v>#REF!</v>
      </c>
    </row>
    <row r="8269" spans="1:6" ht="16.5" x14ac:dyDescent="0.3">
      <c r="A8269" s="9" t="s">
        <v>14056</v>
      </c>
      <c r="B8269" s="9" t="s">
        <v>2658</v>
      </c>
      <c r="C8269" s="10">
        <v>26698</v>
      </c>
      <c r="D8269" s="9">
        <v>7240169995</v>
      </c>
      <c r="E8269" s="9" t="e">
        <f>INDEX(#REF!:#REF!,MATCH($D8269,#REF!:#REF!,0),MATCH(#REF!,#REF!:#REF!,0))</f>
        <v>#REF!</v>
      </c>
      <c r="F8269" s="9" t="e">
        <f>INDEX(#REF!:#REF!,MATCH($D8269,#REF!:#REF!,0),MATCH(#REF!,#REF!:#REF!,0))</f>
        <v>#REF!</v>
      </c>
    </row>
    <row r="8270" spans="1:6" ht="16.5" x14ac:dyDescent="0.3">
      <c r="A8270" s="9" t="s">
        <v>14055</v>
      </c>
      <c r="B8270" s="9" t="s">
        <v>2063</v>
      </c>
      <c r="C8270" s="10">
        <v>13777</v>
      </c>
      <c r="D8270" s="9">
        <v>5759255762</v>
      </c>
      <c r="E8270" s="9" t="e">
        <f>INDEX(#REF!:#REF!,MATCH($D8270,#REF!:#REF!,0),MATCH(#REF!,#REF!:#REF!,0))</f>
        <v>#REF!</v>
      </c>
      <c r="F8270" s="9" t="e">
        <f>INDEX(#REF!:#REF!,MATCH($D8270,#REF!:#REF!,0),MATCH(#REF!,#REF!:#REF!,0))</f>
        <v>#REF!</v>
      </c>
    </row>
    <row r="8271" spans="1:6" ht="16.5" x14ac:dyDescent="0.3">
      <c r="A8271" s="9" t="s">
        <v>14054</v>
      </c>
      <c r="B8271" s="9" t="s">
        <v>1959</v>
      </c>
      <c r="C8271" s="10">
        <v>38666</v>
      </c>
      <c r="D8271" s="9">
        <v>492630925</v>
      </c>
      <c r="E8271" s="9" t="e">
        <f>INDEX(#REF!:#REF!,MATCH($D8271,#REF!:#REF!,0),MATCH(#REF!,#REF!:#REF!,0))</f>
        <v>#REF!</v>
      </c>
      <c r="F8271" s="9" t="e">
        <f>INDEX(#REF!:#REF!,MATCH($D8271,#REF!:#REF!,0),MATCH(#REF!,#REF!:#REF!,0))</f>
        <v>#REF!</v>
      </c>
    </row>
    <row r="8272" spans="1:6" ht="16.5" x14ac:dyDescent="0.3">
      <c r="A8272" s="9" t="s">
        <v>14053</v>
      </c>
      <c r="B8272" s="9" t="s">
        <v>2436</v>
      </c>
      <c r="C8272" s="10">
        <v>33366</v>
      </c>
      <c r="D8272" s="9">
        <v>1918356416</v>
      </c>
      <c r="E8272" s="9" t="e">
        <f>INDEX(#REF!:#REF!,MATCH($D8272,#REF!:#REF!,0),MATCH(#REF!,#REF!:#REF!,0))</f>
        <v>#REF!</v>
      </c>
      <c r="F8272" s="9" t="e">
        <f>INDEX(#REF!:#REF!,MATCH($D8272,#REF!:#REF!,0),MATCH(#REF!,#REF!:#REF!,0))</f>
        <v>#REF!</v>
      </c>
    </row>
    <row r="8273" spans="1:6" ht="16.5" x14ac:dyDescent="0.3">
      <c r="A8273" s="9" t="s">
        <v>14052</v>
      </c>
      <c r="B8273" s="9" t="s">
        <v>1953</v>
      </c>
      <c r="C8273" s="10">
        <v>31542</v>
      </c>
      <c r="D8273" s="9">
        <v>9018504580</v>
      </c>
      <c r="E8273" s="9" t="e">
        <f>INDEX(#REF!:#REF!,MATCH($D8273,#REF!:#REF!,0),MATCH(#REF!,#REF!:#REF!,0))</f>
        <v>#REF!</v>
      </c>
      <c r="F8273" s="9" t="e">
        <f>INDEX(#REF!:#REF!,MATCH($D8273,#REF!:#REF!,0),MATCH(#REF!,#REF!:#REF!,0))</f>
        <v>#REF!</v>
      </c>
    </row>
    <row r="8274" spans="1:6" ht="16.5" x14ac:dyDescent="0.3">
      <c r="A8274" s="9" t="s">
        <v>14051</v>
      </c>
      <c r="B8274" s="9" t="s">
        <v>2129</v>
      </c>
      <c r="C8274" s="10">
        <v>56178</v>
      </c>
      <c r="D8274" s="9">
        <v>4359854056</v>
      </c>
      <c r="E8274" s="9" t="e">
        <f>INDEX(#REF!:#REF!,MATCH($D8274,#REF!:#REF!,0),MATCH(#REF!,#REF!:#REF!,0))</f>
        <v>#REF!</v>
      </c>
      <c r="F8274" s="9" t="e">
        <f>INDEX(#REF!:#REF!,MATCH($D8274,#REF!:#REF!,0),MATCH(#REF!,#REF!:#REF!,0))</f>
        <v>#REF!</v>
      </c>
    </row>
    <row r="8275" spans="1:6" ht="16.5" x14ac:dyDescent="0.3">
      <c r="A8275" s="9" t="s">
        <v>14050</v>
      </c>
      <c r="B8275" s="9" t="s">
        <v>1947</v>
      </c>
      <c r="C8275" s="10">
        <v>26885</v>
      </c>
      <c r="D8275" s="9">
        <v>594961432</v>
      </c>
      <c r="E8275" s="9" t="e">
        <f>INDEX(#REF!:#REF!,MATCH($D8275,#REF!:#REF!,0),MATCH(#REF!,#REF!:#REF!,0))</f>
        <v>#REF!</v>
      </c>
      <c r="F8275" s="9" t="e">
        <f>INDEX(#REF!:#REF!,MATCH($D8275,#REF!:#REF!,0),MATCH(#REF!,#REF!:#REF!,0))</f>
        <v>#REF!</v>
      </c>
    </row>
    <row r="8276" spans="1:6" ht="16.5" x14ac:dyDescent="0.3">
      <c r="A8276" s="9" t="s">
        <v>14049</v>
      </c>
      <c r="B8276" s="9" t="s">
        <v>3430</v>
      </c>
      <c r="C8276" s="10">
        <v>31185</v>
      </c>
      <c r="D8276" s="9">
        <v>7011563598</v>
      </c>
      <c r="E8276" s="9" t="e">
        <f>INDEX(#REF!:#REF!,MATCH($D8276,#REF!:#REF!,0),MATCH(#REF!,#REF!:#REF!,0))</f>
        <v>#REF!</v>
      </c>
      <c r="F8276" s="9" t="e">
        <f>INDEX(#REF!:#REF!,MATCH($D8276,#REF!:#REF!,0),MATCH(#REF!,#REF!:#REF!,0))</f>
        <v>#REF!</v>
      </c>
    </row>
    <row r="8277" spans="1:6" ht="16.5" x14ac:dyDescent="0.3">
      <c r="A8277" s="9" t="s">
        <v>14048</v>
      </c>
      <c r="B8277" s="9" t="s">
        <v>2312</v>
      </c>
      <c r="C8277" s="10">
        <v>16645</v>
      </c>
      <c r="D8277" s="9">
        <v>8349606134</v>
      </c>
      <c r="E8277" s="9" t="e">
        <f>INDEX(#REF!:#REF!,MATCH($D8277,#REF!:#REF!,0),MATCH(#REF!,#REF!:#REF!,0))</f>
        <v>#REF!</v>
      </c>
      <c r="F8277" s="9" t="e">
        <f>INDEX(#REF!:#REF!,MATCH($D8277,#REF!:#REF!,0),MATCH(#REF!,#REF!:#REF!,0))</f>
        <v>#REF!</v>
      </c>
    </row>
    <row r="8278" spans="1:6" ht="16.5" x14ac:dyDescent="0.3">
      <c r="A8278" s="9" t="s">
        <v>14047</v>
      </c>
      <c r="B8278" s="9" t="s">
        <v>2013</v>
      </c>
      <c r="C8278" s="10">
        <v>32062</v>
      </c>
      <c r="D8278" s="9">
        <v>4342145855</v>
      </c>
      <c r="E8278" s="9" t="e">
        <f>INDEX(#REF!:#REF!,MATCH($D8278,#REF!:#REF!,0),MATCH(#REF!,#REF!:#REF!,0))</f>
        <v>#REF!</v>
      </c>
      <c r="F8278" s="9" t="e">
        <f>INDEX(#REF!:#REF!,MATCH($D8278,#REF!:#REF!,0),MATCH(#REF!,#REF!:#REF!,0))</f>
        <v>#REF!</v>
      </c>
    </row>
    <row r="8279" spans="1:6" ht="16.5" x14ac:dyDescent="0.3">
      <c r="A8279" s="9" t="s">
        <v>14046</v>
      </c>
      <c r="B8279" s="9" t="s">
        <v>2021</v>
      </c>
      <c r="C8279" s="10">
        <v>32413</v>
      </c>
      <c r="D8279" s="9">
        <v>3497169404</v>
      </c>
      <c r="E8279" s="9" t="e">
        <f>INDEX(#REF!:#REF!,MATCH($D8279,#REF!:#REF!,0),MATCH(#REF!,#REF!:#REF!,0))</f>
        <v>#REF!</v>
      </c>
      <c r="F8279" s="9" t="e">
        <f>INDEX(#REF!:#REF!,MATCH($D8279,#REF!:#REF!,0),MATCH(#REF!,#REF!:#REF!,0))</f>
        <v>#REF!</v>
      </c>
    </row>
    <row r="8280" spans="1:6" ht="16.5" x14ac:dyDescent="0.3">
      <c r="A8280" s="9" t="s">
        <v>14045</v>
      </c>
      <c r="B8280" s="9" t="s">
        <v>2021</v>
      </c>
      <c r="C8280" s="10">
        <v>40549</v>
      </c>
      <c r="D8280" s="9">
        <v>3824197065</v>
      </c>
      <c r="E8280" s="9" t="e">
        <f>INDEX(#REF!:#REF!,MATCH($D8280,#REF!:#REF!,0),MATCH(#REF!,#REF!:#REF!,0))</f>
        <v>#REF!</v>
      </c>
      <c r="F8280" s="9" t="e">
        <f>INDEX(#REF!:#REF!,MATCH($D8280,#REF!:#REF!,0),MATCH(#REF!,#REF!:#REF!,0))</f>
        <v>#REF!</v>
      </c>
    </row>
    <row r="8281" spans="1:6" ht="16.5" x14ac:dyDescent="0.3">
      <c r="A8281" s="9" t="s">
        <v>14044</v>
      </c>
      <c r="B8281" s="9" t="s">
        <v>2713</v>
      </c>
      <c r="C8281" s="10">
        <v>25971</v>
      </c>
      <c r="D8281" s="9">
        <v>2607689635</v>
      </c>
      <c r="E8281" s="9" t="e">
        <f>INDEX(#REF!:#REF!,MATCH($D8281,#REF!:#REF!,0),MATCH(#REF!,#REF!:#REF!,0))</f>
        <v>#REF!</v>
      </c>
      <c r="F8281" s="9" t="e">
        <f>INDEX(#REF!:#REF!,MATCH($D8281,#REF!:#REF!,0),MATCH(#REF!,#REF!:#REF!,0))</f>
        <v>#REF!</v>
      </c>
    </row>
    <row r="8282" spans="1:6" ht="16.5" x14ac:dyDescent="0.3">
      <c r="A8282" s="9" t="s">
        <v>14043</v>
      </c>
      <c r="B8282" s="9" t="s">
        <v>3229</v>
      </c>
      <c r="C8282" s="10">
        <v>36089</v>
      </c>
      <c r="D8282" s="9">
        <v>303831626</v>
      </c>
      <c r="E8282" s="9" t="e">
        <f>INDEX(#REF!:#REF!,MATCH($D8282,#REF!:#REF!,0),MATCH(#REF!,#REF!:#REF!,0))</f>
        <v>#REF!</v>
      </c>
      <c r="F8282" s="9" t="e">
        <f>INDEX(#REF!:#REF!,MATCH($D8282,#REF!:#REF!,0),MATCH(#REF!,#REF!:#REF!,0))</f>
        <v>#REF!</v>
      </c>
    </row>
    <row r="8283" spans="1:6" ht="16.5" x14ac:dyDescent="0.3">
      <c r="A8283" s="9" t="s">
        <v>14042</v>
      </c>
      <c r="B8283" s="9" t="s">
        <v>2935</v>
      </c>
      <c r="C8283" s="10">
        <v>43075</v>
      </c>
      <c r="D8283" s="9">
        <v>5299481160</v>
      </c>
      <c r="E8283" s="9" t="e">
        <f>INDEX(#REF!:#REF!,MATCH($D8283,#REF!:#REF!,0),MATCH(#REF!,#REF!:#REF!,0))</f>
        <v>#REF!</v>
      </c>
      <c r="F8283" s="9" t="e">
        <f>INDEX(#REF!:#REF!,MATCH($D8283,#REF!:#REF!,0),MATCH(#REF!,#REF!:#REF!,0))</f>
        <v>#REF!</v>
      </c>
    </row>
    <row r="8284" spans="1:6" ht="16.5" x14ac:dyDescent="0.3">
      <c r="A8284" s="9" t="s">
        <v>14041</v>
      </c>
      <c r="B8284" s="9" t="s">
        <v>2056</v>
      </c>
      <c r="C8284" s="10">
        <v>17233</v>
      </c>
      <c r="D8284" s="9">
        <v>4009257075</v>
      </c>
      <c r="E8284" s="9" t="e">
        <f>INDEX(#REF!:#REF!,MATCH($D8284,#REF!:#REF!,0),MATCH(#REF!,#REF!:#REF!,0))</f>
        <v>#REF!</v>
      </c>
      <c r="F8284" s="9" t="e">
        <f>INDEX(#REF!:#REF!,MATCH($D8284,#REF!:#REF!,0),MATCH(#REF!,#REF!:#REF!,0))</f>
        <v>#REF!</v>
      </c>
    </row>
    <row r="8285" spans="1:6" ht="16.5" x14ac:dyDescent="0.3">
      <c r="A8285" s="9" t="s">
        <v>14040</v>
      </c>
      <c r="B8285" s="9" t="s">
        <v>3229</v>
      </c>
      <c r="C8285" s="10">
        <v>42067</v>
      </c>
      <c r="D8285" s="9">
        <v>2821741499</v>
      </c>
      <c r="E8285" s="9" t="e">
        <f>INDEX(#REF!:#REF!,MATCH($D8285,#REF!:#REF!,0),MATCH(#REF!,#REF!:#REF!,0))</f>
        <v>#REF!</v>
      </c>
      <c r="F8285" s="9" t="e">
        <f>INDEX(#REF!:#REF!,MATCH($D8285,#REF!:#REF!,0),MATCH(#REF!,#REF!:#REF!,0))</f>
        <v>#REF!</v>
      </c>
    </row>
    <row r="8286" spans="1:6" ht="16.5" x14ac:dyDescent="0.3">
      <c r="A8286" s="9" t="s">
        <v>14039</v>
      </c>
      <c r="B8286" s="9" t="s">
        <v>2633</v>
      </c>
      <c r="C8286" s="10">
        <v>35726</v>
      </c>
      <c r="D8286" s="9">
        <v>4492546545</v>
      </c>
      <c r="E8286" s="9" t="e">
        <f>INDEX(#REF!:#REF!,MATCH($D8286,#REF!:#REF!,0),MATCH(#REF!,#REF!:#REF!,0))</f>
        <v>#REF!</v>
      </c>
      <c r="F8286" s="9" t="e">
        <f>INDEX(#REF!:#REF!,MATCH($D8286,#REF!:#REF!,0),MATCH(#REF!,#REF!:#REF!,0))</f>
        <v>#REF!</v>
      </c>
    </row>
    <row r="8287" spans="1:6" ht="16.5" x14ac:dyDescent="0.3">
      <c r="A8287" s="9" t="s">
        <v>14038</v>
      </c>
      <c r="B8287" s="9" t="s">
        <v>2005</v>
      </c>
      <c r="C8287" s="10">
        <v>23288</v>
      </c>
      <c r="D8287" s="9">
        <v>6375014751</v>
      </c>
      <c r="E8287" s="9" t="e">
        <f>INDEX(#REF!:#REF!,MATCH($D8287,#REF!:#REF!,0),MATCH(#REF!,#REF!:#REF!,0))</f>
        <v>#REF!</v>
      </c>
      <c r="F8287" s="9" t="e">
        <f>INDEX(#REF!:#REF!,MATCH($D8287,#REF!:#REF!,0),MATCH(#REF!,#REF!:#REF!,0))</f>
        <v>#REF!</v>
      </c>
    </row>
    <row r="8288" spans="1:6" ht="16.5" x14ac:dyDescent="0.3">
      <c r="A8288" s="9" t="s">
        <v>14037</v>
      </c>
      <c r="B8288" s="9" t="s">
        <v>2038</v>
      </c>
      <c r="C8288" s="10">
        <v>40751</v>
      </c>
      <c r="D8288" s="9">
        <v>4958503722</v>
      </c>
      <c r="E8288" s="9" t="e">
        <f>INDEX(#REF!:#REF!,MATCH($D8288,#REF!:#REF!,0),MATCH(#REF!,#REF!:#REF!,0))</f>
        <v>#REF!</v>
      </c>
      <c r="F8288" s="9" t="e">
        <f>INDEX(#REF!:#REF!,MATCH($D8288,#REF!:#REF!,0),MATCH(#REF!,#REF!:#REF!,0))</f>
        <v>#REF!</v>
      </c>
    </row>
    <row r="8289" spans="1:6" ht="16.5" x14ac:dyDescent="0.3">
      <c r="A8289" s="9" t="s">
        <v>14036</v>
      </c>
      <c r="B8289" s="9" t="s">
        <v>2406</v>
      </c>
      <c r="C8289" s="10">
        <v>49123</v>
      </c>
      <c r="D8289" s="9">
        <v>8908432159</v>
      </c>
      <c r="E8289" s="9" t="e">
        <f>INDEX(#REF!:#REF!,MATCH($D8289,#REF!:#REF!,0),MATCH(#REF!,#REF!:#REF!,0))</f>
        <v>#REF!</v>
      </c>
      <c r="F8289" s="9" t="e">
        <f>INDEX(#REF!:#REF!,MATCH($D8289,#REF!:#REF!,0),MATCH(#REF!,#REF!:#REF!,0))</f>
        <v>#REF!</v>
      </c>
    </row>
    <row r="8290" spans="1:6" ht="16.5" x14ac:dyDescent="0.3">
      <c r="A8290" s="9" t="s">
        <v>14035</v>
      </c>
      <c r="B8290" s="9" t="s">
        <v>2323</v>
      </c>
      <c r="C8290" s="10">
        <v>32847</v>
      </c>
      <c r="D8290" s="9">
        <v>2117567142</v>
      </c>
      <c r="E8290" s="9" t="e">
        <f>INDEX(#REF!:#REF!,MATCH($D8290,#REF!:#REF!,0),MATCH(#REF!,#REF!:#REF!,0))</f>
        <v>#REF!</v>
      </c>
      <c r="F8290" s="9" t="e">
        <f>INDEX(#REF!:#REF!,MATCH($D8290,#REF!:#REF!,0),MATCH(#REF!,#REF!:#REF!,0))</f>
        <v>#REF!</v>
      </c>
    </row>
    <row r="8291" spans="1:6" ht="16.5" x14ac:dyDescent="0.3">
      <c r="A8291" s="9" t="s">
        <v>14034</v>
      </c>
      <c r="B8291" s="9" t="s">
        <v>2757</v>
      </c>
      <c r="C8291" s="10">
        <v>47814</v>
      </c>
      <c r="D8291" s="9">
        <v>1898839557</v>
      </c>
      <c r="E8291" s="9" t="e">
        <f>INDEX(#REF!:#REF!,MATCH($D8291,#REF!:#REF!,0),MATCH(#REF!,#REF!:#REF!,0))</f>
        <v>#REF!</v>
      </c>
      <c r="F8291" s="9" t="e">
        <f>INDEX(#REF!:#REF!,MATCH($D8291,#REF!:#REF!,0),MATCH(#REF!,#REF!:#REF!,0))</f>
        <v>#REF!</v>
      </c>
    </row>
    <row r="8292" spans="1:6" ht="16.5" x14ac:dyDescent="0.3">
      <c r="A8292" s="9" t="s">
        <v>14033</v>
      </c>
      <c r="B8292" s="9" t="s">
        <v>2216</v>
      </c>
      <c r="C8292" s="10">
        <v>38563</v>
      </c>
      <c r="D8292" s="9">
        <v>495702854</v>
      </c>
      <c r="E8292" s="9" t="e">
        <f>INDEX(#REF!:#REF!,MATCH($D8292,#REF!:#REF!,0),MATCH(#REF!,#REF!:#REF!,0))</f>
        <v>#REF!</v>
      </c>
      <c r="F8292" s="9" t="e">
        <f>INDEX(#REF!:#REF!,MATCH($D8292,#REF!:#REF!,0),MATCH(#REF!,#REF!:#REF!,0))</f>
        <v>#REF!</v>
      </c>
    </row>
    <row r="8293" spans="1:6" ht="16.5" x14ac:dyDescent="0.3">
      <c r="A8293" s="9" t="s">
        <v>14032</v>
      </c>
      <c r="B8293" s="9" t="s">
        <v>3079</v>
      </c>
      <c r="C8293" s="10">
        <v>22851</v>
      </c>
      <c r="D8293" s="9">
        <v>3227873028</v>
      </c>
      <c r="E8293" s="9" t="e">
        <f>INDEX(#REF!:#REF!,MATCH($D8293,#REF!:#REF!,0),MATCH(#REF!,#REF!:#REF!,0))</f>
        <v>#REF!</v>
      </c>
      <c r="F8293" s="9" t="e">
        <f>INDEX(#REF!:#REF!,MATCH($D8293,#REF!:#REF!,0),MATCH(#REF!,#REF!:#REF!,0))</f>
        <v>#REF!</v>
      </c>
    </row>
    <row r="8294" spans="1:6" ht="16.5" x14ac:dyDescent="0.3">
      <c r="A8294" s="9" t="s">
        <v>14031</v>
      </c>
      <c r="B8294" s="9" t="s">
        <v>2219</v>
      </c>
      <c r="C8294" s="10">
        <v>15975</v>
      </c>
      <c r="D8294" s="9">
        <v>1009146149</v>
      </c>
      <c r="E8294" s="9" t="e">
        <f>INDEX(#REF!:#REF!,MATCH($D8294,#REF!:#REF!,0),MATCH(#REF!,#REF!:#REF!,0))</f>
        <v>#REF!</v>
      </c>
      <c r="F8294" s="9" t="e">
        <f>INDEX(#REF!:#REF!,MATCH($D8294,#REF!:#REF!,0),MATCH(#REF!,#REF!:#REF!,0))</f>
        <v>#REF!</v>
      </c>
    </row>
    <row r="8295" spans="1:6" ht="16.5" x14ac:dyDescent="0.3">
      <c r="A8295" s="9" t="s">
        <v>14030</v>
      </c>
      <c r="B8295" s="9" t="s">
        <v>2013</v>
      </c>
      <c r="C8295" s="10">
        <v>22785</v>
      </c>
      <c r="D8295" s="9">
        <v>3013094990</v>
      </c>
      <c r="E8295" s="9" t="e">
        <f>INDEX(#REF!:#REF!,MATCH($D8295,#REF!:#REF!,0),MATCH(#REF!,#REF!:#REF!,0))</f>
        <v>#REF!</v>
      </c>
      <c r="F8295" s="9" t="e">
        <f>INDEX(#REF!:#REF!,MATCH($D8295,#REF!:#REF!,0),MATCH(#REF!,#REF!:#REF!,0))</f>
        <v>#REF!</v>
      </c>
    </row>
    <row r="8296" spans="1:6" ht="16.5" x14ac:dyDescent="0.3">
      <c r="A8296" s="9" t="s">
        <v>14029</v>
      </c>
      <c r="B8296" s="9" t="s">
        <v>3077</v>
      </c>
      <c r="C8296" s="10">
        <v>12132</v>
      </c>
      <c r="D8296" s="9">
        <v>8875305560</v>
      </c>
      <c r="E8296" s="9" t="e">
        <f>INDEX(#REF!:#REF!,MATCH($D8296,#REF!:#REF!,0),MATCH(#REF!,#REF!:#REF!,0))</f>
        <v>#REF!</v>
      </c>
      <c r="F8296" s="9" t="e">
        <f>INDEX(#REF!:#REF!,MATCH($D8296,#REF!:#REF!,0),MATCH(#REF!,#REF!:#REF!,0))</f>
        <v>#REF!</v>
      </c>
    </row>
    <row r="8297" spans="1:6" ht="16.5" x14ac:dyDescent="0.3">
      <c r="A8297" s="9" t="s">
        <v>14028</v>
      </c>
      <c r="B8297" s="9" t="s">
        <v>2129</v>
      </c>
      <c r="C8297" s="10">
        <v>11179</v>
      </c>
      <c r="D8297" s="9">
        <v>895027720</v>
      </c>
      <c r="E8297" s="9" t="e">
        <f>INDEX(#REF!:#REF!,MATCH($D8297,#REF!:#REF!,0),MATCH(#REF!,#REF!:#REF!,0))</f>
        <v>#REF!</v>
      </c>
      <c r="F8297" s="9" t="e">
        <f>INDEX(#REF!:#REF!,MATCH($D8297,#REF!:#REF!,0),MATCH(#REF!,#REF!:#REF!,0))</f>
        <v>#REF!</v>
      </c>
    </row>
    <row r="8298" spans="1:6" ht="16.5" x14ac:dyDescent="0.3">
      <c r="A8298" s="9" t="s">
        <v>14027</v>
      </c>
      <c r="B8298" s="9" t="s">
        <v>1999</v>
      </c>
      <c r="C8298" s="10">
        <v>43149</v>
      </c>
      <c r="D8298" s="9">
        <v>8162941088</v>
      </c>
      <c r="E8298" s="9" t="e">
        <f>INDEX(#REF!:#REF!,MATCH($D8298,#REF!:#REF!,0),MATCH(#REF!,#REF!:#REF!,0))</f>
        <v>#REF!</v>
      </c>
      <c r="F8298" s="9" t="e">
        <f>INDEX(#REF!:#REF!,MATCH($D8298,#REF!:#REF!,0),MATCH(#REF!,#REF!:#REF!,0))</f>
        <v>#REF!</v>
      </c>
    </row>
    <row r="8299" spans="1:6" ht="16.5" x14ac:dyDescent="0.3">
      <c r="A8299" s="9" t="s">
        <v>14026</v>
      </c>
      <c r="B8299" s="9" t="s">
        <v>3372</v>
      </c>
      <c r="C8299" s="10">
        <v>51731</v>
      </c>
      <c r="D8299" s="9">
        <v>325547246</v>
      </c>
      <c r="E8299" s="9" t="e">
        <f>INDEX(#REF!:#REF!,MATCH($D8299,#REF!:#REF!,0),MATCH(#REF!,#REF!:#REF!,0))</f>
        <v>#REF!</v>
      </c>
      <c r="F8299" s="9" t="e">
        <f>INDEX(#REF!:#REF!,MATCH($D8299,#REF!:#REF!,0),MATCH(#REF!,#REF!:#REF!,0))</f>
        <v>#REF!</v>
      </c>
    </row>
    <row r="8300" spans="1:6" ht="16.5" x14ac:dyDescent="0.3">
      <c r="A8300" s="9" t="s">
        <v>14025</v>
      </c>
      <c r="B8300" s="9" t="s">
        <v>2161</v>
      </c>
      <c r="C8300" s="10">
        <v>47119</v>
      </c>
      <c r="D8300" s="9">
        <v>2958727874</v>
      </c>
      <c r="E8300" s="9" t="e">
        <f>INDEX(#REF!:#REF!,MATCH($D8300,#REF!:#REF!,0),MATCH(#REF!,#REF!:#REF!,0))</f>
        <v>#REF!</v>
      </c>
      <c r="F8300" s="9" t="e">
        <f>INDEX(#REF!:#REF!,MATCH($D8300,#REF!:#REF!,0),MATCH(#REF!,#REF!:#REF!,0))</f>
        <v>#REF!</v>
      </c>
    </row>
    <row r="8301" spans="1:6" ht="16.5" x14ac:dyDescent="0.3">
      <c r="A8301" s="9" t="s">
        <v>14024</v>
      </c>
      <c r="B8301" s="9" t="s">
        <v>2136</v>
      </c>
      <c r="C8301" s="10">
        <v>37531</v>
      </c>
      <c r="D8301" s="9">
        <v>6209983448</v>
      </c>
      <c r="E8301" s="9" t="e">
        <f>INDEX(#REF!:#REF!,MATCH($D8301,#REF!:#REF!,0),MATCH(#REF!,#REF!:#REF!,0))</f>
        <v>#REF!</v>
      </c>
      <c r="F8301" s="9" t="e">
        <f>INDEX(#REF!:#REF!,MATCH($D8301,#REF!:#REF!,0),MATCH(#REF!,#REF!:#REF!,0))</f>
        <v>#REF!</v>
      </c>
    </row>
    <row r="8302" spans="1:6" ht="16.5" x14ac:dyDescent="0.3">
      <c r="A8302" s="9" t="s">
        <v>14023</v>
      </c>
      <c r="B8302" s="9" t="s">
        <v>2582</v>
      </c>
      <c r="C8302" s="10">
        <v>23220</v>
      </c>
      <c r="D8302" s="9">
        <v>1364767856</v>
      </c>
      <c r="E8302" s="9" t="e">
        <f>INDEX(#REF!:#REF!,MATCH($D8302,#REF!:#REF!,0),MATCH(#REF!,#REF!:#REF!,0))</f>
        <v>#REF!</v>
      </c>
      <c r="F8302" s="9" t="e">
        <f>INDEX(#REF!:#REF!,MATCH($D8302,#REF!:#REF!,0),MATCH(#REF!,#REF!:#REF!,0))</f>
        <v>#REF!</v>
      </c>
    </row>
    <row r="8303" spans="1:6" ht="16.5" x14ac:dyDescent="0.3">
      <c r="A8303" s="9" t="s">
        <v>14022</v>
      </c>
      <c r="B8303" s="9" t="s">
        <v>2179</v>
      </c>
      <c r="C8303" s="10">
        <v>40017</v>
      </c>
      <c r="D8303" s="9">
        <v>3469413983</v>
      </c>
      <c r="E8303" s="9" t="e">
        <f>INDEX(#REF!:#REF!,MATCH($D8303,#REF!:#REF!,0),MATCH(#REF!,#REF!:#REF!,0))</f>
        <v>#REF!</v>
      </c>
      <c r="F8303" s="9" t="e">
        <f>INDEX(#REF!:#REF!,MATCH($D8303,#REF!:#REF!,0),MATCH(#REF!,#REF!:#REF!,0))</f>
        <v>#REF!</v>
      </c>
    </row>
    <row r="8304" spans="1:6" ht="16.5" x14ac:dyDescent="0.3">
      <c r="A8304" s="9" t="s">
        <v>14021</v>
      </c>
      <c r="B8304" s="9" t="s">
        <v>2291</v>
      </c>
      <c r="C8304" s="10">
        <v>25028</v>
      </c>
      <c r="D8304" s="9">
        <v>1472093461</v>
      </c>
      <c r="E8304" s="9" t="e">
        <f>INDEX(#REF!:#REF!,MATCH($D8304,#REF!:#REF!,0),MATCH(#REF!,#REF!:#REF!,0))</f>
        <v>#REF!</v>
      </c>
      <c r="F8304" s="9" t="e">
        <f>INDEX(#REF!:#REF!,MATCH($D8304,#REF!:#REF!,0),MATCH(#REF!,#REF!:#REF!,0))</f>
        <v>#REF!</v>
      </c>
    </row>
    <row r="8305" spans="1:6" ht="16.5" x14ac:dyDescent="0.3">
      <c r="A8305" s="9" t="s">
        <v>14020</v>
      </c>
      <c r="B8305" s="9" t="s">
        <v>2985</v>
      </c>
      <c r="C8305" s="10">
        <v>46980</v>
      </c>
      <c r="D8305" s="9">
        <v>7888574610</v>
      </c>
      <c r="E8305" s="9" t="e">
        <f>INDEX(#REF!:#REF!,MATCH($D8305,#REF!:#REF!,0),MATCH(#REF!,#REF!:#REF!,0))</f>
        <v>#REF!</v>
      </c>
      <c r="F8305" s="9" t="e">
        <f>INDEX(#REF!:#REF!,MATCH($D8305,#REF!:#REF!,0),MATCH(#REF!,#REF!:#REF!,0))</f>
        <v>#REF!</v>
      </c>
    </row>
    <row r="8306" spans="1:6" ht="16.5" x14ac:dyDescent="0.3">
      <c r="A8306" s="9" t="s">
        <v>14019</v>
      </c>
      <c r="B8306" s="9" t="s">
        <v>2129</v>
      </c>
      <c r="C8306" s="10">
        <v>15515</v>
      </c>
      <c r="D8306" s="9">
        <v>7492341709</v>
      </c>
      <c r="E8306" s="9" t="e">
        <f>INDEX(#REF!:#REF!,MATCH($D8306,#REF!:#REF!,0),MATCH(#REF!,#REF!:#REF!,0))</f>
        <v>#REF!</v>
      </c>
      <c r="F8306" s="9" t="e">
        <f>INDEX(#REF!:#REF!,MATCH($D8306,#REF!:#REF!,0),MATCH(#REF!,#REF!:#REF!,0))</f>
        <v>#REF!</v>
      </c>
    </row>
    <row r="8307" spans="1:6" ht="16.5" x14ac:dyDescent="0.3">
      <c r="A8307" s="9" t="s">
        <v>14018</v>
      </c>
      <c r="B8307" s="9" t="s">
        <v>2532</v>
      </c>
      <c r="C8307" s="10">
        <v>49777</v>
      </c>
      <c r="D8307" s="9">
        <v>1411873114</v>
      </c>
      <c r="E8307" s="9" t="e">
        <f>INDEX(#REF!:#REF!,MATCH($D8307,#REF!:#REF!,0),MATCH(#REF!,#REF!:#REF!,0))</f>
        <v>#REF!</v>
      </c>
      <c r="F8307" s="9" t="e">
        <f>INDEX(#REF!:#REF!,MATCH($D8307,#REF!:#REF!,0),MATCH(#REF!,#REF!:#REF!,0))</f>
        <v>#REF!</v>
      </c>
    </row>
    <row r="8308" spans="1:6" ht="16.5" x14ac:dyDescent="0.3">
      <c r="A8308" s="9" t="s">
        <v>14017</v>
      </c>
      <c r="B8308" s="9" t="s">
        <v>2258</v>
      </c>
      <c r="C8308" s="10">
        <v>38199</v>
      </c>
      <c r="D8308" s="9">
        <v>4029727026</v>
      </c>
      <c r="E8308" s="9" t="e">
        <f>INDEX(#REF!:#REF!,MATCH($D8308,#REF!:#REF!,0),MATCH(#REF!,#REF!:#REF!,0))</f>
        <v>#REF!</v>
      </c>
      <c r="F8308" s="9" t="e">
        <f>INDEX(#REF!:#REF!,MATCH($D8308,#REF!:#REF!,0),MATCH(#REF!,#REF!:#REF!,0))</f>
        <v>#REF!</v>
      </c>
    </row>
    <row r="8309" spans="1:6" ht="16.5" x14ac:dyDescent="0.3">
      <c r="A8309" s="9" t="s">
        <v>14016</v>
      </c>
      <c r="B8309" s="9" t="s">
        <v>2023</v>
      </c>
      <c r="C8309" s="10">
        <v>49203</v>
      </c>
      <c r="D8309" s="9">
        <v>4269946768</v>
      </c>
      <c r="E8309" s="9" t="e">
        <f>INDEX(#REF!:#REF!,MATCH($D8309,#REF!:#REF!,0),MATCH(#REF!,#REF!:#REF!,0))</f>
        <v>#REF!</v>
      </c>
      <c r="F8309" s="9" t="e">
        <f>INDEX(#REF!:#REF!,MATCH($D8309,#REF!:#REF!,0),MATCH(#REF!,#REF!:#REF!,0))</f>
        <v>#REF!</v>
      </c>
    </row>
    <row r="8310" spans="1:6" ht="16.5" x14ac:dyDescent="0.3">
      <c r="A8310" s="9" t="s">
        <v>14015</v>
      </c>
      <c r="B8310" s="9" t="s">
        <v>2267</v>
      </c>
      <c r="C8310" s="10">
        <v>41241</v>
      </c>
      <c r="D8310" s="9">
        <v>5503746279</v>
      </c>
      <c r="E8310" s="9" t="e">
        <f>INDEX(#REF!:#REF!,MATCH($D8310,#REF!:#REF!,0),MATCH(#REF!,#REF!:#REF!,0))</f>
        <v>#REF!</v>
      </c>
      <c r="F8310" s="9" t="e">
        <f>INDEX(#REF!:#REF!,MATCH($D8310,#REF!:#REF!,0),MATCH(#REF!,#REF!:#REF!,0))</f>
        <v>#REF!</v>
      </c>
    </row>
    <row r="8311" spans="1:6" ht="16.5" x14ac:dyDescent="0.3">
      <c r="A8311" s="9" t="s">
        <v>14014</v>
      </c>
      <c r="B8311" s="9" t="s">
        <v>2564</v>
      </c>
      <c r="C8311" s="10">
        <v>44347</v>
      </c>
      <c r="D8311" s="9">
        <v>7824503232</v>
      </c>
      <c r="E8311" s="9" t="e">
        <f>INDEX(#REF!:#REF!,MATCH($D8311,#REF!:#REF!,0),MATCH(#REF!,#REF!:#REF!,0))</f>
        <v>#REF!</v>
      </c>
      <c r="F8311" s="9" t="e">
        <f>INDEX(#REF!:#REF!,MATCH($D8311,#REF!:#REF!,0),MATCH(#REF!,#REF!:#REF!,0))</f>
        <v>#REF!</v>
      </c>
    </row>
    <row r="8312" spans="1:6" ht="16.5" x14ac:dyDescent="0.3">
      <c r="A8312" s="9" t="s">
        <v>14013</v>
      </c>
      <c r="B8312" s="9" t="s">
        <v>2667</v>
      </c>
      <c r="C8312" s="10">
        <v>31824</v>
      </c>
      <c r="D8312" s="9">
        <v>885693418</v>
      </c>
      <c r="E8312" s="9" t="e">
        <f>INDEX(#REF!:#REF!,MATCH($D8312,#REF!:#REF!,0),MATCH(#REF!,#REF!:#REF!,0))</f>
        <v>#REF!</v>
      </c>
      <c r="F8312" s="9" t="e">
        <f>INDEX(#REF!:#REF!,MATCH($D8312,#REF!:#REF!,0),MATCH(#REF!,#REF!:#REF!,0))</f>
        <v>#REF!</v>
      </c>
    </row>
    <row r="8313" spans="1:6" ht="16.5" x14ac:dyDescent="0.3">
      <c r="A8313" s="9" t="s">
        <v>14012</v>
      </c>
      <c r="B8313" s="9" t="s">
        <v>1943</v>
      </c>
      <c r="C8313" s="10">
        <v>46163</v>
      </c>
      <c r="D8313" s="9">
        <v>4398950745</v>
      </c>
      <c r="E8313" s="9" t="e">
        <f>INDEX(#REF!:#REF!,MATCH($D8313,#REF!:#REF!,0),MATCH(#REF!,#REF!:#REF!,0))</f>
        <v>#REF!</v>
      </c>
      <c r="F8313" s="9" t="e">
        <f>INDEX(#REF!:#REF!,MATCH($D8313,#REF!:#REF!,0),MATCH(#REF!,#REF!:#REF!,0))</f>
        <v>#REF!</v>
      </c>
    </row>
    <row r="8314" spans="1:6" ht="16.5" x14ac:dyDescent="0.3">
      <c r="A8314" s="9" t="s">
        <v>14011</v>
      </c>
      <c r="B8314" s="9" t="s">
        <v>2011</v>
      </c>
      <c r="C8314" s="10">
        <v>18955</v>
      </c>
      <c r="D8314" s="9">
        <v>4499766028</v>
      </c>
      <c r="E8314" s="9" t="e">
        <f>INDEX(#REF!:#REF!,MATCH($D8314,#REF!:#REF!,0),MATCH(#REF!,#REF!:#REF!,0))</f>
        <v>#REF!</v>
      </c>
      <c r="F8314" s="9" t="e">
        <f>INDEX(#REF!:#REF!,MATCH($D8314,#REF!:#REF!,0),MATCH(#REF!,#REF!:#REF!,0))</f>
        <v>#REF!</v>
      </c>
    </row>
    <row r="8315" spans="1:6" ht="16.5" x14ac:dyDescent="0.3">
      <c r="A8315" s="9" t="s">
        <v>14010</v>
      </c>
      <c r="B8315" s="9" t="s">
        <v>2136</v>
      </c>
      <c r="C8315" s="10">
        <v>24435</v>
      </c>
      <c r="D8315" s="9">
        <v>1573192775</v>
      </c>
      <c r="E8315" s="9" t="e">
        <f>INDEX(#REF!:#REF!,MATCH($D8315,#REF!:#REF!,0),MATCH(#REF!,#REF!:#REF!,0))</f>
        <v>#REF!</v>
      </c>
      <c r="F8315" s="9" t="e">
        <f>INDEX(#REF!:#REF!,MATCH($D8315,#REF!:#REF!,0),MATCH(#REF!,#REF!:#REF!,0))</f>
        <v>#REF!</v>
      </c>
    </row>
    <row r="8316" spans="1:6" ht="16.5" x14ac:dyDescent="0.3">
      <c r="A8316" s="9" t="s">
        <v>14009</v>
      </c>
      <c r="B8316" s="9" t="s">
        <v>2487</v>
      </c>
      <c r="C8316" s="10">
        <v>58653</v>
      </c>
      <c r="D8316" s="9">
        <v>3991963221</v>
      </c>
      <c r="E8316" s="9" t="e">
        <f>INDEX(#REF!:#REF!,MATCH($D8316,#REF!:#REF!,0),MATCH(#REF!,#REF!:#REF!,0))</f>
        <v>#REF!</v>
      </c>
      <c r="F8316" s="9" t="e">
        <f>INDEX(#REF!:#REF!,MATCH($D8316,#REF!:#REF!,0),MATCH(#REF!,#REF!:#REF!,0))</f>
        <v>#REF!</v>
      </c>
    </row>
    <row r="8317" spans="1:6" ht="16.5" x14ac:dyDescent="0.3">
      <c r="A8317" s="9" t="s">
        <v>14008</v>
      </c>
      <c r="B8317" s="9" t="s">
        <v>2633</v>
      </c>
      <c r="C8317" s="10">
        <v>41733</v>
      </c>
      <c r="D8317" s="9">
        <v>1969484233</v>
      </c>
      <c r="E8317" s="9" t="e">
        <f>INDEX(#REF!:#REF!,MATCH($D8317,#REF!:#REF!,0),MATCH(#REF!,#REF!:#REF!,0))</f>
        <v>#REF!</v>
      </c>
      <c r="F8317" s="9" t="e">
        <f>INDEX(#REF!:#REF!,MATCH($D8317,#REF!:#REF!,0),MATCH(#REF!,#REF!:#REF!,0))</f>
        <v>#REF!</v>
      </c>
    </row>
    <row r="8318" spans="1:6" ht="16.5" x14ac:dyDescent="0.3">
      <c r="A8318" s="9" t="s">
        <v>14007</v>
      </c>
      <c r="B8318" s="9" t="s">
        <v>2165</v>
      </c>
      <c r="C8318" s="10">
        <v>43430</v>
      </c>
      <c r="D8318" s="9">
        <v>1313434965</v>
      </c>
      <c r="E8318" s="9" t="e">
        <f>INDEX(#REF!:#REF!,MATCH($D8318,#REF!:#REF!,0),MATCH(#REF!,#REF!:#REF!,0))</f>
        <v>#REF!</v>
      </c>
      <c r="F8318" s="9" t="e">
        <f>INDEX(#REF!:#REF!,MATCH($D8318,#REF!:#REF!,0),MATCH(#REF!,#REF!:#REF!,0))</f>
        <v>#REF!</v>
      </c>
    </row>
    <row r="8319" spans="1:6" ht="16.5" x14ac:dyDescent="0.3">
      <c r="A8319" s="9" t="s">
        <v>14006</v>
      </c>
      <c r="B8319" s="9" t="s">
        <v>2762</v>
      </c>
      <c r="C8319" s="10">
        <v>55607</v>
      </c>
      <c r="D8319" s="9">
        <v>5064247826</v>
      </c>
      <c r="E8319" s="9" t="e">
        <f>INDEX(#REF!:#REF!,MATCH($D8319,#REF!:#REF!,0),MATCH(#REF!,#REF!:#REF!,0))</f>
        <v>#REF!</v>
      </c>
      <c r="F8319" s="9" t="e">
        <f>INDEX(#REF!:#REF!,MATCH($D8319,#REF!:#REF!,0),MATCH(#REF!,#REF!:#REF!,0))</f>
        <v>#REF!</v>
      </c>
    </row>
    <row r="8320" spans="1:6" ht="16.5" x14ac:dyDescent="0.3">
      <c r="A8320" s="9" t="s">
        <v>14005</v>
      </c>
      <c r="B8320" s="9" t="s">
        <v>2942</v>
      </c>
      <c r="C8320" s="10">
        <v>16619</v>
      </c>
      <c r="D8320" s="9">
        <v>1664426442</v>
      </c>
      <c r="E8320" s="9" t="e">
        <f>INDEX(#REF!:#REF!,MATCH($D8320,#REF!:#REF!,0),MATCH(#REF!,#REF!:#REF!,0))</f>
        <v>#REF!</v>
      </c>
      <c r="F8320" s="9" t="e">
        <f>INDEX(#REF!:#REF!,MATCH($D8320,#REF!:#REF!,0),MATCH(#REF!,#REF!:#REF!,0))</f>
        <v>#REF!</v>
      </c>
    </row>
    <row r="8321" spans="1:6" ht="16.5" x14ac:dyDescent="0.3">
      <c r="A8321" s="9" t="s">
        <v>14004</v>
      </c>
      <c r="B8321" s="9" t="s">
        <v>2254</v>
      </c>
      <c r="C8321" s="10">
        <v>58871</v>
      </c>
      <c r="D8321" s="9">
        <v>7659816853</v>
      </c>
      <c r="E8321" s="9" t="e">
        <f>INDEX(#REF!:#REF!,MATCH($D8321,#REF!:#REF!,0),MATCH(#REF!,#REF!:#REF!,0))</f>
        <v>#REF!</v>
      </c>
      <c r="F8321" s="9" t="e">
        <f>INDEX(#REF!:#REF!,MATCH($D8321,#REF!:#REF!,0),MATCH(#REF!,#REF!:#REF!,0))</f>
        <v>#REF!</v>
      </c>
    </row>
    <row r="8322" spans="1:6" ht="16.5" x14ac:dyDescent="0.3">
      <c r="A8322" s="9" t="s">
        <v>14003</v>
      </c>
      <c r="B8322" s="9" t="s">
        <v>3073</v>
      </c>
      <c r="C8322" s="10">
        <v>21928</v>
      </c>
      <c r="D8322" s="9">
        <v>7473861379</v>
      </c>
      <c r="E8322" s="9" t="e">
        <f>INDEX(#REF!:#REF!,MATCH($D8322,#REF!:#REF!,0),MATCH(#REF!,#REF!:#REF!,0))</f>
        <v>#REF!</v>
      </c>
      <c r="F8322" s="9" t="e">
        <f>INDEX(#REF!:#REF!,MATCH($D8322,#REF!:#REF!,0),MATCH(#REF!,#REF!:#REF!,0))</f>
        <v>#REF!</v>
      </c>
    </row>
    <row r="8323" spans="1:6" ht="16.5" x14ac:dyDescent="0.3">
      <c r="A8323" s="9" t="s">
        <v>14002</v>
      </c>
      <c r="B8323" s="9" t="s">
        <v>2680</v>
      </c>
      <c r="C8323" s="10">
        <v>21719</v>
      </c>
      <c r="D8323" s="9">
        <v>7374898193</v>
      </c>
      <c r="E8323" s="9" t="e">
        <f>INDEX(#REF!:#REF!,MATCH($D8323,#REF!:#REF!,0),MATCH(#REF!,#REF!:#REF!,0))</f>
        <v>#REF!</v>
      </c>
      <c r="F8323" s="9" t="e">
        <f>INDEX(#REF!:#REF!,MATCH($D8323,#REF!:#REF!,0),MATCH(#REF!,#REF!:#REF!,0))</f>
        <v>#REF!</v>
      </c>
    </row>
    <row r="8324" spans="1:6" ht="16.5" x14ac:dyDescent="0.3">
      <c r="A8324" s="9" t="s">
        <v>14001</v>
      </c>
      <c r="B8324" s="9" t="s">
        <v>2647</v>
      </c>
      <c r="C8324" s="10">
        <v>30086</v>
      </c>
      <c r="D8324" s="9">
        <v>9545462825</v>
      </c>
      <c r="E8324" s="9" t="e">
        <f>INDEX(#REF!:#REF!,MATCH($D8324,#REF!:#REF!,0),MATCH(#REF!,#REF!:#REF!,0))</f>
        <v>#REF!</v>
      </c>
      <c r="F8324" s="9" t="e">
        <f>INDEX(#REF!:#REF!,MATCH($D8324,#REF!:#REF!,0),MATCH(#REF!,#REF!:#REF!,0))</f>
        <v>#REF!</v>
      </c>
    </row>
    <row r="8325" spans="1:6" ht="16.5" x14ac:dyDescent="0.3">
      <c r="A8325" s="9" t="s">
        <v>14000</v>
      </c>
      <c r="B8325" s="9" t="s">
        <v>2867</v>
      </c>
      <c r="C8325" s="10">
        <v>55540</v>
      </c>
      <c r="D8325" s="9">
        <v>2702941109</v>
      </c>
      <c r="E8325" s="9" t="e">
        <f>INDEX(#REF!:#REF!,MATCH($D8325,#REF!:#REF!,0),MATCH(#REF!,#REF!:#REF!,0))</f>
        <v>#REF!</v>
      </c>
      <c r="F8325" s="9" t="e">
        <f>INDEX(#REF!:#REF!,MATCH($D8325,#REF!:#REF!,0),MATCH(#REF!,#REF!:#REF!,0))</f>
        <v>#REF!</v>
      </c>
    </row>
    <row r="8326" spans="1:6" ht="16.5" x14ac:dyDescent="0.3">
      <c r="A8326" s="9" t="s">
        <v>13999</v>
      </c>
      <c r="B8326" s="9" t="s">
        <v>2144</v>
      </c>
      <c r="C8326" s="10">
        <v>30317</v>
      </c>
      <c r="D8326" s="9">
        <v>1231429186</v>
      </c>
      <c r="E8326" s="9" t="e">
        <f>INDEX(#REF!:#REF!,MATCH($D8326,#REF!:#REF!,0),MATCH(#REF!,#REF!:#REF!,0))</f>
        <v>#REF!</v>
      </c>
      <c r="F8326" s="9" t="e">
        <f>INDEX(#REF!:#REF!,MATCH($D8326,#REF!:#REF!,0),MATCH(#REF!,#REF!:#REF!,0))</f>
        <v>#REF!</v>
      </c>
    </row>
    <row r="8327" spans="1:6" ht="16.5" x14ac:dyDescent="0.3">
      <c r="A8327" s="9" t="s">
        <v>13998</v>
      </c>
      <c r="B8327" s="9" t="s">
        <v>2040</v>
      </c>
      <c r="C8327" s="10">
        <v>53861</v>
      </c>
      <c r="D8327" s="9">
        <v>7160109333</v>
      </c>
      <c r="E8327" s="9" t="e">
        <f>INDEX(#REF!:#REF!,MATCH($D8327,#REF!:#REF!,0),MATCH(#REF!,#REF!:#REF!,0))</f>
        <v>#REF!</v>
      </c>
      <c r="F8327" s="9" t="e">
        <f>INDEX(#REF!:#REF!,MATCH($D8327,#REF!:#REF!,0),MATCH(#REF!,#REF!:#REF!,0))</f>
        <v>#REF!</v>
      </c>
    </row>
    <row r="8328" spans="1:6" ht="16.5" x14ac:dyDescent="0.3">
      <c r="A8328" s="9" t="s">
        <v>13997</v>
      </c>
      <c r="B8328" s="9" t="s">
        <v>2831</v>
      </c>
      <c r="C8328" s="10">
        <v>54186</v>
      </c>
      <c r="D8328" s="9">
        <v>4396213212</v>
      </c>
      <c r="E8328" s="9" t="e">
        <f>INDEX(#REF!:#REF!,MATCH($D8328,#REF!:#REF!,0),MATCH(#REF!,#REF!:#REF!,0))</f>
        <v>#REF!</v>
      </c>
      <c r="F8328" s="9" t="e">
        <f>INDEX(#REF!:#REF!,MATCH($D8328,#REF!:#REF!,0),MATCH(#REF!,#REF!:#REF!,0))</f>
        <v>#REF!</v>
      </c>
    </row>
    <row r="8329" spans="1:6" ht="16.5" x14ac:dyDescent="0.3">
      <c r="A8329" s="9" t="s">
        <v>13996</v>
      </c>
      <c r="B8329" s="9" t="s">
        <v>4046</v>
      </c>
      <c r="C8329" s="10">
        <v>14692</v>
      </c>
      <c r="D8329" s="9">
        <v>5117202538</v>
      </c>
      <c r="E8329" s="9" t="e">
        <f>INDEX(#REF!:#REF!,MATCH($D8329,#REF!:#REF!,0),MATCH(#REF!,#REF!:#REF!,0))</f>
        <v>#REF!</v>
      </c>
      <c r="F8329" s="9" t="e">
        <f>INDEX(#REF!:#REF!,MATCH($D8329,#REF!:#REF!,0),MATCH(#REF!,#REF!:#REF!,0))</f>
        <v>#REF!</v>
      </c>
    </row>
    <row r="8330" spans="1:6" ht="16.5" x14ac:dyDescent="0.3">
      <c r="A8330" s="9" t="s">
        <v>13995</v>
      </c>
      <c r="B8330" s="9" t="s">
        <v>3498</v>
      </c>
      <c r="C8330" s="10">
        <v>47819</v>
      </c>
      <c r="D8330" s="9">
        <v>7688943361</v>
      </c>
      <c r="E8330" s="9" t="e">
        <f>INDEX(#REF!:#REF!,MATCH($D8330,#REF!:#REF!,0),MATCH(#REF!,#REF!:#REF!,0))</f>
        <v>#REF!</v>
      </c>
      <c r="F8330" s="9" t="e">
        <f>INDEX(#REF!:#REF!,MATCH($D8330,#REF!:#REF!,0),MATCH(#REF!,#REF!:#REF!,0))</f>
        <v>#REF!</v>
      </c>
    </row>
    <row r="8331" spans="1:6" ht="16.5" x14ac:dyDescent="0.3">
      <c r="A8331" s="9" t="s">
        <v>13994</v>
      </c>
      <c r="B8331" s="9" t="s">
        <v>2212</v>
      </c>
      <c r="C8331" s="10">
        <v>47616</v>
      </c>
      <c r="D8331" s="9">
        <v>2575500974</v>
      </c>
      <c r="E8331" s="9" t="e">
        <f>INDEX(#REF!:#REF!,MATCH($D8331,#REF!:#REF!,0),MATCH(#REF!,#REF!:#REF!,0))</f>
        <v>#REF!</v>
      </c>
      <c r="F8331" s="9" t="e">
        <f>INDEX(#REF!:#REF!,MATCH($D8331,#REF!:#REF!,0),MATCH(#REF!,#REF!:#REF!,0))</f>
        <v>#REF!</v>
      </c>
    </row>
    <row r="8332" spans="1:6" ht="16.5" x14ac:dyDescent="0.3">
      <c r="A8332" s="9" t="s">
        <v>13993</v>
      </c>
      <c r="B8332" s="9" t="s">
        <v>2713</v>
      </c>
      <c r="C8332" s="10">
        <v>37119</v>
      </c>
      <c r="D8332" s="9">
        <v>5519420165</v>
      </c>
      <c r="E8332" s="9" t="e">
        <f>INDEX(#REF!:#REF!,MATCH($D8332,#REF!:#REF!,0),MATCH(#REF!,#REF!:#REF!,0))</f>
        <v>#REF!</v>
      </c>
      <c r="F8332" s="9" t="e">
        <f>INDEX(#REF!:#REF!,MATCH($D8332,#REF!:#REF!,0),MATCH(#REF!,#REF!:#REF!,0))</f>
        <v>#REF!</v>
      </c>
    </row>
    <row r="8333" spans="1:6" ht="16.5" x14ac:dyDescent="0.3">
      <c r="A8333" s="9" t="s">
        <v>13992</v>
      </c>
      <c r="B8333" s="9" t="s">
        <v>2645</v>
      </c>
      <c r="C8333" s="10">
        <v>45763</v>
      </c>
      <c r="D8333" s="9">
        <v>7961231404</v>
      </c>
      <c r="E8333" s="9" t="e">
        <f>INDEX(#REF!:#REF!,MATCH($D8333,#REF!:#REF!,0),MATCH(#REF!,#REF!:#REF!,0))</f>
        <v>#REF!</v>
      </c>
      <c r="F8333" s="9" t="e">
        <f>INDEX(#REF!:#REF!,MATCH($D8333,#REF!:#REF!,0),MATCH(#REF!,#REF!:#REF!,0))</f>
        <v>#REF!</v>
      </c>
    </row>
    <row r="8334" spans="1:6" ht="16.5" x14ac:dyDescent="0.3">
      <c r="A8334" s="9" t="s">
        <v>13991</v>
      </c>
      <c r="B8334" s="9" t="s">
        <v>2386</v>
      </c>
      <c r="C8334" s="10">
        <v>17998</v>
      </c>
      <c r="D8334" s="9">
        <v>4638232353</v>
      </c>
      <c r="E8334" s="9" t="e">
        <f>INDEX(#REF!:#REF!,MATCH($D8334,#REF!:#REF!,0),MATCH(#REF!,#REF!:#REF!,0))</f>
        <v>#REF!</v>
      </c>
      <c r="F8334" s="9" t="e">
        <f>INDEX(#REF!:#REF!,MATCH($D8334,#REF!:#REF!,0),MATCH(#REF!,#REF!:#REF!,0))</f>
        <v>#REF!</v>
      </c>
    </row>
    <row r="8335" spans="1:6" ht="16.5" x14ac:dyDescent="0.3">
      <c r="A8335" s="9" t="s">
        <v>13990</v>
      </c>
      <c r="B8335" s="9" t="s">
        <v>3416</v>
      </c>
      <c r="C8335" s="10">
        <v>15155</v>
      </c>
      <c r="D8335" s="9">
        <v>2492824950</v>
      </c>
      <c r="E8335" s="9" t="e">
        <f>INDEX(#REF!:#REF!,MATCH($D8335,#REF!:#REF!,0),MATCH(#REF!,#REF!:#REF!,0))</f>
        <v>#REF!</v>
      </c>
      <c r="F8335" s="9" t="e">
        <f>INDEX(#REF!:#REF!,MATCH($D8335,#REF!:#REF!,0),MATCH(#REF!,#REF!:#REF!,0))</f>
        <v>#REF!</v>
      </c>
    </row>
    <row r="8336" spans="1:6" ht="16.5" x14ac:dyDescent="0.3">
      <c r="A8336" s="9" t="s">
        <v>13989</v>
      </c>
      <c r="B8336" s="9" t="s">
        <v>2254</v>
      </c>
      <c r="C8336" s="10">
        <v>48464</v>
      </c>
      <c r="D8336" s="9">
        <v>4191160419</v>
      </c>
      <c r="E8336" s="9" t="e">
        <f>INDEX(#REF!:#REF!,MATCH($D8336,#REF!:#REF!,0),MATCH(#REF!,#REF!:#REF!,0))</f>
        <v>#REF!</v>
      </c>
      <c r="F8336" s="9" t="e">
        <f>INDEX(#REF!:#REF!,MATCH($D8336,#REF!:#REF!,0),MATCH(#REF!,#REF!:#REF!,0))</f>
        <v>#REF!</v>
      </c>
    </row>
    <row r="8337" spans="1:6" ht="16.5" x14ac:dyDescent="0.3">
      <c r="A8337" s="9" t="s">
        <v>13988</v>
      </c>
      <c r="B8337" s="9" t="s">
        <v>2526</v>
      </c>
      <c r="C8337" s="10">
        <v>50144</v>
      </c>
      <c r="D8337" s="9">
        <v>8460683117</v>
      </c>
      <c r="E8337" s="9" t="e">
        <f>INDEX(#REF!:#REF!,MATCH($D8337,#REF!:#REF!,0),MATCH(#REF!,#REF!:#REF!,0))</f>
        <v>#REF!</v>
      </c>
      <c r="F8337" s="9" t="e">
        <f>INDEX(#REF!:#REF!,MATCH($D8337,#REF!:#REF!,0),MATCH(#REF!,#REF!:#REF!,0))</f>
        <v>#REF!</v>
      </c>
    </row>
    <row r="8338" spans="1:6" ht="16.5" x14ac:dyDescent="0.3">
      <c r="A8338" s="9" t="s">
        <v>13987</v>
      </c>
      <c r="B8338" s="9" t="s">
        <v>2381</v>
      </c>
      <c r="C8338" s="10">
        <v>33874</v>
      </c>
      <c r="D8338" s="9">
        <v>6019132307</v>
      </c>
      <c r="E8338" s="9" t="e">
        <f>INDEX(#REF!:#REF!,MATCH($D8338,#REF!:#REF!,0),MATCH(#REF!,#REF!:#REF!,0))</f>
        <v>#REF!</v>
      </c>
      <c r="F8338" s="9" t="e">
        <f>INDEX(#REF!:#REF!,MATCH($D8338,#REF!:#REF!,0),MATCH(#REF!,#REF!:#REF!,0))</f>
        <v>#REF!</v>
      </c>
    </row>
    <row r="8339" spans="1:6" ht="16.5" x14ac:dyDescent="0.3">
      <c r="A8339" s="9" t="s">
        <v>13986</v>
      </c>
      <c r="B8339" s="9" t="s">
        <v>2351</v>
      </c>
      <c r="C8339" s="10">
        <v>46740</v>
      </c>
      <c r="D8339" s="9">
        <v>2191014690</v>
      </c>
      <c r="E8339" s="9" t="e">
        <f>INDEX(#REF!:#REF!,MATCH($D8339,#REF!:#REF!,0),MATCH(#REF!,#REF!:#REF!,0))</f>
        <v>#REF!</v>
      </c>
      <c r="F8339" s="9" t="e">
        <f>INDEX(#REF!:#REF!,MATCH($D8339,#REF!:#REF!,0),MATCH(#REF!,#REF!:#REF!,0))</f>
        <v>#REF!</v>
      </c>
    </row>
    <row r="8340" spans="1:6" ht="16.5" x14ac:dyDescent="0.3">
      <c r="A8340" s="9" t="s">
        <v>13985</v>
      </c>
      <c r="B8340" s="9" t="s">
        <v>2450</v>
      </c>
      <c r="C8340" s="10">
        <v>18991</v>
      </c>
      <c r="D8340" s="9">
        <v>1755716656</v>
      </c>
      <c r="E8340" s="9" t="e">
        <f>INDEX(#REF!:#REF!,MATCH($D8340,#REF!:#REF!,0),MATCH(#REF!,#REF!:#REF!,0))</f>
        <v>#REF!</v>
      </c>
      <c r="F8340" s="9" t="e">
        <f>INDEX(#REF!:#REF!,MATCH($D8340,#REF!:#REF!,0),MATCH(#REF!,#REF!:#REF!,0))</f>
        <v>#REF!</v>
      </c>
    </row>
    <row r="8341" spans="1:6" ht="16.5" x14ac:dyDescent="0.3">
      <c r="A8341" s="9" t="s">
        <v>13984</v>
      </c>
      <c r="B8341" s="9" t="s">
        <v>2595</v>
      </c>
      <c r="C8341" s="10">
        <v>20397</v>
      </c>
      <c r="D8341" s="9">
        <v>1028388519</v>
      </c>
      <c r="E8341" s="9" t="e">
        <f>INDEX(#REF!:#REF!,MATCH($D8341,#REF!:#REF!,0),MATCH(#REF!,#REF!:#REF!,0))</f>
        <v>#REF!</v>
      </c>
      <c r="F8341" s="9" t="e">
        <f>INDEX(#REF!:#REF!,MATCH($D8341,#REF!:#REF!,0),MATCH(#REF!,#REF!:#REF!,0))</f>
        <v>#REF!</v>
      </c>
    </row>
    <row r="8342" spans="1:6" ht="16.5" x14ac:dyDescent="0.3">
      <c r="A8342" s="9" t="s">
        <v>13983</v>
      </c>
      <c r="B8342" s="9" t="s">
        <v>3902</v>
      </c>
      <c r="C8342" s="10">
        <v>15870</v>
      </c>
      <c r="D8342" s="9">
        <v>1628738227</v>
      </c>
      <c r="E8342" s="9" t="e">
        <f>INDEX(#REF!:#REF!,MATCH($D8342,#REF!:#REF!,0),MATCH(#REF!,#REF!:#REF!,0))</f>
        <v>#REF!</v>
      </c>
      <c r="F8342" s="9" t="e">
        <f>INDEX(#REF!:#REF!,MATCH($D8342,#REF!:#REF!,0),MATCH(#REF!,#REF!:#REF!,0))</f>
        <v>#REF!</v>
      </c>
    </row>
    <row r="8343" spans="1:6" ht="16.5" x14ac:dyDescent="0.3">
      <c r="A8343" s="9" t="s">
        <v>13982</v>
      </c>
      <c r="B8343" s="9" t="s">
        <v>2212</v>
      </c>
      <c r="C8343" s="10">
        <v>55213</v>
      </c>
      <c r="D8343" s="9">
        <v>960994726</v>
      </c>
      <c r="E8343" s="9" t="e">
        <f>INDEX(#REF!:#REF!,MATCH($D8343,#REF!:#REF!,0),MATCH(#REF!,#REF!:#REF!,0))</f>
        <v>#REF!</v>
      </c>
      <c r="F8343" s="9" t="e">
        <f>INDEX(#REF!:#REF!,MATCH($D8343,#REF!:#REF!,0),MATCH(#REF!,#REF!:#REF!,0))</f>
        <v>#REF!</v>
      </c>
    </row>
    <row r="8344" spans="1:6" ht="16.5" x14ac:dyDescent="0.3">
      <c r="A8344" s="9" t="s">
        <v>13981</v>
      </c>
      <c r="B8344" s="9" t="s">
        <v>2939</v>
      </c>
      <c r="C8344" s="10">
        <v>53653</v>
      </c>
      <c r="D8344" s="9">
        <v>994826516</v>
      </c>
      <c r="E8344" s="9" t="e">
        <f>INDEX(#REF!:#REF!,MATCH($D8344,#REF!:#REF!,0),MATCH(#REF!,#REF!:#REF!,0))</f>
        <v>#REF!</v>
      </c>
      <c r="F8344" s="9" t="e">
        <f>INDEX(#REF!:#REF!,MATCH($D8344,#REF!:#REF!,0),MATCH(#REF!,#REF!:#REF!,0))</f>
        <v>#REF!</v>
      </c>
    </row>
    <row r="8345" spans="1:6" ht="16.5" x14ac:dyDescent="0.3">
      <c r="A8345" s="9" t="s">
        <v>13980</v>
      </c>
      <c r="B8345" s="9" t="s">
        <v>2158</v>
      </c>
      <c r="C8345" s="10">
        <v>43191</v>
      </c>
      <c r="D8345" s="9">
        <v>2670196322</v>
      </c>
      <c r="E8345" s="9" t="e">
        <f>INDEX(#REF!:#REF!,MATCH($D8345,#REF!:#REF!,0),MATCH(#REF!,#REF!:#REF!,0))</f>
        <v>#REF!</v>
      </c>
      <c r="F8345" s="9" t="e">
        <f>INDEX(#REF!:#REF!,MATCH($D8345,#REF!:#REF!,0),MATCH(#REF!,#REF!:#REF!,0))</f>
        <v>#REF!</v>
      </c>
    </row>
    <row r="8346" spans="1:6" ht="16.5" x14ac:dyDescent="0.3">
      <c r="A8346" s="9" t="s">
        <v>13979</v>
      </c>
      <c r="B8346" s="9" t="s">
        <v>1977</v>
      </c>
      <c r="C8346" s="10">
        <v>24305</v>
      </c>
      <c r="D8346" s="9">
        <v>8335120919</v>
      </c>
      <c r="E8346" s="9" t="e">
        <f>INDEX(#REF!:#REF!,MATCH($D8346,#REF!:#REF!,0),MATCH(#REF!,#REF!:#REF!,0))</f>
        <v>#REF!</v>
      </c>
      <c r="F8346" s="9" t="e">
        <f>INDEX(#REF!:#REF!,MATCH($D8346,#REF!:#REF!,0),MATCH(#REF!,#REF!:#REF!,0))</f>
        <v>#REF!</v>
      </c>
    </row>
    <row r="8347" spans="1:6" ht="16.5" x14ac:dyDescent="0.3">
      <c r="A8347" s="9" t="s">
        <v>13978</v>
      </c>
      <c r="B8347" s="9" t="s">
        <v>2470</v>
      </c>
      <c r="C8347" s="10">
        <v>16343</v>
      </c>
      <c r="D8347" s="9">
        <v>3513651333</v>
      </c>
      <c r="E8347" s="9" t="e">
        <f>INDEX(#REF!:#REF!,MATCH($D8347,#REF!:#REF!,0),MATCH(#REF!,#REF!:#REF!,0))</f>
        <v>#REF!</v>
      </c>
      <c r="F8347" s="9" t="e">
        <f>INDEX(#REF!:#REF!,MATCH($D8347,#REF!:#REF!,0),MATCH(#REF!,#REF!:#REF!,0))</f>
        <v>#REF!</v>
      </c>
    </row>
    <row r="8348" spans="1:6" ht="16.5" x14ac:dyDescent="0.3">
      <c r="A8348" s="9" t="s">
        <v>13977</v>
      </c>
      <c r="B8348" s="9" t="s">
        <v>1975</v>
      </c>
      <c r="C8348" s="10">
        <v>13599</v>
      </c>
      <c r="D8348" s="9">
        <v>3779559293</v>
      </c>
      <c r="E8348" s="9" t="e">
        <f>INDEX(#REF!:#REF!,MATCH($D8348,#REF!:#REF!,0),MATCH(#REF!,#REF!:#REF!,0))</f>
        <v>#REF!</v>
      </c>
      <c r="F8348" s="9" t="e">
        <f>INDEX(#REF!:#REF!,MATCH($D8348,#REF!:#REF!,0),MATCH(#REF!,#REF!:#REF!,0))</f>
        <v>#REF!</v>
      </c>
    </row>
    <row r="8349" spans="1:6" ht="16.5" x14ac:dyDescent="0.3">
      <c r="A8349" s="9" t="s">
        <v>13976</v>
      </c>
      <c r="B8349" s="9" t="s">
        <v>2886</v>
      </c>
      <c r="C8349" s="10">
        <v>48802</v>
      </c>
      <c r="D8349" s="9">
        <v>471886378</v>
      </c>
      <c r="E8349" s="9" t="e">
        <f>INDEX(#REF!:#REF!,MATCH($D8349,#REF!:#REF!,0),MATCH(#REF!,#REF!:#REF!,0))</f>
        <v>#REF!</v>
      </c>
      <c r="F8349" s="9" t="e">
        <f>INDEX(#REF!:#REF!,MATCH($D8349,#REF!:#REF!,0),MATCH(#REF!,#REF!:#REF!,0))</f>
        <v>#REF!</v>
      </c>
    </row>
    <row r="8350" spans="1:6" ht="16.5" x14ac:dyDescent="0.3">
      <c r="A8350" s="9" t="s">
        <v>13975</v>
      </c>
      <c r="B8350" s="9" t="s">
        <v>2071</v>
      </c>
      <c r="C8350" s="10">
        <v>15084</v>
      </c>
      <c r="D8350" s="9">
        <v>3877279783</v>
      </c>
      <c r="E8350" s="9" t="e">
        <f>INDEX(#REF!:#REF!,MATCH($D8350,#REF!:#REF!,0),MATCH(#REF!,#REF!:#REF!,0))</f>
        <v>#REF!</v>
      </c>
      <c r="F8350" s="9" t="e">
        <f>INDEX(#REF!:#REF!,MATCH($D8350,#REF!:#REF!,0),MATCH(#REF!,#REF!:#REF!,0))</f>
        <v>#REF!</v>
      </c>
    </row>
    <row r="8351" spans="1:6" ht="16.5" x14ac:dyDescent="0.3">
      <c r="A8351" s="9" t="s">
        <v>13974</v>
      </c>
      <c r="B8351" s="9" t="s">
        <v>2007</v>
      </c>
      <c r="C8351" s="10">
        <v>16713</v>
      </c>
      <c r="D8351" s="9">
        <v>5422052862</v>
      </c>
      <c r="E8351" s="9" t="e">
        <f>INDEX(#REF!:#REF!,MATCH($D8351,#REF!:#REF!,0),MATCH(#REF!,#REF!:#REF!,0))</f>
        <v>#REF!</v>
      </c>
      <c r="F8351" s="9" t="e">
        <f>INDEX(#REF!:#REF!,MATCH($D8351,#REF!:#REF!,0),MATCH(#REF!,#REF!:#REF!,0))</f>
        <v>#REF!</v>
      </c>
    </row>
    <row r="8352" spans="1:6" ht="16.5" x14ac:dyDescent="0.3">
      <c r="A8352" s="9" t="s">
        <v>13973</v>
      </c>
      <c r="B8352" s="9" t="s">
        <v>3029</v>
      </c>
      <c r="C8352" s="10">
        <v>59977</v>
      </c>
      <c r="D8352" s="9">
        <v>263573389</v>
      </c>
      <c r="E8352" s="9" t="e">
        <f>INDEX(#REF!:#REF!,MATCH($D8352,#REF!:#REF!,0),MATCH(#REF!,#REF!:#REF!,0))</f>
        <v>#REF!</v>
      </c>
      <c r="F8352" s="9" t="e">
        <f>INDEX(#REF!:#REF!,MATCH($D8352,#REF!:#REF!,0),MATCH(#REF!,#REF!:#REF!,0))</f>
        <v>#REF!</v>
      </c>
    </row>
    <row r="8353" spans="1:6" ht="16.5" x14ac:dyDescent="0.3">
      <c r="A8353" s="9" t="s">
        <v>13972</v>
      </c>
      <c r="B8353" s="9" t="s">
        <v>2110</v>
      </c>
      <c r="C8353" s="10">
        <v>22292</v>
      </c>
      <c r="D8353" s="9">
        <v>4877108939</v>
      </c>
      <c r="E8353" s="9" t="e">
        <f>INDEX(#REF!:#REF!,MATCH($D8353,#REF!:#REF!,0),MATCH(#REF!,#REF!:#REF!,0))</f>
        <v>#REF!</v>
      </c>
      <c r="F8353" s="9" t="e">
        <f>INDEX(#REF!:#REF!,MATCH($D8353,#REF!:#REF!,0),MATCH(#REF!,#REF!:#REF!,0))</f>
        <v>#REF!</v>
      </c>
    </row>
    <row r="8354" spans="1:6" ht="16.5" x14ac:dyDescent="0.3">
      <c r="A8354" s="9" t="s">
        <v>13971</v>
      </c>
      <c r="B8354" s="9" t="s">
        <v>2470</v>
      </c>
      <c r="C8354" s="10">
        <v>21608</v>
      </c>
      <c r="D8354" s="9">
        <v>2592292012</v>
      </c>
      <c r="E8354" s="9" t="e">
        <f>INDEX(#REF!:#REF!,MATCH($D8354,#REF!:#REF!,0),MATCH(#REF!,#REF!:#REF!,0))</f>
        <v>#REF!</v>
      </c>
      <c r="F8354" s="9" t="e">
        <f>INDEX(#REF!:#REF!,MATCH($D8354,#REF!:#REF!,0),MATCH(#REF!,#REF!:#REF!,0))</f>
        <v>#REF!</v>
      </c>
    </row>
    <row r="8355" spans="1:6" ht="16.5" x14ac:dyDescent="0.3">
      <c r="A8355" s="9" t="s">
        <v>13970</v>
      </c>
      <c r="B8355" s="9" t="s">
        <v>3493</v>
      </c>
      <c r="C8355" s="10">
        <v>57842</v>
      </c>
      <c r="D8355" s="9">
        <v>8128449354</v>
      </c>
      <c r="E8355" s="9" t="e">
        <f>INDEX(#REF!:#REF!,MATCH($D8355,#REF!:#REF!,0),MATCH(#REF!,#REF!:#REF!,0))</f>
        <v>#REF!</v>
      </c>
      <c r="F8355" s="9" t="e">
        <f>INDEX(#REF!:#REF!,MATCH($D8355,#REF!:#REF!,0),MATCH(#REF!,#REF!:#REF!,0))</f>
        <v>#REF!</v>
      </c>
    </row>
    <row r="8356" spans="1:6" ht="16.5" x14ac:dyDescent="0.3">
      <c r="A8356" s="9" t="s">
        <v>13969</v>
      </c>
      <c r="B8356" s="9" t="s">
        <v>2422</v>
      </c>
      <c r="C8356" s="10">
        <v>37377</v>
      </c>
      <c r="D8356" s="9">
        <v>5002048994</v>
      </c>
      <c r="E8356" s="9" t="e">
        <f>INDEX(#REF!:#REF!,MATCH($D8356,#REF!:#REF!,0),MATCH(#REF!,#REF!:#REF!,0))</f>
        <v>#REF!</v>
      </c>
      <c r="F8356" s="9" t="e">
        <f>INDEX(#REF!:#REF!,MATCH($D8356,#REF!:#REF!,0),MATCH(#REF!,#REF!:#REF!,0))</f>
        <v>#REF!</v>
      </c>
    </row>
    <row r="8357" spans="1:6" ht="16.5" x14ac:dyDescent="0.3">
      <c r="A8357" s="9" t="s">
        <v>13968</v>
      </c>
      <c r="B8357" s="9" t="s">
        <v>2267</v>
      </c>
      <c r="C8357" s="10">
        <v>36378</v>
      </c>
      <c r="D8357" s="9">
        <v>453763030</v>
      </c>
      <c r="E8357" s="9" t="e">
        <f>INDEX(#REF!:#REF!,MATCH($D8357,#REF!:#REF!,0),MATCH(#REF!,#REF!:#REF!,0))</f>
        <v>#REF!</v>
      </c>
      <c r="F8357" s="9" t="e">
        <f>INDEX(#REF!:#REF!,MATCH($D8357,#REF!:#REF!,0),MATCH(#REF!,#REF!:#REF!,0))</f>
        <v>#REF!</v>
      </c>
    </row>
    <row r="8358" spans="1:6" ht="16.5" x14ac:dyDescent="0.3">
      <c r="A8358" s="9" t="s">
        <v>13967</v>
      </c>
      <c r="B8358" s="9" t="s">
        <v>2274</v>
      </c>
      <c r="C8358" s="10">
        <v>13260</v>
      </c>
      <c r="D8358" s="9">
        <v>3418374697</v>
      </c>
      <c r="E8358" s="9" t="e">
        <f>INDEX(#REF!:#REF!,MATCH($D8358,#REF!:#REF!,0),MATCH(#REF!,#REF!:#REF!,0))</f>
        <v>#REF!</v>
      </c>
      <c r="F8358" s="9" t="e">
        <f>INDEX(#REF!:#REF!,MATCH($D8358,#REF!:#REF!,0),MATCH(#REF!,#REF!:#REF!,0))</f>
        <v>#REF!</v>
      </c>
    </row>
    <row r="8359" spans="1:6" ht="16.5" x14ac:dyDescent="0.3">
      <c r="A8359" s="9" t="s">
        <v>13966</v>
      </c>
      <c r="B8359" s="9" t="s">
        <v>2206</v>
      </c>
      <c r="C8359" s="10">
        <v>12927</v>
      </c>
      <c r="D8359" s="9">
        <v>483886254</v>
      </c>
      <c r="E8359" s="9" t="e">
        <f>INDEX(#REF!:#REF!,MATCH($D8359,#REF!:#REF!,0),MATCH(#REF!,#REF!:#REF!,0))</f>
        <v>#REF!</v>
      </c>
      <c r="F8359" s="9" t="e">
        <f>INDEX(#REF!:#REF!,MATCH($D8359,#REF!:#REF!,0),MATCH(#REF!,#REF!:#REF!,0))</f>
        <v>#REF!</v>
      </c>
    </row>
    <row r="8360" spans="1:6" ht="16.5" x14ac:dyDescent="0.3">
      <c r="A8360" s="9" t="s">
        <v>13965</v>
      </c>
      <c r="B8360" s="9" t="s">
        <v>2445</v>
      </c>
      <c r="C8360" s="10">
        <v>38661</v>
      </c>
      <c r="D8360" s="9">
        <v>5138969978</v>
      </c>
      <c r="E8360" s="9" t="e">
        <f>INDEX(#REF!:#REF!,MATCH($D8360,#REF!:#REF!,0),MATCH(#REF!,#REF!:#REF!,0))</f>
        <v>#REF!</v>
      </c>
      <c r="F8360" s="9" t="e">
        <f>INDEX(#REF!:#REF!,MATCH($D8360,#REF!:#REF!,0),MATCH(#REF!,#REF!:#REF!,0))</f>
        <v>#REF!</v>
      </c>
    </row>
    <row r="8361" spans="1:6" ht="16.5" x14ac:dyDescent="0.3">
      <c r="A8361" s="9" t="s">
        <v>13964</v>
      </c>
      <c r="B8361" s="9" t="s">
        <v>2050</v>
      </c>
      <c r="C8361" s="10">
        <v>17475</v>
      </c>
      <c r="D8361" s="9">
        <v>879297433</v>
      </c>
      <c r="E8361" s="9" t="e">
        <f>INDEX(#REF!:#REF!,MATCH($D8361,#REF!:#REF!,0),MATCH(#REF!,#REF!:#REF!,0))</f>
        <v>#REF!</v>
      </c>
      <c r="F8361" s="9" t="e">
        <f>INDEX(#REF!:#REF!,MATCH($D8361,#REF!:#REF!,0),MATCH(#REF!,#REF!:#REF!,0))</f>
        <v>#REF!</v>
      </c>
    </row>
    <row r="8362" spans="1:6" ht="16.5" x14ac:dyDescent="0.3">
      <c r="A8362" s="9" t="s">
        <v>13963</v>
      </c>
      <c r="B8362" s="9" t="s">
        <v>3077</v>
      </c>
      <c r="C8362" s="10">
        <v>34393</v>
      </c>
      <c r="D8362" s="9">
        <v>7160109333</v>
      </c>
      <c r="E8362" s="9" t="e">
        <f>INDEX(#REF!:#REF!,MATCH($D8362,#REF!:#REF!,0),MATCH(#REF!,#REF!:#REF!,0))</f>
        <v>#REF!</v>
      </c>
      <c r="F8362" s="9" t="e">
        <f>INDEX(#REF!:#REF!,MATCH($D8362,#REF!:#REF!,0),MATCH(#REF!,#REF!:#REF!,0))</f>
        <v>#REF!</v>
      </c>
    </row>
    <row r="8363" spans="1:6" ht="16.5" x14ac:dyDescent="0.3">
      <c r="A8363" s="9" t="s">
        <v>13962</v>
      </c>
      <c r="B8363" s="9" t="s">
        <v>2052</v>
      </c>
      <c r="C8363" s="10">
        <v>22248</v>
      </c>
      <c r="D8363" s="9">
        <v>8002426673</v>
      </c>
      <c r="E8363" s="9" t="e">
        <f>INDEX(#REF!:#REF!,MATCH($D8363,#REF!:#REF!,0),MATCH(#REF!,#REF!:#REF!,0))</f>
        <v>#REF!</v>
      </c>
      <c r="F8363" s="9" t="e">
        <f>INDEX(#REF!:#REF!,MATCH($D8363,#REF!:#REF!,0),MATCH(#REF!,#REF!:#REF!,0))</f>
        <v>#REF!</v>
      </c>
    </row>
    <row r="8364" spans="1:6" ht="16.5" x14ac:dyDescent="0.3">
      <c r="A8364" s="9" t="s">
        <v>13961</v>
      </c>
      <c r="B8364" s="9" t="s">
        <v>2274</v>
      </c>
      <c r="C8364" s="10">
        <v>41941</v>
      </c>
      <c r="D8364" s="9">
        <v>1155371844</v>
      </c>
      <c r="E8364" s="9" t="e">
        <f>INDEX(#REF!:#REF!,MATCH($D8364,#REF!:#REF!,0),MATCH(#REF!,#REF!:#REF!,0))</f>
        <v>#REF!</v>
      </c>
      <c r="F8364" s="9" t="e">
        <f>INDEX(#REF!:#REF!,MATCH($D8364,#REF!:#REF!,0),MATCH(#REF!,#REF!:#REF!,0))</f>
        <v>#REF!</v>
      </c>
    </row>
    <row r="8365" spans="1:6" ht="16.5" x14ac:dyDescent="0.3">
      <c r="A8365" s="9" t="s">
        <v>13960</v>
      </c>
      <c r="B8365" s="9" t="s">
        <v>2034</v>
      </c>
      <c r="C8365" s="10">
        <v>19658</v>
      </c>
      <c r="D8365" s="9">
        <v>62571575</v>
      </c>
      <c r="E8365" s="9" t="e">
        <f>INDEX(#REF!:#REF!,MATCH($D8365,#REF!:#REF!,0),MATCH(#REF!,#REF!:#REF!,0))</f>
        <v>#REF!</v>
      </c>
      <c r="F8365" s="9" t="e">
        <f>INDEX(#REF!:#REF!,MATCH($D8365,#REF!:#REF!,0),MATCH(#REF!,#REF!:#REF!,0))</f>
        <v>#REF!</v>
      </c>
    </row>
    <row r="8366" spans="1:6" ht="16.5" x14ac:dyDescent="0.3">
      <c r="A8366" s="9" t="s">
        <v>13959</v>
      </c>
      <c r="B8366" s="9" t="s">
        <v>2032</v>
      </c>
      <c r="C8366" s="10">
        <v>45043</v>
      </c>
      <c r="D8366" s="9">
        <v>8175279842</v>
      </c>
      <c r="E8366" s="9" t="e">
        <f>INDEX(#REF!:#REF!,MATCH($D8366,#REF!:#REF!,0),MATCH(#REF!,#REF!:#REF!,0))</f>
        <v>#REF!</v>
      </c>
      <c r="F8366" s="9" t="e">
        <f>INDEX(#REF!:#REF!,MATCH($D8366,#REF!:#REF!,0),MATCH(#REF!,#REF!:#REF!,0))</f>
        <v>#REF!</v>
      </c>
    </row>
    <row r="8367" spans="1:6" ht="16.5" x14ac:dyDescent="0.3">
      <c r="A8367" s="9" t="s">
        <v>13958</v>
      </c>
      <c r="B8367" s="9" t="s">
        <v>2831</v>
      </c>
      <c r="C8367" s="10">
        <v>16694</v>
      </c>
      <c r="D8367" s="9">
        <v>1898839557</v>
      </c>
      <c r="E8367" s="9" t="e">
        <f>INDEX(#REF!:#REF!,MATCH($D8367,#REF!:#REF!,0),MATCH(#REF!,#REF!:#REF!,0))</f>
        <v>#REF!</v>
      </c>
      <c r="F8367" s="9" t="e">
        <f>INDEX(#REF!:#REF!,MATCH($D8367,#REF!:#REF!,0),MATCH(#REF!,#REF!:#REF!,0))</f>
        <v>#REF!</v>
      </c>
    </row>
    <row r="8368" spans="1:6" ht="16.5" x14ac:dyDescent="0.3">
      <c r="A8368" s="9" t="s">
        <v>13957</v>
      </c>
      <c r="B8368" s="9" t="s">
        <v>1947</v>
      </c>
      <c r="C8368" s="10">
        <v>16063</v>
      </c>
      <c r="D8368" s="9">
        <v>4359854056</v>
      </c>
      <c r="E8368" s="9" t="e">
        <f>INDEX(#REF!:#REF!,MATCH($D8368,#REF!:#REF!,0),MATCH(#REF!,#REF!:#REF!,0))</f>
        <v>#REF!</v>
      </c>
      <c r="F8368" s="9" t="e">
        <f>INDEX(#REF!:#REF!,MATCH($D8368,#REF!:#REF!,0),MATCH(#REF!,#REF!:#REF!,0))</f>
        <v>#REF!</v>
      </c>
    </row>
    <row r="8369" spans="1:6" ht="16.5" x14ac:dyDescent="0.3">
      <c r="A8369" s="9" t="s">
        <v>13956</v>
      </c>
      <c r="B8369" s="9" t="s">
        <v>3506</v>
      </c>
      <c r="C8369" s="10">
        <v>57855</v>
      </c>
      <c r="D8369" s="9">
        <v>6731572691</v>
      </c>
      <c r="E8369" s="9" t="e">
        <f>INDEX(#REF!:#REF!,MATCH($D8369,#REF!:#REF!,0),MATCH(#REF!,#REF!:#REF!,0))</f>
        <v>#REF!</v>
      </c>
      <c r="F8369" s="9" t="e">
        <f>INDEX(#REF!:#REF!,MATCH($D8369,#REF!:#REF!,0),MATCH(#REF!,#REF!:#REF!,0))</f>
        <v>#REF!</v>
      </c>
    </row>
    <row r="8370" spans="1:6" ht="16.5" x14ac:dyDescent="0.3">
      <c r="A8370" s="9" t="s">
        <v>13955</v>
      </c>
      <c r="B8370" s="9" t="s">
        <v>2195</v>
      </c>
      <c r="C8370" s="10">
        <v>43785</v>
      </c>
      <c r="D8370" s="9">
        <v>1969484233</v>
      </c>
      <c r="E8370" s="9" t="e">
        <f>INDEX(#REF!:#REF!,MATCH($D8370,#REF!:#REF!,0),MATCH(#REF!,#REF!:#REF!,0))</f>
        <v>#REF!</v>
      </c>
      <c r="F8370" s="9" t="e">
        <f>INDEX(#REF!:#REF!,MATCH($D8370,#REF!:#REF!,0),MATCH(#REF!,#REF!:#REF!,0))</f>
        <v>#REF!</v>
      </c>
    </row>
    <row r="8371" spans="1:6" ht="16.5" x14ac:dyDescent="0.3">
      <c r="A8371" s="9" t="s">
        <v>13954</v>
      </c>
      <c r="B8371" s="9" t="s">
        <v>2013</v>
      </c>
      <c r="C8371" s="10">
        <v>43658</v>
      </c>
      <c r="D8371" s="9">
        <v>3016446324</v>
      </c>
      <c r="E8371" s="9" t="e">
        <f>INDEX(#REF!:#REF!,MATCH($D8371,#REF!:#REF!,0),MATCH(#REF!,#REF!:#REF!,0))</f>
        <v>#REF!</v>
      </c>
      <c r="F8371" s="9" t="e">
        <f>INDEX(#REF!:#REF!,MATCH($D8371,#REF!:#REF!,0),MATCH(#REF!,#REF!:#REF!,0))</f>
        <v>#REF!</v>
      </c>
    </row>
    <row r="8372" spans="1:6" ht="16.5" x14ac:dyDescent="0.3">
      <c r="A8372" s="9" t="s">
        <v>13953</v>
      </c>
      <c r="B8372" s="9" t="s">
        <v>2465</v>
      </c>
      <c r="C8372" s="10">
        <v>10819</v>
      </c>
      <c r="D8372" s="9">
        <v>4192443678</v>
      </c>
      <c r="E8372" s="9" t="e">
        <f>INDEX(#REF!:#REF!,MATCH($D8372,#REF!:#REF!,0),MATCH(#REF!,#REF!:#REF!,0))</f>
        <v>#REF!</v>
      </c>
      <c r="F8372" s="9" t="e">
        <f>INDEX(#REF!:#REF!,MATCH($D8372,#REF!:#REF!,0),MATCH(#REF!,#REF!:#REF!,0))</f>
        <v>#REF!</v>
      </c>
    </row>
    <row r="8373" spans="1:6" ht="16.5" x14ac:dyDescent="0.3">
      <c r="A8373" s="9" t="s">
        <v>13952</v>
      </c>
      <c r="B8373" s="9" t="s">
        <v>2610</v>
      </c>
      <c r="C8373" s="10">
        <v>41755</v>
      </c>
      <c r="D8373" s="9">
        <v>6462250968</v>
      </c>
      <c r="E8373" s="9" t="e">
        <f>INDEX(#REF!:#REF!,MATCH($D8373,#REF!:#REF!,0),MATCH(#REF!,#REF!:#REF!,0))</f>
        <v>#REF!</v>
      </c>
      <c r="F8373" s="9" t="e">
        <f>INDEX(#REF!:#REF!,MATCH($D8373,#REF!:#REF!,0),MATCH(#REF!,#REF!:#REF!,0))</f>
        <v>#REF!</v>
      </c>
    </row>
    <row r="8374" spans="1:6" ht="16.5" x14ac:dyDescent="0.3">
      <c r="A8374" s="9" t="s">
        <v>13951</v>
      </c>
      <c r="B8374" s="9" t="s">
        <v>2768</v>
      </c>
      <c r="C8374" s="10">
        <v>22372</v>
      </c>
      <c r="D8374" s="9">
        <v>1149008652</v>
      </c>
      <c r="E8374" s="9" t="e">
        <f>INDEX(#REF!:#REF!,MATCH($D8374,#REF!:#REF!,0),MATCH(#REF!,#REF!:#REF!,0))</f>
        <v>#REF!</v>
      </c>
      <c r="F8374" s="9" t="e">
        <f>INDEX(#REF!:#REF!,MATCH($D8374,#REF!:#REF!,0),MATCH(#REF!,#REF!:#REF!,0))</f>
        <v>#REF!</v>
      </c>
    </row>
    <row r="8375" spans="1:6" ht="16.5" x14ac:dyDescent="0.3">
      <c r="A8375" s="9" t="s">
        <v>13950</v>
      </c>
      <c r="B8375" s="9" t="s">
        <v>2121</v>
      </c>
      <c r="C8375" s="10">
        <v>49440</v>
      </c>
      <c r="D8375" s="9">
        <v>7251959615</v>
      </c>
      <c r="E8375" s="9" t="e">
        <f>INDEX(#REF!:#REF!,MATCH($D8375,#REF!:#REF!,0),MATCH(#REF!,#REF!:#REF!,0))</f>
        <v>#REF!</v>
      </c>
      <c r="F8375" s="9" t="e">
        <f>INDEX(#REF!:#REF!,MATCH($D8375,#REF!:#REF!,0),MATCH(#REF!,#REF!:#REF!,0))</f>
        <v>#REF!</v>
      </c>
    </row>
    <row r="8376" spans="1:6" ht="16.5" x14ac:dyDescent="0.3">
      <c r="A8376" s="9" t="s">
        <v>13949</v>
      </c>
      <c r="B8376" s="9" t="s">
        <v>2831</v>
      </c>
      <c r="C8376" s="10">
        <v>52988</v>
      </c>
      <c r="D8376" s="9">
        <v>4236713853</v>
      </c>
      <c r="E8376" s="9" t="e">
        <f>INDEX(#REF!:#REF!,MATCH($D8376,#REF!:#REF!,0),MATCH(#REF!,#REF!:#REF!,0))</f>
        <v>#REF!</v>
      </c>
      <c r="F8376" s="9" t="e">
        <f>INDEX(#REF!:#REF!,MATCH($D8376,#REF!:#REF!,0),MATCH(#REF!,#REF!:#REF!,0))</f>
        <v>#REF!</v>
      </c>
    </row>
    <row r="8377" spans="1:6" ht="16.5" x14ac:dyDescent="0.3">
      <c r="A8377" s="9" t="s">
        <v>13948</v>
      </c>
      <c r="B8377" s="9" t="s">
        <v>2572</v>
      </c>
      <c r="C8377" s="10">
        <v>34900</v>
      </c>
      <c r="D8377" s="9">
        <v>1532722974</v>
      </c>
      <c r="E8377" s="9" t="e">
        <f>INDEX(#REF!:#REF!,MATCH($D8377,#REF!:#REF!,0),MATCH(#REF!,#REF!:#REF!,0))</f>
        <v>#REF!</v>
      </c>
      <c r="F8377" s="9" t="e">
        <f>INDEX(#REF!:#REF!,MATCH($D8377,#REF!:#REF!,0),MATCH(#REF!,#REF!:#REF!,0))</f>
        <v>#REF!</v>
      </c>
    </row>
    <row r="8378" spans="1:6" ht="16.5" x14ac:dyDescent="0.3">
      <c r="A8378" s="9" t="s">
        <v>13947</v>
      </c>
      <c r="B8378" s="9" t="s">
        <v>2193</v>
      </c>
      <c r="C8378" s="10">
        <v>15798</v>
      </c>
      <c r="D8378" s="9">
        <v>3661649302</v>
      </c>
      <c r="E8378" s="9" t="e">
        <f>INDEX(#REF!:#REF!,MATCH($D8378,#REF!:#REF!,0),MATCH(#REF!,#REF!:#REF!,0))</f>
        <v>#REF!</v>
      </c>
      <c r="F8378" s="9" t="e">
        <f>INDEX(#REF!:#REF!,MATCH($D8378,#REF!:#REF!,0),MATCH(#REF!,#REF!:#REF!,0))</f>
        <v>#REF!</v>
      </c>
    </row>
    <row r="8379" spans="1:6" ht="16.5" x14ac:dyDescent="0.3">
      <c r="A8379" s="9" t="s">
        <v>13946</v>
      </c>
      <c r="B8379" s="9" t="s">
        <v>2236</v>
      </c>
      <c r="C8379" s="10">
        <v>22245</v>
      </c>
      <c r="D8379" s="9">
        <v>8322342209</v>
      </c>
      <c r="E8379" s="9" t="e">
        <f>INDEX(#REF!:#REF!,MATCH($D8379,#REF!:#REF!,0),MATCH(#REF!,#REF!:#REF!,0))</f>
        <v>#REF!</v>
      </c>
      <c r="F8379" s="9" t="e">
        <f>INDEX(#REF!:#REF!,MATCH($D8379,#REF!:#REF!,0),MATCH(#REF!,#REF!:#REF!,0))</f>
        <v>#REF!</v>
      </c>
    </row>
    <row r="8380" spans="1:6" ht="16.5" x14ac:dyDescent="0.3">
      <c r="A8380" s="9" t="s">
        <v>13945</v>
      </c>
      <c r="B8380" s="9" t="s">
        <v>2445</v>
      </c>
      <c r="C8380" s="10">
        <v>20404</v>
      </c>
      <c r="D8380" s="9">
        <v>8565880958</v>
      </c>
      <c r="E8380" s="9" t="e">
        <f>INDEX(#REF!:#REF!,MATCH($D8380,#REF!:#REF!,0),MATCH(#REF!,#REF!:#REF!,0))</f>
        <v>#REF!</v>
      </c>
      <c r="F8380" s="9" t="e">
        <f>INDEX(#REF!:#REF!,MATCH($D8380,#REF!:#REF!,0),MATCH(#REF!,#REF!:#REF!,0))</f>
        <v>#REF!</v>
      </c>
    </row>
    <row r="8381" spans="1:6" ht="16.5" x14ac:dyDescent="0.3">
      <c r="A8381" s="9" t="s">
        <v>13944</v>
      </c>
      <c r="B8381" s="9" t="s">
        <v>2662</v>
      </c>
      <c r="C8381" s="10">
        <v>30106</v>
      </c>
      <c r="D8381" s="9">
        <v>4049350750</v>
      </c>
      <c r="E8381" s="9" t="e">
        <f>INDEX(#REF!:#REF!,MATCH($D8381,#REF!:#REF!,0),MATCH(#REF!,#REF!:#REF!,0))</f>
        <v>#REF!</v>
      </c>
      <c r="F8381" s="9" t="e">
        <f>INDEX(#REF!:#REF!,MATCH($D8381,#REF!:#REF!,0),MATCH(#REF!,#REF!:#REF!,0))</f>
        <v>#REF!</v>
      </c>
    </row>
    <row r="8382" spans="1:6" ht="16.5" x14ac:dyDescent="0.3">
      <c r="A8382" s="9" t="s">
        <v>13943</v>
      </c>
      <c r="B8382" s="9" t="s">
        <v>2277</v>
      </c>
      <c r="C8382" s="10">
        <v>11957</v>
      </c>
      <c r="D8382" s="9">
        <v>1391414047</v>
      </c>
      <c r="E8382" s="9" t="e">
        <f>INDEX(#REF!:#REF!,MATCH($D8382,#REF!:#REF!,0),MATCH(#REF!,#REF!:#REF!,0))</f>
        <v>#REF!</v>
      </c>
      <c r="F8382" s="9" t="e">
        <f>INDEX(#REF!:#REF!,MATCH($D8382,#REF!:#REF!,0),MATCH(#REF!,#REF!:#REF!,0))</f>
        <v>#REF!</v>
      </c>
    </row>
    <row r="8383" spans="1:6" ht="16.5" x14ac:dyDescent="0.3">
      <c r="A8383" s="9" t="s">
        <v>13942</v>
      </c>
      <c r="B8383" s="9" t="s">
        <v>2341</v>
      </c>
      <c r="C8383" s="10">
        <v>11911</v>
      </c>
      <c r="D8383" s="9">
        <v>3554200719</v>
      </c>
      <c r="E8383" s="9" t="e">
        <f>INDEX(#REF!:#REF!,MATCH($D8383,#REF!:#REF!,0),MATCH(#REF!,#REF!:#REF!,0))</f>
        <v>#REF!</v>
      </c>
      <c r="F8383" s="9" t="e">
        <f>INDEX(#REF!:#REF!,MATCH($D8383,#REF!:#REF!,0),MATCH(#REF!,#REF!:#REF!,0))</f>
        <v>#REF!</v>
      </c>
    </row>
    <row r="8384" spans="1:6" ht="16.5" x14ac:dyDescent="0.3">
      <c r="A8384" s="9" t="s">
        <v>13941</v>
      </c>
      <c r="B8384" s="9" t="s">
        <v>2050</v>
      </c>
      <c r="C8384" s="10">
        <v>16288</v>
      </c>
      <c r="D8384" s="9">
        <v>2575500974</v>
      </c>
      <c r="E8384" s="9" t="e">
        <f>INDEX(#REF!:#REF!,MATCH($D8384,#REF!:#REF!,0),MATCH(#REF!,#REF!:#REF!,0))</f>
        <v>#REF!</v>
      </c>
      <c r="F8384" s="9" t="e">
        <f>INDEX(#REF!:#REF!,MATCH($D8384,#REF!:#REF!,0),MATCH(#REF!,#REF!:#REF!,0))</f>
        <v>#REF!</v>
      </c>
    </row>
    <row r="8385" spans="1:6" ht="16.5" x14ac:dyDescent="0.3">
      <c r="A8385" s="9" t="s">
        <v>13940</v>
      </c>
      <c r="B8385" s="9" t="s">
        <v>2351</v>
      </c>
      <c r="C8385" s="10">
        <v>49402</v>
      </c>
      <c r="D8385" s="9">
        <v>8460683117</v>
      </c>
      <c r="E8385" s="9" t="e">
        <f>INDEX(#REF!:#REF!,MATCH($D8385,#REF!:#REF!,0),MATCH(#REF!,#REF!:#REF!,0))</f>
        <v>#REF!</v>
      </c>
      <c r="F8385" s="9" t="e">
        <f>INDEX(#REF!:#REF!,MATCH($D8385,#REF!:#REF!,0),MATCH(#REF!,#REF!:#REF!,0))</f>
        <v>#REF!</v>
      </c>
    </row>
    <row r="8386" spans="1:6" ht="16.5" x14ac:dyDescent="0.3">
      <c r="A8386" s="9" t="s">
        <v>13939</v>
      </c>
      <c r="B8386" s="9" t="s">
        <v>2011</v>
      </c>
      <c r="C8386" s="10">
        <v>26384</v>
      </c>
      <c r="D8386" s="9">
        <v>9196221739</v>
      </c>
      <c r="E8386" s="9" t="e">
        <f>INDEX(#REF!:#REF!,MATCH($D8386,#REF!:#REF!,0),MATCH(#REF!,#REF!:#REF!,0))</f>
        <v>#REF!</v>
      </c>
      <c r="F8386" s="9" t="e">
        <f>INDEX(#REF!:#REF!,MATCH($D8386,#REF!:#REF!,0),MATCH(#REF!,#REF!:#REF!,0))</f>
        <v>#REF!</v>
      </c>
    </row>
    <row r="8387" spans="1:6" ht="16.5" x14ac:dyDescent="0.3">
      <c r="A8387" s="9" t="s">
        <v>13938</v>
      </c>
      <c r="B8387" s="9" t="s">
        <v>2487</v>
      </c>
      <c r="C8387" s="10">
        <v>27195</v>
      </c>
      <c r="D8387" s="9">
        <v>4739588234</v>
      </c>
      <c r="E8387" s="9" t="e">
        <f>INDEX(#REF!:#REF!,MATCH($D8387,#REF!:#REF!,0),MATCH(#REF!,#REF!:#REF!,0))</f>
        <v>#REF!</v>
      </c>
      <c r="F8387" s="9" t="e">
        <f>INDEX(#REF!:#REF!,MATCH($D8387,#REF!:#REF!,0),MATCH(#REF!,#REF!:#REF!,0))</f>
        <v>#REF!</v>
      </c>
    </row>
    <row r="8388" spans="1:6" ht="16.5" x14ac:dyDescent="0.3">
      <c r="A8388" s="9" t="s">
        <v>13937</v>
      </c>
      <c r="B8388" s="9" t="s">
        <v>2123</v>
      </c>
      <c r="C8388" s="10">
        <v>25668</v>
      </c>
      <c r="D8388" s="9">
        <v>2292892200</v>
      </c>
      <c r="E8388" s="9" t="e">
        <f>INDEX(#REF!:#REF!,MATCH($D8388,#REF!:#REF!,0),MATCH(#REF!,#REF!:#REF!,0))</f>
        <v>#REF!</v>
      </c>
      <c r="F8388" s="9" t="e">
        <f>INDEX(#REF!:#REF!,MATCH($D8388,#REF!:#REF!,0),MATCH(#REF!,#REF!:#REF!,0))</f>
        <v>#REF!</v>
      </c>
    </row>
    <row r="8389" spans="1:6" ht="16.5" x14ac:dyDescent="0.3">
      <c r="A8389" s="9" t="s">
        <v>13936</v>
      </c>
      <c r="B8389" s="9" t="s">
        <v>2087</v>
      </c>
      <c r="C8389" s="10">
        <v>54489</v>
      </c>
      <c r="D8389" s="9">
        <v>7152427402</v>
      </c>
      <c r="E8389" s="9" t="e">
        <f>INDEX(#REF!:#REF!,MATCH($D8389,#REF!:#REF!,0),MATCH(#REF!,#REF!:#REF!,0))</f>
        <v>#REF!</v>
      </c>
      <c r="F8389" s="9" t="e">
        <f>INDEX(#REF!:#REF!,MATCH($D8389,#REF!:#REF!,0),MATCH(#REF!,#REF!:#REF!,0))</f>
        <v>#REF!</v>
      </c>
    </row>
    <row r="8390" spans="1:6" ht="16.5" x14ac:dyDescent="0.3">
      <c r="A8390" s="9" t="s">
        <v>13935</v>
      </c>
      <c r="B8390" s="9" t="s">
        <v>2219</v>
      </c>
      <c r="C8390" s="10">
        <v>20092</v>
      </c>
      <c r="D8390" s="9">
        <v>1992195951</v>
      </c>
      <c r="E8390" s="9" t="e">
        <f>INDEX(#REF!:#REF!,MATCH($D8390,#REF!:#REF!,0),MATCH(#REF!,#REF!:#REF!,0))</f>
        <v>#REF!</v>
      </c>
      <c r="F8390" s="9" t="e">
        <f>INDEX(#REF!:#REF!,MATCH($D8390,#REF!:#REF!,0),MATCH(#REF!,#REF!:#REF!,0))</f>
        <v>#REF!</v>
      </c>
    </row>
    <row r="8391" spans="1:6" ht="16.5" x14ac:dyDescent="0.3">
      <c r="A8391" s="9" t="s">
        <v>13934</v>
      </c>
      <c r="B8391" s="9" t="s">
        <v>2615</v>
      </c>
      <c r="C8391" s="10">
        <v>30982</v>
      </c>
      <c r="D8391" s="9">
        <v>6852060985</v>
      </c>
      <c r="E8391" s="9" t="e">
        <f>INDEX(#REF!:#REF!,MATCH($D8391,#REF!:#REF!,0),MATCH(#REF!,#REF!:#REF!,0))</f>
        <v>#REF!</v>
      </c>
      <c r="F8391" s="9" t="e">
        <f>INDEX(#REF!:#REF!,MATCH($D8391,#REF!:#REF!,0),MATCH(#REF!,#REF!:#REF!,0))</f>
        <v>#REF!</v>
      </c>
    </row>
    <row r="8392" spans="1:6" ht="16.5" x14ac:dyDescent="0.3">
      <c r="A8392" s="9" t="s">
        <v>13933</v>
      </c>
      <c r="B8392" s="9" t="s">
        <v>2167</v>
      </c>
      <c r="C8392" s="10">
        <v>41742</v>
      </c>
      <c r="D8392" s="9">
        <v>8173067724</v>
      </c>
      <c r="E8392" s="9" t="e">
        <f>INDEX(#REF!:#REF!,MATCH($D8392,#REF!:#REF!,0),MATCH(#REF!,#REF!:#REF!,0))</f>
        <v>#REF!</v>
      </c>
      <c r="F8392" s="9" t="e">
        <f>INDEX(#REF!:#REF!,MATCH($D8392,#REF!:#REF!,0),MATCH(#REF!,#REF!:#REF!,0))</f>
        <v>#REF!</v>
      </c>
    </row>
    <row r="8393" spans="1:6" ht="16.5" x14ac:dyDescent="0.3">
      <c r="A8393" s="9" t="s">
        <v>13932</v>
      </c>
      <c r="B8393" s="9" t="s">
        <v>2087</v>
      </c>
      <c r="C8393" s="10">
        <v>57123</v>
      </c>
      <c r="D8393" s="9">
        <v>9815158015</v>
      </c>
      <c r="E8393" s="9" t="e">
        <f>INDEX(#REF!:#REF!,MATCH($D8393,#REF!:#REF!,0),MATCH(#REF!,#REF!:#REF!,0))</f>
        <v>#REF!</v>
      </c>
      <c r="F8393" s="9" t="e">
        <f>INDEX(#REF!:#REF!,MATCH($D8393,#REF!:#REF!,0),MATCH(#REF!,#REF!:#REF!,0))</f>
        <v>#REF!</v>
      </c>
    </row>
    <row r="8394" spans="1:6" ht="16.5" x14ac:dyDescent="0.3">
      <c r="A8394" s="9" t="s">
        <v>13931</v>
      </c>
      <c r="B8394" s="9" t="s">
        <v>2123</v>
      </c>
      <c r="C8394" s="10">
        <v>33116</v>
      </c>
      <c r="D8394" s="9">
        <v>3915983489</v>
      </c>
      <c r="E8394" s="9" t="e">
        <f>INDEX(#REF!:#REF!,MATCH($D8394,#REF!:#REF!,0),MATCH(#REF!,#REF!:#REF!,0))</f>
        <v>#REF!</v>
      </c>
      <c r="F8394" s="9" t="e">
        <f>INDEX(#REF!:#REF!,MATCH($D8394,#REF!:#REF!,0),MATCH(#REF!,#REF!:#REF!,0))</f>
        <v>#REF!</v>
      </c>
    </row>
    <row r="8395" spans="1:6" ht="16.5" x14ac:dyDescent="0.3">
      <c r="A8395" s="9" t="s">
        <v>13930</v>
      </c>
      <c r="B8395" s="9" t="s">
        <v>2099</v>
      </c>
      <c r="C8395" s="10">
        <v>40880</v>
      </c>
      <c r="D8395" s="9">
        <v>62571575</v>
      </c>
      <c r="E8395" s="9" t="e">
        <f>INDEX(#REF!:#REF!,MATCH($D8395,#REF!:#REF!,0),MATCH(#REF!,#REF!:#REF!,0))</f>
        <v>#REF!</v>
      </c>
      <c r="F8395" s="9" t="e">
        <f>INDEX(#REF!:#REF!,MATCH($D8395,#REF!:#REF!,0),MATCH(#REF!,#REF!:#REF!,0))</f>
        <v>#REF!</v>
      </c>
    </row>
    <row r="8396" spans="1:6" ht="16.5" x14ac:dyDescent="0.3">
      <c r="A8396" s="9" t="s">
        <v>13929</v>
      </c>
      <c r="B8396" s="9" t="s">
        <v>3498</v>
      </c>
      <c r="C8396" s="10">
        <v>31468</v>
      </c>
      <c r="D8396" s="9">
        <v>244523738</v>
      </c>
      <c r="E8396" s="9" t="e">
        <f>INDEX(#REF!:#REF!,MATCH($D8396,#REF!:#REF!,0),MATCH(#REF!,#REF!:#REF!,0))</f>
        <v>#REF!</v>
      </c>
      <c r="F8396" s="9" t="e">
        <f>INDEX(#REF!:#REF!,MATCH($D8396,#REF!:#REF!,0),MATCH(#REF!,#REF!:#REF!,0))</f>
        <v>#REF!</v>
      </c>
    </row>
    <row r="8397" spans="1:6" ht="16.5" x14ac:dyDescent="0.3">
      <c r="A8397" s="9" t="s">
        <v>13928</v>
      </c>
      <c r="B8397" s="9" t="s">
        <v>3255</v>
      </c>
      <c r="C8397" s="10">
        <v>34373</v>
      </c>
      <c r="D8397" s="9">
        <v>6618120233</v>
      </c>
      <c r="E8397" s="9" t="e">
        <f>INDEX(#REF!:#REF!,MATCH($D8397,#REF!:#REF!,0),MATCH(#REF!,#REF!:#REF!,0))</f>
        <v>#REF!</v>
      </c>
      <c r="F8397" s="9" t="e">
        <f>INDEX(#REF!:#REF!,MATCH($D8397,#REF!:#REF!,0),MATCH(#REF!,#REF!:#REF!,0))</f>
        <v>#REF!</v>
      </c>
    </row>
    <row r="8398" spans="1:6" ht="16.5" x14ac:dyDescent="0.3">
      <c r="A8398" s="9" t="s">
        <v>13927</v>
      </c>
      <c r="B8398" s="9" t="s">
        <v>2248</v>
      </c>
      <c r="C8398" s="10">
        <v>25185</v>
      </c>
      <c r="D8398" s="9">
        <v>1014658829</v>
      </c>
      <c r="E8398" s="9" t="e">
        <f>INDEX(#REF!:#REF!,MATCH($D8398,#REF!:#REF!,0),MATCH(#REF!,#REF!:#REF!,0))</f>
        <v>#REF!</v>
      </c>
      <c r="F8398" s="9" t="e">
        <f>INDEX(#REF!:#REF!,MATCH($D8398,#REF!:#REF!,0),MATCH(#REF!,#REF!:#REF!,0))</f>
        <v>#REF!</v>
      </c>
    </row>
    <row r="8399" spans="1:6" ht="16.5" x14ac:dyDescent="0.3">
      <c r="A8399" s="9" t="s">
        <v>13926</v>
      </c>
      <c r="B8399" s="9" t="s">
        <v>2453</v>
      </c>
      <c r="C8399" s="10">
        <v>22679</v>
      </c>
      <c r="D8399" s="9">
        <v>8162941088</v>
      </c>
      <c r="E8399" s="9" t="e">
        <f>INDEX(#REF!:#REF!,MATCH($D8399,#REF!:#REF!,0),MATCH(#REF!,#REF!:#REF!,0))</f>
        <v>#REF!</v>
      </c>
      <c r="F8399" s="9" t="e">
        <f>INDEX(#REF!:#REF!,MATCH($D8399,#REF!:#REF!,0),MATCH(#REF!,#REF!:#REF!,0))</f>
        <v>#REF!</v>
      </c>
    </row>
    <row r="8400" spans="1:6" ht="16.5" x14ac:dyDescent="0.3">
      <c r="A8400" s="9" t="s">
        <v>13925</v>
      </c>
      <c r="B8400" s="9" t="s">
        <v>2610</v>
      </c>
      <c r="C8400" s="10">
        <v>34234</v>
      </c>
      <c r="D8400" s="9">
        <v>7931128354</v>
      </c>
      <c r="E8400" s="9" t="e">
        <f>INDEX(#REF!:#REF!,MATCH($D8400,#REF!:#REF!,0),MATCH(#REF!,#REF!:#REF!,0))</f>
        <v>#REF!</v>
      </c>
      <c r="F8400" s="9" t="e">
        <f>INDEX(#REF!:#REF!,MATCH($D8400,#REF!:#REF!,0),MATCH(#REF!,#REF!:#REF!,0))</f>
        <v>#REF!</v>
      </c>
    </row>
    <row r="8401" spans="1:6" ht="16.5" x14ac:dyDescent="0.3">
      <c r="A8401" s="9" t="s">
        <v>13924</v>
      </c>
      <c r="B8401" s="9" t="s">
        <v>2881</v>
      </c>
      <c r="C8401" s="10">
        <v>19064</v>
      </c>
      <c r="D8401" s="9">
        <v>2922893758</v>
      </c>
      <c r="E8401" s="9" t="e">
        <f>INDEX(#REF!:#REF!,MATCH($D8401,#REF!:#REF!,0),MATCH(#REF!,#REF!:#REF!,0))</f>
        <v>#REF!</v>
      </c>
      <c r="F8401" s="9" t="e">
        <f>INDEX(#REF!:#REF!,MATCH($D8401,#REF!:#REF!,0),MATCH(#REF!,#REF!:#REF!,0))</f>
        <v>#REF!</v>
      </c>
    </row>
    <row r="8402" spans="1:6" ht="16.5" x14ac:dyDescent="0.3">
      <c r="A8402" s="9" t="s">
        <v>13923</v>
      </c>
      <c r="B8402" s="9" t="s">
        <v>2123</v>
      </c>
      <c r="C8402" s="10">
        <v>57200</v>
      </c>
      <c r="D8402" s="9">
        <v>4670832530</v>
      </c>
      <c r="E8402" s="9" t="e">
        <f>INDEX(#REF!:#REF!,MATCH($D8402,#REF!:#REF!,0),MATCH(#REF!,#REF!:#REF!,0))</f>
        <v>#REF!</v>
      </c>
      <c r="F8402" s="9" t="e">
        <f>INDEX(#REF!:#REF!,MATCH($D8402,#REF!:#REF!,0),MATCH(#REF!,#REF!:#REF!,0))</f>
        <v>#REF!</v>
      </c>
    </row>
    <row r="8403" spans="1:6" ht="16.5" x14ac:dyDescent="0.3">
      <c r="A8403" s="9" t="s">
        <v>13922</v>
      </c>
      <c r="B8403" s="9" t="s">
        <v>2092</v>
      </c>
      <c r="C8403" s="10">
        <v>49884</v>
      </c>
      <c r="D8403" s="9">
        <v>4453705328</v>
      </c>
      <c r="E8403" s="9" t="e">
        <f>INDEX(#REF!:#REF!,MATCH($D8403,#REF!:#REF!,0),MATCH(#REF!,#REF!:#REF!,0))</f>
        <v>#REF!</v>
      </c>
      <c r="F8403" s="9" t="e">
        <f>INDEX(#REF!:#REF!,MATCH($D8403,#REF!:#REF!,0),MATCH(#REF!,#REF!:#REF!,0))</f>
        <v>#REF!</v>
      </c>
    </row>
    <row r="8404" spans="1:6" ht="16.5" x14ac:dyDescent="0.3">
      <c r="A8404" s="9" t="s">
        <v>13921</v>
      </c>
      <c r="B8404" s="9" t="s">
        <v>2985</v>
      </c>
      <c r="C8404" s="10">
        <v>29125</v>
      </c>
      <c r="D8404" s="9">
        <v>7837437543</v>
      </c>
      <c r="E8404" s="9" t="e">
        <f>INDEX(#REF!:#REF!,MATCH($D8404,#REF!:#REF!,0),MATCH(#REF!,#REF!:#REF!,0))</f>
        <v>#REF!</v>
      </c>
      <c r="F8404" s="9" t="e">
        <f>INDEX(#REF!:#REF!,MATCH($D8404,#REF!:#REF!,0),MATCH(#REF!,#REF!:#REF!,0))</f>
        <v>#REF!</v>
      </c>
    </row>
    <row r="8405" spans="1:6" ht="16.5" x14ac:dyDescent="0.3">
      <c r="A8405" s="9" t="s">
        <v>13920</v>
      </c>
      <c r="B8405" s="9" t="s">
        <v>3123</v>
      </c>
      <c r="C8405" s="10">
        <v>13857</v>
      </c>
      <c r="D8405" s="9">
        <v>9292607561</v>
      </c>
      <c r="E8405" s="9" t="e">
        <f>INDEX(#REF!:#REF!,MATCH($D8405,#REF!:#REF!,0),MATCH(#REF!,#REF!:#REF!,0))</f>
        <v>#REF!</v>
      </c>
      <c r="F8405" s="9" t="e">
        <f>INDEX(#REF!:#REF!,MATCH($D8405,#REF!:#REF!,0),MATCH(#REF!,#REF!:#REF!,0))</f>
        <v>#REF!</v>
      </c>
    </row>
    <row r="8406" spans="1:6" ht="16.5" x14ac:dyDescent="0.3">
      <c r="A8406" s="9" t="s">
        <v>13919</v>
      </c>
      <c r="B8406" s="9" t="s">
        <v>2815</v>
      </c>
      <c r="C8406" s="10">
        <v>42746</v>
      </c>
      <c r="D8406" s="9">
        <v>3967370569</v>
      </c>
      <c r="E8406" s="9" t="e">
        <f>INDEX(#REF!:#REF!,MATCH($D8406,#REF!:#REF!,0),MATCH(#REF!,#REF!:#REF!,0))</f>
        <v>#REF!</v>
      </c>
      <c r="F8406" s="9" t="e">
        <f>INDEX(#REF!:#REF!,MATCH($D8406,#REF!:#REF!,0),MATCH(#REF!,#REF!:#REF!,0))</f>
        <v>#REF!</v>
      </c>
    </row>
    <row r="8407" spans="1:6" ht="16.5" x14ac:dyDescent="0.3">
      <c r="A8407" s="9" t="s">
        <v>13918</v>
      </c>
      <c r="B8407" s="9" t="s">
        <v>2179</v>
      </c>
      <c r="C8407" s="10">
        <v>10491</v>
      </c>
      <c r="D8407" s="9">
        <v>9627071331</v>
      </c>
      <c r="E8407" s="9" t="e">
        <f>INDEX(#REF!:#REF!,MATCH($D8407,#REF!:#REF!,0),MATCH(#REF!,#REF!:#REF!,0))</f>
        <v>#REF!</v>
      </c>
      <c r="F8407" s="9" t="e">
        <f>INDEX(#REF!:#REF!,MATCH($D8407,#REF!:#REF!,0),MATCH(#REF!,#REF!:#REF!,0))</f>
        <v>#REF!</v>
      </c>
    </row>
    <row r="8408" spans="1:6" ht="16.5" x14ac:dyDescent="0.3">
      <c r="A8408" s="9" t="s">
        <v>13917</v>
      </c>
      <c r="B8408" s="9" t="s">
        <v>2704</v>
      </c>
      <c r="C8408" s="10">
        <v>57762</v>
      </c>
      <c r="D8408" s="9">
        <v>6293335589</v>
      </c>
      <c r="E8408" s="9" t="e">
        <f>INDEX(#REF!:#REF!,MATCH($D8408,#REF!:#REF!,0),MATCH(#REF!,#REF!:#REF!,0))</f>
        <v>#REF!</v>
      </c>
      <c r="F8408" s="9" t="e">
        <f>INDEX(#REF!:#REF!,MATCH($D8408,#REF!:#REF!,0),MATCH(#REF!,#REF!:#REF!,0))</f>
        <v>#REF!</v>
      </c>
    </row>
    <row r="8409" spans="1:6" ht="16.5" x14ac:dyDescent="0.3">
      <c r="A8409" s="9" t="s">
        <v>13916</v>
      </c>
      <c r="B8409" s="9" t="s">
        <v>2675</v>
      </c>
      <c r="C8409" s="10">
        <v>16761</v>
      </c>
      <c r="D8409" s="9">
        <v>9328457335</v>
      </c>
      <c r="E8409" s="9" t="e">
        <f>INDEX(#REF!:#REF!,MATCH($D8409,#REF!:#REF!,0),MATCH(#REF!,#REF!:#REF!,0))</f>
        <v>#REF!</v>
      </c>
      <c r="F8409" s="9" t="e">
        <f>INDEX(#REF!:#REF!,MATCH($D8409,#REF!:#REF!,0),MATCH(#REF!,#REF!:#REF!,0))</f>
        <v>#REF!</v>
      </c>
    </row>
    <row r="8410" spans="1:6" ht="16.5" x14ac:dyDescent="0.3">
      <c r="A8410" s="9" t="s">
        <v>13915</v>
      </c>
      <c r="B8410" s="9" t="s">
        <v>3800</v>
      </c>
      <c r="C8410" s="10">
        <v>14920</v>
      </c>
      <c r="D8410" s="9">
        <v>2565290632</v>
      </c>
      <c r="E8410" s="9" t="e">
        <f>INDEX(#REF!:#REF!,MATCH($D8410,#REF!:#REF!,0),MATCH(#REF!,#REF!:#REF!,0))</f>
        <v>#REF!</v>
      </c>
      <c r="F8410" s="9" t="e">
        <f>INDEX(#REF!:#REF!,MATCH($D8410,#REF!:#REF!,0),MATCH(#REF!,#REF!:#REF!,0))</f>
        <v>#REF!</v>
      </c>
    </row>
    <row r="8411" spans="1:6" ht="16.5" x14ac:dyDescent="0.3">
      <c r="A8411" s="9" t="s">
        <v>13914</v>
      </c>
      <c r="B8411" s="9" t="s">
        <v>3430</v>
      </c>
      <c r="C8411" s="10">
        <v>22746</v>
      </c>
      <c r="D8411" s="9">
        <v>7824503232</v>
      </c>
      <c r="E8411" s="9" t="e">
        <f>INDEX(#REF!:#REF!,MATCH($D8411,#REF!:#REF!,0),MATCH(#REF!,#REF!:#REF!,0))</f>
        <v>#REF!</v>
      </c>
      <c r="F8411" s="9" t="e">
        <f>INDEX(#REF!:#REF!,MATCH($D8411,#REF!:#REF!,0),MATCH(#REF!,#REF!:#REF!,0))</f>
        <v>#REF!</v>
      </c>
    </row>
    <row r="8412" spans="1:6" ht="16.5" x14ac:dyDescent="0.3">
      <c r="A8412" s="9" t="s">
        <v>13913</v>
      </c>
      <c r="B8412" s="9" t="s">
        <v>2448</v>
      </c>
      <c r="C8412" s="10">
        <v>16784</v>
      </c>
      <c r="D8412" s="9">
        <v>895027720</v>
      </c>
      <c r="E8412" s="9" t="e">
        <f>INDEX(#REF!:#REF!,MATCH($D8412,#REF!:#REF!,0),MATCH(#REF!,#REF!:#REF!,0))</f>
        <v>#REF!</v>
      </c>
      <c r="F8412" s="9" t="e">
        <f>INDEX(#REF!:#REF!,MATCH($D8412,#REF!:#REF!,0),MATCH(#REF!,#REF!:#REF!,0))</f>
        <v>#REF!</v>
      </c>
    </row>
    <row r="8413" spans="1:6" ht="16.5" x14ac:dyDescent="0.3">
      <c r="A8413" s="9" t="s">
        <v>13912</v>
      </c>
      <c r="B8413" s="9" t="s">
        <v>1993</v>
      </c>
      <c r="C8413" s="10">
        <v>36493</v>
      </c>
      <c r="D8413" s="9">
        <v>8664054479</v>
      </c>
      <c r="E8413" s="9" t="e">
        <f>INDEX(#REF!:#REF!,MATCH($D8413,#REF!:#REF!,0),MATCH(#REF!,#REF!:#REF!,0))</f>
        <v>#REF!</v>
      </c>
      <c r="F8413" s="9" t="e">
        <f>INDEX(#REF!:#REF!,MATCH($D8413,#REF!:#REF!,0),MATCH(#REF!,#REF!:#REF!,0))</f>
        <v>#REF!</v>
      </c>
    </row>
    <row r="8414" spans="1:6" ht="16.5" x14ac:dyDescent="0.3">
      <c r="A8414" s="9" t="s">
        <v>13911</v>
      </c>
      <c r="B8414" s="9" t="s">
        <v>2134</v>
      </c>
      <c r="C8414" s="10">
        <v>31960</v>
      </c>
      <c r="D8414" s="9">
        <v>9885165231</v>
      </c>
      <c r="E8414" s="9" t="e">
        <f>INDEX(#REF!:#REF!,MATCH($D8414,#REF!:#REF!,0),MATCH(#REF!,#REF!:#REF!,0))</f>
        <v>#REF!</v>
      </c>
      <c r="F8414" s="9" t="e">
        <f>INDEX(#REF!:#REF!,MATCH($D8414,#REF!:#REF!,0),MATCH(#REF!,#REF!:#REF!,0))</f>
        <v>#REF!</v>
      </c>
    </row>
    <row r="8415" spans="1:6" ht="16.5" x14ac:dyDescent="0.3">
      <c r="A8415" s="9" t="s">
        <v>13910</v>
      </c>
      <c r="B8415" s="9" t="s">
        <v>2704</v>
      </c>
      <c r="C8415" s="10">
        <v>19772</v>
      </c>
      <c r="D8415" s="9">
        <v>8685064791</v>
      </c>
      <c r="E8415" s="9" t="e">
        <f>INDEX(#REF!:#REF!,MATCH($D8415,#REF!:#REF!,0),MATCH(#REF!,#REF!:#REF!,0))</f>
        <v>#REF!</v>
      </c>
      <c r="F8415" s="9" t="e">
        <f>INDEX(#REF!:#REF!,MATCH($D8415,#REF!:#REF!,0),MATCH(#REF!,#REF!:#REF!,0))</f>
        <v>#REF!</v>
      </c>
    </row>
    <row r="8416" spans="1:6" ht="16.5" x14ac:dyDescent="0.3">
      <c r="A8416" s="9" t="s">
        <v>13909</v>
      </c>
      <c r="B8416" s="9" t="s">
        <v>2354</v>
      </c>
      <c r="C8416" s="10">
        <v>55428</v>
      </c>
      <c r="D8416" s="9">
        <v>3303111790</v>
      </c>
      <c r="E8416" s="9" t="e">
        <f>INDEX(#REF!:#REF!,MATCH($D8416,#REF!:#REF!,0),MATCH(#REF!,#REF!:#REF!,0))</f>
        <v>#REF!</v>
      </c>
      <c r="F8416" s="9" t="e">
        <f>INDEX(#REF!:#REF!,MATCH($D8416,#REF!:#REF!,0),MATCH(#REF!,#REF!:#REF!,0))</f>
        <v>#REF!</v>
      </c>
    </row>
    <row r="8417" spans="1:6" ht="16.5" x14ac:dyDescent="0.3">
      <c r="A8417" s="9" t="s">
        <v>13908</v>
      </c>
      <c r="B8417" s="9" t="s">
        <v>2835</v>
      </c>
      <c r="C8417" s="10">
        <v>59345</v>
      </c>
      <c r="D8417" s="9">
        <v>6788593582</v>
      </c>
      <c r="E8417" s="9" t="e">
        <f>INDEX(#REF!:#REF!,MATCH($D8417,#REF!:#REF!,0),MATCH(#REF!,#REF!:#REF!,0))</f>
        <v>#REF!</v>
      </c>
      <c r="F8417" s="9" t="e">
        <f>INDEX(#REF!:#REF!,MATCH($D8417,#REF!:#REF!,0),MATCH(#REF!,#REF!:#REF!,0))</f>
        <v>#REF!</v>
      </c>
    </row>
    <row r="8418" spans="1:6" ht="16.5" x14ac:dyDescent="0.3">
      <c r="A8418" s="9" t="s">
        <v>13907</v>
      </c>
      <c r="B8418" s="9" t="s">
        <v>1951</v>
      </c>
      <c r="C8418" s="10">
        <v>46131</v>
      </c>
      <c r="D8418" s="9">
        <v>8099854152</v>
      </c>
      <c r="E8418" s="9" t="e">
        <f>INDEX(#REF!:#REF!,MATCH($D8418,#REF!:#REF!,0),MATCH(#REF!,#REF!:#REF!,0))</f>
        <v>#REF!</v>
      </c>
      <c r="F8418" s="9" t="e">
        <f>INDEX(#REF!:#REF!,MATCH($D8418,#REF!:#REF!,0),MATCH(#REF!,#REF!:#REF!,0))</f>
        <v>#REF!</v>
      </c>
    </row>
    <row r="8419" spans="1:6" ht="16.5" x14ac:dyDescent="0.3">
      <c r="A8419" s="9" t="s">
        <v>13906</v>
      </c>
      <c r="B8419" s="9" t="s">
        <v>2418</v>
      </c>
      <c r="C8419" s="10">
        <v>45083</v>
      </c>
      <c r="D8419" s="9">
        <v>8482007106</v>
      </c>
      <c r="E8419" s="9" t="e">
        <f>INDEX(#REF!:#REF!,MATCH($D8419,#REF!:#REF!,0),MATCH(#REF!,#REF!:#REF!,0))</f>
        <v>#REF!</v>
      </c>
      <c r="F8419" s="9" t="e">
        <f>INDEX(#REF!:#REF!,MATCH($D8419,#REF!:#REF!,0),MATCH(#REF!,#REF!:#REF!,0))</f>
        <v>#REF!</v>
      </c>
    </row>
    <row r="8420" spans="1:6" ht="16.5" x14ac:dyDescent="0.3">
      <c r="A8420" s="9" t="s">
        <v>13905</v>
      </c>
      <c r="B8420" s="9" t="s">
        <v>3200</v>
      </c>
      <c r="C8420" s="10">
        <v>24845</v>
      </c>
      <c r="D8420" s="9">
        <v>6487054410</v>
      </c>
      <c r="E8420" s="9" t="e">
        <f>INDEX(#REF!:#REF!,MATCH($D8420,#REF!:#REF!,0),MATCH(#REF!,#REF!:#REF!,0))</f>
        <v>#REF!</v>
      </c>
      <c r="F8420" s="9" t="e">
        <f>INDEX(#REF!:#REF!,MATCH($D8420,#REF!:#REF!,0),MATCH(#REF!,#REF!:#REF!,0))</f>
        <v>#REF!</v>
      </c>
    </row>
    <row r="8421" spans="1:6" ht="16.5" x14ac:dyDescent="0.3">
      <c r="A8421" s="9" t="s">
        <v>13904</v>
      </c>
      <c r="B8421" s="9" t="s">
        <v>2500</v>
      </c>
      <c r="C8421" s="10">
        <v>11437</v>
      </c>
      <c r="D8421" s="9">
        <v>4075444457</v>
      </c>
      <c r="E8421" s="9" t="e">
        <f>INDEX(#REF!:#REF!,MATCH($D8421,#REF!:#REF!,0),MATCH(#REF!,#REF!:#REF!,0))</f>
        <v>#REF!</v>
      </c>
      <c r="F8421" s="9" t="e">
        <f>INDEX(#REF!:#REF!,MATCH($D8421,#REF!:#REF!,0),MATCH(#REF!,#REF!:#REF!,0))</f>
        <v>#REF!</v>
      </c>
    </row>
    <row r="8422" spans="1:6" ht="16.5" x14ac:dyDescent="0.3">
      <c r="A8422" s="9" t="s">
        <v>13903</v>
      </c>
      <c r="B8422" s="9" t="s">
        <v>1941</v>
      </c>
      <c r="C8422" s="10">
        <v>30792</v>
      </c>
      <c r="D8422" s="9">
        <v>2702941109</v>
      </c>
      <c r="E8422" s="9" t="e">
        <f>INDEX(#REF!:#REF!,MATCH($D8422,#REF!:#REF!,0),MATCH(#REF!,#REF!:#REF!,0))</f>
        <v>#REF!</v>
      </c>
      <c r="F8422" s="9" t="e">
        <f>INDEX(#REF!:#REF!,MATCH($D8422,#REF!:#REF!,0),MATCH(#REF!,#REF!:#REF!,0))</f>
        <v>#REF!</v>
      </c>
    </row>
    <row r="8423" spans="1:6" ht="16.5" x14ac:dyDescent="0.3">
      <c r="A8423" s="9" t="s">
        <v>13902</v>
      </c>
      <c r="B8423" s="9" t="s">
        <v>2373</v>
      </c>
      <c r="C8423" s="10">
        <v>59631</v>
      </c>
      <c r="D8423" s="9">
        <v>1729795870</v>
      </c>
      <c r="E8423" s="9" t="e">
        <f>INDEX(#REF!:#REF!,MATCH($D8423,#REF!:#REF!,0),MATCH(#REF!,#REF!:#REF!,0))</f>
        <v>#REF!</v>
      </c>
      <c r="F8423" s="9" t="e">
        <f>INDEX(#REF!:#REF!,MATCH($D8423,#REF!:#REF!,0),MATCH(#REF!,#REF!:#REF!,0))</f>
        <v>#REF!</v>
      </c>
    </row>
    <row r="8424" spans="1:6" ht="16.5" x14ac:dyDescent="0.3">
      <c r="A8424" s="9" t="s">
        <v>13901</v>
      </c>
      <c r="B8424" s="9" t="s">
        <v>2386</v>
      </c>
      <c r="C8424" s="10">
        <v>19142</v>
      </c>
      <c r="D8424" s="9">
        <v>5209112160</v>
      </c>
      <c r="E8424" s="9" t="e">
        <f>INDEX(#REF!:#REF!,MATCH($D8424,#REF!:#REF!,0),MATCH(#REF!,#REF!:#REF!,0))</f>
        <v>#REF!</v>
      </c>
      <c r="F8424" s="9" t="e">
        <f>INDEX(#REF!:#REF!,MATCH($D8424,#REF!:#REF!,0),MATCH(#REF!,#REF!:#REF!,0))</f>
        <v>#REF!</v>
      </c>
    </row>
    <row r="8425" spans="1:6" ht="16.5" x14ac:dyDescent="0.3">
      <c r="A8425" s="9" t="s">
        <v>13900</v>
      </c>
      <c r="B8425" s="9" t="s">
        <v>2450</v>
      </c>
      <c r="C8425" s="10">
        <v>55269</v>
      </c>
      <c r="D8425" s="9">
        <v>2450711406</v>
      </c>
      <c r="E8425" s="9" t="e">
        <f>INDEX(#REF!:#REF!,MATCH($D8425,#REF!:#REF!,0),MATCH(#REF!,#REF!:#REF!,0))</f>
        <v>#REF!</v>
      </c>
      <c r="F8425" s="9" t="e">
        <f>INDEX(#REF!:#REF!,MATCH($D8425,#REF!:#REF!,0),MATCH(#REF!,#REF!:#REF!,0))</f>
        <v>#REF!</v>
      </c>
    </row>
    <row r="8426" spans="1:6" ht="16.5" x14ac:dyDescent="0.3">
      <c r="A8426" s="9" t="s">
        <v>13899</v>
      </c>
      <c r="B8426" s="9" t="s">
        <v>3841</v>
      </c>
      <c r="C8426" s="10">
        <v>11259</v>
      </c>
      <c r="D8426" s="9">
        <v>9107581297</v>
      </c>
      <c r="E8426" s="9" t="e">
        <f>INDEX(#REF!:#REF!,MATCH($D8426,#REF!:#REF!,0),MATCH(#REF!,#REF!:#REF!,0))</f>
        <v>#REF!</v>
      </c>
      <c r="F8426" s="9" t="e">
        <f>INDEX(#REF!:#REF!,MATCH($D8426,#REF!:#REF!,0),MATCH(#REF!,#REF!:#REF!,0))</f>
        <v>#REF!</v>
      </c>
    </row>
    <row r="8427" spans="1:6" ht="16.5" x14ac:dyDescent="0.3">
      <c r="A8427" s="9" t="s">
        <v>13898</v>
      </c>
      <c r="B8427" s="9" t="s">
        <v>3177</v>
      </c>
      <c r="C8427" s="10">
        <v>32512</v>
      </c>
      <c r="D8427" s="9">
        <v>6364724701</v>
      </c>
      <c r="E8427" s="9" t="e">
        <f>INDEX(#REF!:#REF!,MATCH($D8427,#REF!:#REF!,0),MATCH(#REF!,#REF!:#REF!,0))</f>
        <v>#REF!</v>
      </c>
      <c r="F8427" s="9" t="e">
        <f>INDEX(#REF!:#REF!,MATCH($D8427,#REF!:#REF!,0),MATCH(#REF!,#REF!:#REF!,0))</f>
        <v>#REF!</v>
      </c>
    </row>
    <row r="8428" spans="1:6" ht="16.5" x14ac:dyDescent="0.3">
      <c r="A8428" s="9" t="s">
        <v>13897</v>
      </c>
      <c r="B8428" s="9" t="s">
        <v>2017</v>
      </c>
      <c r="C8428" s="10">
        <v>30940</v>
      </c>
      <c r="D8428" s="9">
        <v>3266408608</v>
      </c>
      <c r="E8428" s="9" t="e">
        <f>INDEX(#REF!:#REF!,MATCH($D8428,#REF!:#REF!,0),MATCH(#REF!,#REF!:#REF!,0))</f>
        <v>#REF!</v>
      </c>
      <c r="F8428" s="9" t="e">
        <f>INDEX(#REF!:#REF!,MATCH($D8428,#REF!:#REF!,0),MATCH(#REF!,#REF!:#REF!,0))</f>
        <v>#REF!</v>
      </c>
    </row>
    <row r="8429" spans="1:6" ht="16.5" x14ac:dyDescent="0.3">
      <c r="A8429" s="9" t="s">
        <v>13896</v>
      </c>
      <c r="B8429" s="9" t="s">
        <v>2179</v>
      </c>
      <c r="C8429" s="10">
        <v>55671</v>
      </c>
      <c r="D8429" s="9">
        <v>4398950745</v>
      </c>
      <c r="E8429" s="9" t="e">
        <f>INDEX(#REF!:#REF!,MATCH($D8429,#REF!:#REF!,0),MATCH(#REF!,#REF!:#REF!,0))</f>
        <v>#REF!</v>
      </c>
      <c r="F8429" s="9" t="e">
        <f>INDEX(#REF!:#REF!,MATCH($D8429,#REF!:#REF!,0),MATCH(#REF!,#REF!:#REF!,0))</f>
        <v>#REF!</v>
      </c>
    </row>
    <row r="8430" spans="1:6" ht="16.5" x14ac:dyDescent="0.3">
      <c r="A8430" s="9" t="s">
        <v>13895</v>
      </c>
      <c r="B8430" s="9" t="s">
        <v>3617</v>
      </c>
      <c r="C8430" s="10">
        <v>57236</v>
      </c>
      <c r="D8430" s="9">
        <v>8370379001</v>
      </c>
      <c r="E8430" s="9" t="e">
        <f>INDEX(#REF!:#REF!,MATCH($D8430,#REF!:#REF!,0),MATCH(#REF!,#REF!:#REF!,0))</f>
        <v>#REF!</v>
      </c>
      <c r="F8430" s="9" t="e">
        <f>INDEX(#REF!:#REF!,MATCH($D8430,#REF!:#REF!,0),MATCH(#REF!,#REF!:#REF!,0))</f>
        <v>#REF!</v>
      </c>
    </row>
    <row r="8431" spans="1:6" ht="16.5" x14ac:dyDescent="0.3">
      <c r="A8431" s="9" t="s">
        <v>13894</v>
      </c>
      <c r="B8431" s="9" t="s">
        <v>2655</v>
      </c>
      <c r="C8431" s="10">
        <v>27839</v>
      </c>
      <c r="D8431" s="9">
        <v>2128813026</v>
      </c>
      <c r="E8431" s="9" t="e">
        <f>INDEX(#REF!:#REF!,MATCH($D8431,#REF!:#REF!,0),MATCH(#REF!,#REF!:#REF!,0))</f>
        <v>#REF!</v>
      </c>
      <c r="F8431" s="9" t="e">
        <f>INDEX(#REF!:#REF!,MATCH($D8431,#REF!:#REF!,0),MATCH(#REF!,#REF!:#REF!,0))</f>
        <v>#REF!</v>
      </c>
    </row>
    <row r="8432" spans="1:6" ht="16.5" x14ac:dyDescent="0.3">
      <c r="A8432" s="9" t="s">
        <v>13893</v>
      </c>
      <c r="B8432" s="9" t="s">
        <v>2970</v>
      </c>
      <c r="C8432" s="10">
        <v>35472</v>
      </c>
      <c r="D8432" s="9">
        <v>7516977292</v>
      </c>
      <c r="E8432" s="9" t="e">
        <f>INDEX(#REF!:#REF!,MATCH($D8432,#REF!:#REF!,0),MATCH(#REF!,#REF!:#REF!,0))</f>
        <v>#REF!</v>
      </c>
      <c r="F8432" s="9" t="e">
        <f>INDEX(#REF!:#REF!,MATCH($D8432,#REF!:#REF!,0),MATCH(#REF!,#REF!:#REF!,0))</f>
        <v>#REF!</v>
      </c>
    </row>
    <row r="8433" spans="1:6" ht="16.5" x14ac:dyDescent="0.3">
      <c r="A8433" s="9" t="s">
        <v>13892</v>
      </c>
      <c r="B8433" s="9" t="s">
        <v>2994</v>
      </c>
      <c r="C8433" s="10">
        <v>12980</v>
      </c>
      <c r="D8433" s="9">
        <v>9892583027</v>
      </c>
      <c r="E8433" s="9" t="e">
        <f>INDEX(#REF!:#REF!,MATCH($D8433,#REF!:#REF!,0),MATCH(#REF!,#REF!:#REF!,0))</f>
        <v>#REF!</v>
      </c>
      <c r="F8433" s="9" t="e">
        <f>INDEX(#REF!:#REF!,MATCH($D8433,#REF!:#REF!,0),MATCH(#REF!,#REF!:#REF!,0))</f>
        <v>#REF!</v>
      </c>
    </row>
    <row r="8434" spans="1:6" ht="16.5" x14ac:dyDescent="0.3">
      <c r="A8434" s="9" t="s">
        <v>13891</v>
      </c>
      <c r="B8434" s="9" t="s">
        <v>2970</v>
      </c>
      <c r="C8434" s="10">
        <v>13934</v>
      </c>
      <c r="D8434" s="9">
        <v>7462961601</v>
      </c>
      <c r="E8434" s="9" t="e">
        <f>INDEX(#REF!:#REF!,MATCH($D8434,#REF!:#REF!,0),MATCH(#REF!,#REF!:#REF!,0))</f>
        <v>#REF!</v>
      </c>
      <c r="F8434" s="9" t="e">
        <f>INDEX(#REF!:#REF!,MATCH($D8434,#REF!:#REF!,0),MATCH(#REF!,#REF!:#REF!,0))</f>
        <v>#REF!</v>
      </c>
    </row>
    <row r="8435" spans="1:6" ht="16.5" x14ac:dyDescent="0.3">
      <c r="A8435" s="9" t="s">
        <v>13890</v>
      </c>
      <c r="B8435" s="9" t="s">
        <v>2428</v>
      </c>
      <c r="C8435" s="10">
        <v>44714</v>
      </c>
      <c r="D8435" s="9">
        <v>1391414047</v>
      </c>
      <c r="E8435" s="9" t="e">
        <f>INDEX(#REF!:#REF!,MATCH($D8435,#REF!:#REF!,0),MATCH(#REF!,#REF!:#REF!,0))</f>
        <v>#REF!</v>
      </c>
      <c r="F8435" s="9" t="e">
        <f>INDEX(#REF!:#REF!,MATCH($D8435,#REF!:#REF!,0),MATCH(#REF!,#REF!:#REF!,0))</f>
        <v>#REF!</v>
      </c>
    </row>
    <row r="8436" spans="1:6" ht="16.5" x14ac:dyDescent="0.3">
      <c r="A8436" s="9" t="s">
        <v>13889</v>
      </c>
      <c r="B8436" s="9" t="s">
        <v>2961</v>
      </c>
      <c r="C8436" s="10">
        <v>24477</v>
      </c>
      <c r="D8436" s="9">
        <v>2510440322</v>
      </c>
      <c r="E8436" s="9" t="e">
        <f>INDEX(#REF!:#REF!,MATCH($D8436,#REF!:#REF!,0),MATCH(#REF!,#REF!:#REF!,0))</f>
        <v>#REF!</v>
      </c>
      <c r="F8436" s="9" t="e">
        <f>INDEX(#REF!:#REF!,MATCH($D8436,#REF!:#REF!,0),MATCH(#REF!,#REF!:#REF!,0))</f>
        <v>#REF!</v>
      </c>
    </row>
    <row r="8437" spans="1:6" ht="16.5" x14ac:dyDescent="0.3">
      <c r="A8437" s="9" t="s">
        <v>13888</v>
      </c>
      <c r="B8437" s="9" t="s">
        <v>2826</v>
      </c>
      <c r="C8437" s="10">
        <v>54462</v>
      </c>
      <c r="D8437" s="9">
        <v>5234982726</v>
      </c>
      <c r="E8437" s="9" t="e">
        <f>INDEX(#REF!:#REF!,MATCH($D8437,#REF!:#REF!,0),MATCH(#REF!,#REF!:#REF!,0))</f>
        <v>#REF!</v>
      </c>
      <c r="F8437" s="9" t="e">
        <f>INDEX(#REF!:#REF!,MATCH($D8437,#REF!:#REF!,0),MATCH(#REF!,#REF!:#REF!,0))</f>
        <v>#REF!</v>
      </c>
    </row>
    <row r="8438" spans="1:6" ht="16.5" x14ac:dyDescent="0.3">
      <c r="A8438" s="9" t="s">
        <v>13887</v>
      </c>
      <c r="B8438" s="9" t="s">
        <v>2406</v>
      </c>
      <c r="C8438" s="10">
        <v>57518</v>
      </c>
      <c r="D8438" s="9">
        <v>4372257910</v>
      </c>
      <c r="E8438" s="9" t="e">
        <f>INDEX(#REF!:#REF!,MATCH($D8438,#REF!:#REF!,0),MATCH(#REF!,#REF!:#REF!,0))</f>
        <v>#REF!</v>
      </c>
      <c r="F8438" s="9" t="e">
        <f>INDEX(#REF!:#REF!,MATCH($D8438,#REF!:#REF!,0),MATCH(#REF!,#REF!:#REF!,0))</f>
        <v>#REF!</v>
      </c>
    </row>
    <row r="8439" spans="1:6" ht="16.5" x14ac:dyDescent="0.3">
      <c r="A8439" s="9" t="s">
        <v>13886</v>
      </c>
      <c r="B8439" s="9" t="s">
        <v>2099</v>
      </c>
      <c r="C8439" s="10">
        <v>43578</v>
      </c>
      <c r="D8439" s="9">
        <v>7039995972</v>
      </c>
      <c r="E8439" s="9" t="e">
        <f>INDEX(#REF!:#REF!,MATCH($D8439,#REF!:#REF!,0),MATCH(#REF!,#REF!:#REF!,0))</f>
        <v>#REF!</v>
      </c>
      <c r="F8439" s="9" t="e">
        <f>INDEX(#REF!:#REF!,MATCH($D8439,#REF!:#REF!,0),MATCH(#REF!,#REF!:#REF!,0))</f>
        <v>#REF!</v>
      </c>
    </row>
    <row r="8440" spans="1:6" ht="16.5" x14ac:dyDescent="0.3">
      <c r="A8440" s="9" t="s">
        <v>13885</v>
      </c>
      <c r="B8440" s="9" t="s">
        <v>2918</v>
      </c>
      <c r="C8440" s="10">
        <v>42359</v>
      </c>
      <c r="D8440" s="9">
        <v>8640079943</v>
      </c>
      <c r="E8440" s="9" t="e">
        <f>INDEX(#REF!:#REF!,MATCH($D8440,#REF!:#REF!,0),MATCH(#REF!,#REF!:#REF!,0))</f>
        <v>#REF!</v>
      </c>
      <c r="F8440" s="9" t="e">
        <f>INDEX(#REF!:#REF!,MATCH($D8440,#REF!:#REF!,0),MATCH(#REF!,#REF!:#REF!,0))</f>
        <v>#REF!</v>
      </c>
    </row>
    <row r="8441" spans="1:6" ht="16.5" x14ac:dyDescent="0.3">
      <c r="A8441" s="9" t="s">
        <v>13884</v>
      </c>
      <c r="B8441" s="9" t="s">
        <v>2404</v>
      </c>
      <c r="C8441" s="10">
        <v>39691</v>
      </c>
      <c r="D8441" s="9">
        <v>4649590612</v>
      </c>
      <c r="E8441" s="9" t="e">
        <f>INDEX(#REF!:#REF!,MATCH($D8441,#REF!:#REF!,0),MATCH(#REF!,#REF!:#REF!,0))</f>
        <v>#REF!</v>
      </c>
      <c r="F8441" s="9" t="e">
        <f>INDEX(#REF!:#REF!,MATCH($D8441,#REF!:#REF!,0),MATCH(#REF!,#REF!:#REF!,0))</f>
        <v>#REF!</v>
      </c>
    </row>
    <row r="8442" spans="1:6" ht="16.5" x14ac:dyDescent="0.3">
      <c r="A8442" s="9" t="s">
        <v>13883</v>
      </c>
      <c r="B8442" s="9" t="s">
        <v>2985</v>
      </c>
      <c r="C8442" s="10">
        <v>28027</v>
      </c>
      <c r="D8442" s="9">
        <v>7000350199</v>
      </c>
      <c r="E8442" s="9" t="e">
        <f>INDEX(#REF!:#REF!,MATCH($D8442,#REF!:#REF!,0),MATCH(#REF!,#REF!:#REF!,0))</f>
        <v>#REF!</v>
      </c>
      <c r="F8442" s="9" t="e">
        <f>INDEX(#REF!:#REF!,MATCH($D8442,#REF!:#REF!,0),MATCH(#REF!,#REF!:#REF!,0))</f>
        <v>#REF!</v>
      </c>
    </row>
    <row r="8443" spans="1:6" ht="16.5" x14ac:dyDescent="0.3">
      <c r="A8443" s="9" t="s">
        <v>13882</v>
      </c>
      <c r="B8443" s="9" t="s">
        <v>3416</v>
      </c>
      <c r="C8443" s="10">
        <v>48009</v>
      </c>
      <c r="D8443" s="9">
        <v>1887308636</v>
      </c>
      <c r="E8443" s="9" t="e">
        <f>INDEX(#REF!:#REF!,MATCH($D8443,#REF!:#REF!,0),MATCH(#REF!,#REF!:#REF!,0))</f>
        <v>#REF!</v>
      </c>
      <c r="F8443" s="9" t="e">
        <f>INDEX(#REF!:#REF!,MATCH($D8443,#REF!:#REF!,0),MATCH(#REF!,#REF!:#REF!,0))</f>
        <v>#REF!</v>
      </c>
    </row>
    <row r="8444" spans="1:6" ht="16.5" x14ac:dyDescent="0.3">
      <c r="A8444" s="9" t="s">
        <v>13881</v>
      </c>
      <c r="B8444" s="9" t="s">
        <v>2433</v>
      </c>
      <c r="C8444" s="10">
        <v>30093</v>
      </c>
      <c r="D8444" s="9">
        <v>4739588234</v>
      </c>
      <c r="E8444" s="9" t="e">
        <f>INDEX(#REF!:#REF!,MATCH($D8444,#REF!:#REF!,0),MATCH(#REF!,#REF!:#REF!,0))</f>
        <v>#REF!</v>
      </c>
      <c r="F8444" s="9" t="e">
        <f>INDEX(#REF!:#REF!,MATCH($D8444,#REF!:#REF!,0),MATCH(#REF!,#REF!:#REF!,0))</f>
        <v>#REF!</v>
      </c>
    </row>
    <row r="8445" spans="1:6" ht="16.5" x14ac:dyDescent="0.3">
      <c r="A8445" s="9" t="s">
        <v>13880</v>
      </c>
      <c r="B8445" s="9" t="s">
        <v>2418</v>
      </c>
      <c r="C8445" s="10">
        <v>46472</v>
      </c>
      <c r="D8445" s="9">
        <v>4094820760</v>
      </c>
      <c r="E8445" s="9" t="e">
        <f>INDEX(#REF!:#REF!,MATCH($D8445,#REF!:#REF!,0),MATCH(#REF!,#REF!:#REF!,0))</f>
        <v>#REF!</v>
      </c>
      <c r="F8445" s="9" t="e">
        <f>INDEX(#REF!:#REF!,MATCH($D8445,#REF!:#REF!,0),MATCH(#REF!,#REF!:#REF!,0))</f>
        <v>#REF!</v>
      </c>
    </row>
    <row r="8446" spans="1:6" ht="16.5" x14ac:dyDescent="0.3">
      <c r="A8446" s="9" t="s">
        <v>13879</v>
      </c>
      <c r="B8446" s="9" t="s">
        <v>2564</v>
      </c>
      <c r="C8446" s="10">
        <v>40429</v>
      </c>
      <c r="D8446" s="9">
        <v>1462119603</v>
      </c>
      <c r="E8446" s="9" t="e">
        <f>INDEX(#REF!:#REF!,MATCH($D8446,#REF!:#REF!,0),MATCH(#REF!,#REF!:#REF!,0))</f>
        <v>#REF!</v>
      </c>
      <c r="F8446" s="9" t="e">
        <f>INDEX(#REF!:#REF!,MATCH($D8446,#REF!:#REF!,0),MATCH(#REF!,#REF!:#REF!,0))</f>
        <v>#REF!</v>
      </c>
    </row>
    <row r="8447" spans="1:6" ht="16.5" x14ac:dyDescent="0.3">
      <c r="A8447" s="9" t="s">
        <v>13878</v>
      </c>
      <c r="B8447" s="9" t="s">
        <v>2256</v>
      </c>
      <c r="C8447" s="10">
        <v>59102</v>
      </c>
      <c r="D8447" s="9">
        <v>9939542542</v>
      </c>
      <c r="E8447" s="9" t="e">
        <f>INDEX(#REF!:#REF!,MATCH($D8447,#REF!:#REF!,0),MATCH(#REF!,#REF!:#REF!,0))</f>
        <v>#REF!</v>
      </c>
      <c r="F8447" s="9" t="e">
        <f>INDEX(#REF!:#REF!,MATCH($D8447,#REF!:#REF!,0),MATCH(#REF!,#REF!:#REF!,0))</f>
        <v>#REF!</v>
      </c>
    </row>
    <row r="8448" spans="1:6" ht="16.5" x14ac:dyDescent="0.3">
      <c r="A8448" s="9" t="s">
        <v>13877</v>
      </c>
      <c r="B8448" s="9" t="s">
        <v>1995</v>
      </c>
      <c r="C8448" s="10">
        <v>14549</v>
      </c>
      <c r="D8448" s="9">
        <v>2408183758</v>
      </c>
      <c r="E8448" s="9" t="e">
        <f>INDEX(#REF!:#REF!,MATCH($D8448,#REF!:#REF!,0),MATCH(#REF!,#REF!:#REF!,0))</f>
        <v>#REF!</v>
      </c>
      <c r="F8448" s="9" t="e">
        <f>INDEX(#REF!:#REF!,MATCH($D8448,#REF!:#REF!,0),MATCH(#REF!,#REF!:#REF!,0))</f>
        <v>#REF!</v>
      </c>
    </row>
    <row r="8449" spans="1:6" ht="16.5" x14ac:dyDescent="0.3">
      <c r="A8449" s="9" t="s">
        <v>13876</v>
      </c>
      <c r="B8449" s="9" t="s">
        <v>2298</v>
      </c>
      <c r="C8449" s="10">
        <v>26922</v>
      </c>
      <c r="D8449" s="9">
        <v>4786629839</v>
      </c>
      <c r="E8449" s="9" t="e">
        <f>INDEX(#REF!:#REF!,MATCH($D8449,#REF!:#REF!,0),MATCH(#REF!,#REF!:#REF!,0))</f>
        <v>#REF!</v>
      </c>
      <c r="F8449" s="9" t="e">
        <f>INDEX(#REF!:#REF!,MATCH($D8449,#REF!:#REF!,0),MATCH(#REF!,#REF!:#REF!,0))</f>
        <v>#REF!</v>
      </c>
    </row>
    <row r="8450" spans="1:6" ht="16.5" x14ac:dyDescent="0.3">
      <c r="A8450" s="9" t="s">
        <v>13875</v>
      </c>
      <c r="B8450" s="9" t="s">
        <v>2970</v>
      </c>
      <c r="C8450" s="10">
        <v>14289</v>
      </c>
      <c r="D8450" s="9">
        <v>2908560011</v>
      </c>
      <c r="E8450" s="9" t="e">
        <f>INDEX(#REF!:#REF!,MATCH($D8450,#REF!:#REF!,0),MATCH(#REF!,#REF!:#REF!,0))</f>
        <v>#REF!</v>
      </c>
      <c r="F8450" s="9" t="e">
        <f>INDEX(#REF!:#REF!,MATCH($D8450,#REF!:#REF!,0),MATCH(#REF!,#REF!:#REF!,0))</f>
        <v>#REF!</v>
      </c>
    </row>
    <row r="8451" spans="1:6" ht="16.5" x14ac:dyDescent="0.3">
      <c r="A8451" s="9" t="s">
        <v>13874</v>
      </c>
      <c r="B8451" s="9" t="s">
        <v>2007</v>
      </c>
      <c r="C8451" s="10">
        <v>26099</v>
      </c>
      <c r="D8451" s="9">
        <v>4638232353</v>
      </c>
      <c r="E8451" s="9" t="e">
        <f>INDEX(#REF!:#REF!,MATCH($D8451,#REF!:#REF!,0),MATCH(#REF!,#REF!:#REF!,0))</f>
        <v>#REF!</v>
      </c>
      <c r="F8451" s="9" t="e">
        <f>INDEX(#REF!:#REF!,MATCH($D8451,#REF!:#REF!,0),MATCH(#REF!,#REF!:#REF!,0))</f>
        <v>#REF!</v>
      </c>
    </row>
    <row r="8452" spans="1:6" ht="16.5" x14ac:dyDescent="0.3">
      <c r="A8452" s="9" t="s">
        <v>13873</v>
      </c>
      <c r="B8452" s="9" t="s">
        <v>2450</v>
      </c>
      <c r="C8452" s="10">
        <v>17101</v>
      </c>
      <c r="D8452" s="9">
        <v>5828678620</v>
      </c>
      <c r="E8452" s="9" t="e">
        <f>INDEX(#REF!:#REF!,MATCH($D8452,#REF!:#REF!,0),MATCH(#REF!,#REF!:#REF!,0))</f>
        <v>#REF!</v>
      </c>
      <c r="F8452" s="9" t="e">
        <f>INDEX(#REF!:#REF!,MATCH($D8452,#REF!:#REF!,0),MATCH(#REF!,#REF!:#REF!,0))</f>
        <v>#REF!</v>
      </c>
    </row>
    <row r="8453" spans="1:6" ht="16.5" x14ac:dyDescent="0.3">
      <c r="A8453" s="9" t="s">
        <v>13872</v>
      </c>
      <c r="B8453" s="9" t="s">
        <v>2375</v>
      </c>
      <c r="C8453" s="10">
        <v>55973</v>
      </c>
      <c r="D8453" s="9">
        <v>2376099331</v>
      </c>
      <c r="E8453" s="9" t="e">
        <f>INDEX(#REF!:#REF!,MATCH($D8453,#REF!:#REF!,0),MATCH(#REF!,#REF!:#REF!,0))</f>
        <v>#REF!</v>
      </c>
      <c r="F8453" s="9" t="e">
        <f>INDEX(#REF!:#REF!,MATCH($D8453,#REF!:#REF!,0),MATCH(#REF!,#REF!:#REF!,0))</f>
        <v>#REF!</v>
      </c>
    </row>
    <row r="8454" spans="1:6" ht="16.5" x14ac:dyDescent="0.3">
      <c r="A8454" s="9" t="s">
        <v>13871</v>
      </c>
      <c r="B8454" s="9" t="s">
        <v>2073</v>
      </c>
      <c r="C8454" s="10">
        <v>32241</v>
      </c>
      <c r="D8454" s="9">
        <v>37593587</v>
      </c>
      <c r="E8454" s="9" t="e">
        <f>INDEX(#REF!:#REF!,MATCH($D8454,#REF!:#REF!,0),MATCH(#REF!,#REF!:#REF!,0))</f>
        <v>#REF!</v>
      </c>
      <c r="F8454" s="9" t="e">
        <f>INDEX(#REF!:#REF!,MATCH($D8454,#REF!:#REF!,0),MATCH(#REF!,#REF!:#REF!,0))</f>
        <v>#REF!</v>
      </c>
    </row>
    <row r="8455" spans="1:6" ht="16.5" x14ac:dyDescent="0.3">
      <c r="A8455" s="9" t="s">
        <v>13870</v>
      </c>
      <c r="B8455" s="9" t="s">
        <v>1991</v>
      </c>
      <c r="C8455" s="10">
        <v>54868</v>
      </c>
      <c r="D8455" s="9">
        <v>8646243699</v>
      </c>
      <c r="E8455" s="9" t="e">
        <f>INDEX(#REF!:#REF!,MATCH($D8455,#REF!:#REF!,0),MATCH(#REF!,#REF!:#REF!,0))</f>
        <v>#REF!</v>
      </c>
      <c r="F8455" s="9" t="e">
        <f>INDEX(#REF!:#REF!,MATCH($D8455,#REF!:#REF!,0),MATCH(#REF!,#REF!:#REF!,0))</f>
        <v>#REF!</v>
      </c>
    </row>
    <row r="8456" spans="1:6" ht="16.5" x14ac:dyDescent="0.3">
      <c r="A8456" s="9" t="s">
        <v>13869</v>
      </c>
      <c r="B8456" s="9" t="s">
        <v>1975</v>
      </c>
      <c r="C8456" s="10">
        <v>58496</v>
      </c>
      <c r="D8456" s="9">
        <v>6819637888</v>
      </c>
      <c r="E8456" s="9" t="e">
        <f>INDEX(#REF!:#REF!,MATCH($D8456,#REF!:#REF!,0),MATCH(#REF!,#REF!:#REF!,0))</f>
        <v>#REF!</v>
      </c>
      <c r="F8456" s="9" t="e">
        <f>INDEX(#REF!:#REF!,MATCH($D8456,#REF!:#REF!,0),MATCH(#REF!,#REF!:#REF!,0))</f>
        <v>#REF!</v>
      </c>
    </row>
    <row r="8457" spans="1:6" ht="16.5" x14ac:dyDescent="0.3">
      <c r="A8457" s="9" t="s">
        <v>13868</v>
      </c>
      <c r="B8457" s="9" t="s">
        <v>2456</v>
      </c>
      <c r="C8457" s="10">
        <v>13509</v>
      </c>
      <c r="D8457" s="9">
        <v>6375014751</v>
      </c>
      <c r="E8457" s="9" t="e">
        <f>INDEX(#REF!:#REF!,MATCH($D8457,#REF!:#REF!,0),MATCH(#REF!,#REF!:#REF!,0))</f>
        <v>#REF!</v>
      </c>
      <c r="F8457" s="9" t="e">
        <f>INDEX(#REF!:#REF!,MATCH($D8457,#REF!:#REF!,0),MATCH(#REF!,#REF!:#REF!,0))</f>
        <v>#REF!</v>
      </c>
    </row>
    <row r="8458" spans="1:6" ht="16.5" x14ac:dyDescent="0.3">
      <c r="A8458" s="9" t="s">
        <v>13867</v>
      </c>
      <c r="B8458" s="9" t="s">
        <v>1959</v>
      </c>
      <c r="C8458" s="10">
        <v>55806</v>
      </c>
      <c r="D8458" s="9">
        <v>6471464479</v>
      </c>
      <c r="E8458" s="9" t="e">
        <f>INDEX(#REF!:#REF!,MATCH($D8458,#REF!:#REF!,0),MATCH(#REF!,#REF!:#REF!,0))</f>
        <v>#REF!</v>
      </c>
      <c r="F8458" s="9" t="e">
        <f>INDEX(#REF!:#REF!,MATCH($D8458,#REF!:#REF!,0),MATCH(#REF!,#REF!:#REF!,0))</f>
        <v>#REF!</v>
      </c>
    </row>
    <row r="8459" spans="1:6" ht="16.5" x14ac:dyDescent="0.3">
      <c r="A8459" s="9" t="s">
        <v>13866</v>
      </c>
      <c r="B8459" s="9" t="s">
        <v>2317</v>
      </c>
      <c r="C8459" s="10">
        <v>13975</v>
      </c>
      <c r="D8459" s="9">
        <v>304906506</v>
      </c>
      <c r="E8459" s="9" t="e">
        <f>INDEX(#REF!:#REF!,MATCH($D8459,#REF!:#REF!,0),MATCH(#REF!,#REF!:#REF!,0))</f>
        <v>#REF!</v>
      </c>
      <c r="F8459" s="9" t="e">
        <f>INDEX(#REF!:#REF!,MATCH($D8459,#REF!:#REF!,0),MATCH(#REF!,#REF!:#REF!,0))</f>
        <v>#REF!</v>
      </c>
    </row>
    <row r="8460" spans="1:6" ht="16.5" x14ac:dyDescent="0.3">
      <c r="A8460" s="9" t="s">
        <v>13865</v>
      </c>
      <c r="B8460" s="9" t="s">
        <v>3498</v>
      </c>
      <c r="C8460" s="10">
        <v>55454</v>
      </c>
      <c r="D8460" s="9">
        <v>7635344498</v>
      </c>
      <c r="E8460" s="9" t="e">
        <f>INDEX(#REF!:#REF!,MATCH($D8460,#REF!:#REF!,0),MATCH(#REF!,#REF!:#REF!,0))</f>
        <v>#REF!</v>
      </c>
      <c r="F8460" s="9" t="e">
        <f>INDEX(#REF!:#REF!,MATCH($D8460,#REF!:#REF!,0),MATCH(#REF!,#REF!:#REF!,0))</f>
        <v>#REF!</v>
      </c>
    </row>
    <row r="8461" spans="1:6" ht="16.5" x14ac:dyDescent="0.3">
      <c r="A8461" s="9" t="s">
        <v>13864</v>
      </c>
      <c r="B8461" s="9" t="s">
        <v>2939</v>
      </c>
      <c r="C8461" s="10">
        <v>29178</v>
      </c>
      <c r="D8461" s="9">
        <v>8093156364</v>
      </c>
      <c r="E8461" s="9" t="e">
        <f>INDEX(#REF!:#REF!,MATCH($D8461,#REF!:#REF!,0),MATCH(#REF!,#REF!:#REF!,0))</f>
        <v>#REF!</v>
      </c>
      <c r="F8461" s="9" t="e">
        <f>INDEX(#REF!:#REF!,MATCH($D8461,#REF!:#REF!,0),MATCH(#REF!,#REF!:#REF!,0))</f>
        <v>#REF!</v>
      </c>
    </row>
    <row r="8462" spans="1:6" ht="16.5" x14ac:dyDescent="0.3">
      <c r="A8462" s="9" t="s">
        <v>13863</v>
      </c>
      <c r="B8462" s="9" t="s">
        <v>2404</v>
      </c>
      <c r="C8462" s="10">
        <v>13182</v>
      </c>
      <c r="D8462" s="9">
        <v>549857826</v>
      </c>
      <c r="E8462" s="9" t="e">
        <f>INDEX(#REF!:#REF!,MATCH($D8462,#REF!:#REF!,0),MATCH(#REF!,#REF!:#REF!,0))</f>
        <v>#REF!</v>
      </c>
      <c r="F8462" s="9" t="e">
        <f>INDEX(#REF!:#REF!,MATCH($D8462,#REF!:#REF!,0),MATCH(#REF!,#REF!:#REF!,0))</f>
        <v>#REF!</v>
      </c>
    </row>
    <row r="8463" spans="1:6" ht="16.5" x14ac:dyDescent="0.3">
      <c r="A8463" s="9" t="s">
        <v>13862</v>
      </c>
      <c r="B8463" s="9" t="s">
        <v>2056</v>
      </c>
      <c r="C8463" s="10">
        <v>31503</v>
      </c>
      <c r="D8463" s="9">
        <v>3145039288</v>
      </c>
      <c r="E8463" s="9" t="e">
        <f>INDEX(#REF!:#REF!,MATCH($D8463,#REF!:#REF!,0),MATCH(#REF!,#REF!:#REF!,0))</f>
        <v>#REF!</v>
      </c>
      <c r="F8463" s="9" t="e">
        <f>INDEX(#REF!:#REF!,MATCH($D8463,#REF!:#REF!,0),MATCH(#REF!,#REF!:#REF!,0))</f>
        <v>#REF!</v>
      </c>
    </row>
    <row r="8464" spans="1:6" ht="16.5" x14ac:dyDescent="0.3">
      <c r="A8464" s="9" t="s">
        <v>13861</v>
      </c>
      <c r="B8464" s="9" t="s">
        <v>2820</v>
      </c>
      <c r="C8464" s="10">
        <v>59985</v>
      </c>
      <c r="D8464" s="9">
        <v>7462961601</v>
      </c>
      <c r="E8464" s="9" t="e">
        <f>INDEX(#REF!:#REF!,MATCH($D8464,#REF!:#REF!,0),MATCH(#REF!,#REF!:#REF!,0))</f>
        <v>#REF!</v>
      </c>
      <c r="F8464" s="9" t="e">
        <f>INDEX(#REF!:#REF!,MATCH($D8464,#REF!:#REF!,0),MATCH(#REF!,#REF!:#REF!,0))</f>
        <v>#REF!</v>
      </c>
    </row>
    <row r="8465" spans="1:6" ht="16.5" x14ac:dyDescent="0.3">
      <c r="A8465" s="9" t="s">
        <v>13860</v>
      </c>
      <c r="B8465" s="9" t="s">
        <v>3800</v>
      </c>
      <c r="C8465" s="10">
        <v>37744</v>
      </c>
      <c r="D8465" s="9">
        <v>5197585250</v>
      </c>
      <c r="E8465" s="9" t="e">
        <f>INDEX(#REF!:#REF!,MATCH($D8465,#REF!:#REF!,0),MATCH(#REF!,#REF!:#REF!,0))</f>
        <v>#REF!</v>
      </c>
      <c r="F8465" s="9" t="e">
        <f>INDEX(#REF!:#REF!,MATCH($D8465,#REF!:#REF!,0),MATCH(#REF!,#REF!:#REF!,0))</f>
        <v>#REF!</v>
      </c>
    </row>
    <row r="8466" spans="1:6" ht="16.5" x14ac:dyDescent="0.3">
      <c r="A8466" s="9" t="s">
        <v>13859</v>
      </c>
      <c r="B8466" s="9" t="s">
        <v>2952</v>
      </c>
      <c r="C8466" s="10">
        <v>52541</v>
      </c>
      <c r="D8466" s="9">
        <v>7493076952</v>
      </c>
      <c r="E8466" s="9" t="e">
        <f>INDEX(#REF!:#REF!,MATCH($D8466,#REF!:#REF!,0),MATCH(#REF!,#REF!:#REF!,0))</f>
        <v>#REF!</v>
      </c>
      <c r="F8466" s="9" t="e">
        <f>INDEX(#REF!:#REF!,MATCH($D8466,#REF!:#REF!,0),MATCH(#REF!,#REF!:#REF!,0))</f>
        <v>#REF!</v>
      </c>
    </row>
    <row r="8467" spans="1:6" ht="16.5" x14ac:dyDescent="0.3">
      <c r="A8467" s="9" t="s">
        <v>13858</v>
      </c>
      <c r="B8467" s="9" t="s">
        <v>2009</v>
      </c>
      <c r="C8467" s="10">
        <v>25845</v>
      </c>
      <c r="D8467" s="9">
        <v>5759255762</v>
      </c>
      <c r="E8467" s="9" t="e">
        <f>INDEX(#REF!:#REF!,MATCH($D8467,#REF!:#REF!,0),MATCH(#REF!,#REF!:#REF!,0))</f>
        <v>#REF!</v>
      </c>
      <c r="F8467" s="9" t="e">
        <f>INDEX(#REF!:#REF!,MATCH($D8467,#REF!:#REF!,0),MATCH(#REF!,#REF!:#REF!,0))</f>
        <v>#REF!</v>
      </c>
    </row>
    <row r="8468" spans="1:6" ht="16.5" x14ac:dyDescent="0.3">
      <c r="A8468" s="9" t="s">
        <v>13857</v>
      </c>
      <c r="B8468" s="9" t="s">
        <v>1957</v>
      </c>
      <c r="C8468" s="10">
        <v>20281</v>
      </c>
      <c r="D8468" s="9">
        <v>4504361140</v>
      </c>
      <c r="E8468" s="9" t="e">
        <f>INDEX(#REF!:#REF!,MATCH($D8468,#REF!:#REF!,0),MATCH(#REF!,#REF!:#REF!,0))</f>
        <v>#REF!</v>
      </c>
      <c r="F8468" s="9" t="e">
        <f>INDEX(#REF!:#REF!,MATCH($D8468,#REF!:#REF!,0),MATCH(#REF!,#REF!:#REF!,0))</f>
        <v>#REF!</v>
      </c>
    </row>
    <row r="8469" spans="1:6" ht="16.5" x14ac:dyDescent="0.3">
      <c r="A8469" s="9" t="s">
        <v>13856</v>
      </c>
      <c r="B8469" s="9" t="s">
        <v>2759</v>
      </c>
      <c r="C8469" s="10">
        <v>21051</v>
      </c>
      <c r="D8469" s="9">
        <v>4638232353</v>
      </c>
      <c r="E8469" s="9" t="e">
        <f>INDEX(#REF!:#REF!,MATCH($D8469,#REF!:#REF!,0),MATCH(#REF!,#REF!:#REF!,0))</f>
        <v>#REF!</v>
      </c>
      <c r="F8469" s="9" t="e">
        <f>INDEX(#REF!:#REF!,MATCH($D8469,#REF!:#REF!,0),MATCH(#REF!,#REF!:#REF!,0))</f>
        <v>#REF!</v>
      </c>
    </row>
    <row r="8470" spans="1:6" ht="16.5" x14ac:dyDescent="0.3">
      <c r="A8470" s="9" t="s">
        <v>13855</v>
      </c>
      <c r="B8470" s="9" t="s">
        <v>3073</v>
      </c>
      <c r="C8470" s="10">
        <v>38474</v>
      </c>
      <c r="D8470" s="9">
        <v>5779075530</v>
      </c>
      <c r="E8470" s="9" t="e">
        <f>INDEX(#REF!:#REF!,MATCH($D8470,#REF!:#REF!,0),MATCH(#REF!,#REF!:#REF!,0))</f>
        <v>#REF!</v>
      </c>
      <c r="F8470" s="9" t="e">
        <f>INDEX(#REF!:#REF!,MATCH($D8470,#REF!:#REF!,0),MATCH(#REF!,#REF!:#REF!,0))</f>
        <v>#REF!</v>
      </c>
    </row>
    <row r="8471" spans="1:6" ht="16.5" x14ac:dyDescent="0.3">
      <c r="A8471" s="9" t="s">
        <v>13854</v>
      </c>
      <c r="B8471" s="9" t="s">
        <v>3642</v>
      </c>
      <c r="C8471" s="10">
        <v>41652</v>
      </c>
      <c r="D8471" s="9">
        <v>9305168396</v>
      </c>
      <c r="E8471" s="9" t="e">
        <f>INDEX(#REF!:#REF!,MATCH($D8471,#REF!:#REF!,0),MATCH(#REF!,#REF!:#REF!,0))</f>
        <v>#REF!</v>
      </c>
      <c r="F8471" s="9" t="e">
        <f>INDEX(#REF!:#REF!,MATCH($D8471,#REF!:#REF!,0),MATCH(#REF!,#REF!:#REF!,0))</f>
        <v>#REF!</v>
      </c>
    </row>
    <row r="8472" spans="1:6" ht="16.5" x14ac:dyDescent="0.3">
      <c r="A8472" s="9" t="s">
        <v>13853</v>
      </c>
      <c r="B8472" s="9" t="s">
        <v>2019</v>
      </c>
      <c r="C8472" s="10">
        <v>56089</v>
      </c>
      <c r="D8472" s="9">
        <v>4808886316</v>
      </c>
      <c r="E8472" s="9" t="e">
        <f>INDEX(#REF!:#REF!,MATCH($D8472,#REF!:#REF!,0),MATCH(#REF!,#REF!:#REF!,0))</f>
        <v>#REF!</v>
      </c>
      <c r="F8472" s="9" t="e">
        <f>INDEX(#REF!:#REF!,MATCH($D8472,#REF!:#REF!,0),MATCH(#REF!,#REF!:#REF!,0))</f>
        <v>#REF!</v>
      </c>
    </row>
    <row r="8473" spans="1:6" ht="16.5" x14ac:dyDescent="0.3">
      <c r="A8473" s="9" t="s">
        <v>13852</v>
      </c>
      <c r="B8473" s="9" t="s">
        <v>2478</v>
      </c>
      <c r="C8473" s="10">
        <v>17944</v>
      </c>
      <c r="D8473" s="9">
        <v>8154943166</v>
      </c>
      <c r="E8473" s="9" t="e">
        <f>INDEX(#REF!:#REF!,MATCH($D8473,#REF!:#REF!,0),MATCH(#REF!,#REF!:#REF!,0))</f>
        <v>#REF!</v>
      </c>
      <c r="F8473" s="9" t="e">
        <f>INDEX(#REF!:#REF!,MATCH($D8473,#REF!:#REF!,0),MATCH(#REF!,#REF!:#REF!,0))</f>
        <v>#REF!</v>
      </c>
    </row>
    <row r="8474" spans="1:6" ht="16.5" x14ac:dyDescent="0.3">
      <c r="A8474" s="9" t="s">
        <v>13851</v>
      </c>
      <c r="B8474" s="9" t="s">
        <v>2042</v>
      </c>
      <c r="C8474" s="10">
        <v>29058</v>
      </c>
      <c r="D8474" s="9">
        <v>8640079943</v>
      </c>
      <c r="E8474" s="9" t="e">
        <f>INDEX(#REF!:#REF!,MATCH($D8474,#REF!:#REF!,0),MATCH(#REF!,#REF!:#REF!,0))</f>
        <v>#REF!</v>
      </c>
      <c r="F8474" s="9" t="e">
        <f>INDEX(#REF!:#REF!,MATCH($D8474,#REF!:#REF!,0),MATCH(#REF!,#REF!:#REF!,0))</f>
        <v>#REF!</v>
      </c>
    </row>
    <row r="8475" spans="1:6" ht="16.5" x14ac:dyDescent="0.3">
      <c r="A8475" s="9" t="s">
        <v>13850</v>
      </c>
      <c r="B8475" s="9" t="s">
        <v>2090</v>
      </c>
      <c r="C8475" s="10">
        <v>50150</v>
      </c>
      <c r="D8475" s="9">
        <v>6720857681</v>
      </c>
      <c r="E8475" s="9" t="e">
        <f>INDEX(#REF!:#REF!,MATCH($D8475,#REF!:#REF!,0),MATCH(#REF!,#REF!:#REF!,0))</f>
        <v>#REF!</v>
      </c>
      <c r="F8475" s="9" t="e">
        <f>INDEX(#REF!:#REF!,MATCH($D8475,#REF!:#REF!,0),MATCH(#REF!,#REF!:#REF!,0))</f>
        <v>#REF!</v>
      </c>
    </row>
    <row r="8476" spans="1:6" ht="16.5" x14ac:dyDescent="0.3">
      <c r="A8476" s="9" t="s">
        <v>13849</v>
      </c>
      <c r="B8476" s="9" t="s">
        <v>2815</v>
      </c>
      <c r="C8476" s="10">
        <v>13449</v>
      </c>
      <c r="D8476" s="9">
        <v>7088886472</v>
      </c>
      <c r="E8476" s="9" t="e">
        <f>INDEX(#REF!:#REF!,MATCH($D8476,#REF!:#REF!,0),MATCH(#REF!,#REF!:#REF!,0))</f>
        <v>#REF!</v>
      </c>
      <c r="F8476" s="9" t="e">
        <f>INDEX(#REF!:#REF!,MATCH($D8476,#REF!:#REF!,0),MATCH(#REF!,#REF!:#REF!,0))</f>
        <v>#REF!</v>
      </c>
    </row>
    <row r="8477" spans="1:6" ht="16.5" x14ac:dyDescent="0.3">
      <c r="A8477" s="9" t="s">
        <v>13848</v>
      </c>
      <c r="B8477" s="9" t="s">
        <v>2183</v>
      </c>
      <c r="C8477" s="10">
        <v>28868</v>
      </c>
      <c r="D8477" s="9">
        <v>9518260397</v>
      </c>
      <c r="E8477" s="9" t="e">
        <f>INDEX(#REF!:#REF!,MATCH($D8477,#REF!:#REF!,0),MATCH(#REF!,#REF!:#REF!,0))</f>
        <v>#REF!</v>
      </c>
      <c r="F8477" s="9" t="e">
        <f>INDEX(#REF!:#REF!,MATCH($D8477,#REF!:#REF!,0),MATCH(#REF!,#REF!:#REF!,0))</f>
        <v>#REF!</v>
      </c>
    </row>
    <row r="8478" spans="1:6" ht="16.5" x14ac:dyDescent="0.3">
      <c r="A8478" s="9" t="s">
        <v>13847</v>
      </c>
      <c r="B8478" s="9" t="s">
        <v>2054</v>
      </c>
      <c r="C8478" s="10">
        <v>19374</v>
      </c>
      <c r="D8478" s="9">
        <v>3935718624</v>
      </c>
      <c r="E8478" s="9" t="e">
        <f>INDEX(#REF!:#REF!,MATCH($D8478,#REF!:#REF!,0),MATCH(#REF!,#REF!:#REF!,0))</f>
        <v>#REF!</v>
      </c>
      <c r="F8478" s="9" t="e">
        <f>INDEX(#REF!:#REF!,MATCH($D8478,#REF!:#REF!,0),MATCH(#REF!,#REF!:#REF!,0))</f>
        <v>#REF!</v>
      </c>
    </row>
    <row r="8479" spans="1:6" ht="16.5" x14ac:dyDescent="0.3">
      <c r="A8479" s="9" t="s">
        <v>13846</v>
      </c>
      <c r="B8479" s="9" t="s">
        <v>2935</v>
      </c>
      <c r="C8479" s="10">
        <v>53136</v>
      </c>
      <c r="D8479" s="9">
        <v>4972162740</v>
      </c>
      <c r="E8479" s="9" t="e">
        <f>INDEX(#REF!:#REF!,MATCH($D8479,#REF!:#REF!,0),MATCH(#REF!,#REF!:#REF!,0))</f>
        <v>#REF!</v>
      </c>
      <c r="F8479" s="9" t="e">
        <f>INDEX(#REF!:#REF!,MATCH($D8479,#REF!:#REF!,0),MATCH(#REF!,#REF!:#REF!,0))</f>
        <v>#REF!</v>
      </c>
    </row>
    <row r="8480" spans="1:6" ht="16.5" x14ac:dyDescent="0.3">
      <c r="A8480" s="9" t="s">
        <v>13845</v>
      </c>
      <c r="B8480" s="9" t="s">
        <v>2224</v>
      </c>
      <c r="C8480" s="10">
        <v>20255</v>
      </c>
      <c r="D8480" s="9">
        <v>264454596</v>
      </c>
      <c r="E8480" s="9" t="e">
        <f>INDEX(#REF!:#REF!,MATCH($D8480,#REF!:#REF!,0),MATCH(#REF!,#REF!:#REF!,0))</f>
        <v>#REF!</v>
      </c>
      <c r="F8480" s="9" t="e">
        <f>INDEX(#REF!:#REF!,MATCH($D8480,#REF!:#REF!,0),MATCH(#REF!,#REF!:#REF!,0))</f>
        <v>#REF!</v>
      </c>
    </row>
    <row r="8481" spans="1:6" ht="16.5" x14ac:dyDescent="0.3">
      <c r="A8481" s="9" t="s">
        <v>13844</v>
      </c>
      <c r="B8481" s="9" t="s">
        <v>2610</v>
      </c>
      <c r="C8481" s="10">
        <v>19924</v>
      </c>
      <c r="D8481" s="9">
        <v>7866715386</v>
      </c>
      <c r="E8481" s="9" t="e">
        <f>INDEX(#REF!:#REF!,MATCH($D8481,#REF!:#REF!,0),MATCH(#REF!,#REF!:#REF!,0))</f>
        <v>#REF!</v>
      </c>
      <c r="F8481" s="9" t="e">
        <f>INDEX(#REF!:#REF!,MATCH($D8481,#REF!:#REF!,0),MATCH(#REF!,#REF!:#REF!,0))</f>
        <v>#REF!</v>
      </c>
    </row>
    <row r="8482" spans="1:6" ht="16.5" x14ac:dyDescent="0.3">
      <c r="A8482" s="9" t="s">
        <v>13843</v>
      </c>
      <c r="B8482" s="9" t="s">
        <v>2526</v>
      </c>
      <c r="C8482" s="10">
        <v>29035</v>
      </c>
      <c r="D8482" s="9">
        <v>7637608875</v>
      </c>
      <c r="E8482" s="9" t="e">
        <f>INDEX(#REF!:#REF!,MATCH($D8482,#REF!:#REF!,0),MATCH(#REF!,#REF!:#REF!,0))</f>
        <v>#REF!</v>
      </c>
      <c r="F8482" s="9" t="e">
        <f>INDEX(#REF!:#REF!,MATCH($D8482,#REF!:#REF!,0),MATCH(#REF!,#REF!:#REF!,0))</f>
        <v>#REF!</v>
      </c>
    </row>
    <row r="8483" spans="1:6" ht="16.5" x14ac:dyDescent="0.3">
      <c r="A8483" s="9" t="s">
        <v>13842</v>
      </c>
      <c r="B8483" s="9" t="s">
        <v>2671</v>
      </c>
      <c r="C8483" s="10">
        <v>35046</v>
      </c>
      <c r="D8483" s="9">
        <v>4978659442</v>
      </c>
      <c r="E8483" s="9" t="e">
        <f>INDEX(#REF!:#REF!,MATCH($D8483,#REF!:#REF!,0),MATCH(#REF!,#REF!:#REF!,0))</f>
        <v>#REF!</v>
      </c>
      <c r="F8483" s="9" t="e">
        <f>INDEX(#REF!:#REF!,MATCH($D8483,#REF!:#REF!,0),MATCH(#REF!,#REF!:#REF!,0))</f>
        <v>#REF!</v>
      </c>
    </row>
    <row r="8484" spans="1:6" ht="16.5" x14ac:dyDescent="0.3">
      <c r="A8484" s="9" t="s">
        <v>13841</v>
      </c>
      <c r="B8484" s="9" t="s">
        <v>2112</v>
      </c>
      <c r="C8484" s="10">
        <v>37617</v>
      </c>
      <c r="D8484" s="9">
        <v>4649590612</v>
      </c>
      <c r="E8484" s="9" t="e">
        <f>INDEX(#REF!:#REF!,MATCH($D8484,#REF!:#REF!,0),MATCH(#REF!,#REF!:#REF!,0))</f>
        <v>#REF!</v>
      </c>
      <c r="F8484" s="9" t="e">
        <f>INDEX(#REF!:#REF!,MATCH($D8484,#REF!:#REF!,0),MATCH(#REF!,#REF!:#REF!,0))</f>
        <v>#REF!</v>
      </c>
    </row>
    <row r="8485" spans="1:6" ht="16.5" x14ac:dyDescent="0.3">
      <c r="A8485" s="9" t="s">
        <v>13840</v>
      </c>
      <c r="B8485" s="9" t="s">
        <v>1995</v>
      </c>
      <c r="C8485" s="10">
        <v>31687</v>
      </c>
      <c r="D8485" s="9">
        <v>3843300291</v>
      </c>
      <c r="E8485" s="9" t="e">
        <f>INDEX(#REF!:#REF!,MATCH($D8485,#REF!:#REF!,0),MATCH(#REF!,#REF!:#REF!,0))</f>
        <v>#REF!</v>
      </c>
      <c r="F8485" s="9" t="e">
        <f>INDEX(#REF!:#REF!,MATCH($D8485,#REF!:#REF!,0),MATCH(#REF!,#REF!:#REF!,0))</f>
        <v>#REF!</v>
      </c>
    </row>
    <row r="8486" spans="1:6" ht="16.5" x14ac:dyDescent="0.3">
      <c r="A8486" s="9" t="s">
        <v>13839</v>
      </c>
      <c r="B8486" s="9" t="s">
        <v>2214</v>
      </c>
      <c r="C8486" s="10">
        <v>39557</v>
      </c>
      <c r="D8486" s="9">
        <v>6852060985</v>
      </c>
      <c r="E8486" s="9" t="e">
        <f>INDEX(#REF!:#REF!,MATCH($D8486,#REF!:#REF!,0),MATCH(#REF!,#REF!:#REF!,0))</f>
        <v>#REF!</v>
      </c>
      <c r="F8486" s="9" t="e">
        <f>INDEX(#REF!:#REF!,MATCH($D8486,#REF!:#REF!,0),MATCH(#REF!,#REF!:#REF!,0))</f>
        <v>#REF!</v>
      </c>
    </row>
    <row r="8487" spans="1:6" ht="16.5" x14ac:dyDescent="0.3">
      <c r="A8487" s="9" t="s">
        <v>13838</v>
      </c>
      <c r="B8487" s="9" t="s">
        <v>2224</v>
      </c>
      <c r="C8487" s="10">
        <v>26612</v>
      </c>
      <c r="D8487" s="9">
        <v>2185059785</v>
      </c>
      <c r="E8487" s="9" t="e">
        <f>INDEX(#REF!:#REF!,MATCH($D8487,#REF!:#REF!,0),MATCH(#REF!,#REF!:#REF!,0))</f>
        <v>#REF!</v>
      </c>
      <c r="F8487" s="9" t="e">
        <f>INDEX(#REF!:#REF!,MATCH($D8487,#REF!:#REF!,0),MATCH(#REF!,#REF!:#REF!,0))</f>
        <v>#REF!</v>
      </c>
    </row>
    <row r="8488" spans="1:6" ht="16.5" x14ac:dyDescent="0.3">
      <c r="A8488" s="9" t="s">
        <v>13837</v>
      </c>
      <c r="B8488" s="9" t="s">
        <v>2970</v>
      </c>
      <c r="C8488" s="10">
        <v>17165</v>
      </c>
      <c r="D8488" s="9">
        <v>7866715386</v>
      </c>
      <c r="E8488" s="9" t="e">
        <f>INDEX(#REF!:#REF!,MATCH($D8488,#REF!:#REF!,0),MATCH(#REF!,#REF!:#REF!,0))</f>
        <v>#REF!</v>
      </c>
      <c r="F8488" s="9" t="e">
        <f>INDEX(#REF!:#REF!,MATCH($D8488,#REF!:#REF!,0),MATCH(#REF!,#REF!:#REF!,0))</f>
        <v>#REF!</v>
      </c>
    </row>
    <row r="8489" spans="1:6" ht="16.5" x14ac:dyDescent="0.3">
      <c r="A8489" s="9" t="s">
        <v>13836</v>
      </c>
      <c r="B8489" s="9" t="s">
        <v>2161</v>
      </c>
      <c r="C8489" s="10">
        <v>21336</v>
      </c>
      <c r="D8489" s="9">
        <v>303831626</v>
      </c>
      <c r="E8489" s="9" t="e">
        <f>INDEX(#REF!:#REF!,MATCH($D8489,#REF!:#REF!,0),MATCH(#REF!,#REF!:#REF!,0))</f>
        <v>#REF!</v>
      </c>
      <c r="F8489" s="9" t="e">
        <f>INDEX(#REF!:#REF!,MATCH($D8489,#REF!:#REF!,0),MATCH(#REF!,#REF!:#REF!,0))</f>
        <v>#REF!</v>
      </c>
    </row>
    <row r="8490" spans="1:6" ht="16.5" x14ac:dyDescent="0.3">
      <c r="A8490" s="9" t="s">
        <v>13835</v>
      </c>
      <c r="B8490" s="9" t="s">
        <v>1971</v>
      </c>
      <c r="C8490" s="10">
        <v>34648</v>
      </c>
      <c r="D8490" s="9">
        <v>3843300291</v>
      </c>
      <c r="E8490" s="9" t="e">
        <f>INDEX(#REF!:#REF!,MATCH($D8490,#REF!:#REF!,0),MATCH(#REF!,#REF!:#REF!,0))</f>
        <v>#REF!</v>
      </c>
      <c r="F8490" s="9" t="e">
        <f>INDEX(#REF!:#REF!,MATCH($D8490,#REF!:#REF!,0),MATCH(#REF!,#REF!:#REF!,0))</f>
        <v>#REF!</v>
      </c>
    </row>
    <row r="8491" spans="1:6" ht="16.5" x14ac:dyDescent="0.3">
      <c r="A8491" s="9" t="s">
        <v>13834</v>
      </c>
      <c r="B8491" s="9" t="s">
        <v>1945</v>
      </c>
      <c r="C8491" s="10">
        <v>46191</v>
      </c>
      <c r="D8491" s="9">
        <v>7074056774</v>
      </c>
      <c r="E8491" s="9" t="e">
        <f>INDEX(#REF!:#REF!,MATCH($D8491,#REF!:#REF!,0),MATCH(#REF!,#REF!:#REF!,0))</f>
        <v>#REF!</v>
      </c>
      <c r="F8491" s="9" t="e">
        <f>INDEX(#REF!:#REF!,MATCH($D8491,#REF!:#REF!,0),MATCH(#REF!,#REF!:#REF!,0))</f>
        <v>#REF!</v>
      </c>
    </row>
    <row r="8492" spans="1:6" ht="16.5" x14ac:dyDescent="0.3">
      <c r="A8492" s="9" t="s">
        <v>13833</v>
      </c>
      <c r="B8492" s="9" t="s">
        <v>2021</v>
      </c>
      <c r="C8492" s="10">
        <v>22033</v>
      </c>
      <c r="D8492" s="9">
        <v>132027631</v>
      </c>
      <c r="E8492" s="9" t="e">
        <f>INDEX(#REF!:#REF!,MATCH($D8492,#REF!:#REF!,0),MATCH(#REF!,#REF!:#REF!,0))</f>
        <v>#REF!</v>
      </c>
      <c r="F8492" s="9" t="e">
        <f>INDEX(#REF!:#REF!,MATCH($D8492,#REF!:#REF!,0),MATCH(#REF!,#REF!:#REF!,0))</f>
        <v>#REF!</v>
      </c>
    </row>
    <row r="8493" spans="1:6" ht="16.5" x14ac:dyDescent="0.3">
      <c r="A8493" s="9" t="s">
        <v>13832</v>
      </c>
      <c r="B8493" s="9" t="s">
        <v>2744</v>
      </c>
      <c r="C8493" s="10">
        <v>28817</v>
      </c>
      <c r="D8493" s="9">
        <v>2234966051</v>
      </c>
      <c r="E8493" s="9" t="e">
        <f>INDEX(#REF!:#REF!,MATCH($D8493,#REF!:#REF!,0),MATCH(#REF!,#REF!:#REF!,0))</f>
        <v>#REF!</v>
      </c>
      <c r="F8493" s="9" t="e">
        <f>INDEX(#REF!:#REF!,MATCH($D8493,#REF!:#REF!,0),MATCH(#REF!,#REF!:#REF!,0))</f>
        <v>#REF!</v>
      </c>
    </row>
    <row r="8494" spans="1:6" ht="16.5" x14ac:dyDescent="0.3">
      <c r="A8494" s="9" t="s">
        <v>13831</v>
      </c>
      <c r="B8494" s="9" t="s">
        <v>2286</v>
      </c>
      <c r="C8494" s="10">
        <v>38049</v>
      </c>
      <c r="D8494" s="9">
        <v>6731572691</v>
      </c>
      <c r="E8494" s="9" t="e">
        <f>INDEX(#REF!:#REF!,MATCH($D8494,#REF!:#REF!,0),MATCH(#REF!,#REF!:#REF!,0))</f>
        <v>#REF!</v>
      </c>
      <c r="F8494" s="9" t="e">
        <f>INDEX(#REF!:#REF!,MATCH($D8494,#REF!:#REF!,0),MATCH(#REF!,#REF!:#REF!,0))</f>
        <v>#REF!</v>
      </c>
    </row>
    <row r="8495" spans="1:6" ht="16.5" x14ac:dyDescent="0.3">
      <c r="A8495" s="9" t="s">
        <v>13830</v>
      </c>
      <c r="B8495" s="9" t="s">
        <v>2298</v>
      </c>
      <c r="C8495" s="10">
        <v>17883</v>
      </c>
      <c r="D8495" s="9">
        <v>9104569016</v>
      </c>
      <c r="E8495" s="9" t="e">
        <f>INDEX(#REF!:#REF!,MATCH($D8495,#REF!:#REF!,0),MATCH(#REF!,#REF!:#REF!,0))</f>
        <v>#REF!</v>
      </c>
      <c r="F8495" s="9" t="e">
        <f>INDEX(#REF!:#REF!,MATCH($D8495,#REF!:#REF!,0),MATCH(#REF!,#REF!:#REF!,0))</f>
        <v>#REF!</v>
      </c>
    </row>
    <row r="8496" spans="1:6" ht="16.5" x14ac:dyDescent="0.3">
      <c r="A8496" s="9" t="s">
        <v>13829</v>
      </c>
      <c r="B8496" s="9" t="s">
        <v>2478</v>
      </c>
      <c r="C8496" s="10">
        <v>52735</v>
      </c>
      <c r="D8496" s="9">
        <v>250257920</v>
      </c>
      <c r="E8496" s="9" t="e">
        <f>INDEX(#REF!:#REF!,MATCH($D8496,#REF!:#REF!,0),MATCH(#REF!,#REF!:#REF!,0))</f>
        <v>#REF!</v>
      </c>
      <c r="F8496" s="9" t="e">
        <f>INDEX(#REF!:#REF!,MATCH($D8496,#REF!:#REF!,0),MATCH(#REF!,#REF!:#REF!,0))</f>
        <v>#REF!</v>
      </c>
    </row>
    <row r="8497" spans="1:6" ht="16.5" x14ac:dyDescent="0.3">
      <c r="A8497" s="9" t="s">
        <v>13828</v>
      </c>
      <c r="B8497" s="9" t="s">
        <v>2052</v>
      </c>
      <c r="C8497" s="10">
        <v>24223</v>
      </c>
      <c r="D8497" s="9">
        <v>4689682046</v>
      </c>
      <c r="E8497" s="9" t="e">
        <f>INDEX(#REF!:#REF!,MATCH($D8497,#REF!:#REF!,0),MATCH(#REF!,#REF!:#REF!,0))</f>
        <v>#REF!</v>
      </c>
      <c r="F8497" s="9" t="e">
        <f>INDEX(#REF!:#REF!,MATCH($D8497,#REF!:#REF!,0),MATCH(#REF!,#REF!:#REF!,0))</f>
        <v>#REF!</v>
      </c>
    </row>
    <row r="8498" spans="1:6" ht="16.5" x14ac:dyDescent="0.3">
      <c r="A8498" s="9" t="s">
        <v>13827</v>
      </c>
      <c r="B8498" s="9" t="s">
        <v>2286</v>
      </c>
      <c r="C8498" s="10">
        <v>23493</v>
      </c>
      <c r="D8498" s="9">
        <v>1469328364</v>
      </c>
      <c r="E8498" s="9" t="e">
        <f>INDEX(#REF!:#REF!,MATCH($D8498,#REF!:#REF!,0),MATCH(#REF!,#REF!:#REF!,0))</f>
        <v>#REF!</v>
      </c>
      <c r="F8498" s="9" t="e">
        <f>INDEX(#REF!:#REF!,MATCH($D8498,#REF!:#REF!,0),MATCH(#REF!,#REF!:#REF!,0))</f>
        <v>#REF!</v>
      </c>
    </row>
    <row r="8499" spans="1:6" ht="16.5" x14ac:dyDescent="0.3">
      <c r="A8499" s="9" t="s">
        <v>13826</v>
      </c>
      <c r="B8499" s="9" t="s">
        <v>2241</v>
      </c>
      <c r="C8499" s="10">
        <v>28894</v>
      </c>
      <c r="D8499" s="9">
        <v>4876404933</v>
      </c>
      <c r="E8499" s="9" t="e">
        <f>INDEX(#REF!:#REF!,MATCH($D8499,#REF!:#REF!,0),MATCH(#REF!,#REF!:#REF!,0))</f>
        <v>#REF!</v>
      </c>
      <c r="F8499" s="9" t="e">
        <f>INDEX(#REF!:#REF!,MATCH($D8499,#REF!:#REF!,0),MATCH(#REF!,#REF!:#REF!,0))</f>
        <v>#REF!</v>
      </c>
    </row>
    <row r="8500" spans="1:6" ht="16.5" x14ac:dyDescent="0.3">
      <c r="A8500" s="9" t="s">
        <v>13825</v>
      </c>
      <c r="B8500" s="9" t="s">
        <v>2835</v>
      </c>
      <c r="C8500" s="10">
        <v>11484</v>
      </c>
      <c r="D8500" s="9">
        <v>1462119603</v>
      </c>
      <c r="E8500" s="9" t="e">
        <f>INDEX(#REF!:#REF!,MATCH($D8500,#REF!:#REF!,0),MATCH(#REF!,#REF!:#REF!,0))</f>
        <v>#REF!</v>
      </c>
      <c r="F8500" s="9" t="e">
        <f>INDEX(#REF!:#REF!,MATCH($D8500,#REF!:#REF!,0),MATCH(#REF!,#REF!:#REF!,0))</f>
        <v>#REF!</v>
      </c>
    </row>
    <row r="8501" spans="1:6" ht="16.5" x14ac:dyDescent="0.3">
      <c r="A8501" s="9" t="s">
        <v>13824</v>
      </c>
      <c r="B8501" s="9" t="s">
        <v>2386</v>
      </c>
      <c r="C8501" s="10">
        <v>12030</v>
      </c>
      <c r="D8501" s="9">
        <v>4920920075</v>
      </c>
      <c r="E8501" s="9" t="e">
        <f>INDEX(#REF!:#REF!,MATCH($D8501,#REF!:#REF!,0),MATCH(#REF!,#REF!:#REF!,0))</f>
        <v>#REF!</v>
      </c>
      <c r="F8501" s="9" t="e">
        <f>INDEX(#REF!:#REF!,MATCH($D8501,#REF!:#REF!,0),MATCH(#REF!,#REF!:#REF!,0))</f>
        <v>#REF!</v>
      </c>
    </row>
    <row r="8502" spans="1:6" ht="16.5" x14ac:dyDescent="0.3">
      <c r="A8502" s="9" t="s">
        <v>13823</v>
      </c>
      <c r="B8502" s="9" t="s">
        <v>2673</v>
      </c>
      <c r="C8502" s="10">
        <v>12177</v>
      </c>
      <c r="D8502" s="9">
        <v>9627071331</v>
      </c>
      <c r="E8502" s="9" t="e">
        <f>INDEX(#REF!:#REF!,MATCH($D8502,#REF!:#REF!,0),MATCH(#REF!,#REF!:#REF!,0))</f>
        <v>#REF!</v>
      </c>
      <c r="F8502" s="9" t="e">
        <f>INDEX(#REF!:#REF!,MATCH($D8502,#REF!:#REF!,0),MATCH(#REF!,#REF!:#REF!,0))</f>
        <v>#REF!</v>
      </c>
    </row>
    <row r="8503" spans="1:6" ht="16.5" x14ac:dyDescent="0.3">
      <c r="A8503" s="9" t="s">
        <v>13822</v>
      </c>
      <c r="B8503" s="9" t="s">
        <v>2288</v>
      </c>
      <c r="C8503" s="10">
        <v>15056</v>
      </c>
      <c r="D8503" s="9">
        <v>965285472</v>
      </c>
      <c r="E8503" s="9" t="e">
        <f>INDEX(#REF!:#REF!,MATCH($D8503,#REF!:#REF!,0),MATCH(#REF!,#REF!:#REF!,0))</f>
        <v>#REF!</v>
      </c>
      <c r="F8503" s="9" t="e">
        <f>INDEX(#REF!:#REF!,MATCH($D8503,#REF!:#REF!,0),MATCH(#REF!,#REF!:#REF!,0))</f>
        <v>#REF!</v>
      </c>
    </row>
    <row r="8504" spans="1:6" ht="16.5" x14ac:dyDescent="0.3">
      <c r="A8504" s="9" t="s">
        <v>13821</v>
      </c>
      <c r="B8504" s="9" t="s">
        <v>2418</v>
      </c>
      <c r="C8504" s="10">
        <v>36818</v>
      </c>
      <c r="D8504" s="9">
        <v>264454596</v>
      </c>
      <c r="E8504" s="9" t="e">
        <f>INDEX(#REF!:#REF!,MATCH($D8504,#REF!:#REF!,0),MATCH(#REF!,#REF!:#REF!,0))</f>
        <v>#REF!</v>
      </c>
      <c r="F8504" s="9" t="e">
        <f>INDEX(#REF!:#REF!,MATCH($D8504,#REF!:#REF!,0),MATCH(#REF!,#REF!:#REF!,0))</f>
        <v>#REF!</v>
      </c>
    </row>
    <row r="8505" spans="1:6" ht="16.5" x14ac:dyDescent="0.3">
      <c r="A8505" s="9" t="s">
        <v>13820</v>
      </c>
      <c r="B8505" s="9" t="s">
        <v>2537</v>
      </c>
      <c r="C8505" s="10">
        <v>47681</v>
      </c>
      <c r="D8505" s="9">
        <v>3473885983</v>
      </c>
      <c r="E8505" s="9" t="e">
        <f>INDEX(#REF!:#REF!,MATCH($D8505,#REF!:#REF!,0),MATCH(#REF!,#REF!:#REF!,0))</f>
        <v>#REF!</v>
      </c>
      <c r="F8505" s="9" t="e">
        <f>INDEX(#REF!:#REF!,MATCH($D8505,#REF!:#REF!,0),MATCH(#REF!,#REF!:#REF!,0))</f>
        <v>#REF!</v>
      </c>
    </row>
    <row r="8506" spans="1:6" ht="16.5" x14ac:dyDescent="0.3">
      <c r="A8506" s="9" t="s">
        <v>13819</v>
      </c>
      <c r="B8506" s="9" t="s">
        <v>3506</v>
      </c>
      <c r="C8506" s="10">
        <v>46741</v>
      </c>
      <c r="D8506" s="9">
        <v>3428040538</v>
      </c>
      <c r="E8506" s="9" t="e">
        <f>INDEX(#REF!:#REF!,MATCH($D8506,#REF!:#REF!,0),MATCH(#REF!,#REF!:#REF!,0))</f>
        <v>#REF!</v>
      </c>
      <c r="F8506" s="9" t="e">
        <f>INDEX(#REF!:#REF!,MATCH($D8506,#REF!:#REF!,0),MATCH(#REF!,#REF!:#REF!,0))</f>
        <v>#REF!</v>
      </c>
    </row>
    <row r="8507" spans="1:6" ht="16.5" x14ac:dyDescent="0.3">
      <c r="A8507" s="9" t="s">
        <v>13818</v>
      </c>
      <c r="B8507" s="9" t="s">
        <v>2747</v>
      </c>
      <c r="C8507" s="10">
        <v>40334</v>
      </c>
      <c r="D8507" s="9">
        <v>1439916314</v>
      </c>
      <c r="E8507" s="9" t="e">
        <f>INDEX(#REF!:#REF!,MATCH($D8507,#REF!:#REF!,0),MATCH(#REF!,#REF!:#REF!,0))</f>
        <v>#REF!</v>
      </c>
      <c r="F8507" s="9" t="e">
        <f>INDEX(#REF!:#REF!,MATCH($D8507,#REF!:#REF!,0),MATCH(#REF!,#REF!:#REF!,0))</f>
        <v>#REF!</v>
      </c>
    </row>
    <row r="8508" spans="1:6" ht="16.5" x14ac:dyDescent="0.3">
      <c r="A8508" s="9" t="s">
        <v>13817</v>
      </c>
      <c r="B8508" s="9" t="s">
        <v>2190</v>
      </c>
      <c r="C8508" s="10">
        <v>16935</v>
      </c>
      <c r="D8508" s="9">
        <v>7236563277</v>
      </c>
      <c r="E8508" s="9" t="e">
        <f>INDEX(#REF!:#REF!,MATCH($D8508,#REF!:#REF!,0),MATCH(#REF!,#REF!:#REF!,0))</f>
        <v>#REF!</v>
      </c>
      <c r="F8508" s="9" t="e">
        <f>INDEX(#REF!:#REF!,MATCH($D8508,#REF!:#REF!,0),MATCH(#REF!,#REF!:#REF!,0))</f>
        <v>#REF!</v>
      </c>
    </row>
    <row r="8509" spans="1:6" ht="16.5" x14ac:dyDescent="0.3">
      <c r="A8509" s="9" t="s">
        <v>13816</v>
      </c>
      <c r="B8509" s="9" t="s">
        <v>3357</v>
      </c>
      <c r="C8509" s="10">
        <v>41761</v>
      </c>
      <c r="D8509" s="9">
        <v>4492546545</v>
      </c>
      <c r="E8509" s="9" t="e">
        <f>INDEX(#REF!:#REF!,MATCH($D8509,#REF!:#REF!,0),MATCH(#REF!,#REF!:#REF!,0))</f>
        <v>#REF!</v>
      </c>
      <c r="F8509" s="9" t="e">
        <f>INDEX(#REF!:#REF!,MATCH($D8509,#REF!:#REF!,0),MATCH(#REF!,#REF!:#REF!,0))</f>
        <v>#REF!</v>
      </c>
    </row>
    <row r="8510" spans="1:6" ht="16.5" x14ac:dyDescent="0.3">
      <c r="A8510" s="9" t="s">
        <v>13815</v>
      </c>
      <c r="B8510" s="9" t="s">
        <v>2219</v>
      </c>
      <c r="C8510" s="10">
        <v>15361</v>
      </c>
      <c r="D8510" s="9">
        <v>899126162</v>
      </c>
      <c r="E8510" s="9" t="e">
        <f>INDEX(#REF!:#REF!,MATCH($D8510,#REF!:#REF!,0),MATCH(#REF!,#REF!:#REF!,0))</f>
        <v>#REF!</v>
      </c>
      <c r="F8510" s="9" t="e">
        <f>INDEX(#REF!:#REF!,MATCH($D8510,#REF!:#REF!,0),MATCH(#REF!,#REF!:#REF!,0))</f>
        <v>#REF!</v>
      </c>
    </row>
    <row r="8511" spans="1:6" ht="16.5" x14ac:dyDescent="0.3">
      <c r="A8511" s="9" t="s">
        <v>13814</v>
      </c>
      <c r="B8511" s="9" t="s">
        <v>2167</v>
      </c>
      <c r="C8511" s="10">
        <v>32390</v>
      </c>
      <c r="D8511" s="9">
        <v>3772653790</v>
      </c>
      <c r="E8511" s="9" t="e">
        <f>INDEX(#REF!:#REF!,MATCH($D8511,#REF!:#REF!,0),MATCH(#REF!,#REF!:#REF!,0))</f>
        <v>#REF!</v>
      </c>
      <c r="F8511" s="9" t="e">
        <f>INDEX(#REF!:#REF!,MATCH($D8511,#REF!:#REF!,0),MATCH(#REF!,#REF!:#REF!,0))</f>
        <v>#REF!</v>
      </c>
    </row>
    <row r="8512" spans="1:6" ht="16.5" x14ac:dyDescent="0.3">
      <c r="A8512" s="9" t="s">
        <v>13813</v>
      </c>
      <c r="B8512" s="9" t="s">
        <v>2580</v>
      </c>
      <c r="C8512" s="10">
        <v>21642</v>
      </c>
      <c r="D8512" s="9">
        <v>5907724676</v>
      </c>
      <c r="E8512" s="9" t="e">
        <f>INDEX(#REF!:#REF!,MATCH($D8512,#REF!:#REF!,0),MATCH(#REF!,#REF!:#REF!,0))</f>
        <v>#REF!</v>
      </c>
      <c r="F8512" s="9" t="e">
        <f>INDEX(#REF!:#REF!,MATCH($D8512,#REF!:#REF!,0),MATCH(#REF!,#REF!:#REF!,0))</f>
        <v>#REF!</v>
      </c>
    </row>
    <row r="8513" spans="1:6" ht="16.5" x14ac:dyDescent="0.3">
      <c r="A8513" s="9" t="s">
        <v>13812</v>
      </c>
      <c r="B8513" s="9" t="s">
        <v>2017</v>
      </c>
      <c r="C8513" s="10">
        <v>36839</v>
      </c>
      <c r="D8513" s="9">
        <v>923191143</v>
      </c>
      <c r="E8513" s="9" t="e">
        <f>INDEX(#REF!:#REF!,MATCH($D8513,#REF!:#REF!,0),MATCH(#REF!,#REF!:#REF!,0))</f>
        <v>#REF!</v>
      </c>
      <c r="F8513" s="9" t="e">
        <f>INDEX(#REF!:#REF!,MATCH($D8513,#REF!:#REF!,0),MATCH(#REF!,#REF!:#REF!,0))</f>
        <v>#REF!</v>
      </c>
    </row>
    <row r="8514" spans="1:6" ht="16.5" x14ac:dyDescent="0.3">
      <c r="A8514" s="9" t="s">
        <v>13811</v>
      </c>
      <c r="B8514" s="9" t="s">
        <v>2077</v>
      </c>
      <c r="C8514" s="10">
        <v>33552</v>
      </c>
      <c r="D8514" s="9">
        <v>9892583027</v>
      </c>
      <c r="E8514" s="9" t="e">
        <f>INDEX(#REF!:#REF!,MATCH($D8514,#REF!:#REF!,0),MATCH(#REF!,#REF!:#REF!,0))</f>
        <v>#REF!</v>
      </c>
      <c r="F8514" s="9" t="e">
        <f>INDEX(#REF!:#REF!,MATCH($D8514,#REF!:#REF!,0),MATCH(#REF!,#REF!:#REF!,0))</f>
        <v>#REF!</v>
      </c>
    </row>
    <row r="8515" spans="1:6" ht="16.5" x14ac:dyDescent="0.3">
      <c r="A8515" s="9" t="s">
        <v>13810</v>
      </c>
      <c r="B8515" s="9" t="s">
        <v>2381</v>
      </c>
      <c r="C8515" s="10">
        <v>13829</v>
      </c>
      <c r="D8515" s="9">
        <v>3600185284</v>
      </c>
      <c r="E8515" s="9" t="e">
        <f>INDEX(#REF!:#REF!,MATCH($D8515,#REF!:#REF!,0),MATCH(#REF!,#REF!:#REF!,0))</f>
        <v>#REF!</v>
      </c>
      <c r="F8515" s="9" t="e">
        <f>INDEX(#REF!:#REF!,MATCH($D8515,#REF!:#REF!,0),MATCH(#REF!,#REF!:#REF!,0))</f>
        <v>#REF!</v>
      </c>
    </row>
    <row r="8516" spans="1:6" ht="16.5" x14ac:dyDescent="0.3">
      <c r="A8516" s="9" t="s">
        <v>13809</v>
      </c>
      <c r="B8516" s="9" t="s">
        <v>2505</v>
      </c>
      <c r="C8516" s="10">
        <v>47049</v>
      </c>
      <c r="D8516" s="9">
        <v>4877108939</v>
      </c>
      <c r="E8516" s="9" t="e">
        <f>INDEX(#REF!:#REF!,MATCH($D8516,#REF!:#REF!,0),MATCH(#REF!,#REF!:#REF!,0))</f>
        <v>#REF!</v>
      </c>
      <c r="F8516" s="9" t="e">
        <f>INDEX(#REF!:#REF!,MATCH($D8516,#REF!:#REF!,0),MATCH(#REF!,#REF!:#REF!,0))</f>
        <v>#REF!</v>
      </c>
    </row>
    <row r="8517" spans="1:6" ht="16.5" x14ac:dyDescent="0.3">
      <c r="A8517" s="9" t="s">
        <v>13808</v>
      </c>
      <c r="B8517" s="9" t="s">
        <v>2539</v>
      </c>
      <c r="C8517" s="10">
        <v>58086</v>
      </c>
      <c r="D8517" s="9">
        <v>4342145855</v>
      </c>
      <c r="E8517" s="9" t="e">
        <f>INDEX(#REF!:#REF!,MATCH($D8517,#REF!:#REF!,0),MATCH(#REF!,#REF!:#REF!,0))</f>
        <v>#REF!</v>
      </c>
      <c r="F8517" s="9" t="e">
        <f>INDEX(#REF!:#REF!,MATCH($D8517,#REF!:#REF!,0),MATCH(#REF!,#REF!:#REF!,0))</f>
        <v>#REF!</v>
      </c>
    </row>
    <row r="8518" spans="1:6" ht="16.5" x14ac:dyDescent="0.3">
      <c r="A8518" s="9" t="s">
        <v>13807</v>
      </c>
      <c r="B8518" s="9" t="s">
        <v>2498</v>
      </c>
      <c r="C8518" s="10">
        <v>39587</v>
      </c>
      <c r="D8518" s="9">
        <v>9013891098</v>
      </c>
      <c r="E8518" s="9" t="e">
        <f>INDEX(#REF!:#REF!,MATCH($D8518,#REF!:#REF!,0),MATCH(#REF!,#REF!:#REF!,0))</f>
        <v>#REF!</v>
      </c>
      <c r="F8518" s="9" t="e">
        <f>INDEX(#REF!:#REF!,MATCH($D8518,#REF!:#REF!,0),MATCH(#REF!,#REF!:#REF!,0))</f>
        <v>#REF!</v>
      </c>
    </row>
    <row r="8519" spans="1:6" ht="16.5" x14ac:dyDescent="0.3">
      <c r="A8519" s="9" t="s">
        <v>13806</v>
      </c>
      <c r="B8519" s="9" t="s">
        <v>2103</v>
      </c>
      <c r="C8519" s="10">
        <v>11712</v>
      </c>
      <c r="D8519" s="9">
        <v>8728207157</v>
      </c>
      <c r="E8519" s="9" t="e">
        <f>INDEX(#REF!:#REF!,MATCH($D8519,#REF!:#REF!,0),MATCH(#REF!,#REF!:#REF!,0))</f>
        <v>#REF!</v>
      </c>
      <c r="F8519" s="9" t="e">
        <f>INDEX(#REF!:#REF!,MATCH($D8519,#REF!:#REF!,0),MATCH(#REF!,#REF!:#REF!,0))</f>
        <v>#REF!</v>
      </c>
    </row>
    <row r="8520" spans="1:6" ht="16.5" x14ac:dyDescent="0.3">
      <c r="A8520" s="9" t="s">
        <v>13805</v>
      </c>
      <c r="B8520" s="9" t="s">
        <v>2364</v>
      </c>
      <c r="C8520" s="10">
        <v>32382</v>
      </c>
      <c r="D8520" s="9">
        <v>9223618401</v>
      </c>
      <c r="E8520" s="9" t="e">
        <f>INDEX(#REF!:#REF!,MATCH($D8520,#REF!:#REF!,0),MATCH(#REF!,#REF!:#REF!,0))</f>
        <v>#REF!</v>
      </c>
      <c r="F8520" s="9" t="e">
        <f>INDEX(#REF!:#REF!,MATCH($D8520,#REF!:#REF!,0),MATCH(#REF!,#REF!:#REF!,0))</f>
        <v>#REF!</v>
      </c>
    </row>
    <row r="8521" spans="1:6" ht="16.5" x14ac:dyDescent="0.3">
      <c r="A8521" s="9" t="s">
        <v>13804</v>
      </c>
      <c r="B8521" s="9" t="s">
        <v>2005</v>
      </c>
      <c r="C8521" s="10">
        <v>55685</v>
      </c>
      <c r="D8521" s="9">
        <v>2670196322</v>
      </c>
      <c r="E8521" s="9" t="e">
        <f>INDEX(#REF!:#REF!,MATCH($D8521,#REF!:#REF!,0),MATCH(#REF!,#REF!:#REF!,0))</f>
        <v>#REF!</v>
      </c>
      <c r="F8521" s="9" t="e">
        <f>INDEX(#REF!:#REF!,MATCH($D8521,#REF!:#REF!,0),MATCH(#REF!,#REF!:#REF!,0))</f>
        <v>#REF!</v>
      </c>
    </row>
    <row r="8522" spans="1:6" ht="16.5" x14ac:dyDescent="0.3">
      <c r="A8522" s="9" t="s">
        <v>13803</v>
      </c>
      <c r="B8522" s="9" t="s">
        <v>2241</v>
      </c>
      <c r="C8522" s="10">
        <v>21302</v>
      </c>
      <c r="D8522" s="9">
        <v>1549399640</v>
      </c>
      <c r="E8522" s="9" t="e">
        <f>INDEX(#REF!:#REF!,MATCH($D8522,#REF!:#REF!,0),MATCH(#REF!,#REF!:#REF!,0))</f>
        <v>#REF!</v>
      </c>
      <c r="F8522" s="9" t="e">
        <f>INDEX(#REF!:#REF!,MATCH($D8522,#REF!:#REF!,0),MATCH(#REF!,#REF!:#REF!,0))</f>
        <v>#REF!</v>
      </c>
    </row>
    <row r="8523" spans="1:6" ht="16.5" x14ac:dyDescent="0.3">
      <c r="A8523" s="9" t="s">
        <v>13802</v>
      </c>
      <c r="B8523" s="9" t="s">
        <v>3144</v>
      </c>
      <c r="C8523" s="10">
        <v>42730</v>
      </c>
      <c r="D8523" s="9">
        <v>4866916575</v>
      </c>
      <c r="E8523" s="9" t="e">
        <f>INDEX(#REF!:#REF!,MATCH($D8523,#REF!:#REF!,0),MATCH(#REF!,#REF!:#REF!,0))</f>
        <v>#REF!</v>
      </c>
      <c r="F8523" s="9" t="e">
        <f>INDEX(#REF!:#REF!,MATCH($D8523,#REF!:#REF!,0),MATCH(#REF!,#REF!:#REF!,0))</f>
        <v>#REF!</v>
      </c>
    </row>
    <row r="8524" spans="1:6" ht="16.5" x14ac:dyDescent="0.3">
      <c r="A8524" s="9" t="s">
        <v>13801</v>
      </c>
      <c r="B8524" s="9" t="s">
        <v>2539</v>
      </c>
      <c r="C8524" s="10">
        <v>32645</v>
      </c>
      <c r="D8524" s="9">
        <v>2376099331</v>
      </c>
      <c r="E8524" s="9" t="e">
        <f>INDEX(#REF!:#REF!,MATCH($D8524,#REF!:#REF!,0),MATCH(#REF!,#REF!:#REF!,0))</f>
        <v>#REF!</v>
      </c>
      <c r="F8524" s="9" t="e">
        <f>INDEX(#REF!:#REF!,MATCH($D8524,#REF!:#REF!,0),MATCH(#REF!,#REF!:#REF!,0))</f>
        <v>#REF!</v>
      </c>
    </row>
    <row r="8525" spans="1:6" ht="16.5" x14ac:dyDescent="0.3">
      <c r="A8525" s="9" t="s">
        <v>13800</v>
      </c>
      <c r="B8525" s="9" t="s">
        <v>3841</v>
      </c>
      <c r="C8525" s="10">
        <v>28373</v>
      </c>
      <c r="D8525" s="9">
        <v>7152427402</v>
      </c>
      <c r="E8525" s="9" t="e">
        <f>INDEX(#REF!:#REF!,MATCH($D8525,#REF!:#REF!,0),MATCH(#REF!,#REF!:#REF!,0))</f>
        <v>#REF!</v>
      </c>
      <c r="F8525" s="9" t="e">
        <f>INDEX(#REF!:#REF!,MATCH($D8525,#REF!:#REF!,0),MATCH(#REF!,#REF!:#REF!,0))</f>
        <v>#REF!</v>
      </c>
    </row>
    <row r="8526" spans="1:6" ht="16.5" x14ac:dyDescent="0.3">
      <c r="A8526" s="9" t="s">
        <v>13799</v>
      </c>
      <c r="B8526" s="9" t="s">
        <v>3156</v>
      </c>
      <c r="C8526" s="10">
        <v>54025</v>
      </c>
      <c r="D8526" s="9">
        <v>9267164694</v>
      </c>
      <c r="E8526" s="9" t="e">
        <f>INDEX(#REF!:#REF!,MATCH($D8526,#REF!:#REF!,0),MATCH(#REF!,#REF!:#REF!,0))</f>
        <v>#REF!</v>
      </c>
      <c r="F8526" s="9" t="e">
        <f>INDEX(#REF!:#REF!,MATCH($D8526,#REF!:#REF!,0),MATCH(#REF!,#REF!:#REF!,0))</f>
        <v>#REF!</v>
      </c>
    </row>
    <row r="8527" spans="1:6" ht="16.5" x14ac:dyDescent="0.3">
      <c r="A8527" s="9" t="s">
        <v>13798</v>
      </c>
      <c r="B8527" s="9" t="s">
        <v>2688</v>
      </c>
      <c r="C8527" s="10">
        <v>34753</v>
      </c>
      <c r="D8527" s="9">
        <v>8728207157</v>
      </c>
      <c r="E8527" s="9" t="e">
        <f>INDEX(#REF!:#REF!,MATCH($D8527,#REF!:#REF!,0),MATCH(#REF!,#REF!:#REF!,0))</f>
        <v>#REF!</v>
      </c>
      <c r="F8527" s="9" t="e">
        <f>INDEX(#REF!:#REF!,MATCH($D8527,#REF!:#REF!,0),MATCH(#REF!,#REF!:#REF!,0))</f>
        <v>#REF!</v>
      </c>
    </row>
    <row r="8528" spans="1:6" ht="16.5" x14ac:dyDescent="0.3">
      <c r="A8528" s="9" t="s">
        <v>13797</v>
      </c>
      <c r="B8528" s="9" t="s">
        <v>2386</v>
      </c>
      <c r="C8528" s="10">
        <v>27668</v>
      </c>
      <c r="D8528" s="9">
        <v>5828678620</v>
      </c>
      <c r="E8528" s="9" t="e">
        <f>INDEX(#REF!:#REF!,MATCH($D8528,#REF!:#REF!,0),MATCH(#REF!,#REF!:#REF!,0))</f>
        <v>#REF!</v>
      </c>
      <c r="F8528" s="9" t="e">
        <f>INDEX(#REF!:#REF!,MATCH($D8528,#REF!:#REF!,0),MATCH(#REF!,#REF!:#REF!,0))</f>
        <v>#REF!</v>
      </c>
    </row>
    <row r="8529" spans="1:6" ht="16.5" x14ac:dyDescent="0.3">
      <c r="A8529" s="9" t="s">
        <v>13796</v>
      </c>
      <c r="B8529" s="9" t="s">
        <v>2174</v>
      </c>
      <c r="C8529" s="10">
        <v>13977</v>
      </c>
      <c r="D8529" s="9">
        <v>784224471</v>
      </c>
      <c r="E8529" s="9" t="e">
        <f>INDEX(#REF!:#REF!,MATCH($D8529,#REF!:#REF!,0),MATCH(#REF!,#REF!:#REF!,0))</f>
        <v>#REF!</v>
      </c>
      <c r="F8529" s="9" t="e">
        <f>INDEX(#REF!:#REF!,MATCH($D8529,#REF!:#REF!,0),MATCH(#REF!,#REF!:#REF!,0))</f>
        <v>#REF!</v>
      </c>
    </row>
    <row r="8530" spans="1:6" ht="16.5" x14ac:dyDescent="0.3">
      <c r="A8530" s="9" t="s">
        <v>13795</v>
      </c>
      <c r="B8530" s="9" t="s">
        <v>2110</v>
      </c>
      <c r="C8530" s="10">
        <v>44587</v>
      </c>
      <c r="D8530" s="9">
        <v>960994726</v>
      </c>
      <c r="E8530" s="9" t="e">
        <f>INDEX(#REF!:#REF!,MATCH($D8530,#REF!:#REF!,0),MATCH(#REF!,#REF!:#REF!,0))</f>
        <v>#REF!</v>
      </c>
      <c r="F8530" s="9" t="e">
        <f>INDEX(#REF!:#REF!,MATCH($D8530,#REF!:#REF!,0),MATCH(#REF!,#REF!:#REF!,0))</f>
        <v>#REF!</v>
      </c>
    </row>
    <row r="8531" spans="1:6" ht="16.5" x14ac:dyDescent="0.3">
      <c r="A8531" s="9" t="s">
        <v>13794</v>
      </c>
      <c r="B8531" s="9" t="s">
        <v>2097</v>
      </c>
      <c r="C8531" s="10">
        <v>57096</v>
      </c>
      <c r="D8531" s="9">
        <v>7180110256</v>
      </c>
      <c r="E8531" s="9" t="e">
        <f>INDEX(#REF!:#REF!,MATCH($D8531,#REF!:#REF!,0),MATCH(#REF!,#REF!:#REF!,0))</f>
        <v>#REF!</v>
      </c>
      <c r="F8531" s="9" t="e">
        <f>INDEX(#REF!:#REF!,MATCH($D8531,#REF!:#REF!,0),MATCH(#REF!,#REF!:#REF!,0))</f>
        <v>#REF!</v>
      </c>
    </row>
    <row r="8532" spans="1:6" ht="16.5" x14ac:dyDescent="0.3">
      <c r="A8532" s="9" t="s">
        <v>13793</v>
      </c>
      <c r="B8532" s="9" t="s">
        <v>2132</v>
      </c>
      <c r="C8532" s="10">
        <v>25511</v>
      </c>
      <c r="D8532" s="9">
        <v>2497321256</v>
      </c>
      <c r="E8532" s="9" t="e">
        <f>INDEX(#REF!:#REF!,MATCH($D8532,#REF!:#REF!,0),MATCH(#REF!,#REF!:#REF!,0))</f>
        <v>#REF!</v>
      </c>
      <c r="F8532" s="9" t="e">
        <f>INDEX(#REF!:#REF!,MATCH($D8532,#REF!:#REF!,0),MATCH(#REF!,#REF!:#REF!,0))</f>
        <v>#REF!</v>
      </c>
    </row>
    <row r="8533" spans="1:6" ht="16.5" x14ac:dyDescent="0.3">
      <c r="A8533" s="9" t="s">
        <v>13792</v>
      </c>
      <c r="B8533" s="9" t="s">
        <v>2256</v>
      </c>
      <c r="C8533" s="10">
        <v>54859</v>
      </c>
      <c r="D8533" s="9">
        <v>6235447353</v>
      </c>
      <c r="E8533" s="9" t="e">
        <f>INDEX(#REF!:#REF!,MATCH($D8533,#REF!:#REF!,0),MATCH(#REF!,#REF!:#REF!,0))</f>
        <v>#REF!</v>
      </c>
      <c r="F8533" s="9" t="e">
        <f>INDEX(#REF!:#REF!,MATCH($D8533,#REF!:#REF!,0),MATCH(#REF!,#REF!:#REF!,0))</f>
        <v>#REF!</v>
      </c>
    </row>
    <row r="8534" spans="1:6" ht="16.5" x14ac:dyDescent="0.3">
      <c r="A8534" s="9" t="s">
        <v>13791</v>
      </c>
      <c r="B8534" s="9" t="s">
        <v>2254</v>
      </c>
      <c r="C8534" s="10">
        <v>11403</v>
      </c>
      <c r="D8534" s="9">
        <v>5299481160</v>
      </c>
      <c r="E8534" s="9" t="e">
        <f>INDEX(#REF!:#REF!,MATCH($D8534,#REF!:#REF!,0),MATCH(#REF!,#REF!:#REF!,0))</f>
        <v>#REF!</v>
      </c>
      <c r="F8534" s="9" t="e">
        <f>INDEX(#REF!:#REF!,MATCH($D8534,#REF!:#REF!,0),MATCH(#REF!,#REF!:#REF!,0))</f>
        <v>#REF!</v>
      </c>
    </row>
    <row r="8535" spans="1:6" ht="16.5" x14ac:dyDescent="0.3">
      <c r="A8535" s="9" t="s">
        <v>13790</v>
      </c>
      <c r="B8535" s="9" t="s">
        <v>2459</v>
      </c>
      <c r="C8535" s="10">
        <v>26002</v>
      </c>
      <c r="D8535" s="9">
        <v>3933021111</v>
      </c>
      <c r="E8535" s="9" t="e">
        <f>INDEX(#REF!:#REF!,MATCH($D8535,#REF!:#REF!,0),MATCH(#REF!,#REF!:#REF!,0))</f>
        <v>#REF!</v>
      </c>
      <c r="F8535" s="9" t="e">
        <f>INDEX(#REF!:#REF!,MATCH($D8535,#REF!:#REF!,0),MATCH(#REF!,#REF!:#REF!,0))</f>
        <v>#REF!</v>
      </c>
    </row>
    <row r="8536" spans="1:6" ht="16.5" x14ac:dyDescent="0.3">
      <c r="A8536" s="9" t="s">
        <v>13789</v>
      </c>
      <c r="B8536" s="9" t="s">
        <v>2519</v>
      </c>
      <c r="C8536" s="10">
        <v>29085</v>
      </c>
      <c r="D8536" s="9">
        <v>9624054975</v>
      </c>
      <c r="E8536" s="9" t="e">
        <f>INDEX(#REF!:#REF!,MATCH($D8536,#REF!:#REF!,0),MATCH(#REF!,#REF!:#REF!,0))</f>
        <v>#REF!</v>
      </c>
      <c r="F8536" s="9" t="e">
        <f>INDEX(#REF!:#REF!,MATCH($D8536,#REF!:#REF!,0),MATCH(#REF!,#REF!:#REF!,0))</f>
        <v>#REF!</v>
      </c>
    </row>
    <row r="8537" spans="1:6" ht="16.5" x14ac:dyDescent="0.3">
      <c r="A8537" s="9" t="s">
        <v>13788</v>
      </c>
      <c r="B8537" s="9" t="s">
        <v>2034</v>
      </c>
      <c r="C8537" s="10">
        <v>25564</v>
      </c>
      <c r="D8537" s="9">
        <v>8850022085</v>
      </c>
      <c r="E8537" s="9" t="e">
        <f>INDEX(#REF!:#REF!,MATCH($D8537,#REF!:#REF!,0),MATCH(#REF!,#REF!:#REF!,0))</f>
        <v>#REF!</v>
      </c>
      <c r="F8537" s="9" t="e">
        <f>INDEX(#REF!:#REF!,MATCH($D8537,#REF!:#REF!,0),MATCH(#REF!,#REF!:#REF!,0))</f>
        <v>#REF!</v>
      </c>
    </row>
    <row r="8538" spans="1:6" ht="16.5" x14ac:dyDescent="0.3">
      <c r="A8538" s="9" t="s">
        <v>13787</v>
      </c>
      <c r="B8538" s="9" t="s">
        <v>2375</v>
      </c>
      <c r="C8538" s="10">
        <v>37756</v>
      </c>
      <c r="D8538" s="9">
        <v>4075444457</v>
      </c>
      <c r="E8538" s="9" t="e">
        <f>INDEX(#REF!:#REF!,MATCH($D8538,#REF!:#REF!,0),MATCH(#REF!,#REF!:#REF!,0))</f>
        <v>#REF!</v>
      </c>
      <c r="F8538" s="9" t="e">
        <f>INDEX(#REF!:#REF!,MATCH($D8538,#REF!:#REF!,0),MATCH(#REF!,#REF!:#REF!,0))</f>
        <v>#REF!</v>
      </c>
    </row>
    <row r="8539" spans="1:6" ht="16.5" x14ac:dyDescent="0.3">
      <c r="A8539" s="9" t="s">
        <v>13786</v>
      </c>
      <c r="B8539" s="9" t="s">
        <v>2129</v>
      </c>
      <c r="C8539" s="10">
        <v>51472</v>
      </c>
      <c r="D8539" s="9">
        <v>9766606919</v>
      </c>
      <c r="E8539" s="9" t="e">
        <f>INDEX(#REF!:#REF!,MATCH($D8539,#REF!:#REF!,0),MATCH(#REF!,#REF!:#REF!,0))</f>
        <v>#REF!</v>
      </c>
      <c r="F8539" s="9" t="e">
        <f>INDEX(#REF!:#REF!,MATCH($D8539,#REF!:#REF!,0),MATCH(#REF!,#REF!:#REF!,0))</f>
        <v>#REF!</v>
      </c>
    </row>
    <row r="8540" spans="1:6" ht="16.5" x14ac:dyDescent="0.3">
      <c r="A8540" s="9" t="s">
        <v>13785</v>
      </c>
      <c r="B8540" s="9" t="s">
        <v>2381</v>
      </c>
      <c r="C8540" s="10">
        <v>39537</v>
      </c>
      <c r="D8540" s="9">
        <v>228985188</v>
      </c>
      <c r="E8540" s="9" t="e">
        <f>INDEX(#REF!:#REF!,MATCH($D8540,#REF!:#REF!,0),MATCH(#REF!,#REF!:#REF!,0))</f>
        <v>#REF!</v>
      </c>
      <c r="F8540" s="9" t="e">
        <f>INDEX(#REF!:#REF!,MATCH($D8540,#REF!:#REF!,0),MATCH(#REF!,#REF!:#REF!,0))</f>
        <v>#REF!</v>
      </c>
    </row>
    <row r="8541" spans="1:6" ht="16.5" x14ac:dyDescent="0.3">
      <c r="A8541" s="9" t="s">
        <v>13784</v>
      </c>
      <c r="B8541" s="9" t="s">
        <v>2942</v>
      </c>
      <c r="C8541" s="10">
        <v>27660</v>
      </c>
      <c r="D8541" s="9">
        <v>689661541</v>
      </c>
      <c r="E8541" s="9" t="e">
        <f>INDEX(#REF!:#REF!,MATCH($D8541,#REF!:#REF!,0),MATCH(#REF!,#REF!:#REF!,0))</f>
        <v>#REF!</v>
      </c>
      <c r="F8541" s="9" t="e">
        <f>INDEX(#REF!:#REF!,MATCH($D8541,#REF!:#REF!,0),MATCH(#REF!,#REF!:#REF!,0))</f>
        <v>#REF!</v>
      </c>
    </row>
    <row r="8542" spans="1:6" ht="16.5" x14ac:dyDescent="0.3">
      <c r="A8542" s="9" t="s">
        <v>13783</v>
      </c>
      <c r="B8542" s="9" t="s">
        <v>1955</v>
      </c>
      <c r="C8542" s="10">
        <v>33749</v>
      </c>
      <c r="D8542" s="9">
        <v>7479962290</v>
      </c>
      <c r="E8542" s="9" t="e">
        <f>INDEX(#REF!:#REF!,MATCH($D8542,#REF!:#REF!,0),MATCH(#REF!,#REF!:#REF!,0))</f>
        <v>#REF!</v>
      </c>
      <c r="F8542" s="9" t="e">
        <f>INDEX(#REF!:#REF!,MATCH($D8542,#REF!:#REF!,0),MATCH(#REF!,#REF!:#REF!,0))</f>
        <v>#REF!</v>
      </c>
    </row>
    <row r="8543" spans="1:6" ht="16.5" x14ac:dyDescent="0.3">
      <c r="A8543" s="9" t="s">
        <v>13782</v>
      </c>
      <c r="B8543" s="9" t="s">
        <v>2498</v>
      </c>
      <c r="C8543" s="10">
        <v>54623</v>
      </c>
      <c r="D8543" s="9">
        <v>3086393343</v>
      </c>
      <c r="E8543" s="9" t="e">
        <f>INDEX(#REF!:#REF!,MATCH($D8543,#REF!:#REF!,0),MATCH(#REF!,#REF!:#REF!,0))</f>
        <v>#REF!</v>
      </c>
      <c r="F8543" s="9" t="e">
        <f>INDEX(#REF!:#REF!,MATCH($D8543,#REF!:#REF!,0),MATCH(#REF!,#REF!:#REF!,0))</f>
        <v>#REF!</v>
      </c>
    </row>
    <row r="8544" spans="1:6" ht="16.5" x14ac:dyDescent="0.3">
      <c r="A8544" s="9" t="s">
        <v>13781</v>
      </c>
      <c r="B8544" s="9" t="s">
        <v>2241</v>
      </c>
      <c r="C8544" s="10">
        <v>26507</v>
      </c>
      <c r="D8544" s="9">
        <v>1163292249</v>
      </c>
      <c r="E8544" s="9" t="e">
        <f>INDEX(#REF!:#REF!,MATCH($D8544,#REF!:#REF!,0),MATCH(#REF!,#REF!:#REF!,0))</f>
        <v>#REF!</v>
      </c>
      <c r="F8544" s="9" t="e">
        <f>INDEX(#REF!:#REF!,MATCH($D8544,#REF!:#REF!,0),MATCH(#REF!,#REF!:#REF!,0))</f>
        <v>#REF!</v>
      </c>
    </row>
    <row r="8545" spans="1:6" ht="16.5" x14ac:dyDescent="0.3">
      <c r="A8545" s="9" t="s">
        <v>13780</v>
      </c>
      <c r="B8545" s="9" t="s">
        <v>2465</v>
      </c>
      <c r="C8545" s="10">
        <v>15967</v>
      </c>
      <c r="D8545" s="9">
        <v>27852261</v>
      </c>
      <c r="E8545" s="9" t="e">
        <f>INDEX(#REF!:#REF!,MATCH($D8545,#REF!:#REF!,0),MATCH(#REF!,#REF!:#REF!,0))</f>
        <v>#REF!</v>
      </c>
      <c r="F8545" s="9" t="e">
        <f>INDEX(#REF!:#REF!,MATCH($D8545,#REF!:#REF!,0),MATCH(#REF!,#REF!:#REF!,0))</f>
        <v>#REF!</v>
      </c>
    </row>
    <row r="8546" spans="1:6" ht="16.5" x14ac:dyDescent="0.3">
      <c r="A8546" s="9" t="s">
        <v>13779</v>
      </c>
      <c r="B8546" s="9" t="s">
        <v>2359</v>
      </c>
      <c r="C8546" s="10">
        <v>32682</v>
      </c>
      <c r="D8546" s="9">
        <v>3560320844</v>
      </c>
      <c r="E8546" s="9" t="e">
        <f>INDEX(#REF!:#REF!,MATCH($D8546,#REF!:#REF!,0),MATCH(#REF!,#REF!:#REF!,0))</f>
        <v>#REF!</v>
      </c>
      <c r="F8546" s="9" t="e">
        <f>INDEX(#REF!:#REF!,MATCH($D8546,#REF!:#REF!,0),MATCH(#REF!,#REF!:#REF!,0))</f>
        <v>#REF!</v>
      </c>
    </row>
    <row r="8547" spans="1:6" ht="16.5" x14ac:dyDescent="0.3">
      <c r="A8547" s="9" t="s">
        <v>13778</v>
      </c>
      <c r="B8547" s="9" t="s">
        <v>2443</v>
      </c>
      <c r="C8547" s="10">
        <v>44593</v>
      </c>
      <c r="D8547" s="9">
        <v>3991175401</v>
      </c>
      <c r="E8547" s="9" t="e">
        <f>INDEX(#REF!:#REF!,MATCH($D8547,#REF!:#REF!,0),MATCH(#REF!,#REF!:#REF!,0))</f>
        <v>#REF!</v>
      </c>
      <c r="F8547" s="9" t="e">
        <f>INDEX(#REF!:#REF!,MATCH($D8547,#REF!:#REF!,0),MATCH(#REF!,#REF!:#REF!,0))</f>
        <v>#REF!</v>
      </c>
    </row>
    <row r="8548" spans="1:6" ht="16.5" x14ac:dyDescent="0.3">
      <c r="A8548" s="9" t="s">
        <v>13777</v>
      </c>
      <c r="B8548" s="9" t="s">
        <v>2420</v>
      </c>
      <c r="C8548" s="10">
        <v>16415</v>
      </c>
      <c r="D8548" s="9">
        <v>8850022085</v>
      </c>
      <c r="E8548" s="9" t="e">
        <f>INDEX(#REF!:#REF!,MATCH($D8548,#REF!:#REF!,0),MATCH(#REF!,#REF!:#REF!,0))</f>
        <v>#REF!</v>
      </c>
      <c r="F8548" s="9" t="e">
        <f>INDEX(#REF!:#REF!,MATCH($D8548,#REF!:#REF!,0),MATCH(#REF!,#REF!:#REF!,0))</f>
        <v>#REF!</v>
      </c>
    </row>
    <row r="8549" spans="1:6" ht="16.5" x14ac:dyDescent="0.3">
      <c r="A8549" s="9" t="s">
        <v>13776</v>
      </c>
      <c r="B8549" s="9" t="s">
        <v>2040</v>
      </c>
      <c r="C8549" s="10">
        <v>24151</v>
      </c>
      <c r="D8549" s="9">
        <v>9984023702</v>
      </c>
      <c r="E8549" s="9" t="e">
        <f>INDEX(#REF!:#REF!,MATCH($D8549,#REF!:#REF!,0),MATCH(#REF!,#REF!:#REF!,0))</f>
        <v>#REF!</v>
      </c>
      <c r="F8549" s="9" t="e">
        <f>INDEX(#REF!:#REF!,MATCH($D8549,#REF!:#REF!,0),MATCH(#REF!,#REF!:#REF!,0))</f>
        <v>#REF!</v>
      </c>
    </row>
    <row r="8550" spans="1:6" ht="16.5" x14ac:dyDescent="0.3">
      <c r="A8550" s="9" t="s">
        <v>13775</v>
      </c>
      <c r="B8550" s="9" t="s">
        <v>2075</v>
      </c>
      <c r="C8550" s="10">
        <v>21750</v>
      </c>
      <c r="D8550" s="9">
        <v>7888574610</v>
      </c>
      <c r="E8550" s="9" t="e">
        <f>INDEX(#REF!:#REF!,MATCH($D8550,#REF!:#REF!,0),MATCH(#REF!,#REF!:#REF!,0))</f>
        <v>#REF!</v>
      </c>
      <c r="F8550" s="9" t="e">
        <f>INDEX(#REF!:#REF!,MATCH($D8550,#REF!:#REF!,0),MATCH(#REF!,#REF!:#REF!,0))</f>
        <v>#REF!</v>
      </c>
    </row>
    <row r="8551" spans="1:6" ht="16.5" x14ac:dyDescent="0.3">
      <c r="A8551" s="9" t="s">
        <v>13774</v>
      </c>
      <c r="B8551" s="9" t="s">
        <v>2312</v>
      </c>
      <c r="C8551" s="10">
        <v>29428</v>
      </c>
      <c r="D8551" s="9">
        <v>5975948169</v>
      </c>
      <c r="E8551" s="9" t="e">
        <f>INDEX(#REF!:#REF!,MATCH($D8551,#REF!:#REF!,0),MATCH(#REF!,#REF!:#REF!,0))</f>
        <v>#REF!</v>
      </c>
      <c r="F8551" s="9" t="e">
        <f>INDEX(#REF!:#REF!,MATCH($D8551,#REF!:#REF!,0),MATCH(#REF!,#REF!:#REF!,0))</f>
        <v>#REF!</v>
      </c>
    </row>
    <row r="8552" spans="1:6" ht="16.5" x14ac:dyDescent="0.3">
      <c r="A8552" s="9" t="s">
        <v>13773</v>
      </c>
      <c r="B8552" s="9" t="s">
        <v>2982</v>
      </c>
      <c r="C8552" s="10">
        <v>28327</v>
      </c>
      <c r="D8552" s="9">
        <v>9624054975</v>
      </c>
      <c r="E8552" s="9" t="e">
        <f>INDEX(#REF!:#REF!,MATCH($D8552,#REF!:#REF!,0),MATCH(#REF!,#REF!:#REF!,0))</f>
        <v>#REF!</v>
      </c>
      <c r="F8552" s="9" t="e">
        <f>INDEX(#REF!:#REF!,MATCH($D8552,#REF!:#REF!,0),MATCH(#REF!,#REF!:#REF!,0))</f>
        <v>#REF!</v>
      </c>
    </row>
    <row r="8553" spans="1:6" ht="16.5" x14ac:dyDescent="0.3">
      <c r="A8553" s="9" t="s">
        <v>13772</v>
      </c>
      <c r="B8553" s="9" t="s">
        <v>2368</v>
      </c>
      <c r="C8553" s="10">
        <v>58314</v>
      </c>
      <c r="D8553" s="9">
        <v>5907724676</v>
      </c>
      <c r="E8553" s="9" t="e">
        <f>INDEX(#REF!:#REF!,MATCH($D8553,#REF!:#REF!,0),MATCH(#REF!,#REF!:#REF!,0))</f>
        <v>#REF!</v>
      </c>
      <c r="F8553" s="9" t="e">
        <f>INDEX(#REF!:#REF!,MATCH($D8553,#REF!:#REF!,0),MATCH(#REF!,#REF!:#REF!,0))</f>
        <v>#REF!</v>
      </c>
    </row>
    <row r="8554" spans="1:6" ht="16.5" x14ac:dyDescent="0.3">
      <c r="A8554" s="9" t="s">
        <v>13771</v>
      </c>
      <c r="B8554" s="9" t="s">
        <v>3144</v>
      </c>
      <c r="C8554" s="10">
        <v>18101</v>
      </c>
      <c r="D8554" s="9">
        <v>3545427749</v>
      </c>
      <c r="E8554" s="9" t="e">
        <f>INDEX(#REF!:#REF!,MATCH($D8554,#REF!:#REF!,0),MATCH(#REF!,#REF!:#REF!,0))</f>
        <v>#REF!</v>
      </c>
      <c r="F8554" s="9" t="e">
        <f>INDEX(#REF!:#REF!,MATCH($D8554,#REF!:#REF!,0),MATCH(#REF!,#REF!:#REF!,0))</f>
        <v>#REF!</v>
      </c>
    </row>
    <row r="8555" spans="1:6" ht="16.5" x14ac:dyDescent="0.3">
      <c r="A8555" s="9" t="s">
        <v>13770</v>
      </c>
      <c r="B8555" s="9" t="s">
        <v>2856</v>
      </c>
      <c r="C8555" s="10">
        <v>48732</v>
      </c>
      <c r="D8555" s="9">
        <v>2740930763</v>
      </c>
      <c r="E8555" s="9" t="e">
        <f>INDEX(#REF!:#REF!,MATCH($D8555,#REF!:#REF!,0),MATCH(#REF!,#REF!:#REF!,0))</f>
        <v>#REF!</v>
      </c>
      <c r="F8555" s="9" t="e">
        <f>INDEX(#REF!:#REF!,MATCH($D8555,#REF!:#REF!,0),MATCH(#REF!,#REF!:#REF!,0))</f>
        <v>#REF!</v>
      </c>
    </row>
    <row r="8556" spans="1:6" ht="16.5" x14ac:dyDescent="0.3">
      <c r="A8556" s="9" t="s">
        <v>13769</v>
      </c>
      <c r="B8556" s="9" t="s">
        <v>2683</v>
      </c>
      <c r="C8556" s="10">
        <v>40725</v>
      </c>
      <c r="D8556" s="9">
        <v>1475796307</v>
      </c>
      <c r="E8556" s="9" t="e">
        <f>INDEX(#REF!:#REF!,MATCH($D8556,#REF!:#REF!,0),MATCH(#REF!,#REF!:#REF!,0))</f>
        <v>#REF!</v>
      </c>
      <c r="F8556" s="9" t="e">
        <f>INDEX(#REF!:#REF!,MATCH($D8556,#REF!:#REF!,0),MATCH(#REF!,#REF!:#REF!,0))</f>
        <v>#REF!</v>
      </c>
    </row>
    <row r="8557" spans="1:6" ht="16.5" x14ac:dyDescent="0.3">
      <c r="A8557" s="9" t="s">
        <v>13768</v>
      </c>
      <c r="B8557" s="9" t="s">
        <v>2918</v>
      </c>
      <c r="C8557" s="10">
        <v>22445</v>
      </c>
      <c r="D8557" s="9">
        <v>5358183647</v>
      </c>
      <c r="E8557" s="9" t="e">
        <f>INDEX(#REF!:#REF!,MATCH($D8557,#REF!:#REF!,0),MATCH(#REF!,#REF!:#REF!,0))</f>
        <v>#REF!</v>
      </c>
      <c r="F8557" s="9" t="e">
        <f>INDEX(#REF!:#REF!,MATCH($D8557,#REF!:#REF!,0),MATCH(#REF!,#REF!:#REF!,0))</f>
        <v>#REF!</v>
      </c>
    </row>
    <row r="8558" spans="1:6" ht="16.5" x14ac:dyDescent="0.3">
      <c r="A8558" s="9" t="s">
        <v>13767</v>
      </c>
      <c r="B8558" s="9" t="s">
        <v>2509</v>
      </c>
      <c r="C8558" s="10">
        <v>48530</v>
      </c>
      <c r="D8558" s="9">
        <v>2958692264</v>
      </c>
      <c r="E8558" s="9" t="e">
        <f>INDEX(#REF!:#REF!,MATCH($D8558,#REF!:#REF!,0),MATCH(#REF!,#REF!:#REF!,0))</f>
        <v>#REF!</v>
      </c>
      <c r="F8558" s="9" t="e">
        <f>INDEX(#REF!:#REF!,MATCH($D8558,#REF!:#REF!,0),MATCH(#REF!,#REF!:#REF!,0))</f>
        <v>#REF!</v>
      </c>
    </row>
    <row r="8559" spans="1:6" ht="16.5" x14ac:dyDescent="0.3">
      <c r="A8559" s="9" t="s">
        <v>13766</v>
      </c>
      <c r="B8559" s="9" t="s">
        <v>3255</v>
      </c>
      <c r="C8559" s="10">
        <v>10412</v>
      </c>
      <c r="D8559" s="9">
        <v>3538909016</v>
      </c>
      <c r="E8559" s="9" t="e">
        <f>INDEX(#REF!:#REF!,MATCH($D8559,#REF!:#REF!,0),MATCH(#REF!,#REF!:#REF!,0))</f>
        <v>#REF!</v>
      </c>
      <c r="F8559" s="9" t="e">
        <f>INDEX(#REF!:#REF!,MATCH($D8559,#REF!:#REF!,0),MATCH(#REF!,#REF!:#REF!,0))</f>
        <v>#REF!</v>
      </c>
    </row>
    <row r="8560" spans="1:6" ht="16.5" x14ac:dyDescent="0.3">
      <c r="A8560" s="9" t="s">
        <v>13765</v>
      </c>
      <c r="B8560" s="9" t="s">
        <v>2875</v>
      </c>
      <c r="C8560" s="10">
        <v>19798</v>
      </c>
      <c r="D8560" s="9">
        <v>3127459866</v>
      </c>
      <c r="E8560" s="9" t="e">
        <f>INDEX(#REF!:#REF!,MATCH($D8560,#REF!:#REF!,0),MATCH(#REF!,#REF!:#REF!,0))</f>
        <v>#REF!</v>
      </c>
      <c r="F8560" s="9" t="e">
        <f>INDEX(#REF!:#REF!,MATCH($D8560,#REF!:#REF!,0),MATCH(#REF!,#REF!:#REF!,0))</f>
        <v>#REF!</v>
      </c>
    </row>
    <row r="8561" spans="1:6" ht="16.5" x14ac:dyDescent="0.3">
      <c r="A8561" s="9" t="s">
        <v>13764</v>
      </c>
      <c r="B8561" s="9" t="s">
        <v>2201</v>
      </c>
      <c r="C8561" s="10">
        <v>29714</v>
      </c>
      <c r="D8561" s="9">
        <v>9002722281</v>
      </c>
      <c r="E8561" s="9" t="e">
        <f>INDEX(#REF!:#REF!,MATCH($D8561,#REF!:#REF!,0),MATCH(#REF!,#REF!:#REF!,0))</f>
        <v>#REF!</v>
      </c>
      <c r="F8561" s="9" t="e">
        <f>INDEX(#REF!:#REF!,MATCH($D8561,#REF!:#REF!,0),MATCH(#REF!,#REF!:#REF!,0))</f>
        <v>#REF!</v>
      </c>
    </row>
    <row r="8562" spans="1:6" ht="16.5" x14ac:dyDescent="0.3">
      <c r="A8562" s="9" t="s">
        <v>13763</v>
      </c>
      <c r="B8562" s="9" t="s">
        <v>2241</v>
      </c>
      <c r="C8562" s="10">
        <v>45431</v>
      </c>
      <c r="D8562" s="9">
        <v>3524504531</v>
      </c>
      <c r="E8562" s="9" t="e">
        <f>INDEX(#REF!:#REF!,MATCH($D8562,#REF!:#REF!,0),MATCH(#REF!,#REF!:#REF!,0))</f>
        <v>#REF!</v>
      </c>
      <c r="F8562" s="9" t="e">
        <f>INDEX(#REF!:#REF!,MATCH($D8562,#REF!:#REF!,0),MATCH(#REF!,#REF!:#REF!,0))</f>
        <v>#REF!</v>
      </c>
    </row>
    <row r="8563" spans="1:6" ht="16.5" x14ac:dyDescent="0.3">
      <c r="A8563" s="9" t="s">
        <v>13762</v>
      </c>
      <c r="B8563" s="9" t="s">
        <v>2519</v>
      </c>
      <c r="C8563" s="10">
        <v>19637</v>
      </c>
      <c r="D8563" s="9">
        <v>4504361140</v>
      </c>
      <c r="E8563" s="9" t="e">
        <f>INDEX(#REF!:#REF!,MATCH($D8563,#REF!:#REF!,0),MATCH(#REF!,#REF!:#REF!,0))</f>
        <v>#REF!</v>
      </c>
      <c r="F8563" s="9" t="e">
        <f>INDEX(#REF!:#REF!,MATCH($D8563,#REF!:#REF!,0),MATCH(#REF!,#REF!:#REF!,0))</f>
        <v>#REF!</v>
      </c>
    </row>
    <row r="8564" spans="1:6" ht="16.5" x14ac:dyDescent="0.3">
      <c r="A8564" s="9" t="s">
        <v>13761</v>
      </c>
      <c r="B8564" s="9" t="s">
        <v>3493</v>
      </c>
      <c r="C8564" s="10">
        <v>13803</v>
      </c>
      <c r="D8564" s="9">
        <v>5153694038</v>
      </c>
      <c r="E8564" s="9" t="e">
        <f>INDEX(#REF!:#REF!,MATCH($D8564,#REF!:#REF!,0),MATCH(#REF!,#REF!:#REF!,0))</f>
        <v>#REF!</v>
      </c>
      <c r="F8564" s="9" t="e">
        <f>INDEX(#REF!:#REF!,MATCH($D8564,#REF!:#REF!,0),MATCH(#REF!,#REF!:#REF!,0))</f>
        <v>#REF!</v>
      </c>
    </row>
    <row r="8565" spans="1:6" ht="16.5" x14ac:dyDescent="0.3">
      <c r="A8565" s="9" t="s">
        <v>13760</v>
      </c>
      <c r="B8565" s="9" t="s">
        <v>2341</v>
      </c>
      <c r="C8565" s="10">
        <v>46404</v>
      </c>
      <c r="D8565" s="9">
        <v>3935718624</v>
      </c>
      <c r="E8565" s="9" t="e">
        <f>INDEX(#REF!:#REF!,MATCH($D8565,#REF!:#REF!,0),MATCH(#REF!,#REF!:#REF!,0))</f>
        <v>#REF!</v>
      </c>
      <c r="F8565" s="9" t="e">
        <f>INDEX(#REF!:#REF!,MATCH($D8565,#REF!:#REF!,0),MATCH(#REF!,#REF!:#REF!,0))</f>
        <v>#REF!</v>
      </c>
    </row>
    <row r="8566" spans="1:6" ht="16.5" x14ac:dyDescent="0.3">
      <c r="A8566" s="9" t="s">
        <v>13759</v>
      </c>
      <c r="B8566" s="9" t="s">
        <v>2472</v>
      </c>
      <c r="C8566" s="10">
        <v>17699</v>
      </c>
      <c r="D8566" s="9">
        <v>2779378506</v>
      </c>
      <c r="E8566" s="9" t="e">
        <f>INDEX(#REF!:#REF!,MATCH($D8566,#REF!:#REF!,0),MATCH(#REF!,#REF!:#REF!,0))</f>
        <v>#REF!</v>
      </c>
      <c r="F8566" s="9" t="e">
        <f>INDEX(#REF!:#REF!,MATCH($D8566,#REF!:#REF!,0),MATCH(#REF!,#REF!:#REF!,0))</f>
        <v>#REF!</v>
      </c>
    </row>
    <row r="8567" spans="1:6" ht="16.5" x14ac:dyDescent="0.3">
      <c r="A8567" s="9" t="s">
        <v>13758</v>
      </c>
      <c r="B8567" s="9" t="s">
        <v>2886</v>
      </c>
      <c r="C8567" s="10">
        <v>20476</v>
      </c>
      <c r="D8567" s="9">
        <v>5241020535</v>
      </c>
      <c r="E8567" s="9" t="e">
        <f>INDEX(#REF!:#REF!,MATCH($D8567,#REF!:#REF!,0),MATCH(#REF!,#REF!:#REF!,0))</f>
        <v>#REF!</v>
      </c>
      <c r="F8567" s="9" t="e">
        <f>INDEX(#REF!:#REF!,MATCH($D8567,#REF!:#REF!,0),MATCH(#REF!,#REF!:#REF!,0))</f>
        <v>#REF!</v>
      </c>
    </row>
    <row r="8568" spans="1:6" ht="16.5" x14ac:dyDescent="0.3">
      <c r="A8568" s="9" t="s">
        <v>13757</v>
      </c>
      <c r="B8568" s="9" t="s">
        <v>2364</v>
      </c>
      <c r="C8568" s="10">
        <v>30715</v>
      </c>
      <c r="D8568" s="9">
        <v>2355104786</v>
      </c>
      <c r="E8568" s="9" t="e">
        <f>INDEX(#REF!:#REF!,MATCH($D8568,#REF!:#REF!,0),MATCH(#REF!,#REF!:#REF!,0))</f>
        <v>#REF!</v>
      </c>
      <c r="F8568" s="9" t="e">
        <f>INDEX(#REF!:#REF!,MATCH($D8568,#REF!:#REF!,0),MATCH(#REF!,#REF!:#REF!,0))</f>
        <v>#REF!</v>
      </c>
    </row>
    <row r="8569" spans="1:6" ht="16.5" x14ac:dyDescent="0.3">
      <c r="A8569" s="9" t="s">
        <v>13756</v>
      </c>
      <c r="B8569" s="9" t="s">
        <v>2317</v>
      </c>
      <c r="C8569" s="10">
        <v>57776</v>
      </c>
      <c r="D8569" s="9">
        <v>4876404933</v>
      </c>
      <c r="E8569" s="9" t="e">
        <f>INDEX(#REF!:#REF!,MATCH($D8569,#REF!:#REF!,0),MATCH(#REF!,#REF!:#REF!,0))</f>
        <v>#REF!</v>
      </c>
      <c r="F8569" s="9" t="e">
        <f>INDEX(#REF!:#REF!,MATCH($D8569,#REF!:#REF!,0),MATCH(#REF!,#REF!:#REF!,0))</f>
        <v>#REF!</v>
      </c>
    </row>
    <row r="8570" spans="1:6" ht="16.5" x14ac:dyDescent="0.3">
      <c r="A8570" s="9" t="s">
        <v>13755</v>
      </c>
      <c r="B8570" s="9" t="s">
        <v>2826</v>
      </c>
      <c r="C8570" s="10">
        <v>55188</v>
      </c>
      <c r="D8570" s="9">
        <v>115757341</v>
      </c>
      <c r="E8570" s="9" t="e">
        <f>INDEX(#REF!:#REF!,MATCH($D8570,#REF!:#REF!,0),MATCH(#REF!,#REF!:#REF!,0))</f>
        <v>#REF!</v>
      </c>
      <c r="F8570" s="9" t="e">
        <f>INDEX(#REF!:#REF!,MATCH($D8570,#REF!:#REF!,0),MATCH(#REF!,#REF!:#REF!,0))</f>
        <v>#REF!</v>
      </c>
    </row>
    <row r="8571" spans="1:6" ht="16.5" x14ac:dyDescent="0.3">
      <c r="A8571" s="9" t="s">
        <v>13754</v>
      </c>
      <c r="B8571" s="9" t="s">
        <v>2472</v>
      </c>
      <c r="C8571" s="10">
        <v>53911</v>
      </c>
      <c r="D8571" s="9">
        <v>1972775170</v>
      </c>
      <c r="E8571" s="9" t="e">
        <f>INDEX(#REF!:#REF!,MATCH($D8571,#REF!:#REF!,0),MATCH(#REF!,#REF!:#REF!,0))</f>
        <v>#REF!</v>
      </c>
      <c r="F8571" s="9" t="e">
        <f>INDEX(#REF!:#REF!,MATCH($D8571,#REF!:#REF!,0),MATCH(#REF!,#REF!:#REF!,0))</f>
        <v>#REF!</v>
      </c>
    </row>
    <row r="8572" spans="1:6" ht="16.5" x14ac:dyDescent="0.3">
      <c r="A8572" s="9" t="s">
        <v>13753</v>
      </c>
      <c r="B8572" s="9" t="s">
        <v>2140</v>
      </c>
      <c r="C8572" s="10">
        <v>20602</v>
      </c>
      <c r="D8572" s="9">
        <v>2973558387</v>
      </c>
      <c r="E8572" s="9" t="e">
        <f>INDEX(#REF!:#REF!,MATCH($D8572,#REF!:#REF!,0),MATCH(#REF!,#REF!:#REF!,0))</f>
        <v>#REF!</v>
      </c>
      <c r="F8572" s="9" t="e">
        <f>INDEX(#REF!:#REF!,MATCH($D8572,#REF!:#REF!,0),MATCH(#REF!,#REF!:#REF!,0))</f>
        <v>#REF!</v>
      </c>
    </row>
    <row r="8573" spans="1:6" ht="16.5" x14ac:dyDescent="0.3">
      <c r="A8573" s="9" t="s">
        <v>13752</v>
      </c>
      <c r="B8573" s="9" t="s">
        <v>1945</v>
      </c>
      <c r="C8573" s="10">
        <v>12658</v>
      </c>
      <c r="D8573" s="9">
        <v>4768254810</v>
      </c>
      <c r="E8573" s="9" t="e">
        <f>INDEX(#REF!:#REF!,MATCH($D8573,#REF!:#REF!,0),MATCH(#REF!,#REF!:#REF!,0))</f>
        <v>#REF!</v>
      </c>
      <c r="F8573" s="9" t="e">
        <f>INDEX(#REF!:#REF!,MATCH($D8573,#REF!:#REF!,0),MATCH(#REF!,#REF!:#REF!,0))</f>
        <v>#REF!</v>
      </c>
    </row>
    <row r="8574" spans="1:6" ht="16.5" x14ac:dyDescent="0.3">
      <c r="A8574" s="9" t="s">
        <v>13751</v>
      </c>
      <c r="B8574" s="9" t="s">
        <v>2142</v>
      </c>
      <c r="C8574" s="10">
        <v>30023</v>
      </c>
      <c r="D8574" s="9">
        <v>2649428619</v>
      </c>
      <c r="E8574" s="9" t="e">
        <f>INDEX(#REF!:#REF!,MATCH($D8574,#REF!:#REF!,0),MATCH(#REF!,#REF!:#REF!,0))</f>
        <v>#REF!</v>
      </c>
      <c r="F8574" s="9" t="e">
        <f>INDEX(#REF!:#REF!,MATCH($D8574,#REF!:#REF!,0),MATCH(#REF!,#REF!:#REF!,0))</f>
        <v>#REF!</v>
      </c>
    </row>
    <row r="8575" spans="1:6" ht="16.5" x14ac:dyDescent="0.3">
      <c r="A8575" s="9" t="s">
        <v>13750</v>
      </c>
      <c r="B8575" s="9" t="s">
        <v>1959</v>
      </c>
      <c r="C8575" s="10">
        <v>53921</v>
      </c>
      <c r="D8575" s="9">
        <v>1231429186</v>
      </c>
      <c r="E8575" s="9" t="e">
        <f>INDEX(#REF!:#REF!,MATCH($D8575,#REF!:#REF!,0),MATCH(#REF!,#REF!:#REF!,0))</f>
        <v>#REF!</v>
      </c>
      <c r="F8575" s="9" t="e">
        <f>INDEX(#REF!:#REF!,MATCH($D8575,#REF!:#REF!,0),MATCH(#REF!,#REF!:#REF!,0))</f>
        <v>#REF!</v>
      </c>
    </row>
    <row r="8576" spans="1:6" ht="16.5" x14ac:dyDescent="0.3">
      <c r="A8576" s="9" t="s">
        <v>13749</v>
      </c>
      <c r="B8576" s="9" t="s">
        <v>2284</v>
      </c>
      <c r="C8576" s="10">
        <v>33401</v>
      </c>
      <c r="D8576" s="9">
        <v>6776868107</v>
      </c>
      <c r="E8576" s="9" t="e">
        <f>INDEX(#REF!:#REF!,MATCH($D8576,#REF!:#REF!,0),MATCH(#REF!,#REF!:#REF!,0))</f>
        <v>#REF!</v>
      </c>
      <c r="F8576" s="9" t="e">
        <f>INDEX(#REF!:#REF!,MATCH($D8576,#REF!:#REF!,0),MATCH(#REF!,#REF!:#REF!,0))</f>
        <v>#REF!</v>
      </c>
    </row>
    <row r="8577" spans="1:6" ht="16.5" x14ac:dyDescent="0.3">
      <c r="A8577" s="9" t="s">
        <v>13748</v>
      </c>
      <c r="B8577" s="9" t="s">
        <v>1995</v>
      </c>
      <c r="C8577" s="10">
        <v>52324</v>
      </c>
      <c r="D8577" s="9">
        <v>813832926</v>
      </c>
      <c r="E8577" s="9" t="e">
        <f>INDEX(#REF!:#REF!,MATCH($D8577,#REF!:#REF!,0),MATCH(#REF!,#REF!:#REF!,0))</f>
        <v>#REF!</v>
      </c>
      <c r="F8577" s="9" t="e">
        <f>INDEX(#REF!:#REF!,MATCH($D8577,#REF!:#REF!,0),MATCH(#REF!,#REF!:#REF!,0))</f>
        <v>#REF!</v>
      </c>
    </row>
    <row r="8578" spans="1:6" ht="16.5" x14ac:dyDescent="0.3">
      <c r="A8578" s="9" t="s">
        <v>13747</v>
      </c>
      <c r="B8578" s="9" t="s">
        <v>1961</v>
      </c>
      <c r="C8578" s="10">
        <v>52155</v>
      </c>
      <c r="D8578" s="9">
        <v>6321654205</v>
      </c>
      <c r="E8578" s="9" t="e">
        <f>INDEX(#REF!:#REF!,MATCH($D8578,#REF!:#REF!,0),MATCH(#REF!,#REF!:#REF!,0))</f>
        <v>#REF!</v>
      </c>
      <c r="F8578" s="9" t="e">
        <f>INDEX(#REF!:#REF!,MATCH($D8578,#REF!:#REF!,0),MATCH(#REF!,#REF!:#REF!,0))</f>
        <v>#REF!</v>
      </c>
    </row>
    <row r="8579" spans="1:6" ht="16.5" x14ac:dyDescent="0.3">
      <c r="A8579" s="9" t="s">
        <v>13746</v>
      </c>
      <c r="B8579" s="9" t="s">
        <v>2364</v>
      </c>
      <c r="C8579" s="10">
        <v>45433</v>
      </c>
      <c r="D8579" s="9">
        <v>7906441400</v>
      </c>
      <c r="E8579" s="9" t="e">
        <f>INDEX(#REF!:#REF!,MATCH($D8579,#REF!:#REF!,0),MATCH(#REF!,#REF!:#REF!,0))</f>
        <v>#REF!</v>
      </c>
      <c r="F8579" s="9" t="e">
        <f>INDEX(#REF!:#REF!,MATCH($D8579,#REF!:#REF!,0),MATCH(#REF!,#REF!:#REF!,0))</f>
        <v>#REF!</v>
      </c>
    </row>
    <row r="8580" spans="1:6" ht="16.5" x14ac:dyDescent="0.3">
      <c r="A8580" s="9" t="s">
        <v>13745</v>
      </c>
      <c r="B8580" s="9" t="s">
        <v>2492</v>
      </c>
      <c r="C8580" s="10">
        <v>24412</v>
      </c>
      <c r="D8580" s="9">
        <v>2230983466</v>
      </c>
      <c r="E8580" s="9" t="e">
        <f>INDEX(#REF!:#REF!,MATCH($D8580,#REF!:#REF!,0),MATCH(#REF!,#REF!:#REF!,0))</f>
        <v>#REF!</v>
      </c>
      <c r="F8580" s="9" t="e">
        <f>INDEX(#REF!:#REF!,MATCH($D8580,#REF!:#REF!,0),MATCH(#REF!,#REF!:#REF!,0))</f>
        <v>#REF!</v>
      </c>
    </row>
    <row r="8581" spans="1:6" ht="16.5" x14ac:dyDescent="0.3">
      <c r="A8581" s="9" t="s">
        <v>13744</v>
      </c>
      <c r="B8581" s="9" t="s">
        <v>2147</v>
      </c>
      <c r="C8581" s="10">
        <v>20594</v>
      </c>
      <c r="D8581" s="9">
        <v>6769297310</v>
      </c>
      <c r="E8581" s="9" t="e">
        <f>INDEX(#REF!:#REF!,MATCH($D8581,#REF!:#REF!,0),MATCH(#REF!,#REF!:#REF!,0))</f>
        <v>#REF!</v>
      </c>
      <c r="F8581" s="9" t="e">
        <f>INDEX(#REF!:#REF!,MATCH($D8581,#REF!:#REF!,0),MATCH(#REF!,#REF!:#REF!,0))</f>
        <v>#REF!</v>
      </c>
    </row>
    <row r="8582" spans="1:6" ht="16.5" x14ac:dyDescent="0.3">
      <c r="A8582" s="9" t="s">
        <v>13743</v>
      </c>
      <c r="B8582" s="9" t="s">
        <v>2564</v>
      </c>
      <c r="C8582" s="10">
        <v>41234</v>
      </c>
      <c r="D8582" s="9">
        <v>7567063646</v>
      </c>
      <c r="E8582" s="9" t="e">
        <f>INDEX(#REF!:#REF!,MATCH($D8582,#REF!:#REF!,0),MATCH(#REF!,#REF!:#REF!,0))</f>
        <v>#REF!</v>
      </c>
      <c r="F8582" s="9" t="e">
        <f>INDEX(#REF!:#REF!,MATCH($D8582,#REF!:#REF!,0),MATCH(#REF!,#REF!:#REF!,0))</f>
        <v>#REF!</v>
      </c>
    </row>
    <row r="8583" spans="1:6" ht="16.5" x14ac:dyDescent="0.3">
      <c r="A8583" s="9" t="s">
        <v>13742</v>
      </c>
      <c r="B8583" s="9" t="s">
        <v>2478</v>
      </c>
      <c r="C8583" s="10">
        <v>23383</v>
      </c>
      <c r="D8583" s="9">
        <v>2297168497</v>
      </c>
      <c r="E8583" s="9" t="e">
        <f>INDEX(#REF!:#REF!,MATCH($D8583,#REF!:#REF!,0),MATCH(#REF!,#REF!:#REF!,0))</f>
        <v>#REF!</v>
      </c>
      <c r="F8583" s="9" t="e">
        <f>INDEX(#REF!:#REF!,MATCH($D8583,#REF!:#REF!,0),MATCH(#REF!,#REF!:#REF!,0))</f>
        <v>#REF!</v>
      </c>
    </row>
    <row r="8584" spans="1:6" ht="16.5" x14ac:dyDescent="0.3">
      <c r="A8584" s="9" t="s">
        <v>13741</v>
      </c>
      <c r="B8584" s="9" t="s">
        <v>2302</v>
      </c>
      <c r="C8584" s="10">
        <v>33106</v>
      </c>
      <c r="D8584" s="9">
        <v>3133221701</v>
      </c>
      <c r="E8584" s="9" t="e">
        <f>INDEX(#REF!:#REF!,MATCH($D8584,#REF!:#REF!,0),MATCH(#REF!,#REF!:#REF!,0))</f>
        <v>#REF!</v>
      </c>
      <c r="F8584" s="9" t="e">
        <f>INDEX(#REF!:#REF!,MATCH($D8584,#REF!:#REF!,0),MATCH(#REF!,#REF!:#REF!,0))</f>
        <v>#REF!</v>
      </c>
    </row>
    <row r="8585" spans="1:6" ht="16.5" x14ac:dyDescent="0.3">
      <c r="A8585" s="9" t="s">
        <v>13740</v>
      </c>
      <c r="B8585" s="9" t="s">
        <v>1959</v>
      </c>
      <c r="C8585" s="10">
        <v>11831</v>
      </c>
      <c r="D8585" s="9">
        <v>2809344809</v>
      </c>
      <c r="E8585" s="9" t="e">
        <f>INDEX(#REF!:#REF!,MATCH($D8585,#REF!:#REF!,0),MATCH(#REF!,#REF!:#REF!,0))</f>
        <v>#REF!</v>
      </c>
      <c r="F8585" s="9" t="e">
        <f>INDEX(#REF!:#REF!,MATCH($D8585,#REF!:#REF!,0),MATCH(#REF!,#REF!:#REF!,0))</f>
        <v>#REF!</v>
      </c>
    </row>
    <row r="8586" spans="1:6" ht="16.5" x14ac:dyDescent="0.3">
      <c r="A8586" s="9" t="s">
        <v>13739</v>
      </c>
      <c r="B8586" s="9" t="s">
        <v>2107</v>
      </c>
      <c r="C8586" s="10">
        <v>17820</v>
      </c>
      <c r="D8586" s="9">
        <v>5637692440</v>
      </c>
      <c r="E8586" s="9" t="e">
        <f>INDEX(#REF!:#REF!,MATCH($D8586,#REF!:#REF!,0),MATCH(#REF!,#REF!:#REF!,0))</f>
        <v>#REF!</v>
      </c>
      <c r="F8586" s="9" t="e">
        <f>INDEX(#REF!:#REF!,MATCH($D8586,#REF!:#REF!,0),MATCH(#REF!,#REF!:#REF!,0))</f>
        <v>#REF!</v>
      </c>
    </row>
    <row r="8587" spans="1:6" ht="16.5" x14ac:dyDescent="0.3">
      <c r="A8587" s="9" t="s">
        <v>13738</v>
      </c>
      <c r="B8587" s="9" t="s">
        <v>2673</v>
      </c>
      <c r="C8587" s="10">
        <v>41343</v>
      </c>
      <c r="D8587" s="9">
        <v>4752702681</v>
      </c>
      <c r="E8587" s="9" t="e">
        <f>INDEX(#REF!:#REF!,MATCH($D8587,#REF!:#REF!,0),MATCH(#REF!,#REF!:#REF!,0))</f>
        <v>#REF!</v>
      </c>
      <c r="F8587" s="9" t="e">
        <f>INDEX(#REF!:#REF!,MATCH($D8587,#REF!:#REF!,0),MATCH(#REF!,#REF!:#REF!,0))</f>
        <v>#REF!</v>
      </c>
    </row>
    <row r="8588" spans="1:6" ht="16.5" x14ac:dyDescent="0.3">
      <c r="A8588" s="9" t="s">
        <v>13737</v>
      </c>
      <c r="B8588" s="9" t="s">
        <v>2272</v>
      </c>
      <c r="C8588" s="10">
        <v>57759</v>
      </c>
      <c r="D8588" s="9">
        <v>8646243699</v>
      </c>
      <c r="E8588" s="9" t="e">
        <f>INDEX(#REF!:#REF!,MATCH($D8588,#REF!:#REF!,0),MATCH(#REF!,#REF!:#REF!,0))</f>
        <v>#REF!</v>
      </c>
      <c r="F8588" s="9" t="e">
        <f>INDEX(#REF!:#REF!,MATCH($D8588,#REF!:#REF!,0),MATCH(#REF!,#REF!:#REF!,0))</f>
        <v>#REF!</v>
      </c>
    </row>
    <row r="8589" spans="1:6" ht="16.5" x14ac:dyDescent="0.3">
      <c r="A8589" s="9" t="s">
        <v>13736</v>
      </c>
      <c r="B8589" s="9" t="s">
        <v>2718</v>
      </c>
      <c r="C8589" s="10">
        <v>42865</v>
      </c>
      <c r="D8589" s="9">
        <v>2975315244</v>
      </c>
      <c r="E8589" s="9" t="e">
        <f>INDEX(#REF!:#REF!,MATCH($D8589,#REF!:#REF!,0),MATCH(#REF!,#REF!:#REF!,0))</f>
        <v>#REF!</v>
      </c>
      <c r="F8589" s="9" t="e">
        <f>INDEX(#REF!:#REF!,MATCH($D8589,#REF!:#REF!,0),MATCH(#REF!,#REF!:#REF!,0))</f>
        <v>#REF!</v>
      </c>
    </row>
    <row r="8590" spans="1:6" ht="16.5" x14ac:dyDescent="0.3">
      <c r="A8590" s="9" t="s">
        <v>13735</v>
      </c>
      <c r="B8590" s="9" t="s">
        <v>2226</v>
      </c>
      <c r="C8590" s="10">
        <v>48979</v>
      </c>
      <c r="D8590" s="9">
        <v>7367438190</v>
      </c>
      <c r="E8590" s="9" t="e">
        <f>INDEX(#REF!:#REF!,MATCH($D8590,#REF!:#REF!,0),MATCH(#REF!,#REF!:#REF!,0))</f>
        <v>#REF!</v>
      </c>
      <c r="F8590" s="9" t="e">
        <f>INDEX(#REF!:#REF!,MATCH($D8590,#REF!:#REF!,0),MATCH(#REF!,#REF!:#REF!,0))</f>
        <v>#REF!</v>
      </c>
    </row>
    <row r="8591" spans="1:6" ht="16.5" x14ac:dyDescent="0.3">
      <c r="A8591" s="9" t="s">
        <v>13734</v>
      </c>
      <c r="B8591" s="9" t="s">
        <v>2125</v>
      </c>
      <c r="C8591" s="10">
        <v>17335</v>
      </c>
      <c r="D8591" s="9">
        <v>601779371</v>
      </c>
      <c r="E8591" s="9" t="e">
        <f>INDEX(#REF!:#REF!,MATCH($D8591,#REF!:#REF!,0),MATCH(#REF!,#REF!:#REF!,0))</f>
        <v>#REF!</v>
      </c>
      <c r="F8591" s="9" t="e">
        <f>INDEX(#REF!:#REF!,MATCH($D8591,#REF!:#REF!,0),MATCH(#REF!,#REF!:#REF!,0))</f>
        <v>#REF!</v>
      </c>
    </row>
    <row r="8592" spans="1:6" ht="16.5" x14ac:dyDescent="0.3">
      <c r="A8592" s="9" t="s">
        <v>13733</v>
      </c>
      <c r="B8592" s="9" t="s">
        <v>2298</v>
      </c>
      <c r="C8592" s="10">
        <v>35490</v>
      </c>
      <c r="D8592" s="9">
        <v>9545462825</v>
      </c>
      <c r="E8592" s="9" t="e">
        <f>INDEX(#REF!:#REF!,MATCH($D8592,#REF!:#REF!,0),MATCH(#REF!,#REF!:#REF!,0))</f>
        <v>#REF!</v>
      </c>
      <c r="F8592" s="9" t="e">
        <f>INDEX(#REF!:#REF!,MATCH($D8592,#REF!:#REF!,0),MATCH(#REF!,#REF!:#REF!,0))</f>
        <v>#REF!</v>
      </c>
    </row>
    <row r="8593" spans="1:6" ht="16.5" x14ac:dyDescent="0.3">
      <c r="A8593" s="9" t="s">
        <v>13732</v>
      </c>
      <c r="B8593" s="9" t="s">
        <v>3098</v>
      </c>
      <c r="C8593" s="10">
        <v>30948</v>
      </c>
      <c r="D8593" s="9">
        <v>3463222345</v>
      </c>
      <c r="E8593" s="9" t="e">
        <f>INDEX(#REF!:#REF!,MATCH($D8593,#REF!:#REF!,0),MATCH(#REF!,#REF!:#REF!,0))</f>
        <v>#REF!</v>
      </c>
      <c r="F8593" s="9" t="e">
        <f>INDEX(#REF!:#REF!,MATCH($D8593,#REF!:#REF!,0),MATCH(#REF!,#REF!:#REF!,0))</f>
        <v>#REF!</v>
      </c>
    </row>
    <row r="8594" spans="1:6" ht="16.5" x14ac:dyDescent="0.3">
      <c r="A8594" s="9" t="s">
        <v>13731</v>
      </c>
      <c r="B8594" s="9" t="s">
        <v>2961</v>
      </c>
      <c r="C8594" s="10">
        <v>26134</v>
      </c>
      <c r="D8594" s="9">
        <v>6019132307</v>
      </c>
      <c r="E8594" s="9" t="e">
        <f>INDEX(#REF!:#REF!,MATCH($D8594,#REF!:#REF!,0),MATCH(#REF!,#REF!:#REF!,0))</f>
        <v>#REF!</v>
      </c>
      <c r="F8594" s="9" t="e">
        <f>INDEX(#REF!:#REF!,MATCH($D8594,#REF!:#REF!,0),MATCH(#REF!,#REF!:#REF!,0))</f>
        <v>#REF!</v>
      </c>
    </row>
    <row r="8595" spans="1:6" ht="16.5" x14ac:dyDescent="0.3">
      <c r="A8595" s="9" t="s">
        <v>13730</v>
      </c>
      <c r="B8595" s="9" t="s">
        <v>2238</v>
      </c>
      <c r="C8595" s="10">
        <v>46607</v>
      </c>
      <c r="D8595" s="9">
        <v>4610039311</v>
      </c>
      <c r="E8595" s="9" t="e">
        <f>INDEX(#REF!:#REF!,MATCH($D8595,#REF!:#REF!,0),MATCH(#REF!,#REF!:#REF!,0))</f>
        <v>#REF!</v>
      </c>
      <c r="F8595" s="9" t="e">
        <f>INDEX(#REF!:#REF!,MATCH($D8595,#REF!:#REF!,0),MATCH(#REF!,#REF!:#REF!,0))</f>
        <v>#REF!</v>
      </c>
    </row>
    <row r="8596" spans="1:6" ht="16.5" x14ac:dyDescent="0.3">
      <c r="A8596" s="9" t="s">
        <v>13729</v>
      </c>
      <c r="B8596" s="9" t="s">
        <v>2947</v>
      </c>
      <c r="C8596" s="10">
        <v>22671</v>
      </c>
      <c r="D8596" s="9">
        <v>6271204627</v>
      </c>
      <c r="E8596" s="9" t="e">
        <f>INDEX(#REF!:#REF!,MATCH($D8596,#REF!:#REF!,0),MATCH(#REF!,#REF!:#REF!,0))</f>
        <v>#REF!</v>
      </c>
      <c r="F8596" s="9" t="e">
        <f>INDEX(#REF!:#REF!,MATCH($D8596,#REF!:#REF!,0),MATCH(#REF!,#REF!:#REF!,0))</f>
        <v>#REF!</v>
      </c>
    </row>
    <row r="8597" spans="1:6" ht="16.5" x14ac:dyDescent="0.3">
      <c r="A8597" s="9" t="s">
        <v>13728</v>
      </c>
      <c r="B8597" s="9" t="s">
        <v>2183</v>
      </c>
      <c r="C8597" s="10">
        <v>21761</v>
      </c>
      <c r="D8597" s="9">
        <v>5117202538</v>
      </c>
      <c r="E8597" s="9" t="e">
        <f>INDEX(#REF!:#REF!,MATCH($D8597,#REF!:#REF!,0),MATCH(#REF!,#REF!:#REF!,0))</f>
        <v>#REF!</v>
      </c>
      <c r="F8597" s="9" t="e">
        <f>INDEX(#REF!:#REF!,MATCH($D8597,#REF!:#REF!,0),MATCH(#REF!,#REF!:#REF!,0))</f>
        <v>#REF!</v>
      </c>
    </row>
    <row r="8598" spans="1:6" ht="16.5" x14ac:dyDescent="0.3">
      <c r="A8598" s="9" t="s">
        <v>13727</v>
      </c>
      <c r="B8598" s="9" t="s">
        <v>2105</v>
      </c>
      <c r="C8598" s="10">
        <v>43941</v>
      </c>
      <c r="D8598" s="9">
        <v>6253520369</v>
      </c>
      <c r="E8598" s="9" t="e">
        <f>INDEX(#REF!:#REF!,MATCH($D8598,#REF!:#REF!,0),MATCH(#REF!,#REF!:#REF!,0))</f>
        <v>#REF!</v>
      </c>
      <c r="F8598" s="9" t="e">
        <f>INDEX(#REF!:#REF!,MATCH($D8598,#REF!:#REF!,0),MATCH(#REF!,#REF!:#REF!,0))</f>
        <v>#REF!</v>
      </c>
    </row>
    <row r="8599" spans="1:6" ht="16.5" x14ac:dyDescent="0.3">
      <c r="A8599" s="9" t="s">
        <v>13726</v>
      </c>
      <c r="B8599" s="9" t="s">
        <v>1997</v>
      </c>
      <c r="C8599" s="10">
        <v>59755</v>
      </c>
      <c r="D8599" s="9">
        <v>8945564357</v>
      </c>
      <c r="E8599" s="9" t="e">
        <f>INDEX(#REF!:#REF!,MATCH($D8599,#REF!:#REF!,0),MATCH(#REF!,#REF!:#REF!,0))</f>
        <v>#REF!</v>
      </c>
      <c r="F8599" s="9" t="e">
        <f>INDEX(#REF!:#REF!,MATCH($D8599,#REF!:#REF!,0),MATCH(#REF!,#REF!:#REF!,0))</f>
        <v>#REF!</v>
      </c>
    </row>
    <row r="8600" spans="1:6" ht="16.5" x14ac:dyDescent="0.3">
      <c r="A8600" s="9" t="s">
        <v>13725</v>
      </c>
      <c r="B8600" s="9" t="s">
        <v>2727</v>
      </c>
      <c r="C8600" s="10">
        <v>25021</v>
      </c>
      <c r="D8600" s="9">
        <v>1592980554</v>
      </c>
      <c r="E8600" s="9" t="e">
        <f>INDEX(#REF!:#REF!,MATCH($D8600,#REF!:#REF!,0),MATCH(#REF!,#REF!:#REF!,0))</f>
        <v>#REF!</v>
      </c>
      <c r="F8600" s="9" t="e">
        <f>INDEX(#REF!:#REF!,MATCH($D8600,#REF!:#REF!,0),MATCH(#REF!,#REF!:#REF!,0))</f>
        <v>#REF!</v>
      </c>
    </row>
    <row r="8601" spans="1:6" ht="16.5" x14ac:dyDescent="0.3">
      <c r="A8601" s="9" t="s">
        <v>13724</v>
      </c>
      <c r="B8601" s="9" t="s">
        <v>2038</v>
      </c>
      <c r="C8601" s="10">
        <v>18281</v>
      </c>
      <c r="D8601" s="9">
        <v>3824197065</v>
      </c>
      <c r="E8601" s="9" t="e">
        <f>INDEX(#REF!:#REF!,MATCH($D8601,#REF!:#REF!,0),MATCH(#REF!,#REF!:#REF!,0))</f>
        <v>#REF!</v>
      </c>
      <c r="F8601" s="9" t="e">
        <f>INDEX(#REF!:#REF!,MATCH($D8601,#REF!:#REF!,0),MATCH(#REF!,#REF!:#REF!,0))</f>
        <v>#REF!</v>
      </c>
    </row>
    <row r="8602" spans="1:6" ht="16.5" x14ac:dyDescent="0.3">
      <c r="A8602" s="9" t="s">
        <v>13723</v>
      </c>
      <c r="B8602" s="9" t="s">
        <v>2406</v>
      </c>
      <c r="C8602" s="10">
        <v>19661</v>
      </c>
      <c r="D8602" s="9">
        <v>1192770250</v>
      </c>
      <c r="E8602" s="9" t="e">
        <f>INDEX(#REF!:#REF!,MATCH($D8602,#REF!:#REF!,0),MATCH(#REF!,#REF!:#REF!,0))</f>
        <v>#REF!</v>
      </c>
      <c r="F8602" s="9" t="e">
        <f>INDEX(#REF!:#REF!,MATCH($D8602,#REF!:#REF!,0),MATCH(#REF!,#REF!:#REF!,0))</f>
        <v>#REF!</v>
      </c>
    </row>
    <row r="8603" spans="1:6" ht="16.5" x14ac:dyDescent="0.3">
      <c r="A8603" s="9" t="s">
        <v>13722</v>
      </c>
      <c r="B8603" s="9" t="s">
        <v>2188</v>
      </c>
      <c r="C8603" s="10">
        <v>28796</v>
      </c>
      <c r="D8603" s="9">
        <v>8676088039</v>
      </c>
      <c r="E8603" s="9" t="e">
        <f>INDEX(#REF!:#REF!,MATCH($D8603,#REF!:#REF!,0),MATCH(#REF!,#REF!:#REF!,0))</f>
        <v>#REF!</v>
      </c>
      <c r="F8603" s="9" t="e">
        <f>INDEX(#REF!:#REF!,MATCH($D8603,#REF!:#REF!,0),MATCH(#REF!,#REF!:#REF!,0))</f>
        <v>#REF!</v>
      </c>
    </row>
    <row r="8604" spans="1:6" ht="16.5" x14ac:dyDescent="0.3">
      <c r="A8604" s="9" t="s">
        <v>13721</v>
      </c>
      <c r="B8604" s="9" t="s">
        <v>2472</v>
      </c>
      <c r="C8604" s="10">
        <v>32374</v>
      </c>
      <c r="D8604" s="9">
        <v>3867281491</v>
      </c>
      <c r="E8604" s="9" t="e">
        <f>INDEX(#REF!:#REF!,MATCH($D8604,#REF!:#REF!,0),MATCH(#REF!,#REF!:#REF!,0))</f>
        <v>#REF!</v>
      </c>
      <c r="F8604" s="9" t="e">
        <f>INDEX(#REF!:#REF!,MATCH($D8604,#REF!:#REF!,0),MATCH(#REF!,#REF!:#REF!,0))</f>
        <v>#REF!</v>
      </c>
    </row>
    <row r="8605" spans="1:6" ht="16.5" x14ac:dyDescent="0.3">
      <c r="A8605" s="9" t="s">
        <v>13720</v>
      </c>
      <c r="B8605" s="9" t="s">
        <v>2440</v>
      </c>
      <c r="C8605" s="10">
        <v>43426</v>
      </c>
      <c r="D8605" s="9">
        <v>2117567142</v>
      </c>
      <c r="E8605" s="9" t="e">
        <f>INDEX(#REF!:#REF!,MATCH($D8605,#REF!:#REF!,0),MATCH(#REF!,#REF!:#REF!,0))</f>
        <v>#REF!</v>
      </c>
      <c r="F8605" s="9" t="e">
        <f>INDEX(#REF!:#REF!,MATCH($D8605,#REF!:#REF!,0),MATCH(#REF!,#REF!:#REF!,0))</f>
        <v>#REF!</v>
      </c>
    </row>
    <row r="8606" spans="1:6" ht="16.5" x14ac:dyDescent="0.3">
      <c r="A8606" s="9" t="s">
        <v>13719</v>
      </c>
      <c r="B8606" s="9" t="s">
        <v>2541</v>
      </c>
      <c r="C8606" s="10">
        <v>40671</v>
      </c>
      <c r="D8606" s="9">
        <v>4808886316</v>
      </c>
      <c r="E8606" s="9" t="e">
        <f>INDEX(#REF!:#REF!,MATCH($D8606,#REF!:#REF!,0),MATCH(#REF!,#REF!:#REF!,0))</f>
        <v>#REF!</v>
      </c>
      <c r="F8606" s="9" t="e">
        <f>INDEX(#REF!:#REF!,MATCH($D8606,#REF!:#REF!,0),MATCH(#REF!,#REF!:#REF!,0))</f>
        <v>#REF!</v>
      </c>
    </row>
    <row r="8607" spans="1:6" ht="16.5" x14ac:dyDescent="0.3">
      <c r="A8607" s="9" t="s">
        <v>13718</v>
      </c>
      <c r="B8607" s="9" t="s">
        <v>1999</v>
      </c>
      <c r="C8607" s="10">
        <v>38080</v>
      </c>
      <c r="D8607" s="9">
        <v>2579936017</v>
      </c>
      <c r="E8607" s="9" t="e">
        <f>INDEX(#REF!:#REF!,MATCH($D8607,#REF!:#REF!,0),MATCH(#REF!,#REF!:#REF!,0))</f>
        <v>#REF!</v>
      </c>
      <c r="F8607" s="9" t="e">
        <f>INDEX(#REF!:#REF!,MATCH($D8607,#REF!:#REF!,0),MATCH(#REF!,#REF!:#REF!,0))</f>
        <v>#REF!</v>
      </c>
    </row>
    <row r="8608" spans="1:6" ht="16.5" x14ac:dyDescent="0.3">
      <c r="A8608" s="9" t="s">
        <v>13717</v>
      </c>
      <c r="B8608" s="9" t="s">
        <v>2867</v>
      </c>
      <c r="C8608" s="10">
        <v>11081</v>
      </c>
      <c r="D8608" s="9">
        <v>7760701055</v>
      </c>
      <c r="E8608" s="9" t="e">
        <f>INDEX(#REF!:#REF!,MATCH($D8608,#REF!:#REF!,0),MATCH(#REF!,#REF!:#REF!,0))</f>
        <v>#REF!</v>
      </c>
      <c r="F8608" s="9" t="e">
        <f>INDEX(#REF!:#REF!,MATCH($D8608,#REF!:#REF!,0),MATCH(#REF!,#REF!:#REF!,0))</f>
        <v>#REF!</v>
      </c>
    </row>
    <row r="8609" spans="1:6" ht="16.5" x14ac:dyDescent="0.3">
      <c r="A8609" s="9" t="s">
        <v>13716</v>
      </c>
      <c r="B8609" s="9" t="s">
        <v>2351</v>
      </c>
      <c r="C8609" s="10">
        <v>12223</v>
      </c>
      <c r="D8609" s="9">
        <v>5211527984</v>
      </c>
      <c r="E8609" s="9" t="e">
        <f>INDEX(#REF!:#REF!,MATCH($D8609,#REF!:#REF!,0),MATCH(#REF!,#REF!:#REF!,0))</f>
        <v>#REF!</v>
      </c>
      <c r="F8609" s="9" t="e">
        <f>INDEX(#REF!:#REF!,MATCH($D8609,#REF!:#REF!,0),MATCH(#REF!,#REF!:#REF!,0))</f>
        <v>#REF!</v>
      </c>
    </row>
    <row r="8610" spans="1:6" ht="16.5" x14ac:dyDescent="0.3">
      <c r="A8610" s="9" t="s">
        <v>13715</v>
      </c>
      <c r="B8610" s="9" t="s">
        <v>2284</v>
      </c>
      <c r="C8610" s="10">
        <v>13503</v>
      </c>
      <c r="D8610" s="9">
        <v>3086393343</v>
      </c>
      <c r="E8610" s="9" t="e">
        <f>INDEX(#REF!:#REF!,MATCH($D8610,#REF!:#REF!,0),MATCH(#REF!,#REF!:#REF!,0))</f>
        <v>#REF!</v>
      </c>
      <c r="F8610" s="9" t="e">
        <f>INDEX(#REF!:#REF!,MATCH($D8610,#REF!:#REF!,0),MATCH(#REF!,#REF!:#REF!,0))</f>
        <v>#REF!</v>
      </c>
    </row>
    <row r="8611" spans="1:6" ht="16.5" x14ac:dyDescent="0.3">
      <c r="A8611" s="9" t="s">
        <v>13714</v>
      </c>
      <c r="B8611" s="9" t="s">
        <v>2127</v>
      </c>
      <c r="C8611" s="10">
        <v>16891</v>
      </c>
      <c r="D8611" s="9">
        <v>4839119791</v>
      </c>
      <c r="E8611" s="9" t="e">
        <f>INDEX(#REF!:#REF!,MATCH($D8611,#REF!:#REF!,0),MATCH(#REF!,#REF!:#REF!,0))</f>
        <v>#REF!</v>
      </c>
      <c r="F8611" s="9" t="e">
        <f>INDEX(#REF!:#REF!,MATCH($D8611,#REF!:#REF!,0),MATCH(#REF!,#REF!:#REF!,0))</f>
        <v>#REF!</v>
      </c>
    </row>
    <row r="8612" spans="1:6" ht="16.5" x14ac:dyDescent="0.3">
      <c r="A8612" s="9" t="s">
        <v>13713</v>
      </c>
      <c r="B8612" s="9" t="s">
        <v>3388</v>
      </c>
      <c r="C8612" s="10">
        <v>11473</v>
      </c>
      <c r="D8612" s="9">
        <v>7957976743</v>
      </c>
      <c r="E8612" s="9" t="e">
        <f>INDEX(#REF!:#REF!,MATCH($D8612,#REF!:#REF!,0),MATCH(#REF!,#REF!:#REF!,0))</f>
        <v>#REF!</v>
      </c>
      <c r="F8612" s="9" t="e">
        <f>INDEX(#REF!:#REF!,MATCH($D8612,#REF!:#REF!,0),MATCH(#REF!,#REF!:#REF!,0))</f>
        <v>#REF!</v>
      </c>
    </row>
    <row r="8613" spans="1:6" ht="16.5" x14ac:dyDescent="0.3">
      <c r="A8613" s="9" t="s">
        <v>13712</v>
      </c>
      <c r="B8613" s="9" t="s">
        <v>2142</v>
      </c>
      <c r="C8613" s="10">
        <v>41171</v>
      </c>
      <c r="D8613" s="9">
        <v>9621571960</v>
      </c>
      <c r="E8613" s="9" t="e">
        <f>INDEX(#REF!:#REF!,MATCH($D8613,#REF!:#REF!,0),MATCH(#REF!,#REF!:#REF!,0))</f>
        <v>#REF!</v>
      </c>
      <c r="F8613" s="9" t="e">
        <f>INDEX(#REF!:#REF!,MATCH($D8613,#REF!:#REF!,0),MATCH(#REF!,#REF!:#REF!,0))</f>
        <v>#REF!</v>
      </c>
    </row>
    <row r="8614" spans="1:6" ht="16.5" x14ac:dyDescent="0.3">
      <c r="A8614" s="9" t="s">
        <v>13711</v>
      </c>
      <c r="B8614" s="9" t="s">
        <v>2835</v>
      </c>
      <c r="C8614" s="10">
        <v>16790</v>
      </c>
      <c r="D8614" s="9">
        <v>6408517315</v>
      </c>
      <c r="E8614" s="9" t="e">
        <f>INDEX(#REF!:#REF!,MATCH($D8614,#REF!:#REF!,0),MATCH(#REF!,#REF!:#REF!,0))</f>
        <v>#REF!</v>
      </c>
      <c r="F8614" s="9" t="e">
        <f>INDEX(#REF!:#REF!,MATCH($D8614,#REF!:#REF!,0),MATCH(#REF!,#REF!:#REF!,0))</f>
        <v>#REF!</v>
      </c>
    </row>
    <row r="8615" spans="1:6" ht="16.5" x14ac:dyDescent="0.3">
      <c r="A8615" s="9" t="s">
        <v>13710</v>
      </c>
      <c r="B8615" s="9" t="s">
        <v>2459</v>
      </c>
      <c r="C8615" s="10">
        <v>14971</v>
      </c>
      <c r="D8615" s="9">
        <v>8157157730</v>
      </c>
      <c r="E8615" s="9" t="e">
        <f>INDEX(#REF!:#REF!,MATCH($D8615,#REF!:#REF!,0),MATCH(#REF!,#REF!:#REF!,0))</f>
        <v>#REF!</v>
      </c>
      <c r="F8615" s="9" t="e">
        <f>INDEX(#REF!:#REF!,MATCH($D8615,#REF!:#REF!,0),MATCH(#REF!,#REF!:#REF!,0))</f>
        <v>#REF!</v>
      </c>
    </row>
    <row r="8616" spans="1:6" ht="16.5" x14ac:dyDescent="0.3">
      <c r="A8616" s="9" t="s">
        <v>13709</v>
      </c>
      <c r="B8616" s="9" t="s">
        <v>3720</v>
      </c>
      <c r="C8616" s="10">
        <v>55499</v>
      </c>
      <c r="D8616" s="9">
        <v>1420239228</v>
      </c>
      <c r="E8616" s="9" t="e">
        <f>INDEX(#REF!:#REF!,MATCH($D8616,#REF!:#REF!,0),MATCH(#REF!,#REF!:#REF!,0))</f>
        <v>#REF!</v>
      </c>
      <c r="F8616" s="9" t="e">
        <f>INDEX(#REF!:#REF!,MATCH($D8616,#REF!:#REF!,0),MATCH(#REF!,#REF!:#REF!,0))</f>
        <v>#REF!</v>
      </c>
    </row>
    <row r="8617" spans="1:6" ht="16.5" x14ac:dyDescent="0.3">
      <c r="A8617" s="9" t="s">
        <v>13708</v>
      </c>
      <c r="B8617" s="9" t="s">
        <v>1945</v>
      </c>
      <c r="C8617" s="10">
        <v>58486</v>
      </c>
      <c r="D8617" s="9">
        <v>4482855448</v>
      </c>
      <c r="E8617" s="9" t="e">
        <f>INDEX(#REF!:#REF!,MATCH($D8617,#REF!:#REF!,0),MATCH(#REF!,#REF!:#REF!,0))</f>
        <v>#REF!</v>
      </c>
      <c r="F8617" s="9" t="e">
        <f>INDEX(#REF!:#REF!,MATCH($D8617,#REF!:#REF!,0),MATCH(#REF!,#REF!:#REF!,0))</f>
        <v>#REF!</v>
      </c>
    </row>
    <row r="8618" spans="1:6" ht="16.5" x14ac:dyDescent="0.3">
      <c r="A8618" s="9" t="s">
        <v>13707</v>
      </c>
      <c r="B8618" s="9" t="s">
        <v>3125</v>
      </c>
      <c r="C8618" s="10">
        <v>15658</v>
      </c>
      <c r="D8618" s="9">
        <v>5623930522</v>
      </c>
      <c r="E8618" s="9" t="e">
        <f>INDEX(#REF!:#REF!,MATCH($D8618,#REF!:#REF!,0),MATCH(#REF!,#REF!:#REF!,0))</f>
        <v>#REF!</v>
      </c>
      <c r="F8618" s="9" t="e">
        <f>INDEX(#REF!:#REF!,MATCH($D8618,#REF!:#REF!,0),MATCH(#REF!,#REF!:#REF!,0))</f>
        <v>#REF!</v>
      </c>
    </row>
    <row r="8619" spans="1:6" ht="16.5" x14ac:dyDescent="0.3">
      <c r="A8619" s="9" t="s">
        <v>13706</v>
      </c>
      <c r="B8619" s="9" t="s">
        <v>2918</v>
      </c>
      <c r="C8619" s="10">
        <v>52727</v>
      </c>
      <c r="D8619" s="9">
        <v>2074776004</v>
      </c>
      <c r="E8619" s="9" t="e">
        <f>INDEX(#REF!:#REF!,MATCH($D8619,#REF!:#REF!,0),MATCH(#REF!,#REF!:#REF!,0))</f>
        <v>#REF!</v>
      </c>
      <c r="F8619" s="9" t="e">
        <f>INDEX(#REF!:#REF!,MATCH($D8619,#REF!:#REF!,0),MATCH(#REF!,#REF!:#REF!,0))</f>
        <v>#REF!</v>
      </c>
    </row>
    <row r="8620" spans="1:6" ht="16.5" x14ac:dyDescent="0.3">
      <c r="A8620" s="9" t="s">
        <v>13705</v>
      </c>
      <c r="B8620" s="9" t="s">
        <v>1993</v>
      </c>
      <c r="C8620" s="10">
        <v>11131</v>
      </c>
      <c r="D8620" s="9">
        <v>7866715386</v>
      </c>
      <c r="E8620" s="9" t="e">
        <f>INDEX(#REF!:#REF!,MATCH($D8620,#REF!:#REF!,0),MATCH(#REF!,#REF!:#REF!,0))</f>
        <v>#REF!</v>
      </c>
      <c r="F8620" s="9" t="e">
        <f>INDEX(#REF!:#REF!,MATCH($D8620,#REF!:#REF!,0),MATCH(#REF!,#REF!:#REF!,0))</f>
        <v>#REF!</v>
      </c>
    </row>
    <row r="8621" spans="1:6" ht="16.5" x14ac:dyDescent="0.3">
      <c r="A8621" s="9" t="s">
        <v>13704</v>
      </c>
      <c r="B8621" s="9" t="s">
        <v>2103</v>
      </c>
      <c r="C8621" s="10">
        <v>50856</v>
      </c>
      <c r="D8621" s="9">
        <v>8550875457</v>
      </c>
      <c r="E8621" s="9" t="e">
        <f>INDEX(#REF!:#REF!,MATCH($D8621,#REF!:#REF!,0),MATCH(#REF!,#REF!:#REF!,0))</f>
        <v>#REF!</v>
      </c>
      <c r="F8621" s="9" t="e">
        <f>INDEX(#REF!:#REF!,MATCH($D8621,#REF!:#REF!,0),MATCH(#REF!,#REF!:#REF!,0))</f>
        <v>#REF!</v>
      </c>
    </row>
    <row r="8622" spans="1:6" ht="16.5" x14ac:dyDescent="0.3">
      <c r="A8622" s="9" t="s">
        <v>13703</v>
      </c>
      <c r="B8622" s="9" t="s">
        <v>2783</v>
      </c>
      <c r="C8622" s="10">
        <v>56688</v>
      </c>
      <c r="D8622" s="9">
        <v>3545427749</v>
      </c>
      <c r="E8622" s="9" t="e">
        <f>INDEX(#REF!:#REF!,MATCH($D8622,#REF!:#REF!,0),MATCH(#REF!,#REF!:#REF!,0))</f>
        <v>#REF!</v>
      </c>
      <c r="F8622" s="9" t="e">
        <f>INDEX(#REF!:#REF!,MATCH($D8622,#REF!:#REF!,0),MATCH(#REF!,#REF!:#REF!,0))</f>
        <v>#REF!</v>
      </c>
    </row>
    <row r="8623" spans="1:6" ht="16.5" x14ac:dyDescent="0.3">
      <c r="A8623" s="9" t="s">
        <v>13702</v>
      </c>
      <c r="B8623" s="9" t="s">
        <v>2346</v>
      </c>
      <c r="C8623" s="10">
        <v>20624</v>
      </c>
      <c r="D8623" s="9">
        <v>6284045549</v>
      </c>
      <c r="E8623" s="9" t="e">
        <f>INDEX(#REF!:#REF!,MATCH($D8623,#REF!:#REF!,0),MATCH(#REF!,#REF!:#REF!,0))</f>
        <v>#REF!</v>
      </c>
      <c r="F8623" s="9" t="e">
        <f>INDEX(#REF!:#REF!,MATCH($D8623,#REF!:#REF!,0),MATCH(#REF!,#REF!:#REF!,0))</f>
        <v>#REF!</v>
      </c>
    </row>
    <row r="8624" spans="1:6" ht="16.5" x14ac:dyDescent="0.3">
      <c r="A8624" s="9" t="s">
        <v>13701</v>
      </c>
      <c r="B8624" s="9" t="s">
        <v>2081</v>
      </c>
      <c r="C8624" s="10">
        <v>28275</v>
      </c>
      <c r="D8624" s="9">
        <v>1042822263</v>
      </c>
      <c r="E8624" s="9" t="e">
        <f>INDEX(#REF!:#REF!,MATCH($D8624,#REF!:#REF!,0),MATCH(#REF!,#REF!:#REF!,0))</f>
        <v>#REF!</v>
      </c>
      <c r="F8624" s="9" t="e">
        <f>INDEX(#REF!:#REF!,MATCH($D8624,#REF!:#REF!,0),MATCH(#REF!,#REF!:#REF!,0))</f>
        <v>#REF!</v>
      </c>
    </row>
    <row r="8625" spans="1:6" ht="16.5" x14ac:dyDescent="0.3">
      <c r="A8625" s="9" t="s">
        <v>13700</v>
      </c>
      <c r="B8625" s="9" t="s">
        <v>2474</v>
      </c>
      <c r="C8625" s="10">
        <v>39083</v>
      </c>
      <c r="D8625" s="9">
        <v>8419732141</v>
      </c>
      <c r="E8625" s="9" t="e">
        <f>INDEX(#REF!:#REF!,MATCH($D8625,#REF!:#REF!,0),MATCH(#REF!,#REF!:#REF!,0))</f>
        <v>#REF!</v>
      </c>
      <c r="F8625" s="9" t="e">
        <f>INDEX(#REF!:#REF!,MATCH($D8625,#REF!:#REF!,0),MATCH(#REF!,#REF!:#REF!,0))</f>
        <v>#REF!</v>
      </c>
    </row>
    <row r="8626" spans="1:6" ht="16.5" x14ac:dyDescent="0.3">
      <c r="A8626" s="9" t="s">
        <v>13699</v>
      </c>
      <c r="B8626" s="9" t="s">
        <v>2503</v>
      </c>
      <c r="C8626" s="10">
        <v>27555</v>
      </c>
      <c r="D8626" s="9">
        <v>4472356473</v>
      </c>
      <c r="E8626" s="9" t="e">
        <f>INDEX(#REF!:#REF!,MATCH($D8626,#REF!:#REF!,0),MATCH(#REF!,#REF!:#REF!,0))</f>
        <v>#REF!</v>
      </c>
      <c r="F8626" s="9" t="e">
        <f>INDEX(#REF!:#REF!,MATCH($D8626,#REF!:#REF!,0),MATCH(#REF!,#REF!:#REF!,0))</f>
        <v>#REF!</v>
      </c>
    </row>
    <row r="8627" spans="1:6" ht="16.5" x14ac:dyDescent="0.3">
      <c r="A8627" s="9" t="s">
        <v>13698</v>
      </c>
      <c r="B8627" s="9" t="s">
        <v>2456</v>
      </c>
      <c r="C8627" s="10">
        <v>17182</v>
      </c>
      <c r="D8627" s="9">
        <v>3547596165</v>
      </c>
      <c r="E8627" s="9" t="e">
        <f>INDEX(#REF!:#REF!,MATCH($D8627,#REF!:#REF!,0),MATCH(#REF!,#REF!:#REF!,0))</f>
        <v>#REF!</v>
      </c>
      <c r="F8627" s="9" t="e">
        <f>INDEX(#REF!:#REF!,MATCH($D8627,#REF!:#REF!,0),MATCH(#REF!,#REF!:#REF!,0))</f>
        <v>#REF!</v>
      </c>
    </row>
    <row r="8628" spans="1:6" ht="16.5" x14ac:dyDescent="0.3">
      <c r="A8628" s="9" t="s">
        <v>13697</v>
      </c>
      <c r="B8628" s="9" t="s">
        <v>2112</v>
      </c>
      <c r="C8628" s="10">
        <v>42599</v>
      </c>
      <c r="D8628" s="9">
        <v>7892446737</v>
      </c>
      <c r="E8628" s="9" t="e">
        <f>INDEX(#REF!:#REF!,MATCH($D8628,#REF!:#REF!,0),MATCH(#REF!,#REF!:#REF!,0))</f>
        <v>#REF!</v>
      </c>
      <c r="F8628" s="9" t="e">
        <f>INDEX(#REF!:#REF!,MATCH($D8628,#REF!:#REF!,0),MATCH(#REF!,#REF!:#REF!,0))</f>
        <v>#REF!</v>
      </c>
    </row>
    <row r="8629" spans="1:6" ht="16.5" x14ac:dyDescent="0.3">
      <c r="A8629" s="9" t="s">
        <v>13696</v>
      </c>
      <c r="B8629" s="9" t="s">
        <v>3360</v>
      </c>
      <c r="C8629" s="10">
        <v>25904</v>
      </c>
      <c r="D8629" s="9">
        <v>5687748091</v>
      </c>
      <c r="E8629" s="9" t="e">
        <f>INDEX(#REF!:#REF!,MATCH($D8629,#REF!:#REF!,0),MATCH(#REF!,#REF!:#REF!,0))</f>
        <v>#REF!</v>
      </c>
      <c r="F8629" s="9" t="e">
        <f>INDEX(#REF!:#REF!,MATCH($D8629,#REF!:#REF!,0),MATCH(#REF!,#REF!:#REF!,0))</f>
        <v>#REF!</v>
      </c>
    </row>
    <row r="8630" spans="1:6" ht="16.5" x14ac:dyDescent="0.3">
      <c r="A8630" s="9" t="s">
        <v>13695</v>
      </c>
      <c r="B8630" s="9" t="s">
        <v>2589</v>
      </c>
      <c r="C8630" s="10">
        <v>31934</v>
      </c>
      <c r="D8630" s="9">
        <v>7098438871</v>
      </c>
      <c r="E8630" s="9" t="e">
        <f>INDEX(#REF!:#REF!,MATCH($D8630,#REF!:#REF!,0),MATCH(#REF!,#REF!:#REF!,0))</f>
        <v>#REF!</v>
      </c>
      <c r="F8630" s="9" t="e">
        <f>INDEX(#REF!:#REF!,MATCH($D8630,#REF!:#REF!,0),MATCH(#REF!,#REF!:#REF!,0))</f>
        <v>#REF!</v>
      </c>
    </row>
    <row r="8631" spans="1:6" ht="16.5" x14ac:dyDescent="0.3">
      <c r="A8631" s="9" t="s">
        <v>13694</v>
      </c>
      <c r="B8631" s="9" t="s">
        <v>2032</v>
      </c>
      <c r="C8631" s="10">
        <v>11345</v>
      </c>
      <c r="D8631" s="9">
        <v>999389173</v>
      </c>
      <c r="E8631" s="9" t="e">
        <f>INDEX(#REF!:#REF!,MATCH($D8631,#REF!:#REF!,0),MATCH(#REF!,#REF!:#REF!,0))</f>
        <v>#REF!</v>
      </c>
      <c r="F8631" s="9" t="e">
        <f>INDEX(#REF!:#REF!,MATCH($D8631,#REF!:#REF!,0),MATCH(#REF!,#REF!:#REF!,0))</f>
        <v>#REF!</v>
      </c>
    </row>
    <row r="8632" spans="1:6" ht="16.5" x14ac:dyDescent="0.3">
      <c r="A8632" s="9" t="s">
        <v>13693</v>
      </c>
      <c r="B8632" s="9" t="s">
        <v>2061</v>
      </c>
      <c r="C8632" s="10">
        <v>23987</v>
      </c>
      <c r="D8632" s="9">
        <v>7707009371</v>
      </c>
      <c r="E8632" s="9" t="e">
        <f>INDEX(#REF!:#REF!,MATCH($D8632,#REF!:#REF!,0),MATCH(#REF!,#REF!:#REF!,0))</f>
        <v>#REF!</v>
      </c>
      <c r="F8632" s="9" t="e">
        <f>INDEX(#REF!:#REF!,MATCH($D8632,#REF!:#REF!,0),MATCH(#REF!,#REF!:#REF!,0))</f>
        <v>#REF!</v>
      </c>
    </row>
    <row r="8633" spans="1:6" ht="16.5" x14ac:dyDescent="0.3">
      <c r="A8633" s="9" t="s">
        <v>13692</v>
      </c>
      <c r="B8633" s="9" t="s">
        <v>2505</v>
      </c>
      <c r="C8633" s="10">
        <v>27764</v>
      </c>
      <c r="D8633" s="9">
        <v>2314136845</v>
      </c>
      <c r="E8633" s="9" t="e">
        <f>INDEX(#REF!:#REF!,MATCH($D8633,#REF!:#REF!,0),MATCH(#REF!,#REF!:#REF!,0))</f>
        <v>#REF!</v>
      </c>
      <c r="F8633" s="9" t="e">
        <f>INDEX(#REF!:#REF!,MATCH($D8633,#REF!:#REF!,0),MATCH(#REF!,#REF!:#REF!,0))</f>
        <v>#REF!</v>
      </c>
    </row>
    <row r="8634" spans="1:6" ht="16.5" x14ac:dyDescent="0.3">
      <c r="A8634" s="9" t="s">
        <v>13691</v>
      </c>
      <c r="B8634" s="9" t="s">
        <v>2600</v>
      </c>
      <c r="C8634" s="10">
        <v>59353</v>
      </c>
      <c r="D8634" s="9">
        <v>264454596</v>
      </c>
      <c r="E8634" s="9" t="e">
        <f>INDEX(#REF!:#REF!,MATCH($D8634,#REF!:#REF!,0),MATCH(#REF!,#REF!:#REF!,0))</f>
        <v>#REF!</v>
      </c>
      <c r="F8634" s="9" t="e">
        <f>INDEX(#REF!:#REF!,MATCH($D8634,#REF!:#REF!,0),MATCH(#REF!,#REF!:#REF!,0))</f>
        <v>#REF!</v>
      </c>
    </row>
    <row r="8635" spans="1:6" ht="16.5" x14ac:dyDescent="0.3">
      <c r="A8635" s="9" t="s">
        <v>13690</v>
      </c>
      <c r="B8635" s="9" t="s">
        <v>2147</v>
      </c>
      <c r="C8635" s="10">
        <v>16706</v>
      </c>
      <c r="D8635" s="9">
        <v>4937054791</v>
      </c>
      <c r="E8635" s="9" t="e">
        <f>INDEX(#REF!:#REF!,MATCH($D8635,#REF!:#REF!,0),MATCH(#REF!,#REF!:#REF!,0))</f>
        <v>#REF!</v>
      </c>
      <c r="F8635" s="9" t="e">
        <f>INDEX(#REF!:#REF!,MATCH($D8635,#REF!:#REF!,0),MATCH(#REF!,#REF!:#REF!,0))</f>
        <v>#REF!</v>
      </c>
    </row>
    <row r="8636" spans="1:6" ht="16.5" x14ac:dyDescent="0.3">
      <c r="A8636" s="9" t="s">
        <v>13689</v>
      </c>
      <c r="B8636" s="9" t="s">
        <v>2373</v>
      </c>
      <c r="C8636" s="10">
        <v>28593</v>
      </c>
      <c r="D8636" s="9">
        <v>9939542542</v>
      </c>
      <c r="E8636" s="9" t="e">
        <f>INDEX(#REF!:#REF!,MATCH($D8636,#REF!:#REF!,0),MATCH(#REF!,#REF!:#REF!,0))</f>
        <v>#REF!</v>
      </c>
      <c r="F8636" s="9" t="e">
        <f>INDEX(#REF!:#REF!,MATCH($D8636,#REF!:#REF!,0),MATCH(#REF!,#REF!:#REF!,0))</f>
        <v>#REF!</v>
      </c>
    </row>
    <row r="8637" spans="1:6" ht="16.5" x14ac:dyDescent="0.3">
      <c r="A8637" s="9" t="s">
        <v>13688</v>
      </c>
      <c r="B8637" s="9" t="s">
        <v>2315</v>
      </c>
      <c r="C8637" s="10">
        <v>51027</v>
      </c>
      <c r="D8637" s="9">
        <v>7567063646</v>
      </c>
      <c r="E8637" s="9" t="e">
        <f>INDEX(#REF!:#REF!,MATCH($D8637,#REF!:#REF!,0),MATCH(#REF!,#REF!:#REF!,0))</f>
        <v>#REF!</v>
      </c>
      <c r="F8637" s="9" t="e">
        <f>INDEX(#REF!:#REF!,MATCH($D8637,#REF!:#REF!,0),MATCH(#REF!,#REF!:#REF!,0))</f>
        <v>#REF!</v>
      </c>
    </row>
    <row r="8638" spans="1:6" ht="16.5" x14ac:dyDescent="0.3">
      <c r="A8638" s="9" t="s">
        <v>13687</v>
      </c>
      <c r="B8638" s="9" t="s">
        <v>2373</v>
      </c>
      <c r="C8638" s="10">
        <v>43585</v>
      </c>
      <c r="D8638" s="9">
        <v>6275593709</v>
      </c>
      <c r="E8638" s="9" t="e">
        <f>INDEX(#REF!:#REF!,MATCH($D8638,#REF!:#REF!,0),MATCH(#REF!,#REF!:#REF!,0))</f>
        <v>#REF!</v>
      </c>
      <c r="F8638" s="9" t="e">
        <f>INDEX(#REF!:#REF!,MATCH($D8638,#REF!:#REF!,0),MATCH(#REF!,#REF!:#REF!,0))</f>
        <v>#REF!</v>
      </c>
    </row>
    <row r="8639" spans="1:6" ht="16.5" x14ac:dyDescent="0.3">
      <c r="A8639" s="9" t="s">
        <v>13686</v>
      </c>
      <c r="B8639" s="9" t="s">
        <v>2539</v>
      </c>
      <c r="C8639" s="10">
        <v>43163</v>
      </c>
      <c r="D8639" s="9">
        <v>4286367630</v>
      </c>
      <c r="E8639" s="9" t="e">
        <f>INDEX(#REF!:#REF!,MATCH($D8639,#REF!:#REF!,0),MATCH(#REF!,#REF!:#REF!,0))</f>
        <v>#REF!</v>
      </c>
      <c r="F8639" s="9" t="e">
        <f>INDEX(#REF!:#REF!,MATCH($D8639,#REF!:#REF!,0),MATCH(#REF!,#REF!:#REF!,0))</f>
        <v>#REF!</v>
      </c>
    </row>
    <row r="8640" spans="1:6" ht="16.5" x14ac:dyDescent="0.3">
      <c r="A8640" s="9" t="s">
        <v>13685</v>
      </c>
      <c r="B8640" s="9" t="s">
        <v>2875</v>
      </c>
      <c r="C8640" s="10">
        <v>17543</v>
      </c>
      <c r="D8640" s="9">
        <v>4984363320</v>
      </c>
      <c r="E8640" s="9" t="e">
        <f>INDEX(#REF!:#REF!,MATCH($D8640,#REF!:#REF!,0),MATCH(#REF!,#REF!:#REF!,0))</f>
        <v>#REF!</v>
      </c>
      <c r="F8640" s="9" t="e">
        <f>INDEX(#REF!:#REF!,MATCH($D8640,#REF!:#REF!,0),MATCH(#REF!,#REF!:#REF!,0))</f>
        <v>#REF!</v>
      </c>
    </row>
    <row r="8641" spans="1:6" ht="16.5" x14ac:dyDescent="0.3">
      <c r="A8641" s="9" t="s">
        <v>13684</v>
      </c>
      <c r="B8641" s="9" t="s">
        <v>2647</v>
      </c>
      <c r="C8641" s="10">
        <v>30308</v>
      </c>
      <c r="D8641" s="9">
        <v>7160109333</v>
      </c>
      <c r="E8641" s="9" t="e">
        <f>INDEX(#REF!:#REF!,MATCH($D8641,#REF!:#REF!,0),MATCH(#REF!,#REF!:#REF!,0))</f>
        <v>#REF!</v>
      </c>
      <c r="F8641" s="9" t="e">
        <f>INDEX(#REF!:#REF!,MATCH($D8641,#REF!:#REF!,0),MATCH(#REF!,#REF!:#REF!,0))</f>
        <v>#REF!</v>
      </c>
    </row>
    <row r="8642" spans="1:6" ht="16.5" x14ac:dyDescent="0.3">
      <c r="A8642" s="9" t="s">
        <v>13683</v>
      </c>
      <c r="B8642" s="9" t="s">
        <v>2310</v>
      </c>
      <c r="C8642" s="10">
        <v>14069</v>
      </c>
      <c r="D8642" s="9">
        <v>4306425231</v>
      </c>
      <c r="E8642" s="9" t="e">
        <f>INDEX(#REF!:#REF!,MATCH($D8642,#REF!:#REF!,0),MATCH(#REF!,#REF!:#REF!,0))</f>
        <v>#REF!</v>
      </c>
      <c r="F8642" s="9" t="e">
        <f>INDEX(#REF!:#REF!,MATCH($D8642,#REF!:#REF!,0),MATCH(#REF!,#REF!:#REF!,0))</f>
        <v>#REF!</v>
      </c>
    </row>
    <row r="8643" spans="1:6" ht="16.5" x14ac:dyDescent="0.3">
      <c r="A8643" s="9" t="s">
        <v>13682</v>
      </c>
      <c r="B8643" s="9" t="s">
        <v>2534</v>
      </c>
      <c r="C8643" s="10">
        <v>53697</v>
      </c>
      <c r="D8643" s="9">
        <v>3463222345</v>
      </c>
      <c r="E8643" s="9" t="e">
        <f>INDEX(#REF!:#REF!,MATCH($D8643,#REF!:#REF!,0),MATCH(#REF!,#REF!:#REF!,0))</f>
        <v>#REF!</v>
      </c>
      <c r="F8643" s="9" t="e">
        <f>INDEX(#REF!:#REF!,MATCH($D8643,#REF!:#REF!,0),MATCH(#REF!,#REF!:#REF!,0))</f>
        <v>#REF!</v>
      </c>
    </row>
    <row r="8644" spans="1:6" ht="16.5" x14ac:dyDescent="0.3">
      <c r="A8644" s="9" t="s">
        <v>13681</v>
      </c>
      <c r="B8644" s="9" t="s">
        <v>3448</v>
      </c>
      <c r="C8644" s="10">
        <v>56143</v>
      </c>
      <c r="D8644" s="9">
        <v>2702941109</v>
      </c>
      <c r="E8644" s="9" t="e">
        <f>INDEX(#REF!:#REF!,MATCH($D8644,#REF!:#REF!,0),MATCH(#REF!,#REF!:#REF!,0))</f>
        <v>#REF!</v>
      </c>
      <c r="F8644" s="9" t="e">
        <f>INDEX(#REF!:#REF!,MATCH($D8644,#REF!:#REF!,0),MATCH(#REF!,#REF!:#REF!,0))</f>
        <v>#REF!</v>
      </c>
    </row>
    <row r="8645" spans="1:6" ht="16.5" x14ac:dyDescent="0.3">
      <c r="A8645" s="9" t="s">
        <v>13680</v>
      </c>
      <c r="B8645" s="9" t="s">
        <v>2602</v>
      </c>
      <c r="C8645" s="10">
        <v>32661</v>
      </c>
      <c r="D8645" s="9">
        <v>8099854152</v>
      </c>
      <c r="E8645" s="9" t="e">
        <f>INDEX(#REF!:#REF!,MATCH($D8645,#REF!:#REF!,0),MATCH(#REF!,#REF!:#REF!,0))</f>
        <v>#REF!</v>
      </c>
      <c r="F8645" s="9" t="e">
        <f>INDEX(#REF!:#REF!,MATCH($D8645,#REF!:#REF!,0),MATCH(#REF!,#REF!:#REF!,0))</f>
        <v>#REF!</v>
      </c>
    </row>
    <row r="8646" spans="1:6" ht="16.5" x14ac:dyDescent="0.3">
      <c r="A8646" s="9" t="s">
        <v>13679</v>
      </c>
      <c r="B8646" s="9" t="s">
        <v>2572</v>
      </c>
      <c r="C8646" s="10">
        <v>58445</v>
      </c>
      <c r="D8646" s="9">
        <v>2257563263</v>
      </c>
      <c r="E8646" s="9" t="e">
        <f>INDEX(#REF!:#REF!,MATCH($D8646,#REF!:#REF!,0),MATCH(#REF!,#REF!:#REF!,0))</f>
        <v>#REF!</v>
      </c>
      <c r="F8646" s="9" t="e">
        <f>INDEX(#REF!:#REF!,MATCH($D8646,#REF!:#REF!,0),MATCH(#REF!,#REF!:#REF!,0))</f>
        <v>#REF!</v>
      </c>
    </row>
    <row r="8647" spans="1:6" ht="16.5" x14ac:dyDescent="0.3">
      <c r="A8647" s="9" t="s">
        <v>13678</v>
      </c>
      <c r="B8647" s="9" t="s">
        <v>2918</v>
      </c>
      <c r="C8647" s="10">
        <v>53174</v>
      </c>
      <c r="D8647" s="9">
        <v>994826516</v>
      </c>
      <c r="E8647" s="9" t="e">
        <f>INDEX(#REF!:#REF!,MATCH($D8647,#REF!:#REF!,0),MATCH(#REF!,#REF!:#REF!,0))</f>
        <v>#REF!</v>
      </c>
      <c r="F8647" s="9" t="e">
        <f>INDEX(#REF!:#REF!,MATCH($D8647,#REF!:#REF!,0),MATCH(#REF!,#REF!:#REF!,0))</f>
        <v>#REF!</v>
      </c>
    </row>
    <row r="8648" spans="1:6" ht="16.5" x14ac:dyDescent="0.3">
      <c r="A8648" s="9" t="s">
        <v>13677</v>
      </c>
      <c r="B8648" s="9" t="s">
        <v>2875</v>
      </c>
      <c r="C8648" s="10">
        <v>50145</v>
      </c>
      <c r="D8648" s="9">
        <v>1456229036</v>
      </c>
      <c r="E8648" s="9" t="e">
        <f>INDEX(#REF!:#REF!,MATCH($D8648,#REF!:#REF!,0),MATCH(#REF!,#REF!:#REF!,0))</f>
        <v>#REF!</v>
      </c>
      <c r="F8648" s="9" t="e">
        <f>INDEX(#REF!:#REF!,MATCH($D8648,#REF!:#REF!,0),MATCH(#REF!,#REF!:#REF!,0))</f>
        <v>#REF!</v>
      </c>
    </row>
    <row r="8649" spans="1:6" ht="16.5" x14ac:dyDescent="0.3">
      <c r="A8649" s="9" t="s">
        <v>13676</v>
      </c>
      <c r="B8649" s="9" t="s">
        <v>2232</v>
      </c>
      <c r="C8649" s="10">
        <v>21349</v>
      </c>
      <c r="D8649" s="9">
        <v>2841287114</v>
      </c>
      <c r="E8649" s="9" t="e">
        <f>INDEX(#REF!:#REF!,MATCH($D8649,#REF!:#REF!,0),MATCH(#REF!,#REF!:#REF!,0))</f>
        <v>#REF!</v>
      </c>
      <c r="F8649" s="9" t="e">
        <f>INDEX(#REF!:#REF!,MATCH($D8649,#REF!:#REF!,0),MATCH(#REF!,#REF!:#REF!,0))</f>
        <v>#REF!</v>
      </c>
    </row>
    <row r="8650" spans="1:6" ht="16.5" x14ac:dyDescent="0.3">
      <c r="A8650" s="9" t="s">
        <v>13675</v>
      </c>
      <c r="B8650" s="9" t="s">
        <v>2428</v>
      </c>
      <c r="C8650" s="10">
        <v>23158</v>
      </c>
      <c r="D8650" s="9">
        <v>4269946768</v>
      </c>
      <c r="E8650" s="9" t="e">
        <f>INDEX(#REF!:#REF!,MATCH($D8650,#REF!:#REF!,0),MATCH(#REF!,#REF!:#REF!,0))</f>
        <v>#REF!</v>
      </c>
      <c r="F8650" s="9" t="e">
        <f>INDEX(#REF!:#REF!,MATCH($D8650,#REF!:#REF!,0),MATCH(#REF!,#REF!:#REF!,0))</f>
        <v>#REF!</v>
      </c>
    </row>
    <row r="8651" spans="1:6" ht="16.5" x14ac:dyDescent="0.3">
      <c r="A8651" s="9" t="s">
        <v>13674</v>
      </c>
      <c r="B8651" s="9" t="s">
        <v>2881</v>
      </c>
      <c r="C8651" s="10">
        <v>29682</v>
      </c>
      <c r="D8651" s="9">
        <v>8904404991</v>
      </c>
      <c r="E8651" s="9" t="e">
        <f>INDEX(#REF!:#REF!,MATCH($D8651,#REF!:#REF!,0),MATCH(#REF!,#REF!:#REF!,0))</f>
        <v>#REF!</v>
      </c>
      <c r="F8651" s="9" t="e">
        <f>INDEX(#REF!:#REF!,MATCH($D8651,#REF!:#REF!,0),MATCH(#REF!,#REF!:#REF!,0))</f>
        <v>#REF!</v>
      </c>
    </row>
    <row r="8652" spans="1:6" ht="16.5" x14ac:dyDescent="0.3">
      <c r="A8652" s="9" t="s">
        <v>13673</v>
      </c>
      <c r="B8652" s="9" t="s">
        <v>2564</v>
      </c>
      <c r="C8652" s="10">
        <v>46638</v>
      </c>
      <c r="D8652" s="9">
        <v>6279928705</v>
      </c>
      <c r="E8652" s="9" t="e">
        <f>INDEX(#REF!:#REF!,MATCH($D8652,#REF!:#REF!,0),MATCH(#REF!,#REF!:#REF!,0))</f>
        <v>#REF!</v>
      </c>
      <c r="F8652" s="9" t="e">
        <f>INDEX(#REF!:#REF!,MATCH($D8652,#REF!:#REF!,0),MATCH(#REF!,#REF!:#REF!,0))</f>
        <v>#REF!</v>
      </c>
    </row>
    <row r="8653" spans="1:6" ht="16.5" x14ac:dyDescent="0.3">
      <c r="A8653" s="9" t="s">
        <v>13672</v>
      </c>
      <c r="B8653" s="9" t="s">
        <v>2219</v>
      </c>
      <c r="C8653" s="10">
        <v>14179</v>
      </c>
      <c r="D8653" s="9">
        <v>4656574848</v>
      </c>
      <c r="E8653" s="9" t="e">
        <f>INDEX(#REF!:#REF!,MATCH($D8653,#REF!:#REF!,0),MATCH(#REF!,#REF!:#REF!,0))</f>
        <v>#REF!</v>
      </c>
      <c r="F8653" s="9" t="e">
        <f>INDEX(#REF!:#REF!,MATCH($D8653,#REF!:#REF!,0),MATCH(#REF!,#REF!:#REF!,0))</f>
        <v>#REF!</v>
      </c>
    </row>
    <row r="8654" spans="1:6" ht="16.5" x14ac:dyDescent="0.3">
      <c r="A8654" s="9" t="s">
        <v>13671</v>
      </c>
      <c r="B8654" s="9" t="s">
        <v>2167</v>
      </c>
      <c r="C8654" s="10">
        <v>36739</v>
      </c>
      <c r="D8654" s="9">
        <v>3933561566</v>
      </c>
      <c r="E8654" s="9" t="e">
        <f>INDEX(#REF!:#REF!,MATCH($D8654,#REF!:#REF!,0),MATCH(#REF!,#REF!:#REF!,0))</f>
        <v>#REF!</v>
      </c>
      <c r="F8654" s="9" t="e">
        <f>INDEX(#REF!:#REF!,MATCH($D8654,#REF!:#REF!,0),MATCH(#REF!,#REF!:#REF!,0))</f>
        <v>#REF!</v>
      </c>
    </row>
    <row r="8655" spans="1:6" ht="16.5" x14ac:dyDescent="0.3">
      <c r="A8655" s="9" t="s">
        <v>13670</v>
      </c>
      <c r="B8655" s="9" t="s">
        <v>3309</v>
      </c>
      <c r="C8655" s="10">
        <v>47145</v>
      </c>
      <c r="D8655" s="9">
        <v>9340547551</v>
      </c>
      <c r="E8655" s="9" t="e">
        <f>INDEX(#REF!:#REF!,MATCH($D8655,#REF!:#REF!,0),MATCH(#REF!,#REF!:#REF!,0))</f>
        <v>#REF!</v>
      </c>
      <c r="F8655" s="9" t="e">
        <f>INDEX(#REF!:#REF!,MATCH($D8655,#REF!:#REF!,0),MATCH(#REF!,#REF!:#REF!,0))</f>
        <v>#REF!</v>
      </c>
    </row>
    <row r="8656" spans="1:6" ht="16.5" x14ac:dyDescent="0.3">
      <c r="A8656" s="9" t="s">
        <v>13669</v>
      </c>
      <c r="B8656" s="9" t="s">
        <v>2685</v>
      </c>
      <c r="C8656" s="10">
        <v>41808</v>
      </c>
      <c r="D8656" s="9">
        <v>2191014690</v>
      </c>
      <c r="E8656" s="9" t="e">
        <f>INDEX(#REF!:#REF!,MATCH($D8656,#REF!:#REF!,0),MATCH(#REF!,#REF!:#REF!,0))</f>
        <v>#REF!</v>
      </c>
      <c r="F8656" s="9" t="e">
        <f>INDEX(#REF!:#REF!,MATCH($D8656,#REF!:#REF!,0),MATCH(#REF!,#REF!:#REF!,0))</f>
        <v>#REF!</v>
      </c>
    </row>
    <row r="8657" spans="1:6" ht="16.5" x14ac:dyDescent="0.3">
      <c r="A8657" s="9" t="s">
        <v>13668</v>
      </c>
      <c r="B8657" s="9" t="s">
        <v>2065</v>
      </c>
      <c r="C8657" s="10">
        <v>29972</v>
      </c>
      <c r="D8657" s="9">
        <v>2158895349</v>
      </c>
      <c r="E8657" s="9" t="e">
        <f>INDEX(#REF!:#REF!,MATCH($D8657,#REF!:#REF!,0),MATCH(#REF!,#REF!:#REF!,0))</f>
        <v>#REF!</v>
      </c>
      <c r="F8657" s="9" t="e">
        <f>INDEX(#REF!:#REF!,MATCH($D8657,#REF!:#REF!,0),MATCH(#REF!,#REF!:#REF!,0))</f>
        <v>#REF!</v>
      </c>
    </row>
    <row r="8658" spans="1:6" ht="16.5" x14ac:dyDescent="0.3">
      <c r="A8658" s="9" t="s">
        <v>13667</v>
      </c>
      <c r="B8658" s="9" t="s">
        <v>2537</v>
      </c>
      <c r="C8658" s="10">
        <v>44147</v>
      </c>
      <c r="D8658" s="9">
        <v>7885796000</v>
      </c>
      <c r="E8658" s="9" t="e">
        <f>INDEX(#REF!:#REF!,MATCH($D8658,#REF!:#REF!,0),MATCH(#REF!,#REF!:#REF!,0))</f>
        <v>#REF!</v>
      </c>
      <c r="F8658" s="9" t="e">
        <f>INDEX(#REF!:#REF!,MATCH($D8658,#REF!:#REF!,0),MATCH(#REF!,#REF!:#REF!,0))</f>
        <v>#REF!</v>
      </c>
    </row>
    <row r="8659" spans="1:6" ht="16.5" x14ac:dyDescent="0.3">
      <c r="A8659" s="9" t="s">
        <v>13666</v>
      </c>
      <c r="B8659" s="9" t="s">
        <v>1957</v>
      </c>
      <c r="C8659" s="10">
        <v>45782</v>
      </c>
      <c r="D8659" s="9">
        <v>7469392467</v>
      </c>
      <c r="E8659" s="9" t="e">
        <f>INDEX(#REF!:#REF!,MATCH($D8659,#REF!:#REF!,0),MATCH(#REF!,#REF!:#REF!,0))</f>
        <v>#REF!</v>
      </c>
      <c r="F8659" s="9" t="e">
        <f>INDEX(#REF!:#REF!,MATCH($D8659,#REF!:#REF!,0),MATCH(#REF!,#REF!:#REF!,0))</f>
        <v>#REF!</v>
      </c>
    </row>
    <row r="8660" spans="1:6" ht="16.5" x14ac:dyDescent="0.3">
      <c r="A8660" s="9" t="s">
        <v>13665</v>
      </c>
      <c r="B8660" s="9" t="s">
        <v>2179</v>
      </c>
      <c r="C8660" s="10">
        <v>59669</v>
      </c>
      <c r="D8660" s="9">
        <v>5764488419</v>
      </c>
      <c r="E8660" s="9" t="e">
        <f>INDEX(#REF!:#REF!,MATCH($D8660,#REF!:#REF!,0),MATCH(#REF!,#REF!:#REF!,0))</f>
        <v>#REF!</v>
      </c>
      <c r="F8660" s="9" t="e">
        <f>INDEX(#REF!:#REF!,MATCH($D8660,#REF!:#REF!,0),MATCH(#REF!,#REF!:#REF!,0))</f>
        <v>#REF!</v>
      </c>
    </row>
    <row r="8661" spans="1:6" ht="16.5" x14ac:dyDescent="0.3">
      <c r="A8661" s="9" t="s">
        <v>13664</v>
      </c>
      <c r="B8661" s="9" t="s">
        <v>3151</v>
      </c>
      <c r="C8661" s="10">
        <v>32263</v>
      </c>
      <c r="D8661" s="9">
        <v>8875305560</v>
      </c>
      <c r="E8661" s="9" t="e">
        <f>INDEX(#REF!:#REF!,MATCH($D8661,#REF!:#REF!,0),MATCH(#REF!,#REF!:#REF!,0))</f>
        <v>#REF!</v>
      </c>
      <c r="F8661" s="9" t="e">
        <f>INDEX(#REF!:#REF!,MATCH($D8661,#REF!:#REF!,0),MATCH(#REF!,#REF!:#REF!,0))</f>
        <v>#REF!</v>
      </c>
    </row>
    <row r="8662" spans="1:6" ht="16.5" x14ac:dyDescent="0.3">
      <c r="A8662" s="9" t="s">
        <v>13663</v>
      </c>
      <c r="B8662" s="9" t="s">
        <v>2436</v>
      </c>
      <c r="C8662" s="10">
        <v>49882</v>
      </c>
      <c r="D8662" s="9">
        <v>8289594380</v>
      </c>
      <c r="E8662" s="9" t="e">
        <f>INDEX(#REF!:#REF!,MATCH($D8662,#REF!:#REF!,0),MATCH(#REF!,#REF!:#REF!,0))</f>
        <v>#REF!</v>
      </c>
      <c r="F8662" s="9" t="e">
        <f>INDEX(#REF!:#REF!,MATCH($D8662,#REF!:#REF!,0),MATCH(#REF!,#REF!:#REF!,0))</f>
        <v>#REF!</v>
      </c>
    </row>
    <row r="8663" spans="1:6" ht="16.5" x14ac:dyDescent="0.3">
      <c r="A8663" s="9" t="s">
        <v>13662</v>
      </c>
      <c r="B8663" s="9" t="s">
        <v>2985</v>
      </c>
      <c r="C8663" s="10">
        <v>26791</v>
      </c>
      <c r="D8663" s="9">
        <v>515647594</v>
      </c>
      <c r="E8663" s="9" t="e">
        <f>INDEX(#REF!:#REF!,MATCH($D8663,#REF!:#REF!,0),MATCH(#REF!,#REF!:#REF!,0))</f>
        <v>#REF!</v>
      </c>
      <c r="F8663" s="9" t="e">
        <f>INDEX(#REF!:#REF!,MATCH($D8663,#REF!:#REF!,0),MATCH(#REF!,#REF!:#REF!,0))</f>
        <v>#REF!</v>
      </c>
    </row>
    <row r="8664" spans="1:6" ht="16.5" x14ac:dyDescent="0.3">
      <c r="A8664" s="9" t="s">
        <v>13661</v>
      </c>
      <c r="B8664" s="9" t="s">
        <v>2431</v>
      </c>
      <c r="C8664" s="10">
        <v>37953</v>
      </c>
      <c r="D8664" s="9">
        <v>6596440737</v>
      </c>
      <c r="E8664" s="9" t="e">
        <f>INDEX(#REF!:#REF!,MATCH($D8664,#REF!:#REF!,0),MATCH(#REF!,#REF!:#REF!,0))</f>
        <v>#REF!</v>
      </c>
      <c r="F8664" s="9" t="e">
        <f>INDEX(#REF!:#REF!,MATCH($D8664,#REF!:#REF!,0),MATCH(#REF!,#REF!:#REF!,0))</f>
        <v>#REF!</v>
      </c>
    </row>
    <row r="8665" spans="1:6" ht="16.5" x14ac:dyDescent="0.3">
      <c r="A8665" s="9" t="s">
        <v>13660</v>
      </c>
      <c r="B8665" s="9" t="s">
        <v>2867</v>
      </c>
      <c r="C8665" s="10">
        <v>34228</v>
      </c>
      <c r="D8665" s="9">
        <v>7741079360</v>
      </c>
      <c r="E8665" s="9" t="e">
        <f>INDEX(#REF!:#REF!,MATCH($D8665,#REF!:#REF!,0),MATCH(#REF!,#REF!:#REF!,0))</f>
        <v>#REF!</v>
      </c>
      <c r="F8665" s="9" t="e">
        <f>INDEX(#REF!:#REF!,MATCH($D8665,#REF!:#REF!,0),MATCH(#REF!,#REF!:#REF!,0))</f>
        <v>#REF!</v>
      </c>
    </row>
    <row r="8666" spans="1:6" ht="16.5" x14ac:dyDescent="0.3">
      <c r="A8666" s="9" t="s">
        <v>13659</v>
      </c>
      <c r="B8666" s="9" t="s">
        <v>2870</v>
      </c>
      <c r="C8666" s="10">
        <v>23895</v>
      </c>
      <c r="D8666" s="9">
        <v>8002426673</v>
      </c>
      <c r="E8666" s="9" t="e">
        <f>INDEX(#REF!:#REF!,MATCH($D8666,#REF!:#REF!,0),MATCH(#REF!,#REF!:#REF!,0))</f>
        <v>#REF!</v>
      </c>
      <c r="F8666" s="9" t="e">
        <f>INDEX(#REF!:#REF!,MATCH($D8666,#REF!:#REF!,0),MATCH(#REF!,#REF!:#REF!,0))</f>
        <v>#REF!</v>
      </c>
    </row>
    <row r="8667" spans="1:6" ht="16.5" x14ac:dyDescent="0.3">
      <c r="A8667" s="9" t="s">
        <v>13658</v>
      </c>
      <c r="B8667" s="9" t="s">
        <v>3360</v>
      </c>
      <c r="C8667" s="10">
        <v>19112</v>
      </c>
      <c r="D8667" s="9">
        <v>6973806759</v>
      </c>
      <c r="E8667" s="9" t="e">
        <f>INDEX(#REF!:#REF!,MATCH($D8667,#REF!:#REF!,0),MATCH(#REF!,#REF!:#REF!,0))</f>
        <v>#REF!</v>
      </c>
      <c r="F8667" s="9" t="e">
        <f>INDEX(#REF!:#REF!,MATCH($D8667,#REF!:#REF!,0),MATCH(#REF!,#REF!:#REF!,0))</f>
        <v>#REF!</v>
      </c>
    </row>
    <row r="8668" spans="1:6" ht="16.5" x14ac:dyDescent="0.3">
      <c r="A8668" s="9" t="s">
        <v>13657</v>
      </c>
      <c r="B8668" s="9" t="s">
        <v>3642</v>
      </c>
      <c r="C8668" s="10">
        <v>28780</v>
      </c>
      <c r="D8668" s="9">
        <v>1754740677</v>
      </c>
      <c r="E8668" s="9" t="e">
        <f>INDEX(#REF!:#REF!,MATCH($D8668,#REF!:#REF!,0),MATCH(#REF!,#REF!:#REF!,0))</f>
        <v>#REF!</v>
      </c>
      <c r="F8668" s="9" t="e">
        <f>INDEX(#REF!:#REF!,MATCH($D8668,#REF!:#REF!,0),MATCH(#REF!,#REF!:#REF!,0))</f>
        <v>#REF!</v>
      </c>
    </row>
    <row r="8669" spans="1:6" ht="16.5" x14ac:dyDescent="0.3">
      <c r="A8669" s="9" t="s">
        <v>13656</v>
      </c>
      <c r="B8669" s="9" t="s">
        <v>2640</v>
      </c>
      <c r="C8669" s="10">
        <v>30902</v>
      </c>
      <c r="D8669" s="9">
        <v>3060876401</v>
      </c>
      <c r="E8669" s="9" t="e">
        <f>INDEX(#REF!:#REF!,MATCH($D8669,#REF!:#REF!,0),MATCH(#REF!,#REF!:#REF!,0))</f>
        <v>#REF!</v>
      </c>
      <c r="F8669" s="9" t="e">
        <f>INDEX(#REF!:#REF!,MATCH($D8669,#REF!:#REF!,0),MATCH(#REF!,#REF!:#REF!,0))</f>
        <v>#REF!</v>
      </c>
    </row>
    <row r="8670" spans="1:6" ht="16.5" x14ac:dyDescent="0.3">
      <c r="A8670" s="9" t="s">
        <v>13655</v>
      </c>
      <c r="B8670" s="9" t="s">
        <v>2982</v>
      </c>
      <c r="C8670" s="10">
        <v>35462</v>
      </c>
      <c r="D8670" s="9">
        <v>7979647432</v>
      </c>
      <c r="E8670" s="9" t="e">
        <f>INDEX(#REF!:#REF!,MATCH($D8670,#REF!:#REF!,0),MATCH(#REF!,#REF!:#REF!,0))</f>
        <v>#REF!</v>
      </c>
      <c r="F8670" s="9" t="e">
        <f>INDEX(#REF!:#REF!,MATCH($D8670,#REF!:#REF!,0),MATCH(#REF!,#REF!:#REF!,0))</f>
        <v>#REF!</v>
      </c>
    </row>
    <row r="8671" spans="1:6" ht="16.5" x14ac:dyDescent="0.3">
      <c r="A8671" s="9" t="s">
        <v>13654</v>
      </c>
      <c r="B8671" s="9" t="s">
        <v>3510</v>
      </c>
      <c r="C8671" s="10">
        <v>32818</v>
      </c>
      <c r="D8671" s="9">
        <v>8568859739</v>
      </c>
      <c r="E8671" s="9" t="e">
        <f>INDEX(#REF!:#REF!,MATCH($D8671,#REF!:#REF!,0),MATCH(#REF!,#REF!:#REF!,0))</f>
        <v>#REF!</v>
      </c>
      <c r="F8671" s="9" t="e">
        <f>INDEX(#REF!:#REF!,MATCH($D8671,#REF!:#REF!,0),MATCH(#REF!,#REF!:#REF!,0))</f>
        <v>#REF!</v>
      </c>
    </row>
    <row r="8672" spans="1:6" ht="16.5" x14ac:dyDescent="0.3">
      <c r="A8672" s="9" t="s">
        <v>13653</v>
      </c>
      <c r="B8672" s="9" t="s">
        <v>4046</v>
      </c>
      <c r="C8672" s="10">
        <v>27368</v>
      </c>
      <c r="D8672" s="9">
        <v>5403399259</v>
      </c>
      <c r="E8672" s="9" t="e">
        <f>INDEX(#REF!:#REF!,MATCH($D8672,#REF!:#REF!,0),MATCH(#REF!,#REF!:#REF!,0))</f>
        <v>#REF!</v>
      </c>
      <c r="F8672" s="9" t="e">
        <f>INDEX(#REF!:#REF!,MATCH($D8672,#REF!:#REF!,0),MATCH(#REF!,#REF!:#REF!,0))</f>
        <v>#REF!</v>
      </c>
    </row>
    <row r="8673" spans="1:6" ht="16.5" x14ac:dyDescent="0.3">
      <c r="A8673" s="9" t="s">
        <v>13652</v>
      </c>
      <c r="B8673" s="9" t="s">
        <v>2381</v>
      </c>
      <c r="C8673" s="10">
        <v>42942</v>
      </c>
      <c r="D8673" s="9">
        <v>1565607864</v>
      </c>
      <c r="E8673" s="9" t="e">
        <f>INDEX(#REF!:#REF!,MATCH($D8673,#REF!:#REF!,0),MATCH(#REF!,#REF!:#REF!,0))</f>
        <v>#REF!</v>
      </c>
      <c r="F8673" s="9" t="e">
        <f>INDEX(#REF!:#REF!,MATCH($D8673,#REF!:#REF!,0),MATCH(#REF!,#REF!:#REF!,0))</f>
        <v>#REF!</v>
      </c>
    </row>
    <row r="8674" spans="1:6" ht="16.5" x14ac:dyDescent="0.3">
      <c r="A8674" s="9" t="s">
        <v>13651</v>
      </c>
      <c r="B8674" s="9" t="s">
        <v>2526</v>
      </c>
      <c r="C8674" s="10">
        <v>55293</v>
      </c>
      <c r="D8674" s="9">
        <v>9766606919</v>
      </c>
      <c r="E8674" s="9" t="e">
        <f>INDEX(#REF!:#REF!,MATCH($D8674,#REF!:#REF!,0),MATCH(#REF!,#REF!:#REF!,0))</f>
        <v>#REF!</v>
      </c>
      <c r="F8674" s="9" t="e">
        <f>INDEX(#REF!:#REF!,MATCH($D8674,#REF!:#REF!,0),MATCH(#REF!,#REF!:#REF!,0))</f>
        <v>#REF!</v>
      </c>
    </row>
    <row r="8675" spans="1:6" ht="16.5" x14ac:dyDescent="0.3">
      <c r="A8675" s="9" t="s">
        <v>13650</v>
      </c>
      <c r="B8675" s="9" t="s">
        <v>1981</v>
      </c>
      <c r="C8675" s="10">
        <v>23094</v>
      </c>
      <c r="D8675" s="9">
        <v>9483290694</v>
      </c>
      <c r="E8675" s="9" t="e">
        <f>INDEX(#REF!:#REF!,MATCH($D8675,#REF!:#REF!,0),MATCH(#REF!,#REF!:#REF!,0))</f>
        <v>#REF!</v>
      </c>
      <c r="F8675" s="9" t="e">
        <f>INDEX(#REF!:#REF!,MATCH($D8675,#REF!:#REF!,0),MATCH(#REF!,#REF!:#REF!,0))</f>
        <v>#REF!</v>
      </c>
    </row>
    <row r="8676" spans="1:6" ht="16.5" x14ac:dyDescent="0.3">
      <c r="A8676" s="9" t="s">
        <v>13649</v>
      </c>
      <c r="B8676" s="9" t="s">
        <v>2683</v>
      </c>
      <c r="C8676" s="10">
        <v>15206</v>
      </c>
      <c r="D8676" s="9">
        <v>8069192305</v>
      </c>
      <c r="E8676" s="9" t="e">
        <f>INDEX(#REF!:#REF!,MATCH($D8676,#REF!:#REF!,0),MATCH(#REF!,#REF!:#REF!,0))</f>
        <v>#REF!</v>
      </c>
      <c r="F8676" s="9" t="e">
        <f>INDEX(#REF!:#REF!,MATCH($D8676,#REF!:#REF!,0),MATCH(#REF!,#REF!:#REF!,0))</f>
        <v>#REF!</v>
      </c>
    </row>
    <row r="8677" spans="1:6" ht="16.5" x14ac:dyDescent="0.3">
      <c r="A8677" s="9" t="s">
        <v>13648</v>
      </c>
      <c r="B8677" s="9" t="s">
        <v>2994</v>
      </c>
      <c r="C8677" s="10">
        <v>49685</v>
      </c>
      <c r="D8677" s="9">
        <v>4866916575</v>
      </c>
      <c r="E8677" s="9" t="e">
        <f>INDEX(#REF!:#REF!,MATCH($D8677,#REF!:#REF!,0),MATCH(#REF!,#REF!:#REF!,0))</f>
        <v>#REF!</v>
      </c>
      <c r="F8677" s="9" t="e">
        <f>INDEX(#REF!:#REF!,MATCH($D8677,#REF!:#REF!,0),MATCH(#REF!,#REF!:#REF!,0))</f>
        <v>#REF!</v>
      </c>
    </row>
    <row r="8678" spans="1:6" ht="16.5" x14ac:dyDescent="0.3">
      <c r="A8678" s="9" t="s">
        <v>13647</v>
      </c>
      <c r="B8678" s="9" t="s">
        <v>2232</v>
      </c>
      <c r="C8678" s="10">
        <v>19316</v>
      </c>
      <c r="D8678" s="9">
        <v>7533163729</v>
      </c>
      <c r="E8678" s="9" t="e">
        <f>INDEX(#REF!:#REF!,MATCH($D8678,#REF!:#REF!,0),MATCH(#REF!,#REF!:#REF!,0))</f>
        <v>#REF!</v>
      </c>
      <c r="F8678" s="9" t="e">
        <f>INDEX(#REF!:#REF!,MATCH($D8678,#REF!:#REF!,0),MATCH(#REF!,#REF!:#REF!,0))</f>
        <v>#REF!</v>
      </c>
    </row>
    <row r="8679" spans="1:6" ht="16.5" x14ac:dyDescent="0.3">
      <c r="A8679" s="9" t="s">
        <v>13646</v>
      </c>
      <c r="B8679" s="9" t="s">
        <v>2683</v>
      </c>
      <c r="C8679" s="10">
        <v>58216</v>
      </c>
      <c r="D8679" s="9">
        <v>3000763902</v>
      </c>
      <c r="E8679" s="9" t="e">
        <f>INDEX(#REF!:#REF!,MATCH($D8679,#REF!:#REF!,0),MATCH(#REF!,#REF!:#REF!,0))</f>
        <v>#REF!</v>
      </c>
      <c r="F8679" s="9" t="e">
        <f>INDEX(#REF!:#REF!,MATCH($D8679,#REF!:#REF!,0),MATCH(#REF!,#REF!:#REF!,0))</f>
        <v>#REF!</v>
      </c>
    </row>
    <row r="8680" spans="1:6" ht="16.5" x14ac:dyDescent="0.3">
      <c r="A8680" s="9" t="s">
        <v>13645</v>
      </c>
      <c r="B8680" s="9" t="s">
        <v>2795</v>
      </c>
      <c r="C8680" s="10">
        <v>17214</v>
      </c>
      <c r="D8680" s="9">
        <v>1787288307</v>
      </c>
      <c r="E8680" s="9" t="e">
        <f>INDEX(#REF!:#REF!,MATCH($D8680,#REF!:#REF!,0),MATCH(#REF!,#REF!:#REF!,0))</f>
        <v>#REF!</v>
      </c>
      <c r="F8680" s="9" t="e">
        <f>INDEX(#REF!:#REF!,MATCH($D8680,#REF!:#REF!,0),MATCH(#REF!,#REF!:#REF!,0))</f>
        <v>#REF!</v>
      </c>
    </row>
    <row r="8681" spans="1:6" ht="16.5" x14ac:dyDescent="0.3">
      <c r="A8681" s="9" t="s">
        <v>13644</v>
      </c>
      <c r="B8681" s="9" t="s">
        <v>2359</v>
      </c>
      <c r="C8681" s="10">
        <v>29341</v>
      </c>
      <c r="D8681" s="9">
        <v>1096335336</v>
      </c>
      <c r="E8681" s="9" t="e">
        <f>INDEX(#REF!:#REF!,MATCH($D8681,#REF!:#REF!,0),MATCH(#REF!,#REF!:#REF!,0))</f>
        <v>#REF!</v>
      </c>
      <c r="F8681" s="9" t="e">
        <f>INDEX(#REF!:#REF!,MATCH($D8681,#REF!:#REF!,0),MATCH(#REF!,#REF!:#REF!,0))</f>
        <v>#REF!</v>
      </c>
    </row>
    <row r="8682" spans="1:6" ht="16.5" x14ac:dyDescent="0.3">
      <c r="A8682" s="9" t="s">
        <v>13643</v>
      </c>
      <c r="B8682" s="9" t="s">
        <v>2306</v>
      </c>
      <c r="C8682" s="10">
        <v>20723</v>
      </c>
      <c r="D8682" s="9">
        <v>7273123196</v>
      </c>
      <c r="E8682" s="9" t="e">
        <f>INDEX(#REF!:#REF!,MATCH($D8682,#REF!:#REF!,0),MATCH(#REF!,#REF!:#REF!,0))</f>
        <v>#REF!</v>
      </c>
      <c r="F8682" s="9" t="e">
        <f>INDEX(#REF!:#REF!,MATCH($D8682,#REF!:#REF!,0),MATCH(#REF!,#REF!:#REF!,0))</f>
        <v>#REF!</v>
      </c>
    </row>
    <row r="8683" spans="1:6" ht="16.5" x14ac:dyDescent="0.3">
      <c r="A8683" s="9" t="s">
        <v>13642</v>
      </c>
      <c r="B8683" s="9" t="s">
        <v>2602</v>
      </c>
      <c r="C8683" s="10">
        <v>29663</v>
      </c>
      <c r="D8683" s="9">
        <v>9072843924</v>
      </c>
      <c r="E8683" s="9" t="e">
        <f>INDEX(#REF!:#REF!,MATCH($D8683,#REF!:#REF!,0),MATCH(#REF!,#REF!:#REF!,0))</f>
        <v>#REF!</v>
      </c>
      <c r="F8683" s="9" t="e">
        <f>INDEX(#REF!:#REF!,MATCH($D8683,#REF!:#REF!,0),MATCH(#REF!,#REF!:#REF!,0))</f>
        <v>#REF!</v>
      </c>
    </row>
    <row r="8684" spans="1:6" ht="16.5" x14ac:dyDescent="0.3">
      <c r="A8684" s="9" t="s">
        <v>13641</v>
      </c>
      <c r="B8684" s="9" t="s">
        <v>2683</v>
      </c>
      <c r="C8684" s="10">
        <v>38662</v>
      </c>
      <c r="D8684" s="9">
        <v>5588978080</v>
      </c>
      <c r="E8684" s="9" t="e">
        <f>INDEX(#REF!:#REF!,MATCH($D8684,#REF!:#REF!,0),MATCH(#REF!,#REF!:#REF!,0))</f>
        <v>#REF!</v>
      </c>
      <c r="F8684" s="9" t="e">
        <f>INDEX(#REF!:#REF!,MATCH($D8684,#REF!:#REF!,0),MATCH(#REF!,#REF!:#REF!,0))</f>
        <v>#REF!</v>
      </c>
    </row>
    <row r="8685" spans="1:6" ht="16.5" x14ac:dyDescent="0.3">
      <c r="A8685" s="9" t="s">
        <v>13640</v>
      </c>
      <c r="B8685" s="9" t="s">
        <v>3366</v>
      </c>
      <c r="C8685" s="10">
        <v>44558</v>
      </c>
      <c r="D8685" s="9">
        <v>1754740677</v>
      </c>
      <c r="E8685" s="9" t="e">
        <f>INDEX(#REF!:#REF!,MATCH($D8685,#REF!:#REF!,0),MATCH(#REF!,#REF!:#REF!,0))</f>
        <v>#REF!</v>
      </c>
      <c r="F8685" s="9" t="e">
        <f>INDEX(#REF!:#REF!,MATCH($D8685,#REF!:#REF!,0),MATCH(#REF!,#REF!:#REF!,0))</f>
        <v>#REF!</v>
      </c>
    </row>
    <row r="8686" spans="1:6" ht="16.5" x14ac:dyDescent="0.3">
      <c r="A8686" s="9" t="s">
        <v>13639</v>
      </c>
      <c r="B8686" s="9" t="s">
        <v>2183</v>
      </c>
      <c r="C8686" s="10">
        <v>47592</v>
      </c>
      <c r="D8686" s="9">
        <v>4691333258</v>
      </c>
      <c r="E8686" s="9" t="e">
        <f>INDEX(#REF!:#REF!,MATCH($D8686,#REF!:#REF!,0),MATCH(#REF!,#REF!:#REF!,0))</f>
        <v>#REF!</v>
      </c>
      <c r="F8686" s="9" t="e">
        <f>INDEX(#REF!:#REF!,MATCH($D8686,#REF!:#REF!,0),MATCH(#REF!,#REF!:#REF!,0))</f>
        <v>#REF!</v>
      </c>
    </row>
    <row r="8687" spans="1:6" ht="16.5" x14ac:dyDescent="0.3">
      <c r="A8687" s="9" t="s">
        <v>13638</v>
      </c>
      <c r="B8687" s="9" t="s">
        <v>2440</v>
      </c>
      <c r="C8687" s="10">
        <v>40821</v>
      </c>
      <c r="D8687" s="9">
        <v>3858163570</v>
      </c>
      <c r="E8687" s="9" t="e">
        <f>INDEX(#REF!:#REF!,MATCH($D8687,#REF!:#REF!,0),MATCH(#REF!,#REF!:#REF!,0))</f>
        <v>#REF!</v>
      </c>
      <c r="F8687" s="9" t="e">
        <f>INDEX(#REF!:#REF!,MATCH($D8687,#REF!:#REF!,0),MATCH(#REF!,#REF!:#REF!,0))</f>
        <v>#REF!</v>
      </c>
    </row>
    <row r="8688" spans="1:6" ht="16.5" x14ac:dyDescent="0.3">
      <c r="A8688" s="9" t="s">
        <v>13637</v>
      </c>
      <c r="B8688" s="9" t="s">
        <v>2532</v>
      </c>
      <c r="C8688" s="10">
        <v>29348</v>
      </c>
      <c r="D8688" s="9">
        <v>2973558387</v>
      </c>
      <c r="E8688" s="9" t="e">
        <f>INDEX(#REF!:#REF!,MATCH($D8688,#REF!:#REF!,0),MATCH(#REF!,#REF!:#REF!,0))</f>
        <v>#REF!</v>
      </c>
      <c r="F8688" s="9" t="e">
        <f>INDEX(#REF!:#REF!,MATCH($D8688,#REF!:#REF!,0),MATCH(#REF!,#REF!:#REF!,0))</f>
        <v>#REF!</v>
      </c>
    </row>
    <row r="8689" spans="1:6" ht="16.5" x14ac:dyDescent="0.3">
      <c r="A8689" s="9" t="s">
        <v>13636</v>
      </c>
      <c r="B8689" s="9" t="s">
        <v>1957</v>
      </c>
      <c r="C8689" s="10">
        <v>52811</v>
      </c>
      <c r="D8689" s="9">
        <v>4396213212</v>
      </c>
      <c r="E8689" s="9" t="e">
        <f>INDEX(#REF!:#REF!,MATCH($D8689,#REF!:#REF!,0),MATCH(#REF!,#REF!:#REF!,0))</f>
        <v>#REF!</v>
      </c>
      <c r="F8689" s="9" t="e">
        <f>INDEX(#REF!:#REF!,MATCH($D8689,#REF!:#REF!,0),MATCH(#REF!,#REF!:#REF!,0))</f>
        <v>#REF!</v>
      </c>
    </row>
    <row r="8690" spans="1:6" ht="16.5" x14ac:dyDescent="0.3">
      <c r="A8690" s="9" t="s">
        <v>13635</v>
      </c>
      <c r="B8690" s="9" t="s">
        <v>2548</v>
      </c>
      <c r="C8690" s="10">
        <v>10650</v>
      </c>
      <c r="D8690" s="9">
        <v>5984294621</v>
      </c>
      <c r="E8690" s="9" t="e">
        <f>INDEX(#REF!:#REF!,MATCH($D8690,#REF!:#REF!,0),MATCH(#REF!,#REF!:#REF!,0))</f>
        <v>#REF!</v>
      </c>
      <c r="F8690" s="9" t="e">
        <f>INDEX(#REF!:#REF!,MATCH($D8690,#REF!:#REF!,0),MATCH(#REF!,#REF!:#REF!,0))</f>
        <v>#REF!</v>
      </c>
    </row>
    <row r="8691" spans="1:6" ht="16.5" x14ac:dyDescent="0.3">
      <c r="A8691" s="9" t="s">
        <v>13634</v>
      </c>
      <c r="B8691" s="9" t="s">
        <v>2539</v>
      </c>
      <c r="C8691" s="10">
        <v>43674</v>
      </c>
      <c r="D8691" s="9">
        <v>1888605537</v>
      </c>
      <c r="E8691" s="9" t="e">
        <f>INDEX(#REF!:#REF!,MATCH($D8691,#REF!:#REF!,0),MATCH(#REF!,#REF!:#REF!,0))</f>
        <v>#REF!</v>
      </c>
      <c r="F8691" s="9" t="e">
        <f>INDEX(#REF!:#REF!,MATCH($D8691,#REF!:#REF!,0),MATCH(#REF!,#REF!:#REF!,0))</f>
        <v>#REF!</v>
      </c>
    </row>
    <row r="8692" spans="1:6" ht="16.5" x14ac:dyDescent="0.3">
      <c r="A8692" s="9" t="s">
        <v>13633</v>
      </c>
      <c r="B8692" s="9" t="s">
        <v>2232</v>
      </c>
      <c r="C8692" s="10">
        <v>27118</v>
      </c>
      <c r="D8692" s="9">
        <v>6695538166</v>
      </c>
      <c r="E8692" s="9" t="e">
        <f>INDEX(#REF!:#REF!,MATCH($D8692,#REF!:#REF!,0),MATCH(#REF!,#REF!:#REF!,0))</f>
        <v>#REF!</v>
      </c>
      <c r="F8692" s="9" t="e">
        <f>INDEX(#REF!:#REF!,MATCH($D8692,#REF!:#REF!,0),MATCH(#REF!,#REF!:#REF!,0))</f>
        <v>#REF!</v>
      </c>
    </row>
    <row r="8693" spans="1:6" ht="16.5" x14ac:dyDescent="0.3">
      <c r="A8693" s="9" t="s">
        <v>13632</v>
      </c>
      <c r="B8693" s="9" t="s">
        <v>1949</v>
      </c>
      <c r="C8693" s="10">
        <v>57648</v>
      </c>
      <c r="D8693" s="9">
        <v>6515844751</v>
      </c>
      <c r="E8693" s="9" t="e">
        <f>INDEX(#REF!:#REF!,MATCH($D8693,#REF!:#REF!,0),MATCH(#REF!,#REF!:#REF!,0))</f>
        <v>#REF!</v>
      </c>
      <c r="F8693" s="9" t="e">
        <f>INDEX(#REF!:#REF!,MATCH($D8693,#REF!:#REF!,0),MATCH(#REF!,#REF!:#REF!,0))</f>
        <v>#REF!</v>
      </c>
    </row>
    <row r="8694" spans="1:6" ht="16.5" x14ac:dyDescent="0.3">
      <c r="A8694" s="9" t="s">
        <v>13631</v>
      </c>
      <c r="B8694" s="9" t="s">
        <v>2174</v>
      </c>
      <c r="C8694" s="10">
        <v>21311</v>
      </c>
      <c r="D8694" s="9">
        <v>1664426442</v>
      </c>
      <c r="E8694" s="9" t="e">
        <f>INDEX(#REF!:#REF!,MATCH($D8694,#REF!:#REF!,0),MATCH(#REF!,#REF!:#REF!,0))</f>
        <v>#REF!</v>
      </c>
      <c r="F8694" s="9" t="e">
        <f>INDEX(#REF!:#REF!,MATCH($D8694,#REF!:#REF!,0),MATCH(#REF!,#REF!:#REF!,0))</f>
        <v>#REF!</v>
      </c>
    </row>
    <row r="8695" spans="1:6" ht="16.5" x14ac:dyDescent="0.3">
      <c r="A8695" s="9" t="s">
        <v>13630</v>
      </c>
      <c r="B8695" s="9" t="s">
        <v>2163</v>
      </c>
      <c r="C8695" s="10">
        <v>54409</v>
      </c>
      <c r="D8695" s="9">
        <v>9800744517</v>
      </c>
      <c r="E8695" s="9" t="e">
        <f>INDEX(#REF!:#REF!,MATCH($D8695,#REF!:#REF!,0),MATCH(#REF!,#REF!:#REF!,0))</f>
        <v>#REF!</v>
      </c>
      <c r="F8695" s="9" t="e">
        <f>INDEX(#REF!:#REF!,MATCH($D8695,#REF!:#REF!,0),MATCH(#REF!,#REF!:#REF!,0))</f>
        <v>#REF!</v>
      </c>
    </row>
    <row r="8696" spans="1:6" ht="16.5" x14ac:dyDescent="0.3">
      <c r="A8696" s="9" t="s">
        <v>13629</v>
      </c>
      <c r="B8696" s="9" t="s">
        <v>3077</v>
      </c>
      <c r="C8696" s="10">
        <v>19234</v>
      </c>
      <c r="D8696" s="9">
        <v>1573192775</v>
      </c>
      <c r="E8696" s="9" t="e">
        <f>INDEX(#REF!:#REF!,MATCH($D8696,#REF!:#REF!,0),MATCH(#REF!,#REF!:#REF!,0))</f>
        <v>#REF!</v>
      </c>
      <c r="F8696" s="9" t="e">
        <f>INDEX(#REF!:#REF!,MATCH($D8696,#REF!:#REF!,0),MATCH(#REF!,#REF!:#REF!,0))</f>
        <v>#REF!</v>
      </c>
    </row>
    <row r="8697" spans="1:6" ht="16.5" x14ac:dyDescent="0.3">
      <c r="A8697" s="9" t="s">
        <v>13628</v>
      </c>
      <c r="B8697" s="9" t="s">
        <v>2312</v>
      </c>
      <c r="C8697" s="10">
        <v>58775</v>
      </c>
      <c r="D8697" s="9">
        <v>4235594176</v>
      </c>
      <c r="E8697" s="9" t="e">
        <f>INDEX(#REF!:#REF!,MATCH($D8697,#REF!:#REF!,0),MATCH(#REF!,#REF!:#REF!,0))</f>
        <v>#REF!</v>
      </c>
      <c r="F8697" s="9" t="e">
        <f>INDEX(#REF!:#REF!,MATCH($D8697,#REF!:#REF!,0),MATCH(#REF!,#REF!:#REF!,0))</f>
        <v>#REF!</v>
      </c>
    </row>
    <row r="8698" spans="1:6" ht="16.5" x14ac:dyDescent="0.3">
      <c r="A8698" s="9" t="s">
        <v>13627</v>
      </c>
      <c r="B8698" s="9" t="s">
        <v>2277</v>
      </c>
      <c r="C8698" s="10">
        <v>15282</v>
      </c>
      <c r="D8698" s="9">
        <v>8516539148</v>
      </c>
      <c r="E8698" s="9" t="e">
        <f>INDEX(#REF!:#REF!,MATCH($D8698,#REF!:#REF!,0),MATCH(#REF!,#REF!:#REF!,0))</f>
        <v>#REF!</v>
      </c>
      <c r="F8698" s="9" t="e">
        <f>INDEX(#REF!:#REF!,MATCH($D8698,#REF!:#REF!,0),MATCH(#REF!,#REF!:#REF!,0))</f>
        <v>#REF!</v>
      </c>
    </row>
    <row r="8699" spans="1:6" ht="16.5" x14ac:dyDescent="0.3">
      <c r="A8699" s="9" t="s">
        <v>13626</v>
      </c>
      <c r="B8699" s="9" t="s">
        <v>2272</v>
      </c>
      <c r="C8699" s="10">
        <v>55278</v>
      </c>
      <c r="D8699" s="9">
        <v>9238967105</v>
      </c>
      <c r="E8699" s="9" t="e">
        <f>INDEX(#REF!:#REF!,MATCH($D8699,#REF!:#REF!,0),MATCH(#REF!,#REF!:#REF!,0))</f>
        <v>#REF!</v>
      </c>
      <c r="F8699" s="9" t="e">
        <f>INDEX(#REF!:#REF!,MATCH($D8699,#REF!:#REF!,0),MATCH(#REF!,#REF!:#REF!,0))</f>
        <v>#REF!</v>
      </c>
    </row>
    <row r="8700" spans="1:6" ht="16.5" x14ac:dyDescent="0.3">
      <c r="A8700" s="9" t="s">
        <v>13625</v>
      </c>
      <c r="B8700" s="9" t="s">
        <v>3510</v>
      </c>
      <c r="C8700" s="10">
        <v>12524</v>
      </c>
      <c r="D8700" s="9">
        <v>6854809452</v>
      </c>
      <c r="E8700" s="9" t="e">
        <f>INDEX(#REF!:#REF!,MATCH($D8700,#REF!:#REF!,0),MATCH(#REF!,#REF!:#REF!,0))</f>
        <v>#REF!</v>
      </c>
      <c r="F8700" s="9" t="e">
        <f>INDEX(#REF!:#REF!,MATCH($D8700,#REF!:#REF!,0),MATCH(#REF!,#REF!:#REF!,0))</f>
        <v>#REF!</v>
      </c>
    </row>
    <row r="8701" spans="1:6" ht="16.5" x14ac:dyDescent="0.3">
      <c r="A8701" s="9" t="s">
        <v>13624</v>
      </c>
      <c r="B8701" s="9" t="s">
        <v>2048</v>
      </c>
      <c r="C8701" s="10">
        <v>25050</v>
      </c>
      <c r="D8701" s="9">
        <v>7011563598</v>
      </c>
      <c r="E8701" s="9" t="e">
        <f>INDEX(#REF!:#REF!,MATCH($D8701,#REF!:#REF!,0),MATCH(#REF!,#REF!:#REF!,0))</f>
        <v>#REF!</v>
      </c>
      <c r="F8701" s="9" t="e">
        <f>INDEX(#REF!:#REF!,MATCH($D8701,#REF!:#REF!,0),MATCH(#REF!,#REF!:#REF!,0))</f>
        <v>#REF!</v>
      </c>
    </row>
    <row r="8702" spans="1:6" ht="16.5" x14ac:dyDescent="0.3">
      <c r="A8702" s="9" t="s">
        <v>13623</v>
      </c>
      <c r="B8702" s="9" t="s">
        <v>2185</v>
      </c>
      <c r="C8702" s="10">
        <v>20326</v>
      </c>
      <c r="D8702" s="9">
        <v>3473885983</v>
      </c>
      <c r="E8702" s="9" t="e">
        <f>INDEX(#REF!:#REF!,MATCH($D8702,#REF!:#REF!,0),MATCH(#REF!,#REF!:#REF!,0))</f>
        <v>#REF!</v>
      </c>
      <c r="F8702" s="9" t="e">
        <f>INDEX(#REF!:#REF!,MATCH($D8702,#REF!:#REF!,0),MATCH(#REF!,#REF!:#REF!,0))</f>
        <v>#REF!</v>
      </c>
    </row>
    <row r="8703" spans="1:6" ht="16.5" x14ac:dyDescent="0.3">
      <c r="A8703" s="9" t="s">
        <v>13622</v>
      </c>
      <c r="B8703" s="9" t="s">
        <v>2262</v>
      </c>
      <c r="C8703" s="10">
        <v>41183</v>
      </c>
      <c r="D8703" s="9">
        <v>449160092</v>
      </c>
      <c r="E8703" s="9" t="e">
        <f>INDEX(#REF!:#REF!,MATCH($D8703,#REF!:#REF!,0),MATCH(#REF!,#REF!:#REF!,0))</f>
        <v>#REF!</v>
      </c>
      <c r="F8703" s="9" t="e">
        <f>INDEX(#REF!:#REF!,MATCH($D8703,#REF!:#REF!,0),MATCH(#REF!,#REF!:#REF!,0))</f>
        <v>#REF!</v>
      </c>
    </row>
    <row r="8704" spans="1:6" ht="16.5" x14ac:dyDescent="0.3">
      <c r="A8704" s="9" t="s">
        <v>13621</v>
      </c>
      <c r="B8704" s="9" t="s">
        <v>2032</v>
      </c>
      <c r="C8704" s="10">
        <v>22146</v>
      </c>
      <c r="D8704" s="9">
        <v>1856596435</v>
      </c>
      <c r="E8704" s="9" t="e">
        <f>INDEX(#REF!:#REF!,MATCH($D8704,#REF!:#REF!,0),MATCH(#REF!,#REF!:#REF!,0))</f>
        <v>#REF!</v>
      </c>
      <c r="F8704" s="9" t="e">
        <f>INDEX(#REF!:#REF!,MATCH($D8704,#REF!:#REF!,0),MATCH(#REF!,#REF!:#REF!,0))</f>
        <v>#REF!</v>
      </c>
    </row>
    <row r="8705" spans="1:6" ht="16.5" x14ac:dyDescent="0.3">
      <c r="A8705" s="9" t="s">
        <v>13620</v>
      </c>
      <c r="B8705" s="9" t="s">
        <v>2075</v>
      </c>
      <c r="C8705" s="10">
        <v>36933</v>
      </c>
      <c r="D8705" s="9">
        <v>8335120919</v>
      </c>
      <c r="E8705" s="9" t="e">
        <f>INDEX(#REF!:#REF!,MATCH($D8705,#REF!:#REF!,0),MATCH(#REF!,#REF!:#REF!,0))</f>
        <v>#REF!</v>
      </c>
      <c r="F8705" s="9" t="e">
        <f>INDEX(#REF!:#REF!,MATCH($D8705,#REF!:#REF!,0),MATCH(#REF!,#REF!:#REF!,0))</f>
        <v>#REF!</v>
      </c>
    </row>
    <row r="8706" spans="1:6" ht="16.5" x14ac:dyDescent="0.3">
      <c r="A8706" s="9" t="s">
        <v>13619</v>
      </c>
      <c r="B8706" s="9" t="s">
        <v>2595</v>
      </c>
      <c r="C8706" s="10">
        <v>11296</v>
      </c>
      <c r="D8706" s="9">
        <v>8099854152</v>
      </c>
      <c r="E8706" s="9" t="e">
        <f>INDEX(#REF!:#REF!,MATCH($D8706,#REF!:#REF!,0),MATCH(#REF!,#REF!:#REF!,0))</f>
        <v>#REF!</v>
      </c>
      <c r="F8706" s="9" t="e">
        <f>INDEX(#REF!:#REF!,MATCH($D8706,#REF!:#REF!,0),MATCH(#REF!,#REF!:#REF!,0))</f>
        <v>#REF!</v>
      </c>
    </row>
    <row r="8707" spans="1:6" ht="16.5" x14ac:dyDescent="0.3">
      <c r="A8707" s="9" t="s">
        <v>13618</v>
      </c>
      <c r="B8707" s="9" t="s">
        <v>2513</v>
      </c>
      <c r="C8707" s="10">
        <v>38499</v>
      </c>
      <c r="D8707" s="9">
        <v>5726465660</v>
      </c>
      <c r="E8707" s="9" t="e">
        <f>INDEX(#REF!:#REF!,MATCH($D8707,#REF!:#REF!,0),MATCH(#REF!,#REF!:#REF!,0))</f>
        <v>#REF!</v>
      </c>
      <c r="F8707" s="9" t="e">
        <f>INDEX(#REF!:#REF!,MATCH($D8707,#REF!:#REF!,0),MATCH(#REF!,#REF!:#REF!,0))</f>
        <v>#REF!</v>
      </c>
    </row>
    <row r="8708" spans="1:6" ht="16.5" x14ac:dyDescent="0.3">
      <c r="A8708" s="9" t="s">
        <v>13617</v>
      </c>
      <c r="B8708" s="9" t="s">
        <v>3177</v>
      </c>
      <c r="C8708" s="10">
        <v>26428</v>
      </c>
      <c r="D8708" s="9">
        <v>7596173217</v>
      </c>
      <c r="E8708" s="9" t="e">
        <f>INDEX(#REF!:#REF!,MATCH($D8708,#REF!:#REF!,0),MATCH(#REF!,#REF!:#REF!,0))</f>
        <v>#REF!</v>
      </c>
      <c r="F8708" s="9" t="e">
        <f>INDEX(#REF!:#REF!,MATCH($D8708,#REF!:#REF!,0),MATCH(#REF!,#REF!:#REF!,0))</f>
        <v>#REF!</v>
      </c>
    </row>
    <row r="8709" spans="1:6" ht="16.5" x14ac:dyDescent="0.3">
      <c r="A8709" s="9" t="s">
        <v>13616</v>
      </c>
      <c r="B8709" s="9" t="s">
        <v>2628</v>
      </c>
      <c r="C8709" s="10">
        <v>55630</v>
      </c>
      <c r="D8709" s="9">
        <v>5684780105</v>
      </c>
      <c r="E8709" s="9" t="e">
        <f>INDEX(#REF!:#REF!,MATCH($D8709,#REF!:#REF!,0),MATCH(#REF!,#REF!:#REF!,0))</f>
        <v>#REF!</v>
      </c>
      <c r="F8709" s="9" t="e">
        <f>INDEX(#REF!:#REF!,MATCH($D8709,#REF!:#REF!,0),MATCH(#REF!,#REF!:#REF!,0))</f>
        <v>#REF!</v>
      </c>
    </row>
    <row r="8710" spans="1:6" ht="16.5" x14ac:dyDescent="0.3">
      <c r="A8710" s="9" t="s">
        <v>13615</v>
      </c>
      <c r="B8710" s="9" t="s">
        <v>1987</v>
      </c>
      <c r="C8710" s="10">
        <v>49408</v>
      </c>
      <c r="D8710" s="9">
        <v>7205288142</v>
      </c>
      <c r="E8710" s="9" t="e">
        <f>INDEX(#REF!:#REF!,MATCH($D8710,#REF!:#REF!,0),MATCH(#REF!,#REF!:#REF!,0))</f>
        <v>#REF!</v>
      </c>
      <c r="F8710" s="9" t="e">
        <f>INDEX(#REF!:#REF!,MATCH($D8710,#REF!:#REF!,0),MATCH(#REF!,#REF!:#REF!,0))</f>
        <v>#REF!</v>
      </c>
    </row>
    <row r="8711" spans="1:6" ht="16.5" x14ac:dyDescent="0.3">
      <c r="A8711" s="9" t="s">
        <v>13614</v>
      </c>
      <c r="B8711" s="9" t="s">
        <v>2935</v>
      </c>
      <c r="C8711" s="10">
        <v>39577</v>
      </c>
      <c r="D8711" s="9">
        <v>76572129</v>
      </c>
      <c r="E8711" s="9" t="e">
        <f>INDEX(#REF!:#REF!,MATCH($D8711,#REF!:#REF!,0),MATCH(#REF!,#REF!:#REF!,0))</f>
        <v>#REF!</v>
      </c>
      <c r="F8711" s="9" t="e">
        <f>INDEX(#REF!:#REF!,MATCH($D8711,#REF!:#REF!,0),MATCH(#REF!,#REF!:#REF!,0))</f>
        <v>#REF!</v>
      </c>
    </row>
    <row r="8712" spans="1:6" ht="16.5" x14ac:dyDescent="0.3">
      <c r="A8712" s="9" t="s">
        <v>13613</v>
      </c>
      <c r="B8712" s="9" t="s">
        <v>2667</v>
      </c>
      <c r="C8712" s="10">
        <v>11432</v>
      </c>
      <c r="D8712" s="9">
        <v>9163060264</v>
      </c>
      <c r="E8712" s="9" t="e">
        <f>INDEX(#REF!:#REF!,MATCH($D8712,#REF!:#REF!,0),MATCH(#REF!,#REF!:#REF!,0))</f>
        <v>#REF!</v>
      </c>
      <c r="F8712" s="9" t="e">
        <f>INDEX(#REF!:#REF!,MATCH($D8712,#REF!:#REF!,0),MATCH(#REF!,#REF!:#REF!,0))</f>
        <v>#REF!</v>
      </c>
    </row>
    <row r="8713" spans="1:6" ht="16.5" x14ac:dyDescent="0.3">
      <c r="A8713" s="9" t="s">
        <v>13612</v>
      </c>
      <c r="B8713" s="9" t="s">
        <v>2424</v>
      </c>
      <c r="C8713" s="10">
        <v>36523</v>
      </c>
      <c r="D8713" s="9">
        <v>1969484233</v>
      </c>
      <c r="E8713" s="9" t="e">
        <f>INDEX(#REF!:#REF!,MATCH($D8713,#REF!:#REF!,0),MATCH(#REF!,#REF!:#REF!,0))</f>
        <v>#REF!</v>
      </c>
      <c r="F8713" s="9" t="e">
        <f>INDEX(#REF!:#REF!,MATCH($D8713,#REF!:#REF!,0),MATCH(#REF!,#REF!:#REF!,0))</f>
        <v>#REF!</v>
      </c>
    </row>
    <row r="8714" spans="1:6" ht="16.5" x14ac:dyDescent="0.3">
      <c r="A8714" s="9" t="s">
        <v>13611</v>
      </c>
      <c r="B8714" s="9" t="s">
        <v>2440</v>
      </c>
      <c r="C8714" s="10">
        <v>56231</v>
      </c>
      <c r="D8714" s="9">
        <v>8145387981</v>
      </c>
      <c r="E8714" s="9" t="e">
        <f>INDEX(#REF!:#REF!,MATCH($D8714,#REF!:#REF!,0),MATCH(#REF!,#REF!:#REF!,0))</f>
        <v>#REF!</v>
      </c>
      <c r="F8714" s="9" t="e">
        <f>INDEX(#REF!:#REF!,MATCH($D8714,#REF!:#REF!,0),MATCH(#REF!,#REF!:#REF!,0))</f>
        <v>#REF!</v>
      </c>
    </row>
    <row r="8715" spans="1:6" ht="16.5" x14ac:dyDescent="0.3">
      <c r="A8715" s="9" t="s">
        <v>13610</v>
      </c>
      <c r="B8715" s="9" t="s">
        <v>2291</v>
      </c>
      <c r="C8715" s="10">
        <v>19596</v>
      </c>
      <c r="D8715" s="9">
        <v>4718207207</v>
      </c>
      <c r="E8715" s="9" t="e">
        <f>INDEX(#REF!:#REF!,MATCH($D8715,#REF!:#REF!,0),MATCH(#REF!,#REF!:#REF!,0))</f>
        <v>#REF!</v>
      </c>
      <c r="F8715" s="9" t="e">
        <f>INDEX(#REF!:#REF!,MATCH($D8715,#REF!:#REF!,0),MATCH(#REF!,#REF!:#REF!,0))</f>
        <v>#REF!</v>
      </c>
    </row>
    <row r="8716" spans="1:6" ht="16.5" x14ac:dyDescent="0.3">
      <c r="A8716" s="9" t="s">
        <v>13609</v>
      </c>
      <c r="B8716" s="9" t="s">
        <v>2201</v>
      </c>
      <c r="C8716" s="10">
        <v>15151</v>
      </c>
      <c r="D8716" s="9">
        <v>4876404933</v>
      </c>
      <c r="E8716" s="9" t="e">
        <f>INDEX(#REF!:#REF!,MATCH($D8716,#REF!:#REF!,0),MATCH(#REF!,#REF!:#REF!,0))</f>
        <v>#REF!</v>
      </c>
      <c r="F8716" s="9" t="e">
        <f>INDEX(#REF!:#REF!,MATCH($D8716,#REF!:#REF!,0),MATCH(#REF!,#REF!:#REF!,0))</f>
        <v>#REF!</v>
      </c>
    </row>
    <row r="8717" spans="1:6" ht="16.5" x14ac:dyDescent="0.3">
      <c r="A8717" s="9" t="s">
        <v>13608</v>
      </c>
      <c r="B8717" s="9" t="s">
        <v>2568</v>
      </c>
      <c r="C8717" s="10">
        <v>28427</v>
      </c>
      <c r="D8717" s="9">
        <v>3288836432</v>
      </c>
      <c r="E8717" s="9" t="e">
        <f>INDEX(#REF!:#REF!,MATCH($D8717,#REF!:#REF!,0),MATCH(#REF!,#REF!:#REF!,0))</f>
        <v>#REF!</v>
      </c>
      <c r="F8717" s="9" t="e">
        <f>INDEX(#REF!:#REF!,MATCH($D8717,#REF!:#REF!,0),MATCH(#REF!,#REF!:#REF!,0))</f>
        <v>#REF!</v>
      </c>
    </row>
    <row r="8718" spans="1:6" ht="16.5" x14ac:dyDescent="0.3">
      <c r="A8718" s="9" t="s">
        <v>13607</v>
      </c>
      <c r="B8718" s="9" t="s">
        <v>3360</v>
      </c>
      <c r="C8718" s="10">
        <v>33411</v>
      </c>
      <c r="D8718" s="9">
        <v>1953937357</v>
      </c>
      <c r="E8718" s="9" t="e">
        <f>INDEX(#REF!:#REF!,MATCH($D8718,#REF!:#REF!,0),MATCH(#REF!,#REF!:#REF!,0))</f>
        <v>#REF!</v>
      </c>
      <c r="F8718" s="9" t="e">
        <f>INDEX(#REF!:#REF!,MATCH($D8718,#REF!:#REF!,0),MATCH(#REF!,#REF!:#REF!,0))</f>
        <v>#REF!</v>
      </c>
    </row>
    <row r="8719" spans="1:6" ht="16.5" x14ac:dyDescent="0.3">
      <c r="A8719" s="9" t="s">
        <v>13606</v>
      </c>
      <c r="B8719" s="9" t="s">
        <v>2029</v>
      </c>
      <c r="C8719" s="10">
        <v>51666</v>
      </c>
      <c r="D8719" s="9">
        <v>1990335721</v>
      </c>
      <c r="E8719" s="9" t="e">
        <f>INDEX(#REF!:#REF!,MATCH($D8719,#REF!:#REF!,0),MATCH(#REF!,#REF!:#REF!,0))</f>
        <v>#REF!</v>
      </c>
      <c r="F8719" s="9" t="e">
        <f>INDEX(#REF!:#REF!,MATCH($D8719,#REF!:#REF!,0),MATCH(#REF!,#REF!:#REF!,0))</f>
        <v>#REF!</v>
      </c>
    </row>
    <row r="8720" spans="1:6" ht="16.5" x14ac:dyDescent="0.3">
      <c r="A8720" s="9" t="s">
        <v>13605</v>
      </c>
      <c r="B8720" s="9" t="s">
        <v>2628</v>
      </c>
      <c r="C8720" s="10">
        <v>27631</v>
      </c>
      <c r="D8720" s="9">
        <v>8017115954</v>
      </c>
      <c r="E8720" s="9" t="e">
        <f>INDEX(#REF!:#REF!,MATCH($D8720,#REF!:#REF!,0),MATCH(#REF!,#REF!:#REF!,0))</f>
        <v>#REF!</v>
      </c>
      <c r="F8720" s="9" t="e">
        <f>INDEX(#REF!:#REF!,MATCH($D8720,#REF!:#REF!,0),MATCH(#REF!,#REF!:#REF!,0))</f>
        <v>#REF!</v>
      </c>
    </row>
    <row r="8721" spans="1:6" ht="16.5" x14ac:dyDescent="0.3">
      <c r="A8721" s="9" t="s">
        <v>13604</v>
      </c>
      <c r="B8721" s="9" t="s">
        <v>3116</v>
      </c>
      <c r="C8721" s="10">
        <v>27732</v>
      </c>
      <c r="D8721" s="9">
        <v>3956653289</v>
      </c>
      <c r="E8721" s="9" t="e">
        <f>INDEX(#REF!:#REF!,MATCH($D8721,#REF!:#REF!,0),MATCH(#REF!,#REF!:#REF!,0))</f>
        <v>#REF!</v>
      </c>
      <c r="F8721" s="9" t="e">
        <f>INDEX(#REF!:#REF!,MATCH($D8721,#REF!:#REF!,0),MATCH(#REF!,#REF!:#REF!,0))</f>
        <v>#REF!</v>
      </c>
    </row>
    <row r="8722" spans="1:6" ht="16.5" x14ac:dyDescent="0.3">
      <c r="A8722" s="9" t="s">
        <v>13603</v>
      </c>
      <c r="B8722" s="9" t="s">
        <v>2286</v>
      </c>
      <c r="C8722" s="10">
        <v>21212</v>
      </c>
      <c r="D8722" s="9">
        <v>7966879720</v>
      </c>
      <c r="E8722" s="9" t="e">
        <f>INDEX(#REF!:#REF!,MATCH($D8722,#REF!:#REF!,0),MATCH(#REF!,#REF!:#REF!,0))</f>
        <v>#REF!</v>
      </c>
      <c r="F8722" s="9" t="e">
        <f>INDEX(#REF!:#REF!,MATCH($D8722,#REF!:#REF!,0),MATCH(#REF!,#REF!:#REF!,0))</f>
        <v>#REF!</v>
      </c>
    </row>
    <row r="8723" spans="1:6" ht="16.5" x14ac:dyDescent="0.3">
      <c r="A8723" s="9" t="s">
        <v>13602</v>
      </c>
      <c r="B8723" s="9" t="s">
        <v>1997</v>
      </c>
      <c r="C8723" s="10">
        <v>28452</v>
      </c>
      <c r="D8723" s="9">
        <v>3545427749</v>
      </c>
      <c r="E8723" s="9" t="e">
        <f>INDEX(#REF!:#REF!,MATCH($D8723,#REF!:#REF!,0),MATCH(#REF!,#REF!:#REF!,0))</f>
        <v>#REF!</v>
      </c>
      <c r="F8723" s="9" t="e">
        <f>INDEX(#REF!:#REF!,MATCH($D8723,#REF!:#REF!,0),MATCH(#REF!,#REF!:#REF!,0))</f>
        <v>#REF!</v>
      </c>
    </row>
    <row r="8724" spans="1:6" ht="16.5" x14ac:dyDescent="0.3">
      <c r="A8724" s="9" t="s">
        <v>13601</v>
      </c>
      <c r="B8724" s="9" t="s">
        <v>2061</v>
      </c>
      <c r="C8724" s="10">
        <v>11532</v>
      </c>
      <c r="D8724" s="9">
        <v>6734537986</v>
      </c>
      <c r="E8724" s="9" t="e">
        <f>INDEX(#REF!:#REF!,MATCH($D8724,#REF!:#REF!,0),MATCH(#REF!,#REF!:#REF!,0))</f>
        <v>#REF!</v>
      </c>
      <c r="F8724" s="9" t="e">
        <f>INDEX(#REF!:#REF!,MATCH($D8724,#REF!:#REF!,0),MATCH(#REF!,#REF!:#REF!,0))</f>
        <v>#REF!</v>
      </c>
    </row>
    <row r="8725" spans="1:6" ht="16.5" x14ac:dyDescent="0.3">
      <c r="A8725" s="9" t="s">
        <v>13600</v>
      </c>
      <c r="B8725" s="9" t="s">
        <v>2326</v>
      </c>
      <c r="C8725" s="10">
        <v>36957</v>
      </c>
      <c r="D8725" s="9">
        <v>7453397081</v>
      </c>
      <c r="E8725" s="9" t="e">
        <f>INDEX(#REF!:#REF!,MATCH($D8725,#REF!:#REF!,0),MATCH(#REF!,#REF!:#REF!,0))</f>
        <v>#REF!</v>
      </c>
      <c r="F8725" s="9" t="e">
        <f>INDEX(#REF!:#REF!,MATCH($D8725,#REF!:#REF!,0),MATCH(#REF!,#REF!:#REF!,0))</f>
        <v>#REF!</v>
      </c>
    </row>
    <row r="8726" spans="1:6" ht="16.5" x14ac:dyDescent="0.3">
      <c r="A8726" s="9" t="s">
        <v>13599</v>
      </c>
      <c r="B8726" s="9" t="s">
        <v>2056</v>
      </c>
      <c r="C8726" s="10">
        <v>46439</v>
      </c>
      <c r="D8726" s="9">
        <v>4290015026</v>
      </c>
      <c r="E8726" s="9" t="e">
        <f>INDEX(#REF!:#REF!,MATCH($D8726,#REF!:#REF!,0),MATCH(#REF!,#REF!:#REF!,0))</f>
        <v>#REF!</v>
      </c>
      <c r="F8726" s="9" t="e">
        <f>INDEX(#REF!:#REF!,MATCH($D8726,#REF!:#REF!,0),MATCH(#REF!,#REF!:#REF!,0))</f>
        <v>#REF!</v>
      </c>
    </row>
    <row r="8727" spans="1:6" ht="16.5" x14ac:dyDescent="0.3">
      <c r="A8727" s="9" t="s">
        <v>13598</v>
      </c>
      <c r="B8727" s="9" t="s">
        <v>2326</v>
      </c>
      <c r="C8727" s="10">
        <v>36559</v>
      </c>
      <c r="D8727" s="9">
        <v>4656574848</v>
      </c>
      <c r="E8727" s="9" t="e">
        <f>INDEX(#REF!:#REF!,MATCH($D8727,#REF!:#REF!,0),MATCH(#REF!,#REF!:#REF!,0))</f>
        <v>#REF!</v>
      </c>
      <c r="F8727" s="9" t="e">
        <f>INDEX(#REF!:#REF!,MATCH($D8727,#REF!:#REF!,0),MATCH(#REF!,#REF!:#REF!,0))</f>
        <v>#REF!</v>
      </c>
    </row>
    <row r="8728" spans="1:6" ht="16.5" x14ac:dyDescent="0.3">
      <c r="A8728" s="9" t="s">
        <v>13597</v>
      </c>
      <c r="B8728" s="9" t="s">
        <v>2054</v>
      </c>
      <c r="C8728" s="10">
        <v>22519</v>
      </c>
      <c r="D8728" s="9">
        <v>9373778889</v>
      </c>
      <c r="E8728" s="9" t="e">
        <f>INDEX(#REF!:#REF!,MATCH($D8728,#REF!:#REF!,0),MATCH(#REF!,#REF!:#REF!,0))</f>
        <v>#REF!</v>
      </c>
      <c r="F8728" s="9" t="e">
        <f>INDEX(#REF!:#REF!,MATCH($D8728,#REF!:#REF!,0),MATCH(#REF!,#REF!:#REF!,0))</f>
        <v>#REF!</v>
      </c>
    </row>
    <row r="8729" spans="1:6" ht="16.5" x14ac:dyDescent="0.3">
      <c r="A8729" s="9" t="s">
        <v>13596</v>
      </c>
      <c r="B8729" s="9" t="s">
        <v>2815</v>
      </c>
      <c r="C8729" s="10">
        <v>59939</v>
      </c>
      <c r="D8729" s="9">
        <v>4472356473</v>
      </c>
      <c r="E8729" s="9" t="e">
        <f>INDEX(#REF!:#REF!,MATCH($D8729,#REF!:#REF!,0),MATCH(#REF!,#REF!:#REF!,0))</f>
        <v>#REF!</v>
      </c>
      <c r="F8729" s="9" t="e">
        <f>INDEX(#REF!:#REF!,MATCH($D8729,#REF!:#REF!,0),MATCH(#REF!,#REF!:#REF!,0))</f>
        <v>#REF!</v>
      </c>
    </row>
    <row r="8730" spans="1:6" ht="16.5" x14ac:dyDescent="0.3">
      <c r="A8730" s="9" t="s">
        <v>13595</v>
      </c>
      <c r="B8730" s="9" t="s">
        <v>2032</v>
      </c>
      <c r="C8730" s="10">
        <v>39462</v>
      </c>
      <c r="D8730" s="9">
        <v>6720857681</v>
      </c>
      <c r="E8730" s="9" t="e">
        <f>INDEX(#REF!:#REF!,MATCH($D8730,#REF!:#REF!,0),MATCH(#REF!,#REF!:#REF!,0))</f>
        <v>#REF!</v>
      </c>
      <c r="F8730" s="9" t="e">
        <f>INDEX(#REF!:#REF!,MATCH($D8730,#REF!:#REF!,0),MATCH(#REF!,#REF!:#REF!,0))</f>
        <v>#REF!</v>
      </c>
    </row>
    <row r="8731" spans="1:6" ht="16.5" x14ac:dyDescent="0.3">
      <c r="A8731" s="9" t="s">
        <v>13594</v>
      </c>
      <c r="B8731" s="9" t="s">
        <v>3510</v>
      </c>
      <c r="C8731" s="10">
        <v>29222</v>
      </c>
      <c r="D8731" s="9">
        <v>2739934548</v>
      </c>
      <c r="E8731" s="9" t="e">
        <f>INDEX(#REF!:#REF!,MATCH($D8731,#REF!:#REF!,0),MATCH(#REF!,#REF!:#REF!,0))</f>
        <v>#REF!</v>
      </c>
      <c r="F8731" s="9" t="e">
        <f>INDEX(#REF!:#REF!,MATCH($D8731,#REF!:#REF!,0),MATCH(#REF!,#REF!:#REF!,0))</f>
        <v>#REF!</v>
      </c>
    </row>
    <row r="8732" spans="1:6" ht="16.5" x14ac:dyDescent="0.3">
      <c r="A8732" s="9" t="s">
        <v>13593</v>
      </c>
      <c r="B8732" s="9" t="s">
        <v>2056</v>
      </c>
      <c r="C8732" s="10">
        <v>24464</v>
      </c>
      <c r="D8732" s="9">
        <v>3824197065</v>
      </c>
      <c r="E8732" s="9" t="e">
        <f>INDEX(#REF!:#REF!,MATCH($D8732,#REF!:#REF!,0),MATCH(#REF!,#REF!:#REF!,0))</f>
        <v>#REF!</v>
      </c>
      <c r="F8732" s="9" t="e">
        <f>INDEX(#REF!:#REF!,MATCH($D8732,#REF!:#REF!,0),MATCH(#REF!,#REF!:#REF!,0))</f>
        <v>#REF!</v>
      </c>
    </row>
    <row r="8733" spans="1:6" ht="16.5" x14ac:dyDescent="0.3">
      <c r="A8733" s="9" t="s">
        <v>13592</v>
      </c>
      <c r="B8733" s="9" t="s">
        <v>2673</v>
      </c>
      <c r="C8733" s="10">
        <v>14535</v>
      </c>
      <c r="D8733" s="9">
        <v>2417008025</v>
      </c>
      <c r="E8733" s="9" t="e">
        <f>INDEX(#REF!:#REF!,MATCH($D8733,#REF!:#REF!,0),MATCH(#REF!,#REF!:#REF!,0))</f>
        <v>#REF!</v>
      </c>
      <c r="F8733" s="9" t="e">
        <f>INDEX(#REF!:#REF!,MATCH($D8733,#REF!:#REF!,0),MATCH(#REF!,#REF!:#REF!,0))</f>
        <v>#REF!</v>
      </c>
    </row>
    <row r="8734" spans="1:6" ht="16.5" x14ac:dyDescent="0.3">
      <c r="A8734" s="9" t="s">
        <v>13591</v>
      </c>
      <c r="B8734" s="9" t="s">
        <v>2312</v>
      </c>
      <c r="C8734" s="10">
        <v>34645</v>
      </c>
      <c r="D8734" s="9">
        <v>2053848936</v>
      </c>
      <c r="E8734" s="9" t="e">
        <f>INDEX(#REF!:#REF!,MATCH($D8734,#REF!:#REF!,0),MATCH(#REF!,#REF!:#REF!,0))</f>
        <v>#REF!</v>
      </c>
      <c r="F8734" s="9" t="e">
        <f>INDEX(#REF!:#REF!,MATCH($D8734,#REF!:#REF!,0),MATCH(#REF!,#REF!:#REF!,0))</f>
        <v>#REF!</v>
      </c>
    </row>
    <row r="8735" spans="1:6" ht="16.5" x14ac:dyDescent="0.3">
      <c r="A8735" s="9" t="s">
        <v>13590</v>
      </c>
      <c r="B8735" s="9" t="s">
        <v>2361</v>
      </c>
      <c r="C8735" s="10">
        <v>47788</v>
      </c>
      <c r="D8735" s="9">
        <v>7160109333</v>
      </c>
      <c r="E8735" s="9" t="e">
        <f>INDEX(#REF!:#REF!,MATCH($D8735,#REF!:#REF!,0),MATCH(#REF!,#REF!:#REF!,0))</f>
        <v>#REF!</v>
      </c>
      <c r="F8735" s="9" t="e">
        <f>INDEX(#REF!:#REF!,MATCH($D8735,#REF!:#REF!,0),MATCH(#REF!,#REF!:#REF!,0))</f>
        <v>#REF!</v>
      </c>
    </row>
    <row r="8736" spans="1:6" ht="16.5" x14ac:dyDescent="0.3">
      <c r="A8736" s="9" t="s">
        <v>13589</v>
      </c>
      <c r="B8736" s="9" t="s">
        <v>2105</v>
      </c>
      <c r="C8736" s="10">
        <v>10411</v>
      </c>
      <c r="D8736" s="9">
        <v>7741079360</v>
      </c>
      <c r="E8736" s="9" t="e">
        <f>INDEX(#REF!:#REF!,MATCH($D8736,#REF!:#REF!,0),MATCH(#REF!,#REF!:#REF!,0))</f>
        <v>#REF!</v>
      </c>
      <c r="F8736" s="9" t="e">
        <f>INDEX(#REF!:#REF!,MATCH($D8736,#REF!:#REF!,0),MATCH(#REF!,#REF!:#REF!,0))</f>
        <v>#REF!</v>
      </c>
    </row>
    <row r="8737" spans="1:6" ht="16.5" x14ac:dyDescent="0.3">
      <c r="A8737" s="9" t="s">
        <v>13588</v>
      </c>
      <c r="B8737" s="9" t="s">
        <v>3077</v>
      </c>
      <c r="C8737" s="10">
        <v>36988</v>
      </c>
      <c r="D8737" s="9">
        <v>5153694038</v>
      </c>
      <c r="E8737" s="9" t="e">
        <f>INDEX(#REF!:#REF!,MATCH($D8737,#REF!:#REF!,0),MATCH(#REF!,#REF!:#REF!,0))</f>
        <v>#REF!</v>
      </c>
      <c r="F8737" s="9" t="e">
        <f>INDEX(#REF!:#REF!,MATCH($D8737,#REF!:#REF!,0),MATCH(#REF!,#REF!:#REF!,0))</f>
        <v>#REF!</v>
      </c>
    </row>
    <row r="8738" spans="1:6" ht="16.5" x14ac:dyDescent="0.3">
      <c r="A8738" s="9" t="s">
        <v>13587</v>
      </c>
      <c r="B8738" s="9" t="s">
        <v>2662</v>
      </c>
      <c r="C8738" s="10">
        <v>41997</v>
      </c>
      <c r="D8738" s="9">
        <v>1606657585</v>
      </c>
      <c r="E8738" s="9" t="e">
        <f>INDEX(#REF!:#REF!,MATCH($D8738,#REF!:#REF!,0),MATCH(#REF!,#REF!:#REF!,0))</f>
        <v>#REF!</v>
      </c>
      <c r="F8738" s="9" t="e">
        <f>INDEX(#REF!:#REF!,MATCH($D8738,#REF!:#REF!,0),MATCH(#REF!,#REF!:#REF!,0))</f>
        <v>#REF!</v>
      </c>
    </row>
    <row r="8739" spans="1:6" ht="16.5" x14ac:dyDescent="0.3">
      <c r="A8739" s="9" t="s">
        <v>13586</v>
      </c>
      <c r="B8739" s="9" t="s">
        <v>2149</v>
      </c>
      <c r="C8739" s="10">
        <v>40250</v>
      </c>
      <c r="D8739" s="9">
        <v>2493113470</v>
      </c>
      <c r="E8739" s="9" t="e">
        <f>INDEX(#REF!:#REF!,MATCH($D8739,#REF!:#REF!,0),MATCH(#REF!,#REF!:#REF!,0))</f>
        <v>#REF!</v>
      </c>
      <c r="F8739" s="9" t="e">
        <f>INDEX(#REF!:#REF!,MATCH($D8739,#REF!:#REF!,0),MATCH(#REF!,#REF!:#REF!,0))</f>
        <v>#REF!</v>
      </c>
    </row>
    <row r="8740" spans="1:6" ht="16.5" x14ac:dyDescent="0.3">
      <c r="A8740" s="9" t="s">
        <v>13585</v>
      </c>
      <c r="B8740" s="9" t="s">
        <v>1949</v>
      </c>
      <c r="C8740" s="10">
        <v>42365</v>
      </c>
      <c r="D8740" s="9">
        <v>9317454674</v>
      </c>
      <c r="E8740" s="9" t="e">
        <f>INDEX(#REF!:#REF!,MATCH($D8740,#REF!:#REF!,0),MATCH(#REF!,#REF!:#REF!,0))</f>
        <v>#REF!</v>
      </c>
      <c r="F8740" s="9" t="e">
        <f>INDEX(#REF!:#REF!,MATCH($D8740,#REF!:#REF!,0),MATCH(#REF!,#REF!:#REF!,0))</f>
        <v>#REF!</v>
      </c>
    </row>
    <row r="8741" spans="1:6" ht="16.5" x14ac:dyDescent="0.3">
      <c r="A8741" s="9" t="s">
        <v>13584</v>
      </c>
      <c r="B8741" s="9" t="s">
        <v>3177</v>
      </c>
      <c r="C8741" s="10">
        <v>52480</v>
      </c>
      <c r="D8741" s="9">
        <v>1532722974</v>
      </c>
      <c r="E8741" s="9" t="e">
        <f>INDEX(#REF!:#REF!,MATCH($D8741,#REF!:#REF!,0),MATCH(#REF!,#REF!:#REF!,0))</f>
        <v>#REF!</v>
      </c>
      <c r="F8741" s="9" t="e">
        <f>INDEX(#REF!:#REF!,MATCH($D8741,#REF!:#REF!,0),MATCH(#REF!,#REF!:#REF!,0))</f>
        <v>#REF!</v>
      </c>
    </row>
    <row r="8742" spans="1:6" ht="16.5" x14ac:dyDescent="0.3">
      <c r="A8742" s="9" t="s">
        <v>13583</v>
      </c>
      <c r="B8742" s="9" t="s">
        <v>3156</v>
      </c>
      <c r="C8742" s="10">
        <v>43084</v>
      </c>
      <c r="D8742" s="9">
        <v>3303111790</v>
      </c>
      <c r="E8742" s="9" t="e">
        <f>INDEX(#REF!:#REF!,MATCH($D8742,#REF!:#REF!,0),MATCH(#REF!,#REF!:#REF!,0))</f>
        <v>#REF!</v>
      </c>
      <c r="F8742" s="9" t="e">
        <f>INDEX(#REF!:#REF!,MATCH($D8742,#REF!:#REF!,0),MATCH(#REF!,#REF!:#REF!,0))</f>
        <v>#REF!</v>
      </c>
    </row>
    <row r="8743" spans="1:6" ht="16.5" x14ac:dyDescent="0.3">
      <c r="A8743" s="9" t="s">
        <v>13582</v>
      </c>
      <c r="B8743" s="9" t="s">
        <v>2833</v>
      </c>
      <c r="C8743" s="10">
        <v>49906</v>
      </c>
      <c r="D8743" s="9">
        <v>4085082426</v>
      </c>
      <c r="E8743" s="9" t="e">
        <f>INDEX(#REF!:#REF!,MATCH($D8743,#REF!:#REF!,0),MATCH(#REF!,#REF!:#REF!,0))</f>
        <v>#REF!</v>
      </c>
      <c r="F8743" s="9" t="e">
        <f>INDEX(#REF!:#REF!,MATCH($D8743,#REF!:#REF!,0),MATCH(#REF!,#REF!:#REF!,0))</f>
        <v>#REF!</v>
      </c>
    </row>
    <row r="8744" spans="1:6" ht="16.5" x14ac:dyDescent="0.3">
      <c r="A8744" s="9" t="s">
        <v>13581</v>
      </c>
      <c r="B8744" s="9" t="s">
        <v>2589</v>
      </c>
      <c r="C8744" s="10">
        <v>46330</v>
      </c>
      <c r="D8744" s="9">
        <v>8718856853</v>
      </c>
      <c r="E8744" s="9" t="e">
        <f>INDEX(#REF!:#REF!,MATCH($D8744,#REF!:#REF!,0),MATCH(#REF!,#REF!:#REF!,0))</f>
        <v>#REF!</v>
      </c>
      <c r="F8744" s="9" t="e">
        <f>INDEX(#REF!:#REF!,MATCH($D8744,#REF!:#REF!,0),MATCH(#REF!,#REF!:#REF!,0))</f>
        <v>#REF!</v>
      </c>
    </row>
    <row r="8745" spans="1:6" ht="16.5" x14ac:dyDescent="0.3">
      <c r="A8745" s="9" t="s">
        <v>13580</v>
      </c>
      <c r="B8745" s="9" t="s">
        <v>2436</v>
      </c>
      <c r="C8745" s="10">
        <v>42465</v>
      </c>
      <c r="D8745" s="9">
        <v>6410530811</v>
      </c>
      <c r="E8745" s="9" t="e">
        <f>INDEX(#REF!:#REF!,MATCH($D8745,#REF!:#REF!,0),MATCH(#REF!,#REF!:#REF!,0))</f>
        <v>#REF!</v>
      </c>
      <c r="F8745" s="9" t="e">
        <f>INDEX(#REF!:#REF!,MATCH($D8745,#REF!:#REF!,0),MATCH(#REF!,#REF!:#REF!,0))</f>
        <v>#REF!</v>
      </c>
    </row>
    <row r="8746" spans="1:6" ht="16.5" x14ac:dyDescent="0.3">
      <c r="A8746" s="9" t="s">
        <v>13579</v>
      </c>
      <c r="B8746" s="9" t="s">
        <v>2123</v>
      </c>
      <c r="C8746" s="10">
        <v>32763</v>
      </c>
      <c r="D8746" s="9">
        <v>6471464479</v>
      </c>
      <c r="E8746" s="9" t="e">
        <f>INDEX(#REF!:#REF!,MATCH($D8746,#REF!:#REF!,0),MATCH(#REF!,#REF!:#REF!,0))</f>
        <v>#REF!</v>
      </c>
      <c r="F8746" s="9" t="e">
        <f>INDEX(#REF!:#REF!,MATCH($D8746,#REF!:#REF!,0),MATCH(#REF!,#REF!:#REF!,0))</f>
        <v>#REF!</v>
      </c>
    </row>
    <row r="8747" spans="1:6" ht="16.5" x14ac:dyDescent="0.3">
      <c r="A8747" s="9" t="s">
        <v>13578</v>
      </c>
      <c r="B8747" s="9" t="s">
        <v>1943</v>
      </c>
      <c r="C8747" s="10">
        <v>54633</v>
      </c>
      <c r="D8747" s="9">
        <v>784224471</v>
      </c>
      <c r="E8747" s="9" t="e">
        <f>INDEX(#REF!:#REF!,MATCH($D8747,#REF!:#REF!,0),MATCH(#REF!,#REF!:#REF!,0))</f>
        <v>#REF!</v>
      </c>
      <c r="F8747" s="9" t="e">
        <f>INDEX(#REF!:#REF!,MATCH($D8747,#REF!:#REF!,0),MATCH(#REF!,#REF!:#REF!,0))</f>
        <v>#REF!</v>
      </c>
    </row>
    <row r="8748" spans="1:6" ht="16.5" x14ac:dyDescent="0.3">
      <c r="A8748" s="9" t="s">
        <v>13577</v>
      </c>
      <c r="B8748" s="9" t="s">
        <v>2422</v>
      </c>
      <c r="C8748" s="10">
        <v>56064</v>
      </c>
      <c r="D8748" s="9">
        <v>9107581297</v>
      </c>
      <c r="E8748" s="9" t="e">
        <f>INDEX(#REF!:#REF!,MATCH($D8748,#REF!:#REF!,0),MATCH(#REF!,#REF!:#REF!,0))</f>
        <v>#REF!</v>
      </c>
      <c r="F8748" s="9" t="e">
        <f>INDEX(#REF!:#REF!,MATCH($D8748,#REF!:#REF!,0),MATCH(#REF!,#REF!:#REF!,0))</f>
        <v>#REF!</v>
      </c>
    </row>
    <row r="8749" spans="1:6" ht="16.5" x14ac:dyDescent="0.3">
      <c r="A8749" s="9" t="s">
        <v>13576</v>
      </c>
      <c r="B8749" s="9" t="s">
        <v>2526</v>
      </c>
      <c r="C8749" s="10">
        <v>51701</v>
      </c>
      <c r="D8749" s="9">
        <v>2493113470</v>
      </c>
      <c r="E8749" s="9" t="e">
        <f>INDEX(#REF!:#REF!,MATCH($D8749,#REF!:#REF!,0),MATCH(#REF!,#REF!:#REF!,0))</f>
        <v>#REF!</v>
      </c>
      <c r="F8749" s="9" t="e">
        <f>INDEX(#REF!:#REF!,MATCH($D8749,#REF!:#REF!,0),MATCH(#REF!,#REF!:#REF!,0))</f>
        <v>#REF!</v>
      </c>
    </row>
    <row r="8750" spans="1:6" ht="16.5" x14ac:dyDescent="0.3">
      <c r="A8750" s="9" t="s">
        <v>13575</v>
      </c>
      <c r="B8750" s="9" t="s">
        <v>2982</v>
      </c>
      <c r="C8750" s="10">
        <v>27661</v>
      </c>
      <c r="D8750" s="9">
        <v>8289594380</v>
      </c>
      <c r="E8750" s="9" t="e">
        <f>INDEX(#REF!:#REF!,MATCH($D8750,#REF!:#REF!,0),MATCH(#REF!,#REF!:#REF!,0))</f>
        <v>#REF!</v>
      </c>
      <c r="F8750" s="9" t="e">
        <f>INDEX(#REF!:#REF!,MATCH($D8750,#REF!:#REF!,0),MATCH(#REF!,#REF!:#REF!,0))</f>
        <v>#REF!</v>
      </c>
    </row>
    <row r="8751" spans="1:6" ht="16.5" x14ac:dyDescent="0.3">
      <c r="A8751" s="9" t="s">
        <v>13574</v>
      </c>
      <c r="B8751" s="9" t="s">
        <v>2063</v>
      </c>
      <c r="C8751" s="10">
        <v>29795</v>
      </c>
      <c r="D8751" s="9">
        <v>8350412399</v>
      </c>
      <c r="E8751" s="9" t="e">
        <f>INDEX(#REF!:#REF!,MATCH($D8751,#REF!:#REF!,0),MATCH(#REF!,#REF!:#REF!,0))</f>
        <v>#REF!</v>
      </c>
      <c r="F8751" s="9" t="e">
        <f>INDEX(#REF!:#REF!,MATCH($D8751,#REF!:#REF!,0),MATCH(#REF!,#REF!:#REF!,0))</f>
        <v>#REF!</v>
      </c>
    </row>
    <row r="8752" spans="1:6" ht="16.5" x14ac:dyDescent="0.3">
      <c r="A8752" s="9" t="s">
        <v>13573</v>
      </c>
      <c r="B8752" s="9" t="s">
        <v>2090</v>
      </c>
      <c r="C8752" s="10">
        <v>22770</v>
      </c>
      <c r="D8752" s="9">
        <v>5407735911</v>
      </c>
      <c r="E8752" s="9" t="e">
        <f>INDEX(#REF!:#REF!,MATCH($D8752,#REF!:#REF!,0),MATCH(#REF!,#REF!:#REF!,0))</f>
        <v>#REF!</v>
      </c>
      <c r="F8752" s="9" t="e">
        <f>INDEX(#REF!:#REF!,MATCH($D8752,#REF!:#REF!,0),MATCH(#REF!,#REF!:#REF!,0))</f>
        <v>#REF!</v>
      </c>
    </row>
    <row r="8753" spans="1:6" ht="16.5" x14ac:dyDescent="0.3">
      <c r="A8753" s="9" t="s">
        <v>13572</v>
      </c>
      <c r="B8753" s="9" t="s">
        <v>2939</v>
      </c>
      <c r="C8753" s="10">
        <v>20202</v>
      </c>
      <c r="D8753" s="9">
        <v>3986480021</v>
      </c>
      <c r="E8753" s="9" t="e">
        <f>INDEX(#REF!:#REF!,MATCH($D8753,#REF!:#REF!,0),MATCH(#REF!,#REF!:#REF!,0))</f>
        <v>#REF!</v>
      </c>
      <c r="F8753" s="9" t="e">
        <f>INDEX(#REF!:#REF!,MATCH($D8753,#REF!:#REF!,0),MATCH(#REF!,#REF!:#REF!,0))</f>
        <v>#REF!</v>
      </c>
    </row>
    <row r="8754" spans="1:6" ht="16.5" x14ac:dyDescent="0.3">
      <c r="A8754" s="9" t="s">
        <v>13571</v>
      </c>
      <c r="B8754" s="9" t="s">
        <v>2366</v>
      </c>
      <c r="C8754" s="10">
        <v>24356</v>
      </c>
      <c r="D8754" s="9">
        <v>5929508313</v>
      </c>
      <c r="E8754" s="9" t="e">
        <f>INDEX(#REF!:#REF!,MATCH($D8754,#REF!:#REF!,0),MATCH(#REF!,#REF!:#REF!,0))</f>
        <v>#REF!</v>
      </c>
      <c r="F8754" s="9" t="e">
        <f>INDEX(#REF!:#REF!,MATCH($D8754,#REF!:#REF!,0),MATCH(#REF!,#REF!:#REF!,0))</f>
        <v>#REF!</v>
      </c>
    </row>
    <row r="8755" spans="1:6" ht="16.5" x14ac:dyDescent="0.3">
      <c r="A8755" s="9" t="s">
        <v>13570</v>
      </c>
      <c r="B8755" s="9" t="s">
        <v>2095</v>
      </c>
      <c r="C8755" s="10">
        <v>25030</v>
      </c>
      <c r="D8755" s="9">
        <v>3273288531</v>
      </c>
      <c r="E8755" s="9" t="e">
        <f>INDEX(#REF!:#REF!,MATCH($D8755,#REF!:#REF!,0),MATCH(#REF!,#REF!:#REF!,0))</f>
        <v>#REF!</v>
      </c>
      <c r="F8755" s="9" t="e">
        <f>INDEX(#REF!:#REF!,MATCH($D8755,#REF!:#REF!,0),MATCH(#REF!,#REF!:#REF!,0))</f>
        <v>#REF!</v>
      </c>
    </row>
    <row r="8756" spans="1:6" ht="16.5" x14ac:dyDescent="0.3">
      <c r="A8756" s="9" t="s">
        <v>13569</v>
      </c>
      <c r="B8756" s="9" t="s">
        <v>2228</v>
      </c>
      <c r="C8756" s="10">
        <v>29911</v>
      </c>
      <c r="D8756" s="9">
        <v>3996818513</v>
      </c>
      <c r="E8756" s="9" t="e">
        <f>INDEX(#REF!:#REF!,MATCH($D8756,#REF!:#REF!,0),MATCH(#REF!,#REF!:#REF!,0))</f>
        <v>#REF!</v>
      </c>
      <c r="F8756" s="9" t="e">
        <f>INDEX(#REF!:#REF!,MATCH($D8756,#REF!:#REF!,0),MATCH(#REF!,#REF!:#REF!,0))</f>
        <v>#REF!</v>
      </c>
    </row>
    <row r="8757" spans="1:6" ht="16.5" x14ac:dyDescent="0.3">
      <c r="A8757" s="9" t="s">
        <v>13568</v>
      </c>
      <c r="B8757" s="9" t="s">
        <v>2886</v>
      </c>
      <c r="C8757" s="10">
        <v>53310</v>
      </c>
      <c r="D8757" s="9">
        <v>9163060264</v>
      </c>
      <c r="E8757" s="9" t="e">
        <f>INDEX(#REF!:#REF!,MATCH($D8757,#REF!:#REF!,0),MATCH(#REF!,#REF!:#REF!,0))</f>
        <v>#REF!</v>
      </c>
      <c r="F8757" s="9" t="e">
        <f>INDEX(#REF!:#REF!,MATCH($D8757,#REF!:#REF!,0),MATCH(#REF!,#REF!:#REF!,0))</f>
        <v>#REF!</v>
      </c>
    </row>
    <row r="8758" spans="1:6" ht="16.5" x14ac:dyDescent="0.3">
      <c r="A8758" s="9" t="s">
        <v>13567</v>
      </c>
      <c r="B8758" s="9" t="s">
        <v>2142</v>
      </c>
      <c r="C8758" s="10">
        <v>51063</v>
      </c>
      <c r="D8758" s="9">
        <v>8694120054</v>
      </c>
      <c r="E8758" s="9" t="e">
        <f>INDEX(#REF!:#REF!,MATCH($D8758,#REF!:#REF!,0),MATCH(#REF!,#REF!:#REF!,0))</f>
        <v>#REF!</v>
      </c>
      <c r="F8758" s="9" t="e">
        <f>INDEX(#REF!:#REF!,MATCH($D8758,#REF!:#REF!,0),MATCH(#REF!,#REF!:#REF!,0))</f>
        <v>#REF!</v>
      </c>
    </row>
    <row r="8759" spans="1:6" ht="16.5" x14ac:dyDescent="0.3">
      <c r="A8759" s="9" t="s">
        <v>13566</v>
      </c>
      <c r="B8759" s="9" t="s">
        <v>2942</v>
      </c>
      <c r="C8759" s="10">
        <v>36000</v>
      </c>
      <c r="D8759" s="9">
        <v>4185019157</v>
      </c>
      <c r="E8759" s="9" t="e">
        <f>INDEX(#REF!:#REF!,MATCH($D8759,#REF!:#REF!,0),MATCH(#REF!,#REF!:#REF!,0))</f>
        <v>#REF!</v>
      </c>
      <c r="F8759" s="9" t="e">
        <f>INDEX(#REF!:#REF!,MATCH($D8759,#REF!:#REF!,0),MATCH(#REF!,#REF!:#REF!,0))</f>
        <v>#REF!</v>
      </c>
    </row>
    <row r="8760" spans="1:6" ht="16.5" x14ac:dyDescent="0.3">
      <c r="A8760" s="9" t="s">
        <v>13565</v>
      </c>
      <c r="B8760" s="9" t="s">
        <v>2254</v>
      </c>
      <c r="C8760" s="10">
        <v>52266</v>
      </c>
      <c r="D8760" s="9">
        <v>4037854406</v>
      </c>
      <c r="E8760" s="9" t="e">
        <f>INDEX(#REF!:#REF!,MATCH($D8760,#REF!:#REF!,0),MATCH(#REF!,#REF!:#REF!,0))</f>
        <v>#REF!</v>
      </c>
      <c r="F8760" s="9" t="e">
        <f>INDEX(#REF!:#REF!,MATCH($D8760,#REF!:#REF!,0),MATCH(#REF!,#REF!:#REF!,0))</f>
        <v>#REF!</v>
      </c>
    </row>
    <row r="8761" spans="1:6" ht="16.5" x14ac:dyDescent="0.3">
      <c r="A8761" s="9" t="s">
        <v>13564</v>
      </c>
      <c r="B8761" s="9" t="s">
        <v>1979</v>
      </c>
      <c r="C8761" s="10">
        <v>27537</v>
      </c>
      <c r="D8761" s="9">
        <v>8887868026</v>
      </c>
      <c r="E8761" s="9" t="e">
        <f>INDEX(#REF!:#REF!,MATCH($D8761,#REF!:#REF!,0),MATCH(#REF!,#REF!:#REF!,0))</f>
        <v>#REF!</v>
      </c>
      <c r="F8761" s="9" t="e">
        <f>INDEX(#REF!:#REF!,MATCH($D8761,#REF!:#REF!,0),MATCH(#REF!,#REF!:#REF!,0))</f>
        <v>#REF!</v>
      </c>
    </row>
    <row r="8762" spans="1:6" ht="16.5" x14ac:dyDescent="0.3">
      <c r="A8762" s="9" t="s">
        <v>13563</v>
      </c>
      <c r="B8762" s="9" t="s">
        <v>2584</v>
      </c>
      <c r="C8762" s="10">
        <v>38195</v>
      </c>
      <c r="D8762" s="9">
        <v>4786629839</v>
      </c>
      <c r="E8762" s="9" t="e">
        <f>INDEX(#REF!:#REF!,MATCH($D8762,#REF!:#REF!,0),MATCH(#REF!,#REF!:#REF!,0))</f>
        <v>#REF!</v>
      </c>
      <c r="F8762" s="9" t="e">
        <f>INDEX(#REF!:#REF!,MATCH($D8762,#REF!:#REF!,0),MATCH(#REF!,#REF!:#REF!,0))</f>
        <v>#REF!</v>
      </c>
    </row>
    <row r="8763" spans="1:6" ht="16.5" x14ac:dyDescent="0.3">
      <c r="A8763" s="9" t="s">
        <v>13562</v>
      </c>
      <c r="B8763" s="9" t="s">
        <v>2485</v>
      </c>
      <c r="C8763" s="10">
        <v>30921</v>
      </c>
      <c r="D8763" s="9">
        <v>3824197065</v>
      </c>
      <c r="E8763" s="9" t="e">
        <f>INDEX(#REF!:#REF!,MATCH($D8763,#REF!:#REF!,0),MATCH(#REF!,#REF!:#REF!,0))</f>
        <v>#REF!</v>
      </c>
      <c r="F8763" s="9" t="e">
        <f>INDEX(#REF!:#REF!,MATCH($D8763,#REF!:#REF!,0),MATCH(#REF!,#REF!:#REF!,0))</f>
        <v>#REF!</v>
      </c>
    </row>
    <row r="8764" spans="1:6" ht="16.5" x14ac:dyDescent="0.3">
      <c r="A8764" s="9" t="s">
        <v>13561</v>
      </c>
      <c r="B8764" s="9" t="s">
        <v>2945</v>
      </c>
      <c r="C8764" s="10">
        <v>34249</v>
      </c>
      <c r="D8764" s="9">
        <v>6596440737</v>
      </c>
      <c r="E8764" s="9" t="e">
        <f>INDEX(#REF!:#REF!,MATCH($D8764,#REF!:#REF!,0),MATCH(#REF!,#REF!:#REF!,0))</f>
        <v>#REF!</v>
      </c>
      <c r="F8764" s="9" t="e">
        <f>INDEX(#REF!:#REF!,MATCH($D8764,#REF!:#REF!,0),MATCH(#REF!,#REF!:#REF!,0))</f>
        <v>#REF!</v>
      </c>
    </row>
    <row r="8765" spans="1:6" ht="16.5" x14ac:dyDescent="0.3">
      <c r="A8765" s="9" t="s">
        <v>13560</v>
      </c>
      <c r="B8765" s="9" t="s">
        <v>3187</v>
      </c>
      <c r="C8765" s="10">
        <v>54899</v>
      </c>
      <c r="D8765" s="9">
        <v>6915102108</v>
      </c>
      <c r="E8765" s="9" t="e">
        <f>INDEX(#REF!:#REF!,MATCH($D8765,#REF!:#REF!,0),MATCH(#REF!,#REF!:#REF!,0))</f>
        <v>#REF!</v>
      </c>
      <c r="F8765" s="9" t="e">
        <f>INDEX(#REF!:#REF!,MATCH($D8765,#REF!:#REF!,0),MATCH(#REF!,#REF!:#REF!,0))</f>
        <v>#REF!</v>
      </c>
    </row>
    <row r="8766" spans="1:6" ht="16.5" x14ac:dyDescent="0.3">
      <c r="A8766" s="9" t="s">
        <v>13559</v>
      </c>
      <c r="B8766" s="9" t="s">
        <v>2312</v>
      </c>
      <c r="C8766" s="10">
        <v>42287</v>
      </c>
      <c r="D8766" s="9">
        <v>1606657585</v>
      </c>
      <c r="E8766" s="9" t="e">
        <f>INDEX(#REF!:#REF!,MATCH($D8766,#REF!:#REF!,0),MATCH(#REF!,#REF!:#REF!,0))</f>
        <v>#REF!</v>
      </c>
      <c r="F8766" s="9" t="e">
        <f>INDEX(#REF!:#REF!,MATCH($D8766,#REF!:#REF!,0),MATCH(#REF!,#REF!:#REF!,0))</f>
        <v>#REF!</v>
      </c>
    </row>
    <row r="8767" spans="1:6" ht="16.5" x14ac:dyDescent="0.3">
      <c r="A8767" s="9" t="s">
        <v>13558</v>
      </c>
      <c r="B8767" s="9" t="s">
        <v>2753</v>
      </c>
      <c r="C8767" s="10">
        <v>25773</v>
      </c>
      <c r="D8767" s="9">
        <v>3867281491</v>
      </c>
      <c r="E8767" s="9" t="e">
        <f>INDEX(#REF!:#REF!,MATCH($D8767,#REF!:#REF!,0),MATCH(#REF!,#REF!:#REF!,0))</f>
        <v>#REF!</v>
      </c>
      <c r="F8767" s="9" t="e">
        <f>INDEX(#REF!:#REF!,MATCH($D8767,#REF!:#REF!,0),MATCH(#REF!,#REF!:#REF!,0))</f>
        <v>#REF!</v>
      </c>
    </row>
    <row r="8768" spans="1:6" ht="16.5" x14ac:dyDescent="0.3">
      <c r="A8768" s="9" t="s">
        <v>13557</v>
      </c>
      <c r="B8768" s="9" t="s">
        <v>2845</v>
      </c>
      <c r="C8768" s="10">
        <v>23367</v>
      </c>
      <c r="D8768" s="9">
        <v>2748937082</v>
      </c>
      <c r="E8768" s="9" t="e">
        <f>INDEX(#REF!:#REF!,MATCH($D8768,#REF!:#REF!,0),MATCH(#REF!,#REF!:#REF!,0))</f>
        <v>#REF!</v>
      </c>
      <c r="F8768" s="9" t="e">
        <f>INDEX(#REF!:#REF!,MATCH($D8768,#REF!:#REF!,0),MATCH(#REF!,#REF!:#REF!,0))</f>
        <v>#REF!</v>
      </c>
    </row>
    <row r="8769" spans="1:6" ht="16.5" x14ac:dyDescent="0.3">
      <c r="A8769" s="9" t="s">
        <v>13556</v>
      </c>
      <c r="B8769" s="9" t="s">
        <v>2326</v>
      </c>
      <c r="C8769" s="10">
        <v>23302</v>
      </c>
      <c r="D8769" s="9">
        <v>1391414047</v>
      </c>
      <c r="E8769" s="9" t="e">
        <f>INDEX(#REF!:#REF!,MATCH($D8769,#REF!:#REF!,0),MATCH(#REF!,#REF!:#REF!,0))</f>
        <v>#REF!</v>
      </c>
      <c r="F8769" s="9" t="e">
        <f>INDEX(#REF!:#REF!,MATCH($D8769,#REF!:#REF!,0),MATCH(#REF!,#REF!:#REF!,0))</f>
        <v>#REF!</v>
      </c>
    </row>
    <row r="8770" spans="1:6" ht="16.5" x14ac:dyDescent="0.3">
      <c r="A8770" s="9" t="s">
        <v>13555</v>
      </c>
      <c r="B8770" s="9" t="s">
        <v>3800</v>
      </c>
      <c r="C8770" s="10">
        <v>26901</v>
      </c>
      <c r="D8770" s="9">
        <v>6637560367</v>
      </c>
      <c r="E8770" s="9" t="e">
        <f>INDEX(#REF!:#REF!,MATCH($D8770,#REF!:#REF!,0),MATCH(#REF!,#REF!:#REF!,0))</f>
        <v>#REF!</v>
      </c>
      <c r="F8770" s="9" t="e">
        <f>INDEX(#REF!:#REF!,MATCH($D8770,#REF!:#REF!,0),MATCH(#REF!,#REF!:#REF!,0))</f>
        <v>#REF!</v>
      </c>
    </row>
    <row r="8771" spans="1:6" ht="16.5" x14ac:dyDescent="0.3">
      <c r="A8771" s="9" t="s">
        <v>13554</v>
      </c>
      <c r="B8771" s="9" t="s">
        <v>2653</v>
      </c>
      <c r="C8771" s="10">
        <v>25607</v>
      </c>
      <c r="D8771" s="9">
        <v>1420239228</v>
      </c>
      <c r="E8771" s="9" t="e">
        <f>INDEX(#REF!:#REF!,MATCH($D8771,#REF!:#REF!,0),MATCH(#REF!,#REF!:#REF!,0))</f>
        <v>#REF!</v>
      </c>
      <c r="F8771" s="9" t="e">
        <f>INDEX(#REF!:#REF!,MATCH($D8771,#REF!:#REF!,0),MATCH(#REF!,#REF!:#REF!,0))</f>
        <v>#REF!</v>
      </c>
    </row>
    <row r="8772" spans="1:6" ht="16.5" x14ac:dyDescent="0.3">
      <c r="A8772" s="9" t="s">
        <v>13553</v>
      </c>
      <c r="B8772" s="9" t="s">
        <v>2833</v>
      </c>
      <c r="C8772" s="10">
        <v>57970</v>
      </c>
      <c r="D8772" s="9">
        <v>2255261316</v>
      </c>
      <c r="E8772" s="9" t="e">
        <f>INDEX(#REF!:#REF!,MATCH($D8772,#REF!:#REF!,0),MATCH(#REF!,#REF!:#REF!,0))</f>
        <v>#REF!</v>
      </c>
      <c r="F8772" s="9" t="e">
        <f>INDEX(#REF!:#REF!,MATCH($D8772,#REF!:#REF!,0),MATCH(#REF!,#REF!:#REF!,0))</f>
        <v>#REF!</v>
      </c>
    </row>
    <row r="8773" spans="1:6" ht="16.5" x14ac:dyDescent="0.3">
      <c r="A8773" s="9" t="s">
        <v>13552</v>
      </c>
      <c r="B8773" s="9" t="s">
        <v>2831</v>
      </c>
      <c r="C8773" s="10">
        <v>29256</v>
      </c>
      <c r="D8773" s="9">
        <v>923191143</v>
      </c>
      <c r="E8773" s="9" t="e">
        <f>INDEX(#REF!:#REF!,MATCH($D8773,#REF!:#REF!,0),MATCH(#REF!,#REF!:#REF!,0))</f>
        <v>#REF!</v>
      </c>
      <c r="F8773" s="9" t="e">
        <f>INDEX(#REF!:#REF!,MATCH($D8773,#REF!:#REF!,0),MATCH(#REF!,#REF!:#REF!,0))</f>
        <v>#REF!</v>
      </c>
    </row>
    <row r="8774" spans="1:6" ht="16.5" x14ac:dyDescent="0.3">
      <c r="A8774" s="9" t="s">
        <v>13551</v>
      </c>
      <c r="B8774" s="9" t="s">
        <v>2727</v>
      </c>
      <c r="C8774" s="10">
        <v>51999</v>
      </c>
      <c r="D8774" s="9">
        <v>7966879720</v>
      </c>
      <c r="E8774" s="9" t="e">
        <f>INDEX(#REF!:#REF!,MATCH($D8774,#REF!:#REF!,0),MATCH(#REF!,#REF!:#REF!,0))</f>
        <v>#REF!</v>
      </c>
      <c r="F8774" s="9" t="e">
        <f>INDEX(#REF!:#REF!,MATCH($D8774,#REF!:#REF!,0),MATCH(#REF!,#REF!:#REF!,0))</f>
        <v>#REF!</v>
      </c>
    </row>
    <row r="8775" spans="1:6" ht="16.5" x14ac:dyDescent="0.3">
      <c r="A8775" s="9" t="s">
        <v>13550</v>
      </c>
      <c r="B8775" s="9" t="s">
        <v>2183</v>
      </c>
      <c r="C8775" s="10">
        <v>25297</v>
      </c>
      <c r="D8775" s="9">
        <v>3642452728</v>
      </c>
      <c r="E8775" s="9" t="e">
        <f>INDEX(#REF!:#REF!,MATCH($D8775,#REF!:#REF!,0),MATCH(#REF!,#REF!:#REF!,0))</f>
        <v>#REF!</v>
      </c>
      <c r="F8775" s="9" t="e">
        <f>INDEX(#REF!:#REF!,MATCH($D8775,#REF!:#REF!,0),MATCH(#REF!,#REF!:#REF!,0))</f>
        <v>#REF!</v>
      </c>
    </row>
    <row r="8776" spans="1:6" ht="16.5" x14ac:dyDescent="0.3">
      <c r="A8776" s="9" t="s">
        <v>13549</v>
      </c>
      <c r="B8776" s="9" t="s">
        <v>2161</v>
      </c>
      <c r="C8776" s="10">
        <v>41394</v>
      </c>
      <c r="D8776" s="9">
        <v>7192290785</v>
      </c>
      <c r="E8776" s="9" t="e">
        <f>INDEX(#REF!:#REF!,MATCH($D8776,#REF!:#REF!,0),MATCH(#REF!,#REF!:#REF!,0))</f>
        <v>#REF!</v>
      </c>
      <c r="F8776" s="9" t="e">
        <f>INDEX(#REF!:#REF!,MATCH($D8776,#REF!:#REF!,0),MATCH(#REF!,#REF!:#REF!,0))</f>
        <v>#REF!</v>
      </c>
    </row>
    <row r="8777" spans="1:6" ht="16.5" x14ac:dyDescent="0.3">
      <c r="A8777" s="9" t="s">
        <v>13548</v>
      </c>
      <c r="B8777" s="9" t="s">
        <v>2179</v>
      </c>
      <c r="C8777" s="10">
        <v>28832</v>
      </c>
      <c r="D8777" s="9">
        <v>4011453366</v>
      </c>
      <c r="E8777" s="9" t="e">
        <f>INDEX(#REF!:#REF!,MATCH($D8777,#REF!:#REF!,0),MATCH(#REF!,#REF!:#REF!,0))</f>
        <v>#REF!</v>
      </c>
      <c r="F8777" s="9" t="e">
        <f>INDEX(#REF!:#REF!,MATCH($D8777,#REF!:#REF!,0),MATCH(#REF!,#REF!:#REF!,0))</f>
        <v>#REF!</v>
      </c>
    </row>
    <row r="8778" spans="1:6" ht="16.5" x14ac:dyDescent="0.3">
      <c r="A8778" s="9" t="s">
        <v>13547</v>
      </c>
      <c r="B8778" s="9" t="s">
        <v>2219</v>
      </c>
      <c r="C8778" s="10">
        <v>55627</v>
      </c>
      <c r="D8778" s="9">
        <v>3428040538</v>
      </c>
      <c r="E8778" s="9" t="e">
        <f>INDEX(#REF!:#REF!,MATCH($D8778,#REF!:#REF!,0),MATCH(#REF!,#REF!:#REF!,0))</f>
        <v>#REF!</v>
      </c>
      <c r="F8778" s="9" t="e">
        <f>INDEX(#REF!:#REF!,MATCH($D8778,#REF!:#REF!,0),MATCH(#REF!,#REF!:#REF!,0))</f>
        <v>#REF!</v>
      </c>
    </row>
    <row r="8779" spans="1:6" ht="16.5" x14ac:dyDescent="0.3">
      <c r="A8779" s="9" t="s">
        <v>13546</v>
      </c>
      <c r="B8779" s="9" t="s">
        <v>3800</v>
      </c>
      <c r="C8779" s="10">
        <v>45536</v>
      </c>
      <c r="D8779" s="9">
        <v>6284045549</v>
      </c>
      <c r="E8779" s="9" t="e">
        <f>INDEX(#REF!:#REF!,MATCH($D8779,#REF!:#REF!,0),MATCH(#REF!,#REF!:#REF!,0))</f>
        <v>#REF!</v>
      </c>
      <c r="F8779" s="9" t="e">
        <f>INDEX(#REF!:#REF!,MATCH($D8779,#REF!:#REF!,0),MATCH(#REF!,#REF!:#REF!,0))</f>
        <v>#REF!</v>
      </c>
    </row>
    <row r="8780" spans="1:6" ht="16.5" x14ac:dyDescent="0.3">
      <c r="A8780" s="9" t="s">
        <v>13545</v>
      </c>
      <c r="B8780" s="9" t="s">
        <v>2267</v>
      </c>
      <c r="C8780" s="10">
        <v>27877</v>
      </c>
      <c r="D8780" s="9">
        <v>7573774818</v>
      </c>
      <c r="E8780" s="9" t="e">
        <f>INDEX(#REF!:#REF!,MATCH($D8780,#REF!:#REF!,0),MATCH(#REF!,#REF!:#REF!,0))</f>
        <v>#REF!</v>
      </c>
      <c r="F8780" s="9" t="e">
        <f>INDEX(#REF!:#REF!,MATCH($D8780,#REF!:#REF!,0),MATCH(#REF!,#REF!:#REF!,0))</f>
        <v>#REF!</v>
      </c>
    </row>
    <row r="8781" spans="1:6" ht="16.5" x14ac:dyDescent="0.3">
      <c r="A8781" s="9" t="s">
        <v>13544</v>
      </c>
      <c r="B8781" s="9" t="s">
        <v>3125</v>
      </c>
      <c r="C8781" s="10">
        <v>51213</v>
      </c>
      <c r="D8781" s="9">
        <v>4716524892</v>
      </c>
      <c r="E8781" s="9" t="e">
        <f>INDEX(#REF!:#REF!,MATCH($D8781,#REF!:#REF!,0),MATCH(#REF!,#REF!:#REF!,0))</f>
        <v>#REF!</v>
      </c>
      <c r="F8781" s="9" t="e">
        <f>INDEX(#REF!:#REF!,MATCH($D8781,#REF!:#REF!,0),MATCH(#REF!,#REF!:#REF!,0))</f>
        <v>#REF!</v>
      </c>
    </row>
    <row r="8782" spans="1:6" ht="16.5" x14ac:dyDescent="0.3">
      <c r="A8782" s="9" t="s">
        <v>13543</v>
      </c>
      <c r="B8782" s="9" t="s">
        <v>2005</v>
      </c>
      <c r="C8782" s="10">
        <v>14001</v>
      </c>
      <c r="D8782" s="9">
        <v>569240891</v>
      </c>
      <c r="E8782" s="9" t="e">
        <f>INDEX(#REF!:#REF!,MATCH($D8782,#REF!:#REF!,0),MATCH(#REF!,#REF!:#REF!,0))</f>
        <v>#REF!</v>
      </c>
      <c r="F8782" s="9" t="e">
        <f>INDEX(#REF!:#REF!,MATCH($D8782,#REF!:#REF!,0),MATCH(#REF!,#REF!:#REF!,0))</f>
        <v>#REF!</v>
      </c>
    </row>
    <row r="8783" spans="1:6" ht="16.5" x14ac:dyDescent="0.3">
      <c r="A8783" s="9" t="s">
        <v>13542</v>
      </c>
      <c r="B8783" s="9" t="s">
        <v>2149</v>
      </c>
      <c r="C8783" s="10">
        <v>15200</v>
      </c>
      <c r="D8783" s="9">
        <v>8157157730</v>
      </c>
      <c r="E8783" s="9" t="e">
        <f>INDEX(#REF!:#REF!,MATCH($D8783,#REF!:#REF!,0),MATCH(#REF!,#REF!:#REF!,0))</f>
        <v>#REF!</v>
      </c>
      <c r="F8783" s="9" t="e">
        <f>INDEX(#REF!:#REF!,MATCH($D8783,#REF!:#REF!,0),MATCH(#REF!,#REF!:#REF!,0))</f>
        <v>#REF!</v>
      </c>
    </row>
    <row r="8784" spans="1:6" ht="16.5" x14ac:dyDescent="0.3">
      <c r="A8784" s="9" t="s">
        <v>13541</v>
      </c>
      <c r="B8784" s="9" t="s">
        <v>2298</v>
      </c>
      <c r="C8784" s="10">
        <v>52845</v>
      </c>
      <c r="D8784" s="9">
        <v>7824503232</v>
      </c>
      <c r="E8784" s="9" t="e">
        <f>INDEX(#REF!:#REF!,MATCH($D8784,#REF!:#REF!,0),MATCH(#REF!,#REF!:#REF!,0))</f>
        <v>#REF!</v>
      </c>
      <c r="F8784" s="9" t="e">
        <f>INDEX(#REF!:#REF!,MATCH($D8784,#REF!:#REF!,0),MATCH(#REF!,#REF!:#REF!,0))</f>
        <v>#REF!</v>
      </c>
    </row>
    <row r="8785" spans="1:6" ht="16.5" x14ac:dyDescent="0.3">
      <c r="A8785" s="9" t="s">
        <v>13540</v>
      </c>
      <c r="B8785" s="9" t="s">
        <v>2349</v>
      </c>
      <c r="C8785" s="10">
        <v>44621</v>
      </c>
      <c r="D8785" s="9">
        <v>9603610356</v>
      </c>
      <c r="E8785" s="9" t="e">
        <f>INDEX(#REF!:#REF!,MATCH($D8785,#REF!:#REF!,0),MATCH(#REF!,#REF!:#REF!,0))</f>
        <v>#REF!</v>
      </c>
      <c r="F8785" s="9" t="e">
        <f>INDEX(#REF!:#REF!,MATCH($D8785,#REF!:#REF!,0),MATCH(#REF!,#REF!:#REF!,0))</f>
        <v>#REF!</v>
      </c>
    </row>
    <row r="8786" spans="1:6" ht="16.5" x14ac:dyDescent="0.3">
      <c r="A8786" s="9" t="s">
        <v>13539</v>
      </c>
      <c r="B8786" s="9" t="s">
        <v>3388</v>
      </c>
      <c r="C8786" s="10">
        <v>21213</v>
      </c>
      <c r="D8786" s="9">
        <v>3269054114</v>
      </c>
      <c r="E8786" s="9" t="e">
        <f>INDEX(#REF!:#REF!,MATCH($D8786,#REF!:#REF!,0),MATCH(#REF!,#REF!:#REF!,0))</f>
        <v>#REF!</v>
      </c>
      <c r="F8786" s="9" t="e">
        <f>INDEX(#REF!:#REF!,MATCH($D8786,#REF!:#REF!,0),MATCH(#REF!,#REF!:#REF!,0))</f>
        <v>#REF!</v>
      </c>
    </row>
    <row r="8787" spans="1:6" ht="16.5" x14ac:dyDescent="0.3">
      <c r="A8787" s="9" t="s">
        <v>13538</v>
      </c>
      <c r="B8787" s="9" t="s">
        <v>2165</v>
      </c>
      <c r="C8787" s="10">
        <v>38197</v>
      </c>
      <c r="D8787" s="9">
        <v>569240891</v>
      </c>
      <c r="E8787" s="9" t="e">
        <f>INDEX(#REF!:#REF!,MATCH($D8787,#REF!:#REF!,0),MATCH(#REF!,#REF!:#REF!,0))</f>
        <v>#REF!</v>
      </c>
      <c r="F8787" s="9" t="e">
        <f>INDEX(#REF!:#REF!,MATCH($D8787,#REF!:#REF!,0),MATCH(#REF!,#REF!:#REF!,0))</f>
        <v>#REF!</v>
      </c>
    </row>
    <row r="8788" spans="1:6" ht="16.5" x14ac:dyDescent="0.3">
      <c r="A8788" s="9" t="s">
        <v>13537</v>
      </c>
      <c r="B8788" s="9" t="s">
        <v>2236</v>
      </c>
      <c r="C8788" s="10">
        <v>35410</v>
      </c>
      <c r="D8788" s="9">
        <v>2500807061</v>
      </c>
      <c r="E8788" s="9" t="e">
        <f>INDEX(#REF!:#REF!,MATCH($D8788,#REF!:#REF!,0),MATCH(#REF!,#REF!:#REF!,0))</f>
        <v>#REF!</v>
      </c>
      <c r="F8788" s="9" t="e">
        <f>INDEX(#REF!:#REF!,MATCH($D8788,#REF!:#REF!,0),MATCH(#REF!,#REF!:#REF!,0))</f>
        <v>#REF!</v>
      </c>
    </row>
    <row r="8789" spans="1:6" ht="16.5" x14ac:dyDescent="0.3">
      <c r="A8789" s="9" t="s">
        <v>13536</v>
      </c>
      <c r="B8789" s="9" t="s">
        <v>2136</v>
      </c>
      <c r="C8789" s="10">
        <v>21750</v>
      </c>
      <c r="D8789" s="9">
        <v>5828678620</v>
      </c>
      <c r="E8789" s="9" t="e">
        <f>INDEX(#REF!:#REF!,MATCH($D8789,#REF!:#REF!,0),MATCH(#REF!,#REF!:#REF!,0))</f>
        <v>#REF!</v>
      </c>
      <c r="F8789" s="9" t="e">
        <f>INDEX(#REF!:#REF!,MATCH($D8789,#REF!:#REF!,0),MATCH(#REF!,#REF!:#REF!,0))</f>
        <v>#REF!</v>
      </c>
    </row>
    <row r="8790" spans="1:6" ht="16.5" x14ac:dyDescent="0.3">
      <c r="A8790" s="9" t="s">
        <v>13535</v>
      </c>
      <c r="B8790" s="9" t="s">
        <v>2140</v>
      </c>
      <c r="C8790" s="10">
        <v>45950</v>
      </c>
      <c r="D8790" s="9">
        <v>6938295417</v>
      </c>
      <c r="E8790" s="9" t="e">
        <f>INDEX(#REF!:#REF!,MATCH($D8790,#REF!:#REF!,0),MATCH(#REF!,#REF!:#REF!,0))</f>
        <v>#REF!</v>
      </c>
      <c r="F8790" s="9" t="e">
        <f>INDEX(#REF!:#REF!,MATCH($D8790,#REF!:#REF!,0),MATCH(#REF!,#REF!:#REF!,0))</f>
        <v>#REF!</v>
      </c>
    </row>
    <row r="8791" spans="1:6" ht="16.5" x14ac:dyDescent="0.3">
      <c r="A8791" s="9" t="s">
        <v>13534</v>
      </c>
      <c r="B8791" s="9" t="s">
        <v>3902</v>
      </c>
      <c r="C8791" s="10">
        <v>24399</v>
      </c>
      <c r="D8791" s="9">
        <v>299663825</v>
      </c>
      <c r="E8791" s="9" t="e">
        <f>INDEX(#REF!:#REF!,MATCH($D8791,#REF!:#REF!,0),MATCH(#REF!,#REF!:#REF!,0))</f>
        <v>#REF!</v>
      </c>
      <c r="F8791" s="9" t="e">
        <f>INDEX(#REF!:#REF!,MATCH($D8791,#REF!:#REF!,0),MATCH(#REF!,#REF!:#REF!,0))</f>
        <v>#REF!</v>
      </c>
    </row>
    <row r="8792" spans="1:6" ht="16.5" x14ac:dyDescent="0.3">
      <c r="A8792" s="9" t="s">
        <v>13533</v>
      </c>
      <c r="B8792" s="9" t="s">
        <v>2119</v>
      </c>
      <c r="C8792" s="10">
        <v>25517</v>
      </c>
      <c r="D8792" s="9">
        <v>4269946768</v>
      </c>
      <c r="E8792" s="9" t="e">
        <f>INDEX(#REF!:#REF!,MATCH($D8792,#REF!:#REF!,0),MATCH(#REF!,#REF!:#REF!,0))</f>
        <v>#REF!</v>
      </c>
      <c r="F8792" s="9" t="e">
        <f>INDEX(#REF!:#REF!,MATCH($D8792,#REF!:#REF!,0),MATCH(#REF!,#REF!:#REF!,0))</f>
        <v>#REF!</v>
      </c>
    </row>
    <row r="8793" spans="1:6" ht="16.5" x14ac:dyDescent="0.3">
      <c r="A8793" s="9" t="s">
        <v>13532</v>
      </c>
      <c r="B8793" s="9" t="s">
        <v>2238</v>
      </c>
      <c r="C8793" s="10">
        <v>23256</v>
      </c>
      <c r="D8793" s="9">
        <v>8875320292</v>
      </c>
      <c r="E8793" s="9" t="e">
        <f>INDEX(#REF!:#REF!,MATCH($D8793,#REF!:#REF!,0),MATCH(#REF!,#REF!:#REF!,0))</f>
        <v>#REF!</v>
      </c>
      <c r="F8793" s="9" t="e">
        <f>INDEX(#REF!:#REF!,MATCH($D8793,#REF!:#REF!,0),MATCH(#REF!,#REF!:#REF!,0))</f>
        <v>#REF!</v>
      </c>
    </row>
    <row r="8794" spans="1:6" ht="16.5" x14ac:dyDescent="0.3">
      <c r="A8794" s="9" t="s">
        <v>13531</v>
      </c>
      <c r="B8794" s="9" t="s">
        <v>2011</v>
      </c>
      <c r="C8794" s="10">
        <v>24326</v>
      </c>
      <c r="D8794" s="9">
        <v>3507341514</v>
      </c>
      <c r="E8794" s="9" t="e">
        <f>INDEX(#REF!:#REF!,MATCH($D8794,#REF!:#REF!,0),MATCH(#REF!,#REF!:#REF!,0))</f>
        <v>#REF!</v>
      </c>
      <c r="F8794" s="9" t="e">
        <f>INDEX(#REF!:#REF!,MATCH($D8794,#REF!:#REF!,0),MATCH(#REF!,#REF!:#REF!,0))</f>
        <v>#REF!</v>
      </c>
    </row>
    <row r="8795" spans="1:6" ht="16.5" x14ac:dyDescent="0.3">
      <c r="A8795" s="9" t="s">
        <v>13530</v>
      </c>
      <c r="B8795" s="9" t="s">
        <v>2238</v>
      </c>
      <c r="C8795" s="10">
        <v>44911</v>
      </c>
      <c r="D8795" s="9">
        <v>879297433</v>
      </c>
      <c r="E8795" s="9" t="e">
        <f>INDEX(#REF!:#REF!,MATCH($D8795,#REF!:#REF!,0),MATCH(#REF!,#REF!:#REF!,0))</f>
        <v>#REF!</v>
      </c>
      <c r="F8795" s="9" t="e">
        <f>INDEX(#REF!:#REF!,MATCH($D8795,#REF!:#REF!,0),MATCH(#REF!,#REF!:#REF!,0))</f>
        <v>#REF!</v>
      </c>
    </row>
    <row r="8796" spans="1:6" ht="16.5" x14ac:dyDescent="0.3">
      <c r="A8796" s="9" t="s">
        <v>13529</v>
      </c>
      <c r="B8796" s="9" t="s">
        <v>2288</v>
      </c>
      <c r="C8796" s="10">
        <v>48710</v>
      </c>
      <c r="D8796" s="9">
        <v>4342145855</v>
      </c>
      <c r="E8796" s="9" t="e">
        <f>INDEX(#REF!:#REF!,MATCH($D8796,#REF!:#REF!,0),MATCH(#REF!,#REF!:#REF!,0))</f>
        <v>#REF!</v>
      </c>
      <c r="F8796" s="9" t="e">
        <f>INDEX(#REF!:#REF!,MATCH($D8796,#REF!:#REF!,0),MATCH(#REF!,#REF!:#REF!,0))</f>
        <v>#REF!</v>
      </c>
    </row>
    <row r="8797" spans="1:6" ht="16.5" x14ac:dyDescent="0.3">
      <c r="A8797" s="9" t="s">
        <v>13528</v>
      </c>
      <c r="B8797" s="9" t="s">
        <v>2366</v>
      </c>
      <c r="C8797" s="10">
        <v>32514</v>
      </c>
      <c r="D8797" s="9">
        <v>3764546336</v>
      </c>
      <c r="E8797" s="9" t="e">
        <f>INDEX(#REF!:#REF!,MATCH($D8797,#REF!:#REF!,0),MATCH(#REF!,#REF!:#REF!,0))</f>
        <v>#REF!</v>
      </c>
      <c r="F8797" s="9" t="e">
        <f>INDEX(#REF!:#REF!,MATCH($D8797,#REF!:#REF!,0),MATCH(#REF!,#REF!:#REF!,0))</f>
        <v>#REF!</v>
      </c>
    </row>
    <row r="8798" spans="1:6" ht="16.5" x14ac:dyDescent="0.3">
      <c r="A8798" s="9" t="s">
        <v>13527</v>
      </c>
      <c r="B8798" s="9" t="s">
        <v>2498</v>
      </c>
      <c r="C8798" s="10">
        <v>23426</v>
      </c>
      <c r="D8798" s="9">
        <v>9885165231</v>
      </c>
      <c r="E8798" s="9" t="e">
        <f>INDEX(#REF!:#REF!,MATCH($D8798,#REF!:#REF!,0),MATCH(#REF!,#REF!:#REF!,0))</f>
        <v>#REF!</v>
      </c>
      <c r="F8798" s="9" t="e">
        <f>INDEX(#REF!:#REF!,MATCH($D8798,#REF!:#REF!,0),MATCH(#REF!,#REF!:#REF!,0))</f>
        <v>#REF!</v>
      </c>
    </row>
    <row r="8799" spans="1:6" ht="16.5" x14ac:dyDescent="0.3">
      <c r="A8799" s="9" t="s">
        <v>13526</v>
      </c>
      <c r="B8799" s="9" t="s">
        <v>2433</v>
      </c>
      <c r="C8799" s="10">
        <v>47058</v>
      </c>
      <c r="D8799" s="9">
        <v>1419116835</v>
      </c>
      <c r="E8799" s="9" t="e">
        <f>INDEX(#REF!:#REF!,MATCH($D8799,#REF!:#REF!,0),MATCH(#REF!,#REF!:#REF!,0))</f>
        <v>#REF!</v>
      </c>
      <c r="F8799" s="9" t="e">
        <f>INDEX(#REF!:#REF!,MATCH($D8799,#REF!:#REF!,0),MATCH(#REF!,#REF!:#REF!,0))</f>
        <v>#REF!</v>
      </c>
    </row>
    <row r="8800" spans="1:6" ht="16.5" x14ac:dyDescent="0.3">
      <c r="A8800" s="9" t="s">
        <v>13525</v>
      </c>
      <c r="B8800" s="9" t="s">
        <v>2125</v>
      </c>
      <c r="C8800" s="10">
        <v>44505</v>
      </c>
      <c r="D8800" s="9">
        <v>8267733809</v>
      </c>
      <c r="E8800" s="9" t="e">
        <f>INDEX(#REF!:#REF!,MATCH($D8800,#REF!:#REF!,0),MATCH(#REF!,#REF!:#REF!,0))</f>
        <v>#REF!</v>
      </c>
      <c r="F8800" s="9" t="e">
        <f>INDEX(#REF!:#REF!,MATCH($D8800,#REF!:#REF!,0),MATCH(#REF!,#REF!:#REF!,0))</f>
        <v>#REF!</v>
      </c>
    </row>
    <row r="8801" spans="1:6" ht="16.5" x14ac:dyDescent="0.3">
      <c r="A8801" s="9" t="s">
        <v>13524</v>
      </c>
      <c r="B8801" s="9" t="s">
        <v>3079</v>
      </c>
      <c r="C8801" s="10">
        <v>40360</v>
      </c>
      <c r="D8801" s="9">
        <v>6007705854</v>
      </c>
      <c r="E8801" s="9" t="e">
        <f>INDEX(#REF!:#REF!,MATCH($D8801,#REF!:#REF!,0),MATCH(#REF!,#REF!:#REF!,0))</f>
        <v>#REF!</v>
      </c>
      <c r="F8801" s="9" t="e">
        <f>INDEX(#REF!:#REF!,MATCH($D8801,#REF!:#REF!,0),MATCH(#REF!,#REF!:#REF!,0))</f>
        <v>#REF!</v>
      </c>
    </row>
    <row r="8802" spans="1:6" ht="16.5" x14ac:dyDescent="0.3">
      <c r="A8802" s="9" t="s">
        <v>13523</v>
      </c>
      <c r="B8802" s="9" t="s">
        <v>2747</v>
      </c>
      <c r="C8802" s="10">
        <v>44572</v>
      </c>
      <c r="D8802" s="9">
        <v>2659144249</v>
      </c>
      <c r="E8802" s="9" t="e">
        <f>INDEX(#REF!:#REF!,MATCH($D8802,#REF!:#REF!,0),MATCH(#REF!,#REF!:#REF!,0))</f>
        <v>#REF!</v>
      </c>
      <c r="F8802" s="9" t="e">
        <f>INDEX(#REF!:#REF!,MATCH($D8802,#REF!:#REF!,0),MATCH(#REF!,#REF!:#REF!,0))</f>
        <v>#REF!</v>
      </c>
    </row>
    <row r="8803" spans="1:6" ht="16.5" x14ac:dyDescent="0.3">
      <c r="A8803" s="9" t="s">
        <v>13522</v>
      </c>
      <c r="B8803" s="9" t="s">
        <v>2544</v>
      </c>
      <c r="C8803" s="10">
        <v>10274</v>
      </c>
      <c r="D8803" s="9">
        <v>7178607831</v>
      </c>
      <c r="E8803" s="9" t="e">
        <f>INDEX(#REF!:#REF!,MATCH($D8803,#REF!:#REF!,0),MATCH(#REF!,#REF!:#REF!,0))</f>
        <v>#REF!</v>
      </c>
      <c r="F8803" s="9" t="e">
        <f>INDEX(#REF!:#REF!,MATCH($D8803,#REF!:#REF!,0),MATCH(#REF!,#REF!:#REF!,0))</f>
        <v>#REF!</v>
      </c>
    </row>
    <row r="8804" spans="1:6" ht="16.5" x14ac:dyDescent="0.3">
      <c r="A8804" s="9" t="s">
        <v>13521</v>
      </c>
      <c r="B8804" s="9" t="s">
        <v>2564</v>
      </c>
      <c r="C8804" s="10">
        <v>53549</v>
      </c>
      <c r="D8804" s="9">
        <v>7268478941</v>
      </c>
      <c r="E8804" s="9" t="e">
        <f>INDEX(#REF!:#REF!,MATCH($D8804,#REF!:#REF!,0),MATCH(#REF!,#REF!:#REF!,0))</f>
        <v>#REF!</v>
      </c>
      <c r="F8804" s="9" t="e">
        <f>INDEX(#REF!:#REF!,MATCH($D8804,#REF!:#REF!,0),MATCH(#REF!,#REF!:#REF!,0))</f>
        <v>#REF!</v>
      </c>
    </row>
    <row r="8805" spans="1:6" ht="16.5" x14ac:dyDescent="0.3">
      <c r="A8805" s="9" t="s">
        <v>13520</v>
      </c>
      <c r="B8805" s="9" t="s">
        <v>2468</v>
      </c>
      <c r="C8805" s="10">
        <v>41354</v>
      </c>
      <c r="D8805" s="9">
        <v>4759627103</v>
      </c>
      <c r="E8805" s="9" t="e">
        <f>INDEX(#REF!:#REF!,MATCH($D8805,#REF!:#REF!,0),MATCH(#REF!,#REF!:#REF!,0))</f>
        <v>#REF!</v>
      </c>
      <c r="F8805" s="9" t="e">
        <f>INDEX(#REF!:#REF!,MATCH($D8805,#REF!:#REF!,0),MATCH(#REF!,#REF!:#REF!,0))</f>
        <v>#REF!</v>
      </c>
    </row>
    <row r="8806" spans="1:6" ht="16.5" x14ac:dyDescent="0.3">
      <c r="A8806" s="9" t="s">
        <v>13519</v>
      </c>
      <c r="B8806" s="9" t="s">
        <v>2487</v>
      </c>
      <c r="C8806" s="10">
        <v>36337</v>
      </c>
      <c r="D8806" s="9">
        <v>7865341539</v>
      </c>
      <c r="E8806" s="9" t="e">
        <f>INDEX(#REF!:#REF!,MATCH($D8806,#REF!:#REF!,0),MATCH(#REF!,#REF!:#REF!,0))</f>
        <v>#REF!</v>
      </c>
      <c r="F8806" s="9" t="e">
        <f>INDEX(#REF!:#REF!,MATCH($D8806,#REF!:#REF!,0),MATCH(#REF!,#REF!:#REF!,0))</f>
        <v>#REF!</v>
      </c>
    </row>
    <row r="8807" spans="1:6" ht="16.5" x14ac:dyDescent="0.3">
      <c r="A8807" s="9" t="s">
        <v>13518</v>
      </c>
      <c r="B8807" s="9" t="s">
        <v>2468</v>
      </c>
      <c r="C8807" s="10">
        <v>34985</v>
      </c>
      <c r="D8807" s="9">
        <v>3021692982</v>
      </c>
      <c r="E8807" s="9" t="e">
        <f>INDEX(#REF!:#REF!,MATCH($D8807,#REF!:#REF!,0),MATCH(#REF!,#REF!:#REF!,0))</f>
        <v>#REF!</v>
      </c>
      <c r="F8807" s="9" t="e">
        <f>INDEX(#REF!:#REF!,MATCH($D8807,#REF!:#REF!,0),MATCH(#REF!,#REF!:#REF!,0))</f>
        <v>#REF!</v>
      </c>
    </row>
    <row r="8808" spans="1:6" ht="16.5" x14ac:dyDescent="0.3">
      <c r="A8808" s="9" t="s">
        <v>13517</v>
      </c>
      <c r="B8808" s="9" t="s">
        <v>2011</v>
      </c>
      <c r="C8808" s="10">
        <v>24613</v>
      </c>
      <c r="D8808" s="9">
        <v>4716524892</v>
      </c>
      <c r="E8808" s="9" t="e">
        <f>INDEX(#REF!:#REF!,MATCH($D8808,#REF!:#REF!,0),MATCH(#REF!,#REF!:#REF!,0))</f>
        <v>#REF!</v>
      </c>
      <c r="F8808" s="9" t="e">
        <f>INDEX(#REF!:#REF!,MATCH($D8808,#REF!:#REF!,0),MATCH(#REF!,#REF!:#REF!,0))</f>
        <v>#REF!</v>
      </c>
    </row>
    <row r="8809" spans="1:6" ht="16.5" x14ac:dyDescent="0.3">
      <c r="A8809" s="9" t="s">
        <v>13516</v>
      </c>
      <c r="B8809" s="9" t="s">
        <v>2721</v>
      </c>
      <c r="C8809" s="10">
        <v>25903</v>
      </c>
      <c r="D8809" s="9">
        <v>8346855079</v>
      </c>
      <c r="E8809" s="9" t="e">
        <f>INDEX(#REF!:#REF!,MATCH($D8809,#REF!:#REF!,0),MATCH(#REF!,#REF!:#REF!,0))</f>
        <v>#REF!</v>
      </c>
      <c r="F8809" s="9" t="e">
        <f>INDEX(#REF!:#REF!,MATCH($D8809,#REF!:#REF!,0),MATCH(#REF!,#REF!:#REF!,0))</f>
        <v>#REF!</v>
      </c>
    </row>
    <row r="8810" spans="1:6" ht="16.5" x14ac:dyDescent="0.3">
      <c r="A8810" s="9" t="s">
        <v>13515</v>
      </c>
      <c r="B8810" s="9" t="s">
        <v>2107</v>
      </c>
      <c r="C8810" s="10">
        <v>29217</v>
      </c>
      <c r="D8810" s="9">
        <v>6279928705</v>
      </c>
      <c r="E8810" s="9" t="e">
        <f>INDEX(#REF!:#REF!,MATCH($D8810,#REF!:#REF!,0),MATCH(#REF!,#REF!:#REF!,0))</f>
        <v>#REF!</v>
      </c>
      <c r="F8810" s="9" t="e">
        <f>INDEX(#REF!:#REF!,MATCH($D8810,#REF!:#REF!,0),MATCH(#REF!,#REF!:#REF!,0))</f>
        <v>#REF!</v>
      </c>
    </row>
    <row r="8811" spans="1:6" ht="16.5" x14ac:dyDescent="0.3">
      <c r="A8811" s="9" t="s">
        <v>13514</v>
      </c>
      <c r="B8811" s="9" t="s">
        <v>2304</v>
      </c>
      <c r="C8811" s="10">
        <v>30426</v>
      </c>
      <c r="D8811" s="9">
        <v>9939542542</v>
      </c>
      <c r="E8811" s="9" t="e">
        <f>INDEX(#REF!:#REF!,MATCH($D8811,#REF!:#REF!,0),MATCH(#REF!,#REF!:#REF!,0))</f>
        <v>#REF!</v>
      </c>
      <c r="F8811" s="9" t="e">
        <f>INDEX(#REF!:#REF!,MATCH($D8811,#REF!:#REF!,0),MATCH(#REF!,#REF!:#REF!,0))</f>
        <v>#REF!</v>
      </c>
    </row>
    <row r="8812" spans="1:6" ht="16.5" x14ac:dyDescent="0.3">
      <c r="A8812" s="9" t="s">
        <v>13513</v>
      </c>
      <c r="B8812" s="9" t="s">
        <v>2645</v>
      </c>
      <c r="C8812" s="10">
        <v>26720</v>
      </c>
      <c r="D8812" s="9">
        <v>4406664351</v>
      </c>
      <c r="E8812" s="9" t="e">
        <f>INDEX(#REF!:#REF!,MATCH($D8812,#REF!:#REF!,0),MATCH(#REF!,#REF!:#REF!,0))</f>
        <v>#REF!</v>
      </c>
      <c r="F8812" s="9" t="e">
        <f>INDEX(#REF!:#REF!,MATCH($D8812,#REF!:#REF!,0),MATCH(#REF!,#REF!:#REF!,0))</f>
        <v>#REF!</v>
      </c>
    </row>
    <row r="8813" spans="1:6" ht="16.5" x14ac:dyDescent="0.3">
      <c r="A8813" s="9" t="s">
        <v>13512</v>
      </c>
      <c r="B8813" s="9" t="s">
        <v>1997</v>
      </c>
      <c r="C8813" s="10">
        <v>31790</v>
      </c>
      <c r="D8813" s="9">
        <v>2306669465</v>
      </c>
      <c r="E8813" s="9" t="e">
        <f>INDEX(#REF!:#REF!,MATCH($D8813,#REF!:#REF!,0),MATCH(#REF!,#REF!:#REF!,0))</f>
        <v>#REF!</v>
      </c>
      <c r="F8813" s="9" t="e">
        <f>INDEX(#REF!:#REF!,MATCH($D8813,#REF!:#REF!,0),MATCH(#REF!,#REF!:#REF!,0))</f>
        <v>#REF!</v>
      </c>
    </row>
    <row r="8814" spans="1:6" ht="16.5" x14ac:dyDescent="0.3">
      <c r="A8814" s="9" t="s">
        <v>13511</v>
      </c>
      <c r="B8814" s="9" t="s">
        <v>2530</v>
      </c>
      <c r="C8814" s="10">
        <v>23455</v>
      </c>
      <c r="D8814" s="9">
        <v>4997183822</v>
      </c>
      <c r="E8814" s="9" t="e">
        <f>INDEX(#REF!:#REF!,MATCH($D8814,#REF!:#REF!,0),MATCH(#REF!,#REF!:#REF!,0))</f>
        <v>#REF!</v>
      </c>
      <c r="F8814" s="9" t="e">
        <f>INDEX(#REF!:#REF!,MATCH($D8814,#REF!:#REF!,0),MATCH(#REF!,#REF!:#REF!,0))</f>
        <v>#REF!</v>
      </c>
    </row>
    <row r="8815" spans="1:6" ht="16.5" x14ac:dyDescent="0.3">
      <c r="A8815" s="9" t="s">
        <v>13510</v>
      </c>
      <c r="B8815" s="9" t="s">
        <v>2753</v>
      </c>
      <c r="C8815" s="10">
        <v>12797</v>
      </c>
      <c r="D8815" s="9">
        <v>966588630</v>
      </c>
      <c r="E8815" s="9" t="e">
        <f>INDEX(#REF!:#REF!,MATCH($D8815,#REF!:#REF!,0),MATCH(#REF!,#REF!:#REF!,0))</f>
        <v>#REF!</v>
      </c>
      <c r="F8815" s="9" t="e">
        <f>INDEX(#REF!:#REF!,MATCH($D8815,#REF!:#REF!,0),MATCH(#REF!,#REF!:#REF!,0))</f>
        <v>#REF!</v>
      </c>
    </row>
    <row r="8816" spans="1:6" ht="16.5" x14ac:dyDescent="0.3">
      <c r="A8816" s="9" t="s">
        <v>13509</v>
      </c>
      <c r="B8816" s="9" t="s">
        <v>2704</v>
      </c>
      <c r="C8816" s="10">
        <v>33892</v>
      </c>
      <c r="D8816" s="9">
        <v>2493113470</v>
      </c>
      <c r="E8816" s="9" t="e">
        <f>INDEX(#REF!:#REF!,MATCH($D8816,#REF!:#REF!,0),MATCH(#REF!,#REF!:#REF!,0))</f>
        <v>#REF!</v>
      </c>
      <c r="F8816" s="9" t="e">
        <f>INDEX(#REF!:#REF!,MATCH($D8816,#REF!:#REF!,0),MATCH(#REF!,#REF!:#REF!,0))</f>
        <v>#REF!</v>
      </c>
    </row>
    <row r="8817" spans="1:6" ht="16.5" x14ac:dyDescent="0.3">
      <c r="A8817" s="9" t="s">
        <v>13508</v>
      </c>
      <c r="B8817" s="9" t="s">
        <v>2492</v>
      </c>
      <c r="C8817" s="10">
        <v>59081</v>
      </c>
      <c r="D8817" s="9">
        <v>6842911427</v>
      </c>
      <c r="E8817" s="9" t="e">
        <f>INDEX(#REF!:#REF!,MATCH($D8817,#REF!:#REF!,0),MATCH(#REF!,#REF!:#REF!,0))</f>
        <v>#REF!</v>
      </c>
      <c r="F8817" s="9" t="e">
        <f>INDEX(#REF!:#REF!,MATCH($D8817,#REF!:#REF!,0),MATCH(#REF!,#REF!:#REF!,0))</f>
        <v>#REF!</v>
      </c>
    </row>
    <row r="8818" spans="1:6" ht="16.5" x14ac:dyDescent="0.3">
      <c r="A8818" s="9" t="s">
        <v>13507</v>
      </c>
      <c r="B8818" s="9" t="s">
        <v>2212</v>
      </c>
      <c r="C8818" s="10">
        <v>22274</v>
      </c>
      <c r="D8818" s="9">
        <v>4718207207</v>
      </c>
      <c r="E8818" s="9" t="e">
        <f>INDEX(#REF!:#REF!,MATCH($D8818,#REF!:#REF!,0),MATCH(#REF!,#REF!:#REF!,0))</f>
        <v>#REF!</v>
      </c>
      <c r="F8818" s="9" t="e">
        <f>INDEX(#REF!:#REF!,MATCH($D8818,#REF!:#REF!,0),MATCH(#REF!,#REF!:#REF!,0))</f>
        <v>#REF!</v>
      </c>
    </row>
    <row r="8819" spans="1:6" ht="16.5" x14ac:dyDescent="0.3">
      <c r="A8819" s="9" t="s">
        <v>13506</v>
      </c>
      <c r="B8819" s="9" t="s">
        <v>2095</v>
      </c>
      <c r="C8819" s="10">
        <v>11990</v>
      </c>
      <c r="D8819" s="9">
        <v>7625163059</v>
      </c>
      <c r="E8819" s="9" t="e">
        <f>INDEX(#REF!:#REF!,MATCH($D8819,#REF!:#REF!,0),MATCH(#REF!,#REF!:#REF!,0))</f>
        <v>#REF!</v>
      </c>
      <c r="F8819" s="9" t="e">
        <f>INDEX(#REF!:#REF!,MATCH($D8819,#REF!:#REF!,0),MATCH(#REF!,#REF!:#REF!,0))</f>
        <v>#REF!</v>
      </c>
    </row>
    <row r="8820" spans="1:6" ht="16.5" x14ac:dyDescent="0.3">
      <c r="A8820" s="9" t="s">
        <v>13505</v>
      </c>
      <c r="B8820" s="9" t="s">
        <v>2935</v>
      </c>
      <c r="C8820" s="10">
        <v>22657</v>
      </c>
      <c r="D8820" s="9">
        <v>2237103631</v>
      </c>
      <c r="E8820" s="9" t="e">
        <f>INDEX(#REF!:#REF!,MATCH($D8820,#REF!:#REF!,0),MATCH(#REF!,#REF!:#REF!,0))</f>
        <v>#REF!</v>
      </c>
      <c r="F8820" s="9" t="e">
        <f>INDEX(#REF!:#REF!,MATCH($D8820,#REF!:#REF!,0),MATCH(#REF!,#REF!:#REF!,0))</f>
        <v>#REF!</v>
      </c>
    </row>
    <row r="8821" spans="1:6" ht="16.5" x14ac:dyDescent="0.3">
      <c r="A8821" s="9" t="s">
        <v>13504</v>
      </c>
      <c r="B8821" s="9" t="s">
        <v>3841</v>
      </c>
      <c r="C8821" s="10">
        <v>28844</v>
      </c>
      <c r="D8821" s="9">
        <v>2480515559</v>
      </c>
      <c r="E8821" s="9" t="e">
        <f>INDEX(#REF!:#REF!,MATCH($D8821,#REF!:#REF!,0),MATCH(#REF!,#REF!:#REF!,0))</f>
        <v>#REF!</v>
      </c>
      <c r="F8821" s="9" t="e">
        <f>INDEX(#REF!:#REF!,MATCH($D8821,#REF!:#REF!,0),MATCH(#REF!,#REF!:#REF!,0))</f>
        <v>#REF!</v>
      </c>
    </row>
    <row r="8822" spans="1:6" ht="16.5" x14ac:dyDescent="0.3">
      <c r="A8822" s="9" t="s">
        <v>13503</v>
      </c>
      <c r="B8822" s="9" t="s">
        <v>2310</v>
      </c>
      <c r="C8822" s="10">
        <v>25963</v>
      </c>
      <c r="D8822" s="9">
        <v>9328457335</v>
      </c>
      <c r="E8822" s="9" t="e">
        <f>INDEX(#REF!:#REF!,MATCH($D8822,#REF!:#REF!,0),MATCH(#REF!,#REF!:#REF!,0))</f>
        <v>#REF!</v>
      </c>
      <c r="F8822" s="9" t="e">
        <f>INDEX(#REF!:#REF!,MATCH($D8822,#REF!:#REF!,0),MATCH(#REF!,#REF!:#REF!,0))</f>
        <v>#REF!</v>
      </c>
    </row>
    <row r="8823" spans="1:6" ht="16.5" x14ac:dyDescent="0.3">
      <c r="A8823" s="9" t="s">
        <v>13502</v>
      </c>
      <c r="B8823" s="9" t="s">
        <v>2095</v>
      </c>
      <c r="C8823" s="10">
        <v>33713</v>
      </c>
      <c r="D8823" s="9">
        <v>9892583027</v>
      </c>
      <c r="E8823" s="9" t="e">
        <f>INDEX(#REF!:#REF!,MATCH($D8823,#REF!:#REF!,0),MATCH(#REF!,#REF!:#REF!,0))</f>
        <v>#REF!</v>
      </c>
      <c r="F8823" s="9" t="e">
        <f>INDEX(#REF!:#REF!,MATCH($D8823,#REF!:#REF!,0),MATCH(#REF!,#REF!:#REF!,0))</f>
        <v>#REF!</v>
      </c>
    </row>
    <row r="8824" spans="1:6" ht="16.5" x14ac:dyDescent="0.3">
      <c r="A8824" s="9" t="s">
        <v>13501</v>
      </c>
      <c r="B8824" s="9" t="s">
        <v>2443</v>
      </c>
      <c r="C8824" s="10">
        <v>38850</v>
      </c>
      <c r="D8824" s="9">
        <v>3469413983</v>
      </c>
      <c r="E8824" s="9" t="e">
        <f>INDEX(#REF!:#REF!,MATCH($D8824,#REF!:#REF!,0),MATCH(#REF!,#REF!:#REF!,0))</f>
        <v>#REF!</v>
      </c>
      <c r="F8824" s="9" t="e">
        <f>INDEX(#REF!:#REF!,MATCH($D8824,#REF!:#REF!,0),MATCH(#REF!,#REF!:#REF!,0))</f>
        <v>#REF!</v>
      </c>
    </row>
    <row r="8825" spans="1:6" ht="16.5" x14ac:dyDescent="0.3">
      <c r="A8825" s="9" t="s">
        <v>13500</v>
      </c>
      <c r="B8825" s="9" t="s">
        <v>2595</v>
      </c>
      <c r="C8825" s="10">
        <v>24678</v>
      </c>
      <c r="D8825" s="9">
        <v>7824503232</v>
      </c>
      <c r="E8825" s="9" t="e">
        <f>INDEX(#REF!:#REF!,MATCH($D8825,#REF!:#REF!,0),MATCH(#REF!,#REF!:#REF!,0))</f>
        <v>#REF!</v>
      </c>
      <c r="F8825" s="9" t="e">
        <f>INDEX(#REF!:#REF!,MATCH($D8825,#REF!:#REF!,0),MATCH(#REF!,#REF!:#REF!,0))</f>
        <v>#REF!</v>
      </c>
    </row>
    <row r="8826" spans="1:6" ht="16.5" x14ac:dyDescent="0.3">
      <c r="A8826" s="9" t="s">
        <v>13499</v>
      </c>
      <c r="B8826" s="9" t="s">
        <v>2027</v>
      </c>
      <c r="C8826" s="10">
        <v>14995</v>
      </c>
      <c r="D8826" s="9">
        <v>2657442315</v>
      </c>
      <c r="E8826" s="9" t="e">
        <f>INDEX(#REF!:#REF!,MATCH($D8826,#REF!:#REF!,0),MATCH(#REF!,#REF!:#REF!,0))</f>
        <v>#REF!</v>
      </c>
      <c r="F8826" s="9" t="e">
        <f>INDEX(#REF!:#REF!,MATCH($D8826,#REF!:#REF!,0),MATCH(#REF!,#REF!:#REF!,0))</f>
        <v>#REF!</v>
      </c>
    </row>
    <row r="8827" spans="1:6" ht="16.5" x14ac:dyDescent="0.3">
      <c r="A8827" s="9" t="s">
        <v>13498</v>
      </c>
      <c r="B8827" s="9" t="s">
        <v>3177</v>
      </c>
      <c r="C8827" s="10">
        <v>42108</v>
      </c>
      <c r="D8827" s="9">
        <v>7054972058</v>
      </c>
      <c r="E8827" s="9" t="e">
        <f>INDEX(#REF!:#REF!,MATCH($D8827,#REF!:#REF!,0),MATCH(#REF!,#REF!:#REF!,0))</f>
        <v>#REF!</v>
      </c>
      <c r="F8827" s="9" t="e">
        <f>INDEX(#REF!:#REF!,MATCH($D8827,#REF!:#REF!,0),MATCH(#REF!,#REF!:#REF!,0))</f>
        <v>#REF!</v>
      </c>
    </row>
    <row r="8828" spans="1:6" ht="16.5" x14ac:dyDescent="0.3">
      <c r="A8828" s="9" t="s">
        <v>13497</v>
      </c>
      <c r="B8828" s="9" t="s">
        <v>1945</v>
      </c>
      <c r="C8828" s="10">
        <v>30588</v>
      </c>
      <c r="D8828" s="9">
        <v>7367438190</v>
      </c>
      <c r="E8828" s="9" t="e">
        <f>INDEX(#REF!:#REF!,MATCH($D8828,#REF!:#REF!,0),MATCH(#REF!,#REF!:#REF!,0))</f>
        <v>#REF!</v>
      </c>
      <c r="F8828" s="9" t="e">
        <f>INDEX(#REF!:#REF!,MATCH($D8828,#REF!:#REF!,0),MATCH(#REF!,#REF!:#REF!,0))</f>
        <v>#REF!</v>
      </c>
    </row>
    <row r="8829" spans="1:6" ht="16.5" x14ac:dyDescent="0.3">
      <c r="A8829" s="9" t="s">
        <v>13496</v>
      </c>
      <c r="B8829" s="9" t="s">
        <v>1957</v>
      </c>
      <c r="C8829" s="10">
        <v>32000</v>
      </c>
      <c r="D8829" s="9">
        <v>4768254810</v>
      </c>
      <c r="E8829" s="9" t="e">
        <f>INDEX(#REF!:#REF!,MATCH($D8829,#REF!:#REF!,0),MATCH(#REF!,#REF!:#REF!,0))</f>
        <v>#REF!</v>
      </c>
      <c r="F8829" s="9" t="e">
        <f>INDEX(#REF!:#REF!,MATCH($D8829,#REF!:#REF!,0),MATCH(#REF!,#REF!:#REF!,0))</f>
        <v>#REF!</v>
      </c>
    </row>
    <row r="8830" spans="1:6" ht="16.5" x14ac:dyDescent="0.3">
      <c r="A8830" s="9" t="s">
        <v>13495</v>
      </c>
      <c r="B8830" s="9" t="s">
        <v>2161</v>
      </c>
      <c r="C8830" s="10">
        <v>31306</v>
      </c>
      <c r="D8830" s="9">
        <v>9072843924</v>
      </c>
      <c r="E8830" s="9" t="e">
        <f>INDEX(#REF!:#REF!,MATCH($D8830,#REF!:#REF!,0),MATCH(#REF!,#REF!:#REF!,0))</f>
        <v>#REF!</v>
      </c>
      <c r="F8830" s="9" t="e">
        <f>INDEX(#REF!:#REF!,MATCH($D8830,#REF!:#REF!,0),MATCH(#REF!,#REF!:#REF!,0))</f>
        <v>#REF!</v>
      </c>
    </row>
    <row r="8831" spans="1:6" ht="16.5" x14ac:dyDescent="0.3">
      <c r="A8831" s="9" t="s">
        <v>13494</v>
      </c>
      <c r="B8831" s="9" t="s">
        <v>3079</v>
      </c>
      <c r="C8831" s="10">
        <v>19192</v>
      </c>
      <c r="D8831" s="9">
        <v>6126779991</v>
      </c>
      <c r="E8831" s="9" t="e">
        <f>INDEX(#REF!:#REF!,MATCH($D8831,#REF!:#REF!,0),MATCH(#REF!,#REF!:#REF!,0))</f>
        <v>#REF!</v>
      </c>
      <c r="F8831" s="9" t="e">
        <f>INDEX(#REF!:#REF!,MATCH($D8831,#REF!:#REF!,0),MATCH(#REF!,#REF!:#REF!,0))</f>
        <v>#REF!</v>
      </c>
    </row>
    <row r="8832" spans="1:6" ht="16.5" x14ac:dyDescent="0.3">
      <c r="A8832" s="9" t="s">
        <v>13493</v>
      </c>
      <c r="B8832" s="9" t="s">
        <v>2615</v>
      </c>
      <c r="C8832" s="10">
        <v>21817</v>
      </c>
      <c r="D8832" s="9">
        <v>5142790693</v>
      </c>
      <c r="E8832" s="9" t="e">
        <f>INDEX(#REF!:#REF!,MATCH($D8832,#REF!:#REF!,0),MATCH(#REF!,#REF!:#REF!,0))</f>
        <v>#REF!</v>
      </c>
      <c r="F8832" s="9" t="e">
        <f>INDEX(#REF!:#REF!,MATCH($D8832,#REF!:#REF!,0),MATCH(#REF!,#REF!:#REF!,0))</f>
        <v>#REF!</v>
      </c>
    </row>
    <row r="8833" spans="1:6" ht="16.5" x14ac:dyDescent="0.3">
      <c r="A8833" s="9" t="s">
        <v>13492</v>
      </c>
      <c r="B8833" s="9" t="s">
        <v>3177</v>
      </c>
      <c r="C8833" s="10">
        <v>41507</v>
      </c>
      <c r="D8833" s="9">
        <v>7769010411</v>
      </c>
      <c r="E8833" s="9" t="e">
        <f>INDEX(#REF!:#REF!,MATCH($D8833,#REF!:#REF!,0),MATCH(#REF!,#REF!:#REF!,0))</f>
        <v>#REF!</v>
      </c>
      <c r="F8833" s="9" t="e">
        <f>INDEX(#REF!:#REF!,MATCH($D8833,#REF!:#REF!,0),MATCH(#REF!,#REF!:#REF!,0))</f>
        <v>#REF!</v>
      </c>
    </row>
    <row r="8834" spans="1:6" ht="16.5" x14ac:dyDescent="0.3">
      <c r="A8834" s="9" t="s">
        <v>13491</v>
      </c>
      <c r="B8834" s="9" t="s">
        <v>2445</v>
      </c>
      <c r="C8834" s="10">
        <v>34925</v>
      </c>
      <c r="D8834" s="9">
        <v>6173504774</v>
      </c>
      <c r="E8834" s="9" t="e">
        <f>INDEX(#REF!:#REF!,MATCH($D8834,#REF!:#REF!,0),MATCH(#REF!,#REF!:#REF!,0))</f>
        <v>#REF!</v>
      </c>
      <c r="F8834" s="9" t="e">
        <f>INDEX(#REF!:#REF!,MATCH($D8834,#REF!:#REF!,0),MATCH(#REF!,#REF!:#REF!,0))</f>
        <v>#REF!</v>
      </c>
    </row>
    <row r="8835" spans="1:6" ht="16.5" x14ac:dyDescent="0.3">
      <c r="A8835" s="9" t="s">
        <v>13490</v>
      </c>
      <c r="B8835" s="9" t="s">
        <v>3049</v>
      </c>
      <c r="C8835" s="10">
        <v>20729</v>
      </c>
      <c r="D8835" s="9">
        <v>5519420165</v>
      </c>
      <c r="E8835" s="9" t="e">
        <f>INDEX(#REF!:#REF!,MATCH($D8835,#REF!:#REF!,0),MATCH(#REF!,#REF!:#REF!,0))</f>
        <v>#REF!</v>
      </c>
      <c r="F8835" s="9" t="e">
        <f>INDEX(#REF!:#REF!,MATCH($D8835,#REF!:#REF!,0),MATCH(#REF!,#REF!:#REF!,0))</f>
        <v>#REF!</v>
      </c>
    </row>
    <row r="8836" spans="1:6" ht="16.5" x14ac:dyDescent="0.3">
      <c r="A8836" s="9" t="s">
        <v>13489</v>
      </c>
      <c r="B8836" s="9" t="s">
        <v>2833</v>
      </c>
      <c r="C8836" s="10">
        <v>37350</v>
      </c>
      <c r="D8836" s="9">
        <v>9229113786</v>
      </c>
      <c r="E8836" s="9" t="e">
        <f>INDEX(#REF!:#REF!,MATCH($D8836,#REF!:#REF!,0),MATCH(#REF!,#REF!:#REF!,0))</f>
        <v>#REF!</v>
      </c>
      <c r="F8836" s="9" t="e">
        <f>INDEX(#REF!:#REF!,MATCH($D8836,#REF!:#REF!,0),MATCH(#REF!,#REF!:#REF!,0))</f>
        <v>#REF!</v>
      </c>
    </row>
    <row r="8837" spans="1:6" ht="16.5" x14ac:dyDescent="0.3">
      <c r="A8837" s="9" t="s">
        <v>13488</v>
      </c>
      <c r="B8837" s="9" t="s">
        <v>2371</v>
      </c>
      <c r="C8837" s="10">
        <v>42531</v>
      </c>
      <c r="D8837" s="9">
        <v>8620758454</v>
      </c>
      <c r="E8837" s="9" t="e">
        <f>INDEX(#REF!:#REF!,MATCH($D8837,#REF!:#REF!,0),MATCH(#REF!,#REF!:#REF!,0))</f>
        <v>#REF!</v>
      </c>
      <c r="F8837" s="9" t="e">
        <f>INDEX(#REF!:#REF!,MATCH($D8837,#REF!:#REF!,0),MATCH(#REF!,#REF!:#REF!,0))</f>
        <v>#REF!</v>
      </c>
    </row>
    <row r="8838" spans="1:6" ht="16.5" x14ac:dyDescent="0.3">
      <c r="A8838" s="9" t="s">
        <v>13487</v>
      </c>
      <c r="B8838" s="9" t="s">
        <v>2077</v>
      </c>
      <c r="C8838" s="10">
        <v>32242</v>
      </c>
      <c r="D8838" s="9">
        <v>4852897158</v>
      </c>
      <c r="E8838" s="9" t="e">
        <f>INDEX(#REF!:#REF!,MATCH($D8838,#REF!:#REF!,0),MATCH(#REF!,#REF!:#REF!,0))</f>
        <v>#REF!</v>
      </c>
      <c r="F8838" s="9" t="e">
        <f>INDEX(#REF!:#REF!,MATCH($D8838,#REF!:#REF!,0),MATCH(#REF!,#REF!:#REF!,0))</f>
        <v>#REF!</v>
      </c>
    </row>
    <row r="8839" spans="1:6" ht="16.5" x14ac:dyDescent="0.3">
      <c r="A8839" s="9" t="s">
        <v>13486</v>
      </c>
      <c r="B8839" s="9" t="s">
        <v>2655</v>
      </c>
      <c r="C8839" s="10">
        <v>53909</v>
      </c>
      <c r="D8839" s="9">
        <v>1472093461</v>
      </c>
      <c r="E8839" s="9" t="e">
        <f>INDEX(#REF!:#REF!,MATCH($D8839,#REF!:#REF!,0),MATCH(#REF!,#REF!:#REF!,0))</f>
        <v>#REF!</v>
      </c>
      <c r="F8839" s="9" t="e">
        <f>INDEX(#REF!:#REF!,MATCH($D8839,#REF!:#REF!,0),MATCH(#REF!,#REF!:#REF!,0))</f>
        <v>#REF!</v>
      </c>
    </row>
    <row r="8840" spans="1:6" ht="16.5" x14ac:dyDescent="0.3">
      <c r="A8840" s="9" t="s">
        <v>13485</v>
      </c>
      <c r="B8840" s="9" t="s">
        <v>2304</v>
      </c>
      <c r="C8840" s="10">
        <v>21379</v>
      </c>
      <c r="D8840" s="9">
        <v>8350412399</v>
      </c>
      <c r="E8840" s="9" t="e">
        <f>INDEX(#REF!:#REF!,MATCH($D8840,#REF!:#REF!,0),MATCH(#REF!,#REF!:#REF!,0))</f>
        <v>#REF!</v>
      </c>
      <c r="F8840" s="9" t="e">
        <f>INDEX(#REF!:#REF!,MATCH($D8840,#REF!:#REF!,0),MATCH(#REF!,#REF!:#REF!,0))</f>
        <v>#REF!</v>
      </c>
    </row>
    <row r="8841" spans="1:6" ht="16.5" x14ac:dyDescent="0.3">
      <c r="A8841" s="9" t="s">
        <v>13484</v>
      </c>
      <c r="B8841" s="9" t="s">
        <v>3042</v>
      </c>
      <c r="C8841" s="10">
        <v>51247</v>
      </c>
      <c r="D8841" s="9">
        <v>8154943166</v>
      </c>
      <c r="E8841" s="9" t="e">
        <f>INDEX(#REF!:#REF!,MATCH($D8841,#REF!:#REF!,0),MATCH(#REF!,#REF!:#REF!,0))</f>
        <v>#REF!</v>
      </c>
      <c r="F8841" s="9" t="e">
        <f>INDEX(#REF!:#REF!,MATCH($D8841,#REF!:#REF!,0),MATCH(#REF!,#REF!:#REF!,0))</f>
        <v>#REF!</v>
      </c>
    </row>
    <row r="8842" spans="1:6" ht="16.5" x14ac:dyDescent="0.3">
      <c r="A8842" s="9" t="s">
        <v>13483</v>
      </c>
      <c r="B8842" s="9" t="s">
        <v>2574</v>
      </c>
      <c r="C8842" s="10">
        <v>43511</v>
      </c>
      <c r="D8842" s="9">
        <v>8099854152</v>
      </c>
      <c r="E8842" s="9" t="e">
        <f>INDEX(#REF!:#REF!,MATCH($D8842,#REF!:#REF!,0),MATCH(#REF!,#REF!:#REF!,0))</f>
        <v>#REF!</v>
      </c>
      <c r="F8842" s="9" t="e">
        <f>INDEX(#REF!:#REF!,MATCH($D8842,#REF!:#REF!,0),MATCH(#REF!,#REF!:#REF!,0))</f>
        <v>#REF!</v>
      </c>
    </row>
    <row r="8843" spans="1:6" ht="16.5" x14ac:dyDescent="0.3">
      <c r="A8843" s="9" t="s">
        <v>13482</v>
      </c>
      <c r="B8843" s="9" t="s">
        <v>2568</v>
      </c>
      <c r="C8843" s="10">
        <v>27196</v>
      </c>
      <c r="D8843" s="9">
        <v>6789106936</v>
      </c>
      <c r="E8843" s="9" t="e">
        <f>INDEX(#REF!:#REF!,MATCH($D8843,#REF!:#REF!,0),MATCH(#REF!,#REF!:#REF!,0))</f>
        <v>#REF!</v>
      </c>
      <c r="F8843" s="9" t="e">
        <f>INDEX(#REF!:#REF!,MATCH($D8843,#REF!:#REF!,0),MATCH(#REF!,#REF!:#REF!,0))</f>
        <v>#REF!</v>
      </c>
    </row>
    <row r="8844" spans="1:6" ht="16.5" x14ac:dyDescent="0.3">
      <c r="A8844" s="9" t="s">
        <v>13481</v>
      </c>
      <c r="B8844" s="9" t="s">
        <v>3079</v>
      </c>
      <c r="C8844" s="10">
        <v>17465</v>
      </c>
      <c r="D8844" s="9">
        <v>8748349712</v>
      </c>
      <c r="E8844" s="9" t="e">
        <f>INDEX(#REF!:#REF!,MATCH($D8844,#REF!:#REF!,0),MATCH(#REF!,#REF!:#REF!,0))</f>
        <v>#REF!</v>
      </c>
      <c r="F8844" s="9" t="e">
        <f>INDEX(#REF!:#REF!,MATCH($D8844,#REF!:#REF!,0),MATCH(#REF!,#REF!:#REF!,0))</f>
        <v>#REF!</v>
      </c>
    </row>
    <row r="8845" spans="1:6" ht="16.5" x14ac:dyDescent="0.3">
      <c r="A8845" s="9" t="s">
        <v>13480</v>
      </c>
      <c r="B8845" s="9" t="s">
        <v>2485</v>
      </c>
      <c r="C8845" s="10">
        <v>47153</v>
      </c>
      <c r="D8845" s="9">
        <v>5623178685</v>
      </c>
      <c r="E8845" s="9" t="e">
        <f>INDEX(#REF!:#REF!,MATCH($D8845,#REF!:#REF!,0),MATCH(#REF!,#REF!:#REF!,0))</f>
        <v>#REF!</v>
      </c>
      <c r="F8845" s="9" t="e">
        <f>INDEX(#REF!:#REF!,MATCH($D8845,#REF!:#REF!,0),MATCH(#REF!,#REF!:#REF!,0))</f>
        <v>#REF!</v>
      </c>
    </row>
    <row r="8846" spans="1:6" ht="16.5" x14ac:dyDescent="0.3">
      <c r="A8846" s="9" t="s">
        <v>13479</v>
      </c>
      <c r="B8846" s="9" t="s">
        <v>2443</v>
      </c>
      <c r="C8846" s="10">
        <v>16675</v>
      </c>
      <c r="D8846" s="9">
        <v>8682006391</v>
      </c>
      <c r="E8846" s="9" t="e">
        <f>INDEX(#REF!:#REF!,MATCH($D8846,#REF!:#REF!,0),MATCH(#REF!,#REF!:#REF!,0))</f>
        <v>#REF!</v>
      </c>
      <c r="F8846" s="9" t="e">
        <f>INDEX(#REF!:#REF!,MATCH($D8846,#REF!:#REF!,0),MATCH(#REF!,#REF!:#REF!,0))</f>
        <v>#REF!</v>
      </c>
    </row>
    <row r="8847" spans="1:6" ht="16.5" x14ac:dyDescent="0.3">
      <c r="A8847" s="9" t="s">
        <v>13478</v>
      </c>
      <c r="B8847" s="9" t="s">
        <v>2065</v>
      </c>
      <c r="C8847" s="10">
        <v>25711</v>
      </c>
      <c r="D8847" s="9">
        <v>9458563771</v>
      </c>
      <c r="E8847" s="9" t="e">
        <f>INDEX(#REF!:#REF!,MATCH($D8847,#REF!:#REF!,0),MATCH(#REF!,#REF!:#REF!,0))</f>
        <v>#REF!</v>
      </c>
      <c r="F8847" s="9" t="e">
        <f>INDEX(#REF!:#REF!,MATCH($D8847,#REF!:#REF!,0),MATCH(#REF!,#REF!:#REF!,0))</f>
        <v>#REF!</v>
      </c>
    </row>
    <row r="8848" spans="1:6" ht="16.5" x14ac:dyDescent="0.3">
      <c r="A8848" s="9" t="s">
        <v>13477</v>
      </c>
      <c r="B8848" s="9" t="s">
        <v>2230</v>
      </c>
      <c r="C8848" s="10">
        <v>30950</v>
      </c>
      <c r="D8848" s="9">
        <v>7325246862</v>
      </c>
      <c r="E8848" s="9" t="e">
        <f>INDEX(#REF!:#REF!,MATCH($D8848,#REF!:#REF!,0),MATCH(#REF!,#REF!:#REF!,0))</f>
        <v>#REF!</v>
      </c>
      <c r="F8848" s="9" t="e">
        <f>INDEX(#REF!:#REF!,MATCH($D8848,#REF!:#REF!,0),MATCH(#REF!,#REF!:#REF!,0))</f>
        <v>#REF!</v>
      </c>
    </row>
    <row r="8849" spans="1:6" ht="16.5" x14ac:dyDescent="0.3">
      <c r="A8849" s="9" t="s">
        <v>13476</v>
      </c>
      <c r="B8849" s="9" t="s">
        <v>2025</v>
      </c>
      <c r="C8849" s="10">
        <v>14787</v>
      </c>
      <c r="D8849" s="9">
        <v>2740930763</v>
      </c>
      <c r="E8849" s="9" t="e">
        <f>INDEX(#REF!:#REF!,MATCH($D8849,#REF!:#REF!,0),MATCH(#REF!,#REF!:#REF!,0))</f>
        <v>#REF!</v>
      </c>
      <c r="F8849" s="9" t="e">
        <f>INDEX(#REF!:#REF!,MATCH($D8849,#REF!:#REF!,0),MATCH(#REF!,#REF!:#REF!,0))</f>
        <v>#REF!</v>
      </c>
    </row>
    <row r="8850" spans="1:6" ht="16.5" x14ac:dyDescent="0.3">
      <c r="A8850" s="9" t="s">
        <v>13475</v>
      </c>
      <c r="B8850" s="9" t="s">
        <v>2081</v>
      </c>
      <c r="C8850" s="10">
        <v>16531</v>
      </c>
      <c r="D8850" s="9">
        <v>896700143</v>
      </c>
      <c r="E8850" s="9" t="e">
        <f>INDEX(#REF!:#REF!,MATCH($D8850,#REF!:#REF!,0),MATCH(#REF!,#REF!:#REF!,0))</f>
        <v>#REF!</v>
      </c>
      <c r="F8850" s="9" t="e">
        <f>INDEX(#REF!:#REF!,MATCH($D8850,#REF!:#REF!,0),MATCH(#REF!,#REF!:#REF!,0))</f>
        <v>#REF!</v>
      </c>
    </row>
    <row r="8851" spans="1:6" ht="16.5" x14ac:dyDescent="0.3">
      <c r="A8851" s="9" t="s">
        <v>13474</v>
      </c>
      <c r="B8851" s="9" t="s">
        <v>2105</v>
      </c>
      <c r="C8851" s="10">
        <v>27509</v>
      </c>
      <c r="D8851" s="9">
        <v>8516539148</v>
      </c>
      <c r="E8851" s="9" t="e">
        <f>INDEX(#REF!:#REF!,MATCH($D8851,#REF!:#REF!,0),MATCH(#REF!,#REF!:#REF!,0))</f>
        <v>#REF!</v>
      </c>
      <c r="F8851" s="9" t="e">
        <f>INDEX(#REF!:#REF!,MATCH($D8851,#REF!:#REF!,0),MATCH(#REF!,#REF!:#REF!,0))</f>
        <v>#REF!</v>
      </c>
    </row>
    <row r="8852" spans="1:6" ht="16.5" x14ac:dyDescent="0.3">
      <c r="A8852" s="9" t="s">
        <v>13473</v>
      </c>
      <c r="B8852" s="9" t="s">
        <v>1983</v>
      </c>
      <c r="C8852" s="10">
        <v>20504</v>
      </c>
      <c r="D8852" s="9">
        <v>3524504531</v>
      </c>
      <c r="E8852" s="9" t="e">
        <f>INDEX(#REF!:#REF!,MATCH($D8852,#REF!:#REF!,0),MATCH(#REF!,#REF!:#REF!,0))</f>
        <v>#REF!</v>
      </c>
      <c r="F8852" s="9" t="e">
        <f>INDEX(#REF!:#REF!,MATCH($D8852,#REF!:#REF!,0),MATCH(#REF!,#REF!:#REF!,0))</f>
        <v>#REF!</v>
      </c>
    </row>
    <row r="8853" spans="1:6" ht="16.5" x14ac:dyDescent="0.3">
      <c r="A8853" s="9" t="s">
        <v>13472</v>
      </c>
      <c r="B8853" s="9" t="s">
        <v>2826</v>
      </c>
      <c r="C8853" s="10">
        <v>50759</v>
      </c>
      <c r="D8853" s="9">
        <v>209942509</v>
      </c>
      <c r="E8853" s="9" t="e">
        <f>INDEX(#REF!:#REF!,MATCH($D8853,#REF!:#REF!,0),MATCH(#REF!,#REF!:#REF!,0))</f>
        <v>#REF!</v>
      </c>
      <c r="F8853" s="9" t="e">
        <f>INDEX(#REF!:#REF!,MATCH($D8853,#REF!:#REF!,0),MATCH(#REF!,#REF!:#REF!,0))</f>
        <v>#REF!</v>
      </c>
    </row>
    <row r="8854" spans="1:6" ht="16.5" x14ac:dyDescent="0.3">
      <c r="A8854" s="9" t="s">
        <v>13471</v>
      </c>
      <c r="B8854" s="9" t="s">
        <v>2277</v>
      </c>
      <c r="C8854" s="10">
        <v>38062</v>
      </c>
      <c r="D8854" s="9">
        <v>495702854</v>
      </c>
      <c r="E8854" s="9" t="e">
        <f>INDEX(#REF!:#REF!,MATCH($D8854,#REF!:#REF!,0),MATCH(#REF!,#REF!:#REF!,0))</f>
        <v>#REF!</v>
      </c>
      <c r="F8854" s="9" t="e">
        <f>INDEX(#REF!:#REF!,MATCH($D8854,#REF!:#REF!,0),MATCH(#REF!,#REF!:#REF!,0))</f>
        <v>#REF!</v>
      </c>
    </row>
    <row r="8855" spans="1:6" ht="16.5" x14ac:dyDescent="0.3">
      <c r="A8855" s="9" t="s">
        <v>13470</v>
      </c>
      <c r="B8855" s="9" t="s">
        <v>1965</v>
      </c>
      <c r="C8855" s="10">
        <v>25818</v>
      </c>
      <c r="D8855" s="9">
        <v>7281103514</v>
      </c>
      <c r="E8855" s="9" t="e">
        <f>INDEX(#REF!:#REF!,MATCH($D8855,#REF!:#REF!,0),MATCH(#REF!,#REF!:#REF!,0))</f>
        <v>#REF!</v>
      </c>
      <c r="F8855" s="9" t="e">
        <f>INDEX(#REF!:#REF!,MATCH($D8855,#REF!:#REF!,0),MATCH(#REF!,#REF!:#REF!,0))</f>
        <v>#REF!</v>
      </c>
    </row>
    <row r="8856" spans="1:6" ht="16.5" x14ac:dyDescent="0.3">
      <c r="A8856" s="9" t="s">
        <v>13469</v>
      </c>
      <c r="B8856" s="9" t="s">
        <v>2262</v>
      </c>
      <c r="C8856" s="10">
        <v>38124</v>
      </c>
      <c r="D8856" s="9">
        <v>9260254965</v>
      </c>
      <c r="E8856" s="9" t="e">
        <f>INDEX(#REF!:#REF!,MATCH($D8856,#REF!:#REF!,0),MATCH(#REF!,#REF!:#REF!,0))</f>
        <v>#REF!</v>
      </c>
      <c r="F8856" s="9" t="e">
        <f>INDEX(#REF!:#REF!,MATCH($D8856,#REF!:#REF!,0),MATCH(#REF!,#REF!:#REF!,0))</f>
        <v>#REF!</v>
      </c>
    </row>
    <row r="8857" spans="1:6" ht="16.5" x14ac:dyDescent="0.3">
      <c r="A8857" s="9" t="s">
        <v>13468</v>
      </c>
      <c r="B8857" s="9" t="s">
        <v>2418</v>
      </c>
      <c r="C8857" s="10">
        <v>25672</v>
      </c>
      <c r="D8857" s="9">
        <v>9624054975</v>
      </c>
      <c r="E8857" s="9" t="e">
        <f>INDEX(#REF!:#REF!,MATCH($D8857,#REF!:#REF!,0),MATCH(#REF!,#REF!:#REF!,0))</f>
        <v>#REF!</v>
      </c>
      <c r="F8857" s="9" t="e">
        <f>INDEX(#REF!:#REF!,MATCH($D8857,#REF!:#REF!,0),MATCH(#REF!,#REF!:#REF!,0))</f>
        <v>#REF!</v>
      </c>
    </row>
    <row r="8858" spans="1:6" ht="16.5" x14ac:dyDescent="0.3">
      <c r="A8858" s="9" t="s">
        <v>13467</v>
      </c>
      <c r="B8858" s="9" t="s">
        <v>2095</v>
      </c>
      <c r="C8858" s="10">
        <v>35980</v>
      </c>
      <c r="D8858" s="9">
        <v>2524849899</v>
      </c>
      <c r="E8858" s="9" t="e">
        <f>INDEX(#REF!:#REF!,MATCH($D8858,#REF!:#REF!,0),MATCH(#REF!,#REF!:#REF!,0))</f>
        <v>#REF!</v>
      </c>
      <c r="F8858" s="9" t="e">
        <f>INDEX(#REF!:#REF!,MATCH($D8858,#REF!:#REF!,0),MATCH(#REF!,#REF!:#REF!,0))</f>
        <v>#REF!</v>
      </c>
    </row>
    <row r="8859" spans="1:6" ht="16.5" x14ac:dyDescent="0.3">
      <c r="A8859" s="9" t="s">
        <v>13466</v>
      </c>
      <c r="B8859" s="9" t="s">
        <v>3125</v>
      </c>
      <c r="C8859" s="10">
        <v>55591</v>
      </c>
      <c r="D8859" s="9">
        <v>9800744517</v>
      </c>
      <c r="E8859" s="9" t="e">
        <f>INDEX(#REF!:#REF!,MATCH($D8859,#REF!:#REF!,0),MATCH(#REF!,#REF!:#REF!,0))</f>
        <v>#REF!</v>
      </c>
      <c r="F8859" s="9" t="e">
        <f>INDEX(#REF!:#REF!,MATCH($D8859,#REF!:#REF!,0),MATCH(#REF!,#REF!:#REF!,0))</f>
        <v>#REF!</v>
      </c>
    </row>
    <row r="8860" spans="1:6" ht="16.5" x14ac:dyDescent="0.3">
      <c r="A8860" s="9" t="s">
        <v>13465</v>
      </c>
      <c r="B8860" s="9" t="s">
        <v>2254</v>
      </c>
      <c r="C8860" s="10">
        <v>59094</v>
      </c>
      <c r="D8860" s="9">
        <v>5552170407</v>
      </c>
      <c r="E8860" s="9" t="e">
        <f>INDEX(#REF!:#REF!,MATCH($D8860,#REF!:#REF!,0),MATCH(#REF!,#REF!:#REF!,0))</f>
        <v>#REF!</v>
      </c>
      <c r="F8860" s="9" t="e">
        <f>INDEX(#REF!:#REF!,MATCH($D8860,#REF!:#REF!,0),MATCH(#REF!,#REF!:#REF!,0))</f>
        <v>#REF!</v>
      </c>
    </row>
    <row r="8861" spans="1:6" ht="16.5" x14ac:dyDescent="0.3">
      <c r="A8861" s="9" t="s">
        <v>13464</v>
      </c>
      <c r="B8861" s="9" t="s">
        <v>2001</v>
      </c>
      <c r="C8861" s="10">
        <v>38573</v>
      </c>
      <c r="D8861" s="9">
        <v>4773306254</v>
      </c>
      <c r="E8861" s="9" t="e">
        <f>INDEX(#REF!:#REF!,MATCH($D8861,#REF!:#REF!,0),MATCH(#REF!,#REF!:#REF!,0))</f>
        <v>#REF!</v>
      </c>
      <c r="F8861" s="9" t="e">
        <f>INDEX(#REF!:#REF!,MATCH($D8861,#REF!:#REF!,0),MATCH(#REF!,#REF!:#REF!,0))</f>
        <v>#REF!</v>
      </c>
    </row>
    <row r="8862" spans="1:6" ht="16.5" x14ac:dyDescent="0.3">
      <c r="A8862" s="9" t="s">
        <v>13463</v>
      </c>
      <c r="B8862" s="9" t="s">
        <v>2351</v>
      </c>
      <c r="C8862" s="10">
        <v>36046</v>
      </c>
      <c r="D8862" s="9">
        <v>1155371844</v>
      </c>
      <c r="E8862" s="9" t="e">
        <f>INDEX(#REF!:#REF!,MATCH($D8862,#REF!:#REF!,0),MATCH(#REF!,#REF!:#REF!,0))</f>
        <v>#REF!</v>
      </c>
      <c r="F8862" s="9" t="e">
        <f>INDEX(#REF!:#REF!,MATCH($D8862,#REF!:#REF!,0),MATCH(#REF!,#REF!:#REF!,0))</f>
        <v>#REF!</v>
      </c>
    </row>
    <row r="8863" spans="1:6" ht="16.5" x14ac:dyDescent="0.3">
      <c r="A8863" s="9" t="s">
        <v>13462</v>
      </c>
      <c r="B8863" s="9" t="s">
        <v>2610</v>
      </c>
      <c r="C8863" s="10">
        <v>35769</v>
      </c>
      <c r="D8863" s="9">
        <v>7070564503</v>
      </c>
      <c r="E8863" s="9" t="e">
        <f>INDEX(#REF!:#REF!,MATCH($D8863,#REF!:#REF!,0),MATCH(#REF!,#REF!:#REF!,0))</f>
        <v>#REF!</v>
      </c>
      <c r="F8863" s="9" t="e">
        <f>INDEX(#REF!:#REF!,MATCH($D8863,#REF!:#REF!,0),MATCH(#REF!,#REF!:#REF!,0))</f>
        <v>#REF!</v>
      </c>
    </row>
    <row r="8864" spans="1:6" ht="16.5" x14ac:dyDescent="0.3">
      <c r="A8864" s="9" t="s">
        <v>13461</v>
      </c>
      <c r="B8864" s="9" t="s">
        <v>2272</v>
      </c>
      <c r="C8864" s="10">
        <v>48053</v>
      </c>
      <c r="D8864" s="9">
        <v>7286297414</v>
      </c>
      <c r="E8864" s="9" t="e">
        <f>INDEX(#REF!:#REF!,MATCH($D8864,#REF!:#REF!,0),MATCH(#REF!,#REF!:#REF!,0))</f>
        <v>#REF!</v>
      </c>
      <c r="F8864" s="9" t="e">
        <f>INDEX(#REF!:#REF!,MATCH($D8864,#REF!:#REF!,0),MATCH(#REF!,#REF!:#REF!,0))</f>
        <v>#REF!</v>
      </c>
    </row>
    <row r="8865" spans="1:6" ht="16.5" x14ac:dyDescent="0.3">
      <c r="A8865" s="9" t="s">
        <v>13460</v>
      </c>
      <c r="B8865" s="9" t="s">
        <v>2056</v>
      </c>
      <c r="C8865" s="10">
        <v>14920</v>
      </c>
      <c r="D8865" s="9">
        <v>8462409454</v>
      </c>
      <c r="E8865" s="9" t="e">
        <f>INDEX(#REF!:#REF!,MATCH($D8865,#REF!:#REF!,0),MATCH(#REF!,#REF!:#REF!,0))</f>
        <v>#REF!</v>
      </c>
      <c r="F8865" s="9" t="e">
        <f>INDEX(#REF!:#REF!,MATCH($D8865,#REF!:#REF!,0),MATCH(#REF!,#REF!:#REF!,0))</f>
        <v>#REF!</v>
      </c>
    </row>
    <row r="8866" spans="1:6" ht="16.5" x14ac:dyDescent="0.3">
      <c r="A8866" s="9" t="s">
        <v>13459</v>
      </c>
      <c r="B8866" s="9" t="s">
        <v>2481</v>
      </c>
      <c r="C8866" s="10">
        <v>56434</v>
      </c>
      <c r="D8866" s="9">
        <v>1598957961</v>
      </c>
      <c r="E8866" s="9" t="e">
        <f>INDEX(#REF!:#REF!,MATCH($D8866,#REF!:#REF!,0),MATCH(#REF!,#REF!:#REF!,0))</f>
        <v>#REF!</v>
      </c>
      <c r="F8866" s="9" t="e">
        <f>INDEX(#REF!:#REF!,MATCH($D8866,#REF!:#REF!,0),MATCH(#REF!,#REF!:#REF!,0))</f>
        <v>#REF!</v>
      </c>
    </row>
    <row r="8867" spans="1:6" ht="16.5" x14ac:dyDescent="0.3">
      <c r="A8867" s="9" t="s">
        <v>13458</v>
      </c>
      <c r="B8867" s="9" t="s">
        <v>2680</v>
      </c>
      <c r="C8867" s="10">
        <v>12878</v>
      </c>
      <c r="D8867" s="9">
        <v>5439294325</v>
      </c>
      <c r="E8867" s="9" t="e">
        <f>INDEX(#REF!:#REF!,MATCH($D8867,#REF!:#REF!,0),MATCH(#REF!,#REF!:#REF!,0))</f>
        <v>#REF!</v>
      </c>
      <c r="F8867" s="9" t="e">
        <f>INDEX(#REF!:#REF!,MATCH($D8867,#REF!:#REF!,0),MATCH(#REF!,#REF!:#REF!,0))</f>
        <v>#REF!</v>
      </c>
    </row>
    <row r="8868" spans="1:6" ht="16.5" x14ac:dyDescent="0.3">
      <c r="A8868" s="9" t="s">
        <v>13457</v>
      </c>
      <c r="B8868" s="9" t="s">
        <v>2125</v>
      </c>
      <c r="C8868" s="10">
        <v>32441</v>
      </c>
      <c r="D8868" s="9">
        <v>3040116061</v>
      </c>
      <c r="E8868" s="9" t="e">
        <f>INDEX(#REF!:#REF!,MATCH($D8868,#REF!:#REF!,0),MATCH(#REF!,#REF!:#REF!,0))</f>
        <v>#REF!</v>
      </c>
      <c r="F8868" s="9" t="e">
        <f>INDEX(#REF!:#REF!,MATCH($D8868,#REF!:#REF!,0),MATCH(#REF!,#REF!:#REF!,0))</f>
        <v>#REF!</v>
      </c>
    </row>
    <row r="8869" spans="1:6" ht="16.5" x14ac:dyDescent="0.3">
      <c r="A8869" s="9" t="s">
        <v>13456</v>
      </c>
      <c r="B8869" s="9" t="s">
        <v>2063</v>
      </c>
      <c r="C8869" s="10">
        <v>42729</v>
      </c>
      <c r="D8869" s="9">
        <v>959209328</v>
      </c>
      <c r="E8869" s="9" t="e">
        <f>INDEX(#REF!:#REF!,MATCH($D8869,#REF!:#REF!,0),MATCH(#REF!,#REF!:#REF!,0))</f>
        <v>#REF!</v>
      </c>
      <c r="F8869" s="9" t="e">
        <f>INDEX(#REF!:#REF!,MATCH($D8869,#REF!:#REF!,0),MATCH(#REF!,#REF!:#REF!,0))</f>
        <v>#REF!</v>
      </c>
    </row>
    <row r="8870" spans="1:6" ht="16.5" x14ac:dyDescent="0.3">
      <c r="A8870" s="9" t="s">
        <v>13455</v>
      </c>
      <c r="B8870" s="9" t="s">
        <v>2653</v>
      </c>
      <c r="C8870" s="10">
        <v>41849</v>
      </c>
      <c r="D8870" s="9">
        <v>5280433926</v>
      </c>
      <c r="E8870" s="9" t="e">
        <f>INDEX(#REF!:#REF!,MATCH($D8870,#REF!:#REF!,0),MATCH(#REF!,#REF!:#REF!,0))</f>
        <v>#REF!</v>
      </c>
      <c r="F8870" s="9" t="e">
        <f>INDEX(#REF!:#REF!,MATCH($D8870,#REF!:#REF!,0),MATCH(#REF!,#REF!:#REF!,0))</f>
        <v>#REF!</v>
      </c>
    </row>
    <row r="8871" spans="1:6" ht="16.5" x14ac:dyDescent="0.3">
      <c r="A8871" s="9" t="s">
        <v>13454</v>
      </c>
      <c r="B8871" s="9" t="s">
        <v>2994</v>
      </c>
      <c r="C8871" s="10">
        <v>38762</v>
      </c>
      <c r="D8871" s="9">
        <v>630160104</v>
      </c>
      <c r="E8871" s="9" t="e">
        <f>INDEX(#REF!:#REF!,MATCH($D8871,#REF!:#REF!,0),MATCH(#REF!,#REF!:#REF!,0))</f>
        <v>#REF!</v>
      </c>
      <c r="F8871" s="9" t="e">
        <f>INDEX(#REF!:#REF!,MATCH($D8871,#REF!:#REF!,0),MATCH(#REF!,#REF!:#REF!,0))</f>
        <v>#REF!</v>
      </c>
    </row>
    <row r="8872" spans="1:6" ht="16.5" x14ac:dyDescent="0.3">
      <c r="A8872" s="9" t="s">
        <v>13453</v>
      </c>
      <c r="B8872" s="9" t="s">
        <v>2230</v>
      </c>
      <c r="C8872" s="10">
        <v>41410</v>
      </c>
      <c r="D8872" s="9">
        <v>1042822263</v>
      </c>
      <c r="E8872" s="9" t="e">
        <f>INDEX(#REF!:#REF!,MATCH($D8872,#REF!:#REF!,0),MATCH(#REF!,#REF!:#REF!,0))</f>
        <v>#REF!</v>
      </c>
      <c r="F8872" s="9" t="e">
        <f>INDEX(#REF!:#REF!,MATCH($D8872,#REF!:#REF!,0),MATCH(#REF!,#REF!:#REF!,0))</f>
        <v>#REF!</v>
      </c>
    </row>
    <row r="8873" spans="1:6" ht="16.5" x14ac:dyDescent="0.3">
      <c r="A8873" s="9" t="s">
        <v>13452</v>
      </c>
      <c r="B8873" s="9" t="s">
        <v>2267</v>
      </c>
      <c r="C8873" s="10">
        <v>22722</v>
      </c>
      <c r="D8873" s="9">
        <v>8460683117</v>
      </c>
      <c r="E8873" s="9" t="e">
        <f>INDEX(#REF!:#REF!,MATCH($D8873,#REF!:#REF!,0),MATCH(#REF!,#REF!:#REF!,0))</f>
        <v>#REF!</v>
      </c>
      <c r="F8873" s="9" t="e">
        <f>INDEX(#REF!:#REF!,MATCH($D8873,#REF!:#REF!,0),MATCH(#REF!,#REF!:#REF!,0))</f>
        <v>#REF!</v>
      </c>
    </row>
    <row r="8874" spans="1:6" ht="16.5" x14ac:dyDescent="0.3">
      <c r="A8874" s="9" t="s">
        <v>13451</v>
      </c>
      <c r="B8874" s="9" t="s">
        <v>2056</v>
      </c>
      <c r="C8874" s="10">
        <v>22804</v>
      </c>
      <c r="D8874" s="9">
        <v>5759255762</v>
      </c>
      <c r="E8874" s="9" t="e">
        <f>INDEX(#REF!:#REF!,MATCH($D8874,#REF!:#REF!,0),MATCH(#REF!,#REF!:#REF!,0))</f>
        <v>#REF!</v>
      </c>
      <c r="F8874" s="9" t="e">
        <f>INDEX(#REF!:#REF!,MATCH($D8874,#REF!:#REF!,0),MATCH(#REF!,#REF!:#REF!,0))</f>
        <v>#REF!</v>
      </c>
    </row>
    <row r="8875" spans="1:6" ht="16.5" x14ac:dyDescent="0.3">
      <c r="A8875" s="9" t="s">
        <v>13450</v>
      </c>
      <c r="B8875" s="9" t="s">
        <v>2878</v>
      </c>
      <c r="C8875" s="10">
        <v>32495</v>
      </c>
      <c r="D8875" s="9">
        <v>4260324861</v>
      </c>
      <c r="E8875" s="9" t="e">
        <f>INDEX(#REF!:#REF!,MATCH($D8875,#REF!:#REF!,0),MATCH(#REF!,#REF!:#REF!,0))</f>
        <v>#REF!</v>
      </c>
      <c r="F8875" s="9" t="e">
        <f>INDEX(#REF!:#REF!,MATCH($D8875,#REF!:#REF!,0),MATCH(#REF!,#REF!:#REF!,0))</f>
        <v>#REF!</v>
      </c>
    </row>
    <row r="8876" spans="1:6" ht="16.5" x14ac:dyDescent="0.3">
      <c r="A8876" s="9" t="s">
        <v>13449</v>
      </c>
      <c r="B8876" s="9" t="s">
        <v>2144</v>
      </c>
      <c r="C8876" s="10">
        <v>42000</v>
      </c>
      <c r="D8876" s="9">
        <v>263573389</v>
      </c>
      <c r="E8876" s="9" t="e">
        <f>INDEX(#REF!:#REF!,MATCH($D8876,#REF!:#REF!,0),MATCH(#REF!,#REF!:#REF!,0))</f>
        <v>#REF!</v>
      </c>
      <c r="F8876" s="9" t="e">
        <f>INDEX(#REF!:#REF!,MATCH($D8876,#REF!:#REF!,0),MATCH(#REF!,#REF!:#REF!,0))</f>
        <v>#REF!</v>
      </c>
    </row>
    <row r="8877" spans="1:6" ht="16.5" x14ac:dyDescent="0.3">
      <c r="A8877" s="9" t="s">
        <v>13448</v>
      </c>
      <c r="B8877" s="9" t="s">
        <v>2422</v>
      </c>
      <c r="C8877" s="10">
        <v>41803</v>
      </c>
      <c r="D8877" s="9">
        <v>3101620996</v>
      </c>
      <c r="E8877" s="9" t="e">
        <f>INDEX(#REF!:#REF!,MATCH($D8877,#REF!:#REF!,0),MATCH(#REF!,#REF!:#REF!,0))</f>
        <v>#REF!</v>
      </c>
      <c r="F8877" s="9" t="e">
        <f>INDEX(#REF!:#REF!,MATCH($D8877,#REF!:#REF!,0),MATCH(#REF!,#REF!:#REF!,0))</f>
        <v>#REF!</v>
      </c>
    </row>
    <row r="8878" spans="1:6" ht="16.5" x14ac:dyDescent="0.3">
      <c r="A8878" s="9" t="s">
        <v>13447</v>
      </c>
      <c r="B8878" s="9" t="s">
        <v>2431</v>
      </c>
      <c r="C8878" s="10">
        <v>16094</v>
      </c>
      <c r="D8878" s="9">
        <v>6837456032</v>
      </c>
      <c r="E8878" s="9" t="e">
        <f>INDEX(#REF!:#REF!,MATCH($D8878,#REF!:#REF!,0),MATCH(#REF!,#REF!:#REF!,0))</f>
        <v>#REF!</v>
      </c>
      <c r="F8878" s="9" t="e">
        <f>INDEX(#REF!:#REF!,MATCH($D8878,#REF!:#REF!,0),MATCH(#REF!,#REF!:#REF!,0))</f>
        <v>#REF!</v>
      </c>
    </row>
    <row r="8879" spans="1:6" ht="16.5" x14ac:dyDescent="0.3">
      <c r="A8879" s="9" t="s">
        <v>13446</v>
      </c>
      <c r="B8879" s="9" t="s">
        <v>2042</v>
      </c>
      <c r="C8879" s="10">
        <v>13772</v>
      </c>
      <c r="D8879" s="9">
        <v>2417008025</v>
      </c>
      <c r="E8879" s="9" t="e">
        <f>INDEX(#REF!:#REF!,MATCH($D8879,#REF!:#REF!,0),MATCH(#REF!,#REF!:#REF!,0))</f>
        <v>#REF!</v>
      </c>
      <c r="F8879" s="9" t="e">
        <f>INDEX(#REF!:#REF!,MATCH($D8879,#REF!:#REF!,0),MATCH(#REF!,#REF!:#REF!,0))</f>
        <v>#REF!</v>
      </c>
    </row>
    <row r="8880" spans="1:6" ht="16.5" x14ac:dyDescent="0.3">
      <c r="A8880" s="9" t="s">
        <v>13445</v>
      </c>
      <c r="B8880" s="9" t="s">
        <v>2386</v>
      </c>
      <c r="C8880" s="10">
        <v>22891</v>
      </c>
      <c r="D8880" s="9">
        <v>6731572691</v>
      </c>
      <c r="E8880" s="9" t="e">
        <f>INDEX(#REF!:#REF!,MATCH($D8880,#REF!:#REF!,0),MATCH(#REF!,#REF!:#REF!,0))</f>
        <v>#REF!</v>
      </c>
      <c r="F8880" s="9" t="e">
        <f>INDEX(#REF!:#REF!,MATCH($D8880,#REF!:#REF!,0),MATCH(#REF!,#REF!:#REF!,0))</f>
        <v>#REF!</v>
      </c>
    </row>
    <row r="8881" spans="1:6" ht="16.5" x14ac:dyDescent="0.3">
      <c r="A8881" s="9" t="s">
        <v>13444</v>
      </c>
      <c r="B8881" s="9" t="s">
        <v>1955</v>
      </c>
      <c r="C8881" s="10">
        <v>19628</v>
      </c>
      <c r="D8881" s="9">
        <v>9153408497</v>
      </c>
      <c r="E8881" s="9" t="e">
        <f>INDEX(#REF!:#REF!,MATCH($D8881,#REF!:#REF!,0),MATCH(#REF!,#REF!:#REF!,0))</f>
        <v>#REF!</v>
      </c>
      <c r="F8881" s="9" t="e">
        <f>INDEX(#REF!:#REF!,MATCH($D8881,#REF!:#REF!,0),MATCH(#REF!,#REF!:#REF!,0))</f>
        <v>#REF!</v>
      </c>
    </row>
    <row r="8882" spans="1:6" ht="16.5" x14ac:dyDescent="0.3">
      <c r="A8882" s="9" t="s">
        <v>13443</v>
      </c>
      <c r="B8882" s="9" t="s">
        <v>2112</v>
      </c>
      <c r="C8882" s="10">
        <v>32254</v>
      </c>
      <c r="D8882" s="9">
        <v>9317454674</v>
      </c>
      <c r="E8882" s="9" t="e">
        <f>INDEX(#REF!:#REF!,MATCH($D8882,#REF!:#REF!,0),MATCH(#REF!,#REF!:#REF!,0))</f>
        <v>#REF!</v>
      </c>
      <c r="F8882" s="9" t="e">
        <f>INDEX(#REF!:#REF!,MATCH($D8882,#REF!:#REF!,0),MATCH(#REF!,#REF!:#REF!,0))</f>
        <v>#REF!</v>
      </c>
    </row>
    <row r="8883" spans="1:6" ht="16.5" x14ac:dyDescent="0.3">
      <c r="A8883" s="9" t="s">
        <v>13442</v>
      </c>
      <c r="B8883" s="9" t="s">
        <v>1949</v>
      </c>
      <c r="C8883" s="10">
        <v>20945</v>
      </c>
      <c r="D8883" s="9">
        <v>7659816853</v>
      </c>
      <c r="E8883" s="9" t="e">
        <f>INDEX(#REF!:#REF!,MATCH($D8883,#REF!:#REF!,0),MATCH(#REF!,#REF!:#REF!,0))</f>
        <v>#REF!</v>
      </c>
      <c r="F8883" s="9" t="e">
        <f>INDEX(#REF!:#REF!,MATCH($D8883,#REF!:#REF!,0),MATCH(#REF!,#REF!:#REF!,0))</f>
        <v>#REF!</v>
      </c>
    </row>
    <row r="8884" spans="1:6" ht="16.5" x14ac:dyDescent="0.3">
      <c r="A8884" s="9" t="s">
        <v>13441</v>
      </c>
      <c r="B8884" s="9" t="s">
        <v>2633</v>
      </c>
      <c r="C8884" s="10">
        <v>30608</v>
      </c>
      <c r="D8884" s="9">
        <v>9855833406</v>
      </c>
      <c r="E8884" s="9" t="e">
        <f>INDEX(#REF!:#REF!,MATCH($D8884,#REF!:#REF!,0),MATCH(#REF!,#REF!:#REF!,0))</f>
        <v>#REF!</v>
      </c>
      <c r="F8884" s="9" t="e">
        <f>INDEX(#REF!:#REF!,MATCH($D8884,#REF!:#REF!,0),MATCH(#REF!,#REF!:#REF!,0))</f>
        <v>#REF!</v>
      </c>
    </row>
    <row r="8885" spans="1:6" ht="16.5" x14ac:dyDescent="0.3">
      <c r="A8885" s="9" t="s">
        <v>13440</v>
      </c>
      <c r="B8885" s="9" t="s">
        <v>2942</v>
      </c>
      <c r="C8885" s="10">
        <v>42970</v>
      </c>
      <c r="D8885" s="9">
        <v>2183763965</v>
      </c>
      <c r="E8885" s="9" t="e">
        <f>INDEX(#REF!:#REF!,MATCH($D8885,#REF!:#REF!,0),MATCH(#REF!,#REF!:#REF!,0))</f>
        <v>#REF!</v>
      </c>
      <c r="F8885" s="9" t="e">
        <f>INDEX(#REF!:#REF!,MATCH($D8885,#REF!:#REF!,0),MATCH(#REF!,#REF!:#REF!,0))</f>
        <v>#REF!</v>
      </c>
    </row>
    <row r="8886" spans="1:6" ht="16.5" x14ac:dyDescent="0.3">
      <c r="A8886" s="9" t="s">
        <v>13439</v>
      </c>
      <c r="B8886" s="9" t="s">
        <v>2645</v>
      </c>
      <c r="C8886" s="10">
        <v>47776</v>
      </c>
      <c r="D8886" s="9">
        <v>7760701055</v>
      </c>
      <c r="E8886" s="9" t="e">
        <f>INDEX(#REF!:#REF!,MATCH($D8886,#REF!:#REF!,0),MATCH(#REF!,#REF!:#REF!,0))</f>
        <v>#REF!</v>
      </c>
      <c r="F8886" s="9" t="e">
        <f>INDEX(#REF!:#REF!,MATCH($D8886,#REF!:#REF!,0),MATCH(#REF!,#REF!:#REF!,0))</f>
        <v>#REF!</v>
      </c>
    </row>
    <row r="8887" spans="1:6" ht="16.5" x14ac:dyDescent="0.3">
      <c r="A8887" s="9" t="s">
        <v>13438</v>
      </c>
      <c r="B8887" s="9" t="s">
        <v>1979</v>
      </c>
      <c r="C8887" s="10">
        <v>22750</v>
      </c>
      <c r="D8887" s="9">
        <v>6322781804</v>
      </c>
      <c r="E8887" s="9" t="e">
        <f>INDEX(#REF!:#REF!,MATCH($D8887,#REF!:#REF!,0),MATCH(#REF!,#REF!:#REF!,0))</f>
        <v>#REF!</v>
      </c>
      <c r="F8887" s="9" t="e">
        <f>INDEX(#REF!:#REF!,MATCH($D8887,#REF!:#REF!,0),MATCH(#REF!,#REF!:#REF!,0))</f>
        <v>#REF!</v>
      </c>
    </row>
    <row r="8888" spans="1:6" ht="16.5" x14ac:dyDescent="0.3">
      <c r="A8888" s="9" t="s">
        <v>13437</v>
      </c>
      <c r="B8888" s="9" t="s">
        <v>1943</v>
      </c>
      <c r="C8888" s="10">
        <v>39174</v>
      </c>
      <c r="D8888" s="9">
        <v>3016446324</v>
      </c>
      <c r="E8888" s="9" t="e">
        <f>INDEX(#REF!:#REF!,MATCH($D8888,#REF!:#REF!,0),MATCH(#REF!,#REF!:#REF!,0))</f>
        <v>#REF!</v>
      </c>
      <c r="F8888" s="9" t="e">
        <f>INDEX(#REF!:#REF!,MATCH($D8888,#REF!:#REF!,0),MATCH(#REF!,#REF!:#REF!,0))</f>
        <v>#REF!</v>
      </c>
    </row>
    <row r="8889" spans="1:6" ht="16.5" x14ac:dyDescent="0.3">
      <c r="A8889" s="9" t="s">
        <v>13436</v>
      </c>
      <c r="B8889" s="9" t="s">
        <v>2250</v>
      </c>
      <c r="C8889" s="10">
        <v>42530</v>
      </c>
      <c r="D8889" s="9">
        <v>6446166575</v>
      </c>
      <c r="E8889" s="9" t="e">
        <f>INDEX(#REF!:#REF!,MATCH($D8889,#REF!:#REF!,0),MATCH(#REF!,#REF!:#REF!,0))</f>
        <v>#REF!</v>
      </c>
      <c r="F8889" s="9" t="e">
        <f>INDEX(#REF!:#REF!,MATCH($D8889,#REF!:#REF!,0),MATCH(#REF!,#REF!:#REF!,0))</f>
        <v>#REF!</v>
      </c>
    </row>
    <row r="8890" spans="1:6" ht="16.5" x14ac:dyDescent="0.3">
      <c r="A8890" s="9" t="s">
        <v>13435</v>
      </c>
      <c r="B8890" s="9" t="s">
        <v>2228</v>
      </c>
      <c r="C8890" s="10">
        <v>49472</v>
      </c>
      <c r="D8890" s="9">
        <v>813832926</v>
      </c>
      <c r="E8890" s="9" t="e">
        <f>INDEX(#REF!:#REF!,MATCH($D8890,#REF!:#REF!,0),MATCH(#REF!,#REF!:#REF!,0))</f>
        <v>#REF!</v>
      </c>
      <c r="F8890" s="9" t="e">
        <f>INDEX(#REF!:#REF!,MATCH($D8890,#REF!:#REF!,0),MATCH(#REF!,#REF!:#REF!,0))</f>
        <v>#REF!</v>
      </c>
    </row>
    <row r="8891" spans="1:6" ht="16.5" x14ac:dyDescent="0.3">
      <c r="A8891" s="9" t="s">
        <v>13434</v>
      </c>
      <c r="B8891" s="9" t="s">
        <v>2302</v>
      </c>
      <c r="C8891" s="10">
        <v>10303</v>
      </c>
      <c r="D8891" s="9">
        <v>5837501576</v>
      </c>
      <c r="E8891" s="9" t="e">
        <f>INDEX(#REF!:#REF!,MATCH($D8891,#REF!:#REF!,0),MATCH(#REF!,#REF!:#REF!,0))</f>
        <v>#REF!</v>
      </c>
      <c r="F8891" s="9" t="e">
        <f>INDEX(#REF!:#REF!,MATCH($D8891,#REF!:#REF!,0),MATCH(#REF!,#REF!:#REF!,0))</f>
        <v>#REF!</v>
      </c>
    </row>
    <row r="8892" spans="1:6" ht="16.5" x14ac:dyDescent="0.3">
      <c r="A8892" s="9" t="s">
        <v>13433</v>
      </c>
      <c r="B8892" s="9" t="s">
        <v>2462</v>
      </c>
      <c r="C8892" s="10">
        <v>26434</v>
      </c>
      <c r="D8892" s="9">
        <v>8646243699</v>
      </c>
      <c r="E8892" s="9" t="e">
        <f>INDEX(#REF!:#REF!,MATCH($D8892,#REF!:#REF!,0),MATCH(#REF!,#REF!:#REF!,0))</f>
        <v>#REF!</v>
      </c>
      <c r="F8892" s="9" t="e">
        <f>INDEX(#REF!:#REF!,MATCH($D8892,#REF!:#REF!,0),MATCH(#REF!,#REF!:#REF!,0))</f>
        <v>#REF!</v>
      </c>
    </row>
    <row r="8893" spans="1:6" ht="16.5" x14ac:dyDescent="0.3">
      <c r="A8893" s="9" t="s">
        <v>13432</v>
      </c>
      <c r="B8893" s="9" t="s">
        <v>2582</v>
      </c>
      <c r="C8893" s="10">
        <v>23112</v>
      </c>
      <c r="D8893" s="9">
        <v>7338728615</v>
      </c>
      <c r="E8893" s="9" t="e">
        <f>INDEX(#REF!:#REF!,MATCH($D8893,#REF!:#REF!,0),MATCH(#REF!,#REF!:#REF!,0))</f>
        <v>#REF!</v>
      </c>
      <c r="F8893" s="9" t="e">
        <f>INDEX(#REF!:#REF!,MATCH($D8893,#REF!:#REF!,0),MATCH(#REF!,#REF!:#REF!,0))</f>
        <v>#REF!</v>
      </c>
    </row>
    <row r="8894" spans="1:6" ht="16.5" x14ac:dyDescent="0.3">
      <c r="A8894" s="9" t="s">
        <v>13431</v>
      </c>
      <c r="B8894" s="9" t="s">
        <v>2226</v>
      </c>
      <c r="C8894" s="10">
        <v>33035</v>
      </c>
      <c r="D8894" s="9">
        <v>1489889981</v>
      </c>
      <c r="E8894" s="9" t="e">
        <f>INDEX(#REF!:#REF!,MATCH($D8894,#REF!:#REF!,0),MATCH(#REF!,#REF!:#REF!,0))</f>
        <v>#REF!</v>
      </c>
      <c r="F8894" s="9" t="e">
        <f>INDEX(#REF!:#REF!,MATCH($D8894,#REF!:#REF!,0),MATCH(#REF!,#REF!:#REF!,0))</f>
        <v>#REF!</v>
      </c>
    </row>
    <row r="8895" spans="1:6" ht="16.5" x14ac:dyDescent="0.3">
      <c r="A8895" s="9" t="s">
        <v>13430</v>
      </c>
      <c r="B8895" s="9" t="s">
        <v>2174</v>
      </c>
      <c r="C8895" s="10">
        <v>49105</v>
      </c>
      <c r="D8895" s="9">
        <v>7700368295</v>
      </c>
      <c r="E8895" s="9" t="e">
        <f>INDEX(#REF!:#REF!,MATCH($D8895,#REF!:#REF!,0),MATCH(#REF!,#REF!:#REF!,0))</f>
        <v>#REF!</v>
      </c>
      <c r="F8895" s="9" t="e">
        <f>INDEX(#REF!:#REF!,MATCH($D8895,#REF!:#REF!,0),MATCH(#REF!,#REF!:#REF!,0))</f>
        <v>#REF!</v>
      </c>
    </row>
    <row r="8896" spans="1:6" ht="16.5" x14ac:dyDescent="0.3">
      <c r="A8896" s="9" t="s">
        <v>13429</v>
      </c>
      <c r="B8896" s="9" t="s">
        <v>2256</v>
      </c>
      <c r="C8896" s="10">
        <v>54497</v>
      </c>
      <c r="D8896" s="9">
        <v>5234982726</v>
      </c>
      <c r="E8896" s="9" t="e">
        <f>INDEX(#REF!:#REF!,MATCH($D8896,#REF!:#REF!,0),MATCH(#REF!,#REF!:#REF!,0))</f>
        <v>#REF!</v>
      </c>
      <c r="F8896" s="9" t="e">
        <f>INDEX(#REF!:#REF!,MATCH($D8896,#REF!:#REF!,0),MATCH(#REF!,#REF!:#REF!,0))</f>
        <v>#REF!</v>
      </c>
    </row>
    <row r="8897" spans="1:6" ht="16.5" x14ac:dyDescent="0.3">
      <c r="A8897" s="9" t="s">
        <v>13428</v>
      </c>
      <c r="B8897" s="9" t="s">
        <v>1985</v>
      </c>
      <c r="C8897" s="10">
        <v>27011</v>
      </c>
      <c r="D8897" s="9">
        <v>3524504531</v>
      </c>
      <c r="E8897" s="9" t="e">
        <f>INDEX(#REF!:#REF!,MATCH($D8897,#REF!:#REF!,0),MATCH(#REF!,#REF!:#REF!,0))</f>
        <v>#REF!</v>
      </c>
      <c r="F8897" s="9" t="e">
        <f>INDEX(#REF!:#REF!,MATCH($D8897,#REF!:#REF!,0),MATCH(#REF!,#REF!:#REF!,0))</f>
        <v>#REF!</v>
      </c>
    </row>
    <row r="8898" spans="1:6" ht="16.5" x14ac:dyDescent="0.3">
      <c r="A8898" s="9" t="s">
        <v>13427</v>
      </c>
      <c r="B8898" s="9" t="s">
        <v>2366</v>
      </c>
      <c r="C8898" s="10">
        <v>19790</v>
      </c>
      <c r="D8898" s="9">
        <v>19662963</v>
      </c>
      <c r="E8898" s="9" t="e">
        <f>INDEX(#REF!:#REF!,MATCH($D8898,#REF!:#REF!,0),MATCH(#REF!,#REF!:#REF!,0))</f>
        <v>#REF!</v>
      </c>
      <c r="F8898" s="9" t="e">
        <f>INDEX(#REF!:#REF!,MATCH($D8898,#REF!:#REF!,0),MATCH(#REF!,#REF!:#REF!,0))</f>
        <v>#REF!</v>
      </c>
    </row>
    <row r="8899" spans="1:6" ht="16.5" x14ac:dyDescent="0.3">
      <c r="A8899" s="9" t="s">
        <v>13426</v>
      </c>
      <c r="B8899" s="9" t="s">
        <v>2386</v>
      </c>
      <c r="C8899" s="10">
        <v>45685</v>
      </c>
      <c r="D8899" s="9">
        <v>6854809452</v>
      </c>
      <c r="E8899" s="9" t="e">
        <f>INDEX(#REF!:#REF!,MATCH($D8899,#REF!:#REF!,0),MATCH(#REF!,#REF!:#REF!,0))</f>
        <v>#REF!</v>
      </c>
      <c r="F8899" s="9" t="e">
        <f>INDEX(#REF!:#REF!,MATCH($D8899,#REF!:#REF!,0),MATCH(#REF!,#REF!:#REF!,0))</f>
        <v>#REF!</v>
      </c>
    </row>
    <row r="8900" spans="1:6" ht="16.5" x14ac:dyDescent="0.3">
      <c r="A8900" s="9" t="s">
        <v>13425</v>
      </c>
      <c r="B8900" s="9" t="s">
        <v>2511</v>
      </c>
      <c r="C8900" s="10">
        <v>39200</v>
      </c>
      <c r="D8900" s="9">
        <v>2450711406</v>
      </c>
      <c r="E8900" s="9" t="e">
        <f>INDEX(#REF!:#REF!,MATCH($D8900,#REF!:#REF!,0),MATCH(#REF!,#REF!:#REF!,0))</f>
        <v>#REF!</v>
      </c>
      <c r="F8900" s="9" t="e">
        <f>INDEX(#REF!:#REF!,MATCH($D8900,#REF!:#REF!,0),MATCH(#REF!,#REF!:#REF!,0))</f>
        <v>#REF!</v>
      </c>
    </row>
    <row r="8901" spans="1:6" ht="16.5" x14ac:dyDescent="0.3">
      <c r="A8901" s="9" t="s">
        <v>13424</v>
      </c>
      <c r="B8901" s="9" t="s">
        <v>2052</v>
      </c>
      <c r="C8901" s="10">
        <v>36483</v>
      </c>
      <c r="D8901" s="9">
        <v>1014658829</v>
      </c>
      <c r="E8901" s="9" t="e">
        <f>INDEX(#REF!:#REF!,MATCH($D8901,#REF!:#REF!,0),MATCH(#REF!,#REF!:#REF!,0))</f>
        <v>#REF!</v>
      </c>
      <c r="F8901" s="9" t="e">
        <f>INDEX(#REF!:#REF!,MATCH($D8901,#REF!:#REF!,0),MATCH(#REF!,#REF!:#REF!,0))</f>
        <v>#REF!</v>
      </c>
    </row>
    <row r="8902" spans="1:6" ht="16.5" x14ac:dyDescent="0.3">
      <c r="A8902" s="9" t="s">
        <v>13423</v>
      </c>
      <c r="B8902" s="9" t="s">
        <v>2718</v>
      </c>
      <c r="C8902" s="10">
        <v>51600</v>
      </c>
      <c r="D8902" s="9">
        <v>2423731264</v>
      </c>
      <c r="E8902" s="9" t="e">
        <f>INDEX(#REF!:#REF!,MATCH($D8902,#REF!:#REF!,0),MATCH(#REF!,#REF!:#REF!,0))</f>
        <v>#REF!</v>
      </c>
      <c r="F8902" s="9" t="e">
        <f>INDEX(#REF!:#REF!,MATCH($D8902,#REF!:#REF!,0),MATCH(#REF!,#REF!:#REF!,0))</f>
        <v>#REF!</v>
      </c>
    </row>
    <row r="8903" spans="1:6" ht="16.5" x14ac:dyDescent="0.3">
      <c r="A8903" s="9" t="s">
        <v>13422</v>
      </c>
      <c r="B8903" s="9" t="s">
        <v>1995</v>
      </c>
      <c r="C8903" s="10">
        <v>15590</v>
      </c>
      <c r="D8903" s="9">
        <v>2841287114</v>
      </c>
      <c r="E8903" s="9" t="e">
        <f>INDEX(#REF!:#REF!,MATCH($D8903,#REF!:#REF!,0),MATCH(#REF!,#REF!:#REF!,0))</f>
        <v>#REF!</v>
      </c>
      <c r="F8903" s="9" t="e">
        <f>INDEX(#REF!:#REF!,MATCH($D8903,#REF!:#REF!,0),MATCH(#REF!,#REF!:#REF!,0))</f>
        <v>#REF!</v>
      </c>
    </row>
    <row r="8904" spans="1:6" ht="16.5" x14ac:dyDescent="0.3">
      <c r="A8904" s="9" t="s">
        <v>13421</v>
      </c>
      <c r="B8904" s="9" t="s">
        <v>3049</v>
      </c>
      <c r="C8904" s="10">
        <v>17722</v>
      </c>
      <c r="D8904" s="9">
        <v>1969484233</v>
      </c>
      <c r="E8904" s="9" t="e">
        <f>INDEX(#REF!:#REF!,MATCH($D8904,#REF!:#REF!,0),MATCH(#REF!,#REF!:#REF!,0))</f>
        <v>#REF!</v>
      </c>
      <c r="F8904" s="9" t="e">
        <f>INDEX(#REF!:#REF!,MATCH($D8904,#REF!:#REF!,0),MATCH(#REF!,#REF!:#REF!,0))</f>
        <v>#REF!</v>
      </c>
    </row>
    <row r="8905" spans="1:6" ht="16.5" x14ac:dyDescent="0.3">
      <c r="A8905" s="9" t="s">
        <v>13420</v>
      </c>
      <c r="B8905" s="9" t="s">
        <v>2224</v>
      </c>
      <c r="C8905" s="10">
        <v>41376</v>
      </c>
      <c r="D8905" s="9">
        <v>4406664351</v>
      </c>
      <c r="E8905" s="9" t="e">
        <f>INDEX(#REF!:#REF!,MATCH($D8905,#REF!:#REF!,0),MATCH(#REF!,#REF!:#REF!,0))</f>
        <v>#REF!</v>
      </c>
      <c r="F8905" s="9" t="e">
        <f>INDEX(#REF!:#REF!,MATCH($D8905,#REF!:#REF!,0),MATCH(#REF!,#REF!:#REF!,0))</f>
        <v>#REF!</v>
      </c>
    </row>
    <row r="8906" spans="1:6" ht="16.5" x14ac:dyDescent="0.3">
      <c r="A8906" s="9" t="s">
        <v>13419</v>
      </c>
      <c r="B8906" s="9" t="s">
        <v>2081</v>
      </c>
      <c r="C8906" s="10">
        <v>28917</v>
      </c>
      <c r="D8906" s="9">
        <v>3746690722</v>
      </c>
      <c r="E8906" s="9" t="e">
        <f>INDEX(#REF!:#REF!,MATCH($D8906,#REF!:#REF!,0),MATCH(#REF!,#REF!:#REF!,0))</f>
        <v>#REF!</v>
      </c>
      <c r="F8906" s="9" t="e">
        <f>INDEX(#REF!:#REF!,MATCH($D8906,#REF!:#REF!,0),MATCH(#REF!,#REF!:#REF!,0))</f>
        <v>#REF!</v>
      </c>
    </row>
    <row r="8907" spans="1:6" ht="16.5" x14ac:dyDescent="0.3">
      <c r="A8907" s="9" t="s">
        <v>13418</v>
      </c>
      <c r="B8907" s="9" t="s">
        <v>2023</v>
      </c>
      <c r="C8907" s="10">
        <v>48771</v>
      </c>
      <c r="D8907" s="9">
        <v>4795089876</v>
      </c>
      <c r="E8907" s="9" t="e">
        <f>INDEX(#REF!:#REF!,MATCH($D8907,#REF!:#REF!,0),MATCH(#REF!,#REF!:#REF!,0))</f>
        <v>#REF!</v>
      </c>
      <c r="F8907" s="9" t="e">
        <f>INDEX(#REF!:#REF!,MATCH($D8907,#REF!:#REF!,0),MATCH(#REF!,#REF!:#REF!,0))</f>
        <v>#REF!</v>
      </c>
    </row>
    <row r="8908" spans="1:6" ht="16.5" x14ac:dyDescent="0.3">
      <c r="A8908" s="9" t="s">
        <v>13417</v>
      </c>
      <c r="B8908" s="9" t="s">
        <v>2339</v>
      </c>
      <c r="C8908" s="10">
        <v>45353</v>
      </c>
      <c r="D8908" s="9">
        <v>4768254810</v>
      </c>
      <c r="E8908" s="9" t="e">
        <f>INDEX(#REF!:#REF!,MATCH($D8908,#REF!:#REF!,0),MATCH(#REF!,#REF!:#REF!,0))</f>
        <v>#REF!</v>
      </c>
      <c r="F8908" s="9" t="e">
        <f>INDEX(#REF!:#REF!,MATCH($D8908,#REF!:#REF!,0),MATCH(#REF!,#REF!:#REF!,0))</f>
        <v>#REF!</v>
      </c>
    </row>
    <row r="8909" spans="1:6" ht="16.5" x14ac:dyDescent="0.3">
      <c r="A8909" s="9" t="s">
        <v>13416</v>
      </c>
      <c r="B8909" s="9" t="s">
        <v>1999</v>
      </c>
      <c r="C8909" s="10">
        <v>45109</v>
      </c>
      <c r="D8909" s="9">
        <v>8267733809</v>
      </c>
      <c r="E8909" s="9" t="e">
        <f>INDEX(#REF!:#REF!,MATCH($D8909,#REF!:#REF!,0),MATCH(#REF!,#REF!:#REF!,0))</f>
        <v>#REF!</v>
      </c>
      <c r="F8909" s="9" t="e">
        <f>INDEX(#REF!:#REF!,MATCH($D8909,#REF!:#REF!,0),MATCH(#REF!,#REF!:#REF!,0))</f>
        <v>#REF!</v>
      </c>
    </row>
    <row r="8910" spans="1:6" ht="16.5" x14ac:dyDescent="0.3">
      <c r="A8910" s="9" t="s">
        <v>13415</v>
      </c>
      <c r="B8910" s="9" t="s">
        <v>3856</v>
      </c>
      <c r="C8910" s="10">
        <v>30516</v>
      </c>
      <c r="D8910" s="9">
        <v>2298319154</v>
      </c>
      <c r="E8910" s="9" t="e">
        <f>INDEX(#REF!:#REF!,MATCH($D8910,#REF!:#REF!,0),MATCH(#REF!,#REF!:#REF!,0))</f>
        <v>#REF!</v>
      </c>
      <c r="F8910" s="9" t="e">
        <f>INDEX(#REF!:#REF!,MATCH($D8910,#REF!:#REF!,0),MATCH(#REF!,#REF!:#REF!,0))</f>
        <v>#REF!</v>
      </c>
    </row>
    <row r="8911" spans="1:6" ht="16.5" x14ac:dyDescent="0.3">
      <c r="A8911" s="9" t="s">
        <v>13414</v>
      </c>
      <c r="B8911" s="9" t="s">
        <v>2214</v>
      </c>
      <c r="C8911" s="10">
        <v>42655</v>
      </c>
      <c r="D8911" s="9">
        <v>2649428619</v>
      </c>
      <c r="E8911" s="9" t="e">
        <f>INDEX(#REF!:#REF!,MATCH($D8911,#REF!:#REF!,0),MATCH(#REF!,#REF!:#REF!,0))</f>
        <v>#REF!</v>
      </c>
      <c r="F8911" s="9" t="e">
        <f>INDEX(#REF!:#REF!,MATCH($D8911,#REF!:#REF!,0),MATCH(#REF!,#REF!:#REF!,0))</f>
        <v>#REF!</v>
      </c>
    </row>
    <row r="8912" spans="1:6" ht="16.5" x14ac:dyDescent="0.3">
      <c r="A8912" s="9" t="s">
        <v>13413</v>
      </c>
      <c r="B8912" s="9" t="s">
        <v>3642</v>
      </c>
      <c r="C8912" s="10">
        <v>16468</v>
      </c>
      <c r="D8912" s="9">
        <v>4786629839</v>
      </c>
      <c r="E8912" s="9" t="e">
        <f>INDEX(#REF!:#REF!,MATCH($D8912,#REF!:#REF!,0),MATCH(#REF!,#REF!:#REF!,0))</f>
        <v>#REF!</v>
      </c>
      <c r="F8912" s="9" t="e">
        <f>INDEX(#REF!:#REF!,MATCH($D8912,#REF!:#REF!,0),MATCH(#REF!,#REF!:#REF!,0))</f>
        <v>#REF!</v>
      </c>
    </row>
    <row r="8913" spans="1:6" ht="16.5" x14ac:dyDescent="0.3">
      <c r="A8913" s="9" t="s">
        <v>13412</v>
      </c>
      <c r="B8913" s="9" t="s">
        <v>2017</v>
      </c>
      <c r="C8913" s="10">
        <v>50039</v>
      </c>
      <c r="D8913" s="9">
        <v>5153694038</v>
      </c>
      <c r="E8913" s="9" t="e">
        <f>INDEX(#REF!:#REF!,MATCH($D8913,#REF!:#REF!,0),MATCH(#REF!,#REF!:#REF!,0))</f>
        <v>#REF!</v>
      </c>
      <c r="F8913" s="9" t="e">
        <f>INDEX(#REF!:#REF!,MATCH($D8913,#REF!:#REF!,0),MATCH(#REF!,#REF!:#REF!,0))</f>
        <v>#REF!</v>
      </c>
    </row>
    <row r="8914" spans="1:6" ht="16.5" x14ac:dyDescent="0.3">
      <c r="A8914" s="9" t="s">
        <v>13411</v>
      </c>
      <c r="B8914" s="9" t="s">
        <v>2040</v>
      </c>
      <c r="C8914" s="10">
        <v>54980</v>
      </c>
      <c r="D8914" s="9">
        <v>2524572722</v>
      </c>
      <c r="E8914" s="9" t="e">
        <f>INDEX(#REF!:#REF!,MATCH($D8914,#REF!:#REF!,0),MATCH(#REF!,#REF!:#REF!,0))</f>
        <v>#REF!</v>
      </c>
      <c r="F8914" s="9" t="e">
        <f>INDEX(#REF!:#REF!,MATCH($D8914,#REF!:#REF!,0),MATCH(#REF!,#REF!:#REF!,0))</f>
        <v>#REF!</v>
      </c>
    </row>
    <row r="8915" spans="1:6" ht="16.5" x14ac:dyDescent="0.3">
      <c r="A8915" s="9" t="s">
        <v>13410</v>
      </c>
      <c r="B8915" s="9" t="s">
        <v>2179</v>
      </c>
      <c r="C8915" s="10">
        <v>57853</v>
      </c>
      <c r="D8915" s="9">
        <v>6487054410</v>
      </c>
      <c r="E8915" s="9" t="e">
        <f>INDEX(#REF!:#REF!,MATCH($D8915,#REF!:#REF!,0),MATCH(#REF!,#REF!:#REF!,0))</f>
        <v>#REF!</v>
      </c>
      <c r="F8915" s="9" t="e">
        <f>INDEX(#REF!:#REF!,MATCH($D8915,#REF!:#REF!,0),MATCH(#REF!,#REF!:#REF!,0))</f>
        <v>#REF!</v>
      </c>
    </row>
    <row r="8916" spans="1:6" ht="16.5" x14ac:dyDescent="0.3">
      <c r="A8916" s="9" t="s">
        <v>13409</v>
      </c>
      <c r="B8916" s="9" t="s">
        <v>2023</v>
      </c>
      <c r="C8916" s="10">
        <v>16933</v>
      </c>
      <c r="D8916" s="9">
        <v>3269054114</v>
      </c>
      <c r="E8916" s="9" t="e">
        <f>INDEX(#REF!:#REF!,MATCH($D8916,#REF!:#REF!,0),MATCH(#REF!,#REF!:#REF!,0))</f>
        <v>#REF!</v>
      </c>
      <c r="F8916" s="9" t="e">
        <f>INDEX(#REF!:#REF!,MATCH($D8916,#REF!:#REF!,0),MATCH(#REF!,#REF!:#REF!,0))</f>
        <v>#REF!</v>
      </c>
    </row>
    <row r="8917" spans="1:6" ht="16.5" x14ac:dyDescent="0.3">
      <c r="A8917" s="9" t="s">
        <v>13408</v>
      </c>
      <c r="B8917" s="9" t="s">
        <v>1953</v>
      </c>
      <c r="C8917" s="10">
        <v>46867</v>
      </c>
      <c r="D8917" s="9">
        <v>5285704227</v>
      </c>
      <c r="E8917" s="9" t="e">
        <f>INDEX(#REF!:#REF!,MATCH($D8917,#REF!:#REF!,0),MATCH(#REF!,#REF!:#REF!,0))</f>
        <v>#REF!</v>
      </c>
      <c r="F8917" s="9" t="e">
        <f>INDEX(#REF!:#REF!,MATCH($D8917,#REF!:#REF!,0),MATCH(#REF!,#REF!:#REF!,0))</f>
        <v>#REF!</v>
      </c>
    </row>
    <row r="8918" spans="1:6" ht="16.5" x14ac:dyDescent="0.3">
      <c r="A8918" s="9" t="s">
        <v>13407</v>
      </c>
      <c r="B8918" s="9" t="s">
        <v>2662</v>
      </c>
      <c r="C8918" s="10">
        <v>48602</v>
      </c>
      <c r="D8918" s="9">
        <v>3021692982</v>
      </c>
      <c r="E8918" s="9" t="e">
        <f>INDEX(#REF!:#REF!,MATCH($D8918,#REF!:#REF!,0),MATCH(#REF!,#REF!:#REF!,0))</f>
        <v>#REF!</v>
      </c>
      <c r="F8918" s="9" t="e">
        <f>INDEX(#REF!:#REF!,MATCH($D8918,#REF!:#REF!,0),MATCH(#REF!,#REF!:#REF!,0))</f>
        <v>#REF!</v>
      </c>
    </row>
    <row r="8919" spans="1:6" ht="16.5" x14ac:dyDescent="0.3">
      <c r="A8919" s="9" t="s">
        <v>13406</v>
      </c>
      <c r="B8919" s="9" t="s">
        <v>2633</v>
      </c>
      <c r="C8919" s="10">
        <v>16443</v>
      </c>
      <c r="D8919" s="9">
        <v>1009146149</v>
      </c>
      <c r="E8919" s="9" t="e">
        <f>INDEX(#REF!:#REF!,MATCH($D8919,#REF!:#REF!,0),MATCH(#REF!,#REF!:#REF!,0))</f>
        <v>#REF!</v>
      </c>
      <c r="F8919" s="9" t="e">
        <f>INDEX(#REF!:#REF!,MATCH($D8919,#REF!:#REF!,0),MATCH(#REF!,#REF!:#REF!,0))</f>
        <v>#REF!</v>
      </c>
    </row>
    <row r="8920" spans="1:6" ht="16.5" x14ac:dyDescent="0.3">
      <c r="A8920" s="9" t="s">
        <v>13405</v>
      </c>
      <c r="B8920" s="9" t="s">
        <v>3229</v>
      </c>
      <c r="C8920" s="10">
        <v>59524</v>
      </c>
      <c r="D8920" s="9">
        <v>1895483948</v>
      </c>
      <c r="E8920" s="9" t="e">
        <f>INDEX(#REF!:#REF!,MATCH($D8920,#REF!:#REF!,0),MATCH(#REF!,#REF!:#REF!,0))</f>
        <v>#REF!</v>
      </c>
      <c r="F8920" s="9" t="e">
        <f>INDEX(#REF!:#REF!,MATCH($D8920,#REF!:#REF!,0),MATCH(#REF!,#REF!:#REF!,0))</f>
        <v>#REF!</v>
      </c>
    </row>
    <row r="8921" spans="1:6" ht="16.5" x14ac:dyDescent="0.3">
      <c r="A8921" s="9" t="s">
        <v>13404</v>
      </c>
      <c r="B8921" s="9" t="s">
        <v>2406</v>
      </c>
      <c r="C8921" s="10">
        <v>38706</v>
      </c>
      <c r="D8921" s="9">
        <v>9153408497</v>
      </c>
      <c r="E8921" s="9" t="e">
        <f>INDEX(#REF!:#REF!,MATCH($D8921,#REF!:#REF!,0),MATCH(#REF!,#REF!:#REF!,0))</f>
        <v>#REF!</v>
      </c>
      <c r="F8921" s="9" t="e">
        <f>INDEX(#REF!:#REF!,MATCH($D8921,#REF!:#REF!,0),MATCH(#REF!,#REF!:#REF!,0))</f>
        <v>#REF!</v>
      </c>
    </row>
    <row r="8922" spans="1:6" ht="16.5" x14ac:dyDescent="0.3">
      <c r="A8922" s="9" t="s">
        <v>13403</v>
      </c>
      <c r="B8922" s="9" t="s">
        <v>2935</v>
      </c>
      <c r="C8922" s="10">
        <v>13869</v>
      </c>
      <c r="D8922" s="9">
        <v>9258570278</v>
      </c>
      <c r="E8922" s="9" t="e">
        <f>INDEX(#REF!:#REF!,MATCH($D8922,#REF!:#REF!,0),MATCH(#REF!,#REF!:#REF!,0))</f>
        <v>#REF!</v>
      </c>
      <c r="F8922" s="9" t="e">
        <f>INDEX(#REF!:#REF!,MATCH($D8922,#REF!:#REF!,0),MATCH(#REF!,#REF!:#REF!,0))</f>
        <v>#REF!</v>
      </c>
    </row>
    <row r="8923" spans="1:6" ht="16.5" x14ac:dyDescent="0.3">
      <c r="A8923" s="9" t="s">
        <v>13402</v>
      </c>
      <c r="B8923" s="9" t="s">
        <v>2826</v>
      </c>
      <c r="C8923" s="10">
        <v>18045</v>
      </c>
      <c r="D8923" s="9">
        <v>9627071331</v>
      </c>
      <c r="E8923" s="9" t="e">
        <f>INDEX(#REF!:#REF!,MATCH($D8923,#REF!:#REF!,0),MATCH(#REF!,#REF!:#REF!,0))</f>
        <v>#REF!</v>
      </c>
      <c r="F8923" s="9" t="e">
        <f>INDEX(#REF!:#REF!,MATCH($D8923,#REF!:#REF!,0),MATCH(#REF!,#REF!:#REF!,0))</f>
        <v>#REF!</v>
      </c>
    </row>
    <row r="8924" spans="1:6" ht="16.5" x14ac:dyDescent="0.3">
      <c r="A8924" s="9" t="s">
        <v>13401</v>
      </c>
      <c r="B8924" s="9" t="s">
        <v>1949</v>
      </c>
      <c r="C8924" s="10">
        <v>18625</v>
      </c>
      <c r="D8924" s="9">
        <v>7000350199</v>
      </c>
      <c r="E8924" s="9" t="e">
        <f>INDEX(#REF!:#REF!,MATCH($D8924,#REF!:#REF!,0),MATCH(#REF!,#REF!:#REF!,0))</f>
        <v>#REF!</v>
      </c>
      <c r="F8924" s="9" t="e">
        <f>INDEX(#REF!:#REF!,MATCH($D8924,#REF!:#REF!,0),MATCH(#REF!,#REF!:#REF!,0))</f>
        <v>#REF!</v>
      </c>
    </row>
    <row r="8925" spans="1:6" ht="16.5" x14ac:dyDescent="0.3">
      <c r="A8925" s="9" t="s">
        <v>13400</v>
      </c>
      <c r="B8925" s="9" t="s">
        <v>2653</v>
      </c>
      <c r="C8925" s="10">
        <v>52528</v>
      </c>
      <c r="D8925" s="9">
        <v>9547713507</v>
      </c>
      <c r="E8925" s="9" t="e">
        <f>INDEX(#REF!:#REF!,MATCH($D8925,#REF!:#REF!,0),MATCH(#REF!,#REF!:#REF!,0))</f>
        <v>#REF!</v>
      </c>
      <c r="F8925" s="9" t="e">
        <f>INDEX(#REF!:#REF!,MATCH($D8925,#REF!:#REF!,0),MATCH(#REF!,#REF!:#REF!,0))</f>
        <v>#REF!</v>
      </c>
    </row>
    <row r="8926" spans="1:6" ht="16.5" x14ac:dyDescent="0.3">
      <c r="A8926" s="9" t="s">
        <v>13399</v>
      </c>
      <c r="B8926" s="9" t="s">
        <v>2615</v>
      </c>
      <c r="C8926" s="10">
        <v>16169</v>
      </c>
      <c r="D8926" s="9">
        <v>7866715386</v>
      </c>
      <c r="E8926" s="9" t="e">
        <f>INDEX(#REF!:#REF!,MATCH($D8926,#REF!:#REF!,0),MATCH(#REF!,#REF!:#REF!,0))</f>
        <v>#REF!</v>
      </c>
      <c r="F8926" s="9" t="e">
        <f>INDEX(#REF!:#REF!,MATCH($D8926,#REF!:#REF!,0),MATCH(#REF!,#REF!:#REF!,0))</f>
        <v>#REF!</v>
      </c>
    </row>
    <row r="8927" spans="1:6" ht="16.5" x14ac:dyDescent="0.3">
      <c r="A8927" s="9" t="s">
        <v>13398</v>
      </c>
      <c r="B8927" s="9" t="s">
        <v>2615</v>
      </c>
      <c r="C8927" s="10">
        <v>49985</v>
      </c>
      <c r="D8927" s="9">
        <v>9258570278</v>
      </c>
      <c r="E8927" s="9" t="e">
        <f>INDEX(#REF!:#REF!,MATCH($D8927,#REF!:#REF!,0),MATCH(#REF!,#REF!:#REF!,0))</f>
        <v>#REF!</v>
      </c>
      <c r="F8927" s="9" t="e">
        <f>INDEX(#REF!:#REF!,MATCH($D8927,#REF!:#REF!,0),MATCH(#REF!,#REF!:#REF!,0))</f>
        <v>#REF!</v>
      </c>
    </row>
    <row r="8928" spans="1:6" ht="16.5" x14ac:dyDescent="0.3">
      <c r="A8928" s="9" t="s">
        <v>13397</v>
      </c>
      <c r="B8928" s="9" t="s">
        <v>2099</v>
      </c>
      <c r="C8928" s="10">
        <v>39141</v>
      </c>
      <c r="D8928" s="9">
        <v>1364767856</v>
      </c>
      <c r="E8928" s="9" t="e">
        <f>INDEX(#REF!:#REF!,MATCH($D8928,#REF!:#REF!,0),MATCH(#REF!,#REF!:#REF!,0))</f>
        <v>#REF!</v>
      </c>
      <c r="F8928" s="9" t="e">
        <f>INDEX(#REF!:#REF!,MATCH($D8928,#REF!:#REF!,0),MATCH(#REF!,#REF!:#REF!,0))</f>
        <v>#REF!</v>
      </c>
    </row>
    <row r="8929" spans="1:6" ht="16.5" x14ac:dyDescent="0.3">
      <c r="A8929" s="9" t="s">
        <v>13396</v>
      </c>
      <c r="B8929" s="9" t="s">
        <v>2107</v>
      </c>
      <c r="C8929" s="10">
        <v>12039</v>
      </c>
      <c r="D8929" s="9">
        <v>3569619966</v>
      </c>
      <c r="E8929" s="9" t="e">
        <f>INDEX(#REF!:#REF!,MATCH($D8929,#REF!:#REF!,0),MATCH(#REF!,#REF!:#REF!,0))</f>
        <v>#REF!</v>
      </c>
      <c r="F8929" s="9" t="e">
        <f>INDEX(#REF!:#REF!,MATCH($D8929,#REF!:#REF!,0),MATCH(#REF!,#REF!:#REF!,0))</f>
        <v>#REF!</v>
      </c>
    </row>
    <row r="8930" spans="1:6" ht="16.5" x14ac:dyDescent="0.3">
      <c r="A8930" s="9" t="s">
        <v>13395</v>
      </c>
      <c r="B8930" s="9" t="s">
        <v>2312</v>
      </c>
      <c r="C8930" s="10">
        <v>24290</v>
      </c>
      <c r="D8930" s="9">
        <v>4978659442</v>
      </c>
      <c r="E8930" s="9" t="e">
        <f>INDEX(#REF!:#REF!,MATCH($D8930,#REF!:#REF!,0),MATCH(#REF!,#REF!:#REF!,0))</f>
        <v>#REF!</v>
      </c>
      <c r="F8930" s="9" t="e">
        <f>INDEX(#REF!:#REF!,MATCH($D8930,#REF!:#REF!,0),MATCH(#REF!,#REF!:#REF!,0))</f>
        <v>#REF!</v>
      </c>
    </row>
    <row r="8931" spans="1:6" ht="16.5" x14ac:dyDescent="0.3">
      <c r="A8931" s="9" t="s">
        <v>13394</v>
      </c>
      <c r="B8931" s="9" t="s">
        <v>1959</v>
      </c>
      <c r="C8931" s="10">
        <v>39837</v>
      </c>
      <c r="D8931" s="9">
        <v>9958099322</v>
      </c>
      <c r="E8931" s="9" t="e">
        <f>INDEX(#REF!:#REF!,MATCH($D8931,#REF!:#REF!,0),MATCH(#REF!,#REF!:#REF!,0))</f>
        <v>#REF!</v>
      </c>
      <c r="F8931" s="9" t="e">
        <f>INDEX(#REF!:#REF!,MATCH($D8931,#REF!:#REF!,0),MATCH(#REF!,#REF!:#REF!,0))</f>
        <v>#REF!</v>
      </c>
    </row>
    <row r="8932" spans="1:6" ht="16.5" x14ac:dyDescent="0.3">
      <c r="A8932" s="9" t="s">
        <v>13393</v>
      </c>
      <c r="B8932" s="9" t="s">
        <v>2688</v>
      </c>
      <c r="C8932" s="10">
        <v>34171</v>
      </c>
      <c r="D8932" s="9">
        <v>3904109642</v>
      </c>
      <c r="E8932" s="9" t="e">
        <f>INDEX(#REF!:#REF!,MATCH($D8932,#REF!:#REF!,0),MATCH(#REF!,#REF!:#REF!,0))</f>
        <v>#REF!</v>
      </c>
      <c r="F8932" s="9" t="e">
        <f>INDEX(#REF!:#REF!,MATCH($D8932,#REF!:#REF!,0),MATCH(#REF!,#REF!:#REF!,0))</f>
        <v>#REF!</v>
      </c>
    </row>
    <row r="8933" spans="1:6" ht="16.5" x14ac:dyDescent="0.3">
      <c r="A8933" s="9" t="s">
        <v>13392</v>
      </c>
      <c r="B8933" s="9" t="s">
        <v>2198</v>
      </c>
      <c r="C8933" s="10">
        <v>41492</v>
      </c>
      <c r="D8933" s="9">
        <v>4920920075</v>
      </c>
      <c r="E8933" s="9" t="e">
        <f>INDEX(#REF!:#REF!,MATCH($D8933,#REF!:#REF!,0),MATCH(#REF!,#REF!:#REF!,0))</f>
        <v>#REF!</v>
      </c>
      <c r="F8933" s="9" t="e">
        <f>INDEX(#REF!:#REF!,MATCH($D8933,#REF!:#REF!,0),MATCH(#REF!,#REF!:#REF!,0))</f>
        <v>#REF!</v>
      </c>
    </row>
    <row r="8934" spans="1:6" ht="16.5" x14ac:dyDescent="0.3">
      <c r="A8934" s="9" t="s">
        <v>13391</v>
      </c>
      <c r="B8934" s="9" t="s">
        <v>2258</v>
      </c>
      <c r="C8934" s="10">
        <v>16636</v>
      </c>
      <c r="D8934" s="9">
        <v>1958063002</v>
      </c>
      <c r="E8934" s="9" t="e">
        <f>INDEX(#REF!:#REF!,MATCH($D8934,#REF!:#REF!,0),MATCH(#REF!,#REF!:#REF!,0))</f>
        <v>#REF!</v>
      </c>
      <c r="F8934" s="9" t="e">
        <f>INDEX(#REF!:#REF!,MATCH($D8934,#REF!:#REF!,0),MATCH(#REF!,#REF!:#REF!,0))</f>
        <v>#REF!</v>
      </c>
    </row>
    <row r="8935" spans="1:6" ht="16.5" x14ac:dyDescent="0.3">
      <c r="A8935" s="9" t="s">
        <v>13390</v>
      </c>
      <c r="B8935" s="9" t="s">
        <v>2153</v>
      </c>
      <c r="C8935" s="10">
        <v>12851</v>
      </c>
      <c r="D8935" s="9">
        <v>5948190226</v>
      </c>
      <c r="E8935" s="9" t="e">
        <f>INDEX(#REF!:#REF!,MATCH($D8935,#REF!:#REF!,0),MATCH(#REF!,#REF!:#REF!,0))</f>
        <v>#REF!</v>
      </c>
      <c r="F8935" s="9" t="e">
        <f>INDEX(#REF!:#REF!,MATCH($D8935,#REF!:#REF!,0),MATCH(#REF!,#REF!:#REF!,0))</f>
        <v>#REF!</v>
      </c>
    </row>
    <row r="8936" spans="1:6" ht="16.5" x14ac:dyDescent="0.3">
      <c r="A8936" s="9" t="s">
        <v>13389</v>
      </c>
      <c r="B8936" s="9" t="s">
        <v>2379</v>
      </c>
      <c r="C8936" s="10">
        <v>12756</v>
      </c>
      <c r="D8936" s="9">
        <v>5828678620</v>
      </c>
      <c r="E8936" s="9" t="e">
        <f>INDEX(#REF!:#REF!,MATCH($D8936,#REF!:#REF!,0),MATCH(#REF!,#REF!:#REF!,0))</f>
        <v>#REF!</v>
      </c>
      <c r="F8936" s="9" t="e">
        <f>INDEX(#REF!:#REF!,MATCH($D8936,#REF!:#REF!,0),MATCH(#REF!,#REF!:#REF!,0))</f>
        <v>#REF!</v>
      </c>
    </row>
    <row r="8937" spans="1:6" ht="16.5" x14ac:dyDescent="0.3">
      <c r="A8937" s="9" t="s">
        <v>13388</v>
      </c>
      <c r="B8937" s="9" t="s">
        <v>2357</v>
      </c>
      <c r="C8937" s="10">
        <v>20445</v>
      </c>
      <c r="D8937" s="9">
        <v>7469392467</v>
      </c>
      <c r="E8937" s="9" t="e">
        <f>INDEX(#REF!:#REF!,MATCH($D8937,#REF!:#REF!,0),MATCH(#REF!,#REF!:#REF!,0))</f>
        <v>#REF!</v>
      </c>
      <c r="F8937" s="9" t="e">
        <f>INDEX(#REF!:#REF!,MATCH($D8937,#REF!:#REF!,0),MATCH(#REF!,#REF!:#REF!,0))</f>
        <v>#REF!</v>
      </c>
    </row>
    <row r="8938" spans="1:6" ht="16.5" x14ac:dyDescent="0.3">
      <c r="A8938" s="9" t="s">
        <v>13387</v>
      </c>
      <c r="B8938" s="9" t="s">
        <v>2293</v>
      </c>
      <c r="C8938" s="10">
        <v>39737</v>
      </c>
      <c r="D8938" s="9">
        <v>1074899180</v>
      </c>
      <c r="E8938" s="9" t="e">
        <f>INDEX(#REF!:#REF!,MATCH($D8938,#REF!:#REF!,0),MATCH(#REF!,#REF!:#REF!,0))</f>
        <v>#REF!</v>
      </c>
      <c r="F8938" s="9" t="e">
        <f>INDEX(#REF!:#REF!,MATCH($D8938,#REF!:#REF!,0),MATCH(#REF!,#REF!:#REF!,0))</f>
        <v>#REF!</v>
      </c>
    </row>
    <row r="8939" spans="1:6" ht="16.5" x14ac:dyDescent="0.3">
      <c r="A8939" s="9" t="s">
        <v>13386</v>
      </c>
      <c r="B8939" s="9" t="s">
        <v>2236</v>
      </c>
      <c r="C8939" s="10">
        <v>13179</v>
      </c>
      <c r="D8939" s="9">
        <v>5079859830</v>
      </c>
      <c r="E8939" s="9" t="e">
        <f>INDEX(#REF!:#REF!,MATCH($D8939,#REF!:#REF!,0),MATCH(#REF!,#REF!:#REF!,0))</f>
        <v>#REF!</v>
      </c>
      <c r="F8939" s="9" t="e">
        <f>INDEX(#REF!:#REF!,MATCH($D8939,#REF!:#REF!,0),MATCH(#REF!,#REF!:#REF!,0))</f>
        <v>#REF!</v>
      </c>
    </row>
    <row r="8940" spans="1:6" ht="16.5" x14ac:dyDescent="0.3">
      <c r="A8940" s="9" t="s">
        <v>13385</v>
      </c>
      <c r="B8940" s="9" t="s">
        <v>2371</v>
      </c>
      <c r="C8940" s="10">
        <v>58668</v>
      </c>
      <c r="D8940" s="9">
        <v>3670950885</v>
      </c>
      <c r="E8940" s="9" t="e">
        <f>INDEX(#REF!:#REF!,MATCH($D8940,#REF!:#REF!,0),MATCH(#REF!,#REF!:#REF!,0))</f>
        <v>#REF!</v>
      </c>
      <c r="F8940" s="9" t="e">
        <f>INDEX(#REF!:#REF!,MATCH($D8940,#REF!:#REF!,0),MATCH(#REF!,#REF!:#REF!,0))</f>
        <v>#REF!</v>
      </c>
    </row>
    <row r="8941" spans="1:6" ht="16.5" x14ac:dyDescent="0.3">
      <c r="A8941" s="9" t="s">
        <v>13384</v>
      </c>
      <c r="B8941" s="9" t="s">
        <v>1995</v>
      </c>
      <c r="C8941" s="10">
        <v>11410</v>
      </c>
      <c r="D8941" s="9">
        <v>4406664351</v>
      </c>
      <c r="E8941" s="9" t="e">
        <f>INDEX(#REF!:#REF!,MATCH($D8941,#REF!:#REF!,0),MATCH(#REF!,#REF!:#REF!,0))</f>
        <v>#REF!</v>
      </c>
      <c r="F8941" s="9" t="e">
        <f>INDEX(#REF!:#REF!,MATCH($D8941,#REF!:#REF!,0),MATCH(#REF!,#REF!:#REF!,0))</f>
        <v>#REF!</v>
      </c>
    </row>
    <row r="8942" spans="1:6" ht="16.5" x14ac:dyDescent="0.3">
      <c r="A8942" s="9" t="s">
        <v>13383</v>
      </c>
      <c r="B8942" s="9" t="s">
        <v>2667</v>
      </c>
      <c r="C8942" s="10">
        <v>43858</v>
      </c>
      <c r="D8942" s="9">
        <v>933051662</v>
      </c>
      <c r="E8942" s="9" t="e">
        <f>INDEX(#REF!:#REF!,MATCH($D8942,#REF!:#REF!,0),MATCH(#REF!,#REF!:#REF!,0))</f>
        <v>#REF!</v>
      </c>
      <c r="F8942" s="9" t="e">
        <f>INDEX(#REF!:#REF!,MATCH($D8942,#REF!:#REF!,0),MATCH(#REF!,#REF!:#REF!,0))</f>
        <v>#REF!</v>
      </c>
    </row>
    <row r="8943" spans="1:6" ht="16.5" x14ac:dyDescent="0.3">
      <c r="A8943" s="9" t="s">
        <v>13382</v>
      </c>
      <c r="B8943" s="9" t="s">
        <v>2056</v>
      </c>
      <c r="C8943" s="10">
        <v>13750</v>
      </c>
      <c r="D8943" s="9">
        <v>3266408608</v>
      </c>
      <c r="E8943" s="9" t="e">
        <f>INDEX(#REF!:#REF!,MATCH($D8943,#REF!:#REF!,0),MATCH(#REF!,#REF!:#REF!,0))</f>
        <v>#REF!</v>
      </c>
      <c r="F8943" s="9" t="e">
        <f>INDEX(#REF!:#REF!,MATCH($D8943,#REF!:#REF!,0),MATCH(#REF!,#REF!:#REF!,0))</f>
        <v>#REF!</v>
      </c>
    </row>
    <row r="8944" spans="1:6" ht="16.5" x14ac:dyDescent="0.3">
      <c r="A8944" s="9" t="s">
        <v>13381</v>
      </c>
      <c r="B8944" s="9" t="s">
        <v>3151</v>
      </c>
      <c r="C8944" s="10">
        <v>50058</v>
      </c>
      <c r="D8944" s="9">
        <v>303831626</v>
      </c>
      <c r="E8944" s="9" t="e">
        <f>INDEX(#REF!:#REF!,MATCH($D8944,#REF!:#REF!,0),MATCH(#REF!,#REF!:#REF!,0))</f>
        <v>#REF!</v>
      </c>
      <c r="F8944" s="9" t="e">
        <f>INDEX(#REF!:#REF!,MATCH($D8944,#REF!:#REF!,0),MATCH(#REF!,#REF!:#REF!,0))</f>
        <v>#REF!</v>
      </c>
    </row>
    <row r="8945" spans="1:6" ht="16.5" x14ac:dyDescent="0.3">
      <c r="A8945" s="9" t="s">
        <v>13380</v>
      </c>
      <c r="B8945" s="9" t="s">
        <v>2204</v>
      </c>
      <c r="C8945" s="10">
        <v>11064</v>
      </c>
      <c r="D8945" s="9">
        <v>8664054479</v>
      </c>
      <c r="E8945" s="9" t="e">
        <f>INDEX(#REF!:#REF!,MATCH($D8945,#REF!:#REF!,0),MATCH(#REF!,#REF!:#REF!,0))</f>
        <v>#REF!</v>
      </c>
      <c r="F8945" s="9" t="e">
        <f>INDEX(#REF!:#REF!,MATCH($D8945,#REF!:#REF!,0),MATCH(#REF!,#REF!:#REF!,0))</f>
        <v>#REF!</v>
      </c>
    </row>
    <row r="8946" spans="1:6" ht="16.5" x14ac:dyDescent="0.3">
      <c r="A8946" s="9" t="s">
        <v>13379</v>
      </c>
      <c r="B8946" s="9" t="s">
        <v>2032</v>
      </c>
      <c r="C8946" s="10">
        <v>27191</v>
      </c>
      <c r="D8946" s="9">
        <v>2130919499</v>
      </c>
      <c r="E8946" s="9" t="e">
        <f>INDEX(#REF!:#REF!,MATCH($D8946,#REF!:#REF!,0),MATCH(#REF!,#REF!:#REF!,0))</f>
        <v>#REF!</v>
      </c>
      <c r="F8946" s="9" t="e">
        <f>INDEX(#REF!:#REF!,MATCH($D8946,#REF!:#REF!,0),MATCH(#REF!,#REF!:#REF!,0))</f>
        <v>#REF!</v>
      </c>
    </row>
    <row r="8947" spans="1:6" ht="16.5" x14ac:dyDescent="0.3">
      <c r="A8947" s="9" t="s">
        <v>13378</v>
      </c>
      <c r="B8947" s="9" t="s">
        <v>2125</v>
      </c>
      <c r="C8947" s="10">
        <v>32332</v>
      </c>
      <c r="D8947" s="9">
        <v>7263964236</v>
      </c>
      <c r="E8947" s="9" t="e">
        <f>INDEX(#REF!:#REF!,MATCH($D8947,#REF!:#REF!,0),MATCH(#REF!,#REF!:#REF!,0))</f>
        <v>#REF!</v>
      </c>
      <c r="F8947" s="9" t="e">
        <f>INDEX(#REF!:#REF!,MATCH($D8947,#REF!:#REF!,0),MATCH(#REF!,#REF!:#REF!,0))</f>
        <v>#REF!</v>
      </c>
    </row>
    <row r="8948" spans="1:6" ht="16.5" x14ac:dyDescent="0.3">
      <c r="A8948" s="9" t="s">
        <v>13377</v>
      </c>
      <c r="B8948" s="9" t="s">
        <v>2077</v>
      </c>
      <c r="C8948" s="10">
        <v>52108</v>
      </c>
      <c r="D8948" s="9">
        <v>5068508845</v>
      </c>
      <c r="E8948" s="9" t="e">
        <f>INDEX(#REF!:#REF!,MATCH($D8948,#REF!:#REF!,0),MATCH(#REF!,#REF!:#REF!,0))</f>
        <v>#REF!</v>
      </c>
      <c r="F8948" s="9" t="e">
        <f>INDEX(#REF!:#REF!,MATCH($D8948,#REF!:#REF!,0),MATCH(#REF!,#REF!:#REF!,0))</f>
        <v>#REF!</v>
      </c>
    </row>
    <row r="8949" spans="1:6" ht="16.5" x14ac:dyDescent="0.3">
      <c r="A8949" s="9" t="s">
        <v>13376</v>
      </c>
      <c r="B8949" s="9" t="s">
        <v>2528</v>
      </c>
      <c r="C8949" s="10">
        <v>28093</v>
      </c>
      <c r="D8949" s="9">
        <v>7673188813</v>
      </c>
      <c r="E8949" s="9" t="e">
        <f>INDEX(#REF!:#REF!,MATCH($D8949,#REF!:#REF!,0),MATCH(#REF!,#REF!:#REF!,0))</f>
        <v>#REF!</v>
      </c>
      <c r="F8949" s="9" t="e">
        <f>INDEX(#REF!:#REF!,MATCH($D8949,#REF!:#REF!,0),MATCH(#REF!,#REF!:#REF!,0))</f>
        <v>#REF!</v>
      </c>
    </row>
    <row r="8950" spans="1:6" ht="16.5" x14ac:dyDescent="0.3">
      <c r="A8950" s="9" t="s">
        <v>13375</v>
      </c>
      <c r="B8950" s="9" t="s">
        <v>2063</v>
      </c>
      <c r="C8950" s="10">
        <v>56739</v>
      </c>
      <c r="D8950" s="9">
        <v>1469328364</v>
      </c>
      <c r="E8950" s="9" t="e">
        <f>INDEX(#REF!:#REF!,MATCH($D8950,#REF!:#REF!,0),MATCH(#REF!,#REF!:#REF!,0))</f>
        <v>#REF!</v>
      </c>
      <c r="F8950" s="9" t="e">
        <f>INDEX(#REF!:#REF!,MATCH($D8950,#REF!:#REF!,0),MATCH(#REF!,#REF!:#REF!,0))</f>
        <v>#REF!</v>
      </c>
    </row>
    <row r="8951" spans="1:6" ht="16.5" x14ac:dyDescent="0.3">
      <c r="A8951" s="9" t="s">
        <v>13374</v>
      </c>
      <c r="B8951" s="9" t="s">
        <v>2759</v>
      </c>
      <c r="C8951" s="10">
        <v>51827</v>
      </c>
      <c r="D8951" s="9">
        <v>2809344809</v>
      </c>
      <c r="E8951" s="9" t="e">
        <f>INDEX(#REF!:#REF!,MATCH($D8951,#REF!:#REF!,0),MATCH(#REF!,#REF!:#REF!,0))</f>
        <v>#REF!</v>
      </c>
      <c r="F8951" s="9" t="e">
        <f>INDEX(#REF!:#REF!,MATCH($D8951,#REF!:#REF!,0),MATCH(#REF!,#REF!:#REF!,0))</f>
        <v>#REF!</v>
      </c>
    </row>
    <row r="8952" spans="1:6" ht="16.5" x14ac:dyDescent="0.3">
      <c r="A8952" s="9" t="s">
        <v>13373</v>
      </c>
      <c r="B8952" s="9" t="s">
        <v>2083</v>
      </c>
      <c r="C8952" s="10">
        <v>22843</v>
      </c>
      <c r="D8952" s="9">
        <v>9128677390</v>
      </c>
      <c r="E8952" s="9" t="e">
        <f>INDEX(#REF!:#REF!,MATCH($D8952,#REF!:#REF!,0),MATCH(#REF!,#REF!:#REF!,0))</f>
        <v>#REF!</v>
      </c>
      <c r="F8952" s="9" t="e">
        <f>INDEX(#REF!:#REF!,MATCH($D8952,#REF!:#REF!,0),MATCH(#REF!,#REF!:#REF!,0))</f>
        <v>#REF!</v>
      </c>
    </row>
    <row r="8953" spans="1:6" ht="16.5" x14ac:dyDescent="0.3">
      <c r="A8953" s="9" t="s">
        <v>13372</v>
      </c>
      <c r="B8953" s="9" t="s">
        <v>3357</v>
      </c>
      <c r="C8953" s="10">
        <v>56551</v>
      </c>
      <c r="D8953" s="9">
        <v>1382734301</v>
      </c>
      <c r="E8953" s="9" t="e">
        <f>INDEX(#REF!:#REF!,MATCH($D8953,#REF!:#REF!,0),MATCH(#REF!,#REF!:#REF!,0))</f>
        <v>#REF!</v>
      </c>
      <c r="F8953" s="9" t="e">
        <f>INDEX(#REF!:#REF!,MATCH($D8953,#REF!:#REF!,0),MATCH(#REF!,#REF!:#REF!,0))</f>
        <v>#REF!</v>
      </c>
    </row>
    <row r="8954" spans="1:6" ht="16.5" x14ac:dyDescent="0.3">
      <c r="A8954" s="9" t="s">
        <v>13371</v>
      </c>
      <c r="B8954" s="9" t="s">
        <v>2214</v>
      </c>
      <c r="C8954" s="10">
        <v>55885</v>
      </c>
      <c r="D8954" s="9">
        <v>1990335721</v>
      </c>
      <c r="E8954" s="9" t="e">
        <f>INDEX(#REF!:#REF!,MATCH($D8954,#REF!:#REF!,0),MATCH(#REF!,#REF!:#REF!,0))</f>
        <v>#REF!</v>
      </c>
      <c r="F8954" s="9" t="e">
        <f>INDEX(#REF!:#REF!,MATCH($D8954,#REF!:#REF!,0),MATCH(#REF!,#REF!:#REF!,0))</f>
        <v>#REF!</v>
      </c>
    </row>
    <row r="8955" spans="1:6" ht="16.5" x14ac:dyDescent="0.3">
      <c r="A8955" s="9" t="s">
        <v>13370</v>
      </c>
      <c r="B8955" s="9" t="s">
        <v>2250</v>
      </c>
      <c r="C8955" s="10">
        <v>33036</v>
      </c>
      <c r="D8955" s="9">
        <v>1252810490</v>
      </c>
      <c r="E8955" s="9" t="e">
        <f>INDEX(#REF!:#REF!,MATCH($D8955,#REF!:#REF!,0),MATCH(#REF!,#REF!:#REF!,0))</f>
        <v>#REF!</v>
      </c>
      <c r="F8955" s="9" t="e">
        <f>INDEX(#REF!:#REF!,MATCH($D8955,#REF!:#REF!,0),MATCH(#REF!,#REF!:#REF!,0))</f>
        <v>#REF!</v>
      </c>
    </row>
    <row r="8956" spans="1:6" ht="16.5" x14ac:dyDescent="0.3">
      <c r="A8956" s="9" t="s">
        <v>13369</v>
      </c>
      <c r="B8956" s="9" t="s">
        <v>3617</v>
      </c>
      <c r="C8956" s="10">
        <v>22966</v>
      </c>
      <c r="D8956" s="9">
        <v>2280674246</v>
      </c>
      <c r="E8956" s="9" t="e">
        <f>INDEX(#REF!:#REF!,MATCH($D8956,#REF!:#REF!,0),MATCH(#REF!,#REF!:#REF!,0))</f>
        <v>#REF!</v>
      </c>
      <c r="F8956" s="9" t="e">
        <f>INDEX(#REF!:#REF!,MATCH($D8956,#REF!:#REF!,0),MATCH(#REF!,#REF!:#REF!,0))</f>
        <v>#REF!</v>
      </c>
    </row>
    <row r="8957" spans="1:6" ht="16.5" x14ac:dyDescent="0.3">
      <c r="A8957" s="9" t="s">
        <v>13368</v>
      </c>
      <c r="B8957" s="9" t="s">
        <v>2063</v>
      </c>
      <c r="C8957" s="10">
        <v>51163</v>
      </c>
      <c r="D8957" s="9">
        <v>1371021422</v>
      </c>
      <c r="E8957" s="9" t="e">
        <f>INDEX(#REF!:#REF!,MATCH($D8957,#REF!:#REF!,0),MATCH(#REF!,#REF!:#REF!,0))</f>
        <v>#REF!</v>
      </c>
      <c r="F8957" s="9" t="e">
        <f>INDEX(#REF!:#REF!,MATCH($D8957,#REF!:#REF!,0),MATCH(#REF!,#REF!:#REF!,0))</f>
        <v>#REF!</v>
      </c>
    </row>
    <row r="8958" spans="1:6" ht="16.5" x14ac:dyDescent="0.3">
      <c r="A8958" s="9" t="s">
        <v>13367</v>
      </c>
      <c r="B8958" s="9" t="s">
        <v>2050</v>
      </c>
      <c r="C8958" s="10">
        <v>29201</v>
      </c>
      <c r="D8958" s="9">
        <v>6375014751</v>
      </c>
      <c r="E8958" s="9" t="e">
        <f>INDEX(#REF!:#REF!,MATCH($D8958,#REF!:#REF!,0),MATCH(#REF!,#REF!:#REF!,0))</f>
        <v>#REF!</v>
      </c>
      <c r="F8958" s="9" t="e">
        <f>INDEX(#REF!:#REF!,MATCH($D8958,#REF!:#REF!,0),MATCH(#REF!,#REF!:#REF!,0))</f>
        <v>#REF!</v>
      </c>
    </row>
    <row r="8959" spans="1:6" ht="16.5" x14ac:dyDescent="0.3">
      <c r="A8959" s="9" t="s">
        <v>13366</v>
      </c>
      <c r="B8959" s="9" t="s">
        <v>2496</v>
      </c>
      <c r="C8959" s="10">
        <v>11938</v>
      </c>
      <c r="D8959" s="9">
        <v>1606657585</v>
      </c>
      <c r="E8959" s="9" t="e">
        <f>INDEX(#REF!:#REF!,MATCH($D8959,#REF!:#REF!,0),MATCH(#REF!,#REF!:#REF!,0))</f>
        <v>#REF!</v>
      </c>
      <c r="F8959" s="9" t="e">
        <f>INDEX(#REF!:#REF!,MATCH($D8959,#REF!:#REF!,0),MATCH(#REF!,#REF!:#REF!,0))</f>
        <v>#REF!</v>
      </c>
    </row>
    <row r="8960" spans="1:6" ht="16.5" x14ac:dyDescent="0.3">
      <c r="A8960" s="9" t="s">
        <v>13365</v>
      </c>
      <c r="B8960" s="9" t="s">
        <v>2658</v>
      </c>
      <c r="C8960" s="10">
        <v>17073</v>
      </c>
      <c r="D8960" s="9">
        <v>5561472151</v>
      </c>
      <c r="E8960" s="9" t="e">
        <f>INDEX(#REF!:#REF!,MATCH($D8960,#REF!:#REF!,0),MATCH(#REF!,#REF!:#REF!,0))</f>
        <v>#REF!</v>
      </c>
      <c r="F8960" s="9" t="e">
        <f>INDEX(#REF!:#REF!,MATCH($D8960,#REF!:#REF!,0),MATCH(#REF!,#REF!:#REF!,0))</f>
        <v>#REF!</v>
      </c>
    </row>
    <row r="8961" spans="1:6" ht="16.5" x14ac:dyDescent="0.3">
      <c r="A8961" s="9" t="s">
        <v>13364</v>
      </c>
      <c r="B8961" s="9" t="s">
        <v>2440</v>
      </c>
      <c r="C8961" s="10">
        <v>59530</v>
      </c>
      <c r="D8961" s="9">
        <v>9114174103</v>
      </c>
      <c r="E8961" s="9" t="e">
        <f>INDEX(#REF!:#REF!,MATCH($D8961,#REF!:#REF!,0),MATCH(#REF!,#REF!:#REF!,0))</f>
        <v>#REF!</v>
      </c>
      <c r="F8961" s="9" t="e">
        <f>INDEX(#REF!:#REF!,MATCH($D8961,#REF!:#REF!,0),MATCH(#REF!,#REF!:#REF!,0))</f>
        <v>#REF!</v>
      </c>
    </row>
    <row r="8962" spans="1:6" ht="16.5" x14ac:dyDescent="0.3">
      <c r="A8962" s="9" t="s">
        <v>13363</v>
      </c>
      <c r="B8962" s="9" t="s">
        <v>2312</v>
      </c>
      <c r="C8962" s="10">
        <v>44378</v>
      </c>
      <c r="D8962" s="9">
        <v>3996818513</v>
      </c>
      <c r="E8962" s="9" t="e">
        <f>INDEX(#REF!:#REF!,MATCH($D8962,#REF!:#REF!,0),MATCH(#REF!,#REF!:#REF!,0))</f>
        <v>#REF!</v>
      </c>
      <c r="F8962" s="9" t="e">
        <f>INDEX(#REF!:#REF!,MATCH($D8962,#REF!:#REF!,0),MATCH(#REF!,#REF!:#REF!,0))</f>
        <v>#REF!</v>
      </c>
    </row>
    <row r="8963" spans="1:6" ht="16.5" x14ac:dyDescent="0.3">
      <c r="A8963" s="9" t="s">
        <v>13362</v>
      </c>
      <c r="B8963" s="9" t="s">
        <v>1957</v>
      </c>
      <c r="C8963" s="10">
        <v>20294</v>
      </c>
      <c r="D8963" s="9">
        <v>3509620267</v>
      </c>
      <c r="E8963" s="9" t="e">
        <f>INDEX(#REF!:#REF!,MATCH($D8963,#REF!:#REF!,0),MATCH(#REF!,#REF!:#REF!,0))</f>
        <v>#REF!</v>
      </c>
      <c r="F8963" s="9" t="e">
        <f>INDEX(#REF!:#REF!,MATCH($D8963,#REF!:#REF!,0),MATCH(#REF!,#REF!:#REF!,0))</f>
        <v>#REF!</v>
      </c>
    </row>
    <row r="8964" spans="1:6" ht="16.5" x14ac:dyDescent="0.3">
      <c r="A8964" s="9" t="s">
        <v>13361</v>
      </c>
      <c r="B8964" s="9" t="s">
        <v>2389</v>
      </c>
      <c r="C8964" s="10">
        <v>24601</v>
      </c>
      <c r="D8964" s="9">
        <v>3819859829</v>
      </c>
      <c r="E8964" s="9" t="e">
        <f>INDEX(#REF!:#REF!,MATCH($D8964,#REF!:#REF!,0),MATCH(#REF!,#REF!:#REF!,0))</f>
        <v>#REF!</v>
      </c>
      <c r="F8964" s="9" t="e">
        <f>INDEX(#REF!:#REF!,MATCH($D8964,#REF!:#REF!,0),MATCH(#REF!,#REF!:#REF!,0))</f>
        <v>#REF!</v>
      </c>
    </row>
    <row r="8965" spans="1:6" ht="16.5" x14ac:dyDescent="0.3">
      <c r="A8965" s="9" t="s">
        <v>13360</v>
      </c>
      <c r="B8965" s="9" t="s">
        <v>2982</v>
      </c>
      <c r="C8965" s="10">
        <v>53497</v>
      </c>
      <c r="D8965" s="9">
        <v>2411473303</v>
      </c>
      <c r="E8965" s="9" t="e">
        <f>INDEX(#REF!:#REF!,MATCH($D8965,#REF!:#REF!,0),MATCH(#REF!,#REF!:#REF!,0))</f>
        <v>#REF!</v>
      </c>
      <c r="F8965" s="9" t="e">
        <f>INDEX(#REF!:#REF!,MATCH($D8965,#REF!:#REF!,0),MATCH(#REF!,#REF!:#REF!,0))</f>
        <v>#REF!</v>
      </c>
    </row>
    <row r="8966" spans="1:6" ht="16.5" x14ac:dyDescent="0.3">
      <c r="A8966" s="9" t="s">
        <v>13359</v>
      </c>
      <c r="B8966" s="9" t="s">
        <v>2007</v>
      </c>
      <c r="C8966" s="10">
        <v>38403</v>
      </c>
      <c r="D8966" s="9">
        <v>244523738</v>
      </c>
      <c r="E8966" s="9" t="e">
        <f>INDEX(#REF!:#REF!,MATCH($D8966,#REF!:#REF!,0),MATCH(#REF!,#REF!:#REF!,0))</f>
        <v>#REF!</v>
      </c>
      <c r="F8966" s="9" t="e">
        <f>INDEX(#REF!:#REF!,MATCH($D8966,#REF!:#REF!,0),MATCH(#REF!,#REF!:#REF!,0))</f>
        <v>#REF!</v>
      </c>
    </row>
    <row r="8967" spans="1:6" ht="16.5" x14ac:dyDescent="0.3">
      <c r="A8967" s="9" t="s">
        <v>13358</v>
      </c>
      <c r="B8967" s="9" t="s">
        <v>1993</v>
      </c>
      <c r="C8967" s="10">
        <v>29768</v>
      </c>
      <c r="D8967" s="9">
        <v>6789106936</v>
      </c>
      <c r="E8967" s="9" t="e">
        <f>INDEX(#REF!:#REF!,MATCH($D8967,#REF!:#REF!,0),MATCH(#REF!,#REF!:#REF!,0))</f>
        <v>#REF!</v>
      </c>
      <c r="F8967" s="9" t="e">
        <f>INDEX(#REF!:#REF!,MATCH($D8967,#REF!:#REF!,0),MATCH(#REF!,#REF!:#REF!,0))</f>
        <v>#REF!</v>
      </c>
    </row>
    <row r="8968" spans="1:6" ht="16.5" x14ac:dyDescent="0.3">
      <c r="A8968" s="9" t="s">
        <v>13357</v>
      </c>
      <c r="B8968" s="9" t="s">
        <v>2487</v>
      </c>
      <c r="C8968" s="10">
        <v>17169</v>
      </c>
      <c r="D8968" s="9">
        <v>2908560011</v>
      </c>
      <c r="E8968" s="9" t="e">
        <f>INDEX(#REF!:#REF!,MATCH($D8968,#REF!:#REF!,0),MATCH(#REF!,#REF!:#REF!,0))</f>
        <v>#REF!</v>
      </c>
      <c r="F8968" s="9" t="e">
        <f>INDEX(#REF!:#REF!,MATCH($D8968,#REF!:#REF!,0),MATCH(#REF!,#REF!:#REF!,0))</f>
        <v>#REF!</v>
      </c>
    </row>
    <row r="8969" spans="1:6" ht="16.5" x14ac:dyDescent="0.3">
      <c r="A8969" s="9" t="s">
        <v>13356</v>
      </c>
      <c r="B8969" s="9" t="s">
        <v>2564</v>
      </c>
      <c r="C8969" s="10">
        <v>34017</v>
      </c>
      <c r="D8969" s="9">
        <v>3524504531</v>
      </c>
      <c r="E8969" s="9" t="e">
        <f>INDEX(#REF!:#REF!,MATCH($D8969,#REF!:#REF!,0),MATCH(#REF!,#REF!:#REF!,0))</f>
        <v>#REF!</v>
      </c>
      <c r="F8969" s="9" t="e">
        <f>INDEX(#REF!:#REF!,MATCH($D8969,#REF!:#REF!,0),MATCH(#REF!,#REF!:#REF!,0))</f>
        <v>#REF!</v>
      </c>
    </row>
    <row r="8970" spans="1:6" ht="16.5" x14ac:dyDescent="0.3">
      <c r="A8970" s="9" t="s">
        <v>13355</v>
      </c>
      <c r="B8970" s="9" t="s">
        <v>3430</v>
      </c>
      <c r="C8970" s="10">
        <v>34824</v>
      </c>
      <c r="D8970" s="9">
        <v>4878156686</v>
      </c>
      <c r="E8970" s="9" t="e">
        <f>INDEX(#REF!:#REF!,MATCH($D8970,#REF!:#REF!,0),MATCH(#REF!,#REF!:#REF!,0))</f>
        <v>#REF!</v>
      </c>
      <c r="F8970" s="9" t="e">
        <f>INDEX(#REF!:#REF!,MATCH($D8970,#REF!:#REF!,0),MATCH(#REF!,#REF!:#REF!,0))</f>
        <v>#REF!</v>
      </c>
    </row>
    <row r="8971" spans="1:6" ht="16.5" x14ac:dyDescent="0.3">
      <c r="A8971" s="9" t="s">
        <v>13354</v>
      </c>
      <c r="B8971" s="9" t="s">
        <v>1981</v>
      </c>
      <c r="C8971" s="10">
        <v>37102</v>
      </c>
      <c r="D8971" s="9">
        <v>4502817627</v>
      </c>
      <c r="E8971" s="9" t="e">
        <f>INDEX(#REF!:#REF!,MATCH($D8971,#REF!:#REF!,0),MATCH(#REF!,#REF!:#REF!,0))</f>
        <v>#REF!</v>
      </c>
      <c r="F8971" s="9" t="e">
        <f>INDEX(#REF!:#REF!,MATCH($D8971,#REF!:#REF!,0),MATCH(#REF!,#REF!:#REF!,0))</f>
        <v>#REF!</v>
      </c>
    </row>
    <row r="8972" spans="1:6" ht="16.5" x14ac:dyDescent="0.3">
      <c r="A8972" s="9" t="s">
        <v>13353</v>
      </c>
      <c r="B8972" s="9" t="s">
        <v>2635</v>
      </c>
      <c r="C8972" s="10">
        <v>50427</v>
      </c>
      <c r="D8972" s="9">
        <v>2117567142</v>
      </c>
      <c r="E8972" s="9" t="e">
        <f>INDEX(#REF!:#REF!,MATCH($D8972,#REF!:#REF!,0),MATCH(#REF!,#REF!:#REF!,0))</f>
        <v>#REF!</v>
      </c>
      <c r="F8972" s="9" t="e">
        <f>INDEX(#REF!:#REF!,MATCH($D8972,#REF!:#REF!,0),MATCH(#REF!,#REF!:#REF!,0))</f>
        <v>#REF!</v>
      </c>
    </row>
    <row r="8973" spans="1:6" ht="16.5" x14ac:dyDescent="0.3">
      <c r="A8973" s="9" t="s">
        <v>13352</v>
      </c>
      <c r="B8973" s="9" t="s">
        <v>2185</v>
      </c>
      <c r="C8973" s="10">
        <v>28485</v>
      </c>
      <c r="D8973" s="9">
        <v>8254304106</v>
      </c>
      <c r="E8973" s="9" t="e">
        <f>INDEX(#REF!:#REF!,MATCH($D8973,#REF!:#REF!,0),MATCH(#REF!,#REF!:#REF!,0))</f>
        <v>#REF!</v>
      </c>
      <c r="F8973" s="9" t="e">
        <f>INDEX(#REF!:#REF!,MATCH($D8973,#REF!:#REF!,0),MATCH(#REF!,#REF!:#REF!,0))</f>
        <v>#REF!</v>
      </c>
    </row>
    <row r="8974" spans="1:6" ht="16.5" x14ac:dyDescent="0.3">
      <c r="A8974" s="9" t="s">
        <v>13351</v>
      </c>
      <c r="B8974" s="9" t="s">
        <v>2606</v>
      </c>
      <c r="C8974" s="10">
        <v>40856</v>
      </c>
      <c r="D8974" s="9">
        <v>8034345962</v>
      </c>
      <c r="E8974" s="9" t="e">
        <f>INDEX(#REF!:#REF!,MATCH($D8974,#REF!:#REF!,0),MATCH(#REF!,#REF!:#REF!,0))</f>
        <v>#REF!</v>
      </c>
      <c r="F8974" s="9" t="e">
        <f>INDEX(#REF!:#REF!,MATCH($D8974,#REF!:#REF!,0),MATCH(#REF!,#REF!:#REF!,0))</f>
        <v>#REF!</v>
      </c>
    </row>
    <row r="8975" spans="1:6" ht="16.5" x14ac:dyDescent="0.3">
      <c r="A8975" s="9" t="s">
        <v>13350</v>
      </c>
      <c r="B8975" s="9" t="s">
        <v>2371</v>
      </c>
      <c r="C8975" s="10">
        <v>25910</v>
      </c>
      <c r="D8975" s="9">
        <v>62571575</v>
      </c>
      <c r="E8975" s="9" t="e">
        <f>INDEX(#REF!:#REF!,MATCH($D8975,#REF!:#REF!,0),MATCH(#REF!,#REF!:#REF!,0))</f>
        <v>#REF!</v>
      </c>
      <c r="F8975" s="9" t="e">
        <f>INDEX(#REF!:#REF!,MATCH($D8975,#REF!:#REF!,0),MATCH(#REF!,#REF!:#REF!,0))</f>
        <v>#REF!</v>
      </c>
    </row>
    <row r="8976" spans="1:6" ht="16.5" x14ac:dyDescent="0.3">
      <c r="A8976" s="9" t="s">
        <v>13349</v>
      </c>
      <c r="B8976" s="9" t="s">
        <v>2521</v>
      </c>
      <c r="C8976" s="10">
        <v>36328</v>
      </c>
      <c r="D8976" s="9">
        <v>6041314951</v>
      </c>
      <c r="E8976" s="9" t="e">
        <f>INDEX(#REF!:#REF!,MATCH($D8976,#REF!:#REF!,0),MATCH(#REF!,#REF!:#REF!,0))</f>
        <v>#REF!</v>
      </c>
      <c r="F8976" s="9" t="e">
        <f>INDEX(#REF!:#REF!,MATCH($D8976,#REF!:#REF!,0),MATCH(#REF!,#REF!:#REF!,0))</f>
        <v>#REF!</v>
      </c>
    </row>
    <row r="8977" spans="1:6" ht="16.5" x14ac:dyDescent="0.3">
      <c r="A8977" s="9" t="s">
        <v>13348</v>
      </c>
      <c r="B8977" s="9" t="s">
        <v>2153</v>
      </c>
      <c r="C8977" s="10">
        <v>12465</v>
      </c>
      <c r="D8977" s="9">
        <v>4578004252</v>
      </c>
      <c r="E8977" s="9" t="e">
        <f>INDEX(#REF!:#REF!,MATCH($D8977,#REF!:#REF!,0),MATCH(#REF!,#REF!:#REF!,0))</f>
        <v>#REF!</v>
      </c>
      <c r="F8977" s="9" t="e">
        <f>INDEX(#REF!:#REF!,MATCH($D8977,#REF!:#REF!,0),MATCH(#REF!,#REF!:#REF!,0))</f>
        <v>#REF!</v>
      </c>
    </row>
    <row r="8978" spans="1:6" ht="16.5" x14ac:dyDescent="0.3">
      <c r="A8978" s="9" t="s">
        <v>13347</v>
      </c>
      <c r="B8978" s="9" t="s">
        <v>1965</v>
      </c>
      <c r="C8978" s="10">
        <v>13248</v>
      </c>
      <c r="D8978" s="9">
        <v>325547246</v>
      </c>
      <c r="E8978" s="9" t="e">
        <f>INDEX(#REF!:#REF!,MATCH($D8978,#REF!:#REF!,0),MATCH(#REF!,#REF!:#REF!,0))</f>
        <v>#REF!</v>
      </c>
      <c r="F8978" s="9" t="e">
        <f>INDEX(#REF!:#REF!,MATCH($D8978,#REF!:#REF!,0),MATCH(#REF!,#REF!:#REF!,0))</f>
        <v>#REF!</v>
      </c>
    </row>
    <row r="8979" spans="1:6" ht="16.5" x14ac:dyDescent="0.3">
      <c r="A8979" s="9" t="s">
        <v>13346</v>
      </c>
      <c r="B8979" s="9" t="s">
        <v>2600</v>
      </c>
      <c r="C8979" s="10">
        <v>27991</v>
      </c>
      <c r="D8979" s="9">
        <v>4839119791</v>
      </c>
      <c r="E8979" s="9" t="e">
        <f>INDEX(#REF!:#REF!,MATCH($D8979,#REF!:#REF!,0),MATCH(#REF!,#REF!:#REF!,0))</f>
        <v>#REF!</v>
      </c>
      <c r="F8979" s="9" t="e">
        <f>INDEX(#REF!:#REF!,MATCH($D8979,#REF!:#REF!,0),MATCH(#REF!,#REF!:#REF!,0))</f>
        <v>#REF!</v>
      </c>
    </row>
    <row r="8980" spans="1:6" ht="16.5" x14ac:dyDescent="0.3">
      <c r="A8980" s="9" t="s">
        <v>13345</v>
      </c>
      <c r="B8980" s="9" t="s">
        <v>2833</v>
      </c>
      <c r="C8980" s="10">
        <v>35524</v>
      </c>
      <c r="D8980" s="9">
        <v>3060876401</v>
      </c>
      <c r="E8980" s="9" t="e">
        <f>INDEX(#REF!:#REF!,MATCH($D8980,#REF!:#REF!,0),MATCH(#REF!,#REF!:#REF!,0))</f>
        <v>#REF!</v>
      </c>
      <c r="F8980" s="9" t="e">
        <f>INDEX(#REF!:#REF!,MATCH($D8980,#REF!:#REF!,0),MATCH(#REF!,#REF!:#REF!,0))</f>
        <v>#REF!</v>
      </c>
    </row>
    <row r="8981" spans="1:6" ht="16.5" x14ac:dyDescent="0.3">
      <c r="A8981" s="9" t="s">
        <v>13344</v>
      </c>
      <c r="B8981" s="9" t="s">
        <v>2589</v>
      </c>
      <c r="C8981" s="10">
        <v>31429</v>
      </c>
      <c r="D8981" s="9">
        <v>2294342399</v>
      </c>
      <c r="E8981" s="9" t="e">
        <f>INDEX(#REF!:#REF!,MATCH($D8981,#REF!:#REF!,0),MATCH(#REF!,#REF!:#REF!,0))</f>
        <v>#REF!</v>
      </c>
      <c r="F8981" s="9" t="e">
        <f>INDEX(#REF!:#REF!,MATCH($D8981,#REF!:#REF!,0),MATCH(#REF!,#REF!:#REF!,0))</f>
        <v>#REF!</v>
      </c>
    </row>
    <row r="8982" spans="1:6" ht="16.5" x14ac:dyDescent="0.3">
      <c r="A8982" s="9" t="s">
        <v>13343</v>
      </c>
      <c r="B8982" s="9" t="s">
        <v>2286</v>
      </c>
      <c r="C8982" s="10">
        <v>53906</v>
      </c>
      <c r="D8982" s="9">
        <v>3379645060</v>
      </c>
      <c r="E8982" s="9" t="e">
        <f>INDEX(#REF!:#REF!,MATCH($D8982,#REF!:#REF!,0),MATCH(#REF!,#REF!:#REF!,0))</f>
        <v>#REF!</v>
      </c>
      <c r="F8982" s="9" t="e">
        <f>INDEX(#REF!:#REF!,MATCH($D8982,#REF!:#REF!,0),MATCH(#REF!,#REF!:#REF!,0))</f>
        <v>#REF!</v>
      </c>
    </row>
    <row r="8983" spans="1:6" ht="16.5" x14ac:dyDescent="0.3">
      <c r="A8983" s="9" t="s">
        <v>13342</v>
      </c>
      <c r="B8983" s="9" t="s">
        <v>2048</v>
      </c>
      <c r="C8983" s="10">
        <v>11968</v>
      </c>
      <c r="D8983" s="9">
        <v>7233077789</v>
      </c>
      <c r="E8983" s="9" t="e">
        <f>INDEX(#REF!:#REF!,MATCH($D8983,#REF!:#REF!,0),MATCH(#REF!,#REF!:#REF!,0))</f>
        <v>#REF!</v>
      </c>
      <c r="F8983" s="9" t="e">
        <f>INDEX(#REF!:#REF!,MATCH($D8983,#REF!:#REF!,0),MATCH(#REF!,#REF!:#REF!,0))</f>
        <v>#REF!</v>
      </c>
    </row>
    <row r="8984" spans="1:6" ht="16.5" x14ac:dyDescent="0.3">
      <c r="A8984" s="9" t="s">
        <v>13341</v>
      </c>
      <c r="B8984" s="9" t="s">
        <v>2539</v>
      </c>
      <c r="C8984" s="10">
        <v>56305</v>
      </c>
      <c r="D8984" s="9">
        <v>9317454674</v>
      </c>
      <c r="E8984" s="9" t="e">
        <f>INDEX(#REF!:#REF!,MATCH($D8984,#REF!:#REF!,0),MATCH(#REF!,#REF!:#REF!,0))</f>
        <v>#REF!</v>
      </c>
      <c r="F8984" s="9" t="e">
        <f>INDEX(#REF!:#REF!,MATCH($D8984,#REF!:#REF!,0),MATCH(#REF!,#REF!:#REF!,0))</f>
        <v>#REF!</v>
      </c>
    </row>
    <row r="8985" spans="1:6" ht="16.5" x14ac:dyDescent="0.3">
      <c r="A8985" s="9" t="s">
        <v>13340</v>
      </c>
      <c r="B8985" s="9" t="s">
        <v>2081</v>
      </c>
      <c r="C8985" s="10">
        <v>42858</v>
      </c>
      <c r="D8985" s="9">
        <v>8875320292</v>
      </c>
      <c r="E8985" s="9" t="e">
        <f>INDEX(#REF!:#REF!,MATCH($D8985,#REF!:#REF!,0),MATCH(#REF!,#REF!:#REF!,0))</f>
        <v>#REF!</v>
      </c>
      <c r="F8985" s="9" t="e">
        <f>INDEX(#REF!:#REF!,MATCH($D8985,#REF!:#REF!,0),MATCH(#REF!,#REF!:#REF!,0))</f>
        <v>#REF!</v>
      </c>
    </row>
    <row r="8986" spans="1:6" ht="16.5" x14ac:dyDescent="0.3">
      <c r="A8986" s="9" t="s">
        <v>13339</v>
      </c>
      <c r="B8986" s="9" t="s">
        <v>2450</v>
      </c>
      <c r="C8986" s="10">
        <v>36472</v>
      </c>
      <c r="D8986" s="9">
        <v>2804488179</v>
      </c>
      <c r="E8986" s="9" t="e">
        <f>INDEX(#REF!:#REF!,MATCH($D8986,#REF!:#REF!,0),MATCH(#REF!,#REF!:#REF!,0))</f>
        <v>#REF!</v>
      </c>
      <c r="F8986" s="9" t="e">
        <f>INDEX(#REF!:#REF!,MATCH($D8986,#REF!:#REF!,0),MATCH(#REF!,#REF!:#REF!,0))</f>
        <v>#REF!</v>
      </c>
    </row>
    <row r="8987" spans="1:6" ht="16.5" x14ac:dyDescent="0.3">
      <c r="A8987" s="9" t="s">
        <v>13338</v>
      </c>
      <c r="B8987" s="9" t="s">
        <v>1971</v>
      </c>
      <c r="C8987" s="10">
        <v>45752</v>
      </c>
      <c r="D8987" s="9">
        <v>5863557389</v>
      </c>
      <c r="E8987" s="9" t="e">
        <f>INDEX(#REF!:#REF!,MATCH($D8987,#REF!:#REF!,0),MATCH(#REF!,#REF!:#REF!,0))</f>
        <v>#REF!</v>
      </c>
      <c r="F8987" s="9" t="e">
        <f>INDEX(#REF!:#REF!,MATCH($D8987,#REF!:#REF!,0),MATCH(#REF!,#REF!:#REF!,0))</f>
        <v>#REF!</v>
      </c>
    </row>
    <row r="8988" spans="1:6" ht="16.5" x14ac:dyDescent="0.3">
      <c r="A8988" s="9" t="s">
        <v>13337</v>
      </c>
      <c r="B8988" s="9" t="s">
        <v>2243</v>
      </c>
      <c r="C8988" s="10">
        <v>44579</v>
      </c>
      <c r="D8988" s="9">
        <v>2524572722</v>
      </c>
      <c r="E8988" s="9" t="e">
        <f>INDEX(#REF!:#REF!,MATCH($D8988,#REF!:#REF!,0),MATCH(#REF!,#REF!:#REF!,0))</f>
        <v>#REF!</v>
      </c>
      <c r="F8988" s="9" t="e">
        <f>INDEX(#REF!:#REF!,MATCH($D8988,#REF!:#REF!,0),MATCH(#REF!,#REF!:#REF!,0))</f>
        <v>#REF!</v>
      </c>
    </row>
    <row r="8989" spans="1:6" ht="16.5" x14ac:dyDescent="0.3">
      <c r="A8989" s="9" t="s">
        <v>13336</v>
      </c>
      <c r="B8989" s="9" t="s">
        <v>2034</v>
      </c>
      <c r="C8989" s="10">
        <v>53023</v>
      </c>
      <c r="D8989" s="9">
        <v>2209340063</v>
      </c>
      <c r="E8989" s="9" t="e">
        <f>INDEX(#REF!:#REF!,MATCH($D8989,#REF!:#REF!,0),MATCH(#REF!,#REF!:#REF!,0))</f>
        <v>#REF!</v>
      </c>
      <c r="F8989" s="9" t="e">
        <f>INDEX(#REF!:#REF!,MATCH($D8989,#REF!:#REF!,0),MATCH(#REF!,#REF!:#REF!,0))</f>
        <v>#REF!</v>
      </c>
    </row>
    <row r="8990" spans="1:6" ht="16.5" x14ac:dyDescent="0.3">
      <c r="A8990" s="9" t="s">
        <v>13335</v>
      </c>
      <c r="B8990" s="9" t="s">
        <v>1967</v>
      </c>
      <c r="C8990" s="10">
        <v>46745</v>
      </c>
      <c r="D8990" s="9">
        <v>2492824950</v>
      </c>
      <c r="E8990" s="9" t="e">
        <f>INDEX(#REF!:#REF!,MATCH($D8990,#REF!:#REF!,0),MATCH(#REF!,#REF!:#REF!,0))</f>
        <v>#REF!</v>
      </c>
      <c r="F8990" s="9" t="e">
        <f>INDEX(#REF!:#REF!,MATCH($D8990,#REF!:#REF!,0),MATCH(#REF!,#REF!:#REF!,0))</f>
        <v>#REF!</v>
      </c>
    </row>
    <row r="8991" spans="1:6" ht="16.5" x14ac:dyDescent="0.3">
      <c r="A8991" s="9" t="s">
        <v>13334</v>
      </c>
      <c r="B8991" s="9" t="s">
        <v>1967</v>
      </c>
      <c r="C8991" s="10">
        <v>30720</v>
      </c>
      <c r="D8991" s="9">
        <v>2873915978</v>
      </c>
      <c r="E8991" s="9" t="e">
        <f>INDEX(#REF!:#REF!,MATCH($D8991,#REF!:#REF!,0),MATCH(#REF!,#REF!:#REF!,0))</f>
        <v>#REF!</v>
      </c>
      <c r="F8991" s="9" t="e">
        <f>INDEX(#REF!:#REF!,MATCH($D8991,#REF!:#REF!,0),MATCH(#REF!,#REF!:#REF!,0))</f>
        <v>#REF!</v>
      </c>
    </row>
    <row r="8992" spans="1:6" ht="16.5" x14ac:dyDescent="0.3">
      <c r="A8992" s="9" t="s">
        <v>13333</v>
      </c>
      <c r="B8992" s="9" t="s">
        <v>2389</v>
      </c>
      <c r="C8992" s="10">
        <v>46814</v>
      </c>
      <c r="D8992" s="9">
        <v>4492546545</v>
      </c>
      <c r="E8992" s="9" t="e">
        <f>INDEX(#REF!:#REF!,MATCH($D8992,#REF!:#REF!,0),MATCH(#REF!,#REF!:#REF!,0))</f>
        <v>#REF!</v>
      </c>
      <c r="F8992" s="9" t="e">
        <f>INDEX(#REF!:#REF!,MATCH($D8992,#REF!:#REF!,0),MATCH(#REF!,#REF!:#REF!,0))</f>
        <v>#REF!</v>
      </c>
    </row>
    <row r="8993" spans="1:6" ht="16.5" x14ac:dyDescent="0.3">
      <c r="A8993" s="9" t="s">
        <v>13332</v>
      </c>
      <c r="B8993" s="9" t="s">
        <v>2046</v>
      </c>
      <c r="C8993" s="10">
        <v>41429</v>
      </c>
      <c r="D8993" s="9">
        <v>2908560011</v>
      </c>
      <c r="E8993" s="9" t="e">
        <f>INDEX(#REF!:#REF!,MATCH($D8993,#REF!:#REF!,0),MATCH(#REF!,#REF!:#REF!,0))</f>
        <v>#REF!</v>
      </c>
      <c r="F8993" s="9" t="e">
        <f>INDEX(#REF!:#REF!,MATCH($D8993,#REF!:#REF!,0),MATCH(#REF!,#REF!:#REF!,0))</f>
        <v>#REF!</v>
      </c>
    </row>
    <row r="8994" spans="1:6" ht="16.5" x14ac:dyDescent="0.3">
      <c r="A8994" s="9" t="s">
        <v>13331</v>
      </c>
      <c r="B8994" s="9" t="s">
        <v>3187</v>
      </c>
      <c r="C8994" s="10">
        <v>52140</v>
      </c>
      <c r="D8994" s="9">
        <v>2551917727</v>
      </c>
      <c r="E8994" s="9" t="e">
        <f>INDEX(#REF!:#REF!,MATCH($D8994,#REF!:#REF!,0),MATCH(#REF!,#REF!:#REF!,0))</f>
        <v>#REF!</v>
      </c>
      <c r="F8994" s="9" t="e">
        <f>INDEX(#REF!:#REF!,MATCH($D8994,#REF!:#REF!,0),MATCH(#REF!,#REF!:#REF!,0))</f>
        <v>#REF!</v>
      </c>
    </row>
    <row r="8995" spans="1:6" ht="16.5" x14ac:dyDescent="0.3">
      <c r="A8995" s="9" t="s">
        <v>13330</v>
      </c>
      <c r="B8995" s="9" t="s">
        <v>3044</v>
      </c>
      <c r="C8995" s="10">
        <v>19288</v>
      </c>
      <c r="D8995" s="9">
        <v>7263964236</v>
      </c>
      <c r="E8995" s="9" t="e">
        <f>INDEX(#REF!:#REF!,MATCH($D8995,#REF!:#REF!,0),MATCH(#REF!,#REF!:#REF!,0))</f>
        <v>#REF!</v>
      </c>
      <c r="F8995" s="9" t="e">
        <f>INDEX(#REF!:#REF!,MATCH($D8995,#REF!:#REF!,0),MATCH(#REF!,#REF!:#REF!,0))</f>
        <v>#REF!</v>
      </c>
    </row>
    <row r="8996" spans="1:6" ht="16.5" x14ac:dyDescent="0.3">
      <c r="A8996" s="9" t="s">
        <v>13329</v>
      </c>
      <c r="B8996" s="9" t="s">
        <v>2431</v>
      </c>
      <c r="C8996" s="10">
        <v>54401</v>
      </c>
      <c r="D8996" s="9">
        <v>1249074622</v>
      </c>
      <c r="E8996" s="9" t="e">
        <f>INDEX(#REF!:#REF!,MATCH($D8996,#REF!:#REF!,0),MATCH(#REF!,#REF!:#REF!,0))</f>
        <v>#REF!</v>
      </c>
      <c r="F8996" s="9" t="e">
        <f>INDEX(#REF!:#REF!,MATCH($D8996,#REF!:#REF!,0),MATCH(#REF!,#REF!:#REF!,0))</f>
        <v>#REF!</v>
      </c>
    </row>
    <row r="8997" spans="1:6" ht="16.5" x14ac:dyDescent="0.3">
      <c r="A8997" s="9" t="s">
        <v>13328</v>
      </c>
      <c r="B8997" s="9" t="s">
        <v>1995</v>
      </c>
      <c r="C8997" s="10">
        <v>30176</v>
      </c>
      <c r="D8997" s="9">
        <v>6732216945</v>
      </c>
      <c r="E8997" s="9" t="e">
        <f>INDEX(#REF!:#REF!,MATCH($D8997,#REF!:#REF!,0),MATCH(#REF!,#REF!:#REF!,0))</f>
        <v>#REF!</v>
      </c>
      <c r="F8997" s="9" t="e">
        <f>INDEX(#REF!:#REF!,MATCH($D8997,#REF!:#REF!,0),MATCH(#REF!,#REF!:#REF!,0))</f>
        <v>#REF!</v>
      </c>
    </row>
    <row r="8998" spans="1:6" ht="16.5" x14ac:dyDescent="0.3">
      <c r="A8998" s="9" t="s">
        <v>13327</v>
      </c>
      <c r="B8998" s="9" t="s">
        <v>2190</v>
      </c>
      <c r="C8998" s="10">
        <v>24967</v>
      </c>
      <c r="D8998" s="9">
        <v>5903124704</v>
      </c>
      <c r="E8998" s="9" t="e">
        <f>INDEX(#REF!:#REF!,MATCH($D8998,#REF!:#REF!,0),MATCH(#REF!,#REF!:#REF!,0))</f>
        <v>#REF!</v>
      </c>
      <c r="F8998" s="9" t="e">
        <f>INDEX(#REF!:#REF!,MATCH($D8998,#REF!:#REF!,0),MATCH(#REF!,#REF!:#REF!,0))</f>
        <v>#REF!</v>
      </c>
    </row>
    <row r="8999" spans="1:6" ht="16.5" x14ac:dyDescent="0.3">
      <c r="A8999" s="9" t="s">
        <v>13326</v>
      </c>
      <c r="B8999" s="9" t="s">
        <v>2195</v>
      </c>
      <c r="C8999" s="10">
        <v>16278</v>
      </c>
      <c r="D8999" s="9">
        <v>3129526900</v>
      </c>
      <c r="E8999" s="9" t="e">
        <f>INDEX(#REF!:#REF!,MATCH($D8999,#REF!:#REF!,0),MATCH(#REF!,#REF!:#REF!,0))</f>
        <v>#REF!</v>
      </c>
      <c r="F8999" s="9" t="e">
        <f>INDEX(#REF!:#REF!,MATCH($D8999,#REF!:#REF!,0),MATCH(#REF!,#REF!:#REF!,0))</f>
        <v>#REF!</v>
      </c>
    </row>
    <row r="9000" spans="1:6" ht="16.5" x14ac:dyDescent="0.3">
      <c r="A9000" s="9" t="s">
        <v>13325</v>
      </c>
      <c r="B9000" s="9" t="s">
        <v>3510</v>
      </c>
      <c r="C9000" s="10">
        <v>26053</v>
      </c>
      <c r="D9000" s="9">
        <v>1062607929</v>
      </c>
      <c r="E9000" s="9" t="e">
        <f>INDEX(#REF!:#REF!,MATCH($D9000,#REF!:#REF!,0),MATCH(#REF!,#REF!:#REF!,0))</f>
        <v>#REF!</v>
      </c>
      <c r="F9000" s="9" t="e">
        <f>INDEX(#REF!:#REF!,MATCH($D9000,#REF!:#REF!,0),MATCH(#REF!,#REF!:#REF!,0))</f>
        <v>#REF!</v>
      </c>
    </row>
    <row r="9001" spans="1:6" ht="16.5" x14ac:dyDescent="0.3">
      <c r="A9001" s="9" t="s">
        <v>13324</v>
      </c>
      <c r="B9001" s="9" t="s">
        <v>2498</v>
      </c>
      <c r="C9001" s="10">
        <v>29694</v>
      </c>
      <c r="D9001" s="9">
        <v>2757793764</v>
      </c>
      <c r="E9001" s="9" t="e">
        <f>INDEX(#REF!:#REF!,MATCH($D9001,#REF!:#REF!,0),MATCH(#REF!,#REF!:#REF!,0))</f>
        <v>#REF!</v>
      </c>
      <c r="F9001" s="9" t="e">
        <f>INDEX(#REF!:#REF!,MATCH($D9001,#REF!:#REF!,0),MATCH(#REF!,#REF!:#REF!,0))</f>
        <v>#REF!</v>
      </c>
    </row>
    <row r="9002" spans="1:6" ht="16.5" x14ac:dyDescent="0.3">
      <c r="A9002" s="9" t="s">
        <v>13323</v>
      </c>
      <c r="B9002" s="9" t="s">
        <v>2085</v>
      </c>
      <c r="C9002" s="10">
        <v>27917</v>
      </c>
      <c r="D9002" s="9">
        <v>4175195971</v>
      </c>
      <c r="E9002" s="9" t="e">
        <f>INDEX(#REF!:#REF!,MATCH($D9002,#REF!:#REF!,0),MATCH(#REF!,#REF!:#REF!,0))</f>
        <v>#REF!</v>
      </c>
      <c r="F9002" s="9" t="e">
        <f>INDEX(#REF!:#REF!,MATCH($D9002,#REF!:#REF!,0),MATCH(#REF!,#REF!:#REF!,0))</f>
        <v>#REF!</v>
      </c>
    </row>
    <row r="9003" spans="1:6" ht="16.5" x14ac:dyDescent="0.3">
      <c r="A9003" s="9" t="s">
        <v>13322</v>
      </c>
      <c r="B9003" s="9" t="s">
        <v>2029</v>
      </c>
      <c r="C9003" s="10">
        <v>57144</v>
      </c>
      <c r="D9003" s="9">
        <v>6300411419</v>
      </c>
      <c r="E9003" s="9" t="e">
        <f>INDEX(#REF!:#REF!,MATCH($D9003,#REF!:#REF!,0),MATCH(#REF!,#REF!:#REF!,0))</f>
        <v>#REF!</v>
      </c>
      <c r="F9003" s="9" t="e">
        <f>INDEX(#REF!:#REF!,MATCH($D9003,#REF!:#REF!,0),MATCH(#REF!,#REF!:#REF!,0))</f>
        <v>#REF!</v>
      </c>
    </row>
    <row r="9004" spans="1:6" ht="16.5" x14ac:dyDescent="0.3">
      <c r="A9004" s="9" t="s">
        <v>13321</v>
      </c>
      <c r="B9004" s="9" t="s">
        <v>2129</v>
      </c>
      <c r="C9004" s="10">
        <v>29717</v>
      </c>
      <c r="D9004" s="9">
        <v>1442784075</v>
      </c>
      <c r="E9004" s="9" t="e">
        <f>INDEX(#REF!:#REF!,MATCH($D9004,#REF!:#REF!,0),MATCH(#REF!,#REF!:#REF!,0))</f>
        <v>#REF!</v>
      </c>
      <c r="F9004" s="9" t="e">
        <f>INDEX(#REF!:#REF!,MATCH($D9004,#REF!:#REF!,0),MATCH(#REF!,#REF!:#REF!,0))</f>
        <v>#REF!</v>
      </c>
    </row>
    <row r="9005" spans="1:6" ht="16.5" x14ac:dyDescent="0.3">
      <c r="A9005" s="9" t="s">
        <v>13320</v>
      </c>
      <c r="B9005" s="9" t="s">
        <v>3478</v>
      </c>
      <c r="C9005" s="10">
        <v>54494</v>
      </c>
      <c r="D9005" s="9">
        <v>879297433</v>
      </c>
      <c r="E9005" s="9" t="e">
        <f>INDEX(#REF!:#REF!,MATCH($D9005,#REF!:#REF!,0),MATCH(#REF!,#REF!:#REF!,0))</f>
        <v>#REF!</v>
      </c>
      <c r="F9005" s="9" t="e">
        <f>INDEX(#REF!:#REF!,MATCH($D9005,#REF!:#REF!,0),MATCH(#REF!,#REF!:#REF!,0))</f>
        <v>#REF!</v>
      </c>
    </row>
    <row r="9006" spans="1:6" ht="16.5" x14ac:dyDescent="0.3">
      <c r="A9006" s="9" t="s">
        <v>13319</v>
      </c>
      <c r="B9006" s="9" t="s">
        <v>2645</v>
      </c>
      <c r="C9006" s="10">
        <v>10313</v>
      </c>
      <c r="D9006" s="9">
        <v>2158895349</v>
      </c>
      <c r="E9006" s="9" t="e">
        <f>INDEX(#REF!:#REF!,MATCH($D9006,#REF!:#REF!,0),MATCH(#REF!,#REF!:#REF!,0))</f>
        <v>#REF!</v>
      </c>
      <c r="F9006" s="9" t="e">
        <f>INDEX(#REF!:#REF!,MATCH($D9006,#REF!:#REF!,0),MATCH(#REF!,#REF!:#REF!,0))</f>
        <v>#REF!</v>
      </c>
    </row>
    <row r="9007" spans="1:6" ht="16.5" x14ac:dyDescent="0.3">
      <c r="A9007" s="9" t="s">
        <v>13318</v>
      </c>
      <c r="B9007" s="9" t="s">
        <v>5218</v>
      </c>
      <c r="C9007" s="10">
        <v>37741</v>
      </c>
      <c r="D9007" s="9">
        <v>2353272215</v>
      </c>
      <c r="E9007" s="9" t="e">
        <f>INDEX(#REF!:#REF!,MATCH($D9007,#REF!:#REF!,0),MATCH(#REF!,#REF!:#REF!,0))</f>
        <v>#REF!</v>
      </c>
      <c r="F9007" s="9" t="e">
        <f>INDEX(#REF!:#REF!,MATCH($D9007,#REF!:#REF!,0),MATCH(#REF!,#REF!:#REF!,0))</f>
        <v>#REF!</v>
      </c>
    </row>
    <row r="9008" spans="1:6" ht="16.5" x14ac:dyDescent="0.3">
      <c r="A9008" s="9" t="s">
        <v>13317</v>
      </c>
      <c r="B9008" s="9" t="s">
        <v>2288</v>
      </c>
      <c r="C9008" s="10">
        <v>35698</v>
      </c>
      <c r="D9008" s="9">
        <v>8034345962</v>
      </c>
      <c r="E9008" s="9" t="e">
        <f>INDEX(#REF!:#REF!,MATCH($D9008,#REF!:#REF!,0),MATCH(#REF!,#REF!:#REF!,0))</f>
        <v>#REF!</v>
      </c>
      <c r="F9008" s="9" t="e">
        <f>INDEX(#REF!:#REF!,MATCH($D9008,#REF!:#REF!,0),MATCH(#REF!,#REF!:#REF!,0))</f>
        <v>#REF!</v>
      </c>
    </row>
    <row r="9009" spans="1:6" ht="16.5" x14ac:dyDescent="0.3">
      <c r="A9009" s="9" t="s">
        <v>13316</v>
      </c>
      <c r="B9009" s="9" t="s">
        <v>1971</v>
      </c>
      <c r="C9009" s="10">
        <v>43405</v>
      </c>
      <c r="D9009" s="9">
        <v>5347887761</v>
      </c>
      <c r="E9009" s="9" t="e">
        <f>INDEX(#REF!:#REF!,MATCH($D9009,#REF!:#REF!,0),MATCH(#REF!,#REF!:#REF!,0))</f>
        <v>#REF!</v>
      </c>
      <c r="F9009" s="9" t="e">
        <f>INDEX(#REF!:#REF!,MATCH($D9009,#REF!:#REF!,0),MATCH(#REF!,#REF!:#REF!,0))</f>
        <v>#REF!</v>
      </c>
    </row>
    <row r="9010" spans="1:6" ht="16.5" x14ac:dyDescent="0.3">
      <c r="A9010" s="9" t="s">
        <v>13315</v>
      </c>
      <c r="B9010" s="9" t="s">
        <v>2622</v>
      </c>
      <c r="C9010" s="10">
        <v>45506</v>
      </c>
      <c r="D9010" s="9">
        <v>9287480133</v>
      </c>
      <c r="E9010" s="9" t="e">
        <f>INDEX(#REF!:#REF!,MATCH($D9010,#REF!:#REF!,0),MATCH(#REF!,#REF!:#REF!,0))</f>
        <v>#REF!</v>
      </c>
      <c r="F9010" s="9" t="e">
        <f>INDEX(#REF!:#REF!,MATCH($D9010,#REF!:#REF!,0),MATCH(#REF!,#REF!:#REF!,0))</f>
        <v>#REF!</v>
      </c>
    </row>
    <row r="9011" spans="1:6" ht="16.5" x14ac:dyDescent="0.3">
      <c r="A9011" s="9" t="s">
        <v>13314</v>
      </c>
      <c r="B9011" s="9" t="s">
        <v>2232</v>
      </c>
      <c r="C9011" s="10">
        <v>18539</v>
      </c>
      <c r="D9011" s="9">
        <v>9267164694</v>
      </c>
      <c r="E9011" s="9" t="e">
        <f>INDEX(#REF!:#REF!,MATCH($D9011,#REF!:#REF!,0),MATCH(#REF!,#REF!:#REF!,0))</f>
        <v>#REF!</v>
      </c>
      <c r="F9011" s="9" t="e">
        <f>INDEX(#REF!:#REF!,MATCH($D9011,#REF!:#REF!,0),MATCH(#REF!,#REF!:#REF!,0))</f>
        <v>#REF!</v>
      </c>
    </row>
    <row r="9012" spans="1:6" ht="16.5" x14ac:dyDescent="0.3">
      <c r="A9012" s="9" t="s">
        <v>13313</v>
      </c>
      <c r="B9012" s="9" t="s">
        <v>1957</v>
      </c>
      <c r="C9012" s="10">
        <v>20449</v>
      </c>
      <c r="D9012" s="9">
        <v>9403474378</v>
      </c>
      <c r="E9012" s="9" t="e">
        <f>INDEX(#REF!:#REF!,MATCH($D9012,#REF!:#REF!,0),MATCH(#REF!,#REF!:#REF!,0))</f>
        <v>#REF!</v>
      </c>
      <c r="F9012" s="9" t="e">
        <f>INDEX(#REF!:#REF!,MATCH($D9012,#REF!:#REF!,0),MATCH(#REF!,#REF!:#REF!,0))</f>
        <v>#REF!</v>
      </c>
    </row>
    <row r="9013" spans="1:6" ht="16.5" x14ac:dyDescent="0.3">
      <c r="A9013" s="9" t="s">
        <v>13312</v>
      </c>
      <c r="B9013" s="9" t="s">
        <v>2040</v>
      </c>
      <c r="C9013" s="10">
        <v>37022</v>
      </c>
      <c r="D9013" s="9">
        <v>2079803735</v>
      </c>
      <c r="E9013" s="9" t="e">
        <f>INDEX(#REF!:#REF!,MATCH($D9013,#REF!:#REF!,0),MATCH(#REF!,#REF!:#REF!,0))</f>
        <v>#REF!</v>
      </c>
      <c r="F9013" s="9" t="e">
        <f>INDEX(#REF!:#REF!,MATCH($D9013,#REF!:#REF!,0),MATCH(#REF!,#REF!:#REF!,0))</f>
        <v>#REF!</v>
      </c>
    </row>
    <row r="9014" spans="1:6" ht="16.5" x14ac:dyDescent="0.3">
      <c r="A9014" s="9" t="s">
        <v>13311</v>
      </c>
      <c r="B9014" s="9" t="s">
        <v>3856</v>
      </c>
      <c r="C9014" s="10">
        <v>18578</v>
      </c>
      <c r="D9014" s="9">
        <v>2128813026</v>
      </c>
      <c r="E9014" s="9" t="e">
        <f>INDEX(#REF!:#REF!,MATCH($D9014,#REF!:#REF!,0),MATCH(#REF!,#REF!:#REF!,0))</f>
        <v>#REF!</v>
      </c>
      <c r="F9014" s="9" t="e">
        <f>INDEX(#REF!:#REF!,MATCH($D9014,#REF!:#REF!,0),MATCH(#REF!,#REF!:#REF!,0))</f>
        <v>#REF!</v>
      </c>
    </row>
    <row r="9015" spans="1:6" ht="16.5" x14ac:dyDescent="0.3">
      <c r="A9015" s="9" t="s">
        <v>13310</v>
      </c>
      <c r="B9015" s="9" t="s">
        <v>2555</v>
      </c>
      <c r="C9015" s="10">
        <v>24212</v>
      </c>
      <c r="D9015" s="9">
        <v>813832926</v>
      </c>
      <c r="E9015" s="9" t="e">
        <f>INDEX(#REF!:#REF!,MATCH($D9015,#REF!:#REF!,0),MATCH(#REF!,#REF!:#REF!,0))</f>
        <v>#REF!</v>
      </c>
      <c r="F9015" s="9" t="e">
        <f>INDEX(#REF!:#REF!,MATCH($D9015,#REF!:#REF!,0),MATCH(#REF!,#REF!:#REF!,0))</f>
        <v>#REF!</v>
      </c>
    </row>
    <row r="9016" spans="1:6" ht="16.5" x14ac:dyDescent="0.3">
      <c r="A9016" s="9" t="s">
        <v>13309</v>
      </c>
      <c r="B9016" s="9" t="s">
        <v>1987</v>
      </c>
      <c r="C9016" s="10">
        <v>24417</v>
      </c>
      <c r="D9016" s="9">
        <v>2012142672</v>
      </c>
      <c r="E9016" s="9" t="e">
        <f>INDEX(#REF!:#REF!,MATCH($D9016,#REF!:#REF!,0),MATCH(#REF!,#REF!:#REF!,0))</f>
        <v>#REF!</v>
      </c>
      <c r="F9016" s="9" t="e">
        <f>INDEX(#REF!:#REF!,MATCH($D9016,#REF!:#REF!,0),MATCH(#REF!,#REF!:#REF!,0))</f>
        <v>#REF!</v>
      </c>
    </row>
    <row r="9017" spans="1:6" ht="16.5" x14ac:dyDescent="0.3">
      <c r="A9017" s="9" t="s">
        <v>13308</v>
      </c>
      <c r="B9017" s="9" t="s">
        <v>2945</v>
      </c>
      <c r="C9017" s="10">
        <v>54419</v>
      </c>
      <c r="D9017" s="9">
        <v>6276010022</v>
      </c>
      <c r="E9017" s="9" t="e">
        <f>INDEX(#REF!:#REF!,MATCH($D9017,#REF!:#REF!,0),MATCH(#REF!,#REF!:#REF!,0))</f>
        <v>#REF!</v>
      </c>
      <c r="F9017" s="9" t="e">
        <f>INDEX(#REF!:#REF!,MATCH($D9017,#REF!:#REF!,0),MATCH(#REF!,#REF!:#REF!,0))</f>
        <v>#REF!</v>
      </c>
    </row>
    <row r="9018" spans="1:6" ht="16.5" x14ac:dyDescent="0.3">
      <c r="A9018" s="9" t="s">
        <v>13307</v>
      </c>
      <c r="B9018" s="9" t="s">
        <v>2826</v>
      </c>
      <c r="C9018" s="10">
        <v>55499</v>
      </c>
      <c r="D9018" s="9">
        <v>7191906499</v>
      </c>
      <c r="E9018" s="9" t="e">
        <f>INDEX(#REF!:#REF!,MATCH($D9018,#REF!:#REF!,0),MATCH(#REF!,#REF!:#REF!,0))</f>
        <v>#REF!</v>
      </c>
      <c r="F9018" s="9" t="e">
        <f>INDEX(#REF!:#REF!,MATCH($D9018,#REF!:#REF!,0),MATCH(#REF!,#REF!:#REF!,0))</f>
        <v>#REF!</v>
      </c>
    </row>
    <row r="9019" spans="1:6" ht="16.5" x14ac:dyDescent="0.3">
      <c r="A9019" s="9" t="s">
        <v>13306</v>
      </c>
      <c r="B9019" s="9" t="s">
        <v>2633</v>
      </c>
      <c r="C9019" s="10">
        <v>40168</v>
      </c>
      <c r="D9019" s="9">
        <v>9095573850</v>
      </c>
      <c r="E9019" s="9" t="e">
        <f>INDEX(#REF!:#REF!,MATCH($D9019,#REF!:#REF!,0),MATCH(#REF!,#REF!:#REF!,0))</f>
        <v>#REF!</v>
      </c>
      <c r="F9019" s="9" t="e">
        <f>INDEX(#REF!:#REF!,MATCH($D9019,#REF!:#REF!,0),MATCH(#REF!,#REF!:#REF!,0))</f>
        <v>#REF!</v>
      </c>
    </row>
    <row r="9020" spans="1:6" ht="16.5" x14ac:dyDescent="0.3">
      <c r="A9020" s="9" t="s">
        <v>13305</v>
      </c>
      <c r="B9020" s="9" t="s">
        <v>1977</v>
      </c>
      <c r="C9020" s="10">
        <v>50336</v>
      </c>
      <c r="D9020" s="9">
        <v>2792636599</v>
      </c>
      <c r="E9020" s="9" t="e">
        <f>INDEX(#REF!:#REF!,MATCH($D9020,#REF!:#REF!,0),MATCH(#REF!,#REF!:#REF!,0))</f>
        <v>#REF!</v>
      </c>
      <c r="F9020" s="9" t="e">
        <f>INDEX(#REF!:#REF!,MATCH($D9020,#REF!:#REF!,0),MATCH(#REF!,#REF!:#REF!,0))</f>
        <v>#REF!</v>
      </c>
    </row>
    <row r="9021" spans="1:6" ht="16.5" x14ac:dyDescent="0.3">
      <c r="A9021" s="9" t="s">
        <v>13304</v>
      </c>
      <c r="B9021" s="9" t="s">
        <v>2174</v>
      </c>
      <c r="C9021" s="10">
        <v>17081</v>
      </c>
      <c r="D9021" s="9">
        <v>5984294621</v>
      </c>
      <c r="E9021" s="9" t="e">
        <f>INDEX(#REF!:#REF!,MATCH($D9021,#REF!:#REF!,0),MATCH(#REF!,#REF!:#REF!,0))</f>
        <v>#REF!</v>
      </c>
      <c r="F9021" s="9" t="e">
        <f>INDEX(#REF!:#REF!,MATCH($D9021,#REF!:#REF!,0),MATCH(#REF!,#REF!:#REF!,0))</f>
        <v>#REF!</v>
      </c>
    </row>
    <row r="9022" spans="1:6" ht="16.5" x14ac:dyDescent="0.3">
      <c r="A9022" s="9" t="s">
        <v>13303</v>
      </c>
      <c r="B9022" s="9" t="s">
        <v>2582</v>
      </c>
      <c r="C9022" s="10">
        <v>14653</v>
      </c>
      <c r="D9022" s="9">
        <v>1079691642</v>
      </c>
      <c r="E9022" s="9" t="e">
        <f>INDEX(#REF!:#REF!,MATCH($D9022,#REF!:#REF!,0),MATCH(#REF!,#REF!:#REF!,0))</f>
        <v>#REF!</v>
      </c>
      <c r="F9022" s="9" t="e">
        <f>INDEX(#REF!:#REF!,MATCH($D9022,#REF!:#REF!,0),MATCH(#REF!,#REF!:#REF!,0))</f>
        <v>#REF!</v>
      </c>
    </row>
    <row r="9023" spans="1:6" ht="16.5" x14ac:dyDescent="0.3">
      <c r="A9023" s="9" t="s">
        <v>13302</v>
      </c>
      <c r="B9023" s="9" t="s">
        <v>2952</v>
      </c>
      <c r="C9023" s="10">
        <v>14085</v>
      </c>
      <c r="D9023" s="9">
        <v>784224471</v>
      </c>
      <c r="E9023" s="9" t="e">
        <f>INDEX(#REF!:#REF!,MATCH($D9023,#REF!:#REF!,0),MATCH(#REF!,#REF!:#REF!,0))</f>
        <v>#REF!</v>
      </c>
      <c r="F9023" s="9" t="e">
        <f>INDEX(#REF!:#REF!,MATCH($D9023,#REF!:#REF!,0),MATCH(#REF!,#REF!:#REF!,0))</f>
        <v>#REF!</v>
      </c>
    </row>
    <row r="9024" spans="1:6" ht="16.5" x14ac:dyDescent="0.3">
      <c r="A9024" s="9" t="s">
        <v>13301</v>
      </c>
      <c r="B9024" s="9" t="s">
        <v>2886</v>
      </c>
      <c r="C9024" s="10">
        <v>45257</v>
      </c>
      <c r="D9024" s="9">
        <v>244523738</v>
      </c>
      <c r="E9024" s="9" t="e">
        <f>INDEX(#REF!:#REF!,MATCH($D9024,#REF!:#REF!,0),MATCH(#REF!,#REF!:#REF!,0))</f>
        <v>#REF!</v>
      </c>
      <c r="F9024" s="9" t="e">
        <f>INDEX(#REF!:#REF!,MATCH($D9024,#REF!:#REF!,0),MATCH(#REF!,#REF!:#REF!,0))</f>
        <v>#REF!</v>
      </c>
    </row>
    <row r="9025" spans="1:6" ht="16.5" x14ac:dyDescent="0.3">
      <c r="A9025" s="9" t="s">
        <v>13300</v>
      </c>
      <c r="B9025" s="9" t="s">
        <v>2165</v>
      </c>
      <c r="C9025" s="10">
        <v>42199</v>
      </c>
      <c r="D9025" s="9">
        <v>9095573850</v>
      </c>
      <c r="E9025" s="9" t="e">
        <f>INDEX(#REF!:#REF!,MATCH($D9025,#REF!:#REF!,0),MATCH(#REF!,#REF!:#REF!,0))</f>
        <v>#REF!</v>
      </c>
      <c r="F9025" s="9" t="e">
        <f>INDEX(#REF!:#REF!,MATCH($D9025,#REF!:#REF!,0),MATCH(#REF!,#REF!:#REF!,0))</f>
        <v>#REF!</v>
      </c>
    </row>
    <row r="9026" spans="1:6" ht="16.5" x14ac:dyDescent="0.3">
      <c r="A9026" s="9" t="s">
        <v>13299</v>
      </c>
      <c r="B9026" s="9" t="s">
        <v>2727</v>
      </c>
      <c r="C9026" s="10">
        <v>33392</v>
      </c>
      <c r="D9026" s="9">
        <v>4768254810</v>
      </c>
      <c r="E9026" s="9" t="e">
        <f>INDEX(#REF!:#REF!,MATCH($D9026,#REF!:#REF!,0),MATCH(#REF!,#REF!:#REF!,0))</f>
        <v>#REF!</v>
      </c>
      <c r="F9026" s="9" t="e">
        <f>INDEX(#REF!:#REF!,MATCH($D9026,#REF!:#REF!,0),MATCH(#REF!,#REF!:#REF!,0))</f>
        <v>#REF!</v>
      </c>
    </row>
    <row r="9027" spans="1:6" ht="16.5" x14ac:dyDescent="0.3">
      <c r="A9027" s="9" t="s">
        <v>13298</v>
      </c>
      <c r="B9027" s="9" t="s">
        <v>2183</v>
      </c>
      <c r="C9027" s="10">
        <v>39882</v>
      </c>
      <c r="D9027" s="9">
        <v>1462119603</v>
      </c>
      <c r="E9027" s="9" t="e">
        <f>INDEX(#REF!:#REF!,MATCH($D9027,#REF!:#REF!,0),MATCH(#REF!,#REF!:#REF!,0))</f>
        <v>#REF!</v>
      </c>
      <c r="F9027" s="9" t="e">
        <f>INDEX(#REF!:#REF!,MATCH($D9027,#REF!:#REF!,0),MATCH(#REF!,#REF!:#REF!,0))</f>
        <v>#REF!</v>
      </c>
    </row>
    <row r="9028" spans="1:6" ht="16.5" x14ac:dyDescent="0.3">
      <c r="A9028" s="9" t="s">
        <v>13297</v>
      </c>
      <c r="B9028" s="9" t="s">
        <v>2443</v>
      </c>
      <c r="C9028" s="10">
        <v>19773</v>
      </c>
      <c r="D9028" s="9">
        <v>8315800957</v>
      </c>
      <c r="E9028" s="9" t="e">
        <f>INDEX(#REF!:#REF!,MATCH($D9028,#REF!:#REF!,0),MATCH(#REF!,#REF!:#REF!,0))</f>
        <v>#REF!</v>
      </c>
      <c r="F9028" s="9" t="e">
        <f>INDEX(#REF!:#REF!,MATCH($D9028,#REF!:#REF!,0),MATCH(#REF!,#REF!:#REF!,0))</f>
        <v>#REF!</v>
      </c>
    </row>
    <row r="9029" spans="1:6" ht="16.5" x14ac:dyDescent="0.3">
      <c r="A9029" s="9" t="s">
        <v>13296</v>
      </c>
      <c r="B9029" s="9" t="s">
        <v>2230</v>
      </c>
      <c r="C9029" s="10">
        <v>48295</v>
      </c>
      <c r="D9029" s="9">
        <v>9057758911</v>
      </c>
      <c r="E9029" s="9" t="e">
        <f>INDEX(#REF!:#REF!,MATCH($D9029,#REF!:#REF!,0),MATCH(#REF!,#REF!:#REF!,0))</f>
        <v>#REF!</v>
      </c>
      <c r="F9029" s="9" t="e">
        <f>INDEX(#REF!:#REF!,MATCH($D9029,#REF!:#REF!,0),MATCH(#REF!,#REF!:#REF!,0))</f>
        <v>#REF!</v>
      </c>
    </row>
    <row r="9030" spans="1:6" ht="16.5" x14ac:dyDescent="0.3">
      <c r="A9030" s="9" t="s">
        <v>13295</v>
      </c>
      <c r="B9030" s="9" t="s">
        <v>2505</v>
      </c>
      <c r="C9030" s="10">
        <v>38457</v>
      </c>
      <c r="D9030" s="9">
        <v>4119729087</v>
      </c>
      <c r="E9030" s="9" t="e">
        <f>INDEX(#REF!:#REF!,MATCH($D9030,#REF!:#REF!,0),MATCH(#REF!,#REF!:#REF!,0))</f>
        <v>#REF!</v>
      </c>
      <c r="F9030" s="9" t="e">
        <f>INDEX(#REF!:#REF!,MATCH($D9030,#REF!:#REF!,0),MATCH(#REF!,#REF!:#REF!,0))</f>
        <v>#REF!</v>
      </c>
    </row>
    <row r="9031" spans="1:6" ht="16.5" x14ac:dyDescent="0.3">
      <c r="A9031" s="9" t="s">
        <v>13294</v>
      </c>
      <c r="B9031" s="9" t="s">
        <v>3187</v>
      </c>
      <c r="C9031" s="10">
        <v>41281</v>
      </c>
      <c r="D9031" s="9">
        <v>9705650896</v>
      </c>
      <c r="E9031" s="9" t="e">
        <f>INDEX(#REF!:#REF!,MATCH($D9031,#REF!:#REF!,0),MATCH(#REF!,#REF!:#REF!,0))</f>
        <v>#REF!</v>
      </c>
      <c r="F9031" s="9" t="e">
        <f>INDEX(#REF!:#REF!,MATCH($D9031,#REF!:#REF!,0),MATCH(#REF!,#REF!:#REF!,0))</f>
        <v>#REF!</v>
      </c>
    </row>
    <row r="9032" spans="1:6" ht="16.5" x14ac:dyDescent="0.3">
      <c r="A9032" s="9" t="s">
        <v>13293</v>
      </c>
      <c r="B9032" s="9" t="s">
        <v>2468</v>
      </c>
      <c r="C9032" s="10">
        <v>36813</v>
      </c>
      <c r="D9032" s="9">
        <v>3145039288</v>
      </c>
      <c r="E9032" s="9" t="e">
        <f>INDEX(#REF!:#REF!,MATCH($D9032,#REF!:#REF!,0),MATCH(#REF!,#REF!:#REF!,0))</f>
        <v>#REF!</v>
      </c>
      <c r="F9032" s="9" t="e">
        <f>INDEX(#REF!:#REF!,MATCH($D9032,#REF!:#REF!,0),MATCH(#REF!,#REF!:#REF!,0))</f>
        <v>#REF!</v>
      </c>
    </row>
    <row r="9033" spans="1:6" ht="16.5" x14ac:dyDescent="0.3">
      <c r="A9033" s="9" t="s">
        <v>13292</v>
      </c>
      <c r="B9033" s="9" t="s">
        <v>2032</v>
      </c>
      <c r="C9033" s="10">
        <v>44830</v>
      </c>
      <c r="D9033" s="9">
        <v>4862005330</v>
      </c>
      <c r="E9033" s="9" t="e">
        <f>INDEX(#REF!:#REF!,MATCH($D9033,#REF!:#REF!,0),MATCH(#REF!,#REF!:#REF!,0))</f>
        <v>#REF!</v>
      </c>
      <c r="F9033" s="9" t="e">
        <f>INDEX(#REF!:#REF!,MATCH($D9033,#REF!:#REF!,0),MATCH(#REF!,#REF!:#REF!,0))</f>
        <v>#REF!</v>
      </c>
    </row>
    <row r="9034" spans="1:6" ht="16.5" x14ac:dyDescent="0.3">
      <c r="A9034" s="9" t="s">
        <v>13291</v>
      </c>
      <c r="B9034" s="9" t="s">
        <v>1981</v>
      </c>
      <c r="C9034" s="10">
        <v>15352</v>
      </c>
      <c r="D9034" s="9">
        <v>7178607831</v>
      </c>
      <c r="E9034" s="9" t="e">
        <f>INDEX(#REF!:#REF!,MATCH($D9034,#REF!:#REF!,0),MATCH(#REF!,#REF!:#REF!,0))</f>
        <v>#REF!</v>
      </c>
      <c r="F9034" s="9" t="e">
        <f>INDEX(#REF!:#REF!,MATCH($D9034,#REF!:#REF!,0),MATCH(#REF!,#REF!:#REF!,0))</f>
        <v>#REF!</v>
      </c>
    </row>
    <row r="9035" spans="1:6" ht="16.5" x14ac:dyDescent="0.3">
      <c r="A9035" s="9" t="s">
        <v>13290</v>
      </c>
      <c r="B9035" s="9" t="s">
        <v>3388</v>
      </c>
      <c r="C9035" s="10">
        <v>59562</v>
      </c>
      <c r="D9035" s="9">
        <v>4235594176</v>
      </c>
      <c r="E9035" s="9" t="e">
        <f>INDEX(#REF!:#REF!,MATCH($D9035,#REF!:#REF!,0),MATCH(#REF!,#REF!:#REF!,0))</f>
        <v>#REF!</v>
      </c>
      <c r="F9035" s="9" t="e">
        <f>INDEX(#REF!:#REF!,MATCH($D9035,#REF!:#REF!,0),MATCH(#REF!,#REF!:#REF!,0))</f>
        <v>#REF!</v>
      </c>
    </row>
    <row r="9036" spans="1:6" ht="16.5" x14ac:dyDescent="0.3">
      <c r="A9036" s="9" t="s">
        <v>13289</v>
      </c>
      <c r="B9036" s="9" t="s">
        <v>1965</v>
      </c>
      <c r="C9036" s="10">
        <v>33577</v>
      </c>
      <c r="D9036" s="9">
        <v>4986200380</v>
      </c>
      <c r="E9036" s="9" t="e">
        <f>INDEX(#REF!:#REF!,MATCH($D9036,#REF!:#REF!,0),MATCH(#REF!,#REF!:#REF!,0))</f>
        <v>#REF!</v>
      </c>
      <c r="F9036" s="9" t="e">
        <f>INDEX(#REF!:#REF!,MATCH($D9036,#REF!:#REF!,0),MATCH(#REF!,#REF!:#REF!,0))</f>
        <v>#REF!</v>
      </c>
    </row>
    <row r="9037" spans="1:6" ht="16.5" x14ac:dyDescent="0.3">
      <c r="A9037" s="9" t="s">
        <v>13288</v>
      </c>
      <c r="B9037" s="9" t="s">
        <v>2673</v>
      </c>
      <c r="C9037" s="10">
        <v>15664</v>
      </c>
      <c r="D9037" s="9">
        <v>3738218785</v>
      </c>
      <c r="E9037" s="9" t="e">
        <f>INDEX(#REF!:#REF!,MATCH($D9037,#REF!:#REF!,0),MATCH(#REF!,#REF!:#REF!,0))</f>
        <v>#REF!</v>
      </c>
      <c r="F9037" s="9" t="e">
        <f>INDEX(#REF!:#REF!,MATCH($D9037,#REF!:#REF!,0),MATCH(#REF!,#REF!:#REF!,0))</f>
        <v>#REF!</v>
      </c>
    </row>
    <row r="9038" spans="1:6" ht="16.5" x14ac:dyDescent="0.3">
      <c r="A9038" s="9" t="s">
        <v>13287</v>
      </c>
      <c r="B9038" s="9" t="s">
        <v>2349</v>
      </c>
      <c r="C9038" s="10">
        <v>12090</v>
      </c>
      <c r="D9038" s="9">
        <v>6259267215</v>
      </c>
      <c r="E9038" s="9" t="e">
        <f>INDEX(#REF!:#REF!,MATCH($D9038,#REF!:#REF!,0),MATCH(#REF!,#REF!:#REF!,0))</f>
        <v>#REF!</v>
      </c>
      <c r="F9038" s="9" t="e">
        <f>INDEX(#REF!:#REF!,MATCH($D9038,#REF!:#REF!,0),MATCH(#REF!,#REF!:#REF!,0))</f>
        <v>#REF!</v>
      </c>
    </row>
    <row r="9039" spans="1:6" ht="16.5" x14ac:dyDescent="0.3">
      <c r="A9039" s="9" t="s">
        <v>13286</v>
      </c>
      <c r="B9039" s="9" t="s">
        <v>2357</v>
      </c>
      <c r="C9039" s="10">
        <v>19053</v>
      </c>
      <c r="D9039" s="9">
        <v>303831626</v>
      </c>
      <c r="E9039" s="9" t="e">
        <f>INDEX(#REF!:#REF!,MATCH($D9039,#REF!:#REF!,0),MATCH(#REF!,#REF!:#REF!,0))</f>
        <v>#REF!</v>
      </c>
      <c r="F9039" s="9" t="e">
        <f>INDEX(#REF!:#REF!,MATCH($D9039,#REF!:#REF!,0),MATCH(#REF!,#REF!:#REF!,0))</f>
        <v>#REF!</v>
      </c>
    </row>
    <row r="9040" spans="1:6" ht="16.5" x14ac:dyDescent="0.3">
      <c r="A9040" s="9" t="s">
        <v>13285</v>
      </c>
      <c r="B9040" s="9" t="s">
        <v>2688</v>
      </c>
      <c r="C9040" s="10">
        <v>21026</v>
      </c>
      <c r="D9040" s="9">
        <v>3932861779</v>
      </c>
      <c r="E9040" s="9" t="e">
        <f>INDEX(#REF!:#REF!,MATCH($D9040,#REF!:#REF!,0),MATCH(#REF!,#REF!:#REF!,0))</f>
        <v>#REF!</v>
      </c>
      <c r="F9040" s="9" t="e">
        <f>INDEX(#REF!:#REF!,MATCH($D9040,#REF!:#REF!,0),MATCH(#REF!,#REF!:#REF!,0))</f>
        <v>#REF!</v>
      </c>
    </row>
    <row r="9041" spans="1:6" ht="16.5" x14ac:dyDescent="0.3">
      <c r="A9041" s="9" t="s">
        <v>13284</v>
      </c>
      <c r="B9041" s="9" t="s">
        <v>2339</v>
      </c>
      <c r="C9041" s="10">
        <v>37449</v>
      </c>
      <c r="D9041" s="9">
        <v>4808886316</v>
      </c>
      <c r="E9041" s="9" t="e">
        <f>INDEX(#REF!:#REF!,MATCH($D9041,#REF!:#REF!,0),MATCH(#REF!,#REF!:#REF!,0))</f>
        <v>#REF!</v>
      </c>
      <c r="F9041" s="9" t="e">
        <f>INDEX(#REF!:#REF!,MATCH($D9041,#REF!:#REF!,0),MATCH(#REF!,#REF!:#REF!,0))</f>
        <v>#REF!</v>
      </c>
    </row>
    <row r="9042" spans="1:6" ht="16.5" x14ac:dyDescent="0.3">
      <c r="A9042" s="9" t="s">
        <v>13283</v>
      </c>
      <c r="B9042" s="9" t="s">
        <v>5218</v>
      </c>
      <c r="C9042" s="10">
        <v>26719</v>
      </c>
      <c r="D9042" s="9">
        <v>3273288531</v>
      </c>
      <c r="E9042" s="9" t="e">
        <f>INDEX(#REF!:#REF!,MATCH($D9042,#REF!:#REF!,0),MATCH(#REF!,#REF!:#REF!,0))</f>
        <v>#REF!</v>
      </c>
      <c r="F9042" s="9" t="e">
        <f>INDEX(#REF!:#REF!,MATCH($D9042,#REF!:#REF!,0),MATCH(#REF!,#REF!:#REF!,0))</f>
        <v>#REF!</v>
      </c>
    </row>
    <row r="9043" spans="1:6" ht="16.5" x14ac:dyDescent="0.3">
      <c r="A9043" s="9" t="s">
        <v>13282</v>
      </c>
      <c r="B9043" s="9" t="s">
        <v>2519</v>
      </c>
      <c r="C9043" s="10">
        <v>35826</v>
      </c>
      <c r="D9043" s="9">
        <v>9057758911</v>
      </c>
      <c r="E9043" s="9" t="e">
        <f>INDEX(#REF!:#REF!,MATCH($D9043,#REF!:#REF!,0),MATCH(#REF!,#REF!:#REF!,0))</f>
        <v>#REF!</v>
      </c>
      <c r="F9043" s="9" t="e">
        <f>INDEX(#REF!:#REF!,MATCH($D9043,#REF!:#REF!,0),MATCH(#REF!,#REF!:#REF!,0))</f>
        <v>#REF!</v>
      </c>
    </row>
    <row r="9044" spans="1:6" ht="16.5" x14ac:dyDescent="0.3">
      <c r="A9044" s="9" t="s">
        <v>13281</v>
      </c>
      <c r="B9044" s="9" t="s">
        <v>2317</v>
      </c>
      <c r="C9044" s="10">
        <v>19165</v>
      </c>
      <c r="D9044" s="9">
        <v>2809344809</v>
      </c>
      <c r="E9044" s="9" t="e">
        <f>INDEX(#REF!:#REF!,MATCH($D9044,#REF!:#REF!,0),MATCH(#REF!,#REF!:#REF!,0))</f>
        <v>#REF!</v>
      </c>
      <c r="F9044" s="9" t="e">
        <f>INDEX(#REF!:#REF!,MATCH($D9044,#REF!:#REF!,0),MATCH(#REF!,#REF!:#REF!,0))</f>
        <v>#REF!</v>
      </c>
    </row>
    <row r="9045" spans="1:6" ht="16.5" x14ac:dyDescent="0.3">
      <c r="A9045" s="9" t="s">
        <v>13280</v>
      </c>
      <c r="B9045" s="9" t="s">
        <v>2036</v>
      </c>
      <c r="C9045" s="10">
        <v>50104</v>
      </c>
      <c r="D9045" s="9">
        <v>9018504580</v>
      </c>
      <c r="E9045" s="9" t="e">
        <f>INDEX(#REF!:#REF!,MATCH($D9045,#REF!:#REF!,0),MATCH(#REF!,#REF!:#REF!,0))</f>
        <v>#REF!</v>
      </c>
      <c r="F9045" s="9" t="e">
        <f>INDEX(#REF!:#REF!,MATCH($D9045,#REF!:#REF!,0),MATCH(#REF!,#REF!:#REF!,0))</f>
        <v>#REF!</v>
      </c>
    </row>
    <row r="9046" spans="1:6" ht="16.5" x14ac:dyDescent="0.3">
      <c r="A9046" s="9" t="s">
        <v>13279</v>
      </c>
      <c r="B9046" s="9" t="s">
        <v>2190</v>
      </c>
      <c r="C9046" s="10">
        <v>15947</v>
      </c>
      <c r="D9046" s="9">
        <v>3580617389</v>
      </c>
      <c r="E9046" s="9" t="e">
        <f>INDEX(#REF!:#REF!,MATCH($D9046,#REF!:#REF!,0),MATCH(#REF!,#REF!:#REF!,0))</f>
        <v>#REF!</v>
      </c>
      <c r="F9046" s="9" t="e">
        <f>INDEX(#REF!:#REF!,MATCH($D9046,#REF!:#REF!,0),MATCH(#REF!,#REF!:#REF!,0))</f>
        <v>#REF!</v>
      </c>
    </row>
    <row r="9047" spans="1:6" ht="16.5" x14ac:dyDescent="0.3">
      <c r="A9047" s="9" t="s">
        <v>13278</v>
      </c>
      <c r="B9047" s="9" t="s">
        <v>2036</v>
      </c>
      <c r="C9047" s="10">
        <v>34039</v>
      </c>
      <c r="D9047" s="9">
        <v>5412518958</v>
      </c>
      <c r="E9047" s="9" t="e">
        <f>INDEX(#REF!:#REF!,MATCH($D9047,#REF!:#REF!,0),MATCH(#REF!,#REF!:#REF!,0))</f>
        <v>#REF!</v>
      </c>
      <c r="F9047" s="9" t="e">
        <f>INDEX(#REF!:#REF!,MATCH($D9047,#REF!:#REF!,0),MATCH(#REF!,#REF!:#REF!,0))</f>
        <v>#REF!</v>
      </c>
    </row>
    <row r="9048" spans="1:6" ht="16.5" x14ac:dyDescent="0.3">
      <c r="A9048" s="9" t="s">
        <v>13277</v>
      </c>
      <c r="B9048" s="9" t="s">
        <v>2105</v>
      </c>
      <c r="C9048" s="10">
        <v>59792</v>
      </c>
      <c r="D9048" s="9">
        <v>549857826</v>
      </c>
      <c r="E9048" s="9" t="e">
        <f>INDEX(#REF!:#REF!,MATCH($D9048,#REF!:#REF!,0),MATCH(#REF!,#REF!:#REF!,0))</f>
        <v>#REF!</v>
      </c>
      <c r="F9048" s="9" t="e">
        <f>INDEX(#REF!:#REF!,MATCH($D9048,#REF!:#REF!,0),MATCH(#REF!,#REF!:#REF!,0))</f>
        <v>#REF!</v>
      </c>
    </row>
    <row r="9049" spans="1:6" ht="16.5" x14ac:dyDescent="0.3">
      <c r="A9049" s="9" t="s">
        <v>13276</v>
      </c>
      <c r="B9049" s="9" t="s">
        <v>2485</v>
      </c>
      <c r="C9049" s="10">
        <v>31148</v>
      </c>
      <c r="D9049" s="9">
        <v>3060876401</v>
      </c>
      <c r="E9049" s="9" t="e">
        <f>INDEX(#REF!:#REF!,MATCH($D9049,#REF!:#REF!,0),MATCH(#REF!,#REF!:#REF!,0))</f>
        <v>#REF!</v>
      </c>
      <c r="F9049" s="9" t="e">
        <f>INDEX(#REF!:#REF!,MATCH($D9049,#REF!:#REF!,0),MATCH(#REF!,#REF!:#REF!,0))</f>
        <v>#REF!</v>
      </c>
    </row>
    <row r="9050" spans="1:6" ht="16.5" x14ac:dyDescent="0.3">
      <c r="A9050" s="9" t="s">
        <v>13275</v>
      </c>
      <c r="B9050" s="9" t="s">
        <v>1965</v>
      </c>
      <c r="C9050" s="10">
        <v>39491</v>
      </c>
      <c r="D9050" s="9">
        <v>7596173217</v>
      </c>
      <c r="E9050" s="9" t="e">
        <f>INDEX(#REF!:#REF!,MATCH($D9050,#REF!:#REF!,0),MATCH(#REF!,#REF!:#REF!,0))</f>
        <v>#REF!</v>
      </c>
      <c r="F9050" s="9" t="e">
        <f>INDEX(#REF!:#REF!,MATCH($D9050,#REF!:#REF!,0),MATCH(#REF!,#REF!:#REF!,0))</f>
        <v>#REF!</v>
      </c>
    </row>
    <row r="9051" spans="1:6" ht="16.5" x14ac:dyDescent="0.3">
      <c r="A9051" s="9" t="s">
        <v>13274</v>
      </c>
      <c r="B9051" s="9" t="s">
        <v>2001</v>
      </c>
      <c r="C9051" s="10">
        <v>30213</v>
      </c>
      <c r="D9051" s="9">
        <v>7700368295</v>
      </c>
      <c r="E9051" s="9" t="e">
        <f>INDEX(#REF!:#REF!,MATCH($D9051,#REF!:#REF!,0),MATCH(#REF!,#REF!:#REF!,0))</f>
        <v>#REF!</v>
      </c>
      <c r="F9051" s="9" t="e">
        <f>INDEX(#REF!:#REF!,MATCH($D9051,#REF!:#REF!,0),MATCH(#REF!,#REF!:#REF!,0))</f>
        <v>#REF!</v>
      </c>
    </row>
    <row r="9052" spans="1:6" ht="16.5" x14ac:dyDescent="0.3">
      <c r="A9052" s="9" t="s">
        <v>13273</v>
      </c>
      <c r="B9052" s="9" t="s">
        <v>2336</v>
      </c>
      <c r="C9052" s="10">
        <v>11716</v>
      </c>
      <c r="D9052" s="9">
        <v>6724903874</v>
      </c>
      <c r="E9052" s="9" t="e">
        <f>INDEX(#REF!:#REF!,MATCH($D9052,#REF!:#REF!,0),MATCH(#REF!,#REF!:#REF!,0))</f>
        <v>#REF!</v>
      </c>
      <c r="F9052" s="9" t="e">
        <f>INDEX(#REF!:#REF!,MATCH($D9052,#REF!:#REF!,0),MATCH(#REF!,#REF!:#REF!,0))</f>
        <v>#REF!</v>
      </c>
    </row>
    <row r="9053" spans="1:6" ht="16.5" x14ac:dyDescent="0.3">
      <c r="A9053" s="9" t="s">
        <v>13272</v>
      </c>
      <c r="B9053" s="9" t="s">
        <v>2440</v>
      </c>
      <c r="C9053" s="10">
        <v>54368</v>
      </c>
      <c r="D9053" s="9">
        <v>116428384</v>
      </c>
      <c r="E9053" s="9" t="e">
        <f>INDEX(#REF!:#REF!,MATCH($D9053,#REF!:#REF!,0),MATCH(#REF!,#REF!:#REF!,0))</f>
        <v>#REF!</v>
      </c>
      <c r="F9053" s="9" t="e">
        <f>INDEX(#REF!:#REF!,MATCH($D9053,#REF!:#REF!,0),MATCH(#REF!,#REF!:#REF!,0))</f>
        <v>#REF!</v>
      </c>
    </row>
    <row r="9054" spans="1:6" ht="16.5" x14ac:dyDescent="0.3">
      <c r="A9054" s="9" t="s">
        <v>13271</v>
      </c>
      <c r="B9054" s="9" t="s">
        <v>2534</v>
      </c>
      <c r="C9054" s="10">
        <v>55315</v>
      </c>
      <c r="D9054" s="9">
        <v>8349606134</v>
      </c>
      <c r="E9054" s="9" t="e">
        <f>INDEX(#REF!:#REF!,MATCH($D9054,#REF!:#REF!,0),MATCH(#REF!,#REF!:#REF!,0))</f>
        <v>#REF!</v>
      </c>
      <c r="F9054" s="9" t="e">
        <f>INDEX(#REF!:#REF!,MATCH($D9054,#REF!:#REF!,0),MATCH(#REF!,#REF!:#REF!,0))</f>
        <v>#REF!</v>
      </c>
    </row>
    <row r="9055" spans="1:6" ht="16.5" x14ac:dyDescent="0.3">
      <c r="A9055" s="9" t="s">
        <v>13270</v>
      </c>
      <c r="B9055" s="9" t="s">
        <v>2032</v>
      </c>
      <c r="C9055" s="10">
        <v>59346</v>
      </c>
      <c r="D9055" s="9">
        <v>4808886316</v>
      </c>
      <c r="E9055" s="9" t="e">
        <f>INDEX(#REF!:#REF!,MATCH($D9055,#REF!:#REF!,0),MATCH(#REF!,#REF!:#REF!,0))</f>
        <v>#REF!</v>
      </c>
      <c r="F9055" s="9" t="e">
        <f>INDEX(#REF!:#REF!,MATCH($D9055,#REF!:#REF!,0),MATCH(#REF!,#REF!:#REF!,0))</f>
        <v>#REF!</v>
      </c>
    </row>
    <row r="9056" spans="1:6" ht="16.5" x14ac:dyDescent="0.3">
      <c r="A9056" s="9" t="s">
        <v>13269</v>
      </c>
      <c r="B9056" s="9" t="s">
        <v>1997</v>
      </c>
      <c r="C9056" s="10">
        <v>44301</v>
      </c>
      <c r="D9056" s="9">
        <v>966588630</v>
      </c>
      <c r="E9056" s="9" t="e">
        <f>INDEX(#REF!:#REF!,MATCH($D9056,#REF!:#REF!,0),MATCH(#REF!,#REF!:#REF!,0))</f>
        <v>#REF!</v>
      </c>
      <c r="F9056" s="9" t="e">
        <f>INDEX(#REF!:#REF!,MATCH($D9056,#REF!:#REF!,0),MATCH(#REF!,#REF!:#REF!,0))</f>
        <v>#REF!</v>
      </c>
    </row>
    <row r="9057" spans="1:6" ht="16.5" x14ac:dyDescent="0.3">
      <c r="A9057" s="9" t="s">
        <v>13268</v>
      </c>
      <c r="B9057" s="9" t="s">
        <v>2032</v>
      </c>
      <c r="C9057" s="10">
        <v>31627</v>
      </c>
      <c r="D9057" s="9">
        <v>1953937357</v>
      </c>
      <c r="E9057" s="9" t="e">
        <f>INDEX(#REF!:#REF!,MATCH($D9057,#REF!:#REF!,0),MATCH(#REF!,#REF!:#REF!,0))</f>
        <v>#REF!</v>
      </c>
      <c r="F9057" s="9" t="e">
        <f>INDEX(#REF!:#REF!,MATCH($D9057,#REF!:#REF!,0),MATCH(#REF!,#REF!:#REF!,0))</f>
        <v>#REF!</v>
      </c>
    </row>
    <row r="9058" spans="1:6" ht="16.5" x14ac:dyDescent="0.3">
      <c r="A9058" s="9" t="s">
        <v>13267</v>
      </c>
      <c r="B9058" s="9" t="s">
        <v>2831</v>
      </c>
      <c r="C9058" s="10">
        <v>20530</v>
      </c>
      <c r="D9058" s="9">
        <v>9412192312</v>
      </c>
      <c r="E9058" s="9" t="e">
        <f>INDEX(#REF!:#REF!,MATCH($D9058,#REF!:#REF!,0),MATCH(#REF!,#REF!:#REF!,0))</f>
        <v>#REF!</v>
      </c>
      <c r="F9058" s="9" t="e">
        <f>INDEX(#REF!:#REF!,MATCH($D9058,#REF!:#REF!,0),MATCH(#REF!,#REF!:#REF!,0))</f>
        <v>#REF!</v>
      </c>
    </row>
    <row r="9059" spans="1:6" ht="16.5" x14ac:dyDescent="0.3">
      <c r="A9059" s="9" t="s">
        <v>13266</v>
      </c>
      <c r="B9059" s="9" t="s">
        <v>3125</v>
      </c>
      <c r="C9059" s="10">
        <v>16201</v>
      </c>
      <c r="D9059" s="9">
        <v>8750494546</v>
      </c>
      <c r="E9059" s="9" t="e">
        <f>INDEX(#REF!:#REF!,MATCH($D9059,#REF!:#REF!,0),MATCH(#REF!,#REF!:#REF!,0))</f>
        <v>#REF!</v>
      </c>
      <c r="F9059" s="9" t="e">
        <f>INDEX(#REF!:#REF!,MATCH($D9059,#REF!:#REF!,0),MATCH(#REF!,#REF!:#REF!,0))</f>
        <v>#REF!</v>
      </c>
    </row>
    <row r="9060" spans="1:6" ht="16.5" x14ac:dyDescent="0.3">
      <c r="A9060" s="9" t="s">
        <v>13265</v>
      </c>
      <c r="B9060" s="9" t="s">
        <v>2087</v>
      </c>
      <c r="C9060" s="10">
        <v>33383</v>
      </c>
      <c r="D9060" s="9">
        <v>3642452728</v>
      </c>
      <c r="E9060" s="9" t="e">
        <f>INDEX(#REF!:#REF!,MATCH($D9060,#REF!:#REF!,0),MATCH(#REF!,#REF!:#REF!,0))</f>
        <v>#REF!</v>
      </c>
      <c r="F9060" s="9" t="e">
        <f>INDEX(#REF!:#REF!,MATCH($D9060,#REF!:#REF!,0),MATCH(#REF!,#REF!:#REF!,0))</f>
        <v>#REF!</v>
      </c>
    </row>
    <row r="9061" spans="1:6" ht="16.5" x14ac:dyDescent="0.3">
      <c r="A9061" s="9" t="s">
        <v>13264</v>
      </c>
      <c r="B9061" s="9" t="s">
        <v>3029</v>
      </c>
      <c r="C9061" s="10">
        <v>28332</v>
      </c>
      <c r="D9061" s="9">
        <v>303831626</v>
      </c>
      <c r="E9061" s="9" t="e">
        <f>INDEX(#REF!:#REF!,MATCH($D9061,#REF!:#REF!,0),MATCH(#REF!,#REF!:#REF!,0))</f>
        <v>#REF!</v>
      </c>
      <c r="F9061" s="9" t="e">
        <f>INDEX(#REF!:#REF!,MATCH($D9061,#REF!:#REF!,0),MATCH(#REF!,#REF!:#REF!,0))</f>
        <v>#REF!</v>
      </c>
    </row>
    <row r="9062" spans="1:6" ht="16.5" x14ac:dyDescent="0.3">
      <c r="A9062" s="9" t="s">
        <v>13263</v>
      </c>
      <c r="B9062" s="9" t="s">
        <v>2628</v>
      </c>
      <c r="C9062" s="10">
        <v>37843</v>
      </c>
      <c r="D9062" s="9">
        <v>8175279842</v>
      </c>
      <c r="E9062" s="9" t="e">
        <f>INDEX(#REF!:#REF!,MATCH($D9062,#REF!:#REF!,0),MATCH(#REF!,#REF!:#REF!,0))</f>
        <v>#REF!</v>
      </c>
      <c r="F9062" s="9" t="e">
        <f>INDEX(#REF!:#REF!,MATCH($D9062,#REF!:#REF!,0),MATCH(#REF!,#REF!:#REF!,0))</f>
        <v>#REF!</v>
      </c>
    </row>
    <row r="9063" spans="1:6" ht="16.5" x14ac:dyDescent="0.3">
      <c r="A9063" s="9" t="s">
        <v>13262</v>
      </c>
      <c r="B9063" s="9" t="s">
        <v>1961</v>
      </c>
      <c r="C9063" s="10">
        <v>42157</v>
      </c>
      <c r="D9063" s="9">
        <v>2279888742</v>
      </c>
      <c r="E9063" s="9" t="e">
        <f>INDEX(#REF!:#REF!,MATCH($D9063,#REF!:#REF!,0),MATCH(#REF!,#REF!:#REF!,0))</f>
        <v>#REF!</v>
      </c>
      <c r="F9063" s="9" t="e">
        <f>INDEX(#REF!:#REF!,MATCH($D9063,#REF!:#REF!,0),MATCH(#REF!,#REF!:#REF!,0))</f>
        <v>#REF!</v>
      </c>
    </row>
    <row r="9064" spans="1:6" ht="16.5" x14ac:dyDescent="0.3">
      <c r="A9064" s="9" t="s">
        <v>13261</v>
      </c>
      <c r="B9064" s="9" t="s">
        <v>2396</v>
      </c>
      <c r="C9064" s="10">
        <v>45561</v>
      </c>
      <c r="D9064" s="9">
        <v>4795089876</v>
      </c>
      <c r="E9064" s="9" t="e">
        <f>INDEX(#REF!:#REF!,MATCH($D9064,#REF!:#REF!,0),MATCH(#REF!,#REF!:#REF!,0))</f>
        <v>#REF!</v>
      </c>
      <c r="F9064" s="9" t="e">
        <f>INDEX(#REF!:#REF!,MATCH($D9064,#REF!:#REF!,0),MATCH(#REF!,#REF!:#REF!,0))</f>
        <v>#REF!</v>
      </c>
    </row>
    <row r="9065" spans="1:6" ht="16.5" x14ac:dyDescent="0.3">
      <c r="A9065" s="9" t="s">
        <v>13260</v>
      </c>
      <c r="B9065" s="9" t="s">
        <v>2310</v>
      </c>
      <c r="C9065" s="10">
        <v>36402</v>
      </c>
      <c r="D9065" s="9">
        <v>2352201101</v>
      </c>
      <c r="E9065" s="9" t="e">
        <f>INDEX(#REF!:#REF!,MATCH($D9065,#REF!:#REF!,0),MATCH(#REF!,#REF!:#REF!,0))</f>
        <v>#REF!</v>
      </c>
      <c r="F9065" s="9" t="e">
        <f>INDEX(#REF!:#REF!,MATCH($D9065,#REF!:#REF!,0),MATCH(#REF!,#REF!:#REF!,0))</f>
        <v>#REF!</v>
      </c>
    </row>
    <row r="9066" spans="1:6" ht="16.5" x14ac:dyDescent="0.3">
      <c r="A9066" s="9" t="s">
        <v>13259</v>
      </c>
      <c r="B9066" s="9" t="s">
        <v>2121</v>
      </c>
      <c r="C9066" s="10">
        <v>49259</v>
      </c>
      <c r="D9066" s="9">
        <v>2257563263</v>
      </c>
      <c r="E9066" s="9" t="e">
        <f>INDEX(#REF!:#REF!,MATCH($D9066,#REF!:#REF!,0),MATCH(#REF!,#REF!:#REF!,0))</f>
        <v>#REF!</v>
      </c>
      <c r="F9066" s="9" t="e">
        <f>INDEX(#REF!:#REF!,MATCH($D9066,#REF!:#REF!,0),MATCH(#REF!,#REF!:#REF!,0))</f>
        <v>#REF!</v>
      </c>
    </row>
    <row r="9067" spans="1:6" ht="16.5" x14ac:dyDescent="0.3">
      <c r="A9067" s="9" t="s">
        <v>13258</v>
      </c>
      <c r="B9067" s="9" t="s">
        <v>1951</v>
      </c>
      <c r="C9067" s="10">
        <v>21969</v>
      </c>
      <c r="D9067" s="9">
        <v>8646243699</v>
      </c>
      <c r="E9067" s="9" t="e">
        <f>INDEX(#REF!:#REF!,MATCH($D9067,#REF!:#REF!,0),MATCH(#REF!,#REF!:#REF!,0))</f>
        <v>#REF!</v>
      </c>
      <c r="F9067" s="9" t="e">
        <f>INDEX(#REF!:#REF!,MATCH($D9067,#REF!:#REF!,0),MATCH(#REF!,#REF!:#REF!,0))</f>
        <v>#REF!</v>
      </c>
    </row>
    <row r="9068" spans="1:6" ht="16.5" x14ac:dyDescent="0.3">
      <c r="A9068" s="9" t="s">
        <v>13257</v>
      </c>
      <c r="B9068" s="9" t="s">
        <v>2375</v>
      </c>
      <c r="C9068" s="10">
        <v>57899</v>
      </c>
      <c r="D9068" s="9">
        <v>5988565948</v>
      </c>
      <c r="E9068" s="9" t="e">
        <f>INDEX(#REF!:#REF!,MATCH($D9068,#REF!:#REF!,0),MATCH(#REF!,#REF!:#REF!,0))</f>
        <v>#REF!</v>
      </c>
      <c r="F9068" s="9" t="e">
        <f>INDEX(#REF!:#REF!,MATCH($D9068,#REF!:#REF!,0),MATCH(#REF!,#REF!:#REF!,0))</f>
        <v>#REF!</v>
      </c>
    </row>
    <row r="9069" spans="1:6" ht="16.5" x14ac:dyDescent="0.3">
      <c r="A9069" s="9" t="s">
        <v>13256</v>
      </c>
      <c r="B9069" s="9" t="s">
        <v>1985</v>
      </c>
      <c r="C9069" s="10">
        <v>22154</v>
      </c>
      <c r="D9069" s="9">
        <v>132027631</v>
      </c>
      <c r="E9069" s="9" t="e">
        <f>INDEX(#REF!:#REF!,MATCH($D9069,#REF!:#REF!,0),MATCH(#REF!,#REF!:#REF!,0))</f>
        <v>#REF!</v>
      </c>
      <c r="F9069" s="9" t="e">
        <f>INDEX(#REF!:#REF!,MATCH($D9069,#REF!:#REF!,0),MATCH(#REF!,#REF!:#REF!,0))</f>
        <v>#REF!</v>
      </c>
    </row>
    <row r="9070" spans="1:6" ht="16.5" x14ac:dyDescent="0.3">
      <c r="A9070" s="9" t="s">
        <v>13255</v>
      </c>
      <c r="B9070" s="9" t="s">
        <v>2071</v>
      </c>
      <c r="C9070" s="10">
        <v>14665</v>
      </c>
      <c r="D9070" s="9">
        <v>2158895349</v>
      </c>
      <c r="E9070" s="9" t="e">
        <f>INDEX(#REF!:#REF!,MATCH($D9070,#REF!:#REF!,0),MATCH(#REF!,#REF!:#REF!,0))</f>
        <v>#REF!</v>
      </c>
      <c r="F9070" s="9" t="e">
        <f>INDEX(#REF!:#REF!,MATCH($D9070,#REF!:#REF!,0),MATCH(#REF!,#REF!:#REF!,0))</f>
        <v>#REF!</v>
      </c>
    </row>
    <row r="9071" spans="1:6" ht="16.5" x14ac:dyDescent="0.3">
      <c r="A9071" s="9" t="s">
        <v>13254</v>
      </c>
      <c r="B9071" s="9" t="s">
        <v>2222</v>
      </c>
      <c r="C9071" s="10">
        <v>15752</v>
      </c>
      <c r="D9071" s="9">
        <v>3569414450</v>
      </c>
      <c r="E9071" s="9" t="e">
        <f>INDEX(#REF!:#REF!,MATCH($D9071,#REF!:#REF!,0),MATCH(#REF!,#REF!:#REF!,0))</f>
        <v>#REF!</v>
      </c>
      <c r="F9071" s="9" t="e">
        <f>INDEX(#REF!:#REF!,MATCH($D9071,#REF!:#REF!,0),MATCH(#REF!,#REF!:#REF!,0))</f>
        <v>#REF!</v>
      </c>
    </row>
    <row r="9072" spans="1:6" ht="16.5" x14ac:dyDescent="0.3">
      <c r="A9072" s="9" t="s">
        <v>13253</v>
      </c>
      <c r="B9072" s="9" t="s">
        <v>2317</v>
      </c>
      <c r="C9072" s="10">
        <v>34554</v>
      </c>
      <c r="D9072" s="9">
        <v>2259282237</v>
      </c>
      <c r="E9072" s="9" t="e">
        <f>INDEX(#REF!:#REF!,MATCH($D9072,#REF!:#REF!,0),MATCH(#REF!,#REF!:#REF!,0))</f>
        <v>#REF!</v>
      </c>
      <c r="F9072" s="9" t="e">
        <f>INDEX(#REF!:#REF!,MATCH($D9072,#REF!:#REF!,0),MATCH(#REF!,#REF!:#REF!,0))</f>
        <v>#REF!</v>
      </c>
    </row>
    <row r="9073" spans="1:6" ht="16.5" x14ac:dyDescent="0.3">
      <c r="A9073" s="9" t="s">
        <v>13252</v>
      </c>
      <c r="B9073" s="9" t="s">
        <v>3328</v>
      </c>
      <c r="C9073" s="10">
        <v>14246</v>
      </c>
      <c r="D9073" s="9">
        <v>8333777430</v>
      </c>
      <c r="E9073" s="9" t="e">
        <f>INDEX(#REF!:#REF!,MATCH($D9073,#REF!:#REF!,0),MATCH(#REF!,#REF!:#REF!,0))</f>
        <v>#REF!</v>
      </c>
      <c r="F9073" s="9" t="e">
        <f>INDEX(#REF!:#REF!,MATCH($D9073,#REF!:#REF!,0),MATCH(#REF!,#REF!:#REF!,0))</f>
        <v>#REF!</v>
      </c>
    </row>
    <row r="9074" spans="1:6" ht="16.5" x14ac:dyDescent="0.3">
      <c r="A9074" s="9" t="s">
        <v>13251</v>
      </c>
      <c r="B9074" s="9" t="s">
        <v>2092</v>
      </c>
      <c r="C9074" s="10">
        <v>16240</v>
      </c>
      <c r="D9074" s="9">
        <v>2973558387</v>
      </c>
      <c r="E9074" s="9" t="e">
        <f>INDEX(#REF!:#REF!,MATCH($D9074,#REF!:#REF!,0),MATCH(#REF!,#REF!:#REF!,0))</f>
        <v>#REF!</v>
      </c>
      <c r="F9074" s="9" t="e">
        <f>INDEX(#REF!:#REF!,MATCH($D9074,#REF!:#REF!,0),MATCH(#REF!,#REF!:#REF!,0))</f>
        <v>#REF!</v>
      </c>
    </row>
    <row r="9075" spans="1:6" ht="16.5" x14ac:dyDescent="0.3">
      <c r="A9075" s="9" t="s">
        <v>13250</v>
      </c>
      <c r="B9075" s="9" t="s">
        <v>1955</v>
      </c>
      <c r="C9075" s="10">
        <v>59365</v>
      </c>
      <c r="D9075" s="9">
        <v>7205256240</v>
      </c>
      <c r="E9075" s="9" t="e">
        <f>INDEX(#REF!:#REF!,MATCH($D9075,#REF!:#REF!,0),MATCH(#REF!,#REF!:#REF!,0))</f>
        <v>#REF!</v>
      </c>
      <c r="F9075" s="9" t="e">
        <f>INDEX(#REF!:#REF!,MATCH($D9075,#REF!:#REF!,0),MATCH(#REF!,#REF!:#REF!,0))</f>
        <v>#REF!</v>
      </c>
    </row>
    <row r="9076" spans="1:6" ht="16.5" x14ac:dyDescent="0.3">
      <c r="A9076" s="9" t="s">
        <v>13249</v>
      </c>
      <c r="B9076" s="9" t="s">
        <v>2539</v>
      </c>
      <c r="C9076" s="10">
        <v>26351</v>
      </c>
      <c r="D9076" s="9">
        <v>232367817</v>
      </c>
      <c r="E9076" s="9" t="e">
        <f>INDEX(#REF!:#REF!,MATCH($D9076,#REF!:#REF!,0),MATCH(#REF!,#REF!:#REF!,0))</f>
        <v>#REF!</v>
      </c>
      <c r="F9076" s="9" t="e">
        <f>INDEX(#REF!:#REF!,MATCH($D9076,#REF!:#REF!,0),MATCH(#REF!,#REF!:#REF!,0))</f>
        <v>#REF!</v>
      </c>
    </row>
    <row r="9077" spans="1:6" ht="16.5" x14ac:dyDescent="0.3">
      <c r="A9077" s="9" t="s">
        <v>13248</v>
      </c>
      <c r="B9077" s="9" t="s">
        <v>2056</v>
      </c>
      <c r="C9077" s="10">
        <v>25773</v>
      </c>
      <c r="D9077" s="9">
        <v>6286877770</v>
      </c>
      <c r="E9077" s="9" t="e">
        <f>INDEX(#REF!:#REF!,MATCH($D9077,#REF!:#REF!,0),MATCH(#REF!,#REF!:#REF!,0))</f>
        <v>#REF!</v>
      </c>
      <c r="F9077" s="9" t="e">
        <f>INDEX(#REF!:#REF!,MATCH($D9077,#REF!:#REF!,0),MATCH(#REF!,#REF!:#REF!,0))</f>
        <v>#REF!</v>
      </c>
    </row>
    <row r="9078" spans="1:6" ht="16.5" x14ac:dyDescent="0.3">
      <c r="A9078" s="9" t="s">
        <v>13247</v>
      </c>
      <c r="B9078" s="9" t="s">
        <v>2291</v>
      </c>
      <c r="C9078" s="10">
        <v>11115</v>
      </c>
      <c r="D9078" s="9">
        <v>320120716</v>
      </c>
      <c r="E9078" s="9" t="e">
        <f>INDEX(#REF!:#REF!,MATCH($D9078,#REF!:#REF!,0),MATCH(#REF!,#REF!:#REF!,0))</f>
        <v>#REF!</v>
      </c>
      <c r="F9078" s="9" t="e">
        <f>INDEX(#REF!:#REF!,MATCH($D9078,#REF!:#REF!,0),MATCH(#REF!,#REF!:#REF!,0))</f>
        <v>#REF!</v>
      </c>
    </row>
    <row r="9079" spans="1:6" ht="16.5" x14ac:dyDescent="0.3">
      <c r="A9079" s="9" t="s">
        <v>13246</v>
      </c>
      <c r="B9079" s="9" t="s">
        <v>2117</v>
      </c>
      <c r="C9079" s="10">
        <v>25997</v>
      </c>
      <c r="D9079" s="9">
        <v>1898839557</v>
      </c>
      <c r="E9079" s="9" t="e">
        <f>INDEX(#REF!:#REF!,MATCH($D9079,#REF!:#REF!,0),MATCH(#REF!,#REF!:#REF!,0))</f>
        <v>#REF!</v>
      </c>
      <c r="F9079" s="9" t="e">
        <f>INDEX(#REF!:#REF!,MATCH($D9079,#REF!:#REF!,0),MATCH(#REF!,#REF!:#REF!,0))</f>
        <v>#REF!</v>
      </c>
    </row>
    <row r="9080" spans="1:6" ht="16.5" x14ac:dyDescent="0.3">
      <c r="A9080" s="9" t="s">
        <v>13245</v>
      </c>
      <c r="B9080" s="9" t="s">
        <v>2193</v>
      </c>
      <c r="C9080" s="10">
        <v>27567</v>
      </c>
      <c r="D9080" s="9">
        <v>1231429186</v>
      </c>
      <c r="E9080" s="9" t="e">
        <f>INDEX(#REF!:#REF!,MATCH($D9080,#REF!:#REF!,0),MATCH(#REF!,#REF!:#REF!,0))</f>
        <v>#REF!</v>
      </c>
      <c r="F9080" s="9" t="e">
        <f>INDEX(#REF!:#REF!,MATCH($D9080,#REF!:#REF!,0),MATCH(#REF!,#REF!:#REF!,0))</f>
        <v>#REF!</v>
      </c>
    </row>
    <row r="9081" spans="1:6" ht="16.5" x14ac:dyDescent="0.3">
      <c r="A9081" s="9" t="s">
        <v>13244</v>
      </c>
      <c r="B9081" s="9" t="s">
        <v>2478</v>
      </c>
      <c r="C9081" s="10">
        <v>43613</v>
      </c>
      <c r="D9081" s="9">
        <v>5068508845</v>
      </c>
      <c r="E9081" s="9" t="e">
        <f>INDEX(#REF!:#REF!,MATCH($D9081,#REF!:#REF!,0),MATCH(#REF!,#REF!:#REF!,0))</f>
        <v>#REF!</v>
      </c>
      <c r="F9081" s="9" t="e">
        <f>INDEX(#REF!:#REF!,MATCH($D9081,#REF!:#REF!,0),MATCH(#REF!,#REF!:#REF!,0))</f>
        <v>#REF!</v>
      </c>
    </row>
    <row r="9082" spans="1:6" ht="16.5" x14ac:dyDescent="0.3">
      <c r="A9082" s="9" t="s">
        <v>13243</v>
      </c>
      <c r="B9082" s="9" t="s">
        <v>2379</v>
      </c>
      <c r="C9082" s="10">
        <v>57690</v>
      </c>
      <c r="D9082" s="9">
        <v>4759627103</v>
      </c>
      <c r="E9082" s="9" t="e">
        <f>INDEX(#REF!:#REF!,MATCH($D9082,#REF!:#REF!,0),MATCH(#REF!,#REF!:#REF!,0))</f>
        <v>#REF!</v>
      </c>
      <c r="F9082" s="9" t="e">
        <f>INDEX(#REF!:#REF!,MATCH($D9082,#REF!:#REF!,0),MATCH(#REF!,#REF!:#REF!,0))</f>
        <v>#REF!</v>
      </c>
    </row>
    <row r="9083" spans="1:6" ht="16.5" x14ac:dyDescent="0.3">
      <c r="A9083" s="9" t="s">
        <v>13242</v>
      </c>
      <c r="B9083" s="9" t="s">
        <v>2667</v>
      </c>
      <c r="C9083" s="10">
        <v>13172</v>
      </c>
      <c r="D9083" s="9">
        <v>8054305400</v>
      </c>
      <c r="E9083" s="9" t="e">
        <f>INDEX(#REF!:#REF!,MATCH($D9083,#REF!:#REF!,0),MATCH(#REF!,#REF!:#REF!,0))</f>
        <v>#REF!</v>
      </c>
      <c r="F9083" s="9" t="e">
        <f>INDEX(#REF!:#REF!,MATCH($D9083,#REF!:#REF!,0),MATCH(#REF!,#REF!:#REF!,0))</f>
        <v>#REF!</v>
      </c>
    </row>
    <row r="9084" spans="1:6" ht="16.5" x14ac:dyDescent="0.3">
      <c r="A9084" s="9" t="s">
        <v>13241</v>
      </c>
      <c r="B9084" s="9" t="s">
        <v>2795</v>
      </c>
      <c r="C9084" s="10">
        <v>11139</v>
      </c>
      <c r="D9084" s="9">
        <v>4159390110</v>
      </c>
      <c r="E9084" s="9" t="e">
        <f>INDEX(#REF!:#REF!,MATCH($D9084,#REF!:#REF!,0),MATCH(#REF!,#REF!:#REF!,0))</f>
        <v>#REF!</v>
      </c>
      <c r="F9084" s="9" t="e">
        <f>INDEX(#REF!:#REF!,MATCH($D9084,#REF!:#REF!,0),MATCH(#REF!,#REF!:#REF!,0))</f>
        <v>#REF!</v>
      </c>
    </row>
    <row r="9085" spans="1:6" ht="16.5" x14ac:dyDescent="0.3">
      <c r="A9085" s="9" t="s">
        <v>13240</v>
      </c>
      <c r="B9085" s="9" t="s">
        <v>2171</v>
      </c>
      <c r="C9085" s="10">
        <v>29784</v>
      </c>
      <c r="D9085" s="9">
        <v>5412518958</v>
      </c>
      <c r="E9085" s="9" t="e">
        <f>INDEX(#REF!:#REF!,MATCH($D9085,#REF!:#REF!,0),MATCH(#REF!,#REF!:#REF!,0))</f>
        <v>#REF!</v>
      </c>
      <c r="F9085" s="9" t="e">
        <f>INDEX(#REF!:#REF!,MATCH($D9085,#REF!:#REF!,0),MATCH(#REF!,#REF!:#REF!,0))</f>
        <v>#REF!</v>
      </c>
    </row>
    <row r="9086" spans="1:6" ht="16.5" x14ac:dyDescent="0.3">
      <c r="A9086" s="9" t="s">
        <v>13239</v>
      </c>
      <c r="B9086" s="9" t="s">
        <v>2087</v>
      </c>
      <c r="C9086" s="10">
        <v>43907</v>
      </c>
      <c r="D9086" s="9">
        <v>2149326663</v>
      </c>
      <c r="E9086" s="9" t="e">
        <f>INDEX(#REF!:#REF!,MATCH($D9086,#REF!:#REF!,0),MATCH(#REF!,#REF!:#REF!,0))</f>
        <v>#REF!</v>
      </c>
      <c r="F9086" s="9" t="e">
        <f>INDEX(#REF!:#REF!,MATCH($D9086,#REF!:#REF!,0),MATCH(#REF!,#REF!:#REF!,0))</f>
        <v>#REF!</v>
      </c>
    </row>
    <row r="9087" spans="1:6" ht="16.5" x14ac:dyDescent="0.3">
      <c r="A9087" s="9" t="s">
        <v>13238</v>
      </c>
      <c r="B9087" s="9" t="s">
        <v>2671</v>
      </c>
      <c r="C9087" s="10">
        <v>10546</v>
      </c>
      <c r="D9087" s="9">
        <v>6819596901</v>
      </c>
      <c r="E9087" s="9" t="e">
        <f>INDEX(#REF!:#REF!,MATCH($D9087,#REF!:#REF!,0),MATCH(#REF!,#REF!:#REF!,0))</f>
        <v>#REF!</v>
      </c>
      <c r="F9087" s="9" t="e">
        <f>INDEX(#REF!:#REF!,MATCH($D9087,#REF!:#REF!,0),MATCH(#REF!,#REF!:#REF!,0))</f>
        <v>#REF!</v>
      </c>
    </row>
    <row r="9088" spans="1:6" ht="16.5" x14ac:dyDescent="0.3">
      <c r="A9088" s="9" t="s">
        <v>13237</v>
      </c>
      <c r="B9088" s="9" t="s">
        <v>2009</v>
      </c>
      <c r="C9088" s="10">
        <v>37419</v>
      </c>
      <c r="D9088" s="9">
        <v>7338728615</v>
      </c>
      <c r="E9088" s="9" t="e">
        <f>INDEX(#REF!:#REF!,MATCH($D9088,#REF!:#REF!,0),MATCH(#REF!,#REF!:#REF!,0))</f>
        <v>#REF!</v>
      </c>
      <c r="F9088" s="9" t="e">
        <f>INDEX(#REF!:#REF!,MATCH($D9088,#REF!:#REF!,0),MATCH(#REF!,#REF!:#REF!,0))</f>
        <v>#REF!</v>
      </c>
    </row>
    <row r="9089" spans="1:6" ht="16.5" x14ac:dyDescent="0.3">
      <c r="A9089" s="9" t="s">
        <v>13236</v>
      </c>
      <c r="B9089" s="9" t="s">
        <v>2918</v>
      </c>
      <c r="C9089" s="10">
        <v>20655</v>
      </c>
      <c r="D9089" s="9">
        <v>7885796000</v>
      </c>
      <c r="E9089" s="9" t="e">
        <f>INDEX(#REF!:#REF!,MATCH($D9089,#REF!:#REF!,0),MATCH(#REF!,#REF!:#REF!,0))</f>
        <v>#REF!</v>
      </c>
      <c r="F9089" s="9" t="e">
        <f>INDEX(#REF!:#REF!,MATCH($D9089,#REF!:#REF!,0),MATCH(#REF!,#REF!:#REF!,0))</f>
        <v>#REF!</v>
      </c>
    </row>
    <row r="9090" spans="1:6" ht="16.5" x14ac:dyDescent="0.3">
      <c r="A9090" s="9" t="s">
        <v>13235</v>
      </c>
      <c r="B9090" s="9" t="s">
        <v>2077</v>
      </c>
      <c r="C9090" s="10">
        <v>13761</v>
      </c>
      <c r="D9090" s="9">
        <v>9529277938</v>
      </c>
      <c r="E9090" s="9" t="e">
        <f>INDEX(#REF!:#REF!,MATCH($D9090,#REF!:#REF!,0),MATCH(#REF!,#REF!:#REF!,0))</f>
        <v>#REF!</v>
      </c>
      <c r="F9090" s="9" t="e">
        <f>INDEX(#REF!:#REF!,MATCH($D9090,#REF!:#REF!,0),MATCH(#REF!,#REF!:#REF!,0))</f>
        <v>#REF!</v>
      </c>
    </row>
    <row r="9091" spans="1:6" ht="16.5" x14ac:dyDescent="0.3">
      <c r="A9091" s="9" t="s">
        <v>13234</v>
      </c>
      <c r="B9091" s="9" t="s">
        <v>2061</v>
      </c>
      <c r="C9091" s="10">
        <v>53785</v>
      </c>
      <c r="D9091" s="9">
        <v>9815158015</v>
      </c>
      <c r="E9091" s="9" t="e">
        <f>INDEX(#REF!:#REF!,MATCH($D9091,#REF!:#REF!,0),MATCH(#REF!,#REF!:#REF!,0))</f>
        <v>#REF!</v>
      </c>
      <c r="F9091" s="9" t="e">
        <f>INDEX(#REF!:#REF!,MATCH($D9091,#REF!:#REF!,0),MATCH(#REF!,#REF!:#REF!,0))</f>
        <v>#REF!</v>
      </c>
    </row>
    <row r="9092" spans="1:6" ht="16.5" x14ac:dyDescent="0.3">
      <c r="A9092" s="9" t="s">
        <v>13233</v>
      </c>
      <c r="B9092" s="9" t="s">
        <v>2097</v>
      </c>
      <c r="C9092" s="10">
        <v>18244</v>
      </c>
      <c r="D9092" s="9">
        <v>4453315724</v>
      </c>
      <c r="E9092" s="9" t="e">
        <f>INDEX(#REF!:#REF!,MATCH($D9092,#REF!:#REF!,0),MATCH(#REF!,#REF!:#REF!,0))</f>
        <v>#REF!</v>
      </c>
      <c r="F9092" s="9" t="e">
        <f>INDEX(#REF!:#REF!,MATCH($D9092,#REF!:#REF!,0),MATCH(#REF!,#REF!:#REF!,0))</f>
        <v>#REF!</v>
      </c>
    </row>
    <row r="9093" spans="1:6" ht="16.5" x14ac:dyDescent="0.3">
      <c r="A9093" s="9" t="s">
        <v>13232</v>
      </c>
      <c r="B9093" s="9" t="s">
        <v>2440</v>
      </c>
      <c r="C9093" s="10">
        <v>23796</v>
      </c>
      <c r="D9093" s="9">
        <v>7236563277</v>
      </c>
      <c r="E9093" s="9" t="e">
        <f>INDEX(#REF!:#REF!,MATCH($D9093,#REF!:#REF!,0),MATCH(#REF!,#REF!:#REF!,0))</f>
        <v>#REF!</v>
      </c>
      <c r="F9093" s="9" t="e">
        <f>INDEX(#REF!:#REF!,MATCH($D9093,#REF!:#REF!,0),MATCH(#REF!,#REF!:#REF!,0))</f>
        <v>#REF!</v>
      </c>
    </row>
    <row r="9094" spans="1:6" ht="16.5" x14ac:dyDescent="0.3">
      <c r="A9094" s="9" t="s">
        <v>13231</v>
      </c>
      <c r="B9094" s="9" t="s">
        <v>3617</v>
      </c>
      <c r="C9094" s="10">
        <v>49000</v>
      </c>
      <c r="D9094" s="9">
        <v>5988565948</v>
      </c>
      <c r="E9094" s="9" t="e">
        <f>INDEX(#REF!:#REF!,MATCH($D9094,#REF!:#REF!,0),MATCH(#REF!,#REF!:#REF!,0))</f>
        <v>#REF!</v>
      </c>
      <c r="F9094" s="9" t="e">
        <f>INDEX(#REF!:#REF!,MATCH($D9094,#REF!:#REF!,0),MATCH(#REF!,#REF!:#REF!,0))</f>
        <v>#REF!</v>
      </c>
    </row>
    <row r="9095" spans="1:6" ht="16.5" x14ac:dyDescent="0.3">
      <c r="A9095" s="9" t="s">
        <v>13230</v>
      </c>
      <c r="B9095" s="9" t="s">
        <v>2334</v>
      </c>
      <c r="C9095" s="10">
        <v>10128</v>
      </c>
      <c r="D9095" s="9">
        <v>4323727860</v>
      </c>
      <c r="E9095" s="9" t="e">
        <f>INDEX(#REF!:#REF!,MATCH($D9095,#REF!:#REF!,0),MATCH(#REF!,#REF!:#REF!,0))</f>
        <v>#REF!</v>
      </c>
      <c r="F9095" s="9" t="e">
        <f>INDEX(#REF!:#REF!,MATCH($D9095,#REF!:#REF!,0),MATCH(#REF!,#REF!:#REF!,0))</f>
        <v>#REF!</v>
      </c>
    </row>
    <row r="9096" spans="1:6" ht="16.5" x14ac:dyDescent="0.3">
      <c r="A9096" s="9" t="s">
        <v>13229</v>
      </c>
      <c r="B9096" s="9" t="s">
        <v>2269</v>
      </c>
      <c r="C9096" s="10">
        <v>37416</v>
      </c>
      <c r="D9096" s="9">
        <v>6148235056</v>
      </c>
      <c r="E9096" s="9" t="e">
        <f>INDEX(#REF!:#REF!,MATCH($D9096,#REF!:#REF!,0),MATCH(#REF!,#REF!:#REF!,0))</f>
        <v>#REF!</v>
      </c>
      <c r="F9096" s="9" t="e">
        <f>INDEX(#REF!:#REF!,MATCH($D9096,#REF!:#REF!,0),MATCH(#REF!,#REF!:#REF!,0))</f>
        <v>#REF!</v>
      </c>
    </row>
    <row r="9097" spans="1:6" ht="16.5" x14ac:dyDescent="0.3">
      <c r="A9097" s="9" t="s">
        <v>13228</v>
      </c>
      <c r="B9097" s="9" t="s">
        <v>2521</v>
      </c>
      <c r="C9097" s="10">
        <v>40230</v>
      </c>
      <c r="D9097" s="9">
        <v>1892125439</v>
      </c>
      <c r="E9097" s="9" t="e">
        <f>INDEX(#REF!:#REF!,MATCH($D9097,#REF!:#REF!,0),MATCH(#REF!,#REF!:#REF!,0))</f>
        <v>#REF!</v>
      </c>
      <c r="F9097" s="9" t="e">
        <f>INDEX(#REF!:#REF!,MATCH($D9097,#REF!:#REF!,0),MATCH(#REF!,#REF!:#REF!,0))</f>
        <v>#REF!</v>
      </c>
    </row>
    <row r="9098" spans="1:6" ht="16.5" x14ac:dyDescent="0.3">
      <c r="A9098" s="9" t="s">
        <v>13227</v>
      </c>
      <c r="B9098" s="9" t="s">
        <v>2747</v>
      </c>
      <c r="C9098" s="10">
        <v>25281</v>
      </c>
      <c r="D9098" s="9">
        <v>5068508845</v>
      </c>
      <c r="E9098" s="9" t="e">
        <f>INDEX(#REF!:#REF!,MATCH($D9098,#REF!:#REF!,0),MATCH(#REF!,#REF!:#REF!,0))</f>
        <v>#REF!</v>
      </c>
      <c r="F9098" s="9" t="e">
        <f>INDEX(#REF!:#REF!,MATCH($D9098,#REF!:#REF!,0),MATCH(#REF!,#REF!:#REF!,0))</f>
        <v>#REF!</v>
      </c>
    </row>
    <row r="9099" spans="1:6" ht="16.5" x14ac:dyDescent="0.3">
      <c r="A9099" s="9" t="s">
        <v>13226</v>
      </c>
      <c r="B9099" s="9" t="s">
        <v>2555</v>
      </c>
      <c r="C9099" s="10">
        <v>37551</v>
      </c>
      <c r="D9099" s="9">
        <v>1541082834</v>
      </c>
      <c r="E9099" s="9" t="e">
        <f>INDEX(#REF!:#REF!,MATCH($D9099,#REF!:#REF!,0),MATCH(#REF!,#REF!:#REF!,0))</f>
        <v>#REF!</v>
      </c>
      <c r="F9099" s="9" t="e">
        <f>INDEX(#REF!:#REF!,MATCH($D9099,#REF!:#REF!,0),MATCH(#REF!,#REF!:#REF!,0))</f>
        <v>#REF!</v>
      </c>
    </row>
    <row r="9100" spans="1:6" ht="16.5" x14ac:dyDescent="0.3">
      <c r="A9100" s="9" t="s">
        <v>13225</v>
      </c>
      <c r="B9100" s="9" t="s">
        <v>3125</v>
      </c>
      <c r="C9100" s="10">
        <v>14896</v>
      </c>
      <c r="D9100" s="9">
        <v>7573774818</v>
      </c>
      <c r="E9100" s="9" t="e">
        <f>INDEX(#REF!:#REF!,MATCH($D9100,#REF!:#REF!,0),MATCH(#REF!,#REF!:#REF!,0))</f>
        <v>#REF!</v>
      </c>
      <c r="F9100" s="9" t="e">
        <f>INDEX(#REF!:#REF!,MATCH($D9100,#REF!:#REF!,0),MATCH(#REF!,#REF!:#REF!,0))</f>
        <v>#REF!</v>
      </c>
    </row>
    <row r="9101" spans="1:6" ht="16.5" x14ac:dyDescent="0.3">
      <c r="A9101" s="9" t="s">
        <v>13224</v>
      </c>
      <c r="B9101" s="9" t="s">
        <v>2675</v>
      </c>
      <c r="C9101" s="10">
        <v>26727</v>
      </c>
      <c r="D9101" s="9">
        <v>7112955017</v>
      </c>
      <c r="E9101" s="9" t="e">
        <f>INDEX(#REF!:#REF!,MATCH($D9101,#REF!:#REF!,0),MATCH(#REF!,#REF!:#REF!,0))</f>
        <v>#REF!</v>
      </c>
      <c r="F9101" s="9" t="e">
        <f>INDEX(#REF!:#REF!,MATCH($D9101,#REF!:#REF!,0),MATCH(#REF!,#REF!:#REF!,0))</f>
        <v>#REF!</v>
      </c>
    </row>
    <row r="9102" spans="1:6" ht="16.5" x14ac:dyDescent="0.3">
      <c r="A9102" s="9" t="s">
        <v>13223</v>
      </c>
      <c r="B9102" s="9" t="s">
        <v>2119</v>
      </c>
      <c r="C9102" s="10">
        <v>31934</v>
      </c>
      <c r="D9102" s="9">
        <v>7462528568</v>
      </c>
      <c r="E9102" s="9" t="e">
        <f>INDEX(#REF!:#REF!,MATCH($D9102,#REF!:#REF!,0),MATCH(#REF!,#REF!:#REF!,0))</f>
        <v>#REF!</v>
      </c>
      <c r="F9102" s="9" t="e">
        <f>INDEX(#REF!:#REF!,MATCH($D9102,#REF!:#REF!,0),MATCH(#REF!,#REF!:#REF!,0))</f>
        <v>#REF!</v>
      </c>
    </row>
    <row r="9103" spans="1:6" ht="16.5" x14ac:dyDescent="0.3">
      <c r="A9103" s="9" t="s">
        <v>13222</v>
      </c>
      <c r="B9103" s="9" t="s">
        <v>2759</v>
      </c>
      <c r="C9103" s="10">
        <v>27768</v>
      </c>
      <c r="D9103" s="9">
        <v>8370379001</v>
      </c>
      <c r="E9103" s="9" t="e">
        <f>INDEX(#REF!:#REF!,MATCH($D9103,#REF!:#REF!,0),MATCH(#REF!,#REF!:#REF!,0))</f>
        <v>#REF!</v>
      </c>
      <c r="F9103" s="9" t="e">
        <f>INDEX(#REF!:#REF!,MATCH($D9103,#REF!:#REF!,0),MATCH(#REF!,#REF!:#REF!,0))</f>
        <v>#REF!</v>
      </c>
    </row>
    <row r="9104" spans="1:6" ht="16.5" x14ac:dyDescent="0.3">
      <c r="A9104" s="9" t="s">
        <v>13221</v>
      </c>
      <c r="B9104" s="9" t="s">
        <v>2762</v>
      </c>
      <c r="C9104" s="10">
        <v>17842</v>
      </c>
      <c r="D9104" s="9">
        <v>6732216945</v>
      </c>
      <c r="E9104" s="9" t="e">
        <f>INDEX(#REF!:#REF!,MATCH($D9104,#REF!:#REF!,0),MATCH(#REF!,#REF!:#REF!,0))</f>
        <v>#REF!</v>
      </c>
      <c r="F9104" s="9" t="e">
        <f>INDEX(#REF!:#REF!,MATCH($D9104,#REF!:#REF!,0),MATCH(#REF!,#REF!:#REF!,0))</f>
        <v>#REF!</v>
      </c>
    </row>
    <row r="9105" spans="1:6" ht="16.5" x14ac:dyDescent="0.3">
      <c r="A9105" s="9" t="s">
        <v>13220</v>
      </c>
      <c r="B9105" s="9" t="s">
        <v>2747</v>
      </c>
      <c r="C9105" s="10">
        <v>35058</v>
      </c>
      <c r="D9105" s="9">
        <v>2074776004</v>
      </c>
      <c r="E9105" s="9" t="e">
        <f>INDEX(#REF!:#REF!,MATCH($D9105,#REF!:#REF!,0),MATCH(#REF!,#REF!:#REF!,0))</f>
        <v>#REF!</v>
      </c>
      <c r="F9105" s="9" t="e">
        <f>INDEX(#REF!:#REF!,MATCH($D9105,#REF!:#REF!,0),MATCH(#REF!,#REF!:#REF!,0))</f>
        <v>#REF!</v>
      </c>
    </row>
    <row r="9106" spans="1:6" ht="16.5" x14ac:dyDescent="0.3">
      <c r="A9106" s="9" t="s">
        <v>13219</v>
      </c>
      <c r="B9106" s="9" t="s">
        <v>2300</v>
      </c>
      <c r="C9106" s="10">
        <v>33000</v>
      </c>
      <c r="D9106" s="9">
        <v>6462250968</v>
      </c>
      <c r="E9106" s="9" t="e">
        <f>INDEX(#REF!:#REF!,MATCH($D9106,#REF!:#REF!,0),MATCH(#REF!,#REF!:#REF!,0))</f>
        <v>#REF!</v>
      </c>
      <c r="F9106" s="9" t="e">
        <f>INDEX(#REF!:#REF!,MATCH($D9106,#REF!:#REF!,0),MATCH(#REF!,#REF!:#REF!,0))</f>
        <v>#REF!</v>
      </c>
    </row>
    <row r="9107" spans="1:6" ht="16.5" x14ac:dyDescent="0.3">
      <c r="A9107" s="9" t="s">
        <v>13218</v>
      </c>
      <c r="B9107" s="9" t="s">
        <v>2513</v>
      </c>
      <c r="C9107" s="10">
        <v>41484</v>
      </c>
      <c r="D9107" s="9">
        <v>6148235056</v>
      </c>
      <c r="E9107" s="9" t="e">
        <f>INDEX(#REF!:#REF!,MATCH($D9107,#REF!:#REF!,0),MATCH(#REF!,#REF!:#REF!,0))</f>
        <v>#REF!</v>
      </c>
      <c r="F9107" s="9" t="e">
        <f>INDEX(#REF!:#REF!,MATCH($D9107,#REF!:#REF!,0),MATCH(#REF!,#REF!:#REF!,0))</f>
        <v>#REF!</v>
      </c>
    </row>
    <row r="9108" spans="1:6" ht="16.5" x14ac:dyDescent="0.3">
      <c r="A9108" s="9" t="s">
        <v>13217</v>
      </c>
      <c r="B9108" s="9" t="s">
        <v>2468</v>
      </c>
      <c r="C9108" s="10">
        <v>36626</v>
      </c>
      <c r="D9108" s="9">
        <v>7304628987</v>
      </c>
      <c r="E9108" s="9" t="e">
        <f>INDEX(#REF!:#REF!,MATCH($D9108,#REF!:#REF!,0),MATCH(#REF!,#REF!:#REF!,0))</f>
        <v>#REF!</v>
      </c>
      <c r="F9108" s="9" t="e">
        <f>INDEX(#REF!:#REF!,MATCH($D9108,#REF!:#REF!,0),MATCH(#REF!,#REF!:#REF!,0))</f>
        <v>#REF!</v>
      </c>
    </row>
    <row r="9109" spans="1:6" ht="16.5" x14ac:dyDescent="0.3">
      <c r="A9109" s="9" t="s">
        <v>13216</v>
      </c>
      <c r="B9109" s="9" t="s">
        <v>2017</v>
      </c>
      <c r="C9109" s="10">
        <v>40114</v>
      </c>
      <c r="D9109" s="9">
        <v>8187246642</v>
      </c>
      <c r="E9109" s="9" t="e">
        <f>INDEX(#REF!:#REF!,MATCH($D9109,#REF!:#REF!,0),MATCH(#REF!,#REF!:#REF!,0))</f>
        <v>#REF!</v>
      </c>
      <c r="F9109" s="9" t="e">
        <f>INDEX(#REF!:#REF!,MATCH($D9109,#REF!:#REF!,0),MATCH(#REF!,#REF!:#REF!,0))</f>
        <v>#REF!</v>
      </c>
    </row>
    <row r="9110" spans="1:6" ht="16.5" x14ac:dyDescent="0.3">
      <c r="A9110" s="9" t="s">
        <v>13215</v>
      </c>
      <c r="B9110" s="9" t="s">
        <v>2034</v>
      </c>
      <c r="C9110" s="10">
        <v>38292</v>
      </c>
      <c r="D9110" s="9">
        <v>5726465660</v>
      </c>
      <c r="E9110" s="9" t="e">
        <f>INDEX(#REF!:#REF!,MATCH($D9110,#REF!:#REF!,0),MATCH(#REF!,#REF!:#REF!,0))</f>
        <v>#REF!</v>
      </c>
      <c r="F9110" s="9" t="e">
        <f>INDEX(#REF!:#REF!,MATCH($D9110,#REF!:#REF!,0),MATCH(#REF!,#REF!:#REF!,0))</f>
        <v>#REF!</v>
      </c>
    </row>
    <row r="9111" spans="1:6" ht="16.5" x14ac:dyDescent="0.3">
      <c r="A9111" s="9" t="s">
        <v>13214</v>
      </c>
      <c r="B9111" s="9" t="s">
        <v>3357</v>
      </c>
      <c r="C9111" s="10">
        <v>15909</v>
      </c>
      <c r="D9111" s="9">
        <v>1522190236</v>
      </c>
      <c r="E9111" s="9" t="e">
        <f>INDEX(#REF!:#REF!,MATCH($D9111,#REF!:#REF!,0),MATCH(#REF!,#REF!:#REF!,0))</f>
        <v>#REF!</v>
      </c>
      <c r="F9111" s="9" t="e">
        <f>INDEX(#REF!:#REF!,MATCH($D9111,#REF!:#REF!,0),MATCH(#REF!,#REF!:#REF!,0))</f>
        <v>#REF!</v>
      </c>
    </row>
    <row r="9112" spans="1:6" ht="16.5" x14ac:dyDescent="0.3">
      <c r="A9112" s="9" t="s">
        <v>13213</v>
      </c>
      <c r="B9112" s="9" t="s">
        <v>2040</v>
      </c>
      <c r="C9112" s="10">
        <v>38845</v>
      </c>
      <c r="D9112" s="9">
        <v>9684187432</v>
      </c>
      <c r="E9112" s="9" t="e">
        <f>INDEX(#REF!:#REF!,MATCH($D9112,#REF!:#REF!,0),MATCH(#REF!,#REF!:#REF!,0))</f>
        <v>#REF!</v>
      </c>
      <c r="F9112" s="9" t="e">
        <f>INDEX(#REF!:#REF!,MATCH($D9112,#REF!:#REF!,0),MATCH(#REF!,#REF!:#REF!,0))</f>
        <v>#REF!</v>
      </c>
    </row>
    <row r="9113" spans="1:6" ht="16.5" x14ac:dyDescent="0.3">
      <c r="A9113" s="9" t="s">
        <v>13212</v>
      </c>
      <c r="B9113" s="9" t="s">
        <v>2054</v>
      </c>
      <c r="C9113" s="10">
        <v>42430</v>
      </c>
      <c r="D9113" s="9">
        <v>5068508845</v>
      </c>
      <c r="E9113" s="9" t="e">
        <f>INDEX(#REF!:#REF!,MATCH($D9113,#REF!:#REF!,0),MATCH(#REF!,#REF!:#REF!,0))</f>
        <v>#REF!</v>
      </c>
      <c r="F9113" s="9" t="e">
        <f>INDEX(#REF!:#REF!,MATCH($D9113,#REF!:#REF!,0),MATCH(#REF!,#REF!:#REF!,0))</f>
        <v>#REF!</v>
      </c>
    </row>
    <row r="9114" spans="1:6" ht="16.5" x14ac:dyDescent="0.3">
      <c r="A9114" s="9" t="s">
        <v>13211</v>
      </c>
      <c r="B9114" s="9" t="s">
        <v>2597</v>
      </c>
      <c r="C9114" s="10">
        <v>46751</v>
      </c>
      <c r="D9114" s="9">
        <v>826490107</v>
      </c>
      <c r="E9114" s="9" t="e">
        <f>INDEX(#REF!:#REF!,MATCH($D9114,#REF!:#REF!,0),MATCH(#REF!,#REF!:#REF!,0))</f>
        <v>#REF!</v>
      </c>
      <c r="F9114" s="9" t="e">
        <f>INDEX(#REF!:#REF!,MATCH($D9114,#REF!:#REF!,0),MATCH(#REF!,#REF!:#REF!,0))</f>
        <v>#REF!</v>
      </c>
    </row>
    <row r="9115" spans="1:6" ht="16.5" x14ac:dyDescent="0.3">
      <c r="A9115" s="9" t="s">
        <v>13210</v>
      </c>
      <c r="B9115" s="9" t="s">
        <v>2267</v>
      </c>
      <c r="C9115" s="10">
        <v>21035</v>
      </c>
      <c r="D9115" s="9">
        <v>8145387981</v>
      </c>
      <c r="E9115" s="9" t="e">
        <f>INDEX(#REF!:#REF!,MATCH($D9115,#REF!:#REF!,0),MATCH(#REF!,#REF!:#REF!,0))</f>
        <v>#REF!</v>
      </c>
      <c r="F9115" s="9" t="e">
        <f>INDEX(#REF!:#REF!,MATCH($D9115,#REF!:#REF!,0),MATCH(#REF!,#REF!:#REF!,0))</f>
        <v>#REF!</v>
      </c>
    </row>
    <row r="9116" spans="1:6" ht="16.5" x14ac:dyDescent="0.3">
      <c r="A9116" s="9" t="s">
        <v>13209</v>
      </c>
      <c r="B9116" s="9" t="s">
        <v>2503</v>
      </c>
      <c r="C9116" s="10">
        <v>35020</v>
      </c>
      <c r="D9116" s="9">
        <v>7180110256</v>
      </c>
      <c r="E9116" s="9" t="e">
        <f>INDEX(#REF!:#REF!,MATCH($D9116,#REF!:#REF!,0),MATCH(#REF!,#REF!:#REF!,0))</f>
        <v>#REF!</v>
      </c>
      <c r="F9116" s="9" t="e">
        <f>INDEX(#REF!:#REF!,MATCH($D9116,#REF!:#REF!,0),MATCH(#REF!,#REF!:#REF!,0))</f>
        <v>#REF!</v>
      </c>
    </row>
    <row r="9117" spans="1:6" ht="16.5" x14ac:dyDescent="0.3">
      <c r="A9117" s="9" t="s">
        <v>13208</v>
      </c>
      <c r="B9117" s="9" t="s">
        <v>2125</v>
      </c>
      <c r="C9117" s="10">
        <v>33178</v>
      </c>
      <c r="D9117" s="9">
        <v>6731572691</v>
      </c>
      <c r="E9117" s="9" t="e">
        <f>INDEX(#REF!:#REF!,MATCH($D9117,#REF!:#REF!,0),MATCH(#REF!,#REF!:#REF!,0))</f>
        <v>#REF!</v>
      </c>
      <c r="F9117" s="9" t="e">
        <f>INDEX(#REF!:#REF!,MATCH($D9117,#REF!:#REF!,0),MATCH(#REF!,#REF!:#REF!,0))</f>
        <v>#REF!</v>
      </c>
    </row>
    <row r="9118" spans="1:6" ht="16.5" x14ac:dyDescent="0.3">
      <c r="A9118" s="9" t="s">
        <v>13207</v>
      </c>
      <c r="B9118" s="9" t="s">
        <v>2826</v>
      </c>
      <c r="C9118" s="10">
        <v>25671</v>
      </c>
      <c r="D9118" s="9">
        <v>7188904251</v>
      </c>
      <c r="E9118" s="9" t="e">
        <f>INDEX(#REF!:#REF!,MATCH($D9118,#REF!:#REF!,0),MATCH(#REF!,#REF!:#REF!,0))</f>
        <v>#REF!</v>
      </c>
      <c r="F9118" s="9" t="e">
        <f>INDEX(#REF!:#REF!,MATCH($D9118,#REF!:#REF!,0),MATCH(#REF!,#REF!:#REF!,0))</f>
        <v>#REF!</v>
      </c>
    </row>
    <row r="9119" spans="1:6" ht="16.5" x14ac:dyDescent="0.3">
      <c r="A9119" s="9" t="s">
        <v>13206</v>
      </c>
      <c r="B9119" s="9" t="s">
        <v>1945</v>
      </c>
      <c r="C9119" s="10">
        <v>28093</v>
      </c>
      <c r="D9119" s="9">
        <v>2659144249</v>
      </c>
      <c r="E9119" s="9" t="e">
        <f>INDEX(#REF!:#REF!,MATCH($D9119,#REF!:#REF!,0),MATCH(#REF!,#REF!:#REF!,0))</f>
        <v>#REF!</v>
      </c>
      <c r="F9119" s="9" t="e">
        <f>INDEX(#REF!:#REF!,MATCH($D9119,#REF!:#REF!,0),MATCH(#REF!,#REF!:#REF!,0))</f>
        <v>#REF!</v>
      </c>
    </row>
    <row r="9120" spans="1:6" ht="16.5" x14ac:dyDescent="0.3">
      <c r="A9120" s="9" t="s">
        <v>13205</v>
      </c>
      <c r="B9120" s="9" t="s">
        <v>2052</v>
      </c>
      <c r="C9120" s="10">
        <v>52189</v>
      </c>
      <c r="D9120" s="9">
        <v>7479962290</v>
      </c>
      <c r="E9120" s="9" t="e">
        <f>INDEX(#REF!:#REF!,MATCH($D9120,#REF!:#REF!,0),MATCH(#REF!,#REF!:#REF!,0))</f>
        <v>#REF!</v>
      </c>
      <c r="F9120" s="9" t="e">
        <f>INDEX(#REF!:#REF!,MATCH($D9120,#REF!:#REF!,0),MATCH(#REF!,#REF!:#REF!,0))</f>
        <v>#REF!</v>
      </c>
    </row>
    <row r="9121" spans="1:6" ht="16.5" x14ac:dyDescent="0.3">
      <c r="A9121" s="9" t="s">
        <v>13204</v>
      </c>
      <c r="B9121" s="9" t="s">
        <v>2557</v>
      </c>
      <c r="C9121" s="10">
        <v>57381</v>
      </c>
      <c r="D9121" s="9">
        <v>7469392467</v>
      </c>
      <c r="E9121" s="9" t="e">
        <f>INDEX(#REF!:#REF!,MATCH($D9121,#REF!:#REF!,0),MATCH(#REF!,#REF!:#REF!,0))</f>
        <v>#REF!</v>
      </c>
      <c r="F9121" s="9" t="e">
        <f>INDEX(#REF!:#REF!,MATCH($D9121,#REF!:#REF!,0),MATCH(#REF!,#REF!:#REF!,0))</f>
        <v>#REF!</v>
      </c>
    </row>
    <row r="9122" spans="1:6" ht="16.5" x14ac:dyDescent="0.3">
      <c r="A9122" s="9" t="s">
        <v>13203</v>
      </c>
      <c r="B9122" s="9" t="s">
        <v>2042</v>
      </c>
      <c r="C9122" s="10">
        <v>39857</v>
      </c>
      <c r="D9122" s="9">
        <v>3772653790</v>
      </c>
      <c r="E9122" s="9" t="e">
        <f>INDEX(#REF!:#REF!,MATCH($D9122,#REF!:#REF!,0),MATCH(#REF!,#REF!:#REF!,0))</f>
        <v>#REF!</v>
      </c>
      <c r="F9122" s="9" t="e">
        <f>INDEX(#REF!:#REF!,MATCH($D9122,#REF!:#REF!,0),MATCH(#REF!,#REF!:#REF!,0))</f>
        <v>#REF!</v>
      </c>
    </row>
    <row r="9123" spans="1:6" ht="16.5" x14ac:dyDescent="0.3">
      <c r="A9123" s="9" t="s">
        <v>13202</v>
      </c>
      <c r="B9123" s="9" t="s">
        <v>2572</v>
      </c>
      <c r="C9123" s="10">
        <v>10710</v>
      </c>
      <c r="D9123" s="9">
        <v>3219601650</v>
      </c>
      <c r="E9123" s="9" t="e">
        <f>INDEX(#REF!:#REF!,MATCH($D9123,#REF!:#REF!,0),MATCH(#REF!,#REF!:#REF!,0))</f>
        <v>#REF!</v>
      </c>
      <c r="F9123" s="9" t="e">
        <f>INDEX(#REF!:#REF!,MATCH($D9123,#REF!:#REF!,0),MATCH(#REF!,#REF!:#REF!,0))</f>
        <v>#REF!</v>
      </c>
    </row>
    <row r="9124" spans="1:6" ht="16.5" x14ac:dyDescent="0.3">
      <c r="A9124" s="9" t="s">
        <v>13201</v>
      </c>
      <c r="B9124" s="9" t="s">
        <v>2379</v>
      </c>
      <c r="C9124" s="10">
        <v>45358</v>
      </c>
      <c r="D9124" s="9">
        <v>3211170715</v>
      </c>
      <c r="E9124" s="9" t="e">
        <f>INDEX(#REF!:#REF!,MATCH($D9124,#REF!:#REF!,0),MATCH(#REF!,#REF!:#REF!,0))</f>
        <v>#REF!</v>
      </c>
      <c r="F9124" s="9" t="e">
        <f>INDEX(#REF!:#REF!,MATCH($D9124,#REF!:#REF!,0),MATCH(#REF!,#REF!:#REF!,0))</f>
        <v>#REF!</v>
      </c>
    </row>
    <row r="9125" spans="1:6" ht="16.5" x14ac:dyDescent="0.3">
      <c r="A9125" s="9" t="s">
        <v>13200</v>
      </c>
      <c r="B9125" s="9" t="s">
        <v>2167</v>
      </c>
      <c r="C9125" s="10">
        <v>41711</v>
      </c>
      <c r="D9125" s="9">
        <v>2922893758</v>
      </c>
      <c r="E9125" s="9" t="e">
        <f>INDEX(#REF!:#REF!,MATCH($D9125,#REF!:#REF!,0),MATCH(#REF!,#REF!:#REF!,0))</f>
        <v>#REF!</v>
      </c>
      <c r="F9125" s="9" t="e">
        <f>INDEX(#REF!:#REF!,MATCH($D9125,#REF!:#REF!,0),MATCH(#REF!,#REF!:#REF!,0))</f>
        <v>#REF!</v>
      </c>
    </row>
    <row r="9126" spans="1:6" ht="16.5" x14ac:dyDescent="0.3">
      <c r="A9126" s="9" t="s">
        <v>13199</v>
      </c>
      <c r="B9126" s="9" t="s">
        <v>2052</v>
      </c>
      <c r="C9126" s="10">
        <v>21090</v>
      </c>
      <c r="D9126" s="9">
        <v>3600185284</v>
      </c>
      <c r="E9126" s="9" t="e">
        <f>INDEX(#REF!:#REF!,MATCH($D9126,#REF!:#REF!,0),MATCH(#REF!,#REF!:#REF!,0))</f>
        <v>#REF!</v>
      </c>
      <c r="F9126" s="9" t="e">
        <f>INDEX(#REF!:#REF!,MATCH($D9126,#REF!:#REF!,0),MATCH(#REF!,#REF!:#REF!,0))</f>
        <v>#REF!</v>
      </c>
    </row>
    <row r="9127" spans="1:6" ht="16.5" x14ac:dyDescent="0.3">
      <c r="A9127" s="9" t="s">
        <v>13198</v>
      </c>
      <c r="B9127" s="9" t="s">
        <v>2961</v>
      </c>
      <c r="C9127" s="10">
        <v>20263</v>
      </c>
      <c r="D9127" s="9">
        <v>3458178171</v>
      </c>
      <c r="E9127" s="9" t="e">
        <f>INDEX(#REF!:#REF!,MATCH($D9127,#REF!:#REF!,0),MATCH(#REF!,#REF!:#REF!,0))</f>
        <v>#REF!</v>
      </c>
      <c r="F9127" s="9" t="e">
        <f>INDEX(#REF!:#REF!,MATCH($D9127,#REF!:#REF!,0),MATCH(#REF!,#REF!:#REF!,0))</f>
        <v>#REF!</v>
      </c>
    </row>
    <row r="9128" spans="1:6" ht="16.5" x14ac:dyDescent="0.3">
      <c r="A9128" s="9" t="s">
        <v>13197</v>
      </c>
      <c r="B9128" s="9" t="s">
        <v>2183</v>
      </c>
      <c r="C9128" s="10">
        <v>53519</v>
      </c>
      <c r="D9128" s="9">
        <v>3560320844</v>
      </c>
      <c r="E9128" s="9" t="e">
        <f>INDEX(#REF!:#REF!,MATCH($D9128,#REF!:#REF!,0),MATCH(#REF!,#REF!:#REF!,0))</f>
        <v>#REF!</v>
      </c>
      <c r="F9128" s="9" t="e">
        <f>INDEX(#REF!:#REF!,MATCH($D9128,#REF!:#REF!,0),MATCH(#REF!,#REF!:#REF!,0))</f>
        <v>#REF!</v>
      </c>
    </row>
    <row r="9129" spans="1:6" ht="16.5" x14ac:dyDescent="0.3">
      <c r="A9129" s="9" t="s">
        <v>13196</v>
      </c>
      <c r="B9129" s="9" t="s">
        <v>2357</v>
      </c>
      <c r="C9129" s="10">
        <v>40929</v>
      </c>
      <c r="D9129" s="9">
        <v>8640079943</v>
      </c>
      <c r="E9129" s="9" t="e">
        <f>INDEX(#REF!:#REF!,MATCH($D9129,#REF!:#REF!,0),MATCH(#REF!,#REF!:#REF!,0))</f>
        <v>#REF!</v>
      </c>
      <c r="F9129" s="9" t="e">
        <f>INDEX(#REF!:#REF!,MATCH($D9129,#REF!:#REF!,0),MATCH(#REF!,#REF!:#REF!,0))</f>
        <v>#REF!</v>
      </c>
    </row>
    <row r="9130" spans="1:6" ht="16.5" x14ac:dyDescent="0.3">
      <c r="A9130" s="9" t="s">
        <v>13195</v>
      </c>
      <c r="B9130" s="9" t="s">
        <v>2509</v>
      </c>
      <c r="C9130" s="10">
        <v>54529</v>
      </c>
      <c r="D9130" s="9">
        <v>7000350199</v>
      </c>
      <c r="E9130" s="9" t="e">
        <f>INDEX(#REF!:#REF!,MATCH($D9130,#REF!:#REF!,0),MATCH(#REF!,#REF!:#REF!,0))</f>
        <v>#REF!</v>
      </c>
      <c r="F9130" s="9" t="e">
        <f>INDEX(#REF!:#REF!,MATCH($D9130,#REF!:#REF!,0),MATCH(#REF!,#REF!:#REF!,0))</f>
        <v>#REF!</v>
      </c>
    </row>
    <row r="9131" spans="1:6" ht="16.5" x14ac:dyDescent="0.3">
      <c r="A9131" s="9" t="s">
        <v>13194</v>
      </c>
      <c r="B9131" s="9" t="s">
        <v>2645</v>
      </c>
      <c r="C9131" s="10">
        <v>10976</v>
      </c>
      <c r="D9131" s="9">
        <v>7637608875</v>
      </c>
      <c r="E9131" s="9" t="e">
        <f>INDEX(#REF!:#REF!,MATCH($D9131,#REF!:#REF!,0),MATCH(#REF!,#REF!:#REF!,0))</f>
        <v>#REF!</v>
      </c>
      <c r="F9131" s="9" t="e">
        <f>INDEX(#REF!:#REF!,MATCH($D9131,#REF!:#REF!,0),MATCH(#REF!,#REF!:#REF!,0))</f>
        <v>#REF!</v>
      </c>
    </row>
    <row r="9132" spans="1:6" ht="16.5" x14ac:dyDescent="0.3">
      <c r="A9132" s="9" t="s">
        <v>13193</v>
      </c>
      <c r="B9132" s="9" t="s">
        <v>2985</v>
      </c>
      <c r="C9132" s="10">
        <v>29254</v>
      </c>
      <c r="D9132" s="9">
        <v>146065492</v>
      </c>
      <c r="E9132" s="9" t="e">
        <f>INDEX(#REF!:#REF!,MATCH($D9132,#REF!:#REF!,0),MATCH(#REF!,#REF!:#REF!,0))</f>
        <v>#REF!</v>
      </c>
      <c r="F9132" s="9" t="e">
        <f>INDEX(#REF!:#REF!,MATCH($D9132,#REF!:#REF!,0),MATCH(#REF!,#REF!:#REF!,0))</f>
        <v>#REF!</v>
      </c>
    </row>
    <row r="9133" spans="1:6" ht="16.5" x14ac:dyDescent="0.3">
      <c r="A9133" s="9" t="s">
        <v>13192</v>
      </c>
      <c r="B9133" s="9" t="s">
        <v>2267</v>
      </c>
      <c r="C9133" s="10">
        <v>35298</v>
      </c>
      <c r="D9133" s="9">
        <v>2492824950</v>
      </c>
      <c r="E9133" s="9" t="e">
        <f>INDEX(#REF!:#REF!,MATCH($D9133,#REF!:#REF!,0),MATCH(#REF!,#REF!:#REF!,0))</f>
        <v>#REF!</v>
      </c>
      <c r="F9133" s="9" t="e">
        <f>INDEX(#REF!:#REF!,MATCH($D9133,#REF!:#REF!,0),MATCH(#REF!,#REF!:#REF!,0))</f>
        <v>#REF!</v>
      </c>
    </row>
    <row r="9134" spans="1:6" ht="16.5" x14ac:dyDescent="0.3">
      <c r="A9134" s="9" t="s">
        <v>13191</v>
      </c>
      <c r="B9134" s="9" t="s">
        <v>2450</v>
      </c>
      <c r="C9134" s="10">
        <v>35467</v>
      </c>
      <c r="D9134" s="9">
        <v>8507800106</v>
      </c>
      <c r="E9134" s="9" t="e">
        <f>INDEX(#REF!:#REF!,MATCH($D9134,#REF!:#REF!,0),MATCH(#REF!,#REF!:#REF!,0))</f>
        <v>#REF!</v>
      </c>
      <c r="F9134" s="9" t="e">
        <f>INDEX(#REF!:#REF!,MATCH($D9134,#REF!:#REF!,0),MATCH(#REF!,#REF!:#REF!,0))</f>
        <v>#REF!</v>
      </c>
    </row>
    <row r="9135" spans="1:6" ht="16.5" x14ac:dyDescent="0.3">
      <c r="A9135" s="9" t="s">
        <v>13190</v>
      </c>
      <c r="B9135" s="9" t="s">
        <v>2420</v>
      </c>
      <c r="C9135" s="10">
        <v>48114</v>
      </c>
      <c r="D9135" s="9">
        <v>7630993544</v>
      </c>
      <c r="E9135" s="9" t="e">
        <f>INDEX(#REF!:#REF!,MATCH($D9135,#REF!:#REF!,0),MATCH(#REF!,#REF!:#REF!,0))</f>
        <v>#REF!</v>
      </c>
      <c r="F9135" s="9" t="e">
        <f>INDEX(#REF!:#REF!,MATCH($D9135,#REF!:#REF!,0),MATCH(#REF!,#REF!:#REF!,0))</f>
        <v>#REF!</v>
      </c>
    </row>
    <row r="9136" spans="1:6" ht="16.5" x14ac:dyDescent="0.3">
      <c r="A9136" s="9" t="s">
        <v>13189</v>
      </c>
      <c r="B9136" s="9" t="s">
        <v>3172</v>
      </c>
      <c r="C9136" s="10">
        <v>41227</v>
      </c>
      <c r="D9136" s="9">
        <v>4439073344</v>
      </c>
      <c r="E9136" s="9" t="e">
        <f>INDEX(#REF!:#REF!,MATCH($D9136,#REF!:#REF!,0),MATCH(#REF!,#REF!:#REF!,0))</f>
        <v>#REF!</v>
      </c>
      <c r="F9136" s="9" t="e">
        <f>INDEX(#REF!:#REF!,MATCH($D9136,#REF!:#REF!,0),MATCH(#REF!,#REF!:#REF!,0))</f>
        <v>#REF!</v>
      </c>
    </row>
    <row r="9137" spans="1:6" ht="16.5" x14ac:dyDescent="0.3">
      <c r="A9137" s="9" t="s">
        <v>13188</v>
      </c>
      <c r="B9137" s="9" t="s">
        <v>2193</v>
      </c>
      <c r="C9137" s="10">
        <v>16065</v>
      </c>
      <c r="D9137" s="9">
        <v>3779559293</v>
      </c>
      <c r="E9137" s="9" t="e">
        <f>INDEX(#REF!:#REF!,MATCH($D9137,#REF!:#REF!,0),MATCH(#REF!,#REF!:#REF!,0))</f>
        <v>#REF!</v>
      </c>
      <c r="F9137" s="9" t="e">
        <f>INDEX(#REF!:#REF!,MATCH($D9137,#REF!:#REF!,0),MATCH(#REF!,#REF!:#REF!,0))</f>
        <v>#REF!</v>
      </c>
    </row>
    <row r="9138" spans="1:6" ht="16.5" x14ac:dyDescent="0.3">
      <c r="A9138" s="9" t="s">
        <v>13187</v>
      </c>
      <c r="B9138" s="9" t="s">
        <v>3079</v>
      </c>
      <c r="C9138" s="10">
        <v>16135</v>
      </c>
      <c r="D9138" s="9">
        <v>5280433926</v>
      </c>
      <c r="E9138" s="9" t="e">
        <f>INDEX(#REF!:#REF!,MATCH($D9138,#REF!:#REF!,0),MATCH(#REF!,#REF!:#REF!,0))</f>
        <v>#REF!</v>
      </c>
      <c r="F9138" s="9" t="e">
        <f>INDEX(#REF!:#REF!,MATCH($D9138,#REF!:#REF!,0),MATCH(#REF!,#REF!:#REF!,0))</f>
        <v>#REF!</v>
      </c>
    </row>
    <row r="9139" spans="1:6" ht="16.5" x14ac:dyDescent="0.3">
      <c r="A9139" s="9" t="s">
        <v>13186</v>
      </c>
      <c r="B9139" s="9" t="s">
        <v>2526</v>
      </c>
      <c r="C9139" s="10">
        <v>11610</v>
      </c>
      <c r="D9139" s="9">
        <v>3877279783</v>
      </c>
      <c r="E9139" s="9" t="e">
        <f>INDEX(#REF!:#REF!,MATCH($D9139,#REF!:#REF!,0),MATCH(#REF!,#REF!:#REF!,0))</f>
        <v>#REF!</v>
      </c>
      <c r="F9139" s="9" t="e">
        <f>INDEX(#REF!:#REF!,MATCH($D9139,#REF!:#REF!,0),MATCH(#REF!,#REF!:#REF!,0))</f>
        <v>#REF!</v>
      </c>
    </row>
    <row r="9140" spans="1:6" ht="16.5" x14ac:dyDescent="0.3">
      <c r="A9140" s="9" t="s">
        <v>13185</v>
      </c>
      <c r="B9140" s="9" t="s">
        <v>2087</v>
      </c>
      <c r="C9140" s="10">
        <v>25918</v>
      </c>
      <c r="D9140" s="9">
        <v>4453315724</v>
      </c>
      <c r="E9140" s="9" t="e">
        <f>INDEX(#REF!:#REF!,MATCH($D9140,#REF!:#REF!,0),MATCH(#REF!,#REF!:#REF!,0))</f>
        <v>#REF!</v>
      </c>
      <c r="F9140" s="9" t="e">
        <f>INDEX(#REF!:#REF!,MATCH($D9140,#REF!:#REF!,0),MATCH(#REF!,#REF!:#REF!,0))</f>
        <v>#REF!</v>
      </c>
    </row>
    <row r="9141" spans="1:6" ht="16.5" x14ac:dyDescent="0.3">
      <c r="A9141" s="9" t="s">
        <v>13184</v>
      </c>
      <c r="B9141" s="9" t="s">
        <v>2065</v>
      </c>
      <c r="C9141" s="10">
        <v>30817</v>
      </c>
      <c r="D9141" s="9">
        <v>2510440322</v>
      </c>
      <c r="E9141" s="9" t="e">
        <f>INDEX(#REF!:#REF!,MATCH($D9141,#REF!:#REF!,0),MATCH(#REF!,#REF!:#REF!,0))</f>
        <v>#REF!</v>
      </c>
      <c r="F9141" s="9" t="e">
        <f>INDEX(#REF!:#REF!,MATCH($D9141,#REF!:#REF!,0),MATCH(#REF!,#REF!:#REF!,0))</f>
        <v>#REF!</v>
      </c>
    </row>
    <row r="9142" spans="1:6" ht="16.5" x14ac:dyDescent="0.3">
      <c r="A9142" s="9" t="s">
        <v>13183</v>
      </c>
      <c r="B9142" s="9" t="s">
        <v>2881</v>
      </c>
      <c r="C9142" s="10">
        <v>21759</v>
      </c>
      <c r="D9142" s="9">
        <v>8733080267</v>
      </c>
      <c r="E9142" s="9" t="e">
        <f>INDEX(#REF!:#REF!,MATCH($D9142,#REF!:#REF!,0),MATCH(#REF!,#REF!:#REF!,0))</f>
        <v>#REF!</v>
      </c>
      <c r="F9142" s="9" t="e">
        <f>INDEX(#REF!:#REF!,MATCH($D9142,#REF!:#REF!,0),MATCH(#REF!,#REF!:#REF!,0))</f>
        <v>#REF!</v>
      </c>
    </row>
    <row r="9143" spans="1:6" ht="16.5" x14ac:dyDescent="0.3">
      <c r="A9143" s="9" t="s">
        <v>13182</v>
      </c>
      <c r="B9143" s="9" t="s">
        <v>3430</v>
      </c>
      <c r="C9143" s="10">
        <v>59027</v>
      </c>
      <c r="D9143" s="9">
        <v>7411705322</v>
      </c>
      <c r="E9143" s="9" t="e">
        <f>INDEX(#REF!:#REF!,MATCH($D9143,#REF!:#REF!,0),MATCH(#REF!,#REF!:#REF!,0))</f>
        <v>#REF!</v>
      </c>
      <c r="F9143" s="9" t="e">
        <f>INDEX(#REF!:#REF!,MATCH($D9143,#REF!:#REF!,0),MATCH(#REF!,#REF!:#REF!,0))</f>
        <v>#REF!</v>
      </c>
    </row>
    <row r="9144" spans="1:6" ht="16.5" x14ac:dyDescent="0.3">
      <c r="A9144" s="9" t="s">
        <v>13181</v>
      </c>
      <c r="B9144" s="9" t="s">
        <v>1997</v>
      </c>
      <c r="C9144" s="10">
        <v>27390</v>
      </c>
      <c r="D9144" s="9">
        <v>1729795870</v>
      </c>
      <c r="E9144" s="9" t="e">
        <f>INDEX(#REF!:#REF!,MATCH($D9144,#REF!:#REF!,0),MATCH(#REF!,#REF!:#REF!,0))</f>
        <v>#REF!</v>
      </c>
      <c r="F9144" s="9" t="e">
        <f>INDEX(#REF!:#REF!,MATCH($D9144,#REF!:#REF!,0),MATCH(#REF!,#REF!:#REF!,0))</f>
        <v>#REF!</v>
      </c>
    </row>
    <row r="9145" spans="1:6" ht="16.5" x14ac:dyDescent="0.3">
      <c r="A9145" s="9" t="s">
        <v>13180</v>
      </c>
      <c r="B9145" s="9" t="s">
        <v>2443</v>
      </c>
      <c r="C9145" s="10">
        <v>53665</v>
      </c>
      <c r="D9145" s="9">
        <v>4768342426</v>
      </c>
      <c r="E9145" s="9" t="e">
        <f>INDEX(#REF!:#REF!,MATCH($D9145,#REF!:#REF!,0),MATCH(#REF!,#REF!:#REF!,0))</f>
        <v>#REF!</v>
      </c>
      <c r="F9145" s="9" t="e">
        <f>INDEX(#REF!:#REF!,MATCH($D9145,#REF!:#REF!,0),MATCH(#REF!,#REF!:#REF!,0))</f>
        <v>#REF!</v>
      </c>
    </row>
    <row r="9146" spans="1:6" ht="16.5" x14ac:dyDescent="0.3">
      <c r="A9146" s="9" t="s">
        <v>13179</v>
      </c>
      <c r="B9146" s="9" t="s">
        <v>2635</v>
      </c>
      <c r="C9146" s="10">
        <v>40089</v>
      </c>
      <c r="D9146" s="9">
        <v>37593587</v>
      </c>
      <c r="E9146" s="9" t="e">
        <f>INDEX(#REF!:#REF!,MATCH($D9146,#REF!:#REF!,0),MATCH(#REF!,#REF!:#REF!,0))</f>
        <v>#REF!</v>
      </c>
      <c r="F9146" s="9" t="e">
        <f>INDEX(#REF!:#REF!,MATCH($D9146,#REF!:#REF!,0),MATCH(#REF!,#REF!:#REF!,0))</f>
        <v>#REF!</v>
      </c>
    </row>
    <row r="9147" spans="1:6" ht="16.5" x14ac:dyDescent="0.3">
      <c r="A9147" s="9" t="s">
        <v>13178</v>
      </c>
      <c r="B9147" s="9" t="s">
        <v>2206</v>
      </c>
      <c r="C9147" s="10">
        <v>41358</v>
      </c>
      <c r="D9147" s="9">
        <v>9223618401</v>
      </c>
      <c r="E9147" s="9" t="e">
        <f>INDEX(#REF!:#REF!,MATCH($D9147,#REF!:#REF!,0),MATCH(#REF!,#REF!:#REF!,0))</f>
        <v>#REF!</v>
      </c>
      <c r="F9147" s="9" t="e">
        <f>INDEX(#REF!:#REF!,MATCH($D9147,#REF!:#REF!,0),MATCH(#REF!,#REF!:#REF!,0))</f>
        <v>#REF!</v>
      </c>
    </row>
    <row r="9148" spans="1:6" ht="16.5" x14ac:dyDescent="0.3">
      <c r="A9148" s="9" t="s">
        <v>13177</v>
      </c>
      <c r="B9148" s="9" t="s">
        <v>2134</v>
      </c>
      <c r="C9148" s="10">
        <v>17127</v>
      </c>
      <c r="D9148" s="9">
        <v>4037854406</v>
      </c>
      <c r="E9148" s="9" t="e">
        <f>INDEX(#REF!:#REF!,MATCH($D9148,#REF!:#REF!,0),MATCH(#REF!,#REF!:#REF!,0))</f>
        <v>#REF!</v>
      </c>
      <c r="F9148" s="9" t="e">
        <f>INDEX(#REF!:#REF!,MATCH($D9148,#REF!:#REF!,0),MATCH(#REF!,#REF!:#REF!,0))</f>
        <v>#REF!</v>
      </c>
    </row>
    <row r="9149" spans="1:6" ht="16.5" x14ac:dyDescent="0.3">
      <c r="A9149" s="9" t="s">
        <v>13176</v>
      </c>
      <c r="B9149" s="9" t="s">
        <v>2470</v>
      </c>
      <c r="C9149" s="10">
        <v>21423</v>
      </c>
      <c r="D9149" s="9">
        <v>7233077789</v>
      </c>
      <c r="E9149" s="9" t="e">
        <f>INDEX(#REF!:#REF!,MATCH($D9149,#REF!:#REF!,0),MATCH(#REF!,#REF!:#REF!,0))</f>
        <v>#REF!</v>
      </c>
      <c r="F9149" s="9" t="e">
        <f>INDEX(#REF!:#REF!,MATCH($D9149,#REF!:#REF!,0),MATCH(#REF!,#REF!:#REF!,0))</f>
        <v>#REF!</v>
      </c>
    </row>
    <row r="9150" spans="1:6" ht="16.5" x14ac:dyDescent="0.3">
      <c r="A9150" s="9" t="s">
        <v>13175</v>
      </c>
      <c r="B9150" s="9" t="s">
        <v>2069</v>
      </c>
      <c r="C9150" s="10">
        <v>34659</v>
      </c>
      <c r="D9150" s="9">
        <v>1895483948</v>
      </c>
      <c r="E9150" s="9" t="e">
        <f>INDEX(#REF!:#REF!,MATCH($D9150,#REF!:#REF!,0),MATCH(#REF!,#REF!:#REF!,0))</f>
        <v>#REF!</v>
      </c>
      <c r="F9150" s="9" t="e">
        <f>INDEX(#REF!:#REF!,MATCH($D9150,#REF!:#REF!,0),MATCH(#REF!,#REF!:#REF!,0))</f>
        <v>#REF!</v>
      </c>
    </row>
    <row r="9151" spans="1:6" ht="16.5" x14ac:dyDescent="0.3">
      <c r="A9151" s="9" t="s">
        <v>13174</v>
      </c>
      <c r="B9151" s="9" t="s">
        <v>2970</v>
      </c>
      <c r="C9151" s="10">
        <v>57902</v>
      </c>
      <c r="D9151" s="9">
        <v>2497321256</v>
      </c>
      <c r="E9151" s="9" t="e">
        <f>INDEX(#REF!:#REF!,MATCH($D9151,#REF!:#REF!,0),MATCH(#REF!,#REF!:#REF!,0))</f>
        <v>#REF!</v>
      </c>
      <c r="F9151" s="9" t="e">
        <f>INDEX(#REF!:#REF!,MATCH($D9151,#REF!:#REF!,0),MATCH(#REF!,#REF!:#REF!,0))</f>
        <v>#REF!</v>
      </c>
    </row>
    <row r="9152" spans="1:6" ht="16.5" x14ac:dyDescent="0.3">
      <c r="A9152" s="9" t="s">
        <v>13173</v>
      </c>
      <c r="B9152" s="9" t="s">
        <v>3085</v>
      </c>
      <c r="C9152" s="10">
        <v>39085</v>
      </c>
      <c r="D9152" s="9">
        <v>7268478941</v>
      </c>
      <c r="E9152" s="9" t="e">
        <f>INDEX(#REF!:#REF!,MATCH($D9152,#REF!:#REF!,0),MATCH(#REF!,#REF!:#REF!,0))</f>
        <v>#REF!</v>
      </c>
      <c r="F9152" s="9" t="e">
        <f>INDEX(#REF!:#REF!,MATCH($D9152,#REF!:#REF!,0),MATCH(#REF!,#REF!:#REF!,0))</f>
        <v>#REF!</v>
      </c>
    </row>
    <row r="9153" spans="1:6" ht="16.5" x14ac:dyDescent="0.3">
      <c r="A9153" s="9" t="s">
        <v>13172</v>
      </c>
      <c r="B9153" s="9" t="s">
        <v>1959</v>
      </c>
      <c r="C9153" s="10">
        <v>40679</v>
      </c>
      <c r="D9153" s="9">
        <v>6894004730</v>
      </c>
      <c r="E9153" s="9" t="e">
        <f>INDEX(#REF!:#REF!,MATCH($D9153,#REF!:#REF!,0),MATCH(#REF!,#REF!:#REF!,0))</f>
        <v>#REF!</v>
      </c>
      <c r="F9153" s="9" t="e">
        <f>INDEX(#REF!:#REF!,MATCH($D9153,#REF!:#REF!,0),MATCH(#REF!,#REF!:#REF!,0))</f>
        <v>#REF!</v>
      </c>
    </row>
    <row r="9154" spans="1:6" ht="16.5" x14ac:dyDescent="0.3">
      <c r="A9154" s="9" t="s">
        <v>13171</v>
      </c>
      <c r="B9154" s="9" t="s">
        <v>2759</v>
      </c>
      <c r="C9154" s="10">
        <v>34561</v>
      </c>
      <c r="D9154" s="9">
        <v>9107581297</v>
      </c>
      <c r="E9154" s="9" t="e">
        <f>INDEX(#REF!:#REF!,MATCH($D9154,#REF!:#REF!,0),MATCH(#REF!,#REF!:#REF!,0))</f>
        <v>#REF!</v>
      </c>
      <c r="F9154" s="9" t="e">
        <f>INDEX(#REF!:#REF!,MATCH($D9154,#REF!:#REF!,0),MATCH(#REF!,#REF!:#REF!,0))</f>
        <v>#REF!</v>
      </c>
    </row>
    <row r="9155" spans="1:6" ht="16.5" x14ac:dyDescent="0.3">
      <c r="A9155" s="9" t="s">
        <v>13170</v>
      </c>
      <c r="B9155" s="9" t="s">
        <v>2230</v>
      </c>
      <c r="C9155" s="10">
        <v>10085</v>
      </c>
      <c r="D9155" s="9">
        <v>9516781780</v>
      </c>
      <c r="E9155" s="9" t="e">
        <f>INDEX(#REF!:#REF!,MATCH($D9155,#REF!:#REF!,0),MATCH(#REF!,#REF!:#REF!,0))</f>
        <v>#REF!</v>
      </c>
      <c r="F9155" s="9" t="e">
        <f>INDEX(#REF!:#REF!,MATCH($D9155,#REF!:#REF!,0),MATCH(#REF!,#REF!:#REF!,0))</f>
        <v>#REF!</v>
      </c>
    </row>
    <row r="9156" spans="1:6" ht="16.5" x14ac:dyDescent="0.3">
      <c r="A9156" s="9" t="s">
        <v>13169</v>
      </c>
      <c r="B9156" s="9" t="s">
        <v>2942</v>
      </c>
      <c r="C9156" s="10">
        <v>51636</v>
      </c>
      <c r="D9156" s="9">
        <v>9984023702</v>
      </c>
      <c r="E9156" s="9" t="e">
        <f>INDEX(#REF!:#REF!,MATCH($D9156,#REF!:#REF!,0),MATCH(#REF!,#REF!:#REF!,0))</f>
        <v>#REF!</v>
      </c>
      <c r="F9156" s="9" t="e">
        <f>INDEX(#REF!:#REF!,MATCH($D9156,#REF!:#REF!,0),MATCH(#REF!,#REF!:#REF!,0))</f>
        <v>#REF!</v>
      </c>
    </row>
    <row r="9157" spans="1:6" ht="16.5" x14ac:dyDescent="0.3">
      <c r="A9157" s="9" t="s">
        <v>13168</v>
      </c>
      <c r="B9157" s="9" t="s">
        <v>2087</v>
      </c>
      <c r="C9157" s="10">
        <v>32570</v>
      </c>
      <c r="D9157" s="9">
        <v>893122882</v>
      </c>
      <c r="E9157" s="9" t="e">
        <f>INDEX(#REF!:#REF!,MATCH($D9157,#REF!:#REF!,0),MATCH(#REF!,#REF!:#REF!,0))</f>
        <v>#REF!</v>
      </c>
      <c r="F9157" s="9" t="e">
        <f>INDEX(#REF!:#REF!,MATCH($D9157,#REF!:#REF!,0),MATCH(#REF!,#REF!:#REF!,0))</f>
        <v>#REF!</v>
      </c>
    </row>
    <row r="9158" spans="1:6" ht="16.5" x14ac:dyDescent="0.3">
      <c r="A9158" s="9" t="s">
        <v>13167</v>
      </c>
      <c r="B9158" s="9" t="s">
        <v>2713</v>
      </c>
      <c r="C9158" s="10">
        <v>29564</v>
      </c>
      <c r="D9158" s="9">
        <v>6938295417</v>
      </c>
      <c r="E9158" s="9" t="e">
        <f>INDEX(#REF!:#REF!,MATCH($D9158,#REF!:#REF!,0),MATCH(#REF!,#REF!:#REF!,0))</f>
        <v>#REF!</v>
      </c>
      <c r="F9158" s="9" t="e">
        <f>INDEX(#REF!:#REF!,MATCH($D9158,#REF!:#REF!,0),MATCH(#REF!,#REF!:#REF!,0))</f>
        <v>#REF!</v>
      </c>
    </row>
    <row r="9159" spans="1:6" ht="16.5" x14ac:dyDescent="0.3">
      <c r="A9159" s="9" t="s">
        <v>13166</v>
      </c>
      <c r="B9159" s="9" t="s">
        <v>1947</v>
      </c>
      <c r="C9159" s="10">
        <v>32099</v>
      </c>
      <c r="D9159" s="9">
        <v>679204083</v>
      </c>
      <c r="E9159" s="9" t="e">
        <f>INDEX(#REF!:#REF!,MATCH($D9159,#REF!:#REF!,0),MATCH(#REF!,#REF!:#REF!,0))</f>
        <v>#REF!</v>
      </c>
      <c r="F9159" s="9" t="e">
        <f>INDEX(#REF!:#REF!,MATCH($D9159,#REF!:#REF!,0),MATCH(#REF!,#REF!:#REF!,0))</f>
        <v>#REF!</v>
      </c>
    </row>
    <row r="9160" spans="1:6" ht="16.5" x14ac:dyDescent="0.3">
      <c r="A9160" s="9" t="s">
        <v>13165</v>
      </c>
      <c r="B9160" s="9" t="s">
        <v>2132</v>
      </c>
      <c r="C9160" s="10">
        <v>17645</v>
      </c>
      <c r="D9160" s="9">
        <v>2298319154</v>
      </c>
      <c r="E9160" s="9" t="e">
        <f>INDEX(#REF!:#REF!,MATCH($D9160,#REF!:#REF!,0),MATCH(#REF!,#REF!:#REF!,0))</f>
        <v>#REF!</v>
      </c>
      <c r="F9160" s="9" t="e">
        <f>INDEX(#REF!:#REF!,MATCH($D9160,#REF!:#REF!,0),MATCH(#REF!,#REF!:#REF!,0))</f>
        <v>#REF!</v>
      </c>
    </row>
    <row r="9161" spans="1:6" ht="16.5" x14ac:dyDescent="0.3">
      <c r="A9161" s="9" t="s">
        <v>13164</v>
      </c>
      <c r="B9161" s="9" t="s">
        <v>2530</v>
      </c>
      <c r="C9161" s="10">
        <v>49364</v>
      </c>
      <c r="D9161" s="9">
        <v>5412518958</v>
      </c>
      <c r="E9161" s="9" t="e">
        <f>INDEX(#REF!:#REF!,MATCH($D9161,#REF!:#REF!,0),MATCH(#REF!,#REF!:#REF!,0))</f>
        <v>#REF!</v>
      </c>
      <c r="F9161" s="9" t="e">
        <f>INDEX(#REF!:#REF!,MATCH($D9161,#REF!:#REF!,0),MATCH(#REF!,#REF!:#REF!,0))</f>
        <v>#REF!</v>
      </c>
    </row>
    <row r="9162" spans="1:6" ht="16.5" x14ac:dyDescent="0.3">
      <c r="A9162" s="9" t="s">
        <v>13163</v>
      </c>
      <c r="B9162" s="9" t="s">
        <v>1993</v>
      </c>
      <c r="C9162" s="10">
        <v>45092</v>
      </c>
      <c r="D9162" s="9">
        <v>9153408497</v>
      </c>
      <c r="E9162" s="9" t="e">
        <f>INDEX(#REF!:#REF!,MATCH($D9162,#REF!:#REF!,0),MATCH(#REF!,#REF!:#REF!,0))</f>
        <v>#REF!</v>
      </c>
      <c r="F9162" s="9" t="e">
        <f>INDEX(#REF!:#REF!,MATCH($D9162,#REF!:#REF!,0),MATCH(#REF!,#REF!:#REF!,0))</f>
        <v>#REF!</v>
      </c>
    </row>
    <row r="9163" spans="1:6" ht="16.5" x14ac:dyDescent="0.3">
      <c r="A9163" s="9" t="s">
        <v>13162</v>
      </c>
      <c r="B9163" s="9" t="s">
        <v>2208</v>
      </c>
      <c r="C9163" s="10">
        <v>27564</v>
      </c>
      <c r="D9163" s="9">
        <v>8998375370</v>
      </c>
      <c r="E9163" s="9" t="e">
        <f>INDEX(#REF!:#REF!,MATCH($D9163,#REF!:#REF!,0),MATCH(#REF!,#REF!:#REF!,0))</f>
        <v>#REF!</v>
      </c>
      <c r="F9163" s="9" t="e">
        <f>INDEX(#REF!:#REF!,MATCH($D9163,#REF!:#REF!,0),MATCH(#REF!,#REF!:#REF!,0))</f>
        <v>#REF!</v>
      </c>
    </row>
    <row r="9164" spans="1:6" ht="16.5" x14ac:dyDescent="0.3">
      <c r="A9164" s="9" t="s">
        <v>13161</v>
      </c>
      <c r="B9164" s="9" t="s">
        <v>2582</v>
      </c>
      <c r="C9164" s="10">
        <v>45993</v>
      </c>
      <c r="D9164" s="9">
        <v>5764917026</v>
      </c>
      <c r="E9164" s="9" t="e">
        <f>INDEX(#REF!:#REF!,MATCH($D9164,#REF!:#REF!,0),MATCH(#REF!,#REF!:#REF!,0))</f>
        <v>#REF!</v>
      </c>
      <c r="F9164" s="9" t="e">
        <f>INDEX(#REF!:#REF!,MATCH($D9164,#REF!:#REF!,0),MATCH(#REF!,#REF!:#REF!,0))</f>
        <v>#REF!</v>
      </c>
    </row>
    <row r="9165" spans="1:6" ht="16.5" x14ac:dyDescent="0.3">
      <c r="A9165" s="9" t="s">
        <v>13160</v>
      </c>
      <c r="B9165" s="9" t="s">
        <v>2291</v>
      </c>
      <c r="C9165" s="10">
        <v>47374</v>
      </c>
      <c r="D9165" s="9">
        <v>8550875457</v>
      </c>
      <c r="E9165" s="9" t="e">
        <f>INDEX(#REF!:#REF!,MATCH($D9165,#REF!:#REF!,0),MATCH(#REF!,#REF!:#REF!,0))</f>
        <v>#REF!</v>
      </c>
      <c r="F9165" s="9" t="e">
        <f>INDEX(#REF!:#REF!,MATCH($D9165,#REF!:#REF!,0),MATCH(#REF!,#REF!:#REF!,0))</f>
        <v>#REF!</v>
      </c>
    </row>
    <row r="9166" spans="1:6" ht="16.5" x14ac:dyDescent="0.3">
      <c r="A9166" s="9" t="s">
        <v>13159</v>
      </c>
      <c r="B9166" s="9" t="s">
        <v>2870</v>
      </c>
      <c r="C9166" s="10">
        <v>17290</v>
      </c>
      <c r="D9166" s="9">
        <v>5341512014</v>
      </c>
      <c r="E9166" s="9" t="e">
        <f>INDEX(#REF!:#REF!,MATCH($D9166,#REF!:#REF!,0),MATCH(#REF!,#REF!:#REF!,0))</f>
        <v>#REF!</v>
      </c>
      <c r="F9166" s="9" t="e">
        <f>INDEX(#REF!:#REF!,MATCH($D9166,#REF!:#REF!,0),MATCH(#REF!,#REF!:#REF!,0))</f>
        <v>#REF!</v>
      </c>
    </row>
    <row r="9167" spans="1:6" ht="16.5" x14ac:dyDescent="0.3">
      <c r="A9167" s="9" t="s">
        <v>13158</v>
      </c>
      <c r="B9167" s="9" t="s">
        <v>2939</v>
      </c>
      <c r="C9167" s="10">
        <v>55191</v>
      </c>
      <c r="D9167" s="9">
        <v>9057758911</v>
      </c>
      <c r="E9167" s="9" t="e">
        <f>INDEX(#REF!:#REF!,MATCH($D9167,#REF!:#REF!,0),MATCH(#REF!,#REF!:#REF!,0))</f>
        <v>#REF!</v>
      </c>
      <c r="F9167" s="9" t="e">
        <f>INDEX(#REF!:#REF!,MATCH($D9167,#REF!:#REF!,0),MATCH(#REF!,#REF!:#REF!,0))</f>
        <v>#REF!</v>
      </c>
    </row>
    <row r="9168" spans="1:6" ht="16.5" x14ac:dyDescent="0.3">
      <c r="A9168" s="9" t="s">
        <v>13157</v>
      </c>
      <c r="B9168" s="9" t="s">
        <v>1949</v>
      </c>
      <c r="C9168" s="10">
        <v>33242</v>
      </c>
      <c r="D9168" s="9">
        <v>3986480021</v>
      </c>
      <c r="E9168" s="9" t="e">
        <f>INDEX(#REF!:#REF!,MATCH($D9168,#REF!:#REF!,0),MATCH(#REF!,#REF!:#REF!,0))</f>
        <v>#REF!</v>
      </c>
      <c r="F9168" s="9" t="e">
        <f>INDEX(#REF!:#REF!,MATCH($D9168,#REF!:#REF!,0),MATCH(#REF!,#REF!:#REF!,0))</f>
        <v>#REF!</v>
      </c>
    </row>
    <row r="9169" spans="1:6" ht="16.5" x14ac:dyDescent="0.3">
      <c r="A9169" s="9" t="s">
        <v>13156</v>
      </c>
      <c r="B9169" s="9" t="s">
        <v>2440</v>
      </c>
      <c r="C9169" s="10">
        <v>20349</v>
      </c>
      <c r="D9169" s="9">
        <v>8750494546</v>
      </c>
      <c r="E9169" s="9" t="e">
        <f>INDEX(#REF!:#REF!,MATCH($D9169,#REF!:#REF!,0),MATCH(#REF!,#REF!:#REF!,0))</f>
        <v>#REF!</v>
      </c>
      <c r="F9169" s="9" t="e">
        <f>INDEX(#REF!:#REF!,MATCH($D9169,#REF!:#REF!,0),MATCH(#REF!,#REF!:#REF!,0))</f>
        <v>#REF!</v>
      </c>
    </row>
    <row r="9170" spans="1:6" ht="16.5" x14ac:dyDescent="0.3">
      <c r="A9170" s="9" t="s">
        <v>13155</v>
      </c>
      <c r="B9170" s="9" t="s">
        <v>2942</v>
      </c>
      <c r="C9170" s="10">
        <v>50062</v>
      </c>
      <c r="D9170" s="9">
        <v>146065492</v>
      </c>
      <c r="E9170" s="9" t="e">
        <f>INDEX(#REF!:#REF!,MATCH($D9170,#REF!:#REF!,0),MATCH(#REF!,#REF!:#REF!,0))</f>
        <v>#REF!</v>
      </c>
      <c r="F9170" s="9" t="e">
        <f>INDEX(#REF!:#REF!,MATCH($D9170,#REF!:#REF!,0),MATCH(#REF!,#REF!:#REF!,0))</f>
        <v>#REF!</v>
      </c>
    </row>
    <row r="9171" spans="1:6" ht="16.5" x14ac:dyDescent="0.3">
      <c r="A9171" s="9" t="s">
        <v>13154</v>
      </c>
      <c r="B9171" s="9" t="s">
        <v>2450</v>
      </c>
      <c r="C9171" s="10">
        <v>56505</v>
      </c>
      <c r="D9171" s="9">
        <v>7178607831</v>
      </c>
      <c r="E9171" s="9" t="e">
        <f>INDEX(#REF!:#REF!,MATCH($D9171,#REF!:#REF!,0),MATCH(#REF!,#REF!:#REF!,0))</f>
        <v>#REF!</v>
      </c>
      <c r="F9171" s="9" t="e">
        <f>INDEX(#REF!:#REF!,MATCH($D9171,#REF!:#REF!,0),MATCH(#REF!,#REF!:#REF!,0))</f>
        <v>#REF!</v>
      </c>
    </row>
    <row r="9172" spans="1:6" ht="16.5" x14ac:dyDescent="0.3">
      <c r="A9172" s="9" t="s">
        <v>13153</v>
      </c>
      <c r="B9172" s="9" t="s">
        <v>2125</v>
      </c>
      <c r="C9172" s="10">
        <v>19655</v>
      </c>
      <c r="D9172" s="9">
        <v>3473885983</v>
      </c>
      <c r="E9172" s="9" t="e">
        <f>INDEX(#REF!:#REF!,MATCH($D9172,#REF!:#REF!,0),MATCH(#REF!,#REF!:#REF!,0))</f>
        <v>#REF!</v>
      </c>
      <c r="F9172" s="9" t="e">
        <f>INDEX(#REF!:#REF!,MATCH($D9172,#REF!:#REF!,0),MATCH(#REF!,#REF!:#REF!,0))</f>
        <v>#REF!</v>
      </c>
    </row>
    <row r="9173" spans="1:6" ht="16.5" x14ac:dyDescent="0.3">
      <c r="A9173" s="9" t="s">
        <v>13152</v>
      </c>
      <c r="B9173" s="9" t="s">
        <v>2323</v>
      </c>
      <c r="C9173" s="10">
        <v>43596</v>
      </c>
      <c r="D9173" s="9">
        <v>1606657585</v>
      </c>
      <c r="E9173" s="9" t="e">
        <f>INDEX(#REF!:#REF!,MATCH($D9173,#REF!:#REF!,0),MATCH(#REF!,#REF!:#REF!,0))</f>
        <v>#REF!</v>
      </c>
      <c r="F9173" s="9" t="e">
        <f>INDEX(#REF!:#REF!,MATCH($D9173,#REF!:#REF!,0),MATCH(#REF!,#REF!:#REF!,0))</f>
        <v>#REF!</v>
      </c>
    </row>
    <row r="9174" spans="1:6" ht="16.5" x14ac:dyDescent="0.3">
      <c r="A9174" s="9" t="s">
        <v>13151</v>
      </c>
      <c r="B9174" s="9" t="s">
        <v>5218</v>
      </c>
      <c r="C9174" s="10">
        <v>10588</v>
      </c>
      <c r="D9174" s="9">
        <v>8685064791</v>
      </c>
      <c r="E9174" s="9" t="e">
        <f>INDEX(#REF!:#REF!,MATCH($D9174,#REF!:#REF!,0),MATCH(#REF!,#REF!:#REF!,0))</f>
        <v>#REF!</v>
      </c>
      <c r="F9174" s="9" t="e">
        <f>INDEX(#REF!:#REF!,MATCH($D9174,#REF!:#REF!,0),MATCH(#REF!,#REF!:#REF!,0))</f>
        <v>#REF!</v>
      </c>
    </row>
    <row r="9175" spans="1:6" ht="16.5" x14ac:dyDescent="0.3">
      <c r="A9175" s="9" t="s">
        <v>13150</v>
      </c>
      <c r="B9175" s="9" t="s">
        <v>1943</v>
      </c>
      <c r="C9175" s="10">
        <v>15160</v>
      </c>
      <c r="D9175" s="9">
        <v>8832488175</v>
      </c>
      <c r="E9175" s="9" t="e">
        <f>INDEX(#REF!:#REF!,MATCH($D9175,#REF!:#REF!,0),MATCH(#REF!,#REF!:#REF!,0))</f>
        <v>#REF!</v>
      </c>
      <c r="F9175" s="9" t="e">
        <f>INDEX(#REF!:#REF!,MATCH($D9175,#REF!:#REF!,0),MATCH(#REF!,#REF!:#REF!,0))</f>
        <v>#REF!</v>
      </c>
    </row>
    <row r="9176" spans="1:6" ht="16.5" x14ac:dyDescent="0.3">
      <c r="A9176" s="9" t="s">
        <v>13149</v>
      </c>
      <c r="B9176" s="9" t="s">
        <v>2021</v>
      </c>
      <c r="C9176" s="10">
        <v>22870</v>
      </c>
      <c r="D9176" s="9">
        <v>1411873114</v>
      </c>
      <c r="E9176" s="9" t="e">
        <f>INDEX(#REF!:#REF!,MATCH($D9176,#REF!:#REF!,0),MATCH(#REF!,#REF!:#REF!,0))</f>
        <v>#REF!</v>
      </c>
      <c r="F9176" s="9" t="e">
        <f>INDEX(#REF!:#REF!,MATCH($D9176,#REF!:#REF!,0),MATCH(#REF!,#REF!:#REF!,0))</f>
        <v>#REF!</v>
      </c>
    </row>
    <row r="9177" spans="1:6" ht="16.5" x14ac:dyDescent="0.3">
      <c r="A9177" s="9" t="s">
        <v>13148</v>
      </c>
      <c r="B9177" s="9" t="s">
        <v>2420</v>
      </c>
      <c r="C9177" s="10">
        <v>20605</v>
      </c>
      <c r="D9177" s="9">
        <v>8904404991</v>
      </c>
      <c r="E9177" s="9" t="e">
        <f>INDEX(#REF!:#REF!,MATCH($D9177,#REF!:#REF!,0),MATCH(#REF!,#REF!:#REF!,0))</f>
        <v>#REF!</v>
      </c>
      <c r="F9177" s="9" t="e">
        <f>INDEX(#REF!:#REF!,MATCH($D9177,#REF!:#REF!,0),MATCH(#REF!,#REF!:#REF!,0))</f>
        <v>#REF!</v>
      </c>
    </row>
    <row r="9178" spans="1:6" ht="16.5" x14ac:dyDescent="0.3">
      <c r="A9178" s="9" t="s">
        <v>13147</v>
      </c>
      <c r="B9178" s="9" t="s">
        <v>2489</v>
      </c>
      <c r="C9178" s="10">
        <v>17259</v>
      </c>
      <c r="D9178" s="9">
        <v>5358183647</v>
      </c>
      <c r="E9178" s="9" t="e">
        <f>INDEX(#REF!:#REF!,MATCH($D9178,#REF!:#REF!,0),MATCH(#REF!,#REF!:#REF!,0))</f>
        <v>#REF!</v>
      </c>
      <c r="F9178" s="9" t="e">
        <f>INDEX(#REF!:#REF!,MATCH($D9178,#REF!:#REF!,0),MATCH(#REF!,#REF!:#REF!,0))</f>
        <v>#REF!</v>
      </c>
    </row>
    <row r="9179" spans="1:6" ht="16.5" x14ac:dyDescent="0.3">
      <c r="A9179" s="9" t="s">
        <v>13146</v>
      </c>
      <c r="B9179" s="9" t="s">
        <v>2052</v>
      </c>
      <c r="C9179" s="10">
        <v>33141</v>
      </c>
      <c r="D9179" s="9">
        <v>4878156686</v>
      </c>
      <c r="E9179" s="9" t="e">
        <f>INDEX(#REF!:#REF!,MATCH($D9179,#REF!:#REF!,0),MATCH(#REF!,#REF!:#REF!,0))</f>
        <v>#REF!</v>
      </c>
      <c r="F9179" s="9" t="e">
        <f>INDEX(#REF!:#REF!,MATCH($D9179,#REF!:#REF!,0),MATCH(#REF!,#REF!:#REF!,0))</f>
        <v>#REF!</v>
      </c>
    </row>
    <row r="9180" spans="1:6" ht="16.5" x14ac:dyDescent="0.3">
      <c r="A9180" s="9" t="s">
        <v>13145</v>
      </c>
      <c r="B9180" s="9" t="s">
        <v>3098</v>
      </c>
      <c r="C9180" s="10">
        <v>36970</v>
      </c>
      <c r="D9180" s="9">
        <v>9104569016</v>
      </c>
      <c r="E9180" s="9" t="e">
        <f>INDEX(#REF!:#REF!,MATCH($D9180,#REF!:#REF!,0),MATCH(#REF!,#REF!:#REF!,0))</f>
        <v>#REF!</v>
      </c>
      <c r="F9180" s="9" t="e">
        <f>INDEX(#REF!:#REF!,MATCH($D9180,#REF!:#REF!,0),MATCH(#REF!,#REF!:#REF!,0))</f>
        <v>#REF!</v>
      </c>
    </row>
    <row r="9181" spans="1:6" ht="16.5" x14ac:dyDescent="0.3">
      <c r="A9181" s="9" t="s">
        <v>13144</v>
      </c>
      <c r="B9181" s="9" t="s">
        <v>2528</v>
      </c>
      <c r="C9181" s="10">
        <v>23238</v>
      </c>
      <c r="D9181" s="9">
        <v>9518260397</v>
      </c>
      <c r="E9181" s="9" t="e">
        <f>INDEX(#REF!:#REF!,MATCH($D9181,#REF!:#REF!,0),MATCH(#REF!,#REF!:#REF!,0))</f>
        <v>#REF!</v>
      </c>
      <c r="F9181" s="9" t="e">
        <f>INDEX(#REF!:#REF!,MATCH($D9181,#REF!:#REF!,0),MATCH(#REF!,#REF!:#REF!,0))</f>
        <v>#REF!</v>
      </c>
    </row>
    <row r="9182" spans="1:6" ht="16.5" x14ac:dyDescent="0.3">
      <c r="A9182" s="9" t="s">
        <v>13143</v>
      </c>
      <c r="B9182" s="9" t="s">
        <v>1989</v>
      </c>
      <c r="C9182" s="10">
        <v>54271</v>
      </c>
      <c r="D9182" s="9">
        <v>806065796</v>
      </c>
      <c r="E9182" s="9" t="e">
        <f>INDEX(#REF!:#REF!,MATCH($D9182,#REF!:#REF!,0),MATCH(#REF!,#REF!:#REF!,0))</f>
        <v>#REF!</v>
      </c>
      <c r="F9182" s="9" t="e">
        <f>INDEX(#REF!:#REF!,MATCH($D9182,#REF!:#REF!,0),MATCH(#REF!,#REF!:#REF!,0))</f>
        <v>#REF!</v>
      </c>
    </row>
    <row r="9183" spans="1:6" ht="16.5" x14ac:dyDescent="0.3">
      <c r="A9183" s="9" t="s">
        <v>13142</v>
      </c>
      <c r="B9183" s="9" t="s">
        <v>3951</v>
      </c>
      <c r="C9183" s="10">
        <v>19496</v>
      </c>
      <c r="D9183" s="9">
        <v>3303111790</v>
      </c>
      <c r="E9183" s="9" t="e">
        <f>INDEX(#REF!:#REF!,MATCH($D9183,#REF!:#REF!,0),MATCH(#REF!,#REF!:#REF!,0))</f>
        <v>#REF!</v>
      </c>
      <c r="F9183" s="9" t="e">
        <f>INDEX(#REF!:#REF!,MATCH($D9183,#REF!:#REF!,0),MATCH(#REF!,#REF!:#REF!,0))</f>
        <v>#REF!</v>
      </c>
    </row>
    <row r="9184" spans="1:6" ht="16.5" x14ac:dyDescent="0.3">
      <c r="A9184" s="9" t="s">
        <v>13141</v>
      </c>
      <c r="B9184" s="9" t="s">
        <v>2511</v>
      </c>
      <c r="C9184" s="10">
        <v>40751</v>
      </c>
      <c r="D9184" s="9">
        <v>3956653289</v>
      </c>
      <c r="E9184" s="9" t="e">
        <f>INDEX(#REF!:#REF!,MATCH($D9184,#REF!:#REF!,0),MATCH(#REF!,#REF!:#REF!,0))</f>
        <v>#REF!</v>
      </c>
      <c r="F9184" s="9" t="e">
        <f>INDEX(#REF!:#REF!,MATCH($D9184,#REF!:#REF!,0),MATCH(#REF!,#REF!:#REF!,0))</f>
        <v>#REF!</v>
      </c>
    </row>
    <row r="9185" spans="1:6" ht="16.5" x14ac:dyDescent="0.3">
      <c r="A9185" s="9" t="s">
        <v>13140</v>
      </c>
      <c r="B9185" s="9" t="s">
        <v>1943</v>
      </c>
      <c r="C9185" s="10">
        <v>42346</v>
      </c>
      <c r="D9185" s="9">
        <v>7249524151</v>
      </c>
      <c r="E9185" s="9" t="e">
        <f>INDEX(#REF!:#REF!,MATCH($D9185,#REF!:#REF!,0),MATCH(#REF!,#REF!:#REF!,0))</f>
        <v>#REF!</v>
      </c>
      <c r="F9185" s="9" t="e">
        <f>INDEX(#REF!:#REF!,MATCH($D9185,#REF!:#REF!,0),MATCH(#REF!,#REF!:#REF!,0))</f>
        <v>#REF!</v>
      </c>
    </row>
    <row r="9186" spans="1:6" ht="16.5" x14ac:dyDescent="0.3">
      <c r="A9186" s="9" t="s">
        <v>13139</v>
      </c>
      <c r="B9186" s="9" t="s">
        <v>2947</v>
      </c>
      <c r="C9186" s="10">
        <v>53457</v>
      </c>
      <c r="D9186" s="9">
        <v>8361813608</v>
      </c>
      <c r="E9186" s="9" t="e">
        <f>INDEX(#REF!:#REF!,MATCH($D9186,#REF!:#REF!,0),MATCH(#REF!,#REF!:#REF!,0))</f>
        <v>#REF!</v>
      </c>
      <c r="F9186" s="9" t="e">
        <f>INDEX(#REF!:#REF!,MATCH($D9186,#REF!:#REF!,0),MATCH(#REF!,#REF!:#REF!,0))</f>
        <v>#REF!</v>
      </c>
    </row>
    <row r="9187" spans="1:6" ht="16.5" x14ac:dyDescent="0.3">
      <c r="A9187" s="9" t="s">
        <v>13138</v>
      </c>
      <c r="B9187" s="9" t="s">
        <v>2346</v>
      </c>
      <c r="C9187" s="10">
        <v>24518</v>
      </c>
      <c r="D9187" s="9">
        <v>1755716656</v>
      </c>
      <c r="E9187" s="9" t="e">
        <f>INDEX(#REF!:#REF!,MATCH($D9187,#REF!:#REF!,0),MATCH(#REF!,#REF!:#REF!,0))</f>
        <v>#REF!</v>
      </c>
      <c r="F9187" s="9" t="e">
        <f>INDEX(#REF!:#REF!,MATCH($D9187,#REF!:#REF!,0),MATCH(#REF!,#REF!:#REF!,0))</f>
        <v>#REF!</v>
      </c>
    </row>
    <row r="9188" spans="1:6" ht="16.5" x14ac:dyDescent="0.3">
      <c r="A9188" s="9" t="s">
        <v>13137</v>
      </c>
      <c r="B9188" s="9" t="s">
        <v>2557</v>
      </c>
      <c r="C9188" s="10">
        <v>57741</v>
      </c>
      <c r="D9188" s="9">
        <v>62571575</v>
      </c>
      <c r="E9188" s="9" t="e">
        <f>INDEX(#REF!:#REF!,MATCH($D9188,#REF!:#REF!,0),MATCH(#REF!,#REF!:#REF!,0))</f>
        <v>#REF!</v>
      </c>
      <c r="F9188" s="9" t="e">
        <f>INDEX(#REF!:#REF!,MATCH($D9188,#REF!:#REF!,0),MATCH(#REF!,#REF!:#REF!,0))</f>
        <v>#REF!</v>
      </c>
    </row>
    <row r="9189" spans="1:6" ht="16.5" x14ac:dyDescent="0.3">
      <c r="A9189" s="9" t="s">
        <v>13136</v>
      </c>
      <c r="B9189" s="9" t="s">
        <v>3388</v>
      </c>
      <c r="C9189" s="10">
        <v>15774</v>
      </c>
      <c r="D9189" s="9">
        <v>4286367630</v>
      </c>
      <c r="E9189" s="9" t="e">
        <f>INDEX(#REF!:#REF!,MATCH($D9189,#REF!:#REF!,0),MATCH(#REF!,#REF!:#REF!,0))</f>
        <v>#REF!</v>
      </c>
      <c r="F9189" s="9" t="e">
        <f>INDEX(#REF!:#REF!,MATCH($D9189,#REF!:#REF!,0),MATCH(#REF!,#REF!:#REF!,0))</f>
        <v>#REF!</v>
      </c>
    </row>
    <row r="9190" spans="1:6" ht="16.5" x14ac:dyDescent="0.3">
      <c r="A9190" s="9" t="s">
        <v>13135</v>
      </c>
      <c r="B9190" s="9" t="s">
        <v>2334</v>
      </c>
      <c r="C9190" s="10">
        <v>16633</v>
      </c>
      <c r="D9190" s="9">
        <v>8249460030</v>
      </c>
      <c r="E9190" s="9" t="e">
        <f>INDEX(#REF!:#REF!,MATCH($D9190,#REF!:#REF!,0),MATCH(#REF!,#REF!:#REF!,0))</f>
        <v>#REF!</v>
      </c>
      <c r="F9190" s="9" t="e">
        <f>INDEX(#REF!:#REF!,MATCH($D9190,#REF!:#REF!,0),MATCH(#REF!,#REF!:#REF!,0))</f>
        <v>#REF!</v>
      </c>
    </row>
    <row r="9191" spans="1:6" ht="16.5" x14ac:dyDescent="0.3">
      <c r="A9191" s="9" t="s">
        <v>13134</v>
      </c>
      <c r="B9191" s="9" t="s">
        <v>3125</v>
      </c>
      <c r="C9191" s="10">
        <v>30903</v>
      </c>
      <c r="D9191" s="9">
        <v>8162941088</v>
      </c>
      <c r="E9191" s="9" t="e">
        <f>INDEX(#REF!:#REF!,MATCH($D9191,#REF!:#REF!,0),MATCH(#REF!,#REF!:#REF!,0))</f>
        <v>#REF!</v>
      </c>
      <c r="F9191" s="9" t="e">
        <f>INDEX(#REF!:#REF!,MATCH($D9191,#REF!:#REF!,0),MATCH(#REF!,#REF!:#REF!,0))</f>
        <v>#REF!</v>
      </c>
    </row>
    <row r="9192" spans="1:6" ht="16.5" x14ac:dyDescent="0.3">
      <c r="A9192" s="9" t="s">
        <v>13133</v>
      </c>
      <c r="B9192" s="9" t="s">
        <v>2530</v>
      </c>
      <c r="C9192" s="10">
        <v>49379</v>
      </c>
      <c r="D9192" s="9">
        <v>1042822263</v>
      </c>
      <c r="E9192" s="9" t="e">
        <f>INDEX(#REF!:#REF!,MATCH($D9192,#REF!:#REF!,0),MATCH(#REF!,#REF!:#REF!,0))</f>
        <v>#REF!</v>
      </c>
      <c r="F9192" s="9" t="e">
        <f>INDEX(#REF!:#REF!,MATCH($D9192,#REF!:#REF!,0),MATCH(#REF!,#REF!:#REF!,0))</f>
        <v>#REF!</v>
      </c>
    </row>
    <row r="9193" spans="1:6" ht="16.5" x14ac:dyDescent="0.3">
      <c r="A9193" s="9" t="s">
        <v>13132</v>
      </c>
      <c r="B9193" s="9" t="s">
        <v>2169</v>
      </c>
      <c r="C9193" s="10">
        <v>18397</v>
      </c>
      <c r="D9193" s="9">
        <v>9965847037</v>
      </c>
      <c r="E9193" s="9" t="e">
        <f>INDEX(#REF!:#REF!,MATCH($D9193,#REF!:#REF!,0),MATCH(#REF!,#REF!:#REF!,0))</f>
        <v>#REF!</v>
      </c>
      <c r="F9193" s="9" t="e">
        <f>INDEX(#REF!:#REF!,MATCH($D9193,#REF!:#REF!,0),MATCH(#REF!,#REF!:#REF!,0))</f>
        <v>#REF!</v>
      </c>
    </row>
    <row r="9194" spans="1:6" ht="16.5" x14ac:dyDescent="0.3">
      <c r="A9194" s="9" t="s">
        <v>13131</v>
      </c>
      <c r="B9194" s="9" t="s">
        <v>2496</v>
      </c>
      <c r="C9194" s="10">
        <v>51937</v>
      </c>
      <c r="D9194" s="9">
        <v>2450711406</v>
      </c>
      <c r="E9194" s="9" t="e">
        <f>INDEX(#REF!:#REF!,MATCH($D9194,#REF!:#REF!,0),MATCH(#REF!,#REF!:#REF!,0))</f>
        <v>#REF!</v>
      </c>
      <c r="F9194" s="9" t="e">
        <f>INDEX(#REF!:#REF!,MATCH($D9194,#REF!:#REF!,0),MATCH(#REF!,#REF!:#REF!,0))</f>
        <v>#REF!</v>
      </c>
    </row>
    <row r="9195" spans="1:6" ht="16.5" x14ac:dyDescent="0.3">
      <c r="A9195" s="9" t="s">
        <v>13130</v>
      </c>
      <c r="B9195" s="9" t="s">
        <v>2123</v>
      </c>
      <c r="C9195" s="10">
        <v>39282</v>
      </c>
      <c r="D9195" s="9">
        <v>5197585250</v>
      </c>
      <c r="E9195" s="9" t="e">
        <f>INDEX(#REF!:#REF!,MATCH($D9195,#REF!:#REF!,0),MATCH(#REF!,#REF!:#REF!,0))</f>
        <v>#REF!</v>
      </c>
      <c r="F9195" s="9" t="e">
        <f>INDEX(#REF!:#REF!,MATCH($D9195,#REF!:#REF!,0),MATCH(#REF!,#REF!:#REF!,0))</f>
        <v>#REF!</v>
      </c>
    </row>
    <row r="9196" spans="1:6" ht="16.5" x14ac:dyDescent="0.3">
      <c r="A9196" s="9" t="s">
        <v>13129</v>
      </c>
      <c r="B9196" s="9" t="s">
        <v>2069</v>
      </c>
      <c r="C9196" s="10">
        <v>52986</v>
      </c>
      <c r="D9196" s="9">
        <v>4958503722</v>
      </c>
      <c r="E9196" s="9" t="e">
        <f>INDEX(#REF!:#REF!,MATCH($D9196,#REF!:#REF!,0),MATCH(#REF!,#REF!:#REF!,0))</f>
        <v>#REF!</v>
      </c>
      <c r="F9196" s="9" t="e">
        <f>INDEX(#REF!:#REF!,MATCH($D9196,#REF!:#REF!,0),MATCH(#REF!,#REF!:#REF!,0))</f>
        <v>#REF!</v>
      </c>
    </row>
    <row r="9197" spans="1:6" ht="16.5" x14ac:dyDescent="0.3">
      <c r="A9197" s="9" t="s">
        <v>13128</v>
      </c>
      <c r="B9197" s="9" t="s">
        <v>2121</v>
      </c>
      <c r="C9197" s="10">
        <v>38437</v>
      </c>
      <c r="D9197" s="9">
        <v>4009257075</v>
      </c>
      <c r="E9197" s="9" t="e">
        <f>INDEX(#REF!:#REF!,MATCH($D9197,#REF!:#REF!,0),MATCH(#REF!,#REF!:#REF!,0))</f>
        <v>#REF!</v>
      </c>
      <c r="F9197" s="9" t="e">
        <f>INDEX(#REF!:#REF!,MATCH($D9197,#REF!:#REF!,0),MATCH(#REF!,#REF!:#REF!,0))</f>
        <v>#REF!</v>
      </c>
    </row>
    <row r="9198" spans="1:6" ht="16.5" x14ac:dyDescent="0.3">
      <c r="A9198" s="9" t="s">
        <v>13127</v>
      </c>
      <c r="B9198" s="9" t="s">
        <v>1957</v>
      </c>
      <c r="C9198" s="10">
        <v>29411</v>
      </c>
      <c r="D9198" s="9">
        <v>492630925</v>
      </c>
      <c r="E9198" s="9" t="e">
        <f>INDEX(#REF!:#REF!,MATCH($D9198,#REF!:#REF!,0),MATCH(#REF!,#REF!:#REF!,0))</f>
        <v>#REF!</v>
      </c>
      <c r="F9198" s="9" t="e">
        <f>INDEX(#REF!:#REF!,MATCH($D9198,#REF!:#REF!,0),MATCH(#REF!,#REF!:#REF!,0))</f>
        <v>#REF!</v>
      </c>
    </row>
    <row r="9199" spans="1:6" ht="16.5" x14ac:dyDescent="0.3">
      <c r="A9199" s="9" t="s">
        <v>13126</v>
      </c>
      <c r="B9199" s="9" t="s">
        <v>2371</v>
      </c>
      <c r="C9199" s="10">
        <v>38662</v>
      </c>
      <c r="D9199" s="9">
        <v>2657442315</v>
      </c>
      <c r="E9199" s="9" t="e">
        <f>INDEX(#REF!:#REF!,MATCH($D9199,#REF!:#REF!,0),MATCH(#REF!,#REF!:#REF!,0))</f>
        <v>#REF!</v>
      </c>
      <c r="F9199" s="9" t="e">
        <f>INDEX(#REF!:#REF!,MATCH($D9199,#REF!:#REF!,0),MATCH(#REF!,#REF!:#REF!,0))</f>
        <v>#REF!</v>
      </c>
    </row>
    <row r="9200" spans="1:6" ht="16.5" x14ac:dyDescent="0.3">
      <c r="A9200" s="9" t="s">
        <v>13125</v>
      </c>
      <c r="B9200" s="9" t="s">
        <v>2509</v>
      </c>
      <c r="C9200" s="10">
        <v>15620</v>
      </c>
      <c r="D9200" s="9">
        <v>1898839557</v>
      </c>
      <c r="E9200" s="9" t="e">
        <f>INDEX(#REF!:#REF!,MATCH($D9200,#REF!:#REF!,0),MATCH(#REF!,#REF!:#REF!,0))</f>
        <v>#REF!</v>
      </c>
      <c r="F9200" s="9" t="e">
        <f>INDEX(#REF!:#REF!,MATCH($D9200,#REF!:#REF!,0),MATCH(#REF!,#REF!:#REF!,0))</f>
        <v>#REF!</v>
      </c>
    </row>
    <row r="9201" spans="1:6" ht="16.5" x14ac:dyDescent="0.3">
      <c r="A9201" s="9" t="s">
        <v>13124</v>
      </c>
      <c r="B9201" s="9" t="s">
        <v>2103</v>
      </c>
      <c r="C9201" s="10">
        <v>54720</v>
      </c>
      <c r="D9201" s="9">
        <v>3488994694</v>
      </c>
      <c r="E9201" s="9" t="e">
        <f>INDEX(#REF!:#REF!,MATCH($D9201,#REF!:#REF!,0),MATCH(#REF!,#REF!:#REF!,0))</f>
        <v>#REF!</v>
      </c>
      <c r="F9201" s="9" t="e">
        <f>INDEX(#REF!:#REF!,MATCH($D9201,#REF!:#REF!,0),MATCH(#REF!,#REF!:#REF!,0))</f>
        <v>#REF!</v>
      </c>
    </row>
    <row r="9202" spans="1:6" ht="16.5" x14ac:dyDescent="0.3">
      <c r="A9202" s="9" t="s">
        <v>13123</v>
      </c>
      <c r="B9202" s="9" t="s">
        <v>2015</v>
      </c>
      <c r="C9202" s="10">
        <v>39775</v>
      </c>
      <c r="D9202" s="9">
        <v>6478891895</v>
      </c>
      <c r="E9202" s="9" t="e">
        <f>INDEX(#REF!:#REF!,MATCH($D9202,#REF!:#REF!,0),MATCH(#REF!,#REF!:#REF!,0))</f>
        <v>#REF!</v>
      </c>
      <c r="F9202" s="9" t="e">
        <f>INDEX(#REF!:#REF!,MATCH($D9202,#REF!:#REF!,0),MATCH(#REF!,#REF!:#REF!,0))</f>
        <v>#REF!</v>
      </c>
    </row>
    <row r="9203" spans="1:6" ht="16.5" x14ac:dyDescent="0.3">
      <c r="A9203" s="9" t="s">
        <v>13122</v>
      </c>
      <c r="B9203" s="9" t="s">
        <v>2650</v>
      </c>
      <c r="C9203" s="10">
        <v>20085</v>
      </c>
      <c r="D9203" s="9">
        <v>8333777430</v>
      </c>
      <c r="E9203" s="9" t="e">
        <f>INDEX(#REF!:#REF!,MATCH($D9203,#REF!:#REF!,0),MATCH(#REF!,#REF!:#REF!,0))</f>
        <v>#REF!</v>
      </c>
      <c r="F9203" s="9" t="e">
        <f>INDEX(#REF!:#REF!,MATCH($D9203,#REF!:#REF!,0),MATCH(#REF!,#REF!:#REF!,0))</f>
        <v>#REF!</v>
      </c>
    </row>
    <row r="9204" spans="1:6" ht="16.5" x14ac:dyDescent="0.3">
      <c r="A9204" s="9" t="s">
        <v>13121</v>
      </c>
      <c r="B9204" s="9" t="s">
        <v>1967</v>
      </c>
      <c r="C9204" s="10">
        <v>15681</v>
      </c>
      <c r="D9204" s="9">
        <v>6478891895</v>
      </c>
      <c r="E9204" s="9" t="e">
        <f>INDEX(#REF!:#REF!,MATCH($D9204,#REF!:#REF!,0),MATCH(#REF!,#REF!:#REF!,0))</f>
        <v>#REF!</v>
      </c>
      <c r="F9204" s="9" t="e">
        <f>INDEX(#REF!:#REF!,MATCH($D9204,#REF!:#REF!,0),MATCH(#REF!,#REF!:#REF!,0))</f>
        <v>#REF!</v>
      </c>
    </row>
    <row r="9205" spans="1:6" ht="16.5" x14ac:dyDescent="0.3">
      <c r="A9205" s="9" t="s">
        <v>13120</v>
      </c>
      <c r="B9205" s="9" t="s">
        <v>3720</v>
      </c>
      <c r="C9205" s="10">
        <v>37718</v>
      </c>
      <c r="D9205" s="9">
        <v>7191906499</v>
      </c>
      <c r="E9205" s="9" t="e">
        <f>INDEX(#REF!:#REF!,MATCH($D9205,#REF!:#REF!,0),MATCH(#REF!,#REF!:#REF!,0))</f>
        <v>#REF!</v>
      </c>
      <c r="F9205" s="9" t="e">
        <f>INDEX(#REF!:#REF!,MATCH($D9205,#REF!:#REF!,0),MATCH(#REF!,#REF!:#REF!,0))</f>
        <v>#REF!</v>
      </c>
    </row>
    <row r="9206" spans="1:6" ht="16.5" x14ac:dyDescent="0.3">
      <c r="A9206" s="9" t="s">
        <v>13119</v>
      </c>
      <c r="B9206" s="9" t="s">
        <v>2833</v>
      </c>
      <c r="C9206" s="10">
        <v>16479</v>
      </c>
      <c r="D9206" s="9">
        <v>806065796</v>
      </c>
      <c r="E9206" s="9" t="e">
        <f>INDEX(#REF!:#REF!,MATCH($D9206,#REF!:#REF!,0),MATCH(#REF!,#REF!:#REF!,0))</f>
        <v>#REF!</v>
      </c>
      <c r="F9206" s="9" t="e">
        <f>INDEX(#REF!:#REF!,MATCH($D9206,#REF!:#REF!,0),MATCH(#REF!,#REF!:#REF!,0))</f>
        <v>#REF!</v>
      </c>
    </row>
    <row r="9207" spans="1:6" ht="16.5" x14ac:dyDescent="0.3">
      <c r="A9207" s="9" t="s">
        <v>13118</v>
      </c>
      <c r="B9207" s="9" t="s">
        <v>2628</v>
      </c>
      <c r="C9207" s="10">
        <v>19034</v>
      </c>
      <c r="D9207" s="9">
        <v>5241020535</v>
      </c>
      <c r="E9207" s="9" t="e">
        <f>INDEX(#REF!:#REF!,MATCH($D9207,#REF!:#REF!,0),MATCH(#REF!,#REF!:#REF!,0))</f>
        <v>#REF!</v>
      </c>
      <c r="F9207" s="9" t="e">
        <f>INDEX(#REF!:#REF!,MATCH($D9207,#REF!:#REF!,0),MATCH(#REF!,#REF!:#REF!,0))</f>
        <v>#REF!</v>
      </c>
    </row>
    <row r="9208" spans="1:6" ht="16.5" x14ac:dyDescent="0.3">
      <c r="A9208" s="9" t="s">
        <v>13117</v>
      </c>
      <c r="B9208" s="9" t="s">
        <v>2195</v>
      </c>
      <c r="C9208" s="10">
        <v>56837</v>
      </c>
      <c r="D9208" s="9">
        <v>4698538416</v>
      </c>
      <c r="E9208" s="9" t="e">
        <f>INDEX(#REF!:#REF!,MATCH($D9208,#REF!:#REF!,0),MATCH(#REF!,#REF!:#REF!,0))</f>
        <v>#REF!</v>
      </c>
      <c r="F9208" s="9" t="e">
        <f>INDEX(#REF!:#REF!,MATCH($D9208,#REF!:#REF!,0),MATCH(#REF!,#REF!:#REF!,0))</f>
        <v>#REF!</v>
      </c>
    </row>
    <row r="9209" spans="1:6" ht="16.5" x14ac:dyDescent="0.3">
      <c r="A9209" s="9" t="s">
        <v>13116</v>
      </c>
      <c r="B9209" s="9" t="s">
        <v>2147</v>
      </c>
      <c r="C9209" s="10">
        <v>58328</v>
      </c>
      <c r="D9209" s="9">
        <v>2500807061</v>
      </c>
      <c r="E9209" s="9" t="e">
        <f>INDEX(#REF!:#REF!,MATCH($D9209,#REF!:#REF!,0),MATCH(#REF!,#REF!:#REF!,0))</f>
        <v>#REF!</v>
      </c>
      <c r="F9209" s="9" t="e">
        <f>INDEX(#REF!:#REF!,MATCH($D9209,#REF!:#REF!,0),MATCH(#REF!,#REF!:#REF!,0))</f>
        <v>#REF!</v>
      </c>
    </row>
    <row r="9210" spans="1:6" ht="16.5" x14ac:dyDescent="0.3">
      <c r="A9210" s="9" t="s">
        <v>13115</v>
      </c>
      <c r="B9210" s="9" t="s">
        <v>3493</v>
      </c>
      <c r="C9210" s="10">
        <v>32241</v>
      </c>
      <c r="D9210" s="9">
        <v>1892125439</v>
      </c>
      <c r="E9210" s="9" t="e">
        <f>INDEX(#REF!:#REF!,MATCH($D9210,#REF!:#REF!,0),MATCH(#REF!,#REF!:#REF!,0))</f>
        <v>#REF!</v>
      </c>
      <c r="F9210" s="9" t="e">
        <f>INDEX(#REF!:#REF!,MATCH($D9210,#REF!:#REF!,0),MATCH(#REF!,#REF!:#REF!,0))</f>
        <v>#REF!</v>
      </c>
    </row>
    <row r="9211" spans="1:6" ht="16.5" x14ac:dyDescent="0.3">
      <c r="A9211" s="9" t="s">
        <v>13114</v>
      </c>
      <c r="B9211" s="9" t="s">
        <v>2061</v>
      </c>
      <c r="C9211" s="10">
        <v>49726</v>
      </c>
      <c r="D9211" s="9">
        <v>1462166245</v>
      </c>
      <c r="E9211" s="9" t="e">
        <f>INDEX(#REF!:#REF!,MATCH($D9211,#REF!:#REF!,0),MATCH(#REF!,#REF!:#REF!,0))</f>
        <v>#REF!</v>
      </c>
      <c r="F9211" s="9" t="e">
        <f>INDEX(#REF!:#REF!,MATCH($D9211,#REF!:#REF!,0),MATCH(#REF!,#REF!:#REF!,0))</f>
        <v>#REF!</v>
      </c>
    </row>
    <row r="9212" spans="1:6" ht="16.5" x14ac:dyDescent="0.3">
      <c r="A9212" s="9" t="s">
        <v>13113</v>
      </c>
      <c r="B9212" s="9" t="s">
        <v>2468</v>
      </c>
      <c r="C9212" s="10">
        <v>43303</v>
      </c>
      <c r="D9212" s="9">
        <v>6084639828</v>
      </c>
      <c r="E9212" s="9" t="e">
        <f>INDEX(#REF!:#REF!,MATCH($D9212,#REF!:#REF!,0),MATCH(#REF!,#REF!:#REF!,0))</f>
        <v>#REF!</v>
      </c>
      <c r="F9212" s="9" t="e">
        <f>INDEX(#REF!:#REF!,MATCH($D9212,#REF!:#REF!,0),MATCH(#REF!,#REF!:#REF!,0))</f>
        <v>#REF!</v>
      </c>
    </row>
    <row r="9213" spans="1:6" ht="16.5" x14ac:dyDescent="0.3">
      <c r="A9213" s="9" t="s">
        <v>13112</v>
      </c>
      <c r="B9213" s="9" t="s">
        <v>3309</v>
      </c>
      <c r="C9213" s="10">
        <v>11522</v>
      </c>
      <c r="D9213" s="9">
        <v>1419116835</v>
      </c>
      <c r="E9213" s="9" t="e">
        <f>INDEX(#REF!:#REF!,MATCH($D9213,#REF!:#REF!,0),MATCH(#REF!,#REF!:#REF!,0))</f>
        <v>#REF!</v>
      </c>
      <c r="F9213" s="9" t="e">
        <f>INDEX(#REF!:#REF!,MATCH($D9213,#REF!:#REF!,0),MATCH(#REF!,#REF!:#REF!,0))</f>
        <v>#REF!</v>
      </c>
    </row>
    <row r="9214" spans="1:6" ht="16.5" x14ac:dyDescent="0.3">
      <c r="A9214" s="9" t="s">
        <v>13111</v>
      </c>
      <c r="B9214" s="9" t="s">
        <v>2707</v>
      </c>
      <c r="C9214" s="10">
        <v>17826</v>
      </c>
      <c r="D9214" s="9">
        <v>7192290785</v>
      </c>
      <c r="E9214" s="9" t="e">
        <f>INDEX(#REF!:#REF!,MATCH($D9214,#REF!:#REF!,0),MATCH(#REF!,#REF!:#REF!,0))</f>
        <v>#REF!</v>
      </c>
      <c r="F9214" s="9" t="e">
        <f>INDEX(#REF!:#REF!,MATCH($D9214,#REF!:#REF!,0),MATCH(#REF!,#REF!:#REF!,0))</f>
        <v>#REF!</v>
      </c>
    </row>
    <row r="9215" spans="1:6" ht="16.5" x14ac:dyDescent="0.3">
      <c r="A9215" s="9" t="s">
        <v>13110</v>
      </c>
      <c r="B9215" s="9" t="s">
        <v>3951</v>
      </c>
      <c r="C9215" s="10">
        <v>32764</v>
      </c>
      <c r="D9215" s="9">
        <v>8731494560</v>
      </c>
      <c r="E9215" s="9" t="e">
        <f>INDEX(#REF!:#REF!,MATCH($D9215,#REF!:#REF!,0),MATCH(#REF!,#REF!:#REF!,0))</f>
        <v>#REF!</v>
      </c>
      <c r="F9215" s="9" t="e">
        <f>INDEX(#REF!:#REF!,MATCH($D9215,#REF!:#REF!,0),MATCH(#REF!,#REF!:#REF!,0))</f>
        <v>#REF!</v>
      </c>
    </row>
    <row r="9216" spans="1:6" ht="16.5" x14ac:dyDescent="0.3">
      <c r="A9216" s="9" t="s">
        <v>13109</v>
      </c>
      <c r="B9216" s="9" t="s">
        <v>2183</v>
      </c>
      <c r="C9216" s="10">
        <v>54558</v>
      </c>
      <c r="D9216" s="9">
        <v>8387947148</v>
      </c>
      <c r="E9216" s="9" t="e">
        <f>INDEX(#REF!:#REF!,MATCH($D9216,#REF!:#REF!,0),MATCH(#REF!,#REF!:#REF!,0))</f>
        <v>#REF!</v>
      </c>
      <c r="F9216" s="9" t="e">
        <f>INDEX(#REF!:#REF!,MATCH($D9216,#REF!:#REF!,0),MATCH(#REF!,#REF!:#REF!,0))</f>
        <v>#REF!</v>
      </c>
    </row>
    <row r="9217" spans="1:6" ht="16.5" x14ac:dyDescent="0.3">
      <c r="A9217" s="9" t="s">
        <v>13108</v>
      </c>
      <c r="B9217" s="9" t="s">
        <v>2713</v>
      </c>
      <c r="C9217" s="10">
        <v>12788</v>
      </c>
      <c r="D9217" s="9">
        <v>8277918739</v>
      </c>
      <c r="E9217" s="9" t="e">
        <f>INDEX(#REF!:#REF!,MATCH($D9217,#REF!:#REF!,0),MATCH(#REF!,#REF!:#REF!,0))</f>
        <v>#REF!</v>
      </c>
      <c r="F9217" s="9" t="e">
        <f>INDEX(#REF!:#REF!,MATCH($D9217,#REF!:#REF!,0),MATCH(#REF!,#REF!:#REF!,0))</f>
        <v>#REF!</v>
      </c>
    </row>
    <row r="9218" spans="1:6" ht="16.5" x14ac:dyDescent="0.3">
      <c r="A9218" s="9" t="s">
        <v>13107</v>
      </c>
      <c r="B9218" s="9" t="s">
        <v>3042</v>
      </c>
      <c r="C9218" s="10">
        <v>47531</v>
      </c>
      <c r="D9218" s="9">
        <v>9958099322</v>
      </c>
      <c r="E9218" s="9" t="e">
        <f>INDEX(#REF!:#REF!,MATCH($D9218,#REF!:#REF!,0),MATCH(#REF!,#REF!:#REF!,0))</f>
        <v>#REF!</v>
      </c>
      <c r="F9218" s="9" t="e">
        <f>INDEX(#REF!:#REF!,MATCH($D9218,#REF!:#REF!,0),MATCH(#REF!,#REF!:#REF!,0))</f>
        <v>#REF!</v>
      </c>
    </row>
    <row r="9219" spans="1:6" ht="16.5" x14ac:dyDescent="0.3">
      <c r="A9219" s="9" t="s">
        <v>13106</v>
      </c>
      <c r="B9219" s="9" t="s">
        <v>3498</v>
      </c>
      <c r="C9219" s="10">
        <v>31946</v>
      </c>
      <c r="D9219" s="9">
        <v>3303111790</v>
      </c>
      <c r="E9219" s="9" t="e">
        <f>INDEX(#REF!:#REF!,MATCH($D9219,#REF!:#REF!,0),MATCH(#REF!,#REF!:#REF!,0))</f>
        <v>#REF!</v>
      </c>
      <c r="F9219" s="9" t="e">
        <f>INDEX(#REF!:#REF!,MATCH($D9219,#REF!:#REF!,0),MATCH(#REF!,#REF!:#REF!,0))</f>
        <v>#REF!</v>
      </c>
    </row>
    <row r="9220" spans="1:6" ht="16.5" x14ac:dyDescent="0.3">
      <c r="A9220" s="9" t="s">
        <v>13105</v>
      </c>
      <c r="B9220" s="9" t="s">
        <v>2615</v>
      </c>
      <c r="C9220" s="10">
        <v>36838</v>
      </c>
      <c r="D9220" s="9">
        <v>4398950745</v>
      </c>
      <c r="E9220" s="9" t="e">
        <f>INDEX(#REF!:#REF!,MATCH($D9220,#REF!:#REF!,0),MATCH(#REF!,#REF!:#REF!,0))</f>
        <v>#REF!</v>
      </c>
      <c r="F9220" s="9" t="e">
        <f>INDEX(#REF!:#REF!,MATCH($D9220,#REF!:#REF!,0),MATCH(#REF!,#REF!:#REF!,0))</f>
        <v>#REF!</v>
      </c>
    </row>
    <row r="9221" spans="1:6" ht="16.5" x14ac:dyDescent="0.3">
      <c r="A9221" s="9" t="s">
        <v>13104</v>
      </c>
      <c r="B9221" s="9" t="s">
        <v>2121</v>
      </c>
      <c r="C9221" s="10">
        <v>23467</v>
      </c>
      <c r="D9221" s="9">
        <v>819852252</v>
      </c>
      <c r="E9221" s="9" t="e">
        <f>INDEX(#REF!:#REF!,MATCH($D9221,#REF!:#REF!,0),MATCH(#REF!,#REF!:#REF!,0))</f>
        <v>#REF!</v>
      </c>
      <c r="F9221" s="9" t="e">
        <f>INDEX(#REF!:#REF!,MATCH($D9221,#REF!:#REF!,0),MATCH(#REF!,#REF!:#REF!,0))</f>
        <v>#REF!</v>
      </c>
    </row>
    <row r="9222" spans="1:6" ht="16.5" x14ac:dyDescent="0.3">
      <c r="A9222" s="9" t="s">
        <v>13103</v>
      </c>
      <c r="B9222" s="9" t="s">
        <v>3195</v>
      </c>
      <c r="C9222" s="10">
        <v>28357</v>
      </c>
      <c r="D9222" s="9">
        <v>8718856853</v>
      </c>
      <c r="E9222" s="9" t="e">
        <f>INDEX(#REF!:#REF!,MATCH($D9222,#REF!:#REF!,0),MATCH(#REF!,#REF!:#REF!,0))</f>
        <v>#REF!</v>
      </c>
      <c r="F9222" s="9" t="e">
        <f>INDEX(#REF!:#REF!,MATCH($D9222,#REF!:#REF!,0),MATCH(#REF!,#REF!:#REF!,0))</f>
        <v>#REF!</v>
      </c>
    </row>
    <row r="9223" spans="1:6" ht="16.5" x14ac:dyDescent="0.3">
      <c r="A9223" s="9" t="s">
        <v>13102</v>
      </c>
      <c r="B9223" s="9" t="s">
        <v>2468</v>
      </c>
      <c r="C9223" s="10">
        <v>24744</v>
      </c>
      <c r="D9223" s="9">
        <v>992720575</v>
      </c>
      <c r="E9223" s="9" t="e">
        <f>INDEX(#REF!:#REF!,MATCH($D9223,#REF!:#REF!,0),MATCH(#REF!,#REF!:#REF!,0))</f>
        <v>#REF!</v>
      </c>
      <c r="F9223" s="9" t="e">
        <f>INDEX(#REF!:#REF!,MATCH($D9223,#REF!:#REF!,0),MATCH(#REF!,#REF!:#REF!,0))</f>
        <v>#REF!</v>
      </c>
    </row>
    <row r="9224" spans="1:6" ht="16.5" x14ac:dyDescent="0.3">
      <c r="A9224" s="9" t="s">
        <v>13101</v>
      </c>
      <c r="B9224" s="9" t="s">
        <v>3073</v>
      </c>
      <c r="C9224" s="10">
        <v>49029</v>
      </c>
      <c r="D9224" s="9">
        <v>3145010581</v>
      </c>
      <c r="E9224" s="9" t="e">
        <f>INDEX(#REF!:#REF!,MATCH($D9224,#REF!:#REF!,0),MATCH(#REF!,#REF!:#REF!,0))</f>
        <v>#REF!</v>
      </c>
      <c r="F9224" s="9" t="e">
        <f>INDEX(#REF!:#REF!,MATCH($D9224,#REF!:#REF!,0),MATCH(#REF!,#REF!:#REF!,0))</f>
        <v>#REF!</v>
      </c>
    </row>
    <row r="9225" spans="1:6" ht="16.5" x14ac:dyDescent="0.3">
      <c r="A9225" s="9" t="s">
        <v>13100</v>
      </c>
      <c r="B9225" s="9" t="s">
        <v>1941</v>
      </c>
      <c r="C9225" s="10">
        <v>11320</v>
      </c>
      <c r="D9225" s="9">
        <v>6894004730</v>
      </c>
      <c r="E9225" s="9" t="e">
        <f>INDEX(#REF!:#REF!,MATCH($D9225,#REF!:#REF!,0),MATCH(#REF!,#REF!:#REF!,0))</f>
        <v>#REF!</v>
      </c>
      <c r="F9225" s="9" t="e">
        <f>INDEX(#REF!:#REF!,MATCH($D9225,#REF!:#REF!,0),MATCH(#REF!,#REF!:#REF!,0))</f>
        <v>#REF!</v>
      </c>
    </row>
    <row r="9226" spans="1:6" ht="16.5" x14ac:dyDescent="0.3">
      <c r="A9226" s="9" t="s">
        <v>13099</v>
      </c>
      <c r="B9226" s="9" t="s">
        <v>2783</v>
      </c>
      <c r="C9226" s="10">
        <v>38437</v>
      </c>
      <c r="D9226" s="9">
        <v>898924138</v>
      </c>
      <c r="E9226" s="9" t="e">
        <f>INDEX(#REF!:#REF!,MATCH($D9226,#REF!:#REF!,0),MATCH(#REF!,#REF!:#REF!,0))</f>
        <v>#REF!</v>
      </c>
      <c r="F9226" s="9" t="e">
        <f>INDEX(#REF!:#REF!,MATCH($D9226,#REF!:#REF!,0),MATCH(#REF!,#REF!:#REF!,0))</f>
        <v>#REF!</v>
      </c>
    </row>
    <row r="9227" spans="1:6" ht="16.5" x14ac:dyDescent="0.3">
      <c r="A9227" s="9" t="s">
        <v>13098</v>
      </c>
      <c r="B9227" s="9" t="s">
        <v>3200</v>
      </c>
      <c r="C9227" s="10">
        <v>55788</v>
      </c>
      <c r="D9227" s="9">
        <v>481875921</v>
      </c>
      <c r="E9227" s="9" t="e">
        <f>INDEX(#REF!:#REF!,MATCH($D9227,#REF!:#REF!,0),MATCH(#REF!,#REF!:#REF!,0))</f>
        <v>#REF!</v>
      </c>
      <c r="F9227" s="9" t="e">
        <f>INDEX(#REF!:#REF!,MATCH($D9227,#REF!:#REF!,0),MATCH(#REF!,#REF!:#REF!,0))</f>
        <v>#REF!</v>
      </c>
    </row>
    <row r="9228" spans="1:6" ht="16.5" x14ac:dyDescent="0.3">
      <c r="A9228" s="9" t="s">
        <v>13097</v>
      </c>
      <c r="B9228" s="9" t="s">
        <v>2680</v>
      </c>
      <c r="C9228" s="10">
        <v>51791</v>
      </c>
      <c r="D9228" s="9">
        <v>1028388519</v>
      </c>
      <c r="E9228" s="9" t="e">
        <f>INDEX(#REF!:#REF!,MATCH($D9228,#REF!:#REF!,0),MATCH(#REF!,#REF!:#REF!,0))</f>
        <v>#REF!</v>
      </c>
      <c r="F9228" s="9" t="e">
        <f>INDEX(#REF!:#REF!,MATCH($D9228,#REF!:#REF!,0),MATCH(#REF!,#REF!:#REF!,0))</f>
        <v>#REF!</v>
      </c>
    </row>
    <row r="9229" spans="1:6" ht="16.5" x14ac:dyDescent="0.3">
      <c r="A9229" s="9" t="s">
        <v>13096</v>
      </c>
      <c r="B9229" s="9" t="s">
        <v>3200</v>
      </c>
      <c r="C9229" s="10">
        <v>46844</v>
      </c>
      <c r="D9229" s="9">
        <v>9966428720</v>
      </c>
      <c r="E9229" s="9" t="e">
        <f>INDEX(#REF!:#REF!,MATCH($D9229,#REF!:#REF!,0),MATCH(#REF!,#REF!:#REF!,0))</f>
        <v>#REF!</v>
      </c>
      <c r="F9229" s="9" t="e">
        <f>INDEX(#REF!:#REF!,MATCH($D9229,#REF!:#REF!,0),MATCH(#REF!,#REF!:#REF!,0))</f>
        <v>#REF!</v>
      </c>
    </row>
    <row r="9230" spans="1:6" ht="16.5" x14ac:dyDescent="0.3">
      <c r="A9230" s="9" t="s">
        <v>13095</v>
      </c>
      <c r="B9230" s="9" t="s">
        <v>1993</v>
      </c>
      <c r="C9230" s="10">
        <v>56969</v>
      </c>
      <c r="D9230" s="9">
        <v>7326611955</v>
      </c>
      <c r="E9230" s="9" t="e">
        <f>INDEX(#REF!:#REF!,MATCH($D9230,#REF!:#REF!,0),MATCH(#REF!,#REF!:#REF!,0))</f>
        <v>#REF!</v>
      </c>
      <c r="F9230" s="9" t="e">
        <f>INDEX(#REF!:#REF!,MATCH($D9230,#REF!:#REF!,0),MATCH(#REF!,#REF!:#REF!,0))</f>
        <v>#REF!</v>
      </c>
    </row>
    <row r="9231" spans="1:6" ht="16.5" x14ac:dyDescent="0.3">
      <c r="A9231" s="9" t="s">
        <v>13094</v>
      </c>
      <c r="B9231" s="9" t="s">
        <v>1995</v>
      </c>
      <c r="C9231" s="10">
        <v>45184</v>
      </c>
      <c r="D9231" s="9">
        <v>8516539148</v>
      </c>
      <c r="E9231" s="9" t="e">
        <f>INDEX(#REF!:#REF!,MATCH($D9231,#REF!:#REF!,0),MATCH(#REF!,#REF!:#REF!,0))</f>
        <v>#REF!</v>
      </c>
      <c r="F9231" s="9" t="e">
        <f>INDEX(#REF!:#REF!,MATCH($D9231,#REF!:#REF!,0),MATCH(#REF!,#REF!:#REF!,0))</f>
        <v>#REF!</v>
      </c>
    </row>
    <row r="9232" spans="1:6" ht="16.5" x14ac:dyDescent="0.3">
      <c r="A9232" s="9" t="s">
        <v>13093</v>
      </c>
      <c r="B9232" s="9" t="s">
        <v>2568</v>
      </c>
      <c r="C9232" s="10">
        <v>21060</v>
      </c>
      <c r="D9232" s="9">
        <v>6915102108</v>
      </c>
      <c r="E9232" s="9" t="e">
        <f>INDEX(#REF!:#REF!,MATCH($D9232,#REF!:#REF!,0),MATCH(#REF!,#REF!:#REF!,0))</f>
        <v>#REF!</v>
      </c>
      <c r="F9232" s="9" t="e">
        <f>INDEX(#REF!:#REF!,MATCH($D9232,#REF!:#REF!,0),MATCH(#REF!,#REF!:#REF!,0))</f>
        <v>#REF!</v>
      </c>
    </row>
    <row r="9233" spans="1:6" ht="16.5" x14ac:dyDescent="0.3">
      <c r="A9233" s="9" t="s">
        <v>13092</v>
      </c>
      <c r="B9233" s="9" t="s">
        <v>2622</v>
      </c>
      <c r="C9233" s="10">
        <v>54260</v>
      </c>
      <c r="D9233" s="9">
        <v>6842797632</v>
      </c>
      <c r="E9233" s="9" t="e">
        <f>INDEX(#REF!:#REF!,MATCH($D9233,#REF!:#REF!,0),MATCH(#REF!,#REF!:#REF!,0))</f>
        <v>#REF!</v>
      </c>
      <c r="F9233" s="9" t="e">
        <f>INDEX(#REF!:#REF!,MATCH($D9233,#REF!:#REF!,0),MATCH(#REF!,#REF!:#REF!,0))</f>
        <v>#REF!</v>
      </c>
    </row>
    <row r="9234" spans="1:6" ht="16.5" x14ac:dyDescent="0.3">
      <c r="A9234" s="9" t="s">
        <v>13091</v>
      </c>
      <c r="B9234" s="9" t="s">
        <v>2144</v>
      </c>
      <c r="C9234" s="10">
        <v>10668</v>
      </c>
      <c r="D9234" s="9">
        <v>7268478941</v>
      </c>
      <c r="E9234" s="9" t="e">
        <f>INDEX(#REF!:#REF!,MATCH($D9234,#REF!:#REF!,0),MATCH(#REF!,#REF!:#REF!,0))</f>
        <v>#REF!</v>
      </c>
      <c r="F9234" s="9" t="e">
        <f>INDEX(#REF!:#REF!,MATCH($D9234,#REF!:#REF!,0),MATCH(#REF!,#REF!:#REF!,0))</f>
        <v>#REF!</v>
      </c>
    </row>
    <row r="9235" spans="1:6" ht="16.5" x14ac:dyDescent="0.3">
      <c r="A9235" s="9" t="s">
        <v>13090</v>
      </c>
      <c r="B9235" s="9" t="s">
        <v>2409</v>
      </c>
      <c r="C9235" s="10">
        <v>21215</v>
      </c>
      <c r="D9235" s="9">
        <v>3473885983</v>
      </c>
      <c r="E9235" s="9" t="e">
        <f>INDEX(#REF!:#REF!,MATCH($D9235,#REF!:#REF!,0),MATCH(#REF!,#REF!:#REF!,0))</f>
        <v>#REF!</v>
      </c>
      <c r="F9235" s="9" t="e">
        <f>INDEX(#REF!:#REF!,MATCH($D9235,#REF!:#REF!,0),MATCH(#REF!,#REF!:#REF!,0))</f>
        <v>#REF!</v>
      </c>
    </row>
    <row r="9236" spans="1:6" ht="16.5" x14ac:dyDescent="0.3">
      <c r="A9236" s="9" t="s">
        <v>13089</v>
      </c>
      <c r="B9236" s="9" t="s">
        <v>3506</v>
      </c>
      <c r="C9236" s="10">
        <v>31440</v>
      </c>
      <c r="D9236" s="9">
        <v>3227873028</v>
      </c>
      <c r="E9236" s="9" t="e">
        <f>INDEX(#REF!:#REF!,MATCH($D9236,#REF!:#REF!,0),MATCH(#REF!,#REF!:#REF!,0))</f>
        <v>#REF!</v>
      </c>
      <c r="F9236" s="9" t="e">
        <f>INDEX(#REF!:#REF!,MATCH($D9236,#REF!:#REF!,0),MATCH(#REF!,#REF!:#REF!,0))</f>
        <v>#REF!</v>
      </c>
    </row>
    <row r="9237" spans="1:6" ht="16.5" x14ac:dyDescent="0.3">
      <c r="A9237" s="9" t="s">
        <v>13088</v>
      </c>
      <c r="B9237" s="9" t="s">
        <v>3498</v>
      </c>
      <c r="C9237" s="10">
        <v>23338</v>
      </c>
      <c r="D9237" s="9">
        <v>8682006391</v>
      </c>
      <c r="E9237" s="9" t="e">
        <f>INDEX(#REF!:#REF!,MATCH($D9237,#REF!:#REF!,0),MATCH(#REF!,#REF!:#REF!,0))</f>
        <v>#REF!</v>
      </c>
      <c r="F9237" s="9" t="e">
        <f>INDEX(#REF!:#REF!,MATCH($D9237,#REF!:#REF!,0),MATCH(#REF!,#REF!:#REF!,0))</f>
        <v>#REF!</v>
      </c>
    </row>
    <row r="9238" spans="1:6" ht="16.5" x14ac:dyDescent="0.3">
      <c r="A9238" s="9" t="s">
        <v>13087</v>
      </c>
      <c r="B9238" s="9" t="s">
        <v>1973</v>
      </c>
      <c r="C9238" s="10">
        <v>34930</v>
      </c>
      <c r="D9238" s="9">
        <v>797655034</v>
      </c>
      <c r="E9238" s="9" t="e">
        <f>INDEX(#REF!:#REF!,MATCH($D9238,#REF!:#REF!,0),MATCH(#REF!,#REF!:#REF!,0))</f>
        <v>#REF!</v>
      </c>
      <c r="F9238" s="9" t="e">
        <f>INDEX(#REF!:#REF!,MATCH($D9238,#REF!:#REF!,0),MATCH(#REF!,#REF!:#REF!,0))</f>
        <v>#REF!</v>
      </c>
    </row>
    <row r="9239" spans="1:6" ht="16.5" x14ac:dyDescent="0.3">
      <c r="A9239" s="9" t="s">
        <v>13086</v>
      </c>
      <c r="B9239" s="9" t="s">
        <v>2183</v>
      </c>
      <c r="C9239" s="10">
        <v>29586</v>
      </c>
      <c r="D9239" s="9">
        <v>6531376252</v>
      </c>
      <c r="E9239" s="9" t="e">
        <f>INDEX(#REF!:#REF!,MATCH($D9239,#REF!:#REF!,0),MATCH(#REF!,#REF!:#REF!,0))</f>
        <v>#REF!</v>
      </c>
      <c r="F9239" s="9" t="e">
        <f>INDEX(#REF!:#REF!,MATCH($D9239,#REF!:#REF!,0),MATCH(#REF!,#REF!:#REF!,0))</f>
        <v>#REF!</v>
      </c>
    </row>
    <row r="9240" spans="1:6" ht="16.5" x14ac:dyDescent="0.3">
      <c r="A9240" s="9" t="s">
        <v>13085</v>
      </c>
      <c r="B9240" s="9" t="s">
        <v>2511</v>
      </c>
      <c r="C9240" s="10">
        <v>32392</v>
      </c>
      <c r="D9240" s="9">
        <v>8552526727</v>
      </c>
      <c r="E9240" s="9" t="e">
        <f>INDEX(#REF!:#REF!,MATCH($D9240,#REF!:#REF!,0),MATCH(#REF!,#REF!:#REF!,0))</f>
        <v>#REF!</v>
      </c>
      <c r="F9240" s="9" t="e">
        <f>INDEX(#REF!:#REF!,MATCH($D9240,#REF!:#REF!,0),MATCH(#REF!,#REF!:#REF!,0))</f>
        <v>#REF!</v>
      </c>
    </row>
    <row r="9241" spans="1:6" ht="16.5" x14ac:dyDescent="0.3">
      <c r="A9241" s="9" t="s">
        <v>13084</v>
      </c>
      <c r="B9241" s="9" t="s">
        <v>2272</v>
      </c>
      <c r="C9241" s="10">
        <v>16677</v>
      </c>
      <c r="D9241" s="9">
        <v>7001733199</v>
      </c>
      <c r="E9241" s="9" t="e">
        <f>INDEX(#REF!:#REF!,MATCH($D9241,#REF!:#REF!,0),MATCH(#REF!,#REF!:#REF!,0))</f>
        <v>#REF!</v>
      </c>
      <c r="F9241" s="9" t="e">
        <f>INDEX(#REF!:#REF!,MATCH($D9241,#REF!:#REF!,0),MATCH(#REF!,#REF!:#REF!,0))</f>
        <v>#REF!</v>
      </c>
    </row>
    <row r="9242" spans="1:6" ht="16.5" x14ac:dyDescent="0.3">
      <c r="A9242" s="9" t="s">
        <v>13083</v>
      </c>
      <c r="B9242" s="9" t="s">
        <v>2485</v>
      </c>
      <c r="C9242" s="10">
        <v>59462</v>
      </c>
      <c r="D9242" s="9">
        <v>116428384</v>
      </c>
      <c r="E9242" s="9" t="e">
        <f>INDEX(#REF!:#REF!,MATCH($D9242,#REF!:#REF!,0),MATCH(#REF!,#REF!:#REF!,0))</f>
        <v>#REF!</v>
      </c>
      <c r="F9242" s="9" t="e">
        <f>INDEX(#REF!:#REF!,MATCH($D9242,#REF!:#REF!,0),MATCH(#REF!,#REF!:#REF!,0))</f>
        <v>#REF!</v>
      </c>
    </row>
    <row r="9243" spans="1:6" ht="16.5" x14ac:dyDescent="0.3">
      <c r="A9243" s="9" t="s">
        <v>13082</v>
      </c>
      <c r="B9243" s="9" t="s">
        <v>2574</v>
      </c>
      <c r="C9243" s="10">
        <v>58687</v>
      </c>
      <c r="D9243" s="9">
        <v>3569414450</v>
      </c>
      <c r="E9243" s="9" t="e">
        <f>INDEX(#REF!:#REF!,MATCH($D9243,#REF!:#REF!,0),MATCH(#REF!,#REF!:#REF!,0))</f>
        <v>#REF!</v>
      </c>
      <c r="F9243" s="9" t="e">
        <f>INDEX(#REF!:#REF!,MATCH($D9243,#REF!:#REF!,0),MATCH(#REF!,#REF!:#REF!,0))</f>
        <v>#REF!</v>
      </c>
    </row>
    <row r="9244" spans="1:6" ht="16.5" x14ac:dyDescent="0.3">
      <c r="A9244" s="9" t="s">
        <v>13081</v>
      </c>
      <c r="B9244" s="9" t="s">
        <v>2589</v>
      </c>
      <c r="C9244" s="10">
        <v>11903</v>
      </c>
      <c r="D9244" s="9">
        <v>8603912793</v>
      </c>
      <c r="E9244" s="9" t="e">
        <f>INDEX(#REF!:#REF!,MATCH($D9244,#REF!:#REF!,0),MATCH(#REF!,#REF!:#REF!,0))</f>
        <v>#REF!</v>
      </c>
      <c r="F9244" s="9" t="e">
        <f>INDEX(#REF!:#REF!,MATCH($D9244,#REF!:#REF!,0),MATCH(#REF!,#REF!:#REF!,0))</f>
        <v>#REF!</v>
      </c>
    </row>
    <row r="9245" spans="1:6" ht="16.5" x14ac:dyDescent="0.3">
      <c r="A9245" s="9" t="s">
        <v>13080</v>
      </c>
      <c r="B9245" s="9" t="s">
        <v>2288</v>
      </c>
      <c r="C9245" s="10">
        <v>57853</v>
      </c>
      <c r="D9245" s="9">
        <v>3507341514</v>
      </c>
      <c r="E9245" s="9" t="e">
        <f>INDEX(#REF!:#REF!,MATCH($D9245,#REF!:#REF!,0),MATCH(#REF!,#REF!:#REF!,0))</f>
        <v>#REF!</v>
      </c>
      <c r="F9245" s="9" t="e">
        <f>INDEX(#REF!:#REF!,MATCH($D9245,#REF!:#REF!,0),MATCH(#REF!,#REF!:#REF!,0))</f>
        <v>#REF!</v>
      </c>
    </row>
    <row r="9246" spans="1:6" ht="16.5" x14ac:dyDescent="0.3">
      <c r="A9246" s="9" t="s">
        <v>13079</v>
      </c>
      <c r="B9246" s="9" t="s">
        <v>2744</v>
      </c>
      <c r="C9246" s="10">
        <v>36600</v>
      </c>
      <c r="D9246" s="9">
        <v>8044612831</v>
      </c>
      <c r="E9246" s="9" t="e">
        <f>INDEX(#REF!:#REF!,MATCH($D9246,#REF!:#REF!,0),MATCH(#REF!,#REF!:#REF!,0))</f>
        <v>#REF!</v>
      </c>
      <c r="F9246" s="9" t="e">
        <f>INDEX(#REF!:#REF!,MATCH($D9246,#REF!:#REF!,0),MATCH(#REF!,#REF!:#REF!,0))</f>
        <v>#REF!</v>
      </c>
    </row>
    <row r="9247" spans="1:6" ht="16.5" x14ac:dyDescent="0.3">
      <c r="A9247" s="9" t="s">
        <v>13078</v>
      </c>
      <c r="B9247" s="9" t="s">
        <v>2230</v>
      </c>
      <c r="C9247" s="10">
        <v>30737</v>
      </c>
      <c r="D9247" s="9">
        <v>3554301841</v>
      </c>
      <c r="E9247" s="9" t="e">
        <f>INDEX(#REF!:#REF!,MATCH($D9247,#REF!:#REF!,0),MATCH(#REF!,#REF!:#REF!,0))</f>
        <v>#REF!</v>
      </c>
      <c r="F9247" s="9" t="e">
        <f>INDEX(#REF!:#REF!,MATCH($D9247,#REF!:#REF!,0),MATCH(#REF!,#REF!:#REF!,0))</f>
        <v>#REF!</v>
      </c>
    </row>
    <row r="9248" spans="1:6" ht="16.5" x14ac:dyDescent="0.3">
      <c r="A9248" s="9" t="s">
        <v>13077</v>
      </c>
      <c r="B9248" s="9" t="s">
        <v>2019</v>
      </c>
      <c r="C9248" s="10">
        <v>57811</v>
      </c>
      <c r="D9248" s="9">
        <v>9458901820</v>
      </c>
      <c r="E9248" s="9" t="e">
        <f>INDEX(#REF!:#REF!,MATCH($D9248,#REF!:#REF!,0),MATCH(#REF!,#REF!:#REF!,0))</f>
        <v>#REF!</v>
      </c>
      <c r="F9248" s="9" t="e">
        <f>INDEX(#REF!:#REF!,MATCH($D9248,#REF!:#REF!,0),MATCH(#REF!,#REF!:#REF!,0))</f>
        <v>#REF!</v>
      </c>
    </row>
    <row r="9249" spans="1:6" ht="16.5" x14ac:dyDescent="0.3">
      <c r="A9249" s="9" t="s">
        <v>13076</v>
      </c>
      <c r="B9249" s="9" t="s">
        <v>2228</v>
      </c>
      <c r="C9249" s="10">
        <v>12427</v>
      </c>
      <c r="D9249" s="9">
        <v>4184483038</v>
      </c>
      <c r="E9249" s="9" t="e">
        <f>INDEX(#REF!:#REF!,MATCH($D9249,#REF!:#REF!,0),MATCH(#REF!,#REF!:#REF!,0))</f>
        <v>#REF!</v>
      </c>
      <c r="F9249" s="9" t="e">
        <f>INDEX(#REF!:#REF!,MATCH($D9249,#REF!:#REF!,0),MATCH(#REF!,#REF!:#REF!,0))</f>
        <v>#REF!</v>
      </c>
    </row>
    <row r="9250" spans="1:6" ht="16.5" x14ac:dyDescent="0.3">
      <c r="A9250" s="9" t="s">
        <v>13075</v>
      </c>
      <c r="B9250" s="9" t="s">
        <v>3372</v>
      </c>
      <c r="C9250" s="10">
        <v>47000</v>
      </c>
      <c r="D9250" s="9">
        <v>7769010411</v>
      </c>
      <c r="E9250" s="9" t="e">
        <f>INDEX(#REF!:#REF!,MATCH($D9250,#REF!:#REF!,0),MATCH(#REF!,#REF!:#REF!,0))</f>
        <v>#REF!</v>
      </c>
      <c r="F9250" s="9" t="e">
        <f>INDEX(#REF!:#REF!,MATCH($D9250,#REF!:#REF!,0),MATCH(#REF!,#REF!:#REF!,0))</f>
        <v>#REF!</v>
      </c>
    </row>
    <row r="9251" spans="1:6" ht="16.5" x14ac:dyDescent="0.3">
      <c r="A9251" s="9" t="s">
        <v>13074</v>
      </c>
      <c r="B9251" s="9" t="s">
        <v>2424</v>
      </c>
      <c r="C9251" s="10">
        <v>14430</v>
      </c>
      <c r="D9251" s="9">
        <v>1382734301</v>
      </c>
      <c r="E9251" s="9" t="e">
        <f>INDEX(#REF!:#REF!,MATCH($D9251,#REF!:#REF!,0),MATCH(#REF!,#REF!:#REF!,0))</f>
        <v>#REF!</v>
      </c>
      <c r="F9251" s="9" t="e">
        <f>INDEX(#REF!:#REF!,MATCH($D9251,#REF!:#REF!,0),MATCH(#REF!,#REF!:#REF!,0))</f>
        <v>#REF!</v>
      </c>
    </row>
    <row r="9252" spans="1:6" ht="16.5" x14ac:dyDescent="0.3">
      <c r="A9252" s="9" t="s">
        <v>13073</v>
      </c>
      <c r="B9252" s="9" t="s">
        <v>1955</v>
      </c>
      <c r="C9252" s="10">
        <v>36181</v>
      </c>
      <c r="D9252" s="9">
        <v>8971738782</v>
      </c>
      <c r="E9252" s="9" t="e">
        <f>INDEX(#REF!:#REF!,MATCH($D9252,#REF!:#REF!,0),MATCH(#REF!,#REF!:#REF!,0))</f>
        <v>#REF!</v>
      </c>
      <c r="F9252" s="9" t="e">
        <f>INDEX(#REF!:#REF!,MATCH($D9252,#REF!:#REF!,0),MATCH(#REF!,#REF!:#REF!,0))</f>
        <v>#REF!</v>
      </c>
    </row>
    <row r="9253" spans="1:6" ht="16.5" x14ac:dyDescent="0.3">
      <c r="A9253" s="9" t="s">
        <v>13072</v>
      </c>
      <c r="B9253" s="9" t="s">
        <v>2250</v>
      </c>
      <c r="C9253" s="10">
        <v>24569</v>
      </c>
      <c r="D9253" s="9">
        <v>4482855448</v>
      </c>
      <c r="E9253" s="9" t="e">
        <f>INDEX(#REF!:#REF!,MATCH($D9253,#REF!:#REF!,0),MATCH(#REF!,#REF!:#REF!,0))</f>
        <v>#REF!</v>
      </c>
      <c r="F9253" s="9" t="e">
        <f>INDEX(#REF!:#REF!,MATCH($D9253,#REF!:#REF!,0),MATCH(#REF!,#REF!:#REF!,0))</f>
        <v>#REF!</v>
      </c>
    </row>
    <row r="9254" spans="1:6" ht="16.5" x14ac:dyDescent="0.3">
      <c r="A9254" s="9" t="s">
        <v>13071</v>
      </c>
      <c r="B9254" s="9" t="s">
        <v>2134</v>
      </c>
      <c r="C9254" s="10">
        <v>19212</v>
      </c>
      <c r="D9254" s="9">
        <v>9529277938</v>
      </c>
      <c r="E9254" s="9" t="e">
        <f>INDEX(#REF!:#REF!,MATCH($D9254,#REF!:#REF!,0),MATCH(#REF!,#REF!:#REF!,0))</f>
        <v>#REF!</v>
      </c>
      <c r="F9254" s="9" t="e">
        <f>INDEX(#REF!:#REF!,MATCH($D9254,#REF!:#REF!,0),MATCH(#REF!,#REF!:#REF!,0))</f>
        <v>#REF!</v>
      </c>
    </row>
    <row r="9255" spans="1:6" ht="16.5" x14ac:dyDescent="0.3">
      <c r="A9255" s="9" t="s">
        <v>13070</v>
      </c>
      <c r="B9255" s="9" t="s">
        <v>2386</v>
      </c>
      <c r="C9255" s="10">
        <v>31620</v>
      </c>
      <c r="D9255" s="9">
        <v>7966083349</v>
      </c>
      <c r="E9255" s="9" t="e">
        <f>INDEX(#REF!:#REF!,MATCH($D9255,#REF!:#REF!,0),MATCH(#REF!,#REF!:#REF!,0))</f>
        <v>#REF!</v>
      </c>
      <c r="F9255" s="9" t="e">
        <f>INDEX(#REF!:#REF!,MATCH($D9255,#REF!:#REF!,0),MATCH(#REF!,#REF!:#REF!,0))</f>
        <v>#REF!</v>
      </c>
    </row>
    <row r="9256" spans="1:6" ht="16.5" x14ac:dyDescent="0.3">
      <c r="A9256" s="9" t="s">
        <v>13069</v>
      </c>
      <c r="B9256" s="9" t="s">
        <v>2260</v>
      </c>
      <c r="C9256" s="10">
        <v>45557</v>
      </c>
      <c r="D9256" s="9">
        <v>299663825</v>
      </c>
      <c r="E9256" s="9" t="e">
        <f>INDEX(#REF!:#REF!,MATCH($D9256,#REF!:#REF!,0),MATCH(#REF!,#REF!:#REF!,0))</f>
        <v>#REF!</v>
      </c>
      <c r="F9256" s="9" t="e">
        <f>INDEX(#REF!:#REF!,MATCH($D9256,#REF!:#REF!,0),MATCH(#REF!,#REF!:#REF!,0))</f>
        <v>#REF!</v>
      </c>
    </row>
    <row r="9257" spans="1:6" ht="16.5" x14ac:dyDescent="0.3">
      <c r="A9257" s="9" t="s">
        <v>13068</v>
      </c>
      <c r="B9257" s="9" t="s">
        <v>2310</v>
      </c>
      <c r="C9257" s="10">
        <v>42509</v>
      </c>
      <c r="D9257" s="9">
        <v>9057758911</v>
      </c>
      <c r="E9257" s="9" t="e">
        <f>INDEX(#REF!:#REF!,MATCH($D9257,#REF!:#REF!,0),MATCH(#REF!,#REF!:#REF!,0))</f>
        <v>#REF!</v>
      </c>
      <c r="F9257" s="9" t="e">
        <f>INDEX(#REF!:#REF!,MATCH($D9257,#REF!:#REF!,0),MATCH(#REF!,#REF!:#REF!,0))</f>
        <v>#REF!</v>
      </c>
    </row>
    <row r="9258" spans="1:6" ht="16.5" x14ac:dyDescent="0.3">
      <c r="A9258" s="9" t="s">
        <v>13067</v>
      </c>
      <c r="B9258" s="9" t="s">
        <v>2315</v>
      </c>
      <c r="C9258" s="10">
        <v>17511</v>
      </c>
      <c r="D9258" s="9">
        <v>9958099322</v>
      </c>
      <c r="E9258" s="9" t="e">
        <f>INDEX(#REF!:#REF!,MATCH($D9258,#REF!:#REF!,0),MATCH(#REF!,#REF!:#REF!,0))</f>
        <v>#REF!</v>
      </c>
      <c r="F9258" s="9" t="e">
        <f>INDEX(#REF!:#REF!,MATCH($D9258,#REF!:#REF!,0),MATCH(#REF!,#REF!:#REF!,0))</f>
        <v>#REF!</v>
      </c>
    </row>
    <row r="9259" spans="1:6" ht="16.5" x14ac:dyDescent="0.3">
      <c r="A9259" s="9" t="s">
        <v>13066</v>
      </c>
      <c r="B9259" s="9" t="s">
        <v>2228</v>
      </c>
      <c r="C9259" s="10">
        <v>36335</v>
      </c>
      <c r="D9259" s="9">
        <v>1990335721</v>
      </c>
      <c r="E9259" s="9" t="e">
        <f>INDEX(#REF!:#REF!,MATCH($D9259,#REF!:#REF!,0),MATCH(#REF!,#REF!:#REF!,0))</f>
        <v>#REF!</v>
      </c>
      <c r="F9259" s="9" t="e">
        <f>INDEX(#REF!:#REF!,MATCH($D9259,#REF!:#REF!,0),MATCH(#REF!,#REF!:#REF!,0))</f>
        <v>#REF!</v>
      </c>
    </row>
    <row r="9260" spans="1:6" ht="16.5" x14ac:dyDescent="0.3">
      <c r="A9260" s="9" t="s">
        <v>13065</v>
      </c>
      <c r="B9260" s="9" t="s">
        <v>2260</v>
      </c>
      <c r="C9260" s="10">
        <v>22298</v>
      </c>
      <c r="D9260" s="9">
        <v>492630925</v>
      </c>
      <c r="E9260" s="9" t="e">
        <f>INDEX(#REF!:#REF!,MATCH($D9260,#REF!:#REF!,0),MATCH(#REF!,#REF!:#REF!,0))</f>
        <v>#REF!</v>
      </c>
      <c r="F9260" s="9" t="e">
        <f>INDEX(#REF!:#REF!,MATCH($D9260,#REF!:#REF!,0),MATCH(#REF!,#REF!:#REF!,0))</f>
        <v>#REF!</v>
      </c>
    </row>
    <row r="9261" spans="1:6" ht="16.5" x14ac:dyDescent="0.3">
      <c r="A9261" s="9" t="s">
        <v>13064</v>
      </c>
      <c r="B9261" s="9" t="s">
        <v>1949</v>
      </c>
      <c r="C9261" s="10">
        <v>22367</v>
      </c>
      <c r="D9261" s="9">
        <v>8676088039</v>
      </c>
      <c r="E9261" s="9" t="e">
        <f>INDEX(#REF!:#REF!,MATCH($D9261,#REF!:#REF!,0),MATCH(#REF!,#REF!:#REF!,0))</f>
        <v>#REF!</v>
      </c>
      <c r="F9261" s="9" t="e">
        <f>INDEX(#REF!:#REF!,MATCH($D9261,#REF!:#REF!,0),MATCH(#REF!,#REF!:#REF!,0))</f>
        <v>#REF!</v>
      </c>
    </row>
    <row r="9262" spans="1:6" ht="16.5" x14ac:dyDescent="0.3">
      <c r="A9262" s="9" t="s">
        <v>13063</v>
      </c>
      <c r="B9262" s="9" t="s">
        <v>2017</v>
      </c>
      <c r="C9262" s="10">
        <v>31842</v>
      </c>
      <c r="D9262" s="9">
        <v>3428040538</v>
      </c>
      <c r="E9262" s="9" t="e">
        <f>INDEX(#REF!:#REF!,MATCH($D9262,#REF!:#REF!,0),MATCH(#REF!,#REF!:#REF!,0))</f>
        <v>#REF!</v>
      </c>
      <c r="F9262" s="9" t="e">
        <f>INDEX(#REF!:#REF!,MATCH($D9262,#REF!:#REF!,0),MATCH(#REF!,#REF!:#REF!,0))</f>
        <v>#REF!</v>
      </c>
    </row>
    <row r="9263" spans="1:6" ht="16.5" x14ac:dyDescent="0.3">
      <c r="A9263" s="9" t="s">
        <v>13062</v>
      </c>
      <c r="B9263" s="9" t="s">
        <v>2833</v>
      </c>
      <c r="C9263" s="10">
        <v>26528</v>
      </c>
      <c r="D9263" s="9">
        <v>898924138</v>
      </c>
      <c r="E9263" s="9" t="e">
        <f>INDEX(#REF!:#REF!,MATCH($D9263,#REF!:#REF!,0),MATCH(#REF!,#REF!:#REF!,0))</f>
        <v>#REF!</v>
      </c>
      <c r="F9263" s="9" t="e">
        <f>INDEX(#REF!:#REF!,MATCH($D9263,#REF!:#REF!,0),MATCH(#REF!,#REF!:#REF!,0))</f>
        <v>#REF!</v>
      </c>
    </row>
    <row r="9264" spans="1:6" ht="16.5" x14ac:dyDescent="0.3">
      <c r="A9264" s="9" t="s">
        <v>13061</v>
      </c>
      <c r="B9264" s="9" t="s">
        <v>3478</v>
      </c>
      <c r="C9264" s="10">
        <v>39603</v>
      </c>
      <c r="D9264" s="9">
        <v>8370379001</v>
      </c>
      <c r="E9264" s="9" t="e">
        <f>INDEX(#REF!:#REF!,MATCH($D9264,#REF!:#REF!,0),MATCH(#REF!,#REF!:#REF!,0))</f>
        <v>#REF!</v>
      </c>
      <c r="F9264" s="9" t="e">
        <f>INDEX(#REF!:#REF!,MATCH($D9264,#REF!:#REF!,0),MATCH(#REF!,#REF!:#REF!,0))</f>
        <v>#REF!</v>
      </c>
    </row>
    <row r="9265" spans="1:6" ht="16.5" x14ac:dyDescent="0.3">
      <c r="A9265" s="9" t="s">
        <v>13060</v>
      </c>
      <c r="B9265" s="9" t="s">
        <v>2025</v>
      </c>
      <c r="C9265" s="10">
        <v>42730</v>
      </c>
      <c r="D9265" s="9">
        <v>1364767856</v>
      </c>
      <c r="E9265" s="9" t="e">
        <f>INDEX(#REF!:#REF!,MATCH($D9265,#REF!:#REF!,0),MATCH(#REF!,#REF!:#REF!,0))</f>
        <v>#REF!</v>
      </c>
      <c r="F9265" s="9" t="e">
        <f>INDEX(#REF!:#REF!,MATCH($D9265,#REF!:#REF!,0),MATCH(#REF!,#REF!:#REF!,0))</f>
        <v>#REF!</v>
      </c>
    </row>
    <row r="9266" spans="1:6" ht="16.5" x14ac:dyDescent="0.3">
      <c r="A9266" s="9" t="s">
        <v>13059</v>
      </c>
      <c r="B9266" s="9" t="s">
        <v>2306</v>
      </c>
      <c r="C9266" s="10">
        <v>30072</v>
      </c>
      <c r="D9266" s="9">
        <v>8175279842</v>
      </c>
      <c r="E9266" s="9" t="e">
        <f>INDEX(#REF!:#REF!,MATCH($D9266,#REF!:#REF!,0),MATCH(#REF!,#REF!:#REF!,0))</f>
        <v>#REF!</v>
      </c>
      <c r="F9266" s="9" t="e">
        <f>INDEX(#REF!:#REF!,MATCH($D9266,#REF!:#REF!,0),MATCH(#REF!,#REF!:#REF!,0))</f>
        <v>#REF!</v>
      </c>
    </row>
    <row r="9267" spans="1:6" ht="16.5" x14ac:dyDescent="0.3">
      <c r="A9267" s="9" t="s">
        <v>13058</v>
      </c>
      <c r="B9267" s="9" t="s">
        <v>2509</v>
      </c>
      <c r="C9267" s="10">
        <v>28960</v>
      </c>
      <c r="D9267" s="9">
        <v>8002426673</v>
      </c>
      <c r="E9267" s="9" t="e">
        <f>INDEX(#REF!:#REF!,MATCH($D9267,#REF!:#REF!,0),MATCH(#REF!,#REF!:#REF!,0))</f>
        <v>#REF!</v>
      </c>
      <c r="F9267" s="9" t="e">
        <f>INDEX(#REF!:#REF!,MATCH($D9267,#REF!:#REF!,0),MATCH(#REF!,#REF!:#REF!,0))</f>
        <v>#REF!</v>
      </c>
    </row>
    <row r="9268" spans="1:6" ht="16.5" x14ac:dyDescent="0.3">
      <c r="A9268" s="9" t="s">
        <v>13057</v>
      </c>
      <c r="B9268" s="9" t="s">
        <v>2572</v>
      </c>
      <c r="C9268" s="10">
        <v>19918</v>
      </c>
      <c r="D9268" s="9">
        <v>6375014751</v>
      </c>
      <c r="E9268" s="9" t="e">
        <f>INDEX(#REF!:#REF!,MATCH($D9268,#REF!:#REF!,0),MATCH(#REF!,#REF!:#REF!,0))</f>
        <v>#REF!</v>
      </c>
      <c r="F9268" s="9" t="e">
        <f>INDEX(#REF!:#REF!,MATCH($D9268,#REF!:#REF!,0),MATCH(#REF!,#REF!:#REF!,0))</f>
        <v>#REF!</v>
      </c>
    </row>
    <row r="9269" spans="1:6" ht="16.5" x14ac:dyDescent="0.3">
      <c r="A9269" s="9" t="s">
        <v>13056</v>
      </c>
      <c r="B9269" s="9" t="s">
        <v>2939</v>
      </c>
      <c r="C9269" s="10">
        <v>11934</v>
      </c>
      <c r="D9269" s="9">
        <v>4256220232</v>
      </c>
      <c r="E9269" s="9" t="e">
        <f>INDEX(#REF!:#REF!,MATCH($D9269,#REF!:#REF!,0),MATCH(#REF!,#REF!:#REF!,0))</f>
        <v>#REF!</v>
      </c>
      <c r="F9269" s="9" t="e">
        <f>INDEX(#REF!:#REF!,MATCH($D9269,#REF!:#REF!,0),MATCH(#REF!,#REF!:#REF!,0))</f>
        <v>#REF!</v>
      </c>
    </row>
    <row r="9270" spans="1:6" ht="16.5" x14ac:dyDescent="0.3">
      <c r="A9270" s="9" t="s">
        <v>13055</v>
      </c>
      <c r="B9270" s="9" t="s">
        <v>2095</v>
      </c>
      <c r="C9270" s="10">
        <v>52065</v>
      </c>
      <c r="D9270" s="9">
        <v>3016446324</v>
      </c>
      <c r="E9270" s="9" t="e">
        <f>INDEX(#REF!:#REF!,MATCH($D9270,#REF!:#REF!,0),MATCH(#REF!,#REF!:#REF!,0))</f>
        <v>#REF!</v>
      </c>
      <c r="F9270" s="9" t="e">
        <f>INDEX(#REF!:#REF!,MATCH($D9270,#REF!:#REF!,0),MATCH(#REF!,#REF!:#REF!,0))</f>
        <v>#REF!</v>
      </c>
    </row>
    <row r="9271" spans="1:6" ht="16.5" x14ac:dyDescent="0.3">
      <c r="A9271" s="9" t="s">
        <v>13054</v>
      </c>
      <c r="B9271" s="9" t="s">
        <v>2198</v>
      </c>
      <c r="C9271" s="10">
        <v>23036</v>
      </c>
      <c r="D9271" s="9">
        <v>9491257560</v>
      </c>
      <c r="E9271" s="9" t="e">
        <f>INDEX(#REF!:#REF!,MATCH($D9271,#REF!:#REF!,0),MATCH(#REF!,#REF!:#REF!,0))</f>
        <v>#REF!</v>
      </c>
      <c r="F9271" s="9" t="e">
        <f>INDEX(#REF!:#REF!,MATCH($D9271,#REF!:#REF!,0),MATCH(#REF!,#REF!:#REF!,0))</f>
        <v>#REF!</v>
      </c>
    </row>
    <row r="9272" spans="1:6" ht="16.5" x14ac:dyDescent="0.3">
      <c r="A9272" s="9" t="s">
        <v>13053</v>
      </c>
      <c r="B9272" s="9" t="s">
        <v>2138</v>
      </c>
      <c r="C9272" s="10">
        <v>23370</v>
      </c>
      <c r="D9272" s="9">
        <v>6801140183</v>
      </c>
      <c r="E9272" s="9" t="e">
        <f>INDEX(#REF!:#REF!,MATCH($D9272,#REF!:#REF!,0),MATCH(#REF!,#REF!:#REF!,0))</f>
        <v>#REF!</v>
      </c>
      <c r="F9272" s="9" t="e">
        <f>INDEX(#REF!:#REF!,MATCH($D9272,#REF!:#REF!,0),MATCH(#REF!,#REF!:#REF!,0))</f>
        <v>#REF!</v>
      </c>
    </row>
    <row r="9273" spans="1:6" ht="16.5" x14ac:dyDescent="0.3">
      <c r="A9273" s="9" t="s">
        <v>13052</v>
      </c>
      <c r="B9273" s="9" t="s">
        <v>2359</v>
      </c>
      <c r="C9273" s="10">
        <v>36205</v>
      </c>
      <c r="D9273" s="9">
        <v>9854387496</v>
      </c>
      <c r="E9273" s="9" t="e">
        <f>INDEX(#REF!:#REF!,MATCH($D9273,#REF!:#REF!,0),MATCH(#REF!,#REF!:#REF!,0))</f>
        <v>#REF!</v>
      </c>
      <c r="F9273" s="9" t="e">
        <f>INDEX(#REF!:#REF!,MATCH($D9273,#REF!:#REF!,0),MATCH(#REF!,#REF!:#REF!,0))</f>
        <v>#REF!</v>
      </c>
    </row>
    <row r="9274" spans="1:6" ht="16.5" x14ac:dyDescent="0.3">
      <c r="A9274" s="9" t="s">
        <v>13051</v>
      </c>
      <c r="B9274" s="9" t="s">
        <v>2306</v>
      </c>
      <c r="C9274" s="10">
        <v>39224</v>
      </c>
      <c r="D9274" s="9">
        <v>6321654205</v>
      </c>
      <c r="E9274" s="9" t="e">
        <f>INDEX(#REF!:#REF!,MATCH($D9274,#REF!:#REF!,0),MATCH(#REF!,#REF!:#REF!,0))</f>
        <v>#REF!</v>
      </c>
      <c r="F9274" s="9" t="e">
        <f>INDEX(#REF!:#REF!,MATCH($D9274,#REF!:#REF!,0),MATCH(#REF!,#REF!:#REF!,0))</f>
        <v>#REF!</v>
      </c>
    </row>
    <row r="9275" spans="1:6" ht="16.5" x14ac:dyDescent="0.3">
      <c r="A9275" s="9" t="s">
        <v>13050</v>
      </c>
      <c r="B9275" s="9" t="s">
        <v>2431</v>
      </c>
      <c r="C9275" s="10">
        <v>48268</v>
      </c>
      <c r="D9275" s="9">
        <v>6148303353</v>
      </c>
      <c r="E9275" s="9" t="e">
        <f>INDEX(#REF!:#REF!,MATCH($D9275,#REF!:#REF!,0),MATCH(#REF!,#REF!:#REF!,0))</f>
        <v>#REF!</v>
      </c>
      <c r="F9275" s="9" t="e">
        <f>INDEX(#REF!:#REF!,MATCH($D9275,#REF!:#REF!,0),MATCH(#REF!,#REF!:#REF!,0))</f>
        <v>#REF!</v>
      </c>
    </row>
    <row r="9276" spans="1:6" ht="16.5" x14ac:dyDescent="0.3">
      <c r="A9276" s="9" t="s">
        <v>13049</v>
      </c>
      <c r="B9276" s="9" t="s">
        <v>2042</v>
      </c>
      <c r="C9276" s="10">
        <v>35291</v>
      </c>
      <c r="D9276" s="9">
        <v>8750494546</v>
      </c>
      <c r="E9276" s="9" t="e">
        <f>INDEX(#REF!:#REF!,MATCH($D9276,#REF!:#REF!,0),MATCH(#REF!,#REF!:#REF!,0))</f>
        <v>#REF!</v>
      </c>
      <c r="F9276" s="9" t="e">
        <f>INDEX(#REF!:#REF!,MATCH($D9276,#REF!:#REF!,0),MATCH(#REF!,#REF!:#REF!,0))</f>
        <v>#REF!</v>
      </c>
    </row>
    <row r="9277" spans="1:6" ht="16.5" x14ac:dyDescent="0.3">
      <c r="A9277" s="9" t="s">
        <v>13048</v>
      </c>
      <c r="B9277" s="9" t="s">
        <v>2505</v>
      </c>
      <c r="C9277" s="10">
        <v>43461</v>
      </c>
      <c r="D9277" s="9">
        <v>858481901</v>
      </c>
      <c r="E9277" s="9" t="e">
        <f>INDEX(#REF!:#REF!,MATCH($D9277,#REF!:#REF!,0),MATCH(#REF!,#REF!:#REF!,0))</f>
        <v>#REF!</v>
      </c>
      <c r="F9277" s="9" t="e">
        <f>INDEX(#REF!:#REF!,MATCH($D9277,#REF!:#REF!,0),MATCH(#REF!,#REF!:#REF!,0))</f>
        <v>#REF!</v>
      </c>
    </row>
    <row r="9278" spans="1:6" ht="16.5" x14ac:dyDescent="0.3">
      <c r="A9278" s="9" t="s">
        <v>13047</v>
      </c>
      <c r="B9278" s="9" t="s">
        <v>2886</v>
      </c>
      <c r="C9278" s="10">
        <v>56771</v>
      </c>
      <c r="D9278" s="9">
        <v>9545462825</v>
      </c>
      <c r="E9278" s="9" t="e">
        <f>INDEX(#REF!:#REF!,MATCH($D9278,#REF!:#REF!,0),MATCH(#REF!,#REF!:#REF!,0))</f>
        <v>#REF!</v>
      </c>
      <c r="F9278" s="9" t="e">
        <f>INDEX(#REF!:#REF!,MATCH($D9278,#REF!:#REF!,0),MATCH(#REF!,#REF!:#REF!,0))</f>
        <v>#REF!</v>
      </c>
    </row>
    <row r="9279" spans="1:6" ht="16.5" x14ac:dyDescent="0.3">
      <c r="A9279" s="9" t="s">
        <v>13046</v>
      </c>
      <c r="B9279" s="9" t="s">
        <v>2795</v>
      </c>
      <c r="C9279" s="10">
        <v>11662</v>
      </c>
      <c r="D9279" s="9">
        <v>8685064791</v>
      </c>
      <c r="E9279" s="9" t="e">
        <f>INDEX(#REF!:#REF!,MATCH($D9279,#REF!:#REF!,0),MATCH(#REF!,#REF!:#REF!,0))</f>
        <v>#REF!</v>
      </c>
      <c r="F9279" s="9" t="e">
        <f>INDEX(#REF!:#REF!,MATCH($D9279,#REF!:#REF!,0),MATCH(#REF!,#REF!:#REF!,0))</f>
        <v>#REF!</v>
      </c>
    </row>
    <row r="9280" spans="1:6" ht="16.5" x14ac:dyDescent="0.3">
      <c r="A9280" s="9" t="s">
        <v>13045</v>
      </c>
      <c r="B9280" s="9" t="s">
        <v>2073</v>
      </c>
      <c r="C9280" s="10">
        <v>57166</v>
      </c>
      <c r="D9280" s="9">
        <v>5002048994</v>
      </c>
      <c r="E9280" s="9" t="e">
        <f>INDEX(#REF!:#REF!,MATCH($D9280,#REF!:#REF!,0),MATCH(#REF!,#REF!:#REF!,0))</f>
        <v>#REF!</v>
      </c>
      <c r="F9280" s="9" t="e">
        <f>INDEX(#REF!:#REF!,MATCH($D9280,#REF!:#REF!,0),MATCH(#REF!,#REF!:#REF!,0))</f>
        <v>#REF!</v>
      </c>
    </row>
    <row r="9281" spans="1:6" ht="16.5" x14ac:dyDescent="0.3">
      <c r="A9281" s="9" t="s">
        <v>13044</v>
      </c>
      <c r="B9281" s="9" t="s">
        <v>1979</v>
      </c>
      <c r="C9281" s="10">
        <v>35759</v>
      </c>
      <c r="D9281" s="9">
        <v>2492824950</v>
      </c>
      <c r="E9281" s="9" t="e">
        <f>INDEX(#REF!:#REF!,MATCH($D9281,#REF!:#REF!,0),MATCH(#REF!,#REF!:#REF!,0))</f>
        <v>#REF!</v>
      </c>
      <c r="F9281" s="9" t="e">
        <f>INDEX(#REF!:#REF!,MATCH($D9281,#REF!:#REF!,0),MATCH(#REF!,#REF!:#REF!,0))</f>
        <v>#REF!</v>
      </c>
    </row>
    <row r="9282" spans="1:6" ht="16.5" x14ac:dyDescent="0.3">
      <c r="A9282" s="9" t="s">
        <v>13043</v>
      </c>
      <c r="B9282" s="9" t="s">
        <v>2326</v>
      </c>
      <c r="C9282" s="10">
        <v>11008</v>
      </c>
      <c r="D9282" s="9">
        <v>27852261</v>
      </c>
      <c r="E9282" s="9" t="e">
        <f>INDEX(#REF!:#REF!,MATCH($D9282,#REF!:#REF!,0),MATCH(#REF!,#REF!:#REF!,0))</f>
        <v>#REF!</v>
      </c>
      <c r="F9282" s="9" t="e">
        <f>INDEX(#REF!:#REF!,MATCH($D9282,#REF!:#REF!,0),MATCH(#REF!,#REF!:#REF!,0))</f>
        <v>#REF!</v>
      </c>
    </row>
    <row r="9283" spans="1:6" ht="16.5" x14ac:dyDescent="0.3">
      <c r="A9283" s="9" t="s">
        <v>13042</v>
      </c>
      <c r="B9283" s="9" t="s">
        <v>2015</v>
      </c>
      <c r="C9283" s="10">
        <v>46640</v>
      </c>
      <c r="D9283" s="9">
        <v>9611070055</v>
      </c>
      <c r="E9283" s="9" t="e">
        <f>INDEX(#REF!:#REF!,MATCH($D9283,#REF!:#REF!,0),MATCH(#REF!,#REF!:#REF!,0))</f>
        <v>#REF!</v>
      </c>
      <c r="F9283" s="9" t="e">
        <f>INDEX(#REF!:#REF!,MATCH($D9283,#REF!:#REF!,0),MATCH(#REF!,#REF!:#REF!,0))</f>
        <v>#REF!</v>
      </c>
    </row>
    <row r="9284" spans="1:6" ht="16.5" x14ac:dyDescent="0.3">
      <c r="A9284" s="9" t="s">
        <v>13041</v>
      </c>
      <c r="B9284" s="9" t="s">
        <v>3617</v>
      </c>
      <c r="C9284" s="10">
        <v>45917</v>
      </c>
      <c r="D9284" s="9">
        <v>7453397081</v>
      </c>
      <c r="E9284" s="9" t="e">
        <f>INDEX(#REF!:#REF!,MATCH($D9284,#REF!:#REF!,0),MATCH(#REF!,#REF!:#REF!,0))</f>
        <v>#REF!</v>
      </c>
      <c r="F9284" s="9" t="e">
        <f>INDEX(#REF!:#REF!,MATCH($D9284,#REF!:#REF!,0),MATCH(#REF!,#REF!:#REF!,0))</f>
        <v>#REF!</v>
      </c>
    </row>
    <row r="9285" spans="1:6" ht="16.5" x14ac:dyDescent="0.3">
      <c r="A9285" s="9" t="s">
        <v>13040</v>
      </c>
      <c r="B9285" s="9" t="s">
        <v>2688</v>
      </c>
      <c r="C9285" s="10">
        <v>13262</v>
      </c>
      <c r="D9285" s="9">
        <v>6106380341</v>
      </c>
      <c r="E9285" s="9" t="e">
        <f>INDEX(#REF!:#REF!,MATCH($D9285,#REF!:#REF!,0),MATCH(#REF!,#REF!:#REF!,0))</f>
        <v>#REF!</v>
      </c>
      <c r="F9285" s="9" t="e">
        <f>INDEX(#REF!:#REF!,MATCH($D9285,#REF!:#REF!,0),MATCH(#REF!,#REF!:#REF!,0))</f>
        <v>#REF!</v>
      </c>
    </row>
    <row r="9286" spans="1:6" ht="16.5" x14ac:dyDescent="0.3">
      <c r="A9286" s="9" t="s">
        <v>13039</v>
      </c>
      <c r="B9286" s="9" t="s">
        <v>2747</v>
      </c>
      <c r="C9286" s="10">
        <v>12110</v>
      </c>
      <c r="D9286" s="9">
        <v>4075444457</v>
      </c>
      <c r="E9286" s="9" t="e">
        <f>INDEX(#REF!:#REF!,MATCH($D9286,#REF!:#REF!,0),MATCH(#REF!,#REF!:#REF!,0))</f>
        <v>#REF!</v>
      </c>
      <c r="F9286" s="9" t="e">
        <f>INDEX(#REF!:#REF!,MATCH($D9286,#REF!:#REF!,0),MATCH(#REF!,#REF!:#REF!,0))</f>
        <v>#REF!</v>
      </c>
    </row>
    <row r="9287" spans="1:6" ht="16.5" x14ac:dyDescent="0.3">
      <c r="A9287" s="9" t="s">
        <v>13038</v>
      </c>
      <c r="B9287" s="9" t="s">
        <v>2503</v>
      </c>
      <c r="C9287" s="10">
        <v>30325</v>
      </c>
      <c r="D9287" s="9">
        <v>1462119603</v>
      </c>
      <c r="E9287" s="9" t="e">
        <f>INDEX(#REF!:#REF!,MATCH($D9287,#REF!:#REF!,0),MATCH(#REF!,#REF!:#REF!,0))</f>
        <v>#REF!</v>
      </c>
      <c r="F9287" s="9" t="e">
        <f>INDEX(#REF!:#REF!,MATCH($D9287,#REF!:#REF!,0),MATCH(#REF!,#REF!:#REF!,0))</f>
        <v>#REF!</v>
      </c>
    </row>
    <row r="9288" spans="1:6" ht="16.5" x14ac:dyDescent="0.3">
      <c r="A9288" s="9" t="s">
        <v>13037</v>
      </c>
      <c r="B9288" s="9" t="s">
        <v>2431</v>
      </c>
      <c r="C9288" s="10">
        <v>18873</v>
      </c>
      <c r="D9288" s="9">
        <v>2958727874</v>
      </c>
      <c r="E9288" s="9" t="e">
        <f>INDEX(#REF!:#REF!,MATCH($D9288,#REF!:#REF!,0),MATCH(#REF!,#REF!:#REF!,0))</f>
        <v>#REF!</v>
      </c>
      <c r="F9288" s="9" t="e">
        <f>INDEX(#REF!:#REF!,MATCH($D9288,#REF!:#REF!,0),MATCH(#REF!,#REF!:#REF!,0))</f>
        <v>#REF!</v>
      </c>
    </row>
    <row r="9289" spans="1:6" ht="16.5" x14ac:dyDescent="0.3">
      <c r="A9289" s="9" t="s">
        <v>13036</v>
      </c>
      <c r="B9289" s="9" t="s">
        <v>2671</v>
      </c>
      <c r="C9289" s="10">
        <v>44108</v>
      </c>
      <c r="D9289" s="9">
        <v>9151658844</v>
      </c>
      <c r="E9289" s="9" t="e">
        <f>INDEX(#REF!:#REF!,MATCH($D9289,#REF!:#REF!,0),MATCH(#REF!,#REF!:#REF!,0))</f>
        <v>#REF!</v>
      </c>
      <c r="F9289" s="9" t="e">
        <f>INDEX(#REF!:#REF!,MATCH($D9289,#REF!:#REF!,0),MATCH(#REF!,#REF!:#REF!,0))</f>
        <v>#REF!</v>
      </c>
    </row>
    <row r="9290" spans="1:6" ht="16.5" x14ac:dyDescent="0.3">
      <c r="A9290" s="9" t="s">
        <v>13035</v>
      </c>
      <c r="B9290" s="9" t="s">
        <v>2947</v>
      </c>
      <c r="C9290" s="10">
        <v>26094</v>
      </c>
      <c r="D9290" s="9">
        <v>7673188813</v>
      </c>
      <c r="E9290" s="9" t="e">
        <f>INDEX(#REF!:#REF!,MATCH($D9290,#REF!:#REF!,0),MATCH(#REF!,#REF!:#REF!,0))</f>
        <v>#REF!</v>
      </c>
      <c r="F9290" s="9" t="e">
        <f>INDEX(#REF!:#REF!,MATCH($D9290,#REF!:#REF!,0),MATCH(#REF!,#REF!:#REF!,0))</f>
        <v>#REF!</v>
      </c>
    </row>
    <row r="9291" spans="1:6" ht="16.5" x14ac:dyDescent="0.3">
      <c r="A9291" s="9" t="s">
        <v>13034</v>
      </c>
      <c r="B9291" s="9" t="s">
        <v>1967</v>
      </c>
      <c r="C9291" s="10">
        <v>57383</v>
      </c>
      <c r="D9291" s="9">
        <v>8002426673</v>
      </c>
      <c r="E9291" s="9" t="e">
        <f>INDEX(#REF!:#REF!,MATCH($D9291,#REF!:#REF!,0),MATCH(#REF!,#REF!:#REF!,0))</f>
        <v>#REF!</v>
      </c>
      <c r="F9291" s="9" t="e">
        <f>INDEX(#REF!:#REF!,MATCH($D9291,#REF!:#REF!,0),MATCH(#REF!,#REF!:#REF!,0))</f>
        <v>#REF!</v>
      </c>
    </row>
    <row r="9292" spans="1:6" ht="16.5" x14ac:dyDescent="0.3">
      <c r="A9292" s="9" t="s">
        <v>13033</v>
      </c>
      <c r="B9292" s="9" t="s">
        <v>3049</v>
      </c>
      <c r="C9292" s="10">
        <v>14136</v>
      </c>
      <c r="D9292" s="9">
        <v>9293760045</v>
      </c>
      <c r="E9292" s="9" t="e">
        <f>INDEX(#REF!:#REF!,MATCH($D9292,#REF!:#REF!,0),MATCH(#REF!,#REF!:#REF!,0))</f>
        <v>#REF!</v>
      </c>
      <c r="F9292" s="9" t="e">
        <f>INDEX(#REF!:#REF!,MATCH($D9292,#REF!:#REF!,0),MATCH(#REF!,#REF!:#REF!,0))</f>
        <v>#REF!</v>
      </c>
    </row>
    <row r="9293" spans="1:6" ht="16.5" x14ac:dyDescent="0.3">
      <c r="A9293" s="9" t="s">
        <v>13032</v>
      </c>
      <c r="B9293" s="9" t="s">
        <v>2277</v>
      </c>
      <c r="C9293" s="10">
        <v>31543</v>
      </c>
      <c r="D9293" s="9">
        <v>5474718616</v>
      </c>
      <c r="E9293" s="9" t="e">
        <f>INDEX(#REF!:#REF!,MATCH($D9293,#REF!:#REF!,0),MATCH(#REF!,#REF!:#REF!,0))</f>
        <v>#REF!</v>
      </c>
      <c r="F9293" s="9" t="e">
        <f>INDEX(#REF!:#REF!,MATCH($D9293,#REF!:#REF!,0),MATCH(#REF!,#REF!:#REF!,0))</f>
        <v>#REF!</v>
      </c>
    </row>
    <row r="9294" spans="1:6" ht="16.5" x14ac:dyDescent="0.3">
      <c r="A9294" s="9" t="s">
        <v>13031</v>
      </c>
      <c r="B9294" s="9" t="s">
        <v>3255</v>
      </c>
      <c r="C9294" s="10">
        <v>25493</v>
      </c>
      <c r="D9294" s="9">
        <v>5138969978</v>
      </c>
      <c r="E9294" s="9" t="e">
        <f>INDEX(#REF!:#REF!,MATCH($D9294,#REF!:#REF!,0),MATCH(#REF!,#REF!:#REF!,0))</f>
        <v>#REF!</v>
      </c>
      <c r="F9294" s="9" t="e">
        <f>INDEX(#REF!:#REF!,MATCH($D9294,#REF!:#REF!,0),MATCH(#REF!,#REF!:#REF!,0))</f>
        <v>#REF!</v>
      </c>
    </row>
    <row r="9295" spans="1:6" ht="16.5" x14ac:dyDescent="0.3">
      <c r="A9295" s="9" t="s">
        <v>13030</v>
      </c>
      <c r="B9295" s="9" t="s">
        <v>2615</v>
      </c>
      <c r="C9295" s="10">
        <v>52694</v>
      </c>
      <c r="D9295" s="9">
        <v>6313424239</v>
      </c>
      <c r="E9295" s="9" t="e">
        <f>INDEX(#REF!:#REF!,MATCH($D9295,#REF!:#REF!,0),MATCH(#REF!,#REF!:#REF!,0))</f>
        <v>#REF!</v>
      </c>
      <c r="F9295" s="9" t="e">
        <f>INDEX(#REF!:#REF!,MATCH($D9295,#REF!:#REF!,0),MATCH(#REF!,#REF!:#REF!,0))</f>
        <v>#REF!</v>
      </c>
    </row>
    <row r="9296" spans="1:6" ht="16.5" x14ac:dyDescent="0.3">
      <c r="A9296" s="9" t="s">
        <v>13029</v>
      </c>
      <c r="B9296" s="9" t="s">
        <v>3044</v>
      </c>
      <c r="C9296" s="10">
        <v>23118</v>
      </c>
      <c r="D9296" s="9">
        <v>3016741628</v>
      </c>
      <c r="E9296" s="9" t="e">
        <f>INDEX(#REF!:#REF!,MATCH($D9296,#REF!:#REF!,0),MATCH(#REF!,#REF!:#REF!,0))</f>
        <v>#REF!</v>
      </c>
      <c r="F9296" s="9" t="e">
        <f>INDEX(#REF!:#REF!,MATCH($D9296,#REF!:#REF!,0),MATCH(#REF!,#REF!:#REF!,0))</f>
        <v>#REF!</v>
      </c>
    </row>
    <row r="9297" spans="1:6" ht="16.5" x14ac:dyDescent="0.3">
      <c r="A9297" s="9" t="s">
        <v>13028</v>
      </c>
      <c r="B9297" s="9" t="s">
        <v>2704</v>
      </c>
      <c r="C9297" s="10">
        <v>27300</v>
      </c>
      <c r="D9297" s="9">
        <v>4472356473</v>
      </c>
      <c r="E9297" s="9" t="e">
        <f>INDEX(#REF!:#REF!,MATCH($D9297,#REF!:#REF!,0),MATCH(#REF!,#REF!:#REF!,0))</f>
        <v>#REF!</v>
      </c>
      <c r="F9297" s="9" t="e">
        <f>INDEX(#REF!:#REF!,MATCH($D9297,#REF!:#REF!,0),MATCH(#REF!,#REF!:#REF!,0))</f>
        <v>#REF!</v>
      </c>
    </row>
    <row r="9298" spans="1:6" ht="16.5" x14ac:dyDescent="0.3">
      <c r="A9298" s="9" t="s">
        <v>13027</v>
      </c>
      <c r="B9298" s="9" t="s">
        <v>3366</v>
      </c>
      <c r="C9298" s="10">
        <v>35219</v>
      </c>
      <c r="D9298" s="9">
        <v>9627071331</v>
      </c>
      <c r="E9298" s="9" t="e">
        <f>INDEX(#REF!:#REF!,MATCH($D9298,#REF!:#REF!,0),MATCH(#REF!,#REF!:#REF!,0))</f>
        <v>#REF!</v>
      </c>
      <c r="F9298" s="9" t="e">
        <f>INDEX(#REF!:#REF!,MATCH($D9298,#REF!:#REF!,0),MATCH(#REF!,#REF!:#REF!,0))</f>
        <v>#REF!</v>
      </c>
    </row>
    <row r="9299" spans="1:6" ht="16.5" x14ac:dyDescent="0.3">
      <c r="A9299" s="9" t="s">
        <v>13026</v>
      </c>
      <c r="B9299" s="9" t="s">
        <v>2034</v>
      </c>
      <c r="C9299" s="10">
        <v>49134</v>
      </c>
      <c r="D9299" s="9">
        <v>9096285417</v>
      </c>
      <c r="E9299" s="9" t="e">
        <f>INDEX(#REF!:#REF!,MATCH($D9299,#REF!:#REF!,0),MATCH(#REF!,#REF!:#REF!,0))</f>
        <v>#REF!</v>
      </c>
      <c r="F9299" s="9" t="e">
        <f>INDEX(#REF!:#REF!,MATCH($D9299,#REF!:#REF!,0),MATCH(#REF!,#REF!:#REF!,0))</f>
        <v>#REF!</v>
      </c>
    </row>
    <row r="9300" spans="1:6" ht="16.5" x14ac:dyDescent="0.3">
      <c r="A9300" s="9" t="s">
        <v>13025</v>
      </c>
      <c r="B9300" s="9" t="s">
        <v>2431</v>
      </c>
      <c r="C9300" s="10">
        <v>34416</v>
      </c>
      <c r="D9300" s="9">
        <v>9651729414</v>
      </c>
      <c r="E9300" s="9" t="e">
        <f>INDEX(#REF!:#REF!,MATCH($D9300,#REF!:#REF!,0),MATCH(#REF!,#REF!:#REF!,0))</f>
        <v>#REF!</v>
      </c>
      <c r="F9300" s="9" t="e">
        <f>INDEX(#REF!:#REF!,MATCH($D9300,#REF!:#REF!,0),MATCH(#REF!,#REF!:#REF!,0))</f>
        <v>#REF!</v>
      </c>
    </row>
    <row r="9301" spans="1:6" ht="16.5" x14ac:dyDescent="0.3">
      <c r="A9301" s="9" t="s">
        <v>13024</v>
      </c>
      <c r="B9301" s="9" t="s">
        <v>2201</v>
      </c>
      <c r="C9301" s="10">
        <v>55469</v>
      </c>
      <c r="D9301" s="9">
        <v>4192443678</v>
      </c>
      <c r="E9301" s="9" t="e">
        <f>INDEX(#REF!:#REF!,MATCH($D9301,#REF!:#REF!,0),MATCH(#REF!,#REF!:#REF!,0))</f>
        <v>#REF!</v>
      </c>
      <c r="F9301" s="9" t="e">
        <f>INDEX(#REF!:#REF!,MATCH($D9301,#REF!:#REF!,0),MATCH(#REF!,#REF!:#REF!,0))</f>
        <v>#REF!</v>
      </c>
    </row>
    <row r="9302" spans="1:6" ht="16.5" x14ac:dyDescent="0.3">
      <c r="A9302" s="9" t="s">
        <v>13023</v>
      </c>
      <c r="B9302" s="9" t="s">
        <v>2351</v>
      </c>
      <c r="C9302" s="10">
        <v>27987</v>
      </c>
      <c r="D9302" s="9">
        <v>8315800957</v>
      </c>
      <c r="E9302" s="9" t="e">
        <f>INDEX(#REF!:#REF!,MATCH($D9302,#REF!:#REF!,0),MATCH(#REF!,#REF!:#REF!,0))</f>
        <v>#REF!</v>
      </c>
      <c r="F9302" s="9" t="e">
        <f>INDEX(#REF!:#REF!,MATCH($D9302,#REF!:#REF!,0),MATCH(#REF!,#REF!:#REF!,0))</f>
        <v>#REF!</v>
      </c>
    </row>
    <row r="9303" spans="1:6" ht="16.5" x14ac:dyDescent="0.3">
      <c r="A9303" s="9" t="s">
        <v>13022</v>
      </c>
      <c r="B9303" s="9" t="s">
        <v>2048</v>
      </c>
      <c r="C9303" s="10">
        <v>28508</v>
      </c>
      <c r="D9303" s="9">
        <v>7794042674</v>
      </c>
      <c r="E9303" s="9" t="e">
        <f>INDEX(#REF!:#REF!,MATCH($D9303,#REF!:#REF!,0),MATCH(#REF!,#REF!:#REF!,0))</f>
        <v>#REF!</v>
      </c>
      <c r="F9303" s="9" t="e">
        <f>INDEX(#REF!:#REF!,MATCH($D9303,#REF!:#REF!,0),MATCH(#REF!,#REF!:#REF!,0))</f>
        <v>#REF!</v>
      </c>
    </row>
    <row r="9304" spans="1:6" ht="16.5" x14ac:dyDescent="0.3">
      <c r="A9304" s="9" t="s">
        <v>13021</v>
      </c>
      <c r="B9304" s="9" t="s">
        <v>2250</v>
      </c>
      <c r="C9304" s="10">
        <v>58713</v>
      </c>
      <c r="D9304" s="9">
        <v>7914395587</v>
      </c>
      <c r="E9304" s="9" t="e">
        <f>INDEX(#REF!:#REF!,MATCH($D9304,#REF!:#REF!,0),MATCH(#REF!,#REF!:#REF!,0))</f>
        <v>#REF!</v>
      </c>
      <c r="F9304" s="9" t="e">
        <f>INDEX(#REF!:#REF!,MATCH($D9304,#REF!:#REF!,0),MATCH(#REF!,#REF!:#REF!,0))</f>
        <v>#REF!</v>
      </c>
    </row>
    <row r="9305" spans="1:6" ht="16.5" x14ac:dyDescent="0.3">
      <c r="A9305" s="9" t="s">
        <v>13020</v>
      </c>
      <c r="B9305" s="9" t="s">
        <v>2610</v>
      </c>
      <c r="C9305" s="10">
        <v>46540</v>
      </c>
      <c r="D9305" s="9">
        <v>9966428720</v>
      </c>
      <c r="E9305" s="9" t="e">
        <f>INDEX(#REF!:#REF!,MATCH($D9305,#REF!:#REF!,0),MATCH(#REF!,#REF!:#REF!,0))</f>
        <v>#REF!</v>
      </c>
      <c r="F9305" s="9" t="e">
        <f>INDEX(#REF!:#REF!,MATCH($D9305,#REF!:#REF!,0),MATCH(#REF!,#REF!:#REF!,0))</f>
        <v>#REF!</v>
      </c>
    </row>
    <row r="9306" spans="1:6" ht="16.5" x14ac:dyDescent="0.3">
      <c r="A9306" s="9" t="s">
        <v>13019</v>
      </c>
      <c r="B9306" s="9" t="s">
        <v>2364</v>
      </c>
      <c r="C9306" s="10">
        <v>35816</v>
      </c>
      <c r="D9306" s="9">
        <v>7273123196</v>
      </c>
      <c r="E9306" s="9" t="e">
        <f>INDEX(#REF!:#REF!,MATCH($D9306,#REF!:#REF!,0),MATCH(#REF!,#REF!:#REF!,0))</f>
        <v>#REF!</v>
      </c>
      <c r="F9306" s="9" t="e">
        <f>INDEX(#REF!:#REF!,MATCH($D9306,#REF!:#REF!,0),MATCH(#REF!,#REF!:#REF!,0))</f>
        <v>#REF!</v>
      </c>
    </row>
    <row r="9307" spans="1:6" ht="16.5" x14ac:dyDescent="0.3">
      <c r="A9307" s="9" t="s">
        <v>13018</v>
      </c>
      <c r="B9307" s="9" t="s">
        <v>3388</v>
      </c>
      <c r="C9307" s="10">
        <v>55880</v>
      </c>
      <c r="D9307" s="9">
        <v>6000780338</v>
      </c>
      <c r="E9307" s="9" t="e">
        <f>INDEX(#REF!:#REF!,MATCH($D9307,#REF!:#REF!,0),MATCH(#REF!,#REF!:#REF!,0))</f>
        <v>#REF!</v>
      </c>
      <c r="F9307" s="9" t="e">
        <f>INDEX(#REF!:#REF!,MATCH($D9307,#REF!:#REF!,0),MATCH(#REF!,#REF!:#REF!,0))</f>
        <v>#REF!</v>
      </c>
    </row>
    <row r="9308" spans="1:6" ht="16.5" x14ac:dyDescent="0.3">
      <c r="A9308" s="9" t="s">
        <v>13017</v>
      </c>
      <c r="B9308" s="9" t="s">
        <v>2721</v>
      </c>
      <c r="C9308" s="10">
        <v>59176</v>
      </c>
      <c r="D9308" s="9">
        <v>7273123196</v>
      </c>
      <c r="E9308" s="9" t="e">
        <f>INDEX(#REF!:#REF!,MATCH($D9308,#REF!:#REF!,0),MATCH(#REF!,#REF!:#REF!,0))</f>
        <v>#REF!</v>
      </c>
      <c r="F9308" s="9" t="e">
        <f>INDEX(#REF!:#REF!,MATCH($D9308,#REF!:#REF!,0),MATCH(#REF!,#REF!:#REF!,0))</f>
        <v>#REF!</v>
      </c>
    </row>
    <row r="9309" spans="1:6" ht="16.5" x14ac:dyDescent="0.3">
      <c r="A9309" s="9" t="s">
        <v>13016</v>
      </c>
      <c r="B9309" s="9" t="s">
        <v>2258</v>
      </c>
      <c r="C9309" s="10">
        <v>38240</v>
      </c>
      <c r="D9309" s="9">
        <v>2677632772</v>
      </c>
      <c r="E9309" s="9" t="e">
        <f>INDEX(#REF!:#REF!,MATCH($D9309,#REF!:#REF!,0),MATCH(#REF!,#REF!:#REF!,0))</f>
        <v>#REF!</v>
      </c>
      <c r="F9309" s="9" t="e">
        <f>INDEX(#REF!:#REF!,MATCH($D9309,#REF!:#REF!,0),MATCH(#REF!,#REF!:#REF!,0))</f>
        <v>#REF!</v>
      </c>
    </row>
    <row r="9310" spans="1:6" ht="16.5" x14ac:dyDescent="0.3">
      <c r="A9310" s="9" t="s">
        <v>13015</v>
      </c>
      <c r="B9310" s="9" t="s">
        <v>2492</v>
      </c>
      <c r="C9310" s="10">
        <v>14494</v>
      </c>
      <c r="D9310" s="9">
        <v>793441269</v>
      </c>
      <c r="E9310" s="9" t="e">
        <f>INDEX(#REF!:#REF!,MATCH($D9310,#REF!:#REF!,0),MATCH(#REF!,#REF!:#REF!,0))</f>
        <v>#REF!</v>
      </c>
      <c r="F9310" s="9" t="e">
        <f>INDEX(#REF!:#REF!,MATCH($D9310,#REF!:#REF!,0),MATCH(#REF!,#REF!:#REF!,0))</f>
        <v>#REF!</v>
      </c>
    </row>
    <row r="9311" spans="1:6" ht="16.5" x14ac:dyDescent="0.3">
      <c r="A9311" s="9" t="s">
        <v>13014</v>
      </c>
      <c r="B9311" s="9" t="s">
        <v>2568</v>
      </c>
      <c r="C9311" s="10">
        <v>47696</v>
      </c>
      <c r="D9311" s="9">
        <v>3013094990</v>
      </c>
      <c r="E9311" s="9" t="e">
        <f>INDEX(#REF!:#REF!,MATCH($D9311,#REF!:#REF!,0),MATCH(#REF!,#REF!:#REF!,0))</f>
        <v>#REF!</v>
      </c>
      <c r="F9311" s="9" t="e">
        <f>INDEX(#REF!:#REF!,MATCH($D9311,#REF!:#REF!,0),MATCH(#REF!,#REF!:#REF!,0))</f>
        <v>#REF!</v>
      </c>
    </row>
    <row r="9312" spans="1:6" ht="16.5" x14ac:dyDescent="0.3">
      <c r="A9312" s="9" t="s">
        <v>13013</v>
      </c>
      <c r="B9312" s="9" t="s">
        <v>2250</v>
      </c>
      <c r="C9312" s="10">
        <v>55659</v>
      </c>
      <c r="D9312" s="9">
        <v>6842911427</v>
      </c>
      <c r="E9312" s="9" t="e">
        <f>INDEX(#REF!:#REF!,MATCH($D9312,#REF!:#REF!,0),MATCH(#REF!,#REF!:#REF!,0))</f>
        <v>#REF!</v>
      </c>
      <c r="F9312" s="9" t="e">
        <f>INDEX(#REF!:#REF!,MATCH($D9312,#REF!:#REF!,0),MATCH(#REF!,#REF!:#REF!,0))</f>
        <v>#REF!</v>
      </c>
    </row>
    <row r="9313" spans="1:6" ht="16.5" x14ac:dyDescent="0.3">
      <c r="A9313" s="9" t="s">
        <v>13012</v>
      </c>
      <c r="B9313" s="9" t="s">
        <v>3642</v>
      </c>
      <c r="C9313" s="10">
        <v>51895</v>
      </c>
      <c r="D9313" s="9">
        <v>6275593709</v>
      </c>
      <c r="E9313" s="9" t="e">
        <f>INDEX(#REF!:#REF!,MATCH($D9313,#REF!:#REF!,0),MATCH(#REF!,#REF!:#REF!,0))</f>
        <v>#REF!</v>
      </c>
      <c r="F9313" s="9" t="e">
        <f>INDEX(#REF!:#REF!,MATCH($D9313,#REF!:#REF!,0),MATCH(#REF!,#REF!:#REF!,0))</f>
        <v>#REF!</v>
      </c>
    </row>
    <row r="9314" spans="1:6" ht="16.5" x14ac:dyDescent="0.3">
      <c r="A9314" s="9" t="s">
        <v>13011</v>
      </c>
      <c r="B9314" s="9" t="s">
        <v>2375</v>
      </c>
      <c r="C9314" s="10">
        <v>53687</v>
      </c>
      <c r="D9314" s="9">
        <v>7596173217</v>
      </c>
      <c r="E9314" s="9" t="e">
        <f>INDEX(#REF!:#REF!,MATCH($D9314,#REF!:#REF!,0),MATCH(#REF!,#REF!:#REF!,0))</f>
        <v>#REF!</v>
      </c>
      <c r="F9314" s="9" t="e">
        <f>INDEX(#REF!:#REF!,MATCH($D9314,#REF!:#REF!,0),MATCH(#REF!,#REF!:#REF!,0))</f>
        <v>#REF!</v>
      </c>
    </row>
    <row r="9315" spans="1:6" ht="16.5" x14ac:dyDescent="0.3">
      <c r="A9315" s="9" t="s">
        <v>13010</v>
      </c>
      <c r="B9315" s="9" t="s">
        <v>2366</v>
      </c>
      <c r="C9315" s="10">
        <v>40521</v>
      </c>
      <c r="D9315" s="9">
        <v>3670950885</v>
      </c>
      <c r="E9315" s="9" t="e">
        <f>INDEX(#REF!:#REF!,MATCH($D9315,#REF!:#REF!,0),MATCH(#REF!,#REF!:#REF!,0))</f>
        <v>#REF!</v>
      </c>
      <c r="F9315" s="9" t="e">
        <f>INDEX(#REF!:#REF!,MATCH($D9315,#REF!:#REF!,0),MATCH(#REF!,#REF!:#REF!,0))</f>
        <v>#REF!</v>
      </c>
    </row>
    <row r="9316" spans="1:6" ht="16.5" x14ac:dyDescent="0.3">
      <c r="A9316" s="9" t="s">
        <v>13009</v>
      </c>
      <c r="B9316" s="9" t="s">
        <v>2040</v>
      </c>
      <c r="C9316" s="10">
        <v>24921</v>
      </c>
      <c r="D9316" s="9">
        <v>9312128221</v>
      </c>
      <c r="E9316" s="9" t="e">
        <f>INDEX(#REF!:#REF!,MATCH($D9316,#REF!:#REF!,0),MATCH(#REF!,#REF!:#REF!,0))</f>
        <v>#REF!</v>
      </c>
      <c r="F9316" s="9" t="e">
        <f>INDEX(#REF!:#REF!,MATCH($D9316,#REF!:#REF!,0),MATCH(#REF!,#REF!:#REF!,0))</f>
        <v>#REF!</v>
      </c>
    </row>
    <row r="9317" spans="1:6" ht="16.5" x14ac:dyDescent="0.3">
      <c r="A9317" s="9" t="s">
        <v>13008</v>
      </c>
      <c r="B9317" s="9" t="s">
        <v>2073</v>
      </c>
      <c r="C9317" s="10">
        <v>50346</v>
      </c>
      <c r="D9317" s="9">
        <v>2821741499</v>
      </c>
      <c r="E9317" s="9" t="e">
        <f>INDEX(#REF!:#REF!,MATCH($D9317,#REF!:#REF!,0),MATCH(#REF!,#REF!:#REF!,0))</f>
        <v>#REF!</v>
      </c>
      <c r="F9317" s="9" t="e">
        <f>INDEX(#REF!:#REF!,MATCH($D9317,#REF!:#REF!,0),MATCH(#REF!,#REF!:#REF!,0))</f>
        <v>#REF!</v>
      </c>
    </row>
    <row r="9318" spans="1:6" ht="16.5" x14ac:dyDescent="0.3">
      <c r="A9318" s="9" t="s">
        <v>13007</v>
      </c>
      <c r="B9318" s="9" t="s">
        <v>1987</v>
      </c>
      <c r="C9318" s="10">
        <v>41493</v>
      </c>
      <c r="D9318" s="9">
        <v>8692509450</v>
      </c>
      <c r="E9318" s="9" t="e">
        <f>INDEX(#REF!:#REF!,MATCH($D9318,#REF!:#REF!,0),MATCH(#REF!,#REF!:#REF!,0))</f>
        <v>#REF!</v>
      </c>
      <c r="F9318" s="9" t="e">
        <f>INDEX(#REF!:#REF!,MATCH($D9318,#REF!:#REF!,0),MATCH(#REF!,#REF!:#REF!,0))</f>
        <v>#REF!</v>
      </c>
    </row>
    <row r="9319" spans="1:6" ht="16.5" x14ac:dyDescent="0.3">
      <c r="A9319" s="9" t="s">
        <v>13006</v>
      </c>
      <c r="B9319" s="9" t="s">
        <v>3366</v>
      </c>
      <c r="C9319" s="10">
        <v>47679</v>
      </c>
      <c r="D9319" s="9">
        <v>8419732141</v>
      </c>
      <c r="E9319" s="9" t="e">
        <f>INDEX(#REF!:#REF!,MATCH($D9319,#REF!:#REF!,0),MATCH(#REF!,#REF!:#REF!,0))</f>
        <v>#REF!</v>
      </c>
      <c r="F9319" s="9" t="e">
        <f>INDEX(#REF!:#REF!,MATCH($D9319,#REF!:#REF!,0),MATCH(#REF!,#REF!:#REF!,0))</f>
        <v>#REF!</v>
      </c>
    </row>
    <row r="9320" spans="1:6" ht="16.5" x14ac:dyDescent="0.3">
      <c r="A9320" s="9" t="s">
        <v>13005</v>
      </c>
      <c r="B9320" s="9" t="s">
        <v>3357</v>
      </c>
      <c r="C9320" s="10">
        <v>52601</v>
      </c>
      <c r="D9320" s="9">
        <v>1351073265</v>
      </c>
      <c r="E9320" s="9" t="e">
        <f>INDEX(#REF!:#REF!,MATCH($D9320,#REF!:#REF!,0),MATCH(#REF!,#REF!:#REF!,0))</f>
        <v>#REF!</v>
      </c>
      <c r="F9320" s="9" t="e">
        <f>INDEX(#REF!:#REF!,MATCH($D9320,#REF!:#REF!,0),MATCH(#REF!,#REF!:#REF!,0))</f>
        <v>#REF!</v>
      </c>
    </row>
    <row r="9321" spans="1:6" ht="16.5" x14ac:dyDescent="0.3">
      <c r="A9321" s="9" t="s">
        <v>13004</v>
      </c>
      <c r="B9321" s="9" t="s">
        <v>2640</v>
      </c>
      <c r="C9321" s="10">
        <v>10502</v>
      </c>
      <c r="D9321" s="9">
        <v>8808097757</v>
      </c>
      <c r="E9321" s="9" t="e">
        <f>INDEX(#REF!:#REF!,MATCH($D9321,#REF!:#REF!,0),MATCH(#REF!,#REF!:#REF!,0))</f>
        <v>#REF!</v>
      </c>
      <c r="F9321" s="9" t="e">
        <f>INDEX(#REF!:#REF!,MATCH($D9321,#REF!:#REF!,0),MATCH(#REF!,#REF!:#REF!,0))</f>
        <v>#REF!</v>
      </c>
    </row>
    <row r="9322" spans="1:6" ht="16.5" x14ac:dyDescent="0.3">
      <c r="A9322" s="9" t="s">
        <v>13003</v>
      </c>
      <c r="B9322" s="9" t="s">
        <v>2138</v>
      </c>
      <c r="C9322" s="10">
        <v>33802</v>
      </c>
      <c r="D9322" s="9">
        <v>9620547551</v>
      </c>
      <c r="E9322" s="9" t="e">
        <f>INDEX(#REF!:#REF!,MATCH($D9322,#REF!:#REF!,0),MATCH(#REF!,#REF!:#REF!,0))</f>
        <v>#REF!</v>
      </c>
      <c r="F9322" s="9" t="e">
        <f>INDEX(#REF!:#REF!,MATCH($D9322,#REF!:#REF!,0),MATCH(#REF!,#REF!:#REF!,0))</f>
        <v>#REF!</v>
      </c>
    </row>
    <row r="9323" spans="1:6" ht="16.5" x14ac:dyDescent="0.3">
      <c r="A9323" s="9" t="s">
        <v>13002</v>
      </c>
      <c r="B9323" s="9" t="s">
        <v>3116</v>
      </c>
      <c r="C9323" s="10">
        <v>43068</v>
      </c>
      <c r="D9323" s="9">
        <v>4838770758</v>
      </c>
      <c r="E9323" s="9" t="e">
        <f>INDEX(#REF!:#REF!,MATCH($D9323,#REF!:#REF!,0),MATCH(#REF!,#REF!:#REF!,0))</f>
        <v>#REF!</v>
      </c>
      <c r="F9323" s="9" t="e">
        <f>INDEX(#REF!:#REF!,MATCH($D9323,#REF!:#REF!,0),MATCH(#REF!,#REF!:#REF!,0))</f>
        <v>#REF!</v>
      </c>
    </row>
    <row r="9324" spans="1:6" ht="16.5" x14ac:dyDescent="0.3">
      <c r="A9324" s="9" t="s">
        <v>13001</v>
      </c>
      <c r="B9324" s="9" t="s">
        <v>2878</v>
      </c>
      <c r="C9324" s="10">
        <v>17056</v>
      </c>
      <c r="D9324" s="9">
        <v>7516977292</v>
      </c>
      <c r="E9324" s="9" t="e">
        <f>INDEX(#REF!:#REF!,MATCH($D9324,#REF!:#REF!,0),MATCH(#REF!,#REF!:#REF!,0))</f>
        <v>#REF!</v>
      </c>
      <c r="F9324" s="9" t="e">
        <f>INDEX(#REF!:#REF!,MATCH($D9324,#REF!:#REF!,0),MATCH(#REF!,#REF!:#REF!,0))</f>
        <v>#REF!</v>
      </c>
    </row>
    <row r="9325" spans="1:6" ht="16.5" x14ac:dyDescent="0.3">
      <c r="A9325" s="9" t="s">
        <v>13000</v>
      </c>
      <c r="B9325" s="9" t="s">
        <v>2845</v>
      </c>
      <c r="C9325" s="10">
        <v>56892</v>
      </c>
      <c r="D9325" s="9">
        <v>9328457335</v>
      </c>
      <c r="E9325" s="9" t="e">
        <f>INDEX(#REF!:#REF!,MATCH($D9325,#REF!:#REF!,0),MATCH(#REF!,#REF!:#REF!,0))</f>
        <v>#REF!</v>
      </c>
      <c r="F9325" s="9" t="e">
        <f>INDEX(#REF!:#REF!,MATCH($D9325,#REF!:#REF!,0),MATCH(#REF!,#REF!:#REF!,0))</f>
        <v>#REF!</v>
      </c>
    </row>
    <row r="9326" spans="1:6" ht="16.5" x14ac:dyDescent="0.3">
      <c r="A9326" s="9" t="s">
        <v>12999</v>
      </c>
      <c r="B9326" s="9" t="s">
        <v>3841</v>
      </c>
      <c r="C9326" s="10">
        <v>37620</v>
      </c>
      <c r="D9326" s="9">
        <v>3935718624</v>
      </c>
      <c r="E9326" s="9" t="e">
        <f>INDEX(#REF!:#REF!,MATCH($D9326,#REF!:#REF!,0),MATCH(#REF!,#REF!:#REF!,0))</f>
        <v>#REF!</v>
      </c>
      <c r="F9326" s="9" t="e">
        <f>INDEX(#REF!:#REF!,MATCH($D9326,#REF!:#REF!,0),MATCH(#REF!,#REF!:#REF!,0))</f>
        <v>#REF!</v>
      </c>
    </row>
    <row r="9327" spans="1:6" ht="16.5" x14ac:dyDescent="0.3">
      <c r="A9327" s="9" t="s">
        <v>12998</v>
      </c>
      <c r="B9327" s="9" t="s">
        <v>2230</v>
      </c>
      <c r="C9327" s="10">
        <v>23933</v>
      </c>
      <c r="D9327" s="9">
        <v>5474718616</v>
      </c>
      <c r="E9327" s="9" t="e">
        <f>INDEX(#REF!:#REF!,MATCH($D9327,#REF!:#REF!,0),MATCH(#REF!,#REF!:#REF!,0))</f>
        <v>#REF!</v>
      </c>
      <c r="F9327" s="9" t="e">
        <f>INDEX(#REF!:#REF!,MATCH($D9327,#REF!:#REF!,0),MATCH(#REF!,#REF!:#REF!,0))</f>
        <v>#REF!</v>
      </c>
    </row>
    <row r="9328" spans="1:6" ht="16.5" x14ac:dyDescent="0.3">
      <c r="A9328" s="9" t="s">
        <v>12997</v>
      </c>
      <c r="B9328" s="9" t="s">
        <v>2250</v>
      </c>
      <c r="C9328" s="10">
        <v>52644</v>
      </c>
      <c r="D9328" s="9">
        <v>895027720</v>
      </c>
      <c r="E9328" s="9" t="e">
        <f>INDEX(#REF!:#REF!,MATCH($D9328,#REF!:#REF!,0),MATCH(#REF!,#REF!:#REF!,0))</f>
        <v>#REF!</v>
      </c>
      <c r="F9328" s="9" t="e">
        <f>INDEX(#REF!:#REF!,MATCH($D9328,#REF!:#REF!,0),MATCH(#REF!,#REF!:#REF!,0))</f>
        <v>#REF!</v>
      </c>
    </row>
    <row r="9329" spans="1:6" ht="16.5" x14ac:dyDescent="0.3">
      <c r="A9329" s="9" t="s">
        <v>12996</v>
      </c>
      <c r="B9329" s="9" t="s">
        <v>2496</v>
      </c>
      <c r="C9329" s="10">
        <v>20709</v>
      </c>
      <c r="D9329" s="9">
        <v>6084639828</v>
      </c>
      <c r="E9329" s="9" t="e">
        <f>INDEX(#REF!:#REF!,MATCH($D9329,#REF!:#REF!,0),MATCH(#REF!,#REF!:#REF!,0))</f>
        <v>#REF!</v>
      </c>
      <c r="F9329" s="9" t="e">
        <f>INDEX(#REF!:#REF!,MATCH($D9329,#REF!:#REF!,0),MATCH(#REF!,#REF!:#REF!,0))</f>
        <v>#REF!</v>
      </c>
    </row>
    <row r="9330" spans="1:6" ht="16.5" x14ac:dyDescent="0.3">
      <c r="A9330" s="9" t="s">
        <v>12995</v>
      </c>
      <c r="B9330" s="9" t="s">
        <v>2056</v>
      </c>
      <c r="C9330" s="10">
        <v>42394</v>
      </c>
      <c r="D9330" s="9">
        <v>2355104786</v>
      </c>
      <c r="E9330" s="9" t="e">
        <f>INDEX(#REF!:#REF!,MATCH($D9330,#REF!:#REF!,0),MATCH(#REF!,#REF!:#REF!,0))</f>
        <v>#REF!</v>
      </c>
      <c r="F9330" s="9" t="e">
        <f>INDEX(#REF!:#REF!,MATCH($D9330,#REF!:#REF!,0),MATCH(#REF!,#REF!:#REF!,0))</f>
        <v>#REF!</v>
      </c>
    </row>
    <row r="9331" spans="1:6" ht="16.5" x14ac:dyDescent="0.3">
      <c r="A9331" s="9" t="s">
        <v>12994</v>
      </c>
      <c r="B9331" s="9" t="s">
        <v>2144</v>
      </c>
      <c r="C9331" s="10">
        <v>36036</v>
      </c>
      <c r="D9331" s="9">
        <v>9312128221</v>
      </c>
      <c r="E9331" s="9" t="e">
        <f>INDEX(#REF!:#REF!,MATCH($D9331,#REF!:#REF!,0),MATCH(#REF!,#REF!:#REF!,0))</f>
        <v>#REF!</v>
      </c>
      <c r="F9331" s="9" t="e">
        <f>INDEX(#REF!:#REF!,MATCH($D9331,#REF!:#REF!,0),MATCH(#REF!,#REF!:#REF!,0))</f>
        <v>#REF!</v>
      </c>
    </row>
    <row r="9332" spans="1:6" ht="16.5" x14ac:dyDescent="0.3">
      <c r="A9332" s="9" t="s">
        <v>12993</v>
      </c>
      <c r="B9332" s="9" t="s">
        <v>2768</v>
      </c>
      <c r="C9332" s="10">
        <v>10824</v>
      </c>
      <c r="D9332" s="9">
        <v>4900475084</v>
      </c>
      <c r="E9332" s="9" t="e">
        <f>INDEX(#REF!:#REF!,MATCH($D9332,#REF!:#REF!,0),MATCH(#REF!,#REF!:#REF!,0))</f>
        <v>#REF!</v>
      </c>
      <c r="F9332" s="9" t="e">
        <f>INDEX(#REF!:#REF!,MATCH($D9332,#REF!:#REF!,0),MATCH(#REF!,#REF!:#REF!,0))</f>
        <v>#REF!</v>
      </c>
    </row>
    <row r="9333" spans="1:6" ht="16.5" x14ac:dyDescent="0.3">
      <c r="A9333" s="9" t="s">
        <v>12992</v>
      </c>
      <c r="B9333" s="9" t="s">
        <v>2485</v>
      </c>
      <c r="C9333" s="10">
        <v>13961</v>
      </c>
      <c r="D9333" s="9">
        <v>250257920</v>
      </c>
      <c r="E9333" s="9" t="e">
        <f>INDEX(#REF!:#REF!,MATCH($D9333,#REF!:#REF!,0),MATCH(#REF!,#REF!:#REF!,0))</f>
        <v>#REF!</v>
      </c>
      <c r="F9333" s="9" t="e">
        <f>INDEX(#REF!:#REF!,MATCH($D9333,#REF!:#REF!,0),MATCH(#REF!,#REF!:#REF!,0))</f>
        <v>#REF!</v>
      </c>
    </row>
    <row r="9334" spans="1:6" ht="16.5" x14ac:dyDescent="0.3">
      <c r="A9334" s="9" t="s">
        <v>12991</v>
      </c>
      <c r="B9334" s="9" t="s">
        <v>2673</v>
      </c>
      <c r="C9334" s="10">
        <v>26942</v>
      </c>
      <c r="D9334" s="9">
        <v>9293760045</v>
      </c>
      <c r="E9334" s="9" t="e">
        <f>INDEX(#REF!:#REF!,MATCH($D9334,#REF!:#REF!,0),MATCH(#REF!,#REF!:#REF!,0))</f>
        <v>#REF!</v>
      </c>
      <c r="F9334" s="9" t="e">
        <f>INDEX(#REF!:#REF!,MATCH($D9334,#REF!:#REF!,0),MATCH(#REF!,#REF!:#REF!,0))</f>
        <v>#REF!</v>
      </c>
    </row>
    <row r="9335" spans="1:6" ht="16.5" x14ac:dyDescent="0.3">
      <c r="A9335" s="9" t="s">
        <v>12990</v>
      </c>
      <c r="B9335" s="9" t="s">
        <v>3366</v>
      </c>
      <c r="C9335" s="10">
        <v>27065</v>
      </c>
      <c r="D9335" s="9">
        <v>7741079360</v>
      </c>
      <c r="E9335" s="9" t="e">
        <f>INDEX(#REF!:#REF!,MATCH($D9335,#REF!:#REF!,0),MATCH(#REF!,#REF!:#REF!,0))</f>
        <v>#REF!</v>
      </c>
      <c r="F9335" s="9" t="e">
        <f>INDEX(#REF!:#REF!,MATCH($D9335,#REF!:#REF!,0),MATCH(#REF!,#REF!:#REF!,0))</f>
        <v>#REF!</v>
      </c>
    </row>
    <row r="9336" spans="1:6" ht="16.5" x14ac:dyDescent="0.3">
      <c r="A9336" s="9" t="s">
        <v>12989</v>
      </c>
      <c r="B9336" s="9" t="s">
        <v>2125</v>
      </c>
      <c r="C9336" s="10">
        <v>33886</v>
      </c>
      <c r="D9336" s="9">
        <v>2885061928</v>
      </c>
      <c r="E9336" s="9" t="e">
        <f>INDEX(#REF!:#REF!,MATCH($D9336,#REF!:#REF!,0),MATCH(#REF!,#REF!:#REF!,0))</f>
        <v>#REF!</v>
      </c>
      <c r="F9336" s="9" t="e">
        <f>INDEX(#REF!:#REF!,MATCH($D9336,#REF!:#REF!,0),MATCH(#REF!,#REF!:#REF!,0))</f>
        <v>#REF!</v>
      </c>
    </row>
    <row r="9337" spans="1:6" ht="16.5" x14ac:dyDescent="0.3">
      <c r="A9337" s="9" t="s">
        <v>12988</v>
      </c>
      <c r="B9337" s="9" t="s">
        <v>2085</v>
      </c>
      <c r="C9337" s="10">
        <v>10034</v>
      </c>
      <c r="D9337" s="9">
        <v>87033755</v>
      </c>
      <c r="E9337" s="9" t="e">
        <f>INDEX(#REF!:#REF!,MATCH($D9337,#REF!:#REF!,0),MATCH(#REF!,#REF!:#REF!,0))</f>
        <v>#REF!</v>
      </c>
      <c r="F9337" s="9" t="e">
        <f>INDEX(#REF!:#REF!,MATCH($D9337,#REF!:#REF!,0),MATCH(#REF!,#REF!:#REF!,0))</f>
        <v>#REF!</v>
      </c>
    </row>
    <row r="9338" spans="1:6" ht="16.5" x14ac:dyDescent="0.3">
      <c r="A9338" s="9" t="s">
        <v>12987</v>
      </c>
      <c r="B9338" s="9" t="s">
        <v>2537</v>
      </c>
      <c r="C9338" s="10">
        <v>51833</v>
      </c>
      <c r="D9338" s="9">
        <v>1953937357</v>
      </c>
      <c r="E9338" s="9" t="e">
        <f>INDEX(#REF!:#REF!,MATCH($D9338,#REF!:#REF!,0),MATCH(#REF!,#REF!:#REF!,0))</f>
        <v>#REF!</v>
      </c>
      <c r="F9338" s="9" t="e">
        <f>INDEX(#REF!:#REF!,MATCH($D9338,#REF!:#REF!,0),MATCH(#REF!,#REF!:#REF!,0))</f>
        <v>#REF!</v>
      </c>
    </row>
    <row r="9339" spans="1:6" ht="16.5" x14ac:dyDescent="0.3">
      <c r="A9339" s="9" t="s">
        <v>12986</v>
      </c>
      <c r="B9339" s="9" t="s">
        <v>1955</v>
      </c>
      <c r="C9339" s="10">
        <v>53592</v>
      </c>
      <c r="D9339" s="9">
        <v>7979647432</v>
      </c>
      <c r="E9339" s="9" t="e">
        <f>INDEX(#REF!:#REF!,MATCH($D9339,#REF!:#REF!,0),MATCH(#REF!,#REF!:#REF!,0))</f>
        <v>#REF!</v>
      </c>
      <c r="F9339" s="9" t="e">
        <f>INDEX(#REF!:#REF!,MATCH($D9339,#REF!:#REF!,0),MATCH(#REF!,#REF!:#REF!,0))</f>
        <v>#REF!</v>
      </c>
    </row>
    <row r="9340" spans="1:6" ht="16.5" x14ac:dyDescent="0.3">
      <c r="A9340" s="9" t="s">
        <v>12985</v>
      </c>
      <c r="B9340" s="9" t="s">
        <v>3200</v>
      </c>
      <c r="C9340" s="10">
        <v>42917</v>
      </c>
      <c r="D9340" s="9">
        <v>4866916575</v>
      </c>
      <c r="E9340" s="9" t="e">
        <f>INDEX(#REF!:#REF!,MATCH($D9340,#REF!:#REF!,0),MATCH(#REF!,#REF!:#REF!,0))</f>
        <v>#REF!</v>
      </c>
      <c r="F9340" s="9" t="e">
        <f>INDEX(#REF!:#REF!,MATCH($D9340,#REF!:#REF!,0),MATCH(#REF!,#REF!:#REF!,0))</f>
        <v>#REF!</v>
      </c>
    </row>
    <row r="9341" spans="1:6" ht="16.5" x14ac:dyDescent="0.3">
      <c r="A9341" s="9" t="s">
        <v>12984</v>
      </c>
      <c r="B9341" s="9" t="s">
        <v>2304</v>
      </c>
      <c r="C9341" s="10">
        <v>50740</v>
      </c>
      <c r="D9341" s="9">
        <v>6836716731</v>
      </c>
      <c r="E9341" s="9" t="e">
        <f>INDEX(#REF!:#REF!,MATCH($D9341,#REF!:#REF!,0),MATCH(#REF!,#REF!:#REF!,0))</f>
        <v>#REF!</v>
      </c>
      <c r="F9341" s="9" t="e">
        <f>INDEX(#REF!:#REF!,MATCH($D9341,#REF!:#REF!,0),MATCH(#REF!,#REF!:#REF!,0))</f>
        <v>#REF!</v>
      </c>
    </row>
    <row r="9342" spans="1:6" ht="16.5" x14ac:dyDescent="0.3">
      <c r="A9342" s="9" t="s">
        <v>12983</v>
      </c>
      <c r="B9342" s="9" t="s">
        <v>3229</v>
      </c>
      <c r="C9342" s="10">
        <v>38006</v>
      </c>
      <c r="D9342" s="9">
        <v>9686840923</v>
      </c>
      <c r="E9342" s="9" t="e">
        <f>INDEX(#REF!:#REF!,MATCH($D9342,#REF!:#REF!,0),MATCH(#REF!,#REF!:#REF!,0))</f>
        <v>#REF!</v>
      </c>
      <c r="F9342" s="9" t="e">
        <f>INDEX(#REF!:#REF!,MATCH($D9342,#REF!:#REF!,0),MATCH(#REF!,#REF!:#REF!,0))</f>
        <v>#REF!</v>
      </c>
    </row>
    <row r="9343" spans="1:6" ht="16.5" x14ac:dyDescent="0.3">
      <c r="A9343" s="9" t="s">
        <v>12982</v>
      </c>
      <c r="B9343" s="9" t="s">
        <v>2450</v>
      </c>
      <c r="C9343" s="10">
        <v>52894</v>
      </c>
      <c r="D9343" s="9">
        <v>2307209530</v>
      </c>
      <c r="E9343" s="9" t="e">
        <f>INDEX(#REF!:#REF!,MATCH($D9343,#REF!:#REF!,0),MATCH(#REF!,#REF!:#REF!,0))</f>
        <v>#REF!</v>
      </c>
      <c r="F9343" s="9" t="e">
        <f>INDEX(#REF!:#REF!,MATCH($D9343,#REF!:#REF!,0),MATCH(#REF!,#REF!:#REF!,0))</f>
        <v>#REF!</v>
      </c>
    </row>
    <row r="9344" spans="1:6" ht="16.5" x14ac:dyDescent="0.3">
      <c r="A9344" s="9" t="s">
        <v>12981</v>
      </c>
      <c r="B9344" s="9" t="s">
        <v>2125</v>
      </c>
      <c r="C9344" s="10">
        <v>41262</v>
      </c>
      <c r="D9344" s="9">
        <v>2066028762</v>
      </c>
      <c r="E9344" s="9" t="e">
        <f>INDEX(#REF!:#REF!,MATCH($D9344,#REF!:#REF!,0),MATCH(#REF!,#REF!:#REF!,0))</f>
        <v>#REF!</v>
      </c>
      <c r="F9344" s="9" t="e">
        <f>INDEX(#REF!:#REF!,MATCH($D9344,#REF!:#REF!,0),MATCH(#REF!,#REF!:#REF!,0))</f>
        <v>#REF!</v>
      </c>
    </row>
    <row r="9345" spans="1:6" ht="16.5" x14ac:dyDescent="0.3">
      <c r="A9345" s="9" t="s">
        <v>12980</v>
      </c>
      <c r="B9345" s="9" t="s">
        <v>4007</v>
      </c>
      <c r="C9345" s="10">
        <v>33520</v>
      </c>
      <c r="D9345" s="9">
        <v>7427985850</v>
      </c>
      <c r="E9345" s="9" t="e">
        <f>INDEX(#REF!:#REF!,MATCH($D9345,#REF!:#REF!,0),MATCH(#REF!,#REF!:#REF!,0))</f>
        <v>#REF!</v>
      </c>
      <c r="F9345" s="9" t="e">
        <f>INDEX(#REF!:#REF!,MATCH($D9345,#REF!:#REF!,0),MATCH(#REF!,#REF!:#REF!,0))</f>
        <v>#REF!</v>
      </c>
    </row>
    <row r="9346" spans="1:6" ht="16.5" x14ac:dyDescent="0.3">
      <c r="A9346" s="9" t="s">
        <v>12979</v>
      </c>
      <c r="B9346" s="9" t="s">
        <v>2386</v>
      </c>
      <c r="C9346" s="10">
        <v>23449</v>
      </c>
      <c r="D9346" s="9">
        <v>2234966051</v>
      </c>
      <c r="E9346" s="9" t="e">
        <f>INDEX(#REF!:#REF!,MATCH($D9346,#REF!:#REF!,0),MATCH(#REF!,#REF!:#REF!,0))</f>
        <v>#REF!</v>
      </c>
      <c r="F9346" s="9" t="e">
        <f>INDEX(#REF!:#REF!,MATCH($D9346,#REF!:#REF!,0),MATCH(#REF!,#REF!:#REF!,0))</f>
        <v>#REF!</v>
      </c>
    </row>
    <row r="9347" spans="1:6" ht="16.5" x14ac:dyDescent="0.3">
      <c r="A9347" s="9" t="s">
        <v>12978</v>
      </c>
      <c r="B9347" s="9" t="s">
        <v>3580</v>
      </c>
      <c r="C9347" s="10">
        <v>37773</v>
      </c>
      <c r="D9347" s="9">
        <v>3227873028</v>
      </c>
      <c r="E9347" s="9" t="e">
        <f>INDEX(#REF!:#REF!,MATCH($D9347,#REF!:#REF!,0),MATCH(#REF!,#REF!:#REF!,0))</f>
        <v>#REF!</v>
      </c>
      <c r="F9347" s="9" t="e">
        <f>INDEX(#REF!:#REF!,MATCH($D9347,#REF!:#REF!,0),MATCH(#REF!,#REF!:#REF!,0))</f>
        <v>#REF!</v>
      </c>
    </row>
    <row r="9348" spans="1:6" ht="16.5" x14ac:dyDescent="0.3">
      <c r="A9348" s="9" t="s">
        <v>12977</v>
      </c>
      <c r="B9348" s="9" t="s">
        <v>1963</v>
      </c>
      <c r="C9348" s="10">
        <v>22287</v>
      </c>
      <c r="D9348" s="9">
        <v>8204786093</v>
      </c>
      <c r="E9348" s="9" t="e">
        <f>INDEX(#REF!:#REF!,MATCH($D9348,#REF!:#REF!,0),MATCH(#REF!,#REF!:#REF!,0))</f>
        <v>#REF!</v>
      </c>
      <c r="F9348" s="9" t="e">
        <f>INDEX(#REF!:#REF!,MATCH($D9348,#REF!:#REF!,0),MATCH(#REF!,#REF!:#REF!,0))</f>
        <v>#REF!</v>
      </c>
    </row>
    <row r="9349" spans="1:6" ht="16.5" x14ac:dyDescent="0.3">
      <c r="A9349" s="9" t="s">
        <v>12976</v>
      </c>
      <c r="B9349" s="9" t="s">
        <v>1969</v>
      </c>
      <c r="C9349" s="10">
        <v>49141</v>
      </c>
      <c r="D9349" s="9">
        <v>5603002824</v>
      </c>
      <c r="E9349" s="9" t="e">
        <f>INDEX(#REF!:#REF!,MATCH($D9349,#REF!:#REF!,0),MATCH(#REF!,#REF!:#REF!,0))</f>
        <v>#REF!</v>
      </c>
      <c r="F9349" s="9" t="e">
        <f>INDEX(#REF!:#REF!,MATCH($D9349,#REF!:#REF!,0),MATCH(#REF!,#REF!:#REF!,0))</f>
        <v>#REF!</v>
      </c>
    </row>
    <row r="9350" spans="1:6" ht="16.5" x14ac:dyDescent="0.3">
      <c r="A9350" s="9" t="s">
        <v>12975</v>
      </c>
      <c r="B9350" s="9" t="s">
        <v>2568</v>
      </c>
      <c r="C9350" s="10">
        <v>59775</v>
      </c>
      <c r="D9350" s="9">
        <v>146065492</v>
      </c>
      <c r="E9350" s="9" t="e">
        <f>INDEX(#REF!:#REF!,MATCH($D9350,#REF!:#REF!,0),MATCH(#REF!,#REF!:#REF!,0))</f>
        <v>#REF!</v>
      </c>
      <c r="F9350" s="9" t="e">
        <f>INDEX(#REF!:#REF!,MATCH($D9350,#REF!:#REF!,0),MATCH(#REF!,#REF!:#REF!,0))</f>
        <v>#REF!</v>
      </c>
    </row>
    <row r="9351" spans="1:6" ht="16.5" x14ac:dyDescent="0.3">
      <c r="A9351" s="9" t="s">
        <v>12974</v>
      </c>
      <c r="B9351" s="9" t="s">
        <v>2349</v>
      </c>
      <c r="C9351" s="10">
        <v>42871</v>
      </c>
      <c r="D9351" s="9">
        <v>8904404991</v>
      </c>
      <c r="E9351" s="9" t="e">
        <f>INDEX(#REF!:#REF!,MATCH($D9351,#REF!:#REF!,0),MATCH(#REF!,#REF!:#REF!,0))</f>
        <v>#REF!</v>
      </c>
      <c r="F9351" s="9" t="e">
        <f>INDEX(#REF!:#REF!,MATCH($D9351,#REF!:#REF!,0),MATCH(#REF!,#REF!:#REF!,0))</f>
        <v>#REF!</v>
      </c>
    </row>
    <row r="9352" spans="1:6" ht="16.5" x14ac:dyDescent="0.3">
      <c r="A9352" s="9" t="s">
        <v>12973</v>
      </c>
      <c r="B9352" s="9" t="s">
        <v>2042</v>
      </c>
      <c r="C9352" s="10">
        <v>13943</v>
      </c>
      <c r="D9352" s="9">
        <v>304906506</v>
      </c>
      <c r="E9352" s="9" t="e">
        <f>INDEX(#REF!:#REF!,MATCH($D9352,#REF!:#REF!,0),MATCH(#REF!,#REF!:#REF!,0))</f>
        <v>#REF!</v>
      </c>
      <c r="F9352" s="9" t="e">
        <f>INDEX(#REF!:#REF!,MATCH($D9352,#REF!:#REF!,0),MATCH(#REF!,#REF!:#REF!,0))</f>
        <v>#REF!</v>
      </c>
    </row>
    <row r="9353" spans="1:6" ht="16.5" x14ac:dyDescent="0.3">
      <c r="A9353" s="9" t="s">
        <v>12972</v>
      </c>
      <c r="B9353" s="9" t="s">
        <v>2584</v>
      </c>
      <c r="C9353" s="10">
        <v>24895</v>
      </c>
      <c r="D9353" s="9">
        <v>5988565948</v>
      </c>
      <c r="E9353" s="9" t="e">
        <f>INDEX(#REF!:#REF!,MATCH($D9353,#REF!:#REF!,0),MATCH(#REF!,#REF!:#REF!,0))</f>
        <v>#REF!</v>
      </c>
      <c r="F9353" s="9" t="e">
        <f>INDEX(#REF!:#REF!,MATCH($D9353,#REF!:#REF!,0),MATCH(#REF!,#REF!:#REF!,0))</f>
        <v>#REF!</v>
      </c>
    </row>
    <row r="9354" spans="1:6" ht="16.5" x14ac:dyDescent="0.3">
      <c r="A9354" s="9" t="s">
        <v>12971</v>
      </c>
      <c r="B9354" s="9" t="s">
        <v>2293</v>
      </c>
      <c r="C9354" s="10">
        <v>39548</v>
      </c>
      <c r="D9354" s="9">
        <v>8750494546</v>
      </c>
      <c r="E9354" s="9" t="e">
        <f>INDEX(#REF!:#REF!,MATCH($D9354,#REF!:#REF!,0),MATCH(#REF!,#REF!:#REF!,0))</f>
        <v>#REF!</v>
      </c>
      <c r="F9354" s="9" t="e">
        <f>INDEX(#REF!:#REF!,MATCH($D9354,#REF!:#REF!,0),MATCH(#REF!,#REF!:#REF!,0))</f>
        <v>#REF!</v>
      </c>
    </row>
    <row r="9355" spans="1:6" ht="16.5" x14ac:dyDescent="0.3">
      <c r="A9355" s="9" t="s">
        <v>12970</v>
      </c>
      <c r="B9355" s="9" t="s">
        <v>2368</v>
      </c>
      <c r="C9355" s="10">
        <v>26544</v>
      </c>
      <c r="D9355" s="9">
        <v>9684187432</v>
      </c>
      <c r="E9355" s="9" t="e">
        <f>INDEX(#REF!:#REF!,MATCH($D9355,#REF!:#REF!,0),MATCH(#REF!,#REF!:#REF!,0))</f>
        <v>#REF!</v>
      </c>
      <c r="F9355" s="9" t="e">
        <f>INDEX(#REF!:#REF!,MATCH($D9355,#REF!:#REF!,0),MATCH(#REF!,#REF!:#REF!,0))</f>
        <v>#REF!</v>
      </c>
    </row>
    <row r="9356" spans="1:6" ht="16.5" x14ac:dyDescent="0.3">
      <c r="A9356" s="9" t="s">
        <v>12969</v>
      </c>
      <c r="B9356" s="9" t="s">
        <v>2357</v>
      </c>
      <c r="C9356" s="10">
        <v>41258</v>
      </c>
      <c r="D9356" s="9">
        <v>9686840923</v>
      </c>
      <c r="E9356" s="9" t="e">
        <f>INDEX(#REF!:#REF!,MATCH($D9356,#REF!:#REF!,0),MATCH(#REF!,#REF!:#REF!,0))</f>
        <v>#REF!</v>
      </c>
      <c r="F9356" s="9" t="e">
        <f>INDEX(#REF!:#REF!,MATCH($D9356,#REF!:#REF!,0),MATCH(#REF!,#REF!:#REF!,0))</f>
        <v>#REF!</v>
      </c>
    </row>
    <row r="9357" spans="1:6" ht="16.5" x14ac:dyDescent="0.3">
      <c r="A9357" s="9" t="s">
        <v>12968</v>
      </c>
      <c r="B9357" s="9" t="s">
        <v>2117</v>
      </c>
      <c r="C9357" s="10">
        <v>59328</v>
      </c>
      <c r="D9357" s="9">
        <v>898924138</v>
      </c>
      <c r="E9357" s="9" t="e">
        <f>INDEX(#REF!:#REF!,MATCH($D9357,#REF!:#REF!,0),MATCH(#REF!,#REF!:#REF!,0))</f>
        <v>#REF!</v>
      </c>
      <c r="F9357" s="9" t="e">
        <f>INDEX(#REF!:#REF!,MATCH($D9357,#REF!:#REF!,0),MATCH(#REF!,#REF!:#REF!,0))</f>
        <v>#REF!</v>
      </c>
    </row>
    <row r="9358" spans="1:6" ht="16.5" x14ac:dyDescent="0.3">
      <c r="A9358" s="9" t="s">
        <v>12967</v>
      </c>
      <c r="B9358" s="9" t="s">
        <v>2085</v>
      </c>
      <c r="C9358" s="10">
        <v>51347</v>
      </c>
      <c r="D9358" s="9">
        <v>8733080267</v>
      </c>
      <c r="E9358" s="9" t="e">
        <f>INDEX(#REF!:#REF!,MATCH($D9358,#REF!:#REF!,0),MATCH(#REF!,#REF!:#REF!,0))</f>
        <v>#REF!</v>
      </c>
      <c r="F9358" s="9" t="e">
        <f>INDEX(#REF!:#REF!,MATCH($D9358,#REF!:#REF!,0),MATCH(#REF!,#REF!:#REF!,0))</f>
        <v>#REF!</v>
      </c>
    </row>
    <row r="9359" spans="1:6" ht="16.5" x14ac:dyDescent="0.3">
      <c r="A9359" s="9" t="s">
        <v>12966</v>
      </c>
      <c r="B9359" s="9" t="s">
        <v>1981</v>
      </c>
      <c r="C9359" s="10">
        <v>25552</v>
      </c>
      <c r="D9359" s="9">
        <v>1009146149</v>
      </c>
      <c r="E9359" s="9" t="e">
        <f>INDEX(#REF!:#REF!,MATCH($D9359,#REF!:#REF!,0),MATCH(#REF!,#REF!:#REF!,0))</f>
        <v>#REF!</v>
      </c>
      <c r="F9359" s="9" t="e">
        <f>INDEX(#REF!:#REF!,MATCH($D9359,#REF!:#REF!,0),MATCH(#REF!,#REF!:#REF!,0))</f>
        <v>#REF!</v>
      </c>
    </row>
    <row r="9360" spans="1:6" ht="16.5" x14ac:dyDescent="0.3">
      <c r="A9360" s="9" t="s">
        <v>12965</v>
      </c>
      <c r="B9360" s="9" t="s">
        <v>2005</v>
      </c>
      <c r="C9360" s="10">
        <v>23270</v>
      </c>
      <c r="D9360" s="9">
        <v>4487905370</v>
      </c>
      <c r="E9360" s="9" t="e">
        <f>INDEX(#REF!:#REF!,MATCH($D9360,#REF!:#REF!,0),MATCH(#REF!,#REF!:#REF!,0))</f>
        <v>#REF!</v>
      </c>
      <c r="F9360" s="9" t="e">
        <f>INDEX(#REF!:#REF!,MATCH($D9360,#REF!:#REF!,0),MATCH(#REF!,#REF!:#REF!,0))</f>
        <v>#REF!</v>
      </c>
    </row>
    <row r="9361" spans="1:6" ht="16.5" x14ac:dyDescent="0.3">
      <c r="A9361" s="9" t="s">
        <v>12964</v>
      </c>
      <c r="B9361" s="9" t="s">
        <v>2459</v>
      </c>
      <c r="C9361" s="10">
        <v>15278</v>
      </c>
      <c r="D9361" s="9">
        <v>1895483948</v>
      </c>
      <c r="E9361" s="9" t="e">
        <f>INDEX(#REF!:#REF!,MATCH($D9361,#REF!:#REF!,0),MATCH(#REF!,#REF!:#REF!,0))</f>
        <v>#REF!</v>
      </c>
      <c r="F9361" s="9" t="e">
        <f>INDEX(#REF!:#REF!,MATCH($D9361,#REF!:#REF!,0),MATCH(#REF!,#REF!:#REF!,0))</f>
        <v>#REF!</v>
      </c>
    </row>
    <row r="9362" spans="1:6" ht="16.5" x14ac:dyDescent="0.3">
      <c r="A9362" s="9" t="s">
        <v>12963</v>
      </c>
      <c r="B9362" s="9" t="s">
        <v>2105</v>
      </c>
      <c r="C9362" s="10">
        <v>42141</v>
      </c>
      <c r="D9362" s="9">
        <v>9057758911</v>
      </c>
      <c r="E9362" s="9" t="e">
        <f>INDEX(#REF!:#REF!,MATCH($D9362,#REF!:#REF!,0),MATCH(#REF!,#REF!:#REF!,0))</f>
        <v>#REF!</v>
      </c>
      <c r="F9362" s="9" t="e">
        <f>INDEX(#REF!:#REF!,MATCH($D9362,#REF!:#REF!,0),MATCH(#REF!,#REF!:#REF!,0))</f>
        <v>#REF!</v>
      </c>
    </row>
    <row r="9363" spans="1:6" ht="16.5" x14ac:dyDescent="0.3">
      <c r="A9363" s="9" t="s">
        <v>12962</v>
      </c>
      <c r="B9363" s="9" t="s">
        <v>2532</v>
      </c>
      <c r="C9363" s="10">
        <v>11488</v>
      </c>
      <c r="D9363" s="9">
        <v>9267164694</v>
      </c>
      <c r="E9363" s="9" t="e">
        <f>INDEX(#REF!:#REF!,MATCH($D9363,#REF!:#REF!,0),MATCH(#REF!,#REF!:#REF!,0))</f>
        <v>#REF!</v>
      </c>
      <c r="F9363" s="9" t="e">
        <f>INDEX(#REF!:#REF!,MATCH($D9363,#REF!:#REF!,0),MATCH(#REF!,#REF!:#REF!,0))</f>
        <v>#REF!</v>
      </c>
    </row>
    <row r="9364" spans="1:6" ht="16.5" x14ac:dyDescent="0.3">
      <c r="A9364" s="9" t="s">
        <v>12961</v>
      </c>
      <c r="B9364" s="9" t="s">
        <v>2428</v>
      </c>
      <c r="C9364" s="10">
        <v>58293</v>
      </c>
      <c r="D9364" s="9">
        <v>2809344809</v>
      </c>
      <c r="E9364" s="9" t="e">
        <f>INDEX(#REF!:#REF!,MATCH($D9364,#REF!:#REF!,0),MATCH(#REF!,#REF!:#REF!,0))</f>
        <v>#REF!</v>
      </c>
      <c r="F9364" s="9" t="e">
        <f>INDEX(#REF!:#REF!,MATCH($D9364,#REF!:#REF!,0),MATCH(#REF!,#REF!:#REF!,0))</f>
        <v>#REF!</v>
      </c>
    </row>
    <row r="9365" spans="1:6" ht="16.5" x14ac:dyDescent="0.3">
      <c r="A9365" s="9" t="s">
        <v>12960</v>
      </c>
      <c r="B9365" s="9" t="s">
        <v>3478</v>
      </c>
      <c r="C9365" s="10">
        <v>25491</v>
      </c>
      <c r="D9365" s="9">
        <v>1462166245</v>
      </c>
      <c r="E9365" s="9" t="e">
        <f>INDEX(#REF!:#REF!,MATCH($D9365,#REF!:#REF!,0),MATCH(#REF!,#REF!:#REF!,0))</f>
        <v>#REF!</v>
      </c>
      <c r="F9365" s="9" t="e">
        <f>INDEX(#REF!:#REF!,MATCH($D9365,#REF!:#REF!,0),MATCH(#REF!,#REF!:#REF!,0))</f>
        <v>#REF!</v>
      </c>
    </row>
    <row r="9366" spans="1:6" ht="16.5" x14ac:dyDescent="0.3">
      <c r="A9366" s="9" t="s">
        <v>12959</v>
      </c>
      <c r="B9366" s="9" t="s">
        <v>3841</v>
      </c>
      <c r="C9366" s="10">
        <v>15988</v>
      </c>
      <c r="D9366" s="9">
        <v>3915983489</v>
      </c>
      <c r="E9366" s="9" t="e">
        <f>INDEX(#REF!:#REF!,MATCH($D9366,#REF!:#REF!,0),MATCH(#REF!,#REF!:#REF!,0))</f>
        <v>#REF!</v>
      </c>
      <c r="F9366" s="9" t="e">
        <f>INDEX(#REF!:#REF!,MATCH($D9366,#REF!:#REF!,0),MATCH(#REF!,#REF!:#REF!,0))</f>
        <v>#REF!</v>
      </c>
    </row>
    <row r="9367" spans="1:6" ht="16.5" x14ac:dyDescent="0.3">
      <c r="A9367" s="9" t="s">
        <v>12958</v>
      </c>
      <c r="B9367" s="9" t="s">
        <v>2023</v>
      </c>
      <c r="C9367" s="10">
        <v>27850</v>
      </c>
      <c r="D9367" s="9">
        <v>397599129</v>
      </c>
      <c r="E9367" s="9" t="e">
        <f>INDEX(#REF!:#REF!,MATCH($D9367,#REF!:#REF!,0),MATCH(#REF!,#REF!:#REF!,0))</f>
        <v>#REF!</v>
      </c>
      <c r="F9367" s="9" t="e">
        <f>INDEX(#REF!:#REF!,MATCH($D9367,#REF!:#REF!,0),MATCH(#REF!,#REF!:#REF!,0))</f>
        <v>#REF!</v>
      </c>
    </row>
    <row r="9368" spans="1:6" ht="16.5" x14ac:dyDescent="0.3">
      <c r="A9368" s="9" t="s">
        <v>12957</v>
      </c>
      <c r="B9368" s="9" t="s">
        <v>2204</v>
      </c>
      <c r="C9368" s="10">
        <v>13717</v>
      </c>
      <c r="D9368" s="9">
        <v>4670832530</v>
      </c>
      <c r="E9368" s="9" t="e">
        <f>INDEX(#REF!:#REF!,MATCH($D9368,#REF!:#REF!,0),MATCH(#REF!,#REF!:#REF!,0))</f>
        <v>#REF!</v>
      </c>
      <c r="F9368" s="9" t="e">
        <f>INDEX(#REF!:#REF!,MATCH($D9368,#REF!:#REF!,0),MATCH(#REF!,#REF!:#REF!,0))</f>
        <v>#REF!</v>
      </c>
    </row>
    <row r="9369" spans="1:6" ht="16.5" x14ac:dyDescent="0.3">
      <c r="A9369" s="9" t="s">
        <v>12956</v>
      </c>
      <c r="B9369" s="9" t="s">
        <v>2277</v>
      </c>
      <c r="C9369" s="10">
        <v>15274</v>
      </c>
      <c r="D9369" s="9">
        <v>9963057691</v>
      </c>
      <c r="E9369" s="9" t="e">
        <f>INDEX(#REF!:#REF!,MATCH($D9369,#REF!:#REF!,0),MATCH(#REF!,#REF!:#REF!,0))</f>
        <v>#REF!</v>
      </c>
      <c r="F9369" s="9" t="e">
        <f>INDEX(#REF!:#REF!,MATCH($D9369,#REF!:#REF!,0),MATCH(#REF!,#REF!:#REF!,0))</f>
        <v>#REF!</v>
      </c>
    </row>
    <row r="9370" spans="1:6" ht="16.5" x14ac:dyDescent="0.3">
      <c r="A9370" s="9" t="s">
        <v>12955</v>
      </c>
      <c r="B9370" s="9" t="s">
        <v>1995</v>
      </c>
      <c r="C9370" s="10">
        <v>34955</v>
      </c>
      <c r="D9370" s="9">
        <v>9686840923</v>
      </c>
      <c r="E9370" s="9" t="e">
        <f>INDEX(#REF!:#REF!,MATCH($D9370,#REF!:#REF!,0),MATCH(#REF!,#REF!:#REF!,0))</f>
        <v>#REF!</v>
      </c>
      <c r="F9370" s="9" t="e">
        <f>INDEX(#REF!:#REF!,MATCH($D9370,#REF!:#REF!,0),MATCH(#REF!,#REF!:#REF!,0))</f>
        <v>#REF!</v>
      </c>
    </row>
    <row r="9371" spans="1:6" ht="16.5" x14ac:dyDescent="0.3">
      <c r="A9371" s="9" t="s">
        <v>12954</v>
      </c>
      <c r="B9371" s="9" t="s">
        <v>2230</v>
      </c>
      <c r="C9371" s="10">
        <v>13665</v>
      </c>
      <c r="D9371" s="9">
        <v>2565290632</v>
      </c>
      <c r="E9371" s="9" t="e">
        <f>INDEX(#REF!:#REF!,MATCH($D9371,#REF!:#REF!,0),MATCH(#REF!,#REF!:#REF!,0))</f>
        <v>#REF!</v>
      </c>
      <c r="F9371" s="9" t="e">
        <f>INDEX(#REF!:#REF!,MATCH($D9371,#REF!:#REF!,0),MATCH(#REF!,#REF!:#REF!,0))</f>
        <v>#REF!</v>
      </c>
    </row>
    <row r="9372" spans="1:6" ht="16.5" x14ac:dyDescent="0.3">
      <c r="A9372" s="9" t="s">
        <v>12953</v>
      </c>
      <c r="B9372" s="9" t="s">
        <v>2521</v>
      </c>
      <c r="C9372" s="10">
        <v>50891</v>
      </c>
      <c r="D9372" s="9">
        <v>8501525324</v>
      </c>
      <c r="E9372" s="9" t="e">
        <f>INDEX(#REF!:#REF!,MATCH($D9372,#REF!:#REF!,0),MATCH(#REF!,#REF!:#REF!,0))</f>
        <v>#REF!</v>
      </c>
      <c r="F9372" s="9" t="e">
        <f>INDEX(#REF!:#REF!,MATCH($D9372,#REF!:#REF!,0),MATCH(#REF!,#REF!:#REF!,0))</f>
        <v>#REF!</v>
      </c>
    </row>
    <row r="9373" spans="1:6" ht="16.5" x14ac:dyDescent="0.3">
      <c r="A9373" s="9" t="s">
        <v>12952</v>
      </c>
      <c r="B9373" s="9" t="s">
        <v>2021</v>
      </c>
      <c r="C9373" s="10">
        <v>15350</v>
      </c>
      <c r="D9373" s="9">
        <v>8162941088</v>
      </c>
      <c r="E9373" s="9" t="e">
        <f>INDEX(#REF!:#REF!,MATCH($D9373,#REF!:#REF!,0),MATCH(#REF!,#REF!:#REF!,0))</f>
        <v>#REF!</v>
      </c>
      <c r="F9373" s="9" t="e">
        <f>INDEX(#REF!:#REF!,MATCH($D9373,#REF!:#REF!,0),MATCH(#REF!,#REF!:#REF!,0))</f>
        <v>#REF!</v>
      </c>
    </row>
    <row r="9374" spans="1:6" ht="16.5" x14ac:dyDescent="0.3">
      <c r="A9374" s="9" t="s">
        <v>12951</v>
      </c>
      <c r="B9374" s="9" t="s">
        <v>2845</v>
      </c>
      <c r="C9374" s="10">
        <v>15367</v>
      </c>
      <c r="D9374" s="9">
        <v>2975315244</v>
      </c>
      <c r="E9374" s="9" t="e">
        <f>INDEX(#REF!:#REF!,MATCH($D9374,#REF!:#REF!,0),MATCH(#REF!,#REF!:#REF!,0))</f>
        <v>#REF!</v>
      </c>
      <c r="F9374" s="9" t="e">
        <f>INDEX(#REF!:#REF!,MATCH($D9374,#REF!:#REF!,0),MATCH(#REF!,#REF!:#REF!,0))</f>
        <v>#REF!</v>
      </c>
    </row>
    <row r="9375" spans="1:6" ht="16.5" x14ac:dyDescent="0.3">
      <c r="A9375" s="9" t="s">
        <v>12950</v>
      </c>
      <c r="B9375" s="9" t="s">
        <v>2201</v>
      </c>
      <c r="C9375" s="10">
        <v>47735</v>
      </c>
      <c r="D9375" s="9">
        <v>8694120054</v>
      </c>
      <c r="E9375" s="9" t="e">
        <f>INDEX(#REF!:#REF!,MATCH($D9375,#REF!:#REF!,0),MATCH(#REF!,#REF!:#REF!,0))</f>
        <v>#REF!</v>
      </c>
      <c r="F9375" s="9" t="e">
        <f>INDEX(#REF!:#REF!,MATCH($D9375,#REF!:#REF!,0),MATCH(#REF!,#REF!:#REF!,0))</f>
        <v>#REF!</v>
      </c>
    </row>
    <row r="9376" spans="1:6" ht="16.5" x14ac:dyDescent="0.3">
      <c r="A9376" s="9" t="s">
        <v>12949</v>
      </c>
      <c r="B9376" s="9" t="s">
        <v>2420</v>
      </c>
      <c r="C9376" s="10">
        <v>51357</v>
      </c>
      <c r="D9376" s="9">
        <v>7621218967</v>
      </c>
      <c r="E9376" s="9" t="e">
        <f>INDEX(#REF!:#REF!,MATCH($D9376,#REF!:#REF!,0),MATCH(#REF!,#REF!:#REF!,0))</f>
        <v>#REF!</v>
      </c>
      <c r="F9376" s="9" t="e">
        <f>INDEX(#REF!:#REF!,MATCH($D9376,#REF!:#REF!,0),MATCH(#REF!,#REF!:#REF!,0))</f>
        <v>#REF!</v>
      </c>
    </row>
    <row r="9377" spans="1:6" ht="16.5" x14ac:dyDescent="0.3">
      <c r="A9377" s="9" t="s">
        <v>12948</v>
      </c>
      <c r="B9377" s="9" t="s">
        <v>3079</v>
      </c>
      <c r="C9377" s="10">
        <v>11759</v>
      </c>
      <c r="D9377" s="9">
        <v>9726644925</v>
      </c>
      <c r="E9377" s="9" t="e">
        <f>INDEX(#REF!:#REF!,MATCH($D9377,#REF!:#REF!,0),MATCH(#REF!,#REF!:#REF!,0))</f>
        <v>#REF!</v>
      </c>
      <c r="F9377" s="9" t="e">
        <f>INDEX(#REF!:#REF!,MATCH($D9377,#REF!:#REF!,0),MATCH(#REF!,#REF!:#REF!,0))</f>
        <v>#REF!</v>
      </c>
    </row>
    <row r="9378" spans="1:6" ht="16.5" x14ac:dyDescent="0.3">
      <c r="A9378" s="9" t="s">
        <v>12947</v>
      </c>
      <c r="B9378" s="9" t="s">
        <v>2707</v>
      </c>
      <c r="C9378" s="10">
        <v>35774</v>
      </c>
      <c r="D9378" s="9">
        <v>3933561566</v>
      </c>
      <c r="E9378" s="9" t="e">
        <f>INDEX(#REF!:#REF!,MATCH($D9378,#REF!:#REF!,0),MATCH(#REF!,#REF!:#REF!,0))</f>
        <v>#REF!</v>
      </c>
      <c r="F9378" s="9" t="e">
        <f>INDEX(#REF!:#REF!,MATCH($D9378,#REF!:#REF!,0),MATCH(#REF!,#REF!:#REF!,0))</f>
        <v>#REF!</v>
      </c>
    </row>
    <row r="9379" spans="1:6" ht="16.5" x14ac:dyDescent="0.3">
      <c r="A9379" s="9" t="s">
        <v>12946</v>
      </c>
      <c r="B9379" s="9" t="s">
        <v>3281</v>
      </c>
      <c r="C9379" s="10">
        <v>31025</v>
      </c>
      <c r="D9379" s="9">
        <v>4849214614</v>
      </c>
      <c r="E9379" s="9" t="e">
        <f>INDEX(#REF!:#REF!,MATCH($D9379,#REF!:#REF!,0),MATCH(#REF!,#REF!:#REF!,0))</f>
        <v>#REF!</v>
      </c>
      <c r="F9379" s="9" t="e">
        <f>INDEX(#REF!:#REF!,MATCH($D9379,#REF!:#REF!,0),MATCH(#REF!,#REF!:#REF!,0))</f>
        <v>#REF!</v>
      </c>
    </row>
    <row r="9380" spans="1:6" ht="16.5" x14ac:dyDescent="0.3">
      <c r="A9380" s="9" t="s">
        <v>12945</v>
      </c>
      <c r="B9380" s="9" t="s">
        <v>2759</v>
      </c>
      <c r="C9380" s="10">
        <v>56159</v>
      </c>
      <c r="D9380" s="9">
        <v>2510440322</v>
      </c>
      <c r="E9380" s="9" t="e">
        <f>INDEX(#REF!:#REF!,MATCH($D9380,#REF!:#REF!,0),MATCH(#REF!,#REF!:#REF!,0))</f>
        <v>#REF!</v>
      </c>
      <c r="F9380" s="9" t="e">
        <f>INDEX(#REF!:#REF!,MATCH($D9380,#REF!:#REF!,0),MATCH(#REF!,#REF!:#REF!,0))</f>
        <v>#REF!</v>
      </c>
    </row>
    <row r="9381" spans="1:6" ht="16.5" x14ac:dyDescent="0.3">
      <c r="A9381" s="9" t="s">
        <v>12944</v>
      </c>
      <c r="B9381" s="9" t="s">
        <v>2500</v>
      </c>
      <c r="C9381" s="10">
        <v>42707</v>
      </c>
      <c r="D9381" s="9">
        <v>197180590</v>
      </c>
      <c r="E9381" s="9" t="e">
        <f>INDEX(#REF!:#REF!,MATCH($D9381,#REF!:#REF!,0),MATCH(#REF!,#REF!:#REF!,0))</f>
        <v>#REF!</v>
      </c>
      <c r="F9381" s="9" t="e">
        <f>INDEX(#REF!:#REF!,MATCH($D9381,#REF!:#REF!,0),MATCH(#REF!,#REF!:#REF!,0))</f>
        <v>#REF!</v>
      </c>
    </row>
    <row r="9382" spans="1:6" ht="16.5" x14ac:dyDescent="0.3">
      <c r="A9382" s="9" t="s">
        <v>12943</v>
      </c>
      <c r="B9382" s="9" t="s">
        <v>1959</v>
      </c>
      <c r="C9382" s="10">
        <v>54581</v>
      </c>
      <c r="D9382" s="9">
        <v>2279888742</v>
      </c>
      <c r="E9382" s="9" t="e">
        <f>INDEX(#REF!:#REF!,MATCH($D9382,#REF!:#REF!,0),MATCH(#REF!,#REF!:#REF!,0))</f>
        <v>#REF!</v>
      </c>
      <c r="F9382" s="9" t="e">
        <f>INDEX(#REF!:#REF!,MATCH($D9382,#REF!:#REF!,0),MATCH(#REF!,#REF!:#REF!,0))</f>
        <v>#REF!</v>
      </c>
    </row>
    <row r="9383" spans="1:6" ht="16.5" x14ac:dyDescent="0.3">
      <c r="A9383" s="9" t="s">
        <v>12942</v>
      </c>
      <c r="B9383" s="9" t="s">
        <v>3366</v>
      </c>
      <c r="C9383" s="10">
        <v>53485</v>
      </c>
      <c r="D9383" s="9">
        <v>2183763965</v>
      </c>
      <c r="E9383" s="9" t="e">
        <f>INDEX(#REF!:#REF!,MATCH($D9383,#REF!:#REF!,0),MATCH(#REF!,#REF!:#REF!,0))</f>
        <v>#REF!</v>
      </c>
      <c r="F9383" s="9" t="e">
        <f>INDEX(#REF!:#REF!,MATCH($D9383,#REF!:#REF!,0),MATCH(#REF!,#REF!:#REF!,0))</f>
        <v>#REF!</v>
      </c>
    </row>
    <row r="9384" spans="1:6" ht="16.5" x14ac:dyDescent="0.3">
      <c r="A9384" s="9" t="s">
        <v>12941</v>
      </c>
      <c r="B9384" s="9" t="s">
        <v>2013</v>
      </c>
      <c r="C9384" s="10">
        <v>36595</v>
      </c>
      <c r="D9384" s="9">
        <v>977779009</v>
      </c>
      <c r="E9384" s="9" t="e">
        <f>INDEX(#REF!:#REF!,MATCH($D9384,#REF!:#REF!,0),MATCH(#REF!,#REF!:#REF!,0))</f>
        <v>#REF!</v>
      </c>
      <c r="F9384" s="9" t="e">
        <f>INDEX(#REF!:#REF!,MATCH($D9384,#REF!:#REF!,0),MATCH(#REF!,#REF!:#REF!,0))</f>
        <v>#REF!</v>
      </c>
    </row>
    <row r="9385" spans="1:6" ht="16.5" x14ac:dyDescent="0.3">
      <c r="A9385" s="9" t="s">
        <v>12940</v>
      </c>
      <c r="B9385" s="9" t="s">
        <v>4007</v>
      </c>
      <c r="C9385" s="10">
        <v>20068</v>
      </c>
      <c r="D9385" s="9">
        <v>7286297414</v>
      </c>
      <c r="E9385" s="9" t="e">
        <f>INDEX(#REF!:#REF!,MATCH($D9385,#REF!:#REF!,0),MATCH(#REF!,#REF!:#REF!,0))</f>
        <v>#REF!</v>
      </c>
      <c r="F9385" s="9" t="e">
        <f>INDEX(#REF!:#REF!,MATCH($D9385,#REF!:#REF!,0),MATCH(#REF!,#REF!:#REF!,0))</f>
        <v>#REF!</v>
      </c>
    </row>
    <row r="9386" spans="1:6" ht="16.5" x14ac:dyDescent="0.3">
      <c r="A9386" s="9" t="s">
        <v>12939</v>
      </c>
      <c r="B9386" s="9" t="s">
        <v>3448</v>
      </c>
      <c r="C9386" s="10">
        <v>48407</v>
      </c>
      <c r="D9386" s="9">
        <v>1887308636</v>
      </c>
      <c r="E9386" s="9" t="e">
        <f>INDEX(#REF!:#REF!,MATCH($D9386,#REF!:#REF!,0),MATCH(#REF!,#REF!:#REF!,0))</f>
        <v>#REF!</v>
      </c>
      <c r="F9386" s="9" t="e">
        <f>INDEX(#REF!:#REF!,MATCH($D9386,#REF!:#REF!,0),MATCH(#REF!,#REF!:#REF!,0))</f>
        <v>#REF!</v>
      </c>
    </row>
    <row r="9387" spans="1:6" ht="16.5" x14ac:dyDescent="0.3">
      <c r="A9387" s="9" t="s">
        <v>12938</v>
      </c>
      <c r="B9387" s="9" t="s">
        <v>2158</v>
      </c>
      <c r="C9387" s="10">
        <v>21406</v>
      </c>
      <c r="D9387" s="9">
        <v>7888574610</v>
      </c>
      <c r="E9387" s="9" t="e">
        <f>INDEX(#REF!:#REF!,MATCH($D9387,#REF!:#REF!,0),MATCH(#REF!,#REF!:#REF!,0))</f>
        <v>#REF!</v>
      </c>
      <c r="F9387" s="9" t="e">
        <f>INDEX(#REF!:#REF!,MATCH($D9387,#REF!:#REF!,0),MATCH(#REF!,#REF!:#REF!,0))</f>
        <v>#REF!</v>
      </c>
    </row>
    <row r="9388" spans="1:6" ht="16.5" x14ac:dyDescent="0.3">
      <c r="A9388" s="9" t="s">
        <v>12937</v>
      </c>
      <c r="B9388" s="9" t="s">
        <v>2219</v>
      </c>
      <c r="C9388" s="10">
        <v>14406</v>
      </c>
      <c r="D9388" s="9">
        <v>1249074622</v>
      </c>
      <c r="E9388" s="9" t="e">
        <f>INDEX(#REF!:#REF!,MATCH($D9388,#REF!:#REF!,0),MATCH(#REF!,#REF!:#REF!,0))</f>
        <v>#REF!</v>
      </c>
      <c r="F9388" s="9" t="e">
        <f>INDEX(#REF!:#REF!,MATCH($D9388,#REF!:#REF!,0),MATCH(#REF!,#REF!:#REF!,0))</f>
        <v>#REF!</v>
      </c>
    </row>
    <row r="9389" spans="1:6" ht="16.5" x14ac:dyDescent="0.3">
      <c r="A9389" s="9" t="s">
        <v>12936</v>
      </c>
      <c r="B9389" s="9" t="s">
        <v>2238</v>
      </c>
      <c r="C9389" s="10">
        <v>38077</v>
      </c>
      <c r="D9389" s="9">
        <v>9292607561</v>
      </c>
      <c r="E9389" s="9" t="e">
        <f>INDEX(#REF!:#REF!,MATCH($D9389,#REF!:#REF!,0),MATCH(#REF!,#REF!:#REF!,0))</f>
        <v>#REF!</v>
      </c>
      <c r="F9389" s="9" t="e">
        <f>INDEX(#REF!:#REF!,MATCH($D9389,#REF!:#REF!,0),MATCH(#REF!,#REF!:#REF!,0))</f>
        <v>#REF!</v>
      </c>
    </row>
    <row r="9390" spans="1:6" ht="16.5" x14ac:dyDescent="0.3">
      <c r="A9390" s="9" t="s">
        <v>12935</v>
      </c>
      <c r="B9390" s="9" t="s">
        <v>2127</v>
      </c>
      <c r="C9390" s="10">
        <v>16552</v>
      </c>
      <c r="D9390" s="9">
        <v>7191906499</v>
      </c>
      <c r="E9390" s="9" t="e">
        <f>INDEX(#REF!:#REF!,MATCH($D9390,#REF!:#REF!,0),MATCH(#REF!,#REF!:#REF!,0))</f>
        <v>#REF!</v>
      </c>
      <c r="F9390" s="9" t="e">
        <f>INDEX(#REF!:#REF!,MATCH($D9390,#REF!:#REF!,0),MATCH(#REF!,#REF!:#REF!,0))</f>
        <v>#REF!</v>
      </c>
    </row>
    <row r="9391" spans="1:6" ht="16.5" x14ac:dyDescent="0.3">
      <c r="A9391" s="9" t="s">
        <v>12934</v>
      </c>
      <c r="B9391" s="9" t="s">
        <v>2459</v>
      </c>
      <c r="C9391" s="10">
        <v>50404</v>
      </c>
      <c r="D9391" s="9">
        <v>2497321256</v>
      </c>
      <c r="E9391" s="9" t="e">
        <f>INDEX(#REF!:#REF!,MATCH($D9391,#REF!:#REF!,0),MATCH(#REF!,#REF!:#REF!,0))</f>
        <v>#REF!</v>
      </c>
      <c r="F9391" s="9" t="e">
        <f>INDEX(#REF!:#REF!,MATCH($D9391,#REF!:#REF!,0),MATCH(#REF!,#REF!:#REF!,0))</f>
        <v>#REF!</v>
      </c>
    </row>
    <row r="9392" spans="1:6" ht="16.5" x14ac:dyDescent="0.3">
      <c r="A9392" s="9" t="s">
        <v>12933</v>
      </c>
      <c r="B9392" s="9" t="s">
        <v>2317</v>
      </c>
      <c r="C9392" s="10">
        <v>49059</v>
      </c>
      <c r="D9392" s="9">
        <v>3000763902</v>
      </c>
      <c r="E9392" s="9" t="e">
        <f>INDEX(#REF!:#REF!,MATCH($D9392,#REF!:#REF!,0),MATCH(#REF!,#REF!:#REF!,0))</f>
        <v>#REF!</v>
      </c>
      <c r="F9392" s="9" t="e">
        <f>INDEX(#REF!:#REF!,MATCH($D9392,#REF!:#REF!,0),MATCH(#REF!,#REF!:#REF!,0))</f>
        <v>#REF!</v>
      </c>
    </row>
    <row r="9393" spans="1:6" ht="16.5" x14ac:dyDescent="0.3">
      <c r="A9393" s="9" t="s">
        <v>12932</v>
      </c>
      <c r="B9393" s="9" t="s">
        <v>2431</v>
      </c>
      <c r="C9393" s="10">
        <v>59242</v>
      </c>
      <c r="D9393" s="9">
        <v>8254304106</v>
      </c>
      <c r="E9393" s="9" t="e">
        <f>INDEX(#REF!:#REF!,MATCH($D9393,#REF!:#REF!,0),MATCH(#REF!,#REF!:#REF!,0))</f>
        <v>#REF!</v>
      </c>
      <c r="F9393" s="9" t="e">
        <f>INDEX(#REF!:#REF!,MATCH($D9393,#REF!:#REF!,0),MATCH(#REF!,#REF!:#REF!,0))</f>
        <v>#REF!</v>
      </c>
    </row>
    <row r="9394" spans="1:6" ht="16.5" x14ac:dyDescent="0.3">
      <c r="A9394" s="9" t="s">
        <v>12931</v>
      </c>
      <c r="B9394" s="9" t="s">
        <v>2867</v>
      </c>
      <c r="C9394" s="10">
        <v>19217</v>
      </c>
      <c r="D9394" s="9">
        <v>320120716</v>
      </c>
      <c r="E9394" s="9" t="e">
        <f>INDEX(#REF!:#REF!,MATCH($D9394,#REF!:#REF!,0),MATCH(#REF!,#REF!:#REF!,0))</f>
        <v>#REF!</v>
      </c>
      <c r="F9394" s="9" t="e">
        <f>INDEX(#REF!:#REF!,MATCH($D9394,#REF!:#REF!,0),MATCH(#REF!,#REF!:#REF!,0))</f>
        <v>#REF!</v>
      </c>
    </row>
    <row r="9395" spans="1:6" ht="16.5" x14ac:dyDescent="0.3">
      <c r="A9395" s="9" t="s">
        <v>12930</v>
      </c>
      <c r="B9395" s="9" t="s">
        <v>2450</v>
      </c>
      <c r="C9395" s="10">
        <v>35046</v>
      </c>
      <c r="D9395" s="9">
        <v>2426144645</v>
      </c>
      <c r="E9395" s="9" t="e">
        <f>INDEX(#REF!:#REF!,MATCH($D9395,#REF!:#REF!,0),MATCH(#REF!,#REF!:#REF!,0))</f>
        <v>#REF!</v>
      </c>
      <c r="F9395" s="9" t="e">
        <f>INDEX(#REF!:#REF!,MATCH($D9395,#REF!:#REF!,0),MATCH(#REF!,#REF!:#REF!,0))</f>
        <v>#REF!</v>
      </c>
    </row>
    <row r="9396" spans="1:6" ht="16.5" x14ac:dyDescent="0.3">
      <c r="A9396" s="9" t="s">
        <v>12929</v>
      </c>
      <c r="B9396" s="9" t="s">
        <v>2304</v>
      </c>
      <c r="C9396" s="10">
        <v>32123</v>
      </c>
      <c r="D9396" s="9">
        <v>1364767856</v>
      </c>
      <c r="E9396" s="9" t="e">
        <f>INDEX(#REF!:#REF!,MATCH($D9396,#REF!:#REF!,0),MATCH(#REF!,#REF!:#REF!,0))</f>
        <v>#REF!</v>
      </c>
      <c r="F9396" s="9" t="e">
        <f>INDEX(#REF!:#REF!,MATCH($D9396,#REF!:#REF!,0),MATCH(#REF!,#REF!:#REF!,0))</f>
        <v>#REF!</v>
      </c>
    </row>
    <row r="9397" spans="1:6" ht="16.5" x14ac:dyDescent="0.3">
      <c r="A9397" s="9" t="s">
        <v>12928</v>
      </c>
      <c r="B9397" s="9" t="s">
        <v>2241</v>
      </c>
      <c r="C9397" s="10">
        <v>36727</v>
      </c>
      <c r="D9397" s="9">
        <v>1149008652</v>
      </c>
      <c r="E9397" s="9" t="e">
        <f>INDEX(#REF!:#REF!,MATCH($D9397,#REF!:#REF!,0),MATCH(#REF!,#REF!:#REF!,0))</f>
        <v>#REF!</v>
      </c>
      <c r="F9397" s="9" t="e">
        <f>INDEX(#REF!:#REF!,MATCH($D9397,#REF!:#REF!,0),MATCH(#REF!,#REF!:#REF!,0))</f>
        <v>#REF!</v>
      </c>
    </row>
    <row r="9398" spans="1:6" ht="16.5" x14ac:dyDescent="0.3">
      <c r="A9398" s="9" t="s">
        <v>12927</v>
      </c>
      <c r="B9398" s="9" t="s">
        <v>3079</v>
      </c>
      <c r="C9398" s="10">
        <v>33555</v>
      </c>
      <c r="D9398" s="9">
        <v>8034345962</v>
      </c>
      <c r="E9398" s="9" t="e">
        <f>INDEX(#REF!:#REF!,MATCH($D9398,#REF!:#REF!,0),MATCH(#REF!,#REF!:#REF!,0))</f>
        <v>#REF!</v>
      </c>
      <c r="F9398" s="9" t="e">
        <f>INDEX(#REF!:#REF!,MATCH($D9398,#REF!:#REF!,0),MATCH(#REF!,#REF!:#REF!,0))</f>
        <v>#REF!</v>
      </c>
    </row>
    <row r="9399" spans="1:6" ht="16.5" x14ac:dyDescent="0.3">
      <c r="A9399" s="9" t="s">
        <v>12926</v>
      </c>
      <c r="B9399" s="9" t="s">
        <v>3168</v>
      </c>
      <c r="C9399" s="10">
        <v>50959</v>
      </c>
      <c r="D9399" s="9">
        <v>896700143</v>
      </c>
      <c r="E9399" s="9" t="e">
        <f>INDEX(#REF!:#REF!,MATCH($D9399,#REF!:#REF!,0),MATCH(#REF!,#REF!:#REF!,0))</f>
        <v>#REF!</v>
      </c>
      <c r="F9399" s="9" t="e">
        <f>INDEX(#REF!:#REF!,MATCH($D9399,#REF!:#REF!,0),MATCH(#REF!,#REF!:#REF!,0))</f>
        <v>#REF!</v>
      </c>
    </row>
    <row r="9400" spans="1:6" ht="16.5" x14ac:dyDescent="0.3">
      <c r="A9400" s="9" t="s">
        <v>12925</v>
      </c>
      <c r="B9400" s="9" t="s">
        <v>3085</v>
      </c>
      <c r="C9400" s="10">
        <v>43395</v>
      </c>
      <c r="D9400" s="9">
        <v>5792300712</v>
      </c>
      <c r="E9400" s="9" t="e">
        <f>INDEX(#REF!:#REF!,MATCH($D9400,#REF!:#REF!,0),MATCH(#REF!,#REF!:#REF!,0))</f>
        <v>#REF!</v>
      </c>
      <c r="F9400" s="9" t="e">
        <f>INDEX(#REF!:#REF!,MATCH($D9400,#REF!:#REF!,0),MATCH(#REF!,#REF!:#REF!,0))</f>
        <v>#REF!</v>
      </c>
    </row>
    <row r="9401" spans="1:6" ht="16.5" x14ac:dyDescent="0.3">
      <c r="A9401" s="9" t="s">
        <v>12924</v>
      </c>
      <c r="B9401" s="9" t="s">
        <v>2379</v>
      </c>
      <c r="C9401" s="10">
        <v>22515</v>
      </c>
      <c r="D9401" s="9">
        <v>101658508</v>
      </c>
      <c r="E9401" s="9" t="e">
        <f>INDEX(#REF!:#REF!,MATCH($D9401,#REF!:#REF!,0),MATCH(#REF!,#REF!:#REF!,0))</f>
        <v>#REF!</v>
      </c>
      <c r="F9401" s="9" t="e">
        <f>INDEX(#REF!:#REF!,MATCH($D9401,#REF!:#REF!,0),MATCH(#REF!,#REF!:#REF!,0))</f>
        <v>#REF!</v>
      </c>
    </row>
    <row r="9402" spans="1:6" ht="16.5" x14ac:dyDescent="0.3">
      <c r="A9402" s="9" t="s">
        <v>12923</v>
      </c>
      <c r="B9402" s="9" t="s">
        <v>3168</v>
      </c>
      <c r="C9402" s="10">
        <v>59204</v>
      </c>
      <c r="D9402" s="9">
        <v>7436398989</v>
      </c>
      <c r="E9402" s="9" t="e">
        <f>INDEX(#REF!:#REF!,MATCH($D9402,#REF!:#REF!,0),MATCH(#REF!,#REF!:#REF!,0))</f>
        <v>#REF!</v>
      </c>
      <c r="F9402" s="9" t="e">
        <f>INDEX(#REF!:#REF!,MATCH($D9402,#REF!:#REF!,0),MATCH(#REF!,#REF!:#REF!,0))</f>
        <v>#REF!</v>
      </c>
    </row>
    <row r="9403" spans="1:6" ht="16.5" x14ac:dyDescent="0.3">
      <c r="A9403" s="9" t="s">
        <v>12922</v>
      </c>
      <c r="B9403" s="9" t="s">
        <v>2954</v>
      </c>
      <c r="C9403" s="10">
        <v>35967</v>
      </c>
      <c r="D9403" s="9">
        <v>1628738227</v>
      </c>
      <c r="E9403" s="9" t="e">
        <f>INDEX(#REF!:#REF!,MATCH($D9403,#REF!:#REF!,0),MATCH(#REF!,#REF!:#REF!,0))</f>
        <v>#REF!</v>
      </c>
      <c r="F9403" s="9" t="e">
        <f>INDEX(#REF!:#REF!,MATCH($D9403,#REF!:#REF!,0),MATCH(#REF!,#REF!:#REF!,0))</f>
        <v>#REF!</v>
      </c>
    </row>
    <row r="9404" spans="1:6" ht="16.5" x14ac:dyDescent="0.3">
      <c r="A9404" s="9" t="s">
        <v>12921</v>
      </c>
      <c r="B9404" s="9" t="s">
        <v>3071</v>
      </c>
      <c r="C9404" s="10">
        <v>46020</v>
      </c>
      <c r="D9404" s="9">
        <v>7567063646</v>
      </c>
      <c r="E9404" s="9" t="e">
        <f>INDEX(#REF!:#REF!,MATCH($D9404,#REF!:#REF!,0),MATCH(#REF!,#REF!:#REF!,0))</f>
        <v>#REF!</v>
      </c>
      <c r="F9404" s="9" t="e">
        <f>INDEX(#REF!:#REF!,MATCH($D9404,#REF!:#REF!,0),MATCH(#REF!,#REF!:#REF!,0))</f>
        <v>#REF!</v>
      </c>
    </row>
    <row r="9405" spans="1:6" ht="16.5" x14ac:dyDescent="0.3">
      <c r="A9405" s="9" t="s">
        <v>12920</v>
      </c>
      <c r="B9405" s="9" t="s">
        <v>2424</v>
      </c>
      <c r="C9405" s="10">
        <v>30903</v>
      </c>
      <c r="D9405" s="9">
        <v>6378969205</v>
      </c>
      <c r="E9405" s="9" t="e">
        <f>INDEX(#REF!:#REF!,MATCH($D9405,#REF!:#REF!,0),MATCH(#REF!,#REF!:#REF!,0))</f>
        <v>#REF!</v>
      </c>
      <c r="F9405" s="9" t="e">
        <f>INDEX(#REF!:#REF!,MATCH($D9405,#REF!:#REF!,0),MATCH(#REF!,#REF!:#REF!,0))</f>
        <v>#REF!</v>
      </c>
    </row>
    <row r="9406" spans="1:6" ht="16.5" x14ac:dyDescent="0.3">
      <c r="A9406" s="9" t="s">
        <v>12919</v>
      </c>
      <c r="B9406" s="9" t="s">
        <v>2357</v>
      </c>
      <c r="C9406" s="10">
        <v>55874</v>
      </c>
      <c r="D9406" s="9">
        <v>1425230725</v>
      </c>
      <c r="E9406" s="9" t="e">
        <f>INDEX(#REF!:#REF!,MATCH($D9406,#REF!:#REF!,0),MATCH(#REF!,#REF!:#REF!,0))</f>
        <v>#REF!</v>
      </c>
      <c r="F9406" s="9" t="e">
        <f>INDEX(#REF!:#REF!,MATCH($D9406,#REF!:#REF!,0),MATCH(#REF!,#REF!:#REF!,0))</f>
        <v>#REF!</v>
      </c>
    </row>
    <row r="9407" spans="1:6" ht="16.5" x14ac:dyDescent="0.3">
      <c r="A9407" s="9" t="s">
        <v>12918</v>
      </c>
      <c r="B9407" s="9" t="s">
        <v>3902</v>
      </c>
      <c r="C9407" s="10">
        <v>44591</v>
      </c>
      <c r="D9407" s="9">
        <v>7263964236</v>
      </c>
      <c r="E9407" s="9" t="e">
        <f>INDEX(#REF!:#REF!,MATCH($D9407,#REF!:#REF!,0),MATCH(#REF!,#REF!:#REF!,0))</f>
        <v>#REF!</v>
      </c>
      <c r="F9407" s="9" t="e">
        <f>INDEX(#REF!:#REF!,MATCH($D9407,#REF!:#REF!,0),MATCH(#REF!,#REF!:#REF!,0))</f>
        <v>#REF!</v>
      </c>
    </row>
    <row r="9408" spans="1:6" ht="16.5" x14ac:dyDescent="0.3">
      <c r="A9408" s="9" t="s">
        <v>12917</v>
      </c>
      <c r="B9408" s="9" t="s">
        <v>2468</v>
      </c>
      <c r="C9408" s="10">
        <v>30030</v>
      </c>
      <c r="D9408" s="9">
        <v>1231429186</v>
      </c>
      <c r="E9408" s="9" t="e">
        <f>INDEX(#REF!:#REF!,MATCH($D9408,#REF!:#REF!,0),MATCH(#REF!,#REF!:#REF!,0))</f>
        <v>#REF!</v>
      </c>
      <c r="F9408" s="9" t="e">
        <f>INDEX(#REF!:#REF!,MATCH($D9408,#REF!:#REF!,0),MATCH(#REF!,#REF!:#REF!,0))</f>
        <v>#REF!</v>
      </c>
    </row>
    <row r="9409" spans="1:6" ht="16.5" x14ac:dyDescent="0.3">
      <c r="A9409" s="9" t="s">
        <v>12916</v>
      </c>
      <c r="B9409" s="9" t="s">
        <v>2212</v>
      </c>
      <c r="C9409" s="10">
        <v>13797</v>
      </c>
      <c r="D9409" s="9">
        <v>8401146046</v>
      </c>
      <c r="E9409" s="9" t="e">
        <f>INDEX(#REF!:#REF!,MATCH($D9409,#REF!:#REF!,0),MATCH(#REF!,#REF!:#REF!,0))</f>
        <v>#REF!</v>
      </c>
      <c r="F9409" s="9" t="e">
        <f>INDEX(#REF!:#REF!,MATCH($D9409,#REF!:#REF!,0),MATCH(#REF!,#REF!:#REF!,0))</f>
        <v>#REF!</v>
      </c>
    </row>
    <row r="9410" spans="1:6" ht="16.5" x14ac:dyDescent="0.3">
      <c r="A9410" s="9" t="s">
        <v>12915</v>
      </c>
      <c r="B9410" s="9" t="s">
        <v>2042</v>
      </c>
      <c r="C9410" s="10">
        <v>16418</v>
      </c>
      <c r="D9410" s="9">
        <v>4718207207</v>
      </c>
      <c r="E9410" s="9" t="e">
        <f>INDEX(#REF!:#REF!,MATCH($D9410,#REF!:#REF!,0),MATCH(#REF!,#REF!:#REF!,0))</f>
        <v>#REF!</v>
      </c>
      <c r="F9410" s="9" t="e">
        <f>INDEX(#REF!:#REF!,MATCH($D9410,#REF!:#REF!,0),MATCH(#REF!,#REF!:#REF!,0))</f>
        <v>#REF!</v>
      </c>
    </row>
    <row r="9411" spans="1:6" ht="16.5" x14ac:dyDescent="0.3">
      <c r="A9411" s="9" t="s">
        <v>12914</v>
      </c>
      <c r="B9411" s="9" t="s">
        <v>2870</v>
      </c>
      <c r="C9411" s="10">
        <v>37774</v>
      </c>
      <c r="D9411" s="9">
        <v>132027631</v>
      </c>
      <c r="E9411" s="9" t="e">
        <f>INDEX(#REF!:#REF!,MATCH($D9411,#REF!:#REF!,0),MATCH(#REF!,#REF!:#REF!,0))</f>
        <v>#REF!</v>
      </c>
      <c r="F9411" s="9" t="e">
        <f>INDEX(#REF!:#REF!,MATCH($D9411,#REF!:#REF!,0),MATCH(#REF!,#REF!:#REF!,0))</f>
        <v>#REF!</v>
      </c>
    </row>
    <row r="9412" spans="1:6" ht="16.5" x14ac:dyDescent="0.3">
      <c r="A9412" s="9" t="s">
        <v>12913</v>
      </c>
      <c r="B9412" s="9" t="s">
        <v>2582</v>
      </c>
      <c r="C9412" s="10">
        <v>29250</v>
      </c>
      <c r="D9412" s="9">
        <v>3271497702</v>
      </c>
      <c r="E9412" s="9" t="e">
        <f>INDEX(#REF!:#REF!,MATCH($D9412,#REF!:#REF!,0),MATCH(#REF!,#REF!:#REF!,0))</f>
        <v>#REF!</v>
      </c>
      <c r="F9412" s="9" t="e">
        <f>INDEX(#REF!:#REF!,MATCH($D9412,#REF!:#REF!,0),MATCH(#REF!,#REF!:#REF!,0))</f>
        <v>#REF!</v>
      </c>
    </row>
    <row r="9413" spans="1:6" ht="16.5" x14ac:dyDescent="0.3">
      <c r="A9413" s="9" t="s">
        <v>12912</v>
      </c>
      <c r="B9413" s="9" t="s">
        <v>3125</v>
      </c>
      <c r="C9413" s="10">
        <v>24425</v>
      </c>
      <c r="D9413" s="9">
        <v>9207464802</v>
      </c>
      <c r="E9413" s="9" t="e">
        <f>INDEX(#REF!:#REF!,MATCH($D9413,#REF!:#REF!,0),MATCH(#REF!,#REF!:#REF!,0))</f>
        <v>#REF!</v>
      </c>
      <c r="F9413" s="9" t="e">
        <f>INDEX(#REF!:#REF!,MATCH($D9413,#REF!:#REF!,0),MATCH(#REF!,#REF!:#REF!,0))</f>
        <v>#REF!</v>
      </c>
    </row>
    <row r="9414" spans="1:6" ht="16.5" x14ac:dyDescent="0.3">
      <c r="A9414" s="9" t="s">
        <v>12911</v>
      </c>
      <c r="B9414" s="9" t="s">
        <v>2589</v>
      </c>
      <c r="C9414" s="10">
        <v>35051</v>
      </c>
      <c r="D9414" s="9">
        <v>9958099322</v>
      </c>
      <c r="E9414" s="9" t="e">
        <f>INDEX(#REF!:#REF!,MATCH($D9414,#REF!:#REF!,0),MATCH(#REF!,#REF!:#REF!,0))</f>
        <v>#REF!</v>
      </c>
      <c r="F9414" s="9" t="e">
        <f>INDEX(#REF!:#REF!,MATCH($D9414,#REF!:#REF!,0),MATCH(#REF!,#REF!:#REF!,0))</f>
        <v>#REF!</v>
      </c>
    </row>
    <row r="9415" spans="1:6" ht="16.5" x14ac:dyDescent="0.3">
      <c r="A9415" s="9" t="s">
        <v>12910</v>
      </c>
      <c r="B9415" s="9" t="s">
        <v>3098</v>
      </c>
      <c r="C9415" s="10">
        <v>53560</v>
      </c>
      <c r="D9415" s="9">
        <v>6358114417</v>
      </c>
      <c r="E9415" s="9" t="e">
        <f>INDEX(#REF!:#REF!,MATCH($D9415,#REF!:#REF!,0),MATCH(#REF!,#REF!:#REF!,0))</f>
        <v>#REF!</v>
      </c>
      <c r="F9415" s="9" t="e">
        <f>INDEX(#REF!:#REF!,MATCH($D9415,#REF!:#REF!,0),MATCH(#REF!,#REF!:#REF!,0))</f>
        <v>#REF!</v>
      </c>
    </row>
    <row r="9416" spans="1:6" ht="16.5" x14ac:dyDescent="0.3">
      <c r="A9416" s="9" t="s">
        <v>12909</v>
      </c>
      <c r="B9416" s="9" t="s">
        <v>2496</v>
      </c>
      <c r="C9416" s="10">
        <v>44308</v>
      </c>
      <c r="D9416" s="9">
        <v>1898839557</v>
      </c>
      <c r="E9416" s="9" t="e">
        <f>INDEX(#REF!:#REF!,MATCH($D9416,#REF!:#REF!,0),MATCH(#REF!,#REF!:#REF!,0))</f>
        <v>#REF!</v>
      </c>
      <c r="F9416" s="9" t="e">
        <f>INDEX(#REF!:#REF!,MATCH($D9416,#REF!:#REF!,0),MATCH(#REF!,#REF!:#REF!,0))</f>
        <v>#REF!</v>
      </c>
    </row>
    <row r="9417" spans="1:6" ht="16.5" x14ac:dyDescent="0.3">
      <c r="A9417" s="9" t="s">
        <v>12908</v>
      </c>
      <c r="B9417" s="9" t="s">
        <v>2564</v>
      </c>
      <c r="C9417" s="10">
        <v>19662</v>
      </c>
      <c r="D9417" s="9">
        <v>7373156215</v>
      </c>
      <c r="E9417" s="9" t="e">
        <f>INDEX(#REF!:#REF!,MATCH($D9417,#REF!:#REF!,0),MATCH(#REF!,#REF!:#REF!,0))</f>
        <v>#REF!</v>
      </c>
      <c r="F9417" s="9" t="e">
        <f>INDEX(#REF!:#REF!,MATCH($D9417,#REF!:#REF!,0),MATCH(#REF!,#REF!:#REF!,0))</f>
        <v>#REF!</v>
      </c>
    </row>
    <row r="9418" spans="1:6" ht="16.5" x14ac:dyDescent="0.3">
      <c r="A9418" s="9" t="s">
        <v>12907</v>
      </c>
      <c r="B9418" s="9" t="s">
        <v>2530</v>
      </c>
      <c r="C9418" s="10">
        <v>43949</v>
      </c>
      <c r="D9418" s="9">
        <v>2352201101</v>
      </c>
      <c r="E9418" s="9" t="e">
        <f>INDEX(#REF!:#REF!,MATCH($D9418,#REF!:#REF!,0),MATCH(#REF!,#REF!:#REF!,0))</f>
        <v>#REF!</v>
      </c>
      <c r="F9418" s="9" t="e">
        <f>INDEX(#REF!:#REF!,MATCH($D9418,#REF!:#REF!,0),MATCH(#REF!,#REF!:#REF!,0))</f>
        <v>#REF!</v>
      </c>
    </row>
    <row r="9419" spans="1:6" ht="16.5" x14ac:dyDescent="0.3">
      <c r="A9419" s="9" t="s">
        <v>12906</v>
      </c>
      <c r="B9419" s="9" t="s">
        <v>2544</v>
      </c>
      <c r="C9419" s="10">
        <v>54321</v>
      </c>
      <c r="D9419" s="9">
        <v>1918356416</v>
      </c>
      <c r="E9419" s="9" t="e">
        <f>INDEX(#REF!:#REF!,MATCH($D9419,#REF!:#REF!,0),MATCH(#REF!,#REF!:#REF!,0))</f>
        <v>#REF!</v>
      </c>
      <c r="F9419" s="9" t="e">
        <f>INDEX(#REF!:#REF!,MATCH($D9419,#REF!:#REF!,0),MATCH(#REF!,#REF!:#REF!,0))</f>
        <v>#REF!</v>
      </c>
    </row>
    <row r="9420" spans="1:6" ht="16.5" x14ac:dyDescent="0.3">
      <c r="A9420" s="9" t="s">
        <v>12905</v>
      </c>
      <c r="B9420" s="9" t="s">
        <v>3077</v>
      </c>
      <c r="C9420" s="10">
        <v>34314</v>
      </c>
      <c r="D9420" s="9">
        <v>1439916314</v>
      </c>
      <c r="E9420" s="9" t="e">
        <f>INDEX(#REF!:#REF!,MATCH($D9420,#REF!:#REF!,0),MATCH(#REF!,#REF!:#REF!,0))</f>
        <v>#REF!</v>
      </c>
      <c r="F9420" s="9" t="e">
        <f>INDEX(#REF!:#REF!,MATCH($D9420,#REF!:#REF!,0),MATCH(#REF!,#REF!:#REF!,0))</f>
        <v>#REF!</v>
      </c>
    </row>
    <row r="9421" spans="1:6" ht="16.5" x14ac:dyDescent="0.3">
      <c r="A9421" s="9" t="s">
        <v>12904</v>
      </c>
      <c r="B9421" s="9" t="s">
        <v>2216</v>
      </c>
      <c r="C9421" s="10">
        <v>58593</v>
      </c>
      <c r="D9421" s="9">
        <v>992720575</v>
      </c>
      <c r="E9421" s="9" t="e">
        <f>INDEX(#REF!:#REF!,MATCH($D9421,#REF!:#REF!,0),MATCH(#REF!,#REF!:#REF!,0))</f>
        <v>#REF!</v>
      </c>
      <c r="F9421" s="9" t="e">
        <f>INDEX(#REF!:#REF!,MATCH($D9421,#REF!:#REF!,0),MATCH(#REF!,#REF!:#REF!,0))</f>
        <v>#REF!</v>
      </c>
    </row>
    <row r="9422" spans="1:6" ht="16.5" x14ac:dyDescent="0.3">
      <c r="A9422" s="9" t="s">
        <v>12903</v>
      </c>
      <c r="B9422" s="9" t="s">
        <v>3049</v>
      </c>
      <c r="C9422" s="10">
        <v>22697</v>
      </c>
      <c r="D9422" s="9">
        <v>7866715386</v>
      </c>
      <c r="E9422" s="9" t="e">
        <f>INDEX(#REF!:#REF!,MATCH($D9422,#REF!:#REF!,0),MATCH(#REF!,#REF!:#REF!,0))</f>
        <v>#REF!</v>
      </c>
      <c r="F9422" s="9" t="e">
        <f>INDEX(#REF!:#REF!,MATCH($D9422,#REF!:#REF!,0),MATCH(#REF!,#REF!:#REF!,0))</f>
        <v>#REF!</v>
      </c>
    </row>
    <row r="9423" spans="1:6" ht="16.5" x14ac:dyDescent="0.3">
      <c r="A9423" s="9" t="s">
        <v>12902</v>
      </c>
      <c r="B9423" s="9" t="s">
        <v>2521</v>
      </c>
      <c r="C9423" s="10">
        <v>22345</v>
      </c>
      <c r="D9423" s="9">
        <v>9196221739</v>
      </c>
      <c r="E9423" s="9" t="e">
        <f>INDEX(#REF!:#REF!,MATCH($D9423,#REF!:#REF!,0),MATCH(#REF!,#REF!:#REF!,0))</f>
        <v>#REF!</v>
      </c>
      <c r="F9423" s="9" t="e">
        <f>INDEX(#REF!:#REF!,MATCH($D9423,#REF!:#REF!,0),MATCH(#REF!,#REF!:#REF!,0))</f>
        <v>#REF!</v>
      </c>
    </row>
    <row r="9424" spans="1:6" ht="16.5" x14ac:dyDescent="0.3">
      <c r="A9424" s="9" t="s">
        <v>12901</v>
      </c>
      <c r="B9424" s="9" t="s">
        <v>2826</v>
      </c>
      <c r="C9424" s="10">
        <v>44567</v>
      </c>
      <c r="D9424" s="9">
        <v>2599557828</v>
      </c>
      <c r="E9424" s="9" t="e">
        <f>INDEX(#REF!:#REF!,MATCH($D9424,#REF!:#REF!,0),MATCH(#REF!,#REF!:#REF!,0))</f>
        <v>#REF!</v>
      </c>
      <c r="F9424" s="9" t="e">
        <f>INDEX(#REF!:#REF!,MATCH($D9424,#REF!:#REF!,0),MATCH(#REF!,#REF!:#REF!,0))</f>
        <v>#REF!</v>
      </c>
    </row>
    <row r="9425" spans="1:6" ht="16.5" x14ac:dyDescent="0.3">
      <c r="A9425" s="9" t="s">
        <v>12900</v>
      </c>
      <c r="B9425" s="9" t="s">
        <v>2431</v>
      </c>
      <c r="C9425" s="10">
        <v>30067</v>
      </c>
      <c r="D9425" s="9">
        <v>965285472</v>
      </c>
      <c r="E9425" s="9" t="e">
        <f>INDEX(#REF!:#REF!,MATCH($D9425,#REF!:#REF!,0),MATCH(#REF!,#REF!:#REF!,0))</f>
        <v>#REF!</v>
      </c>
      <c r="F9425" s="9" t="e">
        <f>INDEX(#REF!:#REF!,MATCH($D9425,#REF!:#REF!,0),MATCH(#REF!,#REF!:#REF!,0))</f>
        <v>#REF!</v>
      </c>
    </row>
    <row r="9426" spans="1:6" ht="16.5" x14ac:dyDescent="0.3">
      <c r="A9426" s="9" t="s">
        <v>12899</v>
      </c>
      <c r="B9426" s="9" t="s">
        <v>2317</v>
      </c>
      <c r="C9426" s="10">
        <v>29505</v>
      </c>
      <c r="D9426" s="9">
        <v>4920920075</v>
      </c>
      <c r="E9426" s="9" t="e">
        <f>INDEX(#REF!:#REF!,MATCH($D9426,#REF!:#REF!,0),MATCH(#REF!,#REF!:#REF!,0))</f>
        <v>#REF!</v>
      </c>
      <c r="F9426" s="9" t="e">
        <f>INDEX(#REF!:#REF!,MATCH($D9426,#REF!:#REF!,0),MATCH(#REF!,#REF!:#REF!,0))</f>
        <v>#REF!</v>
      </c>
    </row>
    <row r="9427" spans="1:6" ht="16.5" x14ac:dyDescent="0.3">
      <c r="A9427" s="9" t="s">
        <v>12898</v>
      </c>
      <c r="B9427" s="9" t="s">
        <v>2404</v>
      </c>
      <c r="C9427" s="10">
        <v>10374</v>
      </c>
      <c r="D9427" s="9">
        <v>7033916019</v>
      </c>
      <c r="E9427" s="9" t="e">
        <f>INDEX(#REF!:#REF!,MATCH($D9427,#REF!:#REF!,0),MATCH(#REF!,#REF!:#REF!,0))</f>
        <v>#REF!</v>
      </c>
      <c r="F9427" s="9" t="e">
        <f>INDEX(#REF!:#REF!,MATCH($D9427,#REF!:#REF!,0),MATCH(#REF!,#REF!:#REF!,0))</f>
        <v>#REF!</v>
      </c>
    </row>
    <row r="9428" spans="1:6" ht="16.5" x14ac:dyDescent="0.3">
      <c r="A9428" s="9" t="s">
        <v>12897</v>
      </c>
      <c r="B9428" s="9" t="s">
        <v>3493</v>
      </c>
      <c r="C9428" s="10">
        <v>32214</v>
      </c>
      <c r="D9428" s="9">
        <v>1231429186</v>
      </c>
      <c r="E9428" s="9" t="e">
        <f>INDEX(#REF!:#REF!,MATCH($D9428,#REF!:#REF!,0),MATCH(#REF!,#REF!:#REF!,0))</f>
        <v>#REF!</v>
      </c>
      <c r="F9428" s="9" t="e">
        <f>INDEX(#REF!:#REF!,MATCH($D9428,#REF!:#REF!,0),MATCH(#REF!,#REF!:#REF!,0))</f>
        <v>#REF!</v>
      </c>
    </row>
    <row r="9429" spans="1:6" ht="16.5" x14ac:dyDescent="0.3">
      <c r="A9429" s="9" t="s">
        <v>12896</v>
      </c>
      <c r="B9429" s="9" t="s">
        <v>3098</v>
      </c>
      <c r="C9429" s="10">
        <v>34543</v>
      </c>
      <c r="D9429" s="9">
        <v>5138969978</v>
      </c>
      <c r="E9429" s="9" t="e">
        <f>INDEX(#REF!:#REF!,MATCH($D9429,#REF!:#REF!,0),MATCH(#REF!,#REF!:#REF!,0))</f>
        <v>#REF!</v>
      </c>
      <c r="F9429" s="9" t="e">
        <f>INDEX(#REF!:#REF!,MATCH($D9429,#REF!:#REF!,0),MATCH(#REF!,#REF!:#REF!,0))</f>
        <v>#REF!</v>
      </c>
    </row>
    <row r="9430" spans="1:6" ht="16.5" x14ac:dyDescent="0.3">
      <c r="A9430" s="9" t="s">
        <v>12895</v>
      </c>
      <c r="B9430" s="9" t="s">
        <v>3241</v>
      </c>
      <c r="C9430" s="10">
        <v>55440</v>
      </c>
      <c r="D9430" s="9">
        <v>1152386727</v>
      </c>
      <c r="E9430" s="9" t="e">
        <f>INDEX(#REF!:#REF!,MATCH($D9430,#REF!:#REF!,0),MATCH(#REF!,#REF!:#REF!,0))</f>
        <v>#REF!</v>
      </c>
      <c r="F9430" s="9" t="e">
        <f>INDEX(#REF!:#REF!,MATCH($D9430,#REF!:#REF!,0),MATCH(#REF!,#REF!:#REF!,0))</f>
        <v>#REF!</v>
      </c>
    </row>
    <row r="9431" spans="1:6" ht="16.5" x14ac:dyDescent="0.3">
      <c r="A9431" s="9" t="s">
        <v>12894</v>
      </c>
      <c r="B9431" s="9" t="s">
        <v>2815</v>
      </c>
      <c r="C9431" s="10">
        <v>39066</v>
      </c>
      <c r="D9431" s="9">
        <v>274599287</v>
      </c>
      <c r="E9431" s="9" t="e">
        <f>INDEX(#REF!:#REF!,MATCH($D9431,#REF!:#REF!,0),MATCH(#REF!,#REF!:#REF!,0))</f>
        <v>#REF!</v>
      </c>
      <c r="F9431" s="9" t="e">
        <f>INDEX(#REF!:#REF!,MATCH($D9431,#REF!:#REF!,0),MATCH(#REF!,#REF!:#REF!,0))</f>
        <v>#REF!</v>
      </c>
    </row>
    <row r="9432" spans="1:6" ht="16.5" x14ac:dyDescent="0.3">
      <c r="A9432" s="9" t="s">
        <v>12893</v>
      </c>
      <c r="B9432" s="9" t="s">
        <v>2602</v>
      </c>
      <c r="C9432" s="10">
        <v>38064</v>
      </c>
      <c r="D9432" s="9">
        <v>1155371844</v>
      </c>
      <c r="E9432" s="9" t="e">
        <f>INDEX(#REF!:#REF!,MATCH($D9432,#REF!:#REF!,0),MATCH(#REF!,#REF!:#REF!,0))</f>
        <v>#REF!</v>
      </c>
      <c r="F9432" s="9" t="e">
        <f>INDEX(#REF!:#REF!,MATCH($D9432,#REF!:#REF!,0),MATCH(#REF!,#REF!:#REF!,0))</f>
        <v>#REF!</v>
      </c>
    </row>
    <row r="9433" spans="1:6" ht="16.5" x14ac:dyDescent="0.3">
      <c r="A9433" s="9" t="s">
        <v>12892</v>
      </c>
      <c r="B9433" s="9" t="s">
        <v>3800</v>
      </c>
      <c r="C9433" s="10">
        <v>16744</v>
      </c>
      <c r="D9433" s="9">
        <v>8346855079</v>
      </c>
      <c r="E9433" s="9" t="e">
        <f>INDEX(#REF!:#REF!,MATCH($D9433,#REF!:#REF!,0),MATCH(#REF!,#REF!:#REF!,0))</f>
        <v>#REF!</v>
      </c>
      <c r="F9433" s="9" t="e">
        <f>INDEX(#REF!:#REF!,MATCH($D9433,#REF!:#REF!,0),MATCH(#REF!,#REF!:#REF!,0))</f>
        <v>#REF!</v>
      </c>
    </row>
    <row r="9434" spans="1:6" ht="16.5" x14ac:dyDescent="0.3">
      <c r="A9434" s="9" t="s">
        <v>12891</v>
      </c>
      <c r="B9434" s="9" t="s">
        <v>1979</v>
      </c>
      <c r="C9434" s="10">
        <v>52800</v>
      </c>
      <c r="D9434" s="9">
        <v>1009146149</v>
      </c>
      <c r="E9434" s="9" t="e">
        <f>INDEX(#REF!:#REF!,MATCH($D9434,#REF!:#REF!,0),MATCH(#REF!,#REF!:#REF!,0))</f>
        <v>#REF!</v>
      </c>
      <c r="F9434" s="9" t="e">
        <f>INDEX(#REF!:#REF!,MATCH($D9434,#REF!:#REF!,0),MATCH(#REF!,#REF!:#REF!,0))</f>
        <v>#REF!</v>
      </c>
    </row>
    <row r="9435" spans="1:6" ht="16.5" x14ac:dyDescent="0.3">
      <c r="A9435" s="9" t="s">
        <v>12890</v>
      </c>
      <c r="B9435" s="9" t="s">
        <v>2025</v>
      </c>
      <c r="C9435" s="10">
        <v>54412</v>
      </c>
      <c r="D9435" s="9">
        <v>2234966051</v>
      </c>
      <c r="E9435" s="9" t="e">
        <f>INDEX(#REF!:#REF!,MATCH($D9435,#REF!:#REF!,0),MATCH(#REF!,#REF!:#REF!,0))</f>
        <v>#REF!</v>
      </c>
      <c r="F9435" s="9" t="e">
        <f>INDEX(#REF!:#REF!,MATCH($D9435,#REF!:#REF!,0),MATCH(#REF!,#REF!:#REF!,0))</f>
        <v>#REF!</v>
      </c>
    </row>
    <row r="9436" spans="1:6" ht="16.5" x14ac:dyDescent="0.3">
      <c r="A9436" s="9" t="s">
        <v>12889</v>
      </c>
      <c r="B9436" s="9" t="s">
        <v>1961</v>
      </c>
      <c r="C9436" s="10">
        <v>29503</v>
      </c>
      <c r="D9436" s="9">
        <v>1657097021</v>
      </c>
      <c r="E9436" s="9" t="e">
        <f>INDEX(#REF!:#REF!,MATCH($D9436,#REF!:#REF!,0),MATCH(#REF!,#REF!:#REF!,0))</f>
        <v>#REF!</v>
      </c>
      <c r="F9436" s="9" t="e">
        <f>INDEX(#REF!:#REF!,MATCH($D9436,#REF!:#REF!,0),MATCH(#REF!,#REF!:#REF!,0))</f>
        <v>#REF!</v>
      </c>
    </row>
    <row r="9437" spans="1:6" ht="16.5" x14ac:dyDescent="0.3">
      <c r="A9437" s="9" t="s">
        <v>12888</v>
      </c>
      <c r="B9437" s="9" t="s">
        <v>2269</v>
      </c>
      <c r="C9437" s="10">
        <v>45251</v>
      </c>
      <c r="D9437" s="9">
        <v>2297168497</v>
      </c>
      <c r="E9437" s="9" t="e">
        <f>INDEX(#REF!:#REF!,MATCH($D9437,#REF!:#REF!,0),MATCH(#REF!,#REF!:#REF!,0))</f>
        <v>#REF!</v>
      </c>
      <c r="F9437" s="9" t="e">
        <f>INDEX(#REF!:#REF!,MATCH($D9437,#REF!:#REF!,0),MATCH(#REF!,#REF!:#REF!,0))</f>
        <v>#REF!</v>
      </c>
    </row>
    <row r="9438" spans="1:6" ht="16.5" x14ac:dyDescent="0.3">
      <c r="A9438" s="9" t="s">
        <v>12887</v>
      </c>
      <c r="B9438" s="9" t="s">
        <v>2056</v>
      </c>
      <c r="C9438" s="10">
        <v>44896</v>
      </c>
      <c r="D9438" s="9">
        <v>5675852751</v>
      </c>
      <c r="E9438" s="9" t="e">
        <f>INDEX(#REF!:#REF!,MATCH($D9438,#REF!:#REF!,0),MATCH(#REF!,#REF!:#REF!,0))</f>
        <v>#REF!</v>
      </c>
      <c r="F9438" s="9" t="e">
        <f>INDEX(#REF!:#REF!,MATCH($D9438,#REF!:#REF!,0),MATCH(#REF!,#REF!:#REF!,0))</f>
        <v>#REF!</v>
      </c>
    </row>
    <row r="9439" spans="1:6" ht="16.5" x14ac:dyDescent="0.3">
      <c r="A9439" s="9" t="s">
        <v>12886</v>
      </c>
      <c r="B9439" s="9" t="s">
        <v>2132</v>
      </c>
      <c r="C9439" s="10">
        <v>57141</v>
      </c>
      <c r="D9439" s="9">
        <v>5675852751</v>
      </c>
      <c r="E9439" s="9" t="e">
        <f>INDEX(#REF!:#REF!,MATCH($D9439,#REF!:#REF!,0),MATCH(#REF!,#REF!:#REF!,0))</f>
        <v>#REF!</v>
      </c>
      <c r="F9439" s="9" t="e">
        <f>INDEX(#REF!:#REF!,MATCH($D9439,#REF!:#REF!,0),MATCH(#REF!,#REF!:#REF!,0))</f>
        <v>#REF!</v>
      </c>
    </row>
    <row r="9440" spans="1:6" ht="16.5" x14ac:dyDescent="0.3">
      <c r="A9440" s="9" t="s">
        <v>12885</v>
      </c>
      <c r="B9440" s="9" t="s">
        <v>2456</v>
      </c>
      <c r="C9440" s="10">
        <v>14496</v>
      </c>
      <c r="D9440" s="9">
        <v>8519669638</v>
      </c>
      <c r="E9440" s="9" t="e">
        <f>INDEX(#REF!:#REF!,MATCH($D9440,#REF!:#REF!,0),MATCH(#REF!,#REF!:#REF!,0))</f>
        <v>#REF!</v>
      </c>
      <c r="F9440" s="9" t="e">
        <f>INDEX(#REF!:#REF!,MATCH($D9440,#REF!:#REF!,0),MATCH(#REF!,#REF!:#REF!,0))</f>
        <v>#REF!</v>
      </c>
    </row>
    <row r="9441" spans="1:6" ht="16.5" x14ac:dyDescent="0.3">
      <c r="A9441" s="9" t="s">
        <v>12884</v>
      </c>
      <c r="B9441" s="9" t="s">
        <v>2243</v>
      </c>
      <c r="C9441" s="10">
        <v>23952</v>
      </c>
      <c r="D9441" s="9">
        <v>3469413983</v>
      </c>
      <c r="E9441" s="9" t="e">
        <f>INDEX(#REF!:#REF!,MATCH($D9441,#REF!:#REF!,0),MATCH(#REF!,#REF!:#REF!,0))</f>
        <v>#REF!</v>
      </c>
      <c r="F9441" s="9" t="e">
        <f>INDEX(#REF!:#REF!,MATCH($D9441,#REF!:#REF!,0),MATCH(#REF!,#REF!:#REF!,0))</f>
        <v>#REF!</v>
      </c>
    </row>
    <row r="9442" spans="1:6" ht="16.5" x14ac:dyDescent="0.3">
      <c r="A9442" s="9" t="s">
        <v>12883</v>
      </c>
      <c r="B9442" s="9" t="s">
        <v>2572</v>
      </c>
      <c r="C9442" s="10">
        <v>31795</v>
      </c>
      <c r="D9442" s="9">
        <v>7326611955</v>
      </c>
      <c r="E9442" s="9" t="e">
        <f>INDEX(#REF!:#REF!,MATCH($D9442,#REF!:#REF!,0),MATCH(#REF!,#REF!:#REF!,0))</f>
        <v>#REF!</v>
      </c>
      <c r="F9442" s="9" t="e">
        <f>INDEX(#REF!:#REF!,MATCH($D9442,#REF!:#REF!,0),MATCH(#REF!,#REF!:#REF!,0))</f>
        <v>#REF!</v>
      </c>
    </row>
    <row r="9443" spans="1:6" ht="16.5" x14ac:dyDescent="0.3">
      <c r="A9443" s="9" t="s">
        <v>12882</v>
      </c>
      <c r="B9443" s="9" t="s">
        <v>2025</v>
      </c>
      <c r="C9443" s="10">
        <v>26651</v>
      </c>
      <c r="D9443" s="9">
        <v>6275593709</v>
      </c>
      <c r="E9443" s="9" t="e">
        <f>INDEX(#REF!:#REF!,MATCH($D9443,#REF!:#REF!,0),MATCH(#REF!,#REF!:#REF!,0))</f>
        <v>#REF!</v>
      </c>
      <c r="F9443" s="9" t="e">
        <f>INDEX(#REF!:#REF!,MATCH($D9443,#REF!:#REF!,0),MATCH(#REF!,#REF!:#REF!,0))</f>
        <v>#REF!</v>
      </c>
    </row>
    <row r="9444" spans="1:6" ht="16.5" x14ac:dyDescent="0.3">
      <c r="A9444" s="9" t="s">
        <v>12881</v>
      </c>
      <c r="B9444" s="9" t="s">
        <v>2431</v>
      </c>
      <c r="C9444" s="10">
        <v>43909</v>
      </c>
      <c r="D9444" s="9">
        <v>6731572691</v>
      </c>
      <c r="E9444" s="9" t="e">
        <f>INDEX(#REF!:#REF!,MATCH($D9444,#REF!:#REF!,0),MATCH(#REF!,#REF!:#REF!,0))</f>
        <v>#REF!</v>
      </c>
      <c r="F9444" s="9" t="e">
        <f>INDEX(#REF!:#REF!,MATCH($D9444,#REF!:#REF!,0),MATCH(#REF!,#REF!:#REF!,0))</f>
        <v>#REF!</v>
      </c>
    </row>
    <row r="9445" spans="1:6" ht="16.5" x14ac:dyDescent="0.3">
      <c r="A9445" s="9" t="s">
        <v>12880</v>
      </c>
      <c r="B9445" s="9" t="s">
        <v>2653</v>
      </c>
      <c r="C9445" s="10">
        <v>28116</v>
      </c>
      <c r="D9445" s="9">
        <v>7326611955</v>
      </c>
      <c r="E9445" s="9" t="e">
        <f>INDEX(#REF!:#REF!,MATCH($D9445,#REF!:#REF!,0),MATCH(#REF!,#REF!:#REF!,0))</f>
        <v>#REF!</v>
      </c>
      <c r="F9445" s="9" t="e">
        <f>INDEX(#REF!:#REF!,MATCH($D9445,#REF!:#REF!,0),MATCH(#REF!,#REF!:#REF!,0))</f>
        <v>#REF!</v>
      </c>
    </row>
    <row r="9446" spans="1:6" ht="16.5" x14ac:dyDescent="0.3">
      <c r="A9446" s="9" t="s">
        <v>12879</v>
      </c>
      <c r="B9446" s="9" t="s">
        <v>2783</v>
      </c>
      <c r="C9446" s="10">
        <v>31032</v>
      </c>
      <c r="D9446" s="9">
        <v>8361813608</v>
      </c>
      <c r="E9446" s="9" t="e">
        <f>INDEX(#REF!:#REF!,MATCH($D9446,#REF!:#REF!,0),MATCH(#REF!,#REF!:#REF!,0))</f>
        <v>#REF!</v>
      </c>
      <c r="F9446" s="9" t="e">
        <f>INDEX(#REF!:#REF!,MATCH($D9446,#REF!:#REF!,0),MATCH(#REF!,#REF!:#REF!,0))</f>
        <v>#REF!</v>
      </c>
    </row>
    <row r="9447" spans="1:6" ht="16.5" x14ac:dyDescent="0.3">
      <c r="A9447" s="9" t="s">
        <v>12878</v>
      </c>
      <c r="B9447" s="9" t="s">
        <v>2568</v>
      </c>
      <c r="C9447" s="10">
        <v>55833</v>
      </c>
      <c r="D9447" s="9">
        <v>9317454674</v>
      </c>
      <c r="E9447" s="9" t="e">
        <f>INDEX(#REF!:#REF!,MATCH($D9447,#REF!:#REF!,0),MATCH(#REF!,#REF!:#REF!,0))</f>
        <v>#REF!</v>
      </c>
      <c r="F9447" s="9" t="e">
        <f>INDEX(#REF!:#REF!,MATCH($D9447,#REF!:#REF!,0),MATCH(#REF!,#REF!:#REF!,0))</f>
        <v>#REF!</v>
      </c>
    </row>
    <row r="9448" spans="1:6" ht="16.5" x14ac:dyDescent="0.3">
      <c r="A9448" s="9" t="s">
        <v>12877</v>
      </c>
      <c r="B9448" s="9" t="s">
        <v>2155</v>
      </c>
      <c r="C9448" s="10">
        <v>32957</v>
      </c>
      <c r="D9448" s="9">
        <v>7074056774</v>
      </c>
      <c r="E9448" s="9" t="e">
        <f>INDEX(#REF!:#REF!,MATCH($D9448,#REF!:#REF!,0),MATCH(#REF!,#REF!:#REF!,0))</f>
        <v>#REF!</v>
      </c>
      <c r="F9448" s="9" t="e">
        <f>INDEX(#REF!:#REF!,MATCH($D9448,#REF!:#REF!,0),MATCH(#REF!,#REF!:#REF!,0))</f>
        <v>#REF!</v>
      </c>
    </row>
    <row r="9449" spans="1:6" ht="16.5" x14ac:dyDescent="0.3">
      <c r="A9449" s="9" t="s">
        <v>12876</v>
      </c>
      <c r="B9449" s="9" t="s">
        <v>2541</v>
      </c>
      <c r="C9449" s="10">
        <v>20761</v>
      </c>
      <c r="D9449" s="9">
        <v>4406664351</v>
      </c>
      <c r="E9449" s="9" t="e">
        <f>INDEX(#REF!:#REF!,MATCH($D9449,#REF!:#REF!,0),MATCH(#REF!,#REF!:#REF!,0))</f>
        <v>#REF!</v>
      </c>
      <c r="F9449" s="9" t="e">
        <f>INDEX(#REF!:#REF!,MATCH($D9449,#REF!:#REF!,0),MATCH(#REF!,#REF!:#REF!,0))</f>
        <v>#REF!</v>
      </c>
    </row>
    <row r="9450" spans="1:6" ht="16.5" x14ac:dyDescent="0.3">
      <c r="A9450" s="9" t="s">
        <v>12875</v>
      </c>
      <c r="B9450" s="9" t="s">
        <v>2487</v>
      </c>
      <c r="C9450" s="10">
        <v>27248</v>
      </c>
      <c r="D9450" s="9">
        <v>19662963</v>
      </c>
      <c r="E9450" s="9" t="e">
        <f>INDEX(#REF!:#REF!,MATCH($D9450,#REF!:#REF!,0),MATCH(#REF!,#REF!:#REF!,0))</f>
        <v>#REF!</v>
      </c>
      <c r="F9450" s="9" t="e">
        <f>INDEX(#REF!:#REF!,MATCH($D9450,#REF!:#REF!,0),MATCH(#REF!,#REF!:#REF!,0))</f>
        <v>#REF!</v>
      </c>
    </row>
    <row r="9451" spans="1:6" ht="16.5" x14ac:dyDescent="0.3">
      <c r="A9451" s="9" t="s">
        <v>12874</v>
      </c>
      <c r="B9451" s="9" t="s">
        <v>2103</v>
      </c>
      <c r="C9451" s="10">
        <v>44597</v>
      </c>
      <c r="D9451" s="9">
        <v>8054305400</v>
      </c>
      <c r="E9451" s="9" t="e">
        <f>INDEX(#REF!:#REF!,MATCH($D9451,#REF!:#REF!,0),MATCH(#REF!,#REF!:#REF!,0))</f>
        <v>#REF!</v>
      </c>
      <c r="F9451" s="9" t="e">
        <f>INDEX(#REF!:#REF!,MATCH($D9451,#REF!:#REF!,0),MATCH(#REF!,#REF!:#REF!,0))</f>
        <v>#REF!</v>
      </c>
    </row>
    <row r="9452" spans="1:6" ht="16.5" x14ac:dyDescent="0.3">
      <c r="A9452" s="9" t="s">
        <v>12873</v>
      </c>
      <c r="B9452" s="9" t="s">
        <v>2185</v>
      </c>
      <c r="C9452" s="10">
        <v>56575</v>
      </c>
      <c r="D9452" s="9">
        <v>2607689635</v>
      </c>
      <c r="E9452" s="9" t="e">
        <f>INDEX(#REF!:#REF!,MATCH($D9452,#REF!:#REF!,0),MATCH(#REF!,#REF!:#REF!,0))</f>
        <v>#REF!</v>
      </c>
      <c r="F9452" s="9" t="e">
        <f>INDEX(#REF!:#REF!,MATCH($D9452,#REF!:#REF!,0),MATCH(#REF!,#REF!:#REF!,0))</f>
        <v>#REF!</v>
      </c>
    </row>
    <row r="9453" spans="1:6" ht="16.5" x14ac:dyDescent="0.3">
      <c r="A9453" s="9" t="s">
        <v>12872</v>
      </c>
      <c r="B9453" s="9" t="s">
        <v>2038</v>
      </c>
      <c r="C9453" s="10">
        <v>33278</v>
      </c>
      <c r="D9453" s="9">
        <v>7645724897</v>
      </c>
      <c r="E9453" s="9" t="e">
        <f>INDEX(#REF!:#REF!,MATCH($D9453,#REF!:#REF!,0),MATCH(#REF!,#REF!:#REF!,0))</f>
        <v>#REF!</v>
      </c>
      <c r="F9453" s="9" t="e">
        <f>INDEX(#REF!:#REF!,MATCH($D9453,#REF!:#REF!,0),MATCH(#REF!,#REF!:#REF!,0))</f>
        <v>#REF!</v>
      </c>
    </row>
    <row r="9454" spans="1:6" ht="16.5" x14ac:dyDescent="0.3">
      <c r="A9454" s="9" t="s">
        <v>12871</v>
      </c>
      <c r="B9454" s="9" t="s">
        <v>3506</v>
      </c>
      <c r="C9454" s="10">
        <v>12172</v>
      </c>
      <c r="D9454" s="9">
        <v>4862005330</v>
      </c>
      <c r="E9454" s="9" t="e">
        <f>INDEX(#REF!:#REF!,MATCH($D9454,#REF!:#REF!,0),MATCH(#REF!,#REF!:#REF!,0))</f>
        <v>#REF!</v>
      </c>
      <c r="F9454" s="9" t="e">
        <f>INDEX(#REF!:#REF!,MATCH($D9454,#REF!:#REF!,0),MATCH(#REF!,#REF!:#REF!,0))</f>
        <v>#REF!</v>
      </c>
    </row>
    <row r="9455" spans="1:6" ht="16.5" x14ac:dyDescent="0.3">
      <c r="A9455" s="9" t="s">
        <v>12870</v>
      </c>
      <c r="B9455" s="9" t="s">
        <v>2123</v>
      </c>
      <c r="C9455" s="10">
        <v>40358</v>
      </c>
      <c r="D9455" s="9">
        <v>1009146149</v>
      </c>
      <c r="E9455" s="9" t="e">
        <f>INDEX(#REF!:#REF!,MATCH($D9455,#REF!:#REF!,0),MATCH(#REF!,#REF!:#REF!,0))</f>
        <v>#REF!</v>
      </c>
      <c r="F9455" s="9" t="e">
        <f>INDEX(#REF!:#REF!,MATCH($D9455,#REF!:#REF!,0),MATCH(#REF!,#REF!:#REF!,0))</f>
        <v>#REF!</v>
      </c>
    </row>
    <row r="9456" spans="1:6" ht="16.5" x14ac:dyDescent="0.3">
      <c r="A9456" s="9" t="s">
        <v>12869</v>
      </c>
      <c r="B9456" s="9" t="s">
        <v>2600</v>
      </c>
      <c r="C9456" s="10">
        <v>21403</v>
      </c>
      <c r="D9456" s="9">
        <v>2973558387</v>
      </c>
      <c r="E9456" s="9" t="e">
        <f>INDEX(#REF!:#REF!,MATCH($D9456,#REF!:#REF!,0),MATCH(#REF!,#REF!:#REF!,0))</f>
        <v>#REF!</v>
      </c>
      <c r="F9456" s="9" t="e">
        <f>INDEX(#REF!:#REF!,MATCH($D9456,#REF!:#REF!,0),MATCH(#REF!,#REF!:#REF!,0))</f>
        <v>#REF!</v>
      </c>
    </row>
    <row r="9457" spans="1:6" ht="16.5" x14ac:dyDescent="0.3">
      <c r="A9457" s="9" t="s">
        <v>12868</v>
      </c>
      <c r="B9457" s="9" t="s">
        <v>1999</v>
      </c>
      <c r="C9457" s="10">
        <v>23429</v>
      </c>
      <c r="D9457" s="9">
        <v>4716524892</v>
      </c>
      <c r="E9457" s="9" t="e">
        <f>INDEX(#REF!:#REF!,MATCH($D9457,#REF!:#REF!,0),MATCH(#REF!,#REF!:#REF!,0))</f>
        <v>#REF!</v>
      </c>
      <c r="F9457" s="9" t="e">
        <f>INDEX(#REF!:#REF!,MATCH($D9457,#REF!:#REF!,0),MATCH(#REF!,#REF!:#REF!,0))</f>
        <v>#REF!</v>
      </c>
    </row>
    <row r="9458" spans="1:6" ht="16.5" x14ac:dyDescent="0.3">
      <c r="A9458" s="9" t="s">
        <v>12867</v>
      </c>
      <c r="B9458" s="9" t="s">
        <v>2568</v>
      </c>
      <c r="C9458" s="10">
        <v>44883</v>
      </c>
      <c r="D9458" s="9">
        <v>896700143</v>
      </c>
      <c r="E9458" s="9" t="e">
        <f>INDEX(#REF!:#REF!,MATCH($D9458,#REF!:#REF!,0),MATCH(#REF!,#REF!:#REF!,0))</f>
        <v>#REF!</v>
      </c>
      <c r="F9458" s="9" t="e">
        <f>INDEX(#REF!:#REF!,MATCH($D9458,#REF!:#REF!,0),MATCH(#REF!,#REF!:#REF!,0))</f>
        <v>#REF!</v>
      </c>
    </row>
    <row r="9459" spans="1:6" ht="16.5" x14ac:dyDescent="0.3">
      <c r="A9459" s="9" t="s">
        <v>12866</v>
      </c>
      <c r="B9459" s="9" t="s">
        <v>2481</v>
      </c>
      <c r="C9459" s="10">
        <v>10063</v>
      </c>
      <c r="D9459" s="9">
        <v>3409869514</v>
      </c>
      <c r="E9459" s="9" t="e">
        <f>INDEX(#REF!:#REF!,MATCH($D9459,#REF!:#REF!,0),MATCH(#REF!,#REF!:#REF!,0))</f>
        <v>#REF!</v>
      </c>
      <c r="F9459" s="9" t="e">
        <f>INDEX(#REF!:#REF!,MATCH($D9459,#REF!:#REF!,0),MATCH(#REF!,#REF!:#REF!,0))</f>
        <v>#REF!</v>
      </c>
    </row>
    <row r="9460" spans="1:6" ht="16.5" x14ac:dyDescent="0.3">
      <c r="A9460" s="9" t="s">
        <v>12865</v>
      </c>
      <c r="B9460" s="9" t="s">
        <v>2090</v>
      </c>
      <c r="C9460" s="10">
        <v>45622</v>
      </c>
      <c r="D9460" s="9">
        <v>7824503232</v>
      </c>
      <c r="E9460" s="9" t="e">
        <f>INDEX(#REF!:#REF!,MATCH($D9460,#REF!:#REF!,0),MATCH(#REF!,#REF!:#REF!,0))</f>
        <v>#REF!</v>
      </c>
      <c r="F9460" s="9" t="e">
        <f>INDEX(#REF!:#REF!,MATCH($D9460,#REF!:#REF!,0),MATCH(#REF!,#REF!:#REF!,0))</f>
        <v>#REF!</v>
      </c>
    </row>
    <row r="9461" spans="1:6" ht="16.5" x14ac:dyDescent="0.3">
      <c r="A9461" s="9" t="s">
        <v>12864</v>
      </c>
      <c r="B9461" s="9" t="s">
        <v>2633</v>
      </c>
      <c r="C9461" s="10">
        <v>16842</v>
      </c>
      <c r="D9461" s="9">
        <v>7070564503</v>
      </c>
      <c r="E9461" s="9" t="e">
        <f>INDEX(#REF!:#REF!,MATCH($D9461,#REF!:#REF!,0),MATCH(#REF!,#REF!:#REF!,0))</f>
        <v>#REF!</v>
      </c>
      <c r="F9461" s="9" t="e">
        <f>INDEX(#REF!:#REF!,MATCH($D9461,#REF!:#REF!,0),MATCH(#REF!,#REF!:#REF!,0))</f>
        <v>#REF!</v>
      </c>
    </row>
    <row r="9462" spans="1:6" ht="16.5" x14ac:dyDescent="0.3">
      <c r="A9462" s="9" t="s">
        <v>12863</v>
      </c>
      <c r="B9462" s="9" t="s">
        <v>2112</v>
      </c>
      <c r="C9462" s="10">
        <v>35858</v>
      </c>
      <c r="D9462" s="9">
        <v>7966083349</v>
      </c>
      <c r="E9462" s="9" t="e">
        <f>INDEX(#REF!:#REF!,MATCH($D9462,#REF!:#REF!,0),MATCH(#REF!,#REF!:#REF!,0))</f>
        <v>#REF!</v>
      </c>
      <c r="F9462" s="9" t="e">
        <f>INDEX(#REF!:#REF!,MATCH($D9462,#REF!:#REF!,0),MATCH(#REF!,#REF!:#REF!,0))</f>
        <v>#REF!</v>
      </c>
    </row>
    <row r="9463" spans="1:6" ht="16.5" x14ac:dyDescent="0.3">
      <c r="A9463" s="9" t="s">
        <v>12862</v>
      </c>
      <c r="B9463" s="9" t="s">
        <v>2622</v>
      </c>
      <c r="C9463" s="10">
        <v>48063</v>
      </c>
      <c r="D9463" s="9">
        <v>5074304008</v>
      </c>
      <c r="E9463" s="9" t="e">
        <f>INDEX(#REF!:#REF!,MATCH($D9463,#REF!:#REF!,0),MATCH(#REF!,#REF!:#REF!,0))</f>
        <v>#REF!</v>
      </c>
      <c r="F9463" s="9" t="e">
        <f>INDEX(#REF!:#REF!,MATCH($D9463,#REF!:#REF!,0),MATCH(#REF!,#REF!:#REF!,0))</f>
        <v>#REF!</v>
      </c>
    </row>
    <row r="9464" spans="1:6" ht="16.5" x14ac:dyDescent="0.3">
      <c r="A9464" s="9" t="s">
        <v>12861</v>
      </c>
      <c r="B9464" s="9" t="s">
        <v>3388</v>
      </c>
      <c r="C9464" s="10">
        <v>54939</v>
      </c>
      <c r="D9464" s="9">
        <v>6776868107</v>
      </c>
      <c r="E9464" s="9" t="e">
        <f>INDEX(#REF!:#REF!,MATCH($D9464,#REF!:#REF!,0),MATCH(#REF!,#REF!:#REF!,0))</f>
        <v>#REF!</v>
      </c>
      <c r="F9464" s="9" t="e">
        <f>INDEX(#REF!:#REF!,MATCH($D9464,#REF!:#REF!,0),MATCH(#REF!,#REF!:#REF!,0))</f>
        <v>#REF!</v>
      </c>
    </row>
    <row r="9465" spans="1:6" ht="16.5" x14ac:dyDescent="0.3">
      <c r="A9465" s="9" t="s">
        <v>12860</v>
      </c>
      <c r="B9465" s="9" t="s">
        <v>2059</v>
      </c>
      <c r="C9465" s="10">
        <v>15574</v>
      </c>
      <c r="D9465" s="9">
        <v>7098438871</v>
      </c>
      <c r="E9465" s="9" t="e">
        <f>INDEX(#REF!:#REF!,MATCH($D9465,#REF!:#REF!,0),MATCH(#REF!,#REF!:#REF!,0))</f>
        <v>#REF!</v>
      </c>
      <c r="F9465" s="9" t="e">
        <f>INDEX(#REF!:#REF!,MATCH($D9465,#REF!:#REF!,0),MATCH(#REF!,#REF!:#REF!,0))</f>
        <v>#REF!</v>
      </c>
    </row>
    <row r="9466" spans="1:6" ht="16.5" x14ac:dyDescent="0.3">
      <c r="A9466" s="9" t="s">
        <v>12859</v>
      </c>
      <c r="B9466" s="9" t="s">
        <v>2208</v>
      </c>
      <c r="C9466" s="10">
        <v>41138</v>
      </c>
      <c r="D9466" s="9">
        <v>1895483948</v>
      </c>
      <c r="E9466" s="9" t="e">
        <f>INDEX(#REF!:#REF!,MATCH($D9466,#REF!:#REF!,0),MATCH(#REF!,#REF!:#REF!,0))</f>
        <v>#REF!</v>
      </c>
      <c r="F9466" s="9" t="e">
        <f>INDEX(#REF!:#REF!,MATCH($D9466,#REF!:#REF!,0),MATCH(#REF!,#REF!:#REF!,0))</f>
        <v>#REF!</v>
      </c>
    </row>
    <row r="9467" spans="1:6" ht="16.5" x14ac:dyDescent="0.3">
      <c r="A9467" s="9" t="s">
        <v>12858</v>
      </c>
      <c r="B9467" s="9" t="s">
        <v>3841</v>
      </c>
      <c r="C9467" s="10">
        <v>36361</v>
      </c>
      <c r="D9467" s="9">
        <v>7906441400</v>
      </c>
      <c r="E9467" s="9" t="e">
        <f>INDEX(#REF!:#REF!,MATCH($D9467,#REF!:#REF!,0),MATCH(#REF!,#REF!:#REF!,0))</f>
        <v>#REF!</v>
      </c>
      <c r="F9467" s="9" t="e">
        <f>INDEX(#REF!:#REF!,MATCH($D9467,#REF!:#REF!,0),MATCH(#REF!,#REF!:#REF!,0))</f>
        <v>#REF!</v>
      </c>
    </row>
    <row r="9468" spans="1:6" ht="16.5" x14ac:dyDescent="0.3">
      <c r="A9468" s="9" t="s">
        <v>12857</v>
      </c>
      <c r="B9468" s="9" t="s">
        <v>2103</v>
      </c>
      <c r="C9468" s="10">
        <v>36687</v>
      </c>
      <c r="D9468" s="9">
        <v>4401069773</v>
      </c>
      <c r="E9468" s="9" t="e">
        <f>INDEX(#REF!:#REF!,MATCH($D9468,#REF!:#REF!,0),MATCH(#REF!,#REF!:#REF!,0))</f>
        <v>#REF!</v>
      </c>
      <c r="F9468" s="9" t="e">
        <f>INDEX(#REF!:#REF!,MATCH($D9468,#REF!:#REF!,0),MATCH(#REF!,#REF!:#REF!,0))</f>
        <v>#REF!</v>
      </c>
    </row>
    <row r="9469" spans="1:6" ht="16.5" x14ac:dyDescent="0.3">
      <c r="A9469" s="9" t="s">
        <v>12856</v>
      </c>
      <c r="B9469" s="9" t="s">
        <v>2027</v>
      </c>
      <c r="C9469" s="10">
        <v>41144</v>
      </c>
      <c r="D9469" s="9">
        <v>6510701464</v>
      </c>
      <c r="E9469" s="9" t="e">
        <f>INDEX(#REF!:#REF!,MATCH($D9469,#REF!:#REF!,0),MATCH(#REF!,#REF!:#REF!,0))</f>
        <v>#REF!</v>
      </c>
      <c r="F9469" s="9" t="e">
        <f>INDEX(#REF!:#REF!,MATCH($D9469,#REF!:#REF!,0),MATCH(#REF!,#REF!:#REF!,0))</f>
        <v>#REF!</v>
      </c>
    </row>
    <row r="9470" spans="1:6" ht="16.5" x14ac:dyDescent="0.3">
      <c r="A9470" s="9" t="s">
        <v>12855</v>
      </c>
      <c r="B9470" s="9" t="s">
        <v>2027</v>
      </c>
      <c r="C9470" s="10">
        <v>28772</v>
      </c>
      <c r="D9470" s="9">
        <v>8501525324</v>
      </c>
      <c r="E9470" s="9" t="e">
        <f>INDEX(#REF!:#REF!,MATCH($D9470,#REF!:#REF!,0),MATCH(#REF!,#REF!:#REF!,0))</f>
        <v>#REF!</v>
      </c>
      <c r="F9470" s="9" t="e">
        <f>INDEX(#REF!:#REF!,MATCH($D9470,#REF!:#REF!,0),MATCH(#REF!,#REF!:#REF!,0))</f>
        <v>#REF!</v>
      </c>
    </row>
    <row r="9471" spans="1:6" ht="16.5" x14ac:dyDescent="0.3">
      <c r="A9471" s="9" t="s">
        <v>12854</v>
      </c>
      <c r="B9471" s="9" t="s">
        <v>2087</v>
      </c>
      <c r="C9471" s="10">
        <v>44714</v>
      </c>
      <c r="D9471" s="9">
        <v>2083520173</v>
      </c>
      <c r="E9471" s="9" t="e">
        <f>INDEX(#REF!:#REF!,MATCH($D9471,#REF!:#REF!,0),MATCH(#REF!,#REF!:#REF!,0))</f>
        <v>#REF!</v>
      </c>
      <c r="F9471" s="9" t="e">
        <f>INDEX(#REF!:#REF!,MATCH($D9471,#REF!:#REF!,0),MATCH(#REF!,#REF!:#REF!,0))</f>
        <v>#REF!</v>
      </c>
    </row>
    <row r="9472" spans="1:6" ht="16.5" x14ac:dyDescent="0.3">
      <c r="A9472" s="9" t="s">
        <v>12853</v>
      </c>
      <c r="B9472" s="9" t="s">
        <v>2406</v>
      </c>
      <c r="C9472" s="10">
        <v>54272</v>
      </c>
      <c r="D9472" s="9">
        <v>3127459866</v>
      </c>
      <c r="E9472" s="9" t="e">
        <f>INDEX(#REF!:#REF!,MATCH($D9472,#REF!:#REF!,0),MATCH(#REF!,#REF!:#REF!,0))</f>
        <v>#REF!</v>
      </c>
      <c r="F9472" s="9" t="e">
        <f>INDEX(#REF!:#REF!,MATCH($D9472,#REF!:#REF!,0),MATCH(#REF!,#REF!:#REF!,0))</f>
        <v>#REF!</v>
      </c>
    </row>
    <row r="9473" spans="1:6" ht="16.5" x14ac:dyDescent="0.3">
      <c r="A9473" s="9" t="s">
        <v>12852</v>
      </c>
      <c r="B9473" s="9" t="s">
        <v>1953</v>
      </c>
      <c r="C9473" s="10">
        <v>55353</v>
      </c>
      <c r="D9473" s="9">
        <v>6724903874</v>
      </c>
      <c r="E9473" s="9" t="e">
        <f>INDEX(#REF!:#REF!,MATCH($D9473,#REF!:#REF!,0),MATCH(#REF!,#REF!:#REF!,0))</f>
        <v>#REF!</v>
      </c>
      <c r="F9473" s="9" t="e">
        <f>INDEX(#REF!:#REF!,MATCH($D9473,#REF!:#REF!,0),MATCH(#REF!,#REF!:#REF!,0))</f>
        <v>#REF!</v>
      </c>
    </row>
    <row r="9474" spans="1:6" ht="16.5" x14ac:dyDescent="0.3">
      <c r="A9474" s="9" t="s">
        <v>12851</v>
      </c>
      <c r="B9474" s="9" t="s">
        <v>2201</v>
      </c>
      <c r="C9474" s="10">
        <v>35705</v>
      </c>
      <c r="D9474" s="9">
        <v>7074056774</v>
      </c>
      <c r="E9474" s="9" t="e">
        <f>INDEX(#REF!:#REF!,MATCH($D9474,#REF!:#REF!,0),MATCH(#REF!,#REF!:#REF!,0))</f>
        <v>#REF!</v>
      </c>
      <c r="F9474" s="9" t="e">
        <f>INDEX(#REF!:#REF!,MATCH($D9474,#REF!:#REF!,0),MATCH(#REF!,#REF!:#REF!,0))</f>
        <v>#REF!</v>
      </c>
    </row>
    <row r="9475" spans="1:6" ht="16.5" x14ac:dyDescent="0.3">
      <c r="A9475" s="9" t="s">
        <v>12850</v>
      </c>
      <c r="B9475" s="9" t="s">
        <v>2095</v>
      </c>
      <c r="C9475" s="10">
        <v>51777</v>
      </c>
      <c r="D9475" s="9">
        <v>2480515559</v>
      </c>
      <c r="E9475" s="9" t="e">
        <f>INDEX(#REF!:#REF!,MATCH($D9475,#REF!:#REF!,0),MATCH(#REF!,#REF!:#REF!,0))</f>
        <v>#REF!</v>
      </c>
      <c r="F9475" s="9" t="e">
        <f>INDEX(#REF!:#REF!,MATCH($D9475,#REF!:#REF!,0),MATCH(#REF!,#REF!:#REF!,0))</f>
        <v>#REF!</v>
      </c>
    </row>
    <row r="9476" spans="1:6" ht="16.5" x14ac:dyDescent="0.3">
      <c r="A9476" s="9" t="s">
        <v>12849</v>
      </c>
      <c r="B9476" s="9" t="s">
        <v>2284</v>
      </c>
      <c r="C9476" s="10">
        <v>38063</v>
      </c>
      <c r="D9476" s="9">
        <v>6510701464</v>
      </c>
      <c r="E9476" s="9" t="e">
        <f>INDEX(#REF!:#REF!,MATCH($D9476,#REF!:#REF!,0),MATCH(#REF!,#REF!:#REF!,0))</f>
        <v>#REF!</v>
      </c>
      <c r="F9476" s="9" t="e">
        <f>INDEX(#REF!:#REF!,MATCH($D9476,#REF!:#REF!,0),MATCH(#REF!,#REF!:#REF!,0))</f>
        <v>#REF!</v>
      </c>
    </row>
    <row r="9477" spans="1:6" ht="16.5" x14ac:dyDescent="0.3">
      <c r="A9477" s="9" t="s">
        <v>12848</v>
      </c>
      <c r="B9477" s="9" t="s">
        <v>2021</v>
      </c>
      <c r="C9477" s="10">
        <v>41969</v>
      </c>
      <c r="D9477" s="9">
        <v>9128677390</v>
      </c>
      <c r="E9477" s="9" t="e">
        <f>INDEX(#REF!:#REF!,MATCH($D9477,#REF!:#REF!,0),MATCH(#REF!,#REF!:#REF!,0))</f>
        <v>#REF!</v>
      </c>
      <c r="F9477" s="9" t="e">
        <f>INDEX(#REF!:#REF!,MATCH($D9477,#REF!:#REF!,0),MATCH(#REF!,#REF!:#REF!,0))</f>
        <v>#REF!</v>
      </c>
    </row>
    <row r="9478" spans="1:6" ht="16.5" x14ac:dyDescent="0.3">
      <c r="A9478" s="9" t="s">
        <v>12847</v>
      </c>
      <c r="B9478" s="9" t="s">
        <v>2075</v>
      </c>
      <c r="C9478" s="10">
        <v>43703</v>
      </c>
      <c r="D9478" s="9">
        <v>228985188</v>
      </c>
      <c r="E9478" s="9" t="e">
        <f>INDEX(#REF!:#REF!,MATCH($D9478,#REF!:#REF!,0),MATCH(#REF!,#REF!:#REF!,0))</f>
        <v>#REF!</v>
      </c>
      <c r="F9478" s="9" t="e">
        <f>INDEX(#REF!:#REF!,MATCH($D9478,#REF!:#REF!,0),MATCH(#REF!,#REF!:#REF!,0))</f>
        <v>#REF!</v>
      </c>
    </row>
    <row r="9479" spans="1:6" ht="16.5" x14ac:dyDescent="0.3">
      <c r="A9479" s="9" t="s">
        <v>12846</v>
      </c>
      <c r="B9479" s="9" t="s">
        <v>1981</v>
      </c>
      <c r="C9479" s="10">
        <v>49322</v>
      </c>
      <c r="D9479" s="9">
        <v>2053848936</v>
      </c>
      <c r="E9479" s="9" t="e">
        <f>INDEX(#REF!:#REF!,MATCH($D9479,#REF!:#REF!,0),MATCH(#REF!,#REF!:#REF!,0))</f>
        <v>#REF!</v>
      </c>
      <c r="F9479" s="9" t="e">
        <f>INDEX(#REF!:#REF!,MATCH($D9479,#REF!:#REF!,0),MATCH(#REF!,#REF!:#REF!,0))</f>
        <v>#REF!</v>
      </c>
    </row>
    <row r="9480" spans="1:6" ht="16.5" x14ac:dyDescent="0.3">
      <c r="A9480" s="9" t="s">
        <v>12845</v>
      </c>
      <c r="B9480" s="9" t="s">
        <v>3042</v>
      </c>
      <c r="C9480" s="10">
        <v>45338</v>
      </c>
      <c r="D9480" s="9">
        <v>9292607561</v>
      </c>
      <c r="E9480" s="9" t="e">
        <f>INDEX(#REF!:#REF!,MATCH($D9480,#REF!:#REF!,0),MATCH(#REF!,#REF!:#REF!,0))</f>
        <v>#REF!</v>
      </c>
      <c r="F9480" s="9" t="e">
        <f>INDEX(#REF!:#REF!,MATCH($D9480,#REF!:#REF!,0),MATCH(#REF!,#REF!:#REF!,0))</f>
        <v>#REF!</v>
      </c>
    </row>
    <row r="9481" spans="1:6" ht="16.5" x14ac:dyDescent="0.3">
      <c r="A9481" s="9" t="s">
        <v>12844</v>
      </c>
      <c r="B9481" s="9" t="s">
        <v>2087</v>
      </c>
      <c r="C9481" s="10">
        <v>38788</v>
      </c>
      <c r="D9481" s="9">
        <v>7625163059</v>
      </c>
      <c r="E9481" s="9" t="e">
        <f>INDEX(#REF!:#REF!,MATCH($D9481,#REF!:#REF!,0),MATCH(#REF!,#REF!:#REF!,0))</f>
        <v>#REF!</v>
      </c>
      <c r="F9481" s="9" t="e">
        <f>INDEX(#REF!:#REF!,MATCH($D9481,#REF!:#REF!,0),MATCH(#REF!,#REF!:#REF!,0))</f>
        <v>#REF!</v>
      </c>
    </row>
    <row r="9482" spans="1:6" ht="16.5" x14ac:dyDescent="0.3">
      <c r="A9482" s="9" t="s">
        <v>12843</v>
      </c>
      <c r="B9482" s="9" t="s">
        <v>2029</v>
      </c>
      <c r="C9482" s="10">
        <v>21264</v>
      </c>
      <c r="D9482" s="9">
        <v>8695742075</v>
      </c>
      <c r="E9482" s="9" t="e">
        <f>INDEX(#REF!:#REF!,MATCH($D9482,#REF!:#REF!,0),MATCH(#REF!,#REF!:#REF!,0))</f>
        <v>#REF!</v>
      </c>
      <c r="F9482" s="9" t="e">
        <f>INDEX(#REF!:#REF!,MATCH($D9482,#REF!:#REF!,0),MATCH(#REF!,#REF!:#REF!,0))</f>
        <v>#REF!</v>
      </c>
    </row>
    <row r="9483" spans="1:6" ht="16.5" x14ac:dyDescent="0.3">
      <c r="A9483" s="9" t="s">
        <v>12842</v>
      </c>
      <c r="B9483" s="9" t="s">
        <v>3222</v>
      </c>
      <c r="C9483" s="10">
        <v>37317</v>
      </c>
      <c r="D9483" s="9">
        <v>2070860833</v>
      </c>
      <c r="E9483" s="9" t="e">
        <f>INDEX(#REF!:#REF!,MATCH($D9483,#REF!:#REF!,0),MATCH(#REF!,#REF!:#REF!,0))</f>
        <v>#REF!</v>
      </c>
      <c r="F9483" s="9" t="e">
        <f>INDEX(#REF!:#REF!,MATCH($D9483,#REF!:#REF!,0),MATCH(#REF!,#REF!:#REF!,0))</f>
        <v>#REF!</v>
      </c>
    </row>
    <row r="9484" spans="1:6" ht="16.5" x14ac:dyDescent="0.3">
      <c r="A9484" s="9" t="s">
        <v>12841</v>
      </c>
      <c r="B9484" s="9" t="s">
        <v>2448</v>
      </c>
      <c r="C9484" s="10">
        <v>14733</v>
      </c>
      <c r="D9484" s="9">
        <v>6718456802</v>
      </c>
      <c r="E9484" s="9" t="e">
        <f>INDEX(#REF!:#REF!,MATCH($D9484,#REF!:#REF!,0),MATCH(#REF!,#REF!:#REF!,0))</f>
        <v>#REF!</v>
      </c>
      <c r="F9484" s="9" t="e">
        <f>INDEX(#REF!:#REF!,MATCH($D9484,#REF!:#REF!,0),MATCH(#REF!,#REF!:#REF!,0))</f>
        <v>#REF!</v>
      </c>
    </row>
    <row r="9485" spans="1:6" ht="16.5" x14ac:dyDescent="0.3">
      <c r="A9485" s="9" t="s">
        <v>12840</v>
      </c>
      <c r="B9485" s="9" t="s">
        <v>2424</v>
      </c>
      <c r="C9485" s="10">
        <v>25104</v>
      </c>
      <c r="D9485" s="9">
        <v>9597202352</v>
      </c>
      <c r="E9485" s="9" t="e">
        <f>INDEX(#REF!:#REF!,MATCH($D9485,#REF!:#REF!,0),MATCH(#REF!,#REF!:#REF!,0))</f>
        <v>#REF!</v>
      </c>
      <c r="F9485" s="9" t="e">
        <f>INDEX(#REF!:#REF!,MATCH($D9485,#REF!:#REF!,0),MATCH(#REF!,#REF!:#REF!,0))</f>
        <v>#REF!</v>
      </c>
    </row>
    <row r="9486" spans="1:6" ht="16.5" x14ac:dyDescent="0.3">
      <c r="A9486" s="9" t="s">
        <v>12839</v>
      </c>
      <c r="B9486" s="9" t="s">
        <v>2119</v>
      </c>
      <c r="C9486" s="10">
        <v>10085</v>
      </c>
      <c r="D9486" s="9">
        <v>304906506</v>
      </c>
      <c r="E9486" s="9" t="e">
        <f>INDEX(#REF!:#REF!,MATCH($D9486,#REF!:#REF!,0),MATCH(#REF!,#REF!:#REF!,0))</f>
        <v>#REF!</v>
      </c>
      <c r="F9486" s="9" t="e">
        <f>INDEX(#REF!:#REF!,MATCH($D9486,#REF!:#REF!,0),MATCH(#REF!,#REF!:#REF!,0))</f>
        <v>#REF!</v>
      </c>
    </row>
    <row r="9487" spans="1:6" ht="16.5" x14ac:dyDescent="0.3">
      <c r="A9487" s="9" t="s">
        <v>12838</v>
      </c>
      <c r="B9487" s="9" t="s">
        <v>2302</v>
      </c>
      <c r="C9487" s="10">
        <v>57637</v>
      </c>
      <c r="D9487" s="9">
        <v>2022565827</v>
      </c>
      <c r="E9487" s="9" t="e">
        <f>INDEX(#REF!:#REF!,MATCH($D9487,#REF!:#REF!,0),MATCH(#REF!,#REF!:#REF!,0))</f>
        <v>#REF!</v>
      </c>
      <c r="F9487" s="9" t="e">
        <f>INDEX(#REF!:#REF!,MATCH($D9487,#REF!:#REF!,0),MATCH(#REF!,#REF!:#REF!,0))</f>
        <v>#REF!</v>
      </c>
    </row>
    <row r="9488" spans="1:6" ht="16.5" x14ac:dyDescent="0.3">
      <c r="A9488" s="9" t="s">
        <v>12837</v>
      </c>
      <c r="B9488" s="9" t="s">
        <v>2206</v>
      </c>
      <c r="C9488" s="10">
        <v>18521</v>
      </c>
      <c r="D9488" s="9">
        <v>7326611955</v>
      </c>
      <c r="E9488" s="9" t="e">
        <f>INDEX(#REF!:#REF!,MATCH($D9488,#REF!:#REF!,0),MATCH(#REF!,#REF!:#REF!,0))</f>
        <v>#REF!</v>
      </c>
      <c r="F9488" s="9" t="e">
        <f>INDEX(#REF!:#REF!,MATCH($D9488,#REF!:#REF!,0),MATCH(#REF!,#REF!:#REF!,0))</f>
        <v>#REF!</v>
      </c>
    </row>
    <row r="9489" spans="1:6" ht="16.5" x14ac:dyDescent="0.3">
      <c r="A9489" s="9" t="s">
        <v>12836</v>
      </c>
      <c r="B9489" s="9" t="s">
        <v>2103</v>
      </c>
      <c r="C9489" s="10">
        <v>22392</v>
      </c>
      <c r="D9489" s="9">
        <v>4688336071</v>
      </c>
      <c r="E9489" s="9" t="e">
        <f>INDEX(#REF!:#REF!,MATCH($D9489,#REF!:#REF!,0),MATCH(#REF!,#REF!:#REF!,0))</f>
        <v>#REF!</v>
      </c>
      <c r="F9489" s="9" t="e">
        <f>INDEX(#REF!:#REF!,MATCH($D9489,#REF!:#REF!,0),MATCH(#REF!,#REF!:#REF!,0))</f>
        <v>#REF!</v>
      </c>
    </row>
    <row r="9490" spans="1:6" ht="16.5" x14ac:dyDescent="0.3">
      <c r="A9490" s="9" t="s">
        <v>12835</v>
      </c>
      <c r="B9490" s="9" t="s">
        <v>2481</v>
      </c>
      <c r="C9490" s="10">
        <v>27138</v>
      </c>
      <c r="D9490" s="9">
        <v>244523738</v>
      </c>
      <c r="E9490" s="9" t="e">
        <f>INDEX(#REF!:#REF!,MATCH($D9490,#REF!:#REF!,0),MATCH(#REF!,#REF!:#REF!,0))</f>
        <v>#REF!</v>
      </c>
      <c r="F9490" s="9" t="e">
        <f>INDEX(#REF!:#REF!,MATCH($D9490,#REF!:#REF!,0),MATCH(#REF!,#REF!:#REF!,0))</f>
        <v>#REF!</v>
      </c>
    </row>
    <row r="9491" spans="1:6" ht="16.5" x14ac:dyDescent="0.3">
      <c r="A9491" s="9" t="s">
        <v>12834</v>
      </c>
      <c r="B9491" s="9" t="s">
        <v>2574</v>
      </c>
      <c r="C9491" s="10">
        <v>21931</v>
      </c>
      <c r="D9491" s="9">
        <v>2592292012</v>
      </c>
      <c r="E9491" s="9" t="e">
        <f>INDEX(#REF!:#REF!,MATCH($D9491,#REF!:#REF!,0),MATCH(#REF!,#REF!:#REF!,0))</f>
        <v>#REF!</v>
      </c>
      <c r="F9491" s="9" t="e">
        <f>INDEX(#REF!:#REF!,MATCH($D9491,#REF!:#REF!,0),MATCH(#REF!,#REF!:#REF!,0))</f>
        <v>#REF!</v>
      </c>
    </row>
    <row r="9492" spans="1:6" ht="16.5" x14ac:dyDescent="0.3">
      <c r="A9492" s="9" t="s">
        <v>12833</v>
      </c>
      <c r="B9492" s="9" t="s">
        <v>2406</v>
      </c>
      <c r="C9492" s="10">
        <v>15056</v>
      </c>
      <c r="D9492" s="9">
        <v>8519669638</v>
      </c>
      <c r="E9492" s="9" t="e">
        <f>INDEX(#REF!:#REF!,MATCH($D9492,#REF!:#REF!,0),MATCH(#REF!,#REF!:#REF!,0))</f>
        <v>#REF!</v>
      </c>
      <c r="F9492" s="9" t="e">
        <f>INDEX(#REF!:#REF!,MATCH($D9492,#REF!:#REF!,0),MATCH(#REF!,#REF!:#REF!,0))</f>
        <v>#REF!</v>
      </c>
    </row>
    <row r="9493" spans="1:6" ht="16.5" x14ac:dyDescent="0.3">
      <c r="A9493" s="9" t="s">
        <v>12832</v>
      </c>
      <c r="B9493" s="9" t="s">
        <v>2718</v>
      </c>
      <c r="C9493" s="10">
        <v>54010</v>
      </c>
      <c r="D9493" s="9">
        <v>4475496373</v>
      </c>
      <c r="E9493" s="9" t="e">
        <f>INDEX(#REF!:#REF!,MATCH($D9493,#REF!:#REF!,0),MATCH(#REF!,#REF!:#REF!,0))</f>
        <v>#REF!</v>
      </c>
      <c r="F9493" s="9" t="e">
        <f>INDEX(#REF!:#REF!,MATCH($D9493,#REF!:#REF!,0),MATCH(#REF!,#REF!:#REF!,0))</f>
        <v>#REF!</v>
      </c>
    </row>
    <row r="9494" spans="1:6" ht="16.5" x14ac:dyDescent="0.3">
      <c r="A9494" s="9" t="s">
        <v>12831</v>
      </c>
      <c r="B9494" s="9" t="s">
        <v>2293</v>
      </c>
      <c r="C9494" s="10">
        <v>48525</v>
      </c>
      <c r="D9494" s="9">
        <v>8864419241</v>
      </c>
      <c r="E9494" s="9" t="e">
        <f>INDEX(#REF!:#REF!,MATCH($D9494,#REF!:#REF!,0),MATCH(#REF!,#REF!:#REF!,0))</f>
        <v>#REF!</v>
      </c>
      <c r="F9494" s="9" t="e">
        <f>INDEX(#REF!:#REF!,MATCH($D9494,#REF!:#REF!,0),MATCH(#REF!,#REF!:#REF!,0))</f>
        <v>#REF!</v>
      </c>
    </row>
    <row r="9495" spans="1:6" ht="16.5" x14ac:dyDescent="0.3">
      <c r="A9495" s="9" t="s">
        <v>12830</v>
      </c>
      <c r="B9495" s="9" t="s">
        <v>3357</v>
      </c>
      <c r="C9495" s="10">
        <v>33263</v>
      </c>
      <c r="D9495" s="9">
        <v>6471464479</v>
      </c>
      <c r="E9495" s="9" t="e">
        <f>INDEX(#REF!:#REF!,MATCH($D9495,#REF!:#REF!,0),MATCH(#REF!,#REF!:#REF!,0))</f>
        <v>#REF!</v>
      </c>
      <c r="F9495" s="9" t="e">
        <f>INDEX(#REF!:#REF!,MATCH($D9495,#REF!:#REF!,0),MATCH(#REF!,#REF!:#REF!,0))</f>
        <v>#REF!</v>
      </c>
    </row>
    <row r="9496" spans="1:6" ht="16.5" x14ac:dyDescent="0.3">
      <c r="A9496" s="9" t="s">
        <v>12829</v>
      </c>
      <c r="B9496" s="9" t="s">
        <v>2256</v>
      </c>
      <c r="C9496" s="10">
        <v>58421</v>
      </c>
      <c r="D9496" s="9">
        <v>4876404933</v>
      </c>
      <c r="E9496" s="9" t="e">
        <f>INDEX(#REF!:#REF!,MATCH($D9496,#REF!:#REF!,0),MATCH(#REF!,#REF!:#REF!,0))</f>
        <v>#REF!</v>
      </c>
      <c r="F9496" s="9" t="e">
        <f>INDEX(#REF!:#REF!,MATCH($D9496,#REF!:#REF!,0),MATCH(#REF!,#REF!:#REF!,0))</f>
        <v>#REF!</v>
      </c>
    </row>
    <row r="9497" spans="1:6" ht="16.5" x14ac:dyDescent="0.3">
      <c r="A9497" s="9" t="s">
        <v>12828</v>
      </c>
      <c r="B9497" s="9" t="s">
        <v>3187</v>
      </c>
      <c r="C9497" s="10">
        <v>30038</v>
      </c>
      <c r="D9497" s="9">
        <v>1990334539</v>
      </c>
      <c r="E9497" s="9" t="e">
        <f>INDEX(#REF!:#REF!,MATCH($D9497,#REF!:#REF!,0),MATCH(#REF!,#REF!:#REF!,0))</f>
        <v>#REF!</v>
      </c>
      <c r="F9497" s="9" t="e">
        <f>INDEX(#REF!:#REF!,MATCH($D9497,#REF!:#REF!,0),MATCH(#REF!,#REF!:#REF!,0))</f>
        <v>#REF!</v>
      </c>
    </row>
    <row r="9498" spans="1:6" ht="16.5" x14ac:dyDescent="0.3">
      <c r="A9498" s="9" t="s">
        <v>12827</v>
      </c>
      <c r="B9498" s="9" t="s">
        <v>1985</v>
      </c>
      <c r="C9498" s="10">
        <v>34300</v>
      </c>
      <c r="D9498" s="9">
        <v>8034345962</v>
      </c>
      <c r="E9498" s="9" t="e">
        <f>INDEX(#REF!:#REF!,MATCH($D9498,#REF!:#REF!,0),MATCH(#REF!,#REF!:#REF!,0))</f>
        <v>#REF!</v>
      </c>
      <c r="F9498" s="9" t="e">
        <f>INDEX(#REF!:#REF!,MATCH($D9498,#REF!:#REF!,0),MATCH(#REF!,#REF!:#REF!,0))</f>
        <v>#REF!</v>
      </c>
    </row>
    <row r="9499" spans="1:6" ht="16.5" x14ac:dyDescent="0.3">
      <c r="A9499" s="9" t="s">
        <v>12826</v>
      </c>
      <c r="B9499" s="9" t="s">
        <v>2572</v>
      </c>
      <c r="C9499" s="10">
        <v>38740</v>
      </c>
      <c r="D9499" s="9">
        <v>1502791994</v>
      </c>
      <c r="E9499" s="9" t="e">
        <f>INDEX(#REF!:#REF!,MATCH($D9499,#REF!:#REF!,0),MATCH(#REF!,#REF!:#REF!,0))</f>
        <v>#REF!</v>
      </c>
      <c r="F9499" s="9" t="e">
        <f>INDEX(#REF!:#REF!,MATCH($D9499,#REF!:#REF!,0),MATCH(#REF!,#REF!:#REF!,0))</f>
        <v>#REF!</v>
      </c>
    </row>
    <row r="9500" spans="1:6" ht="16.5" x14ac:dyDescent="0.3">
      <c r="A9500" s="9" t="s">
        <v>12825</v>
      </c>
      <c r="B9500" s="9" t="s">
        <v>2003</v>
      </c>
      <c r="C9500" s="10">
        <v>45770</v>
      </c>
      <c r="D9500" s="9">
        <v>5358183647</v>
      </c>
      <c r="E9500" s="9" t="e">
        <f>INDEX(#REF!:#REF!,MATCH($D9500,#REF!:#REF!,0),MATCH(#REF!,#REF!:#REF!,0))</f>
        <v>#REF!</v>
      </c>
      <c r="F9500" s="9" t="e">
        <f>INDEX(#REF!:#REF!,MATCH($D9500,#REF!:#REF!,0),MATCH(#REF!,#REF!:#REF!,0))</f>
        <v>#REF!</v>
      </c>
    </row>
    <row r="9501" spans="1:6" ht="16.5" x14ac:dyDescent="0.3">
      <c r="A9501" s="9" t="s">
        <v>12824</v>
      </c>
      <c r="B9501" s="9" t="s">
        <v>3144</v>
      </c>
      <c r="C9501" s="10">
        <v>35931</v>
      </c>
      <c r="D9501" s="9">
        <v>132027631</v>
      </c>
      <c r="E9501" s="9" t="e">
        <f>INDEX(#REF!:#REF!,MATCH($D9501,#REF!:#REF!,0),MATCH(#REF!,#REF!:#REF!,0))</f>
        <v>#REF!</v>
      </c>
      <c r="F9501" s="9" t="e">
        <f>INDEX(#REF!:#REF!,MATCH($D9501,#REF!:#REF!,0),MATCH(#REF!,#REF!:#REF!,0))</f>
        <v>#REF!</v>
      </c>
    </row>
    <row r="9502" spans="1:6" ht="16.5" x14ac:dyDescent="0.3">
      <c r="A9502" s="9" t="s">
        <v>12823</v>
      </c>
      <c r="B9502" s="9" t="s">
        <v>2063</v>
      </c>
      <c r="C9502" s="10">
        <v>26410</v>
      </c>
      <c r="D9502" s="9">
        <v>7888574610</v>
      </c>
      <c r="E9502" s="9" t="e">
        <f>INDEX(#REF!:#REF!,MATCH($D9502,#REF!:#REF!,0),MATCH(#REF!,#REF!:#REF!,0))</f>
        <v>#REF!</v>
      </c>
      <c r="F9502" s="9" t="e">
        <f>INDEX(#REF!:#REF!,MATCH($D9502,#REF!:#REF!,0),MATCH(#REF!,#REF!:#REF!,0))</f>
        <v>#REF!</v>
      </c>
    </row>
    <row r="9503" spans="1:6" ht="16.5" x14ac:dyDescent="0.3">
      <c r="A9503" s="9" t="s">
        <v>12822</v>
      </c>
      <c r="B9503" s="9" t="s">
        <v>1949</v>
      </c>
      <c r="C9503" s="10">
        <v>33278</v>
      </c>
      <c r="D9503" s="9">
        <v>3145010581</v>
      </c>
      <c r="E9503" s="9" t="e">
        <f>INDEX(#REF!:#REF!,MATCH($D9503,#REF!:#REF!,0),MATCH(#REF!,#REF!:#REF!,0))</f>
        <v>#REF!</v>
      </c>
      <c r="F9503" s="9" t="e">
        <f>INDEX(#REF!:#REF!,MATCH($D9503,#REF!:#REF!,0),MATCH(#REF!,#REF!:#REF!,0))</f>
        <v>#REF!</v>
      </c>
    </row>
    <row r="9504" spans="1:6" ht="16.5" x14ac:dyDescent="0.3">
      <c r="A9504" s="9" t="s">
        <v>12821</v>
      </c>
      <c r="B9504" s="9" t="s">
        <v>3156</v>
      </c>
      <c r="C9504" s="10">
        <v>15071</v>
      </c>
      <c r="D9504" s="9">
        <v>2740930763</v>
      </c>
      <c r="E9504" s="9" t="e">
        <f>INDEX(#REF!:#REF!,MATCH($D9504,#REF!:#REF!,0),MATCH(#REF!,#REF!:#REF!,0))</f>
        <v>#REF!</v>
      </c>
      <c r="F9504" s="9" t="e">
        <f>INDEX(#REF!:#REF!,MATCH($D9504,#REF!:#REF!,0),MATCH(#REF!,#REF!:#REF!,0))</f>
        <v>#REF!</v>
      </c>
    </row>
    <row r="9505" spans="1:6" ht="16.5" x14ac:dyDescent="0.3">
      <c r="A9505" s="9" t="s">
        <v>12820</v>
      </c>
      <c r="B9505" s="9" t="s">
        <v>2228</v>
      </c>
      <c r="C9505" s="10">
        <v>25683</v>
      </c>
      <c r="D9505" s="9">
        <v>2298319154</v>
      </c>
      <c r="E9505" s="9" t="e">
        <f>INDEX(#REF!:#REF!,MATCH($D9505,#REF!:#REF!,0),MATCH(#REF!,#REF!:#REF!,0))</f>
        <v>#REF!</v>
      </c>
      <c r="F9505" s="9" t="e">
        <f>INDEX(#REF!:#REF!,MATCH($D9505,#REF!:#REF!,0),MATCH(#REF!,#REF!:#REF!,0))</f>
        <v>#REF!</v>
      </c>
    </row>
    <row r="9506" spans="1:6" ht="16.5" x14ac:dyDescent="0.3">
      <c r="A9506" s="9" t="s">
        <v>12819</v>
      </c>
      <c r="B9506" s="9" t="s">
        <v>2509</v>
      </c>
      <c r="C9506" s="10">
        <v>48335</v>
      </c>
      <c r="D9506" s="9">
        <v>4610039311</v>
      </c>
      <c r="E9506" s="9" t="e">
        <f>INDEX(#REF!:#REF!,MATCH($D9506,#REF!:#REF!,0),MATCH(#REF!,#REF!:#REF!,0))</f>
        <v>#REF!</v>
      </c>
      <c r="F9506" s="9" t="e">
        <f>INDEX(#REF!:#REF!,MATCH($D9506,#REF!:#REF!,0),MATCH(#REF!,#REF!:#REF!,0))</f>
        <v>#REF!</v>
      </c>
    </row>
    <row r="9507" spans="1:6" ht="16.5" x14ac:dyDescent="0.3">
      <c r="A9507" s="9" t="s">
        <v>12818</v>
      </c>
      <c r="B9507" s="9" t="s">
        <v>3241</v>
      </c>
      <c r="C9507" s="10">
        <v>34736</v>
      </c>
      <c r="D9507" s="9">
        <v>5828678620</v>
      </c>
      <c r="E9507" s="9" t="e">
        <f>INDEX(#REF!:#REF!,MATCH($D9507,#REF!:#REF!,0),MATCH(#REF!,#REF!:#REF!,0))</f>
        <v>#REF!</v>
      </c>
      <c r="F9507" s="9" t="e">
        <f>INDEX(#REF!:#REF!,MATCH($D9507,#REF!:#REF!,0),MATCH(#REF!,#REF!:#REF!,0))</f>
        <v>#REF!</v>
      </c>
    </row>
    <row r="9508" spans="1:6" ht="16.5" x14ac:dyDescent="0.3">
      <c r="A9508" s="9" t="s">
        <v>12817</v>
      </c>
      <c r="B9508" s="9" t="s">
        <v>2151</v>
      </c>
      <c r="C9508" s="10">
        <v>14040</v>
      </c>
      <c r="D9508" s="9">
        <v>8223052873</v>
      </c>
      <c r="E9508" s="9" t="e">
        <f>INDEX(#REF!:#REF!,MATCH($D9508,#REF!:#REF!,0),MATCH(#REF!,#REF!:#REF!,0))</f>
        <v>#REF!</v>
      </c>
      <c r="F9508" s="9" t="e">
        <f>INDEX(#REF!:#REF!,MATCH($D9508,#REF!:#REF!,0),MATCH(#REF!,#REF!:#REF!,0))</f>
        <v>#REF!</v>
      </c>
    </row>
    <row r="9509" spans="1:6" ht="16.5" x14ac:dyDescent="0.3">
      <c r="A9509" s="9" t="s">
        <v>12816</v>
      </c>
      <c r="B9509" s="9" t="s">
        <v>2206</v>
      </c>
      <c r="C9509" s="10">
        <v>46059</v>
      </c>
      <c r="D9509" s="9">
        <v>6259267215</v>
      </c>
      <c r="E9509" s="9" t="e">
        <f>INDEX(#REF!:#REF!,MATCH($D9509,#REF!:#REF!,0),MATCH(#REF!,#REF!:#REF!,0))</f>
        <v>#REF!</v>
      </c>
      <c r="F9509" s="9" t="e">
        <f>INDEX(#REF!:#REF!,MATCH($D9509,#REF!:#REF!,0),MATCH(#REF!,#REF!:#REF!,0))</f>
        <v>#REF!</v>
      </c>
    </row>
    <row r="9510" spans="1:6" ht="16.5" x14ac:dyDescent="0.3">
      <c r="A9510" s="9" t="s">
        <v>12815</v>
      </c>
      <c r="B9510" s="9" t="s">
        <v>2214</v>
      </c>
      <c r="C9510" s="10">
        <v>54209</v>
      </c>
      <c r="D9510" s="9">
        <v>6732216945</v>
      </c>
      <c r="E9510" s="9" t="e">
        <f>INDEX(#REF!:#REF!,MATCH($D9510,#REF!:#REF!,0),MATCH(#REF!,#REF!:#REF!,0))</f>
        <v>#REF!</v>
      </c>
      <c r="F9510" s="9" t="e">
        <f>INDEX(#REF!:#REF!,MATCH($D9510,#REF!:#REF!,0),MATCH(#REF!,#REF!:#REF!,0))</f>
        <v>#REF!</v>
      </c>
    </row>
    <row r="9511" spans="1:6" ht="16.5" x14ac:dyDescent="0.3">
      <c r="A9511" s="9" t="s">
        <v>12814</v>
      </c>
      <c r="B9511" s="9" t="s">
        <v>2485</v>
      </c>
      <c r="C9511" s="10">
        <v>12161</v>
      </c>
      <c r="D9511" s="9">
        <v>2191930824</v>
      </c>
      <c r="E9511" s="9" t="e">
        <f>INDEX(#REF!:#REF!,MATCH($D9511,#REF!:#REF!,0),MATCH(#REF!,#REF!:#REF!,0))</f>
        <v>#REF!</v>
      </c>
      <c r="F9511" s="9" t="e">
        <f>INDEX(#REF!:#REF!,MATCH($D9511,#REF!:#REF!,0),MATCH(#REF!,#REF!:#REF!,0))</f>
        <v>#REF!</v>
      </c>
    </row>
    <row r="9512" spans="1:6" ht="16.5" x14ac:dyDescent="0.3">
      <c r="A9512" s="9" t="s">
        <v>12813</v>
      </c>
      <c r="B9512" s="9" t="s">
        <v>2216</v>
      </c>
      <c r="C9512" s="10">
        <v>13795</v>
      </c>
      <c r="D9512" s="9">
        <v>5764488419</v>
      </c>
      <c r="E9512" s="9" t="e">
        <f>INDEX(#REF!:#REF!,MATCH($D9512,#REF!:#REF!,0),MATCH(#REF!,#REF!:#REF!,0))</f>
        <v>#REF!</v>
      </c>
      <c r="F9512" s="9" t="e">
        <f>INDEX(#REF!:#REF!,MATCH($D9512,#REF!:#REF!,0),MATCH(#REF!,#REF!:#REF!,0))</f>
        <v>#REF!</v>
      </c>
    </row>
    <row r="9513" spans="1:6" ht="16.5" x14ac:dyDescent="0.3">
      <c r="A9513" s="9" t="s">
        <v>12812</v>
      </c>
      <c r="B9513" s="9" t="s">
        <v>2392</v>
      </c>
      <c r="C9513" s="10">
        <v>36938</v>
      </c>
      <c r="D9513" s="9">
        <v>701563818</v>
      </c>
      <c r="E9513" s="9" t="e">
        <f>INDEX(#REF!:#REF!,MATCH($D9513,#REF!:#REF!,0),MATCH(#REF!,#REF!:#REF!,0))</f>
        <v>#REF!</v>
      </c>
      <c r="F9513" s="9" t="e">
        <f>INDEX(#REF!:#REF!,MATCH($D9513,#REF!:#REF!,0),MATCH(#REF!,#REF!:#REF!,0))</f>
        <v>#REF!</v>
      </c>
    </row>
    <row r="9514" spans="1:6" ht="16.5" x14ac:dyDescent="0.3">
      <c r="A9514" s="9" t="s">
        <v>12811</v>
      </c>
      <c r="B9514" s="9" t="s">
        <v>2574</v>
      </c>
      <c r="C9514" s="10">
        <v>34365</v>
      </c>
      <c r="D9514" s="9">
        <v>3932861779</v>
      </c>
      <c r="E9514" s="9" t="e">
        <f>INDEX(#REF!:#REF!,MATCH($D9514,#REF!:#REF!,0),MATCH(#REF!,#REF!:#REF!,0))</f>
        <v>#REF!</v>
      </c>
      <c r="F9514" s="9" t="e">
        <f>INDEX(#REF!:#REF!,MATCH($D9514,#REF!:#REF!,0),MATCH(#REF!,#REF!:#REF!,0))</f>
        <v>#REF!</v>
      </c>
    </row>
    <row r="9515" spans="1:6" ht="16.5" x14ac:dyDescent="0.3">
      <c r="A9515" s="9" t="s">
        <v>12810</v>
      </c>
      <c r="B9515" s="9" t="s">
        <v>2622</v>
      </c>
      <c r="C9515" s="10">
        <v>31903</v>
      </c>
      <c r="D9515" s="9">
        <v>1280521902</v>
      </c>
      <c r="E9515" s="9" t="e">
        <f>INDEX(#REF!:#REF!,MATCH($D9515,#REF!:#REF!,0),MATCH(#REF!,#REF!:#REF!,0))</f>
        <v>#REF!</v>
      </c>
      <c r="F9515" s="9" t="e">
        <f>INDEX(#REF!:#REF!,MATCH($D9515,#REF!:#REF!,0),MATCH(#REF!,#REF!:#REF!,0))</f>
        <v>#REF!</v>
      </c>
    </row>
    <row r="9516" spans="1:6" ht="16.5" x14ac:dyDescent="0.3">
      <c r="A9516" s="9" t="s">
        <v>12809</v>
      </c>
      <c r="B9516" s="9" t="s">
        <v>1945</v>
      </c>
      <c r="C9516" s="10">
        <v>53245</v>
      </c>
      <c r="D9516" s="9">
        <v>8065075959</v>
      </c>
      <c r="E9516" s="9" t="e">
        <f>INDEX(#REF!:#REF!,MATCH($D9516,#REF!:#REF!,0),MATCH(#REF!,#REF!:#REF!,0))</f>
        <v>#REF!</v>
      </c>
      <c r="F9516" s="9" t="e">
        <f>INDEX(#REF!:#REF!,MATCH($D9516,#REF!:#REF!,0),MATCH(#REF!,#REF!:#REF!,0))</f>
        <v>#REF!</v>
      </c>
    </row>
    <row r="9517" spans="1:6" ht="16.5" x14ac:dyDescent="0.3">
      <c r="A9517" s="9" t="s">
        <v>12808</v>
      </c>
      <c r="B9517" s="9" t="s">
        <v>3172</v>
      </c>
      <c r="C9517" s="10">
        <v>53624</v>
      </c>
      <c r="D9517" s="9">
        <v>250257920</v>
      </c>
      <c r="E9517" s="9" t="e">
        <f>INDEX(#REF!:#REF!,MATCH($D9517,#REF!:#REF!,0),MATCH(#REF!,#REF!:#REF!,0))</f>
        <v>#REF!</v>
      </c>
      <c r="F9517" s="9" t="e">
        <f>INDEX(#REF!:#REF!,MATCH($D9517,#REF!:#REF!,0),MATCH(#REF!,#REF!:#REF!,0))</f>
        <v>#REF!</v>
      </c>
    </row>
    <row r="9518" spans="1:6" ht="16.5" x14ac:dyDescent="0.3">
      <c r="A9518" s="9" t="s">
        <v>12807</v>
      </c>
      <c r="B9518" s="9" t="s">
        <v>1981</v>
      </c>
      <c r="C9518" s="10">
        <v>44981</v>
      </c>
      <c r="D9518" s="9">
        <v>4768342426</v>
      </c>
      <c r="E9518" s="9" t="e">
        <f>INDEX(#REF!:#REF!,MATCH($D9518,#REF!:#REF!,0),MATCH(#REF!,#REF!:#REF!,0))</f>
        <v>#REF!</v>
      </c>
      <c r="F9518" s="9" t="e">
        <f>INDEX(#REF!:#REF!,MATCH($D9518,#REF!:#REF!,0),MATCH(#REF!,#REF!:#REF!,0))</f>
        <v>#REF!</v>
      </c>
    </row>
    <row r="9519" spans="1:6" ht="16.5" x14ac:dyDescent="0.3">
      <c r="A9519" s="9" t="s">
        <v>12806</v>
      </c>
      <c r="B9519" s="9" t="s">
        <v>3177</v>
      </c>
      <c r="C9519" s="10">
        <v>53758</v>
      </c>
      <c r="D9519" s="9">
        <v>9984023702</v>
      </c>
      <c r="E9519" s="9" t="e">
        <f>INDEX(#REF!:#REF!,MATCH($D9519,#REF!:#REF!,0),MATCH(#REF!,#REF!:#REF!,0))</f>
        <v>#REF!</v>
      </c>
      <c r="F9519" s="9" t="e">
        <f>INDEX(#REF!:#REF!,MATCH($D9519,#REF!:#REF!,0),MATCH(#REF!,#REF!:#REF!,0))</f>
        <v>#REF!</v>
      </c>
    </row>
    <row r="9520" spans="1:6" ht="16.5" x14ac:dyDescent="0.3">
      <c r="A9520" s="9" t="s">
        <v>12805</v>
      </c>
      <c r="B9520" s="9" t="s">
        <v>2117</v>
      </c>
      <c r="C9520" s="10">
        <v>34348</v>
      </c>
      <c r="D9520" s="9">
        <v>7001733199</v>
      </c>
      <c r="E9520" s="9" t="e">
        <f>INDEX(#REF!:#REF!,MATCH($D9520,#REF!:#REF!,0),MATCH(#REF!,#REF!:#REF!,0))</f>
        <v>#REF!</v>
      </c>
      <c r="F9520" s="9" t="e">
        <f>INDEX(#REF!:#REF!,MATCH($D9520,#REF!:#REF!,0),MATCH(#REF!,#REF!:#REF!,0))</f>
        <v>#REF!</v>
      </c>
    </row>
    <row r="9521" spans="1:6" ht="16.5" x14ac:dyDescent="0.3">
      <c r="A9521" s="9" t="s">
        <v>12804</v>
      </c>
      <c r="B9521" s="9" t="s">
        <v>2274</v>
      </c>
      <c r="C9521" s="10">
        <v>23162</v>
      </c>
      <c r="D9521" s="9">
        <v>9340547551</v>
      </c>
      <c r="E9521" s="9" t="e">
        <f>INDEX(#REF!:#REF!,MATCH($D9521,#REF!:#REF!,0),MATCH(#REF!,#REF!:#REF!,0))</f>
        <v>#REF!</v>
      </c>
      <c r="F9521" s="9" t="e">
        <f>INDEX(#REF!:#REF!,MATCH($D9521,#REF!:#REF!,0),MATCH(#REF!,#REF!:#REF!,0))</f>
        <v>#REF!</v>
      </c>
    </row>
    <row r="9522" spans="1:6" ht="16.5" x14ac:dyDescent="0.3">
      <c r="A9522" s="9" t="s">
        <v>12803</v>
      </c>
      <c r="B9522" s="9" t="s">
        <v>3416</v>
      </c>
      <c r="C9522" s="10">
        <v>24309</v>
      </c>
      <c r="D9522" s="9">
        <v>4290015026</v>
      </c>
      <c r="E9522" s="9" t="e">
        <f>INDEX(#REF!:#REF!,MATCH($D9522,#REF!:#REF!,0),MATCH(#REF!,#REF!:#REF!,0))</f>
        <v>#REF!</v>
      </c>
      <c r="F9522" s="9" t="e">
        <f>INDEX(#REF!:#REF!,MATCH($D9522,#REF!:#REF!,0),MATCH(#REF!,#REF!:#REF!,0))</f>
        <v>#REF!</v>
      </c>
    </row>
    <row r="9523" spans="1:6" ht="16.5" x14ac:dyDescent="0.3">
      <c r="A9523" s="9" t="s">
        <v>12802</v>
      </c>
      <c r="B9523" s="9" t="s">
        <v>2610</v>
      </c>
      <c r="C9523" s="10">
        <v>33569</v>
      </c>
      <c r="D9523" s="9">
        <v>2259282237</v>
      </c>
      <c r="E9523" s="9" t="e">
        <f>INDEX(#REF!:#REF!,MATCH($D9523,#REF!:#REF!,0),MATCH(#REF!,#REF!:#REF!,0))</f>
        <v>#REF!</v>
      </c>
      <c r="F9523" s="9" t="e">
        <f>INDEX(#REF!:#REF!,MATCH($D9523,#REF!:#REF!,0),MATCH(#REF!,#REF!:#REF!,0))</f>
        <v>#REF!</v>
      </c>
    </row>
    <row r="9524" spans="1:6" ht="16.5" x14ac:dyDescent="0.3">
      <c r="A9524" s="9" t="s">
        <v>12801</v>
      </c>
      <c r="B9524" s="9" t="s">
        <v>2945</v>
      </c>
      <c r="C9524" s="10">
        <v>56745</v>
      </c>
      <c r="D9524" s="9">
        <v>6614458434</v>
      </c>
      <c r="E9524" s="9" t="e">
        <f>INDEX(#REF!:#REF!,MATCH($D9524,#REF!:#REF!,0),MATCH(#REF!,#REF!:#REF!,0))</f>
        <v>#REF!</v>
      </c>
      <c r="F9524" s="9" t="e">
        <f>INDEX(#REF!:#REF!,MATCH($D9524,#REF!:#REF!,0),MATCH(#REF!,#REF!:#REF!,0))</f>
        <v>#REF!</v>
      </c>
    </row>
    <row r="9525" spans="1:6" ht="16.5" x14ac:dyDescent="0.3">
      <c r="A9525" s="9" t="s">
        <v>12800</v>
      </c>
      <c r="B9525" s="9" t="s">
        <v>2262</v>
      </c>
      <c r="C9525" s="10">
        <v>34904</v>
      </c>
      <c r="D9525" s="9">
        <v>8239612253</v>
      </c>
      <c r="E9525" s="9" t="e">
        <f>INDEX(#REF!:#REF!,MATCH($D9525,#REF!:#REF!,0),MATCH(#REF!,#REF!:#REF!,0))</f>
        <v>#REF!</v>
      </c>
      <c r="F9525" s="9" t="e">
        <f>INDEX(#REF!:#REF!,MATCH($D9525,#REF!:#REF!,0),MATCH(#REF!,#REF!:#REF!,0))</f>
        <v>#REF!</v>
      </c>
    </row>
    <row r="9526" spans="1:6" ht="16.5" x14ac:dyDescent="0.3">
      <c r="A9526" s="9" t="s">
        <v>12799</v>
      </c>
      <c r="B9526" s="9" t="s">
        <v>2371</v>
      </c>
      <c r="C9526" s="10">
        <v>40278</v>
      </c>
      <c r="D9526" s="9">
        <v>5197585250</v>
      </c>
      <c r="E9526" s="9" t="e">
        <f>INDEX(#REF!:#REF!,MATCH($D9526,#REF!:#REF!,0),MATCH(#REF!,#REF!:#REF!,0))</f>
        <v>#REF!</v>
      </c>
      <c r="F9526" s="9" t="e">
        <f>INDEX(#REF!:#REF!,MATCH($D9526,#REF!:#REF!,0),MATCH(#REF!,#REF!:#REF!,0))</f>
        <v>#REF!</v>
      </c>
    </row>
    <row r="9527" spans="1:6" ht="16.5" x14ac:dyDescent="0.3">
      <c r="A9527" s="9" t="s">
        <v>12798</v>
      </c>
      <c r="B9527" s="9" t="s">
        <v>2107</v>
      </c>
      <c r="C9527" s="10">
        <v>30633</v>
      </c>
      <c r="D9527" s="9">
        <v>5439294325</v>
      </c>
      <c r="E9527" s="9" t="e">
        <f>INDEX(#REF!:#REF!,MATCH($D9527,#REF!:#REF!,0),MATCH(#REF!,#REF!:#REF!,0))</f>
        <v>#REF!</v>
      </c>
      <c r="F9527" s="9" t="e">
        <f>INDEX(#REF!:#REF!,MATCH($D9527,#REF!:#REF!,0),MATCH(#REF!,#REF!:#REF!,0))</f>
        <v>#REF!</v>
      </c>
    </row>
    <row r="9528" spans="1:6" ht="16.5" x14ac:dyDescent="0.3">
      <c r="A9528" s="9" t="s">
        <v>12797</v>
      </c>
      <c r="B9528" s="9" t="s">
        <v>2015</v>
      </c>
      <c r="C9528" s="10">
        <v>25956</v>
      </c>
      <c r="D9528" s="9">
        <v>17898579</v>
      </c>
      <c r="E9528" s="9" t="e">
        <f>INDEX(#REF!:#REF!,MATCH($D9528,#REF!:#REF!,0),MATCH(#REF!,#REF!:#REF!,0))</f>
        <v>#REF!</v>
      </c>
      <c r="F9528" s="9" t="e">
        <f>INDEX(#REF!:#REF!,MATCH($D9528,#REF!:#REF!,0),MATCH(#REF!,#REF!:#REF!,0))</f>
        <v>#REF!</v>
      </c>
    </row>
    <row r="9529" spans="1:6" ht="16.5" x14ac:dyDescent="0.3">
      <c r="A9529" s="9" t="s">
        <v>12796</v>
      </c>
      <c r="B9529" s="9" t="s">
        <v>1995</v>
      </c>
      <c r="C9529" s="10">
        <v>52370</v>
      </c>
      <c r="D9529" s="9">
        <v>689661541</v>
      </c>
      <c r="E9529" s="9" t="e">
        <f>INDEX(#REF!:#REF!,MATCH($D9529,#REF!:#REF!,0),MATCH(#REF!,#REF!:#REF!,0))</f>
        <v>#REF!</v>
      </c>
      <c r="F9529" s="9" t="e">
        <f>INDEX(#REF!:#REF!,MATCH($D9529,#REF!:#REF!,0),MATCH(#REF!,#REF!:#REF!,0))</f>
        <v>#REF!</v>
      </c>
    </row>
    <row r="9530" spans="1:6" ht="16.5" x14ac:dyDescent="0.3">
      <c r="A9530" s="9" t="s">
        <v>12795</v>
      </c>
      <c r="B9530" s="9" t="s">
        <v>2250</v>
      </c>
      <c r="C9530" s="10">
        <v>32245</v>
      </c>
      <c r="D9530" s="9">
        <v>5929508313</v>
      </c>
      <c r="E9530" s="9" t="e">
        <f>INDEX(#REF!:#REF!,MATCH($D9530,#REF!:#REF!,0),MATCH(#REF!,#REF!:#REF!,0))</f>
        <v>#REF!</v>
      </c>
      <c r="F9530" s="9" t="e">
        <f>INDEX(#REF!:#REF!,MATCH($D9530,#REF!:#REF!,0),MATCH(#REF!,#REF!:#REF!,0))</f>
        <v>#REF!</v>
      </c>
    </row>
    <row r="9531" spans="1:6" ht="16.5" x14ac:dyDescent="0.3">
      <c r="A9531" s="9" t="s">
        <v>12794</v>
      </c>
      <c r="B9531" s="9" t="s">
        <v>2921</v>
      </c>
      <c r="C9531" s="10">
        <v>18647</v>
      </c>
      <c r="D9531" s="9">
        <v>6713405010</v>
      </c>
      <c r="E9531" s="9" t="e">
        <f>INDEX(#REF!:#REF!,MATCH($D9531,#REF!:#REF!,0),MATCH(#REF!,#REF!:#REF!,0))</f>
        <v>#REF!</v>
      </c>
      <c r="F9531" s="9" t="e">
        <f>INDEX(#REF!:#REF!,MATCH($D9531,#REF!:#REF!,0),MATCH(#REF!,#REF!:#REF!,0))</f>
        <v>#REF!</v>
      </c>
    </row>
    <row r="9532" spans="1:6" ht="16.5" x14ac:dyDescent="0.3">
      <c r="A9532" s="9" t="s">
        <v>12793</v>
      </c>
      <c r="B9532" s="9" t="s">
        <v>2445</v>
      </c>
      <c r="C9532" s="10">
        <v>14808</v>
      </c>
      <c r="D9532" s="9">
        <v>8501525324</v>
      </c>
      <c r="E9532" s="9" t="e">
        <f>INDEX(#REF!:#REF!,MATCH($D9532,#REF!:#REF!,0),MATCH(#REF!,#REF!:#REF!,0))</f>
        <v>#REF!</v>
      </c>
      <c r="F9532" s="9" t="e">
        <f>INDEX(#REF!:#REF!,MATCH($D9532,#REF!:#REF!,0),MATCH(#REF!,#REF!:#REF!,0))</f>
        <v>#REF!</v>
      </c>
    </row>
    <row r="9533" spans="1:6" ht="16.5" x14ac:dyDescent="0.3">
      <c r="A9533" s="9" t="s">
        <v>12792</v>
      </c>
      <c r="B9533" s="9" t="s">
        <v>2134</v>
      </c>
      <c r="C9533" s="10">
        <v>12243</v>
      </c>
      <c r="D9533" s="9">
        <v>4759627103</v>
      </c>
      <c r="E9533" s="9" t="e">
        <f>INDEX(#REF!:#REF!,MATCH($D9533,#REF!:#REF!,0),MATCH(#REF!,#REF!:#REF!,0))</f>
        <v>#REF!</v>
      </c>
      <c r="F9533" s="9" t="e">
        <f>INDEX(#REF!:#REF!,MATCH($D9533,#REF!:#REF!,0),MATCH(#REF!,#REF!:#REF!,0))</f>
        <v>#REF!</v>
      </c>
    </row>
    <row r="9534" spans="1:6" ht="16.5" x14ac:dyDescent="0.3">
      <c r="A9534" s="9" t="s">
        <v>12791</v>
      </c>
      <c r="B9534" s="9" t="s">
        <v>2422</v>
      </c>
      <c r="C9534" s="10">
        <v>51275</v>
      </c>
      <c r="D9534" s="9">
        <v>7769010411</v>
      </c>
      <c r="E9534" s="9" t="e">
        <f>INDEX(#REF!:#REF!,MATCH($D9534,#REF!:#REF!,0),MATCH(#REF!,#REF!:#REF!,0))</f>
        <v>#REF!</v>
      </c>
      <c r="F9534" s="9" t="e">
        <f>INDEX(#REF!:#REF!,MATCH($D9534,#REF!:#REF!,0),MATCH(#REF!,#REF!:#REF!,0))</f>
        <v>#REF!</v>
      </c>
    </row>
    <row r="9535" spans="1:6" ht="16.5" x14ac:dyDescent="0.3">
      <c r="A9535" s="9" t="s">
        <v>12790</v>
      </c>
      <c r="B9535" s="9" t="s">
        <v>2762</v>
      </c>
      <c r="C9535" s="10">
        <v>20928</v>
      </c>
      <c r="D9535" s="9">
        <v>5383734902</v>
      </c>
      <c r="E9535" s="9" t="e">
        <f>INDEX(#REF!:#REF!,MATCH($D9535,#REF!:#REF!,0),MATCH(#REF!,#REF!:#REF!,0))</f>
        <v>#REF!</v>
      </c>
      <c r="F9535" s="9" t="e">
        <f>INDEX(#REF!:#REF!,MATCH($D9535,#REF!:#REF!,0),MATCH(#REF!,#REF!:#REF!,0))</f>
        <v>#REF!</v>
      </c>
    </row>
    <row r="9536" spans="1:6" ht="16.5" x14ac:dyDescent="0.3">
      <c r="A9536" s="9" t="s">
        <v>12789</v>
      </c>
      <c r="B9536" s="9" t="s">
        <v>3430</v>
      </c>
      <c r="C9536" s="10">
        <v>19957</v>
      </c>
      <c r="D9536" s="9">
        <v>7001733199</v>
      </c>
      <c r="E9536" s="9" t="e">
        <f>INDEX(#REF!:#REF!,MATCH($D9536,#REF!:#REF!,0),MATCH(#REF!,#REF!:#REF!,0))</f>
        <v>#REF!</v>
      </c>
      <c r="F9536" s="9" t="e">
        <f>INDEX(#REF!:#REF!,MATCH($D9536,#REF!:#REF!,0),MATCH(#REF!,#REF!:#REF!,0))</f>
        <v>#REF!</v>
      </c>
    </row>
    <row r="9537" spans="1:6" ht="16.5" x14ac:dyDescent="0.3">
      <c r="A9537" s="9" t="s">
        <v>12788</v>
      </c>
      <c r="B9537" s="9" t="s">
        <v>2183</v>
      </c>
      <c r="C9537" s="10">
        <v>17575</v>
      </c>
      <c r="D9537" s="9">
        <v>9603610356</v>
      </c>
      <c r="E9537" s="9" t="e">
        <f>INDEX(#REF!:#REF!,MATCH($D9537,#REF!:#REF!,0),MATCH(#REF!,#REF!:#REF!,0))</f>
        <v>#REF!</v>
      </c>
      <c r="F9537" s="9" t="e">
        <f>INDEX(#REF!:#REF!,MATCH($D9537,#REF!:#REF!,0),MATCH(#REF!,#REF!:#REF!,0))</f>
        <v>#REF!</v>
      </c>
    </row>
    <row r="9538" spans="1:6" ht="16.5" x14ac:dyDescent="0.3">
      <c r="A9538" s="9" t="s">
        <v>12787</v>
      </c>
      <c r="B9538" s="9" t="s">
        <v>2025</v>
      </c>
      <c r="C9538" s="10">
        <v>17644</v>
      </c>
      <c r="D9538" s="9">
        <v>4759627103</v>
      </c>
      <c r="E9538" s="9" t="e">
        <f>INDEX(#REF!:#REF!,MATCH($D9538,#REF!:#REF!,0),MATCH(#REF!,#REF!:#REF!,0))</f>
        <v>#REF!</v>
      </c>
      <c r="F9538" s="9" t="e">
        <f>INDEX(#REF!:#REF!,MATCH($D9538,#REF!:#REF!,0),MATCH(#REF!,#REF!:#REF!,0))</f>
        <v>#REF!</v>
      </c>
    </row>
    <row r="9539" spans="1:6" ht="16.5" x14ac:dyDescent="0.3">
      <c r="A9539" s="9" t="s">
        <v>12786</v>
      </c>
      <c r="B9539" s="9" t="s">
        <v>2171</v>
      </c>
      <c r="C9539" s="10">
        <v>52624</v>
      </c>
      <c r="D9539" s="9">
        <v>397599129</v>
      </c>
      <c r="E9539" s="9" t="e">
        <f>INDEX(#REF!:#REF!,MATCH($D9539,#REF!:#REF!,0),MATCH(#REF!,#REF!:#REF!,0))</f>
        <v>#REF!</v>
      </c>
      <c r="F9539" s="9" t="e">
        <f>INDEX(#REF!:#REF!,MATCH($D9539,#REF!:#REF!,0),MATCH(#REF!,#REF!:#REF!,0))</f>
        <v>#REF!</v>
      </c>
    </row>
    <row r="9540" spans="1:6" ht="16.5" x14ac:dyDescent="0.3">
      <c r="A9540" s="9" t="s">
        <v>12785</v>
      </c>
      <c r="B9540" s="9" t="s">
        <v>2201</v>
      </c>
      <c r="C9540" s="10">
        <v>52336</v>
      </c>
      <c r="D9540" s="9">
        <v>1085075834</v>
      </c>
      <c r="E9540" s="9" t="e">
        <f>INDEX(#REF!:#REF!,MATCH($D9540,#REF!:#REF!,0),MATCH(#REF!,#REF!:#REF!,0))</f>
        <v>#REF!</v>
      </c>
      <c r="F9540" s="9" t="e">
        <f>INDEX(#REF!:#REF!,MATCH($D9540,#REF!:#REF!,0),MATCH(#REF!,#REF!:#REF!,0))</f>
        <v>#REF!</v>
      </c>
    </row>
    <row r="9541" spans="1:6" ht="16.5" x14ac:dyDescent="0.3">
      <c r="A9541" s="9" t="s">
        <v>12784</v>
      </c>
      <c r="B9541" s="9" t="s">
        <v>3372</v>
      </c>
      <c r="C9541" s="10">
        <v>36781</v>
      </c>
      <c r="D9541" s="9">
        <v>3145039288</v>
      </c>
      <c r="E9541" s="9" t="e">
        <f>INDEX(#REF!:#REF!,MATCH($D9541,#REF!:#REF!,0),MATCH(#REF!,#REF!:#REF!,0))</f>
        <v>#REF!</v>
      </c>
      <c r="F9541" s="9" t="e">
        <f>INDEX(#REF!:#REF!,MATCH($D9541,#REF!:#REF!,0),MATCH(#REF!,#REF!:#REF!,0))</f>
        <v>#REF!</v>
      </c>
    </row>
    <row r="9542" spans="1:6" ht="16.5" x14ac:dyDescent="0.3">
      <c r="A9542" s="9" t="s">
        <v>12783</v>
      </c>
      <c r="B9542" s="9" t="s">
        <v>2713</v>
      </c>
      <c r="C9542" s="10">
        <v>30863</v>
      </c>
      <c r="D9542" s="9">
        <v>2257563263</v>
      </c>
      <c r="E9542" s="9" t="e">
        <f>INDEX(#REF!:#REF!,MATCH($D9542,#REF!:#REF!,0),MATCH(#REF!,#REF!:#REF!,0))</f>
        <v>#REF!</v>
      </c>
      <c r="F9542" s="9" t="e">
        <f>INDEX(#REF!:#REF!,MATCH($D9542,#REF!:#REF!,0),MATCH(#REF!,#REF!:#REF!,0))</f>
        <v>#REF!</v>
      </c>
    </row>
    <row r="9543" spans="1:6" ht="16.5" x14ac:dyDescent="0.3">
      <c r="A9543" s="9" t="s">
        <v>12782</v>
      </c>
      <c r="B9543" s="9" t="s">
        <v>2496</v>
      </c>
      <c r="C9543" s="10">
        <v>54143</v>
      </c>
      <c r="D9543" s="9">
        <v>9228842121</v>
      </c>
      <c r="E9543" s="9" t="e">
        <f>INDEX(#REF!:#REF!,MATCH($D9543,#REF!:#REF!,0),MATCH(#REF!,#REF!:#REF!,0))</f>
        <v>#REF!</v>
      </c>
      <c r="F9543" s="9" t="e">
        <f>INDEX(#REF!:#REF!,MATCH($D9543,#REF!:#REF!,0),MATCH(#REF!,#REF!:#REF!,0))</f>
        <v>#REF!</v>
      </c>
    </row>
    <row r="9544" spans="1:6" ht="16.5" x14ac:dyDescent="0.3">
      <c r="A9544" s="9" t="s">
        <v>12781</v>
      </c>
      <c r="B9544" s="9" t="s">
        <v>2090</v>
      </c>
      <c r="C9544" s="10">
        <v>56786</v>
      </c>
      <c r="D9544" s="9">
        <v>2259282237</v>
      </c>
      <c r="E9544" s="9" t="e">
        <f>INDEX(#REF!:#REF!,MATCH($D9544,#REF!:#REF!,0),MATCH(#REF!,#REF!:#REF!,0))</f>
        <v>#REF!</v>
      </c>
      <c r="F9544" s="9" t="e">
        <f>INDEX(#REF!:#REF!,MATCH($D9544,#REF!:#REF!,0),MATCH(#REF!,#REF!:#REF!,0))</f>
        <v>#REF!</v>
      </c>
    </row>
    <row r="9545" spans="1:6" ht="16.5" x14ac:dyDescent="0.3">
      <c r="A9545" s="9" t="s">
        <v>12780</v>
      </c>
      <c r="B9545" s="9" t="s">
        <v>2412</v>
      </c>
      <c r="C9545" s="10">
        <v>41288</v>
      </c>
      <c r="D9545" s="9">
        <v>5759255762</v>
      </c>
      <c r="E9545" s="9" t="e">
        <f>INDEX(#REF!:#REF!,MATCH($D9545,#REF!:#REF!,0),MATCH(#REF!,#REF!:#REF!,0))</f>
        <v>#REF!</v>
      </c>
      <c r="F9545" s="9" t="e">
        <f>INDEX(#REF!:#REF!,MATCH($D9545,#REF!:#REF!,0),MATCH(#REF!,#REF!:#REF!,0))</f>
        <v>#REF!</v>
      </c>
    </row>
    <row r="9546" spans="1:6" ht="16.5" x14ac:dyDescent="0.3">
      <c r="A9546" s="9" t="s">
        <v>12779</v>
      </c>
      <c r="B9546" s="9" t="s">
        <v>3720</v>
      </c>
      <c r="C9546" s="10">
        <v>46260</v>
      </c>
      <c r="D9546" s="9">
        <v>6253520369</v>
      </c>
      <c r="E9546" s="9" t="e">
        <f>INDEX(#REF!:#REF!,MATCH($D9546,#REF!:#REF!,0),MATCH(#REF!,#REF!:#REF!,0))</f>
        <v>#REF!</v>
      </c>
      <c r="F9546" s="9" t="e">
        <f>INDEX(#REF!:#REF!,MATCH($D9546,#REF!:#REF!,0),MATCH(#REF!,#REF!:#REF!,0))</f>
        <v>#REF!</v>
      </c>
    </row>
    <row r="9547" spans="1:6" ht="16.5" x14ac:dyDescent="0.3">
      <c r="A9547" s="9" t="s">
        <v>12778</v>
      </c>
      <c r="B9547" s="9" t="s">
        <v>2163</v>
      </c>
      <c r="C9547" s="10">
        <v>45205</v>
      </c>
      <c r="D9547" s="9">
        <v>4795089876</v>
      </c>
      <c r="E9547" s="9" t="e">
        <f>INDEX(#REF!:#REF!,MATCH($D9547,#REF!:#REF!,0),MATCH(#REF!,#REF!:#REF!,0))</f>
        <v>#REF!</v>
      </c>
      <c r="F9547" s="9" t="e">
        <f>INDEX(#REF!:#REF!,MATCH($D9547,#REF!:#REF!,0),MATCH(#REF!,#REF!:#REF!,0))</f>
        <v>#REF!</v>
      </c>
    </row>
    <row r="9548" spans="1:6" ht="16.5" x14ac:dyDescent="0.3">
      <c r="A9548" s="9" t="s">
        <v>12777</v>
      </c>
      <c r="B9548" s="9" t="s">
        <v>2381</v>
      </c>
      <c r="C9548" s="10">
        <v>28512</v>
      </c>
      <c r="D9548" s="9">
        <v>3435517239</v>
      </c>
      <c r="E9548" s="9" t="e">
        <f>INDEX(#REF!:#REF!,MATCH($D9548,#REF!:#REF!,0),MATCH(#REF!,#REF!:#REF!,0))</f>
        <v>#REF!</v>
      </c>
      <c r="F9548" s="9" t="e">
        <f>INDEX(#REF!:#REF!,MATCH($D9548,#REF!:#REF!,0),MATCH(#REF!,#REF!:#REF!,0))</f>
        <v>#REF!</v>
      </c>
    </row>
    <row r="9549" spans="1:6" ht="16.5" x14ac:dyDescent="0.3">
      <c r="A9549" s="9" t="s">
        <v>12776</v>
      </c>
      <c r="B9549" s="9" t="s">
        <v>2935</v>
      </c>
      <c r="C9549" s="10">
        <v>49307</v>
      </c>
      <c r="D9549" s="9">
        <v>2893065872</v>
      </c>
      <c r="E9549" s="9" t="e">
        <f>INDEX(#REF!:#REF!,MATCH($D9549,#REF!:#REF!,0),MATCH(#REF!,#REF!:#REF!,0))</f>
        <v>#REF!</v>
      </c>
      <c r="F9549" s="9" t="e">
        <f>INDEX(#REF!:#REF!,MATCH($D9549,#REF!:#REF!,0),MATCH(#REF!,#REF!:#REF!,0))</f>
        <v>#REF!</v>
      </c>
    </row>
    <row r="9550" spans="1:6" ht="16.5" x14ac:dyDescent="0.3">
      <c r="A9550" s="9" t="s">
        <v>12775</v>
      </c>
      <c r="B9550" s="9" t="s">
        <v>2831</v>
      </c>
      <c r="C9550" s="10">
        <v>56450</v>
      </c>
      <c r="D9550" s="9">
        <v>228985188</v>
      </c>
      <c r="E9550" s="9" t="e">
        <f>INDEX(#REF!:#REF!,MATCH($D9550,#REF!:#REF!,0),MATCH(#REF!,#REF!:#REF!,0))</f>
        <v>#REF!</v>
      </c>
      <c r="F9550" s="9" t="e">
        <f>INDEX(#REF!:#REF!,MATCH($D9550,#REF!:#REF!,0),MATCH(#REF!,#REF!:#REF!,0))</f>
        <v>#REF!</v>
      </c>
    </row>
    <row r="9551" spans="1:6" ht="16.5" x14ac:dyDescent="0.3">
      <c r="A9551" s="9" t="s">
        <v>12774</v>
      </c>
      <c r="B9551" s="9" t="s">
        <v>2727</v>
      </c>
      <c r="C9551" s="10">
        <v>40531</v>
      </c>
      <c r="D9551" s="9">
        <v>8069192305</v>
      </c>
      <c r="E9551" s="9" t="e">
        <f>INDEX(#REF!:#REF!,MATCH($D9551,#REF!:#REF!,0),MATCH(#REF!,#REF!:#REF!,0))</f>
        <v>#REF!</v>
      </c>
      <c r="F9551" s="9" t="e">
        <f>INDEX(#REF!:#REF!,MATCH($D9551,#REF!:#REF!,0),MATCH(#REF!,#REF!:#REF!,0))</f>
        <v>#REF!</v>
      </c>
    </row>
    <row r="9552" spans="1:6" ht="16.5" x14ac:dyDescent="0.3">
      <c r="A9552" s="9" t="s">
        <v>12773</v>
      </c>
      <c r="B9552" s="9" t="s">
        <v>2099</v>
      </c>
      <c r="C9552" s="10">
        <v>56903</v>
      </c>
      <c r="D9552" s="9">
        <v>793441269</v>
      </c>
      <c r="E9552" s="9" t="e">
        <f>INDEX(#REF!:#REF!,MATCH($D9552,#REF!:#REF!,0),MATCH(#REF!,#REF!:#REF!,0))</f>
        <v>#REF!</v>
      </c>
      <c r="F9552" s="9" t="e">
        <f>INDEX(#REF!:#REF!,MATCH($D9552,#REF!:#REF!,0),MATCH(#REF!,#REF!:#REF!,0))</f>
        <v>#REF!</v>
      </c>
    </row>
    <row r="9553" spans="1:6" ht="16.5" x14ac:dyDescent="0.3">
      <c r="A9553" s="9" t="s">
        <v>12772</v>
      </c>
      <c r="B9553" s="9" t="s">
        <v>2023</v>
      </c>
      <c r="C9553" s="10">
        <v>42040</v>
      </c>
      <c r="D9553" s="9">
        <v>8887868026</v>
      </c>
      <c r="E9553" s="9" t="e">
        <f>INDEX(#REF!:#REF!,MATCH($D9553,#REF!:#REF!,0),MATCH(#REF!,#REF!:#REF!,0))</f>
        <v>#REF!</v>
      </c>
      <c r="F9553" s="9" t="e">
        <f>INDEX(#REF!:#REF!,MATCH($D9553,#REF!:#REF!,0),MATCH(#REF!,#REF!:#REF!,0))</f>
        <v>#REF!</v>
      </c>
    </row>
    <row r="9554" spans="1:6" ht="16.5" x14ac:dyDescent="0.3">
      <c r="A9554" s="9" t="s">
        <v>12771</v>
      </c>
      <c r="B9554" s="9" t="s">
        <v>2315</v>
      </c>
      <c r="C9554" s="10">
        <v>56353</v>
      </c>
      <c r="D9554" s="9">
        <v>769312748</v>
      </c>
      <c r="E9554" s="9" t="e">
        <f>INDEX(#REF!:#REF!,MATCH($D9554,#REF!:#REF!,0),MATCH(#REF!,#REF!:#REF!,0))</f>
        <v>#REF!</v>
      </c>
      <c r="F9554" s="9" t="e">
        <f>INDEX(#REF!:#REF!,MATCH($D9554,#REF!:#REF!,0),MATCH(#REF!,#REF!:#REF!,0))</f>
        <v>#REF!</v>
      </c>
    </row>
    <row r="9555" spans="1:6" ht="16.5" x14ac:dyDescent="0.3">
      <c r="A9555" s="9" t="s">
        <v>12770</v>
      </c>
      <c r="B9555" s="9" t="s">
        <v>2513</v>
      </c>
      <c r="C9555" s="10">
        <v>27937</v>
      </c>
      <c r="D9555" s="9">
        <v>1053331541</v>
      </c>
      <c r="E9555" s="9" t="e">
        <f>INDEX(#REF!:#REF!,MATCH($D9555,#REF!:#REF!,0),MATCH(#REF!,#REF!:#REF!,0))</f>
        <v>#REF!</v>
      </c>
      <c r="F9555" s="9" t="e">
        <f>INDEX(#REF!:#REF!,MATCH($D9555,#REF!:#REF!,0),MATCH(#REF!,#REF!:#REF!,0))</f>
        <v>#REF!</v>
      </c>
    </row>
    <row r="9556" spans="1:6" ht="16.5" x14ac:dyDescent="0.3">
      <c r="A9556" s="9" t="s">
        <v>12769</v>
      </c>
      <c r="B9556" s="9" t="s">
        <v>2011</v>
      </c>
      <c r="C9556" s="10">
        <v>50503</v>
      </c>
      <c r="D9556" s="9">
        <v>3513651333</v>
      </c>
      <c r="E9556" s="9" t="e">
        <f>INDEX(#REF!:#REF!,MATCH($D9556,#REF!:#REF!,0),MATCH(#REF!,#REF!:#REF!,0))</f>
        <v>#REF!</v>
      </c>
      <c r="F9556" s="9" t="e">
        <f>INDEX(#REF!:#REF!,MATCH($D9556,#REF!:#REF!,0),MATCH(#REF!,#REF!:#REF!,0))</f>
        <v>#REF!</v>
      </c>
    </row>
    <row r="9557" spans="1:6" ht="16.5" x14ac:dyDescent="0.3">
      <c r="A9557" s="9" t="s">
        <v>12768</v>
      </c>
      <c r="B9557" s="9" t="s">
        <v>2450</v>
      </c>
      <c r="C9557" s="10">
        <v>17059</v>
      </c>
      <c r="D9557" s="9">
        <v>5075915108</v>
      </c>
      <c r="E9557" s="9" t="e">
        <f>INDEX(#REF!:#REF!,MATCH($D9557,#REF!:#REF!,0),MATCH(#REF!,#REF!:#REF!,0))</f>
        <v>#REF!</v>
      </c>
      <c r="F9557" s="9" t="e">
        <f>INDEX(#REF!:#REF!,MATCH($D9557,#REF!:#REF!,0),MATCH(#REF!,#REF!:#REF!,0))</f>
        <v>#REF!</v>
      </c>
    </row>
    <row r="9558" spans="1:6" ht="16.5" x14ac:dyDescent="0.3">
      <c r="A9558" s="9" t="s">
        <v>12767</v>
      </c>
      <c r="B9558" s="9" t="s">
        <v>2521</v>
      </c>
      <c r="C9558" s="10">
        <v>31442</v>
      </c>
      <c r="D9558" s="9">
        <v>7326611955</v>
      </c>
      <c r="E9558" s="9" t="e">
        <f>INDEX(#REF!:#REF!,MATCH($D9558,#REF!:#REF!,0),MATCH(#REF!,#REF!:#REF!,0))</f>
        <v>#REF!</v>
      </c>
      <c r="F9558" s="9" t="e">
        <f>INDEX(#REF!:#REF!,MATCH($D9558,#REF!:#REF!,0),MATCH(#REF!,#REF!:#REF!,0))</f>
        <v>#REF!</v>
      </c>
    </row>
    <row r="9559" spans="1:6" ht="16.5" x14ac:dyDescent="0.3">
      <c r="A9559" s="9" t="s">
        <v>12766</v>
      </c>
      <c r="B9559" s="9" t="s">
        <v>2121</v>
      </c>
      <c r="C9559" s="10">
        <v>50148</v>
      </c>
      <c r="D9559" s="9">
        <v>2297168497</v>
      </c>
      <c r="E9559" s="9" t="e">
        <f>INDEX(#REF!:#REF!,MATCH($D9559,#REF!:#REF!,0),MATCH(#REF!,#REF!:#REF!,0))</f>
        <v>#REF!</v>
      </c>
      <c r="F9559" s="9" t="e">
        <f>INDEX(#REF!:#REF!,MATCH($D9559,#REF!:#REF!,0),MATCH(#REF!,#REF!:#REF!,0))</f>
        <v>#REF!</v>
      </c>
    </row>
    <row r="9560" spans="1:6" ht="16.5" x14ac:dyDescent="0.3">
      <c r="A9560" s="9" t="s">
        <v>12765</v>
      </c>
      <c r="B9560" s="9" t="s">
        <v>3222</v>
      </c>
      <c r="C9560" s="10">
        <v>24629</v>
      </c>
      <c r="D9560" s="9">
        <v>5341512014</v>
      </c>
      <c r="E9560" s="9" t="e">
        <f>INDEX(#REF!:#REF!,MATCH($D9560,#REF!:#REF!,0),MATCH(#REF!,#REF!:#REF!,0))</f>
        <v>#REF!</v>
      </c>
      <c r="F9560" s="9" t="e">
        <f>INDEX(#REF!:#REF!,MATCH($D9560,#REF!:#REF!,0),MATCH(#REF!,#REF!:#REF!,0))</f>
        <v>#REF!</v>
      </c>
    </row>
    <row r="9561" spans="1:6" ht="16.5" x14ac:dyDescent="0.3">
      <c r="A9561" s="9" t="s">
        <v>12764</v>
      </c>
      <c r="B9561" s="9" t="s">
        <v>2103</v>
      </c>
      <c r="C9561" s="10">
        <v>21237</v>
      </c>
      <c r="D9561" s="9">
        <v>2405876701</v>
      </c>
      <c r="E9561" s="9" t="e">
        <f>INDEX(#REF!:#REF!,MATCH($D9561,#REF!:#REF!,0),MATCH(#REF!,#REF!:#REF!,0))</f>
        <v>#REF!</v>
      </c>
      <c r="F9561" s="9" t="e">
        <f>INDEX(#REF!:#REF!,MATCH($D9561,#REF!:#REF!,0),MATCH(#REF!,#REF!:#REF!,0))</f>
        <v>#REF!</v>
      </c>
    </row>
    <row r="9562" spans="1:6" ht="16.5" x14ac:dyDescent="0.3">
      <c r="A9562" s="9" t="s">
        <v>12763</v>
      </c>
      <c r="B9562" s="9" t="s">
        <v>2582</v>
      </c>
      <c r="C9562" s="10">
        <v>44221</v>
      </c>
      <c r="D9562" s="9">
        <v>6789690301</v>
      </c>
      <c r="E9562" s="9" t="e">
        <f>INDEX(#REF!:#REF!,MATCH($D9562,#REF!:#REF!,0),MATCH(#REF!,#REF!:#REF!,0))</f>
        <v>#REF!</v>
      </c>
      <c r="F9562" s="9" t="e">
        <f>INDEX(#REF!:#REF!,MATCH($D9562,#REF!:#REF!,0),MATCH(#REF!,#REF!:#REF!,0))</f>
        <v>#REF!</v>
      </c>
    </row>
    <row r="9563" spans="1:6" ht="16.5" x14ac:dyDescent="0.3">
      <c r="A9563" s="9" t="s">
        <v>12762</v>
      </c>
      <c r="B9563" s="9" t="s">
        <v>2198</v>
      </c>
      <c r="C9563" s="10">
        <v>31042</v>
      </c>
      <c r="D9563" s="9">
        <v>4808886316</v>
      </c>
      <c r="E9563" s="9" t="e">
        <f>INDEX(#REF!:#REF!,MATCH($D9563,#REF!:#REF!,0),MATCH(#REF!,#REF!:#REF!,0))</f>
        <v>#REF!</v>
      </c>
      <c r="F9563" s="9" t="e">
        <f>INDEX(#REF!:#REF!,MATCH($D9563,#REF!:#REF!,0),MATCH(#REF!,#REF!:#REF!,0))</f>
        <v>#REF!</v>
      </c>
    </row>
    <row r="9564" spans="1:6" ht="16.5" x14ac:dyDescent="0.3">
      <c r="A9564" s="9" t="s">
        <v>12761</v>
      </c>
      <c r="B9564" s="9" t="s">
        <v>2087</v>
      </c>
      <c r="C9564" s="10">
        <v>12139</v>
      </c>
      <c r="D9564" s="9">
        <v>7373156215</v>
      </c>
      <c r="E9564" s="9" t="e">
        <f>INDEX(#REF!:#REF!,MATCH($D9564,#REF!:#REF!,0),MATCH(#REF!,#REF!:#REF!,0))</f>
        <v>#REF!</v>
      </c>
      <c r="F9564" s="9" t="e">
        <f>INDEX(#REF!:#REF!,MATCH($D9564,#REF!:#REF!,0),MATCH(#REF!,#REF!:#REF!,0))</f>
        <v>#REF!</v>
      </c>
    </row>
    <row r="9565" spans="1:6" ht="16.5" x14ac:dyDescent="0.3">
      <c r="A9565" s="9" t="s">
        <v>12760</v>
      </c>
      <c r="B9565" s="9" t="s">
        <v>2683</v>
      </c>
      <c r="C9565" s="10">
        <v>14953</v>
      </c>
      <c r="D9565" s="9">
        <v>1518783783</v>
      </c>
      <c r="E9565" s="9" t="e">
        <f>INDEX(#REF!:#REF!,MATCH($D9565,#REF!:#REF!,0),MATCH(#REF!,#REF!:#REF!,0))</f>
        <v>#REF!</v>
      </c>
      <c r="F9565" s="9" t="e">
        <f>INDEX(#REF!:#REF!,MATCH($D9565,#REF!:#REF!,0),MATCH(#REF!,#REF!:#REF!,0))</f>
        <v>#REF!</v>
      </c>
    </row>
    <row r="9566" spans="1:6" ht="16.5" x14ac:dyDescent="0.3">
      <c r="A9566" s="9" t="s">
        <v>12759</v>
      </c>
      <c r="B9566" s="9" t="s">
        <v>2878</v>
      </c>
      <c r="C9566" s="10">
        <v>51958</v>
      </c>
      <c r="D9566" s="9">
        <v>960994726</v>
      </c>
      <c r="E9566" s="9" t="e">
        <f>INDEX(#REF!:#REF!,MATCH($D9566,#REF!:#REF!,0),MATCH(#REF!,#REF!:#REF!,0))</f>
        <v>#REF!</v>
      </c>
      <c r="F9566" s="9" t="e">
        <f>INDEX(#REF!:#REF!,MATCH($D9566,#REF!:#REF!,0),MATCH(#REF!,#REF!:#REF!,0))</f>
        <v>#REF!</v>
      </c>
    </row>
    <row r="9567" spans="1:6" ht="16.5" x14ac:dyDescent="0.3">
      <c r="A9567" s="9" t="s">
        <v>12758</v>
      </c>
      <c r="B9567" s="9" t="s">
        <v>2465</v>
      </c>
      <c r="C9567" s="10">
        <v>36061</v>
      </c>
      <c r="D9567" s="9">
        <v>1444572199</v>
      </c>
      <c r="E9567" s="9" t="e">
        <f>INDEX(#REF!:#REF!,MATCH($D9567,#REF!:#REF!,0),MATCH(#REF!,#REF!:#REF!,0))</f>
        <v>#REF!</v>
      </c>
      <c r="F9567" s="9" t="e">
        <f>INDEX(#REF!:#REF!,MATCH($D9567,#REF!:#REF!,0),MATCH(#REF!,#REF!:#REF!,0))</f>
        <v>#REF!</v>
      </c>
    </row>
    <row r="9568" spans="1:6" ht="16.5" x14ac:dyDescent="0.3">
      <c r="A9568" s="9" t="s">
        <v>12757</v>
      </c>
      <c r="B9568" s="9" t="s">
        <v>2097</v>
      </c>
      <c r="C9568" s="10">
        <v>32765</v>
      </c>
      <c r="D9568" s="9">
        <v>8350412399</v>
      </c>
      <c r="E9568" s="9" t="e">
        <f>INDEX(#REF!:#REF!,MATCH($D9568,#REF!:#REF!,0),MATCH(#REF!,#REF!:#REF!,0))</f>
        <v>#REF!</v>
      </c>
      <c r="F9568" s="9" t="e">
        <f>INDEX(#REF!:#REF!,MATCH($D9568,#REF!:#REF!,0),MATCH(#REF!,#REF!:#REF!,0))</f>
        <v>#REF!</v>
      </c>
    </row>
    <row r="9569" spans="1:6" ht="16.5" x14ac:dyDescent="0.3">
      <c r="A9569" s="9" t="s">
        <v>12756</v>
      </c>
      <c r="B9569" s="9" t="s">
        <v>2198</v>
      </c>
      <c r="C9569" s="10">
        <v>25070</v>
      </c>
      <c r="D9569" s="9">
        <v>2649428619</v>
      </c>
      <c r="E9569" s="9" t="e">
        <f>INDEX(#REF!:#REF!,MATCH($D9569,#REF!:#REF!,0),MATCH(#REF!,#REF!:#REF!,0))</f>
        <v>#REF!</v>
      </c>
      <c r="F9569" s="9" t="e">
        <f>INDEX(#REF!:#REF!,MATCH($D9569,#REF!:#REF!,0),MATCH(#REF!,#REF!:#REF!,0))</f>
        <v>#REF!</v>
      </c>
    </row>
    <row r="9570" spans="1:6" ht="16.5" x14ac:dyDescent="0.3">
      <c r="A9570" s="9" t="s">
        <v>12755</v>
      </c>
      <c r="B9570" s="9" t="s">
        <v>2063</v>
      </c>
      <c r="C9570" s="10">
        <v>14318</v>
      </c>
      <c r="D9570" s="9">
        <v>2763158331</v>
      </c>
      <c r="E9570" s="9" t="e">
        <f>INDEX(#REF!:#REF!,MATCH($D9570,#REF!:#REF!,0),MATCH(#REF!,#REF!:#REF!,0))</f>
        <v>#REF!</v>
      </c>
      <c r="F9570" s="9" t="e">
        <f>INDEX(#REF!:#REF!,MATCH($D9570,#REF!:#REF!,0),MATCH(#REF!,#REF!:#REF!,0))</f>
        <v>#REF!</v>
      </c>
    </row>
    <row r="9571" spans="1:6" ht="16.5" x14ac:dyDescent="0.3">
      <c r="A9571" s="9" t="s">
        <v>12754</v>
      </c>
      <c r="B9571" s="9" t="s">
        <v>3144</v>
      </c>
      <c r="C9571" s="10">
        <v>40251</v>
      </c>
      <c r="D9571" s="9">
        <v>6789106936</v>
      </c>
      <c r="E9571" s="9" t="e">
        <f>INDEX(#REF!:#REF!,MATCH($D9571,#REF!:#REF!,0),MATCH(#REF!,#REF!:#REF!,0))</f>
        <v>#REF!</v>
      </c>
      <c r="F9571" s="9" t="e">
        <f>INDEX(#REF!:#REF!,MATCH($D9571,#REF!:#REF!,0),MATCH(#REF!,#REF!:#REF!,0))</f>
        <v>#REF!</v>
      </c>
    </row>
    <row r="9572" spans="1:6" ht="16.5" x14ac:dyDescent="0.3">
      <c r="A9572" s="9" t="s">
        <v>12753</v>
      </c>
      <c r="B9572" s="9" t="s">
        <v>2954</v>
      </c>
      <c r="C9572" s="10">
        <v>37143</v>
      </c>
      <c r="D9572" s="9">
        <v>6695538166</v>
      </c>
      <c r="E9572" s="9" t="e">
        <f>INDEX(#REF!:#REF!,MATCH($D9572,#REF!:#REF!,0),MATCH(#REF!,#REF!:#REF!,0))</f>
        <v>#REF!</v>
      </c>
      <c r="F9572" s="9" t="e">
        <f>INDEX(#REF!:#REF!,MATCH($D9572,#REF!:#REF!,0),MATCH(#REF!,#REF!:#REF!,0))</f>
        <v>#REF!</v>
      </c>
    </row>
    <row r="9573" spans="1:6" ht="16.5" x14ac:dyDescent="0.3">
      <c r="A9573" s="9" t="s">
        <v>12752</v>
      </c>
      <c r="B9573" s="9" t="s">
        <v>2085</v>
      </c>
      <c r="C9573" s="10">
        <v>12244</v>
      </c>
      <c r="D9573" s="9">
        <v>2158895349</v>
      </c>
      <c r="E9573" s="9" t="e">
        <f>INDEX(#REF!:#REF!,MATCH($D9573,#REF!:#REF!,0),MATCH(#REF!,#REF!:#REF!,0))</f>
        <v>#REF!</v>
      </c>
      <c r="F9573" s="9" t="e">
        <f>INDEX(#REF!:#REF!,MATCH($D9573,#REF!:#REF!,0),MATCH(#REF!,#REF!:#REF!,0))</f>
        <v>#REF!</v>
      </c>
    </row>
    <row r="9574" spans="1:6" ht="16.5" x14ac:dyDescent="0.3">
      <c r="A9574" s="9" t="s">
        <v>12751</v>
      </c>
      <c r="B9574" s="9" t="s">
        <v>3642</v>
      </c>
      <c r="C9574" s="10">
        <v>47991</v>
      </c>
      <c r="D9574" s="9">
        <v>9331851693</v>
      </c>
      <c r="E9574" s="9" t="e">
        <f>INDEX(#REF!:#REF!,MATCH($D9574,#REF!:#REF!,0),MATCH(#REF!,#REF!:#REF!,0))</f>
        <v>#REF!</v>
      </c>
      <c r="F9574" s="9" t="e">
        <f>INDEX(#REF!:#REF!,MATCH($D9574,#REF!:#REF!,0),MATCH(#REF!,#REF!:#REF!,0))</f>
        <v>#REF!</v>
      </c>
    </row>
    <row r="9575" spans="1:6" ht="16.5" x14ac:dyDescent="0.3">
      <c r="A9575" s="9" t="s">
        <v>12750</v>
      </c>
      <c r="B9575" s="9" t="s">
        <v>2406</v>
      </c>
      <c r="C9575" s="10">
        <v>32406</v>
      </c>
      <c r="D9575" s="9">
        <v>4786629839</v>
      </c>
      <c r="E9575" s="9" t="e">
        <f>INDEX(#REF!:#REF!,MATCH($D9575,#REF!:#REF!,0),MATCH(#REF!,#REF!:#REF!,0))</f>
        <v>#REF!</v>
      </c>
      <c r="F9575" s="9" t="e">
        <f>INDEX(#REF!:#REF!,MATCH($D9575,#REF!:#REF!,0),MATCH(#REF!,#REF!:#REF!,0))</f>
        <v>#REF!</v>
      </c>
    </row>
    <row r="9576" spans="1:6" ht="16.5" x14ac:dyDescent="0.3">
      <c r="A9576" s="9" t="s">
        <v>12749</v>
      </c>
      <c r="B9576" s="9" t="s">
        <v>3642</v>
      </c>
      <c r="C9576" s="10">
        <v>51396</v>
      </c>
      <c r="D9576" s="9">
        <v>6713405010</v>
      </c>
      <c r="E9576" s="9" t="e">
        <f>INDEX(#REF!:#REF!,MATCH($D9576,#REF!:#REF!,0),MATCH(#REF!,#REF!:#REF!,0))</f>
        <v>#REF!</v>
      </c>
      <c r="F9576" s="9" t="e">
        <f>INDEX(#REF!:#REF!,MATCH($D9576,#REF!:#REF!,0),MATCH(#REF!,#REF!:#REF!,0))</f>
        <v>#REF!</v>
      </c>
    </row>
    <row r="9577" spans="1:6" ht="16.5" x14ac:dyDescent="0.3">
      <c r="A9577" s="9" t="s">
        <v>12748</v>
      </c>
      <c r="B9577" s="9" t="s">
        <v>3281</v>
      </c>
      <c r="C9577" s="10">
        <v>37989</v>
      </c>
      <c r="D9577" s="9">
        <v>4783377790</v>
      </c>
      <c r="E9577" s="9" t="e">
        <f>INDEX(#REF!:#REF!,MATCH($D9577,#REF!:#REF!,0),MATCH(#REF!,#REF!:#REF!,0))</f>
        <v>#REF!</v>
      </c>
      <c r="F9577" s="9" t="e">
        <f>INDEX(#REF!:#REF!,MATCH($D9577,#REF!:#REF!,0),MATCH(#REF!,#REF!:#REF!,0))</f>
        <v>#REF!</v>
      </c>
    </row>
    <row r="9578" spans="1:6" ht="16.5" x14ac:dyDescent="0.3">
      <c r="A9578" s="9" t="s">
        <v>12747</v>
      </c>
      <c r="B9578" s="9" t="s">
        <v>2206</v>
      </c>
      <c r="C9578" s="10">
        <v>57756</v>
      </c>
      <c r="D9578" s="9">
        <v>9287480133</v>
      </c>
      <c r="E9578" s="9" t="e">
        <f>INDEX(#REF!:#REF!,MATCH($D9578,#REF!:#REF!,0),MATCH(#REF!,#REF!:#REF!,0))</f>
        <v>#REF!</v>
      </c>
      <c r="F9578" s="9" t="e">
        <f>INDEX(#REF!:#REF!,MATCH($D9578,#REF!:#REF!,0),MATCH(#REF!,#REF!:#REF!,0))</f>
        <v>#REF!</v>
      </c>
    </row>
    <row r="9579" spans="1:6" ht="16.5" x14ac:dyDescent="0.3">
      <c r="A9579" s="9" t="s">
        <v>12746</v>
      </c>
      <c r="B9579" s="9" t="s">
        <v>1977</v>
      </c>
      <c r="C9579" s="10">
        <v>32905</v>
      </c>
      <c r="D9579" s="9">
        <v>2922893758</v>
      </c>
      <c r="E9579" s="9" t="e">
        <f>INDEX(#REF!:#REF!,MATCH($D9579,#REF!:#REF!,0),MATCH(#REF!,#REF!:#REF!,0))</f>
        <v>#REF!</v>
      </c>
      <c r="F9579" s="9" t="e">
        <f>INDEX(#REF!:#REF!,MATCH($D9579,#REF!:#REF!,0),MATCH(#REF!,#REF!:#REF!,0))</f>
        <v>#REF!</v>
      </c>
    </row>
    <row r="9580" spans="1:6" ht="16.5" x14ac:dyDescent="0.3">
      <c r="A9580" s="9" t="s">
        <v>12745</v>
      </c>
      <c r="B9580" s="9" t="s">
        <v>1987</v>
      </c>
      <c r="C9580" s="10">
        <v>15610</v>
      </c>
      <c r="D9580" s="9">
        <v>4578004252</v>
      </c>
      <c r="E9580" s="9" t="e">
        <f>INDEX(#REF!:#REF!,MATCH($D9580,#REF!:#REF!,0),MATCH(#REF!,#REF!:#REF!,0))</f>
        <v>#REF!</v>
      </c>
      <c r="F9580" s="9" t="e">
        <f>INDEX(#REF!:#REF!,MATCH($D9580,#REF!:#REF!,0),MATCH(#REF!,#REF!:#REF!,0))</f>
        <v>#REF!</v>
      </c>
    </row>
    <row r="9581" spans="1:6" ht="16.5" x14ac:dyDescent="0.3">
      <c r="A9581" s="9" t="s">
        <v>12744</v>
      </c>
      <c r="B9581" s="9" t="s">
        <v>2608</v>
      </c>
      <c r="C9581" s="10">
        <v>16279</v>
      </c>
      <c r="D9581" s="9">
        <v>2191014690</v>
      </c>
      <c r="E9581" s="9" t="e">
        <f>INDEX(#REF!:#REF!,MATCH($D9581,#REF!:#REF!,0),MATCH(#REF!,#REF!:#REF!,0))</f>
        <v>#REF!</v>
      </c>
      <c r="F9581" s="9" t="e">
        <f>INDEX(#REF!:#REF!,MATCH($D9581,#REF!:#REF!,0),MATCH(#REF!,#REF!:#REF!,0))</f>
        <v>#REF!</v>
      </c>
    </row>
    <row r="9582" spans="1:6" ht="16.5" x14ac:dyDescent="0.3">
      <c r="A9582" s="9" t="s">
        <v>12743</v>
      </c>
      <c r="B9582" s="9" t="s">
        <v>2386</v>
      </c>
      <c r="C9582" s="10">
        <v>53022</v>
      </c>
      <c r="D9582" s="9">
        <v>4184483038</v>
      </c>
      <c r="E9582" s="9" t="e">
        <f>INDEX(#REF!:#REF!,MATCH($D9582,#REF!:#REF!,0),MATCH(#REF!,#REF!:#REF!,0))</f>
        <v>#REF!</v>
      </c>
      <c r="F9582" s="9" t="e">
        <f>INDEX(#REF!:#REF!,MATCH($D9582,#REF!:#REF!,0),MATCH(#REF!,#REF!:#REF!,0))</f>
        <v>#REF!</v>
      </c>
    </row>
    <row r="9583" spans="1:6" ht="16.5" x14ac:dyDescent="0.3">
      <c r="A9583" s="9" t="s">
        <v>12742</v>
      </c>
      <c r="B9583" s="9" t="s">
        <v>3042</v>
      </c>
      <c r="C9583" s="10">
        <v>32424</v>
      </c>
      <c r="D9583" s="9">
        <v>5913755731</v>
      </c>
      <c r="E9583" s="9" t="e">
        <f>INDEX(#REF!:#REF!,MATCH($D9583,#REF!:#REF!,0),MATCH(#REF!,#REF!:#REF!,0))</f>
        <v>#REF!</v>
      </c>
      <c r="F9583" s="9" t="e">
        <f>INDEX(#REF!:#REF!,MATCH($D9583,#REF!:#REF!,0),MATCH(#REF!,#REF!:#REF!,0))</f>
        <v>#REF!</v>
      </c>
    </row>
    <row r="9584" spans="1:6" ht="16.5" x14ac:dyDescent="0.3">
      <c r="A9584" s="9" t="s">
        <v>12741</v>
      </c>
      <c r="B9584" s="9" t="s">
        <v>3366</v>
      </c>
      <c r="C9584" s="10">
        <v>28304</v>
      </c>
      <c r="D9584" s="9">
        <v>3779559293</v>
      </c>
      <c r="E9584" s="9" t="e">
        <f>INDEX(#REF!:#REF!,MATCH($D9584,#REF!:#REF!,0),MATCH(#REF!,#REF!:#REF!,0))</f>
        <v>#REF!</v>
      </c>
      <c r="F9584" s="9" t="e">
        <f>INDEX(#REF!:#REF!,MATCH($D9584,#REF!:#REF!,0),MATCH(#REF!,#REF!:#REF!,0))</f>
        <v>#REF!</v>
      </c>
    </row>
    <row r="9585" spans="1:6" ht="16.5" x14ac:dyDescent="0.3">
      <c r="A9585" s="9" t="s">
        <v>12740</v>
      </c>
      <c r="B9585" s="9" t="s">
        <v>2673</v>
      </c>
      <c r="C9585" s="10">
        <v>42682</v>
      </c>
      <c r="D9585" s="9">
        <v>2763158331</v>
      </c>
      <c r="E9585" s="9" t="e">
        <f>INDEX(#REF!:#REF!,MATCH($D9585,#REF!:#REF!,0),MATCH(#REF!,#REF!:#REF!,0))</f>
        <v>#REF!</v>
      </c>
      <c r="F9585" s="9" t="e">
        <f>INDEX(#REF!:#REF!,MATCH($D9585,#REF!:#REF!,0),MATCH(#REF!,#REF!:#REF!,0))</f>
        <v>#REF!</v>
      </c>
    </row>
    <row r="9586" spans="1:6" ht="16.5" x14ac:dyDescent="0.3">
      <c r="A9586" s="9" t="s">
        <v>12739</v>
      </c>
      <c r="B9586" s="9" t="s">
        <v>2222</v>
      </c>
      <c r="C9586" s="10">
        <v>42780</v>
      </c>
      <c r="D9586" s="9">
        <v>9518260397</v>
      </c>
      <c r="E9586" s="9" t="e">
        <f>INDEX(#REF!:#REF!,MATCH($D9586,#REF!:#REF!,0),MATCH(#REF!,#REF!:#REF!,0))</f>
        <v>#REF!</v>
      </c>
      <c r="F9586" s="9" t="e">
        <f>INDEX(#REF!:#REF!,MATCH($D9586,#REF!:#REF!,0),MATCH(#REF!,#REF!:#REF!,0))</f>
        <v>#REF!</v>
      </c>
    </row>
    <row r="9587" spans="1:6" ht="16.5" x14ac:dyDescent="0.3">
      <c r="A9587" s="9" t="s">
        <v>12738</v>
      </c>
      <c r="B9587" s="9" t="s">
        <v>2443</v>
      </c>
      <c r="C9587" s="10">
        <v>18988</v>
      </c>
      <c r="D9587" s="9">
        <v>1268934771</v>
      </c>
      <c r="E9587" s="9" t="e">
        <f>INDEX(#REF!:#REF!,MATCH($D9587,#REF!:#REF!,0),MATCH(#REF!,#REF!:#REF!,0))</f>
        <v>#REF!</v>
      </c>
      <c r="F9587" s="9" t="e">
        <f>INDEX(#REF!:#REF!,MATCH($D9587,#REF!:#REF!,0),MATCH(#REF!,#REF!:#REF!,0))</f>
        <v>#REF!</v>
      </c>
    </row>
    <row r="9588" spans="1:6" ht="16.5" x14ac:dyDescent="0.3">
      <c r="A9588" s="9" t="s">
        <v>12737</v>
      </c>
      <c r="B9588" s="9" t="s">
        <v>2375</v>
      </c>
      <c r="C9588" s="10">
        <v>43462</v>
      </c>
      <c r="D9588" s="9">
        <v>263573389</v>
      </c>
      <c r="E9588" s="9" t="e">
        <f>INDEX(#REF!:#REF!,MATCH($D9588,#REF!:#REF!,0),MATCH(#REF!,#REF!:#REF!,0))</f>
        <v>#REF!</v>
      </c>
      <c r="F9588" s="9" t="e">
        <f>INDEX(#REF!:#REF!,MATCH($D9588,#REF!:#REF!,0),MATCH(#REF!,#REF!:#REF!,0))</f>
        <v>#REF!</v>
      </c>
    </row>
    <row r="9589" spans="1:6" ht="16.5" x14ac:dyDescent="0.3">
      <c r="A9589" s="9" t="s">
        <v>12736</v>
      </c>
      <c r="B9589" s="9" t="s">
        <v>2539</v>
      </c>
      <c r="C9589" s="10">
        <v>50406</v>
      </c>
      <c r="D9589" s="9">
        <v>6733929554</v>
      </c>
      <c r="E9589" s="9" t="e">
        <f>INDEX(#REF!:#REF!,MATCH($D9589,#REF!:#REF!,0),MATCH(#REF!,#REF!:#REF!,0))</f>
        <v>#REF!</v>
      </c>
      <c r="F9589" s="9" t="e">
        <f>INDEX(#REF!:#REF!,MATCH($D9589,#REF!:#REF!,0),MATCH(#REF!,#REF!:#REF!,0))</f>
        <v>#REF!</v>
      </c>
    </row>
    <row r="9590" spans="1:6" ht="16.5" x14ac:dyDescent="0.3">
      <c r="A9590" s="9" t="s">
        <v>12735</v>
      </c>
      <c r="B9590" s="9" t="s">
        <v>2134</v>
      </c>
      <c r="C9590" s="10">
        <v>14012</v>
      </c>
      <c r="D9590" s="9">
        <v>3516592710</v>
      </c>
      <c r="E9590" s="9" t="e">
        <f>INDEX(#REF!:#REF!,MATCH($D9590,#REF!:#REF!,0),MATCH(#REF!,#REF!:#REF!,0))</f>
        <v>#REF!</v>
      </c>
      <c r="F9590" s="9" t="e">
        <f>INDEX(#REF!:#REF!,MATCH($D9590,#REF!:#REF!,0),MATCH(#REF!,#REF!:#REF!,0))</f>
        <v>#REF!</v>
      </c>
    </row>
    <row r="9591" spans="1:6" ht="16.5" x14ac:dyDescent="0.3">
      <c r="A9591" s="9" t="s">
        <v>12734</v>
      </c>
      <c r="B9591" s="9" t="s">
        <v>2505</v>
      </c>
      <c r="C9591" s="10">
        <v>34463</v>
      </c>
      <c r="D9591" s="9">
        <v>7243767311</v>
      </c>
      <c r="E9591" s="9" t="e">
        <f>INDEX(#REF!:#REF!,MATCH($D9591,#REF!:#REF!,0),MATCH(#REF!,#REF!:#REF!,0))</f>
        <v>#REF!</v>
      </c>
      <c r="F9591" s="9" t="e">
        <f>INDEX(#REF!:#REF!,MATCH($D9591,#REF!:#REF!,0),MATCH(#REF!,#REF!:#REF!,0))</f>
        <v>#REF!</v>
      </c>
    </row>
    <row r="9592" spans="1:6" ht="16.5" x14ac:dyDescent="0.3">
      <c r="A9592" s="9" t="s">
        <v>12733</v>
      </c>
      <c r="B9592" s="9" t="s">
        <v>2373</v>
      </c>
      <c r="C9592" s="10">
        <v>40742</v>
      </c>
      <c r="D9592" s="9">
        <v>6890491998</v>
      </c>
      <c r="E9592" s="9" t="e">
        <f>INDEX(#REF!:#REF!,MATCH($D9592,#REF!:#REF!,0),MATCH(#REF!,#REF!:#REF!,0))</f>
        <v>#REF!</v>
      </c>
      <c r="F9592" s="9" t="e">
        <f>INDEX(#REF!:#REF!,MATCH($D9592,#REF!:#REF!,0),MATCH(#REF!,#REF!:#REF!,0))</f>
        <v>#REF!</v>
      </c>
    </row>
    <row r="9593" spans="1:6" ht="16.5" x14ac:dyDescent="0.3">
      <c r="A9593" s="9" t="s">
        <v>12732</v>
      </c>
      <c r="B9593" s="9" t="s">
        <v>1973</v>
      </c>
      <c r="C9593" s="10">
        <v>21830</v>
      </c>
      <c r="D9593" s="9">
        <v>7493076952</v>
      </c>
      <c r="E9593" s="9" t="e">
        <f>INDEX(#REF!:#REF!,MATCH($D9593,#REF!:#REF!,0),MATCH(#REF!,#REF!:#REF!,0))</f>
        <v>#REF!</v>
      </c>
      <c r="F9593" s="9" t="e">
        <f>INDEX(#REF!:#REF!,MATCH($D9593,#REF!:#REF!,0),MATCH(#REF!,#REF!:#REF!,0))</f>
        <v>#REF!</v>
      </c>
    </row>
    <row r="9594" spans="1:6" ht="16.5" x14ac:dyDescent="0.3">
      <c r="A9594" s="9" t="s">
        <v>12731</v>
      </c>
      <c r="B9594" s="9" t="s">
        <v>2440</v>
      </c>
      <c r="C9594" s="10">
        <v>31903</v>
      </c>
      <c r="D9594" s="9">
        <v>9491257560</v>
      </c>
      <c r="E9594" s="9" t="e">
        <f>INDEX(#REF!:#REF!,MATCH($D9594,#REF!:#REF!,0),MATCH(#REF!,#REF!:#REF!,0))</f>
        <v>#REF!</v>
      </c>
      <c r="F9594" s="9" t="e">
        <f>INDEX(#REF!:#REF!,MATCH($D9594,#REF!:#REF!,0),MATCH(#REF!,#REF!:#REF!,0))</f>
        <v>#REF!</v>
      </c>
    </row>
    <row r="9595" spans="1:6" ht="16.5" x14ac:dyDescent="0.3">
      <c r="A9595" s="9" t="s">
        <v>12730</v>
      </c>
      <c r="B9595" s="9" t="s">
        <v>2015</v>
      </c>
      <c r="C9595" s="10">
        <v>11262</v>
      </c>
      <c r="D9595" s="9">
        <v>140020098</v>
      </c>
      <c r="E9595" s="9" t="e">
        <f>INDEX(#REF!:#REF!,MATCH($D9595,#REF!:#REF!,0),MATCH(#REF!,#REF!:#REF!,0))</f>
        <v>#REF!</v>
      </c>
      <c r="F9595" s="9" t="e">
        <f>INDEX(#REF!:#REF!,MATCH($D9595,#REF!:#REF!,0),MATCH(#REF!,#REF!:#REF!,0))</f>
        <v>#REF!</v>
      </c>
    </row>
    <row r="9596" spans="1:6" ht="16.5" x14ac:dyDescent="0.3">
      <c r="A9596" s="9" t="s">
        <v>12729</v>
      </c>
      <c r="B9596" s="9" t="s">
        <v>2144</v>
      </c>
      <c r="C9596" s="10">
        <v>17039</v>
      </c>
      <c r="D9596" s="9">
        <v>9803956825</v>
      </c>
      <c r="E9596" s="9" t="e">
        <f>INDEX(#REF!:#REF!,MATCH($D9596,#REF!:#REF!,0),MATCH(#REF!,#REF!:#REF!,0))</f>
        <v>#REF!</v>
      </c>
      <c r="F9596" s="9" t="e">
        <f>INDEX(#REF!:#REF!,MATCH($D9596,#REF!:#REF!,0),MATCH(#REF!,#REF!:#REF!,0))</f>
        <v>#REF!</v>
      </c>
    </row>
    <row r="9597" spans="1:6" ht="16.5" x14ac:dyDescent="0.3">
      <c r="A9597" s="9" t="s">
        <v>12728</v>
      </c>
      <c r="B9597" s="9" t="s">
        <v>3416</v>
      </c>
      <c r="C9597" s="10">
        <v>49537</v>
      </c>
      <c r="D9597" s="9">
        <v>4866916575</v>
      </c>
      <c r="E9597" s="9" t="e">
        <f>INDEX(#REF!:#REF!,MATCH($D9597,#REF!:#REF!,0),MATCH(#REF!,#REF!:#REF!,0))</f>
        <v>#REF!</v>
      </c>
      <c r="F9597" s="9" t="e">
        <f>INDEX(#REF!:#REF!,MATCH($D9597,#REF!:#REF!,0),MATCH(#REF!,#REF!:#REF!,0))</f>
        <v>#REF!</v>
      </c>
    </row>
    <row r="9598" spans="1:6" ht="16.5" x14ac:dyDescent="0.3">
      <c r="A9598" s="9" t="s">
        <v>12727</v>
      </c>
      <c r="B9598" s="9" t="s">
        <v>3309</v>
      </c>
      <c r="C9598" s="10">
        <v>50502</v>
      </c>
      <c r="D9598" s="9">
        <v>1263903657</v>
      </c>
      <c r="E9598" s="9" t="e">
        <f>INDEX(#REF!:#REF!,MATCH($D9598,#REF!:#REF!,0),MATCH(#REF!,#REF!:#REF!,0))</f>
        <v>#REF!</v>
      </c>
      <c r="F9598" s="9" t="e">
        <f>INDEX(#REF!:#REF!,MATCH($D9598,#REF!:#REF!,0),MATCH(#REF!,#REF!:#REF!,0))</f>
        <v>#REF!</v>
      </c>
    </row>
    <row r="9599" spans="1:6" ht="16.5" x14ac:dyDescent="0.3">
      <c r="A9599" s="9" t="s">
        <v>12726</v>
      </c>
      <c r="B9599" s="9" t="s">
        <v>2095</v>
      </c>
      <c r="C9599" s="10">
        <v>23613</v>
      </c>
      <c r="D9599" s="9">
        <v>2792636599</v>
      </c>
      <c r="E9599" s="9" t="e">
        <f>INDEX(#REF!:#REF!,MATCH($D9599,#REF!:#REF!,0),MATCH(#REF!,#REF!:#REF!,0))</f>
        <v>#REF!</v>
      </c>
      <c r="F9599" s="9" t="e">
        <f>INDEX(#REF!:#REF!,MATCH($D9599,#REF!:#REF!,0),MATCH(#REF!,#REF!:#REF!,0))</f>
        <v>#REF!</v>
      </c>
    </row>
    <row r="9600" spans="1:6" ht="16.5" x14ac:dyDescent="0.3">
      <c r="A9600" s="9" t="s">
        <v>12725</v>
      </c>
      <c r="B9600" s="9" t="s">
        <v>3144</v>
      </c>
      <c r="C9600" s="10">
        <v>23331</v>
      </c>
      <c r="D9600" s="9">
        <v>3824197065</v>
      </c>
      <c r="E9600" s="9" t="e">
        <f>INDEX(#REF!:#REF!,MATCH($D9600,#REF!:#REF!,0),MATCH(#REF!,#REF!:#REF!,0))</f>
        <v>#REF!</v>
      </c>
      <c r="F9600" s="9" t="e">
        <f>INDEX(#REF!:#REF!,MATCH($D9600,#REF!:#REF!,0),MATCH(#REF!,#REF!:#REF!,0))</f>
        <v>#REF!</v>
      </c>
    </row>
    <row r="9601" spans="1:6" ht="16.5" x14ac:dyDescent="0.3">
      <c r="A9601" s="9" t="s">
        <v>12724</v>
      </c>
      <c r="B9601" s="9" t="s">
        <v>2300</v>
      </c>
      <c r="C9601" s="10">
        <v>55061</v>
      </c>
      <c r="D9601" s="9">
        <v>29906814</v>
      </c>
      <c r="E9601" s="9" t="e">
        <f>INDEX(#REF!:#REF!,MATCH($D9601,#REF!:#REF!,0),MATCH(#REF!,#REF!:#REF!,0))</f>
        <v>#REF!</v>
      </c>
      <c r="F9601" s="9" t="e">
        <f>INDEX(#REF!:#REF!,MATCH($D9601,#REF!:#REF!,0),MATCH(#REF!,#REF!:#REF!,0))</f>
        <v>#REF!</v>
      </c>
    </row>
    <row r="9602" spans="1:6" ht="16.5" x14ac:dyDescent="0.3">
      <c r="A9602" s="9" t="s">
        <v>12723</v>
      </c>
      <c r="B9602" s="9" t="s">
        <v>2304</v>
      </c>
      <c r="C9602" s="10">
        <v>43803</v>
      </c>
      <c r="D9602" s="9">
        <v>8682006391</v>
      </c>
      <c r="E9602" s="9" t="e">
        <f>INDEX(#REF!:#REF!,MATCH($D9602,#REF!:#REF!,0),MATCH(#REF!,#REF!:#REF!,0))</f>
        <v>#REF!</v>
      </c>
      <c r="F9602" s="9" t="e">
        <f>INDEX(#REF!:#REF!,MATCH($D9602,#REF!:#REF!,0),MATCH(#REF!,#REF!:#REF!,0))</f>
        <v>#REF!</v>
      </c>
    </row>
    <row r="9603" spans="1:6" ht="16.5" x14ac:dyDescent="0.3">
      <c r="A9603" s="9" t="s">
        <v>12722</v>
      </c>
      <c r="B9603" s="9" t="s">
        <v>2541</v>
      </c>
      <c r="C9603" s="10">
        <v>52544</v>
      </c>
      <c r="D9603" s="9">
        <v>9885165231</v>
      </c>
      <c r="E9603" s="9" t="e">
        <f>INDEX(#REF!:#REF!,MATCH($D9603,#REF!:#REF!,0),MATCH(#REF!,#REF!:#REF!,0))</f>
        <v>#REF!</v>
      </c>
      <c r="F9603" s="9" t="e">
        <f>INDEX(#REF!:#REF!,MATCH($D9603,#REF!:#REF!,0),MATCH(#REF!,#REF!:#REF!,0))</f>
        <v>#REF!</v>
      </c>
    </row>
    <row r="9604" spans="1:6" ht="16.5" x14ac:dyDescent="0.3">
      <c r="A9604" s="9" t="s">
        <v>12721</v>
      </c>
      <c r="B9604" s="9" t="s">
        <v>3506</v>
      </c>
      <c r="C9604" s="10">
        <v>59103</v>
      </c>
      <c r="D9604" s="9">
        <v>5383734902</v>
      </c>
      <c r="E9604" s="9" t="e">
        <f>INDEX(#REF!:#REF!,MATCH($D9604,#REF!:#REF!,0),MATCH(#REF!,#REF!:#REF!,0))</f>
        <v>#REF!</v>
      </c>
      <c r="F9604" s="9" t="e">
        <f>INDEX(#REF!:#REF!,MATCH($D9604,#REF!:#REF!,0),MATCH(#REF!,#REF!:#REF!,0))</f>
        <v>#REF!</v>
      </c>
    </row>
    <row r="9605" spans="1:6" ht="16.5" x14ac:dyDescent="0.3">
      <c r="A9605" s="9" t="s">
        <v>12720</v>
      </c>
      <c r="B9605" s="9" t="s">
        <v>3281</v>
      </c>
      <c r="C9605" s="10">
        <v>45054</v>
      </c>
      <c r="D9605" s="9">
        <v>4185019157</v>
      </c>
      <c r="E9605" s="9" t="e">
        <f>INDEX(#REF!:#REF!,MATCH($D9605,#REF!:#REF!,0),MATCH(#REF!,#REF!:#REF!,0))</f>
        <v>#REF!</v>
      </c>
      <c r="F9605" s="9" t="e">
        <f>INDEX(#REF!:#REF!,MATCH($D9605,#REF!:#REF!,0),MATCH(#REF!,#REF!:#REF!,0))</f>
        <v>#REF!</v>
      </c>
    </row>
    <row r="9606" spans="1:6" ht="16.5" x14ac:dyDescent="0.3">
      <c r="A9606" s="9" t="s">
        <v>12719</v>
      </c>
      <c r="B9606" s="9" t="s">
        <v>2982</v>
      </c>
      <c r="C9606" s="10">
        <v>44385</v>
      </c>
      <c r="D9606" s="9">
        <v>8507800106</v>
      </c>
      <c r="E9606" s="9" t="e">
        <f>INDEX(#REF!:#REF!,MATCH($D9606,#REF!:#REF!,0),MATCH(#REF!,#REF!:#REF!,0))</f>
        <v>#REF!</v>
      </c>
      <c r="F9606" s="9" t="e">
        <f>INDEX(#REF!:#REF!,MATCH($D9606,#REF!:#REF!,0),MATCH(#REF!,#REF!:#REF!,0))</f>
        <v>#REF!</v>
      </c>
    </row>
    <row r="9607" spans="1:6" ht="16.5" x14ac:dyDescent="0.3">
      <c r="A9607" s="9" t="s">
        <v>12718</v>
      </c>
      <c r="B9607" s="9" t="s">
        <v>2386</v>
      </c>
      <c r="C9607" s="10">
        <v>53388</v>
      </c>
      <c r="D9607" s="9">
        <v>1081492333</v>
      </c>
      <c r="E9607" s="9" t="e">
        <f>INDEX(#REF!:#REF!,MATCH($D9607,#REF!:#REF!,0),MATCH(#REF!,#REF!:#REF!,0))</f>
        <v>#REF!</v>
      </c>
      <c r="F9607" s="9" t="e">
        <f>INDEX(#REF!:#REF!,MATCH($D9607,#REF!:#REF!,0),MATCH(#REF!,#REF!:#REF!,0))</f>
        <v>#REF!</v>
      </c>
    </row>
    <row r="9608" spans="1:6" ht="16.5" x14ac:dyDescent="0.3">
      <c r="A9608" s="9" t="s">
        <v>12717</v>
      </c>
      <c r="B9608" s="9" t="s">
        <v>2404</v>
      </c>
      <c r="C9608" s="10">
        <v>28364</v>
      </c>
      <c r="D9608" s="9">
        <v>3041948354</v>
      </c>
      <c r="E9608" s="9" t="e">
        <f>INDEX(#REF!:#REF!,MATCH($D9608,#REF!:#REF!,0),MATCH(#REF!,#REF!:#REF!,0))</f>
        <v>#REF!</v>
      </c>
      <c r="F9608" s="9" t="e">
        <f>INDEX(#REF!:#REF!,MATCH($D9608,#REF!:#REF!,0),MATCH(#REF!,#REF!:#REF!,0))</f>
        <v>#REF!</v>
      </c>
    </row>
    <row r="9609" spans="1:6" ht="16.5" x14ac:dyDescent="0.3">
      <c r="A9609" s="9" t="s">
        <v>12716</v>
      </c>
      <c r="B9609" s="9" t="s">
        <v>2138</v>
      </c>
      <c r="C9609" s="10">
        <v>30342</v>
      </c>
      <c r="D9609" s="9">
        <v>6183510505</v>
      </c>
      <c r="E9609" s="9" t="e">
        <f>INDEX(#REF!:#REF!,MATCH($D9609,#REF!:#REF!,0),MATCH(#REF!,#REF!:#REF!,0))</f>
        <v>#REF!</v>
      </c>
      <c r="F9609" s="9" t="e">
        <f>INDEX(#REF!:#REF!,MATCH($D9609,#REF!:#REF!,0),MATCH(#REF!,#REF!:#REF!,0))</f>
        <v>#REF!</v>
      </c>
    </row>
    <row r="9610" spans="1:6" ht="16.5" x14ac:dyDescent="0.3">
      <c r="A9610" s="9" t="s">
        <v>12715</v>
      </c>
      <c r="B9610" s="9" t="s">
        <v>2032</v>
      </c>
      <c r="C9610" s="10">
        <v>57160</v>
      </c>
      <c r="D9610" s="9">
        <v>3164004753</v>
      </c>
      <c r="E9610" s="9" t="e">
        <f>INDEX(#REF!:#REF!,MATCH($D9610,#REF!:#REF!,0),MATCH(#REF!,#REF!:#REF!,0))</f>
        <v>#REF!</v>
      </c>
      <c r="F9610" s="9" t="e">
        <f>INDEX(#REF!:#REF!,MATCH($D9610,#REF!:#REF!,0),MATCH(#REF!,#REF!:#REF!,0))</f>
        <v>#REF!</v>
      </c>
    </row>
    <row r="9611" spans="1:6" ht="16.5" x14ac:dyDescent="0.3">
      <c r="A9611" s="9" t="s">
        <v>12714</v>
      </c>
      <c r="B9611" s="9" t="s">
        <v>2042</v>
      </c>
      <c r="C9611" s="10">
        <v>18364</v>
      </c>
      <c r="D9611" s="9">
        <v>1739513533</v>
      </c>
      <c r="E9611" s="9" t="e">
        <f>INDEX(#REF!:#REF!,MATCH($D9611,#REF!:#REF!,0),MATCH(#REF!,#REF!:#REF!,0))</f>
        <v>#REF!</v>
      </c>
      <c r="F9611" s="9" t="e">
        <f>INDEX(#REF!:#REF!,MATCH($D9611,#REF!:#REF!,0),MATCH(#REF!,#REF!:#REF!,0))</f>
        <v>#REF!</v>
      </c>
    </row>
    <row r="9612" spans="1:6" ht="16.5" x14ac:dyDescent="0.3">
      <c r="A9612" s="9" t="s">
        <v>12713</v>
      </c>
      <c r="B9612" s="9" t="s">
        <v>2418</v>
      </c>
      <c r="C9612" s="10">
        <v>33667</v>
      </c>
      <c r="D9612" s="9">
        <v>6253520369</v>
      </c>
      <c r="E9612" s="9" t="e">
        <f>INDEX(#REF!:#REF!,MATCH($D9612,#REF!:#REF!,0),MATCH(#REF!,#REF!:#REF!,0))</f>
        <v>#REF!</v>
      </c>
      <c r="F9612" s="9" t="e">
        <f>INDEX(#REF!:#REF!,MATCH($D9612,#REF!:#REF!,0),MATCH(#REF!,#REF!:#REF!,0))</f>
        <v>#REF!</v>
      </c>
    </row>
    <row r="9613" spans="1:6" ht="16.5" x14ac:dyDescent="0.3">
      <c r="A9613" s="9" t="s">
        <v>12712</v>
      </c>
      <c r="B9613" s="9" t="s">
        <v>2610</v>
      </c>
      <c r="C9613" s="10">
        <v>26607</v>
      </c>
      <c r="D9613" s="9">
        <v>1888252693</v>
      </c>
      <c r="E9613" s="9" t="e">
        <f>INDEX(#REF!:#REF!,MATCH($D9613,#REF!:#REF!,0),MATCH(#REF!,#REF!:#REF!,0))</f>
        <v>#REF!</v>
      </c>
      <c r="F9613" s="9" t="e">
        <f>INDEX(#REF!:#REF!,MATCH($D9613,#REF!:#REF!,0),MATCH(#REF!,#REF!:#REF!,0))</f>
        <v>#REF!</v>
      </c>
    </row>
    <row r="9614" spans="1:6" ht="16.5" x14ac:dyDescent="0.3">
      <c r="A9614" s="9" t="s">
        <v>12711</v>
      </c>
      <c r="B9614" s="9" t="s">
        <v>3498</v>
      </c>
      <c r="C9614" s="10">
        <v>40927</v>
      </c>
      <c r="D9614" s="9">
        <v>2012142672</v>
      </c>
      <c r="E9614" s="9" t="e">
        <f>INDEX(#REF!:#REF!,MATCH($D9614,#REF!:#REF!,0),MATCH(#REF!,#REF!:#REF!,0))</f>
        <v>#REF!</v>
      </c>
      <c r="F9614" s="9" t="e">
        <f>INDEX(#REF!:#REF!,MATCH($D9614,#REF!:#REF!,0),MATCH(#REF!,#REF!:#REF!,0))</f>
        <v>#REF!</v>
      </c>
    </row>
    <row r="9615" spans="1:6" ht="16.5" x14ac:dyDescent="0.3">
      <c r="A9615" s="9" t="s">
        <v>12710</v>
      </c>
      <c r="B9615" s="9" t="s">
        <v>2528</v>
      </c>
      <c r="C9615" s="10">
        <v>32559</v>
      </c>
      <c r="D9615" s="9">
        <v>1659418720</v>
      </c>
      <c r="E9615" s="9" t="e">
        <f>INDEX(#REF!:#REF!,MATCH($D9615,#REF!:#REF!,0),MATCH(#REF!,#REF!:#REF!,0))</f>
        <v>#REF!</v>
      </c>
      <c r="F9615" s="9" t="e">
        <f>INDEX(#REF!:#REF!,MATCH($D9615,#REF!:#REF!,0),MATCH(#REF!,#REF!:#REF!,0))</f>
        <v>#REF!</v>
      </c>
    </row>
    <row r="9616" spans="1:6" ht="16.5" x14ac:dyDescent="0.3">
      <c r="A9616" s="9" t="s">
        <v>12709</v>
      </c>
      <c r="B9616" s="9" t="s">
        <v>2667</v>
      </c>
      <c r="C9616" s="10">
        <v>17045</v>
      </c>
      <c r="D9616" s="9">
        <v>8401146046</v>
      </c>
      <c r="E9616" s="9" t="e">
        <f>INDEX(#REF!:#REF!,MATCH($D9616,#REF!:#REF!,0),MATCH(#REF!,#REF!:#REF!,0))</f>
        <v>#REF!</v>
      </c>
      <c r="F9616" s="9" t="e">
        <f>INDEX(#REF!:#REF!,MATCH($D9616,#REF!:#REF!,0),MATCH(#REF!,#REF!:#REF!,0))</f>
        <v>#REF!</v>
      </c>
    </row>
    <row r="9617" spans="1:6" ht="16.5" x14ac:dyDescent="0.3">
      <c r="A9617" s="9" t="s">
        <v>12708</v>
      </c>
      <c r="B9617" s="9" t="s">
        <v>3902</v>
      </c>
      <c r="C9617" s="10">
        <v>34863</v>
      </c>
      <c r="D9617" s="9">
        <v>1592980554</v>
      </c>
      <c r="E9617" s="9" t="e">
        <f>INDEX(#REF!:#REF!,MATCH($D9617,#REF!:#REF!,0),MATCH(#REF!,#REF!:#REF!,0))</f>
        <v>#REF!</v>
      </c>
      <c r="F9617" s="9" t="e">
        <f>INDEX(#REF!:#REF!,MATCH($D9617,#REF!:#REF!,0),MATCH(#REF!,#REF!:#REF!,0))</f>
        <v>#REF!</v>
      </c>
    </row>
    <row r="9618" spans="1:6" ht="16.5" x14ac:dyDescent="0.3">
      <c r="A9618" s="9" t="s">
        <v>12707</v>
      </c>
      <c r="B9618" s="9" t="s">
        <v>2174</v>
      </c>
      <c r="C9618" s="10">
        <v>57626</v>
      </c>
      <c r="D9618" s="9">
        <v>9854387496</v>
      </c>
      <c r="E9618" s="9" t="e">
        <f>INDEX(#REF!:#REF!,MATCH($D9618,#REF!:#REF!,0),MATCH(#REF!,#REF!:#REF!,0))</f>
        <v>#REF!</v>
      </c>
      <c r="F9618" s="9" t="e">
        <f>INDEX(#REF!:#REF!,MATCH($D9618,#REF!:#REF!,0),MATCH(#REF!,#REF!:#REF!,0))</f>
        <v>#REF!</v>
      </c>
    </row>
    <row r="9619" spans="1:6" ht="16.5" x14ac:dyDescent="0.3">
      <c r="A9619" s="9" t="s">
        <v>12706</v>
      </c>
      <c r="B9619" s="9" t="s">
        <v>2783</v>
      </c>
      <c r="C9619" s="10">
        <v>52671</v>
      </c>
      <c r="D9619" s="9">
        <v>923191143</v>
      </c>
      <c r="E9619" s="9" t="e">
        <f>INDEX(#REF!:#REF!,MATCH($D9619,#REF!:#REF!,0),MATCH(#REF!,#REF!:#REF!,0))</f>
        <v>#REF!</v>
      </c>
      <c r="F9619" s="9" t="e">
        <f>INDEX(#REF!:#REF!,MATCH($D9619,#REF!:#REF!,0),MATCH(#REF!,#REF!:#REF!,0))</f>
        <v>#REF!</v>
      </c>
    </row>
    <row r="9620" spans="1:6" ht="16.5" x14ac:dyDescent="0.3">
      <c r="A9620" s="9" t="s">
        <v>12705</v>
      </c>
      <c r="B9620" s="9" t="s">
        <v>1963</v>
      </c>
      <c r="C9620" s="10">
        <v>55143</v>
      </c>
      <c r="D9620" s="9">
        <v>3213290963</v>
      </c>
      <c r="E9620" s="9" t="e">
        <f>INDEX(#REF!:#REF!,MATCH($D9620,#REF!:#REF!,0),MATCH(#REF!,#REF!:#REF!,0))</f>
        <v>#REF!</v>
      </c>
      <c r="F9620" s="9" t="e">
        <f>INDEX(#REF!:#REF!,MATCH($D9620,#REF!:#REF!,0),MATCH(#REF!,#REF!:#REF!,0))</f>
        <v>#REF!</v>
      </c>
    </row>
    <row r="9621" spans="1:6" ht="16.5" x14ac:dyDescent="0.3">
      <c r="A9621" s="9" t="s">
        <v>12704</v>
      </c>
      <c r="B9621" s="9" t="s">
        <v>2675</v>
      </c>
      <c r="C9621" s="10">
        <v>45478</v>
      </c>
      <c r="D9621" s="9">
        <v>146065492</v>
      </c>
      <c r="E9621" s="9" t="e">
        <f>INDEX(#REF!:#REF!,MATCH($D9621,#REF!:#REF!,0),MATCH(#REF!,#REF!:#REF!,0))</f>
        <v>#REF!</v>
      </c>
      <c r="F9621" s="9" t="e">
        <f>INDEX(#REF!:#REF!,MATCH($D9621,#REF!:#REF!,0),MATCH(#REF!,#REF!:#REF!,0))</f>
        <v>#REF!</v>
      </c>
    </row>
    <row r="9622" spans="1:6" ht="16.5" x14ac:dyDescent="0.3">
      <c r="A9622" s="9" t="s">
        <v>12703</v>
      </c>
      <c r="B9622" s="9" t="s">
        <v>2521</v>
      </c>
      <c r="C9622" s="10">
        <v>41537</v>
      </c>
      <c r="D9622" s="9">
        <v>3967370569</v>
      </c>
      <c r="E9622" s="9" t="e">
        <f>INDEX(#REF!:#REF!,MATCH($D9622,#REF!:#REF!,0),MATCH(#REF!,#REF!:#REF!,0))</f>
        <v>#REF!</v>
      </c>
      <c r="F9622" s="9" t="e">
        <f>INDEX(#REF!:#REF!,MATCH($D9622,#REF!:#REF!,0),MATCH(#REF!,#REF!:#REF!,0))</f>
        <v>#REF!</v>
      </c>
    </row>
    <row r="9623" spans="1:6" ht="16.5" x14ac:dyDescent="0.3">
      <c r="A9623" s="9" t="s">
        <v>12702</v>
      </c>
      <c r="B9623" s="9" t="s">
        <v>1949</v>
      </c>
      <c r="C9623" s="10">
        <v>25248</v>
      </c>
      <c r="D9623" s="9">
        <v>3097425365</v>
      </c>
      <c r="E9623" s="9" t="e">
        <f>INDEX(#REF!:#REF!,MATCH($D9623,#REF!:#REF!,0),MATCH(#REF!,#REF!:#REF!,0))</f>
        <v>#REF!</v>
      </c>
      <c r="F9623" s="9" t="e">
        <f>INDEX(#REF!:#REF!,MATCH($D9623,#REF!:#REF!,0),MATCH(#REF!,#REF!:#REF!,0))</f>
        <v>#REF!</v>
      </c>
    </row>
    <row r="9624" spans="1:6" ht="16.5" x14ac:dyDescent="0.3">
      <c r="A9624" s="9" t="s">
        <v>12701</v>
      </c>
      <c r="B9624" s="9" t="s">
        <v>2645</v>
      </c>
      <c r="C9624" s="10">
        <v>26959</v>
      </c>
      <c r="D9624" s="9">
        <v>453763030</v>
      </c>
      <c r="E9624" s="9" t="e">
        <f>INDEX(#REF!:#REF!,MATCH($D9624,#REF!:#REF!,0),MATCH(#REF!,#REF!:#REF!,0))</f>
        <v>#REF!</v>
      </c>
      <c r="F9624" s="9" t="e">
        <f>INDEX(#REF!:#REF!,MATCH($D9624,#REF!:#REF!,0),MATCH(#REF!,#REF!:#REF!,0))</f>
        <v>#REF!</v>
      </c>
    </row>
    <row r="9625" spans="1:6" ht="16.5" x14ac:dyDescent="0.3">
      <c r="A9625" s="9" t="s">
        <v>12700</v>
      </c>
      <c r="B9625" s="9" t="s">
        <v>2323</v>
      </c>
      <c r="C9625" s="10">
        <v>25738</v>
      </c>
      <c r="D9625" s="9">
        <v>2873915978</v>
      </c>
      <c r="E9625" s="9" t="e">
        <f>INDEX(#REF!:#REF!,MATCH($D9625,#REF!:#REF!,0),MATCH(#REF!,#REF!:#REF!,0))</f>
        <v>#REF!</v>
      </c>
      <c r="F9625" s="9" t="e">
        <f>INDEX(#REF!:#REF!,MATCH($D9625,#REF!:#REF!,0),MATCH(#REF!,#REF!:#REF!,0))</f>
        <v>#REF!</v>
      </c>
    </row>
    <row r="9626" spans="1:6" ht="16.5" x14ac:dyDescent="0.3">
      <c r="A9626" s="9" t="s">
        <v>12699</v>
      </c>
      <c r="B9626" s="9" t="s">
        <v>2610</v>
      </c>
      <c r="C9626" s="10">
        <v>32216</v>
      </c>
      <c r="D9626" s="9">
        <v>5756920838</v>
      </c>
      <c r="E9626" s="9" t="e">
        <f>INDEX(#REF!:#REF!,MATCH($D9626,#REF!:#REF!,0),MATCH(#REF!,#REF!:#REF!,0))</f>
        <v>#REF!</v>
      </c>
      <c r="F9626" s="9" t="e">
        <f>INDEX(#REF!:#REF!,MATCH($D9626,#REF!:#REF!,0),MATCH(#REF!,#REF!:#REF!,0))</f>
        <v>#REF!</v>
      </c>
    </row>
    <row r="9627" spans="1:6" ht="16.5" x14ac:dyDescent="0.3">
      <c r="A9627" s="9" t="s">
        <v>12698</v>
      </c>
      <c r="B9627" s="9" t="s">
        <v>2188</v>
      </c>
      <c r="C9627" s="10">
        <v>22408</v>
      </c>
      <c r="D9627" s="9">
        <v>1442784075</v>
      </c>
      <c r="E9627" s="9" t="e">
        <f>INDEX(#REF!:#REF!,MATCH($D9627,#REF!:#REF!,0),MATCH(#REF!,#REF!:#REF!,0))</f>
        <v>#REF!</v>
      </c>
      <c r="F9627" s="9" t="e">
        <f>INDEX(#REF!:#REF!,MATCH($D9627,#REF!:#REF!,0),MATCH(#REF!,#REF!:#REF!,0))</f>
        <v>#REF!</v>
      </c>
    </row>
    <row r="9628" spans="1:6" ht="16.5" x14ac:dyDescent="0.3">
      <c r="A9628" s="9" t="s">
        <v>12697</v>
      </c>
      <c r="B9628" s="9" t="s">
        <v>1961</v>
      </c>
      <c r="C9628" s="10">
        <v>12494</v>
      </c>
      <c r="D9628" s="9">
        <v>2128813026</v>
      </c>
      <c r="E9628" s="9" t="e">
        <f>INDEX(#REF!:#REF!,MATCH($D9628,#REF!:#REF!,0),MATCH(#REF!,#REF!:#REF!,0))</f>
        <v>#REF!</v>
      </c>
      <c r="F9628" s="9" t="e">
        <f>INDEX(#REF!:#REF!,MATCH($D9628,#REF!:#REF!,0),MATCH(#REF!,#REF!:#REF!,0))</f>
        <v>#REF!</v>
      </c>
    </row>
    <row r="9629" spans="1:6" ht="16.5" x14ac:dyDescent="0.3">
      <c r="A9629" s="9" t="s">
        <v>12696</v>
      </c>
      <c r="B9629" s="9" t="s">
        <v>2112</v>
      </c>
      <c r="C9629" s="10">
        <v>52120</v>
      </c>
      <c r="D9629" s="9">
        <v>2074776004</v>
      </c>
      <c r="E9629" s="9" t="e">
        <f>INDEX(#REF!:#REF!,MATCH($D9629,#REF!:#REF!,0),MATCH(#REF!,#REF!:#REF!,0))</f>
        <v>#REF!</v>
      </c>
      <c r="F9629" s="9" t="e">
        <f>INDEX(#REF!:#REF!,MATCH($D9629,#REF!:#REF!,0),MATCH(#REF!,#REF!:#REF!,0))</f>
        <v>#REF!</v>
      </c>
    </row>
    <row r="9630" spans="1:6" ht="16.5" x14ac:dyDescent="0.3">
      <c r="A9630" s="9" t="s">
        <v>12695</v>
      </c>
      <c r="B9630" s="9" t="s">
        <v>2147</v>
      </c>
      <c r="C9630" s="10">
        <v>28147</v>
      </c>
      <c r="D9630" s="9">
        <v>8603912793</v>
      </c>
      <c r="E9630" s="9" t="e">
        <f>INDEX(#REF!:#REF!,MATCH($D9630,#REF!:#REF!,0),MATCH(#REF!,#REF!:#REF!,0))</f>
        <v>#REF!</v>
      </c>
      <c r="F9630" s="9" t="e">
        <f>INDEX(#REF!:#REF!,MATCH($D9630,#REF!:#REF!,0),MATCH(#REF!,#REF!:#REF!,0))</f>
        <v>#REF!</v>
      </c>
    </row>
    <row r="9631" spans="1:6" ht="16.5" x14ac:dyDescent="0.3">
      <c r="A9631" s="9" t="s">
        <v>12694</v>
      </c>
      <c r="B9631" s="9" t="s">
        <v>1973</v>
      </c>
      <c r="C9631" s="10">
        <v>42112</v>
      </c>
      <c r="D9631" s="9">
        <v>5191866150</v>
      </c>
      <c r="E9631" s="9" t="e">
        <f>INDEX(#REF!:#REF!,MATCH($D9631,#REF!:#REF!,0),MATCH(#REF!,#REF!:#REF!,0))</f>
        <v>#REF!</v>
      </c>
      <c r="F9631" s="9" t="e">
        <f>INDEX(#REF!:#REF!,MATCH($D9631,#REF!:#REF!,0),MATCH(#REF!,#REF!:#REF!,0))</f>
        <v>#REF!</v>
      </c>
    </row>
    <row r="9632" spans="1:6" ht="16.5" x14ac:dyDescent="0.3">
      <c r="A9632" s="9" t="s">
        <v>12693</v>
      </c>
      <c r="B9632" s="9" t="s">
        <v>2424</v>
      </c>
      <c r="C9632" s="10">
        <v>17663</v>
      </c>
      <c r="D9632" s="9">
        <v>4175195971</v>
      </c>
      <c r="E9632" s="9" t="e">
        <f>INDEX(#REF!:#REF!,MATCH($D9632,#REF!:#REF!,0),MATCH(#REF!,#REF!:#REF!,0))</f>
        <v>#REF!</v>
      </c>
      <c r="F9632" s="9" t="e">
        <f>INDEX(#REF!:#REF!,MATCH($D9632,#REF!:#REF!,0),MATCH(#REF!,#REF!:#REF!,0))</f>
        <v>#REF!</v>
      </c>
    </row>
    <row r="9633" spans="1:6" ht="16.5" x14ac:dyDescent="0.3">
      <c r="A9633" s="9" t="s">
        <v>12692</v>
      </c>
      <c r="B9633" s="9" t="s">
        <v>3328</v>
      </c>
      <c r="C9633" s="10">
        <v>20408</v>
      </c>
      <c r="D9633" s="9">
        <v>1522190236</v>
      </c>
      <c r="E9633" s="9" t="e">
        <f>INDEX(#REF!:#REF!,MATCH($D9633,#REF!:#REF!,0),MATCH(#REF!,#REF!:#REF!,0))</f>
        <v>#REF!</v>
      </c>
      <c r="F9633" s="9" t="e">
        <f>INDEX(#REF!:#REF!,MATCH($D9633,#REF!:#REF!,0),MATCH(#REF!,#REF!:#REF!,0))</f>
        <v>#REF!</v>
      </c>
    </row>
    <row r="9634" spans="1:6" ht="16.5" x14ac:dyDescent="0.3">
      <c r="A9634" s="9" t="s">
        <v>12691</v>
      </c>
      <c r="B9634" s="9" t="s">
        <v>2054</v>
      </c>
      <c r="C9634" s="10">
        <v>29139</v>
      </c>
      <c r="D9634" s="9">
        <v>7132417177</v>
      </c>
      <c r="E9634" s="9" t="e">
        <f>INDEX(#REF!:#REF!,MATCH($D9634,#REF!:#REF!,0),MATCH(#REF!,#REF!:#REF!,0))</f>
        <v>#REF!</v>
      </c>
      <c r="F9634" s="9" t="e">
        <f>INDEX(#REF!:#REF!,MATCH($D9634,#REF!:#REF!,0),MATCH(#REF!,#REF!:#REF!,0))</f>
        <v>#REF!</v>
      </c>
    </row>
    <row r="9635" spans="1:6" ht="16.5" x14ac:dyDescent="0.3">
      <c r="A9635" s="9" t="s">
        <v>12690</v>
      </c>
      <c r="B9635" s="9" t="s">
        <v>2185</v>
      </c>
      <c r="C9635" s="10">
        <v>22759</v>
      </c>
      <c r="D9635" s="9">
        <v>2510440322</v>
      </c>
      <c r="E9635" s="9" t="e">
        <f>INDEX(#REF!:#REF!,MATCH($D9635,#REF!:#REF!,0),MATCH(#REF!,#REF!:#REF!,0))</f>
        <v>#REF!</v>
      </c>
      <c r="F9635" s="9" t="e">
        <f>INDEX(#REF!:#REF!,MATCH($D9635,#REF!:#REF!,0),MATCH(#REF!,#REF!:#REF!,0))</f>
        <v>#REF!</v>
      </c>
    </row>
    <row r="9636" spans="1:6" ht="16.5" x14ac:dyDescent="0.3">
      <c r="A9636" s="9" t="s">
        <v>12689</v>
      </c>
      <c r="B9636" s="9" t="s">
        <v>2713</v>
      </c>
      <c r="C9636" s="10">
        <v>51504</v>
      </c>
      <c r="D9636" s="9">
        <v>8682006391</v>
      </c>
      <c r="E9636" s="9" t="e">
        <f>INDEX(#REF!:#REF!,MATCH($D9636,#REF!:#REF!,0),MATCH(#REF!,#REF!:#REF!,0))</f>
        <v>#REF!</v>
      </c>
      <c r="F9636" s="9" t="e">
        <f>INDEX(#REF!:#REF!,MATCH($D9636,#REF!:#REF!,0),MATCH(#REF!,#REF!:#REF!,0))</f>
        <v>#REF!</v>
      </c>
    </row>
    <row r="9637" spans="1:6" ht="16.5" x14ac:dyDescent="0.3">
      <c r="A9637" s="9" t="s">
        <v>12688</v>
      </c>
      <c r="B9637" s="9" t="s">
        <v>2134</v>
      </c>
      <c r="C9637" s="10">
        <v>24413</v>
      </c>
      <c r="D9637" s="9">
        <v>2500807061</v>
      </c>
      <c r="E9637" s="9" t="e">
        <f>INDEX(#REF!:#REF!,MATCH($D9637,#REF!:#REF!,0),MATCH(#REF!,#REF!:#REF!,0))</f>
        <v>#REF!</v>
      </c>
      <c r="F9637" s="9" t="e">
        <f>INDEX(#REF!:#REF!,MATCH($D9637,#REF!:#REF!,0),MATCH(#REF!,#REF!:#REF!,0))</f>
        <v>#REF!</v>
      </c>
    </row>
    <row r="9638" spans="1:6" ht="16.5" x14ac:dyDescent="0.3">
      <c r="A9638" s="9" t="s">
        <v>12687</v>
      </c>
      <c r="B9638" s="9" t="s">
        <v>2914</v>
      </c>
      <c r="C9638" s="10">
        <v>30322</v>
      </c>
      <c r="D9638" s="9">
        <v>4969679754</v>
      </c>
      <c r="E9638" s="9" t="e">
        <f>INDEX(#REF!:#REF!,MATCH($D9638,#REF!:#REF!,0),MATCH(#REF!,#REF!:#REF!,0))</f>
        <v>#REF!</v>
      </c>
      <c r="F9638" s="9" t="e">
        <f>INDEX(#REF!:#REF!,MATCH($D9638,#REF!:#REF!,0),MATCH(#REF!,#REF!:#REF!,0))</f>
        <v>#REF!</v>
      </c>
    </row>
    <row r="9639" spans="1:6" ht="16.5" x14ac:dyDescent="0.3">
      <c r="A9639" s="9" t="s">
        <v>12686</v>
      </c>
      <c r="B9639" s="9" t="s">
        <v>2606</v>
      </c>
      <c r="C9639" s="10">
        <v>53009</v>
      </c>
      <c r="D9639" s="9">
        <v>5684780105</v>
      </c>
      <c r="E9639" s="9" t="e">
        <f>INDEX(#REF!:#REF!,MATCH($D9639,#REF!:#REF!,0),MATCH(#REF!,#REF!:#REF!,0))</f>
        <v>#REF!</v>
      </c>
      <c r="F9639" s="9" t="e">
        <f>INDEX(#REF!:#REF!,MATCH($D9639,#REF!:#REF!,0),MATCH(#REF!,#REF!:#REF!,0))</f>
        <v>#REF!</v>
      </c>
    </row>
    <row r="9640" spans="1:6" ht="16.5" x14ac:dyDescent="0.3">
      <c r="A9640" s="9" t="s">
        <v>12685</v>
      </c>
      <c r="B9640" s="9" t="s">
        <v>2759</v>
      </c>
      <c r="C9640" s="10">
        <v>25039</v>
      </c>
      <c r="D9640" s="9">
        <v>3580617389</v>
      </c>
      <c r="E9640" s="9" t="e">
        <f>INDEX(#REF!:#REF!,MATCH($D9640,#REF!:#REF!,0),MATCH(#REF!,#REF!:#REF!,0))</f>
        <v>#REF!</v>
      </c>
      <c r="F9640" s="9" t="e">
        <f>INDEX(#REF!:#REF!,MATCH($D9640,#REF!:#REF!,0),MATCH(#REF!,#REF!:#REF!,0))</f>
        <v>#REF!</v>
      </c>
    </row>
    <row r="9641" spans="1:6" ht="16.5" x14ac:dyDescent="0.3">
      <c r="A9641" s="9" t="s">
        <v>12684</v>
      </c>
      <c r="B9641" s="9" t="s">
        <v>2034</v>
      </c>
      <c r="C9641" s="10">
        <v>22679</v>
      </c>
      <c r="D9641" s="9">
        <v>3219601650</v>
      </c>
      <c r="E9641" s="9" t="e">
        <f>INDEX(#REF!:#REF!,MATCH($D9641,#REF!:#REF!,0),MATCH(#REF!,#REF!:#REF!,0))</f>
        <v>#REF!</v>
      </c>
      <c r="F9641" s="9" t="e">
        <f>INDEX(#REF!:#REF!,MATCH($D9641,#REF!:#REF!,0),MATCH(#REF!,#REF!:#REF!,0))</f>
        <v>#REF!</v>
      </c>
    </row>
    <row r="9642" spans="1:6" ht="16.5" x14ac:dyDescent="0.3">
      <c r="A9642" s="9" t="s">
        <v>12683</v>
      </c>
      <c r="B9642" s="9" t="s">
        <v>2293</v>
      </c>
      <c r="C9642" s="10">
        <v>20318</v>
      </c>
      <c r="D9642" s="9">
        <v>2924550912</v>
      </c>
      <c r="E9642" s="9" t="e">
        <f>INDEX(#REF!:#REF!,MATCH($D9642,#REF!:#REF!,0),MATCH(#REF!,#REF!:#REF!,0))</f>
        <v>#REF!</v>
      </c>
      <c r="F9642" s="9" t="e">
        <f>INDEX(#REF!:#REF!,MATCH($D9642,#REF!:#REF!,0),MATCH(#REF!,#REF!:#REF!,0))</f>
        <v>#REF!</v>
      </c>
    </row>
    <row r="9643" spans="1:6" ht="16.5" x14ac:dyDescent="0.3">
      <c r="A9643" s="9" t="s">
        <v>12682</v>
      </c>
      <c r="B9643" s="9" t="s">
        <v>2498</v>
      </c>
      <c r="C9643" s="10">
        <v>46937</v>
      </c>
      <c r="D9643" s="9">
        <v>2421688019</v>
      </c>
      <c r="E9643" s="9" t="e">
        <f>INDEX(#REF!:#REF!,MATCH($D9643,#REF!:#REF!,0),MATCH(#REF!,#REF!:#REF!,0))</f>
        <v>#REF!</v>
      </c>
      <c r="F9643" s="9" t="e">
        <f>INDEX(#REF!:#REF!,MATCH($D9643,#REF!:#REF!,0),MATCH(#REF!,#REF!:#REF!,0))</f>
        <v>#REF!</v>
      </c>
    </row>
    <row r="9644" spans="1:6" ht="16.5" x14ac:dyDescent="0.3">
      <c r="A9644" s="9" t="s">
        <v>12681</v>
      </c>
      <c r="B9644" s="9" t="s">
        <v>2193</v>
      </c>
      <c r="C9644" s="10">
        <v>27320</v>
      </c>
      <c r="D9644" s="9">
        <v>4306425231</v>
      </c>
      <c r="E9644" s="9" t="e">
        <f>INDEX(#REF!:#REF!,MATCH($D9644,#REF!:#REF!,0),MATCH(#REF!,#REF!:#REF!,0))</f>
        <v>#REF!</v>
      </c>
      <c r="F9644" s="9" t="e">
        <f>INDEX(#REF!:#REF!,MATCH($D9644,#REF!:#REF!,0),MATCH(#REF!,#REF!:#REF!,0))</f>
        <v>#REF!</v>
      </c>
    </row>
    <row r="9645" spans="1:6" ht="16.5" x14ac:dyDescent="0.3">
      <c r="A9645" s="9" t="s">
        <v>12680</v>
      </c>
      <c r="B9645" s="9" t="s">
        <v>2815</v>
      </c>
      <c r="C9645" s="10">
        <v>21212</v>
      </c>
      <c r="D9645" s="9">
        <v>2565290632</v>
      </c>
      <c r="E9645" s="9" t="e">
        <f>INDEX(#REF!:#REF!,MATCH($D9645,#REF!:#REF!,0),MATCH(#REF!,#REF!:#REF!,0))</f>
        <v>#REF!</v>
      </c>
      <c r="F9645" s="9" t="e">
        <f>INDEX(#REF!:#REF!,MATCH($D9645,#REF!:#REF!,0),MATCH(#REF!,#REF!:#REF!,0))</f>
        <v>#REF!</v>
      </c>
    </row>
    <row r="9646" spans="1:6" ht="16.5" x14ac:dyDescent="0.3">
      <c r="A9646" s="9" t="s">
        <v>12679</v>
      </c>
      <c r="B9646" s="9" t="s">
        <v>2386</v>
      </c>
      <c r="C9646" s="10">
        <v>27035</v>
      </c>
      <c r="D9646" s="9">
        <v>4286367630</v>
      </c>
      <c r="E9646" s="9" t="e">
        <f>INDEX(#REF!:#REF!,MATCH($D9646,#REF!:#REF!,0),MATCH(#REF!,#REF!:#REF!,0))</f>
        <v>#REF!</v>
      </c>
      <c r="F9646" s="9" t="e">
        <f>INDEX(#REF!:#REF!,MATCH($D9646,#REF!:#REF!,0),MATCH(#REF!,#REF!:#REF!,0))</f>
        <v>#REF!</v>
      </c>
    </row>
    <row r="9647" spans="1:6" ht="16.5" x14ac:dyDescent="0.3">
      <c r="A9647" s="9" t="s">
        <v>12678</v>
      </c>
      <c r="B9647" s="9" t="s">
        <v>2793</v>
      </c>
      <c r="C9647" s="10">
        <v>14159</v>
      </c>
      <c r="D9647" s="9">
        <v>5998486889</v>
      </c>
      <c r="E9647" s="9" t="e">
        <f>INDEX(#REF!:#REF!,MATCH($D9647,#REF!:#REF!,0),MATCH(#REF!,#REF!:#REF!,0))</f>
        <v>#REF!</v>
      </c>
      <c r="F9647" s="9" t="e">
        <f>INDEX(#REF!:#REF!,MATCH($D9647,#REF!:#REF!,0),MATCH(#REF!,#REF!:#REF!,0))</f>
        <v>#REF!</v>
      </c>
    </row>
    <row r="9648" spans="1:6" ht="16.5" x14ac:dyDescent="0.3">
      <c r="A9648" s="9" t="s">
        <v>12677</v>
      </c>
      <c r="B9648" s="9" t="s">
        <v>2291</v>
      </c>
      <c r="C9648" s="10">
        <v>37931</v>
      </c>
      <c r="D9648" s="9">
        <v>8173067724</v>
      </c>
      <c r="E9648" s="9" t="e">
        <f>INDEX(#REF!:#REF!,MATCH($D9648,#REF!:#REF!,0),MATCH(#REF!,#REF!:#REF!,0))</f>
        <v>#REF!</v>
      </c>
      <c r="F9648" s="9" t="e">
        <f>INDEX(#REF!:#REF!,MATCH($D9648,#REF!:#REF!,0),MATCH(#REF!,#REF!:#REF!,0))</f>
        <v>#REF!</v>
      </c>
    </row>
    <row r="9649" spans="1:6" ht="16.5" x14ac:dyDescent="0.3">
      <c r="A9649" s="9" t="s">
        <v>12676</v>
      </c>
      <c r="B9649" s="9" t="s">
        <v>2241</v>
      </c>
      <c r="C9649" s="10">
        <v>48146</v>
      </c>
      <c r="D9649" s="9">
        <v>5574535556</v>
      </c>
      <c r="E9649" s="9" t="e">
        <f>INDEX(#REF!:#REF!,MATCH($D9649,#REF!:#REF!,0),MATCH(#REF!,#REF!:#REF!,0))</f>
        <v>#REF!</v>
      </c>
      <c r="F9649" s="9" t="e">
        <f>INDEX(#REF!:#REF!,MATCH($D9649,#REF!:#REF!,0),MATCH(#REF!,#REF!:#REF!,0))</f>
        <v>#REF!</v>
      </c>
    </row>
    <row r="9650" spans="1:6" ht="16.5" x14ac:dyDescent="0.3">
      <c r="A9650" s="9" t="s">
        <v>12675</v>
      </c>
      <c r="B9650" s="9" t="s">
        <v>3498</v>
      </c>
      <c r="C9650" s="10">
        <v>38727</v>
      </c>
      <c r="D9650" s="9">
        <v>4838770758</v>
      </c>
      <c r="E9650" s="9" t="e">
        <f>INDEX(#REF!:#REF!,MATCH($D9650,#REF!:#REF!,0),MATCH(#REF!,#REF!:#REF!,0))</f>
        <v>#REF!</v>
      </c>
      <c r="F9650" s="9" t="e">
        <f>INDEX(#REF!:#REF!,MATCH($D9650,#REF!:#REF!,0),MATCH(#REF!,#REF!:#REF!,0))</f>
        <v>#REF!</v>
      </c>
    </row>
    <row r="9651" spans="1:6" ht="16.5" x14ac:dyDescent="0.3">
      <c r="A9651" s="9" t="s">
        <v>12674</v>
      </c>
      <c r="B9651" s="9" t="s">
        <v>2046</v>
      </c>
      <c r="C9651" s="10">
        <v>35911</v>
      </c>
      <c r="D9651" s="9">
        <v>5074304008</v>
      </c>
      <c r="E9651" s="9" t="e">
        <f>INDEX(#REF!:#REF!,MATCH($D9651,#REF!:#REF!,0),MATCH(#REF!,#REF!:#REF!,0))</f>
        <v>#REF!</v>
      </c>
      <c r="F9651" s="9" t="e">
        <f>INDEX(#REF!:#REF!,MATCH($D9651,#REF!:#REF!,0),MATCH(#REF!,#REF!:#REF!,0))</f>
        <v>#REF!</v>
      </c>
    </row>
    <row r="9652" spans="1:6" ht="16.5" x14ac:dyDescent="0.3">
      <c r="A9652" s="9" t="s">
        <v>12673</v>
      </c>
      <c r="B9652" s="9" t="s">
        <v>2158</v>
      </c>
      <c r="C9652" s="10">
        <v>58555</v>
      </c>
      <c r="D9652" s="9">
        <v>115757341</v>
      </c>
      <c r="E9652" s="9" t="e">
        <f>INDEX(#REF!:#REF!,MATCH($D9652,#REF!:#REF!,0),MATCH(#REF!,#REF!:#REF!,0))</f>
        <v>#REF!</v>
      </c>
      <c r="F9652" s="9" t="e">
        <f>INDEX(#REF!:#REF!,MATCH($D9652,#REF!:#REF!,0),MATCH(#REF!,#REF!:#REF!,0))</f>
        <v>#REF!</v>
      </c>
    </row>
    <row r="9653" spans="1:6" ht="16.5" x14ac:dyDescent="0.3">
      <c r="A9653" s="9" t="s">
        <v>12672</v>
      </c>
      <c r="B9653" s="9" t="s">
        <v>2090</v>
      </c>
      <c r="C9653" s="10">
        <v>25747</v>
      </c>
      <c r="D9653" s="9">
        <v>4037854406</v>
      </c>
      <c r="E9653" s="9" t="e">
        <f>INDEX(#REF!:#REF!,MATCH($D9653,#REF!:#REF!,0),MATCH(#REF!,#REF!:#REF!,0))</f>
        <v>#REF!</v>
      </c>
      <c r="F9653" s="9" t="e">
        <f>INDEX(#REF!:#REF!,MATCH($D9653,#REF!:#REF!,0),MATCH(#REF!,#REF!:#REF!,0))</f>
        <v>#REF!</v>
      </c>
    </row>
    <row r="9654" spans="1:6" ht="16.5" x14ac:dyDescent="0.3">
      <c r="A9654" s="9" t="s">
        <v>12671</v>
      </c>
      <c r="B9654" s="9" t="s">
        <v>2974</v>
      </c>
      <c r="C9654" s="10">
        <v>20898</v>
      </c>
      <c r="D9654" s="9">
        <v>1545110042</v>
      </c>
      <c r="E9654" s="9" t="e">
        <f>INDEX(#REF!:#REF!,MATCH($D9654,#REF!:#REF!,0),MATCH(#REF!,#REF!:#REF!,0))</f>
        <v>#REF!</v>
      </c>
      <c r="F9654" s="9" t="e">
        <f>INDEX(#REF!:#REF!,MATCH($D9654,#REF!:#REF!,0),MATCH(#REF!,#REF!:#REF!,0))</f>
        <v>#REF!</v>
      </c>
    </row>
    <row r="9655" spans="1:6" ht="16.5" x14ac:dyDescent="0.3">
      <c r="A9655" s="9" t="s">
        <v>12670</v>
      </c>
      <c r="B9655" s="9" t="s">
        <v>5218</v>
      </c>
      <c r="C9655" s="10">
        <v>25361</v>
      </c>
      <c r="D9655" s="9">
        <v>7054972058</v>
      </c>
      <c r="E9655" s="9" t="e">
        <f>INDEX(#REF!:#REF!,MATCH($D9655,#REF!:#REF!,0),MATCH(#REF!,#REF!:#REF!,0))</f>
        <v>#REF!</v>
      </c>
      <c r="F9655" s="9" t="e">
        <f>INDEX(#REF!:#REF!,MATCH($D9655,#REF!:#REF!,0),MATCH(#REF!,#REF!:#REF!,0))</f>
        <v>#REF!</v>
      </c>
    </row>
    <row r="9656" spans="1:6" ht="16.5" x14ac:dyDescent="0.3">
      <c r="A9656" s="9" t="s">
        <v>12669</v>
      </c>
      <c r="B9656" s="9" t="s">
        <v>3448</v>
      </c>
      <c r="C9656" s="10">
        <v>27185</v>
      </c>
      <c r="D9656" s="9">
        <v>4900475084</v>
      </c>
      <c r="E9656" s="9" t="e">
        <f>INDEX(#REF!:#REF!,MATCH($D9656,#REF!:#REF!,0),MATCH(#REF!,#REF!:#REF!,0))</f>
        <v>#REF!</v>
      </c>
      <c r="F9656" s="9" t="e">
        <f>INDEX(#REF!:#REF!,MATCH($D9656,#REF!:#REF!,0),MATCH(#REF!,#REF!:#REF!,0))</f>
        <v>#REF!</v>
      </c>
    </row>
    <row r="9657" spans="1:6" ht="16.5" x14ac:dyDescent="0.3">
      <c r="A9657" s="9" t="s">
        <v>12668</v>
      </c>
      <c r="B9657" s="9" t="s">
        <v>2117</v>
      </c>
      <c r="C9657" s="10">
        <v>39700</v>
      </c>
      <c r="D9657" s="9">
        <v>9621571960</v>
      </c>
      <c r="E9657" s="9" t="e">
        <f>INDEX(#REF!:#REF!,MATCH($D9657,#REF!:#REF!,0),MATCH(#REF!,#REF!:#REF!,0))</f>
        <v>#REF!</v>
      </c>
      <c r="F9657" s="9" t="e">
        <f>INDEX(#REF!:#REF!,MATCH($D9657,#REF!:#REF!,0),MATCH(#REF!,#REF!:#REF!,0))</f>
        <v>#REF!</v>
      </c>
    </row>
    <row r="9658" spans="1:6" ht="16.5" x14ac:dyDescent="0.3">
      <c r="A9658" s="9" t="s">
        <v>12667</v>
      </c>
      <c r="B9658" s="9" t="s">
        <v>2158</v>
      </c>
      <c r="C9658" s="10">
        <v>20823</v>
      </c>
      <c r="D9658" s="9">
        <v>6720857681</v>
      </c>
      <c r="E9658" s="9" t="e">
        <f>INDEX(#REF!:#REF!,MATCH($D9658,#REF!:#REF!,0),MATCH(#REF!,#REF!:#REF!,0))</f>
        <v>#REF!</v>
      </c>
      <c r="F9658" s="9" t="e">
        <f>INDEX(#REF!:#REF!,MATCH($D9658,#REF!:#REF!,0),MATCH(#REF!,#REF!:#REF!,0))</f>
        <v>#REF!</v>
      </c>
    </row>
    <row r="9659" spans="1:6" ht="16.5" x14ac:dyDescent="0.3">
      <c r="A9659" s="9" t="s">
        <v>12666</v>
      </c>
      <c r="B9659" s="9" t="s">
        <v>2346</v>
      </c>
      <c r="C9659" s="10">
        <v>27045</v>
      </c>
      <c r="D9659" s="9">
        <v>6915102108</v>
      </c>
      <c r="E9659" s="9" t="e">
        <f>INDEX(#REF!:#REF!,MATCH($D9659,#REF!:#REF!,0),MATCH(#REF!,#REF!:#REF!,0))</f>
        <v>#REF!</v>
      </c>
      <c r="F9659" s="9" t="e">
        <f>INDEX(#REF!:#REF!,MATCH($D9659,#REF!:#REF!,0),MATCH(#REF!,#REF!:#REF!,0))</f>
        <v>#REF!</v>
      </c>
    </row>
    <row r="9660" spans="1:6" ht="16.5" x14ac:dyDescent="0.3">
      <c r="A9660" s="9" t="s">
        <v>12665</v>
      </c>
      <c r="B9660" s="9" t="s">
        <v>2121</v>
      </c>
      <c r="C9660" s="10">
        <v>10408</v>
      </c>
      <c r="D9660" s="9">
        <v>4691333258</v>
      </c>
      <c r="E9660" s="9" t="e">
        <f>INDEX(#REF!:#REF!,MATCH($D9660,#REF!:#REF!,0),MATCH(#REF!,#REF!:#REF!,0))</f>
        <v>#REF!</v>
      </c>
      <c r="F9660" s="9" t="e">
        <f>INDEX(#REF!:#REF!,MATCH($D9660,#REF!:#REF!,0),MATCH(#REF!,#REF!:#REF!,0))</f>
        <v>#REF!</v>
      </c>
    </row>
    <row r="9661" spans="1:6" ht="16.5" x14ac:dyDescent="0.3">
      <c r="A9661" s="9" t="s">
        <v>12664</v>
      </c>
      <c r="B9661" s="9" t="s">
        <v>2339</v>
      </c>
      <c r="C9661" s="10">
        <v>16306</v>
      </c>
      <c r="D9661" s="9">
        <v>7888574610</v>
      </c>
      <c r="E9661" s="9" t="e">
        <f>INDEX(#REF!:#REF!,MATCH($D9661,#REF!:#REF!,0),MATCH(#REF!,#REF!:#REF!,0))</f>
        <v>#REF!</v>
      </c>
      <c r="F9661" s="9" t="e">
        <f>INDEX(#REF!:#REF!,MATCH($D9661,#REF!:#REF!,0),MATCH(#REF!,#REF!:#REF!,0))</f>
        <v>#REF!</v>
      </c>
    </row>
    <row r="9662" spans="1:6" ht="16.5" x14ac:dyDescent="0.3">
      <c r="A9662" s="9" t="s">
        <v>12663</v>
      </c>
      <c r="B9662" s="9" t="s">
        <v>2032</v>
      </c>
      <c r="C9662" s="10">
        <v>20118</v>
      </c>
      <c r="D9662" s="9">
        <v>2234966051</v>
      </c>
      <c r="E9662" s="9" t="e">
        <f>INDEX(#REF!:#REF!,MATCH($D9662,#REF!:#REF!,0),MATCH(#REF!,#REF!:#REF!,0))</f>
        <v>#REF!</v>
      </c>
      <c r="F9662" s="9" t="e">
        <f>INDEX(#REF!:#REF!,MATCH($D9662,#REF!:#REF!,0),MATCH(#REF!,#REF!:#REF!,0))</f>
        <v>#REF!</v>
      </c>
    </row>
    <row r="9663" spans="1:6" ht="16.5" x14ac:dyDescent="0.3">
      <c r="A9663" s="9" t="s">
        <v>12662</v>
      </c>
      <c r="B9663" s="9" t="s">
        <v>2994</v>
      </c>
      <c r="C9663" s="10">
        <v>52107</v>
      </c>
      <c r="D9663" s="9">
        <v>9369490930</v>
      </c>
      <c r="E9663" s="9" t="e">
        <f>INDEX(#REF!:#REF!,MATCH($D9663,#REF!:#REF!,0),MATCH(#REF!,#REF!:#REF!,0))</f>
        <v>#REF!</v>
      </c>
      <c r="F9663" s="9" t="e">
        <f>INDEX(#REF!:#REF!,MATCH($D9663,#REF!:#REF!,0),MATCH(#REF!,#REF!:#REF!,0))</f>
        <v>#REF!</v>
      </c>
    </row>
    <row r="9664" spans="1:6" ht="16.5" x14ac:dyDescent="0.3">
      <c r="A9664" s="9" t="s">
        <v>12661</v>
      </c>
      <c r="B9664" s="9" t="s">
        <v>2042</v>
      </c>
      <c r="C9664" s="10">
        <v>22331</v>
      </c>
      <c r="D9664" s="9">
        <v>4396213212</v>
      </c>
      <c r="E9664" s="9" t="e">
        <f>INDEX(#REF!:#REF!,MATCH($D9664,#REF!:#REF!,0),MATCH(#REF!,#REF!:#REF!,0))</f>
        <v>#REF!</v>
      </c>
      <c r="F9664" s="9" t="e">
        <f>INDEX(#REF!:#REF!,MATCH($D9664,#REF!:#REF!,0),MATCH(#REF!,#REF!:#REF!,0))</f>
        <v>#REF!</v>
      </c>
    </row>
    <row r="9665" spans="1:6" ht="16.5" x14ac:dyDescent="0.3">
      <c r="A9665" s="9" t="s">
        <v>12660</v>
      </c>
      <c r="B9665" s="9" t="s">
        <v>2662</v>
      </c>
      <c r="C9665" s="10">
        <v>59251</v>
      </c>
      <c r="D9665" s="9">
        <v>2975315244</v>
      </c>
      <c r="E9665" s="9" t="e">
        <f>INDEX(#REF!:#REF!,MATCH($D9665,#REF!:#REF!,0),MATCH(#REF!,#REF!:#REF!,0))</f>
        <v>#REF!</v>
      </c>
      <c r="F9665" s="9" t="e">
        <f>INDEX(#REF!:#REF!,MATCH($D9665,#REF!:#REF!,0),MATCH(#REF!,#REF!:#REF!,0))</f>
        <v>#REF!</v>
      </c>
    </row>
    <row r="9666" spans="1:6" ht="16.5" x14ac:dyDescent="0.3">
      <c r="A9666" s="9" t="s">
        <v>12659</v>
      </c>
      <c r="B9666" s="9" t="s">
        <v>2090</v>
      </c>
      <c r="C9666" s="10">
        <v>33100</v>
      </c>
      <c r="D9666" s="9">
        <v>8552526727</v>
      </c>
      <c r="E9666" s="9" t="e">
        <f>INDEX(#REF!:#REF!,MATCH($D9666,#REF!:#REF!,0),MATCH(#REF!,#REF!:#REF!,0))</f>
        <v>#REF!</v>
      </c>
      <c r="F9666" s="9" t="e">
        <f>INDEX(#REF!:#REF!,MATCH($D9666,#REF!:#REF!,0),MATCH(#REF!,#REF!:#REF!,0))</f>
        <v>#REF!</v>
      </c>
    </row>
    <row r="9667" spans="1:6" ht="16.5" x14ac:dyDescent="0.3">
      <c r="A9667" s="9" t="s">
        <v>12658</v>
      </c>
      <c r="B9667" s="9" t="s">
        <v>1991</v>
      </c>
      <c r="C9667" s="10">
        <v>37772</v>
      </c>
      <c r="D9667" s="9">
        <v>5519420165</v>
      </c>
      <c r="E9667" s="9" t="e">
        <f>INDEX(#REF!:#REF!,MATCH($D9667,#REF!:#REF!,0),MATCH(#REF!,#REF!:#REF!,0))</f>
        <v>#REF!</v>
      </c>
      <c r="F9667" s="9" t="e">
        <f>INDEX(#REF!:#REF!,MATCH($D9667,#REF!:#REF!,0),MATCH(#REF!,#REF!:#REF!,0))</f>
        <v>#REF!</v>
      </c>
    </row>
    <row r="9668" spans="1:6" ht="16.5" x14ac:dyDescent="0.3">
      <c r="A9668" s="9" t="s">
        <v>12657</v>
      </c>
      <c r="B9668" s="9" t="s">
        <v>1961</v>
      </c>
      <c r="C9668" s="10">
        <v>37805</v>
      </c>
      <c r="D9668" s="9">
        <v>8238030943</v>
      </c>
      <c r="E9668" s="9" t="e">
        <f>INDEX(#REF!:#REF!,MATCH($D9668,#REF!:#REF!,0),MATCH(#REF!,#REF!:#REF!,0))</f>
        <v>#REF!</v>
      </c>
      <c r="F9668" s="9" t="e">
        <f>INDEX(#REF!:#REF!,MATCH($D9668,#REF!:#REF!,0),MATCH(#REF!,#REF!:#REF!,0))</f>
        <v>#REF!</v>
      </c>
    </row>
    <row r="9669" spans="1:6" ht="16.5" x14ac:dyDescent="0.3">
      <c r="A9669" s="9" t="s">
        <v>12656</v>
      </c>
      <c r="B9669" s="9" t="s">
        <v>2230</v>
      </c>
      <c r="C9669" s="10">
        <v>26120</v>
      </c>
      <c r="D9669" s="9">
        <v>9457151267</v>
      </c>
      <c r="E9669" s="9" t="e">
        <f>INDEX(#REF!:#REF!,MATCH($D9669,#REF!:#REF!,0),MATCH(#REF!,#REF!:#REF!,0))</f>
        <v>#REF!</v>
      </c>
      <c r="F9669" s="9" t="e">
        <f>INDEX(#REF!:#REF!,MATCH($D9669,#REF!:#REF!,0),MATCH(#REF!,#REF!:#REF!,0))</f>
        <v>#REF!</v>
      </c>
    </row>
    <row r="9670" spans="1:6" ht="16.5" x14ac:dyDescent="0.3">
      <c r="A9670" s="9" t="s">
        <v>12655</v>
      </c>
      <c r="B9670" s="9" t="s">
        <v>2224</v>
      </c>
      <c r="C9670" s="10">
        <v>15166</v>
      </c>
      <c r="D9670" s="9">
        <v>8128449354</v>
      </c>
      <c r="E9670" s="9" t="e">
        <f>INDEX(#REF!:#REF!,MATCH($D9670,#REF!:#REF!,0),MATCH(#REF!,#REF!:#REF!,0))</f>
        <v>#REF!</v>
      </c>
      <c r="F9670" s="9" t="e">
        <f>INDEX(#REF!:#REF!,MATCH($D9670,#REF!:#REF!,0),MATCH(#REF!,#REF!:#REF!,0))</f>
        <v>#REF!</v>
      </c>
    </row>
    <row r="9671" spans="1:6" ht="16.5" x14ac:dyDescent="0.3">
      <c r="A9671" s="9" t="s">
        <v>12654</v>
      </c>
      <c r="B9671" s="9" t="s">
        <v>3856</v>
      </c>
      <c r="C9671" s="10">
        <v>18119</v>
      </c>
      <c r="D9671" s="9">
        <v>1085075834</v>
      </c>
      <c r="E9671" s="9" t="e">
        <f>INDEX(#REF!:#REF!,MATCH($D9671,#REF!:#REF!,0),MATCH(#REF!,#REF!:#REF!,0))</f>
        <v>#REF!</v>
      </c>
      <c r="F9671" s="9" t="e">
        <f>INDEX(#REF!:#REF!,MATCH($D9671,#REF!:#REF!,0),MATCH(#REF!,#REF!:#REF!,0))</f>
        <v>#REF!</v>
      </c>
    </row>
    <row r="9672" spans="1:6" ht="16.5" x14ac:dyDescent="0.3">
      <c r="A9672" s="9" t="s">
        <v>12653</v>
      </c>
      <c r="B9672" s="9" t="s">
        <v>2635</v>
      </c>
      <c r="C9672" s="10">
        <v>24123</v>
      </c>
      <c r="D9672" s="9">
        <v>2677632772</v>
      </c>
      <c r="E9672" s="9" t="e">
        <f>INDEX(#REF!:#REF!,MATCH($D9672,#REF!:#REF!,0),MATCH(#REF!,#REF!:#REF!,0))</f>
        <v>#REF!</v>
      </c>
      <c r="F9672" s="9" t="e">
        <f>INDEX(#REF!:#REF!,MATCH($D9672,#REF!:#REF!,0),MATCH(#REF!,#REF!:#REF!,0))</f>
        <v>#REF!</v>
      </c>
    </row>
    <row r="9673" spans="1:6" ht="16.5" x14ac:dyDescent="0.3">
      <c r="A9673" s="9" t="s">
        <v>12652</v>
      </c>
      <c r="B9673" s="9" t="s">
        <v>2293</v>
      </c>
      <c r="C9673" s="10">
        <v>21216</v>
      </c>
      <c r="D9673" s="9">
        <v>8204786093</v>
      </c>
      <c r="E9673" s="9" t="e">
        <f>INDEX(#REF!:#REF!,MATCH($D9673,#REF!:#REF!,0),MATCH(#REF!,#REF!:#REF!,0))</f>
        <v>#REF!</v>
      </c>
      <c r="F9673" s="9" t="e">
        <f>INDEX(#REF!:#REF!,MATCH($D9673,#REF!:#REF!,0),MATCH(#REF!,#REF!:#REF!,0))</f>
        <v>#REF!</v>
      </c>
    </row>
    <row r="9674" spans="1:6" ht="16.5" x14ac:dyDescent="0.3">
      <c r="A9674" s="9" t="s">
        <v>12651</v>
      </c>
      <c r="B9674" s="9" t="s">
        <v>2436</v>
      </c>
      <c r="C9674" s="10">
        <v>27387</v>
      </c>
      <c r="D9674" s="9">
        <v>9114174103</v>
      </c>
      <c r="E9674" s="9" t="e">
        <f>INDEX(#REF!:#REF!,MATCH($D9674,#REF!:#REF!,0),MATCH(#REF!,#REF!:#REF!,0))</f>
        <v>#REF!</v>
      </c>
      <c r="F9674" s="9" t="e">
        <f>INDEX(#REF!:#REF!,MATCH($D9674,#REF!:#REF!,0),MATCH(#REF!,#REF!:#REF!,0))</f>
        <v>#REF!</v>
      </c>
    </row>
    <row r="9675" spans="1:6" ht="16.5" x14ac:dyDescent="0.3">
      <c r="A9675" s="9" t="s">
        <v>12650</v>
      </c>
      <c r="B9675" s="9" t="s">
        <v>3241</v>
      </c>
      <c r="C9675" s="10">
        <v>59074</v>
      </c>
      <c r="D9675" s="9">
        <v>7304628987</v>
      </c>
      <c r="E9675" s="9" t="e">
        <f>INDEX(#REF!:#REF!,MATCH($D9675,#REF!:#REF!,0),MATCH(#REF!,#REF!:#REF!,0))</f>
        <v>#REF!</v>
      </c>
      <c r="F9675" s="9" t="e">
        <f>INDEX(#REF!:#REF!,MATCH($D9675,#REF!:#REF!,0),MATCH(#REF!,#REF!:#REF!,0))</f>
        <v>#REF!</v>
      </c>
    </row>
    <row r="9676" spans="1:6" ht="16.5" x14ac:dyDescent="0.3">
      <c r="A9676" s="9" t="s">
        <v>12649</v>
      </c>
      <c r="B9676" s="9" t="s">
        <v>2222</v>
      </c>
      <c r="C9676" s="10">
        <v>30991</v>
      </c>
      <c r="D9676" s="9">
        <v>1192770250</v>
      </c>
      <c r="E9676" s="9" t="e">
        <f>INDEX(#REF!:#REF!,MATCH($D9676,#REF!:#REF!,0),MATCH(#REF!,#REF!:#REF!,0))</f>
        <v>#REF!</v>
      </c>
      <c r="F9676" s="9" t="e">
        <f>INDEX(#REF!:#REF!,MATCH($D9676,#REF!:#REF!,0),MATCH(#REF!,#REF!:#REF!,0))</f>
        <v>#REF!</v>
      </c>
    </row>
    <row r="9677" spans="1:6" ht="16.5" x14ac:dyDescent="0.3">
      <c r="A9677" s="9" t="s">
        <v>12648</v>
      </c>
      <c r="B9677" s="9" t="s">
        <v>2662</v>
      </c>
      <c r="C9677" s="10">
        <v>58447</v>
      </c>
      <c r="D9677" s="9">
        <v>1729795870</v>
      </c>
      <c r="E9677" s="9" t="e">
        <f>INDEX(#REF!:#REF!,MATCH($D9677,#REF!:#REF!,0),MATCH(#REF!,#REF!:#REF!,0))</f>
        <v>#REF!</v>
      </c>
      <c r="F9677" s="9" t="e">
        <f>INDEX(#REF!:#REF!,MATCH($D9677,#REF!:#REF!,0),MATCH(#REF!,#REF!:#REF!,0))</f>
        <v>#REF!</v>
      </c>
    </row>
    <row r="9678" spans="1:6" ht="16.5" x14ac:dyDescent="0.3">
      <c r="A9678" s="9" t="s">
        <v>12647</v>
      </c>
      <c r="B9678" s="9" t="s">
        <v>2747</v>
      </c>
      <c r="C9678" s="10">
        <v>18716</v>
      </c>
      <c r="D9678" s="9">
        <v>9458901820</v>
      </c>
      <c r="E9678" s="9" t="e">
        <f>INDEX(#REF!:#REF!,MATCH($D9678,#REF!:#REF!,0),MATCH(#REF!,#REF!:#REF!,0))</f>
        <v>#REF!</v>
      </c>
      <c r="F9678" s="9" t="e">
        <f>INDEX(#REF!:#REF!,MATCH($D9678,#REF!:#REF!,0),MATCH(#REF!,#REF!:#REF!,0))</f>
        <v>#REF!</v>
      </c>
    </row>
    <row r="9679" spans="1:6" ht="16.5" x14ac:dyDescent="0.3">
      <c r="A9679" s="9" t="s">
        <v>12646</v>
      </c>
      <c r="B9679" s="9" t="s">
        <v>2013</v>
      </c>
      <c r="C9679" s="10">
        <v>30082</v>
      </c>
      <c r="D9679" s="9">
        <v>7112955017</v>
      </c>
      <c r="E9679" s="9" t="e">
        <f>INDEX(#REF!:#REF!,MATCH($D9679,#REF!:#REF!,0),MATCH(#REF!,#REF!:#REF!,0))</f>
        <v>#REF!</v>
      </c>
      <c r="F9679" s="9" t="e">
        <f>INDEX(#REF!:#REF!,MATCH($D9679,#REF!:#REF!,0),MATCH(#REF!,#REF!:#REF!,0))</f>
        <v>#REF!</v>
      </c>
    </row>
    <row r="9680" spans="1:6" ht="16.5" x14ac:dyDescent="0.3">
      <c r="A9680" s="9" t="s">
        <v>12645</v>
      </c>
      <c r="B9680" s="9" t="s">
        <v>2655</v>
      </c>
      <c r="C9680" s="10">
        <v>29270</v>
      </c>
      <c r="D9680" s="9">
        <v>5082945165</v>
      </c>
      <c r="E9680" s="9" t="e">
        <f>INDEX(#REF!:#REF!,MATCH($D9680,#REF!:#REF!,0),MATCH(#REF!,#REF!:#REF!,0))</f>
        <v>#REF!</v>
      </c>
      <c r="F9680" s="9" t="e">
        <f>INDEX(#REF!:#REF!,MATCH($D9680,#REF!:#REF!,0),MATCH(#REF!,#REF!:#REF!,0))</f>
        <v>#REF!</v>
      </c>
    </row>
    <row r="9681" spans="1:6" ht="16.5" x14ac:dyDescent="0.3">
      <c r="A9681" s="9" t="s">
        <v>12644</v>
      </c>
      <c r="B9681" s="9" t="s">
        <v>3430</v>
      </c>
      <c r="C9681" s="10">
        <v>17427</v>
      </c>
      <c r="D9681" s="9">
        <v>4920920075</v>
      </c>
      <c r="E9681" s="9" t="e">
        <f>INDEX(#REF!:#REF!,MATCH($D9681,#REF!:#REF!,0),MATCH(#REF!,#REF!:#REF!,0))</f>
        <v>#REF!</v>
      </c>
      <c r="F9681" s="9" t="e">
        <f>INDEX(#REF!:#REF!,MATCH($D9681,#REF!:#REF!,0),MATCH(#REF!,#REF!:#REF!,0))</f>
        <v>#REF!</v>
      </c>
    </row>
    <row r="9682" spans="1:6" ht="16.5" x14ac:dyDescent="0.3">
      <c r="A9682" s="9" t="s">
        <v>12643</v>
      </c>
      <c r="B9682" s="9" t="s">
        <v>2214</v>
      </c>
      <c r="C9682" s="10">
        <v>27092</v>
      </c>
      <c r="D9682" s="9">
        <v>5074304008</v>
      </c>
      <c r="E9682" s="9" t="e">
        <f>INDEX(#REF!:#REF!,MATCH($D9682,#REF!:#REF!,0),MATCH(#REF!,#REF!:#REF!,0))</f>
        <v>#REF!</v>
      </c>
      <c r="F9682" s="9" t="e">
        <f>INDEX(#REF!:#REF!,MATCH($D9682,#REF!:#REF!,0),MATCH(#REF!,#REF!:#REF!,0))</f>
        <v>#REF!</v>
      </c>
    </row>
    <row r="9683" spans="1:6" ht="16.5" x14ac:dyDescent="0.3">
      <c r="A9683" s="9" t="s">
        <v>12642</v>
      </c>
      <c r="B9683" s="9" t="s">
        <v>2069</v>
      </c>
      <c r="C9683" s="10">
        <v>23543</v>
      </c>
      <c r="D9683" s="9">
        <v>3772653790</v>
      </c>
      <c r="E9683" s="9" t="e">
        <f>INDEX(#REF!:#REF!,MATCH($D9683,#REF!:#REF!,0),MATCH(#REF!,#REF!:#REF!,0))</f>
        <v>#REF!</v>
      </c>
      <c r="F9683" s="9" t="e">
        <f>INDEX(#REF!:#REF!,MATCH($D9683,#REF!:#REF!,0),MATCH(#REF!,#REF!:#REF!,0))</f>
        <v>#REF!</v>
      </c>
    </row>
    <row r="9684" spans="1:6" ht="16.5" x14ac:dyDescent="0.3">
      <c r="A9684" s="9" t="s">
        <v>12641</v>
      </c>
      <c r="B9684" s="9" t="s">
        <v>2474</v>
      </c>
      <c r="C9684" s="10">
        <v>27673</v>
      </c>
      <c r="D9684" s="9">
        <v>2138131904</v>
      </c>
      <c r="E9684" s="9" t="e">
        <f>INDEX(#REF!:#REF!,MATCH($D9684,#REF!:#REF!,0),MATCH(#REF!,#REF!:#REF!,0))</f>
        <v>#REF!</v>
      </c>
      <c r="F9684" s="9" t="e">
        <f>INDEX(#REF!:#REF!,MATCH($D9684,#REF!:#REF!,0),MATCH(#REF!,#REF!:#REF!,0))</f>
        <v>#REF!</v>
      </c>
    </row>
    <row r="9685" spans="1:6" ht="16.5" x14ac:dyDescent="0.3">
      <c r="A9685" s="9" t="s">
        <v>12640</v>
      </c>
      <c r="B9685" s="9" t="s">
        <v>2110</v>
      </c>
      <c r="C9685" s="10">
        <v>54696</v>
      </c>
      <c r="D9685" s="9">
        <v>5863557389</v>
      </c>
      <c r="E9685" s="9" t="e">
        <f>INDEX(#REF!:#REF!,MATCH($D9685,#REF!:#REF!,0),MATCH(#REF!,#REF!:#REF!,0))</f>
        <v>#REF!</v>
      </c>
      <c r="F9685" s="9" t="e">
        <f>INDEX(#REF!:#REF!,MATCH($D9685,#REF!:#REF!,0),MATCH(#REF!,#REF!:#REF!,0))</f>
        <v>#REF!</v>
      </c>
    </row>
    <row r="9686" spans="1:6" ht="16.5" x14ac:dyDescent="0.3">
      <c r="A9686" s="9" t="s">
        <v>12639</v>
      </c>
      <c r="B9686" s="9" t="s">
        <v>2081</v>
      </c>
      <c r="C9686" s="10">
        <v>26277</v>
      </c>
      <c r="D9686" s="9">
        <v>7240169995</v>
      </c>
      <c r="E9686" s="9" t="e">
        <f>INDEX(#REF!:#REF!,MATCH($D9686,#REF!:#REF!,0),MATCH(#REF!,#REF!:#REF!,0))</f>
        <v>#REF!</v>
      </c>
      <c r="F9686" s="9" t="e">
        <f>INDEX(#REF!:#REF!,MATCH($D9686,#REF!:#REF!,0),MATCH(#REF!,#REF!:#REF!,0))</f>
        <v>#REF!</v>
      </c>
    </row>
    <row r="9687" spans="1:6" ht="16.5" x14ac:dyDescent="0.3">
      <c r="A9687" s="9" t="s">
        <v>12638</v>
      </c>
      <c r="B9687" s="9" t="s">
        <v>2171</v>
      </c>
      <c r="C9687" s="10">
        <v>46398</v>
      </c>
      <c r="D9687" s="9">
        <v>9207464802</v>
      </c>
      <c r="E9687" s="9" t="e">
        <f>INDEX(#REF!:#REF!,MATCH($D9687,#REF!:#REF!,0),MATCH(#REF!,#REF!:#REF!,0))</f>
        <v>#REF!</v>
      </c>
      <c r="F9687" s="9" t="e">
        <f>INDEX(#REF!:#REF!,MATCH($D9687,#REF!:#REF!,0),MATCH(#REF!,#REF!:#REF!,0))</f>
        <v>#REF!</v>
      </c>
    </row>
    <row r="9688" spans="1:6" ht="16.5" x14ac:dyDescent="0.3">
      <c r="A9688" s="9" t="s">
        <v>12637</v>
      </c>
      <c r="B9688" s="9" t="s">
        <v>2155</v>
      </c>
      <c r="C9688" s="10">
        <v>17470</v>
      </c>
      <c r="D9688" s="9">
        <v>3642988458</v>
      </c>
      <c r="E9688" s="9" t="e">
        <f>INDEX(#REF!:#REF!,MATCH($D9688,#REF!:#REF!,0),MATCH(#REF!,#REF!:#REF!,0))</f>
        <v>#REF!</v>
      </c>
      <c r="F9688" s="9" t="e">
        <f>INDEX(#REF!:#REF!,MATCH($D9688,#REF!:#REF!,0),MATCH(#REF!,#REF!:#REF!,0))</f>
        <v>#REF!</v>
      </c>
    </row>
    <row r="9689" spans="1:6" ht="16.5" x14ac:dyDescent="0.3">
      <c r="A9689" s="9" t="s">
        <v>12636</v>
      </c>
      <c r="B9689" s="9" t="s">
        <v>2097</v>
      </c>
      <c r="C9689" s="10">
        <v>16205</v>
      </c>
      <c r="D9689" s="9">
        <v>4482855448</v>
      </c>
      <c r="E9689" s="9" t="e">
        <f>INDEX(#REF!:#REF!,MATCH($D9689,#REF!:#REF!,0),MATCH(#REF!,#REF!:#REF!,0))</f>
        <v>#REF!</v>
      </c>
      <c r="F9689" s="9" t="e">
        <f>INDEX(#REF!:#REF!,MATCH($D9689,#REF!:#REF!,0),MATCH(#REF!,#REF!:#REF!,0))</f>
        <v>#REF!</v>
      </c>
    </row>
    <row r="9690" spans="1:6" ht="16.5" x14ac:dyDescent="0.3">
      <c r="A9690" s="9" t="s">
        <v>12635</v>
      </c>
      <c r="B9690" s="9" t="s">
        <v>1993</v>
      </c>
      <c r="C9690" s="10">
        <v>31463</v>
      </c>
      <c r="D9690" s="9">
        <v>6894004730</v>
      </c>
      <c r="E9690" s="9" t="e">
        <f>INDEX(#REF!:#REF!,MATCH($D9690,#REF!:#REF!,0),MATCH(#REF!,#REF!:#REF!,0))</f>
        <v>#REF!</v>
      </c>
      <c r="F9690" s="9" t="e">
        <f>INDEX(#REF!:#REF!,MATCH($D9690,#REF!:#REF!,0),MATCH(#REF!,#REF!:#REF!,0))</f>
        <v>#REF!</v>
      </c>
    </row>
    <row r="9691" spans="1:6" ht="16.5" x14ac:dyDescent="0.3">
      <c r="A9691" s="9" t="s">
        <v>12634</v>
      </c>
      <c r="B9691" s="9" t="s">
        <v>2087</v>
      </c>
      <c r="C9691" s="10">
        <v>45006</v>
      </c>
      <c r="D9691" s="9">
        <v>2821741499</v>
      </c>
      <c r="E9691" s="9" t="e">
        <f>INDEX(#REF!:#REF!,MATCH($D9691,#REF!:#REF!,0),MATCH(#REF!,#REF!:#REF!,0))</f>
        <v>#REF!</v>
      </c>
      <c r="F9691" s="9" t="e">
        <f>INDEX(#REF!:#REF!,MATCH($D9691,#REF!:#REF!,0),MATCH(#REF!,#REF!:#REF!,0))</f>
        <v>#REF!</v>
      </c>
    </row>
    <row r="9692" spans="1:6" ht="16.5" x14ac:dyDescent="0.3">
      <c r="A9692" s="9" t="s">
        <v>12633</v>
      </c>
      <c r="B9692" s="9" t="s">
        <v>3098</v>
      </c>
      <c r="C9692" s="10">
        <v>27273</v>
      </c>
      <c r="D9692" s="9">
        <v>4900475084</v>
      </c>
      <c r="E9692" s="9" t="e">
        <f>INDEX(#REF!:#REF!,MATCH($D9692,#REF!:#REF!,0),MATCH(#REF!,#REF!:#REF!,0))</f>
        <v>#REF!</v>
      </c>
      <c r="F9692" s="9" t="e">
        <f>INDEX(#REF!:#REF!,MATCH($D9692,#REF!:#REF!,0),MATCH(#REF!,#REF!:#REF!,0))</f>
        <v>#REF!</v>
      </c>
    </row>
    <row r="9693" spans="1:6" ht="16.5" x14ac:dyDescent="0.3">
      <c r="A9693" s="9" t="s">
        <v>12632</v>
      </c>
      <c r="B9693" s="9" t="s">
        <v>3151</v>
      </c>
      <c r="C9693" s="10">
        <v>55108</v>
      </c>
      <c r="D9693" s="9">
        <v>7670936274</v>
      </c>
      <c r="E9693" s="9" t="e">
        <f>INDEX(#REF!:#REF!,MATCH($D9693,#REF!:#REF!,0),MATCH(#REF!,#REF!:#REF!,0))</f>
        <v>#REF!</v>
      </c>
      <c r="F9693" s="9" t="e">
        <f>INDEX(#REF!:#REF!,MATCH($D9693,#REF!:#REF!,0),MATCH(#REF!,#REF!:#REF!,0))</f>
        <v>#REF!</v>
      </c>
    </row>
    <row r="9694" spans="1:6" ht="16.5" x14ac:dyDescent="0.3">
      <c r="A9694" s="9" t="s">
        <v>12631</v>
      </c>
      <c r="B9694" s="9" t="s">
        <v>3098</v>
      </c>
      <c r="C9694" s="10">
        <v>51112</v>
      </c>
      <c r="D9694" s="9">
        <v>7961231404</v>
      </c>
      <c r="E9694" s="9" t="e">
        <f>INDEX(#REF!:#REF!,MATCH($D9694,#REF!:#REF!,0),MATCH(#REF!,#REF!:#REF!,0))</f>
        <v>#REF!</v>
      </c>
      <c r="F9694" s="9" t="e">
        <f>INDEX(#REF!:#REF!,MATCH($D9694,#REF!:#REF!,0),MATCH(#REF!,#REF!:#REF!,0))</f>
        <v>#REF!</v>
      </c>
    </row>
    <row r="9695" spans="1:6" ht="16.5" x14ac:dyDescent="0.3">
      <c r="A9695" s="9" t="s">
        <v>12630</v>
      </c>
      <c r="B9695" s="9" t="s">
        <v>2445</v>
      </c>
      <c r="C9695" s="10">
        <v>28277</v>
      </c>
      <c r="D9695" s="9">
        <v>7269614199</v>
      </c>
      <c r="E9695" s="9" t="e">
        <f>INDEX(#REF!:#REF!,MATCH($D9695,#REF!:#REF!,0),MATCH(#REF!,#REF!:#REF!,0))</f>
        <v>#REF!</v>
      </c>
      <c r="F9695" s="9" t="e">
        <f>INDEX(#REF!:#REF!,MATCH($D9695,#REF!:#REF!,0),MATCH(#REF!,#REF!:#REF!,0))</f>
        <v>#REF!</v>
      </c>
    </row>
    <row r="9696" spans="1:6" ht="16.5" x14ac:dyDescent="0.3">
      <c r="A9696" s="9" t="s">
        <v>12629</v>
      </c>
      <c r="B9696" s="9" t="s">
        <v>2226</v>
      </c>
      <c r="C9696" s="10">
        <v>25057</v>
      </c>
      <c r="D9696" s="9">
        <v>3418374697</v>
      </c>
      <c r="E9696" s="9" t="e">
        <f>INDEX(#REF!:#REF!,MATCH($D9696,#REF!:#REF!,0),MATCH(#REF!,#REF!:#REF!,0))</f>
        <v>#REF!</v>
      </c>
      <c r="F9696" s="9" t="e">
        <f>INDEX(#REF!:#REF!,MATCH($D9696,#REF!:#REF!,0),MATCH(#REF!,#REF!:#REF!,0))</f>
        <v>#REF!</v>
      </c>
    </row>
    <row r="9697" spans="1:6" ht="16.5" x14ac:dyDescent="0.3">
      <c r="A9697" s="9" t="s">
        <v>12628</v>
      </c>
      <c r="B9697" s="9" t="s">
        <v>2945</v>
      </c>
      <c r="C9697" s="10">
        <v>32132</v>
      </c>
      <c r="D9697" s="9">
        <v>844376051</v>
      </c>
      <c r="E9697" s="9" t="e">
        <f>INDEX(#REF!:#REF!,MATCH($D9697,#REF!:#REF!,0),MATCH(#REF!,#REF!:#REF!,0))</f>
        <v>#REF!</v>
      </c>
      <c r="F9697" s="9" t="e">
        <f>INDEX(#REF!:#REF!,MATCH($D9697,#REF!:#REF!,0),MATCH(#REF!,#REF!:#REF!,0))</f>
        <v>#REF!</v>
      </c>
    </row>
    <row r="9698" spans="1:6" ht="16.5" x14ac:dyDescent="0.3">
      <c r="A9698" s="9" t="s">
        <v>12627</v>
      </c>
      <c r="B9698" s="9" t="s">
        <v>1977</v>
      </c>
      <c r="C9698" s="10">
        <v>34549</v>
      </c>
      <c r="D9698" s="9">
        <v>1462119603</v>
      </c>
      <c r="E9698" s="9" t="e">
        <f>INDEX(#REF!:#REF!,MATCH($D9698,#REF!:#REF!,0),MATCH(#REF!,#REF!:#REF!,0))</f>
        <v>#REF!</v>
      </c>
      <c r="F9698" s="9" t="e">
        <f>INDEX(#REF!:#REF!,MATCH($D9698,#REF!:#REF!,0),MATCH(#REF!,#REF!:#REF!,0))</f>
        <v>#REF!</v>
      </c>
    </row>
    <row r="9699" spans="1:6" ht="16.5" x14ac:dyDescent="0.3">
      <c r="A9699" s="9" t="s">
        <v>12626</v>
      </c>
      <c r="B9699" s="9" t="s">
        <v>2602</v>
      </c>
      <c r="C9699" s="10">
        <v>57512</v>
      </c>
      <c r="D9699" s="9">
        <v>8998375370</v>
      </c>
      <c r="E9699" s="9" t="e">
        <f>INDEX(#REF!:#REF!,MATCH($D9699,#REF!:#REF!,0),MATCH(#REF!,#REF!:#REF!,0))</f>
        <v>#REF!</v>
      </c>
      <c r="F9699" s="9" t="e">
        <f>INDEX(#REF!:#REF!,MATCH($D9699,#REF!:#REF!,0),MATCH(#REF!,#REF!:#REF!,0))</f>
        <v>#REF!</v>
      </c>
    </row>
    <row r="9700" spans="1:6" ht="16.5" x14ac:dyDescent="0.3">
      <c r="A9700" s="9" t="s">
        <v>12625</v>
      </c>
      <c r="B9700" s="9" t="s">
        <v>2371</v>
      </c>
      <c r="C9700" s="10">
        <v>39968</v>
      </c>
      <c r="D9700" s="9">
        <v>1085075834</v>
      </c>
      <c r="E9700" s="9" t="e">
        <f>INDEX(#REF!:#REF!,MATCH($D9700,#REF!:#REF!,0),MATCH(#REF!,#REF!:#REF!,0))</f>
        <v>#REF!</v>
      </c>
      <c r="F9700" s="9" t="e">
        <f>INDEX(#REF!:#REF!,MATCH($D9700,#REF!:#REF!,0),MATCH(#REF!,#REF!:#REF!,0))</f>
        <v>#REF!</v>
      </c>
    </row>
    <row r="9701" spans="1:6" ht="16.5" x14ac:dyDescent="0.3">
      <c r="A9701" s="9" t="s">
        <v>12624</v>
      </c>
      <c r="B9701" s="9" t="s">
        <v>2315</v>
      </c>
      <c r="C9701" s="10">
        <v>17441</v>
      </c>
      <c r="D9701" s="9">
        <v>3547596165</v>
      </c>
      <c r="E9701" s="9" t="e">
        <f>INDEX(#REF!:#REF!,MATCH($D9701,#REF!:#REF!,0),MATCH(#REF!,#REF!:#REF!,0))</f>
        <v>#REF!</v>
      </c>
      <c r="F9701" s="9" t="e">
        <f>INDEX(#REF!:#REF!,MATCH($D9701,#REF!:#REF!,0),MATCH(#REF!,#REF!:#REF!,0))</f>
        <v>#REF!</v>
      </c>
    </row>
    <row r="9702" spans="1:6" ht="16.5" x14ac:dyDescent="0.3">
      <c r="A9702" s="9" t="s">
        <v>12623</v>
      </c>
      <c r="B9702" s="9" t="s">
        <v>2886</v>
      </c>
      <c r="C9702" s="10">
        <v>33613</v>
      </c>
      <c r="D9702" s="9">
        <v>6283719635</v>
      </c>
      <c r="E9702" s="9" t="e">
        <f>INDEX(#REF!:#REF!,MATCH($D9702,#REF!:#REF!,0),MATCH(#REF!,#REF!:#REF!,0))</f>
        <v>#REF!</v>
      </c>
      <c r="F9702" s="9" t="e">
        <f>INDEX(#REF!:#REF!,MATCH($D9702,#REF!:#REF!,0),MATCH(#REF!,#REF!:#REF!,0))</f>
        <v>#REF!</v>
      </c>
    </row>
    <row r="9703" spans="1:6" ht="16.5" x14ac:dyDescent="0.3">
      <c r="A9703" s="9" t="s">
        <v>12622</v>
      </c>
      <c r="B9703" s="9" t="s">
        <v>2140</v>
      </c>
      <c r="C9703" s="10">
        <v>39687</v>
      </c>
      <c r="D9703" s="9">
        <v>3597778305</v>
      </c>
      <c r="E9703" s="9" t="e">
        <f>INDEX(#REF!:#REF!,MATCH($D9703,#REF!:#REF!,0),MATCH(#REF!,#REF!:#REF!,0))</f>
        <v>#REF!</v>
      </c>
      <c r="F9703" s="9" t="e">
        <f>INDEX(#REF!:#REF!,MATCH($D9703,#REF!:#REF!,0),MATCH(#REF!,#REF!:#REF!,0))</f>
        <v>#REF!</v>
      </c>
    </row>
    <row r="9704" spans="1:6" ht="16.5" x14ac:dyDescent="0.3">
      <c r="A9704" s="9" t="s">
        <v>12621</v>
      </c>
      <c r="B9704" s="9" t="s">
        <v>2021</v>
      </c>
      <c r="C9704" s="10">
        <v>41891</v>
      </c>
      <c r="D9704" s="9">
        <v>7979647432</v>
      </c>
      <c r="E9704" s="9" t="e">
        <f>INDEX(#REF!:#REF!,MATCH($D9704,#REF!:#REF!,0),MATCH(#REF!,#REF!:#REF!,0))</f>
        <v>#REF!</v>
      </c>
      <c r="F9704" s="9" t="e">
        <f>INDEX(#REF!:#REF!,MATCH($D9704,#REF!:#REF!,0),MATCH(#REF!,#REF!:#REF!,0))</f>
        <v>#REF!</v>
      </c>
    </row>
    <row r="9705" spans="1:6" ht="16.5" x14ac:dyDescent="0.3">
      <c r="A9705" s="9" t="s">
        <v>12620</v>
      </c>
      <c r="B9705" s="9" t="s">
        <v>2881</v>
      </c>
      <c r="C9705" s="10">
        <v>27958</v>
      </c>
      <c r="D9705" s="9">
        <v>8373529241</v>
      </c>
      <c r="E9705" s="9" t="e">
        <f>INDEX(#REF!:#REF!,MATCH($D9705,#REF!:#REF!,0),MATCH(#REF!,#REF!:#REF!,0))</f>
        <v>#REF!</v>
      </c>
      <c r="F9705" s="9" t="e">
        <f>INDEX(#REF!:#REF!,MATCH($D9705,#REF!:#REF!,0),MATCH(#REF!,#REF!:#REF!,0))</f>
        <v>#REF!</v>
      </c>
    </row>
    <row r="9706" spans="1:6" ht="16.5" x14ac:dyDescent="0.3">
      <c r="A9706" s="9" t="s">
        <v>12619</v>
      </c>
      <c r="B9706" s="9" t="s">
        <v>2195</v>
      </c>
      <c r="C9706" s="10">
        <v>42961</v>
      </c>
      <c r="D9706" s="9">
        <v>3488994694</v>
      </c>
      <c r="E9706" s="9" t="e">
        <f>INDEX(#REF!:#REF!,MATCH($D9706,#REF!:#REF!,0),MATCH(#REF!,#REF!:#REF!,0))</f>
        <v>#REF!</v>
      </c>
      <c r="F9706" s="9" t="e">
        <f>INDEX(#REF!:#REF!,MATCH($D9706,#REF!:#REF!,0),MATCH(#REF!,#REF!:#REF!,0))</f>
        <v>#REF!</v>
      </c>
    </row>
    <row r="9707" spans="1:6" ht="16.5" x14ac:dyDescent="0.3">
      <c r="A9707" s="9" t="s">
        <v>12618</v>
      </c>
      <c r="B9707" s="9" t="s">
        <v>3309</v>
      </c>
      <c r="C9707" s="10">
        <v>42035</v>
      </c>
      <c r="D9707" s="9">
        <v>5479449389</v>
      </c>
      <c r="E9707" s="9" t="e">
        <f>INDEX(#REF!:#REF!,MATCH($D9707,#REF!:#REF!,0),MATCH(#REF!,#REF!:#REF!,0))</f>
        <v>#REF!</v>
      </c>
      <c r="F9707" s="9" t="e">
        <f>INDEX(#REF!:#REF!,MATCH($D9707,#REF!:#REF!,0),MATCH(#REF!,#REF!:#REF!,0))</f>
        <v>#REF!</v>
      </c>
    </row>
    <row r="9708" spans="1:6" ht="16.5" x14ac:dyDescent="0.3">
      <c r="A9708" s="9" t="s">
        <v>12617</v>
      </c>
      <c r="B9708" s="9" t="s">
        <v>2013</v>
      </c>
      <c r="C9708" s="10">
        <v>19457</v>
      </c>
      <c r="D9708" s="9">
        <v>3227873028</v>
      </c>
      <c r="E9708" s="9" t="e">
        <f>INDEX(#REF!:#REF!,MATCH($D9708,#REF!:#REF!,0),MATCH(#REF!,#REF!:#REF!,0))</f>
        <v>#REF!</v>
      </c>
      <c r="F9708" s="9" t="e">
        <f>INDEX(#REF!:#REF!,MATCH($D9708,#REF!:#REF!,0),MATCH(#REF!,#REF!:#REF!,0))</f>
        <v>#REF!</v>
      </c>
    </row>
    <row r="9709" spans="1:6" ht="16.5" x14ac:dyDescent="0.3">
      <c r="A9709" s="9" t="s">
        <v>12616</v>
      </c>
      <c r="B9709" s="9" t="s">
        <v>2090</v>
      </c>
      <c r="C9709" s="10">
        <v>37187</v>
      </c>
      <c r="D9709" s="9">
        <v>977779009</v>
      </c>
      <c r="E9709" s="9" t="e">
        <f>INDEX(#REF!:#REF!,MATCH($D9709,#REF!:#REF!,0),MATCH(#REF!,#REF!:#REF!,0))</f>
        <v>#REF!</v>
      </c>
      <c r="F9709" s="9" t="e">
        <f>INDEX(#REF!:#REF!,MATCH($D9709,#REF!:#REF!,0),MATCH(#REF!,#REF!:#REF!,0))</f>
        <v>#REF!</v>
      </c>
    </row>
    <row r="9710" spans="1:6" ht="16.5" x14ac:dyDescent="0.3">
      <c r="A9710" s="9" t="s">
        <v>12615</v>
      </c>
      <c r="B9710" s="9" t="s">
        <v>2633</v>
      </c>
      <c r="C9710" s="10">
        <v>32686</v>
      </c>
      <c r="D9710" s="9">
        <v>5403399259</v>
      </c>
      <c r="E9710" s="9" t="e">
        <f>INDEX(#REF!:#REF!,MATCH($D9710,#REF!:#REF!,0),MATCH(#REF!,#REF!:#REF!,0))</f>
        <v>#REF!</v>
      </c>
      <c r="F9710" s="9" t="e">
        <f>INDEX(#REF!:#REF!,MATCH($D9710,#REF!:#REF!,0),MATCH(#REF!,#REF!:#REF!,0))</f>
        <v>#REF!</v>
      </c>
    </row>
    <row r="9711" spans="1:6" ht="16.5" x14ac:dyDescent="0.3">
      <c r="A9711" s="9" t="s">
        <v>12614</v>
      </c>
      <c r="B9711" s="9" t="s">
        <v>2069</v>
      </c>
      <c r="C9711" s="10">
        <v>54741</v>
      </c>
      <c r="D9711" s="9">
        <v>1545110042</v>
      </c>
      <c r="E9711" s="9" t="e">
        <f>INDEX(#REF!:#REF!,MATCH($D9711,#REF!:#REF!,0),MATCH(#REF!,#REF!:#REF!,0))</f>
        <v>#REF!</v>
      </c>
      <c r="F9711" s="9" t="e">
        <f>INDEX(#REF!:#REF!,MATCH($D9711,#REF!:#REF!,0),MATCH(#REF!,#REF!:#REF!,0))</f>
        <v>#REF!</v>
      </c>
    </row>
    <row r="9712" spans="1:6" ht="16.5" x14ac:dyDescent="0.3">
      <c r="A9712" s="9" t="s">
        <v>12613</v>
      </c>
      <c r="B9712" s="9" t="s">
        <v>2216</v>
      </c>
      <c r="C9712" s="10">
        <v>32252</v>
      </c>
      <c r="D9712" s="9">
        <v>6988089128</v>
      </c>
      <c r="E9712" s="9" t="e">
        <f>INDEX(#REF!:#REF!,MATCH($D9712,#REF!:#REF!,0),MATCH(#REF!,#REF!:#REF!,0))</f>
        <v>#REF!</v>
      </c>
      <c r="F9712" s="9" t="e">
        <f>INDEX(#REF!:#REF!,MATCH($D9712,#REF!:#REF!,0),MATCH(#REF!,#REF!:#REF!,0))</f>
        <v>#REF!</v>
      </c>
    </row>
    <row r="9713" spans="1:6" ht="16.5" x14ac:dyDescent="0.3">
      <c r="A9713" s="9" t="s">
        <v>12612</v>
      </c>
      <c r="B9713" s="9" t="s">
        <v>2815</v>
      </c>
      <c r="C9713" s="10">
        <v>17219</v>
      </c>
      <c r="D9713" s="9">
        <v>9447906176</v>
      </c>
      <c r="E9713" s="9" t="e">
        <f>INDEX(#REF!:#REF!,MATCH($D9713,#REF!:#REF!,0),MATCH(#REF!,#REF!:#REF!,0))</f>
        <v>#REF!</v>
      </c>
      <c r="F9713" s="9" t="e">
        <f>INDEX(#REF!:#REF!,MATCH($D9713,#REF!:#REF!,0),MATCH(#REF!,#REF!:#REF!,0))</f>
        <v>#REF!</v>
      </c>
    </row>
    <row r="9714" spans="1:6" ht="16.5" x14ac:dyDescent="0.3">
      <c r="A9714" s="9" t="s">
        <v>12611</v>
      </c>
      <c r="B9714" s="9" t="s">
        <v>2071</v>
      </c>
      <c r="C9714" s="10">
        <v>13670</v>
      </c>
      <c r="D9714" s="9">
        <v>9089601147</v>
      </c>
      <c r="E9714" s="9" t="e">
        <f>INDEX(#REF!:#REF!,MATCH($D9714,#REF!:#REF!,0),MATCH(#REF!,#REF!:#REF!,0))</f>
        <v>#REF!</v>
      </c>
      <c r="F9714" s="9" t="e">
        <f>INDEX(#REF!:#REF!,MATCH($D9714,#REF!:#REF!,0),MATCH(#REF!,#REF!:#REF!,0))</f>
        <v>#REF!</v>
      </c>
    </row>
    <row r="9715" spans="1:6" ht="16.5" x14ac:dyDescent="0.3">
      <c r="A9715" s="9" t="s">
        <v>12610</v>
      </c>
      <c r="B9715" s="9" t="s">
        <v>2886</v>
      </c>
      <c r="C9715" s="10">
        <v>55348</v>
      </c>
      <c r="D9715" s="9">
        <v>4978659442</v>
      </c>
      <c r="E9715" s="9" t="e">
        <f>INDEX(#REF!:#REF!,MATCH($D9715,#REF!:#REF!,0),MATCH(#REF!,#REF!:#REF!,0))</f>
        <v>#REF!</v>
      </c>
      <c r="F9715" s="9" t="e">
        <f>INDEX(#REF!:#REF!,MATCH($D9715,#REF!:#REF!,0),MATCH(#REF!,#REF!:#REF!,0))</f>
        <v>#REF!</v>
      </c>
    </row>
    <row r="9716" spans="1:6" ht="16.5" x14ac:dyDescent="0.3">
      <c r="A9716" s="9" t="s">
        <v>12609</v>
      </c>
      <c r="B9716" s="9" t="s">
        <v>2519</v>
      </c>
      <c r="C9716" s="10">
        <v>55150</v>
      </c>
      <c r="D9716" s="9">
        <v>8128449354</v>
      </c>
      <c r="E9716" s="9" t="e">
        <f>INDEX(#REF!:#REF!,MATCH($D9716,#REF!:#REF!,0),MATCH(#REF!,#REF!:#REF!,0))</f>
        <v>#REF!</v>
      </c>
      <c r="F9716" s="9" t="e">
        <f>INDEX(#REF!:#REF!,MATCH($D9716,#REF!:#REF!,0),MATCH(#REF!,#REF!:#REF!,0))</f>
        <v>#REF!</v>
      </c>
    </row>
    <row r="9717" spans="1:6" ht="16.5" x14ac:dyDescent="0.3">
      <c r="A9717" s="9" t="s">
        <v>12608</v>
      </c>
      <c r="B9717" s="9" t="s">
        <v>2195</v>
      </c>
      <c r="C9717" s="10">
        <v>12562</v>
      </c>
      <c r="D9717" s="9">
        <v>5005774041</v>
      </c>
      <c r="E9717" s="9" t="e">
        <f>INDEX(#REF!:#REF!,MATCH($D9717,#REF!:#REF!,0),MATCH(#REF!,#REF!:#REF!,0))</f>
        <v>#REF!</v>
      </c>
      <c r="F9717" s="9" t="e">
        <f>INDEX(#REF!:#REF!,MATCH($D9717,#REF!:#REF!,0),MATCH(#REF!,#REF!:#REF!,0))</f>
        <v>#REF!</v>
      </c>
    </row>
    <row r="9718" spans="1:6" ht="16.5" x14ac:dyDescent="0.3">
      <c r="A9718" s="9" t="s">
        <v>12607</v>
      </c>
      <c r="B9718" s="9" t="s">
        <v>2431</v>
      </c>
      <c r="C9718" s="10">
        <v>58899</v>
      </c>
      <c r="D9718" s="9">
        <v>1502791994</v>
      </c>
      <c r="E9718" s="9" t="e">
        <f>INDEX(#REF!:#REF!,MATCH($D9718,#REF!:#REF!,0),MATCH(#REF!,#REF!:#REF!,0))</f>
        <v>#REF!</v>
      </c>
      <c r="F9718" s="9" t="e">
        <f>INDEX(#REF!:#REF!,MATCH($D9718,#REF!:#REF!,0),MATCH(#REF!,#REF!:#REF!,0))</f>
        <v>#REF!</v>
      </c>
    </row>
    <row r="9719" spans="1:6" ht="16.5" x14ac:dyDescent="0.3">
      <c r="A9719" s="9" t="s">
        <v>12606</v>
      </c>
      <c r="B9719" s="9" t="s">
        <v>2470</v>
      </c>
      <c r="C9719" s="10">
        <v>23986</v>
      </c>
      <c r="D9719" s="9">
        <v>8640079943</v>
      </c>
      <c r="E9719" s="9" t="e">
        <f>INDEX(#REF!:#REF!,MATCH($D9719,#REF!:#REF!,0),MATCH(#REF!,#REF!:#REF!,0))</f>
        <v>#REF!</v>
      </c>
      <c r="F9719" s="9" t="e">
        <f>INDEX(#REF!:#REF!,MATCH($D9719,#REF!:#REF!,0),MATCH(#REF!,#REF!:#REF!,0))</f>
        <v>#REF!</v>
      </c>
    </row>
    <row r="9720" spans="1:6" ht="16.5" x14ac:dyDescent="0.3">
      <c r="A9720" s="9" t="s">
        <v>12605</v>
      </c>
      <c r="B9720" s="9" t="s">
        <v>2718</v>
      </c>
      <c r="C9720" s="10">
        <v>39206</v>
      </c>
      <c r="D9720" s="9">
        <v>6858776575</v>
      </c>
      <c r="E9720" s="9" t="e">
        <f>INDEX(#REF!:#REF!,MATCH($D9720,#REF!:#REF!,0),MATCH(#REF!,#REF!:#REF!,0))</f>
        <v>#REF!</v>
      </c>
      <c r="F9720" s="9" t="e">
        <f>INDEX(#REF!:#REF!,MATCH($D9720,#REF!:#REF!,0),MATCH(#REF!,#REF!:#REF!,0))</f>
        <v>#REF!</v>
      </c>
    </row>
    <row r="9721" spans="1:6" ht="16.5" x14ac:dyDescent="0.3">
      <c r="A9721" s="9" t="s">
        <v>12604</v>
      </c>
      <c r="B9721" s="9" t="s">
        <v>2675</v>
      </c>
      <c r="C9721" s="10">
        <v>56774</v>
      </c>
      <c r="D9721" s="9">
        <v>6915102108</v>
      </c>
      <c r="E9721" s="9" t="e">
        <f>INDEX(#REF!:#REF!,MATCH($D9721,#REF!:#REF!,0),MATCH(#REF!,#REF!:#REF!,0))</f>
        <v>#REF!</v>
      </c>
      <c r="F9721" s="9" t="e">
        <f>INDEX(#REF!:#REF!,MATCH($D9721,#REF!:#REF!,0),MATCH(#REF!,#REF!:#REF!,0))</f>
        <v>#REF!</v>
      </c>
    </row>
    <row r="9722" spans="1:6" ht="16.5" x14ac:dyDescent="0.3">
      <c r="A9722" s="9" t="s">
        <v>12603</v>
      </c>
      <c r="B9722" s="9" t="s">
        <v>2412</v>
      </c>
      <c r="C9722" s="10">
        <v>31395</v>
      </c>
      <c r="D9722" s="9">
        <v>8676088039</v>
      </c>
      <c r="E9722" s="9" t="e">
        <f>INDEX(#REF!:#REF!,MATCH($D9722,#REF!:#REF!,0),MATCH(#REF!,#REF!:#REF!,0))</f>
        <v>#REF!</v>
      </c>
      <c r="F9722" s="9" t="e">
        <f>INDEX(#REF!:#REF!,MATCH($D9722,#REF!:#REF!,0),MATCH(#REF!,#REF!:#REF!,0))</f>
        <v>#REF!</v>
      </c>
    </row>
    <row r="9723" spans="1:6" ht="16.5" x14ac:dyDescent="0.3">
      <c r="A9723" s="9" t="s">
        <v>12602</v>
      </c>
      <c r="B9723" s="9" t="s">
        <v>3042</v>
      </c>
      <c r="C9723" s="10">
        <v>56176</v>
      </c>
      <c r="D9723" s="9">
        <v>6718456802</v>
      </c>
      <c r="E9723" s="9" t="e">
        <f>INDEX(#REF!:#REF!,MATCH($D9723,#REF!:#REF!,0),MATCH(#REF!,#REF!:#REF!,0))</f>
        <v>#REF!</v>
      </c>
      <c r="F9723" s="9" t="e">
        <f>INDEX(#REF!:#REF!,MATCH($D9723,#REF!:#REF!,0),MATCH(#REF!,#REF!:#REF!,0))</f>
        <v>#REF!</v>
      </c>
    </row>
    <row r="9724" spans="1:6" ht="16.5" x14ac:dyDescent="0.3">
      <c r="A9724" s="9" t="s">
        <v>12601</v>
      </c>
      <c r="B9724" s="9" t="s">
        <v>2025</v>
      </c>
      <c r="C9724" s="10">
        <v>52944</v>
      </c>
      <c r="D9724" s="9">
        <v>8017115954</v>
      </c>
      <c r="E9724" s="9" t="e">
        <f>INDEX(#REF!:#REF!,MATCH($D9724,#REF!:#REF!,0),MATCH(#REF!,#REF!:#REF!,0))</f>
        <v>#REF!</v>
      </c>
      <c r="F9724" s="9" t="e">
        <f>INDEX(#REF!:#REF!,MATCH($D9724,#REF!:#REF!,0),MATCH(#REF!,#REF!:#REF!,0))</f>
        <v>#REF!</v>
      </c>
    </row>
    <row r="9725" spans="1:6" ht="16.5" x14ac:dyDescent="0.3">
      <c r="A9725" s="9" t="s">
        <v>12600</v>
      </c>
      <c r="B9725" s="9" t="s">
        <v>1981</v>
      </c>
      <c r="C9725" s="10">
        <v>55802</v>
      </c>
      <c r="D9725" s="9">
        <v>959209328</v>
      </c>
      <c r="E9725" s="9" t="e">
        <f>INDEX(#REF!:#REF!,MATCH($D9725,#REF!:#REF!,0),MATCH(#REF!,#REF!:#REF!,0))</f>
        <v>#REF!</v>
      </c>
      <c r="F9725" s="9" t="e">
        <f>INDEX(#REF!:#REF!,MATCH($D9725,#REF!:#REF!,0),MATCH(#REF!,#REF!:#REF!,0))</f>
        <v>#REF!</v>
      </c>
    </row>
    <row r="9726" spans="1:6" ht="16.5" x14ac:dyDescent="0.3">
      <c r="A9726" s="9" t="s">
        <v>12599</v>
      </c>
      <c r="B9726" s="9" t="s">
        <v>2364</v>
      </c>
      <c r="C9726" s="10">
        <v>58762</v>
      </c>
      <c r="D9726" s="9">
        <v>8685064791</v>
      </c>
      <c r="E9726" s="9" t="e">
        <f>INDEX(#REF!:#REF!,MATCH($D9726,#REF!:#REF!,0),MATCH(#REF!,#REF!:#REF!,0))</f>
        <v>#REF!</v>
      </c>
      <c r="F9726" s="9" t="e">
        <f>INDEX(#REF!:#REF!,MATCH($D9726,#REF!:#REF!,0),MATCH(#REF!,#REF!:#REF!,0))</f>
        <v>#REF!</v>
      </c>
    </row>
    <row r="9727" spans="1:6" ht="16.5" x14ac:dyDescent="0.3">
      <c r="A9727" s="9" t="s">
        <v>12598</v>
      </c>
      <c r="B9727" s="9" t="s">
        <v>2650</v>
      </c>
      <c r="C9727" s="10">
        <v>40493</v>
      </c>
      <c r="D9727" s="9">
        <v>879297433</v>
      </c>
      <c r="E9727" s="9" t="e">
        <f>INDEX(#REF!:#REF!,MATCH($D9727,#REF!:#REF!,0),MATCH(#REF!,#REF!:#REF!,0))</f>
        <v>#REF!</v>
      </c>
      <c r="F9727" s="9" t="e">
        <f>INDEX(#REF!:#REF!,MATCH($D9727,#REF!:#REF!,0),MATCH(#REF!,#REF!:#REF!,0))</f>
        <v>#REF!</v>
      </c>
    </row>
    <row r="9728" spans="1:6" ht="16.5" x14ac:dyDescent="0.3">
      <c r="A9728" s="9" t="s">
        <v>12597</v>
      </c>
      <c r="B9728" s="9" t="s">
        <v>2272</v>
      </c>
      <c r="C9728" s="10">
        <v>48482</v>
      </c>
      <c r="D9728" s="9">
        <v>2493113470</v>
      </c>
      <c r="E9728" s="9" t="e">
        <f>INDEX(#REF!:#REF!,MATCH($D9728,#REF!:#REF!,0),MATCH(#REF!,#REF!:#REF!,0))</f>
        <v>#REF!</v>
      </c>
      <c r="F9728" s="9" t="e">
        <f>INDEX(#REF!:#REF!,MATCH($D9728,#REF!:#REF!,0),MATCH(#REF!,#REF!:#REF!,0))</f>
        <v>#REF!</v>
      </c>
    </row>
    <row r="9729" spans="1:6" ht="16.5" x14ac:dyDescent="0.3">
      <c r="A9729" s="9" t="s">
        <v>12596</v>
      </c>
      <c r="B9729" s="9" t="s">
        <v>2195</v>
      </c>
      <c r="C9729" s="10">
        <v>23143</v>
      </c>
      <c r="D9729" s="9">
        <v>8501525324</v>
      </c>
      <c r="E9729" s="9" t="e">
        <f>INDEX(#REF!:#REF!,MATCH($D9729,#REF!:#REF!,0),MATCH(#REF!,#REF!:#REF!,0))</f>
        <v>#REF!</v>
      </c>
      <c r="F9729" s="9" t="e">
        <f>INDEX(#REF!:#REF!,MATCH($D9729,#REF!:#REF!,0),MATCH(#REF!,#REF!:#REF!,0))</f>
        <v>#REF!</v>
      </c>
    </row>
    <row r="9730" spans="1:6" ht="16.5" x14ac:dyDescent="0.3">
      <c r="A9730" s="9" t="s">
        <v>12595</v>
      </c>
      <c r="B9730" s="9" t="s">
        <v>3360</v>
      </c>
      <c r="C9730" s="10">
        <v>40148</v>
      </c>
      <c r="D9730" s="9">
        <v>806065796</v>
      </c>
      <c r="E9730" s="9" t="e">
        <f>INDEX(#REF!:#REF!,MATCH($D9730,#REF!:#REF!,0),MATCH(#REF!,#REF!:#REF!,0))</f>
        <v>#REF!</v>
      </c>
      <c r="F9730" s="9" t="e">
        <f>INDEX(#REF!:#REF!,MATCH($D9730,#REF!:#REF!,0),MATCH(#REF!,#REF!:#REF!,0))</f>
        <v>#REF!</v>
      </c>
    </row>
    <row r="9731" spans="1:6" ht="16.5" x14ac:dyDescent="0.3">
      <c r="A9731" s="9" t="s">
        <v>12594</v>
      </c>
      <c r="B9731" s="9" t="s">
        <v>2274</v>
      </c>
      <c r="C9731" s="10">
        <v>26974</v>
      </c>
      <c r="D9731" s="9">
        <v>6402318035</v>
      </c>
      <c r="E9731" s="9" t="e">
        <f>INDEX(#REF!:#REF!,MATCH($D9731,#REF!:#REF!,0),MATCH(#REF!,#REF!:#REF!,0))</f>
        <v>#REF!</v>
      </c>
      <c r="F9731" s="9" t="e">
        <f>INDEX(#REF!:#REF!,MATCH($D9731,#REF!:#REF!,0),MATCH(#REF!,#REF!:#REF!,0))</f>
        <v>#REF!</v>
      </c>
    </row>
    <row r="9732" spans="1:6" ht="16.5" x14ac:dyDescent="0.3">
      <c r="A9732" s="9" t="s">
        <v>12593</v>
      </c>
      <c r="B9732" s="9" t="s">
        <v>2142</v>
      </c>
      <c r="C9732" s="10">
        <v>12521</v>
      </c>
      <c r="D9732" s="9">
        <v>8350412399</v>
      </c>
      <c r="E9732" s="9" t="e">
        <f>INDEX(#REF!:#REF!,MATCH($D9732,#REF!:#REF!,0),MATCH(#REF!,#REF!:#REF!,0))</f>
        <v>#REF!</v>
      </c>
      <c r="F9732" s="9" t="e">
        <f>INDEX(#REF!:#REF!,MATCH($D9732,#REF!:#REF!,0),MATCH(#REF!,#REF!:#REF!,0))</f>
        <v>#REF!</v>
      </c>
    </row>
    <row r="9733" spans="1:6" ht="16.5" x14ac:dyDescent="0.3">
      <c r="A9733" s="9" t="s">
        <v>12592</v>
      </c>
      <c r="B9733" s="9" t="s">
        <v>2171</v>
      </c>
      <c r="C9733" s="10">
        <v>30437</v>
      </c>
      <c r="D9733" s="9">
        <v>3266408608</v>
      </c>
      <c r="E9733" s="9" t="e">
        <f>INDEX(#REF!:#REF!,MATCH($D9733,#REF!:#REF!,0),MATCH(#REF!,#REF!:#REF!,0))</f>
        <v>#REF!</v>
      </c>
      <c r="F9733" s="9" t="e">
        <f>INDEX(#REF!:#REF!,MATCH($D9733,#REF!:#REF!,0),MATCH(#REF!,#REF!:#REF!,0))</f>
        <v>#REF!</v>
      </c>
    </row>
    <row r="9734" spans="1:6" ht="16.5" x14ac:dyDescent="0.3">
      <c r="A9734" s="9" t="s">
        <v>12591</v>
      </c>
      <c r="B9734" s="9" t="s">
        <v>2099</v>
      </c>
      <c r="C9734" s="10">
        <v>39571</v>
      </c>
      <c r="D9734" s="9">
        <v>6410530811</v>
      </c>
      <c r="E9734" s="9" t="e">
        <f>INDEX(#REF!:#REF!,MATCH($D9734,#REF!:#REF!,0),MATCH(#REF!,#REF!:#REF!,0))</f>
        <v>#REF!</v>
      </c>
      <c r="F9734" s="9" t="e">
        <f>INDEX(#REF!:#REF!,MATCH($D9734,#REF!:#REF!,0),MATCH(#REF!,#REF!:#REF!,0))</f>
        <v>#REF!</v>
      </c>
    </row>
    <row r="9735" spans="1:6" ht="16.5" x14ac:dyDescent="0.3">
      <c r="A9735" s="9" t="s">
        <v>12590</v>
      </c>
      <c r="B9735" s="9" t="s">
        <v>2315</v>
      </c>
      <c r="C9735" s="10">
        <v>36884</v>
      </c>
      <c r="D9735" s="9">
        <v>9829586073</v>
      </c>
      <c r="E9735" s="9" t="e">
        <f>INDEX(#REF!:#REF!,MATCH($D9735,#REF!:#REF!,0),MATCH(#REF!,#REF!:#REF!,0))</f>
        <v>#REF!</v>
      </c>
      <c r="F9735" s="9" t="e">
        <f>INDEX(#REF!:#REF!,MATCH($D9735,#REF!:#REF!,0),MATCH(#REF!,#REF!:#REF!,0))</f>
        <v>#REF!</v>
      </c>
    </row>
    <row r="9736" spans="1:6" ht="16.5" x14ac:dyDescent="0.3">
      <c r="A9736" s="9" t="s">
        <v>12589</v>
      </c>
      <c r="B9736" s="9" t="s">
        <v>2647</v>
      </c>
      <c r="C9736" s="10">
        <v>51614</v>
      </c>
      <c r="D9736" s="9">
        <v>8204786093</v>
      </c>
      <c r="E9736" s="9" t="e">
        <f>INDEX(#REF!:#REF!,MATCH($D9736,#REF!:#REF!,0),MATCH(#REF!,#REF!:#REF!,0))</f>
        <v>#REF!</v>
      </c>
      <c r="F9736" s="9" t="e">
        <f>INDEX(#REF!:#REF!,MATCH($D9736,#REF!:#REF!,0),MATCH(#REF!,#REF!:#REF!,0))</f>
        <v>#REF!</v>
      </c>
    </row>
    <row r="9737" spans="1:6" ht="16.5" x14ac:dyDescent="0.3">
      <c r="A9737" s="9" t="s">
        <v>12588</v>
      </c>
      <c r="B9737" s="9" t="s">
        <v>2190</v>
      </c>
      <c r="C9737" s="10">
        <v>32461</v>
      </c>
      <c r="D9737" s="9">
        <v>8703756602</v>
      </c>
      <c r="E9737" s="9" t="e">
        <f>INDEX(#REF!:#REF!,MATCH($D9737,#REF!:#REF!,0),MATCH(#REF!,#REF!:#REF!,0))</f>
        <v>#REF!</v>
      </c>
      <c r="F9737" s="9" t="e">
        <f>INDEX(#REF!:#REF!,MATCH($D9737,#REF!:#REF!,0),MATCH(#REF!,#REF!:#REF!,0))</f>
        <v>#REF!</v>
      </c>
    </row>
    <row r="9738" spans="1:6" ht="16.5" x14ac:dyDescent="0.3">
      <c r="A9738" s="9" t="s">
        <v>12587</v>
      </c>
      <c r="B9738" s="9" t="s">
        <v>1987</v>
      </c>
      <c r="C9738" s="10">
        <v>36819</v>
      </c>
      <c r="D9738" s="9">
        <v>3273288531</v>
      </c>
      <c r="E9738" s="9" t="e">
        <f>INDEX(#REF!:#REF!,MATCH($D9738,#REF!:#REF!,0),MATCH(#REF!,#REF!:#REF!,0))</f>
        <v>#REF!</v>
      </c>
      <c r="F9738" s="9" t="e">
        <f>INDEX(#REF!:#REF!,MATCH($D9738,#REF!:#REF!,0),MATCH(#REF!,#REF!:#REF!,0))</f>
        <v>#REF!</v>
      </c>
    </row>
    <row r="9739" spans="1:6" ht="16.5" x14ac:dyDescent="0.3">
      <c r="A9739" s="9" t="s">
        <v>12586</v>
      </c>
      <c r="B9739" s="9" t="s">
        <v>2346</v>
      </c>
      <c r="C9739" s="10">
        <v>53019</v>
      </c>
      <c r="D9739" s="9">
        <v>5299481160</v>
      </c>
      <c r="E9739" s="9" t="e">
        <f>INDEX(#REF!:#REF!,MATCH($D9739,#REF!:#REF!,0),MATCH(#REF!,#REF!:#REF!,0))</f>
        <v>#REF!</v>
      </c>
      <c r="F9739" s="9" t="e">
        <f>INDEX(#REF!:#REF!,MATCH($D9739,#REF!:#REF!,0),MATCH(#REF!,#REF!:#REF!,0))</f>
        <v>#REF!</v>
      </c>
    </row>
    <row r="9740" spans="1:6" ht="16.5" x14ac:dyDescent="0.3">
      <c r="A9740" s="9" t="s">
        <v>12585</v>
      </c>
      <c r="B9740" s="9" t="s">
        <v>2027</v>
      </c>
      <c r="C9740" s="10">
        <v>47968</v>
      </c>
      <c r="D9740" s="9">
        <v>6214787945</v>
      </c>
      <c r="E9740" s="9" t="e">
        <f>INDEX(#REF!:#REF!,MATCH($D9740,#REF!:#REF!,0),MATCH(#REF!,#REF!:#REF!,0))</f>
        <v>#REF!</v>
      </c>
      <c r="F9740" s="9" t="e">
        <f>INDEX(#REF!:#REF!,MATCH($D9740,#REF!:#REF!,0),MATCH(#REF!,#REF!:#REF!,0))</f>
        <v>#REF!</v>
      </c>
    </row>
    <row r="9741" spans="1:6" ht="16.5" x14ac:dyDescent="0.3">
      <c r="A9741" s="9" t="s">
        <v>12584</v>
      </c>
      <c r="B9741" s="9" t="s">
        <v>2875</v>
      </c>
      <c r="C9741" s="10">
        <v>59246</v>
      </c>
      <c r="D9741" s="9">
        <v>6836716731</v>
      </c>
      <c r="E9741" s="9" t="e">
        <f>INDEX(#REF!:#REF!,MATCH($D9741,#REF!:#REF!,0),MATCH(#REF!,#REF!:#REF!,0))</f>
        <v>#REF!</v>
      </c>
      <c r="F9741" s="9" t="e">
        <f>INDEX(#REF!:#REF!,MATCH($D9741,#REF!:#REF!,0),MATCH(#REF!,#REF!:#REF!,0))</f>
        <v>#REF!</v>
      </c>
    </row>
    <row r="9742" spans="1:6" ht="16.5" x14ac:dyDescent="0.3">
      <c r="A9742" s="9" t="s">
        <v>12583</v>
      </c>
      <c r="B9742" s="9" t="s">
        <v>2867</v>
      </c>
      <c r="C9742" s="10">
        <v>47594</v>
      </c>
      <c r="D9742" s="9">
        <v>2908560011</v>
      </c>
      <c r="E9742" s="9" t="e">
        <f>INDEX(#REF!:#REF!,MATCH($D9742,#REF!:#REF!,0),MATCH(#REF!,#REF!:#REF!,0))</f>
        <v>#REF!</v>
      </c>
      <c r="F9742" s="9" t="e">
        <f>INDEX(#REF!:#REF!,MATCH($D9742,#REF!:#REF!,0),MATCH(#REF!,#REF!:#REF!,0))</f>
        <v>#REF!</v>
      </c>
    </row>
    <row r="9743" spans="1:6" ht="16.5" x14ac:dyDescent="0.3">
      <c r="A9743" s="9" t="s">
        <v>12582</v>
      </c>
      <c r="B9743" s="9" t="s">
        <v>2269</v>
      </c>
      <c r="C9743" s="10">
        <v>26418</v>
      </c>
      <c r="D9743" s="9">
        <v>4815280800</v>
      </c>
      <c r="E9743" s="9" t="e">
        <f>INDEX(#REF!:#REF!,MATCH($D9743,#REF!:#REF!,0),MATCH(#REF!,#REF!:#REF!,0))</f>
        <v>#REF!</v>
      </c>
      <c r="F9743" s="9" t="e">
        <f>INDEX(#REF!:#REF!,MATCH($D9743,#REF!:#REF!,0),MATCH(#REF!,#REF!:#REF!,0))</f>
        <v>#REF!</v>
      </c>
    </row>
    <row r="9744" spans="1:6" ht="16.5" x14ac:dyDescent="0.3">
      <c r="A9744" s="9" t="s">
        <v>12581</v>
      </c>
      <c r="B9744" s="9" t="s">
        <v>3430</v>
      </c>
      <c r="C9744" s="10">
        <v>34581</v>
      </c>
      <c r="D9744" s="9">
        <v>1502791994</v>
      </c>
      <c r="E9744" s="9" t="e">
        <f>INDEX(#REF!:#REF!,MATCH($D9744,#REF!:#REF!,0),MATCH(#REF!,#REF!:#REF!,0))</f>
        <v>#REF!</v>
      </c>
      <c r="F9744" s="9" t="e">
        <f>INDEX(#REF!:#REF!,MATCH($D9744,#REF!:#REF!,0),MATCH(#REF!,#REF!:#REF!,0))</f>
        <v>#REF!</v>
      </c>
    </row>
    <row r="9745" spans="1:6" ht="16.5" x14ac:dyDescent="0.3">
      <c r="A9745" s="9" t="s">
        <v>12580</v>
      </c>
      <c r="B9745" s="9" t="s">
        <v>2349</v>
      </c>
      <c r="C9745" s="10">
        <v>13036</v>
      </c>
      <c r="D9745" s="9">
        <v>1541082834</v>
      </c>
      <c r="E9745" s="9" t="e">
        <f>INDEX(#REF!:#REF!,MATCH($D9745,#REF!:#REF!,0),MATCH(#REF!,#REF!:#REF!,0))</f>
        <v>#REF!</v>
      </c>
      <c r="F9745" s="9" t="e">
        <f>INDEX(#REF!:#REF!,MATCH($D9745,#REF!:#REF!,0),MATCH(#REF!,#REF!:#REF!,0))</f>
        <v>#REF!</v>
      </c>
    </row>
    <row r="9746" spans="1:6" ht="16.5" x14ac:dyDescent="0.3">
      <c r="A9746" s="9" t="s">
        <v>12579</v>
      </c>
      <c r="B9746" s="9" t="s">
        <v>3951</v>
      </c>
      <c r="C9746" s="10">
        <v>41283</v>
      </c>
      <c r="D9746" s="9">
        <v>9939542542</v>
      </c>
      <c r="E9746" s="9" t="e">
        <f>INDEX(#REF!:#REF!,MATCH($D9746,#REF!:#REF!,0),MATCH(#REF!,#REF!:#REF!,0))</f>
        <v>#REF!</v>
      </c>
      <c r="F9746" s="9" t="e">
        <f>INDEX(#REF!:#REF!,MATCH($D9746,#REF!:#REF!,0),MATCH(#REF!,#REF!:#REF!,0))</f>
        <v>#REF!</v>
      </c>
    </row>
    <row r="9747" spans="1:6" ht="16.5" x14ac:dyDescent="0.3">
      <c r="A9747" s="9" t="s">
        <v>12578</v>
      </c>
      <c r="B9747" s="9" t="s">
        <v>2254</v>
      </c>
      <c r="C9747" s="10">
        <v>22238</v>
      </c>
      <c r="D9747" s="9">
        <v>4396213212</v>
      </c>
      <c r="E9747" s="9" t="e">
        <f>INDEX(#REF!:#REF!,MATCH($D9747,#REF!:#REF!,0),MATCH(#REF!,#REF!:#REF!,0))</f>
        <v>#REF!</v>
      </c>
      <c r="F9747" s="9" t="e">
        <f>INDEX(#REF!:#REF!,MATCH($D9747,#REF!:#REF!,0),MATCH(#REF!,#REF!:#REF!,0))</f>
        <v>#REF!</v>
      </c>
    </row>
    <row r="9748" spans="1:6" ht="16.5" x14ac:dyDescent="0.3">
      <c r="A9748" s="9" t="s">
        <v>12577</v>
      </c>
      <c r="B9748" s="9" t="s">
        <v>2038</v>
      </c>
      <c r="C9748" s="10">
        <v>19651</v>
      </c>
      <c r="D9748" s="9">
        <v>9223618401</v>
      </c>
      <c r="E9748" s="9" t="e">
        <f>INDEX(#REF!:#REF!,MATCH($D9748,#REF!:#REF!,0),MATCH(#REF!,#REF!:#REF!,0))</f>
        <v>#REF!</v>
      </c>
      <c r="F9748" s="9" t="e">
        <f>INDEX(#REF!:#REF!,MATCH($D9748,#REF!:#REF!,0),MATCH(#REF!,#REF!:#REF!,0))</f>
        <v>#REF!</v>
      </c>
    </row>
    <row r="9749" spans="1:6" ht="16.5" x14ac:dyDescent="0.3">
      <c r="A9749" s="9" t="s">
        <v>12576</v>
      </c>
      <c r="B9749" s="9" t="s">
        <v>2478</v>
      </c>
      <c r="C9749" s="10">
        <v>55950</v>
      </c>
      <c r="D9749" s="9">
        <v>1664426442</v>
      </c>
      <c r="E9749" s="9" t="e">
        <f>INDEX(#REF!:#REF!,MATCH($D9749,#REF!:#REF!,0),MATCH(#REF!,#REF!:#REF!,0))</f>
        <v>#REF!</v>
      </c>
      <c r="F9749" s="9" t="e">
        <f>INDEX(#REF!:#REF!,MATCH($D9749,#REF!:#REF!,0),MATCH(#REF!,#REF!:#REF!,0))</f>
        <v>#REF!</v>
      </c>
    </row>
    <row r="9750" spans="1:6" ht="16.5" x14ac:dyDescent="0.3">
      <c r="A9750" s="9" t="s">
        <v>12575</v>
      </c>
      <c r="B9750" s="9" t="s">
        <v>2532</v>
      </c>
      <c r="C9750" s="10">
        <v>36597</v>
      </c>
      <c r="D9750" s="9">
        <v>2873915978</v>
      </c>
      <c r="E9750" s="9" t="e">
        <f>INDEX(#REF!:#REF!,MATCH($D9750,#REF!:#REF!,0),MATCH(#REF!,#REF!:#REF!,0))</f>
        <v>#REF!</v>
      </c>
      <c r="F9750" s="9" t="e">
        <f>INDEX(#REF!:#REF!,MATCH($D9750,#REF!:#REF!,0),MATCH(#REF!,#REF!:#REF!,0))</f>
        <v>#REF!</v>
      </c>
    </row>
    <row r="9751" spans="1:6" ht="16.5" x14ac:dyDescent="0.3">
      <c r="A9751" s="9" t="s">
        <v>12574</v>
      </c>
      <c r="B9751" s="9" t="s">
        <v>2142</v>
      </c>
      <c r="C9751" s="10">
        <v>53617</v>
      </c>
      <c r="D9751" s="9">
        <v>8977805007</v>
      </c>
      <c r="E9751" s="9" t="e">
        <f>INDEX(#REF!:#REF!,MATCH($D9751,#REF!:#REF!,0),MATCH(#REF!,#REF!:#REF!,0))</f>
        <v>#REF!</v>
      </c>
      <c r="F9751" s="9" t="e">
        <f>INDEX(#REF!:#REF!,MATCH($D9751,#REF!:#REF!,0),MATCH(#REF!,#REF!:#REF!,0))</f>
        <v>#REF!</v>
      </c>
    </row>
    <row r="9752" spans="1:6" ht="16.5" x14ac:dyDescent="0.3">
      <c r="A9752" s="9" t="s">
        <v>12573</v>
      </c>
      <c r="B9752" s="9" t="s">
        <v>2831</v>
      </c>
      <c r="C9752" s="10">
        <v>50358</v>
      </c>
      <c r="D9752" s="9">
        <v>483886254</v>
      </c>
      <c r="E9752" s="9" t="e">
        <f>INDEX(#REF!:#REF!,MATCH($D9752,#REF!:#REF!,0),MATCH(#REF!,#REF!:#REF!,0))</f>
        <v>#REF!</v>
      </c>
      <c r="F9752" s="9" t="e">
        <f>INDEX(#REF!:#REF!,MATCH($D9752,#REF!:#REF!,0),MATCH(#REF!,#REF!:#REF!,0))</f>
        <v>#REF!</v>
      </c>
    </row>
    <row r="9753" spans="1:6" ht="16.5" x14ac:dyDescent="0.3">
      <c r="A9753" s="9" t="s">
        <v>12572</v>
      </c>
      <c r="B9753" s="9" t="s">
        <v>3077</v>
      </c>
      <c r="C9753" s="10">
        <v>42424</v>
      </c>
      <c r="D9753" s="9">
        <v>4759627103</v>
      </c>
      <c r="E9753" s="9" t="e">
        <f>INDEX(#REF!:#REF!,MATCH($D9753,#REF!:#REF!,0),MATCH(#REF!,#REF!:#REF!,0))</f>
        <v>#REF!</v>
      </c>
      <c r="F9753" s="9" t="e">
        <f>INDEX(#REF!:#REF!,MATCH($D9753,#REF!:#REF!,0),MATCH(#REF!,#REF!:#REF!,0))</f>
        <v>#REF!</v>
      </c>
    </row>
    <row r="9754" spans="1:6" ht="16.5" x14ac:dyDescent="0.3">
      <c r="A9754" s="9" t="s">
        <v>12571</v>
      </c>
      <c r="B9754" s="9" t="s">
        <v>2015</v>
      </c>
      <c r="C9754" s="10">
        <v>40252</v>
      </c>
      <c r="D9754" s="9">
        <v>5998486889</v>
      </c>
      <c r="E9754" s="9" t="e">
        <f>INDEX(#REF!:#REF!,MATCH($D9754,#REF!:#REF!,0),MATCH(#REF!,#REF!:#REF!,0))</f>
        <v>#REF!</v>
      </c>
      <c r="F9754" s="9" t="e">
        <f>INDEX(#REF!:#REF!,MATCH($D9754,#REF!:#REF!,0),MATCH(#REF!,#REF!:#REF!,0))</f>
        <v>#REF!</v>
      </c>
    </row>
    <row r="9755" spans="1:6" ht="16.5" x14ac:dyDescent="0.3">
      <c r="A9755" s="9" t="s">
        <v>12570</v>
      </c>
      <c r="B9755" s="9" t="s">
        <v>1949</v>
      </c>
      <c r="C9755" s="10">
        <v>43561</v>
      </c>
      <c r="D9755" s="9">
        <v>3824197065</v>
      </c>
      <c r="E9755" s="9" t="e">
        <f>INDEX(#REF!:#REF!,MATCH($D9755,#REF!:#REF!,0),MATCH(#REF!,#REF!:#REF!,0))</f>
        <v>#REF!</v>
      </c>
      <c r="F9755" s="9" t="e">
        <f>INDEX(#REF!:#REF!,MATCH($D9755,#REF!:#REF!,0),MATCH(#REF!,#REF!:#REF!,0))</f>
        <v>#REF!</v>
      </c>
    </row>
    <row r="9756" spans="1:6" ht="16.5" x14ac:dyDescent="0.3">
      <c r="A9756" s="9" t="s">
        <v>12569</v>
      </c>
      <c r="B9756" s="9" t="s">
        <v>2704</v>
      </c>
      <c r="C9756" s="10">
        <v>31643</v>
      </c>
      <c r="D9756" s="9">
        <v>5684780105</v>
      </c>
      <c r="E9756" s="9" t="e">
        <f>INDEX(#REF!:#REF!,MATCH($D9756,#REF!:#REF!,0),MATCH(#REF!,#REF!:#REF!,0))</f>
        <v>#REF!</v>
      </c>
      <c r="F9756" s="9" t="e">
        <f>INDEX(#REF!:#REF!,MATCH($D9756,#REF!:#REF!,0),MATCH(#REF!,#REF!:#REF!,0))</f>
        <v>#REF!</v>
      </c>
    </row>
    <row r="9757" spans="1:6" ht="16.5" x14ac:dyDescent="0.3">
      <c r="A9757" s="9" t="s">
        <v>12568</v>
      </c>
      <c r="B9757" s="9" t="s">
        <v>2073</v>
      </c>
      <c r="C9757" s="10">
        <v>42946</v>
      </c>
      <c r="D9757" s="9">
        <v>8017115954</v>
      </c>
      <c r="E9757" s="9" t="e">
        <f>INDEX(#REF!:#REF!,MATCH($D9757,#REF!:#REF!,0),MATCH(#REF!,#REF!:#REF!,0))</f>
        <v>#REF!</v>
      </c>
      <c r="F9757" s="9" t="e">
        <f>INDEX(#REF!:#REF!,MATCH($D9757,#REF!:#REF!,0),MATCH(#REF!,#REF!:#REF!,0))</f>
        <v>#REF!</v>
      </c>
    </row>
    <row r="9758" spans="1:6" ht="16.5" x14ac:dyDescent="0.3">
      <c r="A9758" s="9" t="s">
        <v>12567</v>
      </c>
      <c r="B9758" s="9" t="s">
        <v>2985</v>
      </c>
      <c r="C9758" s="10">
        <v>43778</v>
      </c>
      <c r="D9758" s="9">
        <v>5552170407</v>
      </c>
      <c r="E9758" s="9" t="e">
        <f>INDEX(#REF!:#REF!,MATCH($D9758,#REF!:#REF!,0),MATCH(#REF!,#REF!:#REF!,0))</f>
        <v>#REF!</v>
      </c>
      <c r="F9758" s="9" t="e">
        <f>INDEX(#REF!:#REF!,MATCH($D9758,#REF!:#REF!,0),MATCH(#REF!,#REF!:#REF!,0))</f>
        <v>#REF!</v>
      </c>
    </row>
    <row r="9759" spans="1:6" ht="16.5" x14ac:dyDescent="0.3">
      <c r="A9759" s="9" t="s">
        <v>12566</v>
      </c>
      <c r="B9759" s="9" t="s">
        <v>1955</v>
      </c>
      <c r="C9759" s="10">
        <v>56657</v>
      </c>
      <c r="D9759" s="9">
        <v>7098438871</v>
      </c>
      <c r="E9759" s="9" t="e">
        <f>INDEX(#REF!:#REF!,MATCH($D9759,#REF!:#REF!,0),MATCH(#REF!,#REF!:#REF!,0))</f>
        <v>#REF!</v>
      </c>
      <c r="F9759" s="9" t="e">
        <f>INDEX(#REF!:#REF!,MATCH($D9759,#REF!:#REF!,0),MATCH(#REF!,#REF!:#REF!,0))</f>
        <v>#REF!</v>
      </c>
    </row>
    <row r="9760" spans="1:6" ht="16.5" x14ac:dyDescent="0.3">
      <c r="A9760" s="9" t="s">
        <v>12565</v>
      </c>
      <c r="B9760" s="9" t="s">
        <v>3498</v>
      </c>
      <c r="C9760" s="10">
        <v>31372</v>
      </c>
      <c r="D9760" s="9">
        <v>8788824691</v>
      </c>
      <c r="E9760" s="9" t="e">
        <f>INDEX(#REF!:#REF!,MATCH($D9760,#REF!:#REF!,0),MATCH(#REF!,#REF!:#REF!,0))</f>
        <v>#REF!</v>
      </c>
      <c r="F9760" s="9" t="e">
        <f>INDEX(#REF!:#REF!,MATCH($D9760,#REF!:#REF!,0),MATCH(#REF!,#REF!:#REF!,0))</f>
        <v>#REF!</v>
      </c>
    </row>
    <row r="9761" spans="1:6" ht="16.5" x14ac:dyDescent="0.3">
      <c r="A9761" s="9" t="s">
        <v>12564</v>
      </c>
      <c r="B9761" s="9" t="s">
        <v>2067</v>
      </c>
      <c r="C9761" s="10">
        <v>45314</v>
      </c>
      <c r="D9761" s="9">
        <v>9293760045</v>
      </c>
      <c r="E9761" s="9" t="e">
        <f>INDEX(#REF!:#REF!,MATCH($D9761,#REF!:#REF!,0),MATCH(#REF!,#REF!:#REF!,0))</f>
        <v>#REF!</v>
      </c>
      <c r="F9761" s="9" t="e">
        <f>INDEX(#REF!:#REF!,MATCH($D9761,#REF!:#REF!,0),MATCH(#REF!,#REF!:#REF!,0))</f>
        <v>#REF!</v>
      </c>
    </row>
    <row r="9762" spans="1:6" ht="16.5" x14ac:dyDescent="0.3">
      <c r="A9762" s="9" t="s">
        <v>12563</v>
      </c>
      <c r="B9762" s="9" t="s">
        <v>2339</v>
      </c>
      <c r="C9762" s="10">
        <v>12545</v>
      </c>
      <c r="D9762" s="9">
        <v>85304042</v>
      </c>
      <c r="E9762" s="9" t="e">
        <f>INDEX(#REF!:#REF!,MATCH($D9762,#REF!:#REF!,0),MATCH(#REF!,#REF!:#REF!,0))</f>
        <v>#REF!</v>
      </c>
      <c r="F9762" s="9" t="e">
        <f>INDEX(#REF!:#REF!,MATCH($D9762,#REF!:#REF!,0),MATCH(#REF!,#REF!:#REF!,0))</f>
        <v>#REF!</v>
      </c>
    </row>
    <row r="9763" spans="1:6" ht="16.5" x14ac:dyDescent="0.3">
      <c r="A9763" s="9" t="s">
        <v>12562</v>
      </c>
      <c r="B9763" s="9" t="s">
        <v>2489</v>
      </c>
      <c r="C9763" s="10">
        <v>46828</v>
      </c>
      <c r="D9763" s="9">
        <v>959209328</v>
      </c>
      <c r="E9763" s="9" t="e">
        <f>INDEX(#REF!:#REF!,MATCH($D9763,#REF!:#REF!,0),MATCH(#REF!,#REF!:#REF!,0))</f>
        <v>#REF!</v>
      </c>
      <c r="F9763" s="9" t="e">
        <f>INDEX(#REF!:#REF!,MATCH($D9763,#REF!:#REF!,0),MATCH(#REF!,#REF!:#REF!,0))</f>
        <v>#REF!</v>
      </c>
    </row>
    <row r="9764" spans="1:6" ht="16.5" x14ac:dyDescent="0.3">
      <c r="A9764" s="9" t="s">
        <v>12561</v>
      </c>
      <c r="B9764" s="9" t="s">
        <v>1983</v>
      </c>
      <c r="C9764" s="10">
        <v>36153</v>
      </c>
      <c r="D9764" s="9">
        <v>1855604000</v>
      </c>
      <c r="E9764" s="9" t="e">
        <f>INDEX(#REF!:#REF!,MATCH($D9764,#REF!:#REF!,0),MATCH(#REF!,#REF!:#REF!,0))</f>
        <v>#REF!</v>
      </c>
      <c r="F9764" s="9" t="e">
        <f>INDEX(#REF!:#REF!,MATCH($D9764,#REF!:#REF!,0),MATCH(#REF!,#REF!:#REF!,0))</f>
        <v>#REF!</v>
      </c>
    </row>
    <row r="9765" spans="1:6" ht="16.5" x14ac:dyDescent="0.3">
      <c r="A9765" s="9" t="s">
        <v>12560</v>
      </c>
      <c r="B9765" s="9" t="s">
        <v>3430</v>
      </c>
      <c r="C9765" s="10">
        <v>58158</v>
      </c>
      <c r="D9765" s="9">
        <v>9107581297</v>
      </c>
      <c r="E9765" s="9" t="e">
        <f>INDEX(#REF!:#REF!,MATCH($D9765,#REF!:#REF!,0),MATCH(#REF!,#REF!:#REF!,0))</f>
        <v>#REF!</v>
      </c>
      <c r="F9765" s="9" t="e">
        <f>INDEX(#REF!:#REF!,MATCH($D9765,#REF!:#REF!,0),MATCH(#REF!,#REF!:#REF!,0))</f>
        <v>#REF!</v>
      </c>
    </row>
    <row r="9766" spans="1:6" ht="16.5" x14ac:dyDescent="0.3">
      <c r="A9766" s="9" t="s">
        <v>12559</v>
      </c>
      <c r="B9766" s="9" t="s">
        <v>3617</v>
      </c>
      <c r="C9766" s="10">
        <v>25366</v>
      </c>
      <c r="D9766" s="9">
        <v>9727426344</v>
      </c>
      <c r="E9766" s="9" t="e">
        <f>INDEX(#REF!:#REF!,MATCH($D9766,#REF!:#REF!,0),MATCH(#REF!,#REF!:#REF!,0))</f>
        <v>#REF!</v>
      </c>
      <c r="F9766" s="9" t="e">
        <f>INDEX(#REF!:#REF!,MATCH($D9766,#REF!:#REF!,0),MATCH(#REF!,#REF!:#REF!,0))</f>
        <v>#REF!</v>
      </c>
    </row>
    <row r="9767" spans="1:6" ht="16.5" x14ac:dyDescent="0.3">
      <c r="A9767" s="9" t="s">
        <v>12558</v>
      </c>
      <c r="B9767" s="9" t="s">
        <v>1965</v>
      </c>
      <c r="C9767" s="10">
        <v>28065</v>
      </c>
      <c r="D9767" s="9">
        <v>9795921177</v>
      </c>
      <c r="E9767" s="9" t="e">
        <f>INDEX(#REF!:#REF!,MATCH($D9767,#REF!:#REF!,0),MATCH(#REF!,#REF!:#REF!,0))</f>
        <v>#REF!</v>
      </c>
      <c r="F9767" s="9" t="e">
        <f>INDEX(#REF!:#REF!,MATCH($D9767,#REF!:#REF!,0),MATCH(#REF!,#REF!:#REF!,0))</f>
        <v>#REF!</v>
      </c>
    </row>
    <row r="9768" spans="1:6" ht="16.5" x14ac:dyDescent="0.3">
      <c r="A9768" s="9" t="s">
        <v>12557</v>
      </c>
      <c r="B9768" s="9" t="s">
        <v>3151</v>
      </c>
      <c r="C9768" s="10">
        <v>14865</v>
      </c>
      <c r="D9768" s="9">
        <v>2670196322</v>
      </c>
      <c r="E9768" s="9" t="e">
        <f>INDEX(#REF!:#REF!,MATCH($D9768,#REF!:#REF!,0),MATCH(#REF!,#REF!:#REF!,0))</f>
        <v>#REF!</v>
      </c>
      <c r="F9768" s="9" t="e">
        <f>INDEX(#REF!:#REF!,MATCH($D9768,#REF!:#REF!,0),MATCH(#REF!,#REF!:#REF!,0))</f>
        <v>#REF!</v>
      </c>
    </row>
    <row r="9769" spans="1:6" ht="16.5" x14ac:dyDescent="0.3">
      <c r="A9769" s="9" t="s">
        <v>12556</v>
      </c>
      <c r="B9769" s="9" t="s">
        <v>2312</v>
      </c>
      <c r="C9769" s="10">
        <v>44736</v>
      </c>
      <c r="D9769" s="9">
        <v>4487905370</v>
      </c>
      <c r="E9769" s="9" t="e">
        <f>INDEX(#REF!:#REF!,MATCH($D9769,#REF!:#REF!,0),MATCH(#REF!,#REF!:#REF!,0))</f>
        <v>#REF!</v>
      </c>
      <c r="F9769" s="9" t="e">
        <f>INDEX(#REF!:#REF!,MATCH($D9769,#REF!:#REF!,0),MATCH(#REF!,#REF!:#REF!,0))</f>
        <v>#REF!</v>
      </c>
    </row>
    <row r="9770" spans="1:6" ht="16.5" x14ac:dyDescent="0.3">
      <c r="A9770" s="9" t="s">
        <v>12555</v>
      </c>
      <c r="B9770" s="9" t="s">
        <v>3187</v>
      </c>
      <c r="C9770" s="10">
        <v>34950</v>
      </c>
      <c r="D9770" s="9">
        <v>4159390110</v>
      </c>
      <c r="E9770" s="9" t="e">
        <f>INDEX(#REF!:#REF!,MATCH($D9770,#REF!:#REF!,0),MATCH(#REF!,#REF!:#REF!,0))</f>
        <v>#REF!</v>
      </c>
      <c r="F9770" s="9" t="e">
        <f>INDEX(#REF!:#REF!,MATCH($D9770,#REF!:#REF!,0),MATCH(#REF!,#REF!:#REF!,0))</f>
        <v>#REF!</v>
      </c>
    </row>
    <row r="9771" spans="1:6" ht="16.5" x14ac:dyDescent="0.3">
      <c r="A9771" s="9" t="s">
        <v>12554</v>
      </c>
      <c r="B9771" s="9" t="s">
        <v>2123</v>
      </c>
      <c r="C9771" s="10">
        <v>32688</v>
      </c>
      <c r="D9771" s="9">
        <v>6041314951</v>
      </c>
      <c r="E9771" s="9" t="e">
        <f>INDEX(#REF!:#REF!,MATCH($D9771,#REF!:#REF!,0),MATCH(#REF!,#REF!:#REF!,0))</f>
        <v>#REF!</v>
      </c>
      <c r="F9771" s="9" t="e">
        <f>INDEX(#REF!:#REF!,MATCH($D9771,#REF!:#REF!,0),MATCH(#REF!,#REF!:#REF!,0))</f>
        <v>#REF!</v>
      </c>
    </row>
    <row r="9772" spans="1:6" ht="16.5" x14ac:dyDescent="0.3">
      <c r="A9772" s="9" t="s">
        <v>12553</v>
      </c>
      <c r="B9772" s="9" t="s">
        <v>2768</v>
      </c>
      <c r="C9772" s="10">
        <v>52618</v>
      </c>
      <c r="D9772" s="9">
        <v>569240891</v>
      </c>
      <c r="E9772" s="9" t="e">
        <f>INDEX(#REF!:#REF!,MATCH($D9772,#REF!:#REF!,0),MATCH(#REF!,#REF!:#REF!,0))</f>
        <v>#REF!</v>
      </c>
      <c r="F9772" s="9" t="e">
        <f>INDEX(#REF!:#REF!,MATCH($D9772,#REF!:#REF!,0),MATCH(#REF!,#REF!:#REF!,0))</f>
        <v>#REF!</v>
      </c>
    </row>
    <row r="9773" spans="1:6" ht="16.5" x14ac:dyDescent="0.3">
      <c r="A9773" s="9" t="s">
        <v>12552</v>
      </c>
      <c r="B9773" s="9" t="s">
        <v>2658</v>
      </c>
      <c r="C9773" s="10">
        <v>16733</v>
      </c>
      <c r="D9773" s="9">
        <v>4525743115</v>
      </c>
      <c r="E9773" s="9" t="e">
        <f>INDEX(#REF!:#REF!,MATCH($D9773,#REF!:#REF!,0),MATCH(#REF!,#REF!:#REF!,0))</f>
        <v>#REF!</v>
      </c>
      <c r="F9773" s="9" t="e">
        <f>INDEX(#REF!:#REF!,MATCH($D9773,#REF!:#REF!,0),MATCH(#REF!,#REF!:#REF!,0))</f>
        <v>#REF!</v>
      </c>
    </row>
    <row r="9774" spans="1:6" ht="16.5" x14ac:dyDescent="0.3">
      <c r="A9774" s="9" t="s">
        <v>12551</v>
      </c>
      <c r="B9774" s="9" t="s">
        <v>2351</v>
      </c>
      <c r="C9774" s="10">
        <v>28174</v>
      </c>
      <c r="D9774" s="9">
        <v>8249460030</v>
      </c>
      <c r="E9774" s="9" t="e">
        <f>INDEX(#REF!:#REF!,MATCH($D9774,#REF!:#REF!,0),MATCH(#REF!,#REF!:#REF!,0))</f>
        <v>#REF!</v>
      </c>
      <c r="F9774" s="9" t="e">
        <f>INDEX(#REF!:#REF!,MATCH($D9774,#REF!:#REF!,0),MATCH(#REF!,#REF!:#REF!,0))</f>
        <v>#REF!</v>
      </c>
    </row>
    <row r="9775" spans="1:6" ht="16.5" x14ac:dyDescent="0.3">
      <c r="A9775" s="9" t="s">
        <v>12550</v>
      </c>
      <c r="B9775" s="9" t="s">
        <v>2087</v>
      </c>
      <c r="C9775" s="10">
        <v>54031</v>
      </c>
      <c r="D9775" s="9">
        <v>5068508845</v>
      </c>
      <c r="E9775" s="9" t="e">
        <f>INDEX(#REF!:#REF!,MATCH($D9775,#REF!:#REF!,0),MATCH(#REF!,#REF!:#REF!,0))</f>
        <v>#REF!</v>
      </c>
      <c r="F9775" s="9" t="e">
        <f>INDEX(#REF!:#REF!,MATCH($D9775,#REF!:#REF!,0),MATCH(#REF!,#REF!:#REF!,0))</f>
        <v>#REF!</v>
      </c>
    </row>
    <row r="9776" spans="1:6" ht="16.5" x14ac:dyDescent="0.3">
      <c r="A9776" s="9" t="s">
        <v>12549</v>
      </c>
      <c r="B9776" s="9" t="s">
        <v>3493</v>
      </c>
      <c r="C9776" s="10">
        <v>39096</v>
      </c>
      <c r="D9776" s="9">
        <v>9892583027</v>
      </c>
      <c r="E9776" s="9" t="e">
        <f>INDEX(#REF!:#REF!,MATCH($D9776,#REF!:#REF!,0),MATCH(#REF!,#REF!:#REF!,0))</f>
        <v>#REF!</v>
      </c>
      <c r="F9776" s="9" t="e">
        <f>INDEX(#REF!:#REF!,MATCH($D9776,#REF!:#REF!,0),MATCH(#REF!,#REF!:#REF!,0))</f>
        <v>#REF!</v>
      </c>
    </row>
    <row r="9777" spans="1:6" ht="16.5" x14ac:dyDescent="0.3">
      <c r="A9777" s="9" t="s">
        <v>12548</v>
      </c>
      <c r="B9777" s="9" t="s">
        <v>2600</v>
      </c>
      <c r="C9777" s="10">
        <v>57005</v>
      </c>
      <c r="D9777" s="9">
        <v>2352201101</v>
      </c>
      <c r="E9777" s="9" t="e">
        <f>INDEX(#REF!:#REF!,MATCH($D9777,#REF!:#REF!,0),MATCH(#REF!,#REF!:#REF!,0))</f>
        <v>#REF!</v>
      </c>
      <c r="F9777" s="9" t="e">
        <f>INDEX(#REF!:#REF!,MATCH($D9777,#REF!:#REF!,0),MATCH(#REF!,#REF!:#REF!,0))</f>
        <v>#REF!</v>
      </c>
    </row>
    <row r="9778" spans="1:6" ht="16.5" x14ac:dyDescent="0.3">
      <c r="A9778" s="9" t="s">
        <v>12547</v>
      </c>
      <c r="B9778" s="9" t="s">
        <v>2481</v>
      </c>
      <c r="C9778" s="10">
        <v>41134</v>
      </c>
      <c r="D9778" s="9">
        <v>5299481160</v>
      </c>
      <c r="E9778" s="9" t="e">
        <f>INDEX(#REF!:#REF!,MATCH($D9778,#REF!:#REF!,0),MATCH(#REF!,#REF!:#REF!,0))</f>
        <v>#REF!</v>
      </c>
      <c r="F9778" s="9" t="e">
        <f>INDEX(#REF!:#REF!,MATCH($D9778,#REF!:#REF!,0),MATCH(#REF!,#REF!:#REF!,0))</f>
        <v>#REF!</v>
      </c>
    </row>
    <row r="9779" spans="1:6" ht="16.5" x14ac:dyDescent="0.3">
      <c r="A9779" s="9" t="s">
        <v>12546</v>
      </c>
      <c r="B9779" s="9" t="s">
        <v>2673</v>
      </c>
      <c r="C9779" s="10">
        <v>51425</v>
      </c>
      <c r="D9779" s="9">
        <v>3661649302</v>
      </c>
      <c r="E9779" s="9" t="e">
        <f>INDEX(#REF!:#REF!,MATCH($D9779,#REF!:#REF!,0),MATCH(#REF!,#REF!:#REF!,0))</f>
        <v>#REF!</v>
      </c>
      <c r="F9779" s="9" t="e">
        <f>INDEX(#REF!:#REF!,MATCH($D9779,#REF!:#REF!,0),MATCH(#REF!,#REF!:#REF!,0))</f>
        <v>#REF!</v>
      </c>
    </row>
    <row r="9780" spans="1:6" ht="16.5" x14ac:dyDescent="0.3">
      <c r="A9780" s="9" t="s">
        <v>12545</v>
      </c>
      <c r="B9780" s="9" t="s">
        <v>2650</v>
      </c>
      <c r="C9780" s="10">
        <v>18495</v>
      </c>
      <c r="D9780" s="9">
        <v>715518151</v>
      </c>
      <c r="E9780" s="9" t="e">
        <f>INDEX(#REF!:#REF!,MATCH($D9780,#REF!:#REF!,0),MATCH(#REF!,#REF!:#REF!,0))</f>
        <v>#REF!</v>
      </c>
      <c r="F9780" s="9" t="e">
        <f>INDEX(#REF!:#REF!,MATCH($D9780,#REF!:#REF!,0),MATCH(#REF!,#REF!:#REF!,0))</f>
        <v>#REF!</v>
      </c>
    </row>
    <row r="9781" spans="1:6" ht="16.5" x14ac:dyDescent="0.3">
      <c r="A9781" s="9" t="s">
        <v>12544</v>
      </c>
      <c r="B9781" s="9" t="s">
        <v>2052</v>
      </c>
      <c r="C9781" s="10">
        <v>28697</v>
      </c>
      <c r="D9781" s="9">
        <v>5764917026</v>
      </c>
      <c r="E9781" s="9" t="e">
        <f>INDEX(#REF!:#REF!,MATCH($D9781,#REF!:#REF!,0),MATCH(#REF!,#REF!:#REF!,0))</f>
        <v>#REF!</v>
      </c>
      <c r="F9781" s="9" t="e">
        <f>INDEX(#REF!:#REF!,MATCH($D9781,#REF!:#REF!,0),MATCH(#REF!,#REF!:#REF!,0))</f>
        <v>#REF!</v>
      </c>
    </row>
    <row r="9782" spans="1:6" ht="16.5" x14ac:dyDescent="0.3">
      <c r="A9782" s="9" t="s">
        <v>12543</v>
      </c>
      <c r="B9782" s="9" t="s">
        <v>3372</v>
      </c>
      <c r="C9782" s="10">
        <v>48319</v>
      </c>
      <c r="D9782" s="9">
        <v>7118642576</v>
      </c>
      <c r="E9782" s="9" t="e">
        <f>INDEX(#REF!:#REF!,MATCH($D9782,#REF!:#REF!,0),MATCH(#REF!,#REF!:#REF!,0))</f>
        <v>#REF!</v>
      </c>
      <c r="F9782" s="9" t="e">
        <f>INDEX(#REF!:#REF!,MATCH($D9782,#REF!:#REF!,0),MATCH(#REF!,#REF!:#REF!,0))</f>
        <v>#REF!</v>
      </c>
    </row>
    <row r="9783" spans="1:6" ht="16.5" x14ac:dyDescent="0.3">
      <c r="A9783" s="9" t="s">
        <v>12542</v>
      </c>
      <c r="B9783" s="9" t="s">
        <v>2357</v>
      </c>
      <c r="C9783" s="10">
        <v>52314</v>
      </c>
      <c r="D9783" s="9">
        <v>2885061928</v>
      </c>
      <c r="E9783" s="9" t="e">
        <f>INDEX(#REF!:#REF!,MATCH($D9783,#REF!:#REF!,0),MATCH(#REF!,#REF!:#REF!,0))</f>
        <v>#REF!</v>
      </c>
      <c r="F9783" s="9" t="e">
        <f>INDEX(#REF!:#REF!,MATCH($D9783,#REF!:#REF!,0),MATCH(#REF!,#REF!:#REF!,0))</f>
        <v>#REF!</v>
      </c>
    </row>
    <row r="9784" spans="1:6" ht="16.5" x14ac:dyDescent="0.3">
      <c r="A9784" s="9" t="s">
        <v>12541</v>
      </c>
      <c r="B9784" s="9" t="s">
        <v>2224</v>
      </c>
      <c r="C9784" s="10">
        <v>14433</v>
      </c>
      <c r="D9784" s="9">
        <v>4453705328</v>
      </c>
      <c r="E9784" s="9" t="e">
        <f>INDEX(#REF!:#REF!,MATCH($D9784,#REF!:#REF!,0),MATCH(#REF!,#REF!:#REF!,0))</f>
        <v>#REF!</v>
      </c>
      <c r="F9784" s="9" t="e">
        <f>INDEX(#REF!:#REF!,MATCH($D9784,#REF!:#REF!,0),MATCH(#REF!,#REF!:#REF!,0))</f>
        <v>#REF!</v>
      </c>
    </row>
    <row r="9785" spans="1:6" ht="16.5" x14ac:dyDescent="0.3">
      <c r="A9785" s="9" t="s">
        <v>12540</v>
      </c>
      <c r="B9785" s="9" t="s">
        <v>2174</v>
      </c>
      <c r="C9785" s="10">
        <v>14235</v>
      </c>
      <c r="D9785" s="9">
        <v>9617190826</v>
      </c>
      <c r="E9785" s="9" t="e">
        <f>INDEX(#REF!:#REF!,MATCH($D9785,#REF!:#REF!,0),MATCH(#REF!,#REF!:#REF!,0))</f>
        <v>#REF!</v>
      </c>
      <c r="F9785" s="9" t="e">
        <f>INDEX(#REF!:#REF!,MATCH($D9785,#REF!:#REF!,0),MATCH(#REF!,#REF!:#REF!,0))</f>
        <v>#REF!</v>
      </c>
    </row>
    <row r="9786" spans="1:6" ht="16.5" x14ac:dyDescent="0.3">
      <c r="A9786" s="9" t="s">
        <v>12539</v>
      </c>
      <c r="B9786" s="9" t="s">
        <v>2185</v>
      </c>
      <c r="C9786" s="10">
        <v>43179</v>
      </c>
      <c r="D9786" s="9">
        <v>1888252693</v>
      </c>
      <c r="E9786" s="9" t="e">
        <f>INDEX(#REF!:#REF!,MATCH($D9786,#REF!:#REF!,0),MATCH(#REF!,#REF!:#REF!,0))</f>
        <v>#REF!</v>
      </c>
      <c r="F9786" s="9" t="e">
        <f>INDEX(#REF!:#REF!,MATCH($D9786,#REF!:#REF!,0),MATCH(#REF!,#REF!:#REF!,0))</f>
        <v>#REF!</v>
      </c>
    </row>
    <row r="9787" spans="1:6" ht="16.5" x14ac:dyDescent="0.3">
      <c r="A9787" s="9" t="s">
        <v>12538</v>
      </c>
      <c r="B9787" s="9" t="s">
        <v>2671</v>
      </c>
      <c r="C9787" s="10">
        <v>24960</v>
      </c>
      <c r="D9787" s="9">
        <v>2792499575</v>
      </c>
      <c r="E9787" s="9" t="e">
        <f>INDEX(#REF!:#REF!,MATCH($D9787,#REF!:#REF!,0),MATCH(#REF!,#REF!:#REF!,0))</f>
        <v>#REF!</v>
      </c>
      <c r="F9787" s="9" t="e">
        <f>INDEX(#REF!:#REF!,MATCH($D9787,#REF!:#REF!,0),MATCH(#REF!,#REF!:#REF!,0))</f>
        <v>#REF!</v>
      </c>
    </row>
    <row r="9788" spans="1:6" ht="16.5" x14ac:dyDescent="0.3">
      <c r="A9788" s="9" t="s">
        <v>12537</v>
      </c>
      <c r="B9788" s="9" t="s">
        <v>3172</v>
      </c>
      <c r="C9788" s="10">
        <v>19420</v>
      </c>
      <c r="D9788" s="9">
        <v>2748937082</v>
      </c>
      <c r="E9788" s="9" t="e">
        <f>INDEX(#REF!:#REF!,MATCH($D9788,#REF!:#REF!,0),MATCH(#REF!,#REF!:#REF!,0))</f>
        <v>#REF!</v>
      </c>
      <c r="F9788" s="9" t="e">
        <f>INDEX(#REF!:#REF!,MATCH($D9788,#REF!:#REF!,0),MATCH(#REF!,#REF!:#REF!,0))</f>
        <v>#REF!</v>
      </c>
    </row>
    <row r="9789" spans="1:6" ht="16.5" x14ac:dyDescent="0.3">
      <c r="A9789" s="9" t="s">
        <v>12536</v>
      </c>
      <c r="B9789" s="9" t="s">
        <v>2003</v>
      </c>
      <c r="C9789" s="10">
        <v>59731</v>
      </c>
      <c r="D9789" s="9">
        <v>7054972058</v>
      </c>
      <c r="E9789" s="9" t="e">
        <f>INDEX(#REF!:#REF!,MATCH($D9789,#REF!:#REF!,0),MATCH(#REF!,#REF!:#REF!,0))</f>
        <v>#REF!</v>
      </c>
      <c r="F9789" s="9" t="e">
        <f>INDEX(#REF!:#REF!,MATCH($D9789,#REF!:#REF!,0),MATCH(#REF!,#REF!:#REF!,0))</f>
        <v>#REF!</v>
      </c>
    </row>
    <row r="9790" spans="1:6" ht="16.5" x14ac:dyDescent="0.3">
      <c r="A9790" s="9" t="s">
        <v>12535</v>
      </c>
      <c r="B9790" s="9" t="s">
        <v>1991</v>
      </c>
      <c r="C9790" s="10">
        <v>28865</v>
      </c>
      <c r="D9790" s="9">
        <v>1279282711</v>
      </c>
      <c r="E9790" s="9" t="e">
        <f>INDEX(#REF!:#REF!,MATCH($D9790,#REF!:#REF!,0),MATCH(#REF!,#REF!:#REF!,0))</f>
        <v>#REF!</v>
      </c>
      <c r="F9790" s="9" t="e">
        <f>INDEX(#REF!:#REF!,MATCH($D9790,#REF!:#REF!,0),MATCH(#REF!,#REF!:#REF!,0))</f>
        <v>#REF!</v>
      </c>
    </row>
    <row r="9791" spans="1:6" ht="16.5" x14ac:dyDescent="0.3">
      <c r="A9791" s="9" t="s">
        <v>12534</v>
      </c>
      <c r="B9791" s="9" t="s">
        <v>2007</v>
      </c>
      <c r="C9791" s="10">
        <v>25711</v>
      </c>
      <c r="D9791" s="9">
        <v>4698538416</v>
      </c>
      <c r="E9791" s="9" t="e">
        <f>INDEX(#REF!:#REF!,MATCH($D9791,#REF!:#REF!,0),MATCH(#REF!,#REF!:#REF!,0))</f>
        <v>#REF!</v>
      </c>
      <c r="F9791" s="9" t="e">
        <f>INDEX(#REF!:#REF!,MATCH($D9791,#REF!:#REF!,0),MATCH(#REF!,#REF!:#REF!,0))</f>
        <v>#REF!</v>
      </c>
    </row>
    <row r="9792" spans="1:6" ht="16.5" x14ac:dyDescent="0.3">
      <c r="A9792" s="9" t="s">
        <v>12533</v>
      </c>
      <c r="B9792" s="9" t="s">
        <v>3720</v>
      </c>
      <c r="C9792" s="10">
        <v>32493</v>
      </c>
      <c r="D9792" s="9">
        <v>2763158331</v>
      </c>
      <c r="E9792" s="9" t="e">
        <f>INDEX(#REF!:#REF!,MATCH($D9792,#REF!:#REF!,0),MATCH(#REF!,#REF!:#REF!,0))</f>
        <v>#REF!</v>
      </c>
      <c r="F9792" s="9" t="e">
        <f>INDEX(#REF!:#REF!,MATCH($D9792,#REF!:#REF!,0),MATCH(#REF!,#REF!:#REF!,0))</f>
        <v>#REF!</v>
      </c>
    </row>
    <row r="9793" spans="1:6" ht="16.5" x14ac:dyDescent="0.3">
      <c r="A9793" s="9" t="s">
        <v>12532</v>
      </c>
      <c r="B9793" s="9" t="s">
        <v>3309</v>
      </c>
      <c r="C9793" s="10">
        <v>49377</v>
      </c>
      <c r="D9793" s="9">
        <v>4969679754</v>
      </c>
      <c r="E9793" s="9" t="e">
        <f>INDEX(#REF!:#REF!,MATCH($D9793,#REF!:#REF!,0),MATCH(#REF!,#REF!:#REF!,0))</f>
        <v>#REF!</v>
      </c>
      <c r="F9793" s="9" t="e">
        <f>INDEX(#REF!:#REF!,MATCH($D9793,#REF!:#REF!,0),MATCH(#REF!,#REF!:#REF!,0))</f>
        <v>#REF!</v>
      </c>
    </row>
    <row r="9794" spans="1:6" ht="16.5" x14ac:dyDescent="0.3">
      <c r="A9794" s="9" t="s">
        <v>12531</v>
      </c>
      <c r="B9794" s="9" t="s">
        <v>3044</v>
      </c>
      <c r="C9794" s="10">
        <v>50731</v>
      </c>
      <c r="D9794" s="9">
        <v>1739513533</v>
      </c>
      <c r="E9794" s="9" t="e">
        <f>INDEX(#REF!:#REF!,MATCH($D9794,#REF!:#REF!,0),MATCH(#REF!,#REF!:#REF!,0))</f>
        <v>#REF!</v>
      </c>
      <c r="F9794" s="9" t="e">
        <f>INDEX(#REF!:#REF!,MATCH($D9794,#REF!:#REF!,0),MATCH(#REF!,#REF!:#REF!,0))</f>
        <v>#REF!</v>
      </c>
    </row>
    <row r="9795" spans="1:6" ht="16.5" x14ac:dyDescent="0.3">
      <c r="A9795" s="9" t="s">
        <v>12530</v>
      </c>
      <c r="B9795" s="9" t="s">
        <v>2667</v>
      </c>
      <c r="C9795" s="10">
        <v>22167</v>
      </c>
      <c r="D9795" s="9">
        <v>1371021422</v>
      </c>
      <c r="E9795" s="9" t="e">
        <f>INDEX(#REF!:#REF!,MATCH($D9795,#REF!:#REF!,0),MATCH(#REF!,#REF!:#REF!,0))</f>
        <v>#REF!</v>
      </c>
      <c r="F9795" s="9" t="e">
        <f>INDEX(#REF!:#REF!,MATCH($D9795,#REF!:#REF!,0),MATCH(#REF!,#REF!:#REF!,0))</f>
        <v>#REF!</v>
      </c>
    </row>
    <row r="9796" spans="1:6" ht="16.5" x14ac:dyDescent="0.3">
      <c r="A9796" s="9" t="s">
        <v>12529</v>
      </c>
      <c r="B9796" s="9" t="s">
        <v>2339</v>
      </c>
      <c r="C9796" s="10">
        <v>41413</v>
      </c>
      <c r="D9796" s="9">
        <v>7473861379</v>
      </c>
      <c r="E9796" s="9" t="e">
        <f>INDEX(#REF!:#REF!,MATCH($D9796,#REF!:#REF!,0),MATCH(#REF!,#REF!:#REF!,0))</f>
        <v>#REF!</v>
      </c>
      <c r="F9796" s="9" t="e">
        <f>INDEX(#REF!:#REF!,MATCH($D9796,#REF!:#REF!,0),MATCH(#REF!,#REF!:#REF!,0))</f>
        <v>#REF!</v>
      </c>
    </row>
    <row r="9797" spans="1:6" ht="16.5" x14ac:dyDescent="0.3">
      <c r="A9797" s="9" t="s">
        <v>12528</v>
      </c>
      <c r="B9797" s="9" t="s">
        <v>2424</v>
      </c>
      <c r="C9797" s="10">
        <v>59017</v>
      </c>
      <c r="D9797" s="9">
        <v>3213290963</v>
      </c>
      <c r="E9797" s="9" t="e">
        <f>INDEX(#REF!:#REF!,MATCH($D9797,#REF!:#REF!,0),MATCH(#REF!,#REF!:#REF!,0))</f>
        <v>#REF!</v>
      </c>
      <c r="F9797" s="9" t="e">
        <f>INDEX(#REF!:#REF!,MATCH($D9797,#REF!:#REF!,0),MATCH(#REF!,#REF!:#REF!,0))</f>
        <v>#REF!</v>
      </c>
    </row>
    <row r="9798" spans="1:6" ht="16.5" x14ac:dyDescent="0.3">
      <c r="A9798" s="9" t="s">
        <v>12527</v>
      </c>
      <c r="B9798" s="9" t="s">
        <v>2673</v>
      </c>
      <c r="C9798" s="10">
        <v>42159</v>
      </c>
      <c r="D9798" s="9">
        <v>1592980554</v>
      </c>
      <c r="E9798" s="9" t="e">
        <f>INDEX(#REF!:#REF!,MATCH($D9798,#REF!:#REF!,0),MATCH(#REF!,#REF!:#REF!,0))</f>
        <v>#REF!</v>
      </c>
      <c r="F9798" s="9" t="e">
        <f>INDEX(#REF!:#REF!,MATCH($D9798,#REF!:#REF!,0),MATCH(#REF!,#REF!:#REF!,0))</f>
        <v>#REF!</v>
      </c>
    </row>
    <row r="9799" spans="1:6" ht="16.5" x14ac:dyDescent="0.3">
      <c r="A9799" s="9" t="s">
        <v>12526</v>
      </c>
      <c r="B9799" s="9" t="s">
        <v>2970</v>
      </c>
      <c r="C9799" s="10">
        <v>48815</v>
      </c>
      <c r="D9799" s="9">
        <v>4639895275</v>
      </c>
      <c r="E9799" s="9" t="e">
        <f>INDEX(#REF!:#REF!,MATCH($D9799,#REF!:#REF!,0),MATCH(#REF!,#REF!:#REF!,0))</f>
        <v>#REF!</v>
      </c>
      <c r="F9799" s="9" t="e">
        <f>INDEX(#REF!:#REF!,MATCH($D9799,#REF!:#REF!,0),MATCH(#REF!,#REF!:#REF!,0))</f>
        <v>#REF!</v>
      </c>
    </row>
    <row r="9800" spans="1:6" ht="16.5" x14ac:dyDescent="0.3">
      <c r="A9800" s="9" t="s">
        <v>12525</v>
      </c>
      <c r="B9800" s="9" t="s">
        <v>3123</v>
      </c>
      <c r="C9800" s="10">
        <v>58000</v>
      </c>
      <c r="D9800" s="9">
        <v>3040116061</v>
      </c>
      <c r="E9800" s="9" t="e">
        <f>INDEX(#REF!:#REF!,MATCH($D9800,#REF!:#REF!,0),MATCH(#REF!,#REF!:#REF!,0))</f>
        <v>#REF!</v>
      </c>
      <c r="F9800" s="9" t="e">
        <f>INDEX(#REF!:#REF!,MATCH($D9800,#REF!:#REF!,0),MATCH(#REF!,#REF!:#REF!,0))</f>
        <v>#REF!</v>
      </c>
    </row>
    <row r="9801" spans="1:6" ht="16.5" x14ac:dyDescent="0.3">
      <c r="A9801" s="9" t="s">
        <v>12524</v>
      </c>
      <c r="B9801" s="9" t="s">
        <v>2610</v>
      </c>
      <c r="C9801" s="10">
        <v>14252</v>
      </c>
      <c r="D9801" s="9">
        <v>9151658844</v>
      </c>
      <c r="E9801" s="9" t="e">
        <f>INDEX(#REF!:#REF!,MATCH($D9801,#REF!:#REF!,0),MATCH(#REF!,#REF!:#REF!,0))</f>
        <v>#REF!</v>
      </c>
      <c r="F9801" s="9" t="e">
        <f>INDEX(#REF!:#REF!,MATCH($D9801,#REF!:#REF!,0),MATCH(#REF!,#REF!:#REF!,0))</f>
        <v>#REF!</v>
      </c>
    </row>
    <row r="9802" spans="1:6" ht="16.5" x14ac:dyDescent="0.3">
      <c r="A9802" s="9" t="s">
        <v>12523</v>
      </c>
      <c r="B9802" s="9" t="s">
        <v>2526</v>
      </c>
      <c r="C9802" s="10">
        <v>44786</v>
      </c>
      <c r="D9802" s="9">
        <v>5974179625</v>
      </c>
      <c r="E9802" s="9" t="e">
        <f>INDEX(#REF!:#REF!,MATCH($D9802,#REF!:#REF!,0),MATCH(#REF!,#REF!:#REF!,0))</f>
        <v>#REF!</v>
      </c>
      <c r="F9802" s="9" t="e">
        <f>INDEX(#REF!:#REF!,MATCH($D9802,#REF!:#REF!,0),MATCH(#REF!,#REF!:#REF!,0))</f>
        <v>#REF!</v>
      </c>
    </row>
    <row r="9803" spans="1:6" ht="16.5" x14ac:dyDescent="0.3">
      <c r="A9803" s="9" t="s">
        <v>12522</v>
      </c>
      <c r="B9803" s="9" t="s">
        <v>1999</v>
      </c>
      <c r="C9803" s="10">
        <v>47132</v>
      </c>
      <c r="D9803" s="9">
        <v>9293760045</v>
      </c>
      <c r="E9803" s="9" t="e">
        <f>INDEX(#REF!:#REF!,MATCH($D9803,#REF!:#REF!,0),MATCH(#REF!,#REF!:#REF!,0))</f>
        <v>#REF!</v>
      </c>
      <c r="F9803" s="9" t="e">
        <f>INDEX(#REF!:#REF!,MATCH($D9803,#REF!:#REF!,0),MATCH(#REF!,#REF!:#REF!,0))</f>
        <v>#REF!</v>
      </c>
    </row>
    <row r="9804" spans="1:6" ht="16.5" x14ac:dyDescent="0.3">
      <c r="A9804" s="9" t="s">
        <v>12521</v>
      </c>
      <c r="B9804" s="9" t="s">
        <v>2487</v>
      </c>
      <c r="C9804" s="10">
        <v>34229</v>
      </c>
      <c r="D9804" s="9">
        <v>9483290694</v>
      </c>
      <c r="E9804" s="9" t="e">
        <f>INDEX(#REF!:#REF!,MATCH($D9804,#REF!:#REF!,0),MATCH(#REF!,#REF!:#REF!,0))</f>
        <v>#REF!</v>
      </c>
      <c r="F9804" s="9" t="e">
        <f>INDEX(#REF!:#REF!,MATCH($D9804,#REF!:#REF!,0),MATCH(#REF!,#REF!:#REF!,0))</f>
        <v>#REF!</v>
      </c>
    </row>
    <row r="9805" spans="1:6" ht="16.5" x14ac:dyDescent="0.3">
      <c r="A9805" s="9" t="s">
        <v>12520</v>
      </c>
      <c r="B9805" s="9" t="s">
        <v>2580</v>
      </c>
      <c r="C9805" s="10">
        <v>57109</v>
      </c>
      <c r="D9805" s="9">
        <v>4472356473</v>
      </c>
      <c r="E9805" s="9" t="e">
        <f>INDEX(#REF!:#REF!,MATCH($D9805,#REF!:#REF!,0),MATCH(#REF!,#REF!:#REF!,0))</f>
        <v>#REF!</v>
      </c>
      <c r="F9805" s="9" t="e">
        <f>INDEX(#REF!:#REF!,MATCH($D9805,#REF!:#REF!,0),MATCH(#REF!,#REF!:#REF!,0))</f>
        <v>#REF!</v>
      </c>
    </row>
    <row r="9806" spans="1:6" ht="16.5" x14ac:dyDescent="0.3">
      <c r="A9806" s="9" t="s">
        <v>12519</v>
      </c>
      <c r="B9806" s="9" t="s">
        <v>3416</v>
      </c>
      <c r="C9806" s="10">
        <v>32813</v>
      </c>
      <c r="D9806" s="9">
        <v>5499856877</v>
      </c>
      <c r="E9806" s="9" t="e">
        <f>INDEX(#REF!:#REF!,MATCH($D9806,#REF!:#REF!,0),MATCH(#REF!,#REF!:#REF!,0))</f>
        <v>#REF!</v>
      </c>
      <c r="F9806" s="9" t="e">
        <f>INDEX(#REF!:#REF!,MATCH($D9806,#REF!:#REF!,0),MATCH(#REF!,#REF!:#REF!,0))</f>
        <v>#REF!</v>
      </c>
    </row>
    <row r="9807" spans="1:6" ht="16.5" x14ac:dyDescent="0.3">
      <c r="A9807" s="9" t="s">
        <v>12518</v>
      </c>
      <c r="B9807" s="9" t="s">
        <v>2768</v>
      </c>
      <c r="C9807" s="10">
        <v>18845</v>
      </c>
      <c r="D9807" s="9">
        <v>7233077789</v>
      </c>
      <c r="E9807" s="9" t="e">
        <f>INDEX(#REF!:#REF!,MATCH($D9807,#REF!:#REF!,0),MATCH(#REF!,#REF!:#REF!,0))</f>
        <v>#REF!</v>
      </c>
      <c r="F9807" s="9" t="e">
        <f>INDEX(#REF!:#REF!,MATCH($D9807,#REF!:#REF!,0),MATCH(#REF!,#REF!:#REF!,0))</f>
        <v>#REF!</v>
      </c>
    </row>
    <row r="9808" spans="1:6" ht="16.5" x14ac:dyDescent="0.3">
      <c r="A9808" s="9" t="s">
        <v>12517</v>
      </c>
      <c r="B9808" s="9" t="s">
        <v>2445</v>
      </c>
      <c r="C9808" s="10">
        <v>19450</v>
      </c>
      <c r="D9808" s="9">
        <v>6378969205</v>
      </c>
      <c r="E9808" s="9" t="e">
        <f>INDEX(#REF!:#REF!,MATCH($D9808,#REF!:#REF!,0),MATCH(#REF!,#REF!:#REF!,0))</f>
        <v>#REF!</v>
      </c>
      <c r="F9808" s="9" t="e">
        <f>INDEX(#REF!:#REF!,MATCH($D9808,#REF!:#REF!,0),MATCH(#REF!,#REF!:#REF!,0))</f>
        <v>#REF!</v>
      </c>
    </row>
    <row r="9809" spans="1:6" ht="16.5" x14ac:dyDescent="0.3">
      <c r="A9809" s="9" t="s">
        <v>12516</v>
      </c>
      <c r="B9809" s="9" t="s">
        <v>2671</v>
      </c>
      <c r="C9809" s="10">
        <v>21483</v>
      </c>
      <c r="D9809" s="9">
        <v>9800744517</v>
      </c>
      <c r="E9809" s="9" t="e">
        <f>INDEX(#REF!:#REF!,MATCH($D9809,#REF!:#REF!,0),MATCH(#REF!,#REF!:#REF!,0))</f>
        <v>#REF!</v>
      </c>
      <c r="F9809" s="9" t="e">
        <f>INDEX(#REF!:#REF!,MATCH($D9809,#REF!:#REF!,0),MATCH(#REF!,#REF!:#REF!,0))</f>
        <v>#REF!</v>
      </c>
    </row>
    <row r="9810" spans="1:6" ht="16.5" x14ac:dyDescent="0.3">
      <c r="A9810" s="9" t="s">
        <v>12515</v>
      </c>
      <c r="B9810" s="9" t="s">
        <v>2544</v>
      </c>
      <c r="C9810" s="10">
        <v>18812</v>
      </c>
      <c r="D9810" s="9">
        <v>8603912793</v>
      </c>
      <c r="E9810" s="9" t="e">
        <f>INDEX(#REF!:#REF!,MATCH($D9810,#REF!:#REF!,0),MATCH(#REF!,#REF!:#REF!,0))</f>
        <v>#REF!</v>
      </c>
      <c r="F9810" s="9" t="e">
        <f>INDEX(#REF!:#REF!,MATCH($D9810,#REF!:#REF!,0),MATCH(#REF!,#REF!:#REF!,0))</f>
        <v>#REF!</v>
      </c>
    </row>
    <row r="9811" spans="1:6" ht="16.5" x14ac:dyDescent="0.3">
      <c r="A9811" s="9" t="s">
        <v>12514</v>
      </c>
      <c r="B9811" s="9" t="s">
        <v>3125</v>
      </c>
      <c r="C9811" s="10">
        <v>33853</v>
      </c>
      <c r="D9811" s="9">
        <v>4768342426</v>
      </c>
      <c r="E9811" s="9" t="e">
        <f>INDEX(#REF!:#REF!,MATCH($D9811,#REF!:#REF!,0),MATCH(#REF!,#REF!:#REF!,0))</f>
        <v>#REF!</v>
      </c>
      <c r="F9811" s="9" t="e">
        <f>INDEX(#REF!:#REF!,MATCH($D9811,#REF!:#REF!,0),MATCH(#REF!,#REF!:#REF!,0))</f>
        <v>#REF!</v>
      </c>
    </row>
    <row r="9812" spans="1:6" ht="16.5" x14ac:dyDescent="0.3">
      <c r="A9812" s="9" t="s">
        <v>12513</v>
      </c>
      <c r="B9812" s="9" t="s">
        <v>3510</v>
      </c>
      <c r="C9812" s="10">
        <v>55845</v>
      </c>
      <c r="D9812" s="9">
        <v>7436398989</v>
      </c>
      <c r="E9812" s="9" t="e">
        <f>INDEX(#REF!:#REF!,MATCH($D9812,#REF!:#REF!,0),MATCH(#REF!,#REF!:#REF!,0))</f>
        <v>#REF!</v>
      </c>
      <c r="F9812" s="9" t="e">
        <f>INDEX(#REF!:#REF!,MATCH($D9812,#REF!:#REF!,0),MATCH(#REF!,#REF!:#REF!,0))</f>
        <v>#REF!</v>
      </c>
    </row>
    <row r="9813" spans="1:6" ht="16.5" x14ac:dyDescent="0.3">
      <c r="A9813" s="9" t="s">
        <v>12512</v>
      </c>
      <c r="B9813" s="9" t="s">
        <v>2933</v>
      </c>
      <c r="C9813" s="10">
        <v>34311</v>
      </c>
      <c r="D9813" s="9">
        <v>197180590</v>
      </c>
      <c r="E9813" s="9" t="e">
        <f>INDEX(#REF!:#REF!,MATCH($D9813,#REF!:#REF!,0),MATCH(#REF!,#REF!:#REF!,0))</f>
        <v>#REF!</v>
      </c>
      <c r="F9813" s="9" t="e">
        <f>INDEX(#REF!:#REF!,MATCH($D9813,#REF!:#REF!,0),MATCH(#REF!,#REF!:#REF!,0))</f>
        <v>#REF!</v>
      </c>
    </row>
    <row r="9814" spans="1:6" ht="16.5" x14ac:dyDescent="0.3">
      <c r="A9814" s="9" t="s">
        <v>12511</v>
      </c>
      <c r="B9814" s="9" t="s">
        <v>2361</v>
      </c>
      <c r="C9814" s="10">
        <v>51774</v>
      </c>
      <c r="D9814" s="9">
        <v>901154172</v>
      </c>
      <c r="E9814" s="9" t="e">
        <f>INDEX(#REF!:#REF!,MATCH($D9814,#REF!:#REF!,0),MATCH(#REF!,#REF!:#REF!,0))</f>
        <v>#REF!</v>
      </c>
      <c r="F9814" s="9" t="e">
        <f>INDEX(#REF!:#REF!,MATCH($D9814,#REF!:#REF!,0),MATCH(#REF!,#REF!:#REF!,0))</f>
        <v>#REF!</v>
      </c>
    </row>
    <row r="9815" spans="1:6" ht="16.5" x14ac:dyDescent="0.3">
      <c r="A9815" s="9" t="s">
        <v>12510</v>
      </c>
      <c r="B9815" s="9" t="s">
        <v>3309</v>
      </c>
      <c r="C9815" s="10">
        <v>17921</v>
      </c>
      <c r="D9815" s="9">
        <v>6596440737</v>
      </c>
      <c r="E9815" s="9" t="e">
        <f>INDEX(#REF!:#REF!,MATCH($D9815,#REF!:#REF!,0),MATCH(#REF!,#REF!:#REF!,0))</f>
        <v>#REF!</v>
      </c>
      <c r="F9815" s="9" t="e">
        <f>INDEX(#REF!:#REF!,MATCH($D9815,#REF!:#REF!,0),MATCH(#REF!,#REF!:#REF!,0))</f>
        <v>#REF!</v>
      </c>
    </row>
    <row r="9816" spans="1:6" ht="16.5" x14ac:dyDescent="0.3">
      <c r="A9816" s="9" t="s">
        <v>12509</v>
      </c>
      <c r="B9816" s="9" t="s">
        <v>1999</v>
      </c>
      <c r="C9816" s="10">
        <v>25902</v>
      </c>
      <c r="D9816" s="9">
        <v>549857826</v>
      </c>
      <c r="E9816" s="9" t="e">
        <f>INDEX(#REF!:#REF!,MATCH($D9816,#REF!:#REF!,0),MATCH(#REF!,#REF!:#REF!,0))</f>
        <v>#REF!</v>
      </c>
      <c r="F9816" s="9" t="e">
        <f>INDEX(#REF!:#REF!,MATCH($D9816,#REF!:#REF!,0),MATCH(#REF!,#REF!:#REF!,0))</f>
        <v>#REF!</v>
      </c>
    </row>
    <row r="9817" spans="1:6" ht="16.5" x14ac:dyDescent="0.3">
      <c r="A9817" s="9" t="s">
        <v>12508</v>
      </c>
      <c r="B9817" s="9" t="s">
        <v>1953</v>
      </c>
      <c r="C9817" s="10">
        <v>51986</v>
      </c>
      <c r="D9817" s="9">
        <v>9590888275</v>
      </c>
      <c r="E9817" s="9" t="e">
        <f>INDEX(#REF!:#REF!,MATCH($D9817,#REF!:#REF!,0),MATCH(#REF!,#REF!:#REF!,0))</f>
        <v>#REF!</v>
      </c>
      <c r="F9817" s="9" t="e">
        <f>INDEX(#REF!:#REF!,MATCH($D9817,#REF!:#REF!,0),MATCH(#REF!,#REF!:#REF!,0))</f>
        <v>#REF!</v>
      </c>
    </row>
    <row r="9818" spans="1:6" ht="16.5" x14ac:dyDescent="0.3">
      <c r="A9818" s="9" t="s">
        <v>12507</v>
      </c>
      <c r="B9818" s="9" t="s">
        <v>3366</v>
      </c>
      <c r="C9818" s="10">
        <v>34698</v>
      </c>
      <c r="D9818" s="9">
        <v>5197585250</v>
      </c>
      <c r="E9818" s="9" t="e">
        <f>INDEX(#REF!:#REF!,MATCH($D9818,#REF!:#REF!,0),MATCH(#REF!,#REF!:#REF!,0))</f>
        <v>#REF!</v>
      </c>
      <c r="F9818" s="9" t="e">
        <f>INDEX(#REF!:#REF!,MATCH($D9818,#REF!:#REF!,0),MATCH(#REF!,#REF!:#REF!,0))</f>
        <v>#REF!</v>
      </c>
    </row>
    <row r="9819" spans="1:6" ht="16.5" x14ac:dyDescent="0.3">
      <c r="A9819" s="9" t="s">
        <v>12506</v>
      </c>
      <c r="B9819" s="9" t="s">
        <v>2300</v>
      </c>
      <c r="C9819" s="10">
        <v>57180</v>
      </c>
      <c r="D9819" s="9">
        <v>8175279842</v>
      </c>
      <c r="E9819" s="9" t="e">
        <f>INDEX(#REF!:#REF!,MATCH($D9819,#REF!:#REF!,0),MATCH(#REF!,#REF!:#REF!,0))</f>
        <v>#REF!</v>
      </c>
      <c r="F9819" s="9" t="e">
        <f>INDEX(#REF!:#REF!,MATCH($D9819,#REF!:#REF!,0),MATCH(#REF!,#REF!:#REF!,0))</f>
        <v>#REF!</v>
      </c>
    </row>
    <row r="9820" spans="1:6" ht="16.5" x14ac:dyDescent="0.3">
      <c r="A9820" s="9" t="s">
        <v>12505</v>
      </c>
      <c r="B9820" s="9" t="s">
        <v>2371</v>
      </c>
      <c r="C9820" s="10">
        <v>19166</v>
      </c>
      <c r="D9820" s="9">
        <v>6531376252</v>
      </c>
      <c r="E9820" s="9" t="e">
        <f>INDEX(#REF!:#REF!,MATCH($D9820,#REF!:#REF!,0),MATCH(#REF!,#REF!:#REF!,0))</f>
        <v>#REF!</v>
      </c>
      <c r="F9820" s="9" t="e">
        <f>INDEX(#REF!:#REF!,MATCH($D9820,#REF!:#REF!,0),MATCH(#REF!,#REF!:#REF!,0))</f>
        <v>#REF!</v>
      </c>
    </row>
    <row r="9821" spans="1:6" ht="16.5" x14ac:dyDescent="0.3">
      <c r="A9821" s="9" t="s">
        <v>12504</v>
      </c>
      <c r="B9821" s="9" t="s">
        <v>2528</v>
      </c>
      <c r="C9821" s="10">
        <v>13384</v>
      </c>
      <c r="D9821" s="9">
        <v>5064247826</v>
      </c>
      <c r="E9821" s="9" t="e">
        <f>INDEX(#REF!:#REF!,MATCH($D9821,#REF!:#REF!,0),MATCH(#REF!,#REF!:#REF!,0))</f>
        <v>#REF!</v>
      </c>
      <c r="F9821" s="9" t="e">
        <f>INDEX(#REF!:#REF!,MATCH($D9821,#REF!:#REF!,0),MATCH(#REF!,#REF!:#REF!,0))</f>
        <v>#REF!</v>
      </c>
    </row>
    <row r="9822" spans="1:6" ht="16.5" x14ac:dyDescent="0.3">
      <c r="A9822" s="9" t="s">
        <v>12503</v>
      </c>
      <c r="B9822" s="9" t="s">
        <v>3800</v>
      </c>
      <c r="C9822" s="10">
        <v>10237</v>
      </c>
      <c r="D9822" s="9">
        <v>8895721314</v>
      </c>
      <c r="E9822" s="9" t="e">
        <f>INDEX(#REF!:#REF!,MATCH($D9822,#REF!:#REF!,0),MATCH(#REF!,#REF!:#REF!,0))</f>
        <v>#REF!</v>
      </c>
      <c r="F9822" s="9" t="e">
        <f>INDEX(#REF!:#REF!,MATCH($D9822,#REF!:#REF!,0),MATCH(#REF!,#REF!:#REF!,0))</f>
        <v>#REF!</v>
      </c>
    </row>
    <row r="9823" spans="1:6" ht="16.5" x14ac:dyDescent="0.3">
      <c r="A9823" s="9" t="s">
        <v>12502</v>
      </c>
      <c r="B9823" s="9" t="s">
        <v>2424</v>
      </c>
      <c r="C9823" s="10">
        <v>40783</v>
      </c>
      <c r="D9823" s="9">
        <v>6148235056</v>
      </c>
      <c r="E9823" s="9" t="e">
        <f>INDEX(#REF!:#REF!,MATCH($D9823,#REF!:#REF!,0),MATCH(#REF!,#REF!:#REF!,0))</f>
        <v>#REF!</v>
      </c>
      <c r="F9823" s="9" t="e">
        <f>INDEX(#REF!:#REF!,MATCH($D9823,#REF!:#REF!,0),MATCH(#REF!,#REF!:#REF!,0))</f>
        <v>#REF!</v>
      </c>
    </row>
    <row r="9824" spans="1:6" ht="16.5" x14ac:dyDescent="0.3">
      <c r="A9824" s="9" t="s">
        <v>12501</v>
      </c>
      <c r="B9824" s="9" t="s">
        <v>1995</v>
      </c>
      <c r="C9824" s="10">
        <v>55805</v>
      </c>
      <c r="D9824" s="9">
        <v>999389173</v>
      </c>
      <c r="E9824" s="9" t="e">
        <f>INDEX(#REF!:#REF!,MATCH($D9824,#REF!:#REF!,0),MATCH(#REF!,#REF!:#REF!,0))</f>
        <v>#REF!</v>
      </c>
      <c r="F9824" s="9" t="e">
        <f>INDEX(#REF!:#REF!,MATCH($D9824,#REF!:#REF!,0),MATCH(#REF!,#REF!:#REF!,0))</f>
        <v>#REF!</v>
      </c>
    </row>
    <row r="9825" spans="1:6" ht="16.5" x14ac:dyDescent="0.3">
      <c r="A9825" s="9" t="s">
        <v>12500</v>
      </c>
      <c r="B9825" s="9" t="s">
        <v>2226</v>
      </c>
      <c r="C9825" s="10">
        <v>57632</v>
      </c>
      <c r="D9825" s="9">
        <v>4688336071</v>
      </c>
      <c r="E9825" s="9" t="e">
        <f>INDEX(#REF!:#REF!,MATCH($D9825,#REF!:#REF!,0),MATCH(#REF!,#REF!:#REF!,0))</f>
        <v>#REF!</v>
      </c>
      <c r="F9825" s="9" t="e">
        <f>INDEX(#REF!:#REF!,MATCH($D9825,#REF!:#REF!,0),MATCH(#REF!,#REF!:#REF!,0))</f>
        <v>#REF!</v>
      </c>
    </row>
    <row r="9826" spans="1:6" ht="16.5" x14ac:dyDescent="0.3">
      <c r="A9826" s="9" t="s">
        <v>12499</v>
      </c>
      <c r="B9826" s="9" t="s">
        <v>2947</v>
      </c>
      <c r="C9826" s="10">
        <v>19277</v>
      </c>
      <c r="D9826" s="9">
        <v>9684187432</v>
      </c>
      <c r="E9826" s="9" t="e">
        <f>INDEX(#REF!:#REF!,MATCH($D9826,#REF!:#REF!,0),MATCH(#REF!,#REF!:#REF!,0))</f>
        <v>#REF!</v>
      </c>
      <c r="F9826" s="9" t="e">
        <f>INDEX(#REF!:#REF!,MATCH($D9826,#REF!:#REF!,0),MATCH(#REF!,#REF!:#REF!,0))</f>
        <v>#REF!</v>
      </c>
    </row>
    <row r="9827" spans="1:6" ht="16.5" x14ac:dyDescent="0.3">
      <c r="A9827" s="9" t="s">
        <v>12498</v>
      </c>
      <c r="B9827" s="9" t="s">
        <v>2167</v>
      </c>
      <c r="C9827" s="10">
        <v>31590</v>
      </c>
      <c r="D9827" s="9">
        <v>5395528121</v>
      </c>
      <c r="E9827" s="9" t="e">
        <f>INDEX(#REF!:#REF!,MATCH($D9827,#REF!:#REF!,0),MATCH(#REF!,#REF!:#REF!,0))</f>
        <v>#REF!</v>
      </c>
      <c r="F9827" s="9" t="e">
        <f>INDEX(#REF!:#REF!,MATCH($D9827,#REF!:#REF!,0),MATCH(#REF!,#REF!:#REF!,0))</f>
        <v>#REF!</v>
      </c>
    </row>
    <row r="9828" spans="1:6" ht="16.5" x14ac:dyDescent="0.3">
      <c r="A9828" s="9" t="s">
        <v>12497</v>
      </c>
      <c r="B9828" s="9" t="s">
        <v>2272</v>
      </c>
      <c r="C9828" s="10">
        <v>35887</v>
      </c>
      <c r="D9828" s="9">
        <v>4958503722</v>
      </c>
      <c r="E9828" s="9" t="e">
        <f>INDEX(#REF!:#REF!,MATCH($D9828,#REF!:#REF!,0),MATCH(#REF!,#REF!:#REF!,0))</f>
        <v>#REF!</v>
      </c>
      <c r="F9828" s="9" t="e">
        <f>INDEX(#REF!:#REF!,MATCH($D9828,#REF!:#REF!,0),MATCH(#REF!,#REF!:#REF!,0))</f>
        <v>#REF!</v>
      </c>
    </row>
    <row r="9829" spans="1:6" ht="16.5" x14ac:dyDescent="0.3">
      <c r="A9829" s="9" t="s">
        <v>12496</v>
      </c>
      <c r="B9829" s="9" t="s">
        <v>2042</v>
      </c>
      <c r="C9829" s="10">
        <v>38952</v>
      </c>
      <c r="D9829" s="9">
        <v>2234966051</v>
      </c>
      <c r="E9829" s="9" t="e">
        <f>INDEX(#REF!:#REF!,MATCH($D9829,#REF!:#REF!,0),MATCH(#REF!,#REF!:#REF!,0))</f>
        <v>#REF!</v>
      </c>
      <c r="F9829" s="9" t="e">
        <f>INDEX(#REF!:#REF!,MATCH($D9829,#REF!:#REF!,0),MATCH(#REF!,#REF!:#REF!,0))</f>
        <v>#REF!</v>
      </c>
    </row>
    <row r="9830" spans="1:6" ht="16.5" x14ac:dyDescent="0.3">
      <c r="A9830" s="9" t="s">
        <v>12495</v>
      </c>
      <c r="B9830" s="9" t="s">
        <v>2163</v>
      </c>
      <c r="C9830" s="10">
        <v>50836</v>
      </c>
      <c r="D9830" s="9">
        <v>9726268931</v>
      </c>
      <c r="E9830" s="9" t="e">
        <f>INDEX(#REF!:#REF!,MATCH($D9830,#REF!:#REF!,0),MATCH(#REF!,#REF!:#REF!,0))</f>
        <v>#REF!</v>
      </c>
      <c r="F9830" s="9" t="e">
        <f>INDEX(#REF!:#REF!,MATCH($D9830,#REF!:#REF!,0),MATCH(#REF!,#REF!:#REF!,0))</f>
        <v>#REF!</v>
      </c>
    </row>
    <row r="9831" spans="1:6" ht="16.5" x14ac:dyDescent="0.3">
      <c r="A9831" s="9" t="s">
        <v>12494</v>
      </c>
      <c r="B9831" s="9" t="s">
        <v>2167</v>
      </c>
      <c r="C9831" s="10">
        <v>19688</v>
      </c>
      <c r="D9831" s="9">
        <v>4342145855</v>
      </c>
      <c r="E9831" s="9" t="e">
        <f>INDEX(#REF!:#REF!,MATCH($D9831,#REF!:#REF!,0),MATCH(#REF!,#REF!:#REF!,0))</f>
        <v>#REF!</v>
      </c>
      <c r="F9831" s="9" t="e">
        <f>INDEX(#REF!:#REF!,MATCH($D9831,#REF!:#REF!,0),MATCH(#REF!,#REF!:#REF!,0))</f>
        <v>#REF!</v>
      </c>
    </row>
    <row r="9832" spans="1:6" ht="16.5" x14ac:dyDescent="0.3">
      <c r="A9832" s="9" t="s">
        <v>12493</v>
      </c>
      <c r="B9832" s="9" t="s">
        <v>2034</v>
      </c>
      <c r="C9832" s="10">
        <v>42572</v>
      </c>
      <c r="D9832" s="9">
        <v>8419732141</v>
      </c>
      <c r="E9832" s="9" t="e">
        <f>INDEX(#REF!:#REF!,MATCH($D9832,#REF!:#REF!,0),MATCH(#REF!,#REF!:#REF!,0))</f>
        <v>#REF!</v>
      </c>
      <c r="F9832" s="9" t="e">
        <f>INDEX(#REF!:#REF!,MATCH($D9832,#REF!:#REF!,0),MATCH(#REF!,#REF!:#REF!,0))</f>
        <v>#REF!</v>
      </c>
    </row>
    <row r="9833" spans="1:6" ht="16.5" x14ac:dyDescent="0.3">
      <c r="A9833" s="9" t="s">
        <v>12492</v>
      </c>
      <c r="B9833" s="9" t="s">
        <v>3328</v>
      </c>
      <c r="C9833" s="10">
        <v>35223</v>
      </c>
      <c r="D9833" s="9">
        <v>9155356869</v>
      </c>
      <c r="E9833" s="9" t="e">
        <f>INDEX(#REF!:#REF!,MATCH($D9833,#REF!:#REF!,0),MATCH(#REF!,#REF!:#REF!,0))</f>
        <v>#REF!</v>
      </c>
      <c r="F9833" s="9" t="e">
        <f>INDEX(#REF!:#REF!,MATCH($D9833,#REF!:#REF!,0),MATCH(#REF!,#REF!:#REF!,0))</f>
        <v>#REF!</v>
      </c>
    </row>
    <row r="9834" spans="1:6" ht="16.5" x14ac:dyDescent="0.3">
      <c r="A9834" s="9" t="s">
        <v>12491</v>
      </c>
      <c r="B9834" s="9" t="s">
        <v>2945</v>
      </c>
      <c r="C9834" s="10">
        <v>17491</v>
      </c>
      <c r="D9834" s="9">
        <v>7741079360</v>
      </c>
      <c r="E9834" s="9" t="e">
        <f>INDEX(#REF!:#REF!,MATCH($D9834,#REF!:#REF!,0),MATCH(#REF!,#REF!:#REF!,0))</f>
        <v>#REF!</v>
      </c>
      <c r="F9834" s="9" t="e">
        <f>INDEX(#REF!:#REF!,MATCH($D9834,#REF!:#REF!,0),MATCH(#REF!,#REF!:#REF!,0))</f>
        <v>#REF!</v>
      </c>
    </row>
    <row r="9835" spans="1:6" ht="16.5" x14ac:dyDescent="0.3">
      <c r="A9835" s="9" t="s">
        <v>12490</v>
      </c>
      <c r="B9835" s="9" t="s">
        <v>3187</v>
      </c>
      <c r="C9835" s="10">
        <v>23575</v>
      </c>
      <c r="D9835" s="9">
        <v>3016446324</v>
      </c>
      <c r="E9835" s="9" t="e">
        <f>INDEX(#REF!:#REF!,MATCH($D9835,#REF!:#REF!,0),MATCH(#REF!,#REF!:#REF!,0))</f>
        <v>#REF!</v>
      </c>
      <c r="F9835" s="9" t="e">
        <f>INDEX(#REF!:#REF!,MATCH($D9835,#REF!:#REF!,0),MATCH(#REF!,#REF!:#REF!,0))</f>
        <v>#REF!</v>
      </c>
    </row>
    <row r="9836" spans="1:6" ht="16.5" x14ac:dyDescent="0.3">
      <c r="A9836" s="9" t="s">
        <v>12489</v>
      </c>
      <c r="B9836" s="9" t="s">
        <v>1979</v>
      </c>
      <c r="C9836" s="10">
        <v>42274</v>
      </c>
      <c r="D9836" s="9">
        <v>9820632102</v>
      </c>
      <c r="E9836" s="9" t="e">
        <f>INDEX(#REF!:#REF!,MATCH($D9836,#REF!:#REF!,0),MATCH(#REF!,#REF!:#REF!,0))</f>
        <v>#REF!</v>
      </c>
      <c r="F9836" s="9" t="e">
        <f>INDEX(#REF!:#REF!,MATCH($D9836,#REF!:#REF!,0),MATCH(#REF!,#REF!:#REF!,0))</f>
        <v>#REF!</v>
      </c>
    </row>
    <row r="9837" spans="1:6" ht="16.5" x14ac:dyDescent="0.3">
      <c r="A9837" s="9" t="s">
        <v>12488</v>
      </c>
      <c r="B9837" s="9" t="s">
        <v>3049</v>
      </c>
      <c r="C9837" s="10">
        <v>48898</v>
      </c>
      <c r="D9837" s="9">
        <v>8998375370</v>
      </c>
      <c r="E9837" s="9" t="e">
        <f>INDEX(#REF!:#REF!,MATCH($D9837,#REF!:#REF!,0),MATCH(#REF!,#REF!:#REF!,0))</f>
        <v>#REF!</v>
      </c>
      <c r="F9837" s="9" t="e">
        <f>INDEX(#REF!:#REF!,MATCH($D9837,#REF!:#REF!,0),MATCH(#REF!,#REF!:#REF!,0))</f>
        <v>#REF!</v>
      </c>
    </row>
    <row r="9838" spans="1:6" ht="16.5" x14ac:dyDescent="0.3">
      <c r="A9838" s="9" t="s">
        <v>12487</v>
      </c>
      <c r="B9838" s="9" t="s">
        <v>2121</v>
      </c>
      <c r="C9838" s="10">
        <v>44327</v>
      </c>
      <c r="D9838" s="9">
        <v>4162153728</v>
      </c>
      <c r="E9838" s="9" t="e">
        <f>INDEX(#REF!:#REF!,MATCH($D9838,#REF!:#REF!,0),MATCH(#REF!,#REF!:#REF!,0))</f>
        <v>#REF!</v>
      </c>
      <c r="F9838" s="9" t="e">
        <f>INDEX(#REF!:#REF!,MATCH($D9838,#REF!:#REF!,0),MATCH(#REF!,#REF!:#REF!,0))</f>
        <v>#REF!</v>
      </c>
    </row>
    <row r="9839" spans="1:6" ht="16.5" x14ac:dyDescent="0.3">
      <c r="A9839" s="9" t="s">
        <v>12486</v>
      </c>
      <c r="B9839" s="9" t="s">
        <v>2021</v>
      </c>
      <c r="C9839" s="10">
        <v>43245</v>
      </c>
      <c r="D9839" s="9">
        <v>6255831884</v>
      </c>
      <c r="E9839" s="9" t="e">
        <f>INDEX(#REF!:#REF!,MATCH($D9839,#REF!:#REF!,0),MATCH(#REF!,#REF!:#REF!,0))</f>
        <v>#REF!</v>
      </c>
      <c r="F9839" s="9" t="e">
        <f>INDEX(#REF!:#REF!,MATCH($D9839,#REF!:#REF!,0),MATCH(#REF!,#REF!:#REF!,0))</f>
        <v>#REF!</v>
      </c>
    </row>
    <row r="9840" spans="1:6" ht="16.5" x14ac:dyDescent="0.3">
      <c r="A9840" s="9" t="s">
        <v>12485</v>
      </c>
      <c r="B9840" s="9" t="s">
        <v>2564</v>
      </c>
      <c r="C9840" s="10">
        <v>58764</v>
      </c>
      <c r="D9840" s="9">
        <v>2973481236</v>
      </c>
      <c r="E9840" s="9" t="e">
        <f>INDEX(#REF!:#REF!,MATCH($D9840,#REF!:#REF!,0),MATCH(#REF!,#REF!:#REF!,0))</f>
        <v>#REF!</v>
      </c>
      <c r="F9840" s="9" t="e">
        <f>INDEX(#REF!:#REF!,MATCH($D9840,#REF!:#REF!,0),MATCH(#REF!,#REF!:#REF!,0))</f>
        <v>#REF!</v>
      </c>
    </row>
    <row r="9841" spans="1:6" ht="16.5" x14ac:dyDescent="0.3">
      <c r="A9841" s="9" t="s">
        <v>12484</v>
      </c>
      <c r="B9841" s="9" t="s">
        <v>2933</v>
      </c>
      <c r="C9841" s="10">
        <v>33614</v>
      </c>
      <c r="D9841" s="9">
        <v>2533903736</v>
      </c>
      <c r="E9841" s="9" t="e">
        <f>INDEX(#REF!:#REF!,MATCH($D9841,#REF!:#REF!,0),MATCH(#REF!,#REF!:#REF!,0))</f>
        <v>#REF!</v>
      </c>
      <c r="F9841" s="9" t="e">
        <f>INDEX(#REF!:#REF!,MATCH($D9841,#REF!:#REF!,0),MATCH(#REF!,#REF!:#REF!,0))</f>
        <v>#REF!</v>
      </c>
    </row>
    <row r="9842" spans="1:6" ht="16.5" x14ac:dyDescent="0.3">
      <c r="A9842" s="9" t="s">
        <v>12483</v>
      </c>
      <c r="B9842" s="9" t="s">
        <v>3506</v>
      </c>
      <c r="C9842" s="10">
        <v>57770</v>
      </c>
      <c r="D9842" s="9">
        <v>8109358470</v>
      </c>
      <c r="E9842" s="9" t="e">
        <f>INDEX(#REF!:#REF!,MATCH($D9842,#REF!:#REF!,0),MATCH(#REF!,#REF!:#REF!,0))</f>
        <v>#REF!</v>
      </c>
      <c r="F9842" s="9" t="e">
        <f>INDEX(#REF!:#REF!,MATCH($D9842,#REF!:#REF!,0),MATCH(#REF!,#REF!:#REF!,0))</f>
        <v>#REF!</v>
      </c>
    </row>
    <row r="9843" spans="1:6" ht="16.5" x14ac:dyDescent="0.3">
      <c r="A9843" s="9" t="s">
        <v>12482</v>
      </c>
      <c r="B9843" s="9" t="s">
        <v>2121</v>
      </c>
      <c r="C9843" s="10">
        <v>37993</v>
      </c>
      <c r="D9843" s="9">
        <v>5077974136</v>
      </c>
      <c r="E9843" s="9" t="e">
        <f>INDEX(#REF!:#REF!,MATCH($D9843,#REF!:#REF!,0),MATCH(#REF!,#REF!:#REF!,0))</f>
        <v>#REF!</v>
      </c>
      <c r="F9843" s="9" t="e">
        <f>INDEX(#REF!:#REF!,MATCH($D9843,#REF!:#REF!,0),MATCH(#REF!,#REF!:#REF!,0))</f>
        <v>#REF!</v>
      </c>
    </row>
    <row r="9844" spans="1:6" ht="16.5" x14ac:dyDescent="0.3">
      <c r="A9844" s="9" t="s">
        <v>12481</v>
      </c>
      <c r="B9844" s="9" t="s">
        <v>2933</v>
      </c>
      <c r="C9844" s="10">
        <v>20886</v>
      </c>
      <c r="D9844" s="9">
        <v>3156820482</v>
      </c>
      <c r="E9844" s="9" t="e">
        <f>INDEX(#REF!:#REF!,MATCH($D9844,#REF!:#REF!,0),MATCH(#REF!,#REF!:#REF!,0))</f>
        <v>#REF!</v>
      </c>
      <c r="F9844" s="9" t="e">
        <f>INDEX(#REF!:#REF!,MATCH($D9844,#REF!:#REF!,0),MATCH(#REF!,#REF!:#REF!,0))</f>
        <v>#REF!</v>
      </c>
    </row>
    <row r="9845" spans="1:6" ht="16.5" x14ac:dyDescent="0.3">
      <c r="A9845" s="9" t="s">
        <v>12480</v>
      </c>
      <c r="B9845" s="9" t="s">
        <v>2680</v>
      </c>
      <c r="C9845" s="10">
        <v>42167</v>
      </c>
      <c r="D9845" s="9">
        <v>4548725172</v>
      </c>
      <c r="E9845" s="9" t="e">
        <f>INDEX(#REF!:#REF!,MATCH($D9845,#REF!:#REF!,0),MATCH(#REF!,#REF!:#REF!,0))</f>
        <v>#REF!</v>
      </c>
      <c r="F9845" s="9" t="e">
        <f>INDEX(#REF!:#REF!,MATCH($D9845,#REF!:#REF!,0),MATCH(#REF!,#REF!:#REF!,0))</f>
        <v>#REF!</v>
      </c>
    </row>
    <row r="9846" spans="1:6" ht="16.5" x14ac:dyDescent="0.3">
      <c r="A9846" s="9" t="s">
        <v>12479</v>
      </c>
      <c r="B9846" s="9" t="s">
        <v>2418</v>
      </c>
      <c r="C9846" s="10">
        <v>29079</v>
      </c>
      <c r="D9846" s="9">
        <v>1192770250</v>
      </c>
      <c r="E9846" s="9" t="e">
        <f>INDEX(#REF!:#REF!,MATCH($D9846,#REF!:#REF!,0),MATCH(#REF!,#REF!:#REF!,0))</f>
        <v>#REF!</v>
      </c>
      <c r="F9846" s="9" t="e">
        <f>INDEX(#REF!:#REF!,MATCH($D9846,#REF!:#REF!,0),MATCH(#REF!,#REF!:#REF!,0))</f>
        <v>#REF!</v>
      </c>
    </row>
    <row r="9847" spans="1:6" ht="16.5" x14ac:dyDescent="0.3">
      <c r="A9847" s="9" t="s">
        <v>12478</v>
      </c>
      <c r="B9847" s="9" t="s">
        <v>3720</v>
      </c>
      <c r="C9847" s="10">
        <v>35191</v>
      </c>
      <c r="D9847" s="9">
        <v>4759627103</v>
      </c>
      <c r="E9847" s="9" t="e">
        <f>INDEX(#REF!:#REF!,MATCH($D9847,#REF!:#REF!,0),MATCH(#REF!,#REF!:#REF!,0))</f>
        <v>#REF!</v>
      </c>
      <c r="F9847" s="9" t="e">
        <f>INDEX(#REF!:#REF!,MATCH($D9847,#REF!:#REF!,0),MATCH(#REF!,#REF!:#REF!,0))</f>
        <v>#REF!</v>
      </c>
    </row>
    <row r="9848" spans="1:6" ht="16.5" x14ac:dyDescent="0.3">
      <c r="A9848" s="9" t="s">
        <v>12477</v>
      </c>
      <c r="B9848" s="9" t="s">
        <v>2193</v>
      </c>
      <c r="C9848" s="10">
        <v>58211</v>
      </c>
      <c r="D9848" s="9">
        <v>5117202538</v>
      </c>
      <c r="E9848" s="9" t="e">
        <f>INDEX(#REF!:#REF!,MATCH($D9848,#REF!:#REF!,0),MATCH(#REF!,#REF!:#REF!,0))</f>
        <v>#REF!</v>
      </c>
      <c r="F9848" s="9" t="e">
        <f>INDEX(#REF!:#REF!,MATCH($D9848,#REF!:#REF!,0),MATCH(#REF!,#REF!:#REF!,0))</f>
        <v>#REF!</v>
      </c>
    </row>
    <row r="9849" spans="1:6" ht="16.5" x14ac:dyDescent="0.3">
      <c r="A9849" s="9" t="s">
        <v>12476</v>
      </c>
      <c r="B9849" s="9" t="s">
        <v>2867</v>
      </c>
      <c r="C9849" s="10">
        <v>33543</v>
      </c>
      <c r="D9849" s="9">
        <v>161397387</v>
      </c>
      <c r="E9849" s="9" t="e">
        <f>INDEX(#REF!:#REF!,MATCH($D9849,#REF!:#REF!,0),MATCH(#REF!,#REF!:#REF!,0))</f>
        <v>#REF!</v>
      </c>
      <c r="F9849" s="9" t="e">
        <f>INDEX(#REF!:#REF!,MATCH($D9849,#REF!:#REF!,0),MATCH(#REF!,#REF!:#REF!,0))</f>
        <v>#REF!</v>
      </c>
    </row>
    <row r="9850" spans="1:6" ht="16.5" x14ac:dyDescent="0.3">
      <c r="A9850" s="9" t="s">
        <v>12475</v>
      </c>
      <c r="B9850" s="9" t="s">
        <v>2541</v>
      </c>
      <c r="C9850" s="10">
        <v>46553</v>
      </c>
      <c r="D9850" s="9">
        <v>3764546336</v>
      </c>
      <c r="E9850" s="9" t="e">
        <f>INDEX(#REF!:#REF!,MATCH($D9850,#REF!:#REF!,0),MATCH(#REF!,#REF!:#REF!,0))</f>
        <v>#REF!</v>
      </c>
      <c r="F9850" s="9" t="e">
        <f>INDEX(#REF!:#REF!,MATCH($D9850,#REF!:#REF!,0),MATCH(#REF!,#REF!:#REF!,0))</f>
        <v>#REF!</v>
      </c>
    </row>
    <row r="9851" spans="1:6" ht="16.5" x14ac:dyDescent="0.3">
      <c r="A9851" s="9" t="s">
        <v>12474</v>
      </c>
      <c r="B9851" s="9" t="s">
        <v>2092</v>
      </c>
      <c r="C9851" s="10">
        <v>22639</v>
      </c>
      <c r="D9851" s="9">
        <v>1382734301</v>
      </c>
      <c r="E9851" s="9" t="e">
        <f>INDEX(#REF!:#REF!,MATCH($D9851,#REF!:#REF!,0),MATCH(#REF!,#REF!:#REF!,0))</f>
        <v>#REF!</v>
      </c>
      <c r="F9851" s="9" t="e">
        <f>INDEX(#REF!:#REF!,MATCH($D9851,#REF!:#REF!,0),MATCH(#REF!,#REF!:#REF!,0))</f>
        <v>#REF!</v>
      </c>
    </row>
    <row r="9852" spans="1:6" ht="16.5" x14ac:dyDescent="0.3">
      <c r="A9852" s="9" t="s">
        <v>12473</v>
      </c>
      <c r="B9852" s="9" t="s">
        <v>2511</v>
      </c>
      <c r="C9852" s="10">
        <v>13281</v>
      </c>
      <c r="D9852" s="9">
        <v>7273123196</v>
      </c>
      <c r="E9852" s="9" t="e">
        <f>INDEX(#REF!:#REF!,MATCH($D9852,#REF!:#REF!,0),MATCH(#REF!,#REF!:#REF!,0))</f>
        <v>#REF!</v>
      </c>
      <c r="F9852" s="9" t="e">
        <f>INDEX(#REF!:#REF!,MATCH($D9852,#REF!:#REF!,0),MATCH(#REF!,#REF!:#REF!,0))</f>
        <v>#REF!</v>
      </c>
    </row>
    <row r="9853" spans="1:6" ht="16.5" x14ac:dyDescent="0.3">
      <c r="A9853" s="9" t="s">
        <v>12472</v>
      </c>
      <c r="B9853" s="9" t="s">
        <v>3229</v>
      </c>
      <c r="C9853" s="10">
        <v>46992</v>
      </c>
      <c r="D9853" s="9">
        <v>1887308636</v>
      </c>
      <c r="E9853" s="9" t="e">
        <f>INDEX(#REF!:#REF!,MATCH($D9853,#REF!:#REF!,0),MATCH(#REF!,#REF!:#REF!,0))</f>
        <v>#REF!</v>
      </c>
      <c r="F9853" s="9" t="e">
        <f>INDEX(#REF!:#REF!,MATCH($D9853,#REF!:#REF!,0),MATCH(#REF!,#REF!:#REF!,0))</f>
        <v>#REF!</v>
      </c>
    </row>
    <row r="9854" spans="1:6" ht="16.5" x14ac:dyDescent="0.3">
      <c r="A9854" s="9" t="s">
        <v>12471</v>
      </c>
      <c r="B9854" s="9" t="s">
        <v>2424</v>
      </c>
      <c r="C9854" s="10">
        <v>29795</v>
      </c>
      <c r="D9854" s="9">
        <v>9155356869</v>
      </c>
      <c r="E9854" s="9" t="e">
        <f>INDEX(#REF!:#REF!,MATCH($D9854,#REF!:#REF!,0),MATCH(#REF!,#REF!:#REF!,0))</f>
        <v>#REF!</v>
      </c>
      <c r="F9854" s="9" t="e">
        <f>INDEX(#REF!:#REF!,MATCH($D9854,#REF!:#REF!,0),MATCH(#REF!,#REF!:#REF!,0))</f>
        <v>#REF!</v>
      </c>
    </row>
    <row r="9855" spans="1:6" ht="16.5" x14ac:dyDescent="0.3">
      <c r="A9855" s="9" t="s">
        <v>12470</v>
      </c>
      <c r="B9855" s="9" t="s">
        <v>3720</v>
      </c>
      <c r="C9855" s="10">
        <v>56973</v>
      </c>
      <c r="D9855" s="9">
        <v>7088886472</v>
      </c>
      <c r="E9855" s="9" t="e">
        <f>INDEX(#REF!:#REF!,MATCH($D9855,#REF!:#REF!,0),MATCH(#REF!,#REF!:#REF!,0))</f>
        <v>#REF!</v>
      </c>
      <c r="F9855" s="9" t="e">
        <f>INDEX(#REF!:#REF!,MATCH($D9855,#REF!:#REF!,0),MATCH(#REF!,#REF!:#REF!,0))</f>
        <v>#REF!</v>
      </c>
    </row>
    <row r="9856" spans="1:6" ht="16.5" x14ac:dyDescent="0.3">
      <c r="A9856" s="9" t="s">
        <v>12469</v>
      </c>
      <c r="B9856" s="9" t="s">
        <v>3430</v>
      </c>
      <c r="C9856" s="10">
        <v>52440</v>
      </c>
      <c r="D9856" s="9">
        <v>7118642576</v>
      </c>
      <c r="E9856" s="9" t="e">
        <f>INDEX(#REF!:#REF!,MATCH($D9856,#REF!:#REF!,0),MATCH(#REF!,#REF!:#REF!,0))</f>
        <v>#REF!</v>
      </c>
      <c r="F9856" s="9" t="e">
        <f>INDEX(#REF!:#REF!,MATCH($D9856,#REF!:#REF!,0),MATCH(#REF!,#REF!:#REF!,0))</f>
        <v>#REF!</v>
      </c>
    </row>
    <row r="9857" spans="1:6" ht="16.5" x14ac:dyDescent="0.3">
      <c r="A9857" s="9" t="s">
        <v>12468</v>
      </c>
      <c r="B9857" s="9" t="s">
        <v>2015</v>
      </c>
      <c r="C9857" s="10">
        <v>54773</v>
      </c>
      <c r="D9857" s="9">
        <v>1992195951</v>
      </c>
      <c r="E9857" s="9" t="e">
        <f>INDEX(#REF!:#REF!,MATCH($D9857,#REF!:#REF!,0),MATCH(#REF!,#REF!:#REF!,0))</f>
        <v>#REF!</v>
      </c>
      <c r="F9857" s="9" t="e">
        <f>INDEX(#REF!:#REF!,MATCH($D9857,#REF!:#REF!,0),MATCH(#REF!,#REF!:#REF!,0))</f>
        <v>#REF!</v>
      </c>
    </row>
    <row r="9858" spans="1:6" ht="16.5" x14ac:dyDescent="0.3">
      <c r="A9858" s="9" t="s">
        <v>12467</v>
      </c>
      <c r="B9858" s="9" t="s">
        <v>2017</v>
      </c>
      <c r="C9858" s="10">
        <v>25463</v>
      </c>
      <c r="D9858" s="9">
        <v>3509620267</v>
      </c>
      <c r="E9858" s="9" t="e">
        <f>INDEX(#REF!:#REF!,MATCH($D9858,#REF!:#REF!,0),MATCH(#REF!,#REF!:#REF!,0))</f>
        <v>#REF!</v>
      </c>
      <c r="F9858" s="9" t="e">
        <f>INDEX(#REF!:#REF!,MATCH($D9858,#REF!:#REF!,0),MATCH(#REF!,#REF!:#REF!,0))</f>
        <v>#REF!</v>
      </c>
    </row>
    <row r="9859" spans="1:6" ht="16.5" x14ac:dyDescent="0.3">
      <c r="A9859" s="9" t="s">
        <v>12466</v>
      </c>
      <c r="B9859" s="9" t="s">
        <v>2914</v>
      </c>
      <c r="C9859" s="10">
        <v>15554</v>
      </c>
      <c r="D9859" s="9">
        <v>8419732141</v>
      </c>
      <c r="E9859" s="9" t="e">
        <f>INDEX(#REF!:#REF!,MATCH($D9859,#REF!:#REF!,0),MATCH(#REF!,#REF!:#REF!,0))</f>
        <v>#REF!</v>
      </c>
      <c r="F9859" s="9" t="e">
        <f>INDEX(#REF!:#REF!,MATCH($D9859,#REF!:#REF!,0),MATCH(#REF!,#REF!:#REF!,0))</f>
        <v>#REF!</v>
      </c>
    </row>
    <row r="9860" spans="1:6" ht="16.5" x14ac:dyDescent="0.3">
      <c r="A9860" s="9" t="s">
        <v>12465</v>
      </c>
      <c r="B9860" s="9" t="s">
        <v>2250</v>
      </c>
      <c r="C9860" s="10">
        <v>58441</v>
      </c>
      <c r="D9860" s="9">
        <v>8565880958</v>
      </c>
      <c r="E9860" s="9" t="e">
        <f>INDEX(#REF!:#REF!,MATCH($D9860,#REF!:#REF!,0),MATCH(#REF!,#REF!:#REF!,0))</f>
        <v>#REF!</v>
      </c>
      <c r="F9860" s="9" t="e">
        <f>INDEX(#REF!:#REF!,MATCH($D9860,#REF!:#REF!,0),MATCH(#REF!,#REF!:#REF!,0))</f>
        <v>#REF!</v>
      </c>
    </row>
    <row r="9861" spans="1:6" ht="16.5" x14ac:dyDescent="0.3">
      <c r="A9861" s="9" t="s">
        <v>12464</v>
      </c>
      <c r="B9861" s="9" t="s">
        <v>2707</v>
      </c>
      <c r="C9861" s="10">
        <v>22872</v>
      </c>
      <c r="D9861" s="9">
        <v>9815158015</v>
      </c>
      <c r="E9861" s="9" t="e">
        <f>INDEX(#REF!:#REF!,MATCH($D9861,#REF!:#REF!,0),MATCH(#REF!,#REF!:#REF!,0))</f>
        <v>#REF!</v>
      </c>
      <c r="F9861" s="9" t="e">
        <f>INDEX(#REF!:#REF!,MATCH($D9861,#REF!:#REF!,0),MATCH(#REF!,#REF!:#REF!,0))</f>
        <v>#REF!</v>
      </c>
    </row>
    <row r="9862" spans="1:6" ht="16.5" x14ac:dyDescent="0.3">
      <c r="A9862" s="9" t="s">
        <v>12463</v>
      </c>
      <c r="B9862" s="9" t="s">
        <v>2185</v>
      </c>
      <c r="C9862" s="10">
        <v>41715</v>
      </c>
      <c r="D9862" s="9">
        <v>8808097757</v>
      </c>
      <c r="E9862" s="9" t="e">
        <f>INDEX(#REF!:#REF!,MATCH($D9862,#REF!:#REF!,0),MATCH(#REF!,#REF!:#REF!,0))</f>
        <v>#REF!</v>
      </c>
      <c r="F9862" s="9" t="e">
        <f>INDEX(#REF!:#REF!,MATCH($D9862,#REF!:#REF!,0),MATCH(#REF!,#REF!:#REF!,0))</f>
        <v>#REF!</v>
      </c>
    </row>
    <row r="9863" spans="1:6" ht="16.5" x14ac:dyDescent="0.3">
      <c r="A9863" s="9" t="s">
        <v>12462</v>
      </c>
      <c r="B9863" s="9" t="s">
        <v>1951</v>
      </c>
      <c r="C9863" s="10">
        <v>25054</v>
      </c>
      <c r="D9863" s="9">
        <v>3779559293</v>
      </c>
      <c r="E9863" s="9" t="e">
        <f>INDEX(#REF!:#REF!,MATCH($D9863,#REF!:#REF!,0),MATCH(#REF!,#REF!:#REF!,0))</f>
        <v>#REF!</v>
      </c>
      <c r="F9863" s="9" t="e">
        <f>INDEX(#REF!:#REF!,MATCH($D9863,#REF!:#REF!,0),MATCH(#REF!,#REF!:#REF!,0))</f>
        <v>#REF!</v>
      </c>
    </row>
    <row r="9864" spans="1:6" ht="16.5" x14ac:dyDescent="0.3">
      <c r="A9864" s="9" t="s">
        <v>12461</v>
      </c>
      <c r="B9864" s="9" t="s">
        <v>2476</v>
      </c>
      <c r="C9864" s="10">
        <v>16973</v>
      </c>
      <c r="D9864" s="9">
        <v>9727426344</v>
      </c>
      <c r="E9864" s="9" t="e">
        <f>INDEX(#REF!:#REF!,MATCH($D9864,#REF!:#REF!,0),MATCH(#REF!,#REF!:#REF!,0))</f>
        <v>#REF!</v>
      </c>
      <c r="F9864" s="9" t="e">
        <f>INDEX(#REF!:#REF!,MATCH($D9864,#REF!:#REF!,0),MATCH(#REF!,#REF!:#REF!,0))</f>
        <v>#REF!</v>
      </c>
    </row>
    <row r="9865" spans="1:6" ht="16.5" x14ac:dyDescent="0.3">
      <c r="A9865" s="9" t="s">
        <v>12460</v>
      </c>
      <c r="B9865" s="9" t="s">
        <v>2974</v>
      </c>
      <c r="C9865" s="10">
        <v>31974</v>
      </c>
      <c r="D9865" s="9">
        <v>1718344562</v>
      </c>
      <c r="E9865" s="9" t="e">
        <f>INDEX(#REF!:#REF!,MATCH($D9865,#REF!:#REF!,0),MATCH(#REF!,#REF!:#REF!,0))</f>
        <v>#REF!</v>
      </c>
      <c r="F9865" s="9" t="e">
        <f>INDEX(#REF!:#REF!,MATCH($D9865,#REF!:#REF!,0),MATCH(#REF!,#REF!:#REF!,0))</f>
        <v>#REF!</v>
      </c>
    </row>
    <row r="9866" spans="1:6" ht="16.5" x14ac:dyDescent="0.3">
      <c r="A9866" s="9" t="s">
        <v>12459</v>
      </c>
      <c r="B9866" s="9" t="s">
        <v>2544</v>
      </c>
      <c r="C9866" s="10">
        <v>54218</v>
      </c>
      <c r="D9866" s="9">
        <v>4730395069</v>
      </c>
      <c r="E9866" s="9" t="e">
        <f>INDEX(#REF!:#REF!,MATCH($D9866,#REF!:#REF!,0),MATCH(#REF!,#REF!:#REF!,0))</f>
        <v>#REF!</v>
      </c>
      <c r="F9866" s="9" t="e">
        <f>INDEX(#REF!:#REF!,MATCH($D9866,#REF!:#REF!,0),MATCH(#REF!,#REF!:#REF!,0))</f>
        <v>#REF!</v>
      </c>
    </row>
    <row r="9867" spans="1:6" ht="16.5" x14ac:dyDescent="0.3">
      <c r="A9867" s="9" t="s">
        <v>12458</v>
      </c>
      <c r="B9867" s="9" t="s">
        <v>2396</v>
      </c>
      <c r="C9867" s="10">
        <v>52866</v>
      </c>
      <c r="D9867" s="9">
        <v>8401146046</v>
      </c>
      <c r="E9867" s="9" t="e">
        <f>INDEX(#REF!:#REF!,MATCH($D9867,#REF!:#REF!,0),MATCH(#REF!,#REF!:#REF!,0))</f>
        <v>#REF!</v>
      </c>
      <c r="F9867" s="9" t="e">
        <f>INDEX(#REF!:#REF!,MATCH($D9867,#REF!:#REF!,0),MATCH(#REF!,#REF!:#REF!,0))</f>
        <v>#REF!</v>
      </c>
    </row>
    <row r="9868" spans="1:6" ht="16.5" x14ac:dyDescent="0.3">
      <c r="A9868" s="9" t="s">
        <v>12457</v>
      </c>
      <c r="B9868" s="9" t="s">
        <v>2420</v>
      </c>
      <c r="C9868" s="10">
        <v>18420</v>
      </c>
      <c r="D9868" s="9">
        <v>7098438871</v>
      </c>
      <c r="E9868" s="9" t="e">
        <f>INDEX(#REF!:#REF!,MATCH($D9868,#REF!:#REF!,0),MATCH(#REF!,#REF!:#REF!,0))</f>
        <v>#REF!</v>
      </c>
      <c r="F9868" s="9" t="e">
        <f>INDEX(#REF!:#REF!,MATCH($D9868,#REF!:#REF!,0),MATCH(#REF!,#REF!:#REF!,0))</f>
        <v>#REF!</v>
      </c>
    </row>
    <row r="9869" spans="1:6" ht="16.5" x14ac:dyDescent="0.3">
      <c r="A9869" s="9" t="s">
        <v>12456</v>
      </c>
      <c r="B9869" s="9" t="s">
        <v>2875</v>
      </c>
      <c r="C9869" s="10">
        <v>17906</v>
      </c>
      <c r="D9869" s="9">
        <v>8346855079</v>
      </c>
      <c r="E9869" s="9" t="e">
        <f>INDEX(#REF!:#REF!,MATCH($D9869,#REF!:#REF!,0),MATCH(#REF!,#REF!:#REF!,0))</f>
        <v>#REF!</v>
      </c>
      <c r="F9869" s="9" t="e">
        <f>INDEX(#REF!:#REF!,MATCH($D9869,#REF!:#REF!,0),MATCH(#REF!,#REF!:#REF!,0))</f>
        <v>#REF!</v>
      </c>
    </row>
    <row r="9870" spans="1:6" ht="16.5" x14ac:dyDescent="0.3">
      <c r="A9870" s="9" t="s">
        <v>12455</v>
      </c>
      <c r="B9870" s="9" t="s">
        <v>2029</v>
      </c>
      <c r="C9870" s="10">
        <v>44786</v>
      </c>
      <c r="D9870" s="9">
        <v>2402470968</v>
      </c>
      <c r="E9870" s="9" t="e">
        <f>INDEX(#REF!:#REF!,MATCH($D9870,#REF!:#REF!,0),MATCH(#REF!,#REF!:#REF!,0))</f>
        <v>#REF!</v>
      </c>
      <c r="F9870" s="9" t="e">
        <f>INDEX(#REF!:#REF!,MATCH($D9870,#REF!:#REF!,0),MATCH(#REF!,#REF!:#REF!,0))</f>
        <v>#REF!</v>
      </c>
    </row>
    <row r="9871" spans="1:6" ht="16.5" x14ac:dyDescent="0.3">
      <c r="A9871" s="9" t="s">
        <v>12454</v>
      </c>
      <c r="B9871" s="9" t="s">
        <v>3049</v>
      </c>
      <c r="C9871" s="10">
        <v>54142</v>
      </c>
      <c r="D9871" s="9">
        <v>7533163729</v>
      </c>
      <c r="E9871" s="9" t="e">
        <f>INDEX(#REF!:#REF!,MATCH($D9871,#REF!:#REF!,0),MATCH(#REF!,#REF!:#REF!,0))</f>
        <v>#REF!</v>
      </c>
      <c r="F9871" s="9" t="e">
        <f>INDEX(#REF!:#REF!,MATCH($D9871,#REF!:#REF!,0),MATCH(#REF!,#REF!:#REF!,0))</f>
        <v>#REF!</v>
      </c>
    </row>
    <row r="9872" spans="1:6" ht="16.5" x14ac:dyDescent="0.3">
      <c r="A9872" s="9" t="s">
        <v>12453</v>
      </c>
      <c r="B9872" s="9" t="s">
        <v>2112</v>
      </c>
      <c r="C9872" s="10">
        <v>42223</v>
      </c>
      <c r="D9872" s="9">
        <v>1888605537</v>
      </c>
      <c r="E9872" s="9" t="e">
        <f>INDEX(#REF!:#REF!,MATCH($D9872,#REF!:#REF!,0),MATCH(#REF!,#REF!:#REF!,0))</f>
        <v>#REF!</v>
      </c>
      <c r="F9872" s="9" t="e">
        <f>INDEX(#REF!:#REF!,MATCH($D9872,#REF!:#REF!,0),MATCH(#REF!,#REF!:#REF!,0))</f>
        <v>#REF!</v>
      </c>
    </row>
    <row r="9873" spans="1:6" ht="16.5" x14ac:dyDescent="0.3">
      <c r="A9873" s="9" t="s">
        <v>12452</v>
      </c>
      <c r="B9873" s="9" t="s">
        <v>1949</v>
      </c>
      <c r="C9873" s="10">
        <v>32408</v>
      </c>
      <c r="D9873" s="9">
        <v>4009257075</v>
      </c>
      <c r="E9873" s="9" t="e">
        <f>INDEX(#REF!:#REF!,MATCH($D9873,#REF!:#REF!,0),MATCH(#REF!,#REF!:#REF!,0))</f>
        <v>#REF!</v>
      </c>
      <c r="F9873" s="9" t="e">
        <f>INDEX(#REF!:#REF!,MATCH($D9873,#REF!:#REF!,0),MATCH(#REF!,#REF!:#REF!,0))</f>
        <v>#REF!</v>
      </c>
    </row>
    <row r="9874" spans="1:6" ht="16.5" x14ac:dyDescent="0.3">
      <c r="A9874" s="9" t="s">
        <v>12451</v>
      </c>
      <c r="B9874" s="9" t="s">
        <v>3720</v>
      </c>
      <c r="C9874" s="10">
        <v>17453</v>
      </c>
      <c r="D9874" s="9">
        <v>7269614199</v>
      </c>
      <c r="E9874" s="9" t="e">
        <f>INDEX(#REF!:#REF!,MATCH($D9874,#REF!:#REF!,0),MATCH(#REF!,#REF!:#REF!,0))</f>
        <v>#REF!</v>
      </c>
      <c r="F9874" s="9" t="e">
        <f>INDEX(#REF!:#REF!,MATCH($D9874,#REF!:#REF!,0),MATCH(#REF!,#REF!:#REF!,0))</f>
        <v>#REF!</v>
      </c>
    </row>
    <row r="9875" spans="1:6" ht="16.5" x14ac:dyDescent="0.3">
      <c r="A9875" s="9" t="s">
        <v>12450</v>
      </c>
      <c r="B9875" s="9" t="s">
        <v>3357</v>
      </c>
      <c r="C9875" s="10">
        <v>25977</v>
      </c>
      <c r="D9875" s="9">
        <v>5142790693</v>
      </c>
      <c r="E9875" s="9" t="e">
        <f>INDEX(#REF!:#REF!,MATCH($D9875,#REF!:#REF!,0),MATCH(#REF!,#REF!:#REF!,0))</f>
        <v>#REF!</v>
      </c>
      <c r="F9875" s="9" t="e">
        <f>INDEX(#REF!:#REF!,MATCH($D9875,#REF!:#REF!,0),MATCH(#REF!,#REF!:#REF!,0))</f>
        <v>#REF!</v>
      </c>
    </row>
    <row r="9876" spans="1:6" ht="16.5" x14ac:dyDescent="0.3">
      <c r="A9876" s="9" t="s">
        <v>12449</v>
      </c>
      <c r="B9876" s="9" t="s">
        <v>2312</v>
      </c>
      <c r="C9876" s="10">
        <v>18765</v>
      </c>
      <c r="D9876" s="9">
        <v>4359854056</v>
      </c>
      <c r="E9876" s="9" t="e">
        <f>INDEX(#REF!:#REF!,MATCH($D9876,#REF!:#REF!,0),MATCH(#REF!,#REF!:#REF!,0))</f>
        <v>#REF!</v>
      </c>
      <c r="F9876" s="9" t="e">
        <f>INDEX(#REF!:#REF!,MATCH($D9876,#REF!:#REF!,0),MATCH(#REF!,#REF!:#REF!,0))</f>
        <v>#REF!</v>
      </c>
    </row>
    <row r="9877" spans="1:6" ht="16.5" x14ac:dyDescent="0.3">
      <c r="A9877" s="9" t="s">
        <v>12448</v>
      </c>
      <c r="B9877" s="9" t="s">
        <v>2140</v>
      </c>
      <c r="C9877" s="10">
        <v>23530</v>
      </c>
      <c r="D9877" s="9">
        <v>532074068</v>
      </c>
      <c r="E9877" s="9" t="e">
        <f>INDEX(#REF!:#REF!,MATCH($D9877,#REF!:#REF!,0),MATCH(#REF!,#REF!:#REF!,0))</f>
        <v>#REF!</v>
      </c>
      <c r="F9877" s="9" t="e">
        <f>INDEX(#REF!:#REF!,MATCH($D9877,#REF!:#REF!,0),MATCH(#REF!,#REF!:#REF!,0))</f>
        <v>#REF!</v>
      </c>
    </row>
    <row r="9878" spans="1:6" ht="16.5" x14ac:dyDescent="0.3">
      <c r="A9878" s="9" t="s">
        <v>12447</v>
      </c>
      <c r="B9878" s="9" t="s">
        <v>2171</v>
      </c>
      <c r="C9878" s="10">
        <v>11471</v>
      </c>
      <c r="D9878" s="9">
        <v>4328154427</v>
      </c>
      <c r="E9878" s="9" t="e">
        <f>INDEX(#REF!:#REF!,MATCH($D9878,#REF!:#REF!,0),MATCH(#REF!,#REF!:#REF!,0))</f>
        <v>#REF!</v>
      </c>
      <c r="F9878" s="9" t="e">
        <f>INDEX(#REF!:#REF!,MATCH($D9878,#REF!:#REF!,0),MATCH(#REF!,#REF!:#REF!,0))</f>
        <v>#REF!</v>
      </c>
    </row>
    <row r="9879" spans="1:6" ht="16.5" x14ac:dyDescent="0.3">
      <c r="A9879" s="9" t="s">
        <v>12446</v>
      </c>
      <c r="B9879" s="9" t="s">
        <v>2161</v>
      </c>
      <c r="C9879" s="10">
        <v>46341</v>
      </c>
      <c r="D9879" s="9">
        <v>4223282808</v>
      </c>
      <c r="E9879" s="9" t="e">
        <f>INDEX(#REF!:#REF!,MATCH($D9879,#REF!:#REF!,0),MATCH(#REF!,#REF!:#REF!,0))</f>
        <v>#REF!</v>
      </c>
      <c r="F9879" s="9" t="e">
        <f>INDEX(#REF!:#REF!,MATCH($D9879,#REF!:#REF!,0),MATCH(#REF!,#REF!:#REF!,0))</f>
        <v>#REF!</v>
      </c>
    </row>
    <row r="9880" spans="1:6" ht="16.5" x14ac:dyDescent="0.3">
      <c r="A9880" s="9" t="s">
        <v>12445</v>
      </c>
      <c r="B9880" s="9" t="s">
        <v>3478</v>
      </c>
      <c r="C9880" s="10">
        <v>54726</v>
      </c>
      <c r="D9880" s="9">
        <v>1263903657</v>
      </c>
      <c r="E9880" s="9" t="e">
        <f>INDEX(#REF!:#REF!,MATCH($D9880,#REF!:#REF!,0),MATCH(#REF!,#REF!:#REF!,0))</f>
        <v>#REF!</v>
      </c>
      <c r="F9880" s="9" t="e">
        <f>INDEX(#REF!:#REF!,MATCH($D9880,#REF!:#REF!,0),MATCH(#REF!,#REF!:#REF!,0))</f>
        <v>#REF!</v>
      </c>
    </row>
    <row r="9881" spans="1:6" ht="16.5" x14ac:dyDescent="0.3">
      <c r="A9881" s="9" t="s">
        <v>12444</v>
      </c>
      <c r="B9881" s="9" t="s">
        <v>1971</v>
      </c>
      <c r="C9881" s="10">
        <v>17403</v>
      </c>
      <c r="D9881" s="9">
        <v>3554301841</v>
      </c>
      <c r="E9881" s="9" t="e">
        <f>INDEX(#REF!:#REF!,MATCH($D9881,#REF!:#REF!,0),MATCH(#REF!,#REF!:#REF!,0))</f>
        <v>#REF!</v>
      </c>
      <c r="F9881" s="9" t="e">
        <f>INDEX(#REF!:#REF!,MATCH($D9881,#REF!:#REF!,0),MATCH(#REF!,#REF!:#REF!,0))</f>
        <v>#REF!</v>
      </c>
    </row>
    <row r="9882" spans="1:6" ht="16.5" x14ac:dyDescent="0.3">
      <c r="A9882" s="9" t="s">
        <v>12443</v>
      </c>
      <c r="B9882" s="9" t="s">
        <v>2921</v>
      </c>
      <c r="C9882" s="10">
        <v>51338</v>
      </c>
      <c r="D9882" s="9">
        <v>4342145855</v>
      </c>
      <c r="E9882" s="9" t="e">
        <f>INDEX(#REF!:#REF!,MATCH($D9882,#REF!:#REF!,0),MATCH(#REF!,#REF!:#REF!,0))</f>
        <v>#REF!</v>
      </c>
      <c r="F9882" s="9" t="e">
        <f>INDEX(#REF!:#REF!,MATCH($D9882,#REF!:#REF!,0),MATCH(#REF!,#REF!:#REF!,0))</f>
        <v>#REF!</v>
      </c>
    </row>
    <row r="9883" spans="1:6" ht="16.5" x14ac:dyDescent="0.3">
      <c r="A9883" s="9" t="s">
        <v>12442</v>
      </c>
      <c r="B9883" s="9" t="s">
        <v>2201</v>
      </c>
      <c r="C9883" s="10">
        <v>52414</v>
      </c>
      <c r="D9883" s="9">
        <v>8346855079</v>
      </c>
      <c r="E9883" s="9" t="e">
        <f>INDEX(#REF!:#REF!,MATCH($D9883,#REF!:#REF!,0),MATCH(#REF!,#REF!:#REF!,0))</f>
        <v>#REF!</v>
      </c>
      <c r="F9883" s="9" t="e">
        <f>INDEX(#REF!:#REF!,MATCH($D9883,#REF!:#REF!,0),MATCH(#REF!,#REF!:#REF!,0))</f>
        <v>#REF!</v>
      </c>
    </row>
    <row r="9884" spans="1:6" ht="16.5" x14ac:dyDescent="0.3">
      <c r="A9884" s="9" t="s">
        <v>12441</v>
      </c>
      <c r="B9884" s="9" t="s">
        <v>2918</v>
      </c>
      <c r="C9884" s="10">
        <v>26487</v>
      </c>
      <c r="D9884" s="9">
        <v>9287480133</v>
      </c>
      <c r="E9884" s="9" t="e">
        <f>INDEX(#REF!:#REF!,MATCH($D9884,#REF!:#REF!,0),MATCH(#REF!,#REF!:#REF!,0))</f>
        <v>#REF!</v>
      </c>
      <c r="F9884" s="9" t="e">
        <f>INDEX(#REF!:#REF!,MATCH($D9884,#REF!:#REF!,0),MATCH(#REF!,#REF!:#REF!,0))</f>
        <v>#REF!</v>
      </c>
    </row>
    <row r="9885" spans="1:6" ht="16.5" x14ac:dyDescent="0.3">
      <c r="A9885" s="9" t="s">
        <v>12440</v>
      </c>
      <c r="B9885" s="9" t="s">
        <v>2511</v>
      </c>
      <c r="C9885" s="10">
        <v>47831</v>
      </c>
      <c r="D9885" s="9">
        <v>8034345962</v>
      </c>
      <c r="E9885" s="9" t="e">
        <f>INDEX(#REF!:#REF!,MATCH($D9885,#REF!:#REF!,0),MATCH(#REF!,#REF!:#REF!,0))</f>
        <v>#REF!</v>
      </c>
      <c r="F9885" s="9" t="e">
        <f>INDEX(#REF!:#REF!,MATCH($D9885,#REF!:#REF!,0),MATCH(#REF!,#REF!:#REF!,0))</f>
        <v>#REF!</v>
      </c>
    </row>
    <row r="9886" spans="1:6" ht="16.5" x14ac:dyDescent="0.3">
      <c r="A9886" s="9" t="s">
        <v>12439</v>
      </c>
      <c r="B9886" s="9" t="s">
        <v>2521</v>
      </c>
      <c r="C9886" s="10">
        <v>19823</v>
      </c>
      <c r="D9886" s="9">
        <v>992720575</v>
      </c>
      <c r="E9886" s="9" t="e">
        <f>INDEX(#REF!:#REF!,MATCH($D9886,#REF!:#REF!,0),MATCH(#REF!,#REF!:#REF!,0))</f>
        <v>#REF!</v>
      </c>
      <c r="F9886" s="9" t="e">
        <f>INDEX(#REF!:#REF!,MATCH($D9886,#REF!:#REF!,0),MATCH(#REF!,#REF!:#REF!,0))</f>
        <v>#REF!</v>
      </c>
    </row>
    <row r="9887" spans="1:6" ht="16.5" x14ac:dyDescent="0.3">
      <c r="A9887" s="9" t="s">
        <v>12438</v>
      </c>
      <c r="B9887" s="9" t="s">
        <v>2954</v>
      </c>
      <c r="C9887" s="10">
        <v>52752</v>
      </c>
      <c r="D9887" s="9">
        <v>5588978080</v>
      </c>
      <c r="E9887" s="9" t="e">
        <f>INDEX(#REF!:#REF!,MATCH($D9887,#REF!:#REF!,0),MATCH(#REF!,#REF!:#REF!,0))</f>
        <v>#REF!</v>
      </c>
      <c r="F9887" s="9" t="e">
        <f>INDEX(#REF!:#REF!,MATCH($D9887,#REF!:#REF!,0),MATCH(#REF!,#REF!:#REF!,0))</f>
        <v>#REF!</v>
      </c>
    </row>
    <row r="9888" spans="1:6" ht="16.5" x14ac:dyDescent="0.3">
      <c r="A9888" s="9" t="s">
        <v>12437</v>
      </c>
      <c r="B9888" s="9" t="s">
        <v>2044</v>
      </c>
      <c r="C9888" s="10">
        <v>41375</v>
      </c>
      <c r="D9888" s="9">
        <v>5795848808</v>
      </c>
      <c r="E9888" s="9" t="e">
        <f>INDEX(#REF!:#REF!,MATCH($D9888,#REF!:#REF!,0),MATCH(#REF!,#REF!:#REF!,0))</f>
        <v>#REF!</v>
      </c>
      <c r="F9888" s="9" t="e">
        <f>INDEX(#REF!:#REF!,MATCH($D9888,#REF!:#REF!,0),MATCH(#REF!,#REF!:#REF!,0))</f>
        <v>#REF!</v>
      </c>
    </row>
    <row r="9889" spans="1:6" ht="16.5" x14ac:dyDescent="0.3">
      <c r="A9889" s="9" t="s">
        <v>12436</v>
      </c>
      <c r="B9889" s="9" t="s">
        <v>3309</v>
      </c>
      <c r="C9889" s="10">
        <v>31366</v>
      </c>
      <c r="D9889" s="9">
        <v>8552526727</v>
      </c>
      <c r="E9889" s="9" t="e">
        <f>INDEX(#REF!:#REF!,MATCH($D9889,#REF!:#REF!,0),MATCH(#REF!,#REF!:#REF!,0))</f>
        <v>#REF!</v>
      </c>
      <c r="F9889" s="9" t="e">
        <f>INDEX(#REF!:#REF!,MATCH($D9889,#REF!:#REF!,0),MATCH(#REF!,#REF!:#REF!,0))</f>
        <v>#REF!</v>
      </c>
    </row>
    <row r="9890" spans="1:6" ht="16.5" x14ac:dyDescent="0.3">
      <c r="A9890" s="9" t="s">
        <v>12435</v>
      </c>
      <c r="B9890" s="9" t="s">
        <v>2970</v>
      </c>
      <c r="C9890" s="10">
        <v>20409</v>
      </c>
      <c r="D9890" s="9">
        <v>5588978080</v>
      </c>
      <c r="E9890" s="9" t="e">
        <f>INDEX(#REF!:#REF!,MATCH($D9890,#REF!:#REF!,0),MATCH(#REF!,#REF!:#REF!,0))</f>
        <v>#REF!</v>
      </c>
      <c r="F9890" s="9" t="e">
        <f>INDEX(#REF!:#REF!,MATCH($D9890,#REF!:#REF!,0),MATCH(#REF!,#REF!:#REF!,0))</f>
        <v>#REF!</v>
      </c>
    </row>
    <row r="9891" spans="1:6" ht="16.5" x14ac:dyDescent="0.3">
      <c r="A9891" s="9" t="s">
        <v>12434</v>
      </c>
      <c r="B9891" s="9" t="s">
        <v>2165</v>
      </c>
      <c r="C9891" s="10">
        <v>17536</v>
      </c>
      <c r="D9891" s="9">
        <v>5907724676</v>
      </c>
      <c r="E9891" s="9" t="e">
        <f>INDEX(#REF!:#REF!,MATCH($D9891,#REF!:#REF!,0),MATCH(#REF!,#REF!:#REF!,0))</f>
        <v>#REF!</v>
      </c>
      <c r="F9891" s="9" t="e">
        <f>INDEX(#REF!:#REF!,MATCH($D9891,#REF!:#REF!,0),MATCH(#REF!,#REF!:#REF!,0))</f>
        <v>#REF!</v>
      </c>
    </row>
    <row r="9892" spans="1:6" ht="16.5" x14ac:dyDescent="0.3">
      <c r="A9892" s="9" t="s">
        <v>12433</v>
      </c>
      <c r="B9892" s="9" t="s">
        <v>2420</v>
      </c>
      <c r="C9892" s="10">
        <v>42459</v>
      </c>
      <c r="D9892" s="9">
        <v>5372344725</v>
      </c>
      <c r="E9892" s="9" t="e">
        <f>INDEX(#REF!:#REF!,MATCH($D9892,#REF!:#REF!,0),MATCH(#REF!,#REF!:#REF!,0))</f>
        <v>#REF!</v>
      </c>
      <c r="F9892" s="9" t="e">
        <f>INDEX(#REF!:#REF!,MATCH($D9892,#REF!:#REF!,0),MATCH(#REF!,#REF!:#REF!,0))</f>
        <v>#REF!</v>
      </c>
    </row>
    <row r="9893" spans="1:6" ht="16.5" x14ac:dyDescent="0.3">
      <c r="A9893" s="9" t="s">
        <v>12432</v>
      </c>
      <c r="B9893" s="9" t="s">
        <v>2537</v>
      </c>
      <c r="C9893" s="10">
        <v>10754</v>
      </c>
      <c r="D9893" s="9">
        <v>4031884281</v>
      </c>
      <c r="E9893" s="9" t="e">
        <f>INDEX(#REF!:#REF!,MATCH($D9893,#REF!:#REF!,0),MATCH(#REF!,#REF!:#REF!,0))</f>
        <v>#REF!</v>
      </c>
      <c r="F9893" s="9" t="e">
        <f>INDEX(#REF!:#REF!,MATCH($D9893,#REF!:#REF!,0),MATCH(#REF!,#REF!:#REF!,0))</f>
        <v>#REF!</v>
      </c>
    </row>
    <row r="9894" spans="1:6" ht="16.5" x14ac:dyDescent="0.3">
      <c r="A9894" s="9" t="s">
        <v>12431</v>
      </c>
      <c r="B9894" s="9" t="s">
        <v>2123</v>
      </c>
      <c r="C9894" s="10">
        <v>20575</v>
      </c>
      <c r="D9894" s="9">
        <v>8047841793</v>
      </c>
      <c r="E9894" s="9" t="e">
        <f>INDEX(#REF!:#REF!,MATCH($D9894,#REF!:#REF!,0),MATCH(#REF!,#REF!:#REF!,0))</f>
        <v>#REF!</v>
      </c>
      <c r="F9894" s="9" t="e">
        <f>INDEX(#REF!:#REF!,MATCH($D9894,#REF!:#REF!,0),MATCH(#REF!,#REF!:#REF!,0))</f>
        <v>#REF!</v>
      </c>
    </row>
    <row r="9895" spans="1:6" ht="16.5" x14ac:dyDescent="0.3">
      <c r="A9895" s="9" t="s">
        <v>12430</v>
      </c>
      <c r="B9895" s="9" t="s">
        <v>2478</v>
      </c>
      <c r="C9895" s="10">
        <v>51197</v>
      </c>
      <c r="D9895" s="9">
        <v>885693418</v>
      </c>
      <c r="E9895" s="9" t="e">
        <f>INDEX(#REF!:#REF!,MATCH($D9895,#REF!:#REF!,0),MATCH(#REF!,#REF!:#REF!,0))</f>
        <v>#REF!</v>
      </c>
      <c r="F9895" s="9" t="e">
        <f>INDEX(#REF!:#REF!,MATCH($D9895,#REF!:#REF!,0),MATCH(#REF!,#REF!:#REF!,0))</f>
        <v>#REF!</v>
      </c>
    </row>
    <row r="9896" spans="1:6" ht="16.5" x14ac:dyDescent="0.3">
      <c r="A9896" s="9" t="s">
        <v>12429</v>
      </c>
      <c r="B9896" s="9" t="s">
        <v>2153</v>
      </c>
      <c r="C9896" s="10">
        <v>49828</v>
      </c>
      <c r="D9896" s="9">
        <v>4049350750</v>
      </c>
      <c r="E9896" s="9" t="e">
        <f>INDEX(#REF!:#REF!,MATCH($D9896,#REF!:#REF!,0),MATCH(#REF!,#REF!:#REF!,0))</f>
        <v>#REF!</v>
      </c>
      <c r="F9896" s="9" t="e">
        <f>INDEX(#REF!:#REF!,MATCH($D9896,#REF!:#REF!,0),MATCH(#REF!,#REF!:#REF!,0))</f>
        <v>#REF!</v>
      </c>
    </row>
    <row r="9897" spans="1:6" ht="16.5" x14ac:dyDescent="0.3">
      <c r="A9897" s="9" t="s">
        <v>12428</v>
      </c>
      <c r="B9897" s="9" t="s">
        <v>2704</v>
      </c>
      <c r="C9897" s="10">
        <v>21152</v>
      </c>
      <c r="D9897" s="9">
        <v>9155356869</v>
      </c>
      <c r="E9897" s="9" t="e">
        <f>INDEX(#REF!:#REF!,MATCH($D9897,#REF!:#REF!,0),MATCH(#REF!,#REF!:#REF!,0))</f>
        <v>#REF!</v>
      </c>
      <c r="F9897" s="9" t="e">
        <f>INDEX(#REF!:#REF!,MATCH($D9897,#REF!:#REF!,0),MATCH(#REF!,#REF!:#REF!,0))</f>
        <v>#REF!</v>
      </c>
    </row>
    <row r="9898" spans="1:6" ht="16.5" x14ac:dyDescent="0.3">
      <c r="A9898" s="9" t="s">
        <v>12427</v>
      </c>
      <c r="B9898" s="9" t="s">
        <v>2727</v>
      </c>
      <c r="C9898" s="10">
        <v>16951</v>
      </c>
      <c r="D9898" s="9">
        <v>6789690301</v>
      </c>
      <c r="E9898" s="9" t="e">
        <f>INDEX(#REF!:#REF!,MATCH($D9898,#REF!:#REF!,0),MATCH(#REF!,#REF!:#REF!,0))</f>
        <v>#REF!</v>
      </c>
      <c r="F9898" s="9" t="e">
        <f>INDEX(#REF!:#REF!,MATCH($D9898,#REF!:#REF!,0),MATCH(#REF!,#REF!:#REF!,0))</f>
        <v>#REF!</v>
      </c>
    </row>
    <row r="9899" spans="1:6" ht="16.5" x14ac:dyDescent="0.3">
      <c r="A9899" s="9" t="s">
        <v>12426</v>
      </c>
      <c r="B9899" s="9" t="s">
        <v>2528</v>
      </c>
      <c r="C9899" s="10">
        <v>19438</v>
      </c>
      <c r="D9899" s="9">
        <v>5117202538</v>
      </c>
      <c r="E9899" s="9" t="e">
        <f>INDEX(#REF!:#REF!,MATCH($D9899,#REF!:#REF!,0),MATCH(#REF!,#REF!:#REF!,0))</f>
        <v>#REF!</v>
      </c>
      <c r="F9899" s="9" t="e">
        <f>INDEX(#REF!:#REF!,MATCH($D9899,#REF!:#REF!,0),MATCH(#REF!,#REF!:#REF!,0))</f>
        <v>#REF!</v>
      </c>
    </row>
    <row r="9900" spans="1:6" ht="16.5" x14ac:dyDescent="0.3">
      <c r="A9900" s="9" t="s">
        <v>12425</v>
      </c>
      <c r="B9900" s="9" t="s">
        <v>2112</v>
      </c>
      <c r="C9900" s="10">
        <v>45410</v>
      </c>
      <c r="D9900" s="9">
        <v>8044612831</v>
      </c>
      <c r="E9900" s="9" t="e">
        <f>INDEX(#REF!:#REF!,MATCH($D9900,#REF!:#REF!,0),MATCH(#REF!,#REF!:#REF!,0))</f>
        <v>#REF!</v>
      </c>
      <c r="F9900" s="9" t="e">
        <f>INDEX(#REF!:#REF!,MATCH($D9900,#REF!:#REF!,0),MATCH(#REF!,#REF!:#REF!,0))</f>
        <v>#REF!</v>
      </c>
    </row>
    <row r="9901" spans="1:6" ht="16.5" x14ac:dyDescent="0.3">
      <c r="A9901" s="9" t="s">
        <v>12424</v>
      </c>
      <c r="B9901" s="9" t="s">
        <v>1967</v>
      </c>
      <c r="C9901" s="10">
        <v>24774</v>
      </c>
      <c r="D9901" s="9">
        <v>9260254965</v>
      </c>
      <c r="E9901" s="9" t="e">
        <f>INDEX(#REF!:#REF!,MATCH($D9901,#REF!:#REF!,0),MATCH(#REF!,#REF!:#REF!,0))</f>
        <v>#REF!</v>
      </c>
      <c r="F9901" s="9" t="e">
        <f>INDEX(#REF!:#REF!,MATCH($D9901,#REF!:#REF!,0),MATCH(#REF!,#REF!:#REF!,0))</f>
        <v>#REF!</v>
      </c>
    </row>
    <row r="9902" spans="1:6" ht="16.5" x14ac:dyDescent="0.3">
      <c r="A9902" s="9" t="s">
        <v>12423</v>
      </c>
      <c r="B9902" s="9" t="s">
        <v>3222</v>
      </c>
      <c r="C9902" s="10">
        <v>26493</v>
      </c>
      <c r="D9902" s="9">
        <v>7269614199</v>
      </c>
      <c r="E9902" s="9" t="e">
        <f>INDEX(#REF!:#REF!,MATCH($D9902,#REF!:#REF!,0),MATCH(#REF!,#REF!:#REF!,0))</f>
        <v>#REF!</v>
      </c>
      <c r="F9902" s="9" t="e">
        <f>INDEX(#REF!:#REF!,MATCH($D9902,#REF!:#REF!,0),MATCH(#REF!,#REF!:#REF!,0))</f>
        <v>#REF!</v>
      </c>
    </row>
    <row r="9903" spans="1:6" ht="16.5" x14ac:dyDescent="0.3">
      <c r="A9903" s="9" t="s">
        <v>12422</v>
      </c>
      <c r="B9903" s="9" t="s">
        <v>3856</v>
      </c>
      <c r="C9903" s="10">
        <v>31073</v>
      </c>
      <c r="D9903" s="9">
        <v>8377113392</v>
      </c>
      <c r="E9903" s="9" t="e">
        <f>INDEX(#REF!:#REF!,MATCH($D9903,#REF!:#REF!,0),MATCH(#REF!,#REF!:#REF!,0))</f>
        <v>#REF!</v>
      </c>
      <c r="F9903" s="9" t="e">
        <f>INDEX(#REF!:#REF!,MATCH($D9903,#REF!:#REF!,0),MATCH(#REF!,#REF!:#REF!,0))</f>
        <v>#REF!</v>
      </c>
    </row>
    <row r="9904" spans="1:6" ht="16.5" x14ac:dyDescent="0.3">
      <c r="A9904" s="9" t="s">
        <v>12421</v>
      </c>
      <c r="B9904" s="9" t="s">
        <v>2236</v>
      </c>
      <c r="C9904" s="10">
        <v>19232</v>
      </c>
      <c r="D9904" s="9">
        <v>8154943166</v>
      </c>
      <c r="E9904" s="9" t="e">
        <f>INDEX(#REF!:#REF!,MATCH($D9904,#REF!:#REF!,0),MATCH(#REF!,#REF!:#REF!,0))</f>
        <v>#REF!</v>
      </c>
      <c r="F9904" s="9" t="e">
        <f>INDEX(#REF!:#REF!,MATCH($D9904,#REF!:#REF!,0),MATCH(#REF!,#REF!:#REF!,0))</f>
        <v>#REF!</v>
      </c>
    </row>
    <row r="9905" spans="1:6" ht="16.5" x14ac:dyDescent="0.3">
      <c r="A9905" s="9" t="s">
        <v>12420</v>
      </c>
      <c r="B9905" s="9" t="s">
        <v>2015</v>
      </c>
      <c r="C9905" s="10">
        <v>46941</v>
      </c>
      <c r="D9905" s="9">
        <v>8911781207</v>
      </c>
      <c r="E9905" s="9" t="e">
        <f>INDEX(#REF!:#REF!,MATCH($D9905,#REF!:#REF!,0),MATCH(#REF!,#REF!:#REF!,0))</f>
        <v>#REF!</v>
      </c>
      <c r="F9905" s="9" t="e">
        <f>INDEX(#REF!:#REF!,MATCH($D9905,#REF!:#REF!,0),MATCH(#REF!,#REF!:#REF!,0))</f>
        <v>#REF!</v>
      </c>
    </row>
    <row r="9906" spans="1:6" ht="16.5" x14ac:dyDescent="0.3">
      <c r="A9906" s="9" t="s">
        <v>12419</v>
      </c>
      <c r="B9906" s="9" t="s">
        <v>2406</v>
      </c>
      <c r="C9906" s="10">
        <v>32042</v>
      </c>
      <c r="D9906" s="9">
        <v>4359854056</v>
      </c>
      <c r="E9906" s="9" t="e">
        <f>INDEX(#REF!:#REF!,MATCH($D9906,#REF!:#REF!,0),MATCH(#REF!,#REF!:#REF!,0))</f>
        <v>#REF!</v>
      </c>
      <c r="F9906" s="9" t="e">
        <f>INDEX(#REF!:#REF!,MATCH($D9906,#REF!:#REF!,0),MATCH(#REF!,#REF!:#REF!,0))</f>
        <v>#REF!</v>
      </c>
    </row>
    <row r="9907" spans="1:6" ht="16.5" x14ac:dyDescent="0.3">
      <c r="A9907" s="9" t="s">
        <v>12418</v>
      </c>
      <c r="B9907" s="9" t="s">
        <v>2528</v>
      </c>
      <c r="C9907" s="10">
        <v>47663</v>
      </c>
      <c r="D9907" s="9">
        <v>9151658844</v>
      </c>
      <c r="E9907" s="9" t="e">
        <f>INDEX(#REF!:#REF!,MATCH($D9907,#REF!:#REF!,0),MATCH(#REF!,#REF!:#REF!,0))</f>
        <v>#REF!</v>
      </c>
      <c r="F9907" s="9" t="e">
        <f>INDEX(#REF!:#REF!,MATCH($D9907,#REF!:#REF!,0),MATCH(#REF!,#REF!:#REF!,0))</f>
        <v>#REF!</v>
      </c>
    </row>
    <row r="9908" spans="1:6" ht="16.5" x14ac:dyDescent="0.3">
      <c r="A9908" s="9" t="s">
        <v>12417</v>
      </c>
      <c r="B9908" s="9" t="s">
        <v>2942</v>
      </c>
      <c r="C9908" s="10">
        <v>31940</v>
      </c>
      <c r="D9908" s="9">
        <v>7240169995</v>
      </c>
      <c r="E9908" s="9" t="e">
        <f>INDEX(#REF!:#REF!,MATCH($D9908,#REF!:#REF!,0),MATCH(#REF!,#REF!:#REF!,0))</f>
        <v>#REF!</v>
      </c>
      <c r="F9908" s="9" t="e">
        <f>INDEX(#REF!:#REF!,MATCH($D9908,#REF!:#REF!,0),MATCH(#REF!,#REF!:#REF!,0))</f>
        <v>#REF!</v>
      </c>
    </row>
    <row r="9909" spans="1:6" ht="16.5" x14ac:dyDescent="0.3">
      <c r="A9909" s="9" t="s">
        <v>12416</v>
      </c>
      <c r="B9909" s="9" t="s">
        <v>2017</v>
      </c>
      <c r="C9909" s="10">
        <v>28944</v>
      </c>
      <c r="D9909" s="9">
        <v>5203144281</v>
      </c>
      <c r="E9909" s="9" t="e">
        <f>INDEX(#REF!:#REF!,MATCH($D9909,#REF!:#REF!,0),MATCH(#REF!,#REF!:#REF!,0))</f>
        <v>#REF!</v>
      </c>
      <c r="F9909" s="9" t="e">
        <f>INDEX(#REF!:#REF!,MATCH($D9909,#REF!:#REF!,0),MATCH(#REF!,#REF!:#REF!,0))</f>
        <v>#REF!</v>
      </c>
    </row>
    <row r="9910" spans="1:6" ht="16.5" x14ac:dyDescent="0.3">
      <c r="A9910" s="9" t="s">
        <v>12415</v>
      </c>
      <c r="B9910" s="9" t="s">
        <v>2420</v>
      </c>
      <c r="C9910" s="10">
        <v>24744</v>
      </c>
      <c r="D9910" s="9">
        <v>1462166245</v>
      </c>
      <c r="E9910" s="9" t="e">
        <f>INDEX(#REF!:#REF!,MATCH($D9910,#REF!:#REF!,0),MATCH(#REF!,#REF!:#REF!,0))</f>
        <v>#REF!</v>
      </c>
      <c r="F9910" s="9" t="e">
        <f>INDEX(#REF!:#REF!,MATCH($D9910,#REF!:#REF!,0),MATCH(#REF!,#REF!:#REF!,0))</f>
        <v>#REF!</v>
      </c>
    </row>
    <row r="9911" spans="1:6" ht="16.5" x14ac:dyDescent="0.3">
      <c r="A9911" s="9" t="s">
        <v>12414</v>
      </c>
      <c r="B9911" s="9" t="s">
        <v>2474</v>
      </c>
      <c r="C9911" s="10">
        <v>39011</v>
      </c>
      <c r="D9911" s="9">
        <v>9258570278</v>
      </c>
      <c r="E9911" s="9" t="e">
        <f>INDEX(#REF!:#REF!,MATCH($D9911,#REF!:#REF!,0),MATCH(#REF!,#REF!:#REF!,0))</f>
        <v>#REF!</v>
      </c>
      <c r="F9911" s="9" t="e">
        <f>INDEX(#REF!:#REF!,MATCH($D9911,#REF!:#REF!,0),MATCH(#REF!,#REF!:#REF!,0))</f>
        <v>#REF!</v>
      </c>
    </row>
    <row r="9912" spans="1:6" ht="16.5" x14ac:dyDescent="0.3">
      <c r="A9912" s="9" t="s">
        <v>12413</v>
      </c>
      <c r="B9912" s="9" t="s">
        <v>2462</v>
      </c>
      <c r="C9912" s="10">
        <v>22232</v>
      </c>
      <c r="D9912" s="9">
        <v>715518151</v>
      </c>
      <c r="E9912" s="9" t="e">
        <f>INDEX(#REF!:#REF!,MATCH($D9912,#REF!:#REF!,0),MATCH(#REF!,#REF!:#REF!,0))</f>
        <v>#REF!</v>
      </c>
      <c r="F9912" s="9" t="e">
        <f>INDEX(#REF!:#REF!,MATCH($D9912,#REF!:#REF!,0),MATCH(#REF!,#REF!:#REF!,0))</f>
        <v>#REF!</v>
      </c>
    </row>
    <row r="9913" spans="1:6" ht="16.5" x14ac:dyDescent="0.3">
      <c r="A9913" s="9" t="s">
        <v>12412</v>
      </c>
      <c r="B9913" s="9" t="s">
        <v>2315</v>
      </c>
      <c r="C9913" s="10">
        <v>44522</v>
      </c>
      <c r="D9913" s="9">
        <v>7837437543</v>
      </c>
      <c r="E9913" s="9" t="e">
        <f>INDEX(#REF!:#REF!,MATCH($D9913,#REF!:#REF!,0),MATCH(#REF!,#REF!:#REF!,0))</f>
        <v>#REF!</v>
      </c>
      <c r="F9913" s="9" t="e">
        <f>INDEX(#REF!:#REF!,MATCH($D9913,#REF!:#REF!,0),MATCH(#REF!,#REF!:#REF!,0))</f>
        <v>#REF!</v>
      </c>
    </row>
    <row r="9914" spans="1:6" ht="16.5" x14ac:dyDescent="0.3">
      <c r="A9914" s="9" t="s">
        <v>12411</v>
      </c>
      <c r="B9914" s="9" t="s">
        <v>2409</v>
      </c>
      <c r="C9914" s="10">
        <v>35079</v>
      </c>
      <c r="D9914" s="9">
        <v>3145039288</v>
      </c>
      <c r="E9914" s="9" t="e">
        <f>INDEX(#REF!:#REF!,MATCH($D9914,#REF!:#REF!,0),MATCH(#REF!,#REF!:#REF!,0))</f>
        <v>#REF!</v>
      </c>
      <c r="F9914" s="9" t="e">
        <f>INDEX(#REF!:#REF!,MATCH($D9914,#REF!:#REF!,0),MATCH(#REF!,#REF!:#REF!,0))</f>
        <v>#REF!</v>
      </c>
    </row>
    <row r="9915" spans="1:6" ht="16.5" x14ac:dyDescent="0.3">
      <c r="A9915" s="9" t="s">
        <v>12410</v>
      </c>
      <c r="B9915" s="9" t="s">
        <v>2707</v>
      </c>
      <c r="C9915" s="10">
        <v>14672</v>
      </c>
      <c r="D9915" s="9">
        <v>7521557441</v>
      </c>
      <c r="E9915" s="9" t="e">
        <f>INDEX(#REF!:#REF!,MATCH($D9915,#REF!:#REF!,0),MATCH(#REF!,#REF!:#REF!,0))</f>
        <v>#REF!</v>
      </c>
      <c r="F9915" s="9" t="e">
        <f>INDEX(#REF!:#REF!,MATCH($D9915,#REF!:#REF!,0),MATCH(#REF!,#REF!:#REF!,0))</f>
        <v>#REF!</v>
      </c>
    </row>
    <row r="9916" spans="1:6" ht="16.5" x14ac:dyDescent="0.3">
      <c r="A9916" s="9" t="s">
        <v>12409</v>
      </c>
      <c r="B9916" s="9" t="s">
        <v>2169</v>
      </c>
      <c r="C9916" s="10">
        <v>47875</v>
      </c>
      <c r="D9916" s="9">
        <v>844376051</v>
      </c>
      <c r="E9916" s="9" t="e">
        <f>INDEX(#REF!:#REF!,MATCH($D9916,#REF!:#REF!,0),MATCH(#REF!,#REF!:#REF!,0))</f>
        <v>#REF!</v>
      </c>
      <c r="F9916" s="9" t="e">
        <f>INDEX(#REF!:#REF!,MATCH($D9916,#REF!:#REF!,0),MATCH(#REF!,#REF!:#REF!,0))</f>
        <v>#REF!</v>
      </c>
    </row>
    <row r="9917" spans="1:6" ht="16.5" x14ac:dyDescent="0.3">
      <c r="A9917" s="9" t="s">
        <v>12408</v>
      </c>
      <c r="B9917" s="9" t="s">
        <v>3281</v>
      </c>
      <c r="C9917" s="10">
        <v>39554</v>
      </c>
      <c r="D9917" s="9">
        <v>2579936017</v>
      </c>
      <c r="E9917" s="9" t="e">
        <f>INDEX(#REF!:#REF!,MATCH($D9917,#REF!:#REF!,0),MATCH(#REF!,#REF!:#REF!,0))</f>
        <v>#REF!</v>
      </c>
      <c r="F9917" s="9" t="e">
        <f>INDEX(#REF!:#REF!,MATCH($D9917,#REF!:#REF!,0),MATCH(#REF!,#REF!:#REF!,0))</f>
        <v>#REF!</v>
      </c>
    </row>
    <row r="9918" spans="1:6" ht="16.5" x14ac:dyDescent="0.3">
      <c r="A9918" s="9" t="s">
        <v>12407</v>
      </c>
      <c r="B9918" s="9" t="s">
        <v>2528</v>
      </c>
      <c r="C9918" s="10">
        <v>21641</v>
      </c>
      <c r="D9918" s="9">
        <v>2841287114</v>
      </c>
      <c r="E9918" s="9" t="e">
        <f>INDEX(#REF!:#REF!,MATCH($D9918,#REF!:#REF!,0),MATCH(#REF!,#REF!:#REF!,0))</f>
        <v>#REF!</v>
      </c>
      <c r="F9918" s="9" t="e">
        <f>INDEX(#REF!:#REF!,MATCH($D9918,#REF!:#REF!,0),MATCH(#REF!,#REF!:#REF!,0))</f>
        <v>#REF!</v>
      </c>
    </row>
    <row r="9919" spans="1:6" ht="16.5" x14ac:dyDescent="0.3">
      <c r="A9919" s="9" t="s">
        <v>12406</v>
      </c>
      <c r="B9919" s="9" t="s">
        <v>3151</v>
      </c>
      <c r="C9919" s="10">
        <v>15359</v>
      </c>
      <c r="D9919" s="9">
        <v>4260324861</v>
      </c>
      <c r="E9919" s="9" t="e">
        <f>INDEX(#REF!:#REF!,MATCH($D9919,#REF!:#REF!,0),MATCH(#REF!,#REF!:#REF!,0))</f>
        <v>#REF!</v>
      </c>
      <c r="F9919" s="9" t="e">
        <f>INDEX(#REF!:#REF!,MATCH($D9919,#REF!:#REF!,0),MATCH(#REF!,#REF!:#REF!,0))</f>
        <v>#REF!</v>
      </c>
    </row>
    <row r="9920" spans="1:6" ht="16.5" x14ac:dyDescent="0.3">
      <c r="A9920" s="9" t="s">
        <v>12405</v>
      </c>
      <c r="B9920" s="9" t="s">
        <v>2870</v>
      </c>
      <c r="C9920" s="10">
        <v>25308</v>
      </c>
      <c r="D9920" s="9">
        <v>4453315724</v>
      </c>
      <c r="E9920" s="9" t="e">
        <f>INDEX(#REF!:#REF!,MATCH($D9920,#REF!:#REF!,0),MATCH(#REF!,#REF!:#REF!,0))</f>
        <v>#REF!</v>
      </c>
      <c r="F9920" s="9" t="e">
        <f>INDEX(#REF!:#REF!,MATCH($D9920,#REF!:#REF!,0),MATCH(#REF!,#REF!:#REF!,0))</f>
        <v>#REF!</v>
      </c>
    </row>
    <row r="9921" spans="1:6" ht="16.5" x14ac:dyDescent="0.3">
      <c r="A9921" s="9" t="s">
        <v>12404</v>
      </c>
      <c r="B9921" s="9" t="s">
        <v>2826</v>
      </c>
      <c r="C9921" s="10">
        <v>52589</v>
      </c>
      <c r="D9921" s="9">
        <v>9590888275</v>
      </c>
      <c r="E9921" s="9" t="e">
        <f>INDEX(#REF!:#REF!,MATCH($D9921,#REF!:#REF!,0),MATCH(#REF!,#REF!:#REF!,0))</f>
        <v>#REF!</v>
      </c>
      <c r="F9921" s="9" t="e">
        <f>INDEX(#REF!:#REF!,MATCH($D9921,#REF!:#REF!,0),MATCH(#REF!,#REF!:#REF!,0))</f>
        <v>#REF!</v>
      </c>
    </row>
    <row r="9922" spans="1:6" ht="16.5" x14ac:dyDescent="0.3">
      <c r="A9922" s="9" t="s">
        <v>12403</v>
      </c>
      <c r="B9922" s="9" t="s">
        <v>2071</v>
      </c>
      <c r="C9922" s="10">
        <v>15727</v>
      </c>
      <c r="D9922" s="9">
        <v>7966083349</v>
      </c>
      <c r="E9922" s="9" t="e">
        <f>INDEX(#REF!:#REF!,MATCH($D9922,#REF!:#REF!,0),MATCH(#REF!,#REF!:#REF!,0))</f>
        <v>#REF!</v>
      </c>
      <c r="F9922" s="9" t="e">
        <f>INDEX(#REF!:#REF!,MATCH($D9922,#REF!:#REF!,0),MATCH(#REF!,#REF!:#REF!,0))</f>
        <v>#REF!</v>
      </c>
    </row>
    <row r="9923" spans="1:6" ht="16.5" x14ac:dyDescent="0.3">
      <c r="A9923" s="9" t="s">
        <v>12402</v>
      </c>
      <c r="B9923" s="9" t="s">
        <v>2472</v>
      </c>
      <c r="C9923" s="10">
        <v>42747</v>
      </c>
      <c r="D9923" s="9">
        <v>1268934771</v>
      </c>
      <c r="E9923" s="9" t="e">
        <f>INDEX(#REF!:#REF!,MATCH($D9923,#REF!:#REF!,0),MATCH(#REF!,#REF!:#REF!,0))</f>
        <v>#REF!</v>
      </c>
      <c r="F9923" s="9" t="e">
        <f>INDEX(#REF!:#REF!,MATCH($D9923,#REF!:#REF!,0),MATCH(#REF!,#REF!:#REF!,0))</f>
        <v>#REF!</v>
      </c>
    </row>
    <row r="9924" spans="1:6" ht="16.5" x14ac:dyDescent="0.3">
      <c r="A9924" s="9" t="s">
        <v>12401</v>
      </c>
      <c r="B9924" s="9" t="s">
        <v>3617</v>
      </c>
      <c r="C9924" s="10">
        <v>19014</v>
      </c>
      <c r="D9924" s="9">
        <v>8238030943</v>
      </c>
      <c r="E9924" s="9" t="e">
        <f>INDEX(#REF!:#REF!,MATCH($D9924,#REF!:#REF!,0),MATCH(#REF!,#REF!:#REF!,0))</f>
        <v>#REF!</v>
      </c>
      <c r="F9924" s="9" t="e">
        <f>INDEX(#REF!:#REF!,MATCH($D9924,#REF!:#REF!,0),MATCH(#REF!,#REF!:#REF!,0))</f>
        <v>#REF!</v>
      </c>
    </row>
    <row r="9925" spans="1:6" ht="16.5" x14ac:dyDescent="0.3">
      <c r="A9925" s="9" t="s">
        <v>12400</v>
      </c>
      <c r="B9925" s="9" t="s">
        <v>2067</v>
      </c>
      <c r="C9925" s="10">
        <v>11338</v>
      </c>
      <c r="D9925" s="9">
        <v>1081492333</v>
      </c>
      <c r="E9925" s="9" t="e">
        <f>INDEX(#REF!:#REF!,MATCH($D9925,#REF!:#REF!,0),MATCH(#REF!,#REF!:#REF!,0))</f>
        <v>#REF!</v>
      </c>
      <c r="F9925" s="9" t="e">
        <f>INDEX(#REF!:#REF!,MATCH($D9925,#REF!:#REF!,0),MATCH(#REF!,#REF!:#REF!,0))</f>
        <v>#REF!</v>
      </c>
    </row>
    <row r="9926" spans="1:6" ht="16.5" x14ac:dyDescent="0.3">
      <c r="A9926" s="9" t="s">
        <v>12399</v>
      </c>
      <c r="B9926" s="9" t="s">
        <v>2487</v>
      </c>
      <c r="C9926" s="10">
        <v>21221</v>
      </c>
      <c r="D9926" s="9">
        <v>7688943361</v>
      </c>
      <c r="E9926" s="9" t="e">
        <f>INDEX(#REF!:#REF!,MATCH($D9926,#REF!:#REF!,0),MATCH(#REF!,#REF!:#REF!,0))</f>
        <v>#REF!</v>
      </c>
      <c r="F9926" s="9" t="e">
        <f>INDEX(#REF!:#REF!,MATCH($D9926,#REF!:#REF!,0),MATCH(#REF!,#REF!:#REF!,0))</f>
        <v>#REF!</v>
      </c>
    </row>
    <row r="9927" spans="1:6" ht="16.5" x14ac:dyDescent="0.3">
      <c r="A9927" s="9" t="s">
        <v>12398</v>
      </c>
      <c r="B9927" s="9" t="s">
        <v>2875</v>
      </c>
      <c r="C9927" s="10">
        <v>58168</v>
      </c>
      <c r="D9927" s="9">
        <v>4260324861</v>
      </c>
      <c r="E9927" s="9" t="e">
        <f>INDEX(#REF!:#REF!,MATCH($D9927,#REF!:#REF!,0),MATCH(#REF!,#REF!:#REF!,0))</f>
        <v>#REF!</v>
      </c>
      <c r="F9927" s="9" t="e">
        <f>INDEX(#REF!:#REF!,MATCH($D9927,#REF!:#REF!,0),MATCH(#REF!,#REF!:#REF!,0))</f>
        <v>#REF!</v>
      </c>
    </row>
    <row r="9928" spans="1:6" ht="16.5" x14ac:dyDescent="0.3">
      <c r="A9928" s="9" t="s">
        <v>12397</v>
      </c>
      <c r="B9928" s="9" t="s">
        <v>2404</v>
      </c>
      <c r="C9928" s="10">
        <v>16477</v>
      </c>
      <c r="D9928" s="9">
        <v>4150450668</v>
      </c>
      <c r="E9928" s="9" t="e">
        <f>INDEX(#REF!:#REF!,MATCH($D9928,#REF!:#REF!,0),MATCH(#REF!,#REF!:#REF!,0))</f>
        <v>#REF!</v>
      </c>
      <c r="F9928" s="9" t="e">
        <f>INDEX(#REF!:#REF!,MATCH($D9928,#REF!:#REF!,0),MATCH(#REF!,#REF!:#REF!,0))</f>
        <v>#REF!</v>
      </c>
    </row>
    <row r="9929" spans="1:6" ht="16.5" x14ac:dyDescent="0.3">
      <c r="A9929" s="9" t="s">
        <v>12396</v>
      </c>
      <c r="B9929" s="9" t="s">
        <v>1999</v>
      </c>
      <c r="C9929" s="10">
        <v>44715</v>
      </c>
      <c r="D9929" s="9">
        <v>8249460030</v>
      </c>
      <c r="E9929" s="9" t="e">
        <f>INDEX(#REF!:#REF!,MATCH($D9929,#REF!:#REF!,0),MATCH(#REF!,#REF!:#REF!,0))</f>
        <v>#REF!</v>
      </c>
      <c r="F9929" s="9" t="e">
        <f>INDEX(#REF!:#REF!,MATCH($D9929,#REF!:#REF!,0),MATCH(#REF!,#REF!:#REF!,0))</f>
        <v>#REF!</v>
      </c>
    </row>
    <row r="9930" spans="1:6" ht="16.5" x14ac:dyDescent="0.3">
      <c r="A9930" s="9" t="s">
        <v>12395</v>
      </c>
      <c r="B9930" s="9" t="s">
        <v>2017</v>
      </c>
      <c r="C9930" s="10">
        <v>51425</v>
      </c>
      <c r="D9930" s="9">
        <v>2565290632</v>
      </c>
      <c r="E9930" s="9" t="e">
        <f>INDEX(#REF!:#REF!,MATCH($D9930,#REF!:#REF!,0),MATCH(#REF!,#REF!:#REF!,0))</f>
        <v>#REF!</v>
      </c>
      <c r="F9930" s="9" t="e">
        <f>INDEX(#REF!:#REF!,MATCH($D9930,#REF!:#REF!,0),MATCH(#REF!,#REF!:#REF!,0))</f>
        <v>#REF!</v>
      </c>
    </row>
    <row r="9931" spans="1:6" ht="16.5" x14ac:dyDescent="0.3">
      <c r="A9931" s="9" t="s">
        <v>12394</v>
      </c>
      <c r="B9931" s="9" t="s">
        <v>2537</v>
      </c>
      <c r="C9931" s="10">
        <v>48778</v>
      </c>
      <c r="D9931" s="9">
        <v>3409869514</v>
      </c>
      <c r="E9931" s="9" t="e">
        <f>INDEX(#REF!:#REF!,MATCH($D9931,#REF!:#REF!,0),MATCH(#REF!,#REF!:#REF!,0))</f>
        <v>#REF!</v>
      </c>
      <c r="F9931" s="9" t="e">
        <f>INDEX(#REF!:#REF!,MATCH($D9931,#REF!:#REF!,0),MATCH(#REF!,#REF!:#REF!,0))</f>
        <v>#REF!</v>
      </c>
    </row>
    <row r="9932" spans="1:6" ht="16.5" x14ac:dyDescent="0.3">
      <c r="A9932" s="9" t="s">
        <v>12393</v>
      </c>
      <c r="B9932" s="9" t="s">
        <v>2277</v>
      </c>
      <c r="C9932" s="10">
        <v>48384</v>
      </c>
      <c r="D9932" s="9">
        <v>9114174103</v>
      </c>
      <c r="E9932" s="9" t="e">
        <f>INDEX(#REF!:#REF!,MATCH($D9932,#REF!:#REF!,0),MATCH(#REF!,#REF!:#REF!,0))</f>
        <v>#REF!</v>
      </c>
      <c r="F9932" s="9" t="e">
        <f>INDEX(#REF!:#REF!,MATCH($D9932,#REF!:#REF!,0),MATCH(#REF!,#REF!:#REF!,0))</f>
        <v>#REF!</v>
      </c>
    </row>
    <row r="9933" spans="1:6" ht="16.5" x14ac:dyDescent="0.3">
      <c r="A9933" s="9" t="s">
        <v>12392</v>
      </c>
      <c r="B9933" s="9" t="s">
        <v>1955</v>
      </c>
      <c r="C9933" s="10">
        <v>24343</v>
      </c>
      <c r="D9933" s="9">
        <v>2779378506</v>
      </c>
      <c r="E9933" s="9" t="e">
        <f>INDEX(#REF!:#REF!,MATCH($D9933,#REF!:#REF!,0),MATCH(#REF!,#REF!:#REF!,0))</f>
        <v>#REF!</v>
      </c>
      <c r="F9933" s="9" t="e">
        <f>INDEX(#REF!:#REF!,MATCH($D9933,#REF!:#REF!,0),MATCH(#REF!,#REF!:#REF!,0))</f>
        <v>#REF!</v>
      </c>
    </row>
    <row r="9934" spans="1:6" ht="16.5" x14ac:dyDescent="0.3">
      <c r="A9934" s="9" t="s">
        <v>12391</v>
      </c>
      <c r="B9934" s="9" t="s">
        <v>3478</v>
      </c>
      <c r="C9934" s="10">
        <v>41994</v>
      </c>
      <c r="D9934" s="9">
        <v>8733080267</v>
      </c>
      <c r="E9934" s="9" t="e">
        <f>INDEX(#REF!:#REF!,MATCH($D9934,#REF!:#REF!,0),MATCH(#REF!,#REF!:#REF!,0))</f>
        <v>#REF!</v>
      </c>
      <c r="F9934" s="9" t="e">
        <f>INDEX(#REF!:#REF!,MATCH($D9934,#REF!:#REF!,0),MATCH(#REF!,#REF!:#REF!,0))</f>
        <v>#REF!</v>
      </c>
    </row>
    <row r="9935" spans="1:6" ht="16.5" x14ac:dyDescent="0.3">
      <c r="A9935" s="9" t="s">
        <v>12390</v>
      </c>
      <c r="B9935" s="9" t="s">
        <v>1999</v>
      </c>
      <c r="C9935" s="10">
        <v>14059</v>
      </c>
      <c r="D9935" s="9">
        <v>6850203894</v>
      </c>
      <c r="E9935" s="9" t="e">
        <f>INDEX(#REF!:#REF!,MATCH($D9935,#REF!:#REF!,0),MATCH(#REF!,#REF!:#REF!,0))</f>
        <v>#REF!</v>
      </c>
      <c r="F9935" s="9" t="e">
        <f>INDEX(#REF!:#REF!,MATCH($D9935,#REF!:#REF!,0),MATCH(#REF!,#REF!:#REF!,0))</f>
        <v>#REF!</v>
      </c>
    </row>
    <row r="9936" spans="1:6" ht="16.5" x14ac:dyDescent="0.3">
      <c r="A9936" s="9" t="s">
        <v>12389</v>
      </c>
      <c r="B9936" s="9" t="s">
        <v>3430</v>
      </c>
      <c r="C9936" s="10">
        <v>56304</v>
      </c>
      <c r="D9936" s="9">
        <v>6383978705</v>
      </c>
      <c r="E9936" s="9" t="e">
        <f>INDEX(#REF!:#REF!,MATCH($D9936,#REF!:#REF!,0),MATCH(#REF!,#REF!:#REF!,0))</f>
        <v>#REF!</v>
      </c>
      <c r="F9936" s="9" t="e">
        <f>INDEX(#REF!:#REF!,MATCH($D9936,#REF!:#REF!,0),MATCH(#REF!,#REF!:#REF!,0))</f>
        <v>#REF!</v>
      </c>
    </row>
    <row r="9937" spans="1:6" ht="16.5" x14ac:dyDescent="0.3">
      <c r="A9937" s="9" t="s">
        <v>12388</v>
      </c>
      <c r="B9937" s="9" t="s">
        <v>2312</v>
      </c>
      <c r="C9937" s="10">
        <v>57264</v>
      </c>
      <c r="D9937" s="9">
        <v>3932861779</v>
      </c>
      <c r="E9937" s="9" t="e">
        <f>INDEX(#REF!:#REF!,MATCH($D9937,#REF!:#REF!,0),MATCH(#REF!,#REF!:#REF!,0))</f>
        <v>#REF!</v>
      </c>
      <c r="F9937" s="9" t="e">
        <f>INDEX(#REF!:#REF!,MATCH($D9937,#REF!:#REF!,0),MATCH(#REF!,#REF!:#REF!,0))</f>
        <v>#REF!</v>
      </c>
    </row>
    <row r="9938" spans="1:6" ht="16.5" x14ac:dyDescent="0.3">
      <c r="A9938" s="9" t="s">
        <v>12387</v>
      </c>
      <c r="B9938" s="9" t="s">
        <v>2302</v>
      </c>
      <c r="C9938" s="10">
        <v>44935</v>
      </c>
      <c r="D9938" s="9">
        <v>8460683117</v>
      </c>
      <c r="E9938" s="9" t="e">
        <f>INDEX(#REF!:#REF!,MATCH($D9938,#REF!:#REF!,0),MATCH(#REF!,#REF!:#REF!,0))</f>
        <v>#REF!</v>
      </c>
      <c r="F9938" s="9" t="e">
        <f>INDEX(#REF!:#REF!,MATCH($D9938,#REF!:#REF!,0),MATCH(#REF!,#REF!:#REF!,0))</f>
        <v>#REF!</v>
      </c>
    </row>
    <row r="9939" spans="1:6" ht="16.5" x14ac:dyDescent="0.3">
      <c r="A9939" s="9" t="s">
        <v>12386</v>
      </c>
      <c r="B9939" s="9" t="s">
        <v>2071</v>
      </c>
      <c r="C9939" s="10">
        <v>12116</v>
      </c>
      <c r="D9939" s="9">
        <v>2908560011</v>
      </c>
      <c r="E9939" s="9" t="e">
        <f>INDEX(#REF!:#REF!,MATCH($D9939,#REF!:#REF!,0),MATCH(#REF!,#REF!:#REF!,0))</f>
        <v>#REF!</v>
      </c>
      <c r="F9939" s="9" t="e">
        <f>INDEX(#REF!:#REF!,MATCH($D9939,#REF!:#REF!,0),MATCH(#REF!,#REF!:#REF!,0))</f>
        <v>#REF!</v>
      </c>
    </row>
    <row r="9940" spans="1:6" ht="16.5" x14ac:dyDescent="0.3">
      <c r="A9940" s="9" t="s">
        <v>12385</v>
      </c>
      <c r="B9940" s="9" t="s">
        <v>2032</v>
      </c>
      <c r="C9940" s="10">
        <v>27455</v>
      </c>
      <c r="D9940" s="9">
        <v>1962975932</v>
      </c>
      <c r="E9940" s="9" t="e">
        <f>INDEX(#REF!:#REF!,MATCH($D9940,#REF!:#REF!,0),MATCH(#REF!,#REF!:#REF!,0))</f>
        <v>#REF!</v>
      </c>
      <c r="F9940" s="9" t="e">
        <f>INDEX(#REF!:#REF!,MATCH($D9940,#REF!:#REF!,0),MATCH(#REF!,#REF!:#REF!,0))</f>
        <v>#REF!</v>
      </c>
    </row>
    <row r="9941" spans="1:6" ht="16.5" x14ac:dyDescent="0.3">
      <c r="A9941" s="9" t="s">
        <v>12384</v>
      </c>
      <c r="B9941" s="9" t="s">
        <v>2459</v>
      </c>
      <c r="C9941" s="10">
        <v>38458</v>
      </c>
      <c r="D9941" s="9">
        <v>4920920075</v>
      </c>
      <c r="E9941" s="9" t="e">
        <f>INDEX(#REF!:#REF!,MATCH($D9941,#REF!:#REF!,0),MATCH(#REF!,#REF!:#REF!,0))</f>
        <v>#REF!</v>
      </c>
      <c r="F9941" s="9" t="e">
        <f>INDEX(#REF!:#REF!,MATCH($D9941,#REF!:#REF!,0),MATCH(#REF!,#REF!:#REF!,0))</f>
        <v>#REF!</v>
      </c>
    </row>
    <row r="9942" spans="1:6" ht="16.5" x14ac:dyDescent="0.3">
      <c r="A9942" s="9" t="s">
        <v>12383</v>
      </c>
      <c r="B9942" s="9" t="s">
        <v>2658</v>
      </c>
      <c r="C9942" s="10">
        <v>31604</v>
      </c>
      <c r="D9942" s="9">
        <v>4184483038</v>
      </c>
      <c r="E9942" s="9" t="e">
        <f>INDEX(#REF!:#REF!,MATCH($D9942,#REF!:#REF!,0),MATCH(#REF!,#REF!:#REF!,0))</f>
        <v>#REF!</v>
      </c>
      <c r="F9942" s="9" t="e">
        <f>INDEX(#REF!:#REF!,MATCH($D9942,#REF!:#REF!,0),MATCH(#REF!,#REF!:#REF!,0))</f>
        <v>#REF!</v>
      </c>
    </row>
    <row r="9943" spans="1:6" ht="16.5" x14ac:dyDescent="0.3">
      <c r="A9943" s="9" t="s">
        <v>12382</v>
      </c>
      <c r="B9943" s="9" t="s">
        <v>3177</v>
      </c>
      <c r="C9943" s="10">
        <v>57563</v>
      </c>
      <c r="D9943" s="9">
        <v>2804488179</v>
      </c>
      <c r="E9943" s="9" t="e">
        <f>INDEX(#REF!:#REF!,MATCH($D9943,#REF!:#REF!,0),MATCH(#REF!,#REF!:#REF!,0))</f>
        <v>#REF!</v>
      </c>
      <c r="F9943" s="9" t="e">
        <f>INDEX(#REF!:#REF!,MATCH($D9943,#REF!:#REF!,0),MATCH(#REF!,#REF!:#REF!,0))</f>
        <v>#REF!</v>
      </c>
    </row>
    <row r="9944" spans="1:6" ht="16.5" x14ac:dyDescent="0.3">
      <c r="A9944" s="9" t="s">
        <v>12381</v>
      </c>
      <c r="B9944" s="9" t="s">
        <v>2151</v>
      </c>
      <c r="C9944" s="10">
        <v>26410</v>
      </c>
      <c r="D9944" s="9">
        <v>6364724701</v>
      </c>
      <c r="E9944" s="9" t="e">
        <f>INDEX(#REF!:#REF!,MATCH($D9944,#REF!:#REF!,0),MATCH(#REF!,#REF!:#REF!,0))</f>
        <v>#REF!</v>
      </c>
      <c r="F9944" s="9" t="e">
        <f>INDEX(#REF!:#REF!,MATCH($D9944,#REF!:#REF!,0),MATCH(#REF!,#REF!:#REF!,0))</f>
        <v>#REF!</v>
      </c>
    </row>
    <row r="9945" spans="1:6" ht="16.5" x14ac:dyDescent="0.3">
      <c r="A9945" s="9" t="s">
        <v>12380</v>
      </c>
      <c r="B9945" s="9" t="s">
        <v>2647</v>
      </c>
      <c r="C9945" s="10">
        <v>52910</v>
      </c>
      <c r="D9945" s="9">
        <v>8507800106</v>
      </c>
      <c r="E9945" s="9" t="e">
        <f>INDEX(#REF!:#REF!,MATCH($D9945,#REF!:#REF!,0),MATCH(#REF!,#REF!:#REF!,0))</f>
        <v>#REF!</v>
      </c>
      <c r="F9945" s="9" t="e">
        <f>INDEX(#REF!:#REF!,MATCH($D9945,#REF!:#REF!,0),MATCH(#REF!,#REF!:#REF!,0))</f>
        <v>#REF!</v>
      </c>
    </row>
    <row r="9946" spans="1:6" ht="16.5" x14ac:dyDescent="0.3">
      <c r="A9946" s="9" t="s">
        <v>12379</v>
      </c>
      <c r="B9946" s="9" t="s">
        <v>2600</v>
      </c>
      <c r="C9946" s="10">
        <v>43438</v>
      </c>
      <c r="D9946" s="9">
        <v>5863557389</v>
      </c>
      <c r="E9946" s="9" t="e">
        <f>INDEX(#REF!:#REF!,MATCH($D9946,#REF!:#REF!,0),MATCH(#REF!,#REF!:#REF!,0))</f>
        <v>#REF!</v>
      </c>
      <c r="F9946" s="9" t="e">
        <f>INDEX(#REF!:#REF!,MATCH($D9946,#REF!:#REF!,0),MATCH(#REF!,#REF!:#REF!,0))</f>
        <v>#REF!</v>
      </c>
    </row>
    <row r="9947" spans="1:6" ht="16.5" x14ac:dyDescent="0.3">
      <c r="A9947" s="9" t="s">
        <v>12378</v>
      </c>
      <c r="B9947" s="9" t="s">
        <v>2298</v>
      </c>
      <c r="C9947" s="10">
        <v>35662</v>
      </c>
      <c r="D9947" s="9">
        <v>8377113392</v>
      </c>
      <c r="E9947" s="9" t="e">
        <f>INDEX(#REF!:#REF!,MATCH($D9947,#REF!:#REF!,0),MATCH(#REF!,#REF!:#REF!,0))</f>
        <v>#REF!</v>
      </c>
      <c r="F9947" s="9" t="e">
        <f>INDEX(#REF!:#REF!,MATCH($D9947,#REF!:#REF!,0),MATCH(#REF!,#REF!:#REF!,0))</f>
        <v>#REF!</v>
      </c>
    </row>
    <row r="9948" spans="1:6" ht="16.5" x14ac:dyDescent="0.3">
      <c r="A9948" s="9" t="s">
        <v>12377</v>
      </c>
      <c r="B9948" s="9" t="s">
        <v>2952</v>
      </c>
      <c r="C9948" s="10">
        <v>29208</v>
      </c>
      <c r="D9948" s="9">
        <v>4323171323</v>
      </c>
      <c r="E9948" s="9" t="e">
        <f>INDEX(#REF!:#REF!,MATCH($D9948,#REF!:#REF!,0),MATCH(#REF!,#REF!:#REF!,0))</f>
        <v>#REF!</v>
      </c>
      <c r="F9948" s="9" t="e">
        <f>INDEX(#REF!:#REF!,MATCH($D9948,#REF!:#REF!,0),MATCH(#REF!,#REF!:#REF!,0))</f>
        <v>#REF!</v>
      </c>
    </row>
    <row r="9949" spans="1:6" ht="16.5" x14ac:dyDescent="0.3">
      <c r="A9949" s="9" t="s">
        <v>12376</v>
      </c>
      <c r="B9949" s="9" t="s">
        <v>2492</v>
      </c>
      <c r="C9949" s="10">
        <v>46144</v>
      </c>
      <c r="D9949" s="9">
        <v>6321654205</v>
      </c>
      <c r="E9949" s="9" t="e">
        <f>INDEX(#REF!:#REF!,MATCH($D9949,#REF!:#REF!,0),MATCH(#REF!,#REF!:#REF!,0))</f>
        <v>#REF!</v>
      </c>
      <c r="F9949" s="9" t="e">
        <f>INDEX(#REF!:#REF!,MATCH($D9949,#REF!:#REF!,0),MATCH(#REF!,#REF!:#REF!,0))</f>
        <v>#REF!</v>
      </c>
    </row>
    <row r="9950" spans="1:6" ht="16.5" x14ac:dyDescent="0.3">
      <c r="A9950" s="9" t="s">
        <v>12375</v>
      </c>
      <c r="B9950" s="9" t="s">
        <v>1959</v>
      </c>
      <c r="C9950" s="10">
        <v>22045</v>
      </c>
      <c r="D9950" s="9">
        <v>3101620996</v>
      </c>
      <c r="E9950" s="9" t="e">
        <f>INDEX(#REF!:#REF!,MATCH($D9950,#REF!:#REF!,0),MATCH(#REF!,#REF!:#REF!,0))</f>
        <v>#REF!</v>
      </c>
      <c r="F9950" s="9" t="e">
        <f>INDEX(#REF!:#REF!,MATCH($D9950,#REF!:#REF!,0),MATCH(#REF!,#REF!:#REF!,0))</f>
        <v>#REF!</v>
      </c>
    </row>
    <row r="9951" spans="1:6" ht="16.5" x14ac:dyDescent="0.3">
      <c r="A9951" s="9" t="s">
        <v>12374</v>
      </c>
      <c r="B9951" s="9" t="s">
        <v>2354</v>
      </c>
      <c r="C9951" s="10">
        <v>21615</v>
      </c>
      <c r="D9951" s="9">
        <v>76572129</v>
      </c>
      <c r="E9951" s="9" t="e">
        <f>INDEX(#REF!:#REF!,MATCH($D9951,#REF!:#REF!,0),MATCH(#REF!,#REF!:#REF!,0))</f>
        <v>#REF!</v>
      </c>
      <c r="F9951" s="9" t="e">
        <f>INDEX(#REF!:#REF!,MATCH($D9951,#REF!:#REF!,0),MATCH(#REF!,#REF!:#REF!,0))</f>
        <v>#REF!</v>
      </c>
    </row>
    <row r="9952" spans="1:6" ht="16.5" x14ac:dyDescent="0.3">
      <c r="A9952" s="9" t="s">
        <v>12373</v>
      </c>
      <c r="B9952" s="9" t="s">
        <v>2288</v>
      </c>
      <c r="C9952" s="10">
        <v>20341</v>
      </c>
      <c r="D9952" s="9">
        <v>4150450668</v>
      </c>
      <c r="E9952" s="9" t="e">
        <f>INDEX(#REF!:#REF!,MATCH($D9952,#REF!:#REF!,0),MATCH(#REF!,#REF!:#REF!,0))</f>
        <v>#REF!</v>
      </c>
      <c r="F9952" s="9" t="e">
        <f>INDEX(#REF!:#REF!,MATCH($D9952,#REF!:#REF!,0),MATCH(#REF!,#REF!:#REF!,0))</f>
        <v>#REF!</v>
      </c>
    </row>
    <row r="9953" spans="1:6" ht="16.5" x14ac:dyDescent="0.3">
      <c r="A9953" s="9" t="s">
        <v>12372</v>
      </c>
      <c r="B9953" s="9" t="s">
        <v>2572</v>
      </c>
      <c r="C9953" s="10">
        <v>16357</v>
      </c>
      <c r="D9953" s="9">
        <v>9766606919</v>
      </c>
      <c r="E9953" s="9" t="e">
        <f>INDEX(#REF!:#REF!,MATCH($D9953,#REF!:#REF!,0),MATCH(#REF!,#REF!:#REF!,0))</f>
        <v>#REF!</v>
      </c>
      <c r="F9953" s="9" t="e">
        <f>INDEX(#REF!:#REF!,MATCH($D9953,#REF!:#REF!,0),MATCH(#REF!,#REF!:#REF!,0))</f>
        <v>#REF!</v>
      </c>
    </row>
    <row r="9954" spans="1:6" ht="16.5" x14ac:dyDescent="0.3">
      <c r="A9954" s="9" t="s">
        <v>12371</v>
      </c>
      <c r="B9954" s="9" t="s">
        <v>2831</v>
      </c>
      <c r="C9954" s="10">
        <v>17499</v>
      </c>
      <c r="D9954" s="9">
        <v>9916787441</v>
      </c>
      <c r="E9954" s="9" t="e">
        <f>INDEX(#REF!:#REF!,MATCH($D9954,#REF!:#REF!,0),MATCH(#REF!,#REF!:#REF!,0))</f>
        <v>#REF!</v>
      </c>
      <c r="F9954" s="9" t="e">
        <f>INDEX(#REF!:#REF!,MATCH($D9954,#REF!:#REF!,0),MATCH(#REF!,#REF!:#REF!,0))</f>
        <v>#REF!</v>
      </c>
    </row>
    <row r="9955" spans="1:6" ht="16.5" x14ac:dyDescent="0.3">
      <c r="A9955" s="9" t="s">
        <v>12370</v>
      </c>
      <c r="B9955" s="9" t="s">
        <v>2117</v>
      </c>
      <c r="C9955" s="10">
        <v>57739</v>
      </c>
      <c r="D9955" s="9">
        <v>9305168396</v>
      </c>
      <c r="E9955" s="9" t="e">
        <f>INDEX(#REF!:#REF!,MATCH($D9955,#REF!:#REF!,0),MATCH(#REF!,#REF!:#REF!,0))</f>
        <v>#REF!</v>
      </c>
      <c r="F9955" s="9" t="e">
        <f>INDEX(#REF!:#REF!,MATCH($D9955,#REF!:#REF!,0),MATCH(#REF!,#REF!:#REF!,0))</f>
        <v>#REF!</v>
      </c>
    </row>
    <row r="9956" spans="1:6" ht="16.5" x14ac:dyDescent="0.3">
      <c r="A9956" s="9" t="s">
        <v>12369</v>
      </c>
      <c r="B9956" s="9" t="s">
        <v>2860</v>
      </c>
      <c r="C9956" s="10">
        <v>28000</v>
      </c>
      <c r="D9956" s="9">
        <v>3435517239</v>
      </c>
      <c r="E9956" s="9" t="e">
        <f>INDEX(#REF!:#REF!,MATCH($D9956,#REF!:#REF!,0),MATCH(#REF!,#REF!:#REF!,0))</f>
        <v>#REF!</v>
      </c>
      <c r="F9956" s="9" t="e">
        <f>INDEX(#REF!:#REF!,MATCH($D9956,#REF!:#REF!,0),MATCH(#REF!,#REF!:#REF!,0))</f>
        <v>#REF!</v>
      </c>
    </row>
    <row r="9957" spans="1:6" ht="16.5" x14ac:dyDescent="0.3">
      <c r="A9957" s="9" t="s">
        <v>12368</v>
      </c>
      <c r="B9957" s="9" t="s">
        <v>1977</v>
      </c>
      <c r="C9957" s="10">
        <v>26349</v>
      </c>
      <c r="D9957" s="9">
        <v>244523738</v>
      </c>
      <c r="E9957" s="9" t="e">
        <f>INDEX(#REF!:#REF!,MATCH($D9957,#REF!:#REF!,0),MATCH(#REF!,#REF!:#REF!,0))</f>
        <v>#REF!</v>
      </c>
      <c r="F9957" s="9" t="e">
        <f>INDEX(#REF!:#REF!,MATCH($D9957,#REF!:#REF!,0),MATCH(#REF!,#REF!:#REF!,0))</f>
        <v>#REF!</v>
      </c>
    </row>
    <row r="9958" spans="1:6" ht="16.5" x14ac:dyDescent="0.3">
      <c r="A9958" s="9" t="s">
        <v>12367</v>
      </c>
      <c r="B9958" s="9" t="s">
        <v>2645</v>
      </c>
      <c r="C9958" s="10">
        <v>30943</v>
      </c>
      <c r="D9958" s="9">
        <v>826490107</v>
      </c>
      <c r="E9958" s="9" t="e">
        <f>INDEX(#REF!:#REF!,MATCH($D9958,#REF!:#REF!,0),MATCH(#REF!,#REF!:#REF!,0))</f>
        <v>#REF!</v>
      </c>
      <c r="F9958" s="9" t="e">
        <f>INDEX(#REF!:#REF!,MATCH($D9958,#REF!:#REF!,0),MATCH(#REF!,#REF!:#REF!,0))</f>
        <v>#REF!</v>
      </c>
    </row>
    <row r="9959" spans="1:6" ht="16.5" x14ac:dyDescent="0.3">
      <c r="A9959" s="9" t="s">
        <v>12366</v>
      </c>
      <c r="B9959" s="9" t="s">
        <v>3049</v>
      </c>
      <c r="C9959" s="10">
        <v>26293</v>
      </c>
      <c r="D9959" s="9">
        <v>5142790693</v>
      </c>
      <c r="E9959" s="9" t="e">
        <f>INDEX(#REF!:#REF!,MATCH($D9959,#REF!:#REF!,0),MATCH(#REF!,#REF!:#REF!,0))</f>
        <v>#REF!</v>
      </c>
      <c r="F9959" s="9" t="e">
        <f>INDEX(#REF!:#REF!,MATCH($D9959,#REF!:#REF!,0),MATCH(#REF!,#REF!:#REF!,0))</f>
        <v>#REF!</v>
      </c>
    </row>
    <row r="9960" spans="1:6" ht="16.5" x14ac:dyDescent="0.3">
      <c r="A9960" s="9" t="s">
        <v>12365</v>
      </c>
      <c r="B9960" s="9" t="s">
        <v>1955</v>
      </c>
      <c r="C9960" s="10">
        <v>51113</v>
      </c>
      <c r="D9960" s="9">
        <v>2821741499</v>
      </c>
      <c r="E9960" s="9" t="e">
        <f>INDEX(#REF!:#REF!,MATCH($D9960,#REF!:#REF!,0),MATCH(#REF!,#REF!:#REF!,0))</f>
        <v>#REF!</v>
      </c>
      <c r="F9960" s="9" t="e">
        <f>INDEX(#REF!:#REF!,MATCH($D9960,#REF!:#REF!,0),MATCH(#REF!,#REF!:#REF!,0))</f>
        <v>#REF!</v>
      </c>
    </row>
    <row r="9961" spans="1:6" ht="16.5" x14ac:dyDescent="0.3">
      <c r="A9961" s="9" t="s">
        <v>12364</v>
      </c>
      <c r="B9961" s="9" t="s">
        <v>2519</v>
      </c>
      <c r="C9961" s="10">
        <v>47438</v>
      </c>
      <c r="D9961" s="9">
        <v>3932861779</v>
      </c>
      <c r="E9961" s="9" t="e">
        <f>INDEX(#REF!:#REF!,MATCH($D9961,#REF!:#REF!,0),MATCH(#REF!,#REF!:#REF!,0))</f>
        <v>#REF!</v>
      </c>
      <c r="F9961" s="9" t="e">
        <f>INDEX(#REF!:#REF!,MATCH($D9961,#REF!:#REF!,0),MATCH(#REF!,#REF!:#REF!,0))</f>
        <v>#REF!</v>
      </c>
    </row>
    <row r="9962" spans="1:6" ht="16.5" x14ac:dyDescent="0.3">
      <c r="A9962" s="9" t="s">
        <v>12363</v>
      </c>
      <c r="B9962" s="9" t="s">
        <v>2534</v>
      </c>
      <c r="C9962" s="10">
        <v>22281</v>
      </c>
      <c r="D9962" s="9">
        <v>3935718624</v>
      </c>
      <c r="E9962" s="9" t="e">
        <f>INDEX(#REF!:#REF!,MATCH($D9962,#REF!:#REF!,0),MATCH(#REF!,#REF!:#REF!,0))</f>
        <v>#REF!</v>
      </c>
      <c r="F9962" s="9" t="e">
        <f>INDEX(#REF!:#REF!,MATCH($D9962,#REF!:#REF!,0),MATCH(#REF!,#REF!:#REF!,0))</f>
        <v>#REF!</v>
      </c>
    </row>
    <row r="9963" spans="1:6" ht="16.5" x14ac:dyDescent="0.3">
      <c r="A9963" s="9" t="s">
        <v>12362</v>
      </c>
      <c r="B9963" s="9" t="s">
        <v>2277</v>
      </c>
      <c r="C9963" s="10">
        <v>13567</v>
      </c>
      <c r="D9963" s="9">
        <v>3991175401</v>
      </c>
      <c r="E9963" s="9" t="e">
        <f>INDEX(#REF!:#REF!,MATCH($D9963,#REF!:#REF!,0),MATCH(#REF!,#REF!:#REF!,0))</f>
        <v>#REF!</v>
      </c>
      <c r="F9963" s="9" t="e">
        <f>INDEX(#REF!:#REF!,MATCH($D9963,#REF!:#REF!,0),MATCH(#REF!,#REF!:#REF!,0))</f>
        <v>#REF!</v>
      </c>
    </row>
    <row r="9964" spans="1:6" ht="16.5" x14ac:dyDescent="0.3">
      <c r="A9964" s="9" t="s">
        <v>12361</v>
      </c>
      <c r="B9964" s="9" t="s">
        <v>3510</v>
      </c>
      <c r="C9964" s="10">
        <v>33653</v>
      </c>
      <c r="D9964" s="9">
        <v>483886254</v>
      </c>
      <c r="E9964" s="9" t="e">
        <f>INDEX(#REF!:#REF!,MATCH($D9964,#REF!:#REF!,0),MATCH(#REF!,#REF!:#REF!,0))</f>
        <v>#REF!</v>
      </c>
      <c r="F9964" s="9" t="e">
        <f>INDEX(#REF!:#REF!,MATCH($D9964,#REF!:#REF!,0),MATCH(#REF!,#REF!:#REF!,0))</f>
        <v>#REF!</v>
      </c>
    </row>
    <row r="9965" spans="1:6" ht="16.5" x14ac:dyDescent="0.3">
      <c r="A9965" s="9" t="s">
        <v>12360</v>
      </c>
      <c r="B9965" s="9" t="s">
        <v>2918</v>
      </c>
      <c r="C9965" s="10">
        <v>41420</v>
      </c>
      <c r="D9965" s="9">
        <v>7794042674</v>
      </c>
      <c r="E9965" s="9" t="e">
        <f>INDEX(#REF!:#REF!,MATCH($D9965,#REF!:#REF!,0),MATCH(#REF!,#REF!:#REF!,0))</f>
        <v>#REF!</v>
      </c>
      <c r="F9965" s="9" t="e">
        <f>INDEX(#REF!:#REF!,MATCH($D9965,#REF!:#REF!,0),MATCH(#REF!,#REF!:#REF!,0))</f>
        <v>#REF!</v>
      </c>
    </row>
    <row r="9966" spans="1:6" ht="16.5" x14ac:dyDescent="0.3">
      <c r="A9966" s="9" t="s">
        <v>12359</v>
      </c>
      <c r="B9966" s="9" t="s">
        <v>2961</v>
      </c>
      <c r="C9966" s="10">
        <v>30252</v>
      </c>
      <c r="D9966" s="9">
        <v>9782845590</v>
      </c>
      <c r="E9966" s="9" t="e">
        <f>INDEX(#REF!:#REF!,MATCH($D9966,#REF!:#REF!,0),MATCH(#REF!,#REF!:#REF!,0))</f>
        <v>#REF!</v>
      </c>
      <c r="F9966" s="9" t="e">
        <f>INDEX(#REF!:#REF!,MATCH($D9966,#REF!:#REF!,0),MATCH(#REF!,#REF!:#REF!,0))</f>
        <v>#REF!</v>
      </c>
    </row>
    <row r="9967" spans="1:6" ht="16.5" x14ac:dyDescent="0.3">
      <c r="A9967" s="9" t="s">
        <v>12358</v>
      </c>
      <c r="B9967" s="9" t="s">
        <v>2115</v>
      </c>
      <c r="C9967" s="10">
        <v>17343</v>
      </c>
      <c r="D9967" s="9">
        <v>7152427402</v>
      </c>
      <c r="E9967" s="9" t="e">
        <f>INDEX(#REF!:#REF!,MATCH($D9967,#REF!:#REF!,0),MATCH(#REF!,#REF!:#REF!,0))</f>
        <v>#REF!</v>
      </c>
      <c r="F9967" s="9" t="e">
        <f>INDEX(#REF!:#REF!,MATCH($D9967,#REF!:#REF!,0),MATCH(#REF!,#REF!:#REF!,0))</f>
        <v>#REF!</v>
      </c>
    </row>
    <row r="9968" spans="1:6" ht="16.5" x14ac:dyDescent="0.3">
      <c r="A9968" s="9" t="s">
        <v>12357</v>
      </c>
      <c r="B9968" s="9" t="s">
        <v>2985</v>
      </c>
      <c r="C9968" s="10">
        <v>10325</v>
      </c>
      <c r="D9968" s="9">
        <v>8302317314</v>
      </c>
      <c r="E9968" s="9" t="e">
        <f>INDEX(#REF!:#REF!,MATCH($D9968,#REF!:#REF!,0),MATCH(#REF!,#REF!:#REF!,0))</f>
        <v>#REF!</v>
      </c>
      <c r="F9968" s="9" t="e">
        <f>INDEX(#REF!:#REF!,MATCH($D9968,#REF!:#REF!,0),MATCH(#REF!,#REF!:#REF!,0))</f>
        <v>#REF!</v>
      </c>
    </row>
    <row r="9969" spans="1:6" ht="16.5" x14ac:dyDescent="0.3">
      <c r="A9969" s="9" t="s">
        <v>12356</v>
      </c>
      <c r="B9969" s="9" t="s">
        <v>1953</v>
      </c>
      <c r="C9969" s="10">
        <v>22721</v>
      </c>
      <c r="D9969" s="9">
        <v>4689682046</v>
      </c>
      <c r="E9969" s="9" t="e">
        <f>INDEX(#REF!:#REF!,MATCH($D9969,#REF!:#REF!,0),MATCH(#REF!,#REF!:#REF!,0))</f>
        <v>#REF!</v>
      </c>
      <c r="F9969" s="9" t="e">
        <f>INDEX(#REF!:#REF!,MATCH($D9969,#REF!:#REF!,0),MATCH(#REF!,#REF!:#REF!,0))</f>
        <v>#REF!</v>
      </c>
    </row>
    <row r="9970" spans="1:6" ht="16.5" x14ac:dyDescent="0.3">
      <c r="A9970" s="9" t="s">
        <v>12355</v>
      </c>
      <c r="B9970" s="9" t="s">
        <v>2481</v>
      </c>
      <c r="C9970" s="10">
        <v>24882</v>
      </c>
      <c r="D9970" s="9">
        <v>2757793764</v>
      </c>
      <c r="E9970" s="9" t="e">
        <f>INDEX(#REF!:#REF!,MATCH($D9970,#REF!:#REF!,0),MATCH(#REF!,#REF!:#REF!,0))</f>
        <v>#REF!</v>
      </c>
      <c r="F9970" s="9" t="e">
        <f>INDEX(#REF!:#REF!,MATCH($D9970,#REF!:#REF!,0),MATCH(#REF!,#REF!:#REF!,0))</f>
        <v>#REF!</v>
      </c>
    </row>
    <row r="9971" spans="1:6" ht="16.5" x14ac:dyDescent="0.3">
      <c r="A9971" s="9" t="s">
        <v>12354</v>
      </c>
      <c r="B9971" s="9" t="s">
        <v>2099</v>
      </c>
      <c r="C9971" s="10">
        <v>15817</v>
      </c>
      <c r="D9971" s="9">
        <v>8808097757</v>
      </c>
      <c r="E9971" s="9" t="e">
        <f>INDEX(#REF!:#REF!,MATCH($D9971,#REF!:#REF!,0),MATCH(#REF!,#REF!:#REF!,0))</f>
        <v>#REF!</v>
      </c>
      <c r="F9971" s="9" t="e">
        <f>INDEX(#REF!:#REF!,MATCH($D9971,#REF!:#REF!,0),MATCH(#REF!,#REF!:#REF!,0))</f>
        <v>#REF!</v>
      </c>
    </row>
    <row r="9972" spans="1:6" ht="16.5" x14ac:dyDescent="0.3">
      <c r="A9972" s="9" t="s">
        <v>12353</v>
      </c>
      <c r="B9972" s="9" t="s">
        <v>1957</v>
      </c>
      <c r="C9972" s="10">
        <v>26214</v>
      </c>
      <c r="D9972" s="9">
        <v>5828678620</v>
      </c>
      <c r="E9972" s="9" t="e">
        <f>INDEX(#REF!:#REF!,MATCH($D9972,#REF!:#REF!,0),MATCH(#REF!,#REF!:#REF!,0))</f>
        <v>#REF!</v>
      </c>
      <c r="F9972" s="9" t="e">
        <f>INDEX(#REF!:#REF!,MATCH($D9972,#REF!:#REF!,0),MATCH(#REF!,#REF!:#REF!,0))</f>
        <v>#REF!</v>
      </c>
    </row>
    <row r="9973" spans="1:6" ht="16.5" x14ac:dyDescent="0.3">
      <c r="A9973" s="9" t="s">
        <v>12352</v>
      </c>
      <c r="B9973" s="9" t="s">
        <v>2704</v>
      </c>
      <c r="C9973" s="10">
        <v>24275</v>
      </c>
      <c r="D9973" s="9">
        <v>3779559293</v>
      </c>
      <c r="E9973" s="9" t="e">
        <f>INDEX(#REF!:#REF!,MATCH($D9973,#REF!:#REF!,0),MATCH(#REF!,#REF!:#REF!,0))</f>
        <v>#REF!</v>
      </c>
      <c r="F9973" s="9" t="e">
        <f>INDEX(#REF!:#REF!,MATCH($D9973,#REF!:#REF!,0),MATCH(#REF!,#REF!:#REF!,0))</f>
        <v>#REF!</v>
      </c>
    </row>
    <row r="9974" spans="1:6" ht="16.5" x14ac:dyDescent="0.3">
      <c r="A9974" s="9" t="s">
        <v>12351</v>
      </c>
      <c r="B9974" s="9" t="s">
        <v>2274</v>
      </c>
      <c r="C9974" s="10">
        <v>57504</v>
      </c>
      <c r="D9974" s="9">
        <v>1841759848</v>
      </c>
      <c r="E9974" s="9" t="e">
        <f>INDEX(#REF!:#REF!,MATCH($D9974,#REF!:#REF!,0),MATCH(#REF!,#REF!:#REF!,0))</f>
        <v>#REF!</v>
      </c>
      <c r="F9974" s="9" t="e">
        <f>INDEX(#REF!:#REF!,MATCH($D9974,#REF!:#REF!,0),MATCH(#REF!,#REF!:#REF!,0))</f>
        <v>#REF!</v>
      </c>
    </row>
    <row r="9975" spans="1:6" ht="16.5" x14ac:dyDescent="0.3">
      <c r="A9975" s="9" t="s">
        <v>12350</v>
      </c>
      <c r="B9975" s="9" t="s">
        <v>1943</v>
      </c>
      <c r="C9975" s="10">
        <v>54537</v>
      </c>
      <c r="D9975" s="9">
        <v>9548500949</v>
      </c>
      <c r="E9975" s="9" t="e">
        <f>INDEX(#REF!:#REF!,MATCH($D9975,#REF!:#REF!,0),MATCH(#REF!,#REF!:#REF!,0))</f>
        <v>#REF!</v>
      </c>
      <c r="F9975" s="9" t="e">
        <f>INDEX(#REF!:#REF!,MATCH($D9975,#REF!:#REF!,0),MATCH(#REF!,#REF!:#REF!,0))</f>
        <v>#REF!</v>
      </c>
    </row>
    <row r="9976" spans="1:6" ht="16.5" x14ac:dyDescent="0.3">
      <c r="A9976" s="9" t="s">
        <v>12349</v>
      </c>
      <c r="B9976" s="9" t="s">
        <v>2204</v>
      </c>
      <c r="C9976" s="10">
        <v>21091</v>
      </c>
      <c r="D9976" s="9">
        <v>7630993544</v>
      </c>
      <c r="E9976" s="9" t="e">
        <f>INDEX(#REF!:#REF!,MATCH($D9976,#REF!:#REF!,0),MATCH(#REF!,#REF!:#REF!,0))</f>
        <v>#REF!</v>
      </c>
      <c r="F9976" s="9" t="e">
        <f>INDEX(#REF!:#REF!,MATCH($D9976,#REF!:#REF!,0),MATCH(#REF!,#REF!:#REF!,0))</f>
        <v>#REF!</v>
      </c>
    </row>
    <row r="9977" spans="1:6" ht="16.5" x14ac:dyDescent="0.3">
      <c r="A9977" s="9" t="s">
        <v>12348</v>
      </c>
      <c r="B9977" s="9" t="s">
        <v>2065</v>
      </c>
      <c r="C9977" s="10">
        <v>57781</v>
      </c>
      <c r="D9977" s="9">
        <v>8682006391</v>
      </c>
      <c r="E9977" s="9" t="e">
        <f>INDEX(#REF!:#REF!,MATCH($D9977,#REF!:#REF!,0),MATCH(#REF!,#REF!:#REF!,0))</f>
        <v>#REF!</v>
      </c>
      <c r="F9977" s="9" t="e">
        <f>INDEX(#REF!:#REF!,MATCH($D9977,#REF!:#REF!,0),MATCH(#REF!,#REF!:#REF!,0))</f>
        <v>#REF!</v>
      </c>
    </row>
    <row r="9978" spans="1:6" ht="16.5" x14ac:dyDescent="0.3">
      <c r="A9978" s="9" t="s">
        <v>12347</v>
      </c>
      <c r="B9978" s="9" t="s">
        <v>2302</v>
      </c>
      <c r="C9978" s="10">
        <v>17796</v>
      </c>
      <c r="D9978" s="9">
        <v>146065492</v>
      </c>
      <c r="E9978" s="9" t="e">
        <f>INDEX(#REF!:#REF!,MATCH($D9978,#REF!:#REF!,0),MATCH(#REF!,#REF!:#REF!,0))</f>
        <v>#REF!</v>
      </c>
      <c r="F9978" s="9" t="e">
        <f>INDEX(#REF!:#REF!,MATCH($D9978,#REF!:#REF!,0),MATCH(#REF!,#REF!:#REF!,0))</f>
        <v>#REF!</v>
      </c>
    </row>
    <row r="9979" spans="1:6" ht="16.5" x14ac:dyDescent="0.3">
      <c r="A9979" s="9" t="s">
        <v>12346</v>
      </c>
      <c r="B9979" s="9" t="s">
        <v>2027</v>
      </c>
      <c r="C9979" s="10">
        <v>24435</v>
      </c>
      <c r="D9979" s="9">
        <v>5603002824</v>
      </c>
      <c r="E9979" s="9" t="e">
        <f>INDEX(#REF!:#REF!,MATCH($D9979,#REF!:#REF!,0),MATCH(#REF!,#REF!:#REF!,0))</f>
        <v>#REF!</v>
      </c>
      <c r="F9979" s="9" t="e">
        <f>INDEX(#REF!:#REF!,MATCH($D9979,#REF!:#REF!,0),MATCH(#REF!,#REF!:#REF!,0))</f>
        <v>#REF!</v>
      </c>
    </row>
    <row r="9980" spans="1:6" ht="16.5" x14ac:dyDescent="0.3">
      <c r="A9980" s="9" t="s">
        <v>12345</v>
      </c>
      <c r="B9980" s="9" t="s">
        <v>1969</v>
      </c>
      <c r="C9980" s="10">
        <v>36647</v>
      </c>
      <c r="D9980" s="9">
        <v>7469392467</v>
      </c>
      <c r="E9980" s="9" t="e">
        <f>INDEX(#REF!:#REF!,MATCH($D9980,#REF!:#REF!,0),MATCH(#REF!,#REF!:#REF!,0))</f>
        <v>#REF!</v>
      </c>
      <c r="F9980" s="9" t="e">
        <f>INDEX(#REF!:#REF!,MATCH($D9980,#REF!:#REF!,0),MATCH(#REF!,#REF!:#REF!,0))</f>
        <v>#REF!</v>
      </c>
    </row>
    <row r="9981" spans="1:6" ht="16.5" x14ac:dyDescent="0.3">
      <c r="A9981" s="9" t="s">
        <v>12344</v>
      </c>
      <c r="B9981" s="9" t="s">
        <v>2597</v>
      </c>
      <c r="C9981" s="10">
        <v>35393</v>
      </c>
      <c r="D9981" s="9">
        <v>132027631</v>
      </c>
      <c r="E9981" s="9" t="e">
        <f>INDEX(#REF!:#REF!,MATCH($D9981,#REF!:#REF!,0),MATCH(#REF!,#REF!:#REF!,0))</f>
        <v>#REF!</v>
      </c>
      <c r="F9981" s="9" t="e">
        <f>INDEX(#REF!:#REF!,MATCH($D9981,#REF!:#REF!,0),MATCH(#REF!,#REF!:#REF!,0))</f>
        <v>#REF!</v>
      </c>
    </row>
    <row r="9982" spans="1:6" ht="16.5" x14ac:dyDescent="0.3">
      <c r="A9982" s="9" t="s">
        <v>12343</v>
      </c>
      <c r="B9982" s="9" t="s">
        <v>3388</v>
      </c>
      <c r="C9982" s="10">
        <v>47304</v>
      </c>
      <c r="D9982" s="9">
        <v>6854809452</v>
      </c>
      <c r="E9982" s="9" t="e">
        <f>INDEX(#REF!:#REF!,MATCH($D9982,#REF!:#REF!,0),MATCH(#REF!,#REF!:#REF!,0))</f>
        <v>#REF!</v>
      </c>
      <c r="F9982" s="9" t="e">
        <f>INDEX(#REF!:#REF!,MATCH($D9982,#REF!:#REF!,0),MATCH(#REF!,#REF!:#REF!,0))</f>
        <v>#REF!</v>
      </c>
    </row>
    <row r="9983" spans="1:6" ht="16.5" x14ac:dyDescent="0.3">
      <c r="A9983" s="9" t="s">
        <v>12342</v>
      </c>
      <c r="B9983" s="9" t="s">
        <v>2067</v>
      </c>
      <c r="C9983" s="10">
        <v>32078</v>
      </c>
      <c r="D9983" s="9">
        <v>2958692264</v>
      </c>
      <c r="E9983" s="9" t="e">
        <f>INDEX(#REF!:#REF!,MATCH($D9983,#REF!:#REF!,0),MATCH(#REF!,#REF!:#REF!,0))</f>
        <v>#REF!</v>
      </c>
      <c r="F9983" s="9" t="e">
        <f>INDEX(#REF!:#REF!,MATCH($D9983,#REF!:#REF!,0),MATCH(#REF!,#REF!:#REF!,0))</f>
        <v>#REF!</v>
      </c>
    </row>
    <row r="9984" spans="1:6" ht="16.5" x14ac:dyDescent="0.3">
      <c r="A9984" s="9" t="s">
        <v>12341</v>
      </c>
      <c r="B9984" s="9" t="s">
        <v>2713</v>
      </c>
      <c r="C9984" s="10">
        <v>49693</v>
      </c>
      <c r="D9984" s="9">
        <v>4969679754</v>
      </c>
      <c r="E9984" s="9" t="e">
        <f>INDEX(#REF!:#REF!,MATCH($D9984,#REF!:#REF!,0),MATCH(#REF!,#REF!:#REF!,0))</f>
        <v>#REF!</v>
      </c>
      <c r="F9984" s="9" t="e">
        <f>INDEX(#REF!:#REF!,MATCH($D9984,#REF!:#REF!,0),MATCH(#REF!,#REF!:#REF!,0))</f>
        <v>#REF!</v>
      </c>
    </row>
    <row r="9985" spans="1:6" ht="16.5" x14ac:dyDescent="0.3">
      <c r="A9985" s="9" t="s">
        <v>12340</v>
      </c>
      <c r="B9985" s="9" t="s">
        <v>2534</v>
      </c>
      <c r="C9985" s="10">
        <v>10631</v>
      </c>
      <c r="D9985" s="9">
        <v>357531329</v>
      </c>
      <c r="E9985" s="9" t="e">
        <f>INDEX(#REF!:#REF!,MATCH($D9985,#REF!:#REF!,0),MATCH(#REF!,#REF!:#REF!,0))</f>
        <v>#REF!</v>
      </c>
      <c r="F9985" s="9" t="e">
        <f>INDEX(#REF!:#REF!,MATCH($D9985,#REF!:#REF!,0),MATCH(#REF!,#REF!:#REF!,0))</f>
        <v>#REF!</v>
      </c>
    </row>
    <row r="9986" spans="1:6" ht="16.5" x14ac:dyDescent="0.3">
      <c r="A9986" s="9" t="s">
        <v>12339</v>
      </c>
      <c r="B9986" s="9" t="s">
        <v>2366</v>
      </c>
      <c r="C9986" s="10">
        <v>50981</v>
      </c>
      <c r="D9986" s="9">
        <v>7286297414</v>
      </c>
      <c r="E9986" s="9" t="e">
        <f>INDEX(#REF!:#REF!,MATCH($D9986,#REF!:#REF!,0),MATCH(#REF!,#REF!:#REF!,0))</f>
        <v>#REF!</v>
      </c>
      <c r="F9986" s="9" t="e">
        <f>INDEX(#REF!:#REF!,MATCH($D9986,#REF!:#REF!,0),MATCH(#REF!,#REF!:#REF!,0))</f>
        <v>#REF!</v>
      </c>
    </row>
    <row r="9987" spans="1:6" ht="16.5" x14ac:dyDescent="0.3">
      <c r="A9987" s="9" t="s">
        <v>12338</v>
      </c>
      <c r="B9987" s="9" t="s">
        <v>2498</v>
      </c>
      <c r="C9987" s="10">
        <v>55075</v>
      </c>
      <c r="D9987" s="9">
        <v>3516592710</v>
      </c>
      <c r="E9987" s="9" t="e">
        <f>INDEX(#REF!:#REF!,MATCH($D9987,#REF!:#REF!,0),MATCH(#REF!,#REF!:#REF!,0))</f>
        <v>#REF!</v>
      </c>
      <c r="F9987" s="9" t="e">
        <f>INDEX(#REF!:#REF!,MATCH($D9987,#REF!:#REF!,0),MATCH(#REF!,#REF!:#REF!,0))</f>
        <v>#REF!</v>
      </c>
    </row>
    <row r="9988" spans="1:6" ht="16.5" x14ac:dyDescent="0.3">
      <c r="A9988" s="9" t="s">
        <v>12337</v>
      </c>
      <c r="B9988" s="9" t="s">
        <v>2914</v>
      </c>
      <c r="C9988" s="10">
        <v>56844</v>
      </c>
      <c r="D9988" s="9">
        <v>3418374697</v>
      </c>
      <c r="E9988" s="9" t="e">
        <f>INDEX(#REF!:#REF!,MATCH($D9988,#REF!:#REF!,0),MATCH(#REF!,#REF!:#REF!,0))</f>
        <v>#REF!</v>
      </c>
      <c r="F9988" s="9" t="e">
        <f>INDEX(#REF!:#REF!,MATCH($D9988,#REF!:#REF!,0),MATCH(#REF!,#REF!:#REF!,0))</f>
        <v>#REF!</v>
      </c>
    </row>
    <row r="9989" spans="1:6" ht="16.5" x14ac:dyDescent="0.3">
      <c r="A9989" s="9" t="s">
        <v>12336</v>
      </c>
      <c r="B9989" s="9" t="s">
        <v>1983</v>
      </c>
      <c r="C9989" s="10">
        <v>23314</v>
      </c>
      <c r="D9989" s="9">
        <v>7098438871</v>
      </c>
      <c r="E9989" s="9" t="e">
        <f>INDEX(#REF!:#REF!,MATCH($D9989,#REF!:#REF!,0),MATCH(#REF!,#REF!:#REF!,0))</f>
        <v>#REF!</v>
      </c>
      <c r="F9989" s="9" t="e">
        <f>INDEX(#REF!:#REF!,MATCH($D9989,#REF!:#REF!,0),MATCH(#REF!,#REF!:#REF!,0))</f>
        <v>#REF!</v>
      </c>
    </row>
    <row r="9990" spans="1:6" ht="16.5" x14ac:dyDescent="0.3">
      <c r="A9990" s="9" t="s">
        <v>12335</v>
      </c>
      <c r="B9990" s="9" t="s">
        <v>2433</v>
      </c>
      <c r="C9990" s="10">
        <v>49282</v>
      </c>
      <c r="D9990" s="9">
        <v>7286297414</v>
      </c>
      <c r="E9990" s="9" t="e">
        <f>INDEX(#REF!:#REF!,MATCH($D9990,#REF!:#REF!,0),MATCH(#REF!,#REF!:#REF!,0))</f>
        <v>#REF!</v>
      </c>
      <c r="F9990" s="9" t="e">
        <f>INDEX(#REF!:#REF!,MATCH($D9990,#REF!:#REF!,0),MATCH(#REF!,#REF!:#REF!,0))</f>
        <v>#REF!</v>
      </c>
    </row>
    <row r="9991" spans="1:6" ht="16.5" x14ac:dyDescent="0.3">
      <c r="A9991" s="9" t="s">
        <v>12334</v>
      </c>
      <c r="B9991" s="9" t="s">
        <v>2718</v>
      </c>
      <c r="C9991" s="10">
        <v>22383</v>
      </c>
      <c r="D9991" s="9">
        <v>713650656</v>
      </c>
      <c r="E9991" s="9" t="e">
        <f>INDEX(#REF!:#REF!,MATCH($D9991,#REF!:#REF!,0),MATCH(#REF!,#REF!:#REF!,0))</f>
        <v>#REF!</v>
      </c>
      <c r="F9991" s="9" t="e">
        <f>INDEX(#REF!:#REF!,MATCH($D9991,#REF!:#REF!,0),MATCH(#REF!,#REF!:#REF!,0))</f>
        <v>#REF!</v>
      </c>
    </row>
    <row r="9992" spans="1:6" ht="16.5" x14ac:dyDescent="0.3">
      <c r="A9992" s="9" t="s">
        <v>12333</v>
      </c>
      <c r="B9992" s="9" t="s">
        <v>2361</v>
      </c>
      <c r="C9992" s="10">
        <v>49538</v>
      </c>
      <c r="D9992" s="9">
        <v>9267164694</v>
      </c>
      <c r="E9992" s="9" t="e">
        <f>INDEX(#REF!:#REF!,MATCH($D9992,#REF!:#REF!,0),MATCH(#REF!,#REF!:#REF!,0))</f>
        <v>#REF!</v>
      </c>
      <c r="F9992" s="9" t="e">
        <f>INDEX(#REF!:#REF!,MATCH($D9992,#REF!:#REF!,0),MATCH(#REF!,#REF!:#REF!,0))</f>
        <v>#REF!</v>
      </c>
    </row>
    <row r="9993" spans="1:6" ht="16.5" x14ac:dyDescent="0.3">
      <c r="A9993" s="9" t="s">
        <v>12332</v>
      </c>
      <c r="B9993" s="9" t="s">
        <v>3720</v>
      </c>
      <c r="C9993" s="10">
        <v>21714</v>
      </c>
      <c r="D9993" s="9">
        <v>9892583027</v>
      </c>
      <c r="E9993" s="9" t="e">
        <f>INDEX(#REF!:#REF!,MATCH($D9993,#REF!:#REF!,0),MATCH(#REF!,#REF!:#REF!,0))</f>
        <v>#REF!</v>
      </c>
      <c r="F9993" s="9" t="e">
        <f>INDEX(#REF!:#REF!,MATCH($D9993,#REF!:#REF!,0),MATCH(#REF!,#REF!:#REF!,0))</f>
        <v>#REF!</v>
      </c>
    </row>
    <row r="9994" spans="1:6" ht="16.5" x14ac:dyDescent="0.3">
      <c r="A9994" s="9" t="s">
        <v>12331</v>
      </c>
      <c r="B9994" s="9" t="s">
        <v>2105</v>
      </c>
      <c r="C9994" s="10">
        <v>15212</v>
      </c>
      <c r="D9994" s="9">
        <v>5280433926</v>
      </c>
      <c r="E9994" s="9" t="e">
        <f>INDEX(#REF!:#REF!,MATCH($D9994,#REF!:#REF!,0),MATCH(#REF!,#REF!:#REF!,0))</f>
        <v>#REF!</v>
      </c>
      <c r="F9994" s="9" t="e">
        <f>INDEX(#REF!:#REF!,MATCH($D9994,#REF!:#REF!,0),MATCH(#REF!,#REF!:#REF!,0))</f>
        <v>#REF!</v>
      </c>
    </row>
    <row r="9995" spans="1:6" ht="16.5" x14ac:dyDescent="0.3">
      <c r="A9995" s="9" t="s">
        <v>12330</v>
      </c>
      <c r="B9995" s="9" t="s">
        <v>2267</v>
      </c>
      <c r="C9995" s="10">
        <v>44911</v>
      </c>
      <c r="D9995" s="9">
        <v>4688336071</v>
      </c>
      <c r="E9995" s="9" t="e">
        <f>INDEX(#REF!:#REF!,MATCH($D9995,#REF!:#REF!,0),MATCH(#REF!,#REF!:#REF!,0))</f>
        <v>#REF!</v>
      </c>
      <c r="F9995" s="9" t="e">
        <f>INDEX(#REF!:#REF!,MATCH($D9995,#REF!:#REF!,0),MATCH(#REF!,#REF!:#REF!,0))</f>
        <v>#REF!</v>
      </c>
    </row>
    <row r="9996" spans="1:6" ht="16.5" x14ac:dyDescent="0.3">
      <c r="A9996" s="9" t="s">
        <v>12329</v>
      </c>
      <c r="B9996" s="9" t="s">
        <v>2019</v>
      </c>
      <c r="C9996" s="10">
        <v>50518</v>
      </c>
      <c r="D9996" s="9">
        <v>4290015026</v>
      </c>
      <c r="E9996" s="9" t="e">
        <f>INDEX(#REF!:#REF!,MATCH($D9996,#REF!:#REF!,0),MATCH(#REF!,#REF!:#REF!,0))</f>
        <v>#REF!</v>
      </c>
      <c r="F9996" s="9" t="e">
        <f>INDEX(#REF!:#REF!,MATCH($D9996,#REF!:#REF!,0),MATCH(#REF!,#REF!:#REF!,0))</f>
        <v>#REF!</v>
      </c>
    </row>
    <row r="9997" spans="1:6" ht="16.5" x14ac:dyDescent="0.3">
      <c r="A9997" s="9" t="s">
        <v>12328</v>
      </c>
      <c r="B9997" s="9" t="s">
        <v>1951</v>
      </c>
      <c r="C9997" s="10">
        <v>43137</v>
      </c>
      <c r="D9997" s="9">
        <v>9369490930</v>
      </c>
      <c r="E9997" s="9" t="e">
        <f>INDEX(#REF!:#REF!,MATCH($D9997,#REF!:#REF!,0),MATCH(#REF!,#REF!:#REF!,0))</f>
        <v>#REF!</v>
      </c>
      <c r="F9997" s="9" t="e">
        <f>INDEX(#REF!:#REF!,MATCH($D9997,#REF!:#REF!,0),MATCH(#REF!,#REF!:#REF!,0))</f>
        <v>#REF!</v>
      </c>
    </row>
    <row r="9998" spans="1:6" ht="16.5" x14ac:dyDescent="0.3">
      <c r="A9998" s="9" t="s">
        <v>12327</v>
      </c>
      <c r="B9998" s="9" t="s">
        <v>2036</v>
      </c>
      <c r="C9998" s="10">
        <v>36017</v>
      </c>
      <c r="D9998" s="9">
        <v>2657442315</v>
      </c>
      <c r="E9998" s="9" t="e">
        <f>INDEX(#REF!:#REF!,MATCH($D9998,#REF!:#REF!,0),MATCH(#REF!,#REF!:#REF!,0))</f>
        <v>#REF!</v>
      </c>
      <c r="F9998" s="9" t="e">
        <f>INDEX(#REF!:#REF!,MATCH($D9998,#REF!:#REF!,0),MATCH(#REF!,#REF!:#REF!,0))</f>
        <v>#REF!</v>
      </c>
    </row>
    <row r="9999" spans="1:6" ht="16.5" x14ac:dyDescent="0.3">
      <c r="A9999" s="9" t="s">
        <v>12326</v>
      </c>
      <c r="B9999" s="9" t="s">
        <v>2985</v>
      </c>
      <c r="C9999" s="10">
        <v>50218</v>
      </c>
      <c r="D9999" s="9">
        <v>532074068</v>
      </c>
      <c r="E9999" s="9" t="e">
        <f>INDEX(#REF!:#REF!,MATCH($D9999,#REF!:#REF!,0),MATCH(#REF!,#REF!:#REF!,0))</f>
        <v>#REF!</v>
      </c>
      <c r="F9999" s="9" t="e">
        <f>INDEX(#REF!:#REF!,MATCH($D9999,#REF!:#REF!,0),MATCH(#REF!,#REF!:#REF!,0))</f>
        <v>#REF!</v>
      </c>
    </row>
    <row r="10000" spans="1:6" ht="16.5" x14ac:dyDescent="0.3">
      <c r="A10000" s="9" t="s">
        <v>12325</v>
      </c>
      <c r="B10000" s="9" t="s">
        <v>2241</v>
      </c>
      <c r="C10000" s="10">
        <v>47113</v>
      </c>
      <c r="D10000" s="9">
        <v>4162153728</v>
      </c>
      <c r="E10000" s="9" t="e">
        <f>INDEX(#REF!:#REF!,MATCH($D10000,#REF!:#REF!,0),MATCH(#REF!,#REF!:#REF!,0))</f>
        <v>#REF!</v>
      </c>
      <c r="F10000" s="9" t="e">
        <f>INDEX(#REF!:#REF!,MATCH($D10000,#REF!:#REF!,0),MATCH(#REF!,#REF!:#REF!,0))</f>
        <v>#REF!</v>
      </c>
    </row>
    <row r="10001" spans="1:6" ht="16.5" x14ac:dyDescent="0.3">
      <c r="A10001" s="9" t="s">
        <v>12324</v>
      </c>
      <c r="B10001" s="9" t="s">
        <v>2597</v>
      </c>
      <c r="C10001" s="10">
        <v>11659</v>
      </c>
      <c r="D10001" s="9">
        <v>8467388188</v>
      </c>
      <c r="E10001" s="9" t="e">
        <f>INDEX(#REF!:#REF!,MATCH($D10001,#REF!:#REF!,0),MATCH(#REF!,#REF!:#REF!,0))</f>
        <v>#REF!</v>
      </c>
      <c r="F10001" s="9" t="e">
        <f>INDEX(#REF!:#REF!,MATCH($D10001,#REF!:#REF!,0),MATCH(#REF!,#REF!:#REF!,0))</f>
        <v>#REF!</v>
      </c>
    </row>
    <row r="10002" spans="1:6" ht="16.5" x14ac:dyDescent="0.3">
      <c r="A10002" s="9" t="s">
        <v>12323</v>
      </c>
      <c r="B10002" s="9" t="s">
        <v>2293</v>
      </c>
      <c r="C10002" s="10">
        <v>56302</v>
      </c>
      <c r="D10002" s="9">
        <v>2183763965</v>
      </c>
      <c r="E10002" s="9" t="e">
        <f>INDEX(#REF!:#REF!,MATCH($D10002,#REF!:#REF!,0),MATCH(#REF!,#REF!:#REF!,0))</f>
        <v>#REF!</v>
      </c>
      <c r="F10002" s="9" t="e">
        <f>INDEX(#REF!:#REF!,MATCH($D10002,#REF!:#REF!,0),MATCH(#REF!,#REF!:#REF!,0))</f>
        <v>#REF!</v>
      </c>
    </row>
    <row r="10003" spans="1:6" ht="16.5" x14ac:dyDescent="0.3">
      <c r="A10003" s="9" t="s">
        <v>12322</v>
      </c>
      <c r="B10003" s="9" t="s">
        <v>2878</v>
      </c>
      <c r="C10003" s="10">
        <v>18870</v>
      </c>
      <c r="D10003" s="9">
        <v>4535395691</v>
      </c>
      <c r="E10003" s="9" t="e">
        <f>INDEX(#REF!:#REF!,MATCH($D10003,#REF!:#REF!,0),MATCH(#REF!,#REF!:#REF!,0))</f>
        <v>#REF!</v>
      </c>
      <c r="F10003" s="9" t="e">
        <f>INDEX(#REF!:#REF!,MATCH($D10003,#REF!:#REF!,0),MATCH(#REF!,#REF!:#REF!,0))</f>
        <v>#REF!</v>
      </c>
    </row>
    <row r="10004" spans="1:6" ht="16.5" x14ac:dyDescent="0.3">
      <c r="A10004" s="9" t="s">
        <v>12321</v>
      </c>
      <c r="B10004" s="9" t="s">
        <v>2768</v>
      </c>
      <c r="C10004" s="10">
        <v>31111</v>
      </c>
      <c r="D10004" s="9">
        <v>5153694038</v>
      </c>
      <c r="E10004" s="9" t="e">
        <f>INDEX(#REF!:#REF!,MATCH($D10004,#REF!:#REF!,0),MATCH(#REF!,#REF!:#REF!,0))</f>
        <v>#REF!</v>
      </c>
      <c r="F10004" s="9" t="e">
        <f>INDEX(#REF!:#REF!,MATCH($D10004,#REF!:#REF!,0),MATCH(#REF!,#REF!:#REF!,0))</f>
        <v>#REF!</v>
      </c>
    </row>
    <row r="10005" spans="1:6" ht="16.5" x14ac:dyDescent="0.3">
      <c r="A10005" s="9" t="s">
        <v>12320</v>
      </c>
      <c r="B10005" s="9" t="s">
        <v>3309</v>
      </c>
      <c r="C10005" s="10">
        <v>23771</v>
      </c>
      <c r="D10005" s="9">
        <v>2561690342</v>
      </c>
      <c r="E10005" s="9" t="e">
        <f>INDEX(#REF!:#REF!,MATCH($D10005,#REF!:#REF!,0),MATCH(#REF!,#REF!:#REF!,0))</f>
        <v>#REF!</v>
      </c>
      <c r="F10005" s="9" t="e">
        <f>INDEX(#REF!:#REF!,MATCH($D10005,#REF!:#REF!,0),MATCH(#REF!,#REF!:#REF!,0))</f>
        <v>#REF!</v>
      </c>
    </row>
    <row r="10006" spans="1:6" ht="16.5" x14ac:dyDescent="0.3">
      <c r="A10006" s="9" t="s">
        <v>12319</v>
      </c>
      <c r="B10006" s="9" t="s">
        <v>2009</v>
      </c>
      <c r="C10006" s="10">
        <v>34050</v>
      </c>
      <c r="D10006" s="9">
        <v>5211527984</v>
      </c>
      <c r="E10006" s="9" t="e">
        <f>INDEX(#REF!:#REF!,MATCH($D10006,#REF!:#REF!,0),MATCH(#REF!,#REF!:#REF!,0))</f>
        <v>#REF!</v>
      </c>
      <c r="F10006" s="9" t="e">
        <f>INDEX(#REF!:#REF!,MATCH($D10006,#REF!:#REF!,0),MATCH(#REF!,#REF!:#REF!,0))</f>
        <v>#REF!</v>
      </c>
    </row>
    <row r="10007" spans="1:6" ht="16.5" x14ac:dyDescent="0.3">
      <c r="A10007" s="9" t="s">
        <v>12318</v>
      </c>
      <c r="B10007" s="9" t="s">
        <v>2087</v>
      </c>
      <c r="C10007" s="10">
        <v>32096</v>
      </c>
      <c r="D10007" s="9">
        <v>5998486889</v>
      </c>
      <c r="E10007" s="9" t="e">
        <f>INDEX(#REF!:#REF!,MATCH($D10007,#REF!:#REF!,0),MATCH(#REF!,#REF!:#REF!,0))</f>
        <v>#REF!</v>
      </c>
      <c r="F10007" s="9" t="e">
        <f>INDEX(#REF!:#REF!,MATCH($D10007,#REF!:#REF!,0),MATCH(#REF!,#REF!:#REF!,0))</f>
        <v>#REF!</v>
      </c>
    </row>
    <row r="10008" spans="1:6" ht="16.5" x14ac:dyDescent="0.3">
      <c r="A10008" s="9" t="s">
        <v>12317</v>
      </c>
      <c r="B10008" s="9" t="s">
        <v>2465</v>
      </c>
      <c r="C10008" s="10">
        <v>19384</v>
      </c>
      <c r="D10008" s="9">
        <v>3738218785</v>
      </c>
      <c r="E10008" s="9" t="e">
        <f>INDEX(#REF!:#REF!,MATCH($D10008,#REF!:#REF!,0),MATCH(#REF!,#REF!:#REF!,0))</f>
        <v>#REF!</v>
      </c>
      <c r="F10008" s="9" t="e">
        <f>INDEX(#REF!:#REF!,MATCH($D10008,#REF!:#REF!,0),MATCH(#REF!,#REF!:#REF!,0))</f>
        <v>#REF!</v>
      </c>
    </row>
    <row r="10009" spans="1:6" ht="16.5" x14ac:dyDescent="0.3">
      <c r="A10009" s="9" t="s">
        <v>12316</v>
      </c>
      <c r="B10009" s="9" t="s">
        <v>2267</v>
      </c>
      <c r="C10009" s="10">
        <v>50790</v>
      </c>
      <c r="D10009" s="9">
        <v>5075915108</v>
      </c>
      <c r="E10009" s="9" t="e">
        <f>INDEX(#REF!:#REF!,MATCH($D10009,#REF!:#REF!,0),MATCH(#REF!,#REF!:#REF!,0))</f>
        <v>#REF!</v>
      </c>
      <c r="F10009" s="9" t="e">
        <f>INDEX(#REF!:#REF!,MATCH($D10009,#REF!:#REF!,0),MATCH(#REF!,#REF!:#REF!,0))</f>
        <v>#REF!</v>
      </c>
    </row>
    <row r="10010" spans="1:6" ht="16.5" x14ac:dyDescent="0.3">
      <c r="A10010" s="9" t="s">
        <v>12315</v>
      </c>
      <c r="B10010" s="9" t="s">
        <v>3617</v>
      </c>
      <c r="C10010" s="10">
        <v>29497</v>
      </c>
      <c r="D10010" s="9">
        <v>4937054791</v>
      </c>
      <c r="E10010" s="9" t="e">
        <f>INDEX(#REF!:#REF!,MATCH($D10010,#REF!:#REF!,0),MATCH(#REF!,#REF!:#REF!,0))</f>
        <v>#REF!</v>
      </c>
      <c r="F10010" s="9" t="e">
        <f>INDEX(#REF!:#REF!,MATCH($D10010,#REF!:#REF!,0),MATCH(#REF!,#REF!:#REF!,0))</f>
        <v>#REF!</v>
      </c>
    </row>
    <row r="10011" spans="1:6" ht="16.5" x14ac:dyDescent="0.3">
      <c r="A10011" s="9" t="s">
        <v>12314</v>
      </c>
      <c r="B10011" s="9" t="s">
        <v>2667</v>
      </c>
      <c r="C10011" s="10">
        <v>50587</v>
      </c>
      <c r="D10011" s="9">
        <v>6209983448</v>
      </c>
      <c r="E10011" s="9" t="e">
        <f>INDEX(#REF!:#REF!,MATCH($D10011,#REF!:#REF!,0),MATCH(#REF!,#REF!:#REF!,0))</f>
        <v>#REF!</v>
      </c>
      <c r="F10011" s="9" t="e">
        <f>INDEX(#REF!:#REF!,MATCH($D10011,#REF!:#REF!,0),MATCH(#REF!,#REF!:#REF!,0))</f>
        <v>#REF!</v>
      </c>
    </row>
    <row r="10012" spans="1:6" ht="16.5" x14ac:dyDescent="0.3">
      <c r="A10012" s="9" t="s">
        <v>12313</v>
      </c>
      <c r="B10012" s="9" t="s">
        <v>2110</v>
      </c>
      <c r="C10012" s="10">
        <v>19151</v>
      </c>
      <c r="D10012" s="9">
        <v>4862005330</v>
      </c>
      <c r="E10012" s="9" t="e">
        <f>INDEX(#REF!:#REF!,MATCH($D10012,#REF!:#REF!,0),MATCH(#REF!,#REF!:#REF!,0))</f>
        <v>#REF!</v>
      </c>
      <c r="F10012" s="9" t="e">
        <f>INDEX(#REF!:#REF!,MATCH($D10012,#REF!:#REF!,0),MATCH(#REF!,#REF!:#REF!,0))</f>
        <v>#REF!</v>
      </c>
    </row>
    <row r="10013" spans="1:6" ht="16.5" x14ac:dyDescent="0.3">
      <c r="A10013" s="9" t="s">
        <v>12312</v>
      </c>
      <c r="B10013" s="9" t="s">
        <v>2667</v>
      </c>
      <c r="C10013" s="10">
        <v>58239</v>
      </c>
      <c r="D10013" s="9">
        <v>449160092</v>
      </c>
      <c r="E10013" s="9" t="e">
        <f>INDEX(#REF!:#REF!,MATCH($D10013,#REF!:#REF!,0),MATCH(#REF!,#REF!:#REF!,0))</f>
        <v>#REF!</v>
      </c>
      <c r="F10013" s="9" t="e">
        <f>INDEX(#REF!:#REF!,MATCH($D10013,#REF!:#REF!,0),MATCH(#REF!,#REF!:#REF!,0))</f>
        <v>#REF!</v>
      </c>
    </row>
    <row r="10014" spans="1:6" ht="16.5" x14ac:dyDescent="0.3">
      <c r="A10014" s="9" t="s">
        <v>12311</v>
      </c>
      <c r="B10014" s="9" t="s">
        <v>3366</v>
      </c>
      <c r="C10014" s="10">
        <v>52697</v>
      </c>
      <c r="D10014" s="9">
        <v>5341512014</v>
      </c>
      <c r="E10014" s="9" t="e">
        <f>INDEX(#REF!:#REF!,MATCH($D10014,#REF!:#REF!,0),MATCH(#REF!,#REF!:#REF!,0))</f>
        <v>#REF!</v>
      </c>
      <c r="F10014" s="9" t="e">
        <f>INDEX(#REF!:#REF!,MATCH($D10014,#REF!:#REF!,0),MATCH(#REF!,#REF!:#REF!,0))</f>
        <v>#REF!</v>
      </c>
    </row>
    <row r="10015" spans="1:6" ht="16.5" x14ac:dyDescent="0.3">
      <c r="A10015" s="9" t="s">
        <v>12310</v>
      </c>
      <c r="B10015" s="9" t="s">
        <v>2947</v>
      </c>
      <c r="C10015" s="10">
        <v>34945</v>
      </c>
      <c r="D10015" s="9">
        <v>3271497702</v>
      </c>
      <c r="E10015" s="9" t="e">
        <f>INDEX(#REF!:#REF!,MATCH($D10015,#REF!:#REF!,0),MATCH(#REF!,#REF!:#REF!,0))</f>
        <v>#REF!</v>
      </c>
      <c r="F10015" s="9" t="e">
        <f>INDEX(#REF!:#REF!,MATCH($D10015,#REF!:#REF!,0),MATCH(#REF!,#REF!:#REF!,0))</f>
        <v>#REF!</v>
      </c>
    </row>
    <row r="10016" spans="1:6" ht="16.5" x14ac:dyDescent="0.3">
      <c r="A10016" s="9" t="s">
        <v>12309</v>
      </c>
      <c r="B10016" s="9" t="s">
        <v>2092</v>
      </c>
      <c r="C10016" s="10">
        <v>10267</v>
      </c>
      <c r="D10016" s="9">
        <v>1411873114</v>
      </c>
      <c r="E10016" s="9" t="e">
        <f>INDEX(#REF!:#REF!,MATCH($D10016,#REF!:#REF!,0),MATCH(#REF!,#REF!:#REF!,0))</f>
        <v>#REF!</v>
      </c>
      <c r="F10016" s="9" t="e">
        <f>INDEX(#REF!:#REF!,MATCH($D10016,#REF!:#REF!,0),MATCH(#REF!,#REF!:#REF!,0))</f>
        <v>#REF!</v>
      </c>
    </row>
    <row r="10017" spans="1:6" ht="16.5" x14ac:dyDescent="0.3">
      <c r="A10017" s="9" t="s">
        <v>12308</v>
      </c>
      <c r="B10017" s="9" t="s">
        <v>2418</v>
      </c>
      <c r="C10017" s="10">
        <v>51551</v>
      </c>
      <c r="D10017" s="9">
        <v>2079803735</v>
      </c>
      <c r="E10017" s="9" t="e">
        <f>INDEX(#REF!:#REF!,MATCH($D10017,#REF!:#REF!,0),MATCH(#REF!,#REF!:#REF!,0))</f>
        <v>#REF!</v>
      </c>
      <c r="F10017" s="9" t="e">
        <f>INDEX(#REF!:#REF!,MATCH($D10017,#REF!:#REF!,0),MATCH(#REF!,#REF!:#REF!,0))</f>
        <v>#REF!</v>
      </c>
    </row>
    <row r="10018" spans="1:6" ht="16.5" x14ac:dyDescent="0.3">
      <c r="A10018" s="9" t="s">
        <v>12307</v>
      </c>
      <c r="B10018" s="9" t="s">
        <v>2511</v>
      </c>
      <c r="C10018" s="10">
        <v>31197</v>
      </c>
      <c r="D10018" s="9">
        <v>7489370671</v>
      </c>
      <c r="E10018" s="9" t="e">
        <f>INDEX(#REF!:#REF!,MATCH($D10018,#REF!:#REF!,0),MATCH(#REF!,#REF!:#REF!,0))</f>
        <v>#REF!</v>
      </c>
      <c r="F10018" s="9" t="e">
        <f>INDEX(#REF!:#REF!,MATCH($D10018,#REF!:#REF!,0),MATCH(#REF!,#REF!:#REF!,0))</f>
        <v>#REF!</v>
      </c>
    </row>
    <row r="10019" spans="1:6" ht="16.5" x14ac:dyDescent="0.3">
      <c r="A10019" s="9" t="s">
        <v>12306</v>
      </c>
      <c r="B10019" s="9" t="s">
        <v>2339</v>
      </c>
      <c r="C10019" s="10">
        <v>52811</v>
      </c>
      <c r="D10019" s="9">
        <v>9052475601</v>
      </c>
      <c r="E10019" s="9" t="e">
        <f>INDEX(#REF!:#REF!,MATCH($D10019,#REF!:#REF!,0),MATCH(#REF!,#REF!:#REF!,0))</f>
        <v>#REF!</v>
      </c>
      <c r="F10019" s="9" t="e">
        <f>INDEX(#REF!:#REF!,MATCH($D10019,#REF!:#REF!,0),MATCH(#REF!,#REF!:#REF!,0))</f>
        <v>#REF!</v>
      </c>
    </row>
    <row r="10020" spans="1:6" ht="16.5" x14ac:dyDescent="0.3">
      <c r="A10020" s="9" t="s">
        <v>12305</v>
      </c>
      <c r="B10020" s="9" t="s">
        <v>2298</v>
      </c>
      <c r="C10020" s="10">
        <v>33927</v>
      </c>
      <c r="D10020" s="9">
        <v>5209112160</v>
      </c>
      <c r="E10020" s="9" t="e">
        <f>INDEX(#REF!:#REF!,MATCH($D10020,#REF!:#REF!,0),MATCH(#REF!,#REF!:#REF!,0))</f>
        <v>#REF!</v>
      </c>
      <c r="F10020" s="9" t="e">
        <f>INDEX(#REF!:#REF!,MATCH($D10020,#REF!:#REF!,0),MATCH(#REF!,#REF!:#REF!,0))</f>
        <v>#REF!</v>
      </c>
    </row>
    <row r="10021" spans="1:6" ht="16.5" x14ac:dyDescent="0.3">
      <c r="A10021" s="9" t="s">
        <v>12304</v>
      </c>
      <c r="B10021" s="9" t="s">
        <v>3448</v>
      </c>
      <c r="C10021" s="10">
        <v>18855</v>
      </c>
      <c r="D10021" s="9">
        <v>76572129</v>
      </c>
      <c r="E10021" s="9" t="e">
        <f>INDEX(#REF!:#REF!,MATCH($D10021,#REF!:#REF!,0),MATCH(#REF!,#REF!:#REF!,0))</f>
        <v>#REF!</v>
      </c>
      <c r="F10021" s="9" t="e">
        <f>INDEX(#REF!:#REF!,MATCH($D10021,#REF!:#REF!,0),MATCH(#REF!,#REF!:#REF!,0))</f>
        <v>#REF!</v>
      </c>
    </row>
    <row r="10022" spans="1:6" ht="16.5" x14ac:dyDescent="0.3">
      <c r="A10022" s="9" t="s">
        <v>12303</v>
      </c>
      <c r="B10022" s="9" t="s">
        <v>2994</v>
      </c>
      <c r="C10022" s="10">
        <v>14033</v>
      </c>
      <c r="D10022" s="9">
        <v>4878156686</v>
      </c>
      <c r="E10022" s="9" t="e">
        <f>INDEX(#REF!:#REF!,MATCH($D10022,#REF!:#REF!,0),MATCH(#REF!,#REF!:#REF!,0))</f>
        <v>#REF!</v>
      </c>
      <c r="F10022" s="9" t="e">
        <f>INDEX(#REF!:#REF!,MATCH($D10022,#REF!:#REF!,0),MATCH(#REF!,#REF!:#REF!,0))</f>
        <v>#REF!</v>
      </c>
    </row>
    <row r="10023" spans="1:6" ht="16.5" x14ac:dyDescent="0.3">
      <c r="A10023" s="9" t="s">
        <v>12302</v>
      </c>
      <c r="B10023" s="9" t="s">
        <v>2361</v>
      </c>
      <c r="C10023" s="10">
        <v>18988</v>
      </c>
      <c r="D10023" s="9">
        <v>2378102658</v>
      </c>
      <c r="E10023" s="9" t="e">
        <f>INDEX(#REF!:#REF!,MATCH($D10023,#REF!:#REF!,0),MATCH(#REF!,#REF!:#REF!,0))</f>
        <v>#REF!</v>
      </c>
      <c r="F10023" s="9" t="e">
        <f>INDEX(#REF!:#REF!,MATCH($D10023,#REF!:#REF!,0),MATCH(#REF!,#REF!:#REF!,0))</f>
        <v>#REF!</v>
      </c>
    </row>
    <row r="10024" spans="1:6" ht="16.5" x14ac:dyDescent="0.3">
      <c r="A10024" s="9" t="s">
        <v>12301</v>
      </c>
      <c r="B10024" s="9" t="s">
        <v>2085</v>
      </c>
      <c r="C10024" s="10">
        <v>10582</v>
      </c>
      <c r="D10024" s="9">
        <v>2074776004</v>
      </c>
      <c r="E10024" s="9" t="e">
        <f>INDEX(#REF!:#REF!,MATCH($D10024,#REF!:#REF!,0),MATCH(#REF!,#REF!:#REF!,0))</f>
        <v>#REF!</v>
      </c>
      <c r="F10024" s="9" t="e">
        <f>INDEX(#REF!:#REF!,MATCH($D10024,#REF!:#REF!,0),MATCH(#REF!,#REF!:#REF!,0))</f>
        <v>#REF!</v>
      </c>
    </row>
    <row r="10025" spans="1:6" ht="16.5" x14ac:dyDescent="0.3">
      <c r="A10025" s="9" t="s">
        <v>12300</v>
      </c>
      <c r="B10025" s="9" t="s">
        <v>2054</v>
      </c>
      <c r="C10025" s="10">
        <v>54147</v>
      </c>
      <c r="D10025" s="9">
        <v>6789106936</v>
      </c>
      <c r="E10025" s="9" t="e">
        <f>INDEX(#REF!:#REF!,MATCH($D10025,#REF!:#REF!,0),MATCH(#REF!,#REF!:#REF!,0))</f>
        <v>#REF!</v>
      </c>
      <c r="F10025" s="9" t="e">
        <f>INDEX(#REF!:#REF!,MATCH($D10025,#REF!:#REF!,0),MATCH(#REF!,#REF!:#REF!,0))</f>
        <v>#REF!</v>
      </c>
    </row>
    <row r="10026" spans="1:6" ht="16.5" x14ac:dyDescent="0.3">
      <c r="A10026" s="9" t="s">
        <v>12299</v>
      </c>
      <c r="B10026" s="9" t="s">
        <v>3498</v>
      </c>
      <c r="C10026" s="10">
        <v>37427</v>
      </c>
      <c r="D10026" s="9">
        <v>3569414450</v>
      </c>
      <c r="E10026" s="9" t="e">
        <f>INDEX(#REF!:#REF!,MATCH($D10026,#REF!:#REF!,0),MATCH(#REF!,#REF!:#REF!,0))</f>
        <v>#REF!</v>
      </c>
      <c r="F10026" s="9" t="e">
        <f>INDEX(#REF!:#REF!,MATCH($D10026,#REF!:#REF!,0),MATCH(#REF!,#REF!:#REF!,0))</f>
        <v>#REF!</v>
      </c>
    </row>
    <row r="10027" spans="1:6" ht="16.5" x14ac:dyDescent="0.3">
      <c r="A10027" s="9" t="s">
        <v>12298</v>
      </c>
      <c r="B10027" s="9" t="s">
        <v>2478</v>
      </c>
      <c r="C10027" s="10">
        <v>21114</v>
      </c>
      <c r="D10027" s="9">
        <v>7892446737</v>
      </c>
      <c r="E10027" s="9" t="e">
        <f>INDEX(#REF!:#REF!,MATCH($D10027,#REF!:#REF!,0),MATCH(#REF!,#REF!:#REF!,0))</f>
        <v>#REF!</v>
      </c>
      <c r="F10027" s="9" t="e">
        <f>INDEX(#REF!:#REF!,MATCH($D10027,#REF!:#REF!,0),MATCH(#REF!,#REF!:#REF!,0))</f>
        <v>#REF!</v>
      </c>
    </row>
    <row r="10028" spans="1:6" ht="16.5" x14ac:dyDescent="0.3">
      <c r="A10028" s="9" t="s">
        <v>12297</v>
      </c>
      <c r="B10028" s="9" t="s">
        <v>2610</v>
      </c>
      <c r="C10028" s="10">
        <v>18140</v>
      </c>
      <c r="D10028" s="9">
        <v>6471464479</v>
      </c>
      <c r="E10028" s="9" t="e">
        <f>INDEX(#REF!:#REF!,MATCH($D10028,#REF!:#REF!,0),MATCH(#REF!,#REF!:#REF!,0))</f>
        <v>#REF!</v>
      </c>
      <c r="F10028" s="9" t="e">
        <f>INDEX(#REF!:#REF!,MATCH($D10028,#REF!:#REF!,0),MATCH(#REF!,#REF!:#REF!,0))</f>
        <v>#REF!</v>
      </c>
    </row>
    <row r="10029" spans="1:6" ht="16.5" x14ac:dyDescent="0.3">
      <c r="A10029" s="9" t="s">
        <v>12296</v>
      </c>
      <c r="B10029" s="9" t="s">
        <v>2243</v>
      </c>
      <c r="C10029" s="10">
        <v>32141</v>
      </c>
      <c r="D10029" s="9">
        <v>8387947148</v>
      </c>
      <c r="E10029" s="9" t="e">
        <f>INDEX(#REF!:#REF!,MATCH($D10029,#REF!:#REF!,0),MATCH(#REF!,#REF!:#REF!,0))</f>
        <v>#REF!</v>
      </c>
      <c r="F10029" s="9" t="e">
        <f>INDEX(#REF!:#REF!,MATCH($D10029,#REF!:#REF!,0),MATCH(#REF!,#REF!:#REF!,0))</f>
        <v>#REF!</v>
      </c>
    </row>
    <row r="10030" spans="1:6" ht="16.5" x14ac:dyDescent="0.3">
      <c r="A10030" s="9" t="s">
        <v>12295</v>
      </c>
      <c r="B10030" s="9" t="s">
        <v>3498</v>
      </c>
      <c r="C10030" s="10">
        <v>30357</v>
      </c>
      <c r="D10030" s="9">
        <v>6637560367</v>
      </c>
      <c r="E10030" s="9" t="e">
        <f>INDEX(#REF!:#REF!,MATCH($D10030,#REF!:#REF!,0),MATCH(#REF!,#REF!:#REF!,0))</f>
        <v>#REF!</v>
      </c>
      <c r="F10030" s="9" t="e">
        <f>INDEX(#REF!:#REF!,MATCH($D10030,#REF!:#REF!,0),MATCH(#REF!,#REF!:#REF!,0))</f>
        <v>#REF!</v>
      </c>
    </row>
    <row r="10031" spans="1:6" ht="16.5" x14ac:dyDescent="0.3">
      <c r="A10031" s="9" t="s">
        <v>12294</v>
      </c>
      <c r="B10031" s="9" t="s">
        <v>2236</v>
      </c>
      <c r="C10031" s="10">
        <v>32361</v>
      </c>
      <c r="D10031" s="9">
        <v>3075132195</v>
      </c>
      <c r="E10031" s="9" t="e">
        <f>INDEX(#REF!:#REF!,MATCH($D10031,#REF!:#REF!,0),MATCH(#REF!,#REF!:#REF!,0))</f>
        <v>#REF!</v>
      </c>
      <c r="F10031" s="9" t="e">
        <f>INDEX(#REF!:#REF!,MATCH($D10031,#REF!:#REF!,0),MATCH(#REF!,#REF!:#REF!,0))</f>
        <v>#REF!</v>
      </c>
    </row>
    <row r="10032" spans="1:6" ht="16.5" x14ac:dyDescent="0.3">
      <c r="A10032" s="9" t="s">
        <v>12293</v>
      </c>
      <c r="B10032" s="9" t="s">
        <v>2029</v>
      </c>
      <c r="C10032" s="10">
        <v>41694</v>
      </c>
      <c r="D10032" s="9">
        <v>1014658829</v>
      </c>
      <c r="E10032" s="9" t="e">
        <f>INDEX(#REF!:#REF!,MATCH($D10032,#REF!:#REF!,0),MATCH(#REF!,#REF!:#REF!,0))</f>
        <v>#REF!</v>
      </c>
      <c r="F10032" s="9" t="e">
        <f>INDEX(#REF!:#REF!,MATCH($D10032,#REF!:#REF!,0),MATCH(#REF!,#REF!:#REF!,0))</f>
        <v>#REF!</v>
      </c>
    </row>
    <row r="10033" spans="1:6" ht="16.5" x14ac:dyDescent="0.3">
      <c r="A10033" s="9" t="s">
        <v>12292</v>
      </c>
      <c r="B10033" s="9" t="s">
        <v>2216</v>
      </c>
      <c r="C10033" s="10">
        <v>11383</v>
      </c>
      <c r="D10033" s="9">
        <v>5974179625</v>
      </c>
      <c r="E10033" s="9" t="e">
        <f>INDEX(#REF!:#REF!,MATCH($D10033,#REF!:#REF!,0),MATCH(#REF!,#REF!:#REF!,0))</f>
        <v>#REF!</v>
      </c>
      <c r="F10033" s="9" t="e">
        <f>INDEX(#REF!:#REF!,MATCH($D10033,#REF!:#REF!,0),MATCH(#REF!,#REF!:#REF!,0))</f>
        <v>#REF!</v>
      </c>
    </row>
    <row r="10034" spans="1:6" ht="16.5" x14ac:dyDescent="0.3">
      <c r="A10034" s="9" t="s">
        <v>12291</v>
      </c>
      <c r="B10034" s="9" t="s">
        <v>1965</v>
      </c>
      <c r="C10034" s="10">
        <v>10478</v>
      </c>
      <c r="D10034" s="9">
        <v>1042822263</v>
      </c>
      <c r="E10034" s="9" t="e">
        <f>INDEX(#REF!:#REF!,MATCH($D10034,#REF!:#REF!,0),MATCH(#REF!,#REF!:#REF!,0))</f>
        <v>#REF!</v>
      </c>
      <c r="F10034" s="9" t="e">
        <f>INDEX(#REF!:#REF!,MATCH($D10034,#REF!:#REF!,0),MATCH(#REF!,#REF!:#REF!,0))</f>
        <v>#REF!</v>
      </c>
    </row>
    <row r="10035" spans="1:6" ht="16.5" x14ac:dyDescent="0.3">
      <c r="A10035" s="9" t="s">
        <v>12290</v>
      </c>
      <c r="B10035" s="9" t="s">
        <v>2238</v>
      </c>
      <c r="C10035" s="10">
        <v>26559</v>
      </c>
      <c r="D10035" s="9">
        <v>2547511673</v>
      </c>
      <c r="E10035" s="9" t="e">
        <f>INDEX(#REF!:#REF!,MATCH($D10035,#REF!:#REF!,0),MATCH(#REF!,#REF!:#REF!,0))</f>
        <v>#REF!</v>
      </c>
      <c r="F10035" s="9" t="e">
        <f>INDEX(#REF!:#REF!,MATCH($D10035,#REF!:#REF!,0),MATCH(#REF!,#REF!:#REF!,0))</f>
        <v>#REF!</v>
      </c>
    </row>
    <row r="10036" spans="1:6" ht="16.5" x14ac:dyDescent="0.3">
      <c r="A10036" s="9" t="s">
        <v>12289</v>
      </c>
      <c r="B10036" s="9" t="s">
        <v>2284</v>
      </c>
      <c r="C10036" s="10">
        <v>30432</v>
      </c>
      <c r="D10036" s="9">
        <v>5779075530</v>
      </c>
      <c r="E10036" s="9" t="e">
        <f>INDEX(#REF!:#REF!,MATCH($D10036,#REF!:#REF!,0),MATCH(#REF!,#REF!:#REF!,0))</f>
        <v>#REF!</v>
      </c>
      <c r="F10036" s="9" t="e">
        <f>INDEX(#REF!:#REF!,MATCH($D10036,#REF!:#REF!,0),MATCH(#REF!,#REF!:#REF!,0))</f>
        <v>#REF!</v>
      </c>
    </row>
    <row r="10037" spans="1:6" ht="16.5" x14ac:dyDescent="0.3">
      <c r="A10037" s="9" t="s">
        <v>12288</v>
      </c>
      <c r="B10037" s="9" t="s">
        <v>2994</v>
      </c>
      <c r="C10037" s="10">
        <v>42973</v>
      </c>
      <c r="D10037" s="9">
        <v>8462409454</v>
      </c>
      <c r="E10037" s="9" t="e">
        <f>INDEX(#REF!:#REF!,MATCH($D10037,#REF!:#REF!,0),MATCH(#REF!,#REF!:#REF!,0))</f>
        <v>#REF!</v>
      </c>
      <c r="F10037" s="9" t="e">
        <f>INDEX(#REF!:#REF!,MATCH($D10037,#REF!:#REF!,0),MATCH(#REF!,#REF!:#REF!,0))</f>
        <v>#REF!</v>
      </c>
    </row>
    <row r="10038" spans="1:6" ht="16.5" x14ac:dyDescent="0.3">
      <c r="A10038" s="9" t="s">
        <v>12287</v>
      </c>
      <c r="B10038" s="9" t="s">
        <v>2759</v>
      </c>
      <c r="C10038" s="10">
        <v>38171</v>
      </c>
      <c r="D10038" s="9">
        <v>397599129</v>
      </c>
      <c r="E10038" s="9" t="e">
        <f>INDEX(#REF!:#REF!,MATCH($D10038,#REF!:#REF!,0),MATCH(#REF!,#REF!:#REF!,0))</f>
        <v>#REF!</v>
      </c>
      <c r="F10038" s="9" t="e">
        <f>INDEX(#REF!:#REF!,MATCH($D10038,#REF!:#REF!,0),MATCH(#REF!,#REF!:#REF!,0))</f>
        <v>#REF!</v>
      </c>
    </row>
    <row r="10039" spans="1:6" ht="16.5" x14ac:dyDescent="0.3">
      <c r="A10039" s="9" t="s">
        <v>12286</v>
      </c>
      <c r="B10039" s="9" t="s">
        <v>2222</v>
      </c>
      <c r="C10039" s="10">
        <v>48163</v>
      </c>
      <c r="D10039" s="9">
        <v>3040116061</v>
      </c>
      <c r="E10039" s="9" t="e">
        <f>INDEX(#REF!:#REF!,MATCH($D10039,#REF!:#REF!,0),MATCH(#REF!,#REF!:#REF!,0))</f>
        <v>#REF!</v>
      </c>
      <c r="F10039" s="9" t="e">
        <f>INDEX(#REF!:#REF!,MATCH($D10039,#REF!:#REF!,0),MATCH(#REF!,#REF!:#REF!,0))</f>
        <v>#REF!</v>
      </c>
    </row>
    <row r="10040" spans="1:6" ht="16.5" x14ac:dyDescent="0.3">
      <c r="A10040" s="9" t="s">
        <v>12285</v>
      </c>
      <c r="B10040" s="9" t="s">
        <v>2274</v>
      </c>
      <c r="C10040" s="10">
        <v>54459</v>
      </c>
      <c r="D10040" s="9">
        <v>3509620267</v>
      </c>
      <c r="E10040" s="9" t="e">
        <f>INDEX(#REF!:#REF!,MATCH($D10040,#REF!:#REF!,0),MATCH(#REF!,#REF!:#REF!,0))</f>
        <v>#REF!</v>
      </c>
      <c r="F10040" s="9" t="e">
        <f>INDEX(#REF!:#REF!,MATCH($D10040,#REF!:#REF!,0),MATCH(#REF!,#REF!:#REF!,0))</f>
        <v>#REF!</v>
      </c>
    </row>
    <row r="10041" spans="1:6" ht="16.5" x14ac:dyDescent="0.3">
      <c r="A10041" s="9" t="s">
        <v>12284</v>
      </c>
      <c r="B10041" s="9" t="s">
        <v>2368</v>
      </c>
      <c r="C10041" s="10">
        <v>28388</v>
      </c>
      <c r="D10041" s="9">
        <v>689661541</v>
      </c>
      <c r="E10041" s="9" t="e">
        <f>INDEX(#REF!:#REF!,MATCH($D10041,#REF!:#REF!,0),MATCH(#REF!,#REF!:#REF!,0))</f>
        <v>#REF!</v>
      </c>
      <c r="F10041" s="9" t="e">
        <f>INDEX(#REF!:#REF!,MATCH($D10041,#REF!:#REF!,0),MATCH(#REF!,#REF!:#REF!,0))</f>
        <v>#REF!</v>
      </c>
    </row>
    <row r="10042" spans="1:6" ht="16.5" x14ac:dyDescent="0.3">
      <c r="A10042" s="9" t="s">
        <v>12283</v>
      </c>
      <c r="B10042" s="9" t="s">
        <v>2500</v>
      </c>
      <c r="C10042" s="10">
        <v>33911</v>
      </c>
      <c r="D10042" s="9">
        <v>1855604000</v>
      </c>
      <c r="E10042" s="9" t="e">
        <f>INDEX(#REF!:#REF!,MATCH($D10042,#REF!:#REF!,0),MATCH(#REF!,#REF!:#REF!,0))</f>
        <v>#REF!</v>
      </c>
      <c r="F10042" s="9" t="e">
        <f>INDEX(#REF!:#REF!,MATCH($D10042,#REF!:#REF!,0),MATCH(#REF!,#REF!:#REF!,0))</f>
        <v>#REF!</v>
      </c>
    </row>
    <row r="10043" spans="1:6" ht="16.5" x14ac:dyDescent="0.3">
      <c r="A10043" s="9" t="s">
        <v>12282</v>
      </c>
      <c r="B10043" s="9" t="s">
        <v>2115</v>
      </c>
      <c r="C10043" s="10">
        <v>34586</v>
      </c>
      <c r="D10043" s="9">
        <v>2493113470</v>
      </c>
      <c r="E10043" s="9" t="e">
        <f>INDEX(#REF!:#REF!,MATCH($D10043,#REF!:#REF!,0),MATCH(#REF!,#REF!:#REF!,0))</f>
        <v>#REF!</v>
      </c>
      <c r="F10043" s="9" t="e">
        <f>INDEX(#REF!:#REF!,MATCH($D10043,#REF!:#REF!,0),MATCH(#REF!,#REF!:#REF!,0))</f>
        <v>#REF!</v>
      </c>
    </row>
    <row r="10044" spans="1:6" ht="16.5" x14ac:dyDescent="0.3">
      <c r="A10044" s="9" t="s">
        <v>12281</v>
      </c>
      <c r="B10044" s="9" t="s">
        <v>2655</v>
      </c>
      <c r="C10044" s="10">
        <v>53677</v>
      </c>
      <c r="D10044" s="9">
        <v>9483290694</v>
      </c>
      <c r="E10044" s="9" t="e">
        <f>INDEX(#REF!:#REF!,MATCH($D10044,#REF!:#REF!,0),MATCH(#REF!,#REF!:#REF!,0))</f>
        <v>#REF!</v>
      </c>
      <c r="F10044" s="9" t="e">
        <f>INDEX(#REF!:#REF!,MATCH($D10044,#REF!:#REF!,0),MATCH(#REF!,#REF!:#REF!,0))</f>
        <v>#REF!</v>
      </c>
    </row>
    <row r="10045" spans="1:6" ht="16.5" x14ac:dyDescent="0.3">
      <c r="A10045" s="9" t="s">
        <v>12280</v>
      </c>
      <c r="B10045" s="9" t="s">
        <v>2557</v>
      </c>
      <c r="C10045" s="10">
        <v>58938</v>
      </c>
      <c r="D10045" s="9">
        <v>7411705322</v>
      </c>
      <c r="E10045" s="9" t="e">
        <f>INDEX(#REF!:#REF!,MATCH($D10045,#REF!:#REF!,0),MATCH(#REF!,#REF!:#REF!,0))</f>
        <v>#REF!</v>
      </c>
      <c r="F10045" s="9" t="e">
        <f>INDEX(#REF!:#REF!,MATCH($D10045,#REF!:#REF!,0),MATCH(#REF!,#REF!:#REF!,0))</f>
        <v>#REF!</v>
      </c>
    </row>
    <row r="10046" spans="1:6" ht="16.5" x14ac:dyDescent="0.3">
      <c r="A10046" s="9" t="s">
        <v>12279</v>
      </c>
      <c r="B10046" s="9" t="s">
        <v>2046</v>
      </c>
      <c r="C10046" s="10">
        <v>50191</v>
      </c>
      <c r="D10046" s="9">
        <v>5241020535</v>
      </c>
      <c r="E10046" s="9" t="e">
        <f>INDEX(#REF!:#REF!,MATCH($D10046,#REF!:#REF!,0),MATCH(#REF!,#REF!:#REF!,0))</f>
        <v>#REF!</v>
      </c>
      <c r="F10046" s="9" t="e">
        <f>INDEX(#REF!:#REF!,MATCH($D10046,#REF!:#REF!,0),MATCH(#REF!,#REF!:#REF!,0))</f>
        <v>#REF!</v>
      </c>
    </row>
    <row r="10047" spans="1:6" ht="16.5" x14ac:dyDescent="0.3">
      <c r="A10047" s="9" t="s">
        <v>12278</v>
      </c>
      <c r="B10047" s="9" t="s">
        <v>2065</v>
      </c>
      <c r="C10047" s="10">
        <v>32111</v>
      </c>
      <c r="D10047" s="9">
        <v>594961432</v>
      </c>
      <c r="E10047" s="9" t="e">
        <f>INDEX(#REF!:#REF!,MATCH($D10047,#REF!:#REF!,0),MATCH(#REF!,#REF!:#REF!,0))</f>
        <v>#REF!</v>
      </c>
      <c r="F10047" s="9" t="e">
        <f>INDEX(#REF!:#REF!,MATCH($D10047,#REF!:#REF!,0),MATCH(#REF!,#REF!:#REF!,0))</f>
        <v>#REF!</v>
      </c>
    </row>
    <row r="10048" spans="1:6" ht="16.5" x14ac:dyDescent="0.3">
      <c r="A10048" s="9" t="s">
        <v>12277</v>
      </c>
      <c r="B10048" s="9" t="s">
        <v>2056</v>
      </c>
      <c r="C10048" s="10">
        <v>18700</v>
      </c>
      <c r="D10048" s="9">
        <v>901154172</v>
      </c>
      <c r="E10048" s="9" t="e">
        <f>INDEX(#REF!:#REF!,MATCH($D10048,#REF!:#REF!,0),MATCH(#REF!,#REF!:#REF!,0))</f>
        <v>#REF!</v>
      </c>
      <c r="F10048" s="9" t="e">
        <f>INDEX(#REF!:#REF!,MATCH($D10048,#REF!:#REF!,0),MATCH(#REF!,#REF!:#REF!,0))</f>
        <v>#REF!</v>
      </c>
    </row>
    <row r="10049" spans="1:6" ht="16.5" x14ac:dyDescent="0.3">
      <c r="A10049" s="9" t="s">
        <v>12276</v>
      </c>
      <c r="B10049" s="9" t="s">
        <v>2373</v>
      </c>
      <c r="C10049" s="10">
        <v>27764</v>
      </c>
      <c r="D10049" s="9">
        <v>9196221739</v>
      </c>
      <c r="E10049" s="9" t="e">
        <f>INDEX(#REF!:#REF!,MATCH($D10049,#REF!:#REF!,0),MATCH(#REF!,#REF!:#REF!,0))</f>
        <v>#REF!</v>
      </c>
      <c r="F10049" s="9" t="e">
        <f>INDEX(#REF!:#REF!,MATCH($D10049,#REF!:#REF!,0),MATCH(#REF!,#REF!:#REF!,0))</f>
        <v>#REF!</v>
      </c>
    </row>
    <row r="10050" spans="1:6" ht="16.5" x14ac:dyDescent="0.3">
      <c r="A10050" s="9" t="s">
        <v>12275</v>
      </c>
      <c r="B10050" s="9" t="s">
        <v>2306</v>
      </c>
      <c r="C10050" s="10">
        <v>29899</v>
      </c>
      <c r="D10050" s="9">
        <v>2408183758</v>
      </c>
      <c r="E10050" s="9" t="e">
        <f>INDEX(#REF!:#REF!,MATCH($D10050,#REF!:#REF!,0),MATCH(#REF!,#REF!:#REF!,0))</f>
        <v>#REF!</v>
      </c>
      <c r="F10050" s="9" t="e">
        <f>INDEX(#REF!:#REF!,MATCH($D10050,#REF!:#REF!,0),MATCH(#REF!,#REF!:#REF!,0))</f>
        <v>#REF!</v>
      </c>
    </row>
    <row r="10051" spans="1:6" ht="16.5" x14ac:dyDescent="0.3">
      <c r="A10051" s="9" t="s">
        <v>12274</v>
      </c>
      <c r="B10051" s="9" t="s">
        <v>2505</v>
      </c>
      <c r="C10051" s="10">
        <v>59118</v>
      </c>
      <c r="D10051" s="9">
        <v>4670832530</v>
      </c>
      <c r="E10051" s="9" t="e">
        <f>INDEX(#REF!:#REF!,MATCH($D10051,#REF!:#REF!,0),MATCH(#REF!,#REF!:#REF!,0))</f>
        <v>#REF!</v>
      </c>
      <c r="F10051" s="9" t="e">
        <f>INDEX(#REF!:#REF!,MATCH($D10051,#REF!:#REF!,0),MATCH(#REF!,#REF!:#REF!,0))</f>
        <v>#REF!</v>
      </c>
    </row>
    <row r="10052" spans="1:6" ht="16.5" x14ac:dyDescent="0.3">
      <c r="A10052" s="9" t="s">
        <v>12273</v>
      </c>
      <c r="B10052" s="9" t="s">
        <v>2110</v>
      </c>
      <c r="C10052" s="10">
        <v>18216</v>
      </c>
      <c r="D10052" s="9">
        <v>9820632102</v>
      </c>
      <c r="E10052" s="9" t="e">
        <f>INDEX(#REF!:#REF!,MATCH($D10052,#REF!:#REF!,0),MATCH(#REF!,#REF!:#REF!,0))</f>
        <v>#REF!</v>
      </c>
      <c r="F10052" s="9" t="e">
        <f>INDEX(#REF!:#REF!,MATCH($D10052,#REF!:#REF!,0),MATCH(#REF!,#REF!:#REF!,0))</f>
        <v>#REF!</v>
      </c>
    </row>
    <row r="10053" spans="1:6" ht="16.5" x14ac:dyDescent="0.3">
      <c r="A10053" s="9" t="s">
        <v>12272</v>
      </c>
      <c r="B10053" s="9" t="s">
        <v>2222</v>
      </c>
      <c r="C10053" s="10">
        <v>28284</v>
      </c>
      <c r="D10053" s="9">
        <v>7837437543</v>
      </c>
      <c r="E10053" s="9" t="e">
        <f>INDEX(#REF!:#REF!,MATCH($D10053,#REF!:#REF!,0),MATCH(#REF!,#REF!:#REF!,0))</f>
        <v>#REF!</v>
      </c>
      <c r="F10053" s="9" t="e">
        <f>INDEX(#REF!:#REF!,MATCH($D10053,#REF!:#REF!,0),MATCH(#REF!,#REF!:#REF!,0))</f>
        <v>#REF!</v>
      </c>
    </row>
    <row r="10054" spans="1:6" ht="16.5" x14ac:dyDescent="0.3">
      <c r="A10054" s="9" t="s">
        <v>12271</v>
      </c>
      <c r="B10054" s="9" t="s">
        <v>2513</v>
      </c>
      <c r="C10054" s="10">
        <v>47192</v>
      </c>
      <c r="D10054" s="9">
        <v>209942509</v>
      </c>
      <c r="E10054" s="9" t="e">
        <f>INDEX(#REF!:#REF!,MATCH($D10054,#REF!:#REF!,0),MATCH(#REF!,#REF!:#REF!,0))</f>
        <v>#REF!</v>
      </c>
      <c r="F10054" s="9" t="e">
        <f>INDEX(#REF!:#REF!,MATCH($D10054,#REF!:#REF!,0),MATCH(#REF!,#REF!:#REF!,0))</f>
        <v>#REF!</v>
      </c>
    </row>
    <row r="10055" spans="1:6" ht="16.5" x14ac:dyDescent="0.3">
      <c r="A10055" s="9" t="s">
        <v>12270</v>
      </c>
      <c r="B10055" s="9" t="s">
        <v>1987</v>
      </c>
      <c r="C10055" s="10">
        <v>21736</v>
      </c>
      <c r="D10055" s="9">
        <v>7479962290</v>
      </c>
      <c r="E10055" s="9" t="e">
        <f>INDEX(#REF!:#REF!,MATCH($D10055,#REF!:#REF!,0),MATCH(#REF!,#REF!:#REF!,0))</f>
        <v>#REF!</v>
      </c>
      <c r="F10055" s="9" t="e">
        <f>INDEX(#REF!:#REF!,MATCH($D10055,#REF!:#REF!,0),MATCH(#REF!,#REF!:#REF!,0))</f>
        <v>#REF!</v>
      </c>
    </row>
    <row r="10056" spans="1:6" ht="16.5" x14ac:dyDescent="0.3">
      <c r="A10056" s="9" t="s">
        <v>12269</v>
      </c>
      <c r="B10056" s="9" t="s">
        <v>1971</v>
      </c>
      <c r="C10056" s="10">
        <v>26808</v>
      </c>
      <c r="D10056" s="9">
        <v>7160109333</v>
      </c>
      <c r="E10056" s="9" t="e">
        <f>INDEX(#REF!:#REF!,MATCH($D10056,#REF!:#REF!,0),MATCH(#REF!,#REF!:#REF!,0))</f>
        <v>#REF!</v>
      </c>
      <c r="F10056" s="9" t="e">
        <f>INDEX(#REF!:#REF!,MATCH($D10056,#REF!:#REF!,0),MATCH(#REF!,#REF!:#REF!,0))</f>
        <v>#REF!</v>
      </c>
    </row>
    <row r="10057" spans="1:6" ht="16.5" x14ac:dyDescent="0.3">
      <c r="A10057" s="9" t="s">
        <v>12268</v>
      </c>
      <c r="B10057" s="9" t="s">
        <v>2597</v>
      </c>
      <c r="C10057" s="10">
        <v>17662</v>
      </c>
      <c r="D10057" s="9">
        <v>1839046880</v>
      </c>
      <c r="E10057" s="9" t="e">
        <f>INDEX(#REF!:#REF!,MATCH($D10057,#REF!:#REF!,0),MATCH(#REF!,#REF!:#REF!,0))</f>
        <v>#REF!</v>
      </c>
      <c r="F10057" s="9" t="e">
        <f>INDEX(#REF!:#REF!,MATCH($D10057,#REF!:#REF!,0),MATCH(#REF!,#REF!:#REF!,0))</f>
        <v>#REF!</v>
      </c>
    </row>
    <row r="10058" spans="1:6" ht="16.5" x14ac:dyDescent="0.3">
      <c r="A10058" s="9" t="s">
        <v>12267</v>
      </c>
      <c r="B10058" s="9" t="s">
        <v>1999</v>
      </c>
      <c r="C10058" s="10">
        <v>25406</v>
      </c>
      <c r="D10058" s="9">
        <v>1085075834</v>
      </c>
      <c r="E10058" s="9" t="e">
        <f>INDEX(#REF!:#REF!,MATCH($D10058,#REF!:#REF!,0),MATCH(#REF!,#REF!:#REF!,0))</f>
        <v>#REF!</v>
      </c>
      <c r="F10058" s="9" t="e">
        <f>INDEX(#REF!:#REF!,MATCH($D10058,#REF!:#REF!,0),MATCH(#REF!,#REF!:#REF!,0))</f>
        <v>#REF!</v>
      </c>
    </row>
    <row r="10059" spans="1:6" ht="16.5" x14ac:dyDescent="0.3">
      <c r="A10059" s="9" t="s">
        <v>12266</v>
      </c>
      <c r="B10059" s="9" t="s">
        <v>2688</v>
      </c>
      <c r="C10059" s="10">
        <v>58718</v>
      </c>
      <c r="D10059" s="9">
        <v>9619649427</v>
      </c>
      <c r="E10059" s="9" t="e">
        <f>INDEX(#REF!:#REF!,MATCH($D10059,#REF!:#REF!,0),MATCH(#REF!,#REF!:#REF!,0))</f>
        <v>#REF!</v>
      </c>
      <c r="F10059" s="9" t="e">
        <f>INDEX(#REF!:#REF!,MATCH($D10059,#REF!:#REF!,0),MATCH(#REF!,#REF!:#REF!,0))</f>
        <v>#REF!</v>
      </c>
    </row>
    <row r="10060" spans="1:6" ht="16.5" x14ac:dyDescent="0.3">
      <c r="A10060" s="9" t="s">
        <v>12265</v>
      </c>
      <c r="B10060" s="9" t="s">
        <v>2721</v>
      </c>
      <c r="C10060" s="10">
        <v>54866</v>
      </c>
      <c r="D10060" s="9">
        <v>3933021111</v>
      </c>
      <c r="E10060" s="9" t="e">
        <f>INDEX(#REF!:#REF!,MATCH($D10060,#REF!:#REF!,0),MATCH(#REF!,#REF!:#REF!,0))</f>
        <v>#REF!</v>
      </c>
      <c r="F10060" s="9" t="e">
        <f>INDEX(#REF!:#REF!,MATCH($D10060,#REF!:#REF!,0),MATCH(#REF!,#REF!:#REF!,0))</f>
        <v>#REF!</v>
      </c>
    </row>
    <row r="10061" spans="1:6" ht="16.5" x14ac:dyDescent="0.3">
      <c r="A10061" s="9" t="s">
        <v>12264</v>
      </c>
      <c r="B10061" s="9" t="s">
        <v>2662</v>
      </c>
      <c r="C10061" s="10">
        <v>23614</v>
      </c>
      <c r="D10061" s="9">
        <v>797655034</v>
      </c>
      <c r="E10061" s="9" t="e">
        <f>INDEX(#REF!:#REF!,MATCH($D10061,#REF!:#REF!,0),MATCH(#REF!,#REF!:#REF!,0))</f>
        <v>#REF!</v>
      </c>
      <c r="F10061" s="9" t="e">
        <f>INDEX(#REF!:#REF!,MATCH($D10061,#REF!:#REF!,0),MATCH(#REF!,#REF!:#REF!,0))</f>
        <v>#REF!</v>
      </c>
    </row>
    <row r="10062" spans="1:6" ht="16.5" x14ac:dyDescent="0.3">
      <c r="A10062" s="9" t="s">
        <v>12263</v>
      </c>
      <c r="B10062" s="9" t="s">
        <v>1995</v>
      </c>
      <c r="C10062" s="10">
        <v>20836</v>
      </c>
      <c r="D10062" s="9">
        <v>4689682046</v>
      </c>
      <c r="E10062" s="9" t="e">
        <f>INDEX(#REF!:#REF!,MATCH($D10062,#REF!:#REF!,0),MATCH(#REF!,#REF!:#REF!,0))</f>
        <v>#REF!</v>
      </c>
      <c r="F10062" s="9" t="e">
        <f>INDEX(#REF!:#REF!,MATCH($D10062,#REF!:#REF!,0),MATCH(#REF!,#REF!:#REF!,0))</f>
        <v>#REF!</v>
      </c>
    </row>
    <row r="10063" spans="1:6" ht="16.5" x14ac:dyDescent="0.3">
      <c r="A10063" s="9" t="s">
        <v>12262</v>
      </c>
      <c r="B10063" s="9" t="s">
        <v>2092</v>
      </c>
      <c r="C10063" s="10">
        <v>14306</v>
      </c>
      <c r="D10063" s="9">
        <v>2234966051</v>
      </c>
      <c r="E10063" s="9" t="e">
        <f>INDEX(#REF!:#REF!,MATCH($D10063,#REF!:#REF!,0),MATCH(#REF!,#REF!:#REF!,0))</f>
        <v>#REF!</v>
      </c>
      <c r="F10063" s="9" t="e">
        <f>INDEX(#REF!:#REF!,MATCH($D10063,#REF!:#REF!,0),MATCH(#REF!,#REF!:#REF!,0))</f>
        <v>#REF!</v>
      </c>
    </row>
    <row r="10064" spans="1:6" ht="16.5" x14ac:dyDescent="0.3">
      <c r="A10064" s="9" t="s">
        <v>12261</v>
      </c>
      <c r="B10064" s="9" t="s">
        <v>2412</v>
      </c>
      <c r="C10064" s="10">
        <v>29082</v>
      </c>
      <c r="D10064" s="9">
        <v>5726465660</v>
      </c>
      <c r="E10064" s="9" t="e">
        <f>INDEX(#REF!:#REF!,MATCH($D10064,#REF!:#REF!,0),MATCH(#REF!,#REF!:#REF!,0))</f>
        <v>#REF!</v>
      </c>
      <c r="F10064" s="9" t="e">
        <f>INDEX(#REF!:#REF!,MATCH($D10064,#REF!:#REF!,0),MATCH(#REF!,#REF!:#REF!,0))</f>
        <v>#REF!</v>
      </c>
    </row>
    <row r="10065" spans="1:6" ht="16.5" x14ac:dyDescent="0.3">
      <c r="A10065" s="9" t="s">
        <v>12260</v>
      </c>
      <c r="B10065" s="9" t="s">
        <v>3156</v>
      </c>
      <c r="C10065" s="10">
        <v>36706</v>
      </c>
      <c r="D10065" s="9">
        <v>8864419241</v>
      </c>
      <c r="E10065" s="9" t="e">
        <f>INDEX(#REF!:#REF!,MATCH($D10065,#REF!:#REF!,0),MATCH(#REF!,#REF!:#REF!,0))</f>
        <v>#REF!</v>
      </c>
      <c r="F10065" s="9" t="e">
        <f>INDEX(#REF!:#REF!,MATCH($D10065,#REF!:#REF!,0),MATCH(#REF!,#REF!:#REF!,0))</f>
        <v>#REF!</v>
      </c>
    </row>
    <row r="10066" spans="1:6" ht="16.5" x14ac:dyDescent="0.3">
      <c r="A10066" s="9" t="s">
        <v>12259</v>
      </c>
      <c r="B10066" s="9" t="s">
        <v>2947</v>
      </c>
      <c r="C10066" s="10">
        <v>50027</v>
      </c>
      <c r="D10066" s="9">
        <v>101658508</v>
      </c>
      <c r="E10066" s="9" t="e">
        <f>INDEX(#REF!:#REF!,MATCH($D10066,#REF!:#REF!,0),MATCH(#REF!,#REF!:#REF!,0))</f>
        <v>#REF!</v>
      </c>
      <c r="F10066" s="9" t="e">
        <f>INDEX(#REF!:#REF!,MATCH($D10066,#REF!:#REF!,0),MATCH(#REF!,#REF!:#REF!,0))</f>
        <v>#REF!</v>
      </c>
    </row>
    <row r="10067" spans="1:6" ht="16.5" x14ac:dyDescent="0.3">
      <c r="A10067" s="9" t="s">
        <v>12258</v>
      </c>
      <c r="B10067" s="9" t="s">
        <v>2424</v>
      </c>
      <c r="C10067" s="10">
        <v>51359</v>
      </c>
      <c r="D10067" s="9">
        <v>8620758454</v>
      </c>
      <c r="E10067" s="9" t="e">
        <f>INDEX(#REF!:#REF!,MATCH($D10067,#REF!:#REF!,0),MATCH(#REF!,#REF!:#REF!,0))</f>
        <v>#REF!</v>
      </c>
      <c r="F10067" s="9" t="e">
        <f>INDEX(#REF!:#REF!,MATCH($D10067,#REF!:#REF!,0),MATCH(#REF!,#REF!:#REF!,0))</f>
        <v>#REF!</v>
      </c>
    </row>
    <row r="10068" spans="1:6" ht="16.5" x14ac:dyDescent="0.3">
      <c r="A10068" s="9" t="s">
        <v>12257</v>
      </c>
      <c r="B10068" s="9" t="s">
        <v>3049</v>
      </c>
      <c r="C10068" s="10">
        <v>29473</v>
      </c>
      <c r="D10068" s="9">
        <v>25254650</v>
      </c>
      <c r="E10068" s="9" t="e">
        <f>INDEX(#REF!:#REF!,MATCH($D10068,#REF!:#REF!,0),MATCH(#REF!,#REF!:#REF!,0))</f>
        <v>#REF!</v>
      </c>
      <c r="F10068" s="9" t="e">
        <f>INDEX(#REF!:#REF!,MATCH($D10068,#REF!:#REF!,0),MATCH(#REF!,#REF!:#REF!,0))</f>
        <v>#REF!</v>
      </c>
    </row>
    <row r="10069" spans="1:6" ht="16.5" x14ac:dyDescent="0.3">
      <c r="A10069" s="9" t="s">
        <v>12256</v>
      </c>
      <c r="B10069" s="9" t="s">
        <v>2228</v>
      </c>
      <c r="C10069" s="10">
        <v>22959</v>
      </c>
      <c r="D10069" s="9">
        <v>5779075530</v>
      </c>
      <c r="E10069" s="9" t="e">
        <f>INDEX(#REF!:#REF!,MATCH($D10069,#REF!:#REF!,0),MATCH(#REF!,#REF!:#REF!,0))</f>
        <v>#REF!</v>
      </c>
      <c r="F10069" s="9" t="e">
        <f>INDEX(#REF!:#REF!,MATCH($D10069,#REF!:#REF!,0),MATCH(#REF!,#REF!:#REF!,0))</f>
        <v>#REF!</v>
      </c>
    </row>
    <row r="10070" spans="1:6" ht="16.5" x14ac:dyDescent="0.3">
      <c r="A10070" s="9" t="s">
        <v>12255</v>
      </c>
      <c r="B10070" s="9" t="s">
        <v>2500</v>
      </c>
      <c r="C10070" s="10">
        <v>24606</v>
      </c>
      <c r="D10070" s="9">
        <v>9114174103</v>
      </c>
      <c r="E10070" s="9" t="e">
        <f>INDEX(#REF!:#REF!,MATCH($D10070,#REF!:#REF!,0),MATCH(#REF!,#REF!:#REF!,0))</f>
        <v>#REF!</v>
      </c>
      <c r="F10070" s="9" t="e">
        <f>INDEX(#REF!:#REF!,MATCH($D10070,#REF!:#REF!,0),MATCH(#REF!,#REF!:#REF!,0))</f>
        <v>#REF!</v>
      </c>
    </row>
    <row r="10071" spans="1:6" ht="16.5" x14ac:dyDescent="0.3">
      <c r="A10071" s="9" t="s">
        <v>12254</v>
      </c>
      <c r="B10071" s="9" t="s">
        <v>2169</v>
      </c>
      <c r="C10071" s="10">
        <v>51700</v>
      </c>
      <c r="D10071" s="9">
        <v>569240891</v>
      </c>
      <c r="E10071" s="9" t="e">
        <f>INDEX(#REF!:#REF!,MATCH($D10071,#REF!:#REF!,0),MATCH(#REF!,#REF!:#REF!,0))</f>
        <v>#REF!</v>
      </c>
      <c r="F10071" s="9" t="e">
        <f>INDEX(#REF!:#REF!,MATCH($D10071,#REF!:#REF!,0),MATCH(#REF!,#REF!:#REF!,0))</f>
        <v>#REF!</v>
      </c>
    </row>
    <row r="10072" spans="1:6" ht="16.5" x14ac:dyDescent="0.3">
      <c r="A10072" s="9" t="s">
        <v>12253</v>
      </c>
      <c r="B10072" s="9" t="s">
        <v>2017</v>
      </c>
      <c r="C10072" s="10">
        <v>23222</v>
      </c>
      <c r="D10072" s="9">
        <v>2958692264</v>
      </c>
      <c r="E10072" s="9" t="e">
        <f>INDEX(#REF!:#REF!,MATCH($D10072,#REF!:#REF!,0),MATCH(#REF!,#REF!:#REF!,0))</f>
        <v>#REF!</v>
      </c>
      <c r="F10072" s="9" t="e">
        <f>INDEX(#REF!:#REF!,MATCH($D10072,#REF!:#REF!,0),MATCH(#REF!,#REF!:#REF!,0))</f>
        <v>#REF!</v>
      </c>
    </row>
    <row r="10073" spans="1:6" ht="16.5" x14ac:dyDescent="0.3">
      <c r="A10073" s="9" t="s">
        <v>12252</v>
      </c>
      <c r="B10073" s="9" t="s">
        <v>2099</v>
      </c>
      <c r="C10073" s="10">
        <v>31460</v>
      </c>
      <c r="D10073" s="9">
        <v>7961231404</v>
      </c>
      <c r="E10073" s="9" t="e">
        <f>INDEX(#REF!:#REF!,MATCH($D10073,#REF!:#REF!,0),MATCH(#REF!,#REF!:#REF!,0))</f>
        <v>#REF!</v>
      </c>
      <c r="F10073" s="9" t="e">
        <f>INDEX(#REF!:#REF!,MATCH($D10073,#REF!:#REF!,0),MATCH(#REF!,#REF!:#REF!,0))</f>
        <v>#REF!</v>
      </c>
    </row>
    <row r="10074" spans="1:6" ht="16.5" x14ac:dyDescent="0.3">
      <c r="A10074" s="9" t="s">
        <v>12251</v>
      </c>
      <c r="B10074" s="9" t="s">
        <v>2161</v>
      </c>
      <c r="C10074" s="10">
        <v>18182</v>
      </c>
      <c r="D10074" s="9">
        <v>2936088178</v>
      </c>
      <c r="E10074" s="9" t="e">
        <f>INDEX(#REF!:#REF!,MATCH($D10074,#REF!:#REF!,0),MATCH(#REF!,#REF!:#REF!,0))</f>
        <v>#REF!</v>
      </c>
      <c r="F10074" s="9" t="e">
        <f>INDEX(#REF!:#REF!,MATCH($D10074,#REF!:#REF!,0),MATCH(#REF!,#REF!:#REF!,0))</f>
        <v>#REF!</v>
      </c>
    </row>
    <row r="10075" spans="1:6" ht="16.5" x14ac:dyDescent="0.3">
      <c r="A10075" s="9" t="s">
        <v>12250</v>
      </c>
      <c r="B10075" s="9" t="s">
        <v>2443</v>
      </c>
      <c r="C10075" s="10">
        <v>15359</v>
      </c>
      <c r="D10075" s="9">
        <v>7961231404</v>
      </c>
      <c r="E10075" s="9" t="e">
        <f>INDEX(#REF!:#REF!,MATCH($D10075,#REF!:#REF!,0),MATCH(#REF!,#REF!:#REF!,0))</f>
        <v>#REF!</v>
      </c>
      <c r="F10075" s="9" t="e">
        <f>INDEX(#REF!:#REF!,MATCH($D10075,#REF!:#REF!,0),MATCH(#REF!,#REF!:#REF!,0))</f>
        <v>#REF!</v>
      </c>
    </row>
    <row r="10076" spans="1:6" ht="16.5" x14ac:dyDescent="0.3">
      <c r="A10076" s="9" t="s">
        <v>12249</v>
      </c>
      <c r="B10076" s="9" t="s">
        <v>1941</v>
      </c>
      <c r="C10076" s="10">
        <v>18034</v>
      </c>
      <c r="D10076" s="9">
        <v>7268478941</v>
      </c>
      <c r="E10076" s="9" t="e">
        <f>INDEX(#REF!:#REF!,MATCH($D10076,#REF!:#REF!,0),MATCH(#REF!,#REF!:#REF!,0))</f>
        <v>#REF!</v>
      </c>
      <c r="F10076" s="9" t="e">
        <f>INDEX(#REF!:#REF!,MATCH($D10076,#REF!:#REF!,0),MATCH(#REF!,#REF!:#REF!,0))</f>
        <v>#REF!</v>
      </c>
    </row>
    <row r="10077" spans="1:6" ht="16.5" x14ac:dyDescent="0.3">
      <c r="A10077" s="9" t="s">
        <v>12248</v>
      </c>
      <c r="B10077" s="9" t="s">
        <v>1989</v>
      </c>
      <c r="C10077" s="10">
        <v>41159</v>
      </c>
      <c r="D10077" s="9">
        <v>8750494546</v>
      </c>
      <c r="E10077" s="9" t="e">
        <f>INDEX(#REF!:#REF!,MATCH($D10077,#REF!:#REF!,0),MATCH(#REF!,#REF!:#REF!,0))</f>
        <v>#REF!</v>
      </c>
      <c r="F10077" s="9" t="e">
        <f>INDEX(#REF!:#REF!,MATCH($D10077,#REF!:#REF!,0),MATCH(#REF!,#REF!:#REF!,0))</f>
        <v>#REF!</v>
      </c>
    </row>
    <row r="10078" spans="1:6" ht="16.5" x14ac:dyDescent="0.3">
      <c r="A10078" s="9" t="s">
        <v>12247</v>
      </c>
      <c r="B10078" s="9" t="s">
        <v>2087</v>
      </c>
      <c r="C10078" s="10">
        <v>16950</v>
      </c>
      <c r="D10078" s="9">
        <v>274599287</v>
      </c>
      <c r="E10078" s="9" t="e">
        <f>INDEX(#REF!:#REF!,MATCH($D10078,#REF!:#REF!,0),MATCH(#REF!,#REF!:#REF!,0))</f>
        <v>#REF!</v>
      </c>
      <c r="F10078" s="9" t="e">
        <f>INDEX(#REF!:#REF!,MATCH($D10078,#REF!:#REF!,0),MATCH(#REF!,#REF!:#REF!,0))</f>
        <v>#REF!</v>
      </c>
    </row>
    <row r="10079" spans="1:6" ht="16.5" x14ac:dyDescent="0.3">
      <c r="A10079" s="9" t="s">
        <v>12246</v>
      </c>
      <c r="B10079" s="9" t="s">
        <v>1985</v>
      </c>
      <c r="C10079" s="10">
        <v>23917</v>
      </c>
      <c r="D10079" s="9">
        <v>5574535556</v>
      </c>
      <c r="E10079" s="9" t="e">
        <f>INDEX(#REF!:#REF!,MATCH($D10079,#REF!:#REF!,0),MATCH(#REF!,#REF!:#REF!,0))</f>
        <v>#REF!</v>
      </c>
      <c r="F10079" s="9" t="e">
        <f>INDEX(#REF!:#REF!,MATCH($D10079,#REF!:#REF!,0),MATCH(#REF!,#REF!:#REF!,0))</f>
        <v>#REF!</v>
      </c>
    </row>
    <row r="10080" spans="1:6" ht="16.5" x14ac:dyDescent="0.3">
      <c r="A10080" s="9" t="s">
        <v>12245</v>
      </c>
      <c r="B10080" s="9" t="s">
        <v>2379</v>
      </c>
      <c r="C10080" s="10">
        <v>37817</v>
      </c>
      <c r="D10080" s="9">
        <v>5372344725</v>
      </c>
      <c r="E10080" s="9" t="e">
        <f>INDEX(#REF!:#REF!,MATCH($D10080,#REF!:#REF!,0),MATCH(#REF!,#REF!:#REF!,0))</f>
        <v>#REF!</v>
      </c>
      <c r="F10080" s="9" t="e">
        <f>INDEX(#REF!:#REF!,MATCH($D10080,#REF!:#REF!,0),MATCH(#REF!,#REF!:#REF!,0))</f>
        <v>#REF!</v>
      </c>
    </row>
    <row r="10081" spans="1:6" ht="16.5" x14ac:dyDescent="0.3">
      <c r="A10081" s="9" t="s">
        <v>12244</v>
      </c>
      <c r="B10081" s="9" t="s">
        <v>2326</v>
      </c>
      <c r="C10081" s="10">
        <v>12160</v>
      </c>
      <c r="D10081" s="9">
        <v>1898839557</v>
      </c>
      <c r="E10081" s="9" t="e">
        <f>INDEX(#REF!:#REF!,MATCH($D10081,#REF!:#REF!,0),MATCH(#REF!,#REF!:#REF!,0))</f>
        <v>#REF!</v>
      </c>
      <c r="F10081" s="9" t="e">
        <f>INDEX(#REF!:#REF!,MATCH($D10081,#REF!:#REF!,0),MATCH(#REF!,#REF!:#REF!,0))</f>
        <v>#REF!</v>
      </c>
    </row>
    <row r="10082" spans="1:6" ht="16.5" x14ac:dyDescent="0.3">
      <c r="A10082" s="9" t="s">
        <v>12243</v>
      </c>
      <c r="B10082" s="9" t="s">
        <v>2167</v>
      </c>
      <c r="C10082" s="10">
        <v>31784</v>
      </c>
      <c r="D10082" s="9">
        <v>992720575</v>
      </c>
      <c r="E10082" s="9" t="e">
        <f>INDEX(#REF!:#REF!,MATCH($D10082,#REF!:#REF!,0),MATCH(#REF!,#REF!:#REF!,0))</f>
        <v>#REF!</v>
      </c>
      <c r="F10082" s="9" t="e">
        <f>INDEX(#REF!:#REF!,MATCH($D10082,#REF!:#REF!,0),MATCH(#REF!,#REF!:#REF!,0))</f>
        <v>#REF!</v>
      </c>
    </row>
    <row r="10083" spans="1:6" ht="16.5" x14ac:dyDescent="0.3">
      <c r="A10083" s="9" t="s">
        <v>12242</v>
      </c>
      <c r="B10083" s="9" t="s">
        <v>2406</v>
      </c>
      <c r="C10083" s="10">
        <v>27006</v>
      </c>
      <c r="D10083" s="9">
        <v>2779378506</v>
      </c>
      <c r="E10083" s="9" t="e">
        <f>INDEX(#REF!:#REF!,MATCH($D10083,#REF!:#REF!,0),MATCH(#REF!,#REF!:#REF!,0))</f>
        <v>#REF!</v>
      </c>
      <c r="F10083" s="9" t="e">
        <f>INDEX(#REF!:#REF!,MATCH($D10083,#REF!:#REF!,0),MATCH(#REF!,#REF!:#REF!,0))</f>
        <v>#REF!</v>
      </c>
    </row>
    <row r="10084" spans="1:6" ht="16.5" x14ac:dyDescent="0.3">
      <c r="A10084" s="9" t="s">
        <v>12241</v>
      </c>
      <c r="B10084" s="9" t="s">
        <v>2669</v>
      </c>
      <c r="C10084" s="10">
        <v>41133</v>
      </c>
      <c r="D10084" s="9">
        <v>2408183758</v>
      </c>
      <c r="E10084" s="9" t="e">
        <f>INDEX(#REF!:#REF!,MATCH($D10084,#REF!:#REF!,0),MATCH(#REF!,#REF!:#REF!,0))</f>
        <v>#REF!</v>
      </c>
      <c r="F10084" s="9" t="e">
        <f>INDEX(#REF!:#REF!,MATCH($D10084,#REF!:#REF!,0),MATCH(#REF!,#REF!:#REF!,0))</f>
        <v>#REF!</v>
      </c>
    </row>
    <row r="10085" spans="1:6" ht="16.5" x14ac:dyDescent="0.3">
      <c r="A10085" s="9" t="s">
        <v>12240</v>
      </c>
      <c r="B10085" s="9" t="s">
        <v>2023</v>
      </c>
      <c r="C10085" s="10">
        <v>57071</v>
      </c>
      <c r="D10085" s="9">
        <v>1892125439</v>
      </c>
      <c r="E10085" s="9" t="e">
        <f>INDEX(#REF!:#REF!,MATCH($D10085,#REF!:#REF!,0),MATCH(#REF!,#REF!:#REF!,0))</f>
        <v>#REF!</v>
      </c>
      <c r="F10085" s="9" t="e">
        <f>INDEX(#REF!:#REF!,MATCH($D10085,#REF!:#REF!,0),MATCH(#REF!,#REF!:#REF!,0))</f>
        <v>#REF!</v>
      </c>
    </row>
    <row r="10086" spans="1:6" ht="16.5" x14ac:dyDescent="0.3">
      <c r="A10086" s="9" t="s">
        <v>12239</v>
      </c>
      <c r="B10086" s="9" t="s">
        <v>2994</v>
      </c>
      <c r="C10086" s="10">
        <v>33047</v>
      </c>
      <c r="D10086" s="9">
        <v>9107581297</v>
      </c>
      <c r="E10086" s="9" t="e">
        <f>INDEX(#REF!:#REF!,MATCH($D10086,#REF!:#REF!,0),MATCH(#REF!,#REF!:#REF!,0))</f>
        <v>#REF!</v>
      </c>
      <c r="F10086" s="9" t="e">
        <f>INDEX(#REF!:#REF!,MATCH($D10086,#REF!:#REF!,0),MATCH(#REF!,#REF!:#REF!,0))</f>
        <v>#REF!</v>
      </c>
    </row>
    <row r="10087" spans="1:6" ht="16.5" x14ac:dyDescent="0.3">
      <c r="A10087" s="9" t="s">
        <v>12238</v>
      </c>
      <c r="B10087" s="9" t="s">
        <v>2424</v>
      </c>
      <c r="C10087" s="10">
        <v>51870</v>
      </c>
      <c r="D10087" s="9">
        <v>1565607864</v>
      </c>
      <c r="E10087" s="9" t="e">
        <f>INDEX(#REF!:#REF!,MATCH($D10087,#REF!:#REF!,0),MATCH(#REF!,#REF!:#REF!,0))</f>
        <v>#REF!</v>
      </c>
      <c r="F10087" s="9" t="e">
        <f>INDEX(#REF!:#REF!,MATCH($D10087,#REF!:#REF!,0),MATCH(#REF!,#REF!:#REF!,0))</f>
        <v>#REF!</v>
      </c>
    </row>
    <row r="10088" spans="1:6" ht="16.5" x14ac:dyDescent="0.3">
      <c r="A10088" s="9" t="s">
        <v>12237</v>
      </c>
      <c r="B10088" s="9" t="s">
        <v>3416</v>
      </c>
      <c r="C10088" s="10">
        <v>36190</v>
      </c>
      <c r="D10088" s="9">
        <v>5134745579</v>
      </c>
      <c r="E10088" s="9" t="e">
        <f>INDEX(#REF!:#REF!,MATCH($D10088,#REF!:#REF!,0),MATCH(#REF!,#REF!:#REF!,0))</f>
        <v>#REF!</v>
      </c>
      <c r="F10088" s="9" t="e">
        <f>INDEX(#REF!:#REF!,MATCH($D10088,#REF!:#REF!,0),MATCH(#REF!,#REF!:#REF!,0))</f>
        <v>#REF!</v>
      </c>
    </row>
    <row r="10089" spans="1:6" ht="16.5" x14ac:dyDescent="0.3">
      <c r="A10089" s="9" t="s">
        <v>12236</v>
      </c>
      <c r="B10089" s="9" t="s">
        <v>2436</v>
      </c>
      <c r="C10089" s="10">
        <v>35571</v>
      </c>
      <c r="D10089" s="9">
        <v>37593587</v>
      </c>
      <c r="E10089" s="9" t="e">
        <f>INDEX(#REF!:#REF!,MATCH($D10089,#REF!:#REF!,0),MATCH(#REF!,#REF!:#REF!,0))</f>
        <v>#REF!</v>
      </c>
      <c r="F10089" s="9" t="e">
        <f>INDEX(#REF!:#REF!,MATCH($D10089,#REF!:#REF!,0),MATCH(#REF!,#REF!:#REF!,0))</f>
        <v>#REF!</v>
      </c>
    </row>
    <row r="10090" spans="1:6" ht="16.5" x14ac:dyDescent="0.3">
      <c r="A10090" s="9" t="s">
        <v>12235</v>
      </c>
      <c r="B10090" s="9" t="s">
        <v>2132</v>
      </c>
      <c r="C10090" s="10">
        <v>48309</v>
      </c>
      <c r="D10090" s="9">
        <v>7281103514</v>
      </c>
      <c r="E10090" s="9" t="e">
        <f>INDEX(#REF!:#REF!,MATCH($D10090,#REF!:#REF!,0),MATCH(#REF!,#REF!:#REF!,0))</f>
        <v>#REF!</v>
      </c>
      <c r="F10090" s="9" t="e">
        <f>INDEX(#REF!:#REF!,MATCH($D10090,#REF!:#REF!,0),MATCH(#REF!,#REF!:#REF!,0))</f>
        <v>#REF!</v>
      </c>
    </row>
    <row r="10091" spans="1:6" ht="16.5" x14ac:dyDescent="0.3">
      <c r="A10091" s="9" t="s">
        <v>12234</v>
      </c>
      <c r="B10091" s="9" t="s">
        <v>1941</v>
      </c>
      <c r="C10091" s="10">
        <v>50776</v>
      </c>
      <c r="D10091" s="9">
        <v>5837501576</v>
      </c>
      <c r="E10091" s="9" t="e">
        <f>INDEX(#REF!:#REF!,MATCH($D10091,#REF!:#REF!,0),MATCH(#REF!,#REF!:#REF!,0))</f>
        <v>#REF!</v>
      </c>
      <c r="F10091" s="9" t="e">
        <f>INDEX(#REF!:#REF!,MATCH($D10091,#REF!:#REF!,0),MATCH(#REF!,#REF!:#REF!,0))</f>
        <v>#REF!</v>
      </c>
    </row>
    <row r="10092" spans="1:6" ht="16.5" x14ac:dyDescent="0.3">
      <c r="A10092" s="9" t="s">
        <v>12233</v>
      </c>
      <c r="B10092" s="9" t="s">
        <v>2939</v>
      </c>
      <c r="C10092" s="10">
        <v>18667</v>
      </c>
      <c r="D10092" s="9">
        <v>3463222345</v>
      </c>
      <c r="E10092" s="9" t="e">
        <f>INDEX(#REF!:#REF!,MATCH($D10092,#REF!:#REF!,0),MATCH(#REF!,#REF!:#REF!,0))</f>
        <v>#REF!</v>
      </c>
      <c r="F10092" s="9" t="e">
        <f>INDEX(#REF!:#REF!,MATCH($D10092,#REF!:#REF!,0),MATCH(#REF!,#REF!:#REF!,0))</f>
        <v>#REF!</v>
      </c>
    </row>
    <row r="10093" spans="1:6" ht="16.5" x14ac:dyDescent="0.3">
      <c r="A10093" s="9" t="s">
        <v>12232</v>
      </c>
      <c r="B10093" s="9" t="s">
        <v>2059</v>
      </c>
      <c r="C10093" s="10">
        <v>42621</v>
      </c>
      <c r="D10093" s="9">
        <v>3516592710</v>
      </c>
      <c r="E10093" s="9" t="e">
        <f>INDEX(#REF!:#REF!,MATCH($D10093,#REF!:#REF!,0),MATCH(#REF!,#REF!:#REF!,0))</f>
        <v>#REF!</v>
      </c>
      <c r="F10093" s="9" t="e">
        <f>INDEX(#REF!:#REF!,MATCH($D10093,#REF!:#REF!,0),MATCH(#REF!,#REF!:#REF!,0))</f>
        <v>#REF!</v>
      </c>
    </row>
    <row r="10094" spans="1:6" ht="16.5" x14ac:dyDescent="0.3">
      <c r="A10094" s="9" t="s">
        <v>12231</v>
      </c>
      <c r="B10094" s="9" t="s">
        <v>2361</v>
      </c>
      <c r="C10094" s="10">
        <v>38038</v>
      </c>
      <c r="D10094" s="9">
        <v>4219825649</v>
      </c>
      <c r="E10094" s="9" t="e">
        <f>INDEX(#REF!:#REF!,MATCH($D10094,#REF!:#REF!,0),MATCH(#REF!,#REF!:#REF!,0))</f>
        <v>#REF!</v>
      </c>
      <c r="F10094" s="9" t="e">
        <f>INDEX(#REF!:#REF!,MATCH($D10094,#REF!:#REF!,0),MATCH(#REF!,#REF!:#REF!,0))</f>
        <v>#REF!</v>
      </c>
    </row>
    <row r="10095" spans="1:6" ht="16.5" x14ac:dyDescent="0.3">
      <c r="A10095" s="9" t="s">
        <v>12230</v>
      </c>
      <c r="B10095" s="9" t="s">
        <v>2228</v>
      </c>
      <c r="C10095" s="10">
        <v>43253</v>
      </c>
      <c r="D10095" s="9">
        <v>4290015026</v>
      </c>
      <c r="E10095" s="9" t="e">
        <f>INDEX(#REF!:#REF!,MATCH($D10095,#REF!:#REF!,0),MATCH(#REF!,#REF!:#REF!,0))</f>
        <v>#REF!</v>
      </c>
      <c r="F10095" s="9" t="e">
        <f>INDEX(#REF!:#REF!,MATCH($D10095,#REF!:#REF!,0),MATCH(#REF!,#REF!:#REF!,0))</f>
        <v>#REF!</v>
      </c>
    </row>
    <row r="10096" spans="1:6" ht="16.5" x14ac:dyDescent="0.3">
      <c r="A10096" s="9" t="s">
        <v>12229</v>
      </c>
      <c r="B10096" s="9" t="s">
        <v>2284</v>
      </c>
      <c r="C10096" s="10">
        <v>43932</v>
      </c>
      <c r="D10096" s="9">
        <v>5372344725</v>
      </c>
      <c r="E10096" s="9" t="e">
        <f>INDEX(#REF!:#REF!,MATCH($D10096,#REF!:#REF!,0),MATCH(#REF!,#REF!:#REF!,0))</f>
        <v>#REF!</v>
      </c>
      <c r="F10096" s="9" t="e">
        <f>INDEX(#REF!:#REF!,MATCH($D10096,#REF!:#REF!,0),MATCH(#REF!,#REF!:#REF!,0))</f>
        <v>#REF!</v>
      </c>
    </row>
    <row r="10097" spans="1:6" ht="16.5" x14ac:dyDescent="0.3">
      <c r="A10097" s="9" t="s">
        <v>12228</v>
      </c>
      <c r="B10097" s="9" t="s">
        <v>2443</v>
      </c>
      <c r="C10097" s="10">
        <v>46288</v>
      </c>
      <c r="D10097" s="9">
        <v>101658508</v>
      </c>
      <c r="E10097" s="9" t="e">
        <f>INDEX(#REF!:#REF!,MATCH($D10097,#REF!:#REF!,0),MATCH(#REF!,#REF!:#REF!,0))</f>
        <v>#REF!</v>
      </c>
      <c r="F10097" s="9" t="e">
        <f>INDEX(#REF!:#REF!,MATCH($D10097,#REF!:#REF!,0),MATCH(#REF!,#REF!:#REF!,0))</f>
        <v>#REF!</v>
      </c>
    </row>
    <row r="10098" spans="1:6" ht="16.5" x14ac:dyDescent="0.3">
      <c r="A10098" s="9" t="s">
        <v>12227</v>
      </c>
      <c r="B10098" s="9" t="s">
        <v>2568</v>
      </c>
      <c r="C10098" s="10">
        <v>40055</v>
      </c>
      <c r="D10098" s="9">
        <v>5203144281</v>
      </c>
      <c r="E10098" s="9" t="e">
        <f>INDEX(#REF!:#REF!,MATCH($D10098,#REF!:#REF!,0),MATCH(#REF!,#REF!:#REF!,0))</f>
        <v>#REF!</v>
      </c>
      <c r="F10098" s="9" t="e">
        <f>INDEX(#REF!:#REF!,MATCH($D10098,#REF!:#REF!,0),MATCH(#REF!,#REF!:#REF!,0))</f>
        <v>#REF!</v>
      </c>
    </row>
    <row r="10099" spans="1:6" ht="16.5" x14ac:dyDescent="0.3">
      <c r="A10099" s="9" t="s">
        <v>12226</v>
      </c>
      <c r="B10099" s="9" t="s">
        <v>2595</v>
      </c>
      <c r="C10099" s="10">
        <v>52255</v>
      </c>
      <c r="D10099" s="9">
        <v>8501525324</v>
      </c>
      <c r="E10099" s="9" t="e">
        <f>INDEX(#REF!:#REF!,MATCH($D10099,#REF!:#REF!,0),MATCH(#REF!,#REF!:#REF!,0))</f>
        <v>#REF!</v>
      </c>
      <c r="F10099" s="9" t="e">
        <f>INDEX(#REF!:#REF!,MATCH($D10099,#REF!:#REF!,0),MATCH(#REF!,#REF!:#REF!,0))</f>
        <v>#REF!</v>
      </c>
    </row>
    <row r="10100" spans="1:6" ht="16.5" x14ac:dyDescent="0.3">
      <c r="A10100" s="9" t="s">
        <v>12225</v>
      </c>
      <c r="B10100" s="9" t="s">
        <v>2982</v>
      </c>
      <c r="C10100" s="10">
        <v>51146</v>
      </c>
      <c r="D10100" s="9">
        <v>9548500949</v>
      </c>
      <c r="E10100" s="9" t="e">
        <f>INDEX(#REF!:#REF!,MATCH($D10100,#REF!:#REF!,0),MATCH(#REF!,#REF!:#REF!,0))</f>
        <v>#REF!</v>
      </c>
      <c r="F10100" s="9" t="e">
        <f>INDEX(#REF!:#REF!,MATCH($D10100,#REF!:#REF!,0),MATCH(#REF!,#REF!:#REF!,0))</f>
        <v>#REF!</v>
      </c>
    </row>
    <row r="10101" spans="1:6" ht="16.5" x14ac:dyDescent="0.3">
      <c r="A10101" s="9" t="s">
        <v>12224</v>
      </c>
      <c r="B10101" s="9" t="s">
        <v>3200</v>
      </c>
      <c r="C10101" s="10">
        <v>18324</v>
      </c>
      <c r="D10101" s="9">
        <v>3488994694</v>
      </c>
      <c r="E10101" s="9" t="e">
        <f>INDEX(#REF!:#REF!,MATCH($D10101,#REF!:#REF!,0),MATCH(#REF!,#REF!:#REF!,0))</f>
        <v>#REF!</v>
      </c>
      <c r="F10101" s="9" t="e">
        <f>INDEX(#REF!:#REF!,MATCH($D10101,#REF!:#REF!,0),MATCH(#REF!,#REF!:#REF!,0))</f>
        <v>#REF!</v>
      </c>
    </row>
    <row r="10102" spans="1:6" ht="16.5" x14ac:dyDescent="0.3">
      <c r="A10102" s="9" t="s">
        <v>12223</v>
      </c>
      <c r="B10102" s="9" t="s">
        <v>2835</v>
      </c>
      <c r="C10102" s="10">
        <v>42270</v>
      </c>
      <c r="D10102" s="9">
        <v>5079859830</v>
      </c>
      <c r="E10102" s="9" t="e">
        <f>INDEX(#REF!:#REF!,MATCH($D10102,#REF!:#REF!,0),MATCH(#REF!,#REF!:#REF!,0))</f>
        <v>#REF!</v>
      </c>
      <c r="F10102" s="9" t="e">
        <f>INDEX(#REF!:#REF!,MATCH($D10102,#REF!:#REF!,0),MATCH(#REF!,#REF!:#REF!,0))</f>
        <v>#REF!</v>
      </c>
    </row>
    <row r="10103" spans="1:6" ht="16.5" x14ac:dyDescent="0.3">
      <c r="A10103" s="9" t="s">
        <v>12222</v>
      </c>
      <c r="B10103" s="9" t="s">
        <v>1965</v>
      </c>
      <c r="C10103" s="10">
        <v>12665</v>
      </c>
      <c r="D10103" s="9">
        <v>4649590612</v>
      </c>
      <c r="E10103" s="9" t="e">
        <f>INDEX(#REF!:#REF!,MATCH($D10103,#REF!:#REF!,0),MATCH(#REF!,#REF!:#REF!,0))</f>
        <v>#REF!</v>
      </c>
      <c r="F10103" s="9" t="e">
        <f>INDEX(#REF!:#REF!,MATCH($D10103,#REF!:#REF!,0),MATCH(#REF!,#REF!:#REF!,0))</f>
        <v>#REF!</v>
      </c>
    </row>
    <row r="10104" spans="1:6" ht="16.5" x14ac:dyDescent="0.3">
      <c r="A10104" s="9" t="s">
        <v>12221</v>
      </c>
      <c r="B10104" s="9" t="s">
        <v>2059</v>
      </c>
      <c r="C10104" s="10">
        <v>40363</v>
      </c>
      <c r="D10104" s="9">
        <v>1192770250</v>
      </c>
      <c r="E10104" s="9" t="e">
        <f>INDEX(#REF!:#REF!,MATCH($D10104,#REF!:#REF!,0),MATCH(#REF!,#REF!:#REF!,0))</f>
        <v>#REF!</v>
      </c>
      <c r="F10104" s="9" t="e">
        <f>INDEX(#REF!:#REF!,MATCH($D10104,#REF!:#REF!,0),MATCH(#REF!,#REF!:#REF!,0))</f>
        <v>#REF!</v>
      </c>
    </row>
    <row r="10105" spans="1:6" ht="16.5" x14ac:dyDescent="0.3">
      <c r="A10105" s="9" t="s">
        <v>12220</v>
      </c>
      <c r="B10105" s="9" t="s">
        <v>2019</v>
      </c>
      <c r="C10105" s="10">
        <v>26004</v>
      </c>
      <c r="D10105" s="9">
        <v>4656574848</v>
      </c>
      <c r="E10105" s="9" t="e">
        <f>INDEX(#REF!:#REF!,MATCH($D10105,#REF!:#REF!,0),MATCH(#REF!,#REF!:#REF!,0))</f>
        <v>#REF!</v>
      </c>
      <c r="F10105" s="9" t="e">
        <f>INDEX(#REF!:#REF!,MATCH($D10105,#REF!:#REF!,0),MATCH(#REF!,#REF!:#REF!,0))</f>
        <v>#REF!</v>
      </c>
    </row>
    <row r="10106" spans="1:6" ht="16.5" x14ac:dyDescent="0.3">
      <c r="A10106" s="9" t="s">
        <v>12219</v>
      </c>
      <c r="B10106" s="9" t="s">
        <v>2564</v>
      </c>
      <c r="C10106" s="10">
        <v>58567</v>
      </c>
      <c r="D10106" s="9">
        <v>2405876701</v>
      </c>
      <c r="E10106" s="9" t="e">
        <f>INDEX(#REF!:#REF!,MATCH($D10106,#REF!:#REF!,0),MATCH(#REF!,#REF!:#REF!,0))</f>
        <v>#REF!</v>
      </c>
      <c r="F10106" s="9" t="e">
        <f>INDEX(#REF!:#REF!,MATCH($D10106,#REF!:#REF!,0),MATCH(#REF!,#REF!:#REF!,0))</f>
        <v>#REF!</v>
      </c>
    </row>
    <row r="10107" spans="1:6" ht="16.5" x14ac:dyDescent="0.3">
      <c r="A10107" s="9" t="s">
        <v>12218</v>
      </c>
      <c r="B10107" s="9" t="s">
        <v>2326</v>
      </c>
      <c r="C10107" s="10">
        <v>49337</v>
      </c>
      <c r="D10107" s="9">
        <v>7625163059</v>
      </c>
      <c r="E10107" s="9" t="e">
        <f>INDEX(#REF!:#REF!,MATCH($D10107,#REF!:#REF!,0),MATCH(#REF!,#REF!:#REF!,0))</f>
        <v>#REF!</v>
      </c>
      <c r="F10107" s="9" t="e">
        <f>INDEX(#REF!:#REF!,MATCH($D10107,#REF!:#REF!,0),MATCH(#REF!,#REF!:#REF!,0))</f>
        <v>#REF!</v>
      </c>
    </row>
    <row r="10108" spans="1:6" ht="16.5" x14ac:dyDescent="0.3">
      <c r="A10108" s="9" t="s">
        <v>12217</v>
      </c>
      <c r="B10108" s="9" t="s">
        <v>2105</v>
      </c>
      <c r="C10108" s="10">
        <v>49859</v>
      </c>
      <c r="D10108" s="9">
        <v>6750554423</v>
      </c>
      <c r="E10108" s="9" t="e">
        <f>INDEX(#REF!:#REF!,MATCH($D10108,#REF!:#REF!,0),MATCH(#REF!,#REF!:#REF!,0))</f>
        <v>#REF!</v>
      </c>
      <c r="F10108" s="9" t="e">
        <f>INDEX(#REF!:#REF!,MATCH($D10108,#REF!:#REF!,0),MATCH(#REF!,#REF!:#REF!,0))</f>
        <v>#REF!</v>
      </c>
    </row>
    <row r="10109" spans="1:6" ht="16.5" x14ac:dyDescent="0.3">
      <c r="A10109" s="9" t="s">
        <v>12216</v>
      </c>
      <c r="B10109" s="9" t="s">
        <v>2856</v>
      </c>
      <c r="C10109" s="10">
        <v>33967</v>
      </c>
      <c r="D10109" s="9">
        <v>4191160419</v>
      </c>
      <c r="E10109" s="9" t="e">
        <f>INDEX(#REF!:#REF!,MATCH($D10109,#REF!:#REF!,0),MATCH(#REF!,#REF!:#REF!,0))</f>
        <v>#REF!</v>
      </c>
      <c r="F10109" s="9" t="e">
        <f>INDEX(#REF!:#REF!,MATCH($D10109,#REF!:#REF!,0),MATCH(#REF!,#REF!:#REF!,0))</f>
        <v>#REF!</v>
      </c>
    </row>
    <row r="10110" spans="1:6" ht="16.5" x14ac:dyDescent="0.3">
      <c r="A10110" s="9" t="s">
        <v>12215</v>
      </c>
      <c r="B10110" s="9" t="s">
        <v>2485</v>
      </c>
      <c r="C10110" s="10">
        <v>43411</v>
      </c>
      <c r="D10110" s="9">
        <v>303831626</v>
      </c>
      <c r="E10110" s="9" t="e">
        <f>INDEX(#REF!:#REF!,MATCH($D10110,#REF!:#REF!,0),MATCH(#REF!,#REF!:#REF!,0))</f>
        <v>#REF!</v>
      </c>
      <c r="F10110" s="9" t="e">
        <f>INDEX(#REF!:#REF!,MATCH($D10110,#REF!:#REF!,0),MATCH(#REF!,#REF!:#REF!,0))</f>
        <v>#REF!</v>
      </c>
    </row>
    <row r="10111" spans="1:6" ht="16.5" x14ac:dyDescent="0.3">
      <c r="A10111" s="9" t="s">
        <v>12214</v>
      </c>
      <c r="B10111" s="9" t="s">
        <v>2123</v>
      </c>
      <c r="C10111" s="10">
        <v>49124</v>
      </c>
      <c r="D10111" s="9">
        <v>7338728615</v>
      </c>
      <c r="E10111" s="9" t="e">
        <f>INDEX(#REF!:#REF!,MATCH($D10111,#REF!:#REF!,0),MATCH(#REF!,#REF!:#REF!,0))</f>
        <v>#REF!</v>
      </c>
      <c r="F10111" s="9" t="e">
        <f>INDEX(#REF!:#REF!,MATCH($D10111,#REF!:#REF!,0),MATCH(#REF!,#REF!:#REF!,0))</f>
        <v>#REF!</v>
      </c>
    </row>
    <row r="10112" spans="1:6" ht="16.5" x14ac:dyDescent="0.3">
      <c r="A10112" s="9" t="s">
        <v>12213</v>
      </c>
      <c r="B10112" s="9" t="s">
        <v>2195</v>
      </c>
      <c r="C10112" s="10">
        <v>38488</v>
      </c>
      <c r="D10112" s="9">
        <v>5675852751</v>
      </c>
      <c r="E10112" s="9" t="e">
        <f>INDEX(#REF!:#REF!,MATCH($D10112,#REF!:#REF!,0),MATCH(#REF!,#REF!:#REF!,0))</f>
        <v>#REF!</v>
      </c>
      <c r="F10112" s="9" t="e">
        <f>INDEX(#REF!:#REF!,MATCH($D10112,#REF!:#REF!,0),MATCH(#REF!,#REF!:#REF!,0))</f>
        <v>#REF!</v>
      </c>
    </row>
    <row r="10113" spans="1:6" ht="16.5" x14ac:dyDescent="0.3">
      <c r="A10113" s="9" t="s">
        <v>12212</v>
      </c>
      <c r="B10113" s="9" t="s">
        <v>2373</v>
      </c>
      <c r="C10113" s="10">
        <v>19298</v>
      </c>
      <c r="D10113" s="9">
        <v>7492341709</v>
      </c>
      <c r="E10113" s="9" t="e">
        <f>INDEX(#REF!:#REF!,MATCH($D10113,#REF!:#REF!,0),MATCH(#REF!,#REF!:#REF!,0))</f>
        <v>#REF!</v>
      </c>
      <c r="F10113" s="9" t="e">
        <f>INDEX(#REF!:#REF!,MATCH($D10113,#REF!:#REF!,0),MATCH(#REF!,#REF!:#REF!,0))</f>
        <v>#REF!</v>
      </c>
    </row>
    <row r="10114" spans="1:6" ht="16.5" x14ac:dyDescent="0.3">
      <c r="A10114" s="9" t="s">
        <v>12211</v>
      </c>
      <c r="B10114" s="9" t="s">
        <v>2092</v>
      </c>
      <c r="C10114" s="10">
        <v>28237</v>
      </c>
      <c r="D10114" s="9">
        <v>1739513533</v>
      </c>
      <c r="E10114" s="9" t="e">
        <f>INDEX(#REF!:#REF!,MATCH($D10114,#REF!:#REF!,0),MATCH(#REF!,#REF!:#REF!,0))</f>
        <v>#REF!</v>
      </c>
      <c r="F10114" s="9" t="e">
        <f>INDEX(#REF!:#REF!,MATCH($D10114,#REF!:#REF!,0),MATCH(#REF!,#REF!:#REF!,0))</f>
        <v>#REF!</v>
      </c>
    </row>
    <row r="10115" spans="1:6" ht="16.5" x14ac:dyDescent="0.3">
      <c r="A10115" s="9" t="s">
        <v>12210</v>
      </c>
      <c r="B10115" s="9" t="s">
        <v>2371</v>
      </c>
      <c r="C10115" s="10">
        <v>24836</v>
      </c>
      <c r="D10115" s="9">
        <v>4786629839</v>
      </c>
      <c r="E10115" s="9" t="e">
        <f>INDEX(#REF!:#REF!,MATCH($D10115,#REF!:#REF!,0),MATCH(#REF!,#REF!:#REF!,0))</f>
        <v>#REF!</v>
      </c>
      <c r="F10115" s="9" t="e">
        <f>INDEX(#REF!:#REF!,MATCH($D10115,#REF!:#REF!,0),MATCH(#REF!,#REF!:#REF!,0))</f>
        <v>#REF!</v>
      </c>
    </row>
    <row r="10116" spans="1:6" ht="16.5" x14ac:dyDescent="0.3">
      <c r="A10116" s="9" t="s">
        <v>12209</v>
      </c>
      <c r="B10116" s="9" t="s">
        <v>2306</v>
      </c>
      <c r="C10116" s="10">
        <v>24339</v>
      </c>
      <c r="D10116" s="9">
        <v>8034345962</v>
      </c>
      <c r="E10116" s="9" t="e">
        <f>INDEX(#REF!:#REF!,MATCH($D10116,#REF!:#REF!,0),MATCH(#REF!,#REF!:#REF!,0))</f>
        <v>#REF!</v>
      </c>
      <c r="F10116" s="9" t="e">
        <f>INDEX(#REF!:#REF!,MATCH($D10116,#REF!:#REF!,0),MATCH(#REF!,#REF!:#REF!,0))</f>
        <v>#REF!</v>
      </c>
    </row>
    <row r="10117" spans="1:6" ht="16.5" x14ac:dyDescent="0.3">
      <c r="A10117" s="9" t="s">
        <v>12208</v>
      </c>
      <c r="B10117" s="9" t="s">
        <v>2212</v>
      </c>
      <c r="C10117" s="10">
        <v>46128</v>
      </c>
      <c r="D10117" s="9">
        <v>8703756602</v>
      </c>
      <c r="E10117" s="9" t="e">
        <f>INDEX(#REF!:#REF!,MATCH($D10117,#REF!:#REF!,0),MATCH(#REF!,#REF!:#REF!,0))</f>
        <v>#REF!</v>
      </c>
      <c r="F10117" s="9" t="e">
        <f>INDEX(#REF!:#REF!,MATCH($D10117,#REF!:#REF!,0),MATCH(#REF!,#REF!:#REF!,0))</f>
        <v>#REF!</v>
      </c>
    </row>
    <row r="10118" spans="1:6" ht="16.5" x14ac:dyDescent="0.3">
      <c r="A10118" s="9" t="s">
        <v>12207</v>
      </c>
      <c r="B10118" s="9" t="s">
        <v>2462</v>
      </c>
      <c r="C10118" s="10">
        <v>50306</v>
      </c>
      <c r="D10118" s="9">
        <v>1549399640</v>
      </c>
      <c r="E10118" s="9" t="e">
        <f>INDEX(#REF!:#REF!,MATCH($D10118,#REF!:#REF!,0),MATCH(#REF!,#REF!:#REF!,0))</f>
        <v>#REF!</v>
      </c>
      <c r="F10118" s="9" t="e">
        <f>INDEX(#REF!:#REF!,MATCH($D10118,#REF!:#REF!,0),MATCH(#REF!,#REF!:#REF!,0))</f>
        <v>#REF!</v>
      </c>
    </row>
    <row r="10119" spans="1:6" ht="16.5" x14ac:dyDescent="0.3">
      <c r="A10119" s="9" t="s">
        <v>12206</v>
      </c>
      <c r="B10119" s="9" t="s">
        <v>1977</v>
      </c>
      <c r="C10119" s="10">
        <v>50314</v>
      </c>
      <c r="D10119" s="9">
        <v>3379645060</v>
      </c>
      <c r="E10119" s="9" t="e">
        <f>INDEX(#REF!:#REF!,MATCH($D10119,#REF!:#REF!,0),MATCH(#REF!,#REF!:#REF!,0))</f>
        <v>#REF!</v>
      </c>
      <c r="F10119" s="9" t="e">
        <f>INDEX(#REF!:#REF!,MATCH($D10119,#REF!:#REF!,0),MATCH(#REF!,#REF!:#REF!,0))</f>
        <v>#REF!</v>
      </c>
    </row>
    <row r="10120" spans="1:6" ht="16.5" x14ac:dyDescent="0.3">
      <c r="A10120" s="9" t="s">
        <v>12205</v>
      </c>
      <c r="B10120" s="9" t="s">
        <v>2243</v>
      </c>
      <c r="C10120" s="10">
        <v>30633</v>
      </c>
      <c r="D10120" s="9">
        <v>715518151</v>
      </c>
      <c r="E10120" s="9" t="e">
        <f>INDEX(#REF!:#REF!,MATCH($D10120,#REF!:#REF!,0),MATCH(#REF!,#REF!:#REF!,0))</f>
        <v>#REF!</v>
      </c>
      <c r="F10120" s="9" t="e">
        <f>INDEX(#REF!:#REF!,MATCH($D10120,#REF!:#REF!,0),MATCH(#REF!,#REF!:#REF!,0))</f>
        <v>#REF!</v>
      </c>
    </row>
    <row r="10121" spans="1:6" ht="16.5" x14ac:dyDescent="0.3">
      <c r="A10121" s="9" t="s">
        <v>12204</v>
      </c>
      <c r="B10121" s="9" t="s">
        <v>2216</v>
      </c>
      <c r="C10121" s="10">
        <v>23728</v>
      </c>
      <c r="D10121" s="9">
        <v>1829869566</v>
      </c>
      <c r="E10121" s="9" t="e">
        <f>INDEX(#REF!:#REF!,MATCH($D10121,#REF!:#REF!,0),MATCH(#REF!,#REF!:#REF!,0))</f>
        <v>#REF!</v>
      </c>
      <c r="F10121" s="9" t="e">
        <f>INDEX(#REF!:#REF!,MATCH($D10121,#REF!:#REF!,0),MATCH(#REF!,#REF!:#REF!,0))</f>
        <v>#REF!</v>
      </c>
    </row>
    <row r="10122" spans="1:6" ht="16.5" x14ac:dyDescent="0.3">
      <c r="A10122" s="9" t="s">
        <v>12203</v>
      </c>
      <c r="B10122" s="9" t="s">
        <v>5218</v>
      </c>
      <c r="C10122" s="10">
        <v>20054</v>
      </c>
      <c r="D10122" s="9">
        <v>1518783783</v>
      </c>
      <c r="E10122" s="9" t="e">
        <f>INDEX(#REF!:#REF!,MATCH($D10122,#REF!:#REF!,0),MATCH(#REF!,#REF!:#REF!,0))</f>
        <v>#REF!</v>
      </c>
      <c r="F10122" s="9" t="e">
        <f>INDEX(#REF!:#REF!,MATCH($D10122,#REF!:#REF!,0),MATCH(#REF!,#REF!:#REF!,0))</f>
        <v>#REF!</v>
      </c>
    </row>
    <row r="10123" spans="1:6" ht="16.5" x14ac:dyDescent="0.3">
      <c r="A10123" s="9" t="s">
        <v>12202</v>
      </c>
      <c r="B10123" s="9" t="s">
        <v>1957</v>
      </c>
      <c r="C10123" s="10">
        <v>45575</v>
      </c>
      <c r="D10123" s="9">
        <v>4688336071</v>
      </c>
      <c r="E10123" s="9" t="e">
        <f>INDEX(#REF!:#REF!,MATCH($D10123,#REF!:#REF!,0),MATCH(#REF!,#REF!:#REF!,0))</f>
        <v>#REF!</v>
      </c>
      <c r="F10123" s="9" t="e">
        <f>INDEX(#REF!:#REF!,MATCH($D10123,#REF!:#REF!,0),MATCH(#REF!,#REF!:#REF!,0))</f>
        <v>#REF!</v>
      </c>
    </row>
    <row r="10124" spans="1:6" ht="16.5" x14ac:dyDescent="0.3">
      <c r="A10124" s="9" t="s">
        <v>12201</v>
      </c>
      <c r="B10124" s="9" t="s">
        <v>2236</v>
      </c>
      <c r="C10124" s="10">
        <v>42082</v>
      </c>
      <c r="D10124" s="9">
        <v>1444572199</v>
      </c>
      <c r="E10124" s="9" t="e">
        <f>INDEX(#REF!:#REF!,MATCH($D10124,#REF!:#REF!,0),MATCH(#REF!,#REF!:#REF!,0))</f>
        <v>#REF!</v>
      </c>
      <c r="F10124" s="9" t="e">
        <f>INDEX(#REF!:#REF!,MATCH($D10124,#REF!:#REF!,0),MATCH(#REF!,#REF!:#REF!,0))</f>
        <v>#REF!</v>
      </c>
    </row>
    <row r="10125" spans="1:6" ht="16.5" x14ac:dyDescent="0.3">
      <c r="A10125" s="9" t="s">
        <v>12200</v>
      </c>
      <c r="B10125" s="9" t="s">
        <v>2208</v>
      </c>
      <c r="C10125" s="10">
        <v>22297</v>
      </c>
      <c r="D10125" s="9">
        <v>4328154427</v>
      </c>
      <c r="E10125" s="9" t="e">
        <f>INDEX(#REF!:#REF!,MATCH($D10125,#REF!:#REF!,0),MATCH(#REF!,#REF!:#REF!,0))</f>
        <v>#REF!</v>
      </c>
      <c r="F10125" s="9" t="e">
        <f>INDEX(#REF!:#REF!,MATCH($D10125,#REF!:#REF!,0),MATCH(#REF!,#REF!:#REF!,0))</f>
        <v>#REF!</v>
      </c>
    </row>
    <row r="10126" spans="1:6" ht="16.5" x14ac:dyDescent="0.3">
      <c r="A10126" s="9" t="s">
        <v>12199</v>
      </c>
      <c r="B10126" s="9" t="s">
        <v>2658</v>
      </c>
      <c r="C10126" s="10">
        <v>42012</v>
      </c>
      <c r="D10126" s="9">
        <v>8044612831</v>
      </c>
      <c r="E10126" s="9" t="e">
        <f>INDEX(#REF!:#REF!,MATCH($D10126,#REF!:#REF!,0),MATCH(#REF!,#REF!:#REF!,0))</f>
        <v>#REF!</v>
      </c>
      <c r="F10126" s="9" t="e">
        <f>INDEX(#REF!:#REF!,MATCH($D10126,#REF!:#REF!,0),MATCH(#REF!,#REF!:#REF!,0))</f>
        <v>#REF!</v>
      </c>
    </row>
    <row r="10127" spans="1:6" ht="16.5" x14ac:dyDescent="0.3">
      <c r="A10127" s="9" t="s">
        <v>12198</v>
      </c>
      <c r="B10127" s="9" t="s">
        <v>2541</v>
      </c>
      <c r="C10127" s="10">
        <v>19089</v>
      </c>
      <c r="D10127" s="9">
        <v>8911781207</v>
      </c>
      <c r="E10127" s="9" t="e">
        <f>INDEX(#REF!:#REF!,MATCH($D10127,#REF!:#REF!,0),MATCH(#REF!,#REF!:#REF!,0))</f>
        <v>#REF!</v>
      </c>
      <c r="F10127" s="9" t="e">
        <f>INDEX(#REF!:#REF!,MATCH($D10127,#REF!:#REF!,0),MATCH(#REF!,#REF!:#REF!,0))</f>
        <v>#REF!</v>
      </c>
    </row>
    <row r="10128" spans="1:6" ht="16.5" x14ac:dyDescent="0.3">
      <c r="A10128" s="9" t="s">
        <v>12197</v>
      </c>
      <c r="B10128" s="9" t="s">
        <v>2050</v>
      </c>
      <c r="C10128" s="10">
        <v>19575</v>
      </c>
      <c r="D10128" s="9">
        <v>4997183822</v>
      </c>
      <c r="E10128" s="9" t="e">
        <f>INDEX(#REF!:#REF!,MATCH($D10128,#REF!:#REF!,0),MATCH(#REF!,#REF!:#REF!,0))</f>
        <v>#REF!</v>
      </c>
      <c r="F10128" s="9" t="e">
        <f>INDEX(#REF!:#REF!,MATCH($D10128,#REF!:#REF!,0),MATCH(#REF!,#REF!:#REF!,0))</f>
        <v>#REF!</v>
      </c>
    </row>
    <row r="10129" spans="1:6" ht="16.5" x14ac:dyDescent="0.3">
      <c r="A10129" s="9" t="s">
        <v>12196</v>
      </c>
      <c r="B10129" s="9" t="s">
        <v>2063</v>
      </c>
      <c r="C10129" s="10">
        <v>59619</v>
      </c>
      <c r="D10129" s="9">
        <v>1192770250</v>
      </c>
      <c r="E10129" s="9" t="e">
        <f>INDEX(#REF!:#REF!,MATCH($D10129,#REF!:#REF!,0),MATCH(#REF!,#REF!:#REF!,0))</f>
        <v>#REF!</v>
      </c>
      <c r="F10129" s="9" t="e">
        <f>INDEX(#REF!:#REF!,MATCH($D10129,#REF!:#REF!,0),MATCH(#REF!,#REF!:#REF!,0))</f>
        <v>#REF!</v>
      </c>
    </row>
    <row r="10130" spans="1:6" ht="16.5" x14ac:dyDescent="0.3">
      <c r="A10130" s="9" t="s">
        <v>12195</v>
      </c>
      <c r="B10130" s="9" t="s">
        <v>2386</v>
      </c>
      <c r="C10130" s="10">
        <v>27429</v>
      </c>
      <c r="D10130" s="9">
        <v>303831626</v>
      </c>
      <c r="E10130" s="9" t="e">
        <f>INDEX(#REF!:#REF!,MATCH($D10130,#REF!:#REF!,0),MATCH(#REF!,#REF!:#REF!,0))</f>
        <v>#REF!</v>
      </c>
      <c r="F10130" s="9" t="e">
        <f>INDEX(#REF!:#REF!,MATCH($D10130,#REF!:#REF!,0),MATCH(#REF!,#REF!:#REF!,0))</f>
        <v>#REF!</v>
      </c>
    </row>
    <row r="10131" spans="1:6" ht="16.5" x14ac:dyDescent="0.3">
      <c r="A10131" s="9" t="s">
        <v>12194</v>
      </c>
      <c r="B10131" s="9" t="s">
        <v>2680</v>
      </c>
      <c r="C10131" s="10">
        <v>46927</v>
      </c>
      <c r="D10131" s="9">
        <v>8864419241</v>
      </c>
      <c r="E10131" s="9" t="e">
        <f>INDEX(#REF!:#REF!,MATCH($D10131,#REF!:#REF!,0),MATCH(#REF!,#REF!:#REF!,0))</f>
        <v>#REF!</v>
      </c>
      <c r="F10131" s="9" t="e">
        <f>INDEX(#REF!:#REF!,MATCH($D10131,#REF!:#REF!,0),MATCH(#REF!,#REF!:#REF!,0))</f>
        <v>#REF!</v>
      </c>
    </row>
    <row r="10132" spans="1:6" ht="16.5" x14ac:dyDescent="0.3">
      <c r="A10132" s="9" t="s">
        <v>12193</v>
      </c>
      <c r="B10132" s="9" t="s">
        <v>2628</v>
      </c>
      <c r="C10132" s="10">
        <v>53050</v>
      </c>
      <c r="D10132" s="9">
        <v>1962975932</v>
      </c>
      <c r="E10132" s="9" t="e">
        <f>INDEX(#REF!:#REF!,MATCH($D10132,#REF!:#REF!,0),MATCH(#REF!,#REF!:#REF!,0))</f>
        <v>#REF!</v>
      </c>
      <c r="F10132" s="9" t="e">
        <f>INDEX(#REF!:#REF!,MATCH($D10132,#REF!:#REF!,0),MATCH(#REF!,#REF!:#REF!,0))</f>
        <v>#REF!</v>
      </c>
    </row>
    <row r="10133" spans="1:6" ht="16.5" x14ac:dyDescent="0.3">
      <c r="A10133" s="9" t="s">
        <v>12192</v>
      </c>
      <c r="B10133" s="9" t="s">
        <v>2226</v>
      </c>
      <c r="C10133" s="10">
        <v>49510</v>
      </c>
      <c r="D10133" s="9">
        <v>1829869566</v>
      </c>
      <c r="E10133" s="9" t="e">
        <f>INDEX(#REF!:#REF!,MATCH($D10133,#REF!:#REF!,0),MATCH(#REF!,#REF!:#REF!,0))</f>
        <v>#REF!</v>
      </c>
      <c r="F10133" s="9" t="e">
        <f>INDEX(#REF!:#REF!,MATCH($D10133,#REF!:#REF!,0),MATCH(#REF!,#REF!:#REF!,0))</f>
        <v>#REF!</v>
      </c>
    </row>
    <row r="10134" spans="1:6" ht="16.5" x14ac:dyDescent="0.3">
      <c r="A10134" s="9" t="s">
        <v>12191</v>
      </c>
      <c r="B10134" s="9" t="s">
        <v>2622</v>
      </c>
      <c r="C10134" s="10">
        <v>13632</v>
      </c>
      <c r="D10134" s="9">
        <v>6041314951</v>
      </c>
      <c r="E10134" s="9" t="e">
        <f>INDEX(#REF!:#REF!,MATCH($D10134,#REF!:#REF!,0),MATCH(#REF!,#REF!:#REF!,0))</f>
        <v>#REF!</v>
      </c>
      <c r="F10134" s="9" t="e">
        <f>INDEX(#REF!:#REF!,MATCH($D10134,#REF!:#REF!,0),MATCH(#REF!,#REF!:#REF!,0))</f>
        <v>#REF!</v>
      </c>
    </row>
    <row r="10135" spans="1:6" ht="16.5" x14ac:dyDescent="0.3">
      <c r="A10135" s="9" t="s">
        <v>12190</v>
      </c>
      <c r="B10135" s="9" t="s">
        <v>2448</v>
      </c>
      <c r="C10135" s="10">
        <v>14906</v>
      </c>
      <c r="D10135" s="9">
        <v>1541082834</v>
      </c>
      <c r="E10135" s="9" t="e">
        <f>INDEX(#REF!:#REF!,MATCH($D10135,#REF!:#REF!,0),MATCH(#REF!,#REF!:#REF!,0))</f>
        <v>#REF!</v>
      </c>
      <c r="F10135" s="9" t="e">
        <f>INDEX(#REF!:#REF!,MATCH($D10135,#REF!:#REF!,0),MATCH(#REF!,#REF!:#REF!,0))</f>
        <v>#REF!</v>
      </c>
    </row>
    <row r="10136" spans="1:6" ht="16.5" x14ac:dyDescent="0.3">
      <c r="A10136" s="9" t="s">
        <v>12189</v>
      </c>
      <c r="B10136" s="9" t="s">
        <v>2059</v>
      </c>
      <c r="C10136" s="10">
        <v>32486</v>
      </c>
      <c r="D10136" s="9">
        <v>1599457717</v>
      </c>
      <c r="E10136" s="9" t="e">
        <f>INDEX(#REF!:#REF!,MATCH($D10136,#REF!:#REF!,0),MATCH(#REF!,#REF!:#REF!,0))</f>
        <v>#REF!</v>
      </c>
      <c r="F10136" s="9" t="e">
        <f>INDEX(#REF!:#REF!,MATCH($D10136,#REF!:#REF!,0),MATCH(#REF!,#REF!:#REF!,0))</f>
        <v>#REF!</v>
      </c>
    </row>
    <row r="10137" spans="1:6" ht="16.5" x14ac:dyDescent="0.3">
      <c r="A10137" s="9" t="s">
        <v>12188</v>
      </c>
      <c r="B10137" s="9" t="s">
        <v>3328</v>
      </c>
      <c r="C10137" s="10">
        <v>27344</v>
      </c>
      <c r="D10137" s="9">
        <v>5395528121</v>
      </c>
      <c r="E10137" s="9" t="e">
        <f>INDEX(#REF!:#REF!,MATCH($D10137,#REF!:#REF!,0),MATCH(#REF!,#REF!:#REF!,0))</f>
        <v>#REF!</v>
      </c>
      <c r="F10137" s="9" t="e">
        <f>INDEX(#REF!:#REF!,MATCH($D10137,#REF!:#REF!,0),MATCH(#REF!,#REF!:#REF!,0))</f>
        <v>#REF!</v>
      </c>
    </row>
    <row r="10138" spans="1:6" ht="16.5" x14ac:dyDescent="0.3">
      <c r="A10138" s="9" t="s">
        <v>12187</v>
      </c>
      <c r="B10138" s="9" t="s">
        <v>2431</v>
      </c>
      <c r="C10138" s="10">
        <v>34409</v>
      </c>
      <c r="D10138" s="9">
        <v>2739934548</v>
      </c>
      <c r="E10138" s="9" t="e">
        <f>INDEX(#REF!:#REF!,MATCH($D10138,#REF!:#REF!,0),MATCH(#REF!,#REF!:#REF!,0))</f>
        <v>#REF!</v>
      </c>
      <c r="F10138" s="9" t="e">
        <f>INDEX(#REF!:#REF!,MATCH($D10138,#REF!:#REF!,0),MATCH(#REF!,#REF!:#REF!,0))</f>
        <v>#REF!</v>
      </c>
    </row>
    <row r="10139" spans="1:6" ht="16.5" x14ac:dyDescent="0.3">
      <c r="A10139" s="9" t="s">
        <v>12186</v>
      </c>
      <c r="B10139" s="9" t="s">
        <v>2582</v>
      </c>
      <c r="C10139" s="10">
        <v>27027</v>
      </c>
      <c r="D10139" s="9">
        <v>679204083</v>
      </c>
      <c r="E10139" s="9" t="e">
        <f>INDEX(#REF!:#REF!,MATCH($D10139,#REF!:#REF!,0),MATCH(#REF!,#REF!:#REF!,0))</f>
        <v>#REF!</v>
      </c>
      <c r="F10139" s="9" t="e">
        <f>INDEX(#REF!:#REF!,MATCH($D10139,#REF!:#REF!,0),MATCH(#REF!,#REF!:#REF!,0))</f>
        <v>#REF!</v>
      </c>
    </row>
    <row r="10140" spans="1:6" ht="16.5" x14ac:dyDescent="0.3">
      <c r="A10140" s="9" t="s">
        <v>12185</v>
      </c>
      <c r="B10140" s="9" t="s">
        <v>1941</v>
      </c>
      <c r="C10140" s="10">
        <v>44082</v>
      </c>
      <c r="D10140" s="9">
        <v>3497169404</v>
      </c>
      <c r="E10140" s="9" t="e">
        <f>INDEX(#REF!:#REF!,MATCH($D10140,#REF!:#REF!,0),MATCH(#REF!,#REF!:#REF!,0))</f>
        <v>#REF!</v>
      </c>
      <c r="F10140" s="9" t="e">
        <f>INDEX(#REF!:#REF!,MATCH($D10140,#REF!:#REF!,0),MATCH(#REF!,#REF!:#REF!,0))</f>
        <v>#REF!</v>
      </c>
    </row>
    <row r="10141" spans="1:6" ht="16.5" x14ac:dyDescent="0.3">
      <c r="A10141" s="9" t="s">
        <v>12184</v>
      </c>
      <c r="B10141" s="9" t="s">
        <v>1997</v>
      </c>
      <c r="C10141" s="10">
        <v>44760</v>
      </c>
      <c r="D10141" s="9">
        <v>3219601650</v>
      </c>
      <c r="E10141" s="9" t="e">
        <f>INDEX(#REF!:#REF!,MATCH($D10141,#REF!:#REF!,0),MATCH(#REF!,#REF!:#REF!,0))</f>
        <v>#REF!</v>
      </c>
      <c r="F10141" s="9" t="e">
        <f>INDEX(#REF!:#REF!,MATCH($D10141,#REF!:#REF!,0),MATCH(#REF!,#REF!:#REF!,0))</f>
        <v>#REF!</v>
      </c>
    </row>
    <row r="10142" spans="1:6" ht="16.5" x14ac:dyDescent="0.3">
      <c r="A10142" s="9" t="s">
        <v>12183</v>
      </c>
      <c r="B10142" s="9" t="s">
        <v>2628</v>
      </c>
      <c r="C10142" s="10">
        <v>44262</v>
      </c>
      <c r="D10142" s="9">
        <v>9686840923</v>
      </c>
      <c r="E10142" s="9" t="e">
        <f>INDEX(#REF!:#REF!,MATCH($D10142,#REF!:#REF!,0),MATCH(#REF!,#REF!:#REF!,0))</f>
        <v>#REF!</v>
      </c>
      <c r="F10142" s="9" t="e">
        <f>INDEX(#REF!:#REF!,MATCH($D10142,#REF!:#REF!,0),MATCH(#REF!,#REF!:#REF!,0))</f>
        <v>#REF!</v>
      </c>
    </row>
    <row r="10143" spans="1:6" ht="16.5" x14ac:dyDescent="0.3">
      <c r="A10143" s="9" t="s">
        <v>12182</v>
      </c>
      <c r="B10143" s="9" t="s">
        <v>3328</v>
      </c>
      <c r="C10143" s="10">
        <v>15993</v>
      </c>
      <c r="D10143" s="9">
        <v>4997183822</v>
      </c>
      <c r="E10143" s="9" t="e">
        <f>INDEX(#REF!:#REF!,MATCH($D10143,#REF!:#REF!,0),MATCH(#REF!,#REF!:#REF!,0))</f>
        <v>#REF!</v>
      </c>
      <c r="F10143" s="9" t="e">
        <f>INDEX(#REF!:#REF!,MATCH($D10143,#REF!:#REF!,0),MATCH(#REF!,#REF!:#REF!,0))</f>
        <v>#REF!</v>
      </c>
    </row>
    <row r="10144" spans="1:6" ht="16.5" x14ac:dyDescent="0.3">
      <c r="A10144" s="9" t="s">
        <v>12181</v>
      </c>
      <c r="B10144" s="9" t="s">
        <v>2433</v>
      </c>
      <c r="C10144" s="10">
        <v>48347</v>
      </c>
      <c r="D10144" s="9">
        <v>8267733809</v>
      </c>
      <c r="E10144" s="9" t="e">
        <f>INDEX(#REF!:#REF!,MATCH($D10144,#REF!:#REF!,0),MATCH(#REF!,#REF!:#REF!,0))</f>
        <v>#REF!</v>
      </c>
      <c r="F10144" s="9" t="e">
        <f>INDEX(#REF!:#REF!,MATCH($D10144,#REF!:#REF!,0),MATCH(#REF!,#REF!:#REF!,0))</f>
        <v>#REF!</v>
      </c>
    </row>
    <row r="10145" spans="1:6" ht="16.5" x14ac:dyDescent="0.3">
      <c r="A10145" s="9" t="s">
        <v>12180</v>
      </c>
      <c r="B10145" s="9" t="s">
        <v>2685</v>
      </c>
      <c r="C10145" s="10">
        <v>59408</v>
      </c>
      <c r="D10145" s="9">
        <v>7824503232</v>
      </c>
      <c r="E10145" s="9" t="e">
        <f>INDEX(#REF!:#REF!,MATCH($D10145,#REF!:#REF!,0),MATCH(#REF!,#REF!:#REF!,0))</f>
        <v>#REF!</v>
      </c>
      <c r="F10145" s="9" t="e">
        <f>INDEX(#REF!:#REF!,MATCH($D10145,#REF!:#REF!,0),MATCH(#REF!,#REF!:#REF!,0))</f>
        <v>#REF!</v>
      </c>
    </row>
    <row r="10146" spans="1:6" ht="16.5" x14ac:dyDescent="0.3">
      <c r="A10146" s="9" t="s">
        <v>12179</v>
      </c>
      <c r="B10146" s="9" t="s">
        <v>2680</v>
      </c>
      <c r="C10146" s="10">
        <v>16941</v>
      </c>
      <c r="D10146" s="9">
        <v>813371287</v>
      </c>
      <c r="E10146" s="9" t="e">
        <f>INDEX(#REF!:#REF!,MATCH($D10146,#REF!:#REF!,0),MATCH(#REF!,#REF!:#REF!,0))</f>
        <v>#REF!</v>
      </c>
      <c r="F10146" s="9" t="e">
        <f>INDEX(#REF!:#REF!,MATCH($D10146,#REF!:#REF!,0),MATCH(#REF!,#REF!:#REF!,0))</f>
        <v>#REF!</v>
      </c>
    </row>
    <row r="10147" spans="1:6" ht="16.5" x14ac:dyDescent="0.3">
      <c r="A10147" s="9" t="s">
        <v>12178</v>
      </c>
      <c r="B10147" s="9" t="s">
        <v>2125</v>
      </c>
      <c r="C10147" s="10">
        <v>14079</v>
      </c>
      <c r="D10147" s="9">
        <v>2565290632</v>
      </c>
      <c r="E10147" s="9" t="e">
        <f>INDEX(#REF!:#REF!,MATCH($D10147,#REF!:#REF!,0),MATCH(#REF!,#REF!:#REF!,0))</f>
        <v>#REF!</v>
      </c>
      <c r="F10147" s="9" t="e">
        <f>INDEX(#REF!:#REF!,MATCH($D10147,#REF!:#REF!,0),MATCH(#REF!,#REF!:#REF!,0))</f>
        <v>#REF!</v>
      </c>
    </row>
    <row r="10148" spans="1:6" ht="16.5" x14ac:dyDescent="0.3">
      <c r="A10148" s="9" t="s">
        <v>12177</v>
      </c>
      <c r="B10148" s="9" t="s">
        <v>1997</v>
      </c>
      <c r="C10148" s="10">
        <v>13995</v>
      </c>
      <c r="D10148" s="9">
        <v>6788593582</v>
      </c>
      <c r="E10148" s="9" t="e">
        <f>INDEX(#REF!:#REF!,MATCH($D10148,#REF!:#REF!,0),MATCH(#REF!,#REF!:#REF!,0))</f>
        <v>#REF!</v>
      </c>
      <c r="F10148" s="9" t="e">
        <f>INDEX(#REF!:#REF!,MATCH($D10148,#REF!:#REF!,0),MATCH(#REF!,#REF!:#REF!,0))</f>
        <v>#REF!</v>
      </c>
    </row>
    <row r="10149" spans="1:6" ht="16.5" x14ac:dyDescent="0.3">
      <c r="A10149" s="9" t="s">
        <v>12176</v>
      </c>
      <c r="B10149" s="9" t="s">
        <v>2526</v>
      </c>
      <c r="C10149" s="10">
        <v>13595</v>
      </c>
      <c r="D10149" s="9">
        <v>3569619966</v>
      </c>
      <c r="E10149" s="9" t="e">
        <f>INDEX(#REF!:#REF!,MATCH($D10149,#REF!:#REF!,0),MATCH(#REF!,#REF!:#REF!,0))</f>
        <v>#REF!</v>
      </c>
      <c r="F10149" s="9" t="e">
        <f>INDEX(#REF!:#REF!,MATCH($D10149,#REF!:#REF!,0),MATCH(#REF!,#REF!:#REF!,0))</f>
        <v>#REF!</v>
      </c>
    </row>
    <row r="10150" spans="1:6" ht="16.5" x14ac:dyDescent="0.3">
      <c r="A10150" s="9" t="s">
        <v>12175</v>
      </c>
      <c r="B10150" s="9" t="s">
        <v>2304</v>
      </c>
      <c r="C10150" s="10">
        <v>44748</v>
      </c>
      <c r="D10150" s="9">
        <v>8315800957</v>
      </c>
      <c r="E10150" s="9" t="e">
        <f>INDEX(#REF!:#REF!,MATCH($D10150,#REF!:#REF!,0),MATCH(#REF!,#REF!:#REF!,0))</f>
        <v>#REF!</v>
      </c>
      <c r="F10150" s="9" t="e">
        <f>INDEX(#REF!:#REF!,MATCH($D10150,#REF!:#REF!,0),MATCH(#REF!,#REF!:#REF!,0))</f>
        <v>#REF!</v>
      </c>
    </row>
    <row r="10151" spans="1:6" ht="16.5" x14ac:dyDescent="0.3">
      <c r="A10151" s="9" t="s">
        <v>12174</v>
      </c>
      <c r="B10151" s="9" t="s">
        <v>2947</v>
      </c>
      <c r="C10151" s="10">
        <v>39713</v>
      </c>
      <c r="D10151" s="9">
        <v>4085082426</v>
      </c>
      <c r="E10151" s="9" t="e">
        <f>INDEX(#REF!:#REF!,MATCH($D10151,#REF!:#REF!,0),MATCH(#REF!,#REF!:#REF!,0))</f>
        <v>#REF!</v>
      </c>
      <c r="F10151" s="9" t="e">
        <f>INDEX(#REF!:#REF!,MATCH($D10151,#REF!:#REF!,0),MATCH(#REF!,#REF!:#REF!,0))</f>
        <v>#REF!</v>
      </c>
    </row>
    <row r="10152" spans="1:6" ht="16.5" x14ac:dyDescent="0.3">
      <c r="A10152" s="9" t="s">
        <v>12173</v>
      </c>
      <c r="B10152" s="9" t="s">
        <v>2559</v>
      </c>
      <c r="C10152" s="10">
        <v>57742</v>
      </c>
      <c r="D10152" s="9">
        <v>8788824691</v>
      </c>
      <c r="E10152" s="9" t="e">
        <f>INDEX(#REF!:#REF!,MATCH($D10152,#REF!:#REF!,0),MATCH(#REF!,#REF!:#REF!,0))</f>
        <v>#REF!</v>
      </c>
      <c r="F10152" s="9" t="e">
        <f>INDEX(#REF!:#REF!,MATCH($D10152,#REF!:#REF!,0),MATCH(#REF!,#REF!:#REF!,0))</f>
        <v>#REF!</v>
      </c>
    </row>
    <row r="10153" spans="1:6" ht="16.5" x14ac:dyDescent="0.3">
      <c r="A10153" s="9" t="s">
        <v>12172</v>
      </c>
      <c r="B10153" s="9" t="s">
        <v>2555</v>
      </c>
      <c r="C10153" s="10">
        <v>26313</v>
      </c>
      <c r="D10153" s="9">
        <v>9267164694</v>
      </c>
      <c r="E10153" s="9" t="e">
        <f>INDEX(#REF!:#REF!,MATCH($D10153,#REF!:#REF!,0),MATCH(#REF!,#REF!:#REF!,0))</f>
        <v>#REF!</v>
      </c>
      <c r="F10153" s="9" t="e">
        <f>INDEX(#REF!:#REF!,MATCH($D10153,#REF!:#REF!,0),MATCH(#REF!,#REF!:#REF!,0))</f>
        <v>#REF!</v>
      </c>
    </row>
    <row r="10154" spans="1:6" ht="16.5" x14ac:dyDescent="0.3">
      <c r="A10154" s="9" t="s">
        <v>12171</v>
      </c>
      <c r="B10154" s="9" t="s">
        <v>1943</v>
      </c>
      <c r="C10154" s="10">
        <v>45402</v>
      </c>
      <c r="D10154" s="9">
        <v>8945564357</v>
      </c>
      <c r="E10154" s="9" t="e">
        <f>INDEX(#REF!:#REF!,MATCH($D10154,#REF!:#REF!,0),MATCH(#REF!,#REF!:#REF!,0))</f>
        <v>#REF!</v>
      </c>
      <c r="F10154" s="9" t="e">
        <f>INDEX(#REF!:#REF!,MATCH($D10154,#REF!:#REF!,0),MATCH(#REF!,#REF!:#REF!,0))</f>
        <v>#REF!</v>
      </c>
    </row>
    <row r="10155" spans="1:6" ht="16.5" x14ac:dyDescent="0.3">
      <c r="A10155" s="9" t="s">
        <v>12170</v>
      </c>
      <c r="B10155" s="9" t="s">
        <v>2521</v>
      </c>
      <c r="C10155" s="10">
        <v>13174</v>
      </c>
      <c r="D10155" s="9">
        <v>2456061896</v>
      </c>
      <c r="E10155" s="9" t="e">
        <f>INDEX(#REF!:#REF!,MATCH($D10155,#REF!:#REF!,0),MATCH(#REF!,#REF!:#REF!,0))</f>
        <v>#REF!</v>
      </c>
      <c r="F10155" s="9" t="e">
        <f>INDEX(#REF!:#REF!,MATCH($D10155,#REF!:#REF!,0),MATCH(#REF!,#REF!:#REF!,0))</f>
        <v>#REF!</v>
      </c>
    </row>
    <row r="10156" spans="1:6" ht="16.5" x14ac:dyDescent="0.3">
      <c r="A10156" s="9" t="s">
        <v>12169</v>
      </c>
      <c r="B10156" s="9" t="s">
        <v>2886</v>
      </c>
      <c r="C10156" s="10">
        <v>43346</v>
      </c>
      <c r="D10156" s="9">
        <v>8788824691</v>
      </c>
      <c r="E10156" s="9" t="e">
        <f>INDEX(#REF!:#REF!,MATCH($D10156,#REF!:#REF!,0),MATCH(#REF!,#REF!:#REF!,0))</f>
        <v>#REF!</v>
      </c>
      <c r="F10156" s="9" t="e">
        <f>INDEX(#REF!:#REF!,MATCH($D10156,#REF!:#REF!,0),MATCH(#REF!,#REF!:#REF!,0))</f>
        <v>#REF!</v>
      </c>
    </row>
    <row r="10157" spans="1:6" ht="16.5" x14ac:dyDescent="0.3">
      <c r="A10157" s="9" t="s">
        <v>12168</v>
      </c>
      <c r="B10157" s="9" t="s">
        <v>2140</v>
      </c>
      <c r="C10157" s="10">
        <v>58834</v>
      </c>
      <c r="D10157" s="9">
        <v>7251959615</v>
      </c>
      <c r="E10157" s="9" t="e">
        <f>INDEX(#REF!:#REF!,MATCH($D10157,#REF!:#REF!,0),MATCH(#REF!,#REF!:#REF!,0))</f>
        <v>#REF!</v>
      </c>
      <c r="F10157" s="9" t="e">
        <f>INDEX(#REF!:#REF!,MATCH($D10157,#REF!:#REF!,0),MATCH(#REF!,#REF!:#REF!,0))</f>
        <v>#REF!</v>
      </c>
    </row>
    <row r="10158" spans="1:6" ht="16.5" x14ac:dyDescent="0.3">
      <c r="A10158" s="9" t="s">
        <v>12167</v>
      </c>
      <c r="B10158" s="9" t="s">
        <v>2034</v>
      </c>
      <c r="C10158" s="10">
        <v>21927</v>
      </c>
      <c r="D10158" s="9">
        <v>5837501576</v>
      </c>
      <c r="E10158" s="9" t="e">
        <f>INDEX(#REF!:#REF!,MATCH($D10158,#REF!:#REF!,0),MATCH(#REF!,#REF!:#REF!,0))</f>
        <v>#REF!</v>
      </c>
      <c r="F10158" s="9" t="e">
        <f>INDEX(#REF!:#REF!,MATCH($D10158,#REF!:#REF!,0),MATCH(#REF!,#REF!:#REF!,0))</f>
        <v>#REF!</v>
      </c>
    </row>
    <row r="10159" spans="1:6" ht="16.5" x14ac:dyDescent="0.3">
      <c r="A10159" s="9" t="s">
        <v>12166</v>
      </c>
      <c r="B10159" s="9" t="s">
        <v>2015</v>
      </c>
      <c r="C10159" s="10">
        <v>10642</v>
      </c>
      <c r="D10159" s="9">
        <v>5005774041</v>
      </c>
      <c r="E10159" s="9" t="e">
        <f>INDEX(#REF!:#REF!,MATCH($D10159,#REF!:#REF!,0),MATCH(#REF!,#REF!:#REF!,0))</f>
        <v>#REF!</v>
      </c>
      <c r="F10159" s="9" t="e">
        <f>INDEX(#REF!:#REF!,MATCH($D10159,#REF!:#REF!,0),MATCH(#REF!,#REF!:#REF!,0))</f>
        <v>#REF!</v>
      </c>
    </row>
    <row r="10160" spans="1:6" ht="16.5" x14ac:dyDescent="0.3">
      <c r="A10160" s="9" t="s">
        <v>12165</v>
      </c>
      <c r="B10160" s="9" t="s">
        <v>2112</v>
      </c>
      <c r="C10160" s="10">
        <v>16451</v>
      </c>
      <c r="D10160" s="9">
        <v>1266227768</v>
      </c>
      <c r="E10160" s="9" t="e">
        <f>INDEX(#REF!:#REF!,MATCH($D10160,#REF!:#REF!,0),MATCH(#REF!,#REF!:#REF!,0))</f>
        <v>#REF!</v>
      </c>
      <c r="F10160" s="9" t="e">
        <f>INDEX(#REF!:#REF!,MATCH($D10160,#REF!:#REF!,0),MATCH(#REF!,#REF!:#REF!,0))</f>
        <v>#REF!</v>
      </c>
    </row>
    <row r="10161" spans="1:6" ht="16.5" x14ac:dyDescent="0.3">
      <c r="A10161" s="9" t="s">
        <v>12164</v>
      </c>
      <c r="B10161" s="9" t="s">
        <v>3168</v>
      </c>
      <c r="C10161" s="10">
        <v>10182</v>
      </c>
      <c r="D10161" s="9">
        <v>7178607831</v>
      </c>
      <c r="E10161" s="9" t="e">
        <f>INDEX(#REF!:#REF!,MATCH($D10161,#REF!:#REF!,0),MATCH(#REF!,#REF!:#REF!,0))</f>
        <v>#REF!</v>
      </c>
      <c r="F10161" s="9" t="e">
        <f>INDEX(#REF!:#REF!,MATCH($D10161,#REF!:#REF!,0),MATCH(#REF!,#REF!:#REF!,0))</f>
        <v>#REF!</v>
      </c>
    </row>
    <row r="10162" spans="1:6" ht="16.5" x14ac:dyDescent="0.3">
      <c r="A10162" s="9" t="s">
        <v>12163</v>
      </c>
      <c r="B10162" s="9" t="s">
        <v>3357</v>
      </c>
      <c r="C10162" s="10">
        <v>26746</v>
      </c>
      <c r="D10162" s="9">
        <v>6510701464</v>
      </c>
      <c r="E10162" s="9" t="e">
        <f>INDEX(#REF!:#REF!,MATCH($D10162,#REF!:#REF!,0),MATCH(#REF!,#REF!:#REF!,0))</f>
        <v>#REF!</v>
      </c>
      <c r="F10162" s="9" t="e">
        <f>INDEX(#REF!:#REF!,MATCH($D10162,#REF!:#REF!,0),MATCH(#REF!,#REF!:#REF!,0))</f>
        <v>#REF!</v>
      </c>
    </row>
    <row r="10163" spans="1:6" ht="16.5" x14ac:dyDescent="0.3">
      <c r="A10163" s="9" t="s">
        <v>12162</v>
      </c>
      <c r="B10163" s="9" t="s">
        <v>2081</v>
      </c>
      <c r="C10163" s="10">
        <v>27220</v>
      </c>
      <c r="D10163" s="9">
        <v>4808886316</v>
      </c>
      <c r="E10163" s="9" t="e">
        <f>INDEX(#REF!:#REF!,MATCH($D10163,#REF!:#REF!,0),MATCH(#REF!,#REF!:#REF!,0))</f>
        <v>#REF!</v>
      </c>
      <c r="F10163" s="9" t="e">
        <f>INDEX(#REF!:#REF!,MATCH($D10163,#REF!:#REF!,0),MATCH(#REF!,#REF!:#REF!,0))</f>
        <v>#REF!</v>
      </c>
    </row>
    <row r="10164" spans="1:6" ht="16.5" x14ac:dyDescent="0.3">
      <c r="A10164" s="9" t="s">
        <v>12161</v>
      </c>
      <c r="B10164" s="9" t="s">
        <v>2071</v>
      </c>
      <c r="C10164" s="10">
        <v>52977</v>
      </c>
      <c r="D10164" s="9">
        <v>2677632772</v>
      </c>
      <c r="E10164" s="9" t="e">
        <f>INDEX(#REF!:#REF!,MATCH($D10164,#REF!:#REF!,0),MATCH(#REF!,#REF!:#REF!,0))</f>
        <v>#REF!</v>
      </c>
      <c r="F10164" s="9" t="e">
        <f>INDEX(#REF!:#REF!,MATCH($D10164,#REF!:#REF!,0),MATCH(#REF!,#REF!:#REF!,0))</f>
        <v>#REF!</v>
      </c>
    </row>
    <row r="10165" spans="1:6" ht="16.5" x14ac:dyDescent="0.3">
      <c r="A10165" s="9" t="s">
        <v>12160</v>
      </c>
      <c r="B10165" s="9" t="s">
        <v>2171</v>
      </c>
      <c r="C10165" s="10">
        <v>14247</v>
      </c>
      <c r="D10165" s="9">
        <v>4184483038</v>
      </c>
      <c r="E10165" s="9" t="e">
        <f>INDEX(#REF!:#REF!,MATCH($D10165,#REF!:#REF!,0),MATCH(#REF!,#REF!:#REF!,0))</f>
        <v>#REF!</v>
      </c>
      <c r="F10165" s="9" t="e">
        <f>INDEX(#REF!:#REF!,MATCH($D10165,#REF!:#REF!,0),MATCH(#REF!,#REF!:#REF!,0))</f>
        <v>#REF!</v>
      </c>
    </row>
    <row r="10166" spans="1:6" ht="16.5" x14ac:dyDescent="0.3">
      <c r="A10166" s="9" t="s">
        <v>12159</v>
      </c>
      <c r="B10166" s="9" t="s">
        <v>2032</v>
      </c>
      <c r="C10166" s="10">
        <v>48497</v>
      </c>
      <c r="D10166" s="9">
        <v>5684780105</v>
      </c>
      <c r="E10166" s="9" t="e">
        <f>INDEX(#REF!:#REF!,MATCH($D10166,#REF!:#REF!,0),MATCH(#REF!,#REF!:#REF!,0))</f>
        <v>#REF!</v>
      </c>
      <c r="F10166" s="9" t="e">
        <f>INDEX(#REF!:#REF!,MATCH($D10166,#REF!:#REF!,0),MATCH(#REF!,#REF!:#REF!,0))</f>
        <v>#REF!</v>
      </c>
    </row>
    <row r="10167" spans="1:6" ht="16.5" x14ac:dyDescent="0.3">
      <c r="A10167" s="9" t="s">
        <v>12158</v>
      </c>
      <c r="B10167" s="9" t="s">
        <v>2147</v>
      </c>
      <c r="C10167" s="10">
        <v>10001</v>
      </c>
      <c r="D10167" s="9">
        <v>1081492333</v>
      </c>
      <c r="E10167" s="9" t="e">
        <f>INDEX(#REF!:#REF!,MATCH($D10167,#REF!:#REF!,0),MATCH(#REF!,#REF!:#REF!,0))</f>
        <v>#REF!</v>
      </c>
      <c r="F10167" s="9" t="e">
        <f>INDEX(#REF!:#REF!,MATCH($D10167,#REF!:#REF!,0),MATCH(#REF!,#REF!:#REF!,0))</f>
        <v>#REF!</v>
      </c>
    </row>
    <row r="10168" spans="1:6" ht="16.5" x14ac:dyDescent="0.3">
      <c r="A10168" s="9" t="s">
        <v>12157</v>
      </c>
      <c r="B10168" s="9" t="s">
        <v>2334</v>
      </c>
      <c r="C10168" s="10">
        <v>17217</v>
      </c>
      <c r="D10168" s="9">
        <v>3211170715</v>
      </c>
      <c r="E10168" s="9" t="e">
        <f>INDEX(#REF!:#REF!,MATCH($D10168,#REF!:#REF!,0),MATCH(#REF!,#REF!:#REF!,0))</f>
        <v>#REF!</v>
      </c>
      <c r="F10168" s="9" t="e">
        <f>INDEX(#REF!:#REF!,MATCH($D10168,#REF!:#REF!,0),MATCH(#REF!,#REF!:#REF!,0))</f>
        <v>#REF!</v>
      </c>
    </row>
    <row r="10169" spans="1:6" ht="16.5" x14ac:dyDescent="0.3">
      <c r="A10169" s="9" t="s">
        <v>12156</v>
      </c>
      <c r="B10169" s="9" t="s">
        <v>2521</v>
      </c>
      <c r="C10169" s="10">
        <v>55209</v>
      </c>
      <c r="D10169" s="9">
        <v>3738218785</v>
      </c>
      <c r="E10169" s="9" t="e">
        <f>INDEX(#REF!:#REF!,MATCH($D10169,#REF!:#REF!,0),MATCH(#REF!,#REF!:#REF!,0))</f>
        <v>#REF!</v>
      </c>
      <c r="F10169" s="9" t="e">
        <f>INDEX(#REF!:#REF!,MATCH($D10169,#REF!:#REF!,0),MATCH(#REF!,#REF!:#REF!,0))</f>
        <v>#REF!</v>
      </c>
    </row>
    <row r="10170" spans="1:6" ht="16.5" x14ac:dyDescent="0.3">
      <c r="A10170" s="9" t="s">
        <v>12155</v>
      </c>
      <c r="B10170" s="9" t="s">
        <v>2655</v>
      </c>
      <c r="C10170" s="10">
        <v>57398</v>
      </c>
      <c r="D10170" s="9">
        <v>569240891</v>
      </c>
      <c r="E10170" s="9" t="e">
        <f>INDEX(#REF!:#REF!,MATCH($D10170,#REF!:#REF!,0),MATCH(#REF!,#REF!:#REF!,0))</f>
        <v>#REF!</v>
      </c>
      <c r="F10170" s="9" t="e">
        <f>INDEX(#REF!:#REF!,MATCH($D10170,#REF!:#REF!,0),MATCH(#REF!,#REF!:#REF!,0))</f>
        <v>#REF!</v>
      </c>
    </row>
    <row r="10171" spans="1:6" ht="16.5" x14ac:dyDescent="0.3">
      <c r="A10171" s="9" t="s">
        <v>12154</v>
      </c>
      <c r="B10171" s="9" t="s">
        <v>3498</v>
      </c>
      <c r="C10171" s="10">
        <v>20442</v>
      </c>
      <c r="D10171" s="9">
        <v>8401146046</v>
      </c>
      <c r="E10171" s="9" t="e">
        <f>INDEX(#REF!:#REF!,MATCH($D10171,#REF!:#REF!,0),MATCH(#REF!,#REF!:#REF!,0))</f>
        <v>#REF!</v>
      </c>
      <c r="F10171" s="9" t="e">
        <f>INDEX(#REF!:#REF!,MATCH($D10171,#REF!:#REF!,0),MATCH(#REF!,#REF!:#REF!,0))</f>
        <v>#REF!</v>
      </c>
    </row>
    <row r="10172" spans="1:6" ht="16.5" x14ac:dyDescent="0.3">
      <c r="A10172" s="9" t="s">
        <v>12153</v>
      </c>
      <c r="B10172" s="9" t="s">
        <v>2034</v>
      </c>
      <c r="C10172" s="10">
        <v>55586</v>
      </c>
      <c r="D10172" s="9">
        <v>1628738227</v>
      </c>
      <c r="E10172" s="9" t="e">
        <f>INDEX(#REF!:#REF!,MATCH($D10172,#REF!:#REF!,0),MATCH(#REF!,#REF!:#REF!,0))</f>
        <v>#REF!</v>
      </c>
      <c r="F10172" s="9" t="e">
        <f>INDEX(#REF!:#REF!,MATCH($D10172,#REF!:#REF!,0),MATCH(#REF!,#REF!:#REF!,0))</f>
        <v>#REF!</v>
      </c>
    </row>
    <row r="10173" spans="1:6" ht="16.5" x14ac:dyDescent="0.3">
      <c r="A10173" s="9" t="s">
        <v>12152</v>
      </c>
      <c r="B10173" s="9" t="s">
        <v>2860</v>
      </c>
      <c r="C10173" s="10">
        <v>31911</v>
      </c>
      <c r="D10173" s="9">
        <v>8692509450</v>
      </c>
      <c r="E10173" s="9" t="e">
        <f>INDEX(#REF!:#REF!,MATCH($D10173,#REF!:#REF!,0),MATCH(#REF!,#REF!:#REF!,0))</f>
        <v>#REF!</v>
      </c>
      <c r="F10173" s="9" t="e">
        <f>INDEX(#REF!:#REF!,MATCH($D10173,#REF!:#REF!,0),MATCH(#REF!,#REF!:#REF!,0))</f>
        <v>#REF!</v>
      </c>
    </row>
    <row r="10174" spans="1:6" ht="16.5" x14ac:dyDescent="0.3">
      <c r="A10174" s="9" t="s">
        <v>12151</v>
      </c>
      <c r="B10174" s="9" t="s">
        <v>2511</v>
      </c>
      <c r="C10174" s="10">
        <v>35486</v>
      </c>
      <c r="D10174" s="9">
        <v>4900475084</v>
      </c>
      <c r="E10174" s="9" t="e">
        <f>INDEX(#REF!:#REF!,MATCH($D10174,#REF!:#REF!,0),MATCH(#REF!,#REF!:#REF!,0))</f>
        <v>#REF!</v>
      </c>
      <c r="F10174" s="9" t="e">
        <f>INDEX(#REF!:#REF!,MATCH($D10174,#REF!:#REF!,0),MATCH(#REF!,#REF!:#REF!,0))</f>
        <v>#REF!</v>
      </c>
    </row>
    <row r="10175" spans="1:6" ht="16.5" x14ac:dyDescent="0.3">
      <c r="A10175" s="9" t="s">
        <v>12150</v>
      </c>
      <c r="B10175" s="9" t="s">
        <v>2935</v>
      </c>
      <c r="C10175" s="10">
        <v>43799</v>
      </c>
      <c r="D10175" s="9">
        <v>7866715386</v>
      </c>
      <c r="E10175" s="9" t="e">
        <f>INDEX(#REF!:#REF!,MATCH($D10175,#REF!:#REF!,0),MATCH(#REF!,#REF!:#REF!,0))</f>
        <v>#REF!</v>
      </c>
      <c r="F10175" s="9" t="e">
        <f>INDEX(#REF!:#REF!,MATCH($D10175,#REF!:#REF!,0),MATCH(#REF!,#REF!:#REF!,0))</f>
        <v>#REF!</v>
      </c>
    </row>
    <row r="10176" spans="1:6" ht="16.5" x14ac:dyDescent="0.3">
      <c r="A10176" s="9" t="s">
        <v>12149</v>
      </c>
      <c r="B10176" s="9" t="s">
        <v>3498</v>
      </c>
      <c r="C10176" s="10">
        <v>44169</v>
      </c>
      <c r="D10176" s="9">
        <v>29906814</v>
      </c>
      <c r="E10176" s="9" t="e">
        <f>INDEX(#REF!:#REF!,MATCH($D10176,#REF!:#REF!,0),MATCH(#REF!,#REF!:#REF!,0))</f>
        <v>#REF!</v>
      </c>
      <c r="F10176" s="9" t="e">
        <f>INDEX(#REF!:#REF!,MATCH($D10176,#REF!:#REF!,0),MATCH(#REF!,#REF!:#REF!,0))</f>
        <v>#REF!</v>
      </c>
    </row>
    <row r="10177" spans="1:6" ht="16.5" x14ac:dyDescent="0.3">
      <c r="A10177" s="9" t="s">
        <v>12148</v>
      </c>
      <c r="B10177" s="9" t="s">
        <v>2236</v>
      </c>
      <c r="C10177" s="10">
        <v>20940</v>
      </c>
      <c r="D10177" s="9">
        <v>2136806068</v>
      </c>
      <c r="E10177" s="9" t="e">
        <f>INDEX(#REF!:#REF!,MATCH($D10177,#REF!:#REF!,0),MATCH(#REF!,#REF!:#REF!,0))</f>
        <v>#REF!</v>
      </c>
      <c r="F10177" s="9" t="e">
        <f>INDEX(#REF!:#REF!,MATCH($D10177,#REF!:#REF!,0),MATCH(#REF!,#REF!:#REF!,0))</f>
        <v>#REF!</v>
      </c>
    </row>
    <row r="10178" spans="1:6" ht="16.5" x14ac:dyDescent="0.3">
      <c r="A10178" s="9" t="s">
        <v>12147</v>
      </c>
      <c r="B10178" s="9" t="s">
        <v>1947</v>
      </c>
      <c r="C10178" s="10">
        <v>53359</v>
      </c>
      <c r="D10178" s="9">
        <v>4504361140</v>
      </c>
      <c r="E10178" s="9" t="e">
        <f>INDEX(#REF!:#REF!,MATCH($D10178,#REF!:#REF!,0),MATCH(#REF!,#REF!:#REF!,0))</f>
        <v>#REF!</v>
      </c>
      <c r="F10178" s="9" t="e">
        <f>INDEX(#REF!:#REF!,MATCH($D10178,#REF!:#REF!,0),MATCH(#REF!,#REF!:#REF!,0))</f>
        <v>#REF!</v>
      </c>
    </row>
    <row r="10179" spans="1:6" ht="16.5" x14ac:dyDescent="0.3">
      <c r="A10179" s="9" t="s">
        <v>12146</v>
      </c>
      <c r="B10179" s="9" t="s">
        <v>2557</v>
      </c>
      <c r="C10179" s="10">
        <v>56787</v>
      </c>
      <c r="D10179" s="9">
        <v>8904404991</v>
      </c>
      <c r="E10179" s="9" t="e">
        <f>INDEX(#REF!:#REF!,MATCH($D10179,#REF!:#REF!,0),MATCH(#REF!,#REF!:#REF!,0))</f>
        <v>#REF!</v>
      </c>
      <c r="F10179" s="9" t="e">
        <f>INDEX(#REF!:#REF!,MATCH($D10179,#REF!:#REF!,0),MATCH(#REF!,#REF!:#REF!,0))</f>
        <v>#REF!</v>
      </c>
    </row>
    <row r="10180" spans="1:6" ht="16.5" x14ac:dyDescent="0.3">
      <c r="A10180" s="9" t="s">
        <v>12145</v>
      </c>
      <c r="B10180" s="9" t="s">
        <v>2878</v>
      </c>
      <c r="C10180" s="10">
        <v>26880</v>
      </c>
      <c r="D10180" s="9">
        <v>1155371844</v>
      </c>
      <c r="E10180" s="9" t="e">
        <f>INDEX(#REF!:#REF!,MATCH($D10180,#REF!:#REF!,0),MATCH(#REF!,#REF!:#REF!,0))</f>
        <v>#REF!</v>
      </c>
      <c r="F10180" s="9" t="e">
        <f>INDEX(#REF!:#REF!,MATCH($D10180,#REF!:#REF!,0),MATCH(#REF!,#REF!:#REF!,0))</f>
        <v>#REF!</v>
      </c>
    </row>
    <row r="10181" spans="1:6" ht="16.5" x14ac:dyDescent="0.3">
      <c r="A10181" s="9" t="s">
        <v>12144</v>
      </c>
      <c r="B10181" s="9" t="s">
        <v>2487</v>
      </c>
      <c r="C10181" s="10">
        <v>17866</v>
      </c>
      <c r="D10181" s="9">
        <v>4162153728</v>
      </c>
      <c r="E10181" s="9" t="e">
        <f>INDEX(#REF!:#REF!,MATCH($D10181,#REF!:#REF!,0),MATCH(#REF!,#REF!:#REF!,0))</f>
        <v>#REF!</v>
      </c>
      <c r="F10181" s="9" t="e">
        <f>INDEX(#REF!:#REF!,MATCH($D10181,#REF!:#REF!,0),MATCH(#REF!,#REF!:#REF!,0))</f>
        <v>#REF!</v>
      </c>
    </row>
    <row r="10182" spans="1:6" ht="16.5" x14ac:dyDescent="0.3">
      <c r="A10182" s="9" t="s">
        <v>12143</v>
      </c>
      <c r="B10182" s="9" t="s">
        <v>2640</v>
      </c>
      <c r="C10182" s="10">
        <v>42581</v>
      </c>
      <c r="D10182" s="9">
        <v>264454596</v>
      </c>
      <c r="E10182" s="9" t="e">
        <f>INDEX(#REF!:#REF!,MATCH($D10182,#REF!:#REF!,0),MATCH(#REF!,#REF!:#REF!,0))</f>
        <v>#REF!</v>
      </c>
      <c r="F10182" s="9" t="e">
        <f>INDEX(#REF!:#REF!,MATCH($D10182,#REF!:#REF!,0),MATCH(#REF!,#REF!:#REF!,0))</f>
        <v>#REF!</v>
      </c>
    </row>
    <row r="10183" spans="1:6" ht="16.5" x14ac:dyDescent="0.3">
      <c r="A10183" s="9" t="s">
        <v>12142</v>
      </c>
      <c r="B10183" s="9" t="s">
        <v>3229</v>
      </c>
      <c r="C10183" s="10">
        <v>14131</v>
      </c>
      <c r="D10183" s="9">
        <v>3469413983</v>
      </c>
      <c r="E10183" s="9" t="e">
        <f>INDEX(#REF!:#REF!,MATCH($D10183,#REF!:#REF!,0),MATCH(#REF!,#REF!:#REF!,0))</f>
        <v>#REF!</v>
      </c>
      <c r="F10183" s="9" t="e">
        <f>INDEX(#REF!:#REF!,MATCH($D10183,#REF!:#REF!,0),MATCH(#REF!,#REF!:#REF!,0))</f>
        <v>#REF!</v>
      </c>
    </row>
    <row r="10184" spans="1:6" ht="16.5" x14ac:dyDescent="0.3">
      <c r="A10184" s="9" t="s">
        <v>12141</v>
      </c>
      <c r="B10184" s="9" t="s">
        <v>2381</v>
      </c>
      <c r="C10184" s="10">
        <v>58192</v>
      </c>
      <c r="D10184" s="9">
        <v>8401146046</v>
      </c>
      <c r="E10184" s="9" t="e">
        <f>INDEX(#REF!:#REF!,MATCH($D10184,#REF!:#REF!,0),MATCH(#REF!,#REF!:#REF!,0))</f>
        <v>#REF!</v>
      </c>
      <c r="F10184" s="9" t="e">
        <f>INDEX(#REF!:#REF!,MATCH($D10184,#REF!:#REF!,0),MATCH(#REF!,#REF!:#REF!,0))</f>
        <v>#REF!</v>
      </c>
    </row>
    <row r="10185" spans="1:6" ht="16.5" x14ac:dyDescent="0.3">
      <c r="A10185" s="9" t="s">
        <v>12140</v>
      </c>
      <c r="B10185" s="9" t="s">
        <v>2532</v>
      </c>
      <c r="C10185" s="10">
        <v>21237</v>
      </c>
      <c r="D10185" s="9">
        <v>101658508</v>
      </c>
      <c r="E10185" s="9" t="e">
        <f>INDEX(#REF!:#REF!,MATCH($D10185,#REF!:#REF!,0),MATCH(#REF!,#REF!:#REF!,0))</f>
        <v>#REF!</v>
      </c>
      <c r="F10185" s="9" t="e">
        <f>INDEX(#REF!:#REF!,MATCH($D10185,#REF!:#REF!,0),MATCH(#REF!,#REF!:#REF!,0))</f>
        <v>#REF!</v>
      </c>
    </row>
    <row r="10186" spans="1:6" ht="16.5" x14ac:dyDescent="0.3">
      <c r="A10186" s="9" t="s">
        <v>12139</v>
      </c>
      <c r="B10186" s="9" t="s">
        <v>2334</v>
      </c>
      <c r="C10186" s="10">
        <v>47444</v>
      </c>
      <c r="D10186" s="9">
        <v>7473861379</v>
      </c>
      <c r="E10186" s="9" t="e">
        <f>INDEX(#REF!:#REF!,MATCH($D10186,#REF!:#REF!,0),MATCH(#REF!,#REF!:#REF!,0))</f>
        <v>#REF!</v>
      </c>
      <c r="F10186" s="9" t="e">
        <f>INDEX(#REF!:#REF!,MATCH($D10186,#REF!:#REF!,0),MATCH(#REF!,#REF!:#REF!,0))</f>
        <v>#REF!</v>
      </c>
    </row>
    <row r="10187" spans="1:6" ht="16.5" x14ac:dyDescent="0.3">
      <c r="A10187" s="9" t="s">
        <v>12138</v>
      </c>
      <c r="B10187" s="9" t="s">
        <v>2496</v>
      </c>
      <c r="C10187" s="10">
        <v>34375</v>
      </c>
      <c r="D10187" s="9">
        <v>9684187432</v>
      </c>
      <c r="E10187" s="9" t="e">
        <f>INDEX(#REF!:#REF!,MATCH($D10187,#REF!:#REF!,0),MATCH(#REF!,#REF!:#REF!,0))</f>
        <v>#REF!</v>
      </c>
      <c r="F10187" s="9" t="e">
        <f>INDEX(#REF!:#REF!,MATCH($D10187,#REF!:#REF!,0),MATCH(#REF!,#REF!:#REF!,0))</f>
        <v>#REF!</v>
      </c>
    </row>
    <row r="10188" spans="1:6" ht="16.5" x14ac:dyDescent="0.3">
      <c r="A10188" s="9" t="s">
        <v>12137</v>
      </c>
      <c r="B10188" s="9" t="s">
        <v>1957</v>
      </c>
      <c r="C10188" s="10">
        <v>27848</v>
      </c>
      <c r="D10188" s="9">
        <v>5244119095</v>
      </c>
      <c r="E10188" s="9" t="e">
        <f>INDEX(#REF!:#REF!,MATCH($D10188,#REF!:#REF!,0),MATCH(#REF!,#REF!:#REF!,0))</f>
        <v>#REF!</v>
      </c>
      <c r="F10188" s="9" t="e">
        <f>INDEX(#REF!:#REF!,MATCH($D10188,#REF!:#REF!,0),MATCH(#REF!,#REF!:#REF!,0))</f>
        <v>#REF!</v>
      </c>
    </row>
    <row r="10189" spans="1:6" ht="16.5" x14ac:dyDescent="0.3">
      <c r="A10189" s="9" t="s">
        <v>12136</v>
      </c>
      <c r="B10189" s="9" t="s">
        <v>2456</v>
      </c>
      <c r="C10189" s="10">
        <v>50037</v>
      </c>
      <c r="D10189" s="9">
        <v>4428088442</v>
      </c>
      <c r="E10189" s="9" t="e">
        <f>INDEX(#REF!:#REF!,MATCH($D10189,#REF!:#REF!,0),MATCH(#REF!,#REF!:#REF!,0))</f>
        <v>#REF!</v>
      </c>
      <c r="F10189" s="9" t="e">
        <f>INDEX(#REF!:#REF!,MATCH($D10189,#REF!:#REF!,0),MATCH(#REF!,#REF!:#REF!,0))</f>
        <v>#REF!</v>
      </c>
    </row>
    <row r="10190" spans="1:6" ht="16.5" x14ac:dyDescent="0.3">
      <c r="A10190" s="9" t="s">
        <v>12135</v>
      </c>
      <c r="B10190" s="9" t="s">
        <v>3044</v>
      </c>
      <c r="C10190" s="10">
        <v>29315</v>
      </c>
      <c r="D10190" s="9">
        <v>6850203894</v>
      </c>
      <c r="E10190" s="9" t="e">
        <f>INDEX(#REF!:#REF!,MATCH($D10190,#REF!:#REF!,0),MATCH(#REF!,#REF!:#REF!,0))</f>
        <v>#REF!</v>
      </c>
      <c r="F10190" s="9" t="e">
        <f>INDEX(#REF!:#REF!,MATCH($D10190,#REF!:#REF!,0),MATCH(#REF!,#REF!:#REF!,0))</f>
        <v>#REF!</v>
      </c>
    </row>
    <row r="10191" spans="1:6" ht="16.5" x14ac:dyDescent="0.3">
      <c r="A10191" s="9" t="s">
        <v>12134</v>
      </c>
      <c r="B10191" s="9" t="s">
        <v>1957</v>
      </c>
      <c r="C10191" s="10">
        <v>39902</v>
      </c>
      <c r="D10191" s="9">
        <v>3867281491</v>
      </c>
      <c r="E10191" s="9" t="e">
        <f>INDEX(#REF!:#REF!,MATCH($D10191,#REF!:#REF!,0),MATCH(#REF!,#REF!:#REF!,0))</f>
        <v>#REF!</v>
      </c>
      <c r="F10191" s="9" t="e">
        <f>INDEX(#REF!:#REF!,MATCH($D10191,#REF!:#REF!,0),MATCH(#REF!,#REF!:#REF!,0))</f>
        <v>#REF!</v>
      </c>
    </row>
    <row r="10192" spans="1:6" ht="16.5" x14ac:dyDescent="0.3">
      <c r="A10192" s="9" t="s">
        <v>12133</v>
      </c>
      <c r="B10192" s="9" t="s">
        <v>1945</v>
      </c>
      <c r="C10192" s="10">
        <v>36684</v>
      </c>
      <c r="D10192" s="9">
        <v>4029727026</v>
      </c>
      <c r="E10192" s="9" t="e">
        <f>INDEX(#REF!:#REF!,MATCH($D10192,#REF!:#REF!,0),MATCH(#REF!,#REF!:#REF!,0))</f>
        <v>#REF!</v>
      </c>
      <c r="F10192" s="9" t="e">
        <f>INDEX(#REF!:#REF!,MATCH($D10192,#REF!:#REF!,0),MATCH(#REF!,#REF!:#REF!,0))</f>
        <v>#REF!</v>
      </c>
    </row>
    <row r="10193" spans="1:6" ht="16.5" x14ac:dyDescent="0.3">
      <c r="A10193" s="9" t="s">
        <v>12132</v>
      </c>
      <c r="B10193" s="9" t="s">
        <v>2090</v>
      </c>
      <c r="C10193" s="10">
        <v>12545</v>
      </c>
      <c r="D10193" s="9">
        <v>7625163059</v>
      </c>
      <c r="E10193" s="9" t="e">
        <f>INDEX(#REF!:#REF!,MATCH($D10193,#REF!:#REF!,0),MATCH(#REF!,#REF!:#REF!,0))</f>
        <v>#REF!</v>
      </c>
      <c r="F10193" s="9" t="e">
        <f>INDEX(#REF!:#REF!,MATCH($D10193,#REF!:#REF!,0),MATCH(#REF!,#REF!:#REF!,0))</f>
        <v>#REF!</v>
      </c>
    </row>
    <row r="10194" spans="1:6" ht="16.5" x14ac:dyDescent="0.3">
      <c r="A10194" s="9" t="s">
        <v>12131</v>
      </c>
      <c r="B10194" s="9" t="s">
        <v>2300</v>
      </c>
      <c r="C10194" s="10">
        <v>29052</v>
      </c>
      <c r="D10194" s="9">
        <v>6695538166</v>
      </c>
      <c r="E10194" s="9" t="e">
        <f>INDEX(#REF!:#REF!,MATCH($D10194,#REF!:#REF!,0),MATCH(#REF!,#REF!:#REF!,0))</f>
        <v>#REF!</v>
      </c>
      <c r="F10194" s="9" t="e">
        <f>INDEX(#REF!:#REF!,MATCH($D10194,#REF!:#REF!,0),MATCH(#REF!,#REF!:#REF!,0))</f>
        <v>#REF!</v>
      </c>
    </row>
    <row r="10195" spans="1:6" ht="16.5" x14ac:dyDescent="0.3">
      <c r="A10195" s="9" t="s">
        <v>12130</v>
      </c>
      <c r="B10195" s="9" t="s">
        <v>3493</v>
      </c>
      <c r="C10195" s="10">
        <v>54404</v>
      </c>
      <c r="D10195" s="9">
        <v>2561690342</v>
      </c>
      <c r="E10195" s="9" t="e">
        <f>INDEX(#REF!:#REF!,MATCH($D10195,#REF!:#REF!,0),MATCH(#REF!,#REF!:#REF!,0))</f>
        <v>#REF!</v>
      </c>
      <c r="F10195" s="9" t="e">
        <f>INDEX(#REF!:#REF!,MATCH($D10195,#REF!:#REF!,0),MATCH(#REF!,#REF!:#REF!,0))</f>
        <v>#REF!</v>
      </c>
    </row>
    <row r="10196" spans="1:6" ht="16.5" x14ac:dyDescent="0.3">
      <c r="A10196" s="9" t="s">
        <v>12129</v>
      </c>
      <c r="B10196" s="9" t="s">
        <v>2831</v>
      </c>
      <c r="C10196" s="10">
        <v>57787</v>
      </c>
      <c r="D10196" s="9">
        <v>826490107</v>
      </c>
      <c r="E10196" s="9" t="e">
        <f>INDEX(#REF!:#REF!,MATCH($D10196,#REF!:#REF!,0),MATCH(#REF!,#REF!:#REF!,0))</f>
        <v>#REF!</v>
      </c>
      <c r="F10196" s="9" t="e">
        <f>INDEX(#REF!:#REF!,MATCH($D10196,#REF!:#REF!,0),MATCH(#REF!,#REF!:#REF!,0))</f>
        <v>#REF!</v>
      </c>
    </row>
    <row r="10197" spans="1:6" ht="16.5" x14ac:dyDescent="0.3">
      <c r="A10197" s="9" t="s">
        <v>12128</v>
      </c>
      <c r="B10197" s="9" t="s">
        <v>2420</v>
      </c>
      <c r="C10197" s="10">
        <v>47012</v>
      </c>
      <c r="D10197" s="9">
        <v>7673188813</v>
      </c>
      <c r="E10197" s="9" t="e">
        <f>INDEX(#REF!:#REF!,MATCH($D10197,#REF!:#REF!,0),MATCH(#REF!,#REF!:#REF!,0))</f>
        <v>#REF!</v>
      </c>
      <c r="F10197" s="9" t="e">
        <f>INDEX(#REF!:#REF!,MATCH($D10197,#REF!:#REF!,0),MATCH(#REF!,#REF!:#REF!,0))</f>
        <v>#REF!</v>
      </c>
    </row>
    <row r="10198" spans="1:6" ht="16.5" x14ac:dyDescent="0.3">
      <c r="A10198" s="9" t="s">
        <v>12127</v>
      </c>
      <c r="B10198" s="9" t="s">
        <v>3123</v>
      </c>
      <c r="C10198" s="10">
        <v>36936</v>
      </c>
      <c r="D10198" s="9">
        <v>3642988458</v>
      </c>
      <c r="E10198" s="9" t="e">
        <f>INDEX(#REF!:#REF!,MATCH($D10198,#REF!:#REF!,0),MATCH(#REF!,#REF!:#REF!,0))</f>
        <v>#REF!</v>
      </c>
      <c r="F10198" s="9" t="e">
        <f>INDEX(#REF!:#REF!,MATCH($D10198,#REF!:#REF!,0),MATCH(#REF!,#REF!:#REF!,0))</f>
        <v>#REF!</v>
      </c>
    </row>
    <row r="10199" spans="1:6" ht="16.5" x14ac:dyDescent="0.3">
      <c r="A10199" s="9" t="s">
        <v>12126</v>
      </c>
      <c r="B10199" s="9" t="s">
        <v>2443</v>
      </c>
      <c r="C10199" s="10">
        <v>12375</v>
      </c>
      <c r="D10199" s="9">
        <v>9267164694</v>
      </c>
      <c r="E10199" s="9" t="e">
        <f>INDEX(#REF!:#REF!,MATCH($D10199,#REF!:#REF!,0),MATCH(#REF!,#REF!:#REF!,0))</f>
        <v>#REF!</v>
      </c>
      <c r="F10199" s="9" t="e">
        <f>INDEX(#REF!:#REF!,MATCH($D10199,#REF!:#REF!,0),MATCH(#REF!,#REF!:#REF!,0))</f>
        <v>#REF!</v>
      </c>
    </row>
    <row r="10200" spans="1:6" ht="16.5" x14ac:dyDescent="0.3">
      <c r="A10200" s="9" t="s">
        <v>12125</v>
      </c>
      <c r="B10200" s="9" t="s">
        <v>1973</v>
      </c>
      <c r="C10200" s="10">
        <v>35813</v>
      </c>
      <c r="D10200" s="9">
        <v>1888252693</v>
      </c>
      <c r="E10200" s="9" t="e">
        <f>INDEX(#REF!:#REF!,MATCH($D10200,#REF!:#REF!,0),MATCH(#REF!,#REF!:#REF!,0))</f>
        <v>#REF!</v>
      </c>
      <c r="F10200" s="9" t="e">
        <f>INDEX(#REF!:#REF!,MATCH($D10200,#REF!:#REF!,0),MATCH(#REF!,#REF!:#REF!,0))</f>
        <v>#REF!</v>
      </c>
    </row>
    <row r="10201" spans="1:6" ht="16.5" x14ac:dyDescent="0.3">
      <c r="A10201" s="9" t="s">
        <v>12124</v>
      </c>
      <c r="B10201" s="9" t="s">
        <v>2453</v>
      </c>
      <c r="C10201" s="10">
        <v>57294</v>
      </c>
      <c r="D10201" s="9">
        <v>324399618</v>
      </c>
      <c r="E10201" s="9" t="e">
        <f>INDEX(#REF!:#REF!,MATCH($D10201,#REF!:#REF!,0),MATCH(#REF!,#REF!:#REF!,0))</f>
        <v>#REF!</v>
      </c>
      <c r="F10201" s="9" t="e">
        <f>INDEX(#REF!:#REF!,MATCH($D10201,#REF!:#REF!,0),MATCH(#REF!,#REF!:#REF!,0))</f>
        <v>#REF!</v>
      </c>
    </row>
    <row r="10202" spans="1:6" ht="16.5" x14ac:dyDescent="0.3">
      <c r="A10202" s="9" t="s">
        <v>12123</v>
      </c>
      <c r="B10202" s="9" t="s">
        <v>2256</v>
      </c>
      <c r="C10202" s="10">
        <v>42852</v>
      </c>
      <c r="D10202" s="9">
        <v>8971738782</v>
      </c>
      <c r="E10202" s="9" t="e">
        <f>INDEX(#REF!:#REF!,MATCH($D10202,#REF!:#REF!,0),MATCH(#REF!,#REF!:#REF!,0))</f>
        <v>#REF!</v>
      </c>
      <c r="F10202" s="9" t="e">
        <f>INDEX(#REF!:#REF!,MATCH($D10202,#REF!:#REF!,0),MATCH(#REF!,#REF!:#REF!,0))</f>
        <v>#REF!</v>
      </c>
    </row>
    <row r="10203" spans="1:6" ht="16.5" x14ac:dyDescent="0.3">
      <c r="A10203" s="9" t="s">
        <v>12122</v>
      </c>
      <c r="B10203" s="9" t="s">
        <v>2167</v>
      </c>
      <c r="C10203" s="10">
        <v>24607</v>
      </c>
      <c r="D10203" s="9">
        <v>3381164996</v>
      </c>
      <c r="E10203" s="9" t="e">
        <f>INDEX(#REF!:#REF!,MATCH($D10203,#REF!:#REF!,0),MATCH(#REF!,#REF!:#REF!,0))</f>
        <v>#REF!</v>
      </c>
      <c r="F10203" s="9" t="e">
        <f>INDEX(#REF!:#REF!,MATCH($D10203,#REF!:#REF!,0),MATCH(#REF!,#REF!:#REF!,0))</f>
        <v>#REF!</v>
      </c>
    </row>
    <row r="10204" spans="1:6" ht="16.5" x14ac:dyDescent="0.3">
      <c r="A10204" s="9" t="s">
        <v>12121</v>
      </c>
      <c r="B10204" s="9" t="s">
        <v>1991</v>
      </c>
      <c r="C10204" s="10">
        <v>51952</v>
      </c>
      <c r="D10204" s="9">
        <v>713650656</v>
      </c>
      <c r="E10204" s="9" t="e">
        <f>INDEX(#REF!:#REF!,MATCH($D10204,#REF!:#REF!,0),MATCH(#REF!,#REF!:#REF!,0))</f>
        <v>#REF!</v>
      </c>
      <c r="F10204" s="9" t="e">
        <f>INDEX(#REF!:#REF!,MATCH($D10204,#REF!:#REF!,0),MATCH(#REF!,#REF!:#REF!,0))</f>
        <v>#REF!</v>
      </c>
    </row>
    <row r="10205" spans="1:6" ht="16.5" x14ac:dyDescent="0.3">
      <c r="A10205" s="9" t="s">
        <v>12120</v>
      </c>
      <c r="B10205" s="9" t="s">
        <v>2140</v>
      </c>
      <c r="C10205" s="10">
        <v>25327</v>
      </c>
      <c r="D10205" s="9">
        <v>8545135858</v>
      </c>
      <c r="E10205" s="9" t="e">
        <f>INDEX(#REF!:#REF!,MATCH($D10205,#REF!:#REF!,0),MATCH(#REF!,#REF!:#REF!,0))</f>
        <v>#REF!</v>
      </c>
      <c r="F10205" s="9" t="e">
        <f>INDEX(#REF!:#REF!,MATCH($D10205,#REF!:#REF!,0),MATCH(#REF!,#REF!:#REF!,0))</f>
        <v>#REF!</v>
      </c>
    </row>
    <row r="10206" spans="1:6" ht="16.5" x14ac:dyDescent="0.3">
      <c r="A10206" s="9" t="s">
        <v>12119</v>
      </c>
      <c r="B10206" s="9" t="s">
        <v>1987</v>
      </c>
      <c r="C10206" s="10">
        <v>38172</v>
      </c>
      <c r="D10206" s="9">
        <v>2352201101</v>
      </c>
      <c r="E10206" s="9" t="e">
        <f>INDEX(#REF!:#REF!,MATCH($D10206,#REF!:#REF!,0),MATCH(#REF!,#REF!:#REF!,0))</f>
        <v>#REF!</v>
      </c>
      <c r="F10206" s="9" t="e">
        <f>INDEX(#REF!:#REF!,MATCH($D10206,#REF!:#REF!,0),MATCH(#REF!,#REF!:#REF!,0))</f>
        <v>#REF!</v>
      </c>
    </row>
    <row r="10207" spans="1:6" ht="16.5" x14ac:dyDescent="0.3">
      <c r="A10207" s="9" t="s">
        <v>12118</v>
      </c>
      <c r="B10207" s="9" t="s">
        <v>2450</v>
      </c>
      <c r="C10207" s="10">
        <v>29215</v>
      </c>
      <c r="D10207" s="9">
        <v>9619649427</v>
      </c>
      <c r="E10207" s="9" t="e">
        <f>INDEX(#REF!:#REF!,MATCH($D10207,#REF!:#REF!,0),MATCH(#REF!,#REF!:#REF!,0))</f>
        <v>#REF!</v>
      </c>
      <c r="F10207" s="9" t="e">
        <f>INDEX(#REF!:#REF!,MATCH($D10207,#REF!:#REF!,0),MATCH(#REF!,#REF!:#REF!,0))</f>
        <v>#REF!</v>
      </c>
    </row>
    <row r="10208" spans="1:6" ht="16.5" x14ac:dyDescent="0.3">
      <c r="A10208" s="9" t="s">
        <v>12117</v>
      </c>
      <c r="B10208" s="9" t="s">
        <v>2503</v>
      </c>
      <c r="C10208" s="10">
        <v>26586</v>
      </c>
      <c r="D10208" s="9">
        <v>2944219065</v>
      </c>
      <c r="E10208" s="9" t="e">
        <f>INDEX(#REF!:#REF!,MATCH($D10208,#REF!:#REF!,0),MATCH(#REF!,#REF!:#REF!,0))</f>
        <v>#REF!</v>
      </c>
      <c r="F10208" s="9" t="e">
        <f>INDEX(#REF!:#REF!,MATCH($D10208,#REF!:#REF!,0),MATCH(#REF!,#REF!:#REF!,0))</f>
        <v>#REF!</v>
      </c>
    </row>
    <row r="10209" spans="1:6" ht="16.5" x14ac:dyDescent="0.3">
      <c r="A10209" s="9" t="s">
        <v>12116</v>
      </c>
      <c r="B10209" s="9" t="s">
        <v>1995</v>
      </c>
      <c r="C10209" s="10">
        <v>39189</v>
      </c>
      <c r="D10209" s="9">
        <v>2649428619</v>
      </c>
      <c r="E10209" s="9" t="e">
        <f>INDEX(#REF!:#REF!,MATCH($D10209,#REF!:#REF!,0),MATCH(#REF!,#REF!:#REF!,0))</f>
        <v>#REF!</v>
      </c>
      <c r="F10209" s="9" t="e">
        <f>INDEX(#REF!:#REF!,MATCH($D10209,#REF!:#REF!,0),MATCH(#REF!,#REF!:#REF!,0))</f>
        <v>#REF!</v>
      </c>
    </row>
    <row r="10210" spans="1:6" ht="16.5" x14ac:dyDescent="0.3">
      <c r="A10210" s="9" t="s">
        <v>12115</v>
      </c>
      <c r="B10210" s="9" t="s">
        <v>2747</v>
      </c>
      <c r="C10210" s="10">
        <v>41133</v>
      </c>
      <c r="D10210" s="9">
        <v>8481632066</v>
      </c>
      <c r="E10210" s="9" t="e">
        <f>INDEX(#REF!:#REF!,MATCH($D10210,#REF!:#REF!,0),MATCH(#REF!,#REF!:#REF!,0))</f>
        <v>#REF!</v>
      </c>
      <c r="F10210" s="9" t="e">
        <f>INDEX(#REF!:#REF!,MATCH($D10210,#REF!:#REF!,0),MATCH(#REF!,#REF!:#REF!,0))</f>
        <v>#REF!</v>
      </c>
    </row>
    <row r="10211" spans="1:6" ht="16.5" x14ac:dyDescent="0.3">
      <c r="A10211" s="9" t="s">
        <v>12114</v>
      </c>
      <c r="B10211" s="9" t="s">
        <v>2236</v>
      </c>
      <c r="C10211" s="10">
        <v>46770</v>
      </c>
      <c r="D10211" s="9">
        <v>8507800106</v>
      </c>
      <c r="E10211" s="9" t="e">
        <f>INDEX(#REF!:#REF!,MATCH($D10211,#REF!:#REF!,0),MATCH(#REF!,#REF!:#REF!,0))</f>
        <v>#REF!</v>
      </c>
      <c r="F10211" s="9" t="e">
        <f>INDEX(#REF!:#REF!,MATCH($D10211,#REF!:#REF!,0),MATCH(#REF!,#REF!:#REF!,0))</f>
        <v>#REF!</v>
      </c>
    </row>
    <row r="10212" spans="1:6" ht="16.5" x14ac:dyDescent="0.3">
      <c r="A10212" s="9" t="s">
        <v>12113</v>
      </c>
      <c r="B10212" s="9" t="s">
        <v>2381</v>
      </c>
      <c r="C10212" s="10">
        <v>53332</v>
      </c>
      <c r="D10212" s="9">
        <v>7794042674</v>
      </c>
      <c r="E10212" s="9" t="e">
        <f>INDEX(#REF!:#REF!,MATCH($D10212,#REF!:#REF!,0),MATCH(#REF!,#REF!:#REF!,0))</f>
        <v>#REF!</v>
      </c>
      <c r="F10212" s="9" t="e">
        <f>INDEX(#REF!:#REF!,MATCH($D10212,#REF!:#REF!,0),MATCH(#REF!,#REF!:#REF!,0))</f>
        <v>#REF!</v>
      </c>
    </row>
    <row r="10213" spans="1:6" ht="16.5" x14ac:dyDescent="0.3">
      <c r="A10213" s="9" t="s">
        <v>12112</v>
      </c>
      <c r="B10213" s="9" t="s">
        <v>3328</v>
      </c>
      <c r="C10213" s="10">
        <v>36823</v>
      </c>
      <c r="D10213" s="9">
        <v>7700368295</v>
      </c>
      <c r="E10213" s="9" t="e">
        <f>INDEX(#REF!:#REF!,MATCH($D10213,#REF!:#REF!,0),MATCH(#REF!,#REF!:#REF!,0))</f>
        <v>#REF!</v>
      </c>
      <c r="F10213" s="9" t="e">
        <f>INDEX(#REF!:#REF!,MATCH($D10213,#REF!:#REF!,0),MATCH(#REF!,#REF!:#REF!,0))</f>
        <v>#REF!</v>
      </c>
    </row>
    <row r="10214" spans="1:6" ht="16.5" x14ac:dyDescent="0.3">
      <c r="A10214" s="9" t="s">
        <v>12111</v>
      </c>
      <c r="B10214" s="9" t="s">
        <v>3275</v>
      </c>
      <c r="C10214" s="10">
        <v>22811</v>
      </c>
      <c r="D10214" s="9">
        <v>1472093461</v>
      </c>
      <c r="E10214" s="9" t="e">
        <f>INDEX(#REF!:#REF!,MATCH($D10214,#REF!:#REF!,0),MATCH(#REF!,#REF!:#REF!,0))</f>
        <v>#REF!</v>
      </c>
      <c r="F10214" s="9" t="e">
        <f>INDEX(#REF!:#REF!,MATCH($D10214,#REF!:#REF!,0),MATCH(#REF!,#REF!:#REF!,0))</f>
        <v>#REF!</v>
      </c>
    </row>
    <row r="10215" spans="1:6" ht="16.5" x14ac:dyDescent="0.3">
      <c r="A10215" s="9" t="s">
        <v>12110</v>
      </c>
      <c r="B10215" s="9" t="s">
        <v>2448</v>
      </c>
      <c r="C10215" s="10">
        <v>55953</v>
      </c>
      <c r="D10215" s="9">
        <v>4256220232</v>
      </c>
      <c r="E10215" s="9" t="e">
        <f>INDEX(#REF!:#REF!,MATCH($D10215,#REF!:#REF!,0),MATCH(#REF!,#REF!:#REF!,0))</f>
        <v>#REF!</v>
      </c>
      <c r="F10215" s="9" t="e">
        <f>INDEX(#REF!:#REF!,MATCH($D10215,#REF!:#REF!,0),MATCH(#REF!,#REF!:#REF!,0))</f>
        <v>#REF!</v>
      </c>
    </row>
    <row r="10216" spans="1:6" ht="16.5" x14ac:dyDescent="0.3">
      <c r="A10216" s="9" t="s">
        <v>12109</v>
      </c>
      <c r="B10216" s="9" t="s">
        <v>1945</v>
      </c>
      <c r="C10216" s="10">
        <v>40660</v>
      </c>
      <c r="D10216" s="9">
        <v>2079803735</v>
      </c>
      <c r="E10216" s="9" t="e">
        <f>INDEX(#REF!:#REF!,MATCH($D10216,#REF!:#REF!,0),MATCH(#REF!,#REF!:#REF!,0))</f>
        <v>#REF!</v>
      </c>
      <c r="F10216" s="9" t="e">
        <f>INDEX(#REF!:#REF!,MATCH($D10216,#REF!:#REF!,0),MATCH(#REF!,#REF!:#REF!,0))</f>
        <v>#REF!</v>
      </c>
    </row>
    <row r="10217" spans="1:6" ht="16.5" x14ac:dyDescent="0.3">
      <c r="A10217" s="9" t="s">
        <v>12108</v>
      </c>
      <c r="B10217" s="9" t="s">
        <v>2119</v>
      </c>
      <c r="C10217" s="10">
        <v>23293</v>
      </c>
      <c r="D10217" s="9">
        <v>3266408608</v>
      </c>
      <c r="E10217" s="9" t="e">
        <f>INDEX(#REF!:#REF!,MATCH($D10217,#REF!:#REF!,0),MATCH(#REF!,#REF!:#REF!,0))</f>
        <v>#REF!</v>
      </c>
      <c r="F10217" s="9" t="e">
        <f>INDEX(#REF!:#REF!,MATCH($D10217,#REF!:#REF!,0),MATCH(#REF!,#REF!:#REF!,0))</f>
        <v>#REF!</v>
      </c>
    </row>
    <row r="10218" spans="1:6" ht="16.5" x14ac:dyDescent="0.3">
      <c r="A10218" s="9" t="s">
        <v>12107</v>
      </c>
      <c r="B10218" s="9" t="s">
        <v>2067</v>
      </c>
      <c r="C10218" s="10">
        <v>36178</v>
      </c>
      <c r="D10218" s="9">
        <v>5637692440</v>
      </c>
      <c r="E10218" s="9" t="e">
        <f>INDEX(#REF!:#REF!,MATCH($D10218,#REF!:#REF!,0),MATCH(#REF!,#REF!:#REF!,0))</f>
        <v>#REF!</v>
      </c>
      <c r="F10218" s="9" t="e">
        <f>INDEX(#REF!:#REF!,MATCH($D10218,#REF!:#REF!,0),MATCH(#REF!,#REF!:#REF!,0))</f>
        <v>#REF!</v>
      </c>
    </row>
    <row r="10219" spans="1:6" ht="16.5" x14ac:dyDescent="0.3">
      <c r="A10219" s="9" t="s">
        <v>12106</v>
      </c>
      <c r="B10219" s="9" t="s">
        <v>1945</v>
      </c>
      <c r="C10219" s="10">
        <v>48549</v>
      </c>
      <c r="D10219" s="9">
        <v>8644362151</v>
      </c>
      <c r="E10219" s="9" t="e">
        <f>INDEX(#REF!:#REF!,MATCH($D10219,#REF!:#REF!,0),MATCH(#REF!,#REF!:#REF!,0))</f>
        <v>#REF!</v>
      </c>
      <c r="F10219" s="9" t="e">
        <f>INDEX(#REF!:#REF!,MATCH($D10219,#REF!:#REF!,0),MATCH(#REF!,#REF!:#REF!,0))</f>
        <v>#REF!</v>
      </c>
    </row>
    <row r="10220" spans="1:6" ht="16.5" x14ac:dyDescent="0.3">
      <c r="A10220" s="9" t="s">
        <v>12105</v>
      </c>
      <c r="B10220" s="9" t="s">
        <v>2256</v>
      </c>
      <c r="C10220" s="10">
        <v>49744</v>
      </c>
      <c r="D10220" s="9">
        <v>4525743115</v>
      </c>
      <c r="E10220" s="9" t="e">
        <f>INDEX(#REF!:#REF!,MATCH($D10220,#REF!:#REF!,0),MATCH(#REF!,#REF!:#REF!,0))</f>
        <v>#REF!</v>
      </c>
      <c r="F10220" s="9" t="e">
        <f>INDEX(#REF!:#REF!,MATCH($D10220,#REF!:#REF!,0),MATCH(#REF!,#REF!:#REF!,0))</f>
        <v>#REF!</v>
      </c>
    </row>
    <row r="10221" spans="1:6" ht="16.5" x14ac:dyDescent="0.3">
      <c r="A10221" s="9" t="s">
        <v>12104</v>
      </c>
      <c r="B10221" s="9" t="s">
        <v>2052</v>
      </c>
      <c r="C10221" s="10">
        <v>58115</v>
      </c>
      <c r="D10221" s="9">
        <v>4718207207</v>
      </c>
      <c r="E10221" s="9" t="e">
        <f>INDEX(#REF!:#REF!,MATCH($D10221,#REF!:#REF!,0),MATCH(#REF!,#REF!:#REF!,0))</f>
        <v>#REF!</v>
      </c>
      <c r="F10221" s="9" t="e">
        <f>INDEX(#REF!:#REF!,MATCH($D10221,#REF!:#REF!,0),MATCH(#REF!,#REF!:#REF!,0))</f>
        <v>#REF!</v>
      </c>
    </row>
    <row r="10222" spans="1:6" ht="16.5" x14ac:dyDescent="0.3">
      <c r="A10222" s="9" t="s">
        <v>12103</v>
      </c>
      <c r="B10222" s="9" t="s">
        <v>2151</v>
      </c>
      <c r="C10222" s="10">
        <v>56228</v>
      </c>
      <c r="D10222" s="9">
        <v>5837501576</v>
      </c>
      <c r="E10222" s="9" t="e">
        <f>INDEX(#REF!:#REF!,MATCH($D10222,#REF!:#REF!,0),MATCH(#REF!,#REF!:#REF!,0))</f>
        <v>#REF!</v>
      </c>
      <c r="F10222" s="9" t="e">
        <f>INDEX(#REF!:#REF!,MATCH($D10222,#REF!:#REF!,0),MATCH(#REF!,#REF!:#REF!,0))</f>
        <v>#REF!</v>
      </c>
    </row>
    <row r="10223" spans="1:6" ht="16.5" x14ac:dyDescent="0.3">
      <c r="A10223" s="9" t="s">
        <v>12102</v>
      </c>
      <c r="B10223" s="9" t="s">
        <v>2450</v>
      </c>
      <c r="C10223" s="10">
        <v>24851</v>
      </c>
      <c r="D10223" s="9">
        <v>9483290694</v>
      </c>
      <c r="E10223" s="9" t="e">
        <f>INDEX(#REF!:#REF!,MATCH($D10223,#REF!:#REF!,0),MATCH(#REF!,#REF!:#REF!,0))</f>
        <v>#REF!</v>
      </c>
      <c r="F10223" s="9" t="e">
        <f>INDEX(#REF!:#REF!,MATCH($D10223,#REF!:#REF!,0),MATCH(#REF!,#REF!:#REF!,0))</f>
        <v>#REF!</v>
      </c>
    </row>
    <row r="10224" spans="1:6" ht="16.5" x14ac:dyDescent="0.3">
      <c r="A10224" s="9" t="s">
        <v>12101</v>
      </c>
      <c r="B10224" s="9" t="s">
        <v>2453</v>
      </c>
      <c r="C10224" s="10">
        <v>36214</v>
      </c>
      <c r="D10224" s="9">
        <v>8187246642</v>
      </c>
      <c r="E10224" s="9" t="e">
        <f>INDEX(#REF!:#REF!,MATCH($D10224,#REF!:#REF!,0),MATCH(#REF!,#REF!:#REF!,0))</f>
        <v>#REF!</v>
      </c>
      <c r="F10224" s="9" t="e">
        <f>INDEX(#REF!:#REF!,MATCH($D10224,#REF!:#REF!,0),MATCH(#REF!,#REF!:#REF!,0))</f>
        <v>#REF!</v>
      </c>
    </row>
    <row r="10225" spans="1:6" ht="16.5" x14ac:dyDescent="0.3">
      <c r="A10225" s="9" t="s">
        <v>12100</v>
      </c>
      <c r="B10225" s="9" t="s">
        <v>2539</v>
      </c>
      <c r="C10225" s="10">
        <v>42505</v>
      </c>
      <c r="D10225" s="9">
        <v>7054972058</v>
      </c>
      <c r="E10225" s="9" t="e">
        <f>INDEX(#REF!:#REF!,MATCH($D10225,#REF!:#REF!,0),MATCH(#REF!,#REF!:#REF!,0))</f>
        <v>#REF!</v>
      </c>
      <c r="F10225" s="9" t="e">
        <f>INDEX(#REF!:#REF!,MATCH($D10225,#REF!:#REF!,0),MATCH(#REF!,#REF!:#REF!,0))</f>
        <v>#REF!</v>
      </c>
    </row>
    <row r="10226" spans="1:6" ht="16.5" x14ac:dyDescent="0.3">
      <c r="A10226" s="9" t="s">
        <v>12099</v>
      </c>
      <c r="B10226" s="9" t="s">
        <v>2125</v>
      </c>
      <c r="C10226" s="10">
        <v>42490</v>
      </c>
      <c r="D10226" s="9">
        <v>5499856877</v>
      </c>
      <c r="E10226" s="9" t="e">
        <f>INDEX(#REF!:#REF!,MATCH($D10226,#REF!:#REF!,0),MATCH(#REF!,#REF!:#REF!,0))</f>
        <v>#REF!</v>
      </c>
      <c r="F10226" s="9" t="e">
        <f>INDEX(#REF!:#REF!,MATCH($D10226,#REF!:#REF!,0),MATCH(#REF!,#REF!:#REF!,0))</f>
        <v>#REF!</v>
      </c>
    </row>
    <row r="10227" spans="1:6" ht="16.5" x14ac:dyDescent="0.3">
      <c r="A10227" s="9" t="s">
        <v>12098</v>
      </c>
      <c r="B10227" s="9" t="s">
        <v>1947</v>
      </c>
      <c r="C10227" s="10">
        <v>23227</v>
      </c>
      <c r="D10227" s="9">
        <v>8728207157</v>
      </c>
      <c r="E10227" s="9" t="e">
        <f>INDEX(#REF!:#REF!,MATCH($D10227,#REF!:#REF!,0),MATCH(#REF!,#REF!:#REF!,0))</f>
        <v>#REF!</v>
      </c>
      <c r="F10227" s="9" t="e">
        <f>INDEX(#REF!:#REF!,MATCH($D10227,#REF!:#REF!,0),MATCH(#REF!,#REF!:#REF!,0))</f>
        <v>#REF!</v>
      </c>
    </row>
    <row r="10228" spans="1:6" ht="16.5" x14ac:dyDescent="0.3">
      <c r="A10228" s="9" t="s">
        <v>12097</v>
      </c>
      <c r="B10228" s="9" t="s">
        <v>2029</v>
      </c>
      <c r="C10228" s="10">
        <v>13745</v>
      </c>
      <c r="D10228" s="9">
        <v>7054972058</v>
      </c>
      <c r="E10228" s="9" t="e">
        <f>INDEX(#REF!:#REF!,MATCH($D10228,#REF!:#REF!,0),MATCH(#REF!,#REF!:#REF!,0))</f>
        <v>#REF!</v>
      </c>
      <c r="F10228" s="9" t="e">
        <f>INDEX(#REF!:#REF!,MATCH($D10228,#REF!:#REF!,0),MATCH(#REF!,#REF!:#REF!,0))</f>
        <v>#REF!</v>
      </c>
    </row>
    <row r="10229" spans="1:6" ht="16.5" x14ac:dyDescent="0.3">
      <c r="A10229" s="9" t="s">
        <v>12096</v>
      </c>
      <c r="B10229" s="9" t="s">
        <v>1969</v>
      </c>
      <c r="C10229" s="10">
        <v>42656</v>
      </c>
      <c r="D10229" s="9">
        <v>7373156215</v>
      </c>
      <c r="E10229" s="9" t="e">
        <f>INDEX(#REF!:#REF!,MATCH($D10229,#REF!:#REF!,0),MATCH(#REF!,#REF!:#REF!,0))</f>
        <v>#REF!</v>
      </c>
      <c r="F10229" s="9" t="e">
        <f>INDEX(#REF!:#REF!,MATCH($D10229,#REF!:#REF!,0),MATCH(#REF!,#REF!:#REF!,0))</f>
        <v>#REF!</v>
      </c>
    </row>
    <row r="10230" spans="1:6" ht="16.5" x14ac:dyDescent="0.3">
      <c r="A10230" s="9" t="s">
        <v>12095</v>
      </c>
      <c r="B10230" s="9" t="s">
        <v>2595</v>
      </c>
      <c r="C10230" s="10">
        <v>44920</v>
      </c>
      <c r="D10230" s="9">
        <v>4323171323</v>
      </c>
      <c r="E10230" s="9" t="e">
        <f>INDEX(#REF!:#REF!,MATCH($D10230,#REF!:#REF!,0),MATCH(#REF!,#REF!:#REF!,0))</f>
        <v>#REF!</v>
      </c>
      <c r="F10230" s="9" t="e">
        <f>INDEX(#REF!:#REF!,MATCH($D10230,#REF!:#REF!,0),MATCH(#REF!,#REF!:#REF!,0))</f>
        <v>#REF!</v>
      </c>
    </row>
    <row r="10231" spans="1:6" ht="16.5" x14ac:dyDescent="0.3">
      <c r="A10231" s="9" t="s">
        <v>12094</v>
      </c>
      <c r="B10231" s="9" t="s">
        <v>2635</v>
      </c>
      <c r="C10231" s="10">
        <v>22437</v>
      </c>
      <c r="D10231" s="9">
        <v>1541082834</v>
      </c>
      <c r="E10231" s="9" t="e">
        <f>INDEX(#REF!:#REF!,MATCH($D10231,#REF!:#REF!,0),MATCH(#REF!,#REF!:#REF!,0))</f>
        <v>#REF!</v>
      </c>
      <c r="F10231" s="9" t="e">
        <f>INDEX(#REF!:#REF!,MATCH($D10231,#REF!:#REF!,0),MATCH(#REF!,#REF!:#REF!,0))</f>
        <v>#REF!</v>
      </c>
    </row>
    <row r="10232" spans="1:6" ht="16.5" x14ac:dyDescent="0.3">
      <c r="A10232" s="9" t="s">
        <v>12093</v>
      </c>
      <c r="B10232" s="9" t="s">
        <v>3241</v>
      </c>
      <c r="C10232" s="10">
        <v>12968</v>
      </c>
      <c r="D10232" s="9">
        <v>5347887761</v>
      </c>
      <c r="E10232" s="9" t="e">
        <f>INDEX(#REF!:#REF!,MATCH($D10232,#REF!:#REF!,0),MATCH(#REF!,#REF!:#REF!,0))</f>
        <v>#REF!</v>
      </c>
      <c r="F10232" s="9" t="e">
        <f>INDEX(#REF!:#REF!,MATCH($D10232,#REF!:#REF!,0),MATCH(#REF!,#REF!:#REF!,0))</f>
        <v>#REF!</v>
      </c>
    </row>
    <row r="10233" spans="1:6" ht="16.5" x14ac:dyDescent="0.3">
      <c r="A10233" s="9" t="s">
        <v>12092</v>
      </c>
      <c r="B10233" s="9" t="s">
        <v>2450</v>
      </c>
      <c r="C10233" s="10">
        <v>53978</v>
      </c>
      <c r="D10233" s="9">
        <v>7783641539</v>
      </c>
      <c r="E10233" s="9" t="e">
        <f>INDEX(#REF!:#REF!,MATCH($D10233,#REF!:#REF!,0),MATCH(#REF!,#REF!:#REF!,0))</f>
        <v>#REF!</v>
      </c>
      <c r="F10233" s="9" t="e">
        <f>INDEX(#REF!:#REF!,MATCH($D10233,#REF!:#REF!,0),MATCH(#REF!,#REF!:#REF!,0))</f>
        <v>#REF!</v>
      </c>
    </row>
    <row r="10234" spans="1:6" ht="16.5" x14ac:dyDescent="0.3">
      <c r="A10234" s="9" t="s">
        <v>12091</v>
      </c>
      <c r="B10234" s="9" t="s">
        <v>2608</v>
      </c>
      <c r="C10234" s="10">
        <v>53656</v>
      </c>
      <c r="D10234" s="9">
        <v>9292607561</v>
      </c>
      <c r="E10234" s="9" t="e">
        <f>INDEX(#REF!:#REF!,MATCH($D10234,#REF!:#REF!,0),MATCH(#REF!,#REF!:#REF!,0))</f>
        <v>#REF!</v>
      </c>
      <c r="F10234" s="9" t="e">
        <f>INDEX(#REF!:#REF!,MATCH($D10234,#REF!:#REF!,0),MATCH(#REF!,#REF!:#REF!,0))</f>
        <v>#REF!</v>
      </c>
    </row>
    <row r="10235" spans="1:6" ht="16.5" x14ac:dyDescent="0.3">
      <c r="A10235" s="9" t="s">
        <v>12090</v>
      </c>
      <c r="B10235" s="9" t="s">
        <v>2572</v>
      </c>
      <c r="C10235" s="10">
        <v>14941</v>
      </c>
      <c r="D10235" s="9">
        <v>8658719154</v>
      </c>
      <c r="E10235" s="9" t="e">
        <f>INDEX(#REF!:#REF!,MATCH($D10235,#REF!:#REF!,0),MATCH(#REF!,#REF!:#REF!,0))</f>
        <v>#REF!</v>
      </c>
      <c r="F10235" s="9" t="e">
        <f>INDEX(#REF!:#REF!,MATCH($D10235,#REF!:#REF!,0),MATCH(#REF!,#REF!:#REF!,0))</f>
        <v>#REF!</v>
      </c>
    </row>
    <row r="10236" spans="1:6" ht="16.5" x14ac:dyDescent="0.3">
      <c r="A10236" s="9" t="s">
        <v>12089</v>
      </c>
      <c r="B10236" s="9" t="s">
        <v>3841</v>
      </c>
      <c r="C10236" s="10">
        <v>41333</v>
      </c>
      <c r="D10236" s="9">
        <v>3273288531</v>
      </c>
      <c r="E10236" s="9" t="e">
        <f>INDEX(#REF!:#REF!,MATCH($D10236,#REF!:#REF!,0),MATCH(#REF!,#REF!:#REF!,0))</f>
        <v>#REF!</v>
      </c>
      <c r="F10236" s="9" t="e">
        <f>INDEX(#REF!:#REF!,MATCH($D10236,#REF!:#REF!,0),MATCH(#REF!,#REF!:#REF!,0))</f>
        <v>#REF!</v>
      </c>
    </row>
    <row r="10237" spans="1:6" ht="16.5" x14ac:dyDescent="0.3">
      <c r="A10237" s="9" t="s">
        <v>12088</v>
      </c>
      <c r="B10237" s="9" t="s">
        <v>2103</v>
      </c>
      <c r="C10237" s="10">
        <v>42941</v>
      </c>
      <c r="D10237" s="9">
        <v>8349606134</v>
      </c>
      <c r="E10237" s="9" t="e">
        <f>INDEX(#REF!:#REF!,MATCH($D10237,#REF!:#REF!,0),MATCH(#REF!,#REF!:#REF!,0))</f>
        <v>#REF!</v>
      </c>
      <c r="F10237" s="9" t="e">
        <f>INDEX(#REF!:#REF!,MATCH($D10237,#REF!:#REF!,0),MATCH(#REF!,#REF!:#REF!,0))</f>
        <v>#REF!</v>
      </c>
    </row>
    <row r="10238" spans="1:6" ht="16.5" x14ac:dyDescent="0.3">
      <c r="A10238" s="9" t="s">
        <v>12087</v>
      </c>
      <c r="B10238" s="9" t="s">
        <v>1951</v>
      </c>
      <c r="C10238" s="10">
        <v>23863</v>
      </c>
      <c r="D10238" s="9">
        <v>4795089876</v>
      </c>
      <c r="E10238" s="9" t="e">
        <f>INDEX(#REF!:#REF!,MATCH($D10238,#REF!:#REF!,0),MATCH(#REF!,#REF!:#REF!,0))</f>
        <v>#REF!</v>
      </c>
      <c r="F10238" s="9" t="e">
        <f>INDEX(#REF!:#REF!,MATCH($D10238,#REF!:#REF!,0),MATCH(#REF!,#REF!:#REF!,0))</f>
        <v>#REF!</v>
      </c>
    </row>
    <row r="10239" spans="1:6" ht="16.5" x14ac:dyDescent="0.3">
      <c r="A10239" s="9" t="s">
        <v>12086</v>
      </c>
      <c r="B10239" s="9" t="s">
        <v>2013</v>
      </c>
      <c r="C10239" s="10">
        <v>16722</v>
      </c>
      <c r="D10239" s="9">
        <v>6938295417</v>
      </c>
      <c r="E10239" s="9" t="e">
        <f>INDEX(#REF!:#REF!,MATCH($D10239,#REF!:#REF!,0),MATCH(#REF!,#REF!:#REF!,0))</f>
        <v>#REF!</v>
      </c>
      <c r="F10239" s="9" t="e">
        <f>INDEX(#REF!:#REF!,MATCH($D10239,#REF!:#REF!,0),MATCH(#REF!,#REF!:#REF!,0))</f>
        <v>#REF!</v>
      </c>
    </row>
    <row r="10240" spans="1:6" ht="16.5" x14ac:dyDescent="0.3">
      <c r="A10240" s="9" t="s">
        <v>12085</v>
      </c>
      <c r="B10240" s="9" t="s">
        <v>2323</v>
      </c>
      <c r="C10240" s="10">
        <v>38895</v>
      </c>
      <c r="D10240" s="9">
        <v>5684780105</v>
      </c>
      <c r="E10240" s="9" t="e">
        <f>INDEX(#REF!:#REF!,MATCH($D10240,#REF!:#REF!,0),MATCH(#REF!,#REF!:#REF!,0))</f>
        <v>#REF!</v>
      </c>
      <c r="F10240" s="9" t="e">
        <f>INDEX(#REF!:#REF!,MATCH($D10240,#REF!:#REF!,0),MATCH(#REF!,#REF!:#REF!,0))</f>
        <v>#REF!</v>
      </c>
    </row>
    <row r="10241" spans="1:6" ht="16.5" x14ac:dyDescent="0.3">
      <c r="A10241" s="9" t="s">
        <v>12084</v>
      </c>
      <c r="B10241" s="9" t="s">
        <v>2302</v>
      </c>
      <c r="C10241" s="10">
        <v>30053</v>
      </c>
      <c r="D10241" s="9">
        <v>7160109333</v>
      </c>
      <c r="E10241" s="9" t="e">
        <f>INDEX(#REF!:#REF!,MATCH($D10241,#REF!:#REF!,0),MATCH(#REF!,#REF!:#REF!,0))</f>
        <v>#REF!</v>
      </c>
      <c r="F10241" s="9" t="e">
        <f>INDEX(#REF!:#REF!,MATCH($D10241,#REF!:#REF!,0),MATCH(#REF!,#REF!:#REF!,0))</f>
        <v>#REF!</v>
      </c>
    </row>
    <row r="10242" spans="1:6" ht="16.5" x14ac:dyDescent="0.3">
      <c r="A10242" s="9" t="s">
        <v>12083</v>
      </c>
      <c r="B10242" s="9" t="s">
        <v>2077</v>
      </c>
      <c r="C10242" s="10">
        <v>11773</v>
      </c>
      <c r="D10242" s="9">
        <v>650049144</v>
      </c>
      <c r="E10242" s="9" t="e">
        <f>INDEX(#REF!:#REF!,MATCH($D10242,#REF!:#REF!,0),MATCH(#REF!,#REF!:#REF!,0))</f>
        <v>#REF!</v>
      </c>
      <c r="F10242" s="9" t="e">
        <f>INDEX(#REF!:#REF!,MATCH($D10242,#REF!:#REF!,0),MATCH(#REF!,#REF!:#REF!,0))</f>
        <v>#REF!</v>
      </c>
    </row>
    <row r="10243" spans="1:6" ht="16.5" x14ac:dyDescent="0.3">
      <c r="A10243" s="9" t="s">
        <v>12082</v>
      </c>
      <c r="B10243" s="9" t="s">
        <v>2392</v>
      </c>
      <c r="C10243" s="10">
        <v>50187</v>
      </c>
      <c r="D10243" s="9">
        <v>5191866150</v>
      </c>
      <c r="E10243" s="9" t="e">
        <f>INDEX(#REF!:#REF!,MATCH($D10243,#REF!:#REF!,0),MATCH(#REF!,#REF!:#REF!,0))</f>
        <v>#REF!</v>
      </c>
      <c r="F10243" s="9" t="e">
        <f>INDEX(#REF!:#REF!,MATCH($D10243,#REF!:#REF!,0),MATCH(#REF!,#REF!:#REF!,0))</f>
        <v>#REF!</v>
      </c>
    </row>
    <row r="10244" spans="1:6" ht="16.5" x14ac:dyDescent="0.3">
      <c r="A10244" s="9" t="s">
        <v>12081</v>
      </c>
      <c r="B10244" s="9" t="s">
        <v>2870</v>
      </c>
      <c r="C10244" s="10">
        <v>13919</v>
      </c>
      <c r="D10244" s="9">
        <v>4286367630</v>
      </c>
      <c r="E10244" s="9" t="e">
        <f>INDEX(#REF!:#REF!,MATCH($D10244,#REF!:#REF!,0),MATCH(#REF!,#REF!:#REF!,0))</f>
        <v>#REF!</v>
      </c>
      <c r="F10244" s="9" t="e">
        <f>INDEX(#REF!:#REF!,MATCH($D10244,#REF!:#REF!,0),MATCH(#REF!,#REF!:#REF!,0))</f>
        <v>#REF!</v>
      </c>
    </row>
    <row r="10245" spans="1:6" ht="16.5" x14ac:dyDescent="0.3">
      <c r="A10245" s="9" t="s">
        <v>12080</v>
      </c>
      <c r="B10245" s="9" t="s">
        <v>2061</v>
      </c>
      <c r="C10245" s="10">
        <v>56109</v>
      </c>
      <c r="D10245" s="9">
        <v>9518260397</v>
      </c>
      <c r="E10245" s="9" t="e">
        <f>INDEX(#REF!:#REF!,MATCH($D10245,#REF!:#REF!,0),MATCH(#REF!,#REF!:#REF!,0))</f>
        <v>#REF!</v>
      </c>
      <c r="F10245" s="9" t="e">
        <f>INDEX(#REF!:#REF!,MATCH($D10245,#REF!:#REF!,0),MATCH(#REF!,#REF!:#REF!,0))</f>
        <v>#REF!</v>
      </c>
    </row>
    <row r="10246" spans="1:6" ht="16.5" x14ac:dyDescent="0.3">
      <c r="A10246" s="9" t="s">
        <v>12079</v>
      </c>
      <c r="B10246" s="9" t="s">
        <v>2496</v>
      </c>
      <c r="C10246" s="10">
        <v>17580</v>
      </c>
      <c r="D10246" s="9">
        <v>9590888275</v>
      </c>
      <c r="E10246" s="9" t="e">
        <f>INDEX(#REF!:#REF!,MATCH($D10246,#REF!:#REF!,0),MATCH(#REF!,#REF!:#REF!,0))</f>
        <v>#REF!</v>
      </c>
      <c r="F10246" s="9" t="e">
        <f>INDEX(#REF!:#REF!,MATCH($D10246,#REF!:#REF!,0),MATCH(#REF!,#REF!:#REF!,0))</f>
        <v>#REF!</v>
      </c>
    </row>
    <row r="10247" spans="1:6" ht="16.5" x14ac:dyDescent="0.3">
      <c r="A10247" s="9" t="s">
        <v>12078</v>
      </c>
      <c r="B10247" s="9" t="s">
        <v>2420</v>
      </c>
      <c r="C10247" s="10">
        <v>35463</v>
      </c>
      <c r="D10247" s="9">
        <v>1192770250</v>
      </c>
      <c r="E10247" s="9" t="e">
        <f>INDEX(#REF!:#REF!,MATCH($D10247,#REF!:#REF!,0),MATCH(#REF!,#REF!:#REF!,0))</f>
        <v>#REF!</v>
      </c>
      <c r="F10247" s="9" t="e">
        <f>INDEX(#REF!:#REF!,MATCH($D10247,#REF!:#REF!,0),MATCH(#REF!,#REF!:#REF!,0))</f>
        <v>#REF!</v>
      </c>
    </row>
    <row r="10248" spans="1:6" ht="16.5" x14ac:dyDescent="0.3">
      <c r="A10248" s="9" t="s">
        <v>12077</v>
      </c>
      <c r="B10248" s="9" t="s">
        <v>2534</v>
      </c>
      <c r="C10248" s="10">
        <v>30481</v>
      </c>
      <c r="D10248" s="9">
        <v>3156820482</v>
      </c>
      <c r="E10248" s="9" t="e">
        <f>INDEX(#REF!:#REF!,MATCH($D10248,#REF!:#REF!,0),MATCH(#REF!,#REF!:#REF!,0))</f>
        <v>#REF!</v>
      </c>
      <c r="F10248" s="9" t="e">
        <f>INDEX(#REF!:#REF!,MATCH($D10248,#REF!:#REF!,0),MATCH(#REF!,#REF!:#REF!,0))</f>
        <v>#REF!</v>
      </c>
    </row>
    <row r="10249" spans="1:6" ht="16.5" x14ac:dyDescent="0.3">
      <c r="A10249" s="9" t="s">
        <v>12076</v>
      </c>
      <c r="B10249" s="9" t="s">
        <v>2222</v>
      </c>
      <c r="C10249" s="10">
        <v>48739</v>
      </c>
      <c r="D10249" s="9">
        <v>8093156364</v>
      </c>
      <c r="E10249" s="9" t="e">
        <f>INDEX(#REF!:#REF!,MATCH($D10249,#REF!:#REF!,0),MATCH(#REF!,#REF!:#REF!,0))</f>
        <v>#REF!</v>
      </c>
      <c r="F10249" s="9" t="e">
        <f>INDEX(#REF!:#REF!,MATCH($D10249,#REF!:#REF!,0),MATCH(#REF!,#REF!:#REF!,0))</f>
        <v>#REF!</v>
      </c>
    </row>
    <row r="10250" spans="1:6" ht="16.5" x14ac:dyDescent="0.3">
      <c r="A10250" s="9" t="s">
        <v>12075</v>
      </c>
      <c r="B10250" s="9" t="s">
        <v>3029</v>
      </c>
      <c r="C10250" s="10">
        <v>38225</v>
      </c>
      <c r="D10250" s="9">
        <v>3513651333</v>
      </c>
      <c r="E10250" s="9" t="e">
        <f>INDEX(#REF!:#REF!,MATCH($D10250,#REF!:#REF!,0),MATCH(#REF!,#REF!:#REF!,0))</f>
        <v>#REF!</v>
      </c>
      <c r="F10250" s="9" t="e">
        <f>INDEX(#REF!:#REF!,MATCH($D10250,#REF!:#REF!,0),MATCH(#REF!,#REF!:#REF!,0))</f>
        <v>#REF!</v>
      </c>
    </row>
    <row r="10251" spans="1:6" ht="16.5" x14ac:dyDescent="0.3">
      <c r="A10251" s="9" t="s">
        <v>12074</v>
      </c>
      <c r="B10251" s="9" t="s">
        <v>2505</v>
      </c>
      <c r="C10251" s="10">
        <v>21520</v>
      </c>
      <c r="D10251" s="9">
        <v>6915102108</v>
      </c>
      <c r="E10251" s="9" t="e">
        <f>INDEX(#REF!:#REF!,MATCH($D10251,#REF!:#REF!,0),MATCH(#REF!,#REF!:#REF!,0))</f>
        <v>#REF!</v>
      </c>
      <c r="F10251" s="9" t="e">
        <f>INDEX(#REF!:#REF!,MATCH($D10251,#REF!:#REF!,0),MATCH(#REF!,#REF!:#REF!,0))</f>
        <v>#REF!</v>
      </c>
    </row>
    <row r="10252" spans="1:6" ht="16.5" x14ac:dyDescent="0.3">
      <c r="A10252" s="9" t="s">
        <v>12073</v>
      </c>
      <c r="B10252" s="9" t="s">
        <v>2161</v>
      </c>
      <c r="C10252" s="10">
        <v>46169</v>
      </c>
      <c r="D10252" s="9">
        <v>3935718624</v>
      </c>
      <c r="E10252" s="9" t="e">
        <f>INDEX(#REF!:#REF!,MATCH($D10252,#REF!:#REF!,0),MATCH(#REF!,#REF!:#REF!,0))</f>
        <v>#REF!</v>
      </c>
      <c r="F10252" s="9" t="e">
        <f>INDEX(#REF!:#REF!,MATCH($D10252,#REF!:#REF!,0),MATCH(#REF!,#REF!:#REF!,0))</f>
        <v>#REF!</v>
      </c>
    </row>
    <row r="10253" spans="1:6" ht="16.5" x14ac:dyDescent="0.3">
      <c r="A10253" s="9" t="s">
        <v>12072</v>
      </c>
      <c r="B10253" s="9" t="s">
        <v>2073</v>
      </c>
      <c r="C10253" s="10">
        <v>18128</v>
      </c>
      <c r="D10253" s="9">
        <v>4150450668</v>
      </c>
      <c r="E10253" s="9" t="e">
        <f>INDEX(#REF!:#REF!,MATCH($D10253,#REF!:#REF!,0),MATCH(#REF!,#REF!:#REF!,0))</f>
        <v>#REF!</v>
      </c>
      <c r="F10253" s="9" t="e">
        <f>INDEX(#REF!:#REF!,MATCH($D10253,#REF!:#REF!,0),MATCH(#REF!,#REF!:#REF!,0))</f>
        <v>#REF!</v>
      </c>
    </row>
    <row r="10254" spans="1:6" ht="16.5" x14ac:dyDescent="0.3">
      <c r="A10254" s="9" t="s">
        <v>12071</v>
      </c>
      <c r="B10254" s="9" t="s">
        <v>2284</v>
      </c>
      <c r="C10254" s="10">
        <v>40629</v>
      </c>
      <c r="D10254" s="9">
        <v>2924550912</v>
      </c>
      <c r="E10254" s="9" t="e">
        <f>INDEX(#REF!:#REF!,MATCH($D10254,#REF!:#REF!,0),MATCH(#REF!,#REF!:#REF!,0))</f>
        <v>#REF!</v>
      </c>
      <c r="F10254" s="9" t="e">
        <f>INDEX(#REF!:#REF!,MATCH($D10254,#REF!:#REF!,0),MATCH(#REF!,#REF!:#REF!,0))</f>
        <v>#REF!</v>
      </c>
    </row>
    <row r="10255" spans="1:6" ht="16.5" x14ac:dyDescent="0.3">
      <c r="A10255" s="9" t="s">
        <v>12070</v>
      </c>
      <c r="B10255" s="9" t="s">
        <v>2212</v>
      </c>
      <c r="C10255" s="10">
        <v>37650</v>
      </c>
      <c r="D10255" s="9">
        <v>4439073344</v>
      </c>
      <c r="E10255" s="9" t="e">
        <f>INDEX(#REF!:#REF!,MATCH($D10255,#REF!:#REF!,0),MATCH(#REF!,#REF!:#REF!,0))</f>
        <v>#REF!</v>
      </c>
      <c r="F10255" s="9" t="e">
        <f>INDEX(#REF!:#REF!,MATCH($D10255,#REF!:#REF!,0),MATCH(#REF!,#REF!:#REF!,0))</f>
        <v>#REF!</v>
      </c>
    </row>
    <row r="10256" spans="1:6" ht="16.5" x14ac:dyDescent="0.3">
      <c r="A10256" s="9" t="s">
        <v>12069</v>
      </c>
      <c r="B10256" s="9" t="s">
        <v>1991</v>
      </c>
      <c r="C10256" s="10">
        <v>25772</v>
      </c>
      <c r="D10256" s="9">
        <v>4162153728</v>
      </c>
      <c r="E10256" s="9" t="e">
        <f>INDEX(#REF!:#REF!,MATCH($D10256,#REF!:#REF!,0),MATCH(#REF!,#REF!:#REF!,0))</f>
        <v>#REF!</v>
      </c>
      <c r="F10256" s="9" t="e">
        <f>INDEX(#REF!:#REF!,MATCH($D10256,#REF!:#REF!,0),MATCH(#REF!,#REF!:#REF!,0))</f>
        <v>#REF!</v>
      </c>
    </row>
    <row r="10257" spans="1:6" ht="16.5" x14ac:dyDescent="0.3">
      <c r="A10257" s="9" t="s">
        <v>12068</v>
      </c>
      <c r="B10257" s="9" t="s">
        <v>2216</v>
      </c>
      <c r="C10257" s="10">
        <v>39208</v>
      </c>
      <c r="D10257" s="9">
        <v>4097160079</v>
      </c>
      <c r="E10257" s="9" t="e">
        <f>INDEX(#REF!:#REF!,MATCH($D10257,#REF!:#REF!,0),MATCH(#REF!,#REF!:#REF!,0))</f>
        <v>#REF!</v>
      </c>
      <c r="F10257" s="9" t="e">
        <f>INDEX(#REF!:#REF!,MATCH($D10257,#REF!:#REF!,0),MATCH(#REF!,#REF!:#REF!,0))</f>
        <v>#REF!</v>
      </c>
    </row>
    <row r="10258" spans="1:6" ht="16.5" x14ac:dyDescent="0.3">
      <c r="A10258" s="9" t="s">
        <v>12067</v>
      </c>
      <c r="B10258" s="9" t="s">
        <v>2431</v>
      </c>
      <c r="C10258" s="10">
        <v>57901</v>
      </c>
      <c r="D10258" s="9">
        <v>7243767311</v>
      </c>
      <c r="E10258" s="9" t="e">
        <f>INDEX(#REF!:#REF!,MATCH($D10258,#REF!:#REF!,0),MATCH(#REF!,#REF!:#REF!,0))</f>
        <v>#REF!</v>
      </c>
      <c r="F10258" s="9" t="e">
        <f>INDEX(#REF!:#REF!,MATCH($D10258,#REF!:#REF!,0),MATCH(#REF!,#REF!:#REF!,0))</f>
        <v>#REF!</v>
      </c>
    </row>
    <row r="10259" spans="1:6" ht="16.5" x14ac:dyDescent="0.3">
      <c r="A10259" s="9" t="s">
        <v>12066</v>
      </c>
      <c r="B10259" s="9" t="s">
        <v>2456</v>
      </c>
      <c r="C10259" s="10">
        <v>16223</v>
      </c>
      <c r="D10259" s="9">
        <v>8728207157</v>
      </c>
      <c r="E10259" s="9" t="e">
        <f>INDEX(#REF!:#REF!,MATCH($D10259,#REF!:#REF!,0),MATCH(#REF!,#REF!:#REF!,0))</f>
        <v>#REF!</v>
      </c>
      <c r="F10259" s="9" t="e">
        <f>INDEX(#REF!:#REF!,MATCH($D10259,#REF!:#REF!,0),MATCH(#REF!,#REF!:#REF!,0))</f>
        <v>#REF!</v>
      </c>
    </row>
    <row r="10260" spans="1:6" ht="16.5" x14ac:dyDescent="0.3">
      <c r="A10260" s="9" t="s">
        <v>12065</v>
      </c>
      <c r="B10260" s="9" t="s">
        <v>2650</v>
      </c>
      <c r="C10260" s="10">
        <v>43531</v>
      </c>
      <c r="D10260" s="9">
        <v>5002048994</v>
      </c>
      <c r="E10260" s="9" t="e">
        <f>INDEX(#REF!:#REF!,MATCH($D10260,#REF!:#REF!,0),MATCH(#REF!,#REF!:#REF!,0))</f>
        <v>#REF!</v>
      </c>
      <c r="F10260" s="9" t="e">
        <f>INDEX(#REF!:#REF!,MATCH($D10260,#REF!:#REF!,0),MATCH(#REF!,#REF!:#REF!,0))</f>
        <v>#REF!</v>
      </c>
    </row>
    <row r="10261" spans="1:6" ht="16.5" x14ac:dyDescent="0.3">
      <c r="A10261" s="9" t="s">
        <v>12064</v>
      </c>
      <c r="B10261" s="9" t="s">
        <v>2298</v>
      </c>
      <c r="C10261" s="10">
        <v>59677</v>
      </c>
      <c r="D10261" s="9">
        <v>4768342426</v>
      </c>
      <c r="E10261" s="9" t="e">
        <f>INDEX(#REF!:#REF!,MATCH($D10261,#REF!:#REF!,0),MATCH(#REF!,#REF!:#REF!,0))</f>
        <v>#REF!</v>
      </c>
      <c r="F10261" s="9" t="e">
        <f>INDEX(#REF!:#REF!,MATCH($D10261,#REF!:#REF!,0),MATCH(#REF!,#REF!:#REF!,0))</f>
        <v>#REF!</v>
      </c>
    </row>
    <row r="10262" spans="1:6" ht="16.5" x14ac:dyDescent="0.3">
      <c r="A10262" s="9" t="s">
        <v>12063</v>
      </c>
      <c r="B10262" s="9" t="s">
        <v>2236</v>
      </c>
      <c r="C10262" s="10">
        <v>50125</v>
      </c>
      <c r="D10262" s="9">
        <v>5002048994</v>
      </c>
      <c r="E10262" s="9" t="e">
        <f>INDEX(#REF!:#REF!,MATCH($D10262,#REF!:#REF!,0),MATCH(#REF!,#REF!:#REF!,0))</f>
        <v>#REF!</v>
      </c>
      <c r="F10262" s="9" t="e">
        <f>INDEX(#REF!:#REF!,MATCH($D10262,#REF!:#REF!,0),MATCH(#REF!,#REF!:#REF!,0))</f>
        <v>#REF!</v>
      </c>
    </row>
    <row r="10263" spans="1:6" ht="16.5" x14ac:dyDescent="0.3">
      <c r="A10263" s="9" t="s">
        <v>12062</v>
      </c>
      <c r="B10263" s="9" t="s">
        <v>2364</v>
      </c>
      <c r="C10263" s="10">
        <v>13519</v>
      </c>
      <c r="D10263" s="9">
        <v>5403399259</v>
      </c>
      <c r="E10263" s="9" t="e">
        <f>INDEX(#REF!:#REF!,MATCH($D10263,#REF!:#REF!,0),MATCH(#REF!,#REF!:#REF!,0))</f>
        <v>#REF!</v>
      </c>
      <c r="F10263" s="9" t="e">
        <f>INDEX(#REF!:#REF!,MATCH($D10263,#REF!:#REF!,0),MATCH(#REF!,#REF!:#REF!,0))</f>
        <v>#REF!</v>
      </c>
    </row>
    <row r="10264" spans="1:6" ht="16.5" x14ac:dyDescent="0.3">
      <c r="A10264" s="9" t="s">
        <v>12061</v>
      </c>
      <c r="B10264" s="9" t="s">
        <v>2539</v>
      </c>
      <c r="C10264" s="10">
        <v>58440</v>
      </c>
      <c r="D10264" s="9">
        <v>7769010411</v>
      </c>
      <c r="E10264" s="9" t="e">
        <f>INDEX(#REF!:#REF!,MATCH($D10264,#REF!:#REF!,0),MATCH(#REF!,#REF!:#REF!,0))</f>
        <v>#REF!</v>
      </c>
      <c r="F10264" s="9" t="e">
        <f>INDEX(#REF!:#REF!,MATCH($D10264,#REF!:#REF!,0),MATCH(#REF!,#REF!:#REF!,0))</f>
        <v>#REF!</v>
      </c>
    </row>
    <row r="10265" spans="1:6" ht="16.5" x14ac:dyDescent="0.3">
      <c r="A10265" s="9" t="s">
        <v>12060</v>
      </c>
      <c r="B10265" s="9" t="s">
        <v>2505</v>
      </c>
      <c r="C10265" s="10">
        <v>17713</v>
      </c>
      <c r="D10265" s="9">
        <v>8850022085</v>
      </c>
      <c r="E10265" s="9" t="e">
        <f>INDEX(#REF!:#REF!,MATCH($D10265,#REF!:#REF!,0),MATCH(#REF!,#REF!:#REF!,0))</f>
        <v>#REF!</v>
      </c>
      <c r="F10265" s="9" t="e">
        <f>INDEX(#REF!:#REF!,MATCH($D10265,#REF!:#REF!,0),MATCH(#REF!,#REF!:#REF!,0))</f>
        <v>#REF!</v>
      </c>
    </row>
    <row r="10266" spans="1:6" ht="16.5" x14ac:dyDescent="0.3">
      <c r="A10266" s="9" t="s">
        <v>12059</v>
      </c>
      <c r="B10266" s="9" t="s">
        <v>2589</v>
      </c>
      <c r="C10266" s="10">
        <v>15771</v>
      </c>
      <c r="D10266" s="9">
        <v>3463222345</v>
      </c>
      <c r="E10266" s="9" t="e">
        <f>INDEX(#REF!:#REF!,MATCH($D10266,#REF!:#REF!,0),MATCH(#REF!,#REF!:#REF!,0))</f>
        <v>#REF!</v>
      </c>
      <c r="F10266" s="9" t="e">
        <f>INDEX(#REF!:#REF!,MATCH($D10266,#REF!:#REF!,0),MATCH(#REF!,#REF!:#REF!,0))</f>
        <v>#REF!</v>
      </c>
    </row>
    <row r="10267" spans="1:6" ht="16.5" x14ac:dyDescent="0.3">
      <c r="A10267" s="9" t="s">
        <v>12058</v>
      </c>
      <c r="B10267" s="9" t="s">
        <v>2462</v>
      </c>
      <c r="C10267" s="10">
        <v>54703</v>
      </c>
      <c r="D10267" s="9">
        <v>7670936274</v>
      </c>
      <c r="E10267" s="9" t="e">
        <f>INDEX(#REF!:#REF!,MATCH($D10267,#REF!:#REF!,0),MATCH(#REF!,#REF!:#REF!,0))</f>
        <v>#REF!</v>
      </c>
      <c r="F10267" s="9" t="e">
        <f>INDEX(#REF!:#REF!,MATCH($D10267,#REF!:#REF!,0),MATCH(#REF!,#REF!:#REF!,0))</f>
        <v>#REF!</v>
      </c>
    </row>
    <row r="10268" spans="1:6" ht="16.5" x14ac:dyDescent="0.3">
      <c r="A10268" s="9" t="s">
        <v>12057</v>
      </c>
      <c r="B10268" s="9" t="s">
        <v>2404</v>
      </c>
      <c r="C10268" s="10">
        <v>43389</v>
      </c>
      <c r="D10268" s="9">
        <v>8682006391</v>
      </c>
      <c r="E10268" s="9" t="e">
        <f>INDEX(#REF!:#REF!,MATCH($D10268,#REF!:#REF!,0),MATCH(#REF!,#REF!:#REF!,0))</f>
        <v>#REF!</v>
      </c>
      <c r="F10268" s="9" t="e">
        <f>INDEX(#REF!:#REF!,MATCH($D10268,#REF!:#REF!,0),MATCH(#REF!,#REF!:#REF!,0))</f>
        <v>#REF!</v>
      </c>
    </row>
    <row r="10269" spans="1:6" ht="16.5" x14ac:dyDescent="0.3">
      <c r="A10269" s="9" t="s">
        <v>12056</v>
      </c>
      <c r="B10269" s="9" t="s">
        <v>1963</v>
      </c>
      <c r="C10269" s="10">
        <v>20828</v>
      </c>
      <c r="D10269" s="9">
        <v>4194897803</v>
      </c>
      <c r="E10269" s="9" t="e">
        <f>INDEX(#REF!:#REF!,MATCH($D10269,#REF!:#REF!,0),MATCH(#REF!,#REF!:#REF!,0))</f>
        <v>#REF!</v>
      </c>
      <c r="F10269" s="9" t="e">
        <f>INDEX(#REF!:#REF!,MATCH($D10269,#REF!:#REF!,0),MATCH(#REF!,#REF!:#REF!,0))</f>
        <v>#REF!</v>
      </c>
    </row>
    <row r="10270" spans="1:6" ht="16.5" x14ac:dyDescent="0.3">
      <c r="A10270" s="9" t="s">
        <v>12055</v>
      </c>
      <c r="B10270" s="9" t="s">
        <v>3493</v>
      </c>
      <c r="C10270" s="10">
        <v>17427</v>
      </c>
      <c r="D10270" s="9">
        <v>9727426344</v>
      </c>
      <c r="E10270" s="9" t="e">
        <f>INDEX(#REF!:#REF!,MATCH($D10270,#REF!:#REF!,0),MATCH(#REF!,#REF!:#REF!,0))</f>
        <v>#REF!</v>
      </c>
      <c r="F10270" s="9" t="e">
        <f>INDEX(#REF!:#REF!,MATCH($D10270,#REF!:#REF!,0),MATCH(#REF!,#REF!:#REF!,0))</f>
        <v>#REF!</v>
      </c>
    </row>
    <row r="10271" spans="1:6" ht="16.5" x14ac:dyDescent="0.3">
      <c r="A10271" s="9" t="s">
        <v>12054</v>
      </c>
      <c r="B10271" s="9" t="s">
        <v>2539</v>
      </c>
      <c r="C10271" s="10">
        <v>49070</v>
      </c>
      <c r="D10271" s="9">
        <v>893122882</v>
      </c>
      <c r="E10271" s="9" t="e">
        <f>INDEX(#REF!:#REF!,MATCH($D10271,#REF!:#REF!,0),MATCH(#REF!,#REF!:#REF!,0))</f>
        <v>#REF!</v>
      </c>
      <c r="F10271" s="9" t="e">
        <f>INDEX(#REF!:#REF!,MATCH($D10271,#REF!:#REF!,0),MATCH(#REF!,#REF!:#REF!,0))</f>
        <v>#REF!</v>
      </c>
    </row>
    <row r="10272" spans="1:6" ht="16.5" x14ac:dyDescent="0.3">
      <c r="A10272" s="9" t="s">
        <v>12053</v>
      </c>
      <c r="B10272" s="9" t="s">
        <v>2511</v>
      </c>
      <c r="C10272" s="10">
        <v>12188</v>
      </c>
      <c r="D10272" s="9">
        <v>2702941109</v>
      </c>
      <c r="E10272" s="9" t="e">
        <f>INDEX(#REF!:#REF!,MATCH($D10272,#REF!:#REF!,0),MATCH(#REF!,#REF!:#REF!,0))</f>
        <v>#REF!</v>
      </c>
      <c r="F10272" s="9" t="e">
        <f>INDEX(#REF!:#REF!,MATCH($D10272,#REF!:#REF!,0),MATCH(#REF!,#REF!:#REF!,0))</f>
        <v>#REF!</v>
      </c>
    </row>
    <row r="10273" spans="1:6" ht="16.5" x14ac:dyDescent="0.3">
      <c r="A10273" s="9" t="s">
        <v>12052</v>
      </c>
      <c r="B10273" s="9" t="s">
        <v>2115</v>
      </c>
      <c r="C10273" s="10">
        <v>13260</v>
      </c>
      <c r="D10273" s="9">
        <v>8115985503</v>
      </c>
      <c r="E10273" s="9" t="e">
        <f>INDEX(#REF!:#REF!,MATCH($D10273,#REF!:#REF!,0),MATCH(#REF!,#REF!:#REF!,0))</f>
        <v>#REF!</v>
      </c>
      <c r="F10273" s="9" t="e">
        <f>INDEX(#REF!:#REF!,MATCH($D10273,#REF!:#REF!,0),MATCH(#REF!,#REF!:#REF!,0))</f>
        <v>#REF!</v>
      </c>
    </row>
    <row r="10274" spans="1:6" ht="16.5" x14ac:dyDescent="0.3">
      <c r="A10274" s="9" t="s">
        <v>12051</v>
      </c>
      <c r="B10274" s="9" t="s">
        <v>2793</v>
      </c>
      <c r="C10274" s="10">
        <v>22122</v>
      </c>
      <c r="D10274" s="9">
        <v>6815475379</v>
      </c>
      <c r="E10274" s="9" t="e">
        <f>INDEX(#REF!:#REF!,MATCH($D10274,#REF!:#REF!,0),MATCH(#REF!,#REF!:#REF!,0))</f>
        <v>#REF!</v>
      </c>
      <c r="F10274" s="9" t="e">
        <f>INDEX(#REF!:#REF!,MATCH($D10274,#REF!:#REF!,0),MATCH(#REF!,#REF!:#REF!,0))</f>
        <v>#REF!</v>
      </c>
    </row>
    <row r="10275" spans="1:6" ht="16.5" x14ac:dyDescent="0.3">
      <c r="A10275" s="9" t="s">
        <v>12050</v>
      </c>
      <c r="B10275" s="9" t="s">
        <v>1979</v>
      </c>
      <c r="C10275" s="10">
        <v>35820</v>
      </c>
      <c r="D10275" s="9">
        <v>8249460030</v>
      </c>
      <c r="E10275" s="9" t="e">
        <f>INDEX(#REF!:#REF!,MATCH($D10275,#REF!:#REF!,0),MATCH(#REF!,#REF!:#REF!,0))</f>
        <v>#REF!</v>
      </c>
      <c r="F10275" s="9" t="e">
        <f>INDEX(#REF!:#REF!,MATCH($D10275,#REF!:#REF!,0),MATCH(#REF!,#REF!:#REF!,0))</f>
        <v>#REF!</v>
      </c>
    </row>
    <row r="10276" spans="1:6" ht="16.5" x14ac:dyDescent="0.3">
      <c r="A10276" s="9" t="s">
        <v>12049</v>
      </c>
      <c r="B10276" s="9" t="s">
        <v>3044</v>
      </c>
      <c r="C10276" s="10">
        <v>57325</v>
      </c>
      <c r="D10276" s="9">
        <v>5499856877</v>
      </c>
      <c r="E10276" s="9" t="e">
        <f>INDEX(#REF!:#REF!,MATCH($D10276,#REF!:#REF!,0),MATCH(#REF!,#REF!:#REF!,0))</f>
        <v>#REF!</v>
      </c>
      <c r="F10276" s="9" t="e">
        <f>INDEX(#REF!:#REF!,MATCH($D10276,#REF!:#REF!,0),MATCH(#REF!,#REF!:#REF!,0))</f>
        <v>#REF!</v>
      </c>
    </row>
    <row r="10277" spans="1:6" ht="16.5" x14ac:dyDescent="0.3">
      <c r="A10277" s="9" t="s">
        <v>12048</v>
      </c>
      <c r="B10277" s="9" t="s">
        <v>3222</v>
      </c>
      <c r="C10277" s="10">
        <v>28207</v>
      </c>
      <c r="D10277" s="9">
        <v>1192770250</v>
      </c>
      <c r="E10277" s="9" t="e">
        <f>INDEX(#REF!:#REF!,MATCH($D10277,#REF!:#REF!,0),MATCH(#REF!,#REF!:#REF!,0))</f>
        <v>#REF!</v>
      </c>
      <c r="F10277" s="9" t="e">
        <f>INDEX(#REF!:#REF!,MATCH($D10277,#REF!:#REF!,0),MATCH(#REF!,#REF!:#REF!,0))</f>
        <v>#REF!</v>
      </c>
    </row>
    <row r="10278" spans="1:6" ht="16.5" x14ac:dyDescent="0.3">
      <c r="A10278" s="9" t="s">
        <v>12047</v>
      </c>
      <c r="B10278" s="9" t="s">
        <v>2478</v>
      </c>
      <c r="C10278" s="10">
        <v>59844</v>
      </c>
      <c r="D10278" s="9">
        <v>502909099</v>
      </c>
      <c r="E10278" s="9" t="e">
        <f>INDEX(#REF!:#REF!,MATCH($D10278,#REF!:#REF!,0),MATCH(#REF!,#REF!:#REF!,0))</f>
        <v>#REF!</v>
      </c>
      <c r="F10278" s="9" t="e">
        <f>INDEX(#REF!:#REF!,MATCH($D10278,#REF!:#REF!,0),MATCH(#REF!,#REF!:#REF!,0))</f>
        <v>#REF!</v>
      </c>
    </row>
    <row r="10279" spans="1:6" ht="16.5" x14ac:dyDescent="0.3">
      <c r="A10279" s="9" t="s">
        <v>12046</v>
      </c>
      <c r="B10279" s="9" t="s">
        <v>2406</v>
      </c>
      <c r="C10279" s="10">
        <v>28373</v>
      </c>
      <c r="D10279" s="9">
        <v>8533410514</v>
      </c>
      <c r="E10279" s="9" t="e">
        <f>INDEX(#REF!:#REF!,MATCH($D10279,#REF!:#REF!,0),MATCH(#REF!,#REF!:#REF!,0))</f>
        <v>#REF!</v>
      </c>
      <c r="F10279" s="9" t="e">
        <f>INDEX(#REF!:#REF!,MATCH($D10279,#REF!:#REF!,0),MATCH(#REF!,#REF!:#REF!,0))</f>
        <v>#REF!</v>
      </c>
    </row>
    <row r="10280" spans="1:6" ht="16.5" x14ac:dyDescent="0.3">
      <c r="A10280" s="9" t="s">
        <v>12045</v>
      </c>
      <c r="B10280" s="9" t="s">
        <v>3177</v>
      </c>
      <c r="C10280" s="10">
        <v>25880</v>
      </c>
      <c r="D10280" s="9">
        <v>7957976743</v>
      </c>
      <c r="E10280" s="9" t="e">
        <f>INDEX(#REF!:#REF!,MATCH($D10280,#REF!:#REF!,0),MATCH(#REF!,#REF!:#REF!,0))</f>
        <v>#REF!</v>
      </c>
      <c r="F10280" s="9" t="e">
        <f>INDEX(#REF!:#REF!,MATCH($D10280,#REF!:#REF!,0),MATCH(#REF!,#REF!:#REF!,0))</f>
        <v>#REF!</v>
      </c>
    </row>
    <row r="10281" spans="1:6" ht="16.5" x14ac:dyDescent="0.3">
      <c r="A10281" s="9" t="s">
        <v>12044</v>
      </c>
      <c r="B10281" s="9" t="s">
        <v>2671</v>
      </c>
      <c r="C10281" s="10">
        <v>15538</v>
      </c>
      <c r="D10281" s="9">
        <v>4342145855</v>
      </c>
      <c r="E10281" s="9" t="e">
        <f>INDEX(#REF!:#REF!,MATCH($D10281,#REF!:#REF!,0),MATCH(#REF!,#REF!:#REF!,0))</f>
        <v>#REF!</v>
      </c>
      <c r="F10281" s="9" t="e">
        <f>INDEX(#REF!:#REF!,MATCH($D10281,#REF!:#REF!,0),MATCH(#REF!,#REF!:#REF!,0))</f>
        <v>#REF!</v>
      </c>
    </row>
    <row r="10282" spans="1:6" ht="16.5" x14ac:dyDescent="0.3">
      <c r="A10282" s="9" t="s">
        <v>12043</v>
      </c>
      <c r="B10282" s="9" t="s">
        <v>2075</v>
      </c>
      <c r="C10282" s="10">
        <v>48647</v>
      </c>
      <c r="D10282" s="9">
        <v>701563818</v>
      </c>
      <c r="E10282" s="9" t="e">
        <f>INDEX(#REF!:#REF!,MATCH($D10282,#REF!:#REF!,0),MATCH(#REF!,#REF!:#REF!,0))</f>
        <v>#REF!</v>
      </c>
      <c r="F10282" s="9" t="e">
        <f>INDEX(#REF!:#REF!,MATCH($D10282,#REF!:#REF!,0),MATCH(#REF!,#REF!:#REF!,0))</f>
        <v>#REF!</v>
      </c>
    </row>
    <row r="10283" spans="1:6" ht="16.5" x14ac:dyDescent="0.3">
      <c r="A10283" s="9" t="s">
        <v>12042</v>
      </c>
      <c r="B10283" s="9" t="s">
        <v>2610</v>
      </c>
      <c r="C10283" s="10">
        <v>38145</v>
      </c>
      <c r="D10283" s="9">
        <v>1565607864</v>
      </c>
      <c r="E10283" s="9" t="e">
        <f>INDEX(#REF!:#REF!,MATCH($D10283,#REF!:#REF!,0),MATCH(#REF!,#REF!:#REF!,0))</f>
        <v>#REF!</v>
      </c>
      <c r="F10283" s="9" t="e">
        <f>INDEX(#REF!:#REF!,MATCH($D10283,#REF!:#REF!,0),MATCH(#REF!,#REF!:#REF!,0))</f>
        <v>#REF!</v>
      </c>
    </row>
    <row r="10284" spans="1:6" ht="16.5" x14ac:dyDescent="0.3">
      <c r="A10284" s="9" t="s">
        <v>12041</v>
      </c>
      <c r="B10284" s="9" t="s">
        <v>2713</v>
      </c>
      <c r="C10284" s="10">
        <v>42479</v>
      </c>
      <c r="D10284" s="9">
        <v>8904404991</v>
      </c>
      <c r="E10284" s="9" t="e">
        <f>INDEX(#REF!:#REF!,MATCH($D10284,#REF!:#REF!,0),MATCH(#REF!,#REF!:#REF!,0))</f>
        <v>#REF!</v>
      </c>
      <c r="F10284" s="9" t="e">
        <f>INDEX(#REF!:#REF!,MATCH($D10284,#REF!:#REF!,0),MATCH(#REF!,#REF!:#REF!,0))</f>
        <v>#REF!</v>
      </c>
    </row>
    <row r="10285" spans="1:6" ht="16.5" x14ac:dyDescent="0.3">
      <c r="A10285" s="9" t="s">
        <v>12040</v>
      </c>
      <c r="B10285" s="9" t="s">
        <v>2548</v>
      </c>
      <c r="C10285" s="10">
        <v>47392</v>
      </c>
      <c r="D10285" s="9">
        <v>492630925</v>
      </c>
      <c r="E10285" s="9" t="e">
        <f>INDEX(#REF!:#REF!,MATCH($D10285,#REF!:#REF!,0),MATCH(#REF!,#REF!:#REF!,0))</f>
        <v>#REF!</v>
      </c>
      <c r="F10285" s="9" t="e">
        <f>INDEX(#REF!:#REF!,MATCH($D10285,#REF!:#REF!,0),MATCH(#REF!,#REF!:#REF!,0))</f>
        <v>#REF!</v>
      </c>
    </row>
    <row r="10286" spans="1:6" ht="16.5" x14ac:dyDescent="0.3">
      <c r="A10286" s="9" t="s">
        <v>12039</v>
      </c>
      <c r="B10286" s="9" t="s">
        <v>2532</v>
      </c>
      <c r="C10286" s="10">
        <v>25232</v>
      </c>
      <c r="D10286" s="9">
        <v>3513651333</v>
      </c>
      <c r="E10286" s="9" t="e">
        <f>INDEX(#REF!:#REF!,MATCH($D10286,#REF!:#REF!,0),MATCH(#REF!,#REF!:#REF!,0))</f>
        <v>#REF!</v>
      </c>
      <c r="F10286" s="9" t="e">
        <f>INDEX(#REF!:#REF!,MATCH($D10286,#REF!:#REF!,0),MATCH(#REF!,#REF!:#REF!,0))</f>
        <v>#REF!</v>
      </c>
    </row>
    <row r="10287" spans="1:6" ht="16.5" x14ac:dyDescent="0.3">
      <c r="A10287" s="9" t="s">
        <v>12038</v>
      </c>
      <c r="B10287" s="9" t="s">
        <v>2293</v>
      </c>
      <c r="C10287" s="10">
        <v>26908</v>
      </c>
      <c r="D10287" s="9">
        <v>5629875752</v>
      </c>
      <c r="E10287" s="9" t="e">
        <f>INDEX(#REF!:#REF!,MATCH($D10287,#REF!:#REF!,0),MATCH(#REF!,#REF!:#REF!,0))</f>
        <v>#REF!</v>
      </c>
      <c r="F10287" s="9" t="e">
        <f>INDEX(#REF!:#REF!,MATCH($D10287,#REF!:#REF!,0),MATCH(#REF!,#REF!:#REF!,0))</f>
        <v>#REF!</v>
      </c>
    </row>
    <row r="10288" spans="1:6" ht="16.5" x14ac:dyDescent="0.3">
      <c r="A10288" s="9" t="s">
        <v>12037</v>
      </c>
      <c r="B10288" s="9" t="s">
        <v>2161</v>
      </c>
      <c r="C10288" s="10">
        <v>21268</v>
      </c>
      <c r="D10288" s="9">
        <v>7635344498</v>
      </c>
      <c r="E10288" s="9" t="e">
        <f>INDEX(#REF!:#REF!,MATCH($D10288,#REF!:#REF!,0),MATCH(#REF!,#REF!:#REF!,0))</f>
        <v>#REF!</v>
      </c>
      <c r="F10288" s="9" t="e">
        <f>INDEX(#REF!:#REF!,MATCH($D10288,#REF!:#REF!,0),MATCH(#REF!,#REF!:#REF!,0))</f>
        <v>#REF!</v>
      </c>
    </row>
    <row r="10289" spans="1:6" ht="16.5" x14ac:dyDescent="0.3">
      <c r="A10289" s="9" t="s">
        <v>12036</v>
      </c>
      <c r="B10289" s="9" t="s">
        <v>1965</v>
      </c>
      <c r="C10289" s="10">
        <v>42616</v>
      </c>
      <c r="D10289" s="9">
        <v>6819637888</v>
      </c>
      <c r="E10289" s="9" t="e">
        <f>INDEX(#REF!:#REF!,MATCH($D10289,#REF!:#REF!,0),MATCH(#REF!,#REF!:#REF!,0))</f>
        <v>#REF!</v>
      </c>
      <c r="F10289" s="9" t="e">
        <f>INDEX(#REF!:#REF!,MATCH($D10289,#REF!:#REF!,0),MATCH(#REF!,#REF!:#REF!,0))</f>
        <v>#REF!</v>
      </c>
    </row>
    <row r="10290" spans="1:6" ht="16.5" x14ac:dyDescent="0.3">
      <c r="A10290" s="9" t="s">
        <v>12035</v>
      </c>
      <c r="B10290" s="9" t="s">
        <v>2013</v>
      </c>
      <c r="C10290" s="10">
        <v>32925</v>
      </c>
      <c r="D10290" s="9">
        <v>6279928705</v>
      </c>
      <c r="E10290" s="9" t="e">
        <f>INDEX(#REF!:#REF!,MATCH($D10290,#REF!:#REF!,0),MATCH(#REF!,#REF!:#REF!,0))</f>
        <v>#REF!</v>
      </c>
      <c r="F10290" s="9" t="e">
        <f>INDEX(#REF!:#REF!,MATCH($D10290,#REF!:#REF!,0),MATCH(#REF!,#REF!:#REF!,0))</f>
        <v>#REF!</v>
      </c>
    </row>
    <row r="10291" spans="1:6" ht="16.5" x14ac:dyDescent="0.3">
      <c r="A10291" s="9" t="s">
        <v>12034</v>
      </c>
      <c r="B10291" s="9" t="s">
        <v>2404</v>
      </c>
      <c r="C10291" s="10">
        <v>59107</v>
      </c>
      <c r="D10291" s="9">
        <v>9726873223</v>
      </c>
      <c r="E10291" s="9" t="e">
        <f>INDEX(#REF!:#REF!,MATCH($D10291,#REF!:#REF!,0),MATCH(#REF!,#REF!:#REF!,0))</f>
        <v>#REF!</v>
      </c>
      <c r="F10291" s="9" t="e">
        <f>INDEX(#REF!:#REF!,MATCH($D10291,#REF!:#REF!,0),MATCH(#REF!,#REF!:#REF!,0))</f>
        <v>#REF!</v>
      </c>
    </row>
    <row r="10292" spans="1:6" ht="16.5" x14ac:dyDescent="0.3">
      <c r="A10292" s="9" t="s">
        <v>12033</v>
      </c>
      <c r="B10292" s="9" t="s">
        <v>2856</v>
      </c>
      <c r="C10292" s="10">
        <v>36959</v>
      </c>
      <c r="D10292" s="9">
        <v>8047841793</v>
      </c>
      <c r="E10292" s="9" t="e">
        <f>INDEX(#REF!:#REF!,MATCH($D10292,#REF!:#REF!,0),MATCH(#REF!,#REF!:#REF!,0))</f>
        <v>#REF!</v>
      </c>
      <c r="F10292" s="9" t="e">
        <f>INDEX(#REF!:#REF!,MATCH($D10292,#REF!:#REF!,0),MATCH(#REF!,#REF!:#REF!,0))</f>
        <v>#REF!</v>
      </c>
    </row>
    <row r="10293" spans="1:6" ht="16.5" x14ac:dyDescent="0.3">
      <c r="A10293" s="9" t="s">
        <v>12032</v>
      </c>
      <c r="B10293" s="9" t="s">
        <v>2158</v>
      </c>
      <c r="C10293" s="10">
        <v>12714</v>
      </c>
      <c r="D10293" s="9">
        <v>502909099</v>
      </c>
      <c r="E10293" s="9" t="e">
        <f>INDEX(#REF!:#REF!,MATCH($D10293,#REF!:#REF!,0),MATCH(#REF!,#REF!:#REF!,0))</f>
        <v>#REF!</v>
      </c>
      <c r="F10293" s="9" t="e">
        <f>INDEX(#REF!:#REF!,MATCH($D10293,#REF!:#REF!,0),MATCH(#REF!,#REF!:#REF!,0))</f>
        <v>#REF!</v>
      </c>
    </row>
    <row r="10294" spans="1:6" ht="16.5" x14ac:dyDescent="0.3">
      <c r="A10294" s="9" t="s">
        <v>12031</v>
      </c>
      <c r="B10294" s="9" t="s">
        <v>2541</v>
      </c>
      <c r="C10294" s="10">
        <v>10045</v>
      </c>
      <c r="D10294" s="9">
        <v>5403399259</v>
      </c>
      <c r="E10294" s="9" t="e">
        <f>INDEX(#REF!:#REF!,MATCH($D10294,#REF!:#REF!,0),MATCH(#REF!,#REF!:#REF!,0))</f>
        <v>#REF!</v>
      </c>
      <c r="F10294" s="9" t="e">
        <f>INDEX(#REF!:#REF!,MATCH($D10294,#REF!:#REF!,0),MATCH(#REF!,#REF!:#REF!,0))</f>
        <v>#REF!</v>
      </c>
    </row>
    <row r="10295" spans="1:6" ht="16.5" x14ac:dyDescent="0.3">
      <c r="A10295" s="9" t="s">
        <v>12030</v>
      </c>
      <c r="B10295" s="9" t="s">
        <v>1959</v>
      </c>
      <c r="C10295" s="10">
        <v>56340</v>
      </c>
      <c r="D10295" s="9">
        <v>2809344809</v>
      </c>
      <c r="E10295" s="9" t="e">
        <f>INDEX(#REF!:#REF!,MATCH($D10295,#REF!:#REF!,0),MATCH(#REF!,#REF!:#REF!,0))</f>
        <v>#REF!</v>
      </c>
      <c r="F10295" s="9" t="e">
        <f>INDEX(#REF!:#REF!,MATCH($D10295,#REF!:#REF!,0),MATCH(#REF!,#REF!:#REF!,0))</f>
        <v>#REF!</v>
      </c>
    </row>
    <row r="10296" spans="1:6" ht="16.5" x14ac:dyDescent="0.3">
      <c r="A10296" s="9" t="s">
        <v>12029</v>
      </c>
      <c r="B10296" s="9" t="s">
        <v>3222</v>
      </c>
      <c r="C10296" s="10">
        <v>20527</v>
      </c>
      <c r="D10296" s="9">
        <v>4256220232</v>
      </c>
      <c r="E10296" s="9" t="e">
        <f>INDEX(#REF!:#REF!,MATCH($D10296,#REF!:#REF!,0),MATCH(#REF!,#REF!:#REF!,0))</f>
        <v>#REF!</v>
      </c>
      <c r="F10296" s="9" t="e">
        <f>INDEX(#REF!:#REF!,MATCH($D10296,#REF!:#REF!,0),MATCH(#REF!,#REF!:#REF!,0))</f>
        <v>#REF!</v>
      </c>
    </row>
    <row r="10297" spans="1:6" ht="16.5" x14ac:dyDescent="0.3">
      <c r="A10297" s="9" t="s">
        <v>12028</v>
      </c>
      <c r="B10297" s="9" t="s">
        <v>2021</v>
      </c>
      <c r="C10297" s="10">
        <v>55987</v>
      </c>
      <c r="D10297" s="9">
        <v>7286297414</v>
      </c>
      <c r="E10297" s="9" t="e">
        <f>INDEX(#REF!:#REF!,MATCH($D10297,#REF!:#REF!,0),MATCH(#REF!,#REF!:#REF!,0))</f>
        <v>#REF!</v>
      </c>
      <c r="F10297" s="9" t="e">
        <f>INDEX(#REF!:#REF!,MATCH($D10297,#REF!:#REF!,0),MATCH(#REF!,#REF!:#REF!,0))</f>
        <v>#REF!</v>
      </c>
    </row>
    <row r="10298" spans="1:6" ht="16.5" x14ac:dyDescent="0.3">
      <c r="A10298" s="9" t="s">
        <v>12027</v>
      </c>
      <c r="B10298" s="9" t="s">
        <v>2151</v>
      </c>
      <c r="C10298" s="10">
        <v>22824</v>
      </c>
      <c r="D10298" s="9">
        <v>4184483038</v>
      </c>
      <c r="E10298" s="9" t="e">
        <f>INDEX(#REF!:#REF!,MATCH($D10298,#REF!:#REF!,0),MATCH(#REF!,#REF!:#REF!,0))</f>
        <v>#REF!</v>
      </c>
      <c r="F10298" s="9" t="e">
        <f>INDEX(#REF!:#REF!,MATCH($D10298,#REF!:#REF!,0),MATCH(#REF!,#REF!:#REF!,0))</f>
        <v>#REF!</v>
      </c>
    </row>
    <row r="10299" spans="1:6" ht="16.5" x14ac:dyDescent="0.3">
      <c r="A10299" s="9" t="s">
        <v>12026</v>
      </c>
      <c r="B10299" s="9" t="s">
        <v>2727</v>
      </c>
      <c r="C10299" s="10">
        <v>18057</v>
      </c>
      <c r="D10299" s="9">
        <v>8685064791</v>
      </c>
      <c r="E10299" s="9" t="e">
        <f>INDEX(#REF!:#REF!,MATCH($D10299,#REF!:#REF!,0),MATCH(#REF!,#REF!:#REF!,0))</f>
        <v>#REF!</v>
      </c>
      <c r="F10299" s="9" t="e">
        <f>INDEX(#REF!:#REF!,MATCH($D10299,#REF!:#REF!,0),MATCH(#REF!,#REF!:#REF!,0))</f>
        <v>#REF!</v>
      </c>
    </row>
    <row r="10300" spans="1:6" ht="16.5" x14ac:dyDescent="0.3">
      <c r="A10300" s="9" t="s">
        <v>12025</v>
      </c>
      <c r="B10300" s="9" t="s">
        <v>2595</v>
      </c>
      <c r="C10300" s="10">
        <v>18468</v>
      </c>
      <c r="D10300" s="9">
        <v>6961242316</v>
      </c>
      <c r="E10300" s="9" t="e">
        <f>INDEX(#REF!:#REF!,MATCH($D10300,#REF!:#REF!,0),MATCH(#REF!,#REF!:#REF!,0))</f>
        <v>#REF!</v>
      </c>
      <c r="F10300" s="9" t="e">
        <f>INDEX(#REF!:#REF!,MATCH($D10300,#REF!:#REF!,0),MATCH(#REF!,#REF!:#REF!,0))</f>
        <v>#REF!</v>
      </c>
    </row>
    <row r="10301" spans="1:6" ht="16.5" x14ac:dyDescent="0.3">
      <c r="A10301" s="9" t="s">
        <v>12024</v>
      </c>
      <c r="B10301" s="9" t="s">
        <v>2831</v>
      </c>
      <c r="C10301" s="10">
        <v>24482</v>
      </c>
      <c r="D10301" s="9">
        <v>2060025532</v>
      </c>
      <c r="E10301" s="9" t="e">
        <f>INDEX(#REF!:#REF!,MATCH($D10301,#REF!:#REF!,0),MATCH(#REF!,#REF!:#REF!,0))</f>
        <v>#REF!</v>
      </c>
      <c r="F10301" s="9" t="e">
        <f>INDEX(#REF!:#REF!,MATCH($D10301,#REF!:#REF!,0),MATCH(#REF!,#REF!:#REF!,0))</f>
        <v>#REF!</v>
      </c>
    </row>
    <row r="10302" spans="1:6" ht="16.5" x14ac:dyDescent="0.3">
      <c r="A10302" s="9" t="s">
        <v>12023</v>
      </c>
      <c r="B10302" s="9" t="s">
        <v>2056</v>
      </c>
      <c r="C10302" s="10">
        <v>41099</v>
      </c>
      <c r="D10302" s="9">
        <v>7493076952</v>
      </c>
      <c r="E10302" s="9" t="e">
        <f>INDEX(#REF!:#REF!,MATCH($D10302,#REF!:#REF!,0),MATCH(#REF!,#REF!:#REF!,0))</f>
        <v>#REF!</v>
      </c>
      <c r="F10302" s="9" t="e">
        <f>INDEX(#REF!:#REF!,MATCH($D10302,#REF!:#REF!,0),MATCH(#REF!,#REF!:#REF!,0))</f>
        <v>#REF!</v>
      </c>
    </row>
    <row r="10303" spans="1:6" ht="16.5" x14ac:dyDescent="0.3">
      <c r="A10303" s="9" t="s">
        <v>12022</v>
      </c>
      <c r="B10303" s="9" t="s">
        <v>2783</v>
      </c>
      <c r="C10303" s="10">
        <v>15472</v>
      </c>
      <c r="D10303" s="9">
        <v>3580617389</v>
      </c>
      <c r="E10303" s="9" t="e">
        <f>INDEX(#REF!:#REF!,MATCH($D10303,#REF!:#REF!,0),MATCH(#REF!,#REF!:#REF!,0))</f>
        <v>#REF!</v>
      </c>
      <c r="F10303" s="9" t="e">
        <f>INDEX(#REF!:#REF!,MATCH($D10303,#REF!:#REF!,0),MATCH(#REF!,#REF!:#REF!,0))</f>
        <v>#REF!</v>
      </c>
    </row>
    <row r="10304" spans="1:6" ht="16.5" x14ac:dyDescent="0.3">
      <c r="A10304" s="9" t="s">
        <v>12021</v>
      </c>
      <c r="B10304" s="9" t="s">
        <v>2029</v>
      </c>
      <c r="C10304" s="10">
        <v>52360</v>
      </c>
      <c r="D10304" s="9">
        <v>8302317314</v>
      </c>
      <c r="E10304" s="9" t="e">
        <f>INDEX(#REF!:#REF!,MATCH($D10304,#REF!:#REF!,0),MATCH(#REF!,#REF!:#REF!,0))</f>
        <v>#REF!</v>
      </c>
      <c r="F10304" s="9" t="e">
        <f>INDEX(#REF!:#REF!,MATCH($D10304,#REF!:#REF!,0),MATCH(#REF!,#REF!:#REF!,0))</f>
        <v>#REF!</v>
      </c>
    </row>
    <row r="10305" spans="1:6" ht="16.5" x14ac:dyDescent="0.3">
      <c r="A10305" s="9" t="s">
        <v>12020</v>
      </c>
      <c r="B10305" s="9" t="s">
        <v>2312</v>
      </c>
      <c r="C10305" s="10">
        <v>50218</v>
      </c>
      <c r="D10305" s="9">
        <v>3597778305</v>
      </c>
      <c r="E10305" s="9" t="e">
        <f>INDEX(#REF!:#REF!,MATCH($D10305,#REF!:#REF!,0),MATCH(#REF!,#REF!:#REF!,0))</f>
        <v>#REF!</v>
      </c>
      <c r="F10305" s="9" t="e">
        <f>INDEX(#REF!:#REF!,MATCH($D10305,#REF!:#REF!,0),MATCH(#REF!,#REF!:#REF!,0))</f>
        <v>#REF!</v>
      </c>
    </row>
    <row r="10306" spans="1:6" ht="16.5" x14ac:dyDescent="0.3">
      <c r="A10306" s="9" t="s">
        <v>12019</v>
      </c>
      <c r="B10306" s="9" t="s">
        <v>1973</v>
      </c>
      <c r="C10306" s="10">
        <v>35847</v>
      </c>
      <c r="D10306" s="9">
        <v>4997183822</v>
      </c>
      <c r="E10306" s="9" t="e">
        <f>INDEX(#REF!:#REF!,MATCH($D10306,#REF!:#REF!,0),MATCH(#REF!,#REF!:#REF!,0))</f>
        <v>#REF!</v>
      </c>
      <c r="F10306" s="9" t="e">
        <f>INDEX(#REF!:#REF!,MATCH($D10306,#REF!:#REF!,0),MATCH(#REF!,#REF!:#REF!,0))</f>
        <v>#REF!</v>
      </c>
    </row>
    <row r="10307" spans="1:6" ht="16.5" x14ac:dyDescent="0.3">
      <c r="A10307" s="9" t="s">
        <v>12018</v>
      </c>
      <c r="B10307" s="9" t="s">
        <v>2163</v>
      </c>
      <c r="C10307" s="10">
        <v>11145</v>
      </c>
      <c r="D10307" s="9">
        <v>8685064791</v>
      </c>
      <c r="E10307" s="9" t="e">
        <f>INDEX(#REF!:#REF!,MATCH($D10307,#REF!:#REF!,0),MATCH(#REF!,#REF!:#REF!,0))</f>
        <v>#REF!</v>
      </c>
      <c r="F10307" s="9" t="e">
        <f>INDEX(#REF!:#REF!,MATCH($D10307,#REF!:#REF!,0),MATCH(#REF!,#REF!:#REF!,0))</f>
        <v>#REF!</v>
      </c>
    </row>
    <row r="10308" spans="1:6" ht="16.5" x14ac:dyDescent="0.3">
      <c r="A10308" s="9" t="s">
        <v>12017</v>
      </c>
      <c r="B10308" s="9" t="s">
        <v>3098</v>
      </c>
      <c r="C10308" s="10">
        <v>57453</v>
      </c>
      <c r="D10308" s="9">
        <v>1425230725</v>
      </c>
      <c r="E10308" s="9" t="e">
        <f>INDEX(#REF!:#REF!,MATCH($D10308,#REF!:#REF!,0),MATCH(#REF!,#REF!:#REF!,0))</f>
        <v>#REF!</v>
      </c>
      <c r="F10308" s="9" t="e">
        <f>INDEX(#REF!:#REF!,MATCH($D10308,#REF!:#REF!,0),MATCH(#REF!,#REF!:#REF!,0))</f>
        <v>#REF!</v>
      </c>
    </row>
    <row r="10309" spans="1:6" ht="16.5" x14ac:dyDescent="0.3">
      <c r="A10309" s="9" t="s">
        <v>12016</v>
      </c>
      <c r="B10309" s="9" t="s">
        <v>2831</v>
      </c>
      <c r="C10309" s="10">
        <v>22505</v>
      </c>
      <c r="D10309" s="9">
        <v>1887308636</v>
      </c>
      <c r="E10309" s="9" t="e">
        <f>INDEX(#REF!:#REF!,MATCH($D10309,#REF!:#REF!,0),MATCH(#REF!,#REF!:#REF!,0))</f>
        <v>#REF!</v>
      </c>
      <c r="F10309" s="9" t="e">
        <f>INDEX(#REF!:#REF!,MATCH($D10309,#REF!:#REF!,0),MATCH(#REF!,#REF!:#REF!,0))</f>
        <v>#REF!</v>
      </c>
    </row>
    <row r="10310" spans="1:6" ht="16.5" x14ac:dyDescent="0.3">
      <c r="A10310" s="9" t="s">
        <v>12015</v>
      </c>
      <c r="B10310" s="9" t="s">
        <v>2381</v>
      </c>
      <c r="C10310" s="10">
        <v>50339</v>
      </c>
      <c r="D10310" s="9">
        <v>3219526055</v>
      </c>
      <c r="E10310" s="9" t="e">
        <f>INDEX(#REF!:#REF!,MATCH($D10310,#REF!:#REF!,0),MATCH(#REF!,#REF!:#REF!,0))</f>
        <v>#REF!</v>
      </c>
      <c r="F10310" s="9" t="e">
        <f>INDEX(#REF!:#REF!,MATCH($D10310,#REF!:#REF!,0),MATCH(#REF!,#REF!:#REF!,0))</f>
        <v>#REF!</v>
      </c>
    </row>
    <row r="10311" spans="1:6" ht="16.5" x14ac:dyDescent="0.3">
      <c r="A10311" s="9" t="s">
        <v>12014</v>
      </c>
      <c r="B10311" s="9" t="s">
        <v>2373</v>
      </c>
      <c r="C10311" s="10">
        <v>33270</v>
      </c>
      <c r="D10311" s="9">
        <v>2083520173</v>
      </c>
      <c r="E10311" s="9" t="e">
        <f>INDEX(#REF!:#REF!,MATCH($D10311,#REF!:#REF!,0),MATCH(#REF!,#REF!:#REF!,0))</f>
        <v>#REF!</v>
      </c>
      <c r="F10311" s="9" t="e">
        <f>INDEX(#REF!:#REF!,MATCH($D10311,#REF!:#REF!,0),MATCH(#REF!,#REF!:#REF!,0))</f>
        <v>#REF!</v>
      </c>
    </row>
    <row r="10312" spans="1:6" ht="16.5" x14ac:dyDescent="0.3">
      <c r="A10312" s="9" t="s">
        <v>12013</v>
      </c>
      <c r="B10312" s="9" t="s">
        <v>2662</v>
      </c>
      <c r="C10312" s="10">
        <v>34327</v>
      </c>
      <c r="D10312" s="9">
        <v>7635344498</v>
      </c>
      <c r="E10312" s="9" t="e">
        <f>INDEX(#REF!:#REF!,MATCH($D10312,#REF!:#REF!,0),MATCH(#REF!,#REF!:#REF!,0))</f>
        <v>#REF!</v>
      </c>
      <c r="F10312" s="9" t="e">
        <f>INDEX(#REF!:#REF!,MATCH($D10312,#REF!:#REF!,0),MATCH(#REF!,#REF!:#REF!,0))</f>
        <v>#REF!</v>
      </c>
    </row>
    <row r="10313" spans="1:6" ht="16.5" x14ac:dyDescent="0.3">
      <c r="A10313" s="9" t="s">
        <v>12012</v>
      </c>
      <c r="B10313" s="9" t="s">
        <v>2396</v>
      </c>
      <c r="C10313" s="10">
        <v>19738</v>
      </c>
      <c r="D10313" s="9">
        <v>8519669638</v>
      </c>
      <c r="E10313" s="9" t="e">
        <f>INDEX(#REF!:#REF!,MATCH($D10313,#REF!:#REF!,0),MATCH(#REF!,#REF!:#REF!,0))</f>
        <v>#REF!</v>
      </c>
      <c r="F10313" s="9" t="e">
        <f>INDEX(#REF!:#REF!,MATCH($D10313,#REF!:#REF!,0),MATCH(#REF!,#REF!:#REF!,0))</f>
        <v>#REF!</v>
      </c>
    </row>
    <row r="10314" spans="1:6" ht="16.5" x14ac:dyDescent="0.3">
      <c r="A10314" s="9" t="s">
        <v>12011</v>
      </c>
      <c r="B10314" s="9" t="s">
        <v>2557</v>
      </c>
      <c r="C10314" s="10">
        <v>59793</v>
      </c>
      <c r="D10314" s="9">
        <v>7402856011</v>
      </c>
      <c r="E10314" s="9" t="e">
        <f>INDEX(#REF!:#REF!,MATCH($D10314,#REF!:#REF!,0),MATCH(#REF!,#REF!:#REF!,0))</f>
        <v>#REF!</v>
      </c>
      <c r="F10314" s="9" t="e">
        <f>INDEX(#REF!:#REF!,MATCH($D10314,#REF!:#REF!,0),MATCH(#REF!,#REF!:#REF!,0))</f>
        <v>#REF!</v>
      </c>
    </row>
    <row r="10315" spans="1:6" ht="16.5" x14ac:dyDescent="0.3">
      <c r="A10315" s="9" t="s">
        <v>12010</v>
      </c>
      <c r="B10315" s="9" t="s">
        <v>2418</v>
      </c>
      <c r="C10315" s="10">
        <v>52781</v>
      </c>
      <c r="D10315" s="9">
        <v>5629875752</v>
      </c>
      <c r="E10315" s="9" t="e">
        <f>INDEX(#REF!:#REF!,MATCH($D10315,#REF!:#REF!,0),MATCH(#REF!,#REF!:#REF!,0))</f>
        <v>#REF!</v>
      </c>
      <c r="F10315" s="9" t="e">
        <f>INDEX(#REF!:#REF!,MATCH($D10315,#REF!:#REF!,0),MATCH(#REF!,#REF!:#REF!,0))</f>
        <v>#REF!</v>
      </c>
    </row>
    <row r="10316" spans="1:6" ht="16.5" x14ac:dyDescent="0.3">
      <c r="A10316" s="9" t="s">
        <v>12009</v>
      </c>
      <c r="B10316" s="9" t="s">
        <v>2559</v>
      </c>
      <c r="C10316" s="10">
        <v>35017</v>
      </c>
      <c r="D10316" s="9">
        <v>8757371024</v>
      </c>
      <c r="E10316" s="9" t="e">
        <f>INDEX(#REF!:#REF!,MATCH($D10316,#REF!:#REF!,0),MATCH(#REF!,#REF!:#REF!,0))</f>
        <v>#REF!</v>
      </c>
      <c r="F10316" s="9" t="e">
        <f>INDEX(#REF!:#REF!,MATCH($D10316,#REF!:#REF!,0),MATCH(#REF!,#REF!:#REF!,0))</f>
        <v>#REF!</v>
      </c>
    </row>
    <row r="10317" spans="1:6" ht="16.5" x14ac:dyDescent="0.3">
      <c r="A10317" s="9" t="s">
        <v>12008</v>
      </c>
      <c r="B10317" s="9" t="s">
        <v>3856</v>
      </c>
      <c r="C10317" s="10">
        <v>31682</v>
      </c>
      <c r="D10317" s="9">
        <v>8264394108</v>
      </c>
      <c r="E10317" s="9" t="e">
        <f>INDEX(#REF!:#REF!,MATCH($D10317,#REF!:#REF!,0),MATCH(#REF!,#REF!:#REF!,0))</f>
        <v>#REF!</v>
      </c>
      <c r="F10317" s="9" t="e">
        <f>INDEX(#REF!:#REF!,MATCH($D10317,#REF!:#REF!,0),MATCH(#REF!,#REF!:#REF!,0))</f>
        <v>#REF!</v>
      </c>
    </row>
    <row r="10318" spans="1:6" ht="16.5" x14ac:dyDescent="0.3">
      <c r="A10318" s="9" t="s">
        <v>12007</v>
      </c>
      <c r="B10318" s="9" t="s">
        <v>1963</v>
      </c>
      <c r="C10318" s="10">
        <v>17302</v>
      </c>
      <c r="D10318" s="9">
        <v>8533410514</v>
      </c>
      <c r="E10318" s="9" t="e">
        <f>INDEX(#REF!:#REF!,MATCH($D10318,#REF!:#REF!,0),MATCH(#REF!,#REF!:#REF!,0))</f>
        <v>#REF!</v>
      </c>
      <c r="F10318" s="9" t="e">
        <f>INDEX(#REF!:#REF!,MATCH($D10318,#REF!:#REF!,0),MATCH(#REF!,#REF!:#REF!,0))</f>
        <v>#REF!</v>
      </c>
    </row>
    <row r="10319" spans="1:6" ht="16.5" x14ac:dyDescent="0.3">
      <c r="A10319" s="9" t="s">
        <v>12006</v>
      </c>
      <c r="B10319" s="9" t="s">
        <v>1945</v>
      </c>
      <c r="C10319" s="10">
        <v>46441</v>
      </c>
      <c r="D10319" s="9">
        <v>5814713100</v>
      </c>
      <c r="E10319" s="9" t="e">
        <f>INDEX(#REF!:#REF!,MATCH($D10319,#REF!:#REF!,0),MATCH(#REF!,#REF!:#REF!,0))</f>
        <v>#REF!</v>
      </c>
      <c r="F10319" s="9" t="e">
        <f>INDEX(#REF!:#REF!,MATCH($D10319,#REF!:#REF!,0),MATCH(#REF!,#REF!:#REF!,0))</f>
        <v>#REF!</v>
      </c>
    </row>
    <row r="10320" spans="1:6" ht="16.5" x14ac:dyDescent="0.3">
      <c r="A10320" s="9" t="s">
        <v>12005</v>
      </c>
      <c r="B10320" s="9" t="s">
        <v>2568</v>
      </c>
      <c r="C10320" s="10">
        <v>40209</v>
      </c>
      <c r="D10320" s="9">
        <v>6961242316</v>
      </c>
      <c r="E10320" s="9" t="e">
        <f>INDEX(#REF!:#REF!,MATCH($D10320,#REF!:#REF!,0),MATCH(#REF!,#REF!:#REF!,0))</f>
        <v>#REF!</v>
      </c>
      <c r="F10320" s="9" t="e">
        <f>INDEX(#REF!:#REF!,MATCH($D10320,#REF!:#REF!,0),MATCH(#REF!,#REF!:#REF!,0))</f>
        <v>#REF!</v>
      </c>
    </row>
    <row r="10321" spans="1:6" ht="16.5" x14ac:dyDescent="0.3">
      <c r="A10321" s="9" t="s">
        <v>12004</v>
      </c>
      <c r="B10321" s="9" t="s">
        <v>2075</v>
      </c>
      <c r="C10321" s="10">
        <v>19667</v>
      </c>
      <c r="D10321" s="9">
        <v>8875305560</v>
      </c>
      <c r="E10321" s="9" t="e">
        <f>INDEX(#REF!:#REF!,MATCH($D10321,#REF!:#REF!,0),MATCH(#REF!,#REF!:#REF!,0))</f>
        <v>#REF!</v>
      </c>
      <c r="F10321" s="9" t="e">
        <f>INDEX(#REF!:#REF!,MATCH($D10321,#REF!:#REF!,0),MATCH(#REF!,#REF!:#REF!,0))</f>
        <v>#REF!</v>
      </c>
    </row>
    <row r="10322" spans="1:6" ht="16.5" x14ac:dyDescent="0.3">
      <c r="A10322" s="9" t="s">
        <v>12003</v>
      </c>
      <c r="B10322" s="9" t="s">
        <v>2392</v>
      </c>
      <c r="C10322" s="10">
        <v>13952</v>
      </c>
      <c r="D10322" s="9">
        <v>3516592710</v>
      </c>
      <c r="E10322" s="9" t="e">
        <f>INDEX(#REF!:#REF!,MATCH($D10322,#REF!:#REF!,0),MATCH(#REF!,#REF!:#REF!,0))</f>
        <v>#REF!</v>
      </c>
      <c r="F10322" s="9" t="e">
        <f>INDEX(#REF!:#REF!,MATCH($D10322,#REF!:#REF!,0),MATCH(#REF!,#REF!:#REF!,0))</f>
        <v>#REF!</v>
      </c>
    </row>
    <row r="10323" spans="1:6" ht="16.5" x14ac:dyDescent="0.3">
      <c r="A10323" s="9" t="s">
        <v>12002</v>
      </c>
      <c r="B10323" s="9" t="s">
        <v>2602</v>
      </c>
      <c r="C10323" s="10">
        <v>39097</v>
      </c>
      <c r="D10323" s="9">
        <v>7273123196</v>
      </c>
      <c r="E10323" s="9" t="e">
        <f>INDEX(#REF!:#REF!,MATCH($D10323,#REF!:#REF!,0),MATCH(#REF!,#REF!:#REF!,0))</f>
        <v>#REF!</v>
      </c>
      <c r="F10323" s="9" t="e">
        <f>INDEX(#REF!:#REF!,MATCH($D10323,#REF!:#REF!,0),MATCH(#REF!,#REF!:#REF!,0))</f>
        <v>#REF!</v>
      </c>
    </row>
    <row r="10324" spans="1:6" ht="16.5" x14ac:dyDescent="0.3">
      <c r="A10324" s="9" t="s">
        <v>12001</v>
      </c>
      <c r="B10324" s="9" t="s">
        <v>2503</v>
      </c>
      <c r="C10324" s="10">
        <v>10605</v>
      </c>
      <c r="D10324" s="9">
        <v>6852060985</v>
      </c>
      <c r="E10324" s="9" t="e">
        <f>INDEX(#REF!:#REF!,MATCH($D10324,#REF!:#REF!,0),MATCH(#REF!,#REF!:#REF!,0))</f>
        <v>#REF!</v>
      </c>
      <c r="F10324" s="9" t="e">
        <f>INDEX(#REF!:#REF!,MATCH($D10324,#REF!:#REF!,0),MATCH(#REF!,#REF!:#REF!,0))</f>
        <v>#REF!</v>
      </c>
    </row>
    <row r="10325" spans="1:6" ht="16.5" x14ac:dyDescent="0.3">
      <c r="A10325" s="9" t="s">
        <v>12000</v>
      </c>
      <c r="B10325" s="9" t="s">
        <v>1961</v>
      </c>
      <c r="C10325" s="10">
        <v>58987</v>
      </c>
      <c r="D10325" s="9">
        <v>2185059785</v>
      </c>
      <c r="E10325" s="9" t="e">
        <f>INDEX(#REF!:#REF!,MATCH($D10325,#REF!:#REF!,0),MATCH(#REF!,#REF!:#REF!,0))</f>
        <v>#REF!</v>
      </c>
      <c r="F10325" s="9" t="e">
        <f>INDEX(#REF!:#REF!,MATCH($D10325,#REF!:#REF!,0),MATCH(#REF!,#REF!:#REF!,0))</f>
        <v>#REF!</v>
      </c>
    </row>
    <row r="10326" spans="1:6" ht="16.5" x14ac:dyDescent="0.3">
      <c r="A10326" s="9" t="s">
        <v>11999</v>
      </c>
      <c r="B10326" s="9" t="s">
        <v>1951</v>
      </c>
      <c r="C10326" s="10">
        <v>36866</v>
      </c>
      <c r="D10326" s="9">
        <v>115757341</v>
      </c>
      <c r="E10326" s="9" t="e">
        <f>INDEX(#REF!:#REF!,MATCH($D10326,#REF!:#REF!,0),MATCH(#REF!,#REF!:#REF!,0))</f>
        <v>#REF!</v>
      </c>
      <c r="F10326" s="9" t="e">
        <f>INDEX(#REF!:#REF!,MATCH($D10326,#REF!:#REF!,0),MATCH(#REF!,#REF!:#REF!,0))</f>
        <v>#REF!</v>
      </c>
    </row>
    <row r="10327" spans="1:6" ht="16.5" x14ac:dyDescent="0.3">
      <c r="A10327" s="9" t="s">
        <v>11998</v>
      </c>
      <c r="B10327" s="9" t="s">
        <v>2961</v>
      </c>
      <c r="C10327" s="10">
        <v>30853</v>
      </c>
      <c r="D10327" s="9">
        <v>209942509</v>
      </c>
      <c r="E10327" s="9" t="e">
        <f>INDEX(#REF!:#REF!,MATCH($D10327,#REF!:#REF!,0),MATCH(#REF!,#REF!:#REF!,0))</f>
        <v>#REF!</v>
      </c>
      <c r="F10327" s="9" t="e">
        <f>INDEX(#REF!:#REF!,MATCH($D10327,#REF!:#REF!,0),MATCH(#REF!,#REF!:#REF!,0))</f>
        <v>#REF!</v>
      </c>
    </row>
    <row r="10328" spans="1:6" ht="16.5" x14ac:dyDescent="0.3">
      <c r="A10328" s="9" t="s">
        <v>11997</v>
      </c>
      <c r="B10328" s="9" t="s">
        <v>2025</v>
      </c>
      <c r="C10328" s="10">
        <v>33056</v>
      </c>
      <c r="D10328" s="9">
        <v>6836716731</v>
      </c>
      <c r="E10328" s="9" t="e">
        <f>INDEX(#REF!:#REF!,MATCH($D10328,#REF!:#REF!,0),MATCH(#REF!,#REF!:#REF!,0))</f>
        <v>#REF!</v>
      </c>
      <c r="F10328" s="9" t="e">
        <f>INDEX(#REF!:#REF!,MATCH($D10328,#REF!:#REF!,0),MATCH(#REF!,#REF!:#REF!,0))</f>
        <v>#REF!</v>
      </c>
    </row>
    <row r="10329" spans="1:6" ht="16.5" x14ac:dyDescent="0.3">
      <c r="A10329" s="9" t="s">
        <v>11996</v>
      </c>
      <c r="B10329" s="9" t="s">
        <v>2015</v>
      </c>
      <c r="C10329" s="10">
        <v>17828</v>
      </c>
      <c r="D10329" s="9">
        <v>1009146149</v>
      </c>
      <c r="E10329" s="9" t="e">
        <f>INDEX(#REF!:#REF!,MATCH($D10329,#REF!:#REF!,0),MATCH(#REF!,#REF!:#REF!,0))</f>
        <v>#REF!</v>
      </c>
      <c r="F10329" s="9" t="e">
        <f>INDEX(#REF!:#REF!,MATCH($D10329,#REF!:#REF!,0),MATCH(#REF!,#REF!:#REF!,0))</f>
        <v>#REF!</v>
      </c>
    </row>
    <row r="10330" spans="1:6" ht="16.5" x14ac:dyDescent="0.3">
      <c r="A10330" s="9" t="s">
        <v>11995</v>
      </c>
      <c r="B10330" s="9" t="s">
        <v>2409</v>
      </c>
      <c r="C10330" s="10">
        <v>34509</v>
      </c>
      <c r="D10330" s="9">
        <v>9052475601</v>
      </c>
      <c r="E10330" s="9" t="e">
        <f>INDEX(#REF!:#REF!,MATCH($D10330,#REF!:#REF!,0),MATCH(#REF!,#REF!:#REF!,0))</f>
        <v>#REF!</v>
      </c>
      <c r="F10330" s="9" t="e">
        <f>INDEX(#REF!:#REF!,MATCH($D10330,#REF!:#REF!,0),MATCH(#REF!,#REF!:#REF!,0))</f>
        <v>#REF!</v>
      </c>
    </row>
    <row r="10331" spans="1:6" ht="16.5" x14ac:dyDescent="0.3">
      <c r="A10331" s="9" t="s">
        <v>11994</v>
      </c>
      <c r="B10331" s="9" t="s">
        <v>2459</v>
      </c>
      <c r="C10331" s="10">
        <v>12287</v>
      </c>
      <c r="D10331" s="9">
        <v>3932861779</v>
      </c>
      <c r="E10331" s="9" t="e">
        <f>INDEX(#REF!:#REF!,MATCH($D10331,#REF!:#REF!,0),MATCH(#REF!,#REF!:#REF!,0))</f>
        <v>#REF!</v>
      </c>
      <c r="F10331" s="9" t="e">
        <f>INDEX(#REF!:#REF!,MATCH($D10331,#REF!:#REF!,0),MATCH(#REF!,#REF!:#REF!,0))</f>
        <v>#REF!</v>
      </c>
    </row>
    <row r="10332" spans="1:6" ht="16.5" x14ac:dyDescent="0.3">
      <c r="A10332" s="9" t="s">
        <v>11993</v>
      </c>
      <c r="B10332" s="9" t="s">
        <v>2123</v>
      </c>
      <c r="C10332" s="10">
        <v>16036</v>
      </c>
      <c r="D10332" s="9">
        <v>115757341</v>
      </c>
      <c r="E10332" s="9" t="e">
        <f>INDEX(#REF!:#REF!,MATCH($D10332,#REF!:#REF!,0),MATCH(#REF!,#REF!:#REF!,0))</f>
        <v>#REF!</v>
      </c>
      <c r="F10332" s="9" t="e">
        <f>INDEX(#REF!:#REF!,MATCH($D10332,#REF!:#REF!,0),MATCH(#REF!,#REF!:#REF!,0))</f>
        <v>#REF!</v>
      </c>
    </row>
    <row r="10333" spans="1:6" ht="16.5" x14ac:dyDescent="0.3">
      <c r="A10333" s="9" t="s">
        <v>11992</v>
      </c>
      <c r="B10333" s="9" t="s">
        <v>2236</v>
      </c>
      <c r="C10333" s="10">
        <v>23975</v>
      </c>
      <c r="D10333" s="9">
        <v>101658508</v>
      </c>
      <c r="E10333" s="9" t="e">
        <f>INDEX(#REF!:#REF!,MATCH($D10333,#REF!:#REF!,0),MATCH(#REF!,#REF!:#REF!,0))</f>
        <v>#REF!</v>
      </c>
      <c r="F10333" s="9" t="e">
        <f>INDEX(#REF!:#REF!,MATCH($D10333,#REF!:#REF!,0),MATCH(#REF!,#REF!:#REF!,0))</f>
        <v>#REF!</v>
      </c>
    </row>
    <row r="10334" spans="1:6" ht="16.5" x14ac:dyDescent="0.3">
      <c r="A10334" s="9" t="s">
        <v>11991</v>
      </c>
      <c r="B10334" s="9" t="s">
        <v>2870</v>
      </c>
      <c r="C10334" s="10">
        <v>34370</v>
      </c>
      <c r="D10334" s="9">
        <v>1606657585</v>
      </c>
      <c r="E10334" s="9" t="e">
        <f>INDEX(#REF!:#REF!,MATCH($D10334,#REF!:#REF!,0),MATCH(#REF!,#REF!:#REF!,0))</f>
        <v>#REF!</v>
      </c>
      <c r="F10334" s="9" t="e">
        <f>INDEX(#REF!:#REF!,MATCH($D10334,#REF!:#REF!,0),MATCH(#REF!,#REF!:#REF!,0))</f>
        <v>#REF!</v>
      </c>
    </row>
    <row r="10335" spans="1:6" ht="16.5" x14ac:dyDescent="0.3">
      <c r="A10335" s="9" t="s">
        <v>11990</v>
      </c>
      <c r="B10335" s="9" t="s">
        <v>1947</v>
      </c>
      <c r="C10335" s="10">
        <v>58385</v>
      </c>
      <c r="D10335" s="9">
        <v>7979647432</v>
      </c>
      <c r="E10335" s="9" t="e">
        <f>INDEX(#REF!:#REF!,MATCH($D10335,#REF!:#REF!,0),MATCH(#REF!,#REF!:#REF!,0))</f>
        <v>#REF!</v>
      </c>
      <c r="F10335" s="9" t="e">
        <f>INDEX(#REF!:#REF!,MATCH($D10335,#REF!:#REF!,0),MATCH(#REF!,#REF!:#REF!,0))</f>
        <v>#REF!</v>
      </c>
    </row>
    <row r="10336" spans="1:6" ht="16.5" x14ac:dyDescent="0.3">
      <c r="A10336" s="9" t="s">
        <v>11989</v>
      </c>
      <c r="B10336" s="9" t="s">
        <v>2721</v>
      </c>
      <c r="C10336" s="10">
        <v>30227</v>
      </c>
      <c r="D10336" s="9">
        <v>2524849899</v>
      </c>
      <c r="E10336" s="9" t="e">
        <f>INDEX(#REF!:#REF!,MATCH($D10336,#REF!:#REF!,0),MATCH(#REF!,#REF!:#REF!,0))</f>
        <v>#REF!</v>
      </c>
      <c r="F10336" s="9" t="e">
        <f>INDEX(#REF!:#REF!,MATCH($D10336,#REF!:#REF!,0),MATCH(#REF!,#REF!:#REF!,0))</f>
        <v>#REF!</v>
      </c>
    </row>
    <row r="10337" spans="1:6" ht="16.5" x14ac:dyDescent="0.3">
      <c r="A10337" s="9" t="s">
        <v>11988</v>
      </c>
      <c r="B10337" s="9" t="s">
        <v>2589</v>
      </c>
      <c r="C10337" s="10">
        <v>25450</v>
      </c>
      <c r="D10337" s="9">
        <v>9674189459</v>
      </c>
      <c r="E10337" s="9" t="e">
        <f>INDEX(#REF!:#REF!,MATCH($D10337,#REF!:#REF!,0),MATCH(#REF!,#REF!:#REF!,0))</f>
        <v>#REF!</v>
      </c>
      <c r="F10337" s="9" t="e">
        <f>INDEX(#REF!:#REF!,MATCH($D10337,#REF!:#REF!,0),MATCH(#REF!,#REF!:#REF!,0))</f>
        <v>#REF!</v>
      </c>
    </row>
    <row r="10338" spans="1:6" ht="16.5" x14ac:dyDescent="0.3">
      <c r="A10338" s="9" t="s">
        <v>11987</v>
      </c>
      <c r="B10338" s="9" t="s">
        <v>2481</v>
      </c>
      <c r="C10338" s="10">
        <v>48369</v>
      </c>
      <c r="D10338" s="9">
        <v>7957976743</v>
      </c>
      <c r="E10338" s="9" t="e">
        <f>INDEX(#REF!:#REF!,MATCH($D10338,#REF!:#REF!,0),MATCH(#REF!,#REF!:#REF!,0))</f>
        <v>#REF!</v>
      </c>
      <c r="F10338" s="9" t="e">
        <f>INDEX(#REF!:#REF!,MATCH($D10338,#REF!:#REF!,0),MATCH(#REF!,#REF!:#REF!,0))</f>
        <v>#REF!</v>
      </c>
    </row>
    <row r="10339" spans="1:6" ht="16.5" x14ac:dyDescent="0.3">
      <c r="A10339" s="9" t="s">
        <v>11986</v>
      </c>
      <c r="B10339" s="9" t="s">
        <v>2317</v>
      </c>
      <c r="C10339" s="10">
        <v>21558</v>
      </c>
      <c r="D10339" s="9">
        <v>1592980554</v>
      </c>
      <c r="E10339" s="9" t="e">
        <f>INDEX(#REF!:#REF!,MATCH($D10339,#REF!:#REF!,0),MATCH(#REF!,#REF!:#REF!,0))</f>
        <v>#REF!</v>
      </c>
      <c r="F10339" s="9" t="e">
        <f>INDEX(#REF!:#REF!,MATCH($D10339,#REF!:#REF!,0),MATCH(#REF!,#REF!:#REF!,0))</f>
        <v>#REF!</v>
      </c>
    </row>
    <row r="10340" spans="1:6" ht="16.5" x14ac:dyDescent="0.3">
      <c r="A10340" s="9" t="s">
        <v>11985</v>
      </c>
      <c r="B10340" s="9" t="s">
        <v>2815</v>
      </c>
      <c r="C10340" s="10">
        <v>13156</v>
      </c>
      <c r="D10340" s="9">
        <v>7560031153</v>
      </c>
      <c r="E10340" s="9" t="e">
        <f>INDEX(#REF!:#REF!,MATCH($D10340,#REF!:#REF!,0),MATCH(#REF!,#REF!:#REF!,0))</f>
        <v>#REF!</v>
      </c>
      <c r="F10340" s="9" t="e">
        <f>INDEX(#REF!:#REF!,MATCH($D10340,#REF!:#REF!,0),MATCH(#REF!,#REF!:#REF!,0))</f>
        <v>#REF!</v>
      </c>
    </row>
    <row r="10341" spans="1:6" ht="16.5" x14ac:dyDescent="0.3">
      <c r="A10341" s="9" t="s">
        <v>11984</v>
      </c>
      <c r="B10341" s="9" t="s">
        <v>2254</v>
      </c>
      <c r="C10341" s="10">
        <v>54032</v>
      </c>
      <c r="D10341" s="9">
        <v>263573389</v>
      </c>
      <c r="E10341" s="9" t="e">
        <f>INDEX(#REF!:#REF!,MATCH($D10341,#REF!:#REF!,0),MATCH(#REF!,#REF!:#REF!,0))</f>
        <v>#REF!</v>
      </c>
      <c r="F10341" s="9" t="e">
        <f>INDEX(#REF!:#REF!,MATCH($D10341,#REF!:#REF!,0),MATCH(#REF!,#REF!:#REF!,0))</f>
        <v>#REF!</v>
      </c>
    </row>
    <row r="10342" spans="1:6" ht="16.5" x14ac:dyDescent="0.3">
      <c r="A10342" s="9" t="s">
        <v>11983</v>
      </c>
      <c r="B10342" s="9" t="s">
        <v>3360</v>
      </c>
      <c r="C10342" s="10">
        <v>56413</v>
      </c>
      <c r="D10342" s="9">
        <v>2492824950</v>
      </c>
      <c r="E10342" s="9" t="e">
        <f>INDEX(#REF!:#REF!,MATCH($D10342,#REF!:#REF!,0),MATCH(#REF!,#REF!:#REF!,0))</f>
        <v>#REF!</v>
      </c>
      <c r="F10342" s="9" t="e">
        <f>INDEX(#REF!:#REF!,MATCH($D10342,#REF!:#REF!,0),MATCH(#REF!,#REF!:#REF!,0))</f>
        <v>#REF!</v>
      </c>
    </row>
    <row r="10343" spans="1:6" ht="16.5" x14ac:dyDescent="0.3">
      <c r="A10343" s="9" t="s">
        <v>11982</v>
      </c>
      <c r="B10343" s="9" t="s">
        <v>2013</v>
      </c>
      <c r="C10343" s="10">
        <v>34544</v>
      </c>
      <c r="D10343" s="9">
        <v>4878156686</v>
      </c>
      <c r="E10343" s="9" t="e">
        <f>INDEX(#REF!:#REF!,MATCH($D10343,#REF!:#REF!,0),MATCH(#REF!,#REF!:#REF!,0))</f>
        <v>#REF!</v>
      </c>
      <c r="F10343" s="9" t="e">
        <f>INDEX(#REF!:#REF!,MATCH($D10343,#REF!:#REF!,0),MATCH(#REF!,#REF!:#REF!,0))</f>
        <v>#REF!</v>
      </c>
    </row>
    <row r="10344" spans="1:6" ht="16.5" x14ac:dyDescent="0.3">
      <c r="A10344" s="9" t="s">
        <v>11981</v>
      </c>
      <c r="B10344" s="9" t="s">
        <v>2042</v>
      </c>
      <c r="C10344" s="10">
        <v>27896</v>
      </c>
      <c r="D10344" s="9">
        <v>4359854056</v>
      </c>
      <c r="E10344" s="9" t="e">
        <f>INDEX(#REF!:#REF!,MATCH($D10344,#REF!:#REF!,0),MATCH(#REF!,#REF!:#REF!,0))</f>
        <v>#REF!</v>
      </c>
      <c r="F10344" s="9" t="e">
        <f>INDEX(#REF!:#REF!,MATCH($D10344,#REF!:#REF!,0),MATCH(#REF!,#REF!:#REF!,0))</f>
        <v>#REF!</v>
      </c>
    </row>
    <row r="10345" spans="1:6" ht="16.5" x14ac:dyDescent="0.3">
      <c r="A10345" s="9" t="s">
        <v>11980</v>
      </c>
      <c r="B10345" s="9" t="s">
        <v>2025</v>
      </c>
      <c r="C10345" s="10">
        <v>42950</v>
      </c>
      <c r="D10345" s="9">
        <v>3516592710</v>
      </c>
      <c r="E10345" s="9" t="e">
        <f>INDEX(#REF!:#REF!,MATCH($D10345,#REF!:#REF!,0),MATCH(#REF!,#REF!:#REF!,0))</f>
        <v>#REF!</v>
      </c>
      <c r="F10345" s="9" t="e">
        <f>INDEX(#REF!:#REF!,MATCH($D10345,#REF!:#REF!,0),MATCH(#REF!,#REF!:#REF!,0))</f>
        <v>#REF!</v>
      </c>
    </row>
    <row r="10346" spans="1:6" ht="16.5" x14ac:dyDescent="0.3">
      <c r="A10346" s="9" t="s">
        <v>11979</v>
      </c>
      <c r="B10346" s="9" t="s">
        <v>2042</v>
      </c>
      <c r="C10346" s="10">
        <v>56568</v>
      </c>
      <c r="D10346" s="9">
        <v>6235447353</v>
      </c>
      <c r="E10346" s="9" t="e">
        <f>INDEX(#REF!:#REF!,MATCH($D10346,#REF!:#REF!,0),MATCH(#REF!,#REF!:#REF!,0))</f>
        <v>#REF!</v>
      </c>
      <c r="F10346" s="9" t="e">
        <f>INDEX(#REF!:#REF!,MATCH($D10346,#REF!:#REF!,0),MATCH(#REF!,#REF!:#REF!,0))</f>
        <v>#REF!</v>
      </c>
    </row>
    <row r="10347" spans="1:6" ht="16.5" x14ac:dyDescent="0.3">
      <c r="A10347" s="9" t="s">
        <v>11978</v>
      </c>
      <c r="B10347" s="9" t="s">
        <v>2174</v>
      </c>
      <c r="C10347" s="10">
        <v>16522</v>
      </c>
      <c r="D10347" s="9">
        <v>3219601650</v>
      </c>
      <c r="E10347" s="9" t="e">
        <f>INDEX(#REF!:#REF!,MATCH($D10347,#REF!:#REF!,0),MATCH(#REF!,#REF!:#REF!,0))</f>
        <v>#REF!</v>
      </c>
      <c r="F10347" s="9" t="e">
        <f>INDEX(#REF!:#REF!,MATCH($D10347,#REF!:#REF!,0),MATCH(#REF!,#REF!:#REF!,0))</f>
        <v>#REF!</v>
      </c>
    </row>
    <row r="10348" spans="1:6" ht="16.5" x14ac:dyDescent="0.3">
      <c r="A10348" s="9" t="s">
        <v>11977</v>
      </c>
      <c r="B10348" s="9" t="s">
        <v>2443</v>
      </c>
      <c r="C10348" s="10">
        <v>46316</v>
      </c>
      <c r="D10348" s="9">
        <v>7367438190</v>
      </c>
      <c r="E10348" s="9" t="e">
        <f>INDEX(#REF!:#REF!,MATCH($D10348,#REF!:#REF!,0),MATCH(#REF!,#REF!:#REF!,0))</f>
        <v>#REF!</v>
      </c>
      <c r="F10348" s="9" t="e">
        <f>INDEX(#REF!:#REF!,MATCH($D10348,#REF!:#REF!,0),MATCH(#REF!,#REF!:#REF!,0))</f>
        <v>#REF!</v>
      </c>
    </row>
    <row r="10349" spans="1:6" ht="16.5" x14ac:dyDescent="0.3">
      <c r="A10349" s="9" t="s">
        <v>11976</v>
      </c>
      <c r="B10349" s="9" t="s">
        <v>2132</v>
      </c>
      <c r="C10349" s="10">
        <v>35194</v>
      </c>
      <c r="D10349" s="9">
        <v>2841287114</v>
      </c>
      <c r="E10349" s="9" t="e">
        <f>INDEX(#REF!:#REF!,MATCH($D10349,#REF!:#REF!,0),MATCH(#REF!,#REF!:#REF!,0))</f>
        <v>#REF!</v>
      </c>
      <c r="F10349" s="9" t="e">
        <f>INDEX(#REF!:#REF!,MATCH($D10349,#REF!:#REF!,0),MATCH(#REF!,#REF!:#REF!,0))</f>
        <v>#REF!</v>
      </c>
    </row>
    <row r="10350" spans="1:6" ht="16.5" x14ac:dyDescent="0.3">
      <c r="A10350" s="9" t="s">
        <v>11975</v>
      </c>
      <c r="B10350" s="9" t="s">
        <v>2354</v>
      </c>
      <c r="C10350" s="10">
        <v>58549</v>
      </c>
      <c r="D10350" s="9">
        <v>3764546336</v>
      </c>
      <c r="E10350" s="9" t="e">
        <f>INDEX(#REF!:#REF!,MATCH($D10350,#REF!:#REF!,0),MATCH(#REF!,#REF!:#REF!,0))</f>
        <v>#REF!</v>
      </c>
      <c r="F10350" s="9" t="e">
        <f>INDEX(#REF!:#REF!,MATCH($D10350,#REF!:#REF!,0),MATCH(#REF!,#REF!:#REF!,0))</f>
        <v>#REF!</v>
      </c>
    </row>
    <row r="10351" spans="1:6" ht="16.5" x14ac:dyDescent="0.3">
      <c r="A10351" s="9" t="s">
        <v>11974</v>
      </c>
      <c r="B10351" s="9" t="s">
        <v>2476</v>
      </c>
      <c r="C10351" s="10">
        <v>51393</v>
      </c>
      <c r="D10351" s="9">
        <v>6988089128</v>
      </c>
      <c r="E10351" s="9" t="e">
        <f>INDEX(#REF!:#REF!,MATCH($D10351,#REF!:#REF!,0),MATCH(#REF!,#REF!:#REF!,0))</f>
        <v>#REF!</v>
      </c>
      <c r="F10351" s="9" t="e">
        <f>INDEX(#REF!:#REF!,MATCH($D10351,#REF!:#REF!,0),MATCH(#REF!,#REF!:#REF!,0))</f>
        <v>#REF!</v>
      </c>
    </row>
    <row r="10352" spans="1:6" ht="16.5" x14ac:dyDescent="0.3">
      <c r="A10352" s="9" t="s">
        <v>11973</v>
      </c>
      <c r="B10352" s="9" t="s">
        <v>2025</v>
      </c>
      <c r="C10352" s="10">
        <v>37821</v>
      </c>
      <c r="D10352" s="9">
        <v>797655034</v>
      </c>
      <c r="E10352" s="9" t="e">
        <f>INDEX(#REF!:#REF!,MATCH($D10352,#REF!:#REF!,0),MATCH(#REF!,#REF!:#REF!,0))</f>
        <v>#REF!</v>
      </c>
      <c r="F10352" s="9" t="e">
        <f>INDEX(#REF!:#REF!,MATCH($D10352,#REF!:#REF!,0),MATCH(#REF!,#REF!:#REF!,0))</f>
        <v>#REF!</v>
      </c>
    </row>
    <row r="10353" spans="1:6" ht="16.5" x14ac:dyDescent="0.3">
      <c r="A10353" s="9" t="s">
        <v>11972</v>
      </c>
      <c r="B10353" s="9" t="s">
        <v>2476</v>
      </c>
      <c r="C10353" s="10">
        <v>32061</v>
      </c>
      <c r="D10353" s="9">
        <v>4396213212</v>
      </c>
      <c r="E10353" s="9" t="e">
        <f>INDEX(#REF!:#REF!,MATCH($D10353,#REF!:#REF!,0),MATCH(#REF!,#REF!:#REF!,0))</f>
        <v>#REF!</v>
      </c>
      <c r="F10353" s="9" t="e">
        <f>INDEX(#REF!:#REF!,MATCH($D10353,#REF!:#REF!,0),MATCH(#REF!,#REF!:#REF!,0))</f>
        <v>#REF!</v>
      </c>
    </row>
    <row r="10354" spans="1:6" ht="16.5" x14ac:dyDescent="0.3">
      <c r="A10354" s="9" t="s">
        <v>11971</v>
      </c>
      <c r="B10354" s="9" t="s">
        <v>2063</v>
      </c>
      <c r="C10354" s="10">
        <v>27369</v>
      </c>
      <c r="D10354" s="9">
        <v>4691333258</v>
      </c>
      <c r="E10354" s="9" t="e">
        <f>INDEX(#REF!:#REF!,MATCH($D10354,#REF!:#REF!,0),MATCH(#REF!,#REF!:#REF!,0))</f>
        <v>#REF!</v>
      </c>
      <c r="F10354" s="9" t="e">
        <f>INDEX(#REF!:#REF!,MATCH($D10354,#REF!:#REF!,0),MATCH(#REF!,#REF!:#REF!,0))</f>
        <v>#REF!</v>
      </c>
    </row>
    <row r="10355" spans="1:6" ht="16.5" x14ac:dyDescent="0.3">
      <c r="A10355" s="9" t="s">
        <v>11970</v>
      </c>
      <c r="B10355" s="9" t="s">
        <v>2982</v>
      </c>
      <c r="C10355" s="10">
        <v>43925</v>
      </c>
      <c r="D10355" s="9">
        <v>1892125439</v>
      </c>
      <c r="E10355" s="9" t="e">
        <f>INDEX(#REF!:#REF!,MATCH($D10355,#REF!:#REF!,0),MATCH(#REF!,#REF!:#REF!,0))</f>
        <v>#REF!</v>
      </c>
      <c r="F10355" s="9" t="e">
        <f>INDEX(#REF!:#REF!,MATCH($D10355,#REF!:#REF!,0),MATCH(#REF!,#REF!:#REF!,0))</f>
        <v>#REF!</v>
      </c>
    </row>
    <row r="10356" spans="1:6" ht="16.5" x14ac:dyDescent="0.3">
      <c r="A10356" s="9" t="s">
        <v>11969</v>
      </c>
      <c r="B10356" s="9" t="s">
        <v>2914</v>
      </c>
      <c r="C10356" s="10">
        <v>22217</v>
      </c>
      <c r="D10356" s="9">
        <v>1079691642</v>
      </c>
      <c r="E10356" s="9" t="e">
        <f>INDEX(#REF!:#REF!,MATCH($D10356,#REF!:#REF!,0),MATCH(#REF!,#REF!:#REF!,0))</f>
        <v>#REF!</v>
      </c>
      <c r="F10356" s="9" t="e">
        <f>INDEX(#REF!:#REF!,MATCH($D10356,#REF!:#REF!,0),MATCH(#REF!,#REF!:#REF!,0))</f>
        <v>#REF!</v>
      </c>
    </row>
    <row r="10357" spans="1:6" ht="16.5" x14ac:dyDescent="0.3">
      <c r="A10357" s="9" t="s">
        <v>11968</v>
      </c>
      <c r="B10357" s="9" t="s">
        <v>2635</v>
      </c>
      <c r="C10357" s="10">
        <v>21813</v>
      </c>
      <c r="D10357" s="9">
        <v>320120716</v>
      </c>
      <c r="E10357" s="9" t="e">
        <f>INDEX(#REF!:#REF!,MATCH($D10357,#REF!:#REF!,0),MATCH(#REF!,#REF!:#REF!,0))</f>
        <v>#REF!</v>
      </c>
      <c r="F10357" s="9" t="e">
        <f>INDEX(#REF!:#REF!,MATCH($D10357,#REF!:#REF!,0),MATCH(#REF!,#REF!:#REF!,0))</f>
        <v>#REF!</v>
      </c>
    </row>
    <row r="10358" spans="1:6" ht="16.5" x14ac:dyDescent="0.3">
      <c r="A10358" s="9" t="s">
        <v>11967</v>
      </c>
      <c r="B10358" s="9" t="s">
        <v>2826</v>
      </c>
      <c r="C10358" s="10">
        <v>28901</v>
      </c>
      <c r="D10358" s="9">
        <v>7402856011</v>
      </c>
      <c r="E10358" s="9" t="e">
        <f>INDEX(#REF!:#REF!,MATCH($D10358,#REF!:#REF!,0),MATCH(#REF!,#REF!:#REF!,0))</f>
        <v>#REF!</v>
      </c>
      <c r="F10358" s="9" t="e">
        <f>INDEX(#REF!:#REF!,MATCH($D10358,#REF!:#REF!,0),MATCH(#REF!,#REF!:#REF!,0))</f>
        <v>#REF!</v>
      </c>
    </row>
    <row r="10359" spans="1:6" ht="16.5" x14ac:dyDescent="0.3">
      <c r="A10359" s="9" t="s">
        <v>11966</v>
      </c>
      <c r="B10359" s="9" t="s">
        <v>2505</v>
      </c>
      <c r="C10359" s="10">
        <v>47906</v>
      </c>
      <c r="D10359" s="9">
        <v>6789106936</v>
      </c>
      <c r="E10359" s="9" t="e">
        <f>INDEX(#REF!:#REF!,MATCH($D10359,#REF!:#REF!,0),MATCH(#REF!,#REF!:#REF!,0))</f>
        <v>#REF!</v>
      </c>
      <c r="F10359" s="9" t="e">
        <f>INDEX(#REF!:#REF!,MATCH($D10359,#REF!:#REF!,0),MATCH(#REF!,#REF!:#REF!,0))</f>
        <v>#REF!</v>
      </c>
    </row>
    <row r="10360" spans="1:6" ht="16.5" x14ac:dyDescent="0.3">
      <c r="A10360" s="9" t="s">
        <v>11965</v>
      </c>
      <c r="B10360" s="9" t="s">
        <v>4046</v>
      </c>
      <c r="C10360" s="10">
        <v>16854</v>
      </c>
      <c r="D10360" s="9">
        <v>2149326663</v>
      </c>
      <c r="E10360" s="9" t="e">
        <f>INDEX(#REF!:#REF!,MATCH($D10360,#REF!:#REF!,0),MATCH(#REF!,#REF!:#REF!,0))</f>
        <v>#REF!</v>
      </c>
      <c r="F10360" s="9" t="e">
        <f>INDEX(#REF!:#REF!,MATCH($D10360,#REF!:#REF!,0),MATCH(#REF!,#REF!:#REF!,0))</f>
        <v>#REF!</v>
      </c>
    </row>
    <row r="10361" spans="1:6" ht="16.5" x14ac:dyDescent="0.3">
      <c r="A10361" s="9" t="s">
        <v>11964</v>
      </c>
      <c r="B10361" s="9" t="s">
        <v>2147</v>
      </c>
      <c r="C10361" s="10">
        <v>47586</v>
      </c>
      <c r="D10361" s="9">
        <v>5293354957</v>
      </c>
      <c r="E10361" s="9" t="e">
        <f>INDEX(#REF!:#REF!,MATCH($D10361,#REF!:#REF!,0),MATCH(#REF!,#REF!:#REF!,0))</f>
        <v>#REF!</v>
      </c>
      <c r="F10361" s="9" t="e">
        <f>INDEX(#REF!:#REF!,MATCH($D10361,#REF!:#REF!,0),MATCH(#REF!,#REF!:#REF!,0))</f>
        <v>#REF!</v>
      </c>
    </row>
    <row r="10362" spans="1:6" ht="16.5" x14ac:dyDescent="0.3">
      <c r="A10362" s="9" t="s">
        <v>11963</v>
      </c>
      <c r="B10362" s="9" t="s">
        <v>2470</v>
      </c>
      <c r="C10362" s="10">
        <v>18510</v>
      </c>
      <c r="D10362" s="9">
        <v>8157157730</v>
      </c>
      <c r="E10362" s="9" t="e">
        <f>INDEX(#REF!:#REF!,MATCH($D10362,#REF!:#REF!,0),MATCH(#REF!,#REF!:#REF!,0))</f>
        <v>#REF!</v>
      </c>
      <c r="F10362" s="9" t="e">
        <f>INDEX(#REF!:#REF!,MATCH($D10362,#REF!:#REF!,0),MATCH(#REF!,#REF!:#REF!,0))</f>
        <v>#REF!</v>
      </c>
    </row>
    <row r="10363" spans="1:6" ht="16.5" x14ac:dyDescent="0.3">
      <c r="A10363" s="9" t="s">
        <v>11962</v>
      </c>
      <c r="B10363" s="9" t="s">
        <v>2815</v>
      </c>
      <c r="C10363" s="10">
        <v>27477</v>
      </c>
      <c r="D10363" s="9">
        <v>6462250968</v>
      </c>
      <c r="E10363" s="9" t="e">
        <f>INDEX(#REF!:#REF!,MATCH($D10363,#REF!:#REF!,0),MATCH(#REF!,#REF!:#REF!,0))</f>
        <v>#REF!</v>
      </c>
      <c r="F10363" s="9" t="e">
        <f>INDEX(#REF!:#REF!,MATCH($D10363,#REF!:#REF!,0),MATCH(#REF!,#REF!:#REF!,0))</f>
        <v>#REF!</v>
      </c>
    </row>
    <row r="10364" spans="1:6" ht="16.5" x14ac:dyDescent="0.3">
      <c r="A10364" s="9" t="s">
        <v>11961</v>
      </c>
      <c r="B10364" s="9" t="s">
        <v>2103</v>
      </c>
      <c r="C10364" s="10">
        <v>57688</v>
      </c>
      <c r="D10364" s="9">
        <v>7635344498</v>
      </c>
      <c r="E10364" s="9" t="e">
        <f>INDEX(#REF!:#REF!,MATCH($D10364,#REF!:#REF!,0),MATCH(#REF!,#REF!:#REF!,0))</f>
        <v>#REF!</v>
      </c>
      <c r="F10364" s="9" t="e">
        <f>INDEX(#REF!:#REF!,MATCH($D10364,#REF!:#REF!,0),MATCH(#REF!,#REF!:#REF!,0))</f>
        <v>#REF!</v>
      </c>
    </row>
    <row r="10365" spans="1:6" ht="16.5" x14ac:dyDescent="0.3">
      <c r="A10365" s="9" t="s">
        <v>11960</v>
      </c>
      <c r="B10365" s="9" t="s">
        <v>3448</v>
      </c>
      <c r="C10365" s="10">
        <v>13835</v>
      </c>
      <c r="D10365" s="9">
        <v>4969679754</v>
      </c>
      <c r="E10365" s="9" t="e">
        <f>INDEX(#REF!:#REF!,MATCH($D10365,#REF!:#REF!,0),MATCH(#REF!,#REF!:#REF!,0))</f>
        <v>#REF!</v>
      </c>
      <c r="F10365" s="9" t="e">
        <f>INDEX(#REF!:#REF!,MATCH($D10365,#REF!:#REF!,0),MATCH(#REF!,#REF!:#REF!,0))</f>
        <v>#REF!</v>
      </c>
    </row>
    <row r="10366" spans="1:6" ht="16.5" x14ac:dyDescent="0.3">
      <c r="A10366" s="9" t="s">
        <v>11959</v>
      </c>
      <c r="B10366" s="9" t="s">
        <v>2241</v>
      </c>
      <c r="C10366" s="10">
        <v>56016</v>
      </c>
      <c r="D10366" s="9">
        <v>9726268931</v>
      </c>
      <c r="E10366" s="9" t="e">
        <f>INDEX(#REF!:#REF!,MATCH($D10366,#REF!:#REF!,0),MATCH(#REF!,#REF!:#REF!,0))</f>
        <v>#REF!</v>
      </c>
      <c r="F10366" s="9" t="e">
        <f>INDEX(#REF!:#REF!,MATCH($D10366,#REF!:#REF!,0),MATCH(#REF!,#REF!:#REF!,0))</f>
        <v>#REF!</v>
      </c>
    </row>
    <row r="10367" spans="1:6" ht="16.5" x14ac:dyDescent="0.3">
      <c r="A10367" s="9" t="s">
        <v>11958</v>
      </c>
      <c r="B10367" s="9" t="s">
        <v>2025</v>
      </c>
      <c r="C10367" s="10">
        <v>12894</v>
      </c>
      <c r="D10367" s="9">
        <v>8482007106</v>
      </c>
      <c r="E10367" s="9" t="e">
        <f>INDEX(#REF!:#REF!,MATCH($D10367,#REF!:#REF!,0),MATCH(#REF!,#REF!:#REF!,0))</f>
        <v>#REF!</v>
      </c>
      <c r="F10367" s="9" t="e">
        <f>INDEX(#REF!:#REF!,MATCH($D10367,#REF!:#REF!,0),MATCH(#REF!,#REF!:#REF!,0))</f>
        <v>#REF!</v>
      </c>
    </row>
    <row r="10368" spans="1:6" ht="16.5" x14ac:dyDescent="0.3">
      <c r="A10368" s="9" t="s">
        <v>11957</v>
      </c>
      <c r="B10368" s="9" t="s">
        <v>2050</v>
      </c>
      <c r="C10368" s="10">
        <v>21448</v>
      </c>
      <c r="D10368" s="9">
        <v>3016446324</v>
      </c>
      <c r="E10368" s="9" t="e">
        <f>INDEX(#REF!:#REF!,MATCH($D10368,#REF!:#REF!,0),MATCH(#REF!,#REF!:#REF!,0))</f>
        <v>#REF!</v>
      </c>
      <c r="F10368" s="9" t="e">
        <f>INDEX(#REF!:#REF!,MATCH($D10368,#REF!:#REF!,0),MATCH(#REF!,#REF!:#REF!,0))</f>
        <v>#REF!</v>
      </c>
    </row>
    <row r="10369" spans="1:6" ht="16.5" x14ac:dyDescent="0.3">
      <c r="A10369" s="9" t="s">
        <v>11956</v>
      </c>
      <c r="B10369" s="9" t="s">
        <v>1977</v>
      </c>
      <c r="C10369" s="10">
        <v>29916</v>
      </c>
      <c r="D10369" s="9">
        <v>1659418720</v>
      </c>
      <c r="E10369" s="9" t="e">
        <f>INDEX(#REF!:#REF!,MATCH($D10369,#REF!:#REF!,0),MATCH(#REF!,#REF!:#REF!,0))</f>
        <v>#REF!</v>
      </c>
      <c r="F10369" s="9" t="e">
        <f>INDEX(#REF!:#REF!,MATCH($D10369,#REF!:#REF!,0),MATCH(#REF!,#REF!:#REF!,0))</f>
        <v>#REF!</v>
      </c>
    </row>
    <row r="10370" spans="1:6" ht="16.5" x14ac:dyDescent="0.3">
      <c r="A10370" s="9" t="s">
        <v>11955</v>
      </c>
      <c r="B10370" s="9" t="s">
        <v>2886</v>
      </c>
      <c r="C10370" s="10">
        <v>32815</v>
      </c>
      <c r="D10370" s="9">
        <v>994826516</v>
      </c>
      <c r="E10370" s="9" t="e">
        <f>INDEX(#REF!:#REF!,MATCH($D10370,#REF!:#REF!,0),MATCH(#REF!,#REF!:#REF!,0))</f>
        <v>#REF!</v>
      </c>
      <c r="F10370" s="9" t="e">
        <f>INDEX(#REF!:#REF!,MATCH($D10370,#REF!:#REF!,0),MATCH(#REF!,#REF!:#REF!,0))</f>
        <v>#REF!</v>
      </c>
    </row>
    <row r="10371" spans="1:6" ht="16.5" x14ac:dyDescent="0.3">
      <c r="A10371" s="9" t="s">
        <v>11954</v>
      </c>
      <c r="B10371" s="9" t="s">
        <v>2256</v>
      </c>
      <c r="C10371" s="10">
        <v>19767</v>
      </c>
      <c r="D10371" s="9">
        <v>2045928187</v>
      </c>
      <c r="E10371" s="9" t="e">
        <f>INDEX(#REF!:#REF!,MATCH($D10371,#REF!:#REF!,0),MATCH(#REF!,#REF!:#REF!,0))</f>
        <v>#REF!</v>
      </c>
      <c r="F10371" s="9" t="e">
        <f>INDEX(#REF!:#REF!,MATCH($D10371,#REF!:#REF!,0),MATCH(#REF!,#REF!:#REF!,0))</f>
        <v>#REF!</v>
      </c>
    </row>
    <row r="10372" spans="1:6" ht="16.5" x14ac:dyDescent="0.3">
      <c r="A10372" s="9" t="s">
        <v>11953</v>
      </c>
      <c r="B10372" s="9" t="s">
        <v>2061</v>
      </c>
      <c r="C10372" s="10">
        <v>56910</v>
      </c>
      <c r="D10372" s="9">
        <v>7178607831</v>
      </c>
      <c r="E10372" s="9" t="e">
        <f>INDEX(#REF!:#REF!,MATCH($D10372,#REF!:#REF!,0),MATCH(#REF!,#REF!:#REF!,0))</f>
        <v>#REF!</v>
      </c>
      <c r="F10372" s="9" t="e">
        <f>INDEX(#REF!:#REF!,MATCH($D10372,#REF!:#REF!,0),MATCH(#REF!,#REF!:#REF!,0))</f>
        <v>#REF!</v>
      </c>
    </row>
    <row r="10373" spans="1:6" ht="16.5" x14ac:dyDescent="0.3">
      <c r="A10373" s="9" t="s">
        <v>11952</v>
      </c>
      <c r="B10373" s="9" t="s">
        <v>3642</v>
      </c>
      <c r="C10373" s="10">
        <v>20336</v>
      </c>
      <c r="D10373" s="9">
        <v>4578004252</v>
      </c>
      <c r="E10373" s="9" t="e">
        <f>INDEX(#REF!:#REF!,MATCH($D10373,#REF!:#REF!,0),MATCH(#REF!,#REF!:#REF!,0))</f>
        <v>#REF!</v>
      </c>
      <c r="F10373" s="9" t="e">
        <f>INDEX(#REF!:#REF!,MATCH($D10373,#REF!:#REF!,0),MATCH(#REF!,#REF!:#REF!,0))</f>
        <v>#REF!</v>
      </c>
    </row>
    <row r="10374" spans="1:6" ht="16.5" x14ac:dyDescent="0.3">
      <c r="A10374" s="9" t="s">
        <v>11951</v>
      </c>
      <c r="B10374" s="9" t="s">
        <v>2704</v>
      </c>
      <c r="C10374" s="10">
        <v>42706</v>
      </c>
      <c r="D10374" s="9">
        <v>7205288142</v>
      </c>
      <c r="E10374" s="9" t="e">
        <f>INDEX(#REF!:#REF!,MATCH($D10374,#REF!:#REF!,0),MATCH(#REF!,#REF!:#REF!,0))</f>
        <v>#REF!</v>
      </c>
      <c r="F10374" s="9" t="e">
        <f>INDEX(#REF!:#REF!,MATCH($D10374,#REF!:#REF!,0),MATCH(#REF!,#REF!:#REF!,0))</f>
        <v>#REF!</v>
      </c>
    </row>
    <row r="10375" spans="1:6" ht="16.5" x14ac:dyDescent="0.3">
      <c r="A10375" s="9" t="s">
        <v>11950</v>
      </c>
      <c r="B10375" s="9" t="s">
        <v>1971</v>
      </c>
      <c r="C10375" s="10">
        <v>10563</v>
      </c>
      <c r="D10375" s="9">
        <v>4487905370</v>
      </c>
      <c r="E10375" s="9" t="e">
        <f>INDEX(#REF!:#REF!,MATCH($D10375,#REF!:#REF!,0),MATCH(#REF!,#REF!:#REF!,0))</f>
        <v>#REF!</v>
      </c>
      <c r="F10375" s="9" t="e">
        <f>INDEX(#REF!:#REF!,MATCH($D10375,#REF!:#REF!,0),MATCH(#REF!,#REF!:#REF!,0))</f>
        <v>#REF!</v>
      </c>
    </row>
    <row r="10376" spans="1:6" ht="16.5" x14ac:dyDescent="0.3">
      <c r="A10376" s="9" t="s">
        <v>11949</v>
      </c>
      <c r="B10376" s="9" t="s">
        <v>2468</v>
      </c>
      <c r="C10376" s="10">
        <v>21449</v>
      </c>
      <c r="D10376" s="9">
        <v>7070564503</v>
      </c>
      <c r="E10376" s="9" t="e">
        <f>INDEX(#REF!:#REF!,MATCH($D10376,#REF!:#REF!,0),MATCH(#REF!,#REF!:#REF!,0))</f>
        <v>#REF!</v>
      </c>
      <c r="F10376" s="9" t="e">
        <f>INDEX(#REF!:#REF!,MATCH($D10376,#REF!:#REF!,0),MATCH(#REF!,#REF!:#REF!,0))</f>
        <v>#REF!</v>
      </c>
    </row>
    <row r="10377" spans="1:6" ht="16.5" x14ac:dyDescent="0.3">
      <c r="A10377" s="9" t="s">
        <v>11948</v>
      </c>
      <c r="B10377" s="9" t="s">
        <v>2056</v>
      </c>
      <c r="C10377" s="10">
        <v>16709</v>
      </c>
      <c r="D10377" s="9">
        <v>1009146149</v>
      </c>
      <c r="E10377" s="9" t="e">
        <f>INDEX(#REF!:#REF!,MATCH($D10377,#REF!:#REF!,0),MATCH(#REF!,#REF!:#REF!,0))</f>
        <v>#REF!</v>
      </c>
      <c r="F10377" s="9" t="e">
        <f>INDEX(#REF!:#REF!,MATCH($D10377,#REF!:#REF!,0),MATCH(#REF!,#REF!:#REF!,0))</f>
        <v>#REF!</v>
      </c>
    </row>
    <row r="10378" spans="1:6" ht="16.5" x14ac:dyDescent="0.3">
      <c r="A10378" s="9" t="s">
        <v>11947</v>
      </c>
      <c r="B10378" s="9" t="s">
        <v>2947</v>
      </c>
      <c r="C10378" s="10">
        <v>36711</v>
      </c>
      <c r="D10378" s="9">
        <v>4075444457</v>
      </c>
      <c r="E10378" s="9" t="e">
        <f>INDEX(#REF!:#REF!,MATCH($D10378,#REF!:#REF!,0),MATCH(#REF!,#REF!:#REF!,0))</f>
        <v>#REF!</v>
      </c>
      <c r="F10378" s="9" t="e">
        <f>INDEX(#REF!:#REF!,MATCH($D10378,#REF!:#REF!,0),MATCH(#REF!,#REF!:#REF!,0))</f>
        <v>#REF!</v>
      </c>
    </row>
    <row r="10379" spans="1:6" ht="16.5" x14ac:dyDescent="0.3">
      <c r="A10379" s="9" t="s">
        <v>11946</v>
      </c>
      <c r="B10379" s="9" t="s">
        <v>2580</v>
      </c>
      <c r="C10379" s="10">
        <v>55288</v>
      </c>
      <c r="D10379" s="9">
        <v>3458178171</v>
      </c>
      <c r="E10379" s="9" t="e">
        <f>INDEX(#REF!:#REF!,MATCH($D10379,#REF!:#REF!,0),MATCH(#REF!,#REF!:#REF!,0))</f>
        <v>#REF!</v>
      </c>
      <c r="F10379" s="9" t="e">
        <f>INDEX(#REF!:#REF!,MATCH($D10379,#REF!:#REF!,0),MATCH(#REF!,#REF!:#REF!,0))</f>
        <v>#REF!</v>
      </c>
    </row>
    <row r="10380" spans="1:6" ht="16.5" x14ac:dyDescent="0.3">
      <c r="A10380" s="9" t="s">
        <v>11945</v>
      </c>
      <c r="B10380" s="9" t="s">
        <v>2019</v>
      </c>
      <c r="C10380" s="10">
        <v>30629</v>
      </c>
      <c r="D10380" s="9">
        <v>4406664351</v>
      </c>
      <c r="E10380" s="9" t="e">
        <f>INDEX(#REF!:#REF!,MATCH($D10380,#REF!:#REF!,0),MATCH(#REF!,#REF!:#REF!,0))</f>
        <v>#REF!</v>
      </c>
      <c r="F10380" s="9" t="e">
        <f>INDEX(#REF!:#REF!,MATCH($D10380,#REF!:#REF!,0),MATCH(#REF!,#REF!:#REF!,0))</f>
        <v>#REF!</v>
      </c>
    </row>
    <row r="10381" spans="1:6" ht="16.5" x14ac:dyDescent="0.3">
      <c r="A10381" s="9" t="s">
        <v>11944</v>
      </c>
      <c r="B10381" s="9" t="s">
        <v>2063</v>
      </c>
      <c r="C10381" s="10">
        <v>50208</v>
      </c>
      <c r="D10381" s="9">
        <v>8658719154</v>
      </c>
      <c r="E10381" s="9" t="e">
        <f>INDEX(#REF!:#REF!,MATCH($D10381,#REF!:#REF!,0),MATCH(#REF!,#REF!:#REF!,0))</f>
        <v>#REF!</v>
      </c>
      <c r="F10381" s="9" t="e">
        <f>INDEX(#REF!:#REF!,MATCH($D10381,#REF!:#REF!,0),MATCH(#REF!,#REF!:#REF!,0))</f>
        <v>#REF!</v>
      </c>
    </row>
    <row r="10382" spans="1:6" ht="16.5" x14ac:dyDescent="0.3">
      <c r="A10382" s="9" t="s">
        <v>11943</v>
      </c>
      <c r="B10382" s="9" t="s">
        <v>2149</v>
      </c>
      <c r="C10382" s="10">
        <v>12825</v>
      </c>
      <c r="D10382" s="9">
        <v>8189289020</v>
      </c>
      <c r="E10382" s="9" t="e">
        <f>INDEX(#REF!:#REF!,MATCH($D10382,#REF!:#REF!,0),MATCH(#REF!,#REF!:#REF!,0))</f>
        <v>#REF!</v>
      </c>
      <c r="F10382" s="9" t="e">
        <f>INDEX(#REF!:#REF!,MATCH($D10382,#REF!:#REF!,0),MATCH(#REF!,#REF!:#REF!,0))</f>
        <v>#REF!</v>
      </c>
    </row>
    <row r="10383" spans="1:6" ht="16.5" x14ac:dyDescent="0.3">
      <c r="A10383" s="9" t="s">
        <v>11942</v>
      </c>
      <c r="B10383" s="9" t="s">
        <v>2140</v>
      </c>
      <c r="C10383" s="10">
        <v>40309</v>
      </c>
      <c r="D10383" s="9">
        <v>8481632066</v>
      </c>
      <c r="E10383" s="9" t="e">
        <f>INDEX(#REF!:#REF!,MATCH($D10383,#REF!:#REF!,0),MATCH(#REF!,#REF!:#REF!,0))</f>
        <v>#REF!</v>
      </c>
      <c r="F10383" s="9" t="e">
        <f>INDEX(#REF!:#REF!,MATCH($D10383,#REF!:#REF!,0),MATCH(#REF!,#REF!:#REF!,0))</f>
        <v>#REF!</v>
      </c>
    </row>
    <row r="10384" spans="1:6" ht="16.5" x14ac:dyDescent="0.3">
      <c r="A10384" s="9" t="s">
        <v>11941</v>
      </c>
      <c r="B10384" s="9" t="s">
        <v>2459</v>
      </c>
      <c r="C10384" s="10">
        <v>42819</v>
      </c>
      <c r="D10384" s="9">
        <v>3986480021</v>
      </c>
      <c r="E10384" s="9" t="e">
        <f>INDEX(#REF!:#REF!,MATCH($D10384,#REF!:#REF!,0),MATCH(#REF!,#REF!:#REF!,0))</f>
        <v>#REF!</v>
      </c>
      <c r="F10384" s="9" t="e">
        <f>INDEX(#REF!:#REF!,MATCH($D10384,#REF!:#REF!,0),MATCH(#REF!,#REF!:#REF!,0))</f>
        <v>#REF!</v>
      </c>
    </row>
    <row r="10385" spans="1:6" ht="16.5" x14ac:dyDescent="0.3">
      <c r="A10385" s="9" t="s">
        <v>11940</v>
      </c>
      <c r="B10385" s="9" t="s">
        <v>3029</v>
      </c>
      <c r="C10385" s="10">
        <v>59976</v>
      </c>
      <c r="D10385" s="9">
        <v>9597202352</v>
      </c>
      <c r="E10385" s="9" t="e">
        <f>INDEX(#REF!:#REF!,MATCH($D10385,#REF!:#REF!,0),MATCH(#REF!,#REF!:#REF!,0))</f>
        <v>#REF!</v>
      </c>
      <c r="F10385" s="9" t="e">
        <f>INDEX(#REF!:#REF!,MATCH($D10385,#REF!:#REF!,0),MATCH(#REF!,#REF!:#REF!,0))</f>
        <v>#REF!</v>
      </c>
    </row>
    <row r="10386" spans="1:6" ht="16.5" x14ac:dyDescent="0.3">
      <c r="A10386" s="9" t="s">
        <v>11939</v>
      </c>
      <c r="B10386" s="9" t="s">
        <v>2144</v>
      </c>
      <c r="C10386" s="10">
        <v>34128</v>
      </c>
      <c r="D10386" s="9">
        <v>4269946768</v>
      </c>
      <c r="E10386" s="9" t="e">
        <f>INDEX(#REF!:#REF!,MATCH($D10386,#REF!:#REF!,0),MATCH(#REF!,#REF!:#REF!,0))</f>
        <v>#REF!</v>
      </c>
      <c r="F10386" s="9" t="e">
        <f>INDEX(#REF!:#REF!,MATCH($D10386,#REF!:#REF!,0),MATCH(#REF!,#REF!:#REF!,0))</f>
        <v>#REF!</v>
      </c>
    </row>
    <row r="10387" spans="1:6" ht="16.5" x14ac:dyDescent="0.3">
      <c r="A10387" s="9" t="s">
        <v>11938</v>
      </c>
      <c r="B10387" s="9" t="s">
        <v>2256</v>
      </c>
      <c r="C10387" s="10">
        <v>36590</v>
      </c>
      <c r="D10387" s="9">
        <v>689661541</v>
      </c>
      <c r="E10387" s="9" t="e">
        <f>INDEX(#REF!:#REF!,MATCH($D10387,#REF!:#REF!,0),MATCH(#REF!,#REF!:#REF!,0))</f>
        <v>#REF!</v>
      </c>
      <c r="F10387" s="9" t="e">
        <f>INDEX(#REF!:#REF!,MATCH($D10387,#REF!:#REF!,0),MATCH(#REF!,#REF!:#REF!,0))</f>
        <v>#REF!</v>
      </c>
    </row>
    <row r="10388" spans="1:6" ht="16.5" x14ac:dyDescent="0.3">
      <c r="A10388" s="9" t="s">
        <v>11937</v>
      </c>
      <c r="B10388" s="9" t="s">
        <v>2727</v>
      </c>
      <c r="C10388" s="10">
        <v>40014</v>
      </c>
      <c r="D10388" s="9">
        <v>9052475601</v>
      </c>
      <c r="E10388" s="9" t="e">
        <f>INDEX(#REF!:#REF!,MATCH($D10388,#REF!:#REF!,0),MATCH(#REF!,#REF!:#REF!,0))</f>
        <v>#REF!</v>
      </c>
      <c r="F10388" s="9" t="e">
        <f>INDEX(#REF!:#REF!,MATCH($D10388,#REF!:#REF!,0),MATCH(#REF!,#REF!:#REF!,0))</f>
        <v>#REF!</v>
      </c>
    </row>
    <row r="10389" spans="1:6" ht="16.5" x14ac:dyDescent="0.3">
      <c r="A10389" s="9" t="s">
        <v>11936</v>
      </c>
      <c r="B10389" s="9" t="s">
        <v>2595</v>
      </c>
      <c r="C10389" s="10">
        <v>28192</v>
      </c>
      <c r="D10389" s="9">
        <v>965285472</v>
      </c>
      <c r="E10389" s="9" t="e">
        <f>INDEX(#REF!:#REF!,MATCH($D10389,#REF!:#REF!,0),MATCH(#REF!,#REF!:#REF!,0))</f>
        <v>#REF!</v>
      </c>
      <c r="F10389" s="9" t="e">
        <f>INDEX(#REF!:#REF!,MATCH($D10389,#REF!:#REF!,0),MATCH(#REF!,#REF!:#REF!,0))</f>
        <v>#REF!</v>
      </c>
    </row>
    <row r="10390" spans="1:6" ht="16.5" x14ac:dyDescent="0.3">
      <c r="A10390" s="9" t="s">
        <v>11935</v>
      </c>
      <c r="B10390" s="9" t="s">
        <v>2119</v>
      </c>
      <c r="C10390" s="10">
        <v>17450</v>
      </c>
      <c r="D10390" s="9">
        <v>7039995972</v>
      </c>
      <c r="E10390" s="9" t="e">
        <f>INDEX(#REF!:#REF!,MATCH($D10390,#REF!:#REF!,0),MATCH(#REF!,#REF!:#REF!,0))</f>
        <v>#REF!</v>
      </c>
      <c r="F10390" s="9" t="e">
        <f>INDEX(#REF!:#REF!,MATCH($D10390,#REF!:#REF!,0),MATCH(#REF!,#REF!:#REF!,0))</f>
        <v>#REF!</v>
      </c>
    </row>
    <row r="10391" spans="1:6" ht="16.5" x14ac:dyDescent="0.3">
      <c r="A10391" s="9" t="s">
        <v>11934</v>
      </c>
      <c r="B10391" s="9" t="s">
        <v>2582</v>
      </c>
      <c r="C10391" s="10">
        <v>18273</v>
      </c>
      <c r="D10391" s="9">
        <v>7192290785</v>
      </c>
      <c r="E10391" s="9" t="e">
        <f>INDEX(#REF!:#REF!,MATCH($D10391,#REF!:#REF!,0),MATCH(#REF!,#REF!:#REF!,0))</f>
        <v>#REF!</v>
      </c>
      <c r="F10391" s="9" t="e">
        <f>INDEX(#REF!:#REF!,MATCH($D10391,#REF!:#REF!,0),MATCH(#REF!,#REF!:#REF!,0))</f>
        <v>#REF!</v>
      </c>
    </row>
    <row r="10392" spans="1:6" ht="16.5" x14ac:dyDescent="0.3">
      <c r="A10392" s="9" t="s">
        <v>11933</v>
      </c>
      <c r="B10392" s="9" t="s">
        <v>2704</v>
      </c>
      <c r="C10392" s="10">
        <v>14304</v>
      </c>
      <c r="D10392" s="9">
        <v>5795848808</v>
      </c>
      <c r="E10392" s="9" t="e">
        <f>INDEX(#REF!:#REF!,MATCH($D10392,#REF!:#REF!,0),MATCH(#REF!,#REF!:#REF!,0))</f>
        <v>#REF!</v>
      </c>
      <c r="F10392" s="9" t="e">
        <f>INDEX(#REF!:#REF!,MATCH($D10392,#REF!:#REF!,0),MATCH(#REF!,#REF!:#REF!,0))</f>
        <v>#REF!</v>
      </c>
    </row>
    <row r="10393" spans="1:6" ht="16.5" x14ac:dyDescent="0.3">
      <c r="A10393" s="9" t="s">
        <v>11932</v>
      </c>
      <c r="B10393" s="9" t="s">
        <v>2190</v>
      </c>
      <c r="C10393" s="10">
        <v>58610</v>
      </c>
      <c r="D10393" s="9">
        <v>8552526727</v>
      </c>
      <c r="E10393" s="9" t="e">
        <f>INDEX(#REF!:#REF!,MATCH($D10393,#REF!:#REF!,0),MATCH(#REF!,#REF!:#REF!,0))</f>
        <v>#REF!</v>
      </c>
      <c r="F10393" s="9" t="e">
        <f>INDEX(#REF!:#REF!,MATCH($D10393,#REF!:#REF!,0),MATCH(#REF!,#REF!:#REF!,0))</f>
        <v>#REF!</v>
      </c>
    </row>
    <row r="10394" spans="1:6" ht="16.5" x14ac:dyDescent="0.3">
      <c r="A10394" s="9" t="s">
        <v>11931</v>
      </c>
      <c r="B10394" s="9" t="s">
        <v>2492</v>
      </c>
      <c r="C10394" s="10">
        <v>51560</v>
      </c>
      <c r="D10394" s="9">
        <v>9829586073</v>
      </c>
      <c r="E10394" s="9" t="e">
        <f>INDEX(#REF!:#REF!,MATCH($D10394,#REF!:#REF!,0),MATCH(#REF!,#REF!:#REF!,0))</f>
        <v>#REF!</v>
      </c>
      <c r="F10394" s="9" t="e">
        <f>INDEX(#REF!:#REF!,MATCH($D10394,#REF!:#REF!,0),MATCH(#REF!,#REF!:#REF!,0))</f>
        <v>#REF!</v>
      </c>
    </row>
    <row r="10395" spans="1:6" ht="16.5" x14ac:dyDescent="0.3">
      <c r="A10395" s="9" t="s">
        <v>11930</v>
      </c>
      <c r="B10395" s="9" t="s">
        <v>2112</v>
      </c>
      <c r="C10395" s="10">
        <v>22467</v>
      </c>
      <c r="D10395" s="9">
        <v>9089601147</v>
      </c>
      <c r="E10395" s="9" t="e">
        <f>INDEX(#REF!:#REF!,MATCH($D10395,#REF!:#REF!,0),MATCH(#REF!,#REF!:#REF!,0))</f>
        <v>#REF!</v>
      </c>
      <c r="F10395" s="9" t="e">
        <f>INDEX(#REF!:#REF!,MATCH($D10395,#REF!:#REF!,0),MATCH(#REF!,#REF!:#REF!,0))</f>
        <v>#REF!</v>
      </c>
    </row>
    <row r="10396" spans="1:6" ht="16.5" x14ac:dyDescent="0.3">
      <c r="A10396" s="9" t="s">
        <v>11929</v>
      </c>
      <c r="B10396" s="9" t="s">
        <v>2171</v>
      </c>
      <c r="C10396" s="10">
        <v>33250</v>
      </c>
      <c r="D10396" s="9">
        <v>1351073265</v>
      </c>
      <c r="E10396" s="9" t="e">
        <f>INDEX(#REF!:#REF!,MATCH($D10396,#REF!:#REF!,0),MATCH(#REF!,#REF!:#REF!,0))</f>
        <v>#REF!</v>
      </c>
      <c r="F10396" s="9" t="e">
        <f>INDEX(#REF!:#REF!,MATCH($D10396,#REF!:#REF!,0),MATCH(#REF!,#REF!:#REF!,0))</f>
        <v>#REF!</v>
      </c>
    </row>
    <row r="10397" spans="1:6" ht="16.5" x14ac:dyDescent="0.3">
      <c r="A10397" s="9" t="s">
        <v>11928</v>
      </c>
      <c r="B10397" s="9" t="s">
        <v>2036</v>
      </c>
      <c r="C10397" s="10">
        <v>25120</v>
      </c>
      <c r="D10397" s="9">
        <v>1598957961</v>
      </c>
      <c r="E10397" s="9" t="e">
        <f>INDEX(#REF!:#REF!,MATCH($D10397,#REF!:#REF!,0),MATCH(#REF!,#REF!:#REF!,0))</f>
        <v>#REF!</v>
      </c>
      <c r="F10397" s="9" t="e">
        <f>INDEX(#REF!:#REF!,MATCH($D10397,#REF!:#REF!,0),MATCH(#REF!,#REF!:#REF!,0))</f>
        <v>#REF!</v>
      </c>
    </row>
    <row r="10398" spans="1:6" ht="16.5" x14ac:dyDescent="0.3">
      <c r="A10398" s="9" t="s">
        <v>11927</v>
      </c>
      <c r="B10398" s="9" t="s">
        <v>2389</v>
      </c>
      <c r="C10398" s="10">
        <v>22562</v>
      </c>
      <c r="D10398" s="9">
        <v>247438790</v>
      </c>
      <c r="E10398" s="9" t="e">
        <f>INDEX(#REF!:#REF!,MATCH($D10398,#REF!:#REF!,0),MATCH(#REF!,#REF!:#REF!,0))</f>
        <v>#REF!</v>
      </c>
      <c r="F10398" s="9" t="e">
        <f>INDEX(#REF!:#REF!,MATCH($D10398,#REF!:#REF!,0),MATCH(#REF!,#REF!:#REF!,0))</f>
        <v>#REF!</v>
      </c>
    </row>
    <row r="10399" spans="1:6" ht="16.5" x14ac:dyDescent="0.3">
      <c r="A10399" s="9" t="s">
        <v>11926</v>
      </c>
      <c r="B10399" s="9" t="s">
        <v>3241</v>
      </c>
      <c r="C10399" s="10">
        <v>41403</v>
      </c>
      <c r="D10399" s="9">
        <v>140020098</v>
      </c>
      <c r="E10399" s="9" t="e">
        <f>INDEX(#REF!:#REF!,MATCH($D10399,#REF!:#REF!,0),MATCH(#REF!,#REF!:#REF!,0))</f>
        <v>#REF!</v>
      </c>
      <c r="F10399" s="9" t="e">
        <f>INDEX(#REF!:#REF!,MATCH($D10399,#REF!:#REF!,0),MATCH(#REF!,#REF!:#REF!,0))</f>
        <v>#REF!</v>
      </c>
    </row>
    <row r="10400" spans="1:6" ht="16.5" x14ac:dyDescent="0.3">
      <c r="A10400" s="9" t="s">
        <v>11925</v>
      </c>
      <c r="B10400" s="9" t="s">
        <v>1985</v>
      </c>
      <c r="C10400" s="10">
        <v>34168</v>
      </c>
      <c r="D10400" s="9">
        <v>965285472</v>
      </c>
      <c r="E10400" s="9" t="e">
        <f>INDEX(#REF!:#REF!,MATCH($D10400,#REF!:#REF!,0),MATCH(#REF!,#REF!:#REF!,0))</f>
        <v>#REF!</v>
      </c>
      <c r="F10400" s="9" t="e">
        <f>INDEX(#REF!:#REF!,MATCH($D10400,#REF!:#REF!,0),MATCH(#REF!,#REF!:#REF!,0))</f>
        <v>#REF!</v>
      </c>
    </row>
    <row r="10401" spans="1:6" ht="16.5" x14ac:dyDescent="0.3">
      <c r="A10401" s="9" t="s">
        <v>11924</v>
      </c>
      <c r="B10401" s="9" t="s">
        <v>2541</v>
      </c>
      <c r="C10401" s="10">
        <v>50556</v>
      </c>
      <c r="D10401" s="9">
        <v>7885796000</v>
      </c>
      <c r="E10401" s="9" t="e">
        <f>INDEX(#REF!:#REF!,MATCH($D10401,#REF!:#REF!,0),MATCH(#REF!,#REF!:#REF!,0))</f>
        <v>#REF!</v>
      </c>
      <c r="F10401" s="9" t="e">
        <f>INDEX(#REF!:#REF!,MATCH($D10401,#REF!:#REF!,0),MATCH(#REF!,#REF!:#REF!,0))</f>
        <v>#REF!</v>
      </c>
    </row>
    <row r="10402" spans="1:6" ht="16.5" x14ac:dyDescent="0.3">
      <c r="A10402" s="9" t="s">
        <v>11923</v>
      </c>
      <c r="B10402" s="9" t="s">
        <v>2622</v>
      </c>
      <c r="C10402" s="10">
        <v>37849</v>
      </c>
      <c r="D10402" s="9">
        <v>7775126329</v>
      </c>
      <c r="E10402" s="9" t="e">
        <f>INDEX(#REF!:#REF!,MATCH($D10402,#REF!:#REF!,0),MATCH(#REF!,#REF!:#REF!,0))</f>
        <v>#REF!</v>
      </c>
      <c r="F10402" s="9" t="e">
        <f>INDEX(#REF!:#REF!,MATCH($D10402,#REF!:#REF!,0),MATCH(#REF!,#REF!:#REF!,0))</f>
        <v>#REF!</v>
      </c>
    </row>
    <row r="10403" spans="1:6" ht="16.5" x14ac:dyDescent="0.3">
      <c r="A10403" s="9" t="s">
        <v>11922</v>
      </c>
      <c r="B10403" s="9" t="s">
        <v>2645</v>
      </c>
      <c r="C10403" s="10">
        <v>50077</v>
      </c>
      <c r="D10403" s="9">
        <v>6019132307</v>
      </c>
      <c r="E10403" s="9" t="e">
        <f>INDEX(#REF!:#REF!,MATCH($D10403,#REF!:#REF!,0),MATCH(#REF!,#REF!:#REF!,0))</f>
        <v>#REF!</v>
      </c>
      <c r="F10403" s="9" t="e">
        <f>INDEX(#REF!:#REF!,MATCH($D10403,#REF!:#REF!,0),MATCH(#REF!,#REF!:#REF!,0))</f>
        <v>#REF!</v>
      </c>
    </row>
    <row r="10404" spans="1:6" ht="16.5" x14ac:dyDescent="0.3">
      <c r="A10404" s="9" t="s">
        <v>11921</v>
      </c>
      <c r="B10404" s="9" t="s">
        <v>2147</v>
      </c>
      <c r="C10404" s="10">
        <v>41643</v>
      </c>
      <c r="D10404" s="9">
        <v>793441269</v>
      </c>
      <c r="E10404" s="9" t="e">
        <f>INDEX(#REF!:#REF!,MATCH($D10404,#REF!:#REF!,0),MATCH(#REF!,#REF!:#REF!,0))</f>
        <v>#REF!</v>
      </c>
      <c r="F10404" s="9" t="e">
        <f>INDEX(#REF!:#REF!,MATCH($D10404,#REF!:#REF!,0),MATCH(#REF!,#REF!:#REF!,0))</f>
        <v>#REF!</v>
      </c>
    </row>
    <row r="10405" spans="1:6" ht="16.5" x14ac:dyDescent="0.3">
      <c r="A10405" s="9" t="s">
        <v>11920</v>
      </c>
      <c r="B10405" s="9" t="s">
        <v>2443</v>
      </c>
      <c r="C10405" s="10">
        <v>26698</v>
      </c>
      <c r="D10405" s="9">
        <v>1155371844</v>
      </c>
      <c r="E10405" s="9" t="e">
        <f>INDEX(#REF!:#REF!,MATCH($D10405,#REF!:#REF!,0),MATCH(#REF!,#REF!:#REF!,0))</f>
        <v>#REF!</v>
      </c>
      <c r="F10405" s="9" t="e">
        <f>INDEX(#REF!:#REF!,MATCH($D10405,#REF!:#REF!,0),MATCH(#REF!,#REF!:#REF!,0))</f>
        <v>#REF!</v>
      </c>
    </row>
    <row r="10406" spans="1:6" ht="16.5" x14ac:dyDescent="0.3">
      <c r="A10406" s="9" t="s">
        <v>11919</v>
      </c>
      <c r="B10406" s="9" t="s">
        <v>2310</v>
      </c>
      <c r="C10406" s="10">
        <v>27624</v>
      </c>
      <c r="D10406" s="9">
        <v>8646243699</v>
      </c>
      <c r="E10406" s="9" t="e">
        <f>INDEX(#REF!:#REF!,MATCH($D10406,#REF!:#REF!,0),MATCH(#REF!,#REF!:#REF!,0))</f>
        <v>#REF!</v>
      </c>
      <c r="F10406" s="9" t="e">
        <f>INDEX(#REF!:#REF!,MATCH($D10406,#REF!:#REF!,0),MATCH(#REF!,#REF!:#REF!,0))</f>
        <v>#REF!</v>
      </c>
    </row>
    <row r="10407" spans="1:6" ht="16.5" x14ac:dyDescent="0.3">
      <c r="A10407" s="9" t="s">
        <v>11918</v>
      </c>
      <c r="B10407" s="9" t="s">
        <v>2412</v>
      </c>
      <c r="C10407" s="10">
        <v>46820</v>
      </c>
      <c r="D10407" s="9">
        <v>893122882</v>
      </c>
      <c r="E10407" s="9" t="e">
        <f>INDEX(#REF!:#REF!,MATCH($D10407,#REF!:#REF!,0),MATCH(#REF!,#REF!:#REF!,0))</f>
        <v>#REF!</v>
      </c>
      <c r="F10407" s="9" t="e">
        <f>INDEX(#REF!:#REF!,MATCH($D10407,#REF!:#REF!,0),MATCH(#REF!,#REF!:#REF!,0))</f>
        <v>#REF!</v>
      </c>
    </row>
    <row r="10408" spans="1:6" ht="16.5" x14ac:dyDescent="0.3">
      <c r="A10408" s="9" t="s">
        <v>11917</v>
      </c>
      <c r="B10408" s="9" t="s">
        <v>2123</v>
      </c>
      <c r="C10408" s="10">
        <v>40470</v>
      </c>
      <c r="D10408" s="9">
        <v>2183763965</v>
      </c>
      <c r="E10408" s="9" t="e">
        <f>INDEX(#REF!:#REF!,MATCH($D10408,#REF!:#REF!,0),MATCH(#REF!,#REF!:#REF!,0))</f>
        <v>#REF!</v>
      </c>
      <c r="F10408" s="9" t="e">
        <f>INDEX(#REF!:#REF!,MATCH($D10408,#REF!:#REF!,0),MATCH(#REF!,#REF!:#REF!,0))</f>
        <v>#REF!</v>
      </c>
    </row>
    <row r="10409" spans="1:6" ht="16.5" x14ac:dyDescent="0.3">
      <c r="A10409" s="9" t="s">
        <v>11916</v>
      </c>
      <c r="B10409" s="9" t="s">
        <v>2389</v>
      </c>
      <c r="C10409" s="10">
        <v>13253</v>
      </c>
      <c r="D10409" s="9">
        <v>483886254</v>
      </c>
      <c r="E10409" s="9" t="e">
        <f>INDEX(#REF!:#REF!,MATCH($D10409,#REF!:#REF!,0),MATCH(#REF!,#REF!:#REF!,0))</f>
        <v>#REF!</v>
      </c>
      <c r="F10409" s="9" t="e">
        <f>INDEX(#REF!:#REF!,MATCH($D10409,#REF!:#REF!,0),MATCH(#REF!,#REF!:#REF!,0))</f>
        <v>#REF!</v>
      </c>
    </row>
    <row r="10410" spans="1:6" ht="16.5" x14ac:dyDescent="0.3">
      <c r="A10410" s="9" t="s">
        <v>11915</v>
      </c>
      <c r="B10410" s="9" t="s">
        <v>2044</v>
      </c>
      <c r="C10410" s="10">
        <v>17367</v>
      </c>
      <c r="D10410" s="9">
        <v>1923178164</v>
      </c>
      <c r="E10410" s="9" t="e">
        <f>INDEX(#REF!:#REF!,MATCH($D10410,#REF!:#REF!,0),MATCH(#REF!,#REF!:#REF!,0))</f>
        <v>#REF!</v>
      </c>
      <c r="F10410" s="9" t="e">
        <f>INDEX(#REF!:#REF!,MATCH($D10410,#REF!:#REF!,0),MATCH(#REF!,#REF!:#REF!,0))</f>
        <v>#REF!</v>
      </c>
    </row>
    <row r="10411" spans="1:6" ht="16.5" x14ac:dyDescent="0.3">
      <c r="A10411" s="9" t="s">
        <v>11914</v>
      </c>
      <c r="B10411" s="9" t="s">
        <v>4046</v>
      </c>
      <c r="C10411" s="10">
        <v>54629</v>
      </c>
      <c r="D10411" s="9">
        <v>7783641539</v>
      </c>
      <c r="E10411" s="9" t="e">
        <f>INDEX(#REF!:#REF!,MATCH($D10411,#REF!:#REF!,0),MATCH(#REF!,#REF!:#REF!,0))</f>
        <v>#REF!</v>
      </c>
      <c r="F10411" s="9" t="e">
        <f>INDEX(#REF!:#REF!,MATCH($D10411,#REF!:#REF!,0),MATCH(#REF!,#REF!:#REF!,0))</f>
        <v>#REF!</v>
      </c>
    </row>
    <row r="10412" spans="1:6" ht="16.5" x14ac:dyDescent="0.3">
      <c r="A10412" s="9" t="s">
        <v>11913</v>
      </c>
      <c r="B10412" s="9" t="s">
        <v>1945</v>
      </c>
      <c r="C10412" s="10">
        <v>52608</v>
      </c>
      <c r="D10412" s="9">
        <v>5244119095</v>
      </c>
      <c r="E10412" s="9" t="e">
        <f>INDEX(#REF!:#REF!,MATCH($D10412,#REF!:#REF!,0),MATCH(#REF!,#REF!:#REF!,0))</f>
        <v>#REF!</v>
      </c>
      <c r="F10412" s="9" t="e">
        <f>INDEX(#REF!:#REF!,MATCH($D10412,#REF!:#REF!,0),MATCH(#REF!,#REF!:#REF!,0))</f>
        <v>#REF!</v>
      </c>
    </row>
    <row r="10413" spans="1:6" ht="16.5" x14ac:dyDescent="0.3">
      <c r="A10413" s="9" t="s">
        <v>11912</v>
      </c>
      <c r="B10413" s="9" t="s">
        <v>2608</v>
      </c>
      <c r="C10413" s="10">
        <v>46965</v>
      </c>
      <c r="D10413" s="9">
        <v>6271204627</v>
      </c>
      <c r="E10413" s="9" t="e">
        <f>INDEX(#REF!:#REF!,MATCH($D10413,#REF!:#REF!,0),MATCH(#REF!,#REF!:#REF!,0))</f>
        <v>#REF!</v>
      </c>
      <c r="F10413" s="9" t="e">
        <f>INDEX(#REF!:#REF!,MATCH($D10413,#REF!:#REF!,0),MATCH(#REF!,#REF!:#REF!,0))</f>
        <v>#REF!</v>
      </c>
    </row>
    <row r="10414" spans="1:6" ht="16.5" x14ac:dyDescent="0.3">
      <c r="A10414" s="9" t="s">
        <v>11911</v>
      </c>
      <c r="B10414" s="9" t="s">
        <v>2420</v>
      </c>
      <c r="C10414" s="10">
        <v>21483</v>
      </c>
      <c r="D10414" s="9">
        <v>4482855448</v>
      </c>
      <c r="E10414" s="9" t="e">
        <f>INDEX(#REF!:#REF!,MATCH($D10414,#REF!:#REF!,0),MATCH(#REF!,#REF!:#REF!,0))</f>
        <v>#REF!</v>
      </c>
      <c r="F10414" s="9" t="e">
        <f>INDEX(#REF!:#REF!,MATCH($D10414,#REF!:#REF!,0),MATCH(#REF!,#REF!:#REF!,0))</f>
        <v>#REF!</v>
      </c>
    </row>
    <row r="10415" spans="1:6" ht="16.5" x14ac:dyDescent="0.3">
      <c r="A10415" s="9" t="s">
        <v>11910</v>
      </c>
      <c r="B10415" s="9" t="s">
        <v>1949</v>
      </c>
      <c r="C10415" s="10">
        <v>43987</v>
      </c>
      <c r="D10415" s="9">
        <v>9447906176</v>
      </c>
      <c r="E10415" s="9" t="e">
        <f>INDEX(#REF!:#REF!,MATCH($D10415,#REF!:#REF!,0),MATCH(#REF!,#REF!:#REF!,0))</f>
        <v>#REF!</v>
      </c>
      <c r="F10415" s="9" t="e">
        <f>INDEX(#REF!:#REF!,MATCH($D10415,#REF!:#REF!,0),MATCH(#REF!,#REF!:#REF!,0))</f>
        <v>#REF!</v>
      </c>
    </row>
    <row r="10416" spans="1:6" ht="16.5" x14ac:dyDescent="0.3">
      <c r="A10416" s="9" t="s">
        <v>11909</v>
      </c>
      <c r="B10416" s="9" t="s">
        <v>2389</v>
      </c>
      <c r="C10416" s="10">
        <v>21488</v>
      </c>
      <c r="D10416" s="9">
        <v>5197585250</v>
      </c>
      <c r="E10416" s="9" t="e">
        <f>INDEX(#REF!:#REF!,MATCH($D10416,#REF!:#REF!,0),MATCH(#REF!,#REF!:#REF!,0))</f>
        <v>#REF!</v>
      </c>
      <c r="F10416" s="9" t="e">
        <f>INDEX(#REF!:#REF!,MATCH($D10416,#REF!:#REF!,0),MATCH(#REF!,#REF!:#REF!,0))</f>
        <v>#REF!</v>
      </c>
    </row>
    <row r="10417" spans="1:6" ht="16.5" x14ac:dyDescent="0.3">
      <c r="A10417" s="9" t="s">
        <v>11908</v>
      </c>
      <c r="B10417" s="9" t="s">
        <v>2219</v>
      </c>
      <c r="C10417" s="10">
        <v>50695</v>
      </c>
      <c r="D10417" s="9">
        <v>7118642576</v>
      </c>
      <c r="E10417" s="9" t="e">
        <f>INDEX(#REF!:#REF!,MATCH($D10417,#REF!:#REF!,0),MATCH(#REF!,#REF!:#REF!,0))</f>
        <v>#REF!</v>
      </c>
      <c r="F10417" s="9" t="e">
        <f>INDEX(#REF!:#REF!,MATCH($D10417,#REF!:#REF!,0),MATCH(#REF!,#REF!:#REF!,0))</f>
        <v>#REF!</v>
      </c>
    </row>
    <row r="10418" spans="1:6" ht="16.5" x14ac:dyDescent="0.3">
      <c r="A10418" s="9" t="s">
        <v>11907</v>
      </c>
      <c r="B10418" s="9" t="s">
        <v>2505</v>
      </c>
      <c r="C10418" s="10">
        <v>53650</v>
      </c>
      <c r="D10418" s="9">
        <v>7160109333</v>
      </c>
      <c r="E10418" s="9" t="e">
        <f>INDEX(#REF!:#REF!,MATCH($D10418,#REF!:#REF!,0),MATCH(#REF!,#REF!:#REF!,0))</f>
        <v>#REF!</v>
      </c>
      <c r="F10418" s="9" t="e">
        <f>INDEX(#REF!:#REF!,MATCH($D10418,#REF!:#REF!,0),MATCH(#REF!,#REF!:#REF!,0))</f>
        <v>#REF!</v>
      </c>
    </row>
    <row r="10419" spans="1:6" ht="16.5" x14ac:dyDescent="0.3">
      <c r="A10419" s="9" t="s">
        <v>11906</v>
      </c>
      <c r="B10419" s="9" t="s">
        <v>2544</v>
      </c>
      <c r="C10419" s="10">
        <v>52915</v>
      </c>
      <c r="D10419" s="9">
        <v>3904109642</v>
      </c>
      <c r="E10419" s="9" t="e">
        <f>INDEX(#REF!:#REF!,MATCH($D10419,#REF!:#REF!,0),MATCH(#REF!,#REF!:#REF!,0))</f>
        <v>#REF!</v>
      </c>
      <c r="F10419" s="9" t="e">
        <f>INDEX(#REF!:#REF!,MATCH($D10419,#REF!:#REF!,0),MATCH(#REF!,#REF!:#REF!,0))</f>
        <v>#REF!</v>
      </c>
    </row>
    <row r="10420" spans="1:6" ht="16.5" x14ac:dyDescent="0.3">
      <c r="A10420" s="9" t="s">
        <v>11905</v>
      </c>
      <c r="B10420" s="9" t="s">
        <v>2608</v>
      </c>
      <c r="C10420" s="10">
        <v>15166</v>
      </c>
      <c r="D10420" s="9">
        <v>197180590</v>
      </c>
      <c r="E10420" s="9" t="e">
        <f>INDEX(#REF!:#REF!,MATCH($D10420,#REF!:#REF!,0),MATCH(#REF!,#REF!:#REF!,0))</f>
        <v>#REF!</v>
      </c>
      <c r="F10420" s="9" t="e">
        <f>INDEX(#REF!:#REF!,MATCH($D10420,#REF!:#REF!,0),MATCH(#REF!,#REF!:#REF!,0))</f>
        <v>#REF!</v>
      </c>
    </row>
    <row r="10421" spans="1:6" ht="16.5" x14ac:dyDescent="0.3">
      <c r="A10421" s="9" t="s">
        <v>11904</v>
      </c>
      <c r="B10421" s="9" t="s">
        <v>2462</v>
      </c>
      <c r="C10421" s="10">
        <v>44770</v>
      </c>
      <c r="D10421" s="9">
        <v>6842801095</v>
      </c>
      <c r="E10421" s="9" t="e">
        <f>INDEX(#REF!:#REF!,MATCH($D10421,#REF!:#REF!,0),MATCH(#REF!,#REF!:#REF!,0))</f>
        <v>#REF!</v>
      </c>
      <c r="F10421" s="9" t="e">
        <f>INDEX(#REF!:#REF!,MATCH($D10421,#REF!:#REF!,0),MATCH(#REF!,#REF!:#REF!,0))</f>
        <v>#REF!</v>
      </c>
    </row>
    <row r="10422" spans="1:6" ht="16.5" x14ac:dyDescent="0.3">
      <c r="A10422" s="9" t="s">
        <v>11903</v>
      </c>
      <c r="B10422" s="9" t="s">
        <v>2404</v>
      </c>
      <c r="C10422" s="10">
        <v>33014</v>
      </c>
      <c r="D10422" s="9">
        <v>2426144645</v>
      </c>
      <c r="E10422" s="9" t="e">
        <f>INDEX(#REF!:#REF!,MATCH($D10422,#REF!:#REF!,0),MATCH(#REF!,#REF!:#REF!,0))</f>
        <v>#REF!</v>
      </c>
      <c r="F10422" s="9" t="e">
        <f>INDEX(#REF!:#REF!,MATCH($D10422,#REF!:#REF!,0),MATCH(#REF!,#REF!:#REF!,0))</f>
        <v>#REF!</v>
      </c>
    </row>
    <row r="10423" spans="1:6" ht="16.5" x14ac:dyDescent="0.3">
      <c r="A10423" s="9" t="s">
        <v>11902</v>
      </c>
      <c r="B10423" s="9" t="s">
        <v>2727</v>
      </c>
      <c r="C10423" s="10">
        <v>56414</v>
      </c>
      <c r="D10423" s="9">
        <v>9621571960</v>
      </c>
      <c r="E10423" s="9" t="e">
        <f>INDEX(#REF!:#REF!,MATCH($D10423,#REF!:#REF!,0),MATCH(#REF!,#REF!:#REF!,0))</f>
        <v>#REF!</v>
      </c>
      <c r="F10423" s="9" t="e">
        <f>INDEX(#REF!:#REF!,MATCH($D10423,#REF!:#REF!,0),MATCH(#REF!,#REF!:#REF!,0))</f>
        <v>#REF!</v>
      </c>
    </row>
    <row r="10424" spans="1:6" ht="16.5" x14ac:dyDescent="0.3">
      <c r="A10424" s="9" t="s">
        <v>11901</v>
      </c>
      <c r="B10424" s="9" t="s">
        <v>2040</v>
      </c>
      <c r="C10424" s="10">
        <v>48796</v>
      </c>
      <c r="D10424" s="9">
        <v>8460683117</v>
      </c>
      <c r="E10424" s="9" t="e">
        <f>INDEX(#REF!:#REF!,MATCH($D10424,#REF!:#REF!,0),MATCH(#REF!,#REF!:#REF!,0))</f>
        <v>#REF!</v>
      </c>
      <c r="F10424" s="9" t="e">
        <f>INDEX(#REF!:#REF!,MATCH($D10424,#REF!:#REF!,0),MATCH(#REF!,#REF!:#REF!,0))</f>
        <v>#REF!</v>
      </c>
    </row>
    <row r="10425" spans="1:6" ht="16.5" x14ac:dyDescent="0.3">
      <c r="A10425" s="9" t="s">
        <v>11900</v>
      </c>
      <c r="B10425" s="9" t="s">
        <v>2134</v>
      </c>
      <c r="C10425" s="10">
        <v>35436</v>
      </c>
      <c r="D10425" s="9">
        <v>8115985503</v>
      </c>
      <c r="E10425" s="9" t="e">
        <f>INDEX(#REF!:#REF!,MATCH($D10425,#REF!:#REF!,0),MATCH(#REF!,#REF!:#REF!,0))</f>
        <v>#REF!</v>
      </c>
      <c r="F10425" s="9" t="e">
        <f>INDEX(#REF!:#REF!,MATCH($D10425,#REF!:#REF!,0),MATCH(#REF!,#REF!:#REF!,0))</f>
        <v>#REF!</v>
      </c>
    </row>
    <row r="10426" spans="1:6" ht="16.5" x14ac:dyDescent="0.3">
      <c r="A10426" s="9" t="s">
        <v>11899</v>
      </c>
      <c r="B10426" s="9" t="s">
        <v>2339</v>
      </c>
      <c r="C10426" s="10">
        <v>31540</v>
      </c>
      <c r="D10426" s="9">
        <v>7054972058</v>
      </c>
      <c r="E10426" s="9" t="e">
        <f>INDEX(#REF!:#REF!,MATCH($D10426,#REF!:#REF!,0),MATCH(#REF!,#REF!:#REF!,0))</f>
        <v>#REF!</v>
      </c>
      <c r="F10426" s="9" t="e">
        <f>INDEX(#REF!:#REF!,MATCH($D10426,#REF!:#REF!,0),MATCH(#REF!,#REF!:#REF!,0))</f>
        <v>#REF!</v>
      </c>
    </row>
    <row r="10427" spans="1:6" ht="16.5" x14ac:dyDescent="0.3">
      <c r="A10427" s="9" t="s">
        <v>11898</v>
      </c>
      <c r="B10427" s="9" t="s">
        <v>2107</v>
      </c>
      <c r="C10427" s="10">
        <v>19621</v>
      </c>
      <c r="D10427" s="9">
        <v>4535395691</v>
      </c>
      <c r="E10427" s="9" t="e">
        <f>INDEX(#REF!:#REF!,MATCH($D10427,#REF!:#REF!,0),MATCH(#REF!,#REF!:#REF!,0))</f>
        <v>#REF!</v>
      </c>
      <c r="F10427" s="9" t="e">
        <f>INDEX(#REF!:#REF!,MATCH($D10427,#REF!:#REF!,0),MATCH(#REF!,#REF!:#REF!,0))</f>
        <v>#REF!</v>
      </c>
    </row>
    <row r="10428" spans="1:6" ht="16.5" x14ac:dyDescent="0.3">
      <c r="A10428" s="9" t="s">
        <v>11897</v>
      </c>
      <c r="B10428" s="9" t="s">
        <v>2001</v>
      </c>
      <c r="C10428" s="10">
        <v>11121</v>
      </c>
      <c r="D10428" s="9">
        <v>6183510505</v>
      </c>
      <c r="E10428" s="9" t="e">
        <f>INDEX(#REF!:#REF!,MATCH($D10428,#REF!:#REF!,0),MATCH(#REF!,#REF!:#REF!,0))</f>
        <v>#REF!</v>
      </c>
      <c r="F10428" s="9" t="e">
        <f>INDEX(#REF!:#REF!,MATCH($D10428,#REF!:#REF!,0),MATCH(#REF!,#REF!:#REF!,0))</f>
        <v>#REF!</v>
      </c>
    </row>
    <row r="10429" spans="1:6" ht="16.5" x14ac:dyDescent="0.3">
      <c r="A10429" s="9" t="s">
        <v>11896</v>
      </c>
      <c r="B10429" s="9" t="s">
        <v>2029</v>
      </c>
      <c r="C10429" s="10">
        <v>47314</v>
      </c>
      <c r="D10429" s="9">
        <v>8977805007</v>
      </c>
      <c r="E10429" s="9" t="e">
        <f>INDEX(#REF!:#REF!,MATCH($D10429,#REF!:#REF!,0),MATCH(#REF!,#REF!:#REF!,0))</f>
        <v>#REF!</v>
      </c>
      <c r="F10429" s="9" t="e">
        <f>INDEX(#REF!:#REF!,MATCH($D10429,#REF!:#REF!,0),MATCH(#REF!,#REF!:#REF!,0))</f>
        <v>#REF!</v>
      </c>
    </row>
    <row r="10430" spans="1:6" ht="16.5" x14ac:dyDescent="0.3">
      <c r="A10430" s="9" t="s">
        <v>11895</v>
      </c>
      <c r="B10430" s="9" t="s">
        <v>2291</v>
      </c>
      <c r="C10430" s="10">
        <v>39386</v>
      </c>
      <c r="D10430" s="9">
        <v>4768342426</v>
      </c>
      <c r="E10430" s="9" t="e">
        <f>INDEX(#REF!:#REF!,MATCH($D10430,#REF!:#REF!,0),MATCH(#REF!,#REF!:#REF!,0))</f>
        <v>#REF!</v>
      </c>
      <c r="F10430" s="9" t="e">
        <f>INDEX(#REF!:#REF!,MATCH($D10430,#REF!:#REF!,0),MATCH(#REF!,#REF!:#REF!,0))</f>
        <v>#REF!</v>
      </c>
    </row>
    <row r="10431" spans="1:6" ht="16.5" x14ac:dyDescent="0.3">
      <c r="A10431" s="9" t="s">
        <v>11894</v>
      </c>
      <c r="B10431" s="9" t="s">
        <v>2368</v>
      </c>
      <c r="C10431" s="10">
        <v>46553</v>
      </c>
      <c r="D10431" s="9">
        <v>3824197065</v>
      </c>
      <c r="E10431" s="9" t="e">
        <f>INDEX(#REF!:#REF!,MATCH($D10431,#REF!:#REF!,0),MATCH(#REF!,#REF!:#REF!,0))</f>
        <v>#REF!</v>
      </c>
      <c r="F10431" s="9" t="e">
        <f>INDEX(#REF!:#REF!,MATCH($D10431,#REF!:#REF!,0),MATCH(#REF!,#REF!:#REF!,0))</f>
        <v>#REF!</v>
      </c>
    </row>
    <row r="10432" spans="1:6" ht="16.5" x14ac:dyDescent="0.3">
      <c r="A10432" s="9" t="s">
        <v>11893</v>
      </c>
      <c r="B10432" s="9" t="s">
        <v>2875</v>
      </c>
      <c r="C10432" s="10">
        <v>32644</v>
      </c>
      <c r="D10432" s="9">
        <v>9916787441</v>
      </c>
      <c r="E10432" s="9" t="e">
        <f>INDEX(#REF!:#REF!,MATCH($D10432,#REF!:#REF!,0),MATCH(#REF!,#REF!:#REF!,0))</f>
        <v>#REF!</v>
      </c>
      <c r="F10432" s="9" t="e">
        <f>INDEX(#REF!:#REF!,MATCH($D10432,#REF!:#REF!,0),MATCH(#REF!,#REF!:#REF!,0))</f>
        <v>#REF!</v>
      </c>
    </row>
    <row r="10433" spans="1:6" ht="16.5" x14ac:dyDescent="0.3">
      <c r="A10433" s="9" t="s">
        <v>11892</v>
      </c>
      <c r="B10433" s="9" t="s">
        <v>2389</v>
      </c>
      <c r="C10433" s="10">
        <v>59467</v>
      </c>
      <c r="D10433" s="9">
        <v>3600185284</v>
      </c>
      <c r="E10433" s="9" t="e">
        <f>INDEX(#REF!:#REF!,MATCH($D10433,#REF!:#REF!,0),MATCH(#REF!,#REF!:#REF!,0))</f>
        <v>#REF!</v>
      </c>
      <c r="F10433" s="9" t="e">
        <f>INDEX(#REF!:#REF!,MATCH($D10433,#REF!:#REF!,0),MATCH(#REF!,#REF!:#REF!,0))</f>
        <v>#REF!</v>
      </c>
    </row>
    <row r="10434" spans="1:6" ht="16.5" x14ac:dyDescent="0.3">
      <c r="A10434" s="9" t="s">
        <v>11891</v>
      </c>
      <c r="B10434" s="9" t="s">
        <v>3357</v>
      </c>
      <c r="C10434" s="10">
        <v>57178</v>
      </c>
      <c r="D10434" s="9">
        <v>1192770250</v>
      </c>
      <c r="E10434" s="9" t="e">
        <f>INDEX(#REF!:#REF!,MATCH($D10434,#REF!:#REF!,0),MATCH(#REF!,#REF!:#REF!,0))</f>
        <v>#REF!</v>
      </c>
      <c r="F10434" s="9" t="e">
        <f>INDEX(#REF!:#REF!,MATCH($D10434,#REF!:#REF!,0),MATCH(#REF!,#REF!:#REF!,0))</f>
        <v>#REF!</v>
      </c>
    </row>
    <row r="10435" spans="1:6" ht="16.5" x14ac:dyDescent="0.3">
      <c r="A10435" s="9" t="s">
        <v>11890</v>
      </c>
      <c r="B10435" s="9" t="s">
        <v>2453</v>
      </c>
      <c r="C10435" s="10">
        <v>21472</v>
      </c>
      <c r="D10435" s="9">
        <v>4739588234</v>
      </c>
      <c r="E10435" s="9" t="e">
        <f>INDEX(#REF!:#REF!,MATCH($D10435,#REF!:#REF!,0),MATCH(#REF!,#REF!:#REF!,0))</f>
        <v>#REF!</v>
      </c>
      <c r="F10435" s="9" t="e">
        <f>INDEX(#REF!:#REF!,MATCH($D10435,#REF!:#REF!,0),MATCH(#REF!,#REF!:#REF!,0))</f>
        <v>#REF!</v>
      </c>
    </row>
    <row r="10436" spans="1:6" ht="16.5" x14ac:dyDescent="0.3">
      <c r="A10436" s="9" t="s">
        <v>11889</v>
      </c>
      <c r="B10436" s="9" t="s">
        <v>1995</v>
      </c>
      <c r="C10436" s="10">
        <v>25632</v>
      </c>
      <c r="D10436" s="9">
        <v>893122882</v>
      </c>
      <c r="E10436" s="9" t="e">
        <f>INDEX(#REF!:#REF!,MATCH($D10436,#REF!:#REF!,0),MATCH(#REF!,#REF!:#REF!,0))</f>
        <v>#REF!</v>
      </c>
      <c r="F10436" s="9" t="e">
        <f>INDEX(#REF!:#REF!,MATCH($D10436,#REF!:#REF!,0),MATCH(#REF!,#REF!:#REF!,0))</f>
        <v>#REF!</v>
      </c>
    </row>
    <row r="10437" spans="1:6" ht="16.5" x14ac:dyDescent="0.3">
      <c r="A10437" s="9" t="s">
        <v>11888</v>
      </c>
      <c r="B10437" s="9" t="s">
        <v>2017</v>
      </c>
      <c r="C10437" s="10">
        <v>17169</v>
      </c>
      <c r="D10437" s="9">
        <v>6733929554</v>
      </c>
      <c r="E10437" s="9" t="e">
        <f>INDEX(#REF!:#REF!,MATCH($D10437,#REF!:#REF!,0),MATCH(#REF!,#REF!:#REF!,0))</f>
        <v>#REF!</v>
      </c>
      <c r="F10437" s="9" t="e">
        <f>INDEX(#REF!:#REF!,MATCH($D10437,#REF!:#REF!,0),MATCH(#REF!,#REF!:#REF!,0))</f>
        <v>#REF!</v>
      </c>
    </row>
    <row r="10438" spans="1:6" ht="16.5" x14ac:dyDescent="0.3">
      <c r="A10438" s="9" t="s">
        <v>11887</v>
      </c>
      <c r="B10438" s="9" t="s">
        <v>2548</v>
      </c>
      <c r="C10438" s="10">
        <v>11388</v>
      </c>
      <c r="D10438" s="9">
        <v>8620758454</v>
      </c>
      <c r="E10438" s="9" t="e">
        <f>INDEX(#REF!:#REF!,MATCH($D10438,#REF!:#REF!,0),MATCH(#REF!,#REF!:#REF!,0))</f>
        <v>#REF!</v>
      </c>
      <c r="F10438" s="9" t="e">
        <f>INDEX(#REF!:#REF!,MATCH($D10438,#REF!:#REF!,0),MATCH(#REF!,#REF!:#REF!,0))</f>
        <v>#REF!</v>
      </c>
    </row>
    <row r="10439" spans="1:6" ht="16.5" x14ac:dyDescent="0.3">
      <c r="A10439" s="9" t="s">
        <v>11886</v>
      </c>
      <c r="B10439" s="9" t="s">
        <v>2323</v>
      </c>
      <c r="C10439" s="10">
        <v>37715</v>
      </c>
      <c r="D10439" s="9">
        <v>3746690722</v>
      </c>
      <c r="E10439" s="9" t="e">
        <f>INDEX(#REF!:#REF!,MATCH($D10439,#REF!:#REF!,0),MATCH(#REF!,#REF!:#REF!,0))</f>
        <v>#REF!</v>
      </c>
      <c r="F10439" s="9" t="e">
        <f>INDEX(#REF!:#REF!,MATCH($D10439,#REF!:#REF!,0),MATCH(#REF!,#REF!:#REF!,0))</f>
        <v>#REF!</v>
      </c>
    </row>
    <row r="10440" spans="1:6" ht="16.5" x14ac:dyDescent="0.3">
      <c r="A10440" s="9" t="s">
        <v>11885</v>
      </c>
      <c r="B10440" s="9" t="s">
        <v>2140</v>
      </c>
      <c r="C10440" s="10">
        <v>22495</v>
      </c>
      <c r="D10440" s="9">
        <v>3661649302</v>
      </c>
      <c r="E10440" s="9" t="e">
        <f>INDEX(#REF!:#REF!,MATCH($D10440,#REF!:#REF!,0),MATCH(#REF!,#REF!:#REF!,0))</f>
        <v>#REF!</v>
      </c>
      <c r="F10440" s="9" t="e">
        <f>INDEX(#REF!:#REF!,MATCH($D10440,#REF!:#REF!,0),MATCH(#REF!,#REF!:#REF!,0))</f>
        <v>#REF!</v>
      </c>
    </row>
    <row r="10441" spans="1:6" ht="16.5" x14ac:dyDescent="0.3">
      <c r="A10441" s="9" t="s">
        <v>11884</v>
      </c>
      <c r="B10441" s="9" t="s">
        <v>2528</v>
      </c>
      <c r="C10441" s="10">
        <v>53542</v>
      </c>
      <c r="D10441" s="9">
        <v>8065075959</v>
      </c>
      <c r="E10441" s="9" t="e">
        <f>INDEX(#REF!:#REF!,MATCH($D10441,#REF!:#REF!,0),MATCH(#REF!,#REF!:#REF!,0))</f>
        <v>#REF!</v>
      </c>
      <c r="F10441" s="9" t="e">
        <f>INDEX(#REF!:#REF!,MATCH($D10441,#REF!:#REF!,0),MATCH(#REF!,#REF!:#REF!,0))</f>
        <v>#REF!</v>
      </c>
    </row>
    <row r="10442" spans="1:6" ht="16.5" x14ac:dyDescent="0.3">
      <c r="A10442" s="9" t="s">
        <v>11883</v>
      </c>
      <c r="B10442" s="9" t="s">
        <v>2310</v>
      </c>
      <c r="C10442" s="10">
        <v>43663</v>
      </c>
      <c r="D10442" s="9">
        <v>899126162</v>
      </c>
      <c r="E10442" s="9" t="e">
        <f>INDEX(#REF!:#REF!,MATCH($D10442,#REF!:#REF!,0),MATCH(#REF!,#REF!:#REF!,0))</f>
        <v>#REF!</v>
      </c>
      <c r="F10442" s="9" t="e">
        <f>INDEX(#REF!:#REF!,MATCH($D10442,#REF!:#REF!,0),MATCH(#REF!,#REF!:#REF!,0))</f>
        <v>#REF!</v>
      </c>
    </row>
    <row r="10443" spans="1:6" ht="16.5" x14ac:dyDescent="0.3">
      <c r="A10443" s="9" t="s">
        <v>11882</v>
      </c>
      <c r="B10443" s="9" t="s">
        <v>1959</v>
      </c>
      <c r="C10443" s="10">
        <v>43131</v>
      </c>
      <c r="D10443" s="9">
        <v>3986480021</v>
      </c>
      <c r="E10443" s="9" t="e">
        <f>INDEX(#REF!:#REF!,MATCH($D10443,#REF!:#REF!,0),MATCH(#REF!,#REF!:#REF!,0))</f>
        <v>#REF!</v>
      </c>
      <c r="F10443" s="9" t="e">
        <f>INDEX(#REF!:#REF!,MATCH($D10443,#REF!:#REF!,0),MATCH(#REF!,#REF!:#REF!,0))</f>
        <v>#REF!</v>
      </c>
    </row>
    <row r="10444" spans="1:6" ht="16.5" x14ac:dyDescent="0.3">
      <c r="A10444" s="9" t="s">
        <v>11881</v>
      </c>
      <c r="B10444" s="9" t="s">
        <v>3580</v>
      </c>
      <c r="C10444" s="10">
        <v>26601</v>
      </c>
      <c r="D10444" s="9">
        <v>4795089876</v>
      </c>
      <c r="E10444" s="9" t="e">
        <f>INDEX(#REF!:#REF!,MATCH($D10444,#REF!:#REF!,0),MATCH(#REF!,#REF!:#REF!,0))</f>
        <v>#REF!</v>
      </c>
      <c r="F10444" s="9" t="e">
        <f>INDEX(#REF!:#REF!,MATCH($D10444,#REF!:#REF!,0),MATCH(#REF!,#REF!:#REF!,0))</f>
        <v>#REF!</v>
      </c>
    </row>
    <row r="10445" spans="1:6" ht="16.5" x14ac:dyDescent="0.3">
      <c r="A10445" s="9" t="s">
        <v>11880</v>
      </c>
      <c r="B10445" s="9" t="s">
        <v>2472</v>
      </c>
      <c r="C10445" s="10">
        <v>20611</v>
      </c>
      <c r="D10445" s="9">
        <v>8047841793</v>
      </c>
      <c r="E10445" s="9" t="e">
        <f>INDEX(#REF!:#REF!,MATCH($D10445,#REF!:#REF!,0),MATCH(#REF!,#REF!:#REF!,0))</f>
        <v>#REF!</v>
      </c>
      <c r="F10445" s="9" t="e">
        <f>INDEX(#REF!:#REF!,MATCH($D10445,#REF!:#REF!,0),MATCH(#REF!,#REF!:#REF!,0))</f>
        <v>#REF!</v>
      </c>
    </row>
    <row r="10446" spans="1:6" ht="16.5" x14ac:dyDescent="0.3">
      <c r="A10446" s="9" t="s">
        <v>11879</v>
      </c>
      <c r="B10446" s="9" t="s">
        <v>2258</v>
      </c>
      <c r="C10446" s="10">
        <v>52808</v>
      </c>
      <c r="D10446" s="9">
        <v>679204083</v>
      </c>
      <c r="E10446" s="9" t="e">
        <f>INDEX(#REF!:#REF!,MATCH($D10446,#REF!:#REF!,0),MATCH(#REF!,#REF!:#REF!,0))</f>
        <v>#REF!</v>
      </c>
      <c r="F10446" s="9" t="e">
        <f>INDEX(#REF!:#REF!,MATCH($D10446,#REF!:#REF!,0),MATCH(#REF!,#REF!:#REF!,0))</f>
        <v>#REF!</v>
      </c>
    </row>
    <row r="10447" spans="1:6" ht="16.5" x14ac:dyDescent="0.3">
      <c r="A10447" s="9" t="s">
        <v>11878</v>
      </c>
      <c r="B10447" s="9" t="s">
        <v>2465</v>
      </c>
      <c r="C10447" s="10">
        <v>38956</v>
      </c>
      <c r="D10447" s="9">
        <v>8189289020</v>
      </c>
      <c r="E10447" s="9" t="e">
        <f>INDEX(#REF!:#REF!,MATCH($D10447,#REF!:#REF!,0),MATCH(#REF!,#REF!:#REF!,0))</f>
        <v>#REF!</v>
      </c>
      <c r="F10447" s="9" t="e">
        <f>INDEX(#REF!:#REF!,MATCH($D10447,#REF!:#REF!,0),MATCH(#REF!,#REF!:#REF!,0))</f>
        <v>#REF!</v>
      </c>
    </row>
    <row r="10448" spans="1:6" ht="16.5" x14ac:dyDescent="0.3">
      <c r="A10448" s="9" t="s">
        <v>11877</v>
      </c>
      <c r="B10448" s="9" t="s">
        <v>2250</v>
      </c>
      <c r="C10448" s="10">
        <v>41705</v>
      </c>
      <c r="D10448" s="9">
        <v>556704134</v>
      </c>
      <c r="E10448" s="9" t="e">
        <f>INDEX(#REF!:#REF!,MATCH($D10448,#REF!:#REF!,0),MATCH(#REF!,#REF!:#REF!,0))</f>
        <v>#REF!</v>
      </c>
      <c r="F10448" s="9" t="e">
        <f>INDEX(#REF!:#REF!,MATCH($D10448,#REF!:#REF!,0),MATCH(#REF!,#REF!:#REF!,0))</f>
        <v>#REF!</v>
      </c>
    </row>
    <row r="10449" spans="1:6" ht="16.5" x14ac:dyDescent="0.3">
      <c r="A10449" s="9" t="s">
        <v>11876</v>
      </c>
      <c r="B10449" s="9" t="s">
        <v>1967</v>
      </c>
      <c r="C10449" s="10">
        <v>38041</v>
      </c>
      <c r="D10449" s="9">
        <v>3129526900</v>
      </c>
      <c r="E10449" s="9" t="e">
        <f>INDEX(#REF!:#REF!,MATCH($D10449,#REF!:#REF!,0),MATCH(#REF!,#REF!:#REF!,0))</f>
        <v>#REF!</v>
      </c>
      <c r="F10449" s="9" t="e">
        <f>INDEX(#REF!:#REF!,MATCH($D10449,#REF!:#REF!,0),MATCH(#REF!,#REF!:#REF!,0))</f>
        <v>#REF!</v>
      </c>
    </row>
    <row r="10450" spans="1:6" ht="16.5" x14ac:dyDescent="0.3">
      <c r="A10450" s="9" t="s">
        <v>11875</v>
      </c>
      <c r="B10450" s="9" t="s">
        <v>2640</v>
      </c>
      <c r="C10450" s="10">
        <v>51340</v>
      </c>
      <c r="D10450" s="9">
        <v>7070564503</v>
      </c>
      <c r="E10450" s="9" t="e">
        <f>INDEX(#REF!:#REF!,MATCH($D10450,#REF!:#REF!,0),MATCH(#REF!,#REF!:#REF!,0))</f>
        <v>#REF!</v>
      </c>
      <c r="F10450" s="9" t="e">
        <f>INDEX(#REF!:#REF!,MATCH($D10450,#REF!:#REF!,0),MATCH(#REF!,#REF!:#REF!,0))</f>
        <v>#REF!</v>
      </c>
    </row>
    <row r="10451" spans="1:6" ht="16.5" x14ac:dyDescent="0.3">
      <c r="A10451" s="9" t="s">
        <v>11874</v>
      </c>
      <c r="B10451" s="9" t="s">
        <v>2685</v>
      </c>
      <c r="C10451" s="10">
        <v>35759</v>
      </c>
      <c r="D10451" s="9">
        <v>4185019157</v>
      </c>
      <c r="E10451" s="9" t="e">
        <f>INDEX(#REF!:#REF!,MATCH($D10451,#REF!:#REF!,0),MATCH(#REF!,#REF!:#REF!,0))</f>
        <v>#REF!</v>
      </c>
      <c r="F10451" s="9" t="e">
        <f>INDEX(#REF!:#REF!,MATCH($D10451,#REF!:#REF!,0),MATCH(#REF!,#REF!:#REF!,0))</f>
        <v>#REF!</v>
      </c>
    </row>
    <row r="10452" spans="1:6" ht="16.5" x14ac:dyDescent="0.3">
      <c r="A10452" s="9" t="s">
        <v>11873</v>
      </c>
      <c r="B10452" s="9" t="s">
        <v>3510</v>
      </c>
      <c r="C10452" s="10">
        <v>21831</v>
      </c>
      <c r="D10452" s="9">
        <v>5588978080</v>
      </c>
      <c r="E10452" s="9" t="e">
        <f>INDEX(#REF!:#REF!,MATCH($D10452,#REF!:#REF!,0),MATCH(#REF!,#REF!:#REF!,0))</f>
        <v>#REF!</v>
      </c>
      <c r="F10452" s="9" t="e">
        <f>INDEX(#REF!:#REF!,MATCH($D10452,#REF!:#REF!,0),MATCH(#REF!,#REF!:#REF!,0))</f>
        <v>#REF!</v>
      </c>
    </row>
    <row r="10453" spans="1:6" ht="16.5" x14ac:dyDescent="0.3">
      <c r="A10453" s="9" t="s">
        <v>11872</v>
      </c>
      <c r="B10453" s="9" t="s">
        <v>3172</v>
      </c>
      <c r="C10453" s="10">
        <v>22111</v>
      </c>
      <c r="D10453" s="9">
        <v>3303111790</v>
      </c>
      <c r="E10453" s="9" t="e">
        <f>INDEX(#REF!:#REF!,MATCH($D10453,#REF!:#REF!,0),MATCH(#REF!,#REF!:#REF!,0))</f>
        <v>#REF!</v>
      </c>
      <c r="F10453" s="9" t="e">
        <f>INDEX(#REF!:#REF!,MATCH($D10453,#REF!:#REF!,0),MATCH(#REF!,#REF!:#REF!,0))</f>
        <v>#REF!</v>
      </c>
    </row>
    <row r="10454" spans="1:6" ht="16.5" x14ac:dyDescent="0.3">
      <c r="A10454" s="9" t="s">
        <v>11871</v>
      </c>
      <c r="B10454" s="9" t="s">
        <v>3071</v>
      </c>
      <c r="C10454" s="10">
        <v>43894</v>
      </c>
      <c r="D10454" s="9">
        <v>1391414047</v>
      </c>
      <c r="E10454" s="9" t="e">
        <f>INDEX(#REF!:#REF!,MATCH($D10454,#REF!:#REF!,0),MATCH(#REF!,#REF!:#REF!,0))</f>
        <v>#REF!</v>
      </c>
      <c r="F10454" s="9" t="e">
        <f>INDEX(#REF!:#REF!,MATCH($D10454,#REF!:#REF!,0),MATCH(#REF!,#REF!:#REF!,0))</f>
        <v>#REF!</v>
      </c>
    </row>
    <row r="10455" spans="1:6" ht="16.5" x14ac:dyDescent="0.3">
      <c r="A10455" s="9" t="s">
        <v>11870</v>
      </c>
      <c r="B10455" s="9" t="s">
        <v>1949</v>
      </c>
      <c r="C10455" s="10">
        <v>12019</v>
      </c>
      <c r="D10455" s="9">
        <v>5588978080</v>
      </c>
      <c r="E10455" s="9" t="e">
        <f>INDEX(#REF!:#REF!,MATCH($D10455,#REF!:#REF!,0),MATCH(#REF!,#REF!:#REF!,0))</f>
        <v>#REF!</v>
      </c>
      <c r="F10455" s="9" t="e">
        <f>INDEX(#REF!:#REF!,MATCH($D10455,#REF!:#REF!,0),MATCH(#REF!,#REF!:#REF!,0))</f>
        <v>#REF!</v>
      </c>
    </row>
    <row r="10456" spans="1:6" ht="16.5" x14ac:dyDescent="0.3">
      <c r="A10456" s="9" t="s">
        <v>11869</v>
      </c>
      <c r="B10456" s="9" t="s">
        <v>2914</v>
      </c>
      <c r="C10456" s="10">
        <v>57827</v>
      </c>
      <c r="D10456" s="9">
        <v>87033755</v>
      </c>
      <c r="E10456" s="9" t="e">
        <f>INDEX(#REF!:#REF!,MATCH($D10456,#REF!:#REF!,0),MATCH(#REF!,#REF!:#REF!,0))</f>
        <v>#REF!</v>
      </c>
      <c r="F10456" s="9" t="e">
        <f>INDEX(#REF!:#REF!,MATCH($D10456,#REF!:#REF!,0),MATCH(#REF!,#REF!:#REF!,0))</f>
        <v>#REF!</v>
      </c>
    </row>
    <row r="10457" spans="1:6" ht="16.5" x14ac:dyDescent="0.3">
      <c r="A10457" s="9" t="s">
        <v>11868</v>
      </c>
      <c r="B10457" s="9" t="s">
        <v>2762</v>
      </c>
      <c r="C10457" s="10">
        <v>17867</v>
      </c>
      <c r="D10457" s="9">
        <v>7906441400</v>
      </c>
      <c r="E10457" s="9" t="e">
        <f>INDEX(#REF!:#REF!,MATCH($D10457,#REF!:#REF!,0),MATCH(#REF!,#REF!:#REF!,0))</f>
        <v>#REF!</v>
      </c>
      <c r="F10457" s="9" t="e">
        <f>INDEX(#REF!:#REF!,MATCH($D10457,#REF!:#REF!,0),MATCH(#REF!,#REF!:#REF!,0))</f>
        <v>#REF!</v>
      </c>
    </row>
    <row r="10458" spans="1:6" ht="16.5" x14ac:dyDescent="0.3">
      <c r="A10458" s="9" t="s">
        <v>11867</v>
      </c>
      <c r="B10458" s="9" t="s">
        <v>3617</v>
      </c>
      <c r="C10458" s="10">
        <v>35259</v>
      </c>
      <c r="D10458" s="9">
        <v>1718344562</v>
      </c>
      <c r="E10458" s="9" t="e">
        <f>INDEX(#REF!:#REF!,MATCH($D10458,#REF!:#REF!,0),MATCH(#REF!,#REF!:#REF!,0))</f>
        <v>#REF!</v>
      </c>
      <c r="F10458" s="9" t="e">
        <f>INDEX(#REF!:#REF!,MATCH($D10458,#REF!:#REF!,0),MATCH(#REF!,#REF!:#REF!,0))</f>
        <v>#REF!</v>
      </c>
    </row>
    <row r="10459" spans="1:6" ht="16.5" x14ac:dyDescent="0.3">
      <c r="A10459" s="9" t="s">
        <v>11866</v>
      </c>
      <c r="B10459" s="9" t="s">
        <v>2117</v>
      </c>
      <c r="C10459" s="10">
        <v>14736</v>
      </c>
      <c r="D10459" s="9">
        <v>9434604370</v>
      </c>
      <c r="E10459" s="9" t="e">
        <f>INDEX(#REF!:#REF!,MATCH($D10459,#REF!:#REF!,0),MATCH(#REF!,#REF!:#REF!,0))</f>
        <v>#REF!</v>
      </c>
      <c r="F10459" s="9" t="e">
        <f>INDEX(#REF!:#REF!,MATCH($D10459,#REF!:#REF!,0),MATCH(#REF!,#REF!:#REF!,0))</f>
        <v>#REF!</v>
      </c>
    </row>
    <row r="10460" spans="1:6" ht="16.5" x14ac:dyDescent="0.3">
      <c r="A10460" s="9" t="s">
        <v>11865</v>
      </c>
      <c r="B10460" s="9" t="s">
        <v>2222</v>
      </c>
      <c r="C10460" s="10">
        <v>29552</v>
      </c>
      <c r="D10460" s="9">
        <v>4256220232</v>
      </c>
      <c r="E10460" s="9" t="e">
        <f>INDEX(#REF!:#REF!,MATCH($D10460,#REF!:#REF!,0),MATCH(#REF!,#REF!:#REF!,0))</f>
        <v>#REF!</v>
      </c>
      <c r="F10460" s="9" t="e">
        <f>INDEX(#REF!:#REF!,MATCH($D10460,#REF!:#REF!,0),MATCH(#REF!,#REF!:#REF!,0))</f>
        <v>#REF!</v>
      </c>
    </row>
    <row r="10461" spans="1:6" ht="16.5" x14ac:dyDescent="0.3">
      <c r="A10461" s="9" t="s">
        <v>11864</v>
      </c>
      <c r="B10461" s="9" t="s">
        <v>2087</v>
      </c>
      <c r="C10461" s="10">
        <v>26676</v>
      </c>
      <c r="D10461" s="9">
        <v>7962906979</v>
      </c>
      <c r="E10461" s="9" t="e">
        <f>INDEX(#REF!:#REF!,MATCH($D10461,#REF!:#REF!,0),MATCH(#REF!,#REF!:#REF!,0))</f>
        <v>#REF!</v>
      </c>
      <c r="F10461" s="9" t="e">
        <f>INDEX(#REF!:#REF!,MATCH($D10461,#REF!:#REF!,0),MATCH(#REF!,#REF!:#REF!,0))</f>
        <v>#REF!</v>
      </c>
    </row>
    <row r="10462" spans="1:6" ht="16.5" x14ac:dyDescent="0.3">
      <c r="A10462" s="9" t="s">
        <v>11863</v>
      </c>
      <c r="B10462" s="9" t="s">
        <v>2970</v>
      </c>
      <c r="C10462" s="10">
        <v>28941</v>
      </c>
      <c r="D10462" s="9">
        <v>274599287</v>
      </c>
      <c r="E10462" s="9" t="e">
        <f>INDEX(#REF!:#REF!,MATCH($D10462,#REF!:#REF!,0),MATCH(#REF!,#REF!:#REF!,0))</f>
        <v>#REF!</v>
      </c>
      <c r="F10462" s="9" t="e">
        <f>INDEX(#REF!:#REF!,MATCH($D10462,#REF!:#REF!,0),MATCH(#REF!,#REF!:#REF!,0))</f>
        <v>#REF!</v>
      </c>
    </row>
    <row r="10463" spans="1:6" ht="16.5" x14ac:dyDescent="0.3">
      <c r="A10463" s="9" t="s">
        <v>11862</v>
      </c>
      <c r="B10463" s="9" t="s">
        <v>2274</v>
      </c>
      <c r="C10463" s="10">
        <v>53164</v>
      </c>
      <c r="D10463" s="9">
        <v>8047841793</v>
      </c>
      <c r="E10463" s="9" t="e">
        <f>INDEX(#REF!:#REF!,MATCH($D10463,#REF!:#REF!,0),MATCH(#REF!,#REF!:#REF!,0))</f>
        <v>#REF!</v>
      </c>
      <c r="F10463" s="9" t="e">
        <f>INDEX(#REF!:#REF!,MATCH($D10463,#REF!:#REF!,0),MATCH(#REF!,#REF!:#REF!,0))</f>
        <v>#REF!</v>
      </c>
    </row>
    <row r="10464" spans="1:6" ht="16.5" x14ac:dyDescent="0.3">
      <c r="A10464" s="9" t="s">
        <v>11861</v>
      </c>
      <c r="B10464" s="9" t="s">
        <v>2067</v>
      </c>
      <c r="C10464" s="10">
        <v>42562</v>
      </c>
      <c r="D10464" s="9">
        <v>5623930522</v>
      </c>
      <c r="E10464" s="9" t="e">
        <f>INDEX(#REF!:#REF!,MATCH($D10464,#REF!:#REF!,0),MATCH(#REF!,#REF!:#REF!,0))</f>
        <v>#REF!</v>
      </c>
      <c r="F10464" s="9" t="e">
        <f>INDEX(#REF!:#REF!,MATCH($D10464,#REF!:#REF!,0),MATCH(#REF!,#REF!:#REF!,0))</f>
        <v>#REF!</v>
      </c>
    </row>
    <row r="10465" spans="1:6" ht="16.5" x14ac:dyDescent="0.3">
      <c r="A10465" s="9" t="s">
        <v>11860</v>
      </c>
      <c r="B10465" s="9" t="s">
        <v>2669</v>
      </c>
      <c r="C10465" s="10">
        <v>57341</v>
      </c>
      <c r="D10465" s="9">
        <v>4839119791</v>
      </c>
      <c r="E10465" s="9" t="e">
        <f>INDEX(#REF!:#REF!,MATCH($D10465,#REF!:#REF!,0),MATCH(#REF!,#REF!:#REF!,0))</f>
        <v>#REF!</v>
      </c>
      <c r="F10465" s="9" t="e">
        <f>INDEX(#REF!:#REF!,MATCH($D10465,#REF!:#REF!,0),MATCH(#REF!,#REF!:#REF!,0))</f>
        <v>#REF!</v>
      </c>
    </row>
    <row r="10466" spans="1:6" ht="16.5" x14ac:dyDescent="0.3">
      <c r="A10466" s="9" t="s">
        <v>11859</v>
      </c>
      <c r="B10466" s="9" t="s">
        <v>4046</v>
      </c>
      <c r="C10466" s="10">
        <v>10229</v>
      </c>
      <c r="D10466" s="9">
        <v>4815280800</v>
      </c>
      <c r="E10466" s="9" t="e">
        <f>INDEX(#REF!:#REF!,MATCH($D10466,#REF!:#REF!,0),MATCH(#REF!,#REF!:#REF!,0))</f>
        <v>#REF!</v>
      </c>
      <c r="F10466" s="9" t="e">
        <f>INDEX(#REF!:#REF!,MATCH($D10466,#REF!:#REF!,0),MATCH(#REF!,#REF!:#REF!,0))</f>
        <v>#REF!</v>
      </c>
    </row>
    <row r="10467" spans="1:6" ht="16.5" x14ac:dyDescent="0.3">
      <c r="A10467" s="9" t="s">
        <v>11858</v>
      </c>
      <c r="B10467" s="9" t="s">
        <v>2216</v>
      </c>
      <c r="C10467" s="10">
        <v>57761</v>
      </c>
      <c r="D10467" s="9">
        <v>7596173217</v>
      </c>
      <c r="E10467" s="9" t="e">
        <f>INDEX(#REF!:#REF!,MATCH($D10467,#REF!:#REF!,0),MATCH(#REF!,#REF!:#REF!,0))</f>
        <v>#REF!</v>
      </c>
      <c r="F10467" s="9" t="e">
        <f>INDEX(#REF!:#REF!,MATCH($D10467,#REF!:#REF!,0),MATCH(#REF!,#REF!:#REF!,0))</f>
        <v>#REF!</v>
      </c>
    </row>
    <row r="10468" spans="1:6" ht="16.5" x14ac:dyDescent="0.3">
      <c r="A10468" s="9" t="s">
        <v>11857</v>
      </c>
      <c r="B10468" s="9" t="s">
        <v>2459</v>
      </c>
      <c r="C10468" s="10">
        <v>55902</v>
      </c>
      <c r="D10468" s="9">
        <v>8832488175</v>
      </c>
      <c r="E10468" s="9" t="e">
        <f>INDEX(#REF!:#REF!,MATCH($D10468,#REF!:#REF!,0),MATCH(#REF!,#REF!:#REF!,0))</f>
        <v>#REF!</v>
      </c>
      <c r="F10468" s="9" t="e">
        <f>INDEX(#REF!:#REF!,MATCH($D10468,#REF!:#REF!,0),MATCH(#REF!,#REF!:#REF!,0))</f>
        <v>#REF!</v>
      </c>
    </row>
    <row r="10469" spans="1:6" ht="16.5" x14ac:dyDescent="0.3">
      <c r="A10469" s="9" t="s">
        <v>11856</v>
      </c>
      <c r="B10469" s="9" t="s">
        <v>2379</v>
      </c>
      <c r="C10469" s="10">
        <v>37336</v>
      </c>
      <c r="D10469" s="9">
        <v>2973481236</v>
      </c>
      <c r="E10469" s="9" t="e">
        <f>INDEX(#REF!:#REF!,MATCH($D10469,#REF!:#REF!,0),MATCH(#REF!,#REF!:#REF!,0))</f>
        <v>#REF!</v>
      </c>
      <c r="F10469" s="9" t="e">
        <f>INDEX(#REF!:#REF!,MATCH($D10469,#REF!:#REF!,0),MATCH(#REF!,#REF!:#REF!,0))</f>
        <v>#REF!</v>
      </c>
    </row>
    <row r="10470" spans="1:6" ht="16.5" x14ac:dyDescent="0.3">
      <c r="A10470" s="9" t="s">
        <v>11855</v>
      </c>
      <c r="B10470" s="9" t="s">
        <v>2357</v>
      </c>
      <c r="C10470" s="10">
        <v>19626</v>
      </c>
      <c r="D10470" s="9">
        <v>8971738782</v>
      </c>
      <c r="E10470" s="9" t="e">
        <f>INDEX(#REF!:#REF!,MATCH($D10470,#REF!:#REF!,0),MATCH(#REF!,#REF!:#REF!,0))</f>
        <v>#REF!</v>
      </c>
      <c r="F10470" s="9" t="e">
        <f>INDEX(#REF!:#REF!,MATCH($D10470,#REF!:#REF!,0),MATCH(#REF!,#REF!:#REF!,0))</f>
        <v>#REF!</v>
      </c>
    </row>
    <row r="10471" spans="1:6" ht="16.5" x14ac:dyDescent="0.3">
      <c r="A10471" s="9" t="s">
        <v>11854</v>
      </c>
      <c r="B10471" s="9" t="s">
        <v>2302</v>
      </c>
      <c r="C10471" s="10">
        <v>24638</v>
      </c>
      <c r="D10471" s="9">
        <v>4359854056</v>
      </c>
      <c r="E10471" s="9" t="e">
        <f>INDEX(#REF!:#REF!,MATCH($D10471,#REF!:#REF!,0),MATCH(#REF!,#REF!:#REF!,0))</f>
        <v>#REF!</v>
      </c>
      <c r="F10471" s="9" t="e">
        <f>INDEX(#REF!:#REF!,MATCH($D10471,#REF!:#REF!,0),MATCH(#REF!,#REF!:#REF!,0))</f>
        <v>#REF!</v>
      </c>
    </row>
    <row r="10472" spans="1:6" ht="16.5" x14ac:dyDescent="0.3">
      <c r="A10472" s="9" t="s">
        <v>11853</v>
      </c>
      <c r="B10472" s="9" t="s">
        <v>3720</v>
      </c>
      <c r="C10472" s="10">
        <v>41550</v>
      </c>
      <c r="D10472" s="9">
        <v>3932861779</v>
      </c>
      <c r="E10472" s="9" t="e">
        <f>INDEX(#REF!:#REF!,MATCH($D10472,#REF!:#REF!,0),MATCH(#REF!,#REF!:#REF!,0))</f>
        <v>#REF!</v>
      </c>
      <c r="F10472" s="9" t="e">
        <f>INDEX(#REF!:#REF!,MATCH($D10472,#REF!:#REF!,0),MATCH(#REF!,#REF!:#REF!,0))</f>
        <v>#REF!</v>
      </c>
    </row>
    <row r="10473" spans="1:6" ht="16.5" x14ac:dyDescent="0.3">
      <c r="A10473" s="9" t="s">
        <v>11852</v>
      </c>
      <c r="B10473" s="9" t="s">
        <v>2831</v>
      </c>
      <c r="C10473" s="10">
        <v>12703</v>
      </c>
      <c r="D10473" s="9">
        <v>9072843924</v>
      </c>
      <c r="E10473" s="9" t="e">
        <f>INDEX(#REF!:#REF!,MATCH($D10473,#REF!:#REF!,0),MATCH(#REF!,#REF!:#REF!,0))</f>
        <v>#REF!</v>
      </c>
      <c r="F10473" s="9" t="e">
        <f>INDEX(#REF!:#REF!,MATCH($D10473,#REF!:#REF!,0),MATCH(#REF!,#REF!:#REF!,0))</f>
        <v>#REF!</v>
      </c>
    </row>
    <row r="10474" spans="1:6" ht="16.5" x14ac:dyDescent="0.3">
      <c r="A10474" s="9" t="s">
        <v>11851</v>
      </c>
      <c r="B10474" s="9" t="s">
        <v>3044</v>
      </c>
      <c r="C10474" s="10">
        <v>44769</v>
      </c>
      <c r="D10474" s="9">
        <v>7769010411</v>
      </c>
      <c r="E10474" s="9" t="e">
        <f>INDEX(#REF!:#REF!,MATCH($D10474,#REF!:#REF!,0),MATCH(#REF!,#REF!:#REF!,0))</f>
        <v>#REF!</v>
      </c>
      <c r="F10474" s="9" t="e">
        <f>INDEX(#REF!:#REF!,MATCH($D10474,#REF!:#REF!,0),MATCH(#REF!,#REF!:#REF!,0))</f>
        <v>#REF!</v>
      </c>
    </row>
    <row r="10475" spans="1:6" ht="16.5" x14ac:dyDescent="0.3">
      <c r="A10475" s="9" t="s">
        <v>11850</v>
      </c>
      <c r="B10475" s="9" t="s">
        <v>3151</v>
      </c>
      <c r="C10475" s="10">
        <v>42401</v>
      </c>
      <c r="D10475" s="9">
        <v>2659144249</v>
      </c>
      <c r="E10475" s="9" t="e">
        <f>INDEX(#REF!:#REF!,MATCH($D10475,#REF!:#REF!,0),MATCH(#REF!,#REF!:#REF!,0))</f>
        <v>#REF!</v>
      </c>
      <c r="F10475" s="9" t="e">
        <f>INDEX(#REF!:#REF!,MATCH($D10475,#REF!:#REF!,0),MATCH(#REF!,#REF!:#REF!,0))</f>
        <v>#REF!</v>
      </c>
    </row>
    <row r="10476" spans="1:6" ht="16.5" x14ac:dyDescent="0.3">
      <c r="A10476" s="9" t="s">
        <v>11849</v>
      </c>
      <c r="B10476" s="9" t="s">
        <v>3144</v>
      </c>
      <c r="C10476" s="10">
        <v>33829</v>
      </c>
      <c r="D10476" s="9">
        <v>5913755731</v>
      </c>
      <c r="E10476" s="9" t="e">
        <f>INDEX(#REF!:#REF!,MATCH($D10476,#REF!:#REF!,0),MATCH(#REF!,#REF!:#REF!,0))</f>
        <v>#REF!</v>
      </c>
      <c r="F10476" s="9" t="e">
        <f>INDEX(#REF!:#REF!,MATCH($D10476,#REF!:#REF!,0),MATCH(#REF!,#REF!:#REF!,0))</f>
        <v>#REF!</v>
      </c>
    </row>
    <row r="10477" spans="1:6" ht="16.5" x14ac:dyDescent="0.3">
      <c r="A10477" s="9" t="s">
        <v>11848</v>
      </c>
      <c r="B10477" s="9" t="s">
        <v>2140</v>
      </c>
      <c r="C10477" s="10">
        <v>42340</v>
      </c>
      <c r="D10477" s="9">
        <v>9782845590</v>
      </c>
      <c r="E10477" s="9" t="e">
        <f>INDEX(#REF!:#REF!,MATCH($D10477,#REF!:#REF!,0),MATCH(#REF!,#REF!:#REF!,0))</f>
        <v>#REF!</v>
      </c>
      <c r="F10477" s="9" t="e">
        <f>INDEX(#REF!:#REF!,MATCH($D10477,#REF!:#REF!,0),MATCH(#REF!,#REF!:#REF!,0))</f>
        <v>#REF!</v>
      </c>
    </row>
    <row r="10478" spans="1:6" ht="16.5" x14ac:dyDescent="0.3">
      <c r="A10478" s="9" t="s">
        <v>11847</v>
      </c>
      <c r="B10478" s="9" t="s">
        <v>2753</v>
      </c>
      <c r="C10478" s="10">
        <v>14724</v>
      </c>
      <c r="D10478" s="9">
        <v>4852897158</v>
      </c>
      <c r="E10478" s="9" t="e">
        <f>INDEX(#REF!:#REF!,MATCH($D10478,#REF!:#REF!,0),MATCH(#REF!,#REF!:#REF!,0))</f>
        <v>#REF!</v>
      </c>
      <c r="F10478" s="9" t="e">
        <f>INDEX(#REF!:#REF!,MATCH($D10478,#REF!:#REF!,0),MATCH(#REF!,#REF!:#REF!,0))</f>
        <v>#REF!</v>
      </c>
    </row>
    <row r="10479" spans="1:6" ht="16.5" x14ac:dyDescent="0.3">
      <c r="A10479" s="9" t="s">
        <v>11846</v>
      </c>
      <c r="B10479" s="9" t="s">
        <v>1967</v>
      </c>
      <c r="C10479" s="10">
        <v>46028</v>
      </c>
      <c r="D10479" s="9">
        <v>6720857681</v>
      </c>
      <c r="E10479" s="9" t="e">
        <f>INDEX(#REF!:#REF!,MATCH($D10479,#REF!:#REF!,0),MATCH(#REF!,#REF!:#REF!,0))</f>
        <v>#REF!</v>
      </c>
      <c r="F10479" s="9" t="e">
        <f>INDEX(#REF!:#REF!,MATCH($D10479,#REF!:#REF!,0),MATCH(#REF!,#REF!:#REF!,0))</f>
        <v>#REF!</v>
      </c>
    </row>
    <row r="10480" spans="1:6" ht="16.5" x14ac:dyDescent="0.3">
      <c r="A10480" s="9" t="s">
        <v>11845</v>
      </c>
      <c r="B10480" s="9" t="s">
        <v>2704</v>
      </c>
      <c r="C10480" s="10">
        <v>45621</v>
      </c>
      <c r="D10480" s="9">
        <v>7033916019</v>
      </c>
      <c r="E10480" s="9" t="e">
        <f>INDEX(#REF!:#REF!,MATCH($D10480,#REF!:#REF!,0),MATCH(#REF!,#REF!:#REF!,0))</f>
        <v>#REF!</v>
      </c>
      <c r="F10480" s="9" t="e">
        <f>INDEX(#REF!:#REF!,MATCH($D10480,#REF!:#REF!,0),MATCH(#REF!,#REF!:#REF!,0))</f>
        <v>#REF!</v>
      </c>
    </row>
    <row r="10481" spans="1:6" ht="16.5" x14ac:dyDescent="0.3">
      <c r="A10481" s="9" t="s">
        <v>11844</v>
      </c>
      <c r="B10481" s="9" t="s">
        <v>2243</v>
      </c>
      <c r="C10481" s="10">
        <v>51940</v>
      </c>
      <c r="D10481" s="9">
        <v>1280521902</v>
      </c>
      <c r="E10481" s="9" t="e">
        <f>INDEX(#REF!:#REF!,MATCH($D10481,#REF!:#REF!,0),MATCH(#REF!,#REF!:#REF!,0))</f>
        <v>#REF!</v>
      </c>
      <c r="F10481" s="9" t="e">
        <f>INDEX(#REF!:#REF!,MATCH($D10481,#REF!:#REF!,0),MATCH(#REF!,#REF!:#REF!,0))</f>
        <v>#REF!</v>
      </c>
    </row>
    <row r="10482" spans="1:6" ht="16.5" x14ac:dyDescent="0.3">
      <c r="A10482" s="9" t="s">
        <v>11843</v>
      </c>
      <c r="B10482" s="9" t="s">
        <v>3042</v>
      </c>
      <c r="C10482" s="10">
        <v>18237</v>
      </c>
      <c r="D10482" s="9">
        <v>1411873114</v>
      </c>
      <c r="E10482" s="9" t="e">
        <f>INDEX(#REF!:#REF!,MATCH($D10482,#REF!:#REF!,0),MATCH(#REF!,#REF!:#REF!,0))</f>
        <v>#REF!</v>
      </c>
      <c r="F10482" s="9" t="e">
        <f>INDEX(#REF!:#REF!,MATCH($D10482,#REF!:#REF!,0),MATCH(#REF!,#REF!:#REF!,0))</f>
        <v>#REF!</v>
      </c>
    </row>
    <row r="10483" spans="1:6" ht="16.5" x14ac:dyDescent="0.3">
      <c r="A10483" s="9" t="s">
        <v>11842</v>
      </c>
      <c r="B10483" s="9" t="s">
        <v>2974</v>
      </c>
      <c r="C10483" s="10">
        <v>11338</v>
      </c>
      <c r="D10483" s="9">
        <v>1628738227</v>
      </c>
      <c r="E10483" s="9" t="e">
        <f>INDEX(#REF!:#REF!,MATCH($D10483,#REF!:#REF!,0),MATCH(#REF!,#REF!:#REF!,0))</f>
        <v>#REF!</v>
      </c>
      <c r="F10483" s="9" t="e">
        <f>INDEX(#REF!:#REF!,MATCH($D10483,#REF!:#REF!,0),MATCH(#REF!,#REF!:#REF!,0))</f>
        <v>#REF!</v>
      </c>
    </row>
    <row r="10484" spans="1:6" ht="16.5" x14ac:dyDescent="0.3">
      <c r="A10484" s="9" t="s">
        <v>11841</v>
      </c>
      <c r="B10484" s="9" t="s">
        <v>2119</v>
      </c>
      <c r="C10484" s="10">
        <v>27374</v>
      </c>
      <c r="D10484" s="9">
        <v>4445486779</v>
      </c>
      <c r="E10484" s="9" t="e">
        <f>INDEX(#REF!:#REF!,MATCH($D10484,#REF!:#REF!,0),MATCH(#REF!,#REF!:#REF!,0))</f>
        <v>#REF!</v>
      </c>
      <c r="F10484" s="9" t="e">
        <f>INDEX(#REF!:#REF!,MATCH($D10484,#REF!:#REF!,0),MATCH(#REF!,#REF!:#REF!,0))</f>
        <v>#REF!</v>
      </c>
    </row>
    <row r="10485" spans="1:6" ht="16.5" x14ac:dyDescent="0.3">
      <c r="A10485" s="9" t="s">
        <v>11840</v>
      </c>
      <c r="B10485" s="9" t="s">
        <v>2368</v>
      </c>
      <c r="C10485" s="10">
        <v>40906</v>
      </c>
      <c r="D10485" s="9">
        <v>2958727874</v>
      </c>
      <c r="E10485" s="9" t="e">
        <f>INDEX(#REF!:#REF!,MATCH($D10485,#REF!:#REF!,0),MATCH(#REF!,#REF!:#REF!,0))</f>
        <v>#REF!</v>
      </c>
      <c r="F10485" s="9" t="e">
        <f>INDEX(#REF!:#REF!,MATCH($D10485,#REF!:#REF!,0),MATCH(#REF!,#REF!:#REF!,0))</f>
        <v>#REF!</v>
      </c>
    </row>
    <row r="10486" spans="1:6" ht="16.5" x14ac:dyDescent="0.3">
      <c r="A10486" s="9" t="s">
        <v>11839</v>
      </c>
      <c r="B10486" s="9" t="s">
        <v>2568</v>
      </c>
      <c r="C10486" s="10">
        <v>30867</v>
      </c>
      <c r="D10486" s="9">
        <v>7402856011</v>
      </c>
      <c r="E10486" s="9" t="e">
        <f>INDEX(#REF!:#REF!,MATCH($D10486,#REF!:#REF!,0),MATCH(#REF!,#REF!:#REF!,0))</f>
        <v>#REF!</v>
      </c>
      <c r="F10486" s="9" t="e">
        <f>INDEX(#REF!:#REF!,MATCH($D10486,#REF!:#REF!,0),MATCH(#REF!,#REF!:#REF!,0))</f>
        <v>#REF!</v>
      </c>
    </row>
    <row r="10487" spans="1:6" ht="16.5" x14ac:dyDescent="0.3">
      <c r="A10487" s="9" t="s">
        <v>11838</v>
      </c>
      <c r="B10487" s="9" t="s">
        <v>1995</v>
      </c>
      <c r="C10487" s="10">
        <v>25725</v>
      </c>
      <c r="D10487" s="9">
        <v>2408183758</v>
      </c>
      <c r="E10487" s="9" t="e">
        <f>INDEX(#REF!:#REF!,MATCH($D10487,#REF!:#REF!,0),MATCH(#REF!,#REF!:#REF!,0))</f>
        <v>#REF!</v>
      </c>
      <c r="F10487" s="9" t="e">
        <f>INDEX(#REF!:#REF!,MATCH($D10487,#REF!:#REF!,0),MATCH(#REF!,#REF!:#REF!,0))</f>
        <v>#REF!</v>
      </c>
    </row>
    <row r="10488" spans="1:6" ht="16.5" x14ac:dyDescent="0.3">
      <c r="A10488" s="9" t="s">
        <v>11837</v>
      </c>
      <c r="B10488" s="9" t="s">
        <v>2222</v>
      </c>
      <c r="C10488" s="10">
        <v>33159</v>
      </c>
      <c r="D10488" s="9">
        <v>7374898193</v>
      </c>
      <c r="E10488" s="9" t="e">
        <f>INDEX(#REF!:#REF!,MATCH($D10488,#REF!:#REF!,0),MATCH(#REF!,#REF!:#REF!,0))</f>
        <v>#REF!</v>
      </c>
      <c r="F10488" s="9" t="e">
        <f>INDEX(#REF!:#REF!,MATCH($D10488,#REF!:#REF!,0),MATCH(#REF!,#REF!:#REF!,0))</f>
        <v>#REF!</v>
      </c>
    </row>
    <row r="10489" spans="1:6" ht="16.5" x14ac:dyDescent="0.3">
      <c r="A10489" s="9" t="s">
        <v>11836</v>
      </c>
      <c r="B10489" s="9" t="s">
        <v>1967</v>
      </c>
      <c r="C10489" s="10">
        <v>37260</v>
      </c>
      <c r="D10489" s="9">
        <v>9627071331</v>
      </c>
      <c r="E10489" s="9" t="e">
        <f>INDEX(#REF!:#REF!,MATCH($D10489,#REF!:#REF!,0),MATCH(#REF!,#REF!:#REF!,0))</f>
        <v>#REF!</v>
      </c>
      <c r="F10489" s="9" t="e">
        <f>INDEX(#REF!:#REF!,MATCH($D10489,#REF!:#REF!,0),MATCH(#REF!,#REF!:#REF!,0))</f>
        <v>#REF!</v>
      </c>
    </row>
    <row r="10490" spans="1:6" ht="16.5" x14ac:dyDescent="0.3">
      <c r="A10490" s="9" t="s">
        <v>11835</v>
      </c>
      <c r="B10490" s="9" t="s">
        <v>2015</v>
      </c>
      <c r="C10490" s="10">
        <v>48618</v>
      </c>
      <c r="D10490" s="9">
        <v>5117202538</v>
      </c>
      <c r="E10490" s="9" t="e">
        <f>INDEX(#REF!:#REF!,MATCH($D10490,#REF!:#REF!,0),MATCH(#REF!,#REF!:#REF!,0))</f>
        <v>#REF!</v>
      </c>
      <c r="F10490" s="9" t="e">
        <f>INDEX(#REF!:#REF!,MATCH($D10490,#REF!:#REF!,0),MATCH(#REF!,#REF!:#REF!,0))</f>
        <v>#REF!</v>
      </c>
    </row>
    <row r="10491" spans="1:6" ht="16.5" x14ac:dyDescent="0.3">
      <c r="A10491" s="9" t="s">
        <v>11834</v>
      </c>
      <c r="B10491" s="9" t="s">
        <v>2204</v>
      </c>
      <c r="C10491" s="10">
        <v>26256</v>
      </c>
      <c r="D10491" s="9">
        <v>2561690342</v>
      </c>
      <c r="E10491" s="9" t="e">
        <f>INDEX(#REF!:#REF!,MATCH($D10491,#REF!:#REF!,0),MATCH(#REF!,#REF!:#REF!,0))</f>
        <v>#REF!</v>
      </c>
      <c r="F10491" s="9" t="e">
        <f>INDEX(#REF!:#REF!,MATCH($D10491,#REF!:#REF!,0),MATCH(#REF!,#REF!:#REF!,0))</f>
        <v>#REF!</v>
      </c>
    </row>
    <row r="10492" spans="1:6" ht="16.5" x14ac:dyDescent="0.3">
      <c r="A10492" s="9" t="s">
        <v>11833</v>
      </c>
      <c r="B10492" s="9" t="s">
        <v>2140</v>
      </c>
      <c r="C10492" s="10">
        <v>20921</v>
      </c>
      <c r="D10492" s="9">
        <v>6520635286</v>
      </c>
      <c r="E10492" s="9" t="e">
        <f>INDEX(#REF!:#REF!,MATCH($D10492,#REF!:#REF!,0),MATCH(#REF!,#REF!:#REF!,0))</f>
        <v>#REF!</v>
      </c>
      <c r="F10492" s="9" t="e">
        <f>INDEX(#REF!:#REF!,MATCH($D10492,#REF!:#REF!,0),MATCH(#REF!,#REF!:#REF!,0))</f>
        <v>#REF!</v>
      </c>
    </row>
    <row r="10493" spans="1:6" ht="16.5" x14ac:dyDescent="0.3">
      <c r="A10493" s="9" t="s">
        <v>11832</v>
      </c>
      <c r="B10493" s="9" t="s">
        <v>2539</v>
      </c>
      <c r="C10493" s="10">
        <v>44163</v>
      </c>
      <c r="D10493" s="9">
        <v>6718456802</v>
      </c>
      <c r="E10493" s="9" t="e">
        <f>INDEX(#REF!:#REF!,MATCH($D10493,#REF!:#REF!,0),MATCH(#REF!,#REF!:#REF!,0))</f>
        <v>#REF!</v>
      </c>
      <c r="F10493" s="9" t="e">
        <f>INDEX(#REF!:#REF!,MATCH($D10493,#REF!:#REF!,0),MATCH(#REF!,#REF!:#REF!,0))</f>
        <v>#REF!</v>
      </c>
    </row>
    <row r="10494" spans="1:6" ht="16.5" x14ac:dyDescent="0.3">
      <c r="A10494" s="9" t="s">
        <v>11831</v>
      </c>
      <c r="B10494" s="9" t="s">
        <v>2606</v>
      </c>
      <c r="C10494" s="10">
        <v>23712</v>
      </c>
      <c r="D10494" s="9">
        <v>7567063646</v>
      </c>
      <c r="E10494" s="9" t="e">
        <f>INDEX(#REF!:#REF!,MATCH($D10494,#REF!:#REF!,0),MATCH(#REF!,#REF!:#REF!,0))</f>
        <v>#REF!</v>
      </c>
      <c r="F10494" s="9" t="e">
        <f>INDEX(#REF!:#REF!,MATCH($D10494,#REF!:#REF!,0),MATCH(#REF!,#REF!:#REF!,0))</f>
        <v>#REF!</v>
      </c>
    </row>
    <row r="10495" spans="1:6" ht="16.5" x14ac:dyDescent="0.3">
      <c r="A10495" s="9" t="s">
        <v>11830</v>
      </c>
      <c r="B10495" s="9" t="s">
        <v>2125</v>
      </c>
      <c r="C10495" s="10">
        <v>16976</v>
      </c>
      <c r="D10495" s="9">
        <v>3463222345</v>
      </c>
      <c r="E10495" s="9" t="e">
        <f>INDEX(#REF!:#REF!,MATCH($D10495,#REF!:#REF!,0),MATCH(#REF!,#REF!:#REF!,0))</f>
        <v>#REF!</v>
      </c>
      <c r="F10495" s="9" t="e">
        <f>INDEX(#REF!:#REF!,MATCH($D10495,#REF!:#REF!,0),MATCH(#REF!,#REF!:#REF!,0))</f>
        <v>#REF!</v>
      </c>
    </row>
    <row r="10496" spans="1:6" ht="16.5" x14ac:dyDescent="0.3">
      <c r="A10496" s="9" t="s">
        <v>11829</v>
      </c>
      <c r="B10496" s="9" t="s">
        <v>2373</v>
      </c>
      <c r="C10496" s="10">
        <v>57360</v>
      </c>
      <c r="D10496" s="9">
        <v>6815475379</v>
      </c>
      <c r="E10496" s="9" t="e">
        <f>INDEX(#REF!:#REF!,MATCH($D10496,#REF!:#REF!,0),MATCH(#REF!,#REF!:#REF!,0))</f>
        <v>#REF!</v>
      </c>
      <c r="F10496" s="9" t="e">
        <f>INDEX(#REF!:#REF!,MATCH($D10496,#REF!:#REF!,0),MATCH(#REF!,#REF!:#REF!,0))</f>
        <v>#REF!</v>
      </c>
    </row>
    <row r="10497" spans="1:6" ht="16.5" x14ac:dyDescent="0.3">
      <c r="A10497" s="9" t="s">
        <v>11828</v>
      </c>
      <c r="B10497" s="9" t="s">
        <v>2662</v>
      </c>
      <c r="C10497" s="10">
        <v>39854</v>
      </c>
      <c r="D10497" s="9">
        <v>509389570</v>
      </c>
      <c r="E10497" s="9" t="e">
        <f>INDEX(#REF!:#REF!,MATCH($D10497,#REF!:#REF!,0),MATCH(#REF!,#REF!:#REF!,0))</f>
        <v>#REF!</v>
      </c>
      <c r="F10497" s="9" t="e">
        <f>INDEX(#REF!:#REF!,MATCH($D10497,#REF!:#REF!,0),MATCH(#REF!,#REF!:#REF!,0))</f>
        <v>#REF!</v>
      </c>
    </row>
    <row r="10498" spans="1:6" ht="16.5" x14ac:dyDescent="0.3">
      <c r="A10498" s="9" t="s">
        <v>11827</v>
      </c>
      <c r="B10498" s="9" t="s">
        <v>2826</v>
      </c>
      <c r="C10498" s="10">
        <v>23718</v>
      </c>
      <c r="D10498" s="9">
        <v>4900475084</v>
      </c>
      <c r="E10498" s="9" t="e">
        <f>INDEX(#REF!:#REF!,MATCH($D10498,#REF!:#REF!,0),MATCH(#REF!,#REF!:#REF!,0))</f>
        <v>#REF!</v>
      </c>
      <c r="F10498" s="9" t="e">
        <f>INDEX(#REF!:#REF!,MATCH($D10498,#REF!:#REF!,0),MATCH(#REF!,#REF!:#REF!,0))</f>
        <v>#REF!</v>
      </c>
    </row>
    <row r="10499" spans="1:6" ht="16.5" x14ac:dyDescent="0.3">
      <c r="A10499" s="9" t="s">
        <v>11826</v>
      </c>
      <c r="B10499" s="9" t="s">
        <v>2860</v>
      </c>
      <c r="C10499" s="10">
        <v>36326</v>
      </c>
      <c r="D10499" s="9">
        <v>6858776575</v>
      </c>
      <c r="E10499" s="9" t="e">
        <f>INDEX(#REF!:#REF!,MATCH($D10499,#REF!:#REF!,0),MATCH(#REF!,#REF!:#REF!,0))</f>
        <v>#REF!</v>
      </c>
      <c r="F10499" s="9" t="e">
        <f>INDEX(#REF!:#REF!,MATCH($D10499,#REF!:#REF!,0),MATCH(#REF!,#REF!:#REF!,0))</f>
        <v>#REF!</v>
      </c>
    </row>
    <row r="10500" spans="1:6" ht="16.5" x14ac:dyDescent="0.3">
      <c r="A10500" s="9" t="s">
        <v>11825</v>
      </c>
      <c r="B10500" s="9" t="s">
        <v>2580</v>
      </c>
      <c r="C10500" s="10">
        <v>28186</v>
      </c>
      <c r="D10500" s="9">
        <v>7374898193</v>
      </c>
      <c r="E10500" s="9" t="e">
        <f>INDEX(#REF!:#REF!,MATCH($D10500,#REF!:#REF!,0),MATCH(#REF!,#REF!:#REF!,0))</f>
        <v>#REF!</v>
      </c>
      <c r="F10500" s="9" t="e">
        <f>INDEX(#REF!:#REF!,MATCH($D10500,#REF!:#REF!,0),MATCH(#REF!,#REF!:#REF!,0))</f>
        <v>#REF!</v>
      </c>
    </row>
    <row r="10501" spans="1:6" ht="16.5" x14ac:dyDescent="0.3">
      <c r="A10501" s="9" t="s">
        <v>11824</v>
      </c>
      <c r="B10501" s="9" t="s">
        <v>2003</v>
      </c>
      <c r="C10501" s="10">
        <v>58397</v>
      </c>
      <c r="D10501" s="9">
        <v>3013094990</v>
      </c>
      <c r="E10501" s="9" t="e">
        <f>INDEX(#REF!:#REF!,MATCH($D10501,#REF!:#REF!,0),MATCH(#REF!,#REF!:#REF!,0))</f>
        <v>#REF!</v>
      </c>
      <c r="F10501" s="9" t="e">
        <f>INDEX(#REF!:#REF!,MATCH($D10501,#REF!:#REF!,0),MATCH(#REF!,#REF!:#REF!,0))</f>
        <v>#REF!</v>
      </c>
    </row>
    <row r="10502" spans="1:6" ht="16.5" x14ac:dyDescent="0.3">
      <c r="A10502" s="9" t="s">
        <v>11823</v>
      </c>
      <c r="B10502" s="9" t="s">
        <v>1945</v>
      </c>
      <c r="C10502" s="10">
        <v>37954</v>
      </c>
      <c r="D10502" s="9">
        <v>9726268931</v>
      </c>
      <c r="E10502" s="9" t="e">
        <f>INDEX(#REF!:#REF!,MATCH($D10502,#REF!:#REF!,0),MATCH(#REF!,#REF!:#REF!,0))</f>
        <v>#REF!</v>
      </c>
      <c r="F10502" s="9" t="e">
        <f>INDEX(#REF!:#REF!,MATCH($D10502,#REF!:#REF!,0),MATCH(#REF!,#REF!:#REF!,0))</f>
        <v>#REF!</v>
      </c>
    </row>
    <row r="10503" spans="1:6" ht="16.5" x14ac:dyDescent="0.3">
      <c r="A10503" s="9" t="s">
        <v>11822</v>
      </c>
      <c r="B10503" s="9" t="s">
        <v>1995</v>
      </c>
      <c r="C10503" s="10">
        <v>27045</v>
      </c>
      <c r="D10503" s="9">
        <v>3463222345</v>
      </c>
      <c r="E10503" s="9" t="e">
        <f>INDEX(#REF!:#REF!,MATCH($D10503,#REF!:#REF!,0),MATCH(#REF!,#REF!:#REF!,0))</f>
        <v>#REF!</v>
      </c>
      <c r="F10503" s="9" t="e">
        <f>INDEX(#REF!:#REF!,MATCH($D10503,#REF!:#REF!,0),MATCH(#REF!,#REF!:#REF!,0))</f>
        <v>#REF!</v>
      </c>
    </row>
    <row r="10504" spans="1:6" ht="16.5" x14ac:dyDescent="0.3">
      <c r="A10504" s="9" t="s">
        <v>11821</v>
      </c>
      <c r="B10504" s="9" t="s">
        <v>2017</v>
      </c>
      <c r="C10504" s="10">
        <v>53048</v>
      </c>
      <c r="D10504" s="9">
        <v>5837066497</v>
      </c>
      <c r="E10504" s="9" t="e">
        <f>INDEX(#REF!:#REF!,MATCH($D10504,#REF!:#REF!,0),MATCH(#REF!,#REF!:#REF!,0))</f>
        <v>#REF!</v>
      </c>
      <c r="F10504" s="9" t="e">
        <f>INDEX(#REF!:#REF!,MATCH($D10504,#REF!:#REF!,0),MATCH(#REF!,#REF!:#REF!,0))</f>
        <v>#REF!</v>
      </c>
    </row>
    <row r="10505" spans="1:6" ht="16.5" x14ac:dyDescent="0.3">
      <c r="A10505" s="9" t="s">
        <v>11820</v>
      </c>
      <c r="B10505" s="9" t="s">
        <v>2291</v>
      </c>
      <c r="C10505" s="10">
        <v>42471</v>
      </c>
      <c r="D10505" s="9">
        <v>4877108939</v>
      </c>
      <c r="E10505" s="9" t="e">
        <f>INDEX(#REF!:#REF!,MATCH($D10505,#REF!:#REF!,0),MATCH(#REF!,#REF!:#REF!,0))</f>
        <v>#REF!</v>
      </c>
      <c r="F10505" s="9" t="e">
        <f>INDEX(#REF!:#REF!,MATCH($D10505,#REF!:#REF!,0),MATCH(#REF!,#REF!:#REF!,0))</f>
        <v>#REF!</v>
      </c>
    </row>
    <row r="10506" spans="1:6" ht="16.5" x14ac:dyDescent="0.3">
      <c r="A10506" s="9" t="s">
        <v>11819</v>
      </c>
      <c r="B10506" s="9" t="s">
        <v>2420</v>
      </c>
      <c r="C10506" s="10">
        <v>52680</v>
      </c>
      <c r="D10506" s="9">
        <v>1545110042</v>
      </c>
      <c r="E10506" s="9" t="e">
        <f>INDEX(#REF!:#REF!,MATCH($D10506,#REF!:#REF!,0),MATCH(#REF!,#REF!:#REF!,0))</f>
        <v>#REF!</v>
      </c>
      <c r="F10506" s="9" t="e">
        <f>INDEX(#REF!:#REF!,MATCH($D10506,#REF!:#REF!,0),MATCH(#REF!,#REF!:#REF!,0))</f>
        <v>#REF!</v>
      </c>
    </row>
    <row r="10507" spans="1:6" ht="16.5" x14ac:dyDescent="0.3">
      <c r="A10507" s="9" t="s">
        <v>11818</v>
      </c>
      <c r="B10507" s="9" t="s">
        <v>1999</v>
      </c>
      <c r="C10507" s="10">
        <v>42510</v>
      </c>
      <c r="D10507" s="9">
        <v>9732655267</v>
      </c>
      <c r="E10507" s="9" t="e">
        <f>INDEX(#REF!:#REF!,MATCH($D10507,#REF!:#REF!,0),MATCH(#REF!,#REF!:#REF!,0))</f>
        <v>#REF!</v>
      </c>
      <c r="F10507" s="9" t="e">
        <f>INDEX(#REF!:#REF!,MATCH($D10507,#REF!:#REF!,0),MATCH(#REF!,#REF!:#REF!,0))</f>
        <v>#REF!</v>
      </c>
    </row>
    <row r="10508" spans="1:6" ht="16.5" x14ac:dyDescent="0.3">
      <c r="A10508" s="9" t="s">
        <v>11817</v>
      </c>
      <c r="B10508" s="9" t="s">
        <v>2155</v>
      </c>
      <c r="C10508" s="10">
        <v>41739</v>
      </c>
      <c r="D10508" s="9">
        <v>2804488179</v>
      </c>
      <c r="E10508" s="9" t="e">
        <f>INDEX(#REF!:#REF!,MATCH($D10508,#REF!:#REF!,0),MATCH(#REF!,#REF!:#REF!,0))</f>
        <v>#REF!</v>
      </c>
      <c r="F10508" s="9" t="e">
        <f>INDEX(#REF!:#REF!,MATCH($D10508,#REF!:#REF!,0),MATCH(#REF!,#REF!:#REF!,0))</f>
        <v>#REF!</v>
      </c>
    </row>
    <row r="10509" spans="1:6" ht="16.5" x14ac:dyDescent="0.3">
      <c r="A10509" s="9" t="s">
        <v>11816</v>
      </c>
      <c r="B10509" s="9" t="s">
        <v>2007</v>
      </c>
      <c r="C10509" s="10">
        <v>17052</v>
      </c>
      <c r="D10509" s="9">
        <v>5439294325</v>
      </c>
      <c r="E10509" s="9" t="e">
        <f>INDEX(#REF!:#REF!,MATCH($D10509,#REF!:#REF!,0),MATCH(#REF!,#REF!:#REF!,0))</f>
        <v>#REF!</v>
      </c>
      <c r="F10509" s="9" t="e">
        <f>INDEX(#REF!:#REF!,MATCH($D10509,#REF!:#REF!,0),MATCH(#REF!,#REF!:#REF!,0))</f>
        <v>#REF!</v>
      </c>
    </row>
    <row r="10510" spans="1:6" ht="16.5" x14ac:dyDescent="0.3">
      <c r="A10510" s="9" t="s">
        <v>11815</v>
      </c>
      <c r="B10510" s="9" t="s">
        <v>3200</v>
      </c>
      <c r="C10510" s="10">
        <v>35743</v>
      </c>
      <c r="D10510" s="9">
        <v>4406664351</v>
      </c>
      <c r="E10510" s="9" t="e">
        <f>INDEX(#REF!:#REF!,MATCH($D10510,#REF!:#REF!,0),MATCH(#REF!,#REF!:#REF!,0))</f>
        <v>#REF!</v>
      </c>
      <c r="F10510" s="9" t="e">
        <f>INDEX(#REF!:#REF!,MATCH($D10510,#REF!:#REF!,0),MATCH(#REF!,#REF!:#REF!,0))</f>
        <v>#REF!</v>
      </c>
    </row>
    <row r="10511" spans="1:6" ht="16.5" x14ac:dyDescent="0.3">
      <c r="A10511" s="9" t="s">
        <v>11814</v>
      </c>
      <c r="B10511" s="9" t="s">
        <v>2009</v>
      </c>
      <c r="C10511" s="10">
        <v>58943</v>
      </c>
      <c r="D10511" s="9">
        <v>4866916575</v>
      </c>
      <c r="E10511" s="9" t="e">
        <f>INDEX(#REF!:#REF!,MATCH($D10511,#REF!:#REF!,0),MATCH(#REF!,#REF!:#REF!,0))</f>
        <v>#REF!</v>
      </c>
      <c r="F10511" s="9" t="e">
        <f>INDEX(#REF!:#REF!,MATCH($D10511,#REF!:#REF!,0),MATCH(#REF!,#REF!:#REF!,0))</f>
        <v>#REF!</v>
      </c>
    </row>
    <row r="10512" spans="1:6" ht="16.5" x14ac:dyDescent="0.3">
      <c r="A10512" s="9" t="s">
        <v>11813</v>
      </c>
      <c r="B10512" s="9" t="s">
        <v>3281</v>
      </c>
      <c r="C10512" s="10">
        <v>12892</v>
      </c>
      <c r="D10512" s="9">
        <v>1729795870</v>
      </c>
      <c r="E10512" s="9" t="e">
        <f>INDEX(#REF!:#REF!,MATCH($D10512,#REF!:#REF!,0),MATCH(#REF!,#REF!:#REF!,0))</f>
        <v>#REF!</v>
      </c>
      <c r="F10512" s="9" t="e">
        <f>INDEX(#REF!:#REF!,MATCH($D10512,#REF!:#REF!,0),MATCH(#REF!,#REF!:#REF!,0))</f>
        <v>#REF!</v>
      </c>
    </row>
    <row r="10513" spans="1:6" ht="16.5" x14ac:dyDescent="0.3">
      <c r="A10513" s="9" t="s">
        <v>11812</v>
      </c>
      <c r="B10513" s="9" t="s">
        <v>2534</v>
      </c>
      <c r="C10513" s="10">
        <v>40792</v>
      </c>
      <c r="D10513" s="9">
        <v>9340547551</v>
      </c>
      <c r="E10513" s="9" t="e">
        <f>INDEX(#REF!:#REF!,MATCH($D10513,#REF!:#REF!,0),MATCH(#REF!,#REF!:#REF!,0))</f>
        <v>#REF!</v>
      </c>
      <c r="F10513" s="9" t="e">
        <f>INDEX(#REF!:#REF!,MATCH($D10513,#REF!:#REF!,0),MATCH(#REF!,#REF!:#REF!,0))</f>
        <v>#REF!</v>
      </c>
    </row>
    <row r="10514" spans="1:6" ht="16.5" x14ac:dyDescent="0.3">
      <c r="A10514" s="9" t="s">
        <v>11811</v>
      </c>
      <c r="B10514" s="9" t="s">
        <v>2155</v>
      </c>
      <c r="C10514" s="10">
        <v>11690</v>
      </c>
      <c r="D10514" s="9">
        <v>4398950745</v>
      </c>
      <c r="E10514" s="9" t="e">
        <f>INDEX(#REF!:#REF!,MATCH($D10514,#REF!:#REF!,0),MATCH(#REF!,#REF!:#REF!,0))</f>
        <v>#REF!</v>
      </c>
      <c r="F10514" s="9" t="e">
        <f>INDEX(#REF!:#REF!,MATCH($D10514,#REF!:#REF!,0),MATCH(#REF!,#REF!:#REF!,0))</f>
        <v>#REF!</v>
      </c>
    </row>
    <row r="10515" spans="1:6" ht="16.5" x14ac:dyDescent="0.3">
      <c r="A10515" s="9" t="s">
        <v>11810</v>
      </c>
      <c r="B10515" s="9" t="s">
        <v>2568</v>
      </c>
      <c r="C10515" s="10">
        <v>28470</v>
      </c>
      <c r="D10515" s="9">
        <v>8157157730</v>
      </c>
      <c r="E10515" s="9" t="e">
        <f>INDEX(#REF!:#REF!,MATCH($D10515,#REF!:#REF!,0),MATCH(#REF!,#REF!:#REF!,0))</f>
        <v>#REF!</v>
      </c>
      <c r="F10515" s="9" t="e">
        <f>INDEX(#REF!:#REF!,MATCH($D10515,#REF!:#REF!,0),MATCH(#REF!,#REF!:#REF!,0))</f>
        <v>#REF!</v>
      </c>
    </row>
    <row r="10516" spans="1:6" ht="16.5" x14ac:dyDescent="0.3">
      <c r="A10516" s="9" t="s">
        <v>11809</v>
      </c>
      <c r="B10516" s="9" t="s">
        <v>2208</v>
      </c>
      <c r="C10516" s="10">
        <v>23176</v>
      </c>
      <c r="D10516" s="9">
        <v>7205288142</v>
      </c>
      <c r="E10516" s="9" t="e">
        <f>INDEX(#REF!:#REF!,MATCH($D10516,#REF!:#REF!,0),MATCH(#REF!,#REF!:#REF!,0))</f>
        <v>#REF!</v>
      </c>
      <c r="F10516" s="9" t="e">
        <f>INDEX(#REF!:#REF!,MATCH($D10516,#REF!:#REF!,0),MATCH(#REF!,#REF!:#REF!,0))</f>
        <v>#REF!</v>
      </c>
    </row>
    <row r="10517" spans="1:6" ht="16.5" x14ac:dyDescent="0.3">
      <c r="A10517" s="9" t="s">
        <v>11808</v>
      </c>
      <c r="B10517" s="9" t="s">
        <v>2647</v>
      </c>
      <c r="C10517" s="10">
        <v>49495</v>
      </c>
      <c r="D10517" s="9">
        <v>9412192312</v>
      </c>
      <c r="E10517" s="9" t="e">
        <f>INDEX(#REF!:#REF!,MATCH($D10517,#REF!:#REF!,0),MATCH(#REF!,#REF!:#REF!,0))</f>
        <v>#REF!</v>
      </c>
      <c r="F10517" s="9" t="e">
        <f>INDEX(#REF!:#REF!,MATCH($D10517,#REF!:#REF!,0),MATCH(#REF!,#REF!:#REF!,0))</f>
        <v>#REF!</v>
      </c>
    </row>
    <row r="10518" spans="1:6" ht="16.5" x14ac:dyDescent="0.3">
      <c r="A10518" s="9" t="s">
        <v>11807</v>
      </c>
      <c r="B10518" s="9" t="s">
        <v>3506</v>
      </c>
      <c r="C10518" s="10">
        <v>40076</v>
      </c>
      <c r="D10518" s="9">
        <v>1411873114</v>
      </c>
      <c r="E10518" s="9" t="e">
        <f>INDEX(#REF!:#REF!,MATCH($D10518,#REF!:#REF!,0),MATCH(#REF!,#REF!:#REF!,0))</f>
        <v>#REF!</v>
      </c>
      <c r="F10518" s="9" t="e">
        <f>INDEX(#REF!:#REF!,MATCH($D10518,#REF!:#REF!,0),MATCH(#REF!,#REF!:#REF!,0))</f>
        <v>#REF!</v>
      </c>
    </row>
    <row r="10519" spans="1:6" ht="16.5" x14ac:dyDescent="0.3">
      <c r="A10519" s="9" t="s">
        <v>11806</v>
      </c>
      <c r="B10519" s="9" t="s">
        <v>2099</v>
      </c>
      <c r="C10519" s="10">
        <v>31071</v>
      </c>
      <c r="D10519" s="9">
        <v>3661649302</v>
      </c>
      <c r="E10519" s="9" t="e">
        <f>INDEX(#REF!:#REF!,MATCH($D10519,#REF!:#REF!,0),MATCH(#REF!,#REF!:#REF!,0))</f>
        <v>#REF!</v>
      </c>
      <c r="F10519" s="9" t="e">
        <f>INDEX(#REF!:#REF!,MATCH($D10519,#REF!:#REF!,0),MATCH(#REF!,#REF!:#REF!,0))</f>
        <v>#REF!</v>
      </c>
    </row>
    <row r="10520" spans="1:6" ht="16.5" x14ac:dyDescent="0.3">
      <c r="A10520" s="9" t="s">
        <v>11805</v>
      </c>
      <c r="B10520" s="9" t="s">
        <v>2179</v>
      </c>
      <c r="C10520" s="10">
        <v>35672</v>
      </c>
      <c r="D10520" s="9">
        <v>2450711406</v>
      </c>
      <c r="E10520" s="9" t="e">
        <f>INDEX(#REF!:#REF!,MATCH($D10520,#REF!:#REF!,0),MATCH(#REF!,#REF!:#REF!,0))</f>
        <v>#REF!</v>
      </c>
      <c r="F10520" s="9" t="e">
        <f>INDEX(#REF!:#REF!,MATCH($D10520,#REF!:#REF!,0),MATCH(#REF!,#REF!:#REF!,0))</f>
        <v>#REF!</v>
      </c>
    </row>
    <row r="10521" spans="1:6" ht="16.5" x14ac:dyDescent="0.3">
      <c r="A10521" s="9" t="s">
        <v>11804</v>
      </c>
      <c r="B10521" s="9" t="s">
        <v>3642</v>
      </c>
      <c r="C10521" s="10">
        <v>10330</v>
      </c>
      <c r="D10521" s="9">
        <v>3271497702</v>
      </c>
      <c r="E10521" s="9" t="e">
        <f>INDEX(#REF!:#REF!,MATCH($D10521,#REF!:#REF!,0),MATCH(#REF!,#REF!:#REF!,0))</f>
        <v>#REF!</v>
      </c>
      <c r="F10521" s="9" t="e">
        <f>INDEX(#REF!:#REF!,MATCH($D10521,#REF!:#REF!,0),MATCH(#REF!,#REF!:#REF!,0))</f>
        <v>#REF!</v>
      </c>
    </row>
    <row r="10522" spans="1:6" ht="16.5" x14ac:dyDescent="0.3">
      <c r="A10522" s="9" t="s">
        <v>11803</v>
      </c>
      <c r="B10522" s="9" t="s">
        <v>2298</v>
      </c>
      <c r="C10522" s="10">
        <v>57041</v>
      </c>
      <c r="D10522" s="9">
        <v>2792499575</v>
      </c>
      <c r="E10522" s="9" t="e">
        <f>INDEX(#REF!:#REF!,MATCH($D10522,#REF!:#REF!,0),MATCH(#REF!,#REF!:#REF!,0))</f>
        <v>#REF!</v>
      </c>
      <c r="F10522" s="9" t="e">
        <f>INDEX(#REF!:#REF!,MATCH($D10522,#REF!:#REF!,0),MATCH(#REF!,#REF!:#REF!,0))</f>
        <v>#REF!</v>
      </c>
    </row>
    <row r="10523" spans="1:6" ht="16.5" x14ac:dyDescent="0.3">
      <c r="A10523" s="9" t="s">
        <v>11802</v>
      </c>
      <c r="B10523" s="9" t="s">
        <v>2087</v>
      </c>
      <c r="C10523" s="10">
        <v>19568</v>
      </c>
      <c r="D10523" s="9">
        <v>2739934548</v>
      </c>
      <c r="E10523" s="9" t="e">
        <f>INDEX(#REF!:#REF!,MATCH($D10523,#REF!:#REF!,0),MATCH(#REF!,#REF!:#REF!,0))</f>
        <v>#REF!</v>
      </c>
      <c r="F10523" s="9" t="e">
        <f>INDEX(#REF!:#REF!,MATCH($D10523,#REF!:#REF!,0),MATCH(#REF!,#REF!:#REF!,0))</f>
        <v>#REF!</v>
      </c>
    </row>
    <row r="10524" spans="1:6" ht="16.5" x14ac:dyDescent="0.3">
      <c r="A10524" s="9" t="s">
        <v>11801</v>
      </c>
      <c r="B10524" s="9" t="s">
        <v>2918</v>
      </c>
      <c r="C10524" s="10">
        <v>16571</v>
      </c>
      <c r="D10524" s="9">
        <v>8065075959</v>
      </c>
      <c r="E10524" s="9" t="e">
        <f>INDEX(#REF!:#REF!,MATCH($D10524,#REF!:#REF!,0),MATCH(#REF!,#REF!:#REF!,0))</f>
        <v>#REF!</v>
      </c>
      <c r="F10524" s="9" t="e">
        <f>INDEX(#REF!:#REF!,MATCH($D10524,#REF!:#REF!,0),MATCH(#REF!,#REF!:#REF!,0))</f>
        <v>#REF!</v>
      </c>
    </row>
    <row r="10525" spans="1:6" ht="16.5" x14ac:dyDescent="0.3">
      <c r="A10525" s="9" t="s">
        <v>11800</v>
      </c>
      <c r="B10525" s="9" t="s">
        <v>2707</v>
      </c>
      <c r="C10525" s="10">
        <v>43813</v>
      </c>
      <c r="D10525" s="9">
        <v>2456061896</v>
      </c>
      <c r="E10525" s="9" t="e">
        <f>INDEX(#REF!:#REF!,MATCH($D10525,#REF!:#REF!,0),MATCH(#REF!,#REF!:#REF!,0))</f>
        <v>#REF!</v>
      </c>
      <c r="F10525" s="9" t="e">
        <f>INDEX(#REF!:#REF!,MATCH($D10525,#REF!:#REF!,0),MATCH(#REF!,#REF!:#REF!,0))</f>
        <v>#REF!</v>
      </c>
    </row>
    <row r="10526" spans="1:6" ht="16.5" x14ac:dyDescent="0.3">
      <c r="A10526" s="9" t="s">
        <v>11799</v>
      </c>
      <c r="B10526" s="9" t="s">
        <v>2351</v>
      </c>
      <c r="C10526" s="10">
        <v>30697</v>
      </c>
      <c r="D10526" s="9">
        <v>453763030</v>
      </c>
      <c r="E10526" s="9" t="e">
        <f>INDEX(#REF!:#REF!,MATCH($D10526,#REF!:#REF!,0),MATCH(#REF!,#REF!:#REF!,0))</f>
        <v>#REF!</v>
      </c>
      <c r="F10526" s="9" t="e">
        <f>INDEX(#REF!:#REF!,MATCH($D10526,#REF!:#REF!,0),MATCH(#REF!,#REF!:#REF!,0))</f>
        <v>#REF!</v>
      </c>
    </row>
    <row r="10527" spans="1:6" ht="16.5" x14ac:dyDescent="0.3">
      <c r="A10527" s="9" t="s">
        <v>11798</v>
      </c>
      <c r="B10527" s="9" t="s">
        <v>2073</v>
      </c>
      <c r="C10527" s="10">
        <v>10039</v>
      </c>
      <c r="D10527" s="9">
        <v>1444572199</v>
      </c>
      <c r="E10527" s="9" t="e">
        <f>INDEX(#REF!:#REF!,MATCH($D10527,#REF!:#REF!,0),MATCH(#REF!,#REF!:#REF!,0))</f>
        <v>#REF!</v>
      </c>
      <c r="F10527" s="9" t="e">
        <f>INDEX(#REF!:#REF!,MATCH($D10527,#REF!:#REF!,0),MATCH(#REF!,#REF!:#REF!,0))</f>
        <v>#REF!</v>
      </c>
    </row>
    <row r="10528" spans="1:6" ht="16.5" x14ac:dyDescent="0.3">
      <c r="A10528" s="9" t="s">
        <v>11797</v>
      </c>
      <c r="B10528" s="9" t="s">
        <v>2032</v>
      </c>
      <c r="C10528" s="10">
        <v>27148</v>
      </c>
      <c r="D10528" s="9">
        <v>9114174103</v>
      </c>
      <c r="E10528" s="9" t="e">
        <f>INDEX(#REF!:#REF!,MATCH($D10528,#REF!:#REF!,0),MATCH(#REF!,#REF!:#REF!,0))</f>
        <v>#REF!</v>
      </c>
      <c r="F10528" s="9" t="e">
        <f>INDEX(#REF!:#REF!,MATCH($D10528,#REF!:#REF!,0),MATCH(#REF!,#REF!:#REF!,0))</f>
        <v>#REF!</v>
      </c>
    </row>
    <row r="10529" spans="1:6" ht="16.5" x14ac:dyDescent="0.3">
      <c r="A10529" s="9" t="s">
        <v>11796</v>
      </c>
      <c r="B10529" s="9" t="s">
        <v>2291</v>
      </c>
      <c r="C10529" s="10">
        <v>49340</v>
      </c>
      <c r="D10529" s="9">
        <v>8277918739</v>
      </c>
      <c r="E10529" s="9" t="e">
        <f>INDEX(#REF!:#REF!,MATCH($D10529,#REF!:#REF!,0),MATCH(#REF!,#REF!:#REF!,0))</f>
        <v>#REF!</v>
      </c>
      <c r="F10529" s="9" t="e">
        <f>INDEX(#REF!:#REF!,MATCH($D10529,#REF!:#REF!,0),MATCH(#REF!,#REF!:#REF!,0))</f>
        <v>#REF!</v>
      </c>
    </row>
    <row r="10530" spans="1:6" ht="16.5" x14ac:dyDescent="0.3">
      <c r="A10530" s="9" t="s">
        <v>11795</v>
      </c>
      <c r="B10530" s="9" t="s">
        <v>2115</v>
      </c>
      <c r="C10530" s="10">
        <v>15434</v>
      </c>
      <c r="D10530" s="9">
        <v>4428088442</v>
      </c>
      <c r="E10530" s="9" t="e">
        <f>INDEX(#REF!:#REF!,MATCH($D10530,#REF!:#REF!,0),MATCH(#REF!,#REF!:#REF!,0))</f>
        <v>#REF!</v>
      </c>
      <c r="F10530" s="9" t="e">
        <f>INDEX(#REF!:#REF!,MATCH($D10530,#REF!:#REF!,0),MATCH(#REF!,#REF!:#REF!,0))</f>
        <v>#REF!</v>
      </c>
    </row>
    <row r="10531" spans="1:6" ht="16.5" x14ac:dyDescent="0.3">
      <c r="A10531" s="9" t="s">
        <v>11794</v>
      </c>
      <c r="B10531" s="9" t="s">
        <v>2428</v>
      </c>
      <c r="C10531" s="10">
        <v>25660</v>
      </c>
      <c r="D10531" s="9">
        <v>5588978080</v>
      </c>
      <c r="E10531" s="9" t="e">
        <f>INDEX(#REF!:#REF!,MATCH($D10531,#REF!:#REF!,0),MATCH(#REF!,#REF!:#REF!,0))</f>
        <v>#REF!</v>
      </c>
      <c r="F10531" s="9" t="e">
        <f>INDEX(#REF!:#REF!,MATCH($D10531,#REF!:#REF!,0),MATCH(#REF!,#REF!:#REF!,0))</f>
        <v>#REF!</v>
      </c>
    </row>
    <row r="10532" spans="1:6" ht="16.5" x14ac:dyDescent="0.3">
      <c r="A10532" s="9" t="s">
        <v>11793</v>
      </c>
      <c r="B10532" s="9" t="s">
        <v>2472</v>
      </c>
      <c r="C10532" s="10">
        <v>17106</v>
      </c>
      <c r="D10532" s="9">
        <v>6637560367</v>
      </c>
      <c r="E10532" s="9" t="e">
        <f>INDEX(#REF!:#REF!,MATCH($D10532,#REF!:#REF!,0),MATCH(#REF!,#REF!:#REF!,0))</f>
        <v>#REF!</v>
      </c>
      <c r="F10532" s="9" t="e">
        <f>INDEX(#REF!:#REF!,MATCH($D10532,#REF!:#REF!,0),MATCH(#REF!,#REF!:#REF!,0))</f>
        <v>#REF!</v>
      </c>
    </row>
    <row r="10533" spans="1:6" ht="16.5" x14ac:dyDescent="0.3">
      <c r="A10533" s="9" t="s">
        <v>11792</v>
      </c>
      <c r="B10533" s="9" t="s">
        <v>2052</v>
      </c>
      <c r="C10533" s="10">
        <v>19972</v>
      </c>
      <c r="D10533" s="9">
        <v>5285704227</v>
      </c>
      <c r="E10533" s="9" t="e">
        <f>INDEX(#REF!:#REF!,MATCH($D10533,#REF!:#REF!,0),MATCH(#REF!,#REF!:#REF!,0))</f>
        <v>#REF!</v>
      </c>
      <c r="F10533" s="9" t="e">
        <f>INDEX(#REF!:#REF!,MATCH($D10533,#REF!:#REF!,0),MATCH(#REF!,#REF!:#REF!,0))</f>
        <v>#REF!</v>
      </c>
    </row>
    <row r="10534" spans="1:6" ht="16.5" x14ac:dyDescent="0.3">
      <c r="A10534" s="9" t="s">
        <v>11791</v>
      </c>
      <c r="B10534" s="9" t="s">
        <v>2509</v>
      </c>
      <c r="C10534" s="10">
        <v>47493</v>
      </c>
      <c r="D10534" s="9">
        <v>5211527984</v>
      </c>
      <c r="E10534" s="9" t="e">
        <f>INDEX(#REF!:#REF!,MATCH($D10534,#REF!:#REF!,0),MATCH(#REF!,#REF!:#REF!,0))</f>
        <v>#REF!</v>
      </c>
      <c r="F10534" s="9" t="e">
        <f>INDEX(#REF!:#REF!,MATCH($D10534,#REF!:#REF!,0),MATCH(#REF!,#REF!:#REF!,0))</f>
        <v>#REF!</v>
      </c>
    </row>
    <row r="10535" spans="1:6" ht="16.5" x14ac:dyDescent="0.3">
      <c r="A10535" s="9" t="s">
        <v>11790</v>
      </c>
      <c r="B10535" s="9" t="s">
        <v>2537</v>
      </c>
      <c r="C10535" s="10">
        <v>32746</v>
      </c>
      <c r="D10535" s="9">
        <v>8526090127</v>
      </c>
      <c r="E10535" s="9" t="e">
        <f>INDEX(#REF!:#REF!,MATCH($D10535,#REF!:#REF!,0),MATCH(#REF!,#REF!:#REF!,0))</f>
        <v>#REF!</v>
      </c>
      <c r="F10535" s="9" t="e">
        <f>INDEX(#REF!:#REF!,MATCH($D10535,#REF!:#REF!,0),MATCH(#REF!,#REF!:#REF!,0))</f>
        <v>#REF!</v>
      </c>
    </row>
    <row r="10536" spans="1:6" ht="16.5" x14ac:dyDescent="0.3">
      <c r="A10536" s="9" t="s">
        <v>11789</v>
      </c>
      <c r="B10536" s="9" t="s">
        <v>2134</v>
      </c>
      <c r="C10536" s="10">
        <v>57316</v>
      </c>
      <c r="D10536" s="9">
        <v>3642988458</v>
      </c>
      <c r="E10536" s="9" t="e">
        <f>INDEX(#REF!:#REF!,MATCH($D10536,#REF!:#REF!,0),MATCH(#REF!,#REF!:#REF!,0))</f>
        <v>#REF!</v>
      </c>
      <c r="F10536" s="9" t="e">
        <f>INDEX(#REF!:#REF!,MATCH($D10536,#REF!:#REF!,0),MATCH(#REF!,#REF!:#REF!,0))</f>
        <v>#REF!</v>
      </c>
    </row>
    <row r="10537" spans="1:6" ht="16.5" x14ac:dyDescent="0.3">
      <c r="A10537" s="9" t="s">
        <v>11788</v>
      </c>
      <c r="B10537" s="9" t="s">
        <v>2833</v>
      </c>
      <c r="C10537" s="10">
        <v>16088</v>
      </c>
      <c r="D10537" s="9">
        <v>6173504774</v>
      </c>
      <c r="E10537" s="9" t="e">
        <f>INDEX(#REF!:#REF!,MATCH($D10537,#REF!:#REF!,0),MATCH(#REF!,#REF!:#REF!,0))</f>
        <v>#REF!</v>
      </c>
      <c r="F10537" s="9" t="e">
        <f>INDEX(#REF!:#REF!,MATCH($D10537,#REF!:#REF!,0),MATCH(#REF!,#REF!:#REF!,0))</f>
        <v>#REF!</v>
      </c>
    </row>
    <row r="10538" spans="1:6" ht="16.5" x14ac:dyDescent="0.3">
      <c r="A10538" s="9" t="s">
        <v>11787</v>
      </c>
      <c r="B10538" s="9" t="s">
        <v>3506</v>
      </c>
      <c r="C10538" s="10">
        <v>48973</v>
      </c>
      <c r="D10538" s="9">
        <v>2924550912</v>
      </c>
      <c r="E10538" s="9" t="e">
        <f>INDEX(#REF!:#REF!,MATCH($D10538,#REF!:#REF!,0),MATCH(#REF!,#REF!:#REF!,0))</f>
        <v>#REF!</v>
      </c>
      <c r="F10538" s="9" t="e">
        <f>INDEX(#REF!:#REF!,MATCH($D10538,#REF!:#REF!,0),MATCH(#REF!,#REF!:#REF!,0))</f>
        <v>#REF!</v>
      </c>
    </row>
    <row r="10539" spans="1:6" ht="16.5" x14ac:dyDescent="0.3">
      <c r="A10539" s="9" t="s">
        <v>11786</v>
      </c>
      <c r="B10539" s="9" t="s">
        <v>2169</v>
      </c>
      <c r="C10539" s="10">
        <v>44867</v>
      </c>
      <c r="D10539" s="9">
        <v>6531376252</v>
      </c>
      <c r="E10539" s="9" t="e">
        <f>INDEX(#REF!:#REF!,MATCH($D10539,#REF!:#REF!,0),MATCH(#REF!,#REF!:#REF!,0))</f>
        <v>#REF!</v>
      </c>
      <c r="F10539" s="9" t="e">
        <f>INDEX(#REF!:#REF!,MATCH($D10539,#REF!:#REF!,0),MATCH(#REF!,#REF!:#REF!,0))</f>
        <v>#REF!</v>
      </c>
    </row>
    <row r="10540" spans="1:6" ht="16.5" x14ac:dyDescent="0.3">
      <c r="A10540" s="9" t="s">
        <v>11785</v>
      </c>
      <c r="B10540" s="9" t="s">
        <v>2555</v>
      </c>
      <c r="C10540" s="10">
        <v>39772</v>
      </c>
      <c r="D10540" s="9">
        <v>8545135858</v>
      </c>
      <c r="E10540" s="9" t="e">
        <f>INDEX(#REF!:#REF!,MATCH($D10540,#REF!:#REF!,0),MATCH(#REF!,#REF!:#REF!,0))</f>
        <v>#REF!</v>
      </c>
      <c r="F10540" s="9" t="e">
        <f>INDEX(#REF!:#REF!,MATCH($D10540,#REF!:#REF!,0),MATCH(#REF!,#REF!:#REF!,0))</f>
        <v>#REF!</v>
      </c>
    </row>
    <row r="10541" spans="1:6" ht="16.5" x14ac:dyDescent="0.3">
      <c r="A10541" s="9" t="s">
        <v>11784</v>
      </c>
      <c r="B10541" s="9" t="s">
        <v>2845</v>
      </c>
      <c r="C10541" s="10">
        <v>16764</v>
      </c>
      <c r="D10541" s="9">
        <v>1532722974</v>
      </c>
      <c r="E10541" s="9" t="e">
        <f>INDEX(#REF!:#REF!,MATCH($D10541,#REF!:#REF!,0),MATCH(#REF!,#REF!:#REF!,0))</f>
        <v>#REF!</v>
      </c>
      <c r="F10541" s="9" t="e">
        <f>INDEX(#REF!:#REF!,MATCH($D10541,#REF!:#REF!,0),MATCH(#REF!,#REF!:#REF!,0))</f>
        <v>#REF!</v>
      </c>
    </row>
    <row r="10542" spans="1:6" ht="16.5" x14ac:dyDescent="0.3">
      <c r="A10542" s="9" t="s">
        <v>11783</v>
      </c>
      <c r="B10542" s="9" t="s">
        <v>2386</v>
      </c>
      <c r="C10542" s="10">
        <v>45308</v>
      </c>
      <c r="D10542" s="9">
        <v>6313424239</v>
      </c>
      <c r="E10542" s="9" t="e">
        <f>INDEX(#REF!:#REF!,MATCH($D10542,#REF!:#REF!,0),MATCH(#REF!,#REF!:#REF!,0))</f>
        <v>#REF!</v>
      </c>
      <c r="F10542" s="9" t="e">
        <f>INDEX(#REF!:#REF!,MATCH($D10542,#REF!:#REF!,0),MATCH(#REF!,#REF!:#REF!,0))</f>
        <v>#REF!</v>
      </c>
    </row>
    <row r="10543" spans="1:6" ht="16.5" x14ac:dyDescent="0.3">
      <c r="A10543" s="9" t="s">
        <v>11782</v>
      </c>
      <c r="B10543" s="9" t="s">
        <v>2351</v>
      </c>
      <c r="C10543" s="10">
        <v>54989</v>
      </c>
      <c r="D10543" s="9">
        <v>8945564357</v>
      </c>
      <c r="E10543" s="9" t="e">
        <f>INDEX(#REF!:#REF!,MATCH($D10543,#REF!:#REF!,0),MATCH(#REF!,#REF!:#REF!,0))</f>
        <v>#REF!</v>
      </c>
      <c r="F10543" s="9" t="e">
        <f>INDEX(#REF!:#REF!,MATCH($D10543,#REF!:#REF!,0),MATCH(#REF!,#REF!:#REF!,0))</f>
        <v>#REF!</v>
      </c>
    </row>
    <row r="10544" spans="1:6" ht="16.5" x14ac:dyDescent="0.3">
      <c r="A10544" s="9" t="s">
        <v>11781</v>
      </c>
      <c r="B10544" s="9" t="s">
        <v>2274</v>
      </c>
      <c r="C10544" s="10">
        <v>40848</v>
      </c>
      <c r="D10544" s="9">
        <v>5079859830</v>
      </c>
      <c r="E10544" s="9" t="e">
        <f>INDEX(#REF!:#REF!,MATCH($D10544,#REF!:#REF!,0),MATCH(#REF!,#REF!:#REF!,0))</f>
        <v>#REF!</v>
      </c>
      <c r="F10544" s="9" t="e">
        <f>INDEX(#REF!:#REF!,MATCH($D10544,#REF!:#REF!,0),MATCH(#REF!,#REF!:#REF!,0))</f>
        <v>#REF!</v>
      </c>
    </row>
    <row r="10545" spans="1:6" ht="16.5" x14ac:dyDescent="0.3">
      <c r="A10545" s="9" t="s">
        <v>11780</v>
      </c>
      <c r="B10545" s="9" t="s">
        <v>2129</v>
      </c>
      <c r="C10545" s="10">
        <v>51562</v>
      </c>
      <c r="D10545" s="9">
        <v>2975315244</v>
      </c>
      <c r="E10545" s="9" t="e">
        <f>INDEX(#REF!:#REF!,MATCH($D10545,#REF!:#REF!,0),MATCH(#REF!,#REF!:#REF!,0))</f>
        <v>#REF!</v>
      </c>
      <c r="F10545" s="9" t="e">
        <f>INDEX(#REF!:#REF!,MATCH($D10545,#REF!:#REF!,0),MATCH(#REF!,#REF!:#REF!,0))</f>
        <v>#REF!</v>
      </c>
    </row>
    <row r="10546" spans="1:6" ht="16.5" x14ac:dyDescent="0.3">
      <c r="A10546" s="9" t="s">
        <v>11779</v>
      </c>
      <c r="B10546" s="9" t="s">
        <v>2040</v>
      </c>
      <c r="C10546" s="10">
        <v>59251</v>
      </c>
      <c r="D10546" s="9">
        <v>1958063002</v>
      </c>
      <c r="E10546" s="9" t="e">
        <f>INDEX(#REF!:#REF!,MATCH($D10546,#REF!:#REF!,0),MATCH(#REF!,#REF!:#REF!,0))</f>
        <v>#REF!</v>
      </c>
      <c r="F10546" s="9" t="e">
        <f>INDEX(#REF!:#REF!,MATCH($D10546,#REF!:#REF!,0),MATCH(#REF!,#REF!:#REF!,0))</f>
        <v>#REF!</v>
      </c>
    </row>
    <row r="10547" spans="1:6" ht="16.5" x14ac:dyDescent="0.3">
      <c r="A10547" s="9" t="s">
        <v>11778</v>
      </c>
      <c r="B10547" s="9" t="s">
        <v>1963</v>
      </c>
      <c r="C10547" s="10">
        <v>13820</v>
      </c>
      <c r="D10547" s="9">
        <v>6313424239</v>
      </c>
      <c r="E10547" s="9" t="e">
        <f>INDEX(#REF!:#REF!,MATCH($D10547,#REF!:#REF!,0),MATCH(#REF!,#REF!:#REF!,0))</f>
        <v>#REF!</v>
      </c>
      <c r="F10547" s="9" t="e">
        <f>INDEX(#REF!:#REF!,MATCH($D10547,#REF!:#REF!,0),MATCH(#REF!,#REF!:#REF!,0))</f>
        <v>#REF!</v>
      </c>
    </row>
    <row r="10548" spans="1:6" ht="16.5" x14ac:dyDescent="0.3">
      <c r="A10548" s="9" t="s">
        <v>11777</v>
      </c>
      <c r="B10548" s="9" t="s">
        <v>2918</v>
      </c>
      <c r="C10548" s="10">
        <v>38512</v>
      </c>
      <c r="D10548" s="9">
        <v>9381484503</v>
      </c>
      <c r="E10548" s="9" t="e">
        <f>INDEX(#REF!:#REF!,MATCH($D10548,#REF!:#REF!,0),MATCH(#REF!,#REF!:#REF!,0))</f>
        <v>#REF!</v>
      </c>
      <c r="F10548" s="9" t="e">
        <f>INDEX(#REF!:#REF!,MATCH($D10548,#REF!:#REF!,0),MATCH(#REF!,#REF!:#REF!,0))</f>
        <v>#REF!</v>
      </c>
    </row>
    <row r="10549" spans="1:6" ht="16.5" x14ac:dyDescent="0.3">
      <c r="A10549" s="9" t="s">
        <v>11776</v>
      </c>
      <c r="B10549" s="9" t="s">
        <v>2845</v>
      </c>
      <c r="C10549" s="10">
        <v>13468</v>
      </c>
      <c r="D10549" s="9">
        <v>4260324861</v>
      </c>
      <c r="E10549" s="9" t="e">
        <f>INDEX(#REF!:#REF!,MATCH($D10549,#REF!:#REF!,0),MATCH(#REF!,#REF!:#REF!,0))</f>
        <v>#REF!</v>
      </c>
      <c r="F10549" s="9" t="e">
        <f>INDEX(#REF!:#REF!,MATCH($D10549,#REF!:#REF!,0),MATCH(#REF!,#REF!:#REF!,0))</f>
        <v>#REF!</v>
      </c>
    </row>
    <row r="10550" spans="1:6" ht="16.5" x14ac:dyDescent="0.3">
      <c r="A10550" s="9" t="s">
        <v>11775</v>
      </c>
      <c r="B10550" s="9" t="s">
        <v>2815</v>
      </c>
      <c r="C10550" s="10">
        <v>11132</v>
      </c>
      <c r="D10550" s="9">
        <v>502909099</v>
      </c>
      <c r="E10550" s="9" t="e">
        <f>INDEX(#REF!:#REF!,MATCH($D10550,#REF!:#REF!,0),MATCH(#REF!,#REF!:#REF!,0))</f>
        <v>#REF!</v>
      </c>
      <c r="F10550" s="9" t="e">
        <f>INDEX(#REF!:#REF!,MATCH($D10550,#REF!:#REF!,0),MATCH(#REF!,#REF!:#REF!,0))</f>
        <v>#REF!</v>
      </c>
    </row>
    <row r="10551" spans="1:6" ht="16.5" x14ac:dyDescent="0.3">
      <c r="A10551" s="9" t="s">
        <v>11774</v>
      </c>
      <c r="B10551" s="9" t="s">
        <v>2409</v>
      </c>
      <c r="C10551" s="10">
        <v>49435</v>
      </c>
      <c r="D10551" s="9">
        <v>2149326663</v>
      </c>
      <c r="E10551" s="9" t="e">
        <f>INDEX(#REF!:#REF!,MATCH($D10551,#REF!:#REF!,0),MATCH(#REF!,#REF!:#REF!,0))</f>
        <v>#REF!</v>
      </c>
      <c r="F10551" s="9" t="e">
        <f>INDEX(#REF!:#REF!,MATCH($D10551,#REF!:#REF!,0),MATCH(#REF!,#REF!:#REF!,0))</f>
        <v>#REF!</v>
      </c>
    </row>
    <row r="10552" spans="1:6" ht="16.5" x14ac:dyDescent="0.3">
      <c r="A10552" s="9" t="s">
        <v>11773</v>
      </c>
      <c r="B10552" s="9" t="s">
        <v>2870</v>
      </c>
      <c r="C10552" s="10">
        <v>38783</v>
      </c>
      <c r="D10552" s="9">
        <v>898924138</v>
      </c>
      <c r="E10552" s="9" t="e">
        <f>INDEX(#REF!:#REF!,MATCH($D10552,#REF!:#REF!,0),MATCH(#REF!,#REF!:#REF!,0))</f>
        <v>#REF!</v>
      </c>
      <c r="F10552" s="9" t="e">
        <f>INDEX(#REF!:#REF!,MATCH($D10552,#REF!:#REF!,0),MATCH(#REF!,#REF!:#REF!,0))</f>
        <v>#REF!</v>
      </c>
    </row>
    <row r="10553" spans="1:6" ht="16.5" x14ac:dyDescent="0.3">
      <c r="A10553" s="9" t="s">
        <v>11772</v>
      </c>
      <c r="B10553" s="9" t="s">
        <v>2326</v>
      </c>
      <c r="C10553" s="10">
        <v>25096</v>
      </c>
      <c r="D10553" s="9">
        <v>6789106936</v>
      </c>
      <c r="E10553" s="9" t="e">
        <f>INDEX(#REF!:#REF!,MATCH($D10553,#REF!:#REF!,0),MATCH(#REF!,#REF!:#REF!,0))</f>
        <v>#REF!</v>
      </c>
      <c r="F10553" s="9" t="e">
        <f>INDEX(#REF!:#REF!,MATCH($D10553,#REF!:#REF!,0),MATCH(#REF!,#REF!:#REF!,0))</f>
        <v>#REF!</v>
      </c>
    </row>
    <row r="10554" spans="1:6" ht="16.5" x14ac:dyDescent="0.3">
      <c r="A10554" s="9" t="s">
        <v>11771</v>
      </c>
      <c r="B10554" s="9" t="s">
        <v>2361</v>
      </c>
      <c r="C10554" s="10">
        <v>16077</v>
      </c>
      <c r="D10554" s="9">
        <v>8349606134</v>
      </c>
      <c r="E10554" s="9" t="e">
        <f>INDEX(#REF!:#REF!,MATCH($D10554,#REF!:#REF!,0),MATCH(#REF!,#REF!:#REF!,0))</f>
        <v>#REF!</v>
      </c>
      <c r="F10554" s="9" t="e">
        <f>INDEX(#REF!:#REF!,MATCH($D10554,#REF!:#REF!,0),MATCH(#REF!,#REF!:#REF!,0))</f>
        <v>#REF!</v>
      </c>
    </row>
    <row r="10555" spans="1:6" ht="16.5" x14ac:dyDescent="0.3">
      <c r="A10555" s="9" t="s">
        <v>11770</v>
      </c>
      <c r="B10555" s="9" t="s">
        <v>2820</v>
      </c>
      <c r="C10555" s="10">
        <v>12769</v>
      </c>
      <c r="D10555" s="9">
        <v>7521557441</v>
      </c>
      <c r="E10555" s="9" t="e">
        <f>INDEX(#REF!:#REF!,MATCH($D10555,#REF!:#REF!,0),MATCH(#REF!,#REF!:#REF!,0))</f>
        <v>#REF!</v>
      </c>
      <c r="F10555" s="9" t="e">
        <f>INDEX(#REF!:#REF!,MATCH($D10555,#REF!:#REF!,0),MATCH(#REF!,#REF!:#REF!,0))</f>
        <v>#REF!</v>
      </c>
    </row>
    <row r="10556" spans="1:6" ht="16.5" x14ac:dyDescent="0.3">
      <c r="A10556" s="9" t="s">
        <v>11769</v>
      </c>
      <c r="B10556" s="9" t="s">
        <v>2317</v>
      </c>
      <c r="C10556" s="10">
        <v>26742</v>
      </c>
      <c r="D10556" s="9">
        <v>8401146046</v>
      </c>
      <c r="E10556" s="9" t="e">
        <f>INDEX(#REF!:#REF!,MATCH($D10556,#REF!:#REF!,0),MATCH(#REF!,#REF!:#REF!,0))</f>
        <v>#REF!</v>
      </c>
      <c r="F10556" s="9" t="e">
        <f>INDEX(#REF!:#REF!,MATCH($D10556,#REF!:#REF!,0),MATCH(#REF!,#REF!:#REF!,0))</f>
        <v>#REF!</v>
      </c>
    </row>
    <row r="10557" spans="1:6" ht="16.5" x14ac:dyDescent="0.3">
      <c r="A10557" s="9" t="s">
        <v>11768</v>
      </c>
      <c r="B10557" s="9" t="s">
        <v>2918</v>
      </c>
      <c r="C10557" s="10">
        <v>42590</v>
      </c>
      <c r="D10557" s="9">
        <v>6271204627</v>
      </c>
      <c r="E10557" s="9" t="e">
        <f>INDEX(#REF!:#REF!,MATCH($D10557,#REF!:#REF!,0),MATCH(#REF!,#REF!:#REF!,0))</f>
        <v>#REF!</v>
      </c>
      <c r="F10557" s="9" t="e">
        <f>INDEX(#REF!:#REF!,MATCH($D10557,#REF!:#REF!,0),MATCH(#REF!,#REF!:#REF!,0))</f>
        <v>#REF!</v>
      </c>
    </row>
    <row r="10558" spans="1:6" ht="16.5" x14ac:dyDescent="0.3">
      <c r="A10558" s="9" t="s">
        <v>11767</v>
      </c>
      <c r="B10558" s="9" t="s">
        <v>2334</v>
      </c>
      <c r="C10558" s="10">
        <v>59754</v>
      </c>
      <c r="D10558" s="9">
        <v>8603912793</v>
      </c>
      <c r="E10558" s="9" t="e">
        <f>INDEX(#REF!:#REF!,MATCH($D10558,#REF!:#REF!,0),MATCH(#REF!,#REF!:#REF!,0))</f>
        <v>#REF!</v>
      </c>
      <c r="F10558" s="9" t="e">
        <f>INDEX(#REF!:#REF!,MATCH($D10558,#REF!:#REF!,0),MATCH(#REF!,#REF!:#REF!,0))</f>
        <v>#REF!</v>
      </c>
    </row>
    <row r="10559" spans="1:6" ht="16.5" x14ac:dyDescent="0.3">
      <c r="A10559" s="9" t="s">
        <v>11766</v>
      </c>
      <c r="B10559" s="9" t="s">
        <v>2359</v>
      </c>
      <c r="C10559" s="10">
        <v>30632</v>
      </c>
      <c r="D10559" s="9">
        <v>4398950745</v>
      </c>
      <c r="E10559" s="9" t="e">
        <f>INDEX(#REF!:#REF!,MATCH($D10559,#REF!:#REF!,0),MATCH(#REF!,#REF!:#REF!,0))</f>
        <v>#REF!</v>
      </c>
      <c r="F10559" s="9" t="e">
        <f>INDEX(#REF!:#REF!,MATCH($D10559,#REF!:#REF!,0),MATCH(#REF!,#REF!:#REF!,0))</f>
        <v>#REF!</v>
      </c>
    </row>
    <row r="10560" spans="1:6" ht="16.5" x14ac:dyDescent="0.3">
      <c r="A10560" s="9" t="s">
        <v>11765</v>
      </c>
      <c r="B10560" s="9" t="s">
        <v>1965</v>
      </c>
      <c r="C10560" s="10">
        <v>31005</v>
      </c>
      <c r="D10560" s="9">
        <v>5077974136</v>
      </c>
      <c r="E10560" s="9" t="e">
        <f>INDEX(#REF!:#REF!,MATCH($D10560,#REF!:#REF!,0),MATCH(#REF!,#REF!:#REF!,0))</f>
        <v>#REF!</v>
      </c>
      <c r="F10560" s="9" t="e">
        <f>INDEX(#REF!:#REF!,MATCH($D10560,#REF!:#REF!,0),MATCH(#REF!,#REF!:#REF!,0))</f>
        <v>#REF!</v>
      </c>
    </row>
    <row r="10561" spans="1:6" ht="16.5" x14ac:dyDescent="0.3">
      <c r="A10561" s="9" t="s">
        <v>11764</v>
      </c>
      <c r="B10561" s="9" t="s">
        <v>2559</v>
      </c>
      <c r="C10561" s="10">
        <v>19620</v>
      </c>
      <c r="D10561" s="9">
        <v>8481632066</v>
      </c>
      <c r="E10561" s="9" t="e">
        <f>INDEX(#REF!:#REF!,MATCH($D10561,#REF!:#REF!,0),MATCH(#REF!,#REF!:#REF!,0))</f>
        <v>#REF!</v>
      </c>
      <c r="F10561" s="9" t="e">
        <f>INDEX(#REF!:#REF!,MATCH($D10561,#REF!:#REF!,0),MATCH(#REF!,#REF!:#REF!,0))</f>
        <v>#REF!</v>
      </c>
    </row>
    <row r="10562" spans="1:6" ht="16.5" x14ac:dyDescent="0.3">
      <c r="A10562" s="9" t="s">
        <v>11763</v>
      </c>
      <c r="B10562" s="9" t="s">
        <v>2650</v>
      </c>
      <c r="C10562" s="10">
        <v>50405</v>
      </c>
      <c r="D10562" s="9">
        <v>6718456802</v>
      </c>
      <c r="E10562" s="9" t="e">
        <f>INDEX(#REF!:#REF!,MATCH($D10562,#REF!:#REF!,0),MATCH(#REF!,#REF!:#REF!,0))</f>
        <v>#REF!</v>
      </c>
      <c r="F10562" s="9" t="e">
        <f>INDEX(#REF!:#REF!,MATCH($D10562,#REF!:#REF!,0),MATCH(#REF!,#REF!:#REF!,0))</f>
        <v>#REF!</v>
      </c>
    </row>
    <row r="10563" spans="1:6" ht="16.5" x14ac:dyDescent="0.3">
      <c r="A10563" s="9" t="s">
        <v>11762</v>
      </c>
      <c r="B10563" s="9" t="s">
        <v>3506</v>
      </c>
      <c r="C10563" s="10">
        <v>18848</v>
      </c>
      <c r="D10563" s="9">
        <v>4278470843</v>
      </c>
      <c r="E10563" s="9" t="e">
        <f>INDEX(#REF!:#REF!,MATCH($D10563,#REF!:#REF!,0),MATCH(#REF!,#REF!:#REF!,0))</f>
        <v>#REF!</v>
      </c>
      <c r="F10563" s="9" t="e">
        <f>INDEX(#REF!:#REF!,MATCH($D10563,#REF!:#REF!,0),MATCH(#REF!,#REF!:#REF!,0))</f>
        <v>#REF!</v>
      </c>
    </row>
    <row r="10564" spans="1:6" ht="16.5" x14ac:dyDescent="0.3">
      <c r="A10564" s="9" t="s">
        <v>11761</v>
      </c>
      <c r="B10564" s="9" t="s">
        <v>3388</v>
      </c>
      <c r="C10564" s="10">
        <v>19063</v>
      </c>
      <c r="D10564" s="9">
        <v>2592292012</v>
      </c>
      <c r="E10564" s="9" t="e">
        <f>INDEX(#REF!:#REF!,MATCH($D10564,#REF!:#REF!,0),MATCH(#REF!,#REF!:#REF!,0))</f>
        <v>#REF!</v>
      </c>
      <c r="F10564" s="9" t="e">
        <f>INDEX(#REF!:#REF!,MATCH($D10564,#REF!:#REF!,0),MATCH(#REF!,#REF!:#REF!,0))</f>
        <v>#REF!</v>
      </c>
    </row>
    <row r="10565" spans="1:6" ht="16.5" x14ac:dyDescent="0.3">
      <c r="A10565" s="9" t="s">
        <v>11760</v>
      </c>
      <c r="B10565" s="9" t="s">
        <v>4046</v>
      </c>
      <c r="C10565" s="10">
        <v>28060</v>
      </c>
      <c r="D10565" s="9">
        <v>7585281072</v>
      </c>
      <c r="E10565" s="9" t="e">
        <f>INDEX(#REF!:#REF!,MATCH($D10565,#REF!:#REF!,0),MATCH(#REF!,#REF!:#REF!,0))</f>
        <v>#REF!</v>
      </c>
      <c r="F10565" s="9" t="e">
        <f>INDEX(#REF!:#REF!,MATCH($D10565,#REF!:#REF!,0),MATCH(#REF!,#REF!:#REF!,0))</f>
        <v>#REF!</v>
      </c>
    </row>
    <row r="10566" spans="1:6" ht="16.5" x14ac:dyDescent="0.3">
      <c r="A10566" s="9" t="s">
        <v>11759</v>
      </c>
      <c r="B10566" s="9" t="s">
        <v>2075</v>
      </c>
      <c r="C10566" s="10">
        <v>35479</v>
      </c>
      <c r="D10566" s="9">
        <v>1364767856</v>
      </c>
      <c r="E10566" s="9" t="e">
        <f>INDEX(#REF!:#REF!,MATCH($D10566,#REF!:#REF!,0),MATCH(#REF!,#REF!:#REF!,0))</f>
        <v>#REF!</v>
      </c>
      <c r="F10566" s="9" t="e">
        <f>INDEX(#REF!:#REF!,MATCH($D10566,#REF!:#REF!,0),MATCH(#REF!,#REF!:#REF!,0))</f>
        <v>#REF!</v>
      </c>
    </row>
    <row r="10567" spans="1:6" ht="16.5" x14ac:dyDescent="0.3">
      <c r="A10567" s="9" t="s">
        <v>11758</v>
      </c>
      <c r="B10567" s="9" t="s">
        <v>3642</v>
      </c>
      <c r="C10567" s="10">
        <v>38205</v>
      </c>
      <c r="D10567" s="9">
        <v>1252810490</v>
      </c>
      <c r="E10567" s="9" t="e">
        <f>INDEX(#REF!:#REF!,MATCH($D10567,#REF!:#REF!,0),MATCH(#REF!,#REF!:#REF!,0))</f>
        <v>#REF!</v>
      </c>
      <c r="F10567" s="9" t="e">
        <f>INDEX(#REF!:#REF!,MATCH($D10567,#REF!:#REF!,0),MATCH(#REF!,#REF!:#REF!,0))</f>
        <v>#REF!</v>
      </c>
    </row>
    <row r="10568" spans="1:6" ht="16.5" x14ac:dyDescent="0.3">
      <c r="A10568" s="9" t="s">
        <v>11757</v>
      </c>
      <c r="B10568" s="9" t="s">
        <v>2230</v>
      </c>
      <c r="C10568" s="10">
        <v>10124</v>
      </c>
      <c r="D10568" s="9">
        <v>1887308636</v>
      </c>
      <c r="E10568" s="9" t="e">
        <f>INDEX(#REF!:#REF!,MATCH($D10568,#REF!:#REF!,0),MATCH(#REF!,#REF!:#REF!,0))</f>
        <v>#REF!</v>
      </c>
      <c r="F10568" s="9" t="e">
        <f>INDEX(#REF!:#REF!,MATCH($D10568,#REF!:#REF!,0),MATCH(#REF!,#REF!:#REF!,0))</f>
        <v>#REF!</v>
      </c>
    </row>
    <row r="10569" spans="1:6" ht="16.5" x14ac:dyDescent="0.3">
      <c r="A10569" s="9" t="s">
        <v>11756</v>
      </c>
      <c r="B10569" s="9" t="s">
        <v>2302</v>
      </c>
      <c r="C10569" s="10">
        <v>28500</v>
      </c>
      <c r="D10569" s="9">
        <v>4984363320</v>
      </c>
      <c r="E10569" s="9" t="e">
        <f>INDEX(#REF!:#REF!,MATCH($D10569,#REF!:#REF!,0),MATCH(#REF!,#REF!:#REF!,0))</f>
        <v>#REF!</v>
      </c>
      <c r="F10569" s="9" t="e">
        <f>INDEX(#REF!:#REF!,MATCH($D10569,#REF!:#REF!,0),MATCH(#REF!,#REF!:#REF!,0))</f>
        <v>#REF!</v>
      </c>
    </row>
    <row r="10570" spans="1:6" ht="16.5" x14ac:dyDescent="0.3">
      <c r="A10570" s="9" t="s">
        <v>11755</v>
      </c>
      <c r="B10570" s="9" t="s">
        <v>3720</v>
      </c>
      <c r="C10570" s="10">
        <v>14700</v>
      </c>
      <c r="D10570" s="9">
        <v>3891707452</v>
      </c>
      <c r="E10570" s="9" t="e">
        <f>INDEX(#REF!:#REF!,MATCH($D10570,#REF!:#REF!,0),MATCH(#REF!,#REF!:#REF!,0))</f>
        <v>#REF!</v>
      </c>
      <c r="F10570" s="9" t="e">
        <f>INDEX(#REF!:#REF!,MATCH($D10570,#REF!:#REF!,0),MATCH(#REF!,#REF!:#REF!,0))</f>
        <v>#REF!</v>
      </c>
    </row>
    <row r="10571" spans="1:6" ht="16.5" x14ac:dyDescent="0.3">
      <c r="A10571" s="9" t="s">
        <v>11754</v>
      </c>
      <c r="B10571" s="9" t="s">
        <v>3498</v>
      </c>
      <c r="C10571" s="10">
        <v>43867</v>
      </c>
      <c r="D10571" s="9">
        <v>9151658844</v>
      </c>
      <c r="E10571" s="9" t="e">
        <f>INDEX(#REF!:#REF!,MATCH($D10571,#REF!:#REF!,0),MATCH(#REF!,#REF!:#REF!,0))</f>
        <v>#REF!</v>
      </c>
      <c r="F10571" s="9" t="e">
        <f>INDEX(#REF!:#REF!,MATCH($D10571,#REF!:#REF!,0),MATCH(#REF!,#REF!:#REF!,0))</f>
        <v>#REF!</v>
      </c>
    </row>
    <row r="10572" spans="1:6" ht="16.5" x14ac:dyDescent="0.3">
      <c r="A10572" s="9" t="s">
        <v>11753</v>
      </c>
      <c r="B10572" s="9" t="s">
        <v>2921</v>
      </c>
      <c r="C10572" s="10">
        <v>11233</v>
      </c>
      <c r="D10572" s="9">
        <v>2670196322</v>
      </c>
      <c r="E10572" s="9" t="e">
        <f>INDEX(#REF!:#REF!,MATCH($D10572,#REF!:#REF!,0),MATCH(#REF!,#REF!:#REF!,0))</f>
        <v>#REF!</v>
      </c>
      <c r="F10572" s="9" t="e">
        <f>INDEX(#REF!:#REF!,MATCH($D10572,#REF!:#REF!,0),MATCH(#REF!,#REF!:#REF!,0))</f>
        <v>#REF!</v>
      </c>
    </row>
    <row r="10573" spans="1:6" ht="16.5" x14ac:dyDescent="0.3">
      <c r="A10573" s="9" t="s">
        <v>11752</v>
      </c>
      <c r="B10573" s="9" t="s">
        <v>2947</v>
      </c>
      <c r="C10573" s="10">
        <v>46178</v>
      </c>
      <c r="D10573" s="9">
        <v>893122882</v>
      </c>
      <c r="E10573" s="9" t="e">
        <f>INDEX(#REF!:#REF!,MATCH($D10573,#REF!:#REF!,0),MATCH(#REF!,#REF!:#REF!,0))</f>
        <v>#REF!</v>
      </c>
      <c r="F10573" s="9" t="e">
        <f>INDEX(#REF!:#REF!,MATCH($D10573,#REF!:#REF!,0),MATCH(#REF!,#REF!:#REF!,0))</f>
        <v>#REF!</v>
      </c>
    </row>
    <row r="10574" spans="1:6" ht="16.5" x14ac:dyDescent="0.3">
      <c r="A10574" s="9" t="s">
        <v>11751</v>
      </c>
      <c r="B10574" s="9" t="s">
        <v>2539</v>
      </c>
      <c r="C10574" s="10">
        <v>30249</v>
      </c>
      <c r="D10574" s="9">
        <v>9561367408</v>
      </c>
      <c r="E10574" s="9" t="e">
        <f>INDEX(#REF!:#REF!,MATCH($D10574,#REF!:#REF!,0),MATCH(#REF!,#REF!:#REF!,0))</f>
        <v>#REF!</v>
      </c>
      <c r="F10574" s="9" t="e">
        <f>INDEX(#REF!:#REF!,MATCH($D10574,#REF!:#REF!,0),MATCH(#REF!,#REF!:#REF!,0))</f>
        <v>#REF!</v>
      </c>
    </row>
    <row r="10575" spans="1:6" ht="16.5" x14ac:dyDescent="0.3">
      <c r="A10575" s="9" t="s">
        <v>11750</v>
      </c>
      <c r="B10575" s="9" t="s">
        <v>2092</v>
      </c>
      <c r="C10575" s="10">
        <v>13661</v>
      </c>
      <c r="D10575" s="9">
        <v>9726268931</v>
      </c>
      <c r="E10575" s="9" t="e">
        <f>INDEX(#REF!:#REF!,MATCH($D10575,#REF!:#REF!,0),MATCH(#REF!,#REF!:#REF!,0))</f>
        <v>#REF!</v>
      </c>
      <c r="F10575" s="9" t="e">
        <f>INDEX(#REF!:#REF!,MATCH($D10575,#REF!:#REF!,0),MATCH(#REF!,#REF!:#REF!,0))</f>
        <v>#REF!</v>
      </c>
    </row>
    <row r="10576" spans="1:6" ht="16.5" x14ac:dyDescent="0.3">
      <c r="A10576" s="9" t="s">
        <v>11749</v>
      </c>
      <c r="B10576" s="9" t="s">
        <v>2250</v>
      </c>
      <c r="C10576" s="10">
        <v>35065</v>
      </c>
      <c r="D10576" s="9">
        <v>6854809452</v>
      </c>
      <c r="E10576" s="9" t="e">
        <f>INDEX(#REF!:#REF!,MATCH($D10576,#REF!:#REF!,0),MATCH(#REF!,#REF!:#REF!,0))</f>
        <v>#REF!</v>
      </c>
      <c r="F10576" s="9" t="e">
        <f>INDEX(#REF!:#REF!,MATCH($D10576,#REF!:#REF!,0),MATCH(#REF!,#REF!:#REF!,0))</f>
        <v>#REF!</v>
      </c>
    </row>
    <row r="10577" spans="1:6" ht="16.5" x14ac:dyDescent="0.3">
      <c r="A10577" s="9" t="s">
        <v>11748</v>
      </c>
      <c r="B10577" s="9" t="s">
        <v>2310</v>
      </c>
      <c r="C10577" s="10">
        <v>33473</v>
      </c>
      <c r="D10577" s="9">
        <v>6842797632</v>
      </c>
      <c r="E10577" s="9" t="e">
        <f>INDEX(#REF!:#REF!,MATCH($D10577,#REF!:#REF!,0),MATCH(#REF!,#REF!:#REF!,0))</f>
        <v>#REF!</v>
      </c>
      <c r="F10577" s="9" t="e">
        <f>INDEX(#REF!:#REF!,MATCH($D10577,#REF!:#REF!,0),MATCH(#REF!,#REF!:#REF!,0))</f>
        <v>#REF!</v>
      </c>
    </row>
    <row r="10578" spans="1:6" ht="16.5" x14ac:dyDescent="0.3">
      <c r="A10578" s="9" t="s">
        <v>11747</v>
      </c>
      <c r="B10578" s="9" t="s">
        <v>2241</v>
      </c>
      <c r="C10578" s="10">
        <v>22567</v>
      </c>
      <c r="D10578" s="9">
        <v>1296185559</v>
      </c>
      <c r="E10578" s="9" t="e">
        <f>INDEX(#REF!:#REF!,MATCH($D10578,#REF!:#REF!,0),MATCH(#REF!,#REF!:#REF!,0))</f>
        <v>#REF!</v>
      </c>
      <c r="F10578" s="9" t="e">
        <f>INDEX(#REF!:#REF!,MATCH($D10578,#REF!:#REF!,0),MATCH(#REF!,#REF!:#REF!,0))</f>
        <v>#REF!</v>
      </c>
    </row>
    <row r="10579" spans="1:6" ht="16.5" x14ac:dyDescent="0.3">
      <c r="A10579" s="9" t="s">
        <v>11746</v>
      </c>
      <c r="B10579" s="9" t="s">
        <v>2017</v>
      </c>
      <c r="C10579" s="10">
        <v>36911</v>
      </c>
      <c r="D10579" s="9">
        <v>1444572199</v>
      </c>
      <c r="E10579" s="9" t="e">
        <f>INDEX(#REF!:#REF!,MATCH($D10579,#REF!:#REF!,0),MATCH(#REF!,#REF!:#REF!,0))</f>
        <v>#REF!</v>
      </c>
      <c r="F10579" s="9" t="e">
        <f>INDEX(#REF!:#REF!,MATCH($D10579,#REF!:#REF!,0),MATCH(#REF!,#REF!:#REF!,0))</f>
        <v>#REF!</v>
      </c>
    </row>
    <row r="10580" spans="1:6" ht="16.5" x14ac:dyDescent="0.3">
      <c r="A10580" s="9" t="s">
        <v>11745</v>
      </c>
      <c r="B10580" s="9" t="s">
        <v>2364</v>
      </c>
      <c r="C10580" s="10">
        <v>58258</v>
      </c>
      <c r="D10580" s="9">
        <v>4656574848</v>
      </c>
      <c r="E10580" s="9" t="e">
        <f>INDEX(#REF!:#REF!,MATCH($D10580,#REF!:#REF!,0),MATCH(#REF!,#REF!:#REF!,0))</f>
        <v>#REF!</v>
      </c>
      <c r="F10580" s="9" t="e">
        <f>INDEX(#REF!:#REF!,MATCH($D10580,#REF!:#REF!,0),MATCH(#REF!,#REF!:#REF!,0))</f>
        <v>#REF!</v>
      </c>
    </row>
    <row r="10581" spans="1:6" ht="16.5" x14ac:dyDescent="0.3">
      <c r="A10581" s="9" t="s">
        <v>11744</v>
      </c>
      <c r="B10581" s="9" t="s">
        <v>2354</v>
      </c>
      <c r="C10581" s="10">
        <v>38247</v>
      </c>
      <c r="D10581" s="9">
        <v>1371021422</v>
      </c>
      <c r="E10581" s="9" t="e">
        <f>INDEX(#REF!:#REF!,MATCH($D10581,#REF!:#REF!,0),MATCH(#REF!,#REF!:#REF!,0))</f>
        <v>#REF!</v>
      </c>
      <c r="F10581" s="9" t="e">
        <f>INDEX(#REF!:#REF!,MATCH($D10581,#REF!:#REF!,0),MATCH(#REF!,#REF!:#REF!,0))</f>
        <v>#REF!</v>
      </c>
    </row>
    <row r="10582" spans="1:6" ht="16.5" x14ac:dyDescent="0.3">
      <c r="A10582" s="9" t="s">
        <v>11743</v>
      </c>
      <c r="B10582" s="9" t="s">
        <v>2795</v>
      </c>
      <c r="C10582" s="10">
        <v>19774</v>
      </c>
      <c r="D10582" s="9">
        <v>7233077789</v>
      </c>
      <c r="E10582" s="9" t="e">
        <f>INDEX(#REF!:#REF!,MATCH($D10582,#REF!:#REF!,0),MATCH(#REF!,#REF!:#REF!,0))</f>
        <v>#REF!</v>
      </c>
      <c r="F10582" s="9" t="e">
        <f>INDEX(#REF!:#REF!,MATCH($D10582,#REF!:#REF!,0),MATCH(#REF!,#REF!:#REF!,0))</f>
        <v>#REF!</v>
      </c>
    </row>
    <row r="10583" spans="1:6" ht="16.5" x14ac:dyDescent="0.3">
      <c r="A10583" s="9" t="s">
        <v>11742</v>
      </c>
      <c r="B10583" s="9" t="s">
        <v>1941</v>
      </c>
      <c r="C10583" s="10">
        <v>40631</v>
      </c>
      <c r="D10583" s="9">
        <v>7326611955</v>
      </c>
      <c r="E10583" s="9" t="e">
        <f>INDEX(#REF!:#REF!,MATCH($D10583,#REF!:#REF!,0),MATCH(#REF!,#REF!:#REF!,0))</f>
        <v>#REF!</v>
      </c>
      <c r="F10583" s="9" t="e">
        <f>INDEX(#REF!:#REF!,MATCH($D10583,#REF!:#REF!,0),MATCH(#REF!,#REF!:#REF!,0))</f>
        <v>#REF!</v>
      </c>
    </row>
    <row r="10584" spans="1:6" ht="16.5" x14ac:dyDescent="0.3">
      <c r="A10584" s="9" t="s">
        <v>11741</v>
      </c>
      <c r="B10584" s="9" t="s">
        <v>2420</v>
      </c>
      <c r="C10584" s="10">
        <v>31682</v>
      </c>
      <c r="D10584" s="9">
        <v>7783641539</v>
      </c>
      <c r="E10584" s="9" t="e">
        <f>INDEX(#REF!:#REF!,MATCH($D10584,#REF!:#REF!,0),MATCH(#REF!,#REF!:#REF!,0))</f>
        <v>#REF!</v>
      </c>
      <c r="F10584" s="9" t="e">
        <f>INDEX(#REF!:#REF!,MATCH($D10584,#REF!:#REF!,0),MATCH(#REF!,#REF!:#REF!,0))</f>
        <v>#REF!</v>
      </c>
    </row>
    <row r="10585" spans="1:6" ht="16.5" x14ac:dyDescent="0.3">
      <c r="A10585" s="9" t="s">
        <v>11740</v>
      </c>
      <c r="B10585" s="9" t="s">
        <v>2005</v>
      </c>
      <c r="C10585" s="10">
        <v>44890</v>
      </c>
      <c r="D10585" s="9">
        <v>9128677390</v>
      </c>
      <c r="E10585" s="9" t="e">
        <f>INDEX(#REF!:#REF!,MATCH($D10585,#REF!:#REF!,0),MATCH(#REF!,#REF!:#REF!,0))</f>
        <v>#REF!</v>
      </c>
      <c r="F10585" s="9" t="e">
        <f>INDEX(#REF!:#REF!,MATCH($D10585,#REF!:#REF!,0),MATCH(#REF!,#REF!:#REF!,0))</f>
        <v>#REF!</v>
      </c>
    </row>
    <row r="10586" spans="1:6" ht="16.5" x14ac:dyDescent="0.3">
      <c r="A10586" s="9" t="s">
        <v>11739</v>
      </c>
      <c r="B10586" s="9" t="s">
        <v>2582</v>
      </c>
      <c r="C10586" s="10">
        <v>36967</v>
      </c>
      <c r="D10586" s="9">
        <v>6734537986</v>
      </c>
      <c r="E10586" s="9" t="e">
        <f>INDEX(#REF!:#REF!,MATCH($D10586,#REF!:#REF!,0),MATCH(#REF!,#REF!:#REF!,0))</f>
        <v>#REF!</v>
      </c>
      <c r="F10586" s="9" t="e">
        <f>INDEX(#REF!:#REF!,MATCH($D10586,#REF!:#REF!,0),MATCH(#REF!,#REF!:#REF!,0))</f>
        <v>#REF!</v>
      </c>
    </row>
    <row r="10587" spans="1:6" ht="16.5" x14ac:dyDescent="0.3">
      <c r="A10587" s="9" t="s">
        <v>11738</v>
      </c>
      <c r="B10587" s="9" t="s">
        <v>2470</v>
      </c>
      <c r="C10587" s="10">
        <v>19561</v>
      </c>
      <c r="D10587" s="9">
        <v>7011563598</v>
      </c>
      <c r="E10587" s="9" t="e">
        <f>INDEX(#REF!:#REF!,MATCH($D10587,#REF!:#REF!,0),MATCH(#REF!,#REF!:#REF!,0))</f>
        <v>#REF!</v>
      </c>
      <c r="F10587" s="9" t="e">
        <f>INDEX(#REF!:#REF!,MATCH($D10587,#REF!:#REF!,0),MATCH(#REF!,#REF!:#REF!,0))</f>
        <v>#REF!</v>
      </c>
    </row>
    <row r="10588" spans="1:6" ht="16.5" x14ac:dyDescent="0.3">
      <c r="A10588" s="9" t="s">
        <v>11737</v>
      </c>
      <c r="B10588" s="9" t="s">
        <v>2513</v>
      </c>
      <c r="C10588" s="10">
        <v>17955</v>
      </c>
      <c r="D10588" s="9">
        <v>8673837456</v>
      </c>
      <c r="E10588" s="9" t="e">
        <f>INDEX(#REF!:#REF!,MATCH($D10588,#REF!:#REF!,0),MATCH(#REF!,#REF!:#REF!,0))</f>
        <v>#REF!</v>
      </c>
      <c r="F10588" s="9" t="e">
        <f>INDEX(#REF!:#REF!,MATCH($D10588,#REF!:#REF!,0),MATCH(#REF!,#REF!:#REF!,0))</f>
        <v>#REF!</v>
      </c>
    </row>
    <row r="10589" spans="1:6" ht="16.5" x14ac:dyDescent="0.3">
      <c r="A10589" s="9" t="s">
        <v>11736</v>
      </c>
      <c r="B10589" s="9" t="s">
        <v>2615</v>
      </c>
      <c r="C10589" s="10">
        <v>11438</v>
      </c>
      <c r="D10589" s="9">
        <v>2821741499</v>
      </c>
      <c r="E10589" s="9" t="e">
        <f>INDEX(#REF!:#REF!,MATCH($D10589,#REF!:#REF!,0),MATCH(#REF!,#REF!:#REF!,0))</f>
        <v>#REF!</v>
      </c>
      <c r="F10589" s="9" t="e">
        <f>INDEX(#REF!:#REF!,MATCH($D10589,#REF!:#REF!,0),MATCH(#REF!,#REF!:#REF!,0))</f>
        <v>#REF!</v>
      </c>
    </row>
    <row r="10590" spans="1:6" ht="16.5" x14ac:dyDescent="0.3">
      <c r="A10590" s="9" t="s">
        <v>11735</v>
      </c>
      <c r="B10590" s="9" t="s">
        <v>3151</v>
      </c>
      <c r="C10590" s="10">
        <v>50875</v>
      </c>
      <c r="D10590" s="9">
        <v>6890491998</v>
      </c>
      <c r="E10590" s="9" t="e">
        <f>INDEX(#REF!:#REF!,MATCH($D10590,#REF!:#REF!,0),MATCH(#REF!,#REF!:#REF!,0))</f>
        <v>#REF!</v>
      </c>
      <c r="F10590" s="9" t="e">
        <f>INDEX(#REF!:#REF!,MATCH($D10590,#REF!:#REF!,0),MATCH(#REF!,#REF!:#REF!,0))</f>
        <v>#REF!</v>
      </c>
    </row>
    <row r="10591" spans="1:6" ht="16.5" x14ac:dyDescent="0.3">
      <c r="A10591" s="9" t="s">
        <v>11734</v>
      </c>
      <c r="B10591" s="9" t="s">
        <v>2534</v>
      </c>
      <c r="C10591" s="10">
        <v>35927</v>
      </c>
      <c r="D10591" s="9">
        <v>3075132195</v>
      </c>
      <c r="E10591" s="9" t="e">
        <f>INDEX(#REF!:#REF!,MATCH($D10591,#REF!:#REF!,0),MATCH(#REF!,#REF!:#REF!,0))</f>
        <v>#REF!</v>
      </c>
      <c r="F10591" s="9" t="e">
        <f>INDEX(#REF!:#REF!,MATCH($D10591,#REF!:#REF!,0),MATCH(#REF!,#REF!:#REF!,0))</f>
        <v>#REF!</v>
      </c>
    </row>
    <row r="10592" spans="1:6" ht="16.5" x14ac:dyDescent="0.3">
      <c r="A10592" s="9" t="s">
        <v>11733</v>
      </c>
      <c r="B10592" s="9" t="s">
        <v>3328</v>
      </c>
      <c r="C10592" s="10">
        <v>18741</v>
      </c>
      <c r="D10592" s="9">
        <v>1472093461</v>
      </c>
      <c r="E10592" s="9" t="e">
        <f>INDEX(#REF!:#REF!,MATCH($D10592,#REF!:#REF!,0),MATCH(#REF!,#REF!:#REF!,0))</f>
        <v>#REF!</v>
      </c>
      <c r="F10592" s="9" t="e">
        <f>INDEX(#REF!:#REF!,MATCH($D10592,#REF!:#REF!,0),MATCH(#REF!,#REF!:#REF!,0))</f>
        <v>#REF!</v>
      </c>
    </row>
    <row r="10593" spans="1:6" ht="16.5" x14ac:dyDescent="0.3">
      <c r="A10593" s="9" t="s">
        <v>11732</v>
      </c>
      <c r="B10593" s="9" t="s">
        <v>2820</v>
      </c>
      <c r="C10593" s="10">
        <v>42090</v>
      </c>
      <c r="D10593" s="9">
        <v>8552526727</v>
      </c>
      <c r="E10593" s="9" t="e">
        <f>INDEX(#REF!:#REF!,MATCH($D10593,#REF!:#REF!,0),MATCH(#REF!,#REF!:#REF!,0))</f>
        <v>#REF!</v>
      </c>
      <c r="F10593" s="9" t="e">
        <f>INDEX(#REF!:#REF!,MATCH($D10593,#REF!:#REF!,0),MATCH(#REF!,#REF!:#REF!,0))</f>
        <v>#REF!</v>
      </c>
    </row>
    <row r="10594" spans="1:6" ht="16.5" x14ac:dyDescent="0.3">
      <c r="A10594" s="9" t="s">
        <v>11731</v>
      </c>
      <c r="B10594" s="9" t="s">
        <v>2222</v>
      </c>
      <c r="C10594" s="10">
        <v>49480</v>
      </c>
      <c r="D10594" s="9">
        <v>9965847037</v>
      </c>
      <c r="E10594" s="9" t="e">
        <f>INDEX(#REF!:#REF!,MATCH($D10594,#REF!:#REF!,0),MATCH(#REF!,#REF!:#REF!,0))</f>
        <v>#REF!</v>
      </c>
      <c r="F10594" s="9" t="e">
        <f>INDEX(#REF!:#REF!,MATCH($D10594,#REF!:#REF!,0),MATCH(#REF!,#REF!:#REF!,0))</f>
        <v>#REF!</v>
      </c>
    </row>
    <row r="10595" spans="1:6" ht="16.5" x14ac:dyDescent="0.3">
      <c r="A10595" s="9" t="s">
        <v>11730</v>
      </c>
      <c r="B10595" s="9" t="s">
        <v>3360</v>
      </c>
      <c r="C10595" s="10">
        <v>16332</v>
      </c>
      <c r="D10595" s="9">
        <v>7931128354</v>
      </c>
      <c r="E10595" s="9" t="e">
        <f>INDEX(#REF!:#REF!,MATCH($D10595,#REF!:#REF!,0),MATCH(#REF!,#REF!:#REF!,0))</f>
        <v>#REF!</v>
      </c>
      <c r="F10595" s="9" t="e">
        <f>INDEX(#REF!:#REF!,MATCH($D10595,#REF!:#REF!,0),MATCH(#REF!,#REF!:#REF!,0))</f>
        <v>#REF!</v>
      </c>
    </row>
    <row r="10596" spans="1:6" ht="16.5" x14ac:dyDescent="0.3">
      <c r="A10596" s="9" t="s">
        <v>11729</v>
      </c>
      <c r="B10596" s="9" t="s">
        <v>2650</v>
      </c>
      <c r="C10596" s="10">
        <v>27174</v>
      </c>
      <c r="D10596" s="9">
        <v>3642988458</v>
      </c>
      <c r="E10596" s="9" t="e">
        <f>INDEX(#REF!:#REF!,MATCH($D10596,#REF!:#REF!,0),MATCH(#REF!,#REF!:#REF!,0))</f>
        <v>#REF!</v>
      </c>
      <c r="F10596" s="9" t="e">
        <f>INDEX(#REF!:#REF!,MATCH($D10596,#REF!:#REF!,0),MATCH(#REF!,#REF!:#REF!,0))</f>
        <v>#REF!</v>
      </c>
    </row>
    <row r="10597" spans="1:6" ht="16.5" x14ac:dyDescent="0.3">
      <c r="A10597" s="9" t="s">
        <v>11728</v>
      </c>
      <c r="B10597" s="9" t="s">
        <v>2574</v>
      </c>
      <c r="C10597" s="10">
        <v>48376</v>
      </c>
      <c r="D10597" s="9">
        <v>9939542542</v>
      </c>
      <c r="E10597" s="9" t="e">
        <f>INDEX(#REF!:#REF!,MATCH($D10597,#REF!:#REF!,0),MATCH(#REF!,#REF!:#REF!,0))</f>
        <v>#REF!</v>
      </c>
      <c r="F10597" s="9" t="e">
        <f>INDEX(#REF!:#REF!,MATCH($D10597,#REF!:#REF!,0),MATCH(#REF!,#REF!:#REF!,0))</f>
        <v>#REF!</v>
      </c>
    </row>
    <row r="10598" spans="1:6" ht="16.5" x14ac:dyDescent="0.3">
      <c r="A10598" s="9" t="s">
        <v>11727</v>
      </c>
      <c r="B10598" s="9" t="s">
        <v>2171</v>
      </c>
      <c r="C10598" s="10">
        <v>40411</v>
      </c>
      <c r="D10598" s="9">
        <v>6510701464</v>
      </c>
      <c r="E10598" s="9" t="e">
        <f>INDEX(#REF!:#REF!,MATCH($D10598,#REF!:#REF!,0),MATCH(#REF!,#REF!:#REF!,0))</f>
        <v>#REF!</v>
      </c>
      <c r="F10598" s="9" t="e">
        <f>INDEX(#REF!:#REF!,MATCH($D10598,#REF!:#REF!,0),MATCH(#REF!,#REF!:#REF!,0))</f>
        <v>#REF!</v>
      </c>
    </row>
    <row r="10599" spans="1:6" ht="16.5" x14ac:dyDescent="0.3">
      <c r="A10599" s="9" t="s">
        <v>11726</v>
      </c>
      <c r="B10599" s="9" t="s">
        <v>3071</v>
      </c>
      <c r="C10599" s="10">
        <v>50109</v>
      </c>
      <c r="D10599" s="9">
        <v>3545427749</v>
      </c>
      <c r="E10599" s="9" t="e">
        <f>INDEX(#REF!:#REF!,MATCH($D10599,#REF!:#REF!,0),MATCH(#REF!,#REF!:#REF!,0))</f>
        <v>#REF!</v>
      </c>
      <c r="F10599" s="9" t="e">
        <f>INDEX(#REF!:#REF!,MATCH($D10599,#REF!:#REF!,0),MATCH(#REF!,#REF!:#REF!,0))</f>
        <v>#REF!</v>
      </c>
    </row>
    <row r="10600" spans="1:6" ht="16.5" x14ac:dyDescent="0.3">
      <c r="A10600" s="9" t="s">
        <v>11725</v>
      </c>
      <c r="B10600" s="9" t="s">
        <v>2349</v>
      </c>
      <c r="C10600" s="10">
        <v>46896</v>
      </c>
      <c r="D10600" s="9">
        <v>8099854152</v>
      </c>
      <c r="E10600" s="9" t="e">
        <f>INDEX(#REF!:#REF!,MATCH($D10600,#REF!:#REF!,0),MATCH(#REF!,#REF!:#REF!,0))</f>
        <v>#REF!</v>
      </c>
      <c r="F10600" s="9" t="e">
        <f>INDEX(#REF!:#REF!,MATCH($D10600,#REF!:#REF!,0),MATCH(#REF!,#REF!:#REF!,0))</f>
        <v>#REF!</v>
      </c>
    </row>
    <row r="10601" spans="1:6" ht="16.5" x14ac:dyDescent="0.3">
      <c r="A10601" s="9" t="s">
        <v>11724</v>
      </c>
      <c r="B10601" s="9" t="s">
        <v>3951</v>
      </c>
      <c r="C10601" s="10">
        <v>23576</v>
      </c>
      <c r="D10601" s="9">
        <v>7688943361</v>
      </c>
      <c r="E10601" s="9" t="e">
        <f>INDEX(#REF!:#REF!,MATCH($D10601,#REF!:#REF!,0),MATCH(#REF!,#REF!:#REF!,0))</f>
        <v>#REF!</v>
      </c>
      <c r="F10601" s="9" t="e">
        <f>INDEX(#REF!:#REF!,MATCH($D10601,#REF!:#REF!,0),MATCH(#REF!,#REF!:#REF!,0))</f>
        <v>#REF!</v>
      </c>
    </row>
    <row r="10602" spans="1:6" ht="16.5" x14ac:dyDescent="0.3">
      <c r="A10602" s="9" t="s">
        <v>11723</v>
      </c>
      <c r="B10602" s="9" t="s">
        <v>2640</v>
      </c>
      <c r="C10602" s="10">
        <v>41536</v>
      </c>
      <c r="D10602" s="9">
        <v>3956653289</v>
      </c>
      <c r="E10602" s="9" t="e">
        <f>INDEX(#REF!:#REF!,MATCH($D10602,#REF!:#REF!,0),MATCH(#REF!,#REF!:#REF!,0))</f>
        <v>#REF!</v>
      </c>
      <c r="F10602" s="9" t="e">
        <f>INDEX(#REF!:#REF!,MATCH($D10602,#REF!:#REF!,0),MATCH(#REF!,#REF!:#REF!,0))</f>
        <v>#REF!</v>
      </c>
    </row>
    <row r="10603" spans="1:6" ht="16.5" x14ac:dyDescent="0.3">
      <c r="A10603" s="9" t="s">
        <v>11722</v>
      </c>
      <c r="B10603" s="9" t="s">
        <v>2185</v>
      </c>
      <c r="C10603" s="10">
        <v>15836</v>
      </c>
      <c r="D10603" s="9">
        <v>6842911427</v>
      </c>
      <c r="E10603" s="9" t="e">
        <f>INDEX(#REF!:#REF!,MATCH($D10603,#REF!:#REF!,0),MATCH(#REF!,#REF!:#REF!,0))</f>
        <v>#REF!</v>
      </c>
      <c r="F10603" s="9" t="e">
        <f>INDEX(#REF!:#REF!,MATCH($D10603,#REF!:#REF!,0),MATCH(#REF!,#REF!:#REF!,0))</f>
        <v>#REF!</v>
      </c>
    </row>
    <row r="10604" spans="1:6" ht="16.5" x14ac:dyDescent="0.3">
      <c r="A10604" s="9" t="s">
        <v>11721</v>
      </c>
      <c r="B10604" s="9" t="s">
        <v>2867</v>
      </c>
      <c r="C10604" s="10">
        <v>53674</v>
      </c>
      <c r="D10604" s="9">
        <v>5358183647</v>
      </c>
      <c r="E10604" s="9" t="e">
        <f>INDEX(#REF!:#REF!,MATCH($D10604,#REF!:#REF!,0),MATCH(#REF!,#REF!:#REF!,0))</f>
        <v>#REF!</v>
      </c>
      <c r="F10604" s="9" t="e">
        <f>INDEX(#REF!:#REF!,MATCH($D10604,#REF!:#REF!,0),MATCH(#REF!,#REF!:#REF!,0))</f>
        <v>#REF!</v>
      </c>
    </row>
    <row r="10605" spans="1:6" ht="16.5" x14ac:dyDescent="0.3">
      <c r="A10605" s="9" t="s">
        <v>11720</v>
      </c>
      <c r="B10605" s="9" t="s">
        <v>2103</v>
      </c>
      <c r="C10605" s="10">
        <v>27092</v>
      </c>
      <c r="D10605" s="9">
        <v>6255831884</v>
      </c>
      <c r="E10605" s="9" t="e">
        <f>INDEX(#REF!:#REF!,MATCH($D10605,#REF!:#REF!,0),MATCH(#REF!,#REF!:#REF!,0))</f>
        <v>#REF!</v>
      </c>
      <c r="F10605" s="9" t="e">
        <f>INDEX(#REF!:#REF!,MATCH($D10605,#REF!:#REF!,0),MATCH(#REF!,#REF!:#REF!,0))</f>
        <v>#REF!</v>
      </c>
    </row>
    <row r="10606" spans="1:6" ht="16.5" x14ac:dyDescent="0.3">
      <c r="A10606" s="9" t="s">
        <v>11719</v>
      </c>
      <c r="B10606" s="9" t="s">
        <v>2443</v>
      </c>
      <c r="C10606" s="10">
        <v>17459</v>
      </c>
      <c r="D10606" s="9">
        <v>4698538416</v>
      </c>
      <c r="E10606" s="9" t="e">
        <f>INDEX(#REF!:#REF!,MATCH($D10606,#REF!:#REF!,0),MATCH(#REF!,#REF!:#REF!,0))</f>
        <v>#REF!</v>
      </c>
      <c r="F10606" s="9" t="e">
        <f>INDEX(#REF!:#REF!,MATCH($D10606,#REF!:#REF!,0),MATCH(#REF!,#REF!:#REF!,0))</f>
        <v>#REF!</v>
      </c>
    </row>
    <row r="10607" spans="1:6" ht="16.5" x14ac:dyDescent="0.3">
      <c r="A10607" s="9" t="s">
        <v>11718</v>
      </c>
      <c r="B10607" s="9" t="s">
        <v>1989</v>
      </c>
      <c r="C10607" s="10">
        <v>16752</v>
      </c>
      <c r="D10607" s="9">
        <v>4278470843</v>
      </c>
      <c r="E10607" s="9" t="e">
        <f>INDEX(#REF!:#REF!,MATCH($D10607,#REF!:#REF!,0),MATCH(#REF!,#REF!:#REF!,0))</f>
        <v>#REF!</v>
      </c>
      <c r="F10607" s="9" t="e">
        <f>INDEX(#REF!:#REF!,MATCH($D10607,#REF!:#REF!,0),MATCH(#REF!,#REF!:#REF!,0))</f>
        <v>#REF!</v>
      </c>
    </row>
    <row r="10608" spans="1:6" ht="16.5" x14ac:dyDescent="0.3">
      <c r="A10608" s="9" t="s">
        <v>11717</v>
      </c>
      <c r="B10608" s="9" t="s">
        <v>2498</v>
      </c>
      <c r="C10608" s="10">
        <v>58449</v>
      </c>
      <c r="D10608" s="9">
        <v>5209112160</v>
      </c>
      <c r="E10608" s="9" t="e">
        <f>INDEX(#REF!:#REF!,MATCH($D10608,#REF!:#REF!,0),MATCH(#REF!,#REF!:#REF!,0))</f>
        <v>#REF!</v>
      </c>
      <c r="F10608" s="9" t="e">
        <f>INDEX(#REF!:#REF!,MATCH($D10608,#REF!:#REF!,0),MATCH(#REF!,#REF!:#REF!,0))</f>
        <v>#REF!</v>
      </c>
    </row>
    <row r="10609" spans="1:6" ht="16.5" x14ac:dyDescent="0.3">
      <c r="A10609" s="9" t="s">
        <v>11716</v>
      </c>
      <c r="B10609" s="9" t="s">
        <v>2110</v>
      </c>
      <c r="C10609" s="10">
        <v>41199</v>
      </c>
      <c r="D10609" s="9">
        <v>7281103514</v>
      </c>
      <c r="E10609" s="9" t="e">
        <f>INDEX(#REF!:#REF!,MATCH($D10609,#REF!:#REF!,0),MATCH(#REF!,#REF!:#REF!,0))</f>
        <v>#REF!</v>
      </c>
      <c r="F10609" s="9" t="e">
        <f>INDEX(#REF!:#REF!,MATCH($D10609,#REF!:#REF!,0),MATCH(#REF!,#REF!:#REF!,0))</f>
        <v>#REF!</v>
      </c>
    </row>
    <row r="10610" spans="1:6" ht="16.5" x14ac:dyDescent="0.3">
      <c r="A10610" s="9" t="s">
        <v>11715</v>
      </c>
      <c r="B10610" s="9" t="s">
        <v>2136</v>
      </c>
      <c r="C10610" s="10">
        <v>20333</v>
      </c>
      <c r="D10610" s="9">
        <v>6510701464</v>
      </c>
      <c r="E10610" s="9" t="e">
        <f>INDEX(#REF!:#REF!,MATCH($D10610,#REF!:#REF!,0),MATCH(#REF!,#REF!:#REF!,0))</f>
        <v>#REF!</v>
      </c>
      <c r="F10610" s="9" t="e">
        <f>INDEX(#REF!:#REF!,MATCH($D10610,#REF!:#REF!,0),MATCH(#REF!,#REF!:#REF!,0))</f>
        <v>#REF!</v>
      </c>
    </row>
    <row r="10611" spans="1:6" ht="16.5" x14ac:dyDescent="0.3">
      <c r="A10611" s="9" t="s">
        <v>11714</v>
      </c>
      <c r="B10611" s="9" t="s">
        <v>3328</v>
      </c>
      <c r="C10611" s="10">
        <v>46186</v>
      </c>
      <c r="D10611" s="9">
        <v>8905919081</v>
      </c>
      <c r="E10611" s="9" t="e">
        <f>INDEX(#REF!:#REF!,MATCH($D10611,#REF!:#REF!,0),MATCH(#REF!,#REF!:#REF!,0))</f>
        <v>#REF!</v>
      </c>
      <c r="F10611" s="9" t="e">
        <f>INDEX(#REF!:#REF!,MATCH($D10611,#REF!:#REF!,0),MATCH(#REF!,#REF!:#REF!,0))</f>
        <v>#REF!</v>
      </c>
    </row>
    <row r="10612" spans="1:6" ht="16.5" x14ac:dyDescent="0.3">
      <c r="A10612" s="9" t="s">
        <v>11713</v>
      </c>
      <c r="B10612" s="9" t="s">
        <v>2478</v>
      </c>
      <c r="C10612" s="10">
        <v>39097</v>
      </c>
      <c r="D10612" s="9">
        <v>2821741499</v>
      </c>
      <c r="E10612" s="9" t="e">
        <f>INDEX(#REF!:#REF!,MATCH($D10612,#REF!:#REF!,0),MATCH(#REF!,#REF!:#REF!,0))</f>
        <v>#REF!</v>
      </c>
      <c r="F10612" s="9" t="e">
        <f>INDEX(#REF!:#REF!,MATCH($D10612,#REF!:#REF!,0),MATCH(#REF!,#REF!:#REF!,0))</f>
        <v>#REF!</v>
      </c>
    </row>
    <row r="10613" spans="1:6" ht="16.5" x14ac:dyDescent="0.3">
      <c r="A10613" s="9" t="s">
        <v>11712</v>
      </c>
      <c r="B10613" s="9" t="s">
        <v>3366</v>
      </c>
      <c r="C10613" s="10">
        <v>34422</v>
      </c>
      <c r="D10613" s="9">
        <v>5293354957</v>
      </c>
      <c r="E10613" s="9" t="e">
        <f>INDEX(#REF!:#REF!,MATCH($D10613,#REF!:#REF!,0),MATCH(#REF!,#REF!:#REF!,0))</f>
        <v>#REF!</v>
      </c>
      <c r="F10613" s="9" t="e">
        <f>INDEX(#REF!:#REF!,MATCH($D10613,#REF!:#REF!,0),MATCH(#REF!,#REF!:#REF!,0))</f>
        <v>#REF!</v>
      </c>
    </row>
    <row r="10614" spans="1:6" ht="16.5" x14ac:dyDescent="0.3">
      <c r="A10614" s="9" t="s">
        <v>11711</v>
      </c>
      <c r="B10614" s="9" t="s">
        <v>2985</v>
      </c>
      <c r="C10614" s="10">
        <v>51647</v>
      </c>
      <c r="D10614" s="9">
        <v>3379645060</v>
      </c>
      <c r="E10614" s="9" t="e">
        <f>INDEX(#REF!:#REF!,MATCH($D10614,#REF!:#REF!,0),MATCH(#REF!,#REF!:#REF!,0))</f>
        <v>#REF!</v>
      </c>
      <c r="F10614" s="9" t="e">
        <f>INDEX(#REF!:#REF!,MATCH($D10614,#REF!:#REF!,0),MATCH(#REF!,#REF!:#REF!,0))</f>
        <v>#REF!</v>
      </c>
    </row>
    <row r="10615" spans="1:6" ht="16.5" x14ac:dyDescent="0.3">
      <c r="A10615" s="9" t="s">
        <v>11710</v>
      </c>
      <c r="B10615" s="9" t="s">
        <v>3144</v>
      </c>
      <c r="C10615" s="10">
        <v>28325</v>
      </c>
      <c r="D10615" s="9">
        <v>2149326663</v>
      </c>
      <c r="E10615" s="9" t="e">
        <f>INDEX(#REF!:#REF!,MATCH($D10615,#REF!:#REF!,0),MATCH(#REF!,#REF!:#REF!,0))</f>
        <v>#REF!</v>
      </c>
      <c r="F10615" s="9" t="e">
        <f>INDEX(#REF!:#REF!,MATCH($D10615,#REF!:#REF!,0),MATCH(#REF!,#REF!:#REF!,0))</f>
        <v>#REF!</v>
      </c>
    </row>
    <row r="10616" spans="1:6" ht="16.5" x14ac:dyDescent="0.3">
      <c r="A10616" s="9" t="s">
        <v>11709</v>
      </c>
      <c r="B10616" s="9" t="s">
        <v>1979</v>
      </c>
      <c r="C10616" s="10">
        <v>56216</v>
      </c>
      <c r="D10616" s="9">
        <v>8223052873</v>
      </c>
      <c r="E10616" s="9" t="e">
        <f>INDEX(#REF!:#REF!,MATCH($D10616,#REF!:#REF!,0),MATCH(#REF!,#REF!:#REF!,0))</f>
        <v>#REF!</v>
      </c>
      <c r="F10616" s="9" t="e">
        <f>INDEX(#REF!:#REF!,MATCH($D10616,#REF!:#REF!,0),MATCH(#REF!,#REF!:#REF!,0))</f>
        <v>#REF!</v>
      </c>
    </row>
    <row r="10617" spans="1:6" ht="16.5" x14ac:dyDescent="0.3">
      <c r="A10617" s="9" t="s">
        <v>11708</v>
      </c>
      <c r="B10617" s="9" t="s">
        <v>3195</v>
      </c>
      <c r="C10617" s="10">
        <v>27555</v>
      </c>
      <c r="D10617" s="9">
        <v>4323171323</v>
      </c>
      <c r="E10617" s="9" t="e">
        <f>INDEX(#REF!:#REF!,MATCH($D10617,#REF!:#REF!,0),MATCH(#REF!,#REF!:#REF!,0))</f>
        <v>#REF!</v>
      </c>
      <c r="F10617" s="9" t="e">
        <f>INDEX(#REF!:#REF!,MATCH($D10617,#REF!:#REF!,0),MATCH(#REF!,#REF!:#REF!,0))</f>
        <v>#REF!</v>
      </c>
    </row>
    <row r="10618" spans="1:6" ht="16.5" x14ac:dyDescent="0.3">
      <c r="A10618" s="9" t="s">
        <v>11707</v>
      </c>
      <c r="B10618" s="9" t="s">
        <v>2582</v>
      </c>
      <c r="C10618" s="10">
        <v>51922</v>
      </c>
      <c r="D10618" s="9">
        <v>8603912793</v>
      </c>
      <c r="E10618" s="9" t="e">
        <f>INDEX(#REF!:#REF!,MATCH($D10618,#REF!:#REF!,0),MATCH(#REF!,#REF!:#REF!,0))</f>
        <v>#REF!</v>
      </c>
      <c r="F10618" s="9" t="e">
        <f>INDEX(#REF!:#REF!,MATCH($D10618,#REF!:#REF!,0),MATCH(#REF!,#REF!:#REF!,0))</f>
        <v>#REF!</v>
      </c>
    </row>
    <row r="10619" spans="1:6" ht="16.5" x14ac:dyDescent="0.3">
      <c r="A10619" s="9" t="s">
        <v>11706</v>
      </c>
      <c r="B10619" s="9" t="s">
        <v>3177</v>
      </c>
      <c r="C10619" s="10">
        <v>22627</v>
      </c>
      <c r="D10619" s="9">
        <v>5603330430</v>
      </c>
      <c r="E10619" s="9" t="e">
        <f>INDEX(#REF!:#REF!,MATCH($D10619,#REF!:#REF!,0),MATCH(#REF!,#REF!:#REF!,0))</f>
        <v>#REF!</v>
      </c>
      <c r="F10619" s="9" t="e">
        <f>INDEX(#REF!:#REF!,MATCH($D10619,#REF!:#REF!,0),MATCH(#REF!,#REF!:#REF!,0))</f>
        <v>#REF!</v>
      </c>
    </row>
    <row r="10620" spans="1:6" ht="16.5" x14ac:dyDescent="0.3">
      <c r="A10620" s="9" t="s">
        <v>11705</v>
      </c>
      <c r="B10620" s="9" t="s">
        <v>2597</v>
      </c>
      <c r="C10620" s="10">
        <v>30229</v>
      </c>
      <c r="D10620" s="9">
        <v>1518783783</v>
      </c>
      <c r="E10620" s="9" t="e">
        <f>INDEX(#REF!:#REF!,MATCH($D10620,#REF!:#REF!,0),MATCH(#REF!,#REF!:#REF!,0))</f>
        <v>#REF!</v>
      </c>
      <c r="F10620" s="9" t="e">
        <f>INDEX(#REF!:#REF!,MATCH($D10620,#REF!:#REF!,0),MATCH(#REF!,#REF!:#REF!,0))</f>
        <v>#REF!</v>
      </c>
    </row>
    <row r="10621" spans="1:6" ht="16.5" x14ac:dyDescent="0.3">
      <c r="A10621" s="9" t="s">
        <v>11704</v>
      </c>
      <c r="B10621" s="9" t="s">
        <v>2420</v>
      </c>
      <c r="C10621" s="10">
        <v>39790</v>
      </c>
      <c r="D10621" s="9">
        <v>5293354957</v>
      </c>
      <c r="E10621" s="9" t="e">
        <f>INDEX(#REF!:#REF!,MATCH($D10621,#REF!:#REF!,0),MATCH(#REF!,#REF!:#REF!,0))</f>
        <v>#REF!</v>
      </c>
      <c r="F10621" s="9" t="e">
        <f>INDEX(#REF!:#REF!,MATCH($D10621,#REF!:#REF!,0),MATCH(#REF!,#REF!:#REF!,0))</f>
        <v>#REF!</v>
      </c>
    </row>
    <row r="10622" spans="1:6" ht="16.5" x14ac:dyDescent="0.3">
      <c r="A10622" s="9" t="s">
        <v>11703</v>
      </c>
      <c r="B10622" s="9" t="s">
        <v>2753</v>
      </c>
      <c r="C10622" s="10">
        <v>38659</v>
      </c>
      <c r="D10622" s="9">
        <v>8875305560</v>
      </c>
      <c r="E10622" s="9" t="e">
        <f>INDEX(#REF!:#REF!,MATCH($D10622,#REF!:#REF!,0),MATCH(#REF!,#REF!:#REF!,0))</f>
        <v>#REF!</v>
      </c>
      <c r="F10622" s="9" t="e">
        <f>INDEX(#REF!:#REF!,MATCH($D10622,#REF!:#REF!,0),MATCH(#REF!,#REF!:#REF!,0))</f>
        <v>#REF!</v>
      </c>
    </row>
    <row r="10623" spans="1:6" ht="16.5" x14ac:dyDescent="0.3">
      <c r="A10623" s="9" t="s">
        <v>11702</v>
      </c>
      <c r="B10623" s="9" t="s">
        <v>2389</v>
      </c>
      <c r="C10623" s="10">
        <v>21934</v>
      </c>
      <c r="D10623" s="9">
        <v>8387947148</v>
      </c>
      <c r="E10623" s="9" t="e">
        <f>INDEX(#REF!:#REF!,MATCH($D10623,#REF!:#REF!,0),MATCH(#REF!,#REF!:#REF!,0))</f>
        <v>#REF!</v>
      </c>
      <c r="F10623" s="9" t="e">
        <f>INDEX(#REF!:#REF!,MATCH($D10623,#REF!:#REF!,0),MATCH(#REF!,#REF!:#REF!,0))</f>
        <v>#REF!</v>
      </c>
    </row>
    <row r="10624" spans="1:6" ht="16.5" x14ac:dyDescent="0.3">
      <c r="A10624" s="9" t="s">
        <v>11701</v>
      </c>
      <c r="B10624" s="9" t="s">
        <v>2368</v>
      </c>
      <c r="C10624" s="10">
        <v>24412</v>
      </c>
      <c r="D10624" s="9">
        <v>8533410514</v>
      </c>
      <c r="E10624" s="9" t="e">
        <f>INDEX(#REF!:#REF!,MATCH($D10624,#REF!:#REF!,0),MATCH(#REF!,#REF!:#REF!,0))</f>
        <v>#REF!</v>
      </c>
      <c r="F10624" s="9" t="e">
        <f>INDEX(#REF!:#REF!,MATCH($D10624,#REF!:#REF!,0),MATCH(#REF!,#REF!:#REF!,0))</f>
        <v>#REF!</v>
      </c>
    </row>
    <row r="10625" spans="1:6" ht="16.5" x14ac:dyDescent="0.3">
      <c r="A10625" s="9" t="s">
        <v>11700</v>
      </c>
      <c r="B10625" s="9" t="s">
        <v>2389</v>
      </c>
      <c r="C10625" s="10">
        <v>44650</v>
      </c>
      <c r="D10625" s="9">
        <v>679204083</v>
      </c>
      <c r="E10625" s="9" t="e">
        <f>INDEX(#REF!:#REF!,MATCH($D10625,#REF!:#REF!,0),MATCH(#REF!,#REF!:#REF!,0))</f>
        <v>#REF!</v>
      </c>
      <c r="F10625" s="9" t="e">
        <f>INDEX(#REF!:#REF!,MATCH($D10625,#REF!:#REF!,0),MATCH(#REF!,#REF!:#REF!,0))</f>
        <v>#REF!</v>
      </c>
    </row>
    <row r="10626" spans="1:6" ht="16.5" x14ac:dyDescent="0.3">
      <c r="A10626" s="9" t="s">
        <v>11699</v>
      </c>
      <c r="B10626" s="9" t="s">
        <v>2870</v>
      </c>
      <c r="C10626" s="10">
        <v>55167</v>
      </c>
      <c r="D10626" s="9">
        <v>8460683117</v>
      </c>
      <c r="E10626" s="9" t="e">
        <f>INDEX(#REF!:#REF!,MATCH($D10626,#REF!:#REF!,0),MATCH(#REF!,#REF!:#REF!,0))</f>
        <v>#REF!</v>
      </c>
      <c r="F10626" s="9" t="e">
        <f>INDEX(#REF!:#REF!,MATCH($D10626,#REF!:#REF!,0),MATCH(#REF!,#REF!:#REF!,0))</f>
        <v>#REF!</v>
      </c>
    </row>
    <row r="10627" spans="1:6" ht="16.5" x14ac:dyDescent="0.3">
      <c r="A10627" s="9" t="s">
        <v>11698</v>
      </c>
      <c r="B10627" s="9" t="s">
        <v>2129</v>
      </c>
      <c r="C10627" s="10">
        <v>46795</v>
      </c>
      <c r="D10627" s="9">
        <v>7249524151</v>
      </c>
      <c r="E10627" s="9" t="e">
        <f>INDEX(#REF!:#REF!,MATCH($D10627,#REF!:#REF!,0),MATCH(#REF!,#REF!:#REF!,0))</f>
        <v>#REF!</v>
      </c>
      <c r="F10627" s="9" t="e">
        <f>INDEX(#REF!:#REF!,MATCH($D10627,#REF!:#REF!,0),MATCH(#REF!,#REF!:#REF!,0))</f>
        <v>#REF!</v>
      </c>
    </row>
    <row r="10628" spans="1:6" ht="16.5" x14ac:dyDescent="0.3">
      <c r="A10628" s="9" t="s">
        <v>11697</v>
      </c>
      <c r="B10628" s="9" t="s">
        <v>2140</v>
      </c>
      <c r="C10628" s="10">
        <v>25241</v>
      </c>
      <c r="D10628" s="9">
        <v>4579641655</v>
      </c>
      <c r="E10628" s="9" t="e">
        <f>INDEX(#REF!:#REF!,MATCH($D10628,#REF!:#REF!,0),MATCH(#REF!,#REF!:#REF!,0))</f>
        <v>#REF!</v>
      </c>
      <c r="F10628" s="9" t="e">
        <f>INDEX(#REF!:#REF!,MATCH($D10628,#REF!:#REF!,0),MATCH(#REF!,#REF!:#REF!,0))</f>
        <v>#REF!</v>
      </c>
    </row>
    <row r="10629" spans="1:6" ht="16.5" x14ac:dyDescent="0.3">
      <c r="A10629" s="9" t="s">
        <v>11696</v>
      </c>
      <c r="B10629" s="9" t="s">
        <v>2498</v>
      </c>
      <c r="C10629" s="10">
        <v>32616</v>
      </c>
      <c r="D10629" s="9">
        <v>9619649427</v>
      </c>
      <c r="E10629" s="9" t="e">
        <f>INDEX(#REF!:#REF!,MATCH($D10629,#REF!:#REF!,0),MATCH(#REF!,#REF!:#REF!,0))</f>
        <v>#REF!</v>
      </c>
      <c r="F10629" s="9" t="e">
        <f>INDEX(#REF!:#REF!,MATCH($D10629,#REF!:#REF!,0),MATCH(#REF!,#REF!:#REF!,0))</f>
        <v>#REF!</v>
      </c>
    </row>
    <row r="10630" spans="1:6" ht="16.5" x14ac:dyDescent="0.3">
      <c r="A10630" s="9" t="s">
        <v>11695</v>
      </c>
      <c r="B10630" s="9" t="s">
        <v>2933</v>
      </c>
      <c r="C10630" s="10">
        <v>17820</v>
      </c>
      <c r="D10630" s="9">
        <v>7700368295</v>
      </c>
      <c r="E10630" s="9" t="e">
        <f>INDEX(#REF!:#REF!,MATCH($D10630,#REF!:#REF!,0),MATCH(#REF!,#REF!:#REF!,0))</f>
        <v>#REF!</v>
      </c>
      <c r="F10630" s="9" t="e">
        <f>INDEX(#REF!:#REF!,MATCH($D10630,#REF!:#REF!,0),MATCH(#REF!,#REF!:#REF!,0))</f>
        <v>#REF!</v>
      </c>
    </row>
    <row r="10631" spans="1:6" ht="16.5" x14ac:dyDescent="0.3">
      <c r="A10631" s="9" t="s">
        <v>11694</v>
      </c>
      <c r="B10631" s="9" t="s">
        <v>2077</v>
      </c>
      <c r="C10631" s="10">
        <v>45694</v>
      </c>
      <c r="D10631" s="9">
        <v>1545110042</v>
      </c>
      <c r="E10631" s="9" t="e">
        <f>INDEX(#REF!:#REF!,MATCH($D10631,#REF!:#REF!,0),MATCH(#REF!,#REF!:#REF!,0))</f>
        <v>#REF!</v>
      </c>
      <c r="F10631" s="9" t="e">
        <f>INDEX(#REF!:#REF!,MATCH($D10631,#REF!:#REF!,0),MATCH(#REF!,#REF!:#REF!,0))</f>
        <v>#REF!</v>
      </c>
    </row>
    <row r="10632" spans="1:6" ht="16.5" x14ac:dyDescent="0.3">
      <c r="A10632" s="9" t="s">
        <v>11693</v>
      </c>
      <c r="B10632" s="9" t="s">
        <v>2600</v>
      </c>
      <c r="C10632" s="10">
        <v>24828</v>
      </c>
      <c r="D10632" s="9">
        <v>140020098</v>
      </c>
      <c r="E10632" s="9" t="e">
        <f>INDEX(#REF!:#REF!,MATCH($D10632,#REF!:#REF!,0),MATCH(#REF!,#REF!:#REF!,0))</f>
        <v>#REF!</v>
      </c>
      <c r="F10632" s="9" t="e">
        <f>INDEX(#REF!:#REF!,MATCH($D10632,#REF!:#REF!,0),MATCH(#REF!,#REF!:#REF!,0))</f>
        <v>#REF!</v>
      </c>
    </row>
    <row r="10633" spans="1:6" ht="16.5" x14ac:dyDescent="0.3">
      <c r="A10633" s="9" t="s">
        <v>11692</v>
      </c>
      <c r="B10633" s="9" t="s">
        <v>2169</v>
      </c>
      <c r="C10633" s="10">
        <v>12038</v>
      </c>
      <c r="D10633" s="9">
        <v>5142790693</v>
      </c>
      <c r="E10633" s="9" t="e">
        <f>INDEX(#REF!:#REF!,MATCH($D10633,#REF!:#REF!,0),MATCH(#REF!,#REF!:#REF!,0))</f>
        <v>#REF!</v>
      </c>
      <c r="F10633" s="9" t="e">
        <f>INDEX(#REF!:#REF!,MATCH($D10633,#REF!:#REF!,0),MATCH(#REF!,#REF!:#REF!,0))</f>
        <v>#REF!</v>
      </c>
    </row>
    <row r="10634" spans="1:6" ht="16.5" x14ac:dyDescent="0.3">
      <c r="A10634" s="9" t="s">
        <v>11691</v>
      </c>
      <c r="B10634" s="9" t="s">
        <v>2389</v>
      </c>
      <c r="C10634" s="10">
        <v>13122</v>
      </c>
      <c r="D10634" s="9">
        <v>8728207157</v>
      </c>
      <c r="E10634" s="9" t="e">
        <f>INDEX(#REF!:#REF!,MATCH($D10634,#REF!:#REF!,0),MATCH(#REF!,#REF!:#REF!,0))</f>
        <v>#REF!</v>
      </c>
      <c r="F10634" s="9" t="e">
        <f>INDEX(#REF!:#REF!,MATCH($D10634,#REF!:#REF!,0),MATCH(#REF!,#REF!:#REF!,0))</f>
        <v>#REF!</v>
      </c>
    </row>
    <row r="10635" spans="1:6" ht="16.5" x14ac:dyDescent="0.3">
      <c r="A10635" s="9" t="s">
        <v>11690</v>
      </c>
      <c r="B10635" s="9" t="s">
        <v>2274</v>
      </c>
      <c r="C10635" s="10">
        <v>57812</v>
      </c>
      <c r="D10635" s="9">
        <v>8673837456</v>
      </c>
      <c r="E10635" s="9" t="e">
        <f>INDEX(#REF!:#REF!,MATCH($D10635,#REF!:#REF!,0),MATCH(#REF!,#REF!:#REF!,0))</f>
        <v>#REF!</v>
      </c>
      <c r="F10635" s="9" t="e">
        <f>INDEX(#REF!:#REF!,MATCH($D10635,#REF!:#REF!,0),MATCH(#REF!,#REF!:#REF!,0))</f>
        <v>#REF!</v>
      </c>
    </row>
    <row r="10636" spans="1:6" ht="16.5" x14ac:dyDescent="0.3">
      <c r="A10636" s="9" t="s">
        <v>11689</v>
      </c>
      <c r="B10636" s="9" t="s">
        <v>2713</v>
      </c>
      <c r="C10636" s="10">
        <v>29468</v>
      </c>
      <c r="D10636" s="9">
        <v>6259267215</v>
      </c>
      <c r="E10636" s="9" t="e">
        <f>INDEX(#REF!:#REF!,MATCH($D10636,#REF!:#REF!,0),MATCH(#REF!,#REF!:#REF!,0))</f>
        <v>#REF!</v>
      </c>
      <c r="F10636" s="9" t="e">
        <f>INDEX(#REF!:#REF!,MATCH($D10636,#REF!:#REF!,0),MATCH(#REF!,#REF!:#REF!,0))</f>
        <v>#REF!</v>
      </c>
    </row>
    <row r="10637" spans="1:6" ht="16.5" x14ac:dyDescent="0.3">
      <c r="A10637" s="9" t="s">
        <v>11688</v>
      </c>
      <c r="B10637" s="9" t="s">
        <v>2077</v>
      </c>
      <c r="C10637" s="10">
        <v>54988</v>
      </c>
      <c r="D10637" s="9">
        <v>7865341539</v>
      </c>
      <c r="E10637" s="9" t="e">
        <f>INDEX(#REF!:#REF!,MATCH($D10637,#REF!:#REF!,0),MATCH(#REF!,#REF!:#REF!,0))</f>
        <v>#REF!</v>
      </c>
      <c r="F10637" s="9" t="e">
        <f>INDEX(#REF!:#REF!,MATCH($D10637,#REF!:#REF!,0),MATCH(#REF!,#REF!:#REF!,0))</f>
        <v>#REF!</v>
      </c>
    </row>
    <row r="10638" spans="1:6" ht="16.5" x14ac:dyDescent="0.3">
      <c r="A10638" s="9" t="s">
        <v>11687</v>
      </c>
      <c r="B10638" s="9" t="s">
        <v>3077</v>
      </c>
      <c r="C10638" s="10">
        <v>19222</v>
      </c>
      <c r="D10638" s="9">
        <v>589071254</v>
      </c>
      <c r="E10638" s="9" t="e">
        <f>INDEX(#REF!:#REF!,MATCH($D10638,#REF!:#REF!,0),MATCH(#REF!,#REF!:#REF!,0))</f>
        <v>#REF!</v>
      </c>
      <c r="F10638" s="9" t="e">
        <f>INDEX(#REF!:#REF!,MATCH($D10638,#REF!:#REF!,0),MATCH(#REF!,#REF!:#REF!,0))</f>
        <v>#REF!</v>
      </c>
    </row>
    <row r="10639" spans="1:6" ht="16.5" x14ac:dyDescent="0.3">
      <c r="A10639" s="9" t="s">
        <v>11686</v>
      </c>
      <c r="B10639" s="9" t="s">
        <v>2248</v>
      </c>
      <c r="C10639" s="10">
        <v>29912</v>
      </c>
      <c r="D10639" s="9">
        <v>5353923685</v>
      </c>
      <c r="E10639" s="9" t="e">
        <f>INDEX(#REF!:#REF!,MATCH($D10639,#REF!:#REF!,0),MATCH(#REF!,#REF!:#REF!,0))</f>
        <v>#REF!</v>
      </c>
      <c r="F10639" s="9" t="e">
        <f>INDEX(#REF!:#REF!,MATCH($D10639,#REF!:#REF!,0),MATCH(#REF!,#REF!:#REF!,0))</f>
        <v>#REF!</v>
      </c>
    </row>
    <row r="10640" spans="1:6" ht="16.5" x14ac:dyDescent="0.3">
      <c r="A10640" s="9" t="s">
        <v>11685</v>
      </c>
      <c r="B10640" s="9" t="s">
        <v>3366</v>
      </c>
      <c r="C10640" s="10">
        <v>47806</v>
      </c>
      <c r="D10640" s="9">
        <v>2757793764</v>
      </c>
      <c r="E10640" s="9" t="e">
        <f>INDEX(#REF!:#REF!,MATCH($D10640,#REF!:#REF!,0),MATCH(#REF!,#REF!:#REF!,0))</f>
        <v>#REF!</v>
      </c>
      <c r="F10640" s="9" t="e">
        <f>INDEX(#REF!:#REF!,MATCH($D10640,#REF!:#REF!,0),MATCH(#REF!,#REF!:#REF!,0))</f>
        <v>#REF!</v>
      </c>
    </row>
    <row r="10641" spans="1:6" ht="16.5" x14ac:dyDescent="0.3">
      <c r="A10641" s="9" t="s">
        <v>11684</v>
      </c>
      <c r="B10641" s="9" t="s">
        <v>2056</v>
      </c>
      <c r="C10641" s="10">
        <v>56857</v>
      </c>
      <c r="D10641" s="9">
        <v>4866916575</v>
      </c>
      <c r="E10641" s="9" t="e">
        <f>INDEX(#REF!:#REF!,MATCH($D10641,#REF!:#REF!,0),MATCH(#REF!,#REF!:#REF!,0))</f>
        <v>#REF!</v>
      </c>
      <c r="F10641" s="9" t="e">
        <f>INDEX(#REF!:#REF!,MATCH($D10641,#REF!:#REF!,0),MATCH(#REF!,#REF!:#REF!,0))</f>
        <v>#REF!</v>
      </c>
    </row>
    <row r="10642" spans="1:6" ht="16.5" x14ac:dyDescent="0.3">
      <c r="A10642" s="9" t="s">
        <v>11683</v>
      </c>
      <c r="B10642" s="9" t="s">
        <v>2498</v>
      </c>
      <c r="C10642" s="10">
        <v>30553</v>
      </c>
      <c r="D10642" s="9">
        <v>9287480133</v>
      </c>
      <c r="E10642" s="9" t="e">
        <f>INDEX(#REF!:#REF!,MATCH($D10642,#REF!:#REF!,0),MATCH(#REF!,#REF!:#REF!,0))</f>
        <v>#REF!</v>
      </c>
      <c r="F10642" s="9" t="e">
        <f>INDEX(#REF!:#REF!,MATCH($D10642,#REF!:#REF!,0),MATCH(#REF!,#REF!:#REF!,0))</f>
        <v>#REF!</v>
      </c>
    </row>
    <row r="10643" spans="1:6" ht="16.5" x14ac:dyDescent="0.3">
      <c r="A10643" s="9" t="s">
        <v>11682</v>
      </c>
      <c r="B10643" s="9" t="s">
        <v>2448</v>
      </c>
      <c r="C10643" s="10">
        <v>26617</v>
      </c>
      <c r="D10643" s="9">
        <v>1280521902</v>
      </c>
      <c r="E10643" s="9" t="e">
        <f>INDEX(#REF!:#REF!,MATCH($D10643,#REF!:#REF!,0),MATCH(#REF!,#REF!:#REF!,0))</f>
        <v>#REF!</v>
      </c>
      <c r="F10643" s="9" t="e">
        <f>INDEX(#REF!:#REF!,MATCH($D10643,#REF!:#REF!,0),MATCH(#REF!,#REF!:#REF!,0))</f>
        <v>#REF!</v>
      </c>
    </row>
    <row r="10644" spans="1:6" ht="16.5" x14ac:dyDescent="0.3">
      <c r="A10644" s="9" t="s">
        <v>11681</v>
      </c>
      <c r="B10644" s="9" t="s">
        <v>2826</v>
      </c>
      <c r="C10644" s="10">
        <v>58951</v>
      </c>
      <c r="D10644" s="9">
        <v>1456229036</v>
      </c>
      <c r="E10644" s="9" t="e">
        <f>INDEX(#REF!:#REF!,MATCH($D10644,#REF!:#REF!,0),MATCH(#REF!,#REF!:#REF!,0))</f>
        <v>#REF!</v>
      </c>
      <c r="F10644" s="9" t="e">
        <f>INDEX(#REF!:#REF!,MATCH($D10644,#REF!:#REF!,0),MATCH(#REF!,#REF!:#REF!,0))</f>
        <v>#REF!</v>
      </c>
    </row>
    <row r="10645" spans="1:6" ht="16.5" x14ac:dyDescent="0.3">
      <c r="A10645" s="9" t="s">
        <v>11680</v>
      </c>
      <c r="B10645" s="9" t="s">
        <v>1997</v>
      </c>
      <c r="C10645" s="10">
        <v>23824</v>
      </c>
      <c r="D10645" s="9">
        <v>7251959615</v>
      </c>
      <c r="E10645" s="9" t="e">
        <f>INDEX(#REF!:#REF!,MATCH($D10645,#REF!:#REF!,0),MATCH(#REF!,#REF!:#REF!,0))</f>
        <v>#REF!</v>
      </c>
      <c r="F10645" s="9" t="e">
        <f>INDEX(#REF!:#REF!,MATCH($D10645,#REF!:#REF!,0),MATCH(#REF!,#REF!:#REF!,0))</f>
        <v>#REF!</v>
      </c>
    </row>
    <row r="10646" spans="1:6" ht="16.5" x14ac:dyDescent="0.3">
      <c r="A10646" s="9" t="s">
        <v>11679</v>
      </c>
      <c r="B10646" s="9" t="s">
        <v>3275</v>
      </c>
      <c r="C10646" s="10">
        <v>15401</v>
      </c>
      <c r="D10646" s="9">
        <v>9590888275</v>
      </c>
      <c r="E10646" s="9" t="e">
        <f>INDEX(#REF!:#REF!,MATCH($D10646,#REF!:#REF!,0),MATCH(#REF!,#REF!:#REF!,0))</f>
        <v>#REF!</v>
      </c>
      <c r="F10646" s="9" t="e">
        <f>INDEX(#REF!:#REF!,MATCH($D10646,#REF!:#REF!,0),MATCH(#REF!,#REF!:#REF!,0))</f>
        <v>#REF!</v>
      </c>
    </row>
    <row r="10647" spans="1:6" ht="16.5" x14ac:dyDescent="0.3">
      <c r="A10647" s="9" t="s">
        <v>11678</v>
      </c>
      <c r="B10647" s="9" t="s">
        <v>2025</v>
      </c>
      <c r="C10647" s="10">
        <v>52232</v>
      </c>
      <c r="D10647" s="9">
        <v>4978659442</v>
      </c>
      <c r="E10647" s="9" t="e">
        <f>INDEX(#REF!:#REF!,MATCH($D10647,#REF!:#REF!,0),MATCH(#REF!,#REF!:#REF!,0))</f>
        <v>#REF!</v>
      </c>
      <c r="F10647" s="9" t="e">
        <f>INDEX(#REF!:#REF!,MATCH($D10647,#REF!:#REF!,0),MATCH(#REF!,#REF!:#REF!,0))</f>
        <v>#REF!</v>
      </c>
    </row>
    <row r="10648" spans="1:6" ht="16.5" x14ac:dyDescent="0.3">
      <c r="A10648" s="9" t="s">
        <v>11677</v>
      </c>
      <c r="B10648" s="9" t="s">
        <v>3049</v>
      </c>
      <c r="C10648" s="10">
        <v>32883</v>
      </c>
      <c r="D10648" s="9">
        <v>2066028762</v>
      </c>
      <c r="E10648" s="9" t="e">
        <f>INDEX(#REF!:#REF!,MATCH($D10648,#REF!:#REF!,0),MATCH(#REF!,#REF!:#REF!,0))</f>
        <v>#REF!</v>
      </c>
      <c r="F10648" s="9" t="e">
        <f>INDEX(#REF!:#REF!,MATCH($D10648,#REF!:#REF!,0),MATCH(#REF!,#REF!:#REF!,0))</f>
        <v>#REF!</v>
      </c>
    </row>
    <row r="10649" spans="1:6" ht="16.5" x14ac:dyDescent="0.3">
      <c r="A10649" s="9" t="s">
        <v>11676</v>
      </c>
      <c r="B10649" s="9" t="s">
        <v>2073</v>
      </c>
      <c r="C10649" s="10">
        <v>59765</v>
      </c>
      <c r="D10649" s="9">
        <v>6321654205</v>
      </c>
      <c r="E10649" s="9" t="e">
        <f>INDEX(#REF!:#REF!,MATCH($D10649,#REF!:#REF!,0),MATCH(#REF!,#REF!:#REF!,0))</f>
        <v>#REF!</v>
      </c>
      <c r="F10649" s="9" t="e">
        <f>INDEX(#REF!:#REF!,MATCH($D10649,#REF!:#REF!,0),MATCH(#REF!,#REF!:#REF!,0))</f>
        <v>#REF!</v>
      </c>
    </row>
    <row r="10650" spans="1:6" ht="16.5" x14ac:dyDescent="0.3">
      <c r="A10650" s="9" t="s">
        <v>11675</v>
      </c>
      <c r="B10650" s="9" t="s">
        <v>2500</v>
      </c>
      <c r="C10650" s="10">
        <v>40507</v>
      </c>
      <c r="D10650" s="9">
        <v>8516539148</v>
      </c>
      <c r="E10650" s="9" t="e">
        <f>INDEX(#REF!:#REF!,MATCH($D10650,#REF!:#REF!,0),MATCH(#REF!,#REF!:#REF!,0))</f>
        <v>#REF!</v>
      </c>
      <c r="F10650" s="9" t="e">
        <f>INDEX(#REF!:#REF!,MATCH($D10650,#REF!:#REF!,0),MATCH(#REF!,#REF!:#REF!,0))</f>
        <v>#REF!</v>
      </c>
    </row>
    <row r="10651" spans="1:6" ht="16.5" x14ac:dyDescent="0.3">
      <c r="A10651" s="9" t="s">
        <v>11674</v>
      </c>
      <c r="B10651" s="9" t="s">
        <v>2029</v>
      </c>
      <c r="C10651" s="10">
        <v>26279</v>
      </c>
      <c r="D10651" s="9">
        <v>101658508</v>
      </c>
      <c r="E10651" s="9" t="e">
        <f>INDEX(#REF!:#REF!,MATCH($D10651,#REF!:#REF!,0),MATCH(#REF!,#REF!:#REF!,0))</f>
        <v>#REF!</v>
      </c>
      <c r="F10651" s="9" t="e">
        <f>INDEX(#REF!:#REF!,MATCH($D10651,#REF!:#REF!,0),MATCH(#REF!,#REF!:#REF!,0))</f>
        <v>#REF!</v>
      </c>
    </row>
    <row r="10652" spans="1:6" ht="16.5" x14ac:dyDescent="0.3">
      <c r="A10652" s="9" t="s">
        <v>11673</v>
      </c>
      <c r="B10652" s="9" t="s">
        <v>1949</v>
      </c>
      <c r="C10652" s="10">
        <v>11701</v>
      </c>
      <c r="D10652" s="9">
        <v>3642988458</v>
      </c>
      <c r="E10652" s="9" t="e">
        <f>INDEX(#REF!:#REF!,MATCH($D10652,#REF!:#REF!,0),MATCH(#REF!,#REF!:#REF!,0))</f>
        <v>#REF!</v>
      </c>
      <c r="F10652" s="9" t="e">
        <f>INDEX(#REF!:#REF!,MATCH($D10652,#REF!:#REF!,0),MATCH(#REF!,#REF!:#REF!,0))</f>
        <v>#REF!</v>
      </c>
    </row>
    <row r="10653" spans="1:6" ht="16.5" x14ac:dyDescent="0.3">
      <c r="A10653" s="9" t="s">
        <v>11672</v>
      </c>
      <c r="B10653" s="9" t="s">
        <v>2650</v>
      </c>
      <c r="C10653" s="10">
        <v>51541</v>
      </c>
      <c r="D10653" s="9">
        <v>3915983489</v>
      </c>
      <c r="E10653" s="9" t="e">
        <f>INDEX(#REF!:#REF!,MATCH($D10653,#REF!:#REF!,0),MATCH(#REF!,#REF!:#REF!,0))</f>
        <v>#REF!</v>
      </c>
      <c r="F10653" s="9" t="e">
        <f>INDEX(#REF!:#REF!,MATCH($D10653,#REF!:#REF!,0),MATCH(#REF!,#REF!:#REF!,0))</f>
        <v>#REF!</v>
      </c>
    </row>
    <row r="10654" spans="1:6" ht="16.5" x14ac:dyDescent="0.3">
      <c r="A10654" s="9" t="s">
        <v>11671</v>
      </c>
      <c r="B10654" s="9" t="s">
        <v>2485</v>
      </c>
      <c r="C10654" s="10">
        <v>33803</v>
      </c>
      <c r="D10654" s="9">
        <v>8145387981</v>
      </c>
      <c r="E10654" s="9" t="e">
        <f>INDEX(#REF!:#REF!,MATCH($D10654,#REF!:#REF!,0),MATCH(#REF!,#REF!:#REF!,0))</f>
        <v>#REF!</v>
      </c>
      <c r="F10654" s="9" t="e">
        <f>INDEX(#REF!:#REF!,MATCH($D10654,#REF!:#REF!,0),MATCH(#REF!,#REF!:#REF!,0))</f>
        <v>#REF!</v>
      </c>
    </row>
    <row r="10655" spans="1:6" ht="16.5" x14ac:dyDescent="0.3">
      <c r="A10655" s="9" t="s">
        <v>11670</v>
      </c>
      <c r="B10655" s="9" t="s">
        <v>3195</v>
      </c>
      <c r="C10655" s="10">
        <v>45622</v>
      </c>
      <c r="D10655" s="9">
        <v>1888252693</v>
      </c>
      <c r="E10655" s="9" t="e">
        <f>INDEX(#REF!:#REF!,MATCH($D10655,#REF!:#REF!,0),MATCH(#REF!,#REF!:#REF!,0))</f>
        <v>#REF!</v>
      </c>
      <c r="F10655" s="9" t="e">
        <f>INDEX(#REF!:#REF!,MATCH($D10655,#REF!:#REF!,0),MATCH(#REF!,#REF!:#REF!,0))</f>
        <v>#REF!</v>
      </c>
    </row>
    <row r="10656" spans="1:6" ht="16.5" x14ac:dyDescent="0.3">
      <c r="A10656" s="9" t="s">
        <v>11669</v>
      </c>
      <c r="B10656" s="9" t="s">
        <v>2747</v>
      </c>
      <c r="C10656" s="10">
        <v>31259</v>
      </c>
      <c r="D10656" s="9">
        <v>9013891098</v>
      </c>
      <c r="E10656" s="9" t="e">
        <f>INDEX(#REF!:#REF!,MATCH($D10656,#REF!:#REF!,0),MATCH(#REF!,#REF!:#REF!,0))</f>
        <v>#REF!</v>
      </c>
      <c r="F10656" s="9" t="e">
        <f>INDEX(#REF!:#REF!,MATCH($D10656,#REF!:#REF!,0),MATCH(#REF!,#REF!:#REF!,0))</f>
        <v>#REF!</v>
      </c>
    </row>
    <row r="10657" spans="1:6" ht="16.5" x14ac:dyDescent="0.3">
      <c r="A10657" s="9" t="s">
        <v>11668</v>
      </c>
      <c r="B10657" s="9" t="s">
        <v>2349</v>
      </c>
      <c r="C10657" s="10">
        <v>26764</v>
      </c>
      <c r="D10657" s="9">
        <v>5474718616</v>
      </c>
      <c r="E10657" s="9" t="e">
        <f>INDEX(#REF!:#REF!,MATCH($D10657,#REF!:#REF!,0),MATCH(#REF!,#REF!:#REF!,0))</f>
        <v>#REF!</v>
      </c>
      <c r="F10657" s="9" t="e">
        <f>INDEX(#REF!:#REF!,MATCH($D10657,#REF!:#REF!,0),MATCH(#REF!,#REF!:#REF!,0))</f>
        <v>#REF!</v>
      </c>
    </row>
    <row r="10658" spans="1:6" ht="16.5" x14ac:dyDescent="0.3">
      <c r="A10658" s="9" t="s">
        <v>11667</v>
      </c>
      <c r="B10658" s="9" t="s">
        <v>2511</v>
      </c>
      <c r="C10658" s="10">
        <v>37698</v>
      </c>
      <c r="D10658" s="9">
        <v>8017115954</v>
      </c>
      <c r="E10658" s="9" t="e">
        <f>INDEX(#REF!:#REF!,MATCH($D10658,#REF!:#REF!,0),MATCH(#REF!,#REF!:#REF!,0))</f>
        <v>#REF!</v>
      </c>
      <c r="F10658" s="9" t="e">
        <f>INDEX(#REF!:#REF!,MATCH($D10658,#REF!:#REF!,0),MATCH(#REF!,#REF!:#REF!,0))</f>
        <v>#REF!</v>
      </c>
    </row>
    <row r="10659" spans="1:6" ht="16.5" x14ac:dyDescent="0.3">
      <c r="A10659" s="9" t="s">
        <v>11666</v>
      </c>
      <c r="B10659" s="9" t="s">
        <v>2945</v>
      </c>
      <c r="C10659" s="10">
        <v>54831</v>
      </c>
      <c r="D10659" s="9">
        <v>7866715386</v>
      </c>
      <c r="E10659" s="9" t="e">
        <f>INDEX(#REF!:#REF!,MATCH($D10659,#REF!:#REF!,0),MATCH(#REF!,#REF!:#REF!,0))</f>
        <v>#REF!</v>
      </c>
      <c r="F10659" s="9" t="e">
        <f>INDEX(#REF!:#REF!,MATCH($D10659,#REF!:#REF!,0),MATCH(#REF!,#REF!:#REF!,0))</f>
        <v>#REF!</v>
      </c>
    </row>
    <row r="10660" spans="1:6" ht="16.5" x14ac:dyDescent="0.3">
      <c r="A10660" s="9" t="s">
        <v>11665</v>
      </c>
      <c r="B10660" s="9" t="s">
        <v>2528</v>
      </c>
      <c r="C10660" s="10">
        <v>40128</v>
      </c>
      <c r="D10660" s="9">
        <v>29906814</v>
      </c>
      <c r="E10660" s="9" t="e">
        <f>INDEX(#REF!:#REF!,MATCH($D10660,#REF!:#REF!,0),MATCH(#REF!,#REF!:#REF!,0))</f>
        <v>#REF!</v>
      </c>
      <c r="F10660" s="9" t="e">
        <f>INDEX(#REF!:#REF!,MATCH($D10660,#REF!:#REF!,0),MATCH(#REF!,#REF!:#REF!,0))</f>
        <v>#REF!</v>
      </c>
    </row>
    <row r="10661" spans="1:6" ht="16.5" x14ac:dyDescent="0.3">
      <c r="A10661" s="9" t="s">
        <v>11664</v>
      </c>
      <c r="B10661" s="9" t="s">
        <v>3222</v>
      </c>
      <c r="C10661" s="10">
        <v>11372</v>
      </c>
      <c r="D10661" s="9">
        <v>2677632772</v>
      </c>
      <c r="E10661" s="9" t="e">
        <f>INDEX(#REF!:#REF!,MATCH($D10661,#REF!:#REF!,0),MATCH(#REF!,#REF!:#REF!,0))</f>
        <v>#REF!</v>
      </c>
      <c r="F10661" s="9" t="e">
        <f>INDEX(#REF!:#REF!,MATCH($D10661,#REF!:#REF!,0),MATCH(#REF!,#REF!:#REF!,0))</f>
        <v>#REF!</v>
      </c>
    </row>
    <row r="10662" spans="1:6" ht="16.5" x14ac:dyDescent="0.3">
      <c r="A10662" s="9" t="s">
        <v>11663</v>
      </c>
      <c r="B10662" s="9" t="s">
        <v>2961</v>
      </c>
      <c r="C10662" s="10">
        <v>31438</v>
      </c>
      <c r="D10662" s="9">
        <v>7892446737</v>
      </c>
      <c r="E10662" s="9" t="e">
        <f>INDEX(#REF!:#REF!,MATCH($D10662,#REF!:#REF!,0),MATCH(#REF!,#REF!:#REF!,0))</f>
        <v>#REF!</v>
      </c>
      <c r="F10662" s="9" t="e">
        <f>INDEX(#REF!:#REF!,MATCH($D10662,#REF!:#REF!,0),MATCH(#REF!,#REF!:#REF!,0))</f>
        <v>#REF!</v>
      </c>
    </row>
    <row r="10663" spans="1:6" ht="16.5" x14ac:dyDescent="0.3">
      <c r="A10663" s="9" t="s">
        <v>11662</v>
      </c>
      <c r="B10663" s="9" t="s">
        <v>3416</v>
      </c>
      <c r="C10663" s="10">
        <v>56226</v>
      </c>
      <c r="D10663" s="9">
        <v>4223282808</v>
      </c>
      <c r="E10663" s="9" t="e">
        <f>INDEX(#REF!:#REF!,MATCH($D10663,#REF!:#REF!,0),MATCH(#REF!,#REF!:#REF!,0))</f>
        <v>#REF!</v>
      </c>
      <c r="F10663" s="9" t="e">
        <f>INDEX(#REF!:#REF!,MATCH($D10663,#REF!:#REF!,0),MATCH(#REF!,#REF!:#REF!,0))</f>
        <v>#REF!</v>
      </c>
    </row>
    <row r="10664" spans="1:6" ht="16.5" x14ac:dyDescent="0.3">
      <c r="A10664" s="9" t="s">
        <v>11661</v>
      </c>
      <c r="B10664" s="9" t="s">
        <v>4046</v>
      </c>
      <c r="C10664" s="10">
        <v>15084</v>
      </c>
      <c r="D10664" s="9">
        <v>3164004753</v>
      </c>
      <c r="E10664" s="9" t="e">
        <f>INDEX(#REF!:#REF!,MATCH($D10664,#REF!:#REF!,0),MATCH(#REF!,#REF!:#REF!,0))</f>
        <v>#REF!</v>
      </c>
      <c r="F10664" s="9" t="e">
        <f>INDEX(#REF!:#REF!,MATCH($D10664,#REF!:#REF!,0),MATCH(#REF!,#REF!:#REF!,0))</f>
        <v>#REF!</v>
      </c>
    </row>
    <row r="10665" spans="1:6" ht="16.5" x14ac:dyDescent="0.3">
      <c r="A10665" s="9" t="s">
        <v>11660</v>
      </c>
      <c r="B10665" s="9" t="s">
        <v>2073</v>
      </c>
      <c r="C10665" s="10">
        <v>44764</v>
      </c>
      <c r="D10665" s="9">
        <v>9245659313</v>
      </c>
      <c r="E10665" s="9" t="e">
        <f>INDEX(#REF!:#REF!,MATCH($D10665,#REF!:#REF!,0),MATCH(#REF!,#REF!:#REF!,0))</f>
        <v>#REF!</v>
      </c>
      <c r="F10665" s="9" t="e">
        <f>INDEX(#REF!:#REF!,MATCH($D10665,#REF!:#REF!,0),MATCH(#REF!,#REF!:#REF!,0))</f>
        <v>#REF!</v>
      </c>
    </row>
    <row r="10666" spans="1:6" ht="16.5" x14ac:dyDescent="0.3">
      <c r="A10666" s="9" t="s">
        <v>11659</v>
      </c>
      <c r="B10666" s="9" t="s">
        <v>2470</v>
      </c>
      <c r="C10666" s="10">
        <v>12666</v>
      </c>
      <c r="D10666" s="9">
        <v>7054972058</v>
      </c>
      <c r="E10666" s="9" t="e">
        <f>INDEX(#REF!:#REF!,MATCH($D10666,#REF!:#REF!,0),MATCH(#REF!,#REF!:#REF!,0))</f>
        <v>#REF!</v>
      </c>
      <c r="F10666" s="9" t="e">
        <f>INDEX(#REF!:#REF!,MATCH($D10666,#REF!:#REF!,0),MATCH(#REF!,#REF!:#REF!,0))</f>
        <v>#REF!</v>
      </c>
    </row>
    <row r="10667" spans="1:6" ht="16.5" x14ac:dyDescent="0.3">
      <c r="A10667" s="9" t="s">
        <v>11658</v>
      </c>
      <c r="B10667" s="9" t="s">
        <v>2509</v>
      </c>
      <c r="C10667" s="10">
        <v>36101</v>
      </c>
      <c r="D10667" s="9">
        <v>7573774818</v>
      </c>
      <c r="E10667" s="9" t="e">
        <f>INDEX(#REF!:#REF!,MATCH($D10667,#REF!:#REF!,0),MATCH(#REF!,#REF!:#REF!,0))</f>
        <v>#REF!</v>
      </c>
      <c r="F10667" s="9" t="e">
        <f>INDEX(#REF!:#REF!,MATCH($D10667,#REF!:#REF!,0),MATCH(#REF!,#REF!:#REF!,0))</f>
        <v>#REF!</v>
      </c>
    </row>
    <row r="10668" spans="1:6" ht="16.5" x14ac:dyDescent="0.3">
      <c r="A10668" s="9" t="s">
        <v>11657</v>
      </c>
      <c r="B10668" s="9" t="s">
        <v>2658</v>
      </c>
      <c r="C10668" s="10">
        <v>14019</v>
      </c>
      <c r="D10668" s="9">
        <v>3379645060</v>
      </c>
      <c r="E10668" s="9" t="e">
        <f>INDEX(#REF!:#REF!,MATCH($D10668,#REF!:#REF!,0),MATCH(#REF!,#REF!:#REF!,0))</f>
        <v>#REF!</v>
      </c>
      <c r="F10668" s="9" t="e">
        <f>INDEX(#REF!:#REF!,MATCH($D10668,#REF!:#REF!,0),MATCH(#REF!,#REF!:#REF!,0))</f>
        <v>#REF!</v>
      </c>
    </row>
    <row r="10669" spans="1:6" ht="16.5" x14ac:dyDescent="0.3">
      <c r="A10669" s="9" t="s">
        <v>11656</v>
      </c>
      <c r="B10669" s="9" t="s">
        <v>2056</v>
      </c>
      <c r="C10669" s="10">
        <v>46309</v>
      </c>
      <c r="D10669" s="9">
        <v>5358183647</v>
      </c>
      <c r="E10669" s="9" t="e">
        <f>INDEX(#REF!:#REF!,MATCH($D10669,#REF!:#REF!,0),MATCH(#REF!,#REF!:#REF!,0))</f>
        <v>#REF!</v>
      </c>
      <c r="F10669" s="9" t="e">
        <f>INDEX(#REF!:#REF!,MATCH($D10669,#REF!:#REF!,0),MATCH(#REF!,#REF!:#REF!,0))</f>
        <v>#REF!</v>
      </c>
    </row>
    <row r="10670" spans="1:6" ht="16.5" x14ac:dyDescent="0.3">
      <c r="A10670" s="9" t="s">
        <v>11655</v>
      </c>
      <c r="B10670" s="9" t="s">
        <v>3642</v>
      </c>
      <c r="C10670" s="10">
        <v>23110</v>
      </c>
      <c r="D10670" s="9">
        <v>5234982726</v>
      </c>
      <c r="E10670" s="9" t="e">
        <f>INDEX(#REF!:#REF!,MATCH($D10670,#REF!:#REF!,0),MATCH(#REF!,#REF!:#REF!,0))</f>
        <v>#REF!</v>
      </c>
      <c r="F10670" s="9" t="e">
        <f>INDEX(#REF!:#REF!,MATCH($D10670,#REF!:#REF!,0),MATCH(#REF!,#REF!:#REF!,0))</f>
        <v>#REF!</v>
      </c>
    </row>
    <row r="10671" spans="1:6" ht="16.5" x14ac:dyDescent="0.3">
      <c r="A10671" s="9" t="s">
        <v>11654</v>
      </c>
      <c r="B10671" s="9" t="s">
        <v>2015</v>
      </c>
      <c r="C10671" s="10">
        <v>47484</v>
      </c>
      <c r="D10671" s="9">
        <v>2083520173</v>
      </c>
      <c r="E10671" s="9" t="e">
        <f>INDEX(#REF!:#REF!,MATCH($D10671,#REF!:#REF!,0),MATCH(#REF!,#REF!:#REF!,0))</f>
        <v>#REF!</v>
      </c>
      <c r="F10671" s="9" t="e">
        <f>INDEX(#REF!:#REF!,MATCH($D10671,#REF!:#REF!,0),MATCH(#REF!,#REF!:#REF!,0))</f>
        <v>#REF!</v>
      </c>
    </row>
    <row r="10672" spans="1:6" ht="16.5" x14ac:dyDescent="0.3">
      <c r="A10672" s="9" t="s">
        <v>11653</v>
      </c>
      <c r="B10672" s="9" t="s">
        <v>2757</v>
      </c>
      <c r="C10672" s="10">
        <v>13162</v>
      </c>
      <c r="D10672" s="9">
        <v>2136806068</v>
      </c>
      <c r="E10672" s="9" t="e">
        <f>INDEX(#REF!:#REF!,MATCH($D10672,#REF!:#REF!,0),MATCH(#REF!,#REF!:#REF!,0))</f>
        <v>#REF!</v>
      </c>
      <c r="F10672" s="9" t="e">
        <f>INDEX(#REF!:#REF!,MATCH($D10672,#REF!:#REF!,0),MATCH(#REF!,#REF!:#REF!,0))</f>
        <v>#REF!</v>
      </c>
    </row>
    <row r="10673" spans="1:6" ht="16.5" x14ac:dyDescent="0.3">
      <c r="A10673" s="9" t="s">
        <v>11652</v>
      </c>
      <c r="B10673" s="9" t="s">
        <v>2826</v>
      </c>
      <c r="C10673" s="10">
        <v>51028</v>
      </c>
      <c r="D10673" s="9">
        <v>1420239228</v>
      </c>
      <c r="E10673" s="9" t="e">
        <f>INDEX(#REF!:#REF!,MATCH($D10673,#REF!:#REF!,0),MATCH(#REF!,#REF!:#REF!,0))</f>
        <v>#REF!</v>
      </c>
      <c r="F10673" s="9" t="e">
        <f>INDEX(#REF!:#REF!,MATCH($D10673,#REF!:#REF!,0),MATCH(#REF!,#REF!:#REF!,0))</f>
        <v>#REF!</v>
      </c>
    </row>
    <row r="10674" spans="1:6" ht="16.5" x14ac:dyDescent="0.3">
      <c r="A10674" s="9" t="s">
        <v>11651</v>
      </c>
      <c r="B10674" s="9" t="s">
        <v>2115</v>
      </c>
      <c r="C10674" s="10">
        <v>41796</v>
      </c>
      <c r="D10674" s="9">
        <v>4548725172</v>
      </c>
      <c r="E10674" s="9" t="e">
        <f>INDEX(#REF!:#REF!,MATCH($D10674,#REF!:#REF!,0),MATCH(#REF!,#REF!:#REF!,0))</f>
        <v>#REF!</v>
      </c>
      <c r="F10674" s="9" t="e">
        <f>INDEX(#REF!:#REF!,MATCH($D10674,#REF!:#REF!,0),MATCH(#REF!,#REF!:#REF!,0))</f>
        <v>#REF!</v>
      </c>
    </row>
    <row r="10675" spans="1:6" ht="16.5" x14ac:dyDescent="0.3">
      <c r="A10675" s="9" t="s">
        <v>11650</v>
      </c>
      <c r="B10675" s="9" t="s">
        <v>3902</v>
      </c>
      <c r="C10675" s="10">
        <v>13120</v>
      </c>
      <c r="D10675" s="9">
        <v>710473923</v>
      </c>
      <c r="E10675" s="9" t="e">
        <f>INDEX(#REF!:#REF!,MATCH($D10675,#REF!:#REF!,0),MATCH(#REF!,#REF!:#REF!,0))</f>
        <v>#REF!</v>
      </c>
      <c r="F10675" s="9" t="e">
        <f>INDEX(#REF!:#REF!,MATCH($D10675,#REF!:#REF!,0),MATCH(#REF!,#REF!:#REF!,0))</f>
        <v>#REF!</v>
      </c>
    </row>
    <row r="10676" spans="1:6" ht="16.5" x14ac:dyDescent="0.3">
      <c r="A10676" s="9" t="s">
        <v>11649</v>
      </c>
      <c r="B10676" s="9" t="s">
        <v>1961</v>
      </c>
      <c r="C10676" s="10">
        <v>27204</v>
      </c>
      <c r="D10676" s="9">
        <v>7573774818</v>
      </c>
      <c r="E10676" s="9" t="e">
        <f>INDEX(#REF!:#REF!,MATCH($D10676,#REF!:#REF!,0),MATCH(#REF!,#REF!:#REF!,0))</f>
        <v>#REF!</v>
      </c>
      <c r="F10676" s="9" t="e">
        <f>INDEX(#REF!:#REF!,MATCH($D10676,#REF!:#REF!,0),MATCH(#REF!,#REF!:#REF!,0))</f>
        <v>#REF!</v>
      </c>
    </row>
    <row r="10677" spans="1:6" ht="16.5" x14ac:dyDescent="0.3">
      <c r="A10677" s="9" t="s">
        <v>11648</v>
      </c>
      <c r="B10677" s="9" t="s">
        <v>2011</v>
      </c>
      <c r="C10677" s="10">
        <v>49219</v>
      </c>
      <c r="D10677" s="9">
        <v>1502791994</v>
      </c>
      <c r="E10677" s="9" t="e">
        <f>INDEX(#REF!:#REF!,MATCH($D10677,#REF!:#REF!,0),MATCH(#REF!,#REF!:#REF!,0))</f>
        <v>#REF!</v>
      </c>
      <c r="F10677" s="9" t="e">
        <f>INDEX(#REF!:#REF!,MATCH($D10677,#REF!:#REF!,0),MATCH(#REF!,#REF!:#REF!,0))</f>
        <v>#REF!</v>
      </c>
    </row>
    <row r="10678" spans="1:6" ht="16.5" x14ac:dyDescent="0.3">
      <c r="A10678" s="9" t="s">
        <v>11647</v>
      </c>
      <c r="B10678" s="9" t="s">
        <v>2404</v>
      </c>
      <c r="C10678" s="10">
        <v>14180</v>
      </c>
      <c r="D10678" s="9">
        <v>5574535556</v>
      </c>
      <c r="E10678" s="9" t="e">
        <f>INDEX(#REF!:#REF!,MATCH($D10678,#REF!:#REF!,0),MATCH(#REF!,#REF!:#REF!,0))</f>
        <v>#REF!</v>
      </c>
      <c r="F10678" s="9" t="e">
        <f>INDEX(#REF!:#REF!,MATCH($D10678,#REF!:#REF!,0),MATCH(#REF!,#REF!:#REF!,0))</f>
        <v>#REF!</v>
      </c>
    </row>
    <row r="10679" spans="1:6" ht="16.5" x14ac:dyDescent="0.3">
      <c r="A10679" s="9" t="s">
        <v>11646</v>
      </c>
      <c r="B10679" s="9" t="s">
        <v>2856</v>
      </c>
      <c r="C10679" s="10">
        <v>21475</v>
      </c>
      <c r="D10679" s="9">
        <v>6109997811</v>
      </c>
      <c r="E10679" s="9" t="e">
        <f>INDEX(#REF!:#REF!,MATCH($D10679,#REF!:#REF!,0),MATCH(#REF!,#REF!:#REF!,0))</f>
        <v>#REF!</v>
      </c>
      <c r="F10679" s="9" t="e">
        <f>INDEX(#REF!:#REF!,MATCH($D10679,#REF!:#REF!,0),MATCH(#REF!,#REF!:#REF!,0))</f>
        <v>#REF!</v>
      </c>
    </row>
    <row r="10680" spans="1:6" ht="16.5" x14ac:dyDescent="0.3">
      <c r="A10680" s="9" t="s">
        <v>11645</v>
      </c>
      <c r="B10680" s="9" t="s">
        <v>2718</v>
      </c>
      <c r="C10680" s="10">
        <v>56587</v>
      </c>
      <c r="D10680" s="9">
        <v>8565880958</v>
      </c>
      <c r="E10680" s="9" t="e">
        <f>INDEX(#REF!:#REF!,MATCH($D10680,#REF!:#REF!,0),MATCH(#REF!,#REF!:#REF!,0))</f>
        <v>#REF!</v>
      </c>
      <c r="F10680" s="9" t="e">
        <f>INDEX(#REF!:#REF!,MATCH($D10680,#REF!:#REF!,0),MATCH(#REF!,#REF!:#REF!,0))</f>
        <v>#REF!</v>
      </c>
    </row>
    <row r="10681" spans="1:6" ht="16.5" x14ac:dyDescent="0.3">
      <c r="A10681" s="9" t="s">
        <v>11644</v>
      </c>
      <c r="B10681" s="9" t="s">
        <v>3229</v>
      </c>
      <c r="C10681" s="10">
        <v>23618</v>
      </c>
      <c r="D10681" s="9">
        <v>7885796000</v>
      </c>
      <c r="E10681" s="9" t="e">
        <f>INDEX(#REF!:#REF!,MATCH($D10681,#REF!:#REF!,0),MATCH(#REF!,#REF!:#REF!,0))</f>
        <v>#REF!</v>
      </c>
      <c r="F10681" s="9" t="e">
        <f>INDEX(#REF!:#REF!,MATCH($D10681,#REF!:#REF!,0),MATCH(#REF!,#REF!:#REF!,0))</f>
        <v>#REF!</v>
      </c>
    </row>
    <row r="10682" spans="1:6" ht="16.5" x14ac:dyDescent="0.3">
      <c r="A10682" s="9" t="s">
        <v>11643</v>
      </c>
      <c r="B10682" s="9" t="s">
        <v>2361</v>
      </c>
      <c r="C10682" s="10">
        <v>56598</v>
      </c>
      <c r="D10682" s="9">
        <v>8128449354</v>
      </c>
      <c r="E10682" s="9" t="e">
        <f>INDEX(#REF!:#REF!,MATCH($D10682,#REF!:#REF!,0),MATCH(#REF!,#REF!:#REF!,0))</f>
        <v>#REF!</v>
      </c>
      <c r="F10682" s="9" t="e">
        <f>INDEX(#REF!:#REF!,MATCH($D10682,#REF!:#REF!,0),MATCH(#REF!,#REF!:#REF!,0))</f>
        <v>#REF!</v>
      </c>
    </row>
    <row r="10683" spans="1:6" ht="16.5" x14ac:dyDescent="0.3">
      <c r="A10683" s="9" t="s">
        <v>11642</v>
      </c>
      <c r="B10683" s="9" t="s">
        <v>2759</v>
      </c>
      <c r="C10683" s="10">
        <v>27942</v>
      </c>
      <c r="D10683" s="9">
        <v>247438790</v>
      </c>
      <c r="E10683" s="9" t="e">
        <f>INDEX(#REF!:#REF!,MATCH($D10683,#REF!:#REF!,0),MATCH(#REF!,#REF!:#REF!,0))</f>
        <v>#REF!</v>
      </c>
      <c r="F10683" s="9" t="e">
        <f>INDEX(#REF!:#REF!,MATCH($D10683,#REF!:#REF!,0),MATCH(#REF!,#REF!:#REF!,0))</f>
        <v>#REF!</v>
      </c>
    </row>
    <row r="10684" spans="1:6" ht="16.5" x14ac:dyDescent="0.3">
      <c r="A10684" s="9" t="s">
        <v>11641</v>
      </c>
      <c r="B10684" s="9" t="s">
        <v>2500</v>
      </c>
      <c r="C10684" s="10">
        <v>12750</v>
      </c>
      <c r="D10684" s="9">
        <v>7938954179</v>
      </c>
      <c r="E10684" s="9" t="e">
        <f>INDEX(#REF!:#REF!,MATCH($D10684,#REF!:#REF!,0),MATCH(#REF!,#REF!:#REF!,0))</f>
        <v>#REF!</v>
      </c>
      <c r="F10684" s="9" t="e">
        <f>INDEX(#REF!:#REF!,MATCH($D10684,#REF!:#REF!,0),MATCH(#REF!,#REF!:#REF!,0))</f>
        <v>#REF!</v>
      </c>
    </row>
    <row r="10685" spans="1:6" ht="16.5" x14ac:dyDescent="0.3">
      <c r="A10685" s="9" t="s">
        <v>11640</v>
      </c>
      <c r="B10685" s="9" t="s">
        <v>2001</v>
      </c>
      <c r="C10685" s="10">
        <v>20824</v>
      </c>
      <c r="D10685" s="9">
        <v>713650656</v>
      </c>
      <c r="E10685" s="9" t="e">
        <f>INDEX(#REF!:#REF!,MATCH($D10685,#REF!:#REF!,0),MATCH(#REF!,#REF!:#REF!,0))</f>
        <v>#REF!</v>
      </c>
      <c r="F10685" s="9" t="e">
        <f>INDEX(#REF!:#REF!,MATCH($D10685,#REF!:#REF!,0),MATCH(#REF!,#REF!:#REF!,0))</f>
        <v>#REF!</v>
      </c>
    </row>
    <row r="10686" spans="1:6" ht="16.5" x14ac:dyDescent="0.3">
      <c r="A10686" s="9" t="s">
        <v>11639</v>
      </c>
      <c r="B10686" s="9" t="s">
        <v>2762</v>
      </c>
      <c r="C10686" s="10">
        <v>25785</v>
      </c>
      <c r="D10686" s="9">
        <v>3764546336</v>
      </c>
      <c r="E10686" s="9" t="e">
        <f>INDEX(#REF!:#REF!,MATCH($D10686,#REF!:#REF!,0),MATCH(#REF!,#REF!:#REF!,0))</f>
        <v>#REF!</v>
      </c>
      <c r="F10686" s="9" t="e">
        <f>INDEX(#REF!:#REF!,MATCH($D10686,#REF!:#REF!,0),MATCH(#REF!,#REF!:#REF!,0))</f>
        <v>#REF!</v>
      </c>
    </row>
    <row r="10687" spans="1:6" ht="16.5" x14ac:dyDescent="0.3">
      <c r="A10687" s="9" t="s">
        <v>11638</v>
      </c>
      <c r="B10687" s="9" t="s">
        <v>2683</v>
      </c>
      <c r="C10687" s="10">
        <v>52682</v>
      </c>
      <c r="D10687" s="9">
        <v>3538909016</v>
      </c>
      <c r="E10687" s="9" t="e">
        <f>INDEX(#REF!:#REF!,MATCH($D10687,#REF!:#REF!,0),MATCH(#REF!,#REF!:#REF!,0))</f>
        <v>#REF!</v>
      </c>
      <c r="F10687" s="9" t="e">
        <f>INDEX(#REF!:#REF!,MATCH($D10687,#REF!:#REF!,0),MATCH(#REF!,#REF!:#REF!,0))</f>
        <v>#REF!</v>
      </c>
    </row>
    <row r="10688" spans="1:6" ht="16.5" x14ac:dyDescent="0.3">
      <c r="A10688" s="9" t="s">
        <v>11637</v>
      </c>
      <c r="B10688" s="9" t="s">
        <v>1945</v>
      </c>
      <c r="C10688" s="10">
        <v>24645</v>
      </c>
      <c r="D10688" s="9">
        <v>1898839557</v>
      </c>
      <c r="E10688" s="9" t="e">
        <f>INDEX(#REF!:#REF!,MATCH($D10688,#REF!:#REF!,0),MATCH(#REF!,#REF!:#REF!,0))</f>
        <v>#REF!</v>
      </c>
      <c r="F10688" s="9" t="e">
        <f>INDEX(#REF!:#REF!,MATCH($D10688,#REF!:#REF!,0),MATCH(#REF!,#REF!:#REF!,0))</f>
        <v>#REF!</v>
      </c>
    </row>
    <row r="10689" spans="1:6" ht="16.5" x14ac:dyDescent="0.3">
      <c r="A10689" s="9" t="s">
        <v>11636</v>
      </c>
      <c r="B10689" s="9" t="s">
        <v>2027</v>
      </c>
      <c r="C10689" s="10">
        <v>19805</v>
      </c>
      <c r="D10689" s="9">
        <v>6750554423</v>
      </c>
      <c r="E10689" s="9" t="e">
        <f>INDEX(#REF!:#REF!,MATCH($D10689,#REF!:#REF!,0),MATCH(#REF!,#REF!:#REF!,0))</f>
        <v>#REF!</v>
      </c>
      <c r="F10689" s="9" t="e">
        <f>INDEX(#REF!:#REF!,MATCH($D10689,#REF!:#REF!,0),MATCH(#REF!,#REF!:#REF!,0))</f>
        <v>#REF!</v>
      </c>
    </row>
    <row r="10690" spans="1:6" ht="16.5" x14ac:dyDescent="0.3">
      <c r="A10690" s="9" t="s">
        <v>11635</v>
      </c>
      <c r="B10690" s="9" t="s">
        <v>1965</v>
      </c>
      <c r="C10690" s="10">
        <v>16339</v>
      </c>
      <c r="D10690" s="9">
        <v>8034345962</v>
      </c>
      <c r="E10690" s="9" t="e">
        <f>INDEX(#REF!:#REF!,MATCH($D10690,#REF!:#REF!,0),MATCH(#REF!,#REF!:#REF!,0))</f>
        <v>#REF!</v>
      </c>
      <c r="F10690" s="9" t="e">
        <f>INDEX(#REF!:#REF!,MATCH($D10690,#REF!:#REF!,0),MATCH(#REF!,#REF!:#REF!,0))</f>
        <v>#REF!</v>
      </c>
    </row>
    <row r="10691" spans="1:6" ht="16.5" x14ac:dyDescent="0.3">
      <c r="A10691" s="9" t="s">
        <v>11634</v>
      </c>
      <c r="B10691" s="9" t="s">
        <v>2994</v>
      </c>
      <c r="C10691" s="10">
        <v>46831</v>
      </c>
      <c r="D10691" s="9">
        <v>6713405010</v>
      </c>
      <c r="E10691" s="9" t="e">
        <f>INDEX(#REF!:#REF!,MATCH($D10691,#REF!:#REF!,0),MATCH(#REF!,#REF!:#REF!,0))</f>
        <v>#REF!</v>
      </c>
      <c r="F10691" s="9" t="e">
        <f>INDEX(#REF!:#REF!,MATCH($D10691,#REF!:#REF!,0),MATCH(#REF!,#REF!:#REF!,0))</f>
        <v>#REF!</v>
      </c>
    </row>
    <row r="10692" spans="1:6" ht="16.5" x14ac:dyDescent="0.3">
      <c r="A10692" s="9" t="s">
        <v>11633</v>
      </c>
      <c r="B10692" s="9" t="s">
        <v>3416</v>
      </c>
      <c r="C10692" s="10">
        <v>32160</v>
      </c>
      <c r="D10692" s="9">
        <v>9674189459</v>
      </c>
      <c r="E10692" s="9" t="e">
        <f>INDEX(#REF!:#REF!,MATCH($D10692,#REF!:#REF!,0),MATCH(#REF!,#REF!:#REF!,0))</f>
        <v>#REF!</v>
      </c>
      <c r="F10692" s="9" t="e">
        <f>INDEX(#REF!:#REF!,MATCH($D10692,#REF!:#REF!,0),MATCH(#REF!,#REF!:#REF!,0))</f>
        <v>#REF!</v>
      </c>
    </row>
    <row r="10693" spans="1:6" ht="16.5" x14ac:dyDescent="0.3">
      <c r="A10693" s="9" t="s">
        <v>11632</v>
      </c>
      <c r="B10693" s="9" t="s">
        <v>3241</v>
      </c>
      <c r="C10693" s="10">
        <v>15995</v>
      </c>
      <c r="D10693" s="9">
        <v>2649428619</v>
      </c>
      <c r="E10693" s="9" t="e">
        <f>INDEX(#REF!:#REF!,MATCH($D10693,#REF!:#REF!,0),MATCH(#REF!,#REF!:#REF!,0))</f>
        <v>#REF!</v>
      </c>
      <c r="F10693" s="9" t="e">
        <f>INDEX(#REF!:#REF!,MATCH($D10693,#REF!:#REF!,0),MATCH(#REF!,#REF!:#REF!,0))</f>
        <v>#REF!</v>
      </c>
    </row>
    <row r="10694" spans="1:6" ht="16.5" x14ac:dyDescent="0.3">
      <c r="A10694" s="9" t="s">
        <v>11631</v>
      </c>
      <c r="B10694" s="9" t="s">
        <v>2284</v>
      </c>
      <c r="C10694" s="10">
        <v>29590</v>
      </c>
      <c r="D10694" s="9">
        <v>9328457335</v>
      </c>
      <c r="E10694" s="9" t="e">
        <f>INDEX(#REF!:#REF!,MATCH($D10694,#REF!:#REF!,0),MATCH(#REF!,#REF!:#REF!,0))</f>
        <v>#REF!</v>
      </c>
      <c r="F10694" s="9" t="e">
        <f>INDEX(#REF!:#REF!,MATCH($D10694,#REF!:#REF!,0),MATCH(#REF!,#REF!:#REF!,0))</f>
        <v>#REF!</v>
      </c>
    </row>
    <row r="10695" spans="1:6" ht="16.5" x14ac:dyDescent="0.3">
      <c r="A10695" s="9" t="s">
        <v>11630</v>
      </c>
      <c r="B10695" s="9" t="s">
        <v>2013</v>
      </c>
      <c r="C10695" s="10">
        <v>52496</v>
      </c>
      <c r="D10695" s="9">
        <v>132027631</v>
      </c>
      <c r="E10695" s="9" t="e">
        <f>INDEX(#REF!:#REF!,MATCH($D10695,#REF!:#REF!,0),MATCH(#REF!,#REF!:#REF!,0))</f>
        <v>#REF!</v>
      </c>
      <c r="F10695" s="9" t="e">
        <f>INDEX(#REF!:#REF!,MATCH($D10695,#REF!:#REF!,0),MATCH(#REF!,#REF!:#REF!,0))</f>
        <v>#REF!</v>
      </c>
    </row>
    <row r="10696" spans="1:6" ht="16.5" x14ac:dyDescent="0.3">
      <c r="A10696" s="9" t="s">
        <v>11629</v>
      </c>
      <c r="B10696" s="9" t="s">
        <v>1989</v>
      </c>
      <c r="C10696" s="10">
        <v>22263</v>
      </c>
      <c r="D10696" s="9">
        <v>8875305560</v>
      </c>
      <c r="E10696" s="9" t="e">
        <f>INDEX(#REF!:#REF!,MATCH($D10696,#REF!:#REF!,0),MATCH(#REF!,#REF!:#REF!,0))</f>
        <v>#REF!</v>
      </c>
      <c r="F10696" s="9" t="e">
        <f>INDEX(#REF!:#REF!,MATCH($D10696,#REF!:#REF!,0),MATCH(#REF!,#REF!:#REF!,0))</f>
        <v>#REF!</v>
      </c>
    </row>
    <row r="10697" spans="1:6" ht="16.5" x14ac:dyDescent="0.3">
      <c r="A10697" s="9" t="s">
        <v>11628</v>
      </c>
      <c r="B10697" s="9" t="s">
        <v>2236</v>
      </c>
      <c r="C10697" s="10">
        <v>46615</v>
      </c>
      <c r="D10697" s="9">
        <v>6462250968</v>
      </c>
      <c r="E10697" s="9" t="e">
        <f>INDEX(#REF!:#REF!,MATCH($D10697,#REF!:#REF!,0),MATCH(#REF!,#REF!:#REF!,0))</f>
        <v>#REF!</v>
      </c>
      <c r="F10697" s="9" t="e">
        <f>INDEX(#REF!:#REF!,MATCH($D10697,#REF!:#REF!,0),MATCH(#REF!,#REF!:#REF!,0))</f>
        <v>#REF!</v>
      </c>
    </row>
    <row r="10698" spans="1:6" ht="16.5" x14ac:dyDescent="0.3">
      <c r="A10698" s="9" t="s">
        <v>11627</v>
      </c>
      <c r="B10698" s="9" t="s">
        <v>2513</v>
      </c>
      <c r="C10698" s="10">
        <v>11687</v>
      </c>
      <c r="D10698" s="9">
        <v>1962975932</v>
      </c>
      <c r="E10698" s="9" t="e">
        <f>INDEX(#REF!:#REF!,MATCH($D10698,#REF!:#REF!,0),MATCH(#REF!,#REF!:#REF!,0))</f>
        <v>#REF!</v>
      </c>
      <c r="F10698" s="9" t="e">
        <f>INDEX(#REF!:#REF!,MATCH($D10698,#REF!:#REF!,0),MATCH(#REF!,#REF!:#REF!,0))</f>
        <v>#REF!</v>
      </c>
    </row>
    <row r="10699" spans="1:6" ht="16.5" x14ac:dyDescent="0.3">
      <c r="A10699" s="9" t="s">
        <v>11626</v>
      </c>
      <c r="B10699" s="9" t="s">
        <v>1945</v>
      </c>
      <c r="C10699" s="10">
        <v>29802</v>
      </c>
      <c r="D10699" s="9">
        <v>8501525324</v>
      </c>
      <c r="E10699" s="9" t="e">
        <f>INDEX(#REF!:#REF!,MATCH($D10699,#REF!:#REF!,0),MATCH(#REF!,#REF!:#REF!,0))</f>
        <v>#REF!</v>
      </c>
      <c r="F10699" s="9" t="e">
        <f>INDEX(#REF!:#REF!,MATCH($D10699,#REF!:#REF!,0),MATCH(#REF!,#REF!:#REF!,0))</f>
        <v>#REF!</v>
      </c>
    </row>
    <row r="10700" spans="1:6" ht="16.5" x14ac:dyDescent="0.3">
      <c r="A10700" s="9" t="s">
        <v>11625</v>
      </c>
      <c r="B10700" s="9" t="s">
        <v>3098</v>
      </c>
      <c r="C10700" s="10">
        <v>50321</v>
      </c>
      <c r="D10700" s="9">
        <v>7489370671</v>
      </c>
      <c r="E10700" s="9" t="e">
        <f>INDEX(#REF!:#REF!,MATCH($D10700,#REF!:#REF!,0),MATCH(#REF!,#REF!:#REF!,0))</f>
        <v>#REF!</v>
      </c>
      <c r="F10700" s="9" t="e">
        <f>INDEX(#REF!:#REF!,MATCH($D10700,#REF!:#REF!,0),MATCH(#REF!,#REF!:#REF!,0))</f>
        <v>#REF!</v>
      </c>
    </row>
    <row r="10701" spans="1:6" ht="16.5" x14ac:dyDescent="0.3">
      <c r="A10701" s="9" t="s">
        <v>11624</v>
      </c>
      <c r="B10701" s="9" t="s">
        <v>2985</v>
      </c>
      <c r="C10701" s="10">
        <v>11778</v>
      </c>
      <c r="D10701" s="9">
        <v>5861892008</v>
      </c>
      <c r="E10701" s="9" t="e">
        <f>INDEX(#REF!:#REF!,MATCH($D10701,#REF!:#REF!,0),MATCH(#REF!,#REF!:#REF!,0))</f>
        <v>#REF!</v>
      </c>
      <c r="F10701" s="9" t="e">
        <f>INDEX(#REF!:#REF!,MATCH($D10701,#REF!:#REF!,0),MATCH(#REF!,#REF!:#REF!,0))</f>
        <v>#REF!</v>
      </c>
    </row>
    <row r="10702" spans="1:6" ht="16.5" x14ac:dyDescent="0.3">
      <c r="A10702" s="9" t="s">
        <v>11623</v>
      </c>
      <c r="B10702" s="9" t="s">
        <v>3510</v>
      </c>
      <c r="C10702" s="10">
        <v>38632</v>
      </c>
      <c r="D10702" s="9">
        <v>2821741499</v>
      </c>
      <c r="E10702" s="9" t="e">
        <f>INDEX(#REF!:#REF!,MATCH($D10702,#REF!:#REF!,0),MATCH(#REF!,#REF!:#REF!,0))</f>
        <v>#REF!</v>
      </c>
      <c r="F10702" s="9" t="e">
        <f>INDEX(#REF!:#REF!,MATCH($D10702,#REF!:#REF!,0),MATCH(#REF!,#REF!:#REF!,0))</f>
        <v>#REF!</v>
      </c>
    </row>
    <row r="10703" spans="1:6" ht="16.5" x14ac:dyDescent="0.3">
      <c r="A10703" s="9" t="s">
        <v>11622</v>
      </c>
      <c r="B10703" s="9" t="s">
        <v>3255</v>
      </c>
      <c r="C10703" s="10">
        <v>50232</v>
      </c>
      <c r="D10703" s="9">
        <v>2873915978</v>
      </c>
      <c r="E10703" s="9" t="e">
        <f>INDEX(#REF!:#REF!,MATCH($D10703,#REF!:#REF!,0),MATCH(#REF!,#REF!:#REF!,0))</f>
        <v>#REF!</v>
      </c>
      <c r="F10703" s="9" t="e">
        <f>INDEX(#REF!:#REF!,MATCH($D10703,#REF!:#REF!,0),MATCH(#REF!,#REF!:#REF!,0))</f>
        <v>#REF!</v>
      </c>
    </row>
    <row r="10704" spans="1:6" ht="16.5" x14ac:dyDescent="0.3">
      <c r="A10704" s="9" t="s">
        <v>11621</v>
      </c>
      <c r="B10704" s="9" t="s">
        <v>2653</v>
      </c>
      <c r="C10704" s="10">
        <v>13134</v>
      </c>
      <c r="D10704" s="9">
        <v>5623178685</v>
      </c>
      <c r="E10704" s="9" t="e">
        <f>INDEX(#REF!:#REF!,MATCH($D10704,#REF!:#REF!,0),MATCH(#REF!,#REF!:#REF!,0))</f>
        <v>#REF!</v>
      </c>
      <c r="F10704" s="9" t="e">
        <f>INDEX(#REF!:#REF!,MATCH($D10704,#REF!:#REF!,0),MATCH(#REF!,#REF!:#REF!,0))</f>
        <v>#REF!</v>
      </c>
    </row>
    <row r="10705" spans="1:6" ht="16.5" x14ac:dyDescent="0.3">
      <c r="A10705" s="9" t="s">
        <v>11620</v>
      </c>
      <c r="B10705" s="9" t="s">
        <v>2389</v>
      </c>
      <c r="C10705" s="10">
        <v>54327</v>
      </c>
      <c r="D10705" s="9">
        <v>6148235056</v>
      </c>
      <c r="E10705" s="9" t="e">
        <f>INDEX(#REF!:#REF!,MATCH($D10705,#REF!:#REF!,0),MATCH(#REF!,#REF!:#REF!,0))</f>
        <v>#REF!</v>
      </c>
      <c r="F10705" s="9" t="e">
        <f>INDEX(#REF!:#REF!,MATCH($D10705,#REF!:#REF!,0),MATCH(#REF!,#REF!:#REF!,0))</f>
        <v>#REF!</v>
      </c>
    </row>
    <row r="10706" spans="1:6" ht="16.5" x14ac:dyDescent="0.3">
      <c r="A10706" s="9" t="s">
        <v>11619</v>
      </c>
      <c r="B10706" s="9" t="s">
        <v>2123</v>
      </c>
      <c r="C10706" s="10">
        <v>21532</v>
      </c>
      <c r="D10706" s="9">
        <v>8692509450</v>
      </c>
      <c r="E10706" s="9" t="e">
        <f>INDEX(#REF!:#REF!,MATCH($D10706,#REF!:#REF!,0),MATCH(#REF!,#REF!:#REF!,0))</f>
        <v>#REF!</v>
      </c>
      <c r="F10706" s="9" t="e">
        <f>INDEX(#REF!:#REF!,MATCH($D10706,#REF!:#REF!,0),MATCH(#REF!,#REF!:#REF!,0))</f>
        <v>#REF!</v>
      </c>
    </row>
    <row r="10707" spans="1:6" ht="16.5" x14ac:dyDescent="0.3">
      <c r="A10707" s="9" t="s">
        <v>11618</v>
      </c>
      <c r="B10707" s="9" t="s">
        <v>2085</v>
      </c>
      <c r="C10707" s="10">
        <v>51233</v>
      </c>
      <c r="D10707" s="9">
        <v>8644362151</v>
      </c>
      <c r="E10707" s="9" t="e">
        <f>INDEX(#REF!:#REF!,MATCH($D10707,#REF!:#REF!,0),MATCH(#REF!,#REF!:#REF!,0))</f>
        <v>#REF!</v>
      </c>
      <c r="F10707" s="9" t="e">
        <f>INDEX(#REF!:#REF!,MATCH($D10707,#REF!:#REF!,0),MATCH(#REF!,#REF!:#REF!,0))</f>
        <v>#REF!</v>
      </c>
    </row>
    <row r="10708" spans="1:6" ht="16.5" x14ac:dyDescent="0.3">
      <c r="A10708" s="9" t="s">
        <v>11617</v>
      </c>
      <c r="B10708" s="9" t="s">
        <v>2059</v>
      </c>
      <c r="C10708" s="10">
        <v>16218</v>
      </c>
      <c r="D10708" s="9">
        <v>8971738782</v>
      </c>
      <c r="E10708" s="9" t="e">
        <f>INDEX(#REF!:#REF!,MATCH($D10708,#REF!:#REF!,0),MATCH(#REF!,#REF!:#REF!,0))</f>
        <v>#REF!</v>
      </c>
      <c r="F10708" s="9" t="e">
        <f>INDEX(#REF!:#REF!,MATCH($D10708,#REF!:#REF!,0),MATCH(#REF!,#REF!:#REF!,0))</f>
        <v>#REF!</v>
      </c>
    </row>
    <row r="10709" spans="1:6" ht="16.5" x14ac:dyDescent="0.3">
      <c r="A10709" s="9" t="s">
        <v>11616</v>
      </c>
      <c r="B10709" s="9" t="s">
        <v>1955</v>
      </c>
      <c r="C10709" s="10">
        <v>55706</v>
      </c>
      <c r="D10709" s="9">
        <v>3819859829</v>
      </c>
      <c r="E10709" s="9" t="e">
        <f>INDEX(#REF!:#REF!,MATCH($D10709,#REF!:#REF!,0),MATCH(#REF!,#REF!:#REF!,0))</f>
        <v>#REF!</v>
      </c>
      <c r="F10709" s="9" t="e">
        <f>INDEX(#REF!:#REF!,MATCH($D10709,#REF!:#REF!,0),MATCH(#REF!,#REF!:#REF!,0))</f>
        <v>#REF!</v>
      </c>
    </row>
    <row r="10710" spans="1:6" ht="16.5" x14ac:dyDescent="0.3">
      <c r="A10710" s="9" t="s">
        <v>11615</v>
      </c>
      <c r="B10710" s="9" t="s">
        <v>2555</v>
      </c>
      <c r="C10710" s="10">
        <v>56706</v>
      </c>
      <c r="D10710" s="9">
        <v>9238967105</v>
      </c>
      <c r="E10710" s="9" t="e">
        <f>INDEX(#REF!:#REF!,MATCH($D10710,#REF!:#REF!,0),MATCH(#REF!,#REF!:#REF!,0))</f>
        <v>#REF!</v>
      </c>
      <c r="F10710" s="9" t="e">
        <f>INDEX(#REF!:#REF!,MATCH($D10710,#REF!:#REF!,0),MATCH(#REF!,#REF!:#REF!,0))</f>
        <v>#REF!</v>
      </c>
    </row>
    <row r="10711" spans="1:6" ht="16.5" x14ac:dyDescent="0.3">
      <c r="A10711" s="9" t="s">
        <v>11614</v>
      </c>
      <c r="B10711" s="9" t="s">
        <v>2456</v>
      </c>
      <c r="C10711" s="10">
        <v>50015</v>
      </c>
      <c r="D10711" s="9">
        <v>8750494546</v>
      </c>
      <c r="E10711" s="9" t="e">
        <f>INDEX(#REF!:#REF!,MATCH($D10711,#REF!:#REF!,0),MATCH(#REF!,#REF!:#REF!,0))</f>
        <v>#REF!</v>
      </c>
      <c r="F10711" s="9" t="e">
        <f>INDEX(#REF!:#REF!,MATCH($D10711,#REF!:#REF!,0),MATCH(#REF!,#REF!:#REF!,0))</f>
        <v>#REF!</v>
      </c>
    </row>
    <row r="10712" spans="1:6" ht="16.5" x14ac:dyDescent="0.3">
      <c r="A10712" s="9" t="s">
        <v>11613</v>
      </c>
      <c r="B10712" s="9" t="s">
        <v>2132</v>
      </c>
      <c r="C10712" s="10">
        <v>22554</v>
      </c>
      <c r="D10712" s="9">
        <v>1085075834</v>
      </c>
      <c r="E10712" s="9" t="e">
        <f>INDEX(#REF!:#REF!,MATCH($D10712,#REF!:#REF!,0),MATCH(#REF!,#REF!:#REF!,0))</f>
        <v>#REF!</v>
      </c>
      <c r="F10712" s="9" t="e">
        <f>INDEX(#REF!:#REF!,MATCH($D10712,#REF!:#REF!,0),MATCH(#REF!,#REF!:#REF!,0))</f>
        <v>#REF!</v>
      </c>
    </row>
    <row r="10713" spans="1:6" ht="16.5" x14ac:dyDescent="0.3">
      <c r="A10713" s="9" t="s">
        <v>11612</v>
      </c>
      <c r="B10713" s="9" t="s">
        <v>2537</v>
      </c>
      <c r="C10713" s="10">
        <v>47323</v>
      </c>
      <c r="D10713" s="9">
        <v>977779009</v>
      </c>
      <c r="E10713" s="9" t="e">
        <f>INDEX(#REF!:#REF!,MATCH($D10713,#REF!:#REF!,0),MATCH(#REF!,#REF!:#REF!,0))</f>
        <v>#REF!</v>
      </c>
      <c r="F10713" s="9" t="e">
        <f>INDEX(#REF!:#REF!,MATCH($D10713,#REF!:#REF!,0),MATCH(#REF!,#REF!:#REF!,0))</f>
        <v>#REF!</v>
      </c>
    </row>
    <row r="10714" spans="1:6" ht="16.5" x14ac:dyDescent="0.3">
      <c r="A10714" s="9" t="s">
        <v>11611</v>
      </c>
      <c r="B10714" s="9" t="s">
        <v>3617</v>
      </c>
      <c r="C10714" s="10">
        <v>17295</v>
      </c>
      <c r="D10714" s="9">
        <v>4236713853</v>
      </c>
      <c r="E10714" s="9" t="e">
        <f>INDEX(#REF!:#REF!,MATCH($D10714,#REF!:#REF!,0),MATCH(#REF!,#REF!:#REF!,0))</f>
        <v>#REF!</v>
      </c>
      <c r="F10714" s="9" t="e">
        <f>INDEX(#REF!:#REF!,MATCH($D10714,#REF!:#REF!,0),MATCH(#REF!,#REF!:#REF!,0))</f>
        <v>#REF!</v>
      </c>
    </row>
    <row r="10715" spans="1:6" ht="16.5" x14ac:dyDescent="0.3">
      <c r="A10715" s="9" t="s">
        <v>11610</v>
      </c>
      <c r="B10715" s="9" t="s">
        <v>2409</v>
      </c>
      <c r="C10715" s="10">
        <v>43536</v>
      </c>
      <c r="D10715" s="9">
        <v>1014658829</v>
      </c>
      <c r="E10715" s="9" t="e">
        <f>INDEX(#REF!:#REF!,MATCH($D10715,#REF!:#REF!,0),MATCH(#REF!,#REF!:#REF!,0))</f>
        <v>#REF!</v>
      </c>
      <c r="F10715" s="9" t="e">
        <f>INDEX(#REF!:#REF!,MATCH($D10715,#REF!:#REF!,0),MATCH(#REF!,#REF!:#REF!,0))</f>
        <v>#REF!</v>
      </c>
    </row>
    <row r="10716" spans="1:6" ht="16.5" x14ac:dyDescent="0.3">
      <c r="A10716" s="9" t="s">
        <v>11609</v>
      </c>
      <c r="B10716" s="9" t="s">
        <v>2112</v>
      </c>
      <c r="C10716" s="10">
        <v>10069</v>
      </c>
      <c r="D10716" s="9">
        <v>965285472</v>
      </c>
      <c r="E10716" s="9" t="e">
        <f>INDEX(#REF!:#REF!,MATCH($D10716,#REF!:#REF!,0),MATCH(#REF!,#REF!:#REF!,0))</f>
        <v>#REF!</v>
      </c>
      <c r="F10716" s="9" t="e">
        <f>INDEX(#REF!:#REF!,MATCH($D10716,#REF!:#REF!,0),MATCH(#REF!,#REF!:#REF!,0))</f>
        <v>#REF!</v>
      </c>
    </row>
    <row r="10717" spans="1:6" ht="16.5" x14ac:dyDescent="0.3">
      <c r="A10717" s="9" t="s">
        <v>11608</v>
      </c>
      <c r="B10717" s="9" t="s">
        <v>2704</v>
      </c>
      <c r="C10717" s="10">
        <v>40220</v>
      </c>
      <c r="D10717" s="9">
        <v>9597202352</v>
      </c>
      <c r="E10717" s="9" t="e">
        <f>INDEX(#REF!:#REF!,MATCH($D10717,#REF!:#REF!,0),MATCH(#REF!,#REF!:#REF!,0))</f>
        <v>#REF!</v>
      </c>
      <c r="F10717" s="9" t="e">
        <f>INDEX(#REF!:#REF!,MATCH($D10717,#REF!:#REF!,0),MATCH(#REF!,#REF!:#REF!,0))</f>
        <v>#REF!</v>
      </c>
    </row>
    <row r="10718" spans="1:6" ht="16.5" x14ac:dyDescent="0.3">
      <c r="A10718" s="9" t="s">
        <v>11607</v>
      </c>
      <c r="B10718" s="9" t="s">
        <v>2481</v>
      </c>
      <c r="C10718" s="10">
        <v>30013</v>
      </c>
      <c r="D10718" s="9">
        <v>5186660353</v>
      </c>
      <c r="E10718" s="9" t="e">
        <f>INDEX(#REF!:#REF!,MATCH($D10718,#REF!:#REF!,0),MATCH(#REF!,#REF!:#REF!,0))</f>
        <v>#REF!</v>
      </c>
      <c r="F10718" s="9" t="e">
        <f>INDEX(#REF!:#REF!,MATCH($D10718,#REF!:#REF!,0),MATCH(#REF!,#REF!:#REF!,0))</f>
        <v>#REF!</v>
      </c>
    </row>
    <row r="10719" spans="1:6" ht="16.5" x14ac:dyDescent="0.3">
      <c r="A10719" s="9" t="s">
        <v>11606</v>
      </c>
      <c r="B10719" s="9" t="s">
        <v>2762</v>
      </c>
      <c r="C10719" s="10">
        <v>24597</v>
      </c>
      <c r="D10719" s="9">
        <v>679204083</v>
      </c>
      <c r="E10719" s="9" t="e">
        <f>INDEX(#REF!:#REF!,MATCH($D10719,#REF!:#REF!,0),MATCH(#REF!,#REF!:#REF!,0))</f>
        <v>#REF!</v>
      </c>
      <c r="F10719" s="9" t="e">
        <f>INDEX(#REF!:#REF!,MATCH($D10719,#REF!:#REF!,0),MATCH(#REF!,#REF!:#REF!,0))</f>
        <v>#REF!</v>
      </c>
    </row>
    <row r="10720" spans="1:6" ht="16.5" x14ac:dyDescent="0.3">
      <c r="A10720" s="9" t="s">
        <v>11605</v>
      </c>
      <c r="B10720" s="9" t="s">
        <v>2149</v>
      </c>
      <c r="C10720" s="10">
        <v>16450</v>
      </c>
      <c r="D10720" s="9">
        <v>2599557828</v>
      </c>
      <c r="E10720" s="9" t="e">
        <f>INDEX(#REF!:#REF!,MATCH($D10720,#REF!:#REF!,0),MATCH(#REF!,#REF!:#REF!,0))</f>
        <v>#REF!</v>
      </c>
      <c r="F10720" s="9" t="e">
        <f>INDEX(#REF!:#REF!,MATCH($D10720,#REF!:#REF!,0),MATCH(#REF!,#REF!:#REF!,0))</f>
        <v>#REF!</v>
      </c>
    </row>
    <row r="10721" spans="1:6" ht="16.5" x14ac:dyDescent="0.3">
      <c r="A10721" s="9" t="s">
        <v>11604</v>
      </c>
      <c r="B10721" s="9" t="s">
        <v>2284</v>
      </c>
      <c r="C10721" s="10">
        <v>46983</v>
      </c>
      <c r="D10721" s="9">
        <v>7912639675</v>
      </c>
      <c r="E10721" s="9" t="e">
        <f>INDEX(#REF!:#REF!,MATCH($D10721,#REF!:#REF!,0),MATCH(#REF!,#REF!:#REF!,0))</f>
        <v>#REF!</v>
      </c>
      <c r="F10721" s="9" t="e">
        <f>INDEX(#REF!:#REF!,MATCH($D10721,#REF!:#REF!,0),MATCH(#REF!,#REF!:#REF!,0))</f>
        <v>#REF!</v>
      </c>
    </row>
    <row r="10722" spans="1:6" ht="16.5" x14ac:dyDescent="0.3">
      <c r="A10722" s="9" t="s">
        <v>11603</v>
      </c>
      <c r="B10722" s="9" t="s">
        <v>2532</v>
      </c>
      <c r="C10722" s="10">
        <v>19759</v>
      </c>
      <c r="D10722" s="9">
        <v>1053331541</v>
      </c>
      <c r="E10722" s="9" t="e">
        <f>INDEX(#REF!:#REF!,MATCH($D10722,#REF!:#REF!,0),MATCH(#REF!,#REF!:#REF!,0))</f>
        <v>#REF!</v>
      </c>
      <c r="F10722" s="9" t="e">
        <f>INDEX(#REF!:#REF!,MATCH($D10722,#REF!:#REF!,0),MATCH(#REF!,#REF!:#REF!,0))</f>
        <v>#REF!</v>
      </c>
    </row>
    <row r="10723" spans="1:6" ht="16.5" x14ac:dyDescent="0.3">
      <c r="A10723" s="9" t="s">
        <v>11602</v>
      </c>
      <c r="B10723" s="9" t="s">
        <v>2505</v>
      </c>
      <c r="C10723" s="10">
        <v>40736</v>
      </c>
      <c r="D10723" s="9">
        <v>8519669638</v>
      </c>
      <c r="E10723" s="9" t="e">
        <f>INDEX(#REF!:#REF!,MATCH($D10723,#REF!:#REF!,0),MATCH(#REF!,#REF!:#REF!,0))</f>
        <v>#REF!</v>
      </c>
      <c r="F10723" s="9" t="e">
        <f>INDEX(#REF!:#REF!,MATCH($D10723,#REF!:#REF!,0),MATCH(#REF!,#REF!:#REF!,0))</f>
        <v>#REF!</v>
      </c>
    </row>
    <row r="10724" spans="1:6" ht="16.5" x14ac:dyDescent="0.3">
      <c r="A10724" s="9" t="s">
        <v>11601</v>
      </c>
      <c r="B10724" s="9" t="s">
        <v>2179</v>
      </c>
      <c r="C10724" s="10">
        <v>24617</v>
      </c>
      <c r="D10724" s="9">
        <v>3772653790</v>
      </c>
      <c r="E10724" s="9" t="e">
        <f>INDEX(#REF!:#REF!,MATCH($D10724,#REF!:#REF!,0),MATCH(#REF!,#REF!:#REF!,0))</f>
        <v>#REF!</v>
      </c>
      <c r="F10724" s="9" t="e">
        <f>INDEX(#REF!:#REF!,MATCH($D10724,#REF!:#REF!,0),MATCH(#REF!,#REF!:#REF!,0))</f>
        <v>#REF!</v>
      </c>
    </row>
    <row r="10725" spans="1:6" ht="16.5" x14ac:dyDescent="0.3">
      <c r="A10725" s="9" t="s">
        <v>11600</v>
      </c>
      <c r="B10725" s="9" t="s">
        <v>2835</v>
      </c>
      <c r="C10725" s="10">
        <v>56344</v>
      </c>
      <c r="D10725" s="9">
        <v>4482855448</v>
      </c>
      <c r="E10725" s="9" t="e">
        <f>INDEX(#REF!:#REF!,MATCH($D10725,#REF!:#REF!,0),MATCH(#REF!,#REF!:#REF!,0))</f>
        <v>#REF!</v>
      </c>
      <c r="F10725" s="9" t="e">
        <f>INDEX(#REF!:#REF!,MATCH($D10725,#REF!:#REF!,0),MATCH(#REF!,#REF!:#REF!,0))</f>
        <v>#REF!</v>
      </c>
    </row>
    <row r="10726" spans="1:6" ht="16.5" x14ac:dyDescent="0.3">
      <c r="A10726" s="9" t="s">
        <v>11599</v>
      </c>
      <c r="B10726" s="9" t="s">
        <v>2077</v>
      </c>
      <c r="C10726" s="10">
        <v>22159</v>
      </c>
      <c r="D10726" s="9">
        <v>481875921</v>
      </c>
      <c r="E10726" s="9" t="e">
        <f>INDEX(#REF!:#REF!,MATCH($D10726,#REF!:#REF!,0),MATCH(#REF!,#REF!:#REF!,0))</f>
        <v>#REF!</v>
      </c>
      <c r="F10726" s="9" t="e">
        <f>INDEX(#REF!:#REF!,MATCH($D10726,#REF!:#REF!,0),MATCH(#REF!,#REF!:#REF!,0))</f>
        <v>#REF!</v>
      </c>
    </row>
    <row r="10727" spans="1:6" ht="16.5" x14ac:dyDescent="0.3">
      <c r="A10727" s="9" t="s">
        <v>11598</v>
      </c>
      <c r="B10727" s="9" t="s">
        <v>3187</v>
      </c>
      <c r="C10727" s="10">
        <v>28204</v>
      </c>
      <c r="D10727" s="9">
        <v>146065492</v>
      </c>
      <c r="E10727" s="9" t="e">
        <f>INDEX(#REF!:#REF!,MATCH($D10727,#REF!:#REF!,0),MATCH(#REF!,#REF!:#REF!,0))</f>
        <v>#REF!</v>
      </c>
      <c r="F10727" s="9" t="e">
        <f>INDEX(#REF!:#REF!,MATCH($D10727,#REF!:#REF!,0),MATCH(#REF!,#REF!:#REF!,0))</f>
        <v>#REF!</v>
      </c>
    </row>
    <row r="10728" spans="1:6" ht="16.5" x14ac:dyDescent="0.3">
      <c r="A10728" s="9" t="s">
        <v>11597</v>
      </c>
      <c r="B10728" s="9" t="s">
        <v>1953</v>
      </c>
      <c r="C10728" s="10">
        <v>36991</v>
      </c>
      <c r="D10728" s="9">
        <v>4150450668</v>
      </c>
      <c r="E10728" s="9" t="e">
        <f>INDEX(#REF!:#REF!,MATCH($D10728,#REF!:#REF!,0),MATCH(#REF!,#REF!:#REF!,0))</f>
        <v>#REF!</v>
      </c>
      <c r="F10728" s="9" t="e">
        <f>INDEX(#REF!:#REF!,MATCH($D10728,#REF!:#REF!,0),MATCH(#REF!,#REF!:#REF!,0))</f>
        <v>#REF!</v>
      </c>
    </row>
    <row r="10729" spans="1:6" ht="16.5" x14ac:dyDescent="0.3">
      <c r="A10729" s="9" t="s">
        <v>11596</v>
      </c>
      <c r="B10729" s="9" t="s">
        <v>2662</v>
      </c>
      <c r="C10729" s="10">
        <v>35250</v>
      </c>
      <c r="D10729" s="9">
        <v>9095573850</v>
      </c>
      <c r="E10729" s="9" t="e">
        <f>INDEX(#REF!:#REF!,MATCH($D10729,#REF!:#REF!,0),MATCH(#REF!,#REF!:#REF!,0))</f>
        <v>#REF!</v>
      </c>
      <c r="F10729" s="9" t="e">
        <f>INDEX(#REF!:#REF!,MATCH($D10729,#REF!:#REF!,0),MATCH(#REF!,#REF!:#REF!,0))</f>
        <v>#REF!</v>
      </c>
    </row>
    <row r="10730" spans="1:6" ht="16.5" x14ac:dyDescent="0.3">
      <c r="A10730" s="9" t="s">
        <v>11595</v>
      </c>
      <c r="B10730" s="9" t="s">
        <v>2537</v>
      </c>
      <c r="C10730" s="10">
        <v>49182</v>
      </c>
      <c r="D10730" s="9">
        <v>4184483038</v>
      </c>
      <c r="E10730" s="9" t="e">
        <f>INDEX(#REF!:#REF!,MATCH($D10730,#REF!:#REF!,0),MATCH(#REF!,#REF!:#REF!,0))</f>
        <v>#REF!</v>
      </c>
      <c r="F10730" s="9" t="e">
        <f>INDEX(#REF!:#REF!,MATCH($D10730,#REF!:#REF!,0),MATCH(#REF!,#REF!:#REF!,0))</f>
        <v>#REF!</v>
      </c>
    </row>
    <row r="10731" spans="1:6" ht="16.5" x14ac:dyDescent="0.3">
      <c r="A10731" s="9" t="s">
        <v>11594</v>
      </c>
      <c r="B10731" s="9" t="s">
        <v>1975</v>
      </c>
      <c r="C10731" s="10">
        <v>18894</v>
      </c>
      <c r="D10731" s="9">
        <v>2592292012</v>
      </c>
      <c r="E10731" s="9" t="e">
        <f>INDEX(#REF!:#REF!,MATCH($D10731,#REF!:#REF!,0),MATCH(#REF!,#REF!:#REF!,0))</f>
        <v>#REF!</v>
      </c>
      <c r="F10731" s="9" t="e">
        <f>INDEX(#REF!:#REF!,MATCH($D10731,#REF!:#REF!,0),MATCH(#REF!,#REF!:#REF!,0))</f>
        <v>#REF!</v>
      </c>
    </row>
    <row r="10732" spans="1:6" ht="16.5" x14ac:dyDescent="0.3">
      <c r="A10732" s="9" t="s">
        <v>11593</v>
      </c>
      <c r="B10732" s="9" t="s">
        <v>3800</v>
      </c>
      <c r="C10732" s="10">
        <v>16072</v>
      </c>
      <c r="D10732" s="9">
        <v>1472093461</v>
      </c>
      <c r="E10732" s="9" t="e">
        <f>INDEX(#REF!:#REF!,MATCH($D10732,#REF!:#REF!,0),MATCH(#REF!,#REF!:#REF!,0))</f>
        <v>#REF!</v>
      </c>
      <c r="F10732" s="9" t="e">
        <f>INDEX(#REF!:#REF!,MATCH($D10732,#REF!:#REF!,0),MATCH(#REF!,#REF!:#REF!,0))</f>
        <v>#REF!</v>
      </c>
    </row>
    <row r="10733" spans="1:6" ht="16.5" x14ac:dyDescent="0.3">
      <c r="A10733" s="9" t="s">
        <v>11592</v>
      </c>
      <c r="B10733" s="9" t="s">
        <v>2336</v>
      </c>
      <c r="C10733" s="10">
        <v>16020</v>
      </c>
      <c r="D10733" s="9">
        <v>544760832</v>
      </c>
      <c r="E10733" s="9" t="e">
        <f>INDEX(#REF!:#REF!,MATCH($D10733,#REF!:#REF!,0),MATCH(#REF!,#REF!:#REF!,0))</f>
        <v>#REF!</v>
      </c>
      <c r="F10733" s="9" t="e">
        <f>INDEX(#REF!:#REF!,MATCH($D10733,#REF!:#REF!,0),MATCH(#REF!,#REF!:#REF!,0))</f>
        <v>#REF!</v>
      </c>
    </row>
    <row r="10734" spans="1:6" ht="16.5" x14ac:dyDescent="0.3">
      <c r="A10734" s="9" t="s">
        <v>11591</v>
      </c>
      <c r="B10734" s="9" t="s">
        <v>2468</v>
      </c>
      <c r="C10734" s="10">
        <v>40248</v>
      </c>
      <c r="D10734" s="9">
        <v>7645724897</v>
      </c>
      <c r="E10734" s="9" t="e">
        <f>INDEX(#REF!:#REF!,MATCH($D10734,#REF!:#REF!,0),MATCH(#REF!,#REF!:#REF!,0))</f>
        <v>#REF!</v>
      </c>
      <c r="F10734" s="9" t="e">
        <f>INDEX(#REF!:#REF!,MATCH($D10734,#REF!:#REF!,0),MATCH(#REF!,#REF!:#REF!,0))</f>
        <v>#REF!</v>
      </c>
    </row>
    <row r="10735" spans="1:6" ht="16.5" x14ac:dyDescent="0.3">
      <c r="A10735" s="9" t="s">
        <v>11590</v>
      </c>
      <c r="B10735" s="9" t="s">
        <v>2123</v>
      </c>
      <c r="C10735" s="10">
        <v>59770</v>
      </c>
      <c r="D10735" s="9">
        <v>2070860833</v>
      </c>
      <c r="E10735" s="9" t="e">
        <f>INDEX(#REF!:#REF!,MATCH($D10735,#REF!:#REF!,0),MATCH(#REF!,#REF!:#REF!,0))</f>
        <v>#REF!</v>
      </c>
      <c r="F10735" s="9" t="e">
        <f>INDEX(#REF!:#REF!,MATCH($D10735,#REF!:#REF!,0),MATCH(#REF!,#REF!:#REF!,0))</f>
        <v>#REF!</v>
      </c>
    </row>
    <row r="10736" spans="1:6" ht="16.5" x14ac:dyDescent="0.3">
      <c r="A10736" s="9" t="s">
        <v>11589</v>
      </c>
      <c r="B10736" s="9" t="s">
        <v>1993</v>
      </c>
      <c r="C10736" s="10">
        <v>11696</v>
      </c>
      <c r="D10736" s="9">
        <v>62571575</v>
      </c>
      <c r="E10736" s="9" t="e">
        <f>INDEX(#REF!:#REF!,MATCH($D10736,#REF!:#REF!,0),MATCH(#REF!,#REF!:#REF!,0))</f>
        <v>#REF!</v>
      </c>
      <c r="F10736" s="9" t="e">
        <f>INDEX(#REF!:#REF!,MATCH($D10736,#REF!:#REF!,0),MATCH(#REF!,#REF!:#REF!,0))</f>
        <v>#REF!</v>
      </c>
    </row>
    <row r="10737" spans="1:6" ht="16.5" x14ac:dyDescent="0.3">
      <c r="A10737" s="9" t="s">
        <v>11588</v>
      </c>
      <c r="B10737" s="9" t="s">
        <v>2870</v>
      </c>
      <c r="C10737" s="10">
        <v>58643</v>
      </c>
      <c r="D10737" s="9">
        <v>304906506</v>
      </c>
      <c r="E10737" s="9" t="e">
        <f>INDEX(#REF!:#REF!,MATCH($D10737,#REF!:#REF!,0),MATCH(#REF!,#REF!:#REF!,0))</f>
        <v>#REF!</v>
      </c>
      <c r="F10737" s="9" t="e">
        <f>INDEX(#REF!:#REF!,MATCH($D10737,#REF!:#REF!,0),MATCH(#REF!,#REF!:#REF!,0))</f>
        <v>#REF!</v>
      </c>
    </row>
    <row r="10738" spans="1:6" ht="16.5" x14ac:dyDescent="0.3">
      <c r="A10738" s="9" t="s">
        <v>11587</v>
      </c>
      <c r="B10738" s="9" t="s">
        <v>2001</v>
      </c>
      <c r="C10738" s="10">
        <v>47145</v>
      </c>
      <c r="D10738" s="9">
        <v>858481901</v>
      </c>
      <c r="E10738" s="9" t="e">
        <f>INDEX(#REF!:#REF!,MATCH($D10738,#REF!:#REF!,0),MATCH(#REF!,#REF!:#REF!,0))</f>
        <v>#REF!</v>
      </c>
      <c r="F10738" s="9" t="e">
        <f>INDEX(#REF!:#REF!,MATCH($D10738,#REF!:#REF!,0),MATCH(#REF!,#REF!:#REF!,0))</f>
        <v>#REF!</v>
      </c>
    </row>
    <row r="10739" spans="1:6" ht="16.5" x14ac:dyDescent="0.3">
      <c r="A10739" s="9" t="s">
        <v>11586</v>
      </c>
      <c r="B10739" s="9" t="s">
        <v>2129</v>
      </c>
      <c r="C10739" s="10">
        <v>40538</v>
      </c>
      <c r="D10739" s="9">
        <v>4453705328</v>
      </c>
      <c r="E10739" s="9" t="e">
        <f>INDEX(#REF!:#REF!,MATCH($D10739,#REF!:#REF!,0),MATCH(#REF!,#REF!:#REF!,0))</f>
        <v>#REF!</v>
      </c>
      <c r="F10739" s="9" t="e">
        <f>INDEX(#REF!:#REF!,MATCH($D10739,#REF!:#REF!,0),MATCH(#REF!,#REF!:#REF!,0))</f>
        <v>#REF!</v>
      </c>
    </row>
    <row r="10740" spans="1:6" ht="16.5" x14ac:dyDescent="0.3">
      <c r="A10740" s="9" t="s">
        <v>11585</v>
      </c>
      <c r="B10740" s="9" t="s">
        <v>3275</v>
      </c>
      <c r="C10740" s="10">
        <v>22413</v>
      </c>
      <c r="D10740" s="9">
        <v>806065796</v>
      </c>
      <c r="E10740" s="9" t="e">
        <f>INDEX(#REF!:#REF!,MATCH($D10740,#REF!:#REF!,0),MATCH(#REF!,#REF!:#REF!,0))</f>
        <v>#REF!</v>
      </c>
      <c r="F10740" s="9" t="e">
        <f>INDEX(#REF!:#REF!,MATCH($D10740,#REF!:#REF!,0),MATCH(#REF!,#REF!:#REF!,0))</f>
        <v>#REF!</v>
      </c>
    </row>
    <row r="10741" spans="1:6" ht="16.5" x14ac:dyDescent="0.3">
      <c r="A10741" s="9" t="s">
        <v>11584</v>
      </c>
      <c r="B10741" s="9" t="s">
        <v>2219</v>
      </c>
      <c r="C10741" s="10">
        <v>53367</v>
      </c>
      <c r="D10741" s="9">
        <v>959209328</v>
      </c>
      <c r="E10741" s="9" t="e">
        <f>INDEX(#REF!:#REF!,MATCH($D10741,#REF!:#REF!,0),MATCH(#REF!,#REF!:#REF!,0))</f>
        <v>#REF!</v>
      </c>
      <c r="F10741" s="9" t="e">
        <f>INDEX(#REF!:#REF!,MATCH($D10741,#REF!:#REF!,0),MATCH(#REF!,#REF!:#REF!,0))</f>
        <v>#REF!</v>
      </c>
    </row>
    <row r="10742" spans="1:6" ht="16.5" x14ac:dyDescent="0.3">
      <c r="A10742" s="9" t="s">
        <v>11583</v>
      </c>
      <c r="B10742" s="9" t="s">
        <v>2635</v>
      </c>
      <c r="C10742" s="10">
        <v>36093</v>
      </c>
      <c r="D10742" s="9">
        <v>601779371</v>
      </c>
      <c r="E10742" s="9" t="e">
        <f>INDEX(#REF!:#REF!,MATCH($D10742,#REF!:#REF!,0),MATCH(#REF!,#REF!:#REF!,0))</f>
        <v>#REF!</v>
      </c>
      <c r="F10742" s="9" t="e">
        <f>INDEX(#REF!:#REF!,MATCH($D10742,#REF!:#REF!,0),MATCH(#REF!,#REF!:#REF!,0))</f>
        <v>#REF!</v>
      </c>
    </row>
    <row r="10743" spans="1:6" ht="16.5" x14ac:dyDescent="0.3">
      <c r="A10743" s="9" t="s">
        <v>11582</v>
      </c>
      <c r="B10743" s="9" t="s">
        <v>3079</v>
      </c>
      <c r="C10743" s="10">
        <v>48834</v>
      </c>
      <c r="D10743" s="9">
        <v>8017115954</v>
      </c>
      <c r="E10743" s="9" t="e">
        <f>INDEX(#REF!:#REF!,MATCH($D10743,#REF!:#REF!,0),MATCH(#REF!,#REF!:#REF!,0))</f>
        <v>#REF!</v>
      </c>
      <c r="F10743" s="9" t="e">
        <f>INDEX(#REF!:#REF!,MATCH($D10743,#REF!:#REF!,0),MATCH(#REF!,#REF!:#REF!,0))</f>
        <v>#REF!</v>
      </c>
    </row>
    <row r="10744" spans="1:6" ht="16.5" x14ac:dyDescent="0.3">
      <c r="A10744" s="9" t="s">
        <v>11581</v>
      </c>
      <c r="B10744" s="9" t="s">
        <v>2379</v>
      </c>
      <c r="C10744" s="10">
        <v>21145</v>
      </c>
      <c r="D10744" s="9">
        <v>2280674246</v>
      </c>
      <c r="E10744" s="9" t="e">
        <f>INDEX(#REF!:#REF!,MATCH($D10744,#REF!:#REF!,0),MATCH(#REF!,#REF!:#REF!,0))</f>
        <v>#REF!</v>
      </c>
      <c r="F10744" s="9" t="e">
        <f>INDEX(#REF!:#REF!,MATCH($D10744,#REF!:#REF!,0),MATCH(#REF!,#REF!:#REF!,0))</f>
        <v>#REF!</v>
      </c>
    </row>
    <row r="10745" spans="1:6" ht="16.5" x14ac:dyDescent="0.3">
      <c r="A10745" s="9" t="s">
        <v>11580</v>
      </c>
      <c r="B10745" s="9" t="s">
        <v>2085</v>
      </c>
      <c r="C10745" s="10">
        <v>49026</v>
      </c>
      <c r="D10745" s="9">
        <v>2012142672</v>
      </c>
      <c r="E10745" s="9" t="e">
        <f>INDEX(#REF!:#REF!,MATCH($D10745,#REF!:#REF!,0),MATCH(#REF!,#REF!:#REF!,0))</f>
        <v>#REF!</v>
      </c>
      <c r="F10745" s="9" t="e">
        <f>INDEX(#REF!:#REF!,MATCH($D10745,#REF!:#REF!,0),MATCH(#REF!,#REF!:#REF!,0))</f>
        <v>#REF!</v>
      </c>
    </row>
    <row r="10746" spans="1:6" ht="16.5" x14ac:dyDescent="0.3">
      <c r="A10746" s="9" t="s">
        <v>11579</v>
      </c>
      <c r="B10746" s="9" t="s">
        <v>3372</v>
      </c>
      <c r="C10746" s="10">
        <v>30748</v>
      </c>
      <c r="D10746" s="9">
        <v>3524504531</v>
      </c>
      <c r="E10746" s="9" t="e">
        <f>INDEX(#REF!:#REF!,MATCH($D10746,#REF!:#REF!,0),MATCH(#REF!,#REF!:#REF!,0))</f>
        <v>#REF!</v>
      </c>
      <c r="F10746" s="9" t="e">
        <f>INDEX(#REF!:#REF!,MATCH($D10746,#REF!:#REF!,0),MATCH(#REF!,#REF!:#REF!,0))</f>
        <v>#REF!</v>
      </c>
    </row>
    <row r="10747" spans="1:6" ht="16.5" x14ac:dyDescent="0.3">
      <c r="A10747" s="9" t="s">
        <v>11578</v>
      </c>
      <c r="B10747" s="9" t="s">
        <v>2555</v>
      </c>
      <c r="C10747" s="10">
        <v>32767</v>
      </c>
      <c r="D10747" s="9">
        <v>959209328</v>
      </c>
      <c r="E10747" s="9" t="e">
        <f>INDEX(#REF!:#REF!,MATCH($D10747,#REF!:#REF!,0),MATCH(#REF!,#REF!:#REF!,0))</f>
        <v>#REF!</v>
      </c>
      <c r="F10747" s="9" t="e">
        <f>INDEX(#REF!:#REF!,MATCH($D10747,#REF!:#REF!,0),MATCH(#REF!,#REF!:#REF!,0))</f>
        <v>#REF!</v>
      </c>
    </row>
    <row r="10748" spans="1:6" ht="16.5" x14ac:dyDescent="0.3">
      <c r="A10748" s="9" t="s">
        <v>11577</v>
      </c>
      <c r="B10748" s="9" t="s">
        <v>2667</v>
      </c>
      <c r="C10748" s="10">
        <v>32973</v>
      </c>
      <c r="D10748" s="9">
        <v>1518783783</v>
      </c>
      <c r="E10748" s="9" t="e">
        <f>INDEX(#REF!:#REF!,MATCH($D10748,#REF!:#REF!,0),MATCH(#REF!,#REF!:#REF!,0))</f>
        <v>#REF!</v>
      </c>
      <c r="F10748" s="9" t="e">
        <f>INDEX(#REF!:#REF!,MATCH($D10748,#REF!:#REF!,0),MATCH(#REF!,#REF!:#REF!,0))</f>
        <v>#REF!</v>
      </c>
    </row>
    <row r="10749" spans="1:6" ht="16.5" x14ac:dyDescent="0.3">
      <c r="A10749" s="9" t="s">
        <v>11576</v>
      </c>
      <c r="B10749" s="9" t="s">
        <v>2087</v>
      </c>
      <c r="C10749" s="10">
        <v>11303</v>
      </c>
      <c r="D10749" s="9">
        <v>3379645060</v>
      </c>
      <c r="E10749" s="9" t="e">
        <f>INDEX(#REF!:#REF!,MATCH($D10749,#REF!:#REF!,0),MATCH(#REF!,#REF!:#REF!,0))</f>
        <v>#REF!</v>
      </c>
      <c r="F10749" s="9" t="e">
        <f>INDEX(#REF!:#REF!,MATCH($D10749,#REF!:#REF!,0),MATCH(#REF!,#REF!:#REF!,0))</f>
        <v>#REF!</v>
      </c>
    </row>
    <row r="10750" spans="1:6" ht="16.5" x14ac:dyDescent="0.3">
      <c r="A10750" s="9" t="s">
        <v>11575</v>
      </c>
      <c r="B10750" s="9" t="s">
        <v>2163</v>
      </c>
      <c r="C10750" s="10">
        <v>52040</v>
      </c>
      <c r="D10750" s="9">
        <v>6279928705</v>
      </c>
      <c r="E10750" s="9" t="e">
        <f>INDEX(#REF!:#REF!,MATCH($D10750,#REF!:#REF!,0),MATCH(#REF!,#REF!:#REF!,0))</f>
        <v>#REF!</v>
      </c>
      <c r="F10750" s="9" t="e">
        <f>INDEX(#REF!:#REF!,MATCH($D10750,#REF!:#REF!,0),MATCH(#REF!,#REF!:#REF!,0))</f>
        <v>#REF!</v>
      </c>
    </row>
    <row r="10751" spans="1:6" ht="16.5" x14ac:dyDescent="0.3">
      <c r="A10751" s="9" t="s">
        <v>11574</v>
      </c>
      <c r="B10751" s="9" t="s">
        <v>1981</v>
      </c>
      <c r="C10751" s="10">
        <v>39403</v>
      </c>
      <c r="D10751" s="9">
        <v>7007279686</v>
      </c>
      <c r="E10751" s="9" t="e">
        <f>INDEX(#REF!:#REF!,MATCH($D10751,#REF!:#REF!,0),MATCH(#REF!,#REF!:#REF!,0))</f>
        <v>#REF!</v>
      </c>
      <c r="F10751" s="9" t="e">
        <f>INDEX(#REF!:#REF!,MATCH($D10751,#REF!:#REF!,0),MATCH(#REF!,#REF!:#REF!,0))</f>
        <v>#REF!</v>
      </c>
    </row>
    <row r="10752" spans="1:6" ht="16.5" x14ac:dyDescent="0.3">
      <c r="A10752" s="9" t="s">
        <v>11573</v>
      </c>
      <c r="B10752" s="9" t="s">
        <v>2505</v>
      </c>
      <c r="C10752" s="10">
        <v>10947</v>
      </c>
      <c r="D10752" s="9">
        <v>4698538416</v>
      </c>
      <c r="E10752" s="9" t="e">
        <f>INDEX(#REF!:#REF!,MATCH($D10752,#REF!:#REF!,0),MATCH(#REF!,#REF!:#REF!,0))</f>
        <v>#REF!</v>
      </c>
      <c r="F10752" s="9" t="e">
        <f>INDEX(#REF!:#REF!,MATCH($D10752,#REF!:#REF!,0),MATCH(#REF!,#REF!:#REF!,0))</f>
        <v>#REF!</v>
      </c>
    </row>
    <row r="10753" spans="1:6" ht="16.5" x14ac:dyDescent="0.3">
      <c r="A10753" s="9" t="s">
        <v>11572</v>
      </c>
      <c r="B10753" s="9" t="s">
        <v>2183</v>
      </c>
      <c r="C10753" s="10">
        <v>54772</v>
      </c>
      <c r="D10753" s="9">
        <v>6041314951</v>
      </c>
      <c r="E10753" s="9" t="e">
        <f>INDEX(#REF!:#REF!,MATCH($D10753,#REF!:#REF!,0),MATCH(#REF!,#REF!:#REF!,0))</f>
        <v>#REF!</v>
      </c>
      <c r="F10753" s="9" t="e">
        <f>INDEX(#REF!:#REF!,MATCH($D10753,#REF!:#REF!,0),MATCH(#REF!,#REF!:#REF!,0))</f>
        <v>#REF!</v>
      </c>
    </row>
    <row r="10754" spans="1:6" ht="16.5" x14ac:dyDescent="0.3">
      <c r="A10754" s="9" t="s">
        <v>11571</v>
      </c>
      <c r="B10754" s="9" t="s">
        <v>2208</v>
      </c>
      <c r="C10754" s="10">
        <v>13613</v>
      </c>
      <c r="D10754" s="9">
        <v>5837066497</v>
      </c>
      <c r="E10754" s="9" t="e">
        <f>INDEX(#REF!:#REF!,MATCH($D10754,#REF!:#REF!,0),MATCH(#REF!,#REF!:#REF!,0))</f>
        <v>#REF!</v>
      </c>
      <c r="F10754" s="9" t="e">
        <f>INDEX(#REF!:#REF!,MATCH($D10754,#REF!:#REF!,0),MATCH(#REF!,#REF!:#REF!,0))</f>
        <v>#REF!</v>
      </c>
    </row>
    <row r="10755" spans="1:6" ht="16.5" x14ac:dyDescent="0.3">
      <c r="A10755" s="9" t="s">
        <v>11570</v>
      </c>
      <c r="B10755" s="9" t="s">
        <v>2793</v>
      </c>
      <c r="C10755" s="10">
        <v>34965</v>
      </c>
      <c r="D10755" s="9">
        <v>4783377790</v>
      </c>
      <c r="E10755" s="9" t="e">
        <f>INDEX(#REF!:#REF!,MATCH($D10755,#REF!:#REF!,0),MATCH(#REF!,#REF!:#REF!,0))</f>
        <v>#REF!</v>
      </c>
      <c r="F10755" s="9" t="e">
        <f>INDEX(#REF!:#REF!,MATCH($D10755,#REF!:#REF!,0),MATCH(#REF!,#REF!:#REF!,0))</f>
        <v>#REF!</v>
      </c>
    </row>
    <row r="10756" spans="1:6" ht="16.5" x14ac:dyDescent="0.3">
      <c r="A10756" s="9" t="s">
        <v>11569</v>
      </c>
      <c r="B10756" s="9" t="s">
        <v>3200</v>
      </c>
      <c r="C10756" s="10">
        <v>58771</v>
      </c>
      <c r="D10756" s="9">
        <v>960994726</v>
      </c>
      <c r="E10756" s="9" t="e">
        <f>INDEX(#REF!:#REF!,MATCH($D10756,#REF!:#REF!,0),MATCH(#REF!,#REF!:#REF!,0))</f>
        <v>#REF!</v>
      </c>
      <c r="F10756" s="9" t="e">
        <f>INDEX(#REF!:#REF!,MATCH($D10756,#REF!:#REF!,0),MATCH(#REF!,#REF!:#REF!,0))</f>
        <v>#REF!</v>
      </c>
    </row>
    <row r="10757" spans="1:6" ht="16.5" x14ac:dyDescent="0.3">
      <c r="A10757" s="9" t="s">
        <v>11568</v>
      </c>
      <c r="B10757" s="9" t="s">
        <v>2158</v>
      </c>
      <c r="C10757" s="10">
        <v>20079</v>
      </c>
      <c r="D10757" s="9">
        <v>7098438871</v>
      </c>
      <c r="E10757" s="9" t="e">
        <f>INDEX(#REF!:#REF!,MATCH($D10757,#REF!:#REF!,0),MATCH(#REF!,#REF!:#REF!,0))</f>
        <v>#REF!</v>
      </c>
      <c r="F10757" s="9" t="e">
        <f>INDEX(#REF!:#REF!,MATCH($D10757,#REF!:#REF!,0),MATCH(#REF!,#REF!:#REF!,0))</f>
        <v>#REF!</v>
      </c>
    </row>
    <row r="10758" spans="1:6" ht="16.5" x14ac:dyDescent="0.3">
      <c r="A10758" s="9" t="s">
        <v>11567</v>
      </c>
      <c r="B10758" s="9" t="s">
        <v>2744</v>
      </c>
      <c r="C10758" s="10">
        <v>44823</v>
      </c>
      <c r="D10758" s="9">
        <v>9686840923</v>
      </c>
      <c r="E10758" s="9" t="e">
        <f>INDEX(#REF!:#REF!,MATCH($D10758,#REF!:#REF!,0),MATCH(#REF!,#REF!:#REF!,0))</f>
        <v>#REF!</v>
      </c>
      <c r="F10758" s="9" t="e">
        <f>INDEX(#REF!:#REF!,MATCH($D10758,#REF!:#REF!,0),MATCH(#REF!,#REF!:#REF!,0))</f>
        <v>#REF!</v>
      </c>
    </row>
    <row r="10759" spans="1:6" ht="16.5" x14ac:dyDescent="0.3">
      <c r="A10759" s="9" t="s">
        <v>11566</v>
      </c>
      <c r="B10759" s="9" t="s">
        <v>2013</v>
      </c>
      <c r="C10759" s="10">
        <v>54535</v>
      </c>
      <c r="D10759" s="9">
        <v>5479449389</v>
      </c>
      <c r="E10759" s="9" t="e">
        <f>INDEX(#REF!:#REF!,MATCH($D10759,#REF!:#REF!,0),MATCH(#REF!,#REF!:#REF!,0))</f>
        <v>#REF!</v>
      </c>
      <c r="F10759" s="9" t="e">
        <f>INDEX(#REF!:#REF!,MATCH($D10759,#REF!:#REF!,0),MATCH(#REF!,#REF!:#REF!,0))</f>
        <v>#REF!</v>
      </c>
    </row>
    <row r="10760" spans="1:6" ht="16.5" x14ac:dyDescent="0.3">
      <c r="A10760" s="9" t="s">
        <v>11565</v>
      </c>
      <c r="B10760" s="9" t="s">
        <v>2555</v>
      </c>
      <c r="C10760" s="10">
        <v>26969</v>
      </c>
      <c r="D10760" s="9">
        <v>1990335721</v>
      </c>
      <c r="E10760" s="9" t="e">
        <f>INDEX(#REF!:#REF!,MATCH($D10760,#REF!:#REF!,0),MATCH(#REF!,#REF!:#REF!,0))</f>
        <v>#REF!</v>
      </c>
      <c r="F10760" s="9" t="e">
        <f>INDEX(#REF!:#REF!,MATCH($D10760,#REF!:#REF!,0),MATCH(#REF!,#REF!:#REF!,0))</f>
        <v>#REF!</v>
      </c>
    </row>
    <row r="10761" spans="1:6" ht="16.5" x14ac:dyDescent="0.3">
      <c r="A10761" s="9" t="s">
        <v>11564</v>
      </c>
      <c r="B10761" s="9" t="s">
        <v>2300</v>
      </c>
      <c r="C10761" s="10">
        <v>52180</v>
      </c>
      <c r="D10761" s="9">
        <v>5561472151</v>
      </c>
      <c r="E10761" s="9" t="e">
        <f>INDEX(#REF!:#REF!,MATCH($D10761,#REF!:#REF!,0),MATCH(#REF!,#REF!:#REF!,0))</f>
        <v>#REF!</v>
      </c>
      <c r="F10761" s="9" t="e">
        <f>INDEX(#REF!:#REF!,MATCH($D10761,#REF!:#REF!,0),MATCH(#REF!,#REF!:#REF!,0))</f>
        <v>#REF!</v>
      </c>
    </row>
    <row r="10762" spans="1:6" ht="16.5" x14ac:dyDescent="0.3">
      <c r="A10762" s="9" t="s">
        <v>11563</v>
      </c>
      <c r="B10762" s="9" t="s">
        <v>2453</v>
      </c>
      <c r="C10762" s="10">
        <v>35795</v>
      </c>
      <c r="D10762" s="9">
        <v>5603330430</v>
      </c>
      <c r="E10762" s="9" t="e">
        <f>INDEX(#REF!:#REF!,MATCH($D10762,#REF!:#REF!,0),MATCH(#REF!,#REF!:#REF!,0))</f>
        <v>#REF!</v>
      </c>
      <c r="F10762" s="9" t="e">
        <f>INDEX(#REF!:#REF!,MATCH($D10762,#REF!:#REF!,0),MATCH(#REF!,#REF!:#REF!,0))</f>
        <v>#REF!</v>
      </c>
    </row>
    <row r="10763" spans="1:6" ht="16.5" x14ac:dyDescent="0.3">
      <c r="A10763" s="9" t="s">
        <v>11562</v>
      </c>
      <c r="B10763" s="9" t="s">
        <v>2541</v>
      </c>
      <c r="C10763" s="10">
        <v>36682</v>
      </c>
      <c r="D10763" s="9">
        <v>3670950885</v>
      </c>
      <c r="E10763" s="9" t="e">
        <f>INDEX(#REF!:#REF!,MATCH($D10763,#REF!:#REF!,0),MATCH(#REF!,#REF!:#REF!,0))</f>
        <v>#REF!</v>
      </c>
      <c r="F10763" s="9" t="e">
        <f>INDEX(#REF!:#REF!,MATCH($D10763,#REF!:#REF!,0),MATCH(#REF!,#REF!:#REF!,0))</f>
        <v>#REF!</v>
      </c>
    </row>
    <row r="10764" spans="1:6" ht="16.5" x14ac:dyDescent="0.3">
      <c r="A10764" s="9" t="s">
        <v>11561</v>
      </c>
      <c r="B10764" s="9" t="s">
        <v>1995</v>
      </c>
      <c r="C10764" s="10">
        <v>57663</v>
      </c>
      <c r="D10764" s="9">
        <v>3824197065</v>
      </c>
      <c r="E10764" s="9" t="e">
        <f>INDEX(#REF!:#REF!,MATCH($D10764,#REF!:#REF!,0),MATCH(#REF!,#REF!:#REF!,0))</f>
        <v>#REF!</v>
      </c>
      <c r="F10764" s="9" t="e">
        <f>INDEX(#REF!:#REF!,MATCH($D10764,#REF!:#REF!,0),MATCH(#REF!,#REF!:#REF!,0))</f>
        <v>#REF!</v>
      </c>
    </row>
    <row r="10765" spans="1:6" ht="16.5" x14ac:dyDescent="0.3">
      <c r="A10765" s="9" t="s">
        <v>11560</v>
      </c>
      <c r="B10765" s="9" t="s">
        <v>2404</v>
      </c>
      <c r="C10765" s="10">
        <v>26858</v>
      </c>
      <c r="D10765" s="9">
        <v>9238967105</v>
      </c>
      <c r="E10765" s="9" t="e">
        <f>INDEX(#REF!:#REF!,MATCH($D10765,#REF!:#REF!,0),MATCH(#REF!,#REF!:#REF!,0))</f>
        <v>#REF!</v>
      </c>
      <c r="F10765" s="9" t="e">
        <f>INDEX(#REF!:#REF!,MATCH($D10765,#REF!:#REF!,0),MATCH(#REF!,#REF!:#REF!,0))</f>
        <v>#REF!</v>
      </c>
    </row>
    <row r="10766" spans="1:6" ht="16.5" x14ac:dyDescent="0.3">
      <c r="A10766" s="9" t="s">
        <v>11559</v>
      </c>
      <c r="B10766" s="9" t="s">
        <v>2149</v>
      </c>
      <c r="C10766" s="10">
        <v>23501</v>
      </c>
      <c r="D10766" s="9">
        <v>9800744517</v>
      </c>
      <c r="E10766" s="9" t="e">
        <f>INDEX(#REF!:#REF!,MATCH($D10766,#REF!:#REF!,0),MATCH(#REF!,#REF!:#REF!,0))</f>
        <v>#REF!</v>
      </c>
      <c r="F10766" s="9" t="e">
        <f>INDEX(#REF!:#REF!,MATCH($D10766,#REF!:#REF!,0),MATCH(#REF!,#REF!:#REF!,0))</f>
        <v>#REF!</v>
      </c>
    </row>
    <row r="10767" spans="1:6" ht="16.5" x14ac:dyDescent="0.3">
      <c r="A10767" s="9" t="s">
        <v>11558</v>
      </c>
      <c r="B10767" s="9" t="s">
        <v>1941</v>
      </c>
      <c r="C10767" s="10">
        <v>26884</v>
      </c>
      <c r="D10767" s="9">
        <v>9726268931</v>
      </c>
      <c r="E10767" s="9" t="e">
        <f>INDEX(#REF!:#REF!,MATCH($D10767,#REF!:#REF!,0),MATCH(#REF!,#REF!:#REF!,0))</f>
        <v>#REF!</v>
      </c>
      <c r="F10767" s="9" t="e">
        <f>INDEX(#REF!:#REF!,MATCH($D10767,#REF!:#REF!,0),MATCH(#REF!,#REF!:#REF!,0))</f>
        <v>#REF!</v>
      </c>
    </row>
    <row r="10768" spans="1:6" ht="16.5" x14ac:dyDescent="0.3">
      <c r="A10768" s="9" t="s">
        <v>11557</v>
      </c>
      <c r="B10768" s="9" t="s">
        <v>3123</v>
      </c>
      <c r="C10768" s="10">
        <v>33825</v>
      </c>
      <c r="D10768" s="9">
        <v>8808097757</v>
      </c>
      <c r="E10768" s="9" t="e">
        <f>INDEX(#REF!:#REF!,MATCH($D10768,#REF!:#REF!,0),MATCH(#REF!,#REF!:#REF!,0))</f>
        <v>#REF!</v>
      </c>
      <c r="F10768" s="9" t="e">
        <f>INDEX(#REF!:#REF!,MATCH($D10768,#REF!:#REF!,0),MATCH(#REF!,#REF!:#REF!,0))</f>
        <v>#REF!</v>
      </c>
    </row>
    <row r="10769" spans="1:6" ht="16.5" x14ac:dyDescent="0.3">
      <c r="A10769" s="9" t="s">
        <v>11556</v>
      </c>
      <c r="B10769" s="9" t="s">
        <v>2707</v>
      </c>
      <c r="C10769" s="10">
        <v>50098</v>
      </c>
      <c r="D10769" s="9">
        <v>3075132195</v>
      </c>
      <c r="E10769" s="9" t="e">
        <f>INDEX(#REF!:#REF!,MATCH($D10769,#REF!:#REF!,0),MATCH(#REF!,#REF!:#REF!,0))</f>
        <v>#REF!</v>
      </c>
      <c r="F10769" s="9" t="e">
        <f>INDEX(#REF!:#REF!,MATCH($D10769,#REF!:#REF!,0),MATCH(#REF!,#REF!:#REF!,0))</f>
        <v>#REF!</v>
      </c>
    </row>
    <row r="10770" spans="1:6" ht="16.5" x14ac:dyDescent="0.3">
      <c r="A10770" s="9" t="s">
        <v>11555</v>
      </c>
      <c r="B10770" s="9" t="s">
        <v>2236</v>
      </c>
      <c r="C10770" s="10">
        <v>51682</v>
      </c>
      <c r="D10770" s="9">
        <v>8875305560</v>
      </c>
      <c r="E10770" s="9" t="e">
        <f>INDEX(#REF!:#REF!,MATCH($D10770,#REF!:#REF!,0),MATCH(#REF!,#REF!:#REF!,0))</f>
        <v>#REF!</v>
      </c>
      <c r="F10770" s="9" t="e">
        <f>INDEX(#REF!:#REF!,MATCH($D10770,#REF!:#REF!,0),MATCH(#REF!,#REF!:#REF!,0))</f>
        <v>#REF!</v>
      </c>
    </row>
    <row r="10771" spans="1:6" ht="16.5" x14ac:dyDescent="0.3">
      <c r="A10771" s="9" t="s">
        <v>11554</v>
      </c>
      <c r="B10771" s="9" t="s">
        <v>2406</v>
      </c>
      <c r="C10771" s="10">
        <v>54404</v>
      </c>
      <c r="D10771" s="9">
        <v>9620547551</v>
      </c>
      <c r="E10771" s="9" t="e">
        <f>INDEX(#REF!:#REF!,MATCH($D10771,#REF!:#REF!,0),MATCH(#REF!,#REF!:#REF!,0))</f>
        <v>#REF!</v>
      </c>
      <c r="F10771" s="9" t="e">
        <f>INDEX(#REF!:#REF!,MATCH($D10771,#REF!:#REF!,0),MATCH(#REF!,#REF!:#REF!,0))</f>
        <v>#REF!</v>
      </c>
    </row>
    <row r="10772" spans="1:6" ht="16.5" x14ac:dyDescent="0.3">
      <c r="A10772" s="9" t="s">
        <v>11553</v>
      </c>
      <c r="B10772" s="9" t="s">
        <v>2939</v>
      </c>
      <c r="C10772" s="10">
        <v>16735</v>
      </c>
      <c r="D10772" s="9">
        <v>6471464479</v>
      </c>
      <c r="E10772" s="9" t="e">
        <f>INDEX(#REF!:#REF!,MATCH($D10772,#REF!:#REF!,0),MATCH(#REF!,#REF!:#REF!,0))</f>
        <v>#REF!</v>
      </c>
      <c r="F10772" s="9" t="e">
        <f>INDEX(#REF!:#REF!,MATCH($D10772,#REF!:#REF!,0),MATCH(#REF!,#REF!:#REF!,0))</f>
        <v>#REF!</v>
      </c>
    </row>
    <row r="10773" spans="1:6" ht="16.5" x14ac:dyDescent="0.3">
      <c r="A10773" s="9" t="s">
        <v>11552</v>
      </c>
      <c r="B10773" s="9" t="s">
        <v>2204</v>
      </c>
      <c r="C10773" s="10">
        <v>32319</v>
      </c>
      <c r="D10773" s="9">
        <v>1149008652</v>
      </c>
      <c r="E10773" s="9" t="e">
        <f>INDEX(#REF!:#REF!,MATCH($D10773,#REF!:#REF!,0),MATCH(#REF!,#REF!:#REF!,0))</f>
        <v>#REF!</v>
      </c>
      <c r="F10773" s="9" t="e">
        <f>INDEX(#REF!:#REF!,MATCH($D10773,#REF!:#REF!,0),MATCH(#REF!,#REF!:#REF!,0))</f>
        <v>#REF!</v>
      </c>
    </row>
    <row r="10774" spans="1:6" ht="16.5" x14ac:dyDescent="0.3">
      <c r="A10774" s="9" t="s">
        <v>11551</v>
      </c>
      <c r="B10774" s="9" t="s">
        <v>2947</v>
      </c>
      <c r="C10774" s="10">
        <v>12659</v>
      </c>
      <c r="D10774" s="9">
        <v>8127128031</v>
      </c>
      <c r="E10774" s="9" t="e">
        <f>INDEX(#REF!:#REF!,MATCH($D10774,#REF!:#REF!,0),MATCH(#REF!,#REF!:#REF!,0))</f>
        <v>#REF!</v>
      </c>
      <c r="F10774" s="9" t="e">
        <f>INDEX(#REF!:#REF!,MATCH($D10774,#REF!:#REF!,0),MATCH(#REF!,#REF!:#REF!,0))</f>
        <v>#REF!</v>
      </c>
    </row>
    <row r="10775" spans="1:6" ht="16.5" x14ac:dyDescent="0.3">
      <c r="A10775" s="9" t="s">
        <v>11550</v>
      </c>
      <c r="B10775" s="9" t="s">
        <v>2029</v>
      </c>
      <c r="C10775" s="10">
        <v>50208</v>
      </c>
      <c r="D10775" s="9">
        <v>3156820482</v>
      </c>
      <c r="E10775" s="9" t="e">
        <f>INDEX(#REF!:#REF!,MATCH($D10775,#REF!:#REF!,0),MATCH(#REF!,#REF!:#REF!,0))</f>
        <v>#REF!</v>
      </c>
      <c r="F10775" s="9" t="e">
        <f>INDEX(#REF!:#REF!,MATCH($D10775,#REF!:#REF!,0),MATCH(#REF!,#REF!:#REF!,0))</f>
        <v>#REF!</v>
      </c>
    </row>
    <row r="10776" spans="1:6" ht="16.5" x14ac:dyDescent="0.3">
      <c r="A10776" s="9" t="s">
        <v>11549</v>
      </c>
      <c r="B10776" s="9" t="s">
        <v>2036</v>
      </c>
      <c r="C10776" s="10">
        <v>20418</v>
      </c>
      <c r="D10776" s="9">
        <v>471886378</v>
      </c>
      <c r="E10776" s="9" t="e">
        <f>INDEX(#REF!:#REF!,MATCH($D10776,#REF!:#REF!,0),MATCH(#REF!,#REF!:#REF!,0))</f>
        <v>#REF!</v>
      </c>
      <c r="F10776" s="9" t="e">
        <f>INDEX(#REF!:#REF!,MATCH($D10776,#REF!:#REF!,0),MATCH(#REF!,#REF!:#REF!,0))</f>
        <v>#REF!</v>
      </c>
    </row>
    <row r="10777" spans="1:6" ht="16.5" x14ac:dyDescent="0.3">
      <c r="A10777" s="9" t="s">
        <v>11548</v>
      </c>
      <c r="B10777" s="9" t="s">
        <v>2087</v>
      </c>
      <c r="C10777" s="10">
        <v>36052</v>
      </c>
      <c r="D10777" s="9">
        <v>3580617389</v>
      </c>
      <c r="E10777" s="9" t="e">
        <f>INDEX(#REF!:#REF!,MATCH($D10777,#REF!:#REF!,0),MATCH(#REF!,#REF!:#REF!,0))</f>
        <v>#REF!</v>
      </c>
      <c r="F10777" s="9" t="e">
        <f>INDEX(#REF!:#REF!,MATCH($D10777,#REF!:#REF!,0),MATCH(#REF!,#REF!:#REF!,0))</f>
        <v>#REF!</v>
      </c>
    </row>
    <row r="10778" spans="1:6" ht="16.5" x14ac:dyDescent="0.3">
      <c r="A10778" s="9" t="s">
        <v>11547</v>
      </c>
      <c r="B10778" s="9" t="s">
        <v>2029</v>
      </c>
      <c r="C10778" s="10">
        <v>55520</v>
      </c>
      <c r="D10778" s="9">
        <v>4716524892</v>
      </c>
      <c r="E10778" s="9" t="e">
        <f>INDEX(#REF!:#REF!,MATCH($D10778,#REF!:#REF!,0),MATCH(#REF!,#REF!:#REF!,0))</f>
        <v>#REF!</v>
      </c>
      <c r="F10778" s="9" t="e">
        <f>INDEX(#REF!:#REF!,MATCH($D10778,#REF!:#REF!,0),MATCH(#REF!,#REF!:#REF!,0))</f>
        <v>#REF!</v>
      </c>
    </row>
    <row r="10779" spans="1:6" ht="16.5" x14ac:dyDescent="0.3">
      <c r="A10779" s="9" t="s">
        <v>11546</v>
      </c>
      <c r="B10779" s="9" t="s">
        <v>3309</v>
      </c>
      <c r="C10779" s="10">
        <v>59936</v>
      </c>
      <c r="D10779" s="9">
        <v>4900475084</v>
      </c>
      <c r="E10779" s="9" t="e">
        <f>INDEX(#REF!:#REF!,MATCH($D10779,#REF!:#REF!,0),MATCH(#REF!,#REF!:#REF!,0))</f>
        <v>#REF!</v>
      </c>
      <c r="F10779" s="9" t="e">
        <f>INDEX(#REF!:#REF!,MATCH($D10779,#REF!:#REF!,0),MATCH(#REF!,#REF!:#REF!,0))</f>
        <v>#REF!</v>
      </c>
    </row>
    <row r="10780" spans="1:6" ht="16.5" x14ac:dyDescent="0.3">
      <c r="A10780" s="9" t="s">
        <v>11545</v>
      </c>
      <c r="B10780" s="9" t="s">
        <v>2602</v>
      </c>
      <c r="C10780" s="10">
        <v>24658</v>
      </c>
      <c r="D10780" s="9">
        <v>4097160079</v>
      </c>
      <c r="E10780" s="9" t="e">
        <f>INDEX(#REF!:#REF!,MATCH($D10780,#REF!:#REF!,0),MATCH(#REF!,#REF!:#REF!,0))</f>
        <v>#REF!</v>
      </c>
      <c r="F10780" s="9" t="e">
        <f>INDEX(#REF!:#REF!,MATCH($D10780,#REF!:#REF!,0),MATCH(#REF!,#REF!:#REF!,0))</f>
        <v>#REF!</v>
      </c>
    </row>
    <row r="10781" spans="1:6" ht="16.5" x14ac:dyDescent="0.3">
      <c r="A10781" s="9" t="s">
        <v>11544</v>
      </c>
      <c r="B10781" s="9" t="s">
        <v>1985</v>
      </c>
      <c r="C10781" s="10">
        <v>44700</v>
      </c>
      <c r="D10781" s="9">
        <v>532074068</v>
      </c>
      <c r="E10781" s="9" t="e">
        <f>INDEX(#REF!:#REF!,MATCH($D10781,#REF!:#REF!,0),MATCH(#REF!,#REF!:#REF!,0))</f>
        <v>#REF!</v>
      </c>
      <c r="F10781" s="9" t="e">
        <f>INDEX(#REF!:#REF!,MATCH($D10781,#REF!:#REF!,0),MATCH(#REF!,#REF!:#REF!,0))</f>
        <v>#REF!</v>
      </c>
    </row>
    <row r="10782" spans="1:6" ht="16.5" x14ac:dyDescent="0.3">
      <c r="A10782" s="9" t="s">
        <v>11543</v>
      </c>
      <c r="B10782" s="9" t="s">
        <v>2349</v>
      </c>
      <c r="C10782" s="10">
        <v>24606</v>
      </c>
      <c r="D10782" s="9">
        <v>132027631</v>
      </c>
      <c r="E10782" s="9" t="e">
        <f>INDEX(#REF!:#REF!,MATCH($D10782,#REF!:#REF!,0),MATCH(#REF!,#REF!:#REF!,0))</f>
        <v>#REF!</v>
      </c>
      <c r="F10782" s="9" t="e">
        <f>INDEX(#REF!:#REF!,MATCH($D10782,#REF!:#REF!,0),MATCH(#REF!,#REF!:#REF!,0))</f>
        <v>#REF!</v>
      </c>
    </row>
    <row r="10783" spans="1:6" ht="16.5" x14ac:dyDescent="0.3">
      <c r="A10783" s="9" t="s">
        <v>11542</v>
      </c>
      <c r="B10783" s="9" t="s">
        <v>2650</v>
      </c>
      <c r="C10783" s="10">
        <v>27990</v>
      </c>
      <c r="D10783" s="9">
        <v>3097425365</v>
      </c>
      <c r="E10783" s="9" t="e">
        <f>INDEX(#REF!:#REF!,MATCH($D10783,#REF!:#REF!,0),MATCH(#REF!,#REF!:#REF!,0))</f>
        <v>#REF!</v>
      </c>
      <c r="F10783" s="9" t="e">
        <f>INDEX(#REF!:#REF!,MATCH($D10783,#REF!:#REF!,0),MATCH(#REF!,#REF!:#REF!,0))</f>
        <v>#REF!</v>
      </c>
    </row>
    <row r="10784" spans="1:6" ht="16.5" x14ac:dyDescent="0.3">
      <c r="A10784" s="9" t="s">
        <v>11541</v>
      </c>
      <c r="B10784" s="9" t="s">
        <v>2103</v>
      </c>
      <c r="C10784" s="10">
        <v>51538</v>
      </c>
      <c r="D10784" s="9">
        <v>2292892200</v>
      </c>
      <c r="E10784" s="9" t="e">
        <f>INDEX(#REF!:#REF!,MATCH($D10784,#REF!:#REF!,0),MATCH(#REF!,#REF!:#REF!,0))</f>
        <v>#REF!</v>
      </c>
      <c r="F10784" s="9" t="e">
        <f>INDEX(#REF!:#REF!,MATCH($D10784,#REF!:#REF!,0),MATCH(#REF!,#REF!:#REF!,0))</f>
        <v>#REF!</v>
      </c>
    </row>
    <row r="10785" spans="1:6" ht="16.5" x14ac:dyDescent="0.3">
      <c r="A10785" s="9" t="s">
        <v>11540</v>
      </c>
      <c r="B10785" s="9" t="s">
        <v>5218</v>
      </c>
      <c r="C10785" s="10">
        <v>23724</v>
      </c>
      <c r="D10785" s="9">
        <v>27852261</v>
      </c>
      <c r="E10785" s="9" t="e">
        <f>INDEX(#REF!:#REF!,MATCH($D10785,#REF!:#REF!,0),MATCH(#REF!,#REF!:#REF!,0))</f>
        <v>#REF!</v>
      </c>
      <c r="F10785" s="9" t="e">
        <f>INDEX(#REF!:#REF!,MATCH($D10785,#REF!:#REF!,0),MATCH(#REF!,#REF!:#REF!,0))</f>
        <v>#REF!</v>
      </c>
    </row>
    <row r="10786" spans="1:6" ht="16.5" x14ac:dyDescent="0.3">
      <c r="A10786" s="9" t="s">
        <v>11539</v>
      </c>
      <c r="B10786" s="9" t="s">
        <v>2783</v>
      </c>
      <c r="C10786" s="10">
        <v>48426</v>
      </c>
      <c r="D10786" s="9">
        <v>4192443678</v>
      </c>
      <c r="E10786" s="9" t="e">
        <f>INDEX(#REF!:#REF!,MATCH($D10786,#REF!:#REF!,0),MATCH(#REF!,#REF!:#REF!,0))</f>
        <v>#REF!</v>
      </c>
      <c r="F10786" s="9" t="e">
        <f>INDEX(#REF!:#REF!,MATCH($D10786,#REF!:#REF!,0),MATCH(#REF!,#REF!:#REF!,0))</f>
        <v>#REF!</v>
      </c>
    </row>
    <row r="10787" spans="1:6" ht="16.5" x14ac:dyDescent="0.3">
      <c r="A10787" s="9" t="s">
        <v>11538</v>
      </c>
      <c r="B10787" s="9" t="s">
        <v>2277</v>
      </c>
      <c r="C10787" s="10">
        <v>23470</v>
      </c>
      <c r="D10787" s="9">
        <v>3266408608</v>
      </c>
      <c r="E10787" s="9" t="e">
        <f>INDEX(#REF!:#REF!,MATCH($D10787,#REF!:#REF!,0),MATCH(#REF!,#REF!:#REF!,0))</f>
        <v>#REF!</v>
      </c>
      <c r="F10787" s="9" t="e">
        <f>INDEX(#REF!:#REF!,MATCH($D10787,#REF!:#REF!,0),MATCH(#REF!,#REF!:#REF!,0))</f>
        <v>#REF!</v>
      </c>
    </row>
    <row r="10788" spans="1:6" ht="16.5" x14ac:dyDescent="0.3">
      <c r="A10788" s="9" t="s">
        <v>11537</v>
      </c>
      <c r="B10788" s="9" t="s">
        <v>2272</v>
      </c>
      <c r="C10788" s="10">
        <v>50299</v>
      </c>
      <c r="D10788" s="9">
        <v>8887868026</v>
      </c>
      <c r="E10788" s="9" t="e">
        <f>INDEX(#REF!:#REF!,MATCH($D10788,#REF!:#REF!,0),MATCH(#REF!,#REF!:#REF!,0))</f>
        <v>#REF!</v>
      </c>
      <c r="F10788" s="9" t="e">
        <f>INDEX(#REF!:#REF!,MATCH($D10788,#REF!:#REF!,0),MATCH(#REF!,#REF!:#REF!,0))</f>
        <v>#REF!</v>
      </c>
    </row>
    <row r="10789" spans="1:6" ht="16.5" x14ac:dyDescent="0.3">
      <c r="A10789" s="9" t="s">
        <v>11536</v>
      </c>
      <c r="B10789" s="9" t="s">
        <v>2065</v>
      </c>
      <c r="C10789" s="10">
        <v>54456</v>
      </c>
      <c r="D10789" s="9">
        <v>4453315724</v>
      </c>
      <c r="E10789" s="9" t="e">
        <f>INDEX(#REF!:#REF!,MATCH($D10789,#REF!:#REF!,0),MATCH(#REF!,#REF!:#REF!,0))</f>
        <v>#REF!</v>
      </c>
      <c r="F10789" s="9" t="e">
        <f>INDEX(#REF!:#REF!,MATCH($D10789,#REF!:#REF!,0),MATCH(#REF!,#REF!:#REF!,0))</f>
        <v>#REF!</v>
      </c>
    </row>
    <row r="10790" spans="1:6" ht="16.5" x14ac:dyDescent="0.3">
      <c r="A10790" s="9" t="s">
        <v>11535</v>
      </c>
      <c r="B10790" s="9" t="s">
        <v>1995</v>
      </c>
      <c r="C10790" s="10">
        <v>34469</v>
      </c>
      <c r="D10790" s="9">
        <v>4188124377</v>
      </c>
      <c r="E10790" s="9" t="e">
        <f>INDEX(#REF!:#REF!,MATCH($D10790,#REF!:#REF!,0),MATCH(#REF!,#REF!:#REF!,0))</f>
        <v>#REF!</v>
      </c>
      <c r="F10790" s="9" t="e">
        <f>INDEX(#REF!:#REF!,MATCH($D10790,#REF!:#REF!,0),MATCH(#REF!,#REF!:#REF!,0))</f>
        <v>#REF!</v>
      </c>
    </row>
    <row r="10791" spans="1:6" ht="16.5" x14ac:dyDescent="0.3">
      <c r="A10791" s="9" t="s">
        <v>11534</v>
      </c>
      <c r="B10791" s="9" t="s">
        <v>1973</v>
      </c>
      <c r="C10791" s="10">
        <v>31359</v>
      </c>
      <c r="D10791" s="9">
        <v>3867281491</v>
      </c>
      <c r="E10791" s="9" t="e">
        <f>INDEX(#REF!:#REF!,MATCH($D10791,#REF!:#REF!,0),MATCH(#REF!,#REF!:#REF!,0))</f>
        <v>#REF!</v>
      </c>
      <c r="F10791" s="9" t="e">
        <f>INDEX(#REF!:#REF!,MATCH($D10791,#REF!:#REF!,0),MATCH(#REF!,#REF!:#REF!,0))</f>
        <v>#REF!</v>
      </c>
    </row>
    <row r="10792" spans="1:6" ht="16.5" x14ac:dyDescent="0.3">
      <c r="A10792" s="9" t="s">
        <v>11533</v>
      </c>
      <c r="B10792" s="9" t="s">
        <v>2183</v>
      </c>
      <c r="C10792" s="10">
        <v>54628</v>
      </c>
      <c r="D10792" s="9">
        <v>3877279783</v>
      </c>
      <c r="E10792" s="9" t="e">
        <f>INDEX(#REF!:#REF!,MATCH($D10792,#REF!:#REF!,0),MATCH(#REF!,#REF!:#REF!,0))</f>
        <v>#REF!</v>
      </c>
      <c r="F10792" s="9" t="e">
        <f>INDEX(#REF!:#REF!,MATCH($D10792,#REF!:#REF!,0),MATCH(#REF!,#REF!:#REF!,0))</f>
        <v>#REF!</v>
      </c>
    </row>
    <row r="10793" spans="1:6" ht="16.5" x14ac:dyDescent="0.3">
      <c r="A10793" s="9" t="s">
        <v>11532</v>
      </c>
      <c r="B10793" s="9" t="s">
        <v>2341</v>
      </c>
      <c r="C10793" s="10">
        <v>35791</v>
      </c>
      <c r="D10793" s="9">
        <v>8552526727</v>
      </c>
      <c r="E10793" s="9" t="e">
        <f>INDEX(#REF!:#REF!,MATCH($D10793,#REF!:#REF!,0),MATCH(#REF!,#REF!:#REF!,0))</f>
        <v>#REF!</v>
      </c>
      <c r="F10793" s="9" t="e">
        <f>INDEX(#REF!:#REF!,MATCH($D10793,#REF!:#REF!,0),MATCH(#REF!,#REF!:#REF!,0))</f>
        <v>#REF!</v>
      </c>
    </row>
    <row r="10794" spans="1:6" ht="16.5" x14ac:dyDescent="0.3">
      <c r="A10794" s="9" t="s">
        <v>11531</v>
      </c>
      <c r="B10794" s="9" t="s">
        <v>2662</v>
      </c>
      <c r="C10794" s="10">
        <v>59539</v>
      </c>
      <c r="D10794" s="9">
        <v>6255831884</v>
      </c>
      <c r="E10794" s="9" t="e">
        <f>INDEX(#REF!:#REF!,MATCH($D10794,#REF!:#REF!,0),MATCH(#REF!,#REF!:#REF!,0))</f>
        <v>#REF!</v>
      </c>
      <c r="F10794" s="9" t="e">
        <f>INDEX(#REF!:#REF!,MATCH($D10794,#REF!:#REF!,0),MATCH(#REF!,#REF!:#REF!,0))</f>
        <v>#REF!</v>
      </c>
    </row>
    <row r="10795" spans="1:6" ht="16.5" x14ac:dyDescent="0.3">
      <c r="A10795" s="9" t="s">
        <v>11530</v>
      </c>
      <c r="B10795" s="9" t="s">
        <v>2097</v>
      </c>
      <c r="C10795" s="10">
        <v>52940</v>
      </c>
      <c r="D10795" s="9">
        <v>8249460030</v>
      </c>
      <c r="E10795" s="9" t="e">
        <f>INDEX(#REF!:#REF!,MATCH($D10795,#REF!:#REF!,0),MATCH(#REF!,#REF!:#REF!,0))</f>
        <v>#REF!</v>
      </c>
      <c r="F10795" s="9" t="e">
        <f>INDEX(#REF!:#REF!,MATCH($D10795,#REF!:#REF!,0),MATCH(#REF!,#REF!:#REF!,0))</f>
        <v>#REF!</v>
      </c>
    </row>
    <row r="10796" spans="1:6" ht="16.5" x14ac:dyDescent="0.3">
      <c r="A10796" s="9" t="s">
        <v>11529</v>
      </c>
      <c r="B10796" s="9" t="s">
        <v>2456</v>
      </c>
      <c r="C10796" s="10">
        <v>17202</v>
      </c>
      <c r="D10796" s="9">
        <v>3932861779</v>
      </c>
      <c r="E10796" s="9" t="e">
        <f>INDEX(#REF!:#REF!,MATCH($D10796,#REF!:#REF!,0),MATCH(#REF!,#REF!:#REF!,0))</f>
        <v>#REF!</v>
      </c>
      <c r="F10796" s="9" t="e">
        <f>INDEX(#REF!:#REF!,MATCH($D10796,#REF!:#REF!,0),MATCH(#REF!,#REF!:#REF!,0))</f>
        <v>#REF!</v>
      </c>
    </row>
    <row r="10797" spans="1:6" ht="16.5" x14ac:dyDescent="0.3">
      <c r="A10797" s="9" t="s">
        <v>11528</v>
      </c>
      <c r="B10797" s="9" t="s">
        <v>3416</v>
      </c>
      <c r="C10797" s="10">
        <v>13712</v>
      </c>
      <c r="D10797" s="9">
        <v>7521557441</v>
      </c>
      <c r="E10797" s="9" t="e">
        <f>INDEX(#REF!:#REF!,MATCH($D10797,#REF!:#REF!,0),MATCH(#REF!,#REF!:#REF!,0))</f>
        <v>#REF!</v>
      </c>
      <c r="F10797" s="9" t="e">
        <f>INDEX(#REF!:#REF!,MATCH($D10797,#REF!:#REF!,0),MATCH(#REF!,#REF!:#REF!,0))</f>
        <v>#REF!</v>
      </c>
    </row>
    <row r="10798" spans="1:6" ht="16.5" x14ac:dyDescent="0.3">
      <c r="A10798" s="9" t="s">
        <v>11527</v>
      </c>
      <c r="B10798" s="9" t="s">
        <v>2589</v>
      </c>
      <c r="C10798" s="10">
        <v>43831</v>
      </c>
      <c r="D10798" s="9">
        <v>9458563771</v>
      </c>
      <c r="E10798" s="9" t="e">
        <f>INDEX(#REF!:#REF!,MATCH($D10798,#REF!:#REF!,0),MATCH(#REF!,#REF!:#REF!,0))</f>
        <v>#REF!</v>
      </c>
      <c r="F10798" s="9" t="e">
        <f>INDEX(#REF!:#REF!,MATCH($D10798,#REF!:#REF!,0),MATCH(#REF!,#REF!:#REF!,0))</f>
        <v>#REF!</v>
      </c>
    </row>
    <row r="10799" spans="1:6" ht="16.5" x14ac:dyDescent="0.3">
      <c r="A10799" s="9" t="s">
        <v>11526</v>
      </c>
      <c r="B10799" s="9" t="s">
        <v>2759</v>
      </c>
      <c r="C10799" s="10">
        <v>29051</v>
      </c>
      <c r="D10799" s="9">
        <v>1192770250</v>
      </c>
      <c r="E10799" s="9" t="e">
        <f>INDEX(#REF!:#REF!,MATCH($D10799,#REF!:#REF!,0),MATCH(#REF!,#REF!:#REF!,0))</f>
        <v>#REF!</v>
      </c>
      <c r="F10799" s="9" t="e">
        <f>INDEX(#REF!:#REF!,MATCH($D10799,#REF!:#REF!,0),MATCH(#REF!,#REF!:#REF!,0))</f>
        <v>#REF!</v>
      </c>
    </row>
    <row r="10800" spans="1:6" ht="16.5" x14ac:dyDescent="0.3">
      <c r="A10800" s="9" t="s">
        <v>11525</v>
      </c>
      <c r="B10800" s="9" t="s">
        <v>2559</v>
      </c>
      <c r="C10800" s="10">
        <v>21868</v>
      </c>
      <c r="D10800" s="9">
        <v>7670936274</v>
      </c>
      <c r="E10800" s="9" t="e">
        <f>INDEX(#REF!:#REF!,MATCH($D10800,#REF!:#REF!,0),MATCH(#REF!,#REF!:#REF!,0))</f>
        <v>#REF!</v>
      </c>
      <c r="F10800" s="9" t="e">
        <f>INDEX(#REF!:#REF!,MATCH($D10800,#REF!:#REF!,0),MATCH(#REF!,#REF!:#REF!,0))</f>
        <v>#REF!</v>
      </c>
    </row>
    <row r="10801" spans="1:6" ht="16.5" x14ac:dyDescent="0.3">
      <c r="A10801" s="9" t="s">
        <v>11524</v>
      </c>
      <c r="B10801" s="9" t="s">
        <v>2032</v>
      </c>
      <c r="C10801" s="10">
        <v>42804</v>
      </c>
      <c r="D10801" s="9">
        <v>4718207207</v>
      </c>
      <c r="E10801" s="9" t="e">
        <f>INDEX(#REF!:#REF!,MATCH($D10801,#REF!:#REF!,0),MATCH(#REF!,#REF!:#REF!,0))</f>
        <v>#REF!</v>
      </c>
      <c r="F10801" s="9" t="e">
        <f>INDEX(#REF!:#REF!,MATCH($D10801,#REF!:#REF!,0),MATCH(#REF!,#REF!:#REF!,0))</f>
        <v>#REF!</v>
      </c>
    </row>
    <row r="10802" spans="1:6" ht="16.5" x14ac:dyDescent="0.3">
      <c r="A10802" s="9" t="s">
        <v>11523</v>
      </c>
      <c r="B10802" s="9" t="s">
        <v>2683</v>
      </c>
      <c r="C10802" s="10">
        <v>10288</v>
      </c>
      <c r="D10802" s="9">
        <v>8875305560</v>
      </c>
      <c r="E10802" s="9" t="e">
        <f>INDEX(#REF!:#REF!,MATCH($D10802,#REF!:#REF!,0),MATCH(#REF!,#REF!:#REF!,0))</f>
        <v>#REF!</v>
      </c>
      <c r="F10802" s="9" t="e">
        <f>INDEX(#REF!:#REF!,MATCH($D10802,#REF!:#REF!,0),MATCH(#REF!,#REF!:#REF!,0))</f>
        <v>#REF!</v>
      </c>
    </row>
    <row r="10803" spans="1:6" ht="16.5" x14ac:dyDescent="0.3">
      <c r="A10803" s="9" t="s">
        <v>11522</v>
      </c>
      <c r="B10803" s="9" t="s">
        <v>2628</v>
      </c>
      <c r="C10803" s="10">
        <v>13157</v>
      </c>
      <c r="D10803" s="9">
        <v>3935718624</v>
      </c>
      <c r="E10803" s="9" t="e">
        <f>INDEX(#REF!:#REF!,MATCH($D10803,#REF!:#REF!,0),MATCH(#REF!,#REF!:#REF!,0))</f>
        <v>#REF!</v>
      </c>
      <c r="F10803" s="9" t="e">
        <f>INDEX(#REF!:#REF!,MATCH($D10803,#REF!:#REF!,0),MATCH(#REF!,#REF!:#REF!,0))</f>
        <v>#REF!</v>
      </c>
    </row>
    <row r="10804" spans="1:6" ht="16.5" x14ac:dyDescent="0.3">
      <c r="A10804" s="9" t="s">
        <v>11521</v>
      </c>
      <c r="B10804" s="9" t="s">
        <v>2044</v>
      </c>
      <c r="C10804" s="10">
        <v>51022</v>
      </c>
      <c r="D10804" s="9">
        <v>5186660353</v>
      </c>
      <c r="E10804" s="9" t="e">
        <f>INDEX(#REF!:#REF!,MATCH($D10804,#REF!:#REF!,0),MATCH(#REF!,#REF!:#REF!,0))</f>
        <v>#REF!</v>
      </c>
      <c r="F10804" s="9" t="e">
        <f>INDEX(#REF!:#REF!,MATCH($D10804,#REF!:#REF!,0),MATCH(#REF!,#REF!:#REF!,0))</f>
        <v>#REF!</v>
      </c>
    </row>
    <row r="10805" spans="1:6" ht="16.5" x14ac:dyDescent="0.3">
      <c r="A10805" s="9" t="s">
        <v>11520</v>
      </c>
      <c r="B10805" s="9" t="s">
        <v>2219</v>
      </c>
      <c r="C10805" s="10">
        <v>28027</v>
      </c>
      <c r="D10805" s="9">
        <v>3600185284</v>
      </c>
      <c r="E10805" s="9" t="e">
        <f>INDEX(#REF!:#REF!,MATCH($D10805,#REF!:#REF!,0),MATCH(#REF!,#REF!:#REF!,0))</f>
        <v>#REF!</v>
      </c>
      <c r="F10805" s="9" t="e">
        <f>INDEX(#REF!:#REF!,MATCH($D10805,#REF!:#REF!,0),MATCH(#REF!,#REF!:#REF!,0))</f>
        <v>#REF!</v>
      </c>
    </row>
    <row r="10806" spans="1:6" ht="16.5" x14ac:dyDescent="0.3">
      <c r="A10806" s="9" t="s">
        <v>11519</v>
      </c>
      <c r="B10806" s="9" t="s">
        <v>3357</v>
      </c>
      <c r="C10806" s="10">
        <v>34969</v>
      </c>
      <c r="D10806" s="9">
        <v>1442784075</v>
      </c>
      <c r="E10806" s="9" t="e">
        <f>INDEX(#REF!:#REF!,MATCH($D10806,#REF!:#REF!,0),MATCH(#REF!,#REF!:#REF!,0))</f>
        <v>#REF!</v>
      </c>
      <c r="F10806" s="9" t="e">
        <f>INDEX(#REF!:#REF!,MATCH($D10806,#REF!:#REF!,0),MATCH(#REF!,#REF!:#REF!,0))</f>
        <v>#REF!</v>
      </c>
    </row>
    <row r="10807" spans="1:6" ht="16.5" x14ac:dyDescent="0.3">
      <c r="A10807" s="9" t="s">
        <v>11518</v>
      </c>
      <c r="B10807" s="9" t="s">
        <v>2753</v>
      </c>
      <c r="C10807" s="10">
        <v>38701</v>
      </c>
      <c r="D10807" s="9">
        <v>2421688019</v>
      </c>
      <c r="E10807" s="9" t="e">
        <f>INDEX(#REF!:#REF!,MATCH($D10807,#REF!:#REF!,0),MATCH(#REF!,#REF!:#REF!,0))</f>
        <v>#REF!</v>
      </c>
      <c r="F10807" s="9" t="e">
        <f>INDEX(#REF!:#REF!,MATCH($D10807,#REF!:#REF!,0),MATCH(#REF!,#REF!:#REF!,0))</f>
        <v>#REF!</v>
      </c>
    </row>
    <row r="10808" spans="1:6" ht="16.5" x14ac:dyDescent="0.3">
      <c r="A10808" s="9" t="s">
        <v>11517</v>
      </c>
      <c r="B10808" s="9" t="s">
        <v>2059</v>
      </c>
      <c r="C10808" s="10">
        <v>46915</v>
      </c>
      <c r="D10808" s="9">
        <v>3269054114</v>
      </c>
      <c r="E10808" s="9" t="e">
        <f>INDEX(#REF!:#REF!,MATCH($D10808,#REF!:#REF!,0),MATCH(#REF!,#REF!:#REF!,0))</f>
        <v>#REF!</v>
      </c>
      <c r="F10808" s="9" t="e">
        <f>INDEX(#REF!:#REF!,MATCH($D10808,#REF!:#REF!,0),MATCH(#REF!,#REF!:#REF!,0))</f>
        <v>#REF!</v>
      </c>
    </row>
    <row r="10809" spans="1:6" ht="16.5" x14ac:dyDescent="0.3">
      <c r="A10809" s="9" t="s">
        <v>11516</v>
      </c>
      <c r="B10809" s="9" t="s">
        <v>2468</v>
      </c>
      <c r="C10809" s="10">
        <v>29940</v>
      </c>
      <c r="D10809" s="9">
        <v>4328154427</v>
      </c>
      <c r="E10809" s="9" t="e">
        <f>INDEX(#REF!:#REF!,MATCH($D10809,#REF!:#REF!,0),MATCH(#REF!,#REF!:#REF!,0))</f>
        <v>#REF!</v>
      </c>
      <c r="F10809" s="9" t="e">
        <f>INDEX(#REF!:#REF!,MATCH($D10809,#REF!:#REF!,0),MATCH(#REF!,#REF!:#REF!,0))</f>
        <v>#REF!</v>
      </c>
    </row>
    <row r="10810" spans="1:6" ht="16.5" x14ac:dyDescent="0.3">
      <c r="A10810" s="9" t="s">
        <v>11515</v>
      </c>
      <c r="B10810" s="9" t="s">
        <v>2597</v>
      </c>
      <c r="C10810" s="10">
        <v>27628</v>
      </c>
      <c r="D10810" s="9">
        <v>1841759848</v>
      </c>
      <c r="E10810" s="9" t="e">
        <f>INDEX(#REF!:#REF!,MATCH($D10810,#REF!:#REF!,0),MATCH(#REF!,#REF!:#REF!,0))</f>
        <v>#REF!</v>
      </c>
      <c r="F10810" s="9" t="e">
        <f>INDEX(#REF!:#REF!,MATCH($D10810,#REF!:#REF!,0),MATCH(#REF!,#REF!:#REF!,0))</f>
        <v>#REF!</v>
      </c>
    </row>
    <row r="10811" spans="1:6" ht="16.5" x14ac:dyDescent="0.3">
      <c r="A10811" s="9" t="s">
        <v>11514</v>
      </c>
      <c r="B10811" s="9" t="s">
        <v>2169</v>
      </c>
      <c r="C10811" s="10">
        <v>55507</v>
      </c>
      <c r="D10811" s="9">
        <v>4849214614</v>
      </c>
      <c r="E10811" s="9" t="e">
        <f>INDEX(#REF!:#REF!,MATCH($D10811,#REF!:#REF!,0),MATCH(#REF!,#REF!:#REF!,0))</f>
        <v>#REF!</v>
      </c>
      <c r="F10811" s="9" t="e">
        <f>INDEX(#REF!:#REF!,MATCH($D10811,#REF!:#REF!,0),MATCH(#REF!,#REF!:#REF!,0))</f>
        <v>#REF!</v>
      </c>
    </row>
    <row r="10812" spans="1:6" ht="16.5" x14ac:dyDescent="0.3">
      <c r="A10812" s="9" t="s">
        <v>11513</v>
      </c>
      <c r="B10812" s="9" t="s">
        <v>2645</v>
      </c>
      <c r="C10812" s="10">
        <v>25021</v>
      </c>
      <c r="D10812" s="9">
        <v>9627071331</v>
      </c>
      <c r="E10812" s="9" t="e">
        <f>INDEX(#REF!:#REF!,MATCH($D10812,#REF!:#REF!,0),MATCH(#REF!,#REF!:#REF!,0))</f>
        <v>#REF!</v>
      </c>
      <c r="F10812" s="9" t="e">
        <f>INDEX(#REF!:#REF!,MATCH($D10812,#REF!:#REF!,0),MATCH(#REF!,#REF!:#REF!,0))</f>
        <v>#REF!</v>
      </c>
    </row>
    <row r="10813" spans="1:6" ht="16.5" x14ac:dyDescent="0.3">
      <c r="A10813" s="9" t="s">
        <v>11512</v>
      </c>
      <c r="B10813" s="9" t="s">
        <v>3151</v>
      </c>
      <c r="C10813" s="10">
        <v>37380</v>
      </c>
      <c r="D10813" s="9">
        <v>899126162</v>
      </c>
      <c r="E10813" s="9" t="e">
        <f>INDEX(#REF!:#REF!,MATCH($D10813,#REF!:#REF!,0),MATCH(#REF!,#REF!:#REF!,0))</f>
        <v>#REF!</v>
      </c>
      <c r="F10813" s="9" t="e">
        <f>INDEX(#REF!:#REF!,MATCH($D10813,#REF!:#REF!,0),MATCH(#REF!,#REF!:#REF!,0))</f>
        <v>#REF!</v>
      </c>
    </row>
    <row r="10814" spans="1:6" ht="16.5" x14ac:dyDescent="0.3">
      <c r="A10814" s="9" t="s">
        <v>11511</v>
      </c>
      <c r="B10814" s="9" t="s">
        <v>2140</v>
      </c>
      <c r="C10814" s="10">
        <v>48522</v>
      </c>
      <c r="D10814" s="9">
        <v>6402318035</v>
      </c>
      <c r="E10814" s="9" t="e">
        <f>INDEX(#REF!:#REF!,MATCH($D10814,#REF!:#REF!,0),MATCH(#REF!,#REF!:#REF!,0))</f>
        <v>#REF!</v>
      </c>
      <c r="F10814" s="9" t="e">
        <f>INDEX(#REF!:#REF!,MATCH($D10814,#REF!:#REF!,0),MATCH(#REF!,#REF!:#REF!,0))</f>
        <v>#REF!</v>
      </c>
    </row>
    <row r="10815" spans="1:6" ht="16.5" x14ac:dyDescent="0.3">
      <c r="A10815" s="9" t="s">
        <v>11510</v>
      </c>
      <c r="B10815" s="9" t="s">
        <v>2023</v>
      </c>
      <c r="C10815" s="10">
        <v>32738</v>
      </c>
      <c r="D10815" s="9">
        <v>6801140183</v>
      </c>
      <c r="E10815" s="9" t="e">
        <f>INDEX(#REF!:#REF!,MATCH($D10815,#REF!:#REF!,0),MATCH(#REF!,#REF!:#REF!,0))</f>
        <v>#REF!</v>
      </c>
      <c r="F10815" s="9" t="e">
        <f>INDEX(#REF!:#REF!,MATCH($D10815,#REF!:#REF!,0),MATCH(#REF!,#REF!:#REF!,0))</f>
        <v>#REF!</v>
      </c>
    </row>
    <row r="10816" spans="1:6" ht="16.5" x14ac:dyDescent="0.3">
      <c r="A10816" s="9" t="s">
        <v>11509</v>
      </c>
      <c r="B10816" s="9" t="s">
        <v>4007</v>
      </c>
      <c r="C10816" s="10">
        <v>45225</v>
      </c>
      <c r="D10816" s="9">
        <v>3545427749</v>
      </c>
      <c r="E10816" s="9" t="e">
        <f>INDEX(#REF!:#REF!,MATCH($D10816,#REF!:#REF!,0),MATCH(#REF!,#REF!:#REF!,0))</f>
        <v>#REF!</v>
      </c>
      <c r="F10816" s="9" t="e">
        <f>INDEX(#REF!:#REF!,MATCH($D10816,#REF!:#REF!,0),MATCH(#REF!,#REF!:#REF!,0))</f>
        <v>#REF!</v>
      </c>
    </row>
    <row r="10817" spans="1:6" ht="16.5" x14ac:dyDescent="0.3">
      <c r="A10817" s="9" t="s">
        <v>11508</v>
      </c>
      <c r="B10817" s="9" t="s">
        <v>3195</v>
      </c>
      <c r="C10817" s="10">
        <v>15589</v>
      </c>
      <c r="D10817" s="9">
        <v>2757793764</v>
      </c>
      <c r="E10817" s="9" t="e">
        <f>INDEX(#REF!:#REF!,MATCH($D10817,#REF!:#REF!,0),MATCH(#REF!,#REF!:#REF!,0))</f>
        <v>#REF!</v>
      </c>
      <c r="F10817" s="9" t="e">
        <f>INDEX(#REF!:#REF!,MATCH($D10817,#REF!:#REF!,0),MATCH(#REF!,#REF!:#REF!,0))</f>
        <v>#REF!</v>
      </c>
    </row>
    <row r="10818" spans="1:6" ht="16.5" x14ac:dyDescent="0.3">
      <c r="A10818" s="9" t="s">
        <v>11507</v>
      </c>
      <c r="B10818" s="9" t="s">
        <v>3156</v>
      </c>
      <c r="C10818" s="10">
        <v>47259</v>
      </c>
      <c r="D10818" s="9">
        <v>5358183647</v>
      </c>
      <c r="E10818" s="9" t="e">
        <f>INDEX(#REF!:#REF!,MATCH($D10818,#REF!:#REF!,0),MATCH(#REF!,#REF!:#REF!,0))</f>
        <v>#REF!</v>
      </c>
      <c r="F10818" s="9" t="e">
        <f>INDEX(#REF!:#REF!,MATCH($D10818,#REF!:#REF!,0),MATCH(#REF!,#REF!:#REF!,0))</f>
        <v>#REF!</v>
      </c>
    </row>
    <row r="10819" spans="1:6" ht="16.5" x14ac:dyDescent="0.3">
      <c r="A10819" s="9" t="s">
        <v>11506</v>
      </c>
      <c r="B10819" s="9" t="s">
        <v>2115</v>
      </c>
      <c r="C10819" s="10">
        <v>23375</v>
      </c>
      <c r="D10819" s="9">
        <v>3235176993</v>
      </c>
      <c r="E10819" s="9" t="e">
        <f>INDEX(#REF!:#REF!,MATCH($D10819,#REF!:#REF!,0),MATCH(#REF!,#REF!:#REF!,0))</f>
        <v>#REF!</v>
      </c>
      <c r="F10819" s="9" t="e">
        <f>INDEX(#REF!:#REF!,MATCH($D10819,#REF!:#REF!,0),MATCH(#REF!,#REF!:#REF!,0))</f>
        <v>#REF!</v>
      </c>
    </row>
    <row r="10820" spans="1:6" ht="16.5" x14ac:dyDescent="0.3">
      <c r="A10820" s="9" t="s">
        <v>11505</v>
      </c>
      <c r="B10820" s="9" t="s">
        <v>2326</v>
      </c>
      <c r="C10820" s="10">
        <v>24568</v>
      </c>
      <c r="D10820" s="9">
        <v>7338728615</v>
      </c>
      <c r="E10820" s="9" t="e">
        <f>INDEX(#REF!:#REF!,MATCH($D10820,#REF!:#REF!,0),MATCH(#REF!,#REF!:#REF!,0))</f>
        <v>#REF!</v>
      </c>
      <c r="F10820" s="9" t="e">
        <f>INDEX(#REF!:#REF!,MATCH($D10820,#REF!:#REF!,0),MATCH(#REF!,#REF!:#REF!,0))</f>
        <v>#REF!</v>
      </c>
    </row>
    <row r="10821" spans="1:6" ht="16.5" x14ac:dyDescent="0.3">
      <c r="A10821" s="9" t="s">
        <v>11504</v>
      </c>
      <c r="B10821" s="9" t="s">
        <v>3177</v>
      </c>
      <c r="C10821" s="10">
        <v>32480</v>
      </c>
      <c r="D10821" s="9">
        <v>3933021111</v>
      </c>
      <c r="E10821" s="9" t="e">
        <f>INDEX(#REF!:#REF!,MATCH($D10821,#REF!:#REF!,0),MATCH(#REF!,#REF!:#REF!,0))</f>
        <v>#REF!</v>
      </c>
      <c r="F10821" s="9" t="e">
        <f>INDEX(#REF!:#REF!,MATCH($D10821,#REF!:#REF!,0),MATCH(#REF!,#REF!:#REF!,0))</f>
        <v>#REF!</v>
      </c>
    </row>
    <row r="10822" spans="1:6" ht="16.5" x14ac:dyDescent="0.3">
      <c r="A10822" s="9" t="s">
        <v>11503</v>
      </c>
      <c r="B10822" s="9" t="s">
        <v>1971</v>
      </c>
      <c r="C10822" s="10">
        <v>11465</v>
      </c>
      <c r="D10822" s="9">
        <v>9684187432</v>
      </c>
      <c r="E10822" s="9" t="e">
        <f>INDEX(#REF!:#REF!,MATCH($D10822,#REF!:#REF!,0),MATCH(#REF!,#REF!:#REF!,0))</f>
        <v>#REF!</v>
      </c>
      <c r="F10822" s="9" t="e">
        <f>INDEX(#REF!:#REF!,MATCH($D10822,#REF!:#REF!,0),MATCH(#REF!,#REF!:#REF!,0))</f>
        <v>#REF!</v>
      </c>
    </row>
    <row r="10823" spans="1:6" ht="16.5" x14ac:dyDescent="0.3">
      <c r="A10823" s="9" t="s">
        <v>11502</v>
      </c>
      <c r="B10823" s="9" t="s">
        <v>2440</v>
      </c>
      <c r="C10823" s="10">
        <v>59260</v>
      </c>
      <c r="D10823" s="9">
        <v>9854387496</v>
      </c>
      <c r="E10823" s="9" t="e">
        <f>INDEX(#REF!:#REF!,MATCH($D10823,#REF!:#REF!,0),MATCH(#REF!,#REF!:#REF!,0))</f>
        <v>#REF!</v>
      </c>
      <c r="F10823" s="9" t="e">
        <f>INDEX(#REF!:#REF!,MATCH($D10823,#REF!:#REF!,0),MATCH(#REF!,#REF!:#REF!,0))</f>
        <v>#REF!</v>
      </c>
    </row>
    <row r="10824" spans="1:6" ht="16.5" x14ac:dyDescent="0.3">
      <c r="A10824" s="9" t="s">
        <v>11501</v>
      </c>
      <c r="B10824" s="9" t="s">
        <v>2250</v>
      </c>
      <c r="C10824" s="10">
        <v>37771</v>
      </c>
      <c r="D10824" s="9">
        <v>3764546336</v>
      </c>
      <c r="E10824" s="9" t="e">
        <f>INDEX(#REF!:#REF!,MATCH($D10824,#REF!:#REF!,0),MATCH(#REF!,#REF!:#REF!,0))</f>
        <v>#REF!</v>
      </c>
      <c r="F10824" s="9" t="e">
        <f>INDEX(#REF!:#REF!,MATCH($D10824,#REF!:#REF!,0),MATCH(#REF!,#REF!:#REF!,0))</f>
        <v>#REF!</v>
      </c>
    </row>
    <row r="10825" spans="1:6" ht="16.5" x14ac:dyDescent="0.3">
      <c r="A10825" s="9" t="s">
        <v>11500</v>
      </c>
      <c r="B10825" s="9" t="s">
        <v>2250</v>
      </c>
      <c r="C10825" s="10">
        <v>23691</v>
      </c>
      <c r="D10825" s="9">
        <v>5998486889</v>
      </c>
      <c r="E10825" s="9" t="e">
        <f>INDEX(#REF!:#REF!,MATCH($D10825,#REF!:#REF!,0),MATCH(#REF!,#REF!:#REF!,0))</f>
        <v>#REF!</v>
      </c>
      <c r="F10825" s="9" t="e">
        <f>INDEX(#REF!:#REF!,MATCH($D10825,#REF!:#REF!,0),MATCH(#REF!,#REF!:#REF!,0))</f>
        <v>#REF!</v>
      </c>
    </row>
    <row r="10826" spans="1:6" ht="16.5" x14ac:dyDescent="0.3">
      <c r="A10826" s="9" t="s">
        <v>11499</v>
      </c>
      <c r="B10826" s="9" t="s">
        <v>2326</v>
      </c>
      <c r="C10826" s="10">
        <v>52534</v>
      </c>
      <c r="D10826" s="9">
        <v>7560031153</v>
      </c>
      <c r="E10826" s="9" t="e">
        <f>INDEX(#REF!:#REF!,MATCH($D10826,#REF!:#REF!,0),MATCH(#REF!,#REF!:#REF!,0))</f>
        <v>#REF!</v>
      </c>
      <c r="F10826" s="9" t="e">
        <f>INDEX(#REF!:#REF!,MATCH($D10826,#REF!:#REF!,0),MATCH(#REF!,#REF!:#REF!,0))</f>
        <v>#REF!</v>
      </c>
    </row>
    <row r="10827" spans="1:6" ht="16.5" x14ac:dyDescent="0.3">
      <c r="A10827" s="9" t="s">
        <v>11498</v>
      </c>
      <c r="B10827" s="9" t="s">
        <v>2462</v>
      </c>
      <c r="C10827" s="10">
        <v>12824</v>
      </c>
      <c r="D10827" s="9">
        <v>5990182805</v>
      </c>
      <c r="E10827" s="9" t="e">
        <f>INDEX(#REF!:#REF!,MATCH($D10827,#REF!:#REF!,0),MATCH(#REF!,#REF!:#REF!,0))</f>
        <v>#REF!</v>
      </c>
      <c r="F10827" s="9" t="e">
        <f>INDEX(#REF!:#REF!,MATCH($D10827,#REF!:#REF!,0),MATCH(#REF!,#REF!:#REF!,0))</f>
        <v>#REF!</v>
      </c>
    </row>
    <row r="10828" spans="1:6" ht="16.5" x14ac:dyDescent="0.3">
      <c r="A10828" s="9" t="s">
        <v>11497</v>
      </c>
      <c r="B10828" s="9" t="s">
        <v>2610</v>
      </c>
      <c r="C10828" s="10">
        <v>43523</v>
      </c>
      <c r="D10828" s="9">
        <v>2376099331</v>
      </c>
      <c r="E10828" s="9" t="e">
        <f>INDEX(#REF!:#REF!,MATCH($D10828,#REF!:#REF!,0),MATCH(#REF!,#REF!:#REF!,0))</f>
        <v>#REF!</v>
      </c>
      <c r="F10828" s="9" t="e">
        <f>INDEX(#REF!:#REF!,MATCH($D10828,#REF!:#REF!,0),MATCH(#REF!,#REF!:#REF!,0))</f>
        <v>#REF!</v>
      </c>
    </row>
    <row r="10829" spans="1:6" ht="16.5" x14ac:dyDescent="0.3">
      <c r="A10829" s="9" t="s">
        <v>11496</v>
      </c>
      <c r="B10829" s="9" t="s">
        <v>2820</v>
      </c>
      <c r="C10829" s="10">
        <v>37555</v>
      </c>
      <c r="D10829" s="9">
        <v>6000780338</v>
      </c>
      <c r="E10829" s="9" t="e">
        <f>INDEX(#REF!:#REF!,MATCH($D10829,#REF!:#REF!,0),MATCH(#REF!,#REF!:#REF!,0))</f>
        <v>#REF!</v>
      </c>
      <c r="F10829" s="9" t="e">
        <f>INDEX(#REF!:#REF!,MATCH($D10829,#REF!:#REF!,0),MATCH(#REF!,#REF!:#REF!,0))</f>
        <v>#REF!</v>
      </c>
    </row>
    <row r="10830" spans="1:6" ht="16.5" x14ac:dyDescent="0.3">
      <c r="A10830" s="9" t="s">
        <v>11495</v>
      </c>
      <c r="B10830" s="9" t="s">
        <v>2153</v>
      </c>
      <c r="C10830" s="10">
        <v>21736</v>
      </c>
      <c r="D10830" s="9">
        <v>999389173</v>
      </c>
      <c r="E10830" s="9" t="e">
        <f>INDEX(#REF!:#REF!,MATCH($D10830,#REF!:#REF!,0),MATCH(#REF!,#REF!:#REF!,0))</f>
        <v>#REF!</v>
      </c>
      <c r="F10830" s="9" t="e">
        <f>INDEX(#REF!:#REF!,MATCH($D10830,#REF!:#REF!,0),MATCH(#REF!,#REF!:#REF!,0))</f>
        <v>#REF!</v>
      </c>
    </row>
    <row r="10831" spans="1:6" ht="16.5" x14ac:dyDescent="0.3">
      <c r="A10831" s="9" t="s">
        <v>11494</v>
      </c>
      <c r="B10831" s="9" t="s">
        <v>2298</v>
      </c>
      <c r="C10831" s="10">
        <v>18571</v>
      </c>
      <c r="D10831" s="9">
        <v>6938295417</v>
      </c>
      <c r="E10831" s="9" t="e">
        <f>INDEX(#REF!:#REF!,MATCH($D10831,#REF!:#REF!,0),MATCH(#REF!,#REF!:#REF!,0))</f>
        <v>#REF!</v>
      </c>
      <c r="F10831" s="9" t="e">
        <f>INDEX(#REF!:#REF!,MATCH($D10831,#REF!:#REF!,0),MATCH(#REF!,#REF!:#REF!,0))</f>
        <v>#REF!</v>
      </c>
    </row>
    <row r="10832" spans="1:6" ht="16.5" x14ac:dyDescent="0.3">
      <c r="A10832" s="9" t="s">
        <v>11493</v>
      </c>
      <c r="B10832" s="9" t="s">
        <v>2757</v>
      </c>
      <c r="C10832" s="10">
        <v>31240</v>
      </c>
      <c r="D10832" s="9">
        <v>9155356869</v>
      </c>
      <c r="E10832" s="9" t="e">
        <f>INDEX(#REF!:#REF!,MATCH($D10832,#REF!:#REF!,0),MATCH(#REF!,#REF!:#REF!,0))</f>
        <v>#REF!</v>
      </c>
      <c r="F10832" s="9" t="e">
        <f>INDEX(#REF!:#REF!,MATCH($D10832,#REF!:#REF!,0),MATCH(#REF!,#REF!:#REF!,0))</f>
        <v>#REF!</v>
      </c>
    </row>
    <row r="10833" spans="1:6" ht="16.5" x14ac:dyDescent="0.3">
      <c r="A10833" s="9" t="s">
        <v>11492</v>
      </c>
      <c r="B10833" s="9" t="s">
        <v>2165</v>
      </c>
      <c r="C10833" s="10">
        <v>17370</v>
      </c>
      <c r="D10833" s="9">
        <v>4997183822</v>
      </c>
      <c r="E10833" s="9" t="e">
        <f>INDEX(#REF!:#REF!,MATCH($D10833,#REF!:#REF!,0),MATCH(#REF!,#REF!:#REF!,0))</f>
        <v>#REF!</v>
      </c>
      <c r="F10833" s="9" t="e">
        <f>INDEX(#REF!:#REF!,MATCH($D10833,#REF!:#REF!,0),MATCH(#REF!,#REF!:#REF!,0))</f>
        <v>#REF!</v>
      </c>
    </row>
    <row r="10834" spans="1:6" ht="16.5" x14ac:dyDescent="0.3">
      <c r="A10834" s="9" t="s">
        <v>11491</v>
      </c>
      <c r="B10834" s="9" t="s">
        <v>2073</v>
      </c>
      <c r="C10834" s="10">
        <v>50958</v>
      </c>
      <c r="D10834" s="9">
        <v>3435517239</v>
      </c>
      <c r="E10834" s="9" t="e">
        <f>INDEX(#REF!:#REF!,MATCH($D10834,#REF!:#REF!,0),MATCH(#REF!,#REF!:#REF!,0))</f>
        <v>#REF!</v>
      </c>
      <c r="F10834" s="9" t="e">
        <f>INDEX(#REF!:#REF!,MATCH($D10834,#REF!:#REF!,0),MATCH(#REF!,#REF!:#REF!,0))</f>
        <v>#REF!</v>
      </c>
    </row>
    <row r="10835" spans="1:6" ht="16.5" x14ac:dyDescent="0.3">
      <c r="A10835" s="9" t="s">
        <v>11490</v>
      </c>
      <c r="B10835" s="9" t="s">
        <v>1963</v>
      </c>
      <c r="C10835" s="10">
        <v>45385</v>
      </c>
      <c r="D10835" s="9">
        <v>4398950745</v>
      </c>
      <c r="E10835" s="9" t="e">
        <f>INDEX(#REF!:#REF!,MATCH($D10835,#REF!:#REF!,0),MATCH(#REF!,#REF!:#REF!,0))</f>
        <v>#REF!</v>
      </c>
      <c r="F10835" s="9" t="e">
        <f>INDEX(#REF!:#REF!,MATCH($D10835,#REF!:#REF!,0),MATCH(#REF!,#REF!:#REF!,0))</f>
        <v>#REF!</v>
      </c>
    </row>
    <row r="10836" spans="1:6" ht="16.5" x14ac:dyDescent="0.3">
      <c r="A10836" s="9" t="s">
        <v>11489</v>
      </c>
      <c r="B10836" s="9" t="s">
        <v>2528</v>
      </c>
      <c r="C10836" s="10">
        <v>36773</v>
      </c>
      <c r="D10836" s="9">
        <v>4579641655</v>
      </c>
      <c r="E10836" s="9" t="e">
        <f>INDEX(#REF!:#REF!,MATCH($D10836,#REF!:#REF!,0),MATCH(#REF!,#REF!:#REF!,0))</f>
        <v>#REF!</v>
      </c>
      <c r="F10836" s="9" t="e">
        <f>INDEX(#REF!:#REF!,MATCH($D10836,#REF!:#REF!,0),MATCH(#REF!,#REF!:#REF!,0))</f>
        <v>#REF!</v>
      </c>
    </row>
    <row r="10837" spans="1:6" ht="16.5" x14ac:dyDescent="0.3">
      <c r="A10837" s="9" t="s">
        <v>11488</v>
      </c>
      <c r="B10837" s="9" t="s">
        <v>2153</v>
      </c>
      <c r="C10837" s="10">
        <v>55371</v>
      </c>
      <c r="D10837" s="9">
        <v>3935718624</v>
      </c>
      <c r="E10837" s="9" t="e">
        <f>INDEX(#REF!:#REF!,MATCH($D10837,#REF!:#REF!,0),MATCH(#REF!,#REF!:#REF!,0))</f>
        <v>#REF!</v>
      </c>
      <c r="F10837" s="9" t="e">
        <f>INDEX(#REF!:#REF!,MATCH($D10837,#REF!:#REF!,0),MATCH(#REF!,#REF!:#REF!,0))</f>
        <v>#REF!</v>
      </c>
    </row>
    <row r="10838" spans="1:6" ht="16.5" x14ac:dyDescent="0.3">
      <c r="A10838" s="9" t="s">
        <v>11487</v>
      </c>
      <c r="B10838" s="9" t="s">
        <v>2061</v>
      </c>
      <c r="C10838" s="10">
        <v>44749</v>
      </c>
      <c r="D10838" s="9">
        <v>115757341</v>
      </c>
      <c r="E10838" s="9" t="e">
        <f>INDEX(#REF!:#REF!,MATCH($D10838,#REF!:#REF!,0),MATCH(#REF!,#REF!:#REF!,0))</f>
        <v>#REF!</v>
      </c>
      <c r="F10838" s="9" t="e">
        <f>INDEX(#REF!:#REF!,MATCH($D10838,#REF!:#REF!,0),MATCH(#REF!,#REF!:#REF!,0))</f>
        <v>#REF!</v>
      </c>
    </row>
    <row r="10839" spans="1:6" ht="16.5" x14ac:dyDescent="0.3">
      <c r="A10839" s="9" t="s">
        <v>11486</v>
      </c>
      <c r="B10839" s="9" t="s">
        <v>2216</v>
      </c>
      <c r="C10839" s="10">
        <v>22102</v>
      </c>
      <c r="D10839" s="9">
        <v>7140803102</v>
      </c>
      <c r="E10839" s="9" t="e">
        <f>INDEX(#REF!:#REF!,MATCH($D10839,#REF!:#REF!,0),MATCH(#REF!,#REF!:#REF!,0))</f>
        <v>#REF!</v>
      </c>
      <c r="F10839" s="9" t="e">
        <f>INDEX(#REF!:#REF!,MATCH($D10839,#REF!:#REF!,0),MATCH(#REF!,#REF!:#REF!,0))</f>
        <v>#REF!</v>
      </c>
    </row>
    <row r="10840" spans="1:6" ht="16.5" x14ac:dyDescent="0.3">
      <c r="A10840" s="9" t="s">
        <v>11485</v>
      </c>
      <c r="B10840" s="9" t="s">
        <v>2056</v>
      </c>
      <c r="C10840" s="10">
        <v>25652</v>
      </c>
      <c r="D10840" s="9">
        <v>7892446737</v>
      </c>
      <c r="E10840" s="9" t="e">
        <f>INDEX(#REF!:#REF!,MATCH($D10840,#REF!:#REF!,0),MATCH(#REF!,#REF!:#REF!,0))</f>
        <v>#REF!</v>
      </c>
      <c r="F10840" s="9" t="e">
        <f>INDEX(#REF!:#REF!,MATCH($D10840,#REF!:#REF!,0),MATCH(#REF!,#REF!:#REF!,0))</f>
        <v>#REF!</v>
      </c>
    </row>
    <row r="10841" spans="1:6" ht="16.5" x14ac:dyDescent="0.3">
      <c r="A10841" s="9" t="s">
        <v>11484</v>
      </c>
      <c r="B10841" s="9" t="s">
        <v>2918</v>
      </c>
      <c r="C10841" s="10">
        <v>46903</v>
      </c>
      <c r="D10841" s="9">
        <v>8731494560</v>
      </c>
      <c r="E10841" s="9" t="e">
        <f>INDEX(#REF!:#REF!,MATCH($D10841,#REF!:#REF!,0),MATCH(#REF!,#REF!:#REF!,0))</f>
        <v>#REF!</v>
      </c>
      <c r="F10841" s="9" t="e">
        <f>INDEX(#REF!:#REF!,MATCH($D10841,#REF!:#REF!,0),MATCH(#REF!,#REF!:#REF!,0))</f>
        <v>#REF!</v>
      </c>
    </row>
    <row r="10842" spans="1:6" ht="16.5" x14ac:dyDescent="0.3">
      <c r="A10842" s="9" t="s">
        <v>11483</v>
      </c>
      <c r="B10842" s="9" t="s">
        <v>2373</v>
      </c>
      <c r="C10842" s="10">
        <v>17893</v>
      </c>
      <c r="D10842" s="9">
        <v>3858163570</v>
      </c>
      <c r="E10842" s="9" t="e">
        <f>INDEX(#REF!:#REF!,MATCH($D10842,#REF!:#REF!,0),MATCH(#REF!,#REF!:#REF!,0))</f>
        <v>#REF!</v>
      </c>
      <c r="F10842" s="9" t="e">
        <f>INDEX(#REF!:#REF!,MATCH($D10842,#REF!:#REF!,0),MATCH(#REF!,#REF!:#REF!,0))</f>
        <v>#REF!</v>
      </c>
    </row>
    <row r="10843" spans="1:6" ht="16.5" x14ac:dyDescent="0.3">
      <c r="A10843" s="9" t="s">
        <v>11482</v>
      </c>
      <c r="B10843" s="9" t="s">
        <v>2153</v>
      </c>
      <c r="C10843" s="10">
        <v>45069</v>
      </c>
      <c r="D10843" s="9">
        <v>4049350750</v>
      </c>
      <c r="E10843" s="9" t="e">
        <f>INDEX(#REF!:#REF!,MATCH($D10843,#REF!:#REF!,0),MATCH(#REF!,#REF!:#REF!,0))</f>
        <v>#REF!</v>
      </c>
      <c r="F10843" s="9" t="e">
        <f>INDEX(#REF!:#REF!,MATCH($D10843,#REF!:#REF!,0),MATCH(#REF!,#REF!:#REF!,0))</f>
        <v>#REF!</v>
      </c>
    </row>
    <row r="10844" spans="1:6" ht="16.5" x14ac:dyDescent="0.3">
      <c r="A10844" s="9" t="s">
        <v>11481</v>
      </c>
      <c r="B10844" s="9" t="s">
        <v>3172</v>
      </c>
      <c r="C10844" s="10">
        <v>13058</v>
      </c>
      <c r="D10844" s="9">
        <v>4029727026</v>
      </c>
      <c r="E10844" s="9" t="e">
        <f>INDEX(#REF!:#REF!,MATCH($D10844,#REF!:#REF!,0),MATCH(#REF!,#REF!:#REF!,0))</f>
        <v>#REF!</v>
      </c>
      <c r="F10844" s="9" t="e">
        <f>INDEX(#REF!:#REF!,MATCH($D10844,#REF!:#REF!,0),MATCH(#REF!,#REF!:#REF!,0))</f>
        <v>#REF!</v>
      </c>
    </row>
    <row r="10845" spans="1:6" ht="16.5" x14ac:dyDescent="0.3">
      <c r="A10845" s="9" t="s">
        <v>11480</v>
      </c>
      <c r="B10845" s="9" t="s">
        <v>2440</v>
      </c>
      <c r="C10845" s="10">
        <v>12319</v>
      </c>
      <c r="D10845" s="9">
        <v>8175279842</v>
      </c>
      <c r="E10845" s="9" t="e">
        <f>INDEX(#REF!:#REF!,MATCH($D10845,#REF!:#REF!,0),MATCH(#REF!,#REF!:#REF!,0))</f>
        <v>#REF!</v>
      </c>
      <c r="F10845" s="9" t="e">
        <f>INDEX(#REF!:#REF!,MATCH($D10845,#REF!:#REF!,0),MATCH(#REF!,#REF!:#REF!,0))</f>
        <v>#REF!</v>
      </c>
    </row>
    <row r="10846" spans="1:6" ht="16.5" x14ac:dyDescent="0.3">
      <c r="A10846" s="9" t="s">
        <v>11479</v>
      </c>
      <c r="B10846" s="9" t="s">
        <v>2564</v>
      </c>
      <c r="C10846" s="10">
        <v>36794</v>
      </c>
      <c r="D10846" s="9">
        <v>3991175401</v>
      </c>
      <c r="E10846" s="9" t="e">
        <f>INDEX(#REF!:#REF!,MATCH($D10846,#REF!:#REF!,0),MATCH(#REF!,#REF!:#REF!,0))</f>
        <v>#REF!</v>
      </c>
      <c r="F10846" s="9" t="e">
        <f>INDEX(#REF!:#REF!,MATCH($D10846,#REF!:#REF!,0),MATCH(#REF!,#REF!:#REF!,0))</f>
        <v>#REF!</v>
      </c>
    </row>
    <row r="10847" spans="1:6" ht="16.5" x14ac:dyDescent="0.3">
      <c r="A10847" s="9" t="s">
        <v>11478</v>
      </c>
      <c r="B10847" s="9" t="s">
        <v>1989</v>
      </c>
      <c r="C10847" s="10">
        <v>40661</v>
      </c>
      <c r="D10847" s="9">
        <v>7645724897</v>
      </c>
      <c r="E10847" s="9" t="e">
        <f>INDEX(#REF!:#REF!,MATCH($D10847,#REF!:#REF!,0),MATCH(#REF!,#REF!:#REF!,0))</f>
        <v>#REF!</v>
      </c>
      <c r="F10847" s="9" t="e">
        <f>INDEX(#REF!:#REF!,MATCH($D10847,#REF!:#REF!,0),MATCH(#REF!,#REF!:#REF!,0))</f>
        <v>#REF!</v>
      </c>
    </row>
    <row r="10848" spans="1:6" ht="16.5" x14ac:dyDescent="0.3">
      <c r="A10848" s="9" t="s">
        <v>11477</v>
      </c>
      <c r="B10848" s="9" t="s">
        <v>2947</v>
      </c>
      <c r="C10848" s="10">
        <v>21910</v>
      </c>
      <c r="D10848" s="9">
        <v>4718207207</v>
      </c>
      <c r="E10848" s="9" t="e">
        <f>INDEX(#REF!:#REF!,MATCH($D10848,#REF!:#REF!,0),MATCH(#REF!,#REF!:#REF!,0))</f>
        <v>#REF!</v>
      </c>
      <c r="F10848" s="9" t="e">
        <f>INDEX(#REF!:#REF!,MATCH($D10848,#REF!:#REF!,0),MATCH(#REF!,#REF!:#REF!,0))</f>
        <v>#REF!</v>
      </c>
    </row>
    <row r="10849" spans="1:6" ht="16.5" x14ac:dyDescent="0.3">
      <c r="A10849" s="9" t="s">
        <v>11476</v>
      </c>
      <c r="B10849" s="9" t="s">
        <v>2465</v>
      </c>
      <c r="C10849" s="10">
        <v>29796</v>
      </c>
      <c r="D10849" s="9">
        <v>6313424239</v>
      </c>
      <c r="E10849" s="9" t="e">
        <f>INDEX(#REF!:#REF!,MATCH($D10849,#REF!:#REF!,0),MATCH(#REF!,#REF!:#REF!,0))</f>
        <v>#REF!</v>
      </c>
      <c r="F10849" s="9" t="e">
        <f>INDEX(#REF!:#REF!,MATCH($D10849,#REF!:#REF!,0),MATCH(#REF!,#REF!:#REF!,0))</f>
        <v>#REF!</v>
      </c>
    </row>
    <row r="10850" spans="1:6" ht="16.5" x14ac:dyDescent="0.3">
      <c r="A10850" s="9" t="s">
        <v>11475</v>
      </c>
      <c r="B10850" s="9" t="s">
        <v>2288</v>
      </c>
      <c r="C10850" s="10">
        <v>26967</v>
      </c>
      <c r="D10850" s="9">
        <v>2297168497</v>
      </c>
      <c r="E10850" s="9" t="e">
        <f>INDEX(#REF!:#REF!,MATCH($D10850,#REF!:#REF!,0),MATCH(#REF!,#REF!:#REF!,0))</f>
        <v>#REF!</v>
      </c>
      <c r="F10850" s="9" t="e">
        <f>INDEX(#REF!:#REF!,MATCH($D10850,#REF!:#REF!,0),MATCH(#REF!,#REF!:#REF!,0))</f>
        <v>#REF!</v>
      </c>
    </row>
    <row r="10851" spans="1:6" ht="16.5" x14ac:dyDescent="0.3">
      <c r="A10851" s="9" t="s">
        <v>11474</v>
      </c>
      <c r="B10851" s="9" t="s">
        <v>2165</v>
      </c>
      <c r="C10851" s="10">
        <v>52167</v>
      </c>
      <c r="D10851" s="9">
        <v>4037854406</v>
      </c>
      <c r="E10851" s="9" t="e">
        <f>INDEX(#REF!:#REF!,MATCH($D10851,#REF!:#REF!,0),MATCH(#REF!,#REF!:#REF!,0))</f>
        <v>#REF!</v>
      </c>
      <c r="F10851" s="9" t="e">
        <f>INDEX(#REF!:#REF!,MATCH($D10851,#REF!:#REF!,0),MATCH(#REF!,#REF!:#REF!,0))</f>
        <v>#REF!</v>
      </c>
    </row>
    <row r="10852" spans="1:6" ht="16.5" x14ac:dyDescent="0.3">
      <c r="A10852" s="9" t="s">
        <v>11473</v>
      </c>
      <c r="B10852" s="9" t="s">
        <v>2815</v>
      </c>
      <c r="C10852" s="10">
        <v>39067</v>
      </c>
      <c r="D10852" s="9">
        <v>3642452728</v>
      </c>
      <c r="E10852" s="9" t="e">
        <f>INDEX(#REF!:#REF!,MATCH($D10852,#REF!:#REF!,0),MATCH(#REF!,#REF!:#REF!,0))</f>
        <v>#REF!</v>
      </c>
      <c r="F10852" s="9" t="e">
        <f>INDEX(#REF!:#REF!,MATCH($D10852,#REF!:#REF!,0),MATCH(#REF!,#REF!:#REF!,0))</f>
        <v>#REF!</v>
      </c>
    </row>
    <row r="10853" spans="1:6" ht="16.5" x14ac:dyDescent="0.3">
      <c r="A10853" s="9" t="s">
        <v>11472</v>
      </c>
      <c r="B10853" s="9" t="s">
        <v>2354</v>
      </c>
      <c r="C10853" s="10">
        <v>34848</v>
      </c>
      <c r="D10853" s="9">
        <v>3933021111</v>
      </c>
      <c r="E10853" s="9" t="e">
        <f>INDEX(#REF!:#REF!,MATCH($D10853,#REF!:#REF!,0),MATCH(#REF!,#REF!:#REF!,0))</f>
        <v>#REF!</v>
      </c>
      <c r="F10853" s="9" t="e">
        <f>INDEX(#REF!:#REF!,MATCH($D10853,#REF!:#REF!,0),MATCH(#REF!,#REF!:#REF!,0))</f>
        <v>#REF!</v>
      </c>
    </row>
    <row r="10854" spans="1:6" ht="16.5" x14ac:dyDescent="0.3">
      <c r="A10854" s="9" t="s">
        <v>11471</v>
      </c>
      <c r="B10854" s="9" t="s">
        <v>2675</v>
      </c>
      <c r="C10854" s="10">
        <v>44923</v>
      </c>
      <c r="D10854" s="9">
        <v>7885796000</v>
      </c>
      <c r="E10854" s="9" t="e">
        <f>INDEX(#REF!:#REF!,MATCH($D10854,#REF!:#REF!,0),MATCH(#REF!,#REF!:#REF!,0))</f>
        <v>#REF!</v>
      </c>
      <c r="F10854" s="9" t="e">
        <f>INDEX(#REF!:#REF!,MATCH($D10854,#REF!:#REF!,0),MATCH(#REF!,#REF!:#REF!,0))</f>
        <v>#REF!</v>
      </c>
    </row>
    <row r="10855" spans="1:6" ht="16.5" x14ac:dyDescent="0.3">
      <c r="A10855" s="9" t="s">
        <v>11470</v>
      </c>
      <c r="B10855" s="9" t="s">
        <v>2190</v>
      </c>
      <c r="C10855" s="10">
        <v>29453</v>
      </c>
      <c r="D10855" s="9">
        <v>7516977292</v>
      </c>
      <c r="E10855" s="9" t="e">
        <f>INDEX(#REF!:#REF!,MATCH($D10855,#REF!:#REF!,0),MATCH(#REF!,#REF!:#REF!,0))</f>
        <v>#REF!</v>
      </c>
      <c r="F10855" s="9" t="e">
        <f>INDEX(#REF!:#REF!,MATCH($D10855,#REF!:#REF!,0),MATCH(#REF!,#REF!:#REF!,0))</f>
        <v>#REF!</v>
      </c>
    </row>
    <row r="10856" spans="1:6" ht="16.5" x14ac:dyDescent="0.3">
      <c r="A10856" s="9" t="s">
        <v>11469</v>
      </c>
      <c r="B10856" s="9" t="s">
        <v>2526</v>
      </c>
      <c r="C10856" s="10">
        <v>31667</v>
      </c>
      <c r="D10856" s="9">
        <v>9163060264</v>
      </c>
      <c r="E10856" s="9" t="e">
        <f>INDEX(#REF!:#REF!,MATCH($D10856,#REF!:#REF!,0),MATCH(#REF!,#REF!:#REF!,0))</f>
        <v>#REF!</v>
      </c>
      <c r="F10856" s="9" t="e">
        <f>INDEX(#REF!:#REF!,MATCH($D10856,#REF!:#REF!,0),MATCH(#REF!,#REF!:#REF!,0))</f>
        <v>#REF!</v>
      </c>
    </row>
    <row r="10857" spans="1:6" ht="16.5" x14ac:dyDescent="0.3">
      <c r="A10857" s="9" t="s">
        <v>11468</v>
      </c>
      <c r="B10857" s="9" t="s">
        <v>3275</v>
      </c>
      <c r="C10857" s="10">
        <v>24477</v>
      </c>
      <c r="D10857" s="9">
        <v>4730395069</v>
      </c>
      <c r="E10857" s="9" t="e">
        <f>INDEX(#REF!:#REF!,MATCH($D10857,#REF!:#REF!,0),MATCH(#REF!,#REF!:#REF!,0))</f>
        <v>#REF!</v>
      </c>
      <c r="F10857" s="9" t="e">
        <f>INDEX(#REF!:#REF!,MATCH($D10857,#REF!:#REF!,0),MATCH(#REF!,#REF!:#REF!,0))</f>
        <v>#REF!</v>
      </c>
    </row>
    <row r="10858" spans="1:6" ht="16.5" x14ac:dyDescent="0.3">
      <c r="A10858" s="9" t="s">
        <v>11467</v>
      </c>
      <c r="B10858" s="9" t="s">
        <v>3177</v>
      </c>
      <c r="C10858" s="10">
        <v>51612</v>
      </c>
      <c r="D10858" s="9">
        <v>8945564357</v>
      </c>
      <c r="E10858" s="9" t="e">
        <f>INDEX(#REF!:#REF!,MATCH($D10858,#REF!:#REF!,0),MATCH(#REF!,#REF!:#REF!,0))</f>
        <v>#REF!</v>
      </c>
      <c r="F10858" s="9" t="e">
        <f>INDEX(#REF!:#REF!,MATCH($D10858,#REF!:#REF!,0),MATCH(#REF!,#REF!:#REF!,0))</f>
        <v>#REF!</v>
      </c>
    </row>
    <row r="10859" spans="1:6" ht="16.5" x14ac:dyDescent="0.3">
      <c r="A10859" s="9" t="s">
        <v>11466</v>
      </c>
      <c r="B10859" s="9" t="s">
        <v>2165</v>
      </c>
      <c r="C10859" s="10">
        <v>43193</v>
      </c>
      <c r="D10859" s="9">
        <v>9292607561</v>
      </c>
      <c r="E10859" s="9" t="e">
        <f>INDEX(#REF!:#REF!,MATCH($D10859,#REF!:#REF!,0),MATCH(#REF!,#REF!:#REF!,0))</f>
        <v>#REF!</v>
      </c>
      <c r="F10859" s="9" t="e">
        <f>INDEX(#REF!:#REF!,MATCH($D10859,#REF!:#REF!,0),MATCH(#REF!,#REF!:#REF!,0))</f>
        <v>#REF!</v>
      </c>
    </row>
    <row r="10860" spans="1:6" ht="16.5" x14ac:dyDescent="0.3">
      <c r="A10860" s="9" t="s">
        <v>11465</v>
      </c>
      <c r="B10860" s="9" t="s">
        <v>2272</v>
      </c>
      <c r="C10860" s="10">
        <v>30727</v>
      </c>
      <c r="D10860" s="9">
        <v>5929508313</v>
      </c>
      <c r="E10860" s="9" t="e">
        <f>INDEX(#REF!:#REF!,MATCH($D10860,#REF!:#REF!,0),MATCH(#REF!,#REF!:#REF!,0))</f>
        <v>#REF!</v>
      </c>
      <c r="F10860" s="9" t="e">
        <f>INDEX(#REF!:#REF!,MATCH($D10860,#REF!:#REF!,0),MATCH(#REF!,#REF!:#REF!,0))</f>
        <v>#REF!</v>
      </c>
    </row>
    <row r="10861" spans="1:6" ht="16.5" x14ac:dyDescent="0.3">
      <c r="A10861" s="9" t="s">
        <v>11464</v>
      </c>
      <c r="B10861" s="9" t="s">
        <v>2048</v>
      </c>
      <c r="C10861" s="10">
        <v>35662</v>
      </c>
      <c r="D10861" s="9">
        <v>7462528568</v>
      </c>
      <c r="E10861" s="9" t="e">
        <f>INDEX(#REF!:#REF!,MATCH($D10861,#REF!:#REF!,0),MATCH(#REF!,#REF!:#REF!,0))</f>
        <v>#REF!</v>
      </c>
      <c r="F10861" s="9" t="e">
        <f>INDEX(#REF!:#REF!,MATCH($D10861,#REF!:#REF!,0),MATCH(#REF!,#REF!:#REF!,0))</f>
        <v>#REF!</v>
      </c>
    </row>
    <row r="10862" spans="1:6" ht="16.5" x14ac:dyDescent="0.3">
      <c r="A10862" s="9" t="s">
        <v>11463</v>
      </c>
      <c r="B10862" s="9" t="s">
        <v>2440</v>
      </c>
      <c r="C10862" s="10">
        <v>17532</v>
      </c>
      <c r="D10862" s="9">
        <v>6510701464</v>
      </c>
      <c r="E10862" s="9" t="e">
        <f>INDEX(#REF!:#REF!,MATCH($D10862,#REF!:#REF!,0),MATCH(#REF!,#REF!:#REF!,0))</f>
        <v>#REF!</v>
      </c>
      <c r="F10862" s="9" t="e">
        <f>INDEX(#REF!:#REF!,MATCH($D10862,#REF!:#REF!,0),MATCH(#REF!,#REF!:#REF!,0))</f>
        <v>#REF!</v>
      </c>
    </row>
    <row r="10863" spans="1:6" ht="16.5" x14ac:dyDescent="0.3">
      <c r="A10863" s="9" t="s">
        <v>11462</v>
      </c>
      <c r="B10863" s="9" t="s">
        <v>1961</v>
      </c>
      <c r="C10863" s="10">
        <v>52586</v>
      </c>
      <c r="D10863" s="9">
        <v>3303111790</v>
      </c>
      <c r="E10863" s="9" t="e">
        <f>INDEX(#REF!:#REF!,MATCH($D10863,#REF!:#REF!,0),MATCH(#REF!,#REF!:#REF!,0))</f>
        <v>#REF!</v>
      </c>
      <c r="F10863" s="9" t="e">
        <f>INDEX(#REF!:#REF!,MATCH($D10863,#REF!:#REF!,0),MATCH(#REF!,#REF!:#REF!,0))</f>
        <v>#REF!</v>
      </c>
    </row>
    <row r="10864" spans="1:6" ht="16.5" x14ac:dyDescent="0.3">
      <c r="A10864" s="9" t="s">
        <v>11461</v>
      </c>
      <c r="B10864" s="9" t="s">
        <v>2595</v>
      </c>
      <c r="C10864" s="10">
        <v>37936</v>
      </c>
      <c r="D10864" s="9">
        <v>3642988458</v>
      </c>
      <c r="E10864" s="9" t="e">
        <f>INDEX(#REF!:#REF!,MATCH($D10864,#REF!:#REF!,0),MATCH(#REF!,#REF!:#REF!,0))</f>
        <v>#REF!</v>
      </c>
      <c r="F10864" s="9" t="e">
        <f>INDEX(#REF!:#REF!,MATCH($D10864,#REF!:#REF!,0),MATCH(#REF!,#REF!:#REF!,0))</f>
        <v>#REF!</v>
      </c>
    </row>
    <row r="10865" spans="1:6" ht="16.5" x14ac:dyDescent="0.3">
      <c r="A10865" s="9" t="s">
        <v>11460</v>
      </c>
      <c r="B10865" s="9" t="s">
        <v>3029</v>
      </c>
      <c r="C10865" s="10">
        <v>53731</v>
      </c>
      <c r="D10865" s="9">
        <v>7268478941</v>
      </c>
      <c r="E10865" s="9" t="e">
        <f>INDEX(#REF!:#REF!,MATCH($D10865,#REF!:#REF!,0),MATCH(#REF!,#REF!:#REF!,0))</f>
        <v>#REF!</v>
      </c>
      <c r="F10865" s="9" t="e">
        <f>INDEX(#REF!:#REF!,MATCH($D10865,#REF!:#REF!,0),MATCH(#REF!,#REF!:#REF!,0))</f>
        <v>#REF!</v>
      </c>
    </row>
    <row r="10866" spans="1:6" ht="16.5" x14ac:dyDescent="0.3">
      <c r="A10866" s="9" t="s">
        <v>11459</v>
      </c>
      <c r="B10866" s="9" t="s">
        <v>2753</v>
      </c>
      <c r="C10866" s="10">
        <v>53089</v>
      </c>
      <c r="D10866" s="9">
        <v>5623930522</v>
      </c>
      <c r="E10866" s="9" t="e">
        <f>INDEX(#REF!:#REF!,MATCH($D10866,#REF!:#REF!,0),MATCH(#REF!,#REF!:#REF!,0))</f>
        <v>#REF!</v>
      </c>
      <c r="F10866" s="9" t="e">
        <f>INDEX(#REF!:#REF!,MATCH($D10866,#REF!:#REF!,0),MATCH(#REF!,#REF!:#REF!,0))</f>
        <v>#REF!</v>
      </c>
    </row>
    <row r="10867" spans="1:6" ht="16.5" x14ac:dyDescent="0.3">
      <c r="A10867" s="9" t="s">
        <v>11458</v>
      </c>
      <c r="B10867" s="9" t="s">
        <v>2351</v>
      </c>
      <c r="C10867" s="10">
        <v>37300</v>
      </c>
      <c r="D10867" s="9">
        <v>7783641539</v>
      </c>
      <c r="E10867" s="9" t="e">
        <f>INDEX(#REF!:#REF!,MATCH($D10867,#REF!:#REF!,0),MATCH(#REF!,#REF!:#REF!,0))</f>
        <v>#REF!</v>
      </c>
      <c r="F10867" s="9" t="e">
        <f>INDEX(#REF!:#REF!,MATCH($D10867,#REF!:#REF!,0),MATCH(#REF!,#REF!:#REF!,0))</f>
        <v>#REF!</v>
      </c>
    </row>
    <row r="10868" spans="1:6" ht="16.5" x14ac:dyDescent="0.3">
      <c r="A10868" s="9" t="s">
        <v>11457</v>
      </c>
      <c r="B10868" s="9" t="s">
        <v>2117</v>
      </c>
      <c r="C10868" s="10">
        <v>11292</v>
      </c>
      <c r="D10868" s="9">
        <v>3156820482</v>
      </c>
      <c r="E10868" s="9" t="e">
        <f>INDEX(#REF!:#REF!,MATCH($D10868,#REF!:#REF!,0),MATCH(#REF!,#REF!:#REF!,0))</f>
        <v>#REF!</v>
      </c>
      <c r="F10868" s="9" t="e">
        <f>INDEX(#REF!:#REF!,MATCH($D10868,#REF!:#REF!,0),MATCH(#REF!,#REF!:#REF!,0))</f>
        <v>#REF!</v>
      </c>
    </row>
    <row r="10869" spans="1:6" ht="16.5" x14ac:dyDescent="0.3">
      <c r="A10869" s="9" t="s">
        <v>11456</v>
      </c>
      <c r="B10869" s="9" t="s">
        <v>2718</v>
      </c>
      <c r="C10869" s="10">
        <v>59634</v>
      </c>
      <c r="D10869" s="9">
        <v>3273288531</v>
      </c>
      <c r="E10869" s="9" t="e">
        <f>INDEX(#REF!:#REF!,MATCH($D10869,#REF!:#REF!,0),MATCH(#REF!,#REF!:#REF!,0))</f>
        <v>#REF!</v>
      </c>
      <c r="F10869" s="9" t="e">
        <f>INDEX(#REF!:#REF!,MATCH($D10869,#REF!:#REF!,0),MATCH(#REF!,#REF!:#REF!,0))</f>
        <v>#REF!</v>
      </c>
    </row>
    <row r="10870" spans="1:6" ht="16.5" x14ac:dyDescent="0.3">
      <c r="A10870" s="9" t="s">
        <v>11455</v>
      </c>
      <c r="B10870" s="9" t="s">
        <v>2256</v>
      </c>
      <c r="C10870" s="10">
        <v>19736</v>
      </c>
      <c r="D10870" s="9">
        <v>4219825649</v>
      </c>
      <c r="E10870" s="9" t="e">
        <f>INDEX(#REF!:#REF!,MATCH($D10870,#REF!:#REF!,0),MATCH(#REF!,#REF!:#REF!,0))</f>
        <v>#REF!</v>
      </c>
      <c r="F10870" s="9" t="e">
        <f>INDEX(#REF!:#REF!,MATCH($D10870,#REF!:#REF!,0),MATCH(#REF!,#REF!:#REF!,0))</f>
        <v>#REF!</v>
      </c>
    </row>
    <row r="10871" spans="1:6" ht="16.5" x14ac:dyDescent="0.3">
      <c r="A10871" s="9" t="s">
        <v>11454</v>
      </c>
      <c r="B10871" s="9" t="s">
        <v>2021</v>
      </c>
      <c r="C10871" s="10">
        <v>13867</v>
      </c>
      <c r="D10871" s="9">
        <v>2376099331</v>
      </c>
      <c r="E10871" s="9" t="e">
        <f>INDEX(#REF!:#REF!,MATCH($D10871,#REF!:#REF!,0),MATCH(#REF!,#REF!:#REF!,0))</f>
        <v>#REF!</v>
      </c>
      <c r="F10871" s="9" t="e">
        <f>INDEX(#REF!:#REF!,MATCH($D10871,#REF!:#REF!,0),MATCH(#REF!,#REF!:#REF!,0))</f>
        <v>#REF!</v>
      </c>
    </row>
    <row r="10872" spans="1:6" ht="16.5" x14ac:dyDescent="0.3">
      <c r="A10872" s="9" t="s">
        <v>11453</v>
      </c>
      <c r="B10872" s="9" t="s">
        <v>2165</v>
      </c>
      <c r="C10872" s="10">
        <v>11759</v>
      </c>
      <c r="D10872" s="9">
        <v>8864419241</v>
      </c>
      <c r="E10872" s="9" t="e">
        <f>INDEX(#REF!:#REF!,MATCH($D10872,#REF!:#REF!,0),MATCH(#REF!,#REF!:#REF!,0))</f>
        <v>#REF!</v>
      </c>
      <c r="F10872" s="9" t="e">
        <f>INDEX(#REF!:#REF!,MATCH($D10872,#REF!:#REF!,0),MATCH(#REF!,#REF!:#REF!,0))</f>
        <v>#REF!</v>
      </c>
    </row>
    <row r="10873" spans="1:6" ht="16.5" x14ac:dyDescent="0.3">
      <c r="A10873" s="9" t="s">
        <v>11452</v>
      </c>
      <c r="B10873" s="9" t="s">
        <v>2050</v>
      </c>
      <c r="C10873" s="10">
        <v>53191</v>
      </c>
      <c r="D10873" s="9">
        <v>6408517315</v>
      </c>
      <c r="E10873" s="9" t="e">
        <f>INDEX(#REF!:#REF!,MATCH($D10873,#REF!:#REF!,0),MATCH(#REF!,#REF!:#REF!,0))</f>
        <v>#REF!</v>
      </c>
      <c r="F10873" s="9" t="e">
        <f>INDEX(#REF!:#REF!,MATCH($D10873,#REF!:#REF!,0),MATCH(#REF!,#REF!:#REF!,0))</f>
        <v>#REF!</v>
      </c>
    </row>
    <row r="10874" spans="1:6" ht="16.5" x14ac:dyDescent="0.3">
      <c r="A10874" s="9" t="s">
        <v>11451</v>
      </c>
      <c r="B10874" s="9" t="s">
        <v>2310</v>
      </c>
      <c r="C10874" s="10">
        <v>15537</v>
      </c>
      <c r="D10874" s="9">
        <v>5082945165</v>
      </c>
      <c r="E10874" s="9" t="e">
        <f>INDEX(#REF!:#REF!,MATCH($D10874,#REF!:#REF!,0),MATCH(#REF!,#REF!:#REF!,0))</f>
        <v>#REF!</v>
      </c>
      <c r="F10874" s="9" t="e">
        <f>INDEX(#REF!:#REF!,MATCH($D10874,#REF!:#REF!,0),MATCH(#REF!,#REF!:#REF!,0))</f>
        <v>#REF!</v>
      </c>
    </row>
    <row r="10875" spans="1:6" ht="16.5" x14ac:dyDescent="0.3">
      <c r="A10875" s="9" t="s">
        <v>11450</v>
      </c>
      <c r="B10875" s="9" t="s">
        <v>2653</v>
      </c>
      <c r="C10875" s="10">
        <v>39302</v>
      </c>
      <c r="D10875" s="9">
        <v>5407735911</v>
      </c>
      <c r="E10875" s="9" t="e">
        <f>INDEX(#REF!:#REF!,MATCH($D10875,#REF!:#REF!,0),MATCH(#REF!,#REF!:#REF!,0))</f>
        <v>#REF!</v>
      </c>
      <c r="F10875" s="9" t="e">
        <f>INDEX(#REF!:#REF!,MATCH($D10875,#REF!:#REF!,0),MATCH(#REF!,#REF!:#REF!,0))</f>
        <v>#REF!</v>
      </c>
    </row>
    <row r="10876" spans="1:6" ht="16.5" x14ac:dyDescent="0.3">
      <c r="A10876" s="9" t="s">
        <v>11449</v>
      </c>
      <c r="B10876" s="9" t="s">
        <v>2409</v>
      </c>
      <c r="C10876" s="10">
        <v>39176</v>
      </c>
      <c r="D10876" s="9">
        <v>3016446324</v>
      </c>
      <c r="E10876" s="9" t="e">
        <f>INDEX(#REF!:#REF!,MATCH($D10876,#REF!:#REF!,0),MATCH(#REF!,#REF!:#REF!,0))</f>
        <v>#REF!</v>
      </c>
      <c r="F10876" s="9" t="e">
        <f>INDEX(#REF!:#REF!,MATCH($D10876,#REF!:#REF!,0),MATCH(#REF!,#REF!:#REF!,0))</f>
        <v>#REF!</v>
      </c>
    </row>
    <row r="10877" spans="1:6" ht="16.5" x14ac:dyDescent="0.3">
      <c r="A10877" s="9" t="s">
        <v>11448</v>
      </c>
      <c r="B10877" s="9" t="s">
        <v>5218</v>
      </c>
      <c r="C10877" s="10">
        <v>35559</v>
      </c>
      <c r="D10877" s="9">
        <v>5903124704</v>
      </c>
      <c r="E10877" s="9" t="e">
        <f>INDEX(#REF!:#REF!,MATCH($D10877,#REF!:#REF!,0),MATCH(#REF!,#REF!:#REF!,0))</f>
        <v>#REF!</v>
      </c>
      <c r="F10877" s="9" t="e">
        <f>INDEX(#REF!:#REF!,MATCH($D10877,#REF!:#REF!,0),MATCH(#REF!,#REF!:#REF!,0))</f>
        <v>#REF!</v>
      </c>
    </row>
    <row r="10878" spans="1:6" ht="16.5" x14ac:dyDescent="0.3">
      <c r="A10878" s="9" t="s">
        <v>11447</v>
      </c>
      <c r="B10878" s="9" t="s">
        <v>3506</v>
      </c>
      <c r="C10878" s="10">
        <v>20481</v>
      </c>
      <c r="D10878" s="9">
        <v>9795921177</v>
      </c>
      <c r="E10878" s="9" t="e">
        <f>INDEX(#REF!:#REF!,MATCH($D10878,#REF!:#REF!,0),MATCH(#REF!,#REF!:#REF!,0))</f>
        <v>#REF!</v>
      </c>
      <c r="F10878" s="9" t="e">
        <f>INDEX(#REF!:#REF!,MATCH($D10878,#REF!:#REF!,0),MATCH(#REF!,#REF!:#REF!,0))</f>
        <v>#REF!</v>
      </c>
    </row>
    <row r="10879" spans="1:6" ht="16.5" x14ac:dyDescent="0.3">
      <c r="A10879" s="9" t="s">
        <v>11446</v>
      </c>
      <c r="B10879" s="9" t="s">
        <v>1995</v>
      </c>
      <c r="C10879" s="10">
        <v>15520</v>
      </c>
      <c r="D10879" s="9">
        <v>4649590612</v>
      </c>
      <c r="E10879" s="9" t="e">
        <f>INDEX(#REF!:#REF!,MATCH($D10879,#REF!:#REF!,0),MATCH(#REF!,#REF!:#REF!,0))</f>
        <v>#REF!</v>
      </c>
      <c r="F10879" s="9" t="e">
        <f>INDEX(#REF!:#REF!,MATCH($D10879,#REF!:#REF!,0),MATCH(#REF!,#REF!:#REF!,0))</f>
        <v>#REF!</v>
      </c>
    </row>
    <row r="10880" spans="1:6" ht="16.5" x14ac:dyDescent="0.3">
      <c r="A10880" s="9" t="s">
        <v>11445</v>
      </c>
      <c r="B10880" s="9" t="s">
        <v>3416</v>
      </c>
      <c r="C10880" s="10">
        <v>41440</v>
      </c>
      <c r="D10880" s="9">
        <v>2757793764</v>
      </c>
      <c r="E10880" s="9" t="e">
        <f>INDEX(#REF!:#REF!,MATCH($D10880,#REF!:#REF!,0),MATCH(#REF!,#REF!:#REF!,0))</f>
        <v>#REF!</v>
      </c>
      <c r="F10880" s="9" t="e">
        <f>INDEX(#REF!:#REF!,MATCH($D10880,#REF!:#REF!,0),MATCH(#REF!,#REF!:#REF!,0))</f>
        <v>#REF!</v>
      </c>
    </row>
    <row r="10881" spans="1:6" ht="16.5" x14ac:dyDescent="0.3">
      <c r="A10881" s="9" t="s">
        <v>11444</v>
      </c>
      <c r="B10881" s="9" t="s">
        <v>2119</v>
      </c>
      <c r="C10881" s="10">
        <v>10776</v>
      </c>
      <c r="D10881" s="9">
        <v>7673188813</v>
      </c>
      <c r="E10881" s="9" t="e">
        <f>INDEX(#REF!:#REF!,MATCH($D10881,#REF!:#REF!,0),MATCH(#REF!,#REF!:#REF!,0))</f>
        <v>#REF!</v>
      </c>
      <c r="F10881" s="9" t="e">
        <f>INDEX(#REF!:#REF!,MATCH($D10881,#REF!:#REF!,0),MATCH(#REF!,#REF!:#REF!,0))</f>
        <v>#REF!</v>
      </c>
    </row>
    <row r="10882" spans="1:6" ht="16.5" x14ac:dyDescent="0.3">
      <c r="A10882" s="9" t="s">
        <v>11443</v>
      </c>
      <c r="B10882" s="9" t="s">
        <v>2628</v>
      </c>
      <c r="C10882" s="10">
        <v>26379</v>
      </c>
      <c r="D10882" s="9">
        <v>4192879565</v>
      </c>
      <c r="E10882" s="9" t="e">
        <f>INDEX(#REF!:#REF!,MATCH($D10882,#REF!:#REF!,0),MATCH(#REF!,#REF!:#REF!,0))</f>
        <v>#REF!</v>
      </c>
      <c r="F10882" s="9" t="e">
        <f>INDEX(#REF!:#REF!,MATCH($D10882,#REF!:#REF!,0),MATCH(#REF!,#REF!:#REF!,0))</f>
        <v>#REF!</v>
      </c>
    </row>
    <row r="10883" spans="1:6" ht="16.5" x14ac:dyDescent="0.3">
      <c r="A10883" s="9" t="s">
        <v>11442</v>
      </c>
      <c r="B10883" s="9" t="s">
        <v>2386</v>
      </c>
      <c r="C10883" s="10">
        <v>58409</v>
      </c>
      <c r="D10883" s="9">
        <v>5000631609</v>
      </c>
      <c r="E10883" s="9" t="e">
        <f>INDEX(#REF!:#REF!,MATCH($D10883,#REF!:#REF!,0),MATCH(#REF!,#REF!:#REF!,0))</f>
        <v>#REF!</v>
      </c>
      <c r="F10883" s="9" t="e">
        <f>INDEX(#REF!:#REF!,MATCH($D10883,#REF!:#REF!,0),MATCH(#REF!,#REF!:#REF!,0))</f>
        <v>#REF!</v>
      </c>
    </row>
    <row r="10884" spans="1:6" ht="16.5" x14ac:dyDescent="0.3">
      <c r="A10884" s="9" t="s">
        <v>11441</v>
      </c>
      <c r="B10884" s="9" t="s">
        <v>2386</v>
      </c>
      <c r="C10884" s="10">
        <v>12443</v>
      </c>
      <c r="D10884" s="9">
        <v>7001733199</v>
      </c>
      <c r="E10884" s="9" t="e">
        <f>INDEX(#REF!:#REF!,MATCH($D10884,#REF!:#REF!,0),MATCH(#REF!,#REF!:#REF!,0))</f>
        <v>#REF!</v>
      </c>
      <c r="F10884" s="9" t="e">
        <f>INDEX(#REF!:#REF!,MATCH($D10884,#REF!:#REF!,0),MATCH(#REF!,#REF!:#REF!,0))</f>
        <v>#REF!</v>
      </c>
    </row>
    <row r="10885" spans="1:6" ht="16.5" x14ac:dyDescent="0.3">
      <c r="A10885" s="9" t="s">
        <v>11440</v>
      </c>
      <c r="B10885" s="9" t="s">
        <v>2468</v>
      </c>
      <c r="C10885" s="10">
        <v>59772</v>
      </c>
      <c r="D10885" s="9">
        <v>2070860833</v>
      </c>
      <c r="E10885" s="9" t="e">
        <f>INDEX(#REF!:#REF!,MATCH($D10885,#REF!:#REF!,0),MATCH(#REF!,#REF!:#REF!,0))</f>
        <v>#REF!</v>
      </c>
      <c r="F10885" s="9" t="e">
        <f>INDEX(#REF!:#REF!,MATCH($D10885,#REF!:#REF!,0),MATCH(#REF!,#REF!:#REF!,0))</f>
        <v>#REF!</v>
      </c>
    </row>
    <row r="10886" spans="1:6" ht="16.5" x14ac:dyDescent="0.3">
      <c r="A10886" s="9" t="s">
        <v>11439</v>
      </c>
      <c r="B10886" s="9" t="s">
        <v>2396</v>
      </c>
      <c r="C10886" s="10">
        <v>27496</v>
      </c>
      <c r="D10886" s="9">
        <v>9292607561</v>
      </c>
      <c r="E10886" s="9" t="e">
        <f>INDEX(#REF!:#REF!,MATCH($D10886,#REF!:#REF!,0),MATCH(#REF!,#REF!:#REF!,0))</f>
        <v>#REF!</v>
      </c>
      <c r="F10886" s="9" t="e">
        <f>INDEX(#REF!:#REF!,MATCH($D10886,#REF!:#REF!,0),MATCH(#REF!,#REF!:#REF!,0))</f>
        <v>#REF!</v>
      </c>
    </row>
    <row r="10887" spans="1:6" ht="16.5" x14ac:dyDescent="0.3">
      <c r="A10887" s="9" t="s">
        <v>11438</v>
      </c>
      <c r="B10887" s="9" t="s">
        <v>2424</v>
      </c>
      <c r="C10887" s="10">
        <v>49129</v>
      </c>
      <c r="D10887" s="9">
        <v>6978367184</v>
      </c>
      <c r="E10887" s="9" t="e">
        <f>INDEX(#REF!:#REF!,MATCH($D10887,#REF!:#REF!,0),MATCH(#REF!,#REF!:#REF!,0))</f>
        <v>#REF!</v>
      </c>
      <c r="F10887" s="9" t="e">
        <f>INDEX(#REF!:#REF!,MATCH($D10887,#REF!:#REF!,0),MATCH(#REF!,#REF!:#REF!,0))</f>
        <v>#REF!</v>
      </c>
    </row>
    <row r="10888" spans="1:6" ht="16.5" x14ac:dyDescent="0.3">
      <c r="A10888" s="9" t="s">
        <v>11437</v>
      </c>
      <c r="B10888" s="9" t="s">
        <v>2640</v>
      </c>
      <c r="C10888" s="10">
        <v>14649</v>
      </c>
      <c r="D10888" s="9">
        <v>9965847037</v>
      </c>
      <c r="E10888" s="9" t="e">
        <f>INDEX(#REF!:#REF!,MATCH($D10888,#REF!:#REF!,0),MATCH(#REF!,#REF!:#REF!,0))</f>
        <v>#REF!</v>
      </c>
      <c r="F10888" s="9" t="e">
        <f>INDEX(#REF!:#REF!,MATCH($D10888,#REF!:#REF!,0),MATCH(#REF!,#REF!:#REF!,0))</f>
        <v>#REF!</v>
      </c>
    </row>
    <row r="10889" spans="1:6" ht="16.5" x14ac:dyDescent="0.3">
      <c r="A10889" s="9" t="s">
        <v>11436</v>
      </c>
      <c r="B10889" s="9" t="s">
        <v>2119</v>
      </c>
      <c r="C10889" s="10">
        <v>52378</v>
      </c>
      <c r="D10889" s="9">
        <v>4175195971</v>
      </c>
      <c r="E10889" s="9" t="e">
        <f>INDEX(#REF!:#REF!,MATCH($D10889,#REF!:#REF!,0),MATCH(#REF!,#REF!:#REF!,0))</f>
        <v>#REF!</v>
      </c>
      <c r="F10889" s="9" t="e">
        <f>INDEX(#REF!:#REF!,MATCH($D10889,#REF!:#REF!,0),MATCH(#REF!,#REF!:#REF!,0))</f>
        <v>#REF!</v>
      </c>
    </row>
    <row r="10890" spans="1:6" ht="16.5" x14ac:dyDescent="0.3">
      <c r="A10890" s="9" t="s">
        <v>11435</v>
      </c>
      <c r="B10890" s="9" t="s">
        <v>2134</v>
      </c>
      <c r="C10890" s="10">
        <v>38022</v>
      </c>
      <c r="D10890" s="9">
        <v>3933021111</v>
      </c>
      <c r="E10890" s="9" t="e">
        <f>INDEX(#REF!:#REF!,MATCH($D10890,#REF!:#REF!,0),MATCH(#REF!,#REF!:#REF!,0))</f>
        <v>#REF!</v>
      </c>
      <c r="F10890" s="9" t="e">
        <f>INDEX(#REF!:#REF!,MATCH($D10890,#REF!:#REF!,0),MATCH(#REF!,#REF!:#REF!,0))</f>
        <v>#REF!</v>
      </c>
    </row>
    <row r="10891" spans="1:6" ht="16.5" x14ac:dyDescent="0.3">
      <c r="A10891" s="9" t="s">
        <v>11434</v>
      </c>
      <c r="B10891" s="9" t="s">
        <v>2346</v>
      </c>
      <c r="C10891" s="10">
        <v>44861</v>
      </c>
      <c r="D10891" s="9">
        <v>1155371844</v>
      </c>
      <c r="E10891" s="9" t="e">
        <f>INDEX(#REF!:#REF!,MATCH($D10891,#REF!:#REF!,0),MATCH(#REF!,#REF!:#REF!,0))</f>
        <v>#REF!</v>
      </c>
      <c r="F10891" s="9" t="e">
        <f>INDEX(#REF!:#REF!,MATCH($D10891,#REF!:#REF!,0),MATCH(#REF!,#REF!:#REF!,0))</f>
        <v>#REF!</v>
      </c>
    </row>
    <row r="10892" spans="1:6" ht="16.5" x14ac:dyDescent="0.3">
      <c r="A10892" s="9" t="s">
        <v>11433</v>
      </c>
      <c r="B10892" s="9" t="s">
        <v>2125</v>
      </c>
      <c r="C10892" s="10">
        <v>31513</v>
      </c>
      <c r="D10892" s="9">
        <v>19662963</v>
      </c>
      <c r="E10892" s="9" t="e">
        <f>INDEX(#REF!:#REF!,MATCH($D10892,#REF!:#REF!,0),MATCH(#REF!,#REF!:#REF!,0))</f>
        <v>#REF!</v>
      </c>
      <c r="F10892" s="9" t="e">
        <f>INDEX(#REF!:#REF!,MATCH($D10892,#REF!:#REF!,0),MATCH(#REF!,#REF!:#REF!,0))</f>
        <v>#REF!</v>
      </c>
    </row>
    <row r="10893" spans="1:6" ht="16.5" x14ac:dyDescent="0.3">
      <c r="A10893" s="9" t="s">
        <v>11432</v>
      </c>
      <c r="B10893" s="9" t="s">
        <v>2582</v>
      </c>
      <c r="C10893" s="10">
        <v>26332</v>
      </c>
      <c r="D10893" s="9">
        <v>6436551115</v>
      </c>
      <c r="E10893" s="9" t="e">
        <f>INDEX(#REF!:#REF!,MATCH($D10893,#REF!:#REF!,0),MATCH(#REF!,#REF!:#REF!,0))</f>
        <v>#REF!</v>
      </c>
      <c r="F10893" s="9" t="e">
        <f>INDEX(#REF!:#REF!,MATCH($D10893,#REF!:#REF!,0),MATCH(#REF!,#REF!:#REF!,0))</f>
        <v>#REF!</v>
      </c>
    </row>
    <row r="10894" spans="1:6" ht="16.5" x14ac:dyDescent="0.3">
      <c r="A10894" s="9" t="s">
        <v>11431</v>
      </c>
      <c r="B10894" s="9" t="s">
        <v>1971</v>
      </c>
      <c r="C10894" s="10">
        <v>36582</v>
      </c>
      <c r="D10894" s="9">
        <v>2353272215</v>
      </c>
      <c r="E10894" s="9" t="e">
        <f>INDEX(#REF!:#REF!,MATCH($D10894,#REF!:#REF!,0),MATCH(#REF!,#REF!:#REF!,0))</f>
        <v>#REF!</v>
      </c>
      <c r="F10894" s="9" t="e">
        <f>INDEX(#REF!:#REF!,MATCH($D10894,#REF!:#REF!,0),MATCH(#REF!,#REF!:#REF!,0))</f>
        <v>#REF!</v>
      </c>
    </row>
    <row r="10895" spans="1:6" ht="16.5" x14ac:dyDescent="0.3">
      <c r="A10895" s="9" t="s">
        <v>11430</v>
      </c>
      <c r="B10895" s="9" t="s">
        <v>2171</v>
      </c>
      <c r="C10895" s="10">
        <v>35109</v>
      </c>
      <c r="D10895" s="9">
        <v>1856596435</v>
      </c>
      <c r="E10895" s="9" t="e">
        <f>INDEX(#REF!:#REF!,MATCH($D10895,#REF!:#REF!,0),MATCH(#REF!,#REF!:#REF!,0))</f>
        <v>#REF!</v>
      </c>
      <c r="F10895" s="9" t="e">
        <f>INDEX(#REF!:#REF!,MATCH($D10895,#REF!:#REF!,0),MATCH(#REF!,#REF!:#REF!,0))</f>
        <v>#REF!</v>
      </c>
    </row>
    <row r="10896" spans="1:6" ht="16.5" x14ac:dyDescent="0.3">
      <c r="A10896" s="9" t="s">
        <v>11429</v>
      </c>
      <c r="B10896" s="9" t="s">
        <v>3177</v>
      </c>
      <c r="C10896" s="10">
        <v>58391</v>
      </c>
      <c r="D10896" s="9">
        <v>8565880958</v>
      </c>
      <c r="E10896" s="9" t="e">
        <f>INDEX(#REF!:#REF!,MATCH($D10896,#REF!:#REF!,0),MATCH(#REF!,#REF!:#REF!,0))</f>
        <v>#REF!</v>
      </c>
      <c r="F10896" s="9" t="e">
        <f>INDEX(#REF!:#REF!,MATCH($D10896,#REF!:#REF!,0),MATCH(#REF!,#REF!:#REF!,0))</f>
        <v>#REF!</v>
      </c>
    </row>
    <row r="10897" spans="1:6" ht="16.5" x14ac:dyDescent="0.3">
      <c r="A10897" s="9" t="s">
        <v>11428</v>
      </c>
      <c r="B10897" s="9" t="s">
        <v>2381</v>
      </c>
      <c r="C10897" s="10">
        <v>24788</v>
      </c>
      <c r="D10897" s="9">
        <v>7132417177</v>
      </c>
      <c r="E10897" s="9" t="e">
        <f>INDEX(#REF!:#REF!,MATCH($D10897,#REF!:#REF!,0),MATCH(#REF!,#REF!:#REF!,0))</f>
        <v>#REF!</v>
      </c>
      <c r="F10897" s="9" t="e">
        <f>INDEX(#REF!:#REF!,MATCH($D10897,#REF!:#REF!,0),MATCH(#REF!,#REF!:#REF!,0))</f>
        <v>#REF!</v>
      </c>
    </row>
    <row r="10898" spans="1:6" ht="16.5" x14ac:dyDescent="0.3">
      <c r="A10898" s="9" t="s">
        <v>11427</v>
      </c>
      <c r="B10898" s="9" t="s">
        <v>2112</v>
      </c>
      <c r="C10898" s="10">
        <v>47463</v>
      </c>
      <c r="D10898" s="9">
        <v>7338728615</v>
      </c>
      <c r="E10898" s="9" t="e">
        <f>INDEX(#REF!:#REF!,MATCH($D10898,#REF!:#REF!,0),MATCH(#REF!,#REF!:#REF!,0))</f>
        <v>#REF!</v>
      </c>
      <c r="F10898" s="9" t="e">
        <f>INDEX(#REF!:#REF!,MATCH($D10898,#REF!:#REF!,0),MATCH(#REF!,#REF!:#REF!,0))</f>
        <v>#REF!</v>
      </c>
    </row>
    <row r="10899" spans="1:6" ht="16.5" x14ac:dyDescent="0.3">
      <c r="A10899" s="9" t="s">
        <v>11426</v>
      </c>
      <c r="B10899" s="9" t="s">
        <v>2371</v>
      </c>
      <c r="C10899" s="10">
        <v>13459</v>
      </c>
      <c r="D10899" s="9">
        <v>3097425365</v>
      </c>
      <c r="E10899" s="9" t="e">
        <f>INDEX(#REF!:#REF!,MATCH($D10899,#REF!:#REF!,0),MATCH(#REF!,#REF!:#REF!,0))</f>
        <v>#REF!</v>
      </c>
      <c r="F10899" s="9" t="e">
        <f>INDEX(#REF!:#REF!,MATCH($D10899,#REF!:#REF!,0),MATCH(#REF!,#REF!:#REF!,0))</f>
        <v>#REF!</v>
      </c>
    </row>
    <row r="10900" spans="1:6" ht="16.5" x14ac:dyDescent="0.3">
      <c r="A10900" s="9" t="s">
        <v>11425</v>
      </c>
      <c r="B10900" s="9" t="s">
        <v>3029</v>
      </c>
      <c r="C10900" s="10">
        <v>20213</v>
      </c>
      <c r="D10900" s="9">
        <v>3661649302</v>
      </c>
      <c r="E10900" s="9" t="e">
        <f>INDEX(#REF!:#REF!,MATCH($D10900,#REF!:#REF!,0),MATCH(#REF!,#REF!:#REF!,0))</f>
        <v>#REF!</v>
      </c>
      <c r="F10900" s="9" t="e">
        <f>INDEX(#REF!:#REF!,MATCH($D10900,#REF!:#REF!,0),MATCH(#REF!,#REF!:#REF!,0))</f>
        <v>#REF!</v>
      </c>
    </row>
    <row r="10901" spans="1:6" ht="16.5" x14ac:dyDescent="0.3">
      <c r="A10901" s="9" t="s">
        <v>11424</v>
      </c>
      <c r="B10901" s="9" t="s">
        <v>2142</v>
      </c>
      <c r="C10901" s="10">
        <v>53042</v>
      </c>
      <c r="D10901" s="9">
        <v>397599129</v>
      </c>
      <c r="E10901" s="9" t="e">
        <f>INDEX(#REF!:#REF!,MATCH($D10901,#REF!:#REF!,0),MATCH(#REF!,#REF!:#REF!,0))</f>
        <v>#REF!</v>
      </c>
      <c r="F10901" s="9" t="e">
        <f>INDEX(#REF!:#REF!,MATCH($D10901,#REF!:#REF!,0),MATCH(#REF!,#REF!:#REF!,0))</f>
        <v>#REF!</v>
      </c>
    </row>
    <row r="10902" spans="1:6" ht="16.5" x14ac:dyDescent="0.3">
      <c r="A10902" s="9" t="s">
        <v>11423</v>
      </c>
      <c r="B10902" s="9" t="s">
        <v>2985</v>
      </c>
      <c r="C10902" s="10">
        <v>41852</v>
      </c>
      <c r="D10902" s="9">
        <v>1888252693</v>
      </c>
      <c r="E10902" s="9" t="e">
        <f>INDEX(#REF!:#REF!,MATCH($D10902,#REF!:#REF!,0),MATCH(#REF!,#REF!:#REF!,0))</f>
        <v>#REF!</v>
      </c>
      <c r="F10902" s="9" t="e">
        <f>INDEX(#REF!:#REF!,MATCH($D10902,#REF!:#REF!,0),MATCH(#REF!,#REF!:#REF!,0))</f>
        <v>#REF!</v>
      </c>
    </row>
    <row r="10903" spans="1:6" ht="16.5" x14ac:dyDescent="0.3">
      <c r="A10903" s="9" t="s">
        <v>11422</v>
      </c>
      <c r="B10903" s="9" t="s">
        <v>2226</v>
      </c>
      <c r="C10903" s="10">
        <v>29579</v>
      </c>
      <c r="D10903" s="9">
        <v>3381164996</v>
      </c>
      <c r="E10903" s="9" t="e">
        <f>INDEX(#REF!:#REF!,MATCH($D10903,#REF!:#REF!,0),MATCH(#REF!,#REF!:#REF!,0))</f>
        <v>#REF!</v>
      </c>
      <c r="F10903" s="9" t="e">
        <f>INDEX(#REF!:#REF!,MATCH($D10903,#REF!:#REF!,0),MATCH(#REF!,#REF!:#REF!,0))</f>
        <v>#REF!</v>
      </c>
    </row>
    <row r="10904" spans="1:6" ht="16.5" x14ac:dyDescent="0.3">
      <c r="A10904" s="9" t="s">
        <v>11421</v>
      </c>
      <c r="B10904" s="9" t="s">
        <v>1955</v>
      </c>
      <c r="C10904" s="10">
        <v>45587</v>
      </c>
      <c r="D10904" s="9">
        <v>1887308636</v>
      </c>
      <c r="E10904" s="9" t="e">
        <f>INDEX(#REF!:#REF!,MATCH($D10904,#REF!:#REF!,0),MATCH(#REF!,#REF!:#REF!,0))</f>
        <v>#REF!</v>
      </c>
      <c r="F10904" s="9" t="e">
        <f>INDEX(#REF!:#REF!,MATCH($D10904,#REF!:#REF!,0),MATCH(#REF!,#REF!:#REF!,0))</f>
        <v>#REF!</v>
      </c>
    </row>
    <row r="10905" spans="1:6" ht="16.5" x14ac:dyDescent="0.3">
      <c r="A10905" s="9" t="s">
        <v>11420</v>
      </c>
      <c r="B10905" s="9" t="s">
        <v>2489</v>
      </c>
      <c r="C10905" s="10">
        <v>25856</v>
      </c>
      <c r="D10905" s="9">
        <v>2421688019</v>
      </c>
      <c r="E10905" s="9" t="e">
        <f>INDEX(#REF!:#REF!,MATCH($D10905,#REF!:#REF!,0),MATCH(#REF!,#REF!:#REF!,0))</f>
        <v>#REF!</v>
      </c>
      <c r="F10905" s="9" t="e">
        <f>INDEX(#REF!:#REF!,MATCH($D10905,#REF!:#REF!,0),MATCH(#REF!,#REF!:#REF!,0))</f>
        <v>#REF!</v>
      </c>
    </row>
    <row r="10906" spans="1:6" ht="16.5" x14ac:dyDescent="0.3">
      <c r="A10906" s="9" t="s">
        <v>11419</v>
      </c>
      <c r="B10906" s="9" t="s">
        <v>2974</v>
      </c>
      <c r="C10906" s="10">
        <v>44718</v>
      </c>
      <c r="D10906" s="9">
        <v>5903124704</v>
      </c>
      <c r="E10906" s="9" t="e">
        <f>INDEX(#REF!:#REF!,MATCH($D10906,#REF!:#REF!,0),MATCH(#REF!,#REF!:#REF!,0))</f>
        <v>#REF!</v>
      </c>
      <c r="F10906" s="9" t="e">
        <f>INDEX(#REF!:#REF!,MATCH($D10906,#REF!:#REF!,0),MATCH(#REF!,#REF!:#REF!,0))</f>
        <v>#REF!</v>
      </c>
    </row>
    <row r="10907" spans="1:6" ht="16.5" x14ac:dyDescent="0.3">
      <c r="A10907" s="9" t="s">
        <v>11418</v>
      </c>
      <c r="B10907" s="9" t="s">
        <v>2375</v>
      </c>
      <c r="C10907" s="10">
        <v>55768</v>
      </c>
      <c r="D10907" s="9">
        <v>2922893758</v>
      </c>
      <c r="E10907" s="9" t="e">
        <f>INDEX(#REF!:#REF!,MATCH($D10907,#REF!:#REF!,0),MATCH(#REF!,#REF!:#REF!,0))</f>
        <v>#REF!</v>
      </c>
      <c r="F10907" s="9" t="e">
        <f>INDEX(#REF!:#REF!,MATCH($D10907,#REF!:#REF!,0),MATCH(#REF!,#REF!:#REF!,0))</f>
        <v>#REF!</v>
      </c>
    </row>
    <row r="10908" spans="1:6" ht="16.5" x14ac:dyDescent="0.3">
      <c r="A10908" s="9" t="s">
        <v>11417</v>
      </c>
      <c r="B10908" s="9" t="s">
        <v>2436</v>
      </c>
      <c r="C10908" s="10">
        <v>29619</v>
      </c>
      <c r="D10908" s="9">
        <v>784224471</v>
      </c>
      <c r="E10908" s="9" t="e">
        <f>INDEX(#REF!:#REF!,MATCH($D10908,#REF!:#REF!,0),MATCH(#REF!,#REF!:#REF!,0))</f>
        <v>#REF!</v>
      </c>
      <c r="F10908" s="9" t="e">
        <f>INDEX(#REF!:#REF!,MATCH($D10908,#REF!:#REF!,0),MATCH(#REF!,#REF!:#REF!,0))</f>
        <v>#REF!</v>
      </c>
    </row>
    <row r="10909" spans="1:6" ht="16.5" x14ac:dyDescent="0.3">
      <c r="A10909" s="9" t="s">
        <v>11416</v>
      </c>
      <c r="B10909" s="9" t="s">
        <v>2982</v>
      </c>
      <c r="C10909" s="10">
        <v>43535</v>
      </c>
      <c r="D10909" s="9">
        <v>1573192775</v>
      </c>
      <c r="E10909" s="9" t="e">
        <f>INDEX(#REF!:#REF!,MATCH($D10909,#REF!:#REF!,0),MATCH(#REF!,#REF!:#REF!,0))</f>
        <v>#REF!</v>
      </c>
      <c r="F10909" s="9" t="e">
        <f>INDEX(#REF!:#REF!,MATCH($D10909,#REF!:#REF!,0),MATCH(#REF!,#REF!:#REF!,0))</f>
        <v>#REF!</v>
      </c>
    </row>
    <row r="10910" spans="1:6" ht="16.5" x14ac:dyDescent="0.3">
      <c r="A10910" s="9" t="s">
        <v>11415</v>
      </c>
      <c r="B10910" s="9" t="s">
        <v>1941</v>
      </c>
      <c r="C10910" s="10">
        <v>20896</v>
      </c>
      <c r="D10910" s="9">
        <v>7039995972</v>
      </c>
      <c r="E10910" s="9" t="e">
        <f>INDEX(#REF!:#REF!,MATCH($D10910,#REF!:#REF!,0),MATCH(#REF!,#REF!:#REF!,0))</f>
        <v>#REF!</v>
      </c>
      <c r="F10910" s="9" t="e">
        <f>INDEX(#REF!:#REF!,MATCH($D10910,#REF!:#REF!,0),MATCH(#REF!,#REF!:#REF!,0))</f>
        <v>#REF!</v>
      </c>
    </row>
    <row r="10911" spans="1:6" ht="16.5" x14ac:dyDescent="0.3">
      <c r="A10911" s="9" t="s">
        <v>11414</v>
      </c>
      <c r="B10911" s="9" t="s">
        <v>3430</v>
      </c>
      <c r="C10911" s="10">
        <v>22680</v>
      </c>
      <c r="D10911" s="9">
        <v>6271204627</v>
      </c>
      <c r="E10911" s="9" t="e">
        <f>INDEX(#REF!:#REF!,MATCH($D10911,#REF!:#REF!,0),MATCH(#REF!,#REF!:#REF!,0))</f>
        <v>#REF!</v>
      </c>
      <c r="F10911" s="9" t="e">
        <f>INDEX(#REF!:#REF!,MATCH($D10911,#REF!:#REF!,0),MATCH(#REF!,#REF!:#REF!,0))</f>
        <v>#REF!</v>
      </c>
    </row>
    <row r="10912" spans="1:6" ht="16.5" x14ac:dyDescent="0.3">
      <c r="A10912" s="9" t="s">
        <v>11413</v>
      </c>
      <c r="B10912" s="9" t="s">
        <v>2238</v>
      </c>
      <c r="C10912" s="10">
        <v>21025</v>
      </c>
      <c r="D10912" s="9">
        <v>1923178164</v>
      </c>
      <c r="E10912" s="9" t="e">
        <f>INDEX(#REF!:#REF!,MATCH($D10912,#REF!:#REF!,0),MATCH(#REF!,#REF!:#REF!,0))</f>
        <v>#REF!</v>
      </c>
      <c r="F10912" s="9" t="e">
        <f>INDEX(#REF!:#REF!,MATCH($D10912,#REF!:#REF!,0),MATCH(#REF!,#REF!:#REF!,0))</f>
        <v>#REF!</v>
      </c>
    </row>
    <row r="10913" spans="1:6" ht="16.5" x14ac:dyDescent="0.3">
      <c r="A10913" s="9" t="s">
        <v>11412</v>
      </c>
      <c r="B10913" s="9" t="s">
        <v>2465</v>
      </c>
      <c r="C10913" s="10">
        <v>59396</v>
      </c>
      <c r="D10913" s="9">
        <v>1549399640</v>
      </c>
      <c r="E10913" s="9" t="e">
        <f>INDEX(#REF!:#REF!,MATCH($D10913,#REF!:#REF!,0),MATCH(#REF!,#REF!:#REF!,0))</f>
        <v>#REF!</v>
      </c>
      <c r="F10913" s="9" t="e">
        <f>INDEX(#REF!:#REF!,MATCH($D10913,#REF!:#REF!,0),MATCH(#REF!,#REF!:#REF!,0))</f>
        <v>#REF!</v>
      </c>
    </row>
    <row r="10914" spans="1:6" ht="16.5" x14ac:dyDescent="0.3">
      <c r="A10914" s="9" t="s">
        <v>11411</v>
      </c>
      <c r="B10914" s="9" t="s">
        <v>2564</v>
      </c>
      <c r="C10914" s="10">
        <v>19091</v>
      </c>
      <c r="D10914" s="9">
        <v>1743464649</v>
      </c>
      <c r="E10914" s="9" t="e">
        <f>INDEX(#REF!:#REF!,MATCH($D10914,#REF!:#REF!,0),MATCH(#REF!,#REF!:#REF!,0))</f>
        <v>#REF!</v>
      </c>
      <c r="F10914" s="9" t="e">
        <f>INDEX(#REF!:#REF!,MATCH($D10914,#REF!:#REF!,0),MATCH(#REF!,#REF!:#REF!,0))</f>
        <v>#REF!</v>
      </c>
    </row>
    <row r="10915" spans="1:6" ht="16.5" x14ac:dyDescent="0.3">
      <c r="A10915" s="9" t="s">
        <v>11410</v>
      </c>
      <c r="B10915" s="9" t="s">
        <v>2602</v>
      </c>
      <c r="C10915" s="10">
        <v>29507</v>
      </c>
      <c r="D10915" s="9">
        <v>3129526900</v>
      </c>
      <c r="E10915" s="9" t="e">
        <f>INDEX(#REF!:#REF!,MATCH($D10915,#REF!:#REF!,0),MATCH(#REF!,#REF!:#REF!,0))</f>
        <v>#REF!</v>
      </c>
      <c r="F10915" s="9" t="e">
        <f>INDEX(#REF!:#REF!,MATCH($D10915,#REF!:#REF!,0),MATCH(#REF!,#REF!:#REF!,0))</f>
        <v>#REF!</v>
      </c>
    </row>
    <row r="10916" spans="1:6" ht="16.5" x14ac:dyDescent="0.3">
      <c r="A10916" s="9" t="s">
        <v>11409</v>
      </c>
      <c r="B10916" s="9" t="s">
        <v>2165</v>
      </c>
      <c r="C10916" s="10">
        <v>31139</v>
      </c>
      <c r="D10916" s="9">
        <v>8905919081</v>
      </c>
      <c r="E10916" s="9" t="e">
        <f>INDEX(#REF!:#REF!,MATCH($D10916,#REF!:#REF!,0),MATCH(#REF!,#REF!:#REF!,0))</f>
        <v>#REF!</v>
      </c>
      <c r="F10916" s="9" t="e">
        <f>INDEX(#REF!:#REF!,MATCH($D10916,#REF!:#REF!,0),MATCH(#REF!,#REF!:#REF!,0))</f>
        <v>#REF!</v>
      </c>
    </row>
    <row r="10917" spans="1:6" ht="16.5" x14ac:dyDescent="0.3">
      <c r="A10917" s="9" t="s">
        <v>11408</v>
      </c>
      <c r="B10917" s="9" t="s">
        <v>3255</v>
      </c>
      <c r="C10917" s="10">
        <v>14880</v>
      </c>
      <c r="D10917" s="9">
        <v>4656574848</v>
      </c>
      <c r="E10917" s="9" t="e">
        <f>INDEX(#REF!:#REF!,MATCH($D10917,#REF!:#REF!,0),MATCH(#REF!,#REF!:#REF!,0))</f>
        <v>#REF!</v>
      </c>
      <c r="F10917" s="9" t="e">
        <f>INDEX(#REF!:#REF!,MATCH($D10917,#REF!:#REF!,0),MATCH(#REF!,#REF!:#REF!,0))</f>
        <v>#REF!</v>
      </c>
    </row>
    <row r="10918" spans="1:6" ht="16.5" x14ac:dyDescent="0.3">
      <c r="A10918" s="9" t="s">
        <v>11407</v>
      </c>
      <c r="B10918" s="9" t="s">
        <v>2274</v>
      </c>
      <c r="C10918" s="10">
        <v>40942</v>
      </c>
      <c r="D10918" s="9">
        <v>4499766028</v>
      </c>
      <c r="E10918" s="9" t="e">
        <f>INDEX(#REF!:#REF!,MATCH($D10918,#REF!:#REF!,0),MATCH(#REF!,#REF!:#REF!,0))</f>
        <v>#REF!</v>
      </c>
      <c r="F10918" s="9" t="e">
        <f>INDEX(#REF!:#REF!,MATCH($D10918,#REF!:#REF!,0),MATCH(#REF!,#REF!:#REF!,0))</f>
        <v>#REF!</v>
      </c>
    </row>
    <row r="10919" spans="1:6" ht="16.5" x14ac:dyDescent="0.3">
      <c r="A10919" s="9" t="s">
        <v>11406</v>
      </c>
      <c r="B10919" s="9" t="s">
        <v>3510</v>
      </c>
      <c r="C10919" s="10">
        <v>49978</v>
      </c>
      <c r="D10919" s="9">
        <v>5687748091</v>
      </c>
      <c r="E10919" s="9" t="e">
        <f>INDEX(#REF!:#REF!,MATCH($D10919,#REF!:#REF!,0),MATCH(#REF!,#REF!:#REF!,0))</f>
        <v>#REF!</v>
      </c>
      <c r="F10919" s="9" t="e">
        <f>INDEX(#REF!:#REF!,MATCH($D10919,#REF!:#REF!,0),MATCH(#REF!,#REF!:#REF!,0))</f>
        <v>#REF!</v>
      </c>
    </row>
    <row r="10920" spans="1:6" ht="16.5" x14ac:dyDescent="0.3">
      <c r="A10920" s="9" t="s">
        <v>11405</v>
      </c>
      <c r="B10920" s="9" t="s">
        <v>2831</v>
      </c>
      <c r="C10920" s="10">
        <v>48527</v>
      </c>
      <c r="D10920" s="9">
        <v>6973806759</v>
      </c>
      <c r="E10920" s="9" t="e">
        <f>INDEX(#REF!:#REF!,MATCH($D10920,#REF!:#REF!,0),MATCH(#REF!,#REF!:#REF!,0))</f>
        <v>#REF!</v>
      </c>
      <c r="F10920" s="9" t="e">
        <f>INDEX(#REF!:#REF!,MATCH($D10920,#REF!:#REF!,0),MATCH(#REF!,#REF!:#REF!,0))</f>
        <v>#REF!</v>
      </c>
    </row>
    <row r="10921" spans="1:6" ht="16.5" x14ac:dyDescent="0.3">
      <c r="A10921" s="9" t="s">
        <v>11404</v>
      </c>
      <c r="B10921" s="9" t="s">
        <v>2557</v>
      </c>
      <c r="C10921" s="10">
        <v>35559</v>
      </c>
      <c r="D10921" s="9">
        <v>2533903736</v>
      </c>
      <c r="E10921" s="9" t="e">
        <f>INDEX(#REF!:#REF!,MATCH($D10921,#REF!:#REF!,0),MATCH(#REF!,#REF!:#REF!,0))</f>
        <v>#REF!</v>
      </c>
      <c r="F10921" s="9" t="e">
        <f>INDEX(#REF!:#REF!,MATCH($D10921,#REF!:#REF!,0),MATCH(#REF!,#REF!:#REF!,0))</f>
        <v>#REF!</v>
      </c>
    </row>
    <row r="10922" spans="1:6" ht="16.5" x14ac:dyDescent="0.3">
      <c r="A10922" s="9" t="s">
        <v>11403</v>
      </c>
      <c r="B10922" s="9" t="s">
        <v>2195</v>
      </c>
      <c r="C10922" s="10">
        <v>54203</v>
      </c>
      <c r="D10922" s="9">
        <v>2070860833</v>
      </c>
      <c r="E10922" s="9" t="e">
        <f>INDEX(#REF!:#REF!,MATCH($D10922,#REF!:#REF!,0),MATCH(#REF!,#REF!:#REF!,0))</f>
        <v>#REF!</v>
      </c>
      <c r="F10922" s="9" t="e">
        <f>INDEX(#REF!:#REF!,MATCH($D10922,#REF!:#REF!,0),MATCH(#REF!,#REF!:#REF!,0))</f>
        <v>#REF!</v>
      </c>
    </row>
    <row r="10923" spans="1:6" ht="16.5" x14ac:dyDescent="0.3">
      <c r="A10923" s="9" t="s">
        <v>11402</v>
      </c>
      <c r="B10923" s="9" t="s">
        <v>2090</v>
      </c>
      <c r="C10923" s="10">
        <v>30692</v>
      </c>
      <c r="D10923" s="9">
        <v>8032296239</v>
      </c>
      <c r="E10923" s="9" t="e">
        <f>INDEX(#REF!:#REF!,MATCH($D10923,#REF!:#REF!,0),MATCH(#REF!,#REF!:#REF!,0))</f>
        <v>#REF!</v>
      </c>
      <c r="F10923" s="9" t="e">
        <f>INDEX(#REF!:#REF!,MATCH($D10923,#REF!:#REF!,0),MATCH(#REF!,#REF!:#REF!,0))</f>
        <v>#REF!</v>
      </c>
    </row>
    <row r="10924" spans="1:6" ht="16.5" x14ac:dyDescent="0.3">
      <c r="A10924" s="9" t="s">
        <v>11401</v>
      </c>
      <c r="B10924" s="9" t="s">
        <v>2602</v>
      </c>
      <c r="C10924" s="10">
        <v>27897</v>
      </c>
      <c r="D10924" s="9">
        <v>3235176993</v>
      </c>
      <c r="E10924" s="9" t="e">
        <f>INDEX(#REF!:#REF!,MATCH($D10924,#REF!:#REF!,0),MATCH(#REF!,#REF!:#REF!,0))</f>
        <v>#REF!</v>
      </c>
      <c r="F10924" s="9" t="e">
        <f>INDEX(#REF!:#REF!,MATCH($D10924,#REF!:#REF!,0),MATCH(#REF!,#REF!:#REF!,0))</f>
        <v>#REF!</v>
      </c>
    </row>
    <row r="10925" spans="1:6" ht="16.5" x14ac:dyDescent="0.3">
      <c r="A10925" s="9" t="s">
        <v>11400</v>
      </c>
      <c r="B10925" s="9" t="s">
        <v>3498</v>
      </c>
      <c r="C10925" s="10">
        <v>21622</v>
      </c>
      <c r="D10925" s="9">
        <v>1958063002</v>
      </c>
      <c r="E10925" s="9" t="e">
        <f>INDEX(#REF!:#REF!,MATCH($D10925,#REF!:#REF!,0),MATCH(#REF!,#REF!:#REF!,0))</f>
        <v>#REF!</v>
      </c>
      <c r="F10925" s="9" t="e">
        <f>INDEX(#REF!:#REF!,MATCH($D10925,#REF!:#REF!,0),MATCH(#REF!,#REF!:#REF!,0))</f>
        <v>#REF!</v>
      </c>
    </row>
    <row r="10926" spans="1:6" ht="16.5" x14ac:dyDescent="0.3">
      <c r="A10926" s="9" t="s">
        <v>11399</v>
      </c>
      <c r="B10926" s="9" t="s">
        <v>2935</v>
      </c>
      <c r="C10926" s="10">
        <v>57095</v>
      </c>
      <c r="D10926" s="9">
        <v>7325246862</v>
      </c>
      <c r="E10926" s="9" t="e">
        <f>INDEX(#REF!:#REF!,MATCH($D10926,#REF!:#REF!,0),MATCH(#REF!,#REF!:#REF!,0))</f>
        <v>#REF!</v>
      </c>
      <c r="F10926" s="9" t="e">
        <f>INDEX(#REF!:#REF!,MATCH($D10926,#REF!:#REF!,0),MATCH(#REF!,#REF!:#REF!,0))</f>
        <v>#REF!</v>
      </c>
    </row>
    <row r="10927" spans="1:6" ht="16.5" x14ac:dyDescent="0.3">
      <c r="A10927" s="9" t="s">
        <v>11398</v>
      </c>
      <c r="B10927" s="9" t="s">
        <v>2048</v>
      </c>
      <c r="C10927" s="10">
        <v>54121</v>
      </c>
      <c r="D10927" s="9">
        <v>6383978705</v>
      </c>
      <c r="E10927" s="9" t="e">
        <f>INDEX(#REF!:#REF!,MATCH($D10927,#REF!:#REF!,0),MATCH(#REF!,#REF!:#REF!,0))</f>
        <v>#REF!</v>
      </c>
      <c r="F10927" s="9" t="e">
        <f>INDEX(#REF!:#REF!,MATCH($D10927,#REF!:#REF!,0),MATCH(#REF!,#REF!:#REF!,0))</f>
        <v>#REF!</v>
      </c>
    </row>
    <row r="10928" spans="1:6" ht="16.5" x14ac:dyDescent="0.3">
      <c r="A10928" s="9" t="s">
        <v>11397</v>
      </c>
      <c r="B10928" s="9" t="s">
        <v>1969</v>
      </c>
      <c r="C10928" s="10">
        <v>16354</v>
      </c>
      <c r="D10928" s="9">
        <v>4716524892</v>
      </c>
      <c r="E10928" s="9" t="e">
        <f>INDEX(#REF!:#REF!,MATCH($D10928,#REF!:#REF!,0),MATCH(#REF!,#REF!:#REF!,0))</f>
        <v>#REF!</v>
      </c>
      <c r="F10928" s="9" t="e">
        <f>INDEX(#REF!:#REF!,MATCH($D10928,#REF!:#REF!,0),MATCH(#REF!,#REF!:#REF!,0))</f>
        <v>#REF!</v>
      </c>
    </row>
    <row r="10929" spans="1:6" ht="16.5" x14ac:dyDescent="0.3">
      <c r="A10929" s="9" t="s">
        <v>11396</v>
      </c>
      <c r="B10929" s="9" t="s">
        <v>2248</v>
      </c>
      <c r="C10929" s="10">
        <v>10341</v>
      </c>
      <c r="D10929" s="9">
        <v>7493076952</v>
      </c>
      <c r="E10929" s="9" t="e">
        <f>INDEX(#REF!:#REF!,MATCH($D10929,#REF!:#REF!,0),MATCH(#REF!,#REF!:#REF!,0))</f>
        <v>#REF!</v>
      </c>
      <c r="F10929" s="9" t="e">
        <f>INDEX(#REF!:#REF!,MATCH($D10929,#REF!:#REF!,0),MATCH(#REF!,#REF!:#REF!,0))</f>
        <v>#REF!</v>
      </c>
    </row>
    <row r="10930" spans="1:6" ht="16.5" x14ac:dyDescent="0.3">
      <c r="A10930" s="9" t="s">
        <v>11395</v>
      </c>
      <c r="B10930" s="9" t="s">
        <v>2456</v>
      </c>
      <c r="C10930" s="10">
        <v>48214</v>
      </c>
      <c r="D10930" s="9">
        <v>7074056774</v>
      </c>
      <c r="E10930" s="9" t="e">
        <f>INDEX(#REF!:#REF!,MATCH($D10930,#REF!:#REF!,0),MATCH(#REF!,#REF!:#REF!,0))</f>
        <v>#REF!</v>
      </c>
      <c r="F10930" s="9" t="e">
        <f>INDEX(#REF!:#REF!,MATCH($D10930,#REF!:#REF!,0),MATCH(#REF!,#REF!:#REF!,0))</f>
        <v>#REF!</v>
      </c>
    </row>
    <row r="10931" spans="1:6" ht="16.5" x14ac:dyDescent="0.3">
      <c r="A10931" s="9" t="s">
        <v>11394</v>
      </c>
      <c r="B10931" s="9" t="s">
        <v>2269</v>
      </c>
      <c r="C10931" s="10">
        <v>47611</v>
      </c>
      <c r="D10931" s="9">
        <v>5234982726</v>
      </c>
      <c r="E10931" s="9" t="e">
        <f>INDEX(#REF!:#REF!,MATCH($D10931,#REF!:#REF!,0),MATCH(#REF!,#REF!:#REF!,0))</f>
        <v>#REF!</v>
      </c>
      <c r="F10931" s="9" t="e">
        <f>INDEX(#REF!:#REF!,MATCH($D10931,#REF!:#REF!,0),MATCH(#REF!,#REF!:#REF!,0))</f>
        <v>#REF!</v>
      </c>
    </row>
    <row r="10932" spans="1:6" ht="16.5" x14ac:dyDescent="0.3">
      <c r="A10932" s="9" t="s">
        <v>11393</v>
      </c>
      <c r="B10932" s="9" t="s">
        <v>2359</v>
      </c>
      <c r="C10932" s="10">
        <v>15871</v>
      </c>
      <c r="D10932" s="9">
        <v>9245659313</v>
      </c>
      <c r="E10932" s="9" t="e">
        <f>INDEX(#REF!:#REF!,MATCH($D10932,#REF!:#REF!,0),MATCH(#REF!,#REF!:#REF!,0))</f>
        <v>#REF!</v>
      </c>
      <c r="F10932" s="9" t="e">
        <f>INDEX(#REF!:#REF!,MATCH($D10932,#REF!:#REF!,0),MATCH(#REF!,#REF!:#REF!,0))</f>
        <v>#REF!</v>
      </c>
    </row>
    <row r="10933" spans="1:6" ht="16.5" x14ac:dyDescent="0.3">
      <c r="A10933" s="9" t="s">
        <v>11392</v>
      </c>
      <c r="B10933" s="9" t="s">
        <v>2359</v>
      </c>
      <c r="C10933" s="10">
        <v>55494</v>
      </c>
      <c r="D10933" s="9">
        <v>9128677390</v>
      </c>
      <c r="E10933" s="9" t="e">
        <f>INDEX(#REF!:#REF!,MATCH($D10933,#REF!:#REF!,0),MATCH(#REF!,#REF!:#REF!,0))</f>
        <v>#REF!</v>
      </c>
      <c r="F10933" s="9" t="e">
        <f>INDEX(#REF!:#REF!,MATCH($D10933,#REF!:#REF!,0),MATCH(#REF!,#REF!:#REF!,0))</f>
        <v>#REF!</v>
      </c>
    </row>
    <row r="10934" spans="1:6" ht="16.5" x14ac:dyDescent="0.3">
      <c r="A10934" s="9" t="s">
        <v>11391</v>
      </c>
      <c r="B10934" s="9" t="s">
        <v>2256</v>
      </c>
      <c r="C10934" s="10">
        <v>39964</v>
      </c>
      <c r="D10934" s="9">
        <v>2698184272</v>
      </c>
      <c r="E10934" s="9" t="e">
        <f>INDEX(#REF!:#REF!,MATCH($D10934,#REF!:#REF!,0),MATCH(#REF!,#REF!:#REF!,0))</f>
        <v>#REF!</v>
      </c>
      <c r="F10934" s="9" t="e">
        <f>INDEX(#REF!:#REF!,MATCH($D10934,#REF!:#REF!,0),MATCH(#REF!,#REF!:#REF!,0))</f>
        <v>#REF!</v>
      </c>
    </row>
    <row r="10935" spans="1:6" ht="16.5" x14ac:dyDescent="0.3">
      <c r="A10935" s="9" t="s">
        <v>11390</v>
      </c>
      <c r="B10935" s="9" t="s">
        <v>3042</v>
      </c>
      <c r="C10935" s="10">
        <v>16585</v>
      </c>
      <c r="D10935" s="9">
        <v>4409014943</v>
      </c>
      <c r="E10935" s="9" t="e">
        <f>INDEX(#REF!:#REF!,MATCH($D10935,#REF!:#REF!,0),MATCH(#REF!,#REF!:#REF!,0))</f>
        <v>#REF!</v>
      </c>
      <c r="F10935" s="9" t="e">
        <f>INDEX(#REF!:#REF!,MATCH($D10935,#REF!:#REF!,0),MATCH(#REF!,#REF!:#REF!,0))</f>
        <v>#REF!</v>
      </c>
    </row>
    <row r="10936" spans="1:6" ht="16.5" x14ac:dyDescent="0.3">
      <c r="A10936" s="9" t="s">
        <v>11389</v>
      </c>
      <c r="B10936" s="9" t="s">
        <v>2165</v>
      </c>
      <c r="C10936" s="10">
        <v>46758</v>
      </c>
      <c r="D10936" s="9">
        <v>4188124377</v>
      </c>
      <c r="E10936" s="9" t="e">
        <f>INDEX(#REF!:#REF!,MATCH($D10936,#REF!:#REF!,0),MATCH(#REF!,#REF!:#REF!,0))</f>
        <v>#REF!</v>
      </c>
      <c r="F10936" s="9" t="e">
        <f>INDEX(#REF!:#REF!,MATCH($D10936,#REF!:#REF!,0),MATCH(#REF!,#REF!:#REF!,0))</f>
        <v>#REF!</v>
      </c>
    </row>
    <row r="10937" spans="1:6" ht="16.5" x14ac:dyDescent="0.3">
      <c r="A10937" s="9" t="s">
        <v>11388</v>
      </c>
      <c r="B10937" s="9" t="s">
        <v>2115</v>
      </c>
      <c r="C10937" s="10">
        <v>13006</v>
      </c>
      <c r="D10937" s="9">
        <v>2417008025</v>
      </c>
      <c r="E10937" s="9" t="e">
        <f>INDEX(#REF!:#REF!,MATCH($D10937,#REF!:#REF!,0),MATCH(#REF!,#REF!:#REF!,0))</f>
        <v>#REF!</v>
      </c>
      <c r="F10937" s="9" t="e">
        <f>INDEX(#REF!:#REF!,MATCH($D10937,#REF!:#REF!,0),MATCH(#REF!,#REF!:#REF!,0))</f>
        <v>#REF!</v>
      </c>
    </row>
    <row r="10938" spans="1:6" ht="16.5" x14ac:dyDescent="0.3">
      <c r="A10938" s="9" t="s">
        <v>11387</v>
      </c>
      <c r="B10938" s="9" t="s">
        <v>2918</v>
      </c>
      <c r="C10938" s="10">
        <v>34261</v>
      </c>
      <c r="D10938" s="9">
        <v>3935718624</v>
      </c>
      <c r="E10938" s="9" t="e">
        <f>INDEX(#REF!:#REF!,MATCH($D10938,#REF!:#REF!,0),MATCH(#REF!,#REF!:#REF!,0))</f>
        <v>#REF!</v>
      </c>
      <c r="F10938" s="9" t="e">
        <f>INDEX(#REF!:#REF!,MATCH($D10938,#REF!:#REF!,0),MATCH(#REF!,#REF!:#REF!,0))</f>
        <v>#REF!</v>
      </c>
    </row>
    <row r="10939" spans="1:6" ht="16.5" x14ac:dyDescent="0.3">
      <c r="A10939" s="9" t="s">
        <v>11386</v>
      </c>
      <c r="B10939" s="9" t="s">
        <v>2123</v>
      </c>
      <c r="C10939" s="10">
        <v>24960</v>
      </c>
      <c r="D10939" s="9">
        <v>3060876401</v>
      </c>
      <c r="E10939" s="9" t="e">
        <f>INDEX(#REF!:#REF!,MATCH($D10939,#REF!:#REF!,0),MATCH(#REF!,#REF!:#REF!,0))</f>
        <v>#REF!</v>
      </c>
      <c r="F10939" s="9" t="e">
        <f>INDEX(#REF!:#REF!,MATCH($D10939,#REF!:#REF!,0),MATCH(#REF!,#REF!:#REF!,0))</f>
        <v>#REF!</v>
      </c>
    </row>
    <row r="10940" spans="1:6" ht="16.5" x14ac:dyDescent="0.3">
      <c r="A10940" s="9" t="s">
        <v>11385</v>
      </c>
      <c r="B10940" s="9" t="s">
        <v>2087</v>
      </c>
      <c r="C10940" s="10">
        <v>44827</v>
      </c>
      <c r="D10940" s="9">
        <v>8093156364</v>
      </c>
      <c r="E10940" s="9" t="e">
        <f>INDEX(#REF!:#REF!,MATCH($D10940,#REF!:#REF!,0),MATCH(#REF!,#REF!:#REF!,0))</f>
        <v>#REF!</v>
      </c>
      <c r="F10940" s="9" t="e">
        <f>INDEX(#REF!:#REF!,MATCH($D10940,#REF!:#REF!,0),MATCH(#REF!,#REF!:#REF!,0))</f>
        <v>#REF!</v>
      </c>
    </row>
    <row r="10941" spans="1:6" ht="16.5" x14ac:dyDescent="0.3">
      <c r="A10941" s="9" t="s">
        <v>11384</v>
      </c>
      <c r="B10941" s="9" t="s">
        <v>2633</v>
      </c>
      <c r="C10941" s="10">
        <v>41401</v>
      </c>
      <c r="D10941" s="9">
        <v>3779559293</v>
      </c>
      <c r="E10941" s="9" t="e">
        <f>INDEX(#REF!:#REF!,MATCH($D10941,#REF!:#REF!,0),MATCH(#REF!,#REF!:#REF!,0))</f>
        <v>#REF!</v>
      </c>
      <c r="F10941" s="9" t="e">
        <f>INDEX(#REF!:#REF!,MATCH($D10941,#REF!:#REF!,0),MATCH(#REF!,#REF!:#REF!,0))</f>
        <v>#REF!</v>
      </c>
    </row>
    <row r="10942" spans="1:6" ht="16.5" x14ac:dyDescent="0.3">
      <c r="A10942" s="9" t="s">
        <v>11383</v>
      </c>
      <c r="B10942" s="9" t="s">
        <v>2341</v>
      </c>
      <c r="C10942" s="10">
        <v>34837</v>
      </c>
      <c r="D10942" s="9">
        <v>9820632102</v>
      </c>
      <c r="E10942" s="9" t="e">
        <f>INDEX(#REF!:#REF!,MATCH($D10942,#REF!:#REF!,0),MATCH(#REF!,#REF!:#REF!,0))</f>
        <v>#REF!</v>
      </c>
      <c r="F10942" s="9" t="e">
        <f>INDEX(#REF!:#REF!,MATCH($D10942,#REF!:#REF!,0),MATCH(#REF!,#REF!:#REF!,0))</f>
        <v>#REF!</v>
      </c>
    </row>
    <row r="10943" spans="1:6" ht="16.5" x14ac:dyDescent="0.3">
      <c r="A10943" s="9" t="s">
        <v>11382</v>
      </c>
      <c r="B10943" s="9" t="s">
        <v>2015</v>
      </c>
      <c r="C10943" s="10">
        <v>27430</v>
      </c>
      <c r="D10943" s="9">
        <v>5082945165</v>
      </c>
      <c r="E10943" s="9" t="e">
        <f>INDEX(#REF!:#REF!,MATCH($D10943,#REF!:#REF!,0),MATCH(#REF!,#REF!:#REF!,0))</f>
        <v>#REF!</v>
      </c>
      <c r="F10943" s="9" t="e">
        <f>INDEX(#REF!:#REF!,MATCH($D10943,#REF!:#REF!,0),MATCH(#REF!,#REF!:#REF!,0))</f>
        <v>#REF!</v>
      </c>
    </row>
    <row r="10944" spans="1:6" ht="16.5" x14ac:dyDescent="0.3">
      <c r="A10944" s="9" t="s">
        <v>11381</v>
      </c>
      <c r="B10944" s="9" t="s">
        <v>3617</v>
      </c>
      <c r="C10944" s="10">
        <v>17889</v>
      </c>
      <c r="D10944" s="9">
        <v>7263964236</v>
      </c>
      <c r="E10944" s="9" t="e">
        <f>INDEX(#REF!:#REF!,MATCH($D10944,#REF!:#REF!,0),MATCH(#REF!,#REF!:#REF!,0))</f>
        <v>#REF!</v>
      </c>
      <c r="F10944" s="9" t="e">
        <f>INDEX(#REF!:#REF!,MATCH($D10944,#REF!:#REF!,0),MATCH(#REF!,#REF!:#REF!,0))</f>
        <v>#REF!</v>
      </c>
    </row>
    <row r="10945" spans="1:6" ht="16.5" x14ac:dyDescent="0.3">
      <c r="A10945" s="9" t="s">
        <v>11380</v>
      </c>
      <c r="B10945" s="9" t="s">
        <v>2190</v>
      </c>
      <c r="C10945" s="10">
        <v>27955</v>
      </c>
      <c r="D10945" s="9">
        <v>8315800957</v>
      </c>
      <c r="E10945" s="9" t="e">
        <f>INDEX(#REF!:#REF!,MATCH($D10945,#REF!:#REF!,0),MATCH(#REF!,#REF!:#REF!,0))</f>
        <v>#REF!</v>
      </c>
      <c r="F10945" s="9" t="e">
        <f>INDEX(#REF!:#REF!,MATCH($D10945,#REF!:#REF!,0),MATCH(#REF!,#REF!:#REF!,0))</f>
        <v>#REF!</v>
      </c>
    </row>
    <row r="10946" spans="1:6" ht="16.5" x14ac:dyDescent="0.3">
      <c r="A10946" s="9" t="s">
        <v>11379</v>
      </c>
      <c r="B10946" s="9" t="s">
        <v>2568</v>
      </c>
      <c r="C10946" s="10">
        <v>47662</v>
      </c>
      <c r="D10946" s="9">
        <v>5837501576</v>
      </c>
      <c r="E10946" s="9" t="e">
        <f>INDEX(#REF!:#REF!,MATCH($D10946,#REF!:#REF!,0),MATCH(#REF!,#REF!:#REF!,0))</f>
        <v>#REF!</v>
      </c>
      <c r="F10946" s="9" t="e">
        <f>INDEX(#REF!:#REF!,MATCH($D10946,#REF!:#REF!,0),MATCH(#REF!,#REF!:#REF!,0))</f>
        <v>#REF!</v>
      </c>
    </row>
    <row r="10947" spans="1:6" ht="16.5" x14ac:dyDescent="0.3">
      <c r="A10947" s="9" t="s">
        <v>11378</v>
      </c>
      <c r="B10947" s="9" t="s">
        <v>2431</v>
      </c>
      <c r="C10947" s="10">
        <v>10014</v>
      </c>
      <c r="D10947" s="9">
        <v>5138969978</v>
      </c>
      <c r="E10947" s="9" t="e">
        <f>INDEX(#REF!:#REF!,MATCH($D10947,#REF!:#REF!,0),MATCH(#REF!,#REF!:#REF!,0))</f>
        <v>#REF!</v>
      </c>
      <c r="F10947" s="9" t="e">
        <f>INDEX(#REF!:#REF!,MATCH($D10947,#REF!:#REF!,0),MATCH(#REF!,#REF!:#REF!,0))</f>
        <v>#REF!</v>
      </c>
    </row>
    <row r="10948" spans="1:6" ht="16.5" x14ac:dyDescent="0.3">
      <c r="A10948" s="9" t="s">
        <v>11377</v>
      </c>
      <c r="B10948" s="9" t="s">
        <v>2174</v>
      </c>
      <c r="C10948" s="10">
        <v>16383</v>
      </c>
      <c r="D10948" s="9">
        <v>6183510505</v>
      </c>
      <c r="E10948" s="9" t="e">
        <f>INDEX(#REF!:#REF!,MATCH($D10948,#REF!:#REF!,0),MATCH(#REF!,#REF!:#REF!,0))</f>
        <v>#REF!</v>
      </c>
      <c r="F10948" s="9" t="e">
        <f>INDEX(#REF!:#REF!,MATCH($D10948,#REF!:#REF!,0),MATCH(#REF!,#REF!:#REF!,0))</f>
        <v>#REF!</v>
      </c>
    </row>
    <row r="10949" spans="1:6" ht="16.5" x14ac:dyDescent="0.3">
      <c r="A10949" s="9" t="s">
        <v>11376</v>
      </c>
      <c r="B10949" s="9" t="s">
        <v>2011</v>
      </c>
      <c r="C10949" s="10">
        <v>41166</v>
      </c>
      <c r="D10949" s="9">
        <v>2841287114</v>
      </c>
      <c r="E10949" s="9" t="e">
        <f>INDEX(#REF!:#REF!,MATCH($D10949,#REF!:#REF!,0),MATCH(#REF!,#REF!:#REF!,0))</f>
        <v>#REF!</v>
      </c>
      <c r="F10949" s="9" t="e">
        <f>INDEX(#REF!:#REF!,MATCH($D10949,#REF!:#REF!,0),MATCH(#REF!,#REF!:#REF!,0))</f>
        <v>#REF!</v>
      </c>
    </row>
    <row r="10950" spans="1:6" ht="16.5" x14ac:dyDescent="0.3">
      <c r="A10950" s="9" t="s">
        <v>11375</v>
      </c>
      <c r="B10950" s="9" t="s">
        <v>2219</v>
      </c>
      <c r="C10950" s="10">
        <v>22698</v>
      </c>
      <c r="D10950" s="9">
        <v>1475796307</v>
      </c>
      <c r="E10950" s="9" t="e">
        <f>INDEX(#REF!:#REF!,MATCH($D10950,#REF!:#REF!,0),MATCH(#REF!,#REF!:#REF!,0))</f>
        <v>#REF!</v>
      </c>
      <c r="F10950" s="9" t="e">
        <f>INDEX(#REF!:#REF!,MATCH($D10950,#REF!:#REF!,0),MATCH(#REF!,#REF!:#REF!,0))</f>
        <v>#REF!</v>
      </c>
    </row>
    <row r="10951" spans="1:6" ht="16.5" x14ac:dyDescent="0.3">
      <c r="A10951" s="9" t="s">
        <v>11374</v>
      </c>
      <c r="B10951" s="9" t="s">
        <v>2097</v>
      </c>
      <c r="C10951" s="10">
        <v>22009</v>
      </c>
      <c r="D10951" s="9">
        <v>2352201101</v>
      </c>
      <c r="E10951" s="9" t="e">
        <f>INDEX(#REF!:#REF!,MATCH($D10951,#REF!:#REF!,0),MATCH(#REF!,#REF!:#REF!,0))</f>
        <v>#REF!</v>
      </c>
      <c r="F10951" s="9" t="e">
        <f>INDEX(#REF!:#REF!,MATCH($D10951,#REF!:#REF!,0),MATCH(#REF!,#REF!:#REF!,0))</f>
        <v>#REF!</v>
      </c>
    </row>
    <row r="10952" spans="1:6" ht="16.5" x14ac:dyDescent="0.3">
      <c r="A10952" s="9" t="s">
        <v>11373</v>
      </c>
      <c r="B10952" s="9" t="s">
        <v>2277</v>
      </c>
      <c r="C10952" s="10">
        <v>20336</v>
      </c>
      <c r="D10952" s="9">
        <v>8640079943</v>
      </c>
      <c r="E10952" s="9" t="e">
        <f>INDEX(#REF!:#REF!,MATCH($D10952,#REF!:#REF!,0),MATCH(#REF!,#REF!:#REF!,0))</f>
        <v>#REF!</v>
      </c>
      <c r="F10952" s="9" t="e">
        <f>INDEX(#REF!:#REF!,MATCH($D10952,#REF!:#REF!,0),MATCH(#REF!,#REF!:#REF!,0))</f>
        <v>#REF!</v>
      </c>
    </row>
    <row r="10953" spans="1:6" ht="16.5" x14ac:dyDescent="0.3">
      <c r="A10953" s="9" t="s">
        <v>11372</v>
      </c>
      <c r="B10953" s="9" t="s">
        <v>2433</v>
      </c>
      <c r="C10953" s="10">
        <v>20670</v>
      </c>
      <c r="D10953" s="9">
        <v>1755716656</v>
      </c>
      <c r="E10953" s="9" t="e">
        <f>INDEX(#REF!:#REF!,MATCH($D10953,#REF!:#REF!,0),MATCH(#REF!,#REF!:#REF!,0))</f>
        <v>#REF!</v>
      </c>
      <c r="F10953" s="9" t="e">
        <f>INDEX(#REF!:#REF!,MATCH($D10953,#REF!:#REF!,0),MATCH(#REF!,#REF!:#REF!,0))</f>
        <v>#REF!</v>
      </c>
    </row>
    <row r="10954" spans="1:6" ht="16.5" x14ac:dyDescent="0.3">
      <c r="A10954" s="9" t="s">
        <v>11371</v>
      </c>
      <c r="B10954" s="9" t="s">
        <v>3498</v>
      </c>
      <c r="C10954" s="10">
        <v>46580</v>
      </c>
      <c r="D10954" s="9">
        <v>1565607864</v>
      </c>
      <c r="E10954" s="9" t="e">
        <f>INDEX(#REF!:#REF!,MATCH($D10954,#REF!:#REF!,0),MATCH(#REF!,#REF!:#REF!,0))</f>
        <v>#REF!</v>
      </c>
      <c r="F10954" s="9" t="e">
        <f>INDEX(#REF!:#REF!,MATCH($D10954,#REF!:#REF!,0),MATCH(#REF!,#REF!:#REF!,0))</f>
        <v>#REF!</v>
      </c>
    </row>
    <row r="10955" spans="1:6" ht="16.5" x14ac:dyDescent="0.3">
      <c r="A10955" s="9" t="s">
        <v>11370</v>
      </c>
      <c r="B10955" s="9" t="s">
        <v>2081</v>
      </c>
      <c r="C10955" s="10">
        <v>22038</v>
      </c>
      <c r="D10955" s="9">
        <v>5186660353</v>
      </c>
      <c r="E10955" s="9" t="e">
        <f>INDEX(#REF!:#REF!,MATCH($D10955,#REF!:#REF!,0),MATCH(#REF!,#REF!:#REF!,0))</f>
        <v>#REF!</v>
      </c>
      <c r="F10955" s="9" t="e">
        <f>INDEX(#REF!:#REF!,MATCH($D10955,#REF!:#REF!,0),MATCH(#REF!,#REF!:#REF!,0))</f>
        <v>#REF!</v>
      </c>
    </row>
    <row r="10956" spans="1:6" ht="16.5" x14ac:dyDescent="0.3">
      <c r="A10956" s="9" t="s">
        <v>11369</v>
      </c>
      <c r="B10956" s="9" t="s">
        <v>2870</v>
      </c>
      <c r="C10956" s="10">
        <v>41982</v>
      </c>
      <c r="D10956" s="9">
        <v>2973481236</v>
      </c>
      <c r="E10956" s="9" t="e">
        <f>INDEX(#REF!:#REF!,MATCH($D10956,#REF!:#REF!,0),MATCH(#REF!,#REF!:#REF!,0))</f>
        <v>#REF!</v>
      </c>
      <c r="F10956" s="9" t="e">
        <f>INDEX(#REF!:#REF!,MATCH($D10956,#REF!:#REF!,0),MATCH(#REF!,#REF!:#REF!,0))</f>
        <v>#REF!</v>
      </c>
    </row>
    <row r="10957" spans="1:6" ht="16.5" x14ac:dyDescent="0.3">
      <c r="A10957" s="9" t="s">
        <v>11368</v>
      </c>
      <c r="B10957" s="9" t="s">
        <v>2472</v>
      </c>
      <c r="C10957" s="10">
        <v>53821</v>
      </c>
      <c r="D10957" s="9">
        <v>4698538416</v>
      </c>
      <c r="E10957" s="9" t="e">
        <f>INDEX(#REF!:#REF!,MATCH($D10957,#REF!:#REF!,0),MATCH(#REF!,#REF!:#REF!,0))</f>
        <v>#REF!</v>
      </c>
      <c r="F10957" s="9" t="e">
        <f>INDEX(#REF!:#REF!,MATCH($D10957,#REF!:#REF!,0),MATCH(#REF!,#REF!:#REF!,0))</f>
        <v>#REF!</v>
      </c>
    </row>
    <row r="10958" spans="1:6" ht="16.5" x14ac:dyDescent="0.3">
      <c r="A10958" s="9" t="s">
        <v>11367</v>
      </c>
      <c r="B10958" s="9" t="s">
        <v>2254</v>
      </c>
      <c r="C10958" s="10">
        <v>51746</v>
      </c>
      <c r="D10958" s="9">
        <v>5353923685</v>
      </c>
      <c r="E10958" s="9" t="e">
        <f>INDEX(#REF!:#REF!,MATCH($D10958,#REF!:#REF!,0),MATCH(#REF!,#REF!:#REF!,0))</f>
        <v>#REF!</v>
      </c>
      <c r="F10958" s="9" t="e">
        <f>INDEX(#REF!:#REF!,MATCH($D10958,#REF!:#REF!,0),MATCH(#REF!,#REF!:#REF!,0))</f>
        <v>#REF!</v>
      </c>
    </row>
    <row r="10959" spans="1:6" ht="16.5" x14ac:dyDescent="0.3">
      <c r="A10959" s="9" t="s">
        <v>11366</v>
      </c>
      <c r="B10959" s="9" t="s">
        <v>2564</v>
      </c>
      <c r="C10959" s="10">
        <v>12505</v>
      </c>
      <c r="D10959" s="9">
        <v>689661541</v>
      </c>
      <c r="E10959" s="9" t="e">
        <f>INDEX(#REF!:#REF!,MATCH($D10959,#REF!:#REF!,0),MATCH(#REF!,#REF!:#REF!,0))</f>
        <v>#REF!</v>
      </c>
      <c r="F10959" s="9" t="e">
        <f>INDEX(#REF!:#REF!,MATCH($D10959,#REF!:#REF!,0),MATCH(#REF!,#REF!:#REF!,0))</f>
        <v>#REF!</v>
      </c>
    </row>
    <row r="10960" spans="1:6" ht="16.5" x14ac:dyDescent="0.3">
      <c r="A10960" s="9" t="s">
        <v>11365</v>
      </c>
      <c r="B10960" s="9" t="s">
        <v>2521</v>
      </c>
      <c r="C10960" s="10">
        <v>19663</v>
      </c>
      <c r="D10960" s="9">
        <v>4323171323</v>
      </c>
      <c r="E10960" s="9" t="e">
        <f>INDEX(#REF!:#REF!,MATCH($D10960,#REF!:#REF!,0),MATCH(#REF!,#REF!:#REF!,0))</f>
        <v>#REF!</v>
      </c>
      <c r="F10960" s="9" t="e">
        <f>INDEX(#REF!:#REF!,MATCH($D10960,#REF!:#REF!,0),MATCH(#REF!,#REF!:#REF!,0))</f>
        <v>#REF!</v>
      </c>
    </row>
    <row r="10961" spans="1:6" ht="16.5" x14ac:dyDescent="0.3">
      <c r="A10961" s="9" t="s">
        <v>11364</v>
      </c>
      <c r="B10961" s="9" t="s">
        <v>2099</v>
      </c>
      <c r="C10961" s="10">
        <v>11484</v>
      </c>
      <c r="D10961" s="9">
        <v>8335120919</v>
      </c>
      <c r="E10961" s="9" t="e">
        <f>INDEX(#REF!:#REF!,MATCH($D10961,#REF!:#REF!,0),MATCH(#REF!,#REF!:#REF!,0))</f>
        <v>#REF!</v>
      </c>
      <c r="F10961" s="9" t="e">
        <f>INDEX(#REF!:#REF!,MATCH($D10961,#REF!:#REF!,0),MATCH(#REF!,#REF!:#REF!,0))</f>
        <v>#REF!</v>
      </c>
    </row>
    <row r="10962" spans="1:6" ht="16.5" x14ac:dyDescent="0.3">
      <c r="A10962" s="9" t="s">
        <v>11363</v>
      </c>
      <c r="B10962" s="9" t="s">
        <v>2349</v>
      </c>
      <c r="C10962" s="10">
        <v>31746</v>
      </c>
      <c r="D10962" s="9">
        <v>8249460030</v>
      </c>
      <c r="E10962" s="9" t="e">
        <f>INDEX(#REF!:#REF!,MATCH($D10962,#REF!:#REF!,0),MATCH(#REF!,#REF!:#REF!,0))</f>
        <v>#REF!</v>
      </c>
      <c r="F10962" s="9" t="e">
        <f>INDEX(#REF!:#REF!,MATCH($D10962,#REF!:#REF!,0),MATCH(#REF!,#REF!:#REF!,0))</f>
        <v>#REF!</v>
      </c>
    </row>
    <row r="10963" spans="1:6" ht="16.5" x14ac:dyDescent="0.3">
      <c r="A10963" s="9" t="s">
        <v>11362</v>
      </c>
      <c r="B10963" s="9" t="s">
        <v>2013</v>
      </c>
      <c r="C10963" s="10">
        <v>32200</v>
      </c>
      <c r="D10963" s="9">
        <v>9229113786</v>
      </c>
      <c r="E10963" s="9" t="e">
        <f>INDEX(#REF!:#REF!,MATCH($D10963,#REF!:#REF!,0),MATCH(#REF!,#REF!:#REF!,0))</f>
        <v>#REF!</v>
      </c>
      <c r="F10963" s="9" t="e">
        <f>INDEX(#REF!:#REF!,MATCH($D10963,#REF!:#REF!,0),MATCH(#REF!,#REF!:#REF!,0))</f>
        <v>#REF!</v>
      </c>
    </row>
    <row r="10964" spans="1:6" ht="16.5" x14ac:dyDescent="0.3">
      <c r="A10964" s="9" t="s">
        <v>11361</v>
      </c>
      <c r="B10964" s="9" t="s">
        <v>2288</v>
      </c>
      <c r="C10964" s="10">
        <v>15157</v>
      </c>
      <c r="D10964" s="9">
        <v>6961242316</v>
      </c>
      <c r="E10964" s="9" t="e">
        <f>INDEX(#REF!:#REF!,MATCH($D10964,#REF!:#REF!,0),MATCH(#REF!,#REF!:#REF!,0))</f>
        <v>#REF!</v>
      </c>
      <c r="F10964" s="9" t="e">
        <f>INDEX(#REF!:#REF!,MATCH($D10964,#REF!:#REF!,0),MATCH(#REF!,#REF!:#REF!,0))</f>
        <v>#REF!</v>
      </c>
    </row>
    <row r="10965" spans="1:6" ht="16.5" x14ac:dyDescent="0.3">
      <c r="A10965" s="9" t="s">
        <v>11360</v>
      </c>
      <c r="B10965" s="9" t="s">
        <v>2129</v>
      </c>
      <c r="C10965" s="10">
        <v>44938</v>
      </c>
      <c r="D10965" s="9">
        <v>2809344809</v>
      </c>
      <c r="E10965" s="9" t="e">
        <f>INDEX(#REF!:#REF!,MATCH($D10965,#REF!:#REF!,0),MATCH(#REF!,#REF!:#REF!,0))</f>
        <v>#REF!</v>
      </c>
      <c r="F10965" s="9" t="e">
        <f>INDEX(#REF!:#REF!,MATCH($D10965,#REF!:#REF!,0),MATCH(#REF!,#REF!:#REF!,0))</f>
        <v>#REF!</v>
      </c>
    </row>
    <row r="10966" spans="1:6" ht="16.5" x14ac:dyDescent="0.3">
      <c r="A10966" s="9" t="s">
        <v>11359</v>
      </c>
      <c r="B10966" s="9" t="s">
        <v>2092</v>
      </c>
      <c r="C10966" s="10">
        <v>25377</v>
      </c>
      <c r="D10966" s="9">
        <v>5726465660</v>
      </c>
      <c r="E10966" s="9" t="e">
        <f>INDEX(#REF!:#REF!,MATCH($D10966,#REF!:#REF!,0),MATCH(#REF!,#REF!:#REF!,0))</f>
        <v>#REF!</v>
      </c>
      <c r="F10966" s="9" t="e">
        <f>INDEX(#REF!:#REF!,MATCH($D10966,#REF!:#REF!,0),MATCH(#REF!,#REF!:#REF!,0))</f>
        <v>#REF!</v>
      </c>
    </row>
    <row r="10967" spans="1:6" ht="16.5" x14ac:dyDescent="0.3">
      <c r="A10967" s="9" t="s">
        <v>11358</v>
      </c>
      <c r="B10967" s="9" t="s">
        <v>2317</v>
      </c>
      <c r="C10967" s="10">
        <v>37896</v>
      </c>
      <c r="D10967" s="9">
        <v>7473861379</v>
      </c>
      <c r="E10967" s="9" t="e">
        <f>INDEX(#REF!:#REF!,MATCH($D10967,#REF!:#REF!,0),MATCH(#REF!,#REF!:#REF!,0))</f>
        <v>#REF!</v>
      </c>
      <c r="F10967" s="9" t="e">
        <f>INDEX(#REF!:#REF!,MATCH($D10967,#REF!:#REF!,0),MATCH(#REF!,#REF!:#REF!,0))</f>
        <v>#REF!</v>
      </c>
    </row>
    <row r="10968" spans="1:6" ht="16.5" x14ac:dyDescent="0.3">
      <c r="A10968" s="9" t="s">
        <v>11357</v>
      </c>
      <c r="B10968" s="9" t="s">
        <v>1999</v>
      </c>
      <c r="C10968" s="10">
        <v>47386</v>
      </c>
      <c r="D10968" s="9">
        <v>5588978080</v>
      </c>
      <c r="E10968" s="9" t="e">
        <f>INDEX(#REF!:#REF!,MATCH($D10968,#REF!:#REF!,0),MATCH(#REF!,#REF!:#REF!,0))</f>
        <v>#REF!</v>
      </c>
      <c r="F10968" s="9" t="e">
        <f>INDEX(#REF!:#REF!,MATCH($D10968,#REF!:#REF!,0),MATCH(#REF!,#REF!:#REF!,0))</f>
        <v>#REF!</v>
      </c>
    </row>
    <row r="10969" spans="1:6" ht="16.5" x14ac:dyDescent="0.3">
      <c r="A10969" s="9" t="s">
        <v>11356</v>
      </c>
      <c r="B10969" s="9" t="s">
        <v>2140</v>
      </c>
      <c r="C10969" s="10">
        <v>27194</v>
      </c>
      <c r="D10969" s="9">
        <v>9621331862</v>
      </c>
      <c r="E10969" s="9" t="e">
        <f>INDEX(#REF!:#REF!,MATCH($D10969,#REF!:#REF!,0),MATCH(#REF!,#REF!:#REF!,0))</f>
        <v>#REF!</v>
      </c>
      <c r="F10969" s="9" t="e">
        <f>INDEX(#REF!:#REF!,MATCH($D10969,#REF!:#REF!,0),MATCH(#REF!,#REF!:#REF!,0))</f>
        <v>#REF!</v>
      </c>
    </row>
    <row r="10970" spans="1:6" ht="16.5" x14ac:dyDescent="0.3">
      <c r="A10970" s="9" t="s">
        <v>11355</v>
      </c>
      <c r="B10970" s="9" t="s">
        <v>2212</v>
      </c>
      <c r="C10970" s="10">
        <v>51028</v>
      </c>
      <c r="D10970" s="9">
        <v>3497169404</v>
      </c>
      <c r="E10970" s="9" t="e">
        <f>INDEX(#REF!:#REF!,MATCH($D10970,#REF!:#REF!,0),MATCH(#REF!,#REF!:#REF!,0))</f>
        <v>#REF!</v>
      </c>
      <c r="F10970" s="9" t="e">
        <f>INDEX(#REF!:#REF!,MATCH($D10970,#REF!:#REF!,0),MATCH(#REF!,#REF!:#REF!,0))</f>
        <v>#REF!</v>
      </c>
    </row>
    <row r="10971" spans="1:6" ht="16.5" x14ac:dyDescent="0.3">
      <c r="A10971" s="9" t="s">
        <v>11354</v>
      </c>
      <c r="B10971" s="9" t="s">
        <v>3044</v>
      </c>
      <c r="C10971" s="10">
        <v>31349</v>
      </c>
      <c r="D10971" s="9">
        <v>4716524892</v>
      </c>
      <c r="E10971" s="9" t="e">
        <f>INDEX(#REF!:#REF!,MATCH($D10971,#REF!:#REF!,0),MATCH(#REF!,#REF!:#REF!,0))</f>
        <v>#REF!</v>
      </c>
      <c r="F10971" s="9" t="e">
        <f>INDEX(#REF!:#REF!,MATCH($D10971,#REF!:#REF!,0),MATCH(#REF!,#REF!:#REF!,0))</f>
        <v>#REF!</v>
      </c>
    </row>
    <row r="10972" spans="1:6" ht="16.5" x14ac:dyDescent="0.3">
      <c r="A10972" s="9" t="s">
        <v>11353</v>
      </c>
      <c r="B10972" s="9" t="s">
        <v>2650</v>
      </c>
      <c r="C10972" s="10">
        <v>31293</v>
      </c>
      <c r="D10972" s="9">
        <v>4039266773</v>
      </c>
      <c r="E10972" s="9" t="e">
        <f>INDEX(#REF!:#REF!,MATCH($D10972,#REF!:#REF!,0),MATCH(#REF!,#REF!:#REF!,0))</f>
        <v>#REF!</v>
      </c>
      <c r="F10972" s="9" t="e">
        <f>INDEX(#REF!:#REF!,MATCH($D10972,#REF!:#REF!,0),MATCH(#REF!,#REF!:#REF!,0))</f>
        <v>#REF!</v>
      </c>
    </row>
    <row r="10973" spans="1:6" ht="16.5" x14ac:dyDescent="0.3">
      <c r="A10973" s="9" t="s">
        <v>11352</v>
      </c>
      <c r="B10973" s="9" t="s">
        <v>2615</v>
      </c>
      <c r="C10973" s="10">
        <v>57698</v>
      </c>
      <c r="D10973" s="9">
        <v>5299481160</v>
      </c>
      <c r="E10973" s="9" t="e">
        <f>INDEX(#REF!:#REF!,MATCH($D10973,#REF!:#REF!,0),MATCH(#REF!,#REF!:#REF!,0))</f>
        <v>#REF!</v>
      </c>
      <c r="F10973" s="9" t="e">
        <f>INDEX(#REF!:#REF!,MATCH($D10973,#REF!:#REF!,0),MATCH(#REF!,#REF!:#REF!,0))</f>
        <v>#REF!</v>
      </c>
    </row>
    <row r="10974" spans="1:6" ht="16.5" x14ac:dyDescent="0.3">
      <c r="A10974" s="9" t="s">
        <v>11351</v>
      </c>
      <c r="B10974" s="9" t="s">
        <v>3229</v>
      </c>
      <c r="C10974" s="10">
        <v>16878</v>
      </c>
      <c r="D10974" s="9">
        <v>1296185559</v>
      </c>
      <c r="E10974" s="9" t="e">
        <f>INDEX(#REF!:#REF!,MATCH($D10974,#REF!:#REF!,0),MATCH(#REF!,#REF!:#REF!,0))</f>
        <v>#REF!</v>
      </c>
      <c r="F10974" s="9" t="e">
        <f>INDEX(#REF!:#REF!,MATCH($D10974,#REF!:#REF!,0),MATCH(#REF!,#REF!:#REF!,0))</f>
        <v>#REF!</v>
      </c>
    </row>
    <row r="10975" spans="1:6" ht="16.5" x14ac:dyDescent="0.3">
      <c r="A10975" s="9" t="s">
        <v>11350</v>
      </c>
      <c r="B10975" s="9" t="s">
        <v>2589</v>
      </c>
      <c r="C10975" s="10">
        <v>36646</v>
      </c>
      <c r="D10975" s="9">
        <v>4730395069</v>
      </c>
      <c r="E10975" s="9" t="e">
        <f>INDEX(#REF!:#REF!,MATCH($D10975,#REF!:#REF!,0),MATCH(#REF!,#REF!:#REF!,0))</f>
        <v>#REF!</v>
      </c>
      <c r="F10975" s="9" t="e">
        <f>INDEX(#REF!:#REF!,MATCH($D10975,#REF!:#REF!,0),MATCH(#REF!,#REF!:#REF!,0))</f>
        <v>#REF!</v>
      </c>
    </row>
    <row r="10976" spans="1:6" ht="16.5" x14ac:dyDescent="0.3">
      <c r="A10976" s="9" t="s">
        <v>11349</v>
      </c>
      <c r="B10976" s="9" t="s">
        <v>2820</v>
      </c>
      <c r="C10976" s="10">
        <v>25834</v>
      </c>
      <c r="D10976" s="9">
        <v>966588630</v>
      </c>
      <c r="E10976" s="9" t="e">
        <f>INDEX(#REF!:#REF!,MATCH($D10976,#REF!:#REF!,0),MATCH(#REF!,#REF!:#REF!,0))</f>
        <v>#REF!</v>
      </c>
      <c r="F10976" s="9" t="e">
        <f>INDEX(#REF!:#REF!,MATCH($D10976,#REF!:#REF!,0),MATCH(#REF!,#REF!:#REF!,0))</f>
        <v>#REF!</v>
      </c>
    </row>
    <row r="10977" spans="1:6" ht="16.5" x14ac:dyDescent="0.3">
      <c r="A10977" s="9" t="s">
        <v>11348</v>
      </c>
      <c r="B10977" s="9" t="s">
        <v>2994</v>
      </c>
      <c r="C10977" s="10">
        <v>44430</v>
      </c>
      <c r="D10977" s="9">
        <v>8750494546</v>
      </c>
      <c r="E10977" s="9" t="e">
        <f>INDEX(#REF!:#REF!,MATCH($D10977,#REF!:#REF!,0),MATCH(#REF!,#REF!:#REF!,0))</f>
        <v>#REF!</v>
      </c>
      <c r="F10977" s="9" t="e">
        <f>INDEX(#REF!:#REF!,MATCH($D10977,#REF!:#REF!,0),MATCH(#REF!,#REF!:#REF!,0))</f>
        <v>#REF!</v>
      </c>
    </row>
    <row r="10978" spans="1:6" ht="16.5" x14ac:dyDescent="0.3">
      <c r="A10978" s="9" t="s">
        <v>11347</v>
      </c>
      <c r="B10978" s="9" t="s">
        <v>3187</v>
      </c>
      <c r="C10978" s="10">
        <v>38442</v>
      </c>
      <c r="D10978" s="9">
        <v>8533410514</v>
      </c>
      <c r="E10978" s="9" t="e">
        <f>INDEX(#REF!:#REF!,MATCH($D10978,#REF!:#REF!,0),MATCH(#REF!,#REF!:#REF!,0))</f>
        <v>#REF!</v>
      </c>
      <c r="F10978" s="9" t="e">
        <f>INDEX(#REF!:#REF!,MATCH($D10978,#REF!:#REF!,0),MATCH(#REF!,#REF!:#REF!,0))</f>
        <v>#REF!</v>
      </c>
    </row>
    <row r="10979" spans="1:6" ht="16.5" x14ac:dyDescent="0.3">
      <c r="A10979" s="9" t="s">
        <v>11346</v>
      </c>
      <c r="B10979" s="9" t="s">
        <v>2190</v>
      </c>
      <c r="C10979" s="10">
        <v>35517</v>
      </c>
      <c r="D10979" s="9">
        <v>8249460030</v>
      </c>
      <c r="E10979" s="9" t="e">
        <f>INDEX(#REF!:#REF!,MATCH($D10979,#REF!:#REF!,0),MATCH(#REF!,#REF!:#REF!,0))</f>
        <v>#REF!</v>
      </c>
      <c r="F10979" s="9" t="e">
        <f>INDEX(#REF!:#REF!,MATCH($D10979,#REF!:#REF!,0),MATCH(#REF!,#REF!:#REF!,0))</f>
        <v>#REF!</v>
      </c>
    </row>
    <row r="10980" spans="1:6" ht="16.5" x14ac:dyDescent="0.3">
      <c r="A10980" s="9" t="s">
        <v>11345</v>
      </c>
      <c r="B10980" s="9" t="s">
        <v>2140</v>
      </c>
      <c r="C10980" s="10">
        <v>21449</v>
      </c>
      <c r="D10980" s="9">
        <v>8703756602</v>
      </c>
      <c r="E10980" s="9" t="e">
        <f>INDEX(#REF!:#REF!,MATCH($D10980,#REF!:#REF!,0),MATCH(#REF!,#REF!:#REF!,0))</f>
        <v>#REF!</v>
      </c>
      <c r="F10980" s="9" t="e">
        <f>INDEX(#REF!:#REF!,MATCH($D10980,#REF!:#REF!,0),MATCH(#REF!,#REF!:#REF!,0))</f>
        <v>#REF!</v>
      </c>
    </row>
    <row r="10981" spans="1:6" ht="16.5" x14ac:dyDescent="0.3">
      <c r="A10981" s="9" t="s">
        <v>11344</v>
      </c>
      <c r="B10981" s="9" t="s">
        <v>1951</v>
      </c>
      <c r="C10981" s="10">
        <v>39471</v>
      </c>
      <c r="D10981" s="9">
        <v>4029727026</v>
      </c>
      <c r="E10981" s="9" t="e">
        <f>INDEX(#REF!:#REF!,MATCH($D10981,#REF!:#REF!,0),MATCH(#REF!,#REF!:#REF!,0))</f>
        <v>#REF!</v>
      </c>
      <c r="F10981" s="9" t="e">
        <f>INDEX(#REF!:#REF!,MATCH($D10981,#REF!:#REF!,0),MATCH(#REF!,#REF!:#REF!,0))</f>
        <v>#REF!</v>
      </c>
    </row>
    <row r="10982" spans="1:6" ht="16.5" x14ac:dyDescent="0.3">
      <c r="A10982" s="9" t="s">
        <v>11343</v>
      </c>
      <c r="B10982" s="9" t="s">
        <v>2306</v>
      </c>
      <c r="C10982" s="10">
        <v>50782</v>
      </c>
      <c r="D10982" s="9">
        <v>5153694038</v>
      </c>
      <c r="E10982" s="9" t="e">
        <f>INDEX(#REF!:#REF!,MATCH($D10982,#REF!:#REF!,0),MATCH(#REF!,#REF!:#REF!,0))</f>
        <v>#REF!</v>
      </c>
      <c r="F10982" s="9" t="e">
        <f>INDEX(#REF!:#REF!,MATCH($D10982,#REF!:#REF!,0),MATCH(#REF!,#REF!:#REF!,0))</f>
        <v>#REF!</v>
      </c>
    </row>
    <row r="10983" spans="1:6" ht="16.5" x14ac:dyDescent="0.3">
      <c r="A10983" s="9" t="s">
        <v>11342</v>
      </c>
      <c r="B10983" s="9" t="s">
        <v>2768</v>
      </c>
      <c r="C10983" s="10">
        <v>24028</v>
      </c>
      <c r="D10983" s="9">
        <v>8267733809</v>
      </c>
      <c r="E10983" s="9" t="e">
        <f>INDEX(#REF!:#REF!,MATCH($D10983,#REF!:#REF!,0),MATCH(#REF!,#REF!:#REF!,0))</f>
        <v>#REF!</v>
      </c>
      <c r="F10983" s="9" t="e">
        <f>INDEX(#REF!:#REF!,MATCH($D10983,#REF!:#REF!,0),MATCH(#REF!,#REF!:#REF!,0))</f>
        <v>#REF!</v>
      </c>
    </row>
    <row r="10984" spans="1:6" ht="16.5" x14ac:dyDescent="0.3">
      <c r="A10984" s="9" t="s">
        <v>11341</v>
      </c>
      <c r="B10984" s="9" t="s">
        <v>3478</v>
      </c>
      <c r="C10984" s="10">
        <v>13167</v>
      </c>
      <c r="D10984" s="9">
        <v>2450711406</v>
      </c>
      <c r="E10984" s="9" t="e">
        <f>INDEX(#REF!:#REF!,MATCH($D10984,#REF!:#REF!,0),MATCH(#REF!,#REF!:#REF!,0))</f>
        <v>#REF!</v>
      </c>
      <c r="F10984" s="9" t="e">
        <f>INDEX(#REF!:#REF!,MATCH($D10984,#REF!:#REF!,0),MATCH(#REF!,#REF!:#REF!,0))</f>
        <v>#REF!</v>
      </c>
    </row>
    <row r="10985" spans="1:6" ht="16.5" x14ac:dyDescent="0.3">
      <c r="A10985" s="9" t="s">
        <v>11340</v>
      </c>
      <c r="B10985" s="9" t="s">
        <v>2224</v>
      </c>
      <c r="C10985" s="10">
        <v>39640</v>
      </c>
      <c r="D10985" s="9">
        <v>7473861379</v>
      </c>
      <c r="E10985" s="9" t="e">
        <f>INDEX(#REF!:#REF!,MATCH($D10985,#REF!:#REF!,0),MATCH(#REF!,#REF!:#REF!,0))</f>
        <v>#REF!</v>
      </c>
      <c r="F10985" s="9" t="e">
        <f>INDEX(#REF!:#REF!,MATCH($D10985,#REF!:#REF!,0),MATCH(#REF!,#REF!:#REF!,0))</f>
        <v>#REF!</v>
      </c>
    </row>
    <row r="10986" spans="1:6" ht="16.5" x14ac:dyDescent="0.3">
      <c r="A10986" s="9" t="s">
        <v>11339</v>
      </c>
      <c r="B10986" s="9" t="s">
        <v>2795</v>
      </c>
      <c r="C10986" s="10">
        <v>39186</v>
      </c>
      <c r="D10986" s="9">
        <v>9684187432</v>
      </c>
      <c r="E10986" s="9" t="e">
        <f>INDEX(#REF!:#REF!,MATCH($D10986,#REF!:#REF!,0),MATCH(#REF!,#REF!:#REF!,0))</f>
        <v>#REF!</v>
      </c>
      <c r="F10986" s="9" t="e">
        <f>INDEX(#REF!:#REF!,MATCH($D10986,#REF!:#REF!,0),MATCH(#REF!,#REF!:#REF!,0))</f>
        <v>#REF!</v>
      </c>
    </row>
    <row r="10987" spans="1:6" ht="16.5" x14ac:dyDescent="0.3">
      <c r="A10987" s="9" t="s">
        <v>11338</v>
      </c>
      <c r="B10987" s="9" t="s">
        <v>1985</v>
      </c>
      <c r="C10987" s="10">
        <v>58150</v>
      </c>
      <c r="D10987" s="9">
        <v>2130919499</v>
      </c>
      <c r="E10987" s="9" t="e">
        <f>INDEX(#REF!:#REF!,MATCH($D10987,#REF!:#REF!,0),MATCH(#REF!,#REF!:#REF!,0))</f>
        <v>#REF!</v>
      </c>
      <c r="F10987" s="9" t="e">
        <f>INDEX(#REF!:#REF!,MATCH($D10987,#REF!:#REF!,0),MATCH(#REF!,#REF!:#REF!,0))</f>
        <v>#REF!</v>
      </c>
    </row>
    <row r="10988" spans="1:6" ht="16.5" x14ac:dyDescent="0.3">
      <c r="A10988" s="9" t="s">
        <v>11337</v>
      </c>
      <c r="B10988" s="9" t="s">
        <v>2323</v>
      </c>
      <c r="C10988" s="10">
        <v>32564</v>
      </c>
      <c r="D10988" s="9">
        <v>7011563598</v>
      </c>
      <c r="E10988" s="9" t="e">
        <f>INDEX(#REF!:#REF!,MATCH($D10988,#REF!:#REF!,0),MATCH(#REF!,#REF!:#REF!,0))</f>
        <v>#REF!</v>
      </c>
      <c r="F10988" s="9" t="e">
        <f>INDEX(#REF!:#REF!,MATCH($D10988,#REF!:#REF!,0),MATCH(#REF!,#REF!:#REF!,0))</f>
        <v>#REF!</v>
      </c>
    </row>
    <row r="10989" spans="1:6" ht="16.5" x14ac:dyDescent="0.3">
      <c r="A10989" s="9" t="s">
        <v>11336</v>
      </c>
      <c r="B10989" s="9" t="s">
        <v>2067</v>
      </c>
      <c r="C10989" s="10">
        <v>24532</v>
      </c>
      <c r="D10989" s="9">
        <v>8377113392</v>
      </c>
      <c r="E10989" s="9" t="e">
        <f>INDEX(#REF!:#REF!,MATCH($D10989,#REF!:#REF!,0),MATCH(#REF!,#REF!:#REF!,0))</f>
        <v>#REF!</v>
      </c>
      <c r="F10989" s="9" t="e">
        <f>INDEX(#REF!:#REF!,MATCH($D10989,#REF!:#REF!,0),MATCH(#REF!,#REF!:#REF!,0))</f>
        <v>#REF!</v>
      </c>
    </row>
    <row r="10990" spans="1:6" ht="16.5" x14ac:dyDescent="0.3">
      <c r="A10990" s="9" t="s">
        <v>11335</v>
      </c>
      <c r="B10990" s="9" t="s">
        <v>1977</v>
      </c>
      <c r="C10990" s="10">
        <v>52423</v>
      </c>
      <c r="D10990" s="9">
        <v>8673837456</v>
      </c>
      <c r="E10990" s="9" t="e">
        <f>INDEX(#REF!:#REF!,MATCH($D10990,#REF!:#REF!,0),MATCH(#REF!,#REF!:#REF!,0))</f>
        <v>#REF!</v>
      </c>
      <c r="F10990" s="9" t="e">
        <f>INDEX(#REF!:#REF!,MATCH($D10990,#REF!:#REF!,0),MATCH(#REF!,#REF!:#REF!,0))</f>
        <v>#REF!</v>
      </c>
    </row>
    <row r="10991" spans="1:6" ht="16.5" x14ac:dyDescent="0.3">
      <c r="A10991" s="9" t="s">
        <v>11334</v>
      </c>
      <c r="B10991" s="9" t="s">
        <v>1995</v>
      </c>
      <c r="C10991" s="10">
        <v>41907</v>
      </c>
      <c r="D10991" s="9">
        <v>6801140183</v>
      </c>
      <c r="E10991" s="9" t="e">
        <f>INDEX(#REF!:#REF!,MATCH($D10991,#REF!:#REF!,0),MATCH(#REF!,#REF!:#REF!,0))</f>
        <v>#REF!</v>
      </c>
      <c r="F10991" s="9" t="e">
        <f>INDEX(#REF!:#REF!,MATCH($D10991,#REF!:#REF!,0),MATCH(#REF!,#REF!:#REF!,0))</f>
        <v>#REF!</v>
      </c>
    </row>
    <row r="10992" spans="1:6" ht="16.5" x14ac:dyDescent="0.3">
      <c r="A10992" s="9" t="s">
        <v>11333</v>
      </c>
      <c r="B10992" s="9" t="s">
        <v>2667</v>
      </c>
      <c r="C10992" s="10">
        <v>27013</v>
      </c>
      <c r="D10992" s="9">
        <v>2893065872</v>
      </c>
      <c r="E10992" s="9" t="e">
        <f>INDEX(#REF!:#REF!,MATCH($D10992,#REF!:#REF!,0),MATCH(#REF!,#REF!:#REF!,0))</f>
        <v>#REF!</v>
      </c>
      <c r="F10992" s="9" t="e">
        <f>INDEX(#REF!:#REF!,MATCH($D10992,#REF!:#REF!,0),MATCH(#REF!,#REF!:#REF!,0))</f>
        <v>#REF!</v>
      </c>
    </row>
    <row r="10993" spans="1:6" ht="16.5" x14ac:dyDescent="0.3">
      <c r="A10993" s="9" t="s">
        <v>11332</v>
      </c>
      <c r="B10993" s="9" t="s">
        <v>3116</v>
      </c>
      <c r="C10993" s="10">
        <v>12400</v>
      </c>
      <c r="D10993" s="9">
        <v>244523738</v>
      </c>
      <c r="E10993" s="9" t="e">
        <f>INDEX(#REF!:#REF!,MATCH($D10993,#REF!:#REF!,0),MATCH(#REF!,#REF!:#REF!,0))</f>
        <v>#REF!</v>
      </c>
      <c r="F10993" s="9" t="e">
        <f>INDEX(#REF!:#REF!,MATCH($D10993,#REF!:#REF!,0),MATCH(#REF!,#REF!:#REF!,0))</f>
        <v>#REF!</v>
      </c>
    </row>
    <row r="10994" spans="1:6" ht="16.5" x14ac:dyDescent="0.3">
      <c r="A10994" s="9" t="s">
        <v>11331</v>
      </c>
      <c r="B10994" s="9" t="s">
        <v>2077</v>
      </c>
      <c r="C10994" s="10">
        <v>43031</v>
      </c>
      <c r="D10994" s="9">
        <v>784224471</v>
      </c>
      <c r="E10994" s="9" t="e">
        <f>INDEX(#REF!:#REF!,MATCH($D10994,#REF!:#REF!,0),MATCH(#REF!,#REF!:#REF!,0))</f>
        <v>#REF!</v>
      </c>
      <c r="F10994" s="9" t="e">
        <f>INDEX(#REF!:#REF!,MATCH($D10994,#REF!:#REF!,0),MATCH(#REF!,#REF!:#REF!,0))</f>
        <v>#REF!</v>
      </c>
    </row>
    <row r="10995" spans="1:6" ht="16.5" x14ac:dyDescent="0.3">
      <c r="A10995" s="9" t="s">
        <v>11330</v>
      </c>
      <c r="B10995" s="9" t="s">
        <v>2023</v>
      </c>
      <c r="C10995" s="10">
        <v>50832</v>
      </c>
      <c r="D10995" s="9">
        <v>7402856011</v>
      </c>
      <c r="E10995" s="9" t="e">
        <f>INDEX(#REF!:#REF!,MATCH($D10995,#REF!:#REF!,0),MATCH(#REF!,#REF!:#REF!,0))</f>
        <v>#REF!</v>
      </c>
      <c r="F10995" s="9" t="e">
        <f>INDEX(#REF!:#REF!,MATCH($D10995,#REF!:#REF!,0),MATCH(#REF!,#REF!:#REF!,0))</f>
        <v>#REF!</v>
      </c>
    </row>
    <row r="10996" spans="1:6" ht="16.5" x14ac:dyDescent="0.3">
      <c r="A10996" s="9" t="s">
        <v>11329</v>
      </c>
      <c r="B10996" s="9" t="s">
        <v>4007</v>
      </c>
      <c r="C10996" s="10">
        <v>42009</v>
      </c>
      <c r="D10996" s="9">
        <v>7888574610</v>
      </c>
      <c r="E10996" s="9" t="e">
        <f>INDEX(#REF!:#REF!,MATCH($D10996,#REF!:#REF!,0),MATCH(#REF!,#REF!:#REF!,0))</f>
        <v>#REF!</v>
      </c>
      <c r="F10996" s="9" t="e">
        <f>INDEX(#REF!:#REF!,MATCH($D10996,#REF!:#REF!,0),MATCH(#REF!,#REF!:#REF!,0))</f>
        <v>#REF!</v>
      </c>
    </row>
    <row r="10997" spans="1:6" ht="16.5" x14ac:dyDescent="0.3">
      <c r="A10997" s="9" t="s">
        <v>11328</v>
      </c>
      <c r="B10997" s="9" t="s">
        <v>2945</v>
      </c>
      <c r="C10997" s="10">
        <v>36180</v>
      </c>
      <c r="D10997" s="9">
        <v>5082945165</v>
      </c>
      <c r="E10997" s="9" t="e">
        <f>INDEX(#REF!:#REF!,MATCH($D10997,#REF!:#REF!,0),MATCH(#REF!,#REF!:#REF!,0))</f>
        <v>#REF!</v>
      </c>
      <c r="F10997" s="9" t="e">
        <f>INDEX(#REF!:#REF!,MATCH($D10997,#REF!:#REF!,0),MATCH(#REF!,#REF!:#REF!,0))</f>
        <v>#REF!</v>
      </c>
    </row>
    <row r="10998" spans="1:6" ht="16.5" x14ac:dyDescent="0.3">
      <c r="A10998" s="9" t="s">
        <v>11327</v>
      </c>
      <c r="B10998" s="9" t="s">
        <v>2001</v>
      </c>
      <c r="C10998" s="10">
        <v>28464</v>
      </c>
      <c r="D10998" s="9">
        <v>6978367184</v>
      </c>
      <c r="E10998" s="9" t="e">
        <f>INDEX(#REF!:#REF!,MATCH($D10998,#REF!:#REF!,0),MATCH(#REF!,#REF!:#REF!,0))</f>
        <v>#REF!</v>
      </c>
      <c r="F10998" s="9" t="e">
        <f>INDEX(#REF!:#REF!,MATCH($D10998,#REF!:#REF!,0),MATCH(#REF!,#REF!:#REF!,0))</f>
        <v>#REF!</v>
      </c>
    </row>
    <row r="10999" spans="1:6" ht="16.5" x14ac:dyDescent="0.3">
      <c r="A10999" s="9" t="s">
        <v>11326</v>
      </c>
      <c r="B10999" s="9" t="s">
        <v>2349</v>
      </c>
      <c r="C10999" s="10">
        <v>44736</v>
      </c>
      <c r="D10999" s="9">
        <v>901154172</v>
      </c>
      <c r="E10999" s="9" t="e">
        <f>INDEX(#REF!:#REF!,MATCH($D10999,#REF!:#REF!,0),MATCH(#REF!,#REF!:#REF!,0))</f>
        <v>#REF!</v>
      </c>
      <c r="F10999" s="9" t="e">
        <f>INDEX(#REF!:#REF!,MATCH($D10999,#REF!:#REF!,0),MATCH(#REF!,#REF!:#REF!,0))</f>
        <v>#REF!</v>
      </c>
    </row>
    <row r="11000" spans="1:6" ht="16.5" x14ac:dyDescent="0.3">
      <c r="A11000" s="9" t="s">
        <v>11325</v>
      </c>
      <c r="B11000" s="9" t="s">
        <v>2835</v>
      </c>
      <c r="C11000" s="10">
        <v>58111</v>
      </c>
      <c r="D11000" s="9">
        <v>4866916575</v>
      </c>
      <c r="E11000" s="9" t="e">
        <f>INDEX(#REF!:#REF!,MATCH($D11000,#REF!:#REF!,0),MATCH(#REF!,#REF!:#REF!,0))</f>
        <v>#REF!</v>
      </c>
      <c r="F11000" s="9" t="e">
        <f>INDEX(#REF!:#REF!,MATCH($D11000,#REF!:#REF!,0),MATCH(#REF!,#REF!:#REF!,0))</f>
        <v>#REF!</v>
      </c>
    </row>
    <row r="11001" spans="1:6" ht="16.5" x14ac:dyDescent="0.3">
      <c r="A11001" s="9" t="s">
        <v>11324</v>
      </c>
      <c r="B11001" s="9" t="s">
        <v>2453</v>
      </c>
      <c r="C11001" s="10">
        <v>46595</v>
      </c>
      <c r="D11001" s="9">
        <v>6041314951</v>
      </c>
      <c r="E11001" s="9" t="e">
        <f>INDEX(#REF!:#REF!,MATCH($D11001,#REF!:#REF!,0),MATCH(#REF!,#REF!:#REF!,0))</f>
        <v>#REF!</v>
      </c>
      <c r="F11001" s="9" t="e">
        <f>INDEX(#REF!:#REF!,MATCH($D11001,#REF!:#REF!,0),MATCH(#REF!,#REF!:#REF!,0))</f>
        <v>#REF!</v>
      </c>
    </row>
    <row r="11002" spans="1:6" ht="16.5" x14ac:dyDescent="0.3">
      <c r="A11002" s="9" t="s">
        <v>11323</v>
      </c>
      <c r="B11002" s="9" t="s">
        <v>2683</v>
      </c>
      <c r="C11002" s="10">
        <v>25127</v>
      </c>
      <c r="D11002" s="9">
        <v>4290015026</v>
      </c>
      <c r="E11002" s="9" t="e">
        <f>INDEX(#REF!:#REF!,MATCH($D11002,#REF!:#REF!,0),MATCH(#REF!,#REF!:#REF!,0))</f>
        <v>#REF!</v>
      </c>
      <c r="F11002" s="9" t="e">
        <f>INDEX(#REF!:#REF!,MATCH($D11002,#REF!:#REF!,0),MATCH(#REF!,#REF!:#REF!,0))</f>
        <v>#REF!</v>
      </c>
    </row>
    <row r="11003" spans="1:6" ht="16.5" x14ac:dyDescent="0.3">
      <c r="A11003" s="9" t="s">
        <v>11322</v>
      </c>
      <c r="B11003" s="9" t="s">
        <v>2017</v>
      </c>
      <c r="C11003" s="10">
        <v>40951</v>
      </c>
      <c r="D11003" s="9">
        <v>5002048994</v>
      </c>
      <c r="E11003" s="9" t="e">
        <f>INDEX(#REF!:#REF!,MATCH($D11003,#REF!:#REF!,0),MATCH(#REF!,#REF!:#REF!,0))</f>
        <v>#REF!</v>
      </c>
      <c r="F11003" s="9" t="e">
        <f>INDEX(#REF!:#REF!,MATCH($D11003,#REF!:#REF!,0),MATCH(#REF!,#REF!:#REF!,0))</f>
        <v>#REF!</v>
      </c>
    </row>
    <row r="11004" spans="1:6" ht="16.5" x14ac:dyDescent="0.3">
      <c r="A11004" s="9" t="s">
        <v>11321</v>
      </c>
      <c r="B11004" s="9" t="s">
        <v>2856</v>
      </c>
      <c r="C11004" s="10">
        <v>55966</v>
      </c>
      <c r="D11004" s="9">
        <v>7961231404</v>
      </c>
      <c r="E11004" s="9" t="e">
        <f>INDEX(#REF!:#REF!,MATCH($D11004,#REF!:#REF!,0),MATCH(#REF!,#REF!:#REF!,0))</f>
        <v>#REF!</v>
      </c>
      <c r="F11004" s="9" t="e">
        <f>INDEX(#REF!:#REF!,MATCH($D11004,#REF!:#REF!,0),MATCH(#REF!,#REF!:#REF!,0))</f>
        <v>#REF!</v>
      </c>
    </row>
    <row r="11005" spans="1:6" ht="16.5" x14ac:dyDescent="0.3">
      <c r="A11005" s="9" t="s">
        <v>11320</v>
      </c>
      <c r="B11005" s="9" t="s">
        <v>2610</v>
      </c>
      <c r="C11005" s="10">
        <v>47336</v>
      </c>
      <c r="D11005" s="9">
        <v>1787288307</v>
      </c>
      <c r="E11005" s="9" t="e">
        <f>INDEX(#REF!:#REF!,MATCH($D11005,#REF!:#REF!,0),MATCH(#REF!,#REF!:#REF!,0))</f>
        <v>#REF!</v>
      </c>
      <c r="F11005" s="9" t="e">
        <f>INDEX(#REF!:#REF!,MATCH($D11005,#REF!:#REF!,0),MATCH(#REF!,#REF!:#REF!,0))</f>
        <v>#REF!</v>
      </c>
    </row>
    <row r="11006" spans="1:6" ht="16.5" x14ac:dyDescent="0.3">
      <c r="A11006" s="9" t="s">
        <v>11319</v>
      </c>
      <c r="B11006" s="9" t="s">
        <v>2474</v>
      </c>
      <c r="C11006" s="10">
        <v>31734</v>
      </c>
      <c r="D11006" s="9">
        <v>4398950745</v>
      </c>
      <c r="E11006" s="9" t="e">
        <f>INDEX(#REF!:#REF!,MATCH($D11006,#REF!:#REF!,0),MATCH(#REF!,#REF!:#REF!,0))</f>
        <v>#REF!</v>
      </c>
      <c r="F11006" s="9" t="e">
        <f>INDEX(#REF!:#REF!,MATCH($D11006,#REF!:#REF!,0),MATCH(#REF!,#REF!:#REF!,0))</f>
        <v>#REF!</v>
      </c>
    </row>
    <row r="11007" spans="1:6" ht="16.5" x14ac:dyDescent="0.3">
      <c r="A11007" s="9" t="s">
        <v>11318</v>
      </c>
      <c r="B11007" s="9" t="s">
        <v>2032</v>
      </c>
      <c r="C11007" s="10">
        <v>40631</v>
      </c>
      <c r="D11007" s="9">
        <v>1364767856</v>
      </c>
      <c r="E11007" s="9" t="e">
        <f>INDEX(#REF!:#REF!,MATCH($D11007,#REF!:#REF!,0),MATCH(#REF!,#REF!:#REF!,0))</f>
        <v>#REF!</v>
      </c>
      <c r="F11007" s="9" t="e">
        <f>INDEX(#REF!:#REF!,MATCH($D11007,#REF!:#REF!,0),MATCH(#REF!,#REF!:#REF!,0))</f>
        <v>#REF!</v>
      </c>
    </row>
    <row r="11008" spans="1:6" ht="16.5" x14ac:dyDescent="0.3">
      <c r="A11008" s="9" t="s">
        <v>11317</v>
      </c>
      <c r="B11008" s="9" t="s">
        <v>2349</v>
      </c>
      <c r="C11008" s="10">
        <v>22351</v>
      </c>
      <c r="D11008" s="9">
        <v>5764488419</v>
      </c>
      <c r="E11008" s="9" t="e">
        <f>INDEX(#REF!:#REF!,MATCH($D11008,#REF!:#REF!,0),MATCH(#REF!,#REF!:#REF!,0))</f>
        <v>#REF!</v>
      </c>
      <c r="F11008" s="9" t="e">
        <f>INDEX(#REF!:#REF!,MATCH($D11008,#REF!:#REF!,0),MATCH(#REF!,#REF!:#REF!,0))</f>
        <v>#REF!</v>
      </c>
    </row>
    <row r="11009" spans="1:6" ht="16.5" x14ac:dyDescent="0.3">
      <c r="A11009" s="9" t="s">
        <v>11316</v>
      </c>
      <c r="B11009" s="9" t="s">
        <v>2584</v>
      </c>
      <c r="C11009" s="10">
        <v>20845</v>
      </c>
      <c r="D11009" s="9">
        <v>8565880958</v>
      </c>
      <c r="E11009" s="9" t="e">
        <f>INDEX(#REF!:#REF!,MATCH($D11009,#REF!:#REF!,0),MATCH(#REF!,#REF!:#REF!,0))</f>
        <v>#REF!</v>
      </c>
      <c r="F11009" s="9" t="e">
        <f>INDEX(#REF!:#REF!,MATCH($D11009,#REF!:#REF!,0),MATCH(#REF!,#REF!:#REF!,0))</f>
        <v>#REF!</v>
      </c>
    </row>
    <row r="11010" spans="1:6" ht="16.5" x14ac:dyDescent="0.3">
      <c r="A11010" s="9" t="s">
        <v>11315</v>
      </c>
      <c r="B11010" s="9" t="s">
        <v>2718</v>
      </c>
      <c r="C11010" s="10">
        <v>52402</v>
      </c>
      <c r="D11010" s="9">
        <v>8445779583</v>
      </c>
      <c r="E11010" s="9" t="e">
        <f>INDEX(#REF!:#REF!,MATCH($D11010,#REF!:#REF!,0),MATCH(#REF!,#REF!:#REF!,0))</f>
        <v>#REF!</v>
      </c>
      <c r="F11010" s="9" t="e">
        <f>INDEX(#REF!:#REF!,MATCH($D11010,#REF!:#REF!,0),MATCH(#REF!,#REF!:#REF!,0))</f>
        <v>#REF!</v>
      </c>
    </row>
    <row r="11011" spans="1:6" ht="16.5" x14ac:dyDescent="0.3">
      <c r="A11011" s="9" t="s">
        <v>11314</v>
      </c>
      <c r="B11011" s="9" t="s">
        <v>2366</v>
      </c>
      <c r="C11011" s="10">
        <v>19513</v>
      </c>
      <c r="D11011" s="9">
        <v>4396213212</v>
      </c>
      <c r="E11011" s="9" t="e">
        <f>INDEX(#REF!:#REF!,MATCH($D11011,#REF!:#REF!,0),MATCH(#REF!,#REF!:#REF!,0))</f>
        <v>#REF!</v>
      </c>
      <c r="F11011" s="9" t="e">
        <f>INDEX(#REF!:#REF!,MATCH($D11011,#REF!:#REF!,0),MATCH(#REF!,#REF!:#REF!,0))</f>
        <v>#REF!</v>
      </c>
    </row>
    <row r="11012" spans="1:6" ht="16.5" x14ac:dyDescent="0.3">
      <c r="A11012" s="9" t="s">
        <v>11313</v>
      </c>
      <c r="B11012" s="9" t="s">
        <v>3360</v>
      </c>
      <c r="C11012" s="10">
        <v>27381</v>
      </c>
      <c r="D11012" s="9">
        <v>5913755731</v>
      </c>
      <c r="E11012" s="9" t="e">
        <f>INDEX(#REF!:#REF!,MATCH($D11012,#REF!:#REF!,0),MATCH(#REF!,#REF!:#REF!,0))</f>
        <v>#REF!</v>
      </c>
      <c r="F11012" s="9" t="e">
        <f>INDEX(#REF!:#REF!,MATCH($D11012,#REF!:#REF!,0),MATCH(#REF!,#REF!:#REF!,0))</f>
        <v>#REF!</v>
      </c>
    </row>
    <row r="11013" spans="1:6" ht="16.5" x14ac:dyDescent="0.3">
      <c r="A11013" s="9" t="s">
        <v>11312</v>
      </c>
      <c r="B11013" s="9" t="s">
        <v>2361</v>
      </c>
      <c r="C11013" s="10">
        <v>53953</v>
      </c>
      <c r="D11013" s="9">
        <v>2500807061</v>
      </c>
      <c r="E11013" s="9" t="e">
        <f>INDEX(#REF!:#REF!,MATCH($D11013,#REF!:#REF!,0),MATCH(#REF!,#REF!:#REF!,0))</f>
        <v>#REF!</v>
      </c>
      <c r="F11013" s="9" t="e">
        <f>INDEX(#REF!:#REF!,MATCH($D11013,#REF!:#REF!,0),MATCH(#REF!,#REF!:#REF!,0))</f>
        <v>#REF!</v>
      </c>
    </row>
    <row r="11014" spans="1:6" ht="16.5" x14ac:dyDescent="0.3">
      <c r="A11014" s="9" t="s">
        <v>11311</v>
      </c>
      <c r="B11014" s="9" t="s">
        <v>2129</v>
      </c>
      <c r="C11014" s="10">
        <v>32330</v>
      </c>
      <c r="D11014" s="9">
        <v>9603610356</v>
      </c>
      <c r="E11014" s="9" t="e">
        <f>INDEX(#REF!:#REF!,MATCH($D11014,#REF!:#REF!,0),MATCH(#REF!,#REF!:#REF!,0))</f>
        <v>#REF!</v>
      </c>
      <c r="F11014" s="9" t="e">
        <f>INDEX(#REF!:#REF!,MATCH($D11014,#REF!:#REF!,0),MATCH(#REF!,#REF!:#REF!,0))</f>
        <v>#REF!</v>
      </c>
    </row>
    <row r="11015" spans="1:6" ht="16.5" x14ac:dyDescent="0.3">
      <c r="A11015" s="9" t="s">
        <v>11310</v>
      </c>
      <c r="B11015" s="9" t="s">
        <v>1995</v>
      </c>
      <c r="C11015" s="10">
        <v>30722</v>
      </c>
      <c r="D11015" s="9">
        <v>9815158015</v>
      </c>
      <c r="E11015" s="9" t="e">
        <f>INDEX(#REF!:#REF!,MATCH($D11015,#REF!:#REF!,0),MATCH(#REF!,#REF!:#REF!,0))</f>
        <v>#REF!</v>
      </c>
      <c r="F11015" s="9" t="e">
        <f>INDEX(#REF!:#REF!,MATCH($D11015,#REF!:#REF!,0),MATCH(#REF!,#REF!:#REF!,0))</f>
        <v>#REF!</v>
      </c>
    </row>
    <row r="11016" spans="1:6" ht="16.5" x14ac:dyDescent="0.3">
      <c r="A11016" s="9" t="s">
        <v>11309</v>
      </c>
      <c r="B11016" s="9" t="s">
        <v>2584</v>
      </c>
      <c r="C11016" s="10">
        <v>28650</v>
      </c>
      <c r="D11016" s="9">
        <v>8841637323</v>
      </c>
      <c r="E11016" s="9" t="e">
        <f>INDEX(#REF!:#REF!,MATCH($D11016,#REF!:#REF!,0),MATCH(#REF!,#REF!:#REF!,0))</f>
        <v>#REF!</v>
      </c>
      <c r="F11016" s="9" t="e">
        <f>INDEX(#REF!:#REF!,MATCH($D11016,#REF!:#REF!,0),MATCH(#REF!,#REF!:#REF!,0))</f>
        <v>#REF!</v>
      </c>
    </row>
    <row r="11017" spans="1:6" ht="16.5" x14ac:dyDescent="0.3">
      <c r="A11017" s="9" t="s">
        <v>11308</v>
      </c>
      <c r="B11017" s="9" t="s">
        <v>2174</v>
      </c>
      <c r="C11017" s="10">
        <v>37105</v>
      </c>
      <c r="D11017" s="9">
        <v>1074899180</v>
      </c>
      <c r="E11017" s="9" t="e">
        <f>INDEX(#REF!:#REF!,MATCH($D11017,#REF!:#REF!,0),MATCH(#REF!,#REF!:#REF!,0))</f>
        <v>#REF!</v>
      </c>
      <c r="F11017" s="9" t="e">
        <f>INDEX(#REF!:#REF!,MATCH($D11017,#REF!:#REF!,0),MATCH(#REF!,#REF!:#REF!,0))</f>
        <v>#REF!</v>
      </c>
    </row>
    <row r="11018" spans="1:6" ht="16.5" x14ac:dyDescent="0.3">
      <c r="A11018" s="9" t="s">
        <v>11307</v>
      </c>
      <c r="B11018" s="9" t="s">
        <v>2386</v>
      </c>
      <c r="C11018" s="10">
        <v>12680</v>
      </c>
      <c r="D11018" s="9">
        <v>3538909016</v>
      </c>
      <c r="E11018" s="9" t="e">
        <f>INDEX(#REF!:#REF!,MATCH($D11018,#REF!:#REF!,0),MATCH(#REF!,#REF!:#REF!,0))</f>
        <v>#REF!</v>
      </c>
      <c r="F11018" s="9" t="e">
        <f>INDEX(#REF!:#REF!,MATCH($D11018,#REF!:#REF!,0),MATCH(#REF!,#REF!:#REF!,0))</f>
        <v>#REF!</v>
      </c>
    </row>
    <row r="11019" spans="1:6" ht="16.5" x14ac:dyDescent="0.3">
      <c r="A11019" s="9" t="s">
        <v>11306</v>
      </c>
      <c r="B11019" s="9" t="s">
        <v>2942</v>
      </c>
      <c r="C11019" s="10">
        <v>57544</v>
      </c>
      <c r="D11019" s="9">
        <v>2408183758</v>
      </c>
      <c r="E11019" s="9" t="e">
        <f>INDEX(#REF!:#REF!,MATCH($D11019,#REF!:#REF!,0),MATCH(#REF!,#REF!:#REF!,0))</f>
        <v>#REF!</v>
      </c>
      <c r="F11019" s="9" t="e">
        <f>INDEX(#REF!:#REF!,MATCH($D11019,#REF!:#REF!,0),MATCH(#REF!,#REF!:#REF!,0))</f>
        <v>#REF!</v>
      </c>
    </row>
    <row r="11020" spans="1:6" ht="16.5" x14ac:dyDescent="0.3">
      <c r="A11020" s="9" t="s">
        <v>11305</v>
      </c>
      <c r="B11020" s="9" t="s">
        <v>2103</v>
      </c>
      <c r="C11020" s="10">
        <v>19215</v>
      </c>
      <c r="D11020" s="9">
        <v>5687748091</v>
      </c>
      <c r="E11020" s="9" t="e">
        <f>INDEX(#REF!:#REF!,MATCH($D11020,#REF!:#REF!,0),MATCH(#REF!,#REF!:#REF!,0))</f>
        <v>#REF!</v>
      </c>
      <c r="F11020" s="9" t="e">
        <f>INDEX(#REF!:#REF!,MATCH($D11020,#REF!:#REF!,0),MATCH(#REF!,#REF!:#REF!,0))</f>
        <v>#REF!</v>
      </c>
    </row>
    <row r="11021" spans="1:6" ht="16.5" x14ac:dyDescent="0.3">
      <c r="A11021" s="9" t="s">
        <v>11304</v>
      </c>
      <c r="B11021" s="9" t="s">
        <v>2718</v>
      </c>
      <c r="C11021" s="10">
        <v>16809</v>
      </c>
      <c r="D11021" s="9">
        <v>6109997811</v>
      </c>
      <c r="E11021" s="9" t="e">
        <f>INDEX(#REF!:#REF!,MATCH($D11021,#REF!:#REF!,0),MATCH(#REF!,#REF!:#REF!,0))</f>
        <v>#REF!</v>
      </c>
      <c r="F11021" s="9" t="e">
        <f>INDEX(#REF!:#REF!,MATCH($D11021,#REF!:#REF!,0),MATCH(#REF!,#REF!:#REF!,0))</f>
        <v>#REF!</v>
      </c>
    </row>
    <row r="11022" spans="1:6" ht="16.5" x14ac:dyDescent="0.3">
      <c r="A11022" s="9" t="s">
        <v>11303</v>
      </c>
      <c r="B11022" s="9" t="s">
        <v>2645</v>
      </c>
      <c r="C11022" s="10">
        <v>18857</v>
      </c>
      <c r="D11022" s="9">
        <v>1923178164</v>
      </c>
      <c r="E11022" s="9" t="e">
        <f>INDEX(#REF!:#REF!,MATCH($D11022,#REF!:#REF!,0),MATCH(#REF!,#REF!:#REF!,0))</f>
        <v>#REF!</v>
      </c>
      <c r="F11022" s="9" t="e">
        <f>INDEX(#REF!:#REF!,MATCH($D11022,#REF!:#REF!,0),MATCH(#REF!,#REF!:#REF!,0))</f>
        <v>#REF!</v>
      </c>
    </row>
    <row r="11023" spans="1:6" ht="16.5" x14ac:dyDescent="0.3">
      <c r="A11023" s="9" t="s">
        <v>11302</v>
      </c>
      <c r="B11023" s="9" t="s">
        <v>2368</v>
      </c>
      <c r="C11023" s="10">
        <v>37104</v>
      </c>
      <c r="D11023" s="9">
        <v>1718344562</v>
      </c>
      <c r="E11023" s="9" t="e">
        <f>INDEX(#REF!:#REF!,MATCH($D11023,#REF!:#REF!,0),MATCH(#REF!,#REF!:#REF!,0))</f>
        <v>#REF!</v>
      </c>
      <c r="F11023" s="9" t="e">
        <f>INDEX(#REF!:#REF!,MATCH($D11023,#REF!:#REF!,0),MATCH(#REF!,#REF!:#REF!,0))</f>
        <v>#REF!</v>
      </c>
    </row>
    <row r="11024" spans="1:6" ht="16.5" x14ac:dyDescent="0.3">
      <c r="A11024" s="9" t="s">
        <v>11301</v>
      </c>
      <c r="B11024" s="9" t="s">
        <v>3357</v>
      </c>
      <c r="C11024" s="10">
        <v>10497</v>
      </c>
      <c r="D11024" s="9">
        <v>3273288531</v>
      </c>
      <c r="E11024" s="9" t="e">
        <f>INDEX(#REF!:#REF!,MATCH($D11024,#REF!:#REF!,0),MATCH(#REF!,#REF!:#REF!,0))</f>
        <v>#REF!</v>
      </c>
      <c r="F11024" s="9" t="e">
        <f>INDEX(#REF!:#REF!,MATCH($D11024,#REF!:#REF!,0),MATCH(#REF!,#REF!:#REF!,0))</f>
        <v>#REF!</v>
      </c>
    </row>
    <row r="11025" spans="1:6" ht="16.5" x14ac:dyDescent="0.3">
      <c r="A11025" s="9" t="s">
        <v>11300</v>
      </c>
      <c r="B11025" s="9" t="s">
        <v>2633</v>
      </c>
      <c r="C11025" s="10">
        <v>56926</v>
      </c>
      <c r="D11025" s="9">
        <v>8808097757</v>
      </c>
      <c r="E11025" s="9" t="e">
        <f>INDEX(#REF!:#REF!,MATCH($D11025,#REF!:#REF!,0),MATCH(#REF!,#REF!:#REF!,0))</f>
        <v>#REF!</v>
      </c>
      <c r="F11025" s="9" t="e">
        <f>INDEX(#REF!:#REF!,MATCH($D11025,#REF!:#REF!,0),MATCH(#REF!,#REF!:#REF!,0))</f>
        <v>#REF!</v>
      </c>
    </row>
    <row r="11026" spans="1:6" ht="16.5" x14ac:dyDescent="0.3">
      <c r="A11026" s="9" t="s">
        <v>11299</v>
      </c>
      <c r="B11026" s="9" t="s">
        <v>3042</v>
      </c>
      <c r="C11026" s="10">
        <v>23826</v>
      </c>
      <c r="D11026" s="9">
        <v>6788593582</v>
      </c>
      <c r="E11026" s="9" t="e">
        <f>INDEX(#REF!:#REF!,MATCH($D11026,#REF!:#REF!,0),MATCH(#REF!,#REF!:#REF!,0))</f>
        <v>#REF!</v>
      </c>
      <c r="F11026" s="9" t="e">
        <f>INDEX(#REF!:#REF!,MATCH($D11026,#REF!:#REF!,0),MATCH(#REF!,#REF!:#REF!,0))</f>
        <v>#REF!</v>
      </c>
    </row>
    <row r="11027" spans="1:6" ht="16.5" x14ac:dyDescent="0.3">
      <c r="A11027" s="9" t="s">
        <v>11298</v>
      </c>
      <c r="B11027" s="9" t="s">
        <v>3448</v>
      </c>
      <c r="C11027" s="10">
        <v>34510</v>
      </c>
      <c r="D11027" s="9">
        <v>1442784075</v>
      </c>
      <c r="E11027" s="9" t="e">
        <f>INDEX(#REF!:#REF!,MATCH($D11027,#REF!:#REF!,0),MATCH(#REF!,#REF!:#REF!,0))</f>
        <v>#REF!</v>
      </c>
      <c r="F11027" s="9" t="e">
        <f>INDEX(#REF!:#REF!,MATCH($D11027,#REF!:#REF!,0),MATCH(#REF!,#REF!:#REF!,0))</f>
        <v>#REF!</v>
      </c>
    </row>
    <row r="11028" spans="1:6" ht="16.5" x14ac:dyDescent="0.3">
      <c r="A11028" s="9" t="s">
        <v>11297</v>
      </c>
      <c r="B11028" s="9" t="s">
        <v>2011</v>
      </c>
      <c r="C11028" s="10">
        <v>17732</v>
      </c>
      <c r="D11028" s="9">
        <v>6520635286</v>
      </c>
      <c r="E11028" s="9" t="e">
        <f>INDEX(#REF!:#REF!,MATCH($D11028,#REF!:#REF!,0),MATCH(#REF!,#REF!:#REF!,0))</f>
        <v>#REF!</v>
      </c>
      <c r="F11028" s="9" t="e">
        <f>INDEX(#REF!:#REF!,MATCH($D11028,#REF!:#REF!,0),MATCH(#REF!,#REF!:#REF!,0))</f>
        <v>#REF!</v>
      </c>
    </row>
    <row r="11029" spans="1:6" ht="16.5" x14ac:dyDescent="0.3">
      <c r="A11029" s="9" t="s">
        <v>11296</v>
      </c>
      <c r="B11029" s="9" t="s">
        <v>2241</v>
      </c>
      <c r="C11029" s="10">
        <v>57265</v>
      </c>
      <c r="D11029" s="9">
        <v>2480515559</v>
      </c>
      <c r="E11029" s="9" t="e">
        <f>INDEX(#REF!:#REF!,MATCH($D11029,#REF!:#REF!,0),MATCH(#REF!,#REF!:#REF!,0))</f>
        <v>#REF!</v>
      </c>
      <c r="F11029" s="9" t="e">
        <f>INDEX(#REF!:#REF!,MATCH($D11029,#REF!:#REF!,0),MATCH(#REF!,#REF!:#REF!,0))</f>
        <v>#REF!</v>
      </c>
    </row>
    <row r="11030" spans="1:6" ht="16.5" x14ac:dyDescent="0.3">
      <c r="A11030" s="9" t="s">
        <v>11295</v>
      </c>
      <c r="B11030" s="9" t="s">
        <v>2557</v>
      </c>
      <c r="C11030" s="10">
        <v>46102</v>
      </c>
      <c r="D11030" s="9">
        <v>6148303353</v>
      </c>
      <c r="E11030" s="9" t="e">
        <f>INDEX(#REF!:#REF!,MATCH($D11030,#REF!:#REF!,0),MATCH(#REF!,#REF!:#REF!,0))</f>
        <v>#REF!</v>
      </c>
      <c r="F11030" s="9" t="e">
        <f>INDEX(#REF!:#REF!,MATCH($D11030,#REF!:#REF!,0),MATCH(#REF!,#REF!:#REF!,0))</f>
        <v>#REF!</v>
      </c>
    </row>
    <row r="11031" spans="1:6" ht="16.5" x14ac:dyDescent="0.3">
      <c r="A11031" s="9" t="s">
        <v>11294</v>
      </c>
      <c r="B11031" s="9" t="s">
        <v>2288</v>
      </c>
      <c r="C11031" s="10">
        <v>52673</v>
      </c>
      <c r="D11031" s="9">
        <v>3986480021</v>
      </c>
      <c r="E11031" s="9" t="e">
        <f>INDEX(#REF!:#REF!,MATCH($D11031,#REF!:#REF!,0),MATCH(#REF!,#REF!:#REF!,0))</f>
        <v>#REF!</v>
      </c>
      <c r="F11031" s="9" t="e">
        <f>INDEX(#REF!:#REF!,MATCH($D11031,#REF!:#REF!,0),MATCH(#REF!,#REF!:#REF!,0))</f>
        <v>#REF!</v>
      </c>
    </row>
    <row r="11032" spans="1:6" ht="16.5" x14ac:dyDescent="0.3">
      <c r="A11032" s="9" t="s">
        <v>11293</v>
      </c>
      <c r="B11032" s="9" t="s">
        <v>3478</v>
      </c>
      <c r="C11032" s="10">
        <v>57250</v>
      </c>
      <c r="D11032" s="9">
        <v>8377113392</v>
      </c>
      <c r="E11032" s="9" t="e">
        <f>INDEX(#REF!:#REF!,MATCH($D11032,#REF!:#REF!,0),MATCH(#REF!,#REF!:#REF!,0))</f>
        <v>#REF!</v>
      </c>
      <c r="F11032" s="9" t="e">
        <f>INDEX(#REF!:#REF!,MATCH($D11032,#REF!:#REF!,0),MATCH(#REF!,#REF!:#REF!,0))</f>
        <v>#REF!</v>
      </c>
    </row>
    <row r="11033" spans="1:6" ht="16.5" x14ac:dyDescent="0.3">
      <c r="A11033" s="9" t="s">
        <v>11292</v>
      </c>
      <c r="B11033" s="9" t="s">
        <v>3168</v>
      </c>
      <c r="C11033" s="10">
        <v>23846</v>
      </c>
      <c r="D11033" s="9">
        <v>29906814</v>
      </c>
      <c r="E11033" s="9" t="e">
        <f>INDEX(#REF!:#REF!,MATCH($D11033,#REF!:#REF!,0),MATCH(#REF!,#REF!:#REF!,0))</f>
        <v>#REF!</v>
      </c>
      <c r="F11033" s="9" t="e">
        <f>INDEX(#REF!:#REF!,MATCH($D11033,#REF!:#REF!,0),MATCH(#REF!,#REF!:#REF!,0))</f>
        <v>#REF!</v>
      </c>
    </row>
    <row r="11034" spans="1:6" ht="16.5" x14ac:dyDescent="0.3">
      <c r="A11034" s="9" t="s">
        <v>11291</v>
      </c>
      <c r="B11034" s="9" t="s">
        <v>2081</v>
      </c>
      <c r="C11034" s="10">
        <v>44155</v>
      </c>
      <c r="D11034" s="9">
        <v>879297433</v>
      </c>
      <c r="E11034" s="9" t="e">
        <f>INDEX(#REF!:#REF!,MATCH($D11034,#REF!:#REF!,0),MATCH(#REF!,#REF!:#REF!,0))</f>
        <v>#REF!</v>
      </c>
      <c r="F11034" s="9" t="e">
        <f>INDEX(#REF!:#REF!,MATCH($D11034,#REF!:#REF!,0),MATCH(#REF!,#REF!:#REF!,0))</f>
        <v>#REF!</v>
      </c>
    </row>
    <row r="11035" spans="1:6" ht="16.5" x14ac:dyDescent="0.3">
      <c r="A11035" s="9" t="s">
        <v>11290</v>
      </c>
      <c r="B11035" s="9" t="s">
        <v>2530</v>
      </c>
      <c r="C11035" s="10">
        <v>23210</v>
      </c>
      <c r="D11035" s="9">
        <v>8145387981</v>
      </c>
      <c r="E11035" s="9" t="e">
        <f>INDEX(#REF!:#REF!,MATCH($D11035,#REF!:#REF!,0),MATCH(#REF!,#REF!:#REF!,0))</f>
        <v>#REF!</v>
      </c>
      <c r="F11035" s="9" t="e">
        <f>INDEX(#REF!:#REF!,MATCH($D11035,#REF!:#REF!,0),MATCH(#REF!,#REF!:#REF!,0))</f>
        <v>#REF!</v>
      </c>
    </row>
    <row r="11036" spans="1:6" ht="16.5" x14ac:dyDescent="0.3">
      <c r="A11036" s="9" t="s">
        <v>11289</v>
      </c>
      <c r="B11036" s="9" t="s">
        <v>2505</v>
      </c>
      <c r="C11036" s="10">
        <v>39571</v>
      </c>
      <c r="D11036" s="9">
        <v>701563818</v>
      </c>
      <c r="E11036" s="9" t="e">
        <f>INDEX(#REF!:#REF!,MATCH($D11036,#REF!:#REF!,0),MATCH(#REF!,#REF!:#REF!,0))</f>
        <v>#REF!</v>
      </c>
      <c r="F11036" s="9" t="e">
        <f>INDEX(#REF!:#REF!,MATCH($D11036,#REF!:#REF!,0),MATCH(#REF!,#REF!:#REF!,0))</f>
        <v>#REF!</v>
      </c>
    </row>
    <row r="11037" spans="1:6" ht="16.5" x14ac:dyDescent="0.3">
      <c r="A11037" s="9" t="s">
        <v>11288</v>
      </c>
      <c r="B11037" s="9" t="s">
        <v>3498</v>
      </c>
      <c r="C11037" s="10">
        <v>49423</v>
      </c>
      <c r="D11037" s="9">
        <v>3259018638</v>
      </c>
      <c r="E11037" s="9" t="e">
        <f>INDEX(#REF!:#REF!,MATCH($D11037,#REF!:#REF!,0),MATCH(#REF!,#REF!:#REF!,0))</f>
        <v>#REF!</v>
      </c>
      <c r="F11037" s="9" t="e">
        <f>INDEX(#REF!:#REF!,MATCH($D11037,#REF!:#REF!,0),MATCH(#REF!,#REF!:#REF!,0))</f>
        <v>#REF!</v>
      </c>
    </row>
    <row r="11038" spans="1:6" ht="16.5" x14ac:dyDescent="0.3">
      <c r="A11038" s="9" t="s">
        <v>11287</v>
      </c>
      <c r="B11038" s="9" t="s">
        <v>2793</v>
      </c>
      <c r="C11038" s="10">
        <v>34311</v>
      </c>
      <c r="D11038" s="9">
        <v>6284045549</v>
      </c>
      <c r="E11038" s="9" t="e">
        <f>INDEX(#REF!:#REF!,MATCH($D11038,#REF!:#REF!,0),MATCH(#REF!,#REF!:#REF!,0))</f>
        <v>#REF!</v>
      </c>
      <c r="F11038" s="9" t="e">
        <f>INDEX(#REF!:#REF!,MATCH($D11038,#REF!:#REF!,0),MATCH(#REF!,#REF!:#REF!,0))</f>
        <v>#REF!</v>
      </c>
    </row>
    <row r="11039" spans="1:6" ht="16.5" x14ac:dyDescent="0.3">
      <c r="A11039" s="9" t="s">
        <v>11286</v>
      </c>
      <c r="B11039" s="9" t="s">
        <v>1965</v>
      </c>
      <c r="C11039" s="10">
        <v>43282</v>
      </c>
      <c r="D11039" s="9">
        <v>7741079360</v>
      </c>
      <c r="E11039" s="9" t="e">
        <f>INDEX(#REF!:#REF!,MATCH($D11039,#REF!:#REF!,0),MATCH(#REF!,#REF!:#REF!,0))</f>
        <v>#REF!</v>
      </c>
      <c r="F11039" s="9" t="e">
        <f>INDEX(#REF!:#REF!,MATCH($D11039,#REF!:#REF!,0),MATCH(#REF!,#REF!:#REF!,0))</f>
        <v>#REF!</v>
      </c>
    </row>
    <row r="11040" spans="1:6" ht="16.5" x14ac:dyDescent="0.3">
      <c r="A11040" s="9" t="s">
        <v>11285</v>
      </c>
      <c r="B11040" s="9" t="s">
        <v>2450</v>
      </c>
      <c r="C11040" s="10">
        <v>44600</v>
      </c>
      <c r="D11040" s="9">
        <v>2561690342</v>
      </c>
      <c r="E11040" s="9" t="e">
        <f>INDEX(#REF!:#REF!,MATCH($D11040,#REF!:#REF!,0),MATCH(#REF!,#REF!:#REF!,0))</f>
        <v>#REF!</v>
      </c>
      <c r="F11040" s="9" t="e">
        <f>INDEX(#REF!:#REF!,MATCH($D11040,#REF!:#REF!,0),MATCH(#REF!,#REF!:#REF!,0))</f>
        <v>#REF!</v>
      </c>
    </row>
    <row r="11041" spans="1:6" ht="16.5" x14ac:dyDescent="0.3">
      <c r="A11041" s="9" t="s">
        <v>11284</v>
      </c>
      <c r="B11041" s="9" t="s">
        <v>2498</v>
      </c>
      <c r="C11041" s="10">
        <v>56465</v>
      </c>
      <c r="D11041" s="9">
        <v>7453397081</v>
      </c>
      <c r="E11041" s="9" t="e">
        <f>INDEX(#REF!:#REF!,MATCH($D11041,#REF!:#REF!,0),MATCH(#REF!,#REF!:#REF!,0))</f>
        <v>#REF!</v>
      </c>
      <c r="F11041" s="9" t="e">
        <f>INDEX(#REF!:#REF!,MATCH($D11041,#REF!:#REF!,0),MATCH(#REF!,#REF!:#REF!,0))</f>
        <v>#REF!</v>
      </c>
    </row>
    <row r="11042" spans="1:6" ht="16.5" x14ac:dyDescent="0.3">
      <c r="A11042" s="9" t="s">
        <v>11283</v>
      </c>
      <c r="B11042" s="9" t="s">
        <v>2375</v>
      </c>
      <c r="C11042" s="10">
        <v>37249</v>
      </c>
      <c r="D11042" s="9">
        <v>6988089128</v>
      </c>
      <c r="E11042" s="9" t="e">
        <f>INDEX(#REF!:#REF!,MATCH($D11042,#REF!:#REF!,0),MATCH(#REF!,#REF!:#REF!,0))</f>
        <v>#REF!</v>
      </c>
      <c r="F11042" s="9" t="e">
        <f>INDEX(#REF!:#REF!,MATCH($D11042,#REF!:#REF!,0),MATCH(#REF!,#REF!:#REF!,0))</f>
        <v>#REF!</v>
      </c>
    </row>
    <row r="11043" spans="1:6" ht="16.5" x14ac:dyDescent="0.3">
      <c r="A11043" s="9" t="s">
        <v>11282</v>
      </c>
      <c r="B11043" s="9" t="s">
        <v>3200</v>
      </c>
      <c r="C11043" s="10">
        <v>54870</v>
      </c>
      <c r="D11043" s="9">
        <v>2255261316</v>
      </c>
      <c r="E11043" s="9" t="e">
        <f>INDEX(#REF!:#REF!,MATCH($D11043,#REF!:#REF!,0),MATCH(#REF!,#REF!:#REF!,0))</f>
        <v>#REF!</v>
      </c>
      <c r="F11043" s="9" t="e">
        <f>INDEX(#REF!:#REF!,MATCH($D11043,#REF!:#REF!,0),MATCH(#REF!,#REF!:#REF!,0))</f>
        <v>#REF!</v>
      </c>
    </row>
    <row r="11044" spans="1:6" ht="16.5" x14ac:dyDescent="0.3">
      <c r="A11044" s="9" t="s">
        <v>11281</v>
      </c>
      <c r="B11044" s="9" t="s">
        <v>2680</v>
      </c>
      <c r="C11044" s="10">
        <v>58432</v>
      </c>
      <c r="D11044" s="9">
        <v>3904109642</v>
      </c>
      <c r="E11044" s="9" t="e">
        <f>INDEX(#REF!:#REF!,MATCH($D11044,#REF!:#REF!,0),MATCH(#REF!,#REF!:#REF!,0))</f>
        <v>#REF!</v>
      </c>
      <c r="F11044" s="9" t="e">
        <f>INDEX(#REF!:#REF!,MATCH($D11044,#REF!:#REF!,0),MATCH(#REF!,#REF!:#REF!,0))</f>
        <v>#REF!</v>
      </c>
    </row>
    <row r="11045" spans="1:6" ht="16.5" x14ac:dyDescent="0.3">
      <c r="A11045" s="9" t="s">
        <v>11280</v>
      </c>
      <c r="B11045" s="9" t="s">
        <v>2713</v>
      </c>
      <c r="C11045" s="10">
        <v>39014</v>
      </c>
      <c r="D11045" s="9">
        <v>5149710571</v>
      </c>
      <c r="E11045" s="9" t="e">
        <f>INDEX(#REF!:#REF!,MATCH($D11045,#REF!:#REF!,0),MATCH(#REF!,#REF!:#REF!,0))</f>
        <v>#REF!</v>
      </c>
      <c r="F11045" s="9" t="e">
        <f>INDEX(#REF!:#REF!,MATCH($D11045,#REF!:#REF!,0),MATCH(#REF!,#REF!:#REF!,0))</f>
        <v>#REF!</v>
      </c>
    </row>
    <row r="11046" spans="1:6" ht="16.5" x14ac:dyDescent="0.3">
      <c r="A11046" s="9" t="s">
        <v>11279</v>
      </c>
      <c r="B11046" s="9" t="s">
        <v>1971</v>
      </c>
      <c r="C11046" s="10">
        <v>56134</v>
      </c>
      <c r="D11046" s="9">
        <v>4492546545</v>
      </c>
      <c r="E11046" s="9" t="e">
        <f>INDEX(#REF!:#REF!,MATCH($D11046,#REF!:#REF!,0),MATCH(#REF!,#REF!:#REF!,0))</f>
        <v>#REF!</v>
      </c>
      <c r="F11046" s="9" t="e">
        <f>INDEX(#REF!:#REF!,MATCH($D11046,#REF!:#REF!,0),MATCH(#REF!,#REF!:#REF!,0))</f>
        <v>#REF!</v>
      </c>
    </row>
    <row r="11047" spans="1:6" ht="16.5" x14ac:dyDescent="0.3">
      <c r="A11047" s="9" t="s">
        <v>11278</v>
      </c>
      <c r="B11047" s="9" t="s">
        <v>2230</v>
      </c>
      <c r="C11047" s="10">
        <v>51441</v>
      </c>
      <c r="D11047" s="9">
        <v>9815158015</v>
      </c>
      <c r="E11047" s="9" t="e">
        <f>INDEX(#REF!:#REF!,MATCH($D11047,#REF!:#REF!,0),MATCH(#REF!,#REF!:#REF!,0))</f>
        <v>#REF!</v>
      </c>
      <c r="F11047" s="9" t="e">
        <f>INDEX(#REF!:#REF!,MATCH($D11047,#REF!:#REF!,0),MATCH(#REF!,#REF!:#REF!,0))</f>
        <v>#REF!</v>
      </c>
    </row>
    <row r="11048" spans="1:6" ht="16.5" x14ac:dyDescent="0.3">
      <c r="A11048" s="9" t="s">
        <v>11277</v>
      </c>
      <c r="B11048" s="9" t="s">
        <v>2099</v>
      </c>
      <c r="C11048" s="10">
        <v>29497</v>
      </c>
      <c r="D11048" s="9">
        <v>3513651333</v>
      </c>
      <c r="E11048" s="9" t="e">
        <f>INDEX(#REF!:#REF!,MATCH($D11048,#REF!:#REF!,0),MATCH(#REF!,#REF!:#REF!,0))</f>
        <v>#REF!</v>
      </c>
      <c r="F11048" s="9" t="e">
        <f>INDEX(#REF!:#REF!,MATCH($D11048,#REF!:#REF!,0),MATCH(#REF!,#REF!:#REF!,0))</f>
        <v>#REF!</v>
      </c>
    </row>
    <row r="11049" spans="1:6" ht="16.5" x14ac:dyDescent="0.3">
      <c r="A11049" s="9" t="s">
        <v>11276</v>
      </c>
      <c r="B11049" s="9" t="s">
        <v>3229</v>
      </c>
      <c r="C11049" s="10">
        <v>23249</v>
      </c>
      <c r="D11049" s="9">
        <v>7251959615</v>
      </c>
      <c r="E11049" s="9" t="e">
        <f>INDEX(#REF!:#REF!,MATCH($D11049,#REF!:#REF!,0),MATCH(#REF!,#REF!:#REF!,0))</f>
        <v>#REF!</v>
      </c>
      <c r="F11049" s="9" t="e">
        <f>INDEX(#REF!:#REF!,MATCH($D11049,#REF!:#REF!,0),MATCH(#REF!,#REF!:#REF!,0))</f>
        <v>#REF!</v>
      </c>
    </row>
    <row r="11050" spans="1:6" ht="16.5" x14ac:dyDescent="0.3">
      <c r="A11050" s="9" t="s">
        <v>11275</v>
      </c>
      <c r="B11050" s="9" t="s">
        <v>1949</v>
      </c>
      <c r="C11050" s="10">
        <v>32610</v>
      </c>
      <c r="D11050" s="9">
        <v>3235176993</v>
      </c>
      <c r="E11050" s="9" t="e">
        <f>INDEX(#REF!:#REF!,MATCH($D11050,#REF!:#REF!,0),MATCH(#REF!,#REF!:#REF!,0))</f>
        <v>#REF!</v>
      </c>
      <c r="F11050" s="9" t="e">
        <f>INDEX(#REF!:#REF!,MATCH($D11050,#REF!:#REF!,0),MATCH(#REF!,#REF!:#REF!,0))</f>
        <v>#REF!</v>
      </c>
    </row>
    <row r="11051" spans="1:6" ht="16.5" x14ac:dyDescent="0.3">
      <c r="A11051" s="9" t="s">
        <v>11274</v>
      </c>
      <c r="B11051" s="9" t="s">
        <v>3275</v>
      </c>
      <c r="C11051" s="10">
        <v>27302</v>
      </c>
      <c r="D11051" s="9">
        <v>4718207207</v>
      </c>
      <c r="E11051" s="9" t="e">
        <f>INDEX(#REF!:#REF!,MATCH($D11051,#REF!:#REF!,0),MATCH(#REF!,#REF!:#REF!,0))</f>
        <v>#REF!</v>
      </c>
      <c r="F11051" s="9" t="e">
        <f>INDEX(#REF!:#REF!,MATCH($D11051,#REF!:#REF!,0),MATCH(#REF!,#REF!:#REF!,0))</f>
        <v>#REF!</v>
      </c>
    </row>
    <row r="11052" spans="1:6" ht="16.5" x14ac:dyDescent="0.3">
      <c r="A11052" s="9" t="s">
        <v>11273</v>
      </c>
      <c r="B11052" s="9" t="s">
        <v>2845</v>
      </c>
      <c r="C11052" s="10">
        <v>33724</v>
      </c>
      <c r="D11052" s="9">
        <v>9620547551</v>
      </c>
      <c r="E11052" s="9" t="e">
        <f>INDEX(#REF!:#REF!,MATCH($D11052,#REF!:#REF!,0),MATCH(#REF!,#REF!:#REF!,0))</f>
        <v>#REF!</v>
      </c>
      <c r="F11052" s="9" t="e">
        <f>INDEX(#REF!:#REF!,MATCH($D11052,#REF!:#REF!,0),MATCH(#REF!,#REF!:#REF!,0))</f>
        <v>#REF!</v>
      </c>
    </row>
    <row r="11053" spans="1:6" ht="16.5" x14ac:dyDescent="0.3">
      <c r="A11053" s="9" t="s">
        <v>11272</v>
      </c>
      <c r="B11053" s="9" t="s">
        <v>1987</v>
      </c>
      <c r="C11053" s="10">
        <v>40213</v>
      </c>
      <c r="D11053" s="9">
        <v>4185019157</v>
      </c>
      <c r="E11053" s="9" t="e">
        <f>INDEX(#REF!:#REF!,MATCH($D11053,#REF!:#REF!,0),MATCH(#REF!,#REF!:#REF!,0))</f>
        <v>#REF!</v>
      </c>
      <c r="F11053" s="9" t="e">
        <f>INDEX(#REF!:#REF!,MATCH($D11053,#REF!:#REF!,0),MATCH(#REF!,#REF!:#REF!,0))</f>
        <v>#REF!</v>
      </c>
    </row>
    <row r="11054" spans="1:6" ht="16.5" x14ac:dyDescent="0.3">
      <c r="A11054" s="9" t="s">
        <v>11271</v>
      </c>
      <c r="B11054" s="9" t="s">
        <v>2918</v>
      </c>
      <c r="C11054" s="10">
        <v>20620</v>
      </c>
      <c r="D11054" s="9">
        <v>3991963221</v>
      </c>
      <c r="E11054" s="9" t="e">
        <f>INDEX(#REF!:#REF!,MATCH($D11054,#REF!:#REF!,0),MATCH(#REF!,#REF!:#REF!,0))</f>
        <v>#REF!</v>
      </c>
      <c r="F11054" s="9" t="e">
        <f>INDEX(#REF!:#REF!,MATCH($D11054,#REF!:#REF!,0),MATCH(#REF!,#REF!:#REF!,0))</f>
        <v>#REF!</v>
      </c>
    </row>
    <row r="11055" spans="1:6" ht="16.5" x14ac:dyDescent="0.3">
      <c r="A11055" s="9" t="s">
        <v>11270</v>
      </c>
      <c r="B11055" s="9" t="s">
        <v>2346</v>
      </c>
      <c r="C11055" s="10">
        <v>30895</v>
      </c>
      <c r="D11055" s="9">
        <v>7688943361</v>
      </c>
      <c r="E11055" s="9" t="e">
        <f>INDEX(#REF!:#REF!,MATCH($D11055,#REF!:#REF!,0),MATCH(#REF!,#REF!:#REF!,0))</f>
        <v>#REF!</v>
      </c>
      <c r="F11055" s="9" t="e">
        <f>INDEX(#REF!:#REF!,MATCH($D11055,#REF!:#REF!,0),MATCH(#REF!,#REF!:#REF!,0))</f>
        <v>#REF!</v>
      </c>
    </row>
    <row r="11056" spans="1:6" ht="16.5" x14ac:dyDescent="0.3">
      <c r="A11056" s="9" t="s">
        <v>11269</v>
      </c>
      <c r="B11056" s="9" t="s">
        <v>2541</v>
      </c>
      <c r="C11056" s="10">
        <v>55003</v>
      </c>
      <c r="D11056" s="9">
        <v>3266408608</v>
      </c>
      <c r="E11056" s="9" t="e">
        <f>INDEX(#REF!:#REF!,MATCH($D11056,#REF!:#REF!,0),MATCH(#REF!,#REF!:#REF!,0))</f>
        <v>#REF!</v>
      </c>
      <c r="F11056" s="9" t="e">
        <f>INDEX(#REF!:#REF!,MATCH($D11056,#REF!:#REF!,0),MATCH(#REF!,#REF!:#REF!,0))</f>
        <v>#REF!</v>
      </c>
    </row>
    <row r="11057" spans="1:6" ht="16.5" x14ac:dyDescent="0.3">
      <c r="A11057" s="9" t="s">
        <v>11268</v>
      </c>
      <c r="B11057" s="9" t="s">
        <v>1945</v>
      </c>
      <c r="C11057" s="10">
        <v>15690</v>
      </c>
      <c r="D11057" s="9">
        <v>8238030943</v>
      </c>
      <c r="E11057" s="9" t="e">
        <f>INDEX(#REF!:#REF!,MATCH($D11057,#REF!:#REF!,0),MATCH(#REF!,#REF!:#REF!,0))</f>
        <v>#REF!</v>
      </c>
      <c r="F11057" s="9" t="e">
        <f>INDEX(#REF!:#REF!,MATCH($D11057,#REF!:#REF!,0),MATCH(#REF!,#REF!:#REF!,0))</f>
        <v>#REF!</v>
      </c>
    </row>
    <row r="11058" spans="1:6" ht="16.5" x14ac:dyDescent="0.3">
      <c r="A11058" s="9" t="s">
        <v>11267</v>
      </c>
      <c r="B11058" s="9" t="s">
        <v>2206</v>
      </c>
      <c r="C11058" s="10">
        <v>55689</v>
      </c>
      <c r="D11058" s="9">
        <v>8832488175</v>
      </c>
      <c r="E11058" s="9" t="e">
        <f>INDEX(#REF!:#REF!,MATCH($D11058,#REF!:#REF!,0),MATCH(#REF!,#REF!:#REF!,0))</f>
        <v>#REF!</v>
      </c>
      <c r="F11058" s="9" t="e">
        <f>INDEX(#REF!:#REF!,MATCH($D11058,#REF!:#REF!,0),MATCH(#REF!,#REF!:#REF!,0))</f>
        <v>#REF!</v>
      </c>
    </row>
    <row r="11059" spans="1:6" ht="16.5" x14ac:dyDescent="0.3">
      <c r="A11059" s="9" t="s">
        <v>11266</v>
      </c>
      <c r="B11059" s="9" t="s">
        <v>2174</v>
      </c>
      <c r="C11059" s="10">
        <v>21530</v>
      </c>
      <c r="D11059" s="9">
        <v>5412518958</v>
      </c>
      <c r="E11059" s="9" t="e">
        <f>INDEX(#REF!:#REF!,MATCH($D11059,#REF!:#REF!,0),MATCH(#REF!,#REF!:#REF!,0))</f>
        <v>#REF!</v>
      </c>
      <c r="F11059" s="9" t="e">
        <f>INDEX(#REF!:#REF!,MATCH($D11059,#REF!:#REF!,0),MATCH(#REF!,#REF!:#REF!,0))</f>
        <v>#REF!</v>
      </c>
    </row>
    <row r="11060" spans="1:6" ht="16.5" x14ac:dyDescent="0.3">
      <c r="A11060" s="9" t="s">
        <v>11265</v>
      </c>
      <c r="B11060" s="9" t="s">
        <v>3360</v>
      </c>
      <c r="C11060" s="10">
        <v>44840</v>
      </c>
      <c r="D11060" s="9">
        <v>1252810490</v>
      </c>
      <c r="E11060" s="9" t="e">
        <f>INDEX(#REF!:#REF!,MATCH($D11060,#REF!:#REF!,0),MATCH(#REF!,#REF!:#REF!,0))</f>
        <v>#REF!</v>
      </c>
      <c r="F11060" s="9" t="e">
        <f>INDEX(#REF!:#REF!,MATCH($D11060,#REF!:#REF!,0),MATCH(#REF!,#REF!:#REF!,0))</f>
        <v>#REF!</v>
      </c>
    </row>
    <row r="11061" spans="1:6" ht="16.5" x14ac:dyDescent="0.3">
      <c r="A11061" s="9" t="s">
        <v>11264</v>
      </c>
      <c r="B11061" s="9" t="s">
        <v>3073</v>
      </c>
      <c r="C11061" s="10">
        <v>49222</v>
      </c>
      <c r="D11061" s="9">
        <v>3792993961</v>
      </c>
      <c r="E11061" s="9" t="e">
        <f>INDEX(#REF!:#REF!,MATCH($D11061,#REF!:#REF!,0),MATCH(#REF!,#REF!:#REF!,0))</f>
        <v>#REF!</v>
      </c>
      <c r="F11061" s="9" t="e">
        <f>INDEX(#REF!:#REF!,MATCH($D11061,#REF!:#REF!,0),MATCH(#REF!,#REF!:#REF!,0))</f>
        <v>#REF!</v>
      </c>
    </row>
    <row r="11062" spans="1:6" ht="16.5" x14ac:dyDescent="0.3">
      <c r="A11062" s="9" t="s">
        <v>11263</v>
      </c>
      <c r="B11062" s="9" t="s">
        <v>2015</v>
      </c>
      <c r="C11062" s="10">
        <v>34599</v>
      </c>
      <c r="D11062" s="9">
        <v>5138969978</v>
      </c>
      <c r="E11062" s="9" t="e">
        <f>INDEX(#REF!:#REF!,MATCH($D11062,#REF!:#REF!,0),MATCH(#REF!,#REF!:#REF!,0))</f>
        <v>#REF!</v>
      </c>
      <c r="F11062" s="9" t="e">
        <f>INDEX(#REF!:#REF!,MATCH($D11062,#REF!:#REF!,0),MATCH(#REF!,#REF!:#REF!,0))</f>
        <v>#REF!</v>
      </c>
    </row>
    <row r="11063" spans="1:6" ht="16.5" x14ac:dyDescent="0.3">
      <c r="A11063" s="9" t="s">
        <v>11262</v>
      </c>
      <c r="B11063" s="9" t="s">
        <v>2021</v>
      </c>
      <c r="C11063" s="10">
        <v>44192</v>
      </c>
      <c r="D11063" s="9">
        <v>8565880958</v>
      </c>
      <c r="E11063" s="9" t="e">
        <f>INDEX(#REF!:#REF!,MATCH($D11063,#REF!:#REF!,0),MATCH(#REF!,#REF!:#REF!,0))</f>
        <v>#REF!</v>
      </c>
      <c r="F11063" s="9" t="e">
        <f>INDEX(#REF!:#REF!,MATCH($D11063,#REF!:#REF!,0),MATCH(#REF!,#REF!:#REF!,0))</f>
        <v>#REF!</v>
      </c>
    </row>
    <row r="11064" spans="1:6" ht="16.5" x14ac:dyDescent="0.3">
      <c r="A11064" s="9" t="s">
        <v>11261</v>
      </c>
      <c r="B11064" s="9" t="s">
        <v>2323</v>
      </c>
      <c r="C11064" s="10">
        <v>45813</v>
      </c>
      <c r="D11064" s="9">
        <v>3156820482</v>
      </c>
      <c r="E11064" s="9" t="e">
        <f>INDEX(#REF!:#REF!,MATCH($D11064,#REF!:#REF!,0),MATCH(#REF!,#REF!:#REF!,0))</f>
        <v>#REF!</v>
      </c>
      <c r="F11064" s="9" t="e">
        <f>INDEX(#REF!:#REF!,MATCH($D11064,#REF!:#REF!,0),MATCH(#REF!,#REF!:#REF!,0))</f>
        <v>#REF!</v>
      </c>
    </row>
    <row r="11065" spans="1:6" ht="16.5" x14ac:dyDescent="0.3">
      <c r="A11065" s="9" t="s">
        <v>11260</v>
      </c>
      <c r="B11065" s="9" t="s">
        <v>3800</v>
      </c>
      <c r="C11065" s="10">
        <v>20541</v>
      </c>
      <c r="D11065" s="9">
        <v>5764488419</v>
      </c>
      <c r="E11065" s="9" t="e">
        <f>INDEX(#REF!:#REF!,MATCH($D11065,#REF!:#REF!,0),MATCH(#REF!,#REF!:#REF!,0))</f>
        <v>#REF!</v>
      </c>
      <c r="F11065" s="9" t="e">
        <f>INDEX(#REF!:#REF!,MATCH($D11065,#REF!:#REF!,0),MATCH(#REF!,#REF!:#REF!,0))</f>
        <v>#REF!</v>
      </c>
    </row>
    <row r="11066" spans="1:6" ht="16.5" x14ac:dyDescent="0.3">
      <c r="A11066" s="9" t="s">
        <v>11259</v>
      </c>
      <c r="B11066" s="9" t="s">
        <v>2232</v>
      </c>
      <c r="C11066" s="10">
        <v>57980</v>
      </c>
      <c r="D11066" s="9">
        <v>7402856011</v>
      </c>
      <c r="E11066" s="9" t="e">
        <f>INDEX(#REF!:#REF!,MATCH($D11066,#REF!:#REF!,0),MATCH(#REF!,#REF!:#REF!,0))</f>
        <v>#REF!</v>
      </c>
      <c r="F11066" s="9" t="e">
        <f>INDEX(#REF!:#REF!,MATCH($D11066,#REF!:#REF!,0),MATCH(#REF!,#REF!:#REF!,0))</f>
        <v>#REF!</v>
      </c>
    </row>
    <row r="11067" spans="1:6" ht="16.5" x14ac:dyDescent="0.3">
      <c r="A11067" s="9" t="s">
        <v>11258</v>
      </c>
      <c r="B11067" s="9" t="s">
        <v>3372</v>
      </c>
      <c r="C11067" s="10">
        <v>42014</v>
      </c>
      <c r="D11067" s="9">
        <v>9458901820</v>
      </c>
      <c r="E11067" s="9" t="e">
        <f>INDEX(#REF!:#REF!,MATCH($D11067,#REF!:#REF!,0),MATCH(#REF!,#REF!:#REF!,0))</f>
        <v>#REF!</v>
      </c>
      <c r="F11067" s="9" t="e">
        <f>INDEX(#REF!:#REF!,MATCH($D11067,#REF!:#REF!,0),MATCH(#REF!,#REF!:#REF!,0))</f>
        <v>#REF!</v>
      </c>
    </row>
    <row r="11068" spans="1:6" ht="16.5" x14ac:dyDescent="0.3">
      <c r="A11068" s="9" t="s">
        <v>11257</v>
      </c>
      <c r="B11068" s="9" t="s">
        <v>3902</v>
      </c>
      <c r="C11068" s="10">
        <v>30695</v>
      </c>
      <c r="D11068" s="9">
        <v>2012142672</v>
      </c>
      <c r="E11068" s="9" t="e">
        <f>INDEX(#REF!:#REF!,MATCH($D11068,#REF!:#REF!,0),MATCH(#REF!,#REF!:#REF!,0))</f>
        <v>#REF!</v>
      </c>
      <c r="F11068" s="9" t="e">
        <f>INDEX(#REF!:#REF!,MATCH($D11068,#REF!:#REF!,0),MATCH(#REF!,#REF!:#REF!,0))</f>
        <v>#REF!</v>
      </c>
    </row>
    <row r="11069" spans="1:6" ht="16.5" x14ac:dyDescent="0.3">
      <c r="A11069" s="9" t="s">
        <v>11256</v>
      </c>
      <c r="B11069" s="9" t="s">
        <v>2183</v>
      </c>
      <c r="C11069" s="10">
        <v>18400</v>
      </c>
      <c r="D11069" s="9">
        <v>8254304106</v>
      </c>
      <c r="E11069" s="9" t="e">
        <f>INDEX(#REF!:#REF!,MATCH($D11069,#REF!:#REF!,0),MATCH(#REF!,#REF!:#REF!,0))</f>
        <v>#REF!</v>
      </c>
      <c r="F11069" s="9" t="e">
        <f>INDEX(#REF!:#REF!,MATCH($D11069,#REF!:#REF!,0),MATCH(#REF!,#REF!:#REF!,0))</f>
        <v>#REF!</v>
      </c>
    </row>
    <row r="11070" spans="1:6" ht="16.5" x14ac:dyDescent="0.3">
      <c r="A11070" s="9" t="s">
        <v>11255</v>
      </c>
      <c r="B11070" s="9" t="s">
        <v>2856</v>
      </c>
      <c r="C11070" s="10">
        <v>48293</v>
      </c>
      <c r="D11070" s="9">
        <v>3545427749</v>
      </c>
      <c r="E11070" s="9" t="e">
        <f>INDEX(#REF!:#REF!,MATCH($D11070,#REF!:#REF!,0),MATCH(#REF!,#REF!:#REF!,0))</f>
        <v>#REF!</v>
      </c>
      <c r="F11070" s="9" t="e">
        <f>INDEX(#REF!:#REF!,MATCH($D11070,#REF!:#REF!,0),MATCH(#REF!,#REF!:#REF!,0))</f>
        <v>#REF!</v>
      </c>
    </row>
    <row r="11071" spans="1:6" ht="16.5" x14ac:dyDescent="0.3">
      <c r="A11071" s="9" t="s">
        <v>11254</v>
      </c>
      <c r="B11071" s="9" t="s">
        <v>2258</v>
      </c>
      <c r="C11071" s="10">
        <v>41851</v>
      </c>
      <c r="D11071" s="9">
        <v>4969679754</v>
      </c>
      <c r="E11071" s="9" t="e">
        <f>INDEX(#REF!:#REF!,MATCH($D11071,#REF!:#REF!,0),MATCH(#REF!,#REF!:#REF!,0))</f>
        <v>#REF!</v>
      </c>
      <c r="F11071" s="9" t="e">
        <f>INDEX(#REF!:#REF!,MATCH($D11071,#REF!:#REF!,0),MATCH(#REF!,#REF!:#REF!,0))</f>
        <v>#REF!</v>
      </c>
    </row>
    <row r="11072" spans="1:6" ht="16.5" x14ac:dyDescent="0.3">
      <c r="A11072" s="9" t="s">
        <v>11253</v>
      </c>
      <c r="B11072" s="9" t="s">
        <v>3309</v>
      </c>
      <c r="C11072" s="10">
        <v>29633</v>
      </c>
      <c r="D11072" s="9">
        <v>4502817627</v>
      </c>
      <c r="E11072" s="9" t="e">
        <f>INDEX(#REF!:#REF!,MATCH($D11072,#REF!:#REF!,0),MATCH(#REF!,#REF!:#REF!,0))</f>
        <v>#REF!</v>
      </c>
      <c r="F11072" s="9" t="e">
        <f>INDEX(#REF!:#REF!,MATCH($D11072,#REF!:#REF!,0),MATCH(#REF!,#REF!:#REF!,0))</f>
        <v>#REF!</v>
      </c>
    </row>
    <row r="11073" spans="1:6" ht="16.5" x14ac:dyDescent="0.3">
      <c r="A11073" s="9" t="s">
        <v>11252</v>
      </c>
      <c r="B11073" s="9" t="s">
        <v>2206</v>
      </c>
      <c r="C11073" s="10">
        <v>20061</v>
      </c>
      <c r="D11073" s="9">
        <v>8519669638</v>
      </c>
      <c r="E11073" s="9" t="e">
        <f>INDEX(#REF!:#REF!,MATCH($D11073,#REF!:#REF!,0),MATCH(#REF!,#REF!:#REF!,0))</f>
        <v>#REF!</v>
      </c>
      <c r="F11073" s="9" t="e">
        <f>INDEX(#REF!:#REF!,MATCH($D11073,#REF!:#REF!,0),MATCH(#REF!,#REF!:#REF!,0))</f>
        <v>#REF!</v>
      </c>
    </row>
    <row r="11074" spans="1:6" ht="16.5" x14ac:dyDescent="0.3">
      <c r="A11074" s="9" t="s">
        <v>11251</v>
      </c>
      <c r="B11074" s="9" t="s">
        <v>2083</v>
      </c>
      <c r="C11074" s="10">
        <v>20065</v>
      </c>
      <c r="D11074" s="9">
        <v>9018504580</v>
      </c>
      <c r="E11074" s="9" t="e">
        <f>INDEX(#REF!:#REF!,MATCH($D11074,#REF!:#REF!,0),MATCH(#REF!,#REF!:#REF!,0))</f>
        <v>#REF!</v>
      </c>
      <c r="F11074" s="9" t="e">
        <f>INDEX(#REF!:#REF!,MATCH($D11074,#REF!:#REF!,0),MATCH(#REF!,#REF!:#REF!,0))</f>
        <v>#REF!</v>
      </c>
    </row>
    <row r="11075" spans="1:6" ht="16.5" x14ac:dyDescent="0.3">
      <c r="A11075" s="9" t="s">
        <v>11250</v>
      </c>
      <c r="B11075" s="9" t="s">
        <v>2762</v>
      </c>
      <c r="C11075" s="10">
        <v>42578</v>
      </c>
      <c r="D11075" s="9">
        <v>8349606134</v>
      </c>
      <c r="E11075" s="9" t="e">
        <f>INDEX(#REF!:#REF!,MATCH($D11075,#REF!:#REF!,0),MATCH(#REF!,#REF!:#REF!,0))</f>
        <v>#REF!</v>
      </c>
      <c r="F11075" s="9" t="e">
        <f>INDEX(#REF!:#REF!,MATCH($D11075,#REF!:#REF!,0),MATCH(#REF!,#REF!:#REF!,0))</f>
        <v>#REF!</v>
      </c>
    </row>
    <row r="11076" spans="1:6" ht="16.5" x14ac:dyDescent="0.3">
      <c r="A11076" s="9" t="s">
        <v>11249</v>
      </c>
      <c r="B11076" s="9" t="s">
        <v>2169</v>
      </c>
      <c r="C11076" s="10">
        <v>14304</v>
      </c>
      <c r="D11076" s="9">
        <v>9620547551</v>
      </c>
      <c r="E11076" s="9" t="e">
        <f>INDEX(#REF!:#REF!,MATCH($D11076,#REF!:#REF!,0),MATCH(#REF!,#REF!:#REF!,0))</f>
        <v>#REF!</v>
      </c>
      <c r="F11076" s="9" t="e">
        <f>INDEX(#REF!:#REF!,MATCH($D11076,#REF!:#REF!,0),MATCH(#REF!,#REF!:#REF!,0))</f>
        <v>#REF!</v>
      </c>
    </row>
    <row r="11077" spans="1:6" ht="16.5" x14ac:dyDescent="0.3">
      <c r="A11077" s="9" t="s">
        <v>11248</v>
      </c>
      <c r="B11077" s="9" t="s">
        <v>2161</v>
      </c>
      <c r="C11077" s="10">
        <v>52511</v>
      </c>
      <c r="D11077" s="9">
        <v>769312748</v>
      </c>
      <c r="E11077" s="9" t="e">
        <f>INDEX(#REF!:#REF!,MATCH($D11077,#REF!:#REF!,0),MATCH(#REF!,#REF!:#REF!,0))</f>
        <v>#REF!</v>
      </c>
      <c r="F11077" s="9" t="e">
        <f>INDEX(#REF!:#REF!,MATCH($D11077,#REF!:#REF!,0),MATCH(#REF!,#REF!:#REF!,0))</f>
        <v>#REF!</v>
      </c>
    </row>
    <row r="11078" spans="1:6" ht="16.5" x14ac:dyDescent="0.3">
      <c r="A11078" s="9" t="s">
        <v>11247</v>
      </c>
      <c r="B11078" s="9" t="s">
        <v>2174</v>
      </c>
      <c r="C11078" s="10">
        <v>17031</v>
      </c>
      <c r="D11078" s="9">
        <v>6375014751</v>
      </c>
      <c r="E11078" s="9" t="e">
        <f>INDEX(#REF!:#REF!,MATCH($D11078,#REF!:#REF!,0),MATCH(#REF!,#REF!:#REF!,0))</f>
        <v>#REF!</v>
      </c>
      <c r="F11078" s="9" t="e">
        <f>INDEX(#REF!:#REF!,MATCH($D11078,#REF!:#REF!,0),MATCH(#REF!,#REF!:#REF!,0))</f>
        <v>#REF!</v>
      </c>
    </row>
    <row r="11079" spans="1:6" ht="16.5" x14ac:dyDescent="0.3">
      <c r="A11079" s="9" t="s">
        <v>11246</v>
      </c>
      <c r="B11079" s="9" t="s">
        <v>2468</v>
      </c>
      <c r="C11079" s="10">
        <v>30055</v>
      </c>
      <c r="D11079" s="9">
        <v>2355104786</v>
      </c>
      <c r="E11079" s="9" t="e">
        <f>INDEX(#REF!:#REF!,MATCH($D11079,#REF!:#REF!,0),MATCH(#REF!,#REF!:#REF!,0))</f>
        <v>#REF!</v>
      </c>
      <c r="F11079" s="9" t="e">
        <f>INDEX(#REF!:#REF!,MATCH($D11079,#REF!:#REF!,0),MATCH(#REF!,#REF!:#REF!,0))</f>
        <v>#REF!</v>
      </c>
    </row>
    <row r="11080" spans="1:6" ht="16.5" x14ac:dyDescent="0.3">
      <c r="A11080" s="9" t="s">
        <v>11245</v>
      </c>
      <c r="B11080" s="9" t="s">
        <v>2487</v>
      </c>
      <c r="C11080" s="10">
        <v>28169</v>
      </c>
      <c r="D11080" s="9">
        <v>37593587</v>
      </c>
      <c r="E11080" s="9" t="e">
        <f>INDEX(#REF!:#REF!,MATCH($D11080,#REF!:#REF!,0),MATCH(#REF!,#REF!:#REF!,0))</f>
        <v>#REF!</v>
      </c>
      <c r="F11080" s="9" t="e">
        <f>INDEX(#REF!:#REF!,MATCH($D11080,#REF!:#REF!,0),MATCH(#REF!,#REF!:#REF!,0))</f>
        <v>#REF!</v>
      </c>
    </row>
    <row r="11081" spans="1:6" ht="16.5" x14ac:dyDescent="0.3">
      <c r="A11081" s="9" t="s">
        <v>11244</v>
      </c>
      <c r="B11081" s="9" t="s">
        <v>2428</v>
      </c>
      <c r="C11081" s="10">
        <v>53617</v>
      </c>
      <c r="D11081" s="9">
        <v>3738218785</v>
      </c>
      <c r="E11081" s="9" t="e">
        <f>INDEX(#REF!:#REF!,MATCH($D11081,#REF!:#REF!,0),MATCH(#REF!,#REF!:#REF!,0))</f>
        <v>#REF!</v>
      </c>
      <c r="F11081" s="9" t="e">
        <f>INDEX(#REF!:#REF!,MATCH($D11081,#REF!:#REF!,0),MATCH(#REF!,#REF!:#REF!,0))</f>
        <v>#REF!</v>
      </c>
    </row>
    <row r="11082" spans="1:6" ht="16.5" x14ac:dyDescent="0.3">
      <c r="A11082" s="9" t="s">
        <v>11243</v>
      </c>
      <c r="B11082" s="9" t="s">
        <v>2459</v>
      </c>
      <c r="C11082" s="10">
        <v>20008</v>
      </c>
      <c r="D11082" s="9">
        <v>9013891098</v>
      </c>
      <c r="E11082" s="9" t="e">
        <f>INDEX(#REF!:#REF!,MATCH($D11082,#REF!:#REF!,0),MATCH(#REF!,#REF!:#REF!,0))</f>
        <v>#REF!</v>
      </c>
      <c r="F11082" s="9" t="e">
        <f>INDEX(#REF!:#REF!,MATCH($D11082,#REF!:#REF!,0),MATCH(#REF!,#REF!:#REF!,0))</f>
        <v>#REF!</v>
      </c>
    </row>
    <row r="11083" spans="1:6" ht="16.5" x14ac:dyDescent="0.3">
      <c r="A11083" s="9" t="s">
        <v>11242</v>
      </c>
      <c r="B11083" s="9" t="s">
        <v>2574</v>
      </c>
      <c r="C11083" s="10">
        <v>39240</v>
      </c>
      <c r="D11083" s="9">
        <v>797655034</v>
      </c>
      <c r="E11083" s="9" t="e">
        <f>INDEX(#REF!:#REF!,MATCH($D11083,#REF!:#REF!,0),MATCH(#REF!,#REF!:#REF!,0))</f>
        <v>#REF!</v>
      </c>
      <c r="F11083" s="9" t="e">
        <f>INDEX(#REF!:#REF!,MATCH($D11083,#REF!:#REF!,0),MATCH(#REF!,#REF!:#REF!,0))</f>
        <v>#REF!</v>
      </c>
    </row>
    <row r="11084" spans="1:6" ht="16.5" x14ac:dyDescent="0.3">
      <c r="A11084" s="9" t="s">
        <v>11241</v>
      </c>
      <c r="B11084" s="9" t="s">
        <v>2478</v>
      </c>
      <c r="C11084" s="10">
        <v>11202</v>
      </c>
      <c r="D11084" s="9">
        <v>9726644925</v>
      </c>
      <c r="E11084" s="9" t="e">
        <f>INDEX(#REF!:#REF!,MATCH($D11084,#REF!:#REF!,0),MATCH(#REF!,#REF!:#REF!,0))</f>
        <v>#REF!</v>
      </c>
      <c r="F11084" s="9" t="e">
        <f>INDEX(#REF!:#REF!,MATCH($D11084,#REF!:#REF!,0),MATCH(#REF!,#REF!:#REF!,0))</f>
        <v>#REF!</v>
      </c>
    </row>
    <row r="11085" spans="1:6" ht="16.5" x14ac:dyDescent="0.3">
      <c r="A11085" s="9" t="s">
        <v>11240</v>
      </c>
      <c r="B11085" s="9" t="s">
        <v>2669</v>
      </c>
      <c r="C11085" s="10">
        <v>51203</v>
      </c>
      <c r="D11085" s="9">
        <v>2973558387</v>
      </c>
      <c r="E11085" s="9" t="e">
        <f>INDEX(#REF!:#REF!,MATCH($D11085,#REF!:#REF!,0),MATCH(#REF!,#REF!:#REF!,0))</f>
        <v>#REF!</v>
      </c>
      <c r="F11085" s="9" t="e">
        <f>INDEX(#REF!:#REF!,MATCH($D11085,#REF!:#REF!,0),MATCH(#REF!,#REF!:#REF!,0))</f>
        <v>#REF!</v>
      </c>
    </row>
    <row r="11086" spans="1:6" ht="16.5" x14ac:dyDescent="0.3">
      <c r="A11086" s="9" t="s">
        <v>11239</v>
      </c>
      <c r="B11086" s="9" t="s">
        <v>2274</v>
      </c>
      <c r="C11086" s="10">
        <v>41050</v>
      </c>
      <c r="D11086" s="9">
        <v>9305168396</v>
      </c>
      <c r="E11086" s="9" t="e">
        <f>INDEX(#REF!:#REF!,MATCH($D11086,#REF!:#REF!,0),MATCH(#REF!,#REF!:#REF!,0))</f>
        <v>#REF!</v>
      </c>
      <c r="F11086" s="9" t="e">
        <f>INDEX(#REF!:#REF!,MATCH($D11086,#REF!:#REF!,0),MATCH(#REF!,#REF!:#REF!,0))</f>
        <v>#REF!</v>
      </c>
    </row>
    <row r="11087" spans="1:6" ht="16.5" x14ac:dyDescent="0.3">
      <c r="A11087" s="9" t="s">
        <v>11238</v>
      </c>
      <c r="B11087" s="9" t="s">
        <v>2334</v>
      </c>
      <c r="C11087" s="10">
        <v>13431</v>
      </c>
      <c r="D11087" s="9">
        <v>1887308636</v>
      </c>
      <c r="E11087" s="9" t="e">
        <f>INDEX(#REF!:#REF!,MATCH($D11087,#REF!:#REF!,0),MATCH(#REF!,#REF!:#REF!,0))</f>
        <v>#REF!</v>
      </c>
      <c r="F11087" s="9" t="e">
        <f>INDEX(#REF!:#REF!,MATCH($D11087,#REF!:#REF!,0),MATCH(#REF!,#REF!:#REF!,0))</f>
        <v>#REF!</v>
      </c>
    </row>
    <row r="11088" spans="1:6" ht="16.5" x14ac:dyDescent="0.3">
      <c r="A11088" s="9" t="s">
        <v>11237</v>
      </c>
      <c r="B11088" s="9" t="s">
        <v>5218</v>
      </c>
      <c r="C11088" s="10">
        <v>35173</v>
      </c>
      <c r="D11088" s="9">
        <v>7596173217</v>
      </c>
      <c r="E11088" s="9" t="e">
        <f>INDEX(#REF!:#REF!,MATCH($D11088,#REF!:#REF!,0),MATCH(#REF!,#REF!:#REF!,0))</f>
        <v>#REF!</v>
      </c>
      <c r="F11088" s="9" t="e">
        <f>INDEX(#REF!:#REF!,MATCH($D11088,#REF!:#REF!,0),MATCH(#REF!,#REF!:#REF!,0))</f>
        <v>#REF!</v>
      </c>
    </row>
    <row r="11089" spans="1:6" ht="16.5" x14ac:dyDescent="0.3">
      <c r="A11089" s="9" t="s">
        <v>11236</v>
      </c>
      <c r="B11089" s="9" t="s">
        <v>2144</v>
      </c>
      <c r="C11089" s="10">
        <v>51472</v>
      </c>
      <c r="D11089" s="9">
        <v>1502791994</v>
      </c>
      <c r="E11089" s="9" t="e">
        <f>INDEX(#REF!:#REF!,MATCH($D11089,#REF!:#REF!,0),MATCH(#REF!,#REF!:#REF!,0))</f>
        <v>#REF!</v>
      </c>
      <c r="F11089" s="9" t="e">
        <f>INDEX(#REF!:#REF!,MATCH($D11089,#REF!:#REF!,0),MATCH(#REF!,#REF!:#REF!,0))</f>
        <v>#REF!</v>
      </c>
    </row>
    <row r="11090" spans="1:6" ht="16.5" x14ac:dyDescent="0.3">
      <c r="A11090" s="9" t="s">
        <v>11235</v>
      </c>
      <c r="B11090" s="9" t="s">
        <v>2140</v>
      </c>
      <c r="C11090" s="10">
        <v>20485</v>
      </c>
      <c r="D11090" s="9">
        <v>495702854</v>
      </c>
      <c r="E11090" s="9" t="e">
        <f>INDEX(#REF!:#REF!,MATCH($D11090,#REF!:#REF!,0),MATCH(#REF!,#REF!:#REF!,0))</f>
        <v>#REF!</v>
      </c>
      <c r="F11090" s="9" t="e">
        <f>INDEX(#REF!:#REF!,MATCH($D11090,#REF!:#REF!,0),MATCH(#REF!,#REF!:#REF!,0))</f>
        <v>#REF!</v>
      </c>
    </row>
    <row r="11091" spans="1:6" ht="16.5" x14ac:dyDescent="0.3">
      <c r="A11091" s="9" t="s">
        <v>11234</v>
      </c>
      <c r="B11091" s="9" t="s">
        <v>3255</v>
      </c>
      <c r="C11091" s="10">
        <v>48332</v>
      </c>
      <c r="D11091" s="9">
        <v>4328154427</v>
      </c>
      <c r="E11091" s="9" t="e">
        <f>INDEX(#REF!:#REF!,MATCH($D11091,#REF!:#REF!,0),MATCH(#REF!,#REF!:#REF!,0))</f>
        <v>#REF!</v>
      </c>
      <c r="F11091" s="9" t="e">
        <f>INDEX(#REF!:#REF!,MATCH($D11091,#REF!:#REF!,0),MATCH(#REF!,#REF!:#REF!,0))</f>
        <v>#REF!</v>
      </c>
    </row>
    <row r="11092" spans="1:6" ht="16.5" x14ac:dyDescent="0.3">
      <c r="A11092" s="9" t="s">
        <v>11233</v>
      </c>
      <c r="B11092" s="9" t="s">
        <v>2371</v>
      </c>
      <c r="C11092" s="10">
        <v>27241</v>
      </c>
      <c r="D11092" s="9">
        <v>6109997811</v>
      </c>
      <c r="E11092" s="9" t="e">
        <f>INDEX(#REF!:#REF!,MATCH($D11092,#REF!:#REF!,0),MATCH(#REF!,#REF!:#REF!,0))</f>
        <v>#REF!</v>
      </c>
      <c r="F11092" s="9" t="e">
        <f>INDEX(#REF!:#REF!,MATCH($D11092,#REF!:#REF!,0),MATCH(#REF!,#REF!:#REF!,0))</f>
        <v>#REF!</v>
      </c>
    </row>
    <row r="11093" spans="1:6" ht="16.5" x14ac:dyDescent="0.3">
      <c r="A11093" s="9" t="s">
        <v>11232</v>
      </c>
      <c r="B11093" s="9" t="s">
        <v>1957</v>
      </c>
      <c r="C11093" s="10">
        <v>39380</v>
      </c>
      <c r="D11093" s="9">
        <v>8911781207</v>
      </c>
      <c r="E11093" s="9" t="e">
        <f>INDEX(#REF!:#REF!,MATCH($D11093,#REF!:#REF!,0),MATCH(#REF!,#REF!:#REF!,0))</f>
        <v>#REF!</v>
      </c>
      <c r="F11093" s="9" t="e">
        <f>INDEX(#REF!:#REF!,MATCH($D11093,#REF!:#REF!,0),MATCH(#REF!,#REF!:#REF!,0))</f>
        <v>#REF!</v>
      </c>
    </row>
    <row r="11094" spans="1:6" ht="16.5" x14ac:dyDescent="0.3">
      <c r="A11094" s="9" t="s">
        <v>11231</v>
      </c>
      <c r="B11094" s="9" t="s">
        <v>2040</v>
      </c>
      <c r="C11094" s="10">
        <v>45050</v>
      </c>
      <c r="D11094" s="9">
        <v>2130919499</v>
      </c>
      <c r="E11094" s="9" t="e">
        <f>INDEX(#REF!:#REF!,MATCH($D11094,#REF!:#REF!,0),MATCH(#REF!,#REF!:#REF!,0))</f>
        <v>#REF!</v>
      </c>
      <c r="F11094" s="9" t="e">
        <f>INDEX(#REF!:#REF!,MATCH($D11094,#REF!:#REF!,0),MATCH(#REF!,#REF!:#REF!,0))</f>
        <v>#REF!</v>
      </c>
    </row>
    <row r="11095" spans="1:6" ht="16.5" x14ac:dyDescent="0.3">
      <c r="A11095" s="9" t="s">
        <v>11230</v>
      </c>
      <c r="B11095" s="9" t="s">
        <v>2379</v>
      </c>
      <c r="C11095" s="10">
        <v>17129</v>
      </c>
      <c r="D11095" s="9">
        <v>6801140183</v>
      </c>
      <c r="E11095" s="9" t="e">
        <f>INDEX(#REF!:#REF!,MATCH($D11095,#REF!:#REF!,0),MATCH(#REF!,#REF!:#REF!,0))</f>
        <v>#REF!</v>
      </c>
      <c r="F11095" s="9" t="e">
        <f>INDEX(#REF!:#REF!,MATCH($D11095,#REF!:#REF!,0),MATCH(#REF!,#REF!:#REF!,0))</f>
        <v>#REF!</v>
      </c>
    </row>
    <row r="11096" spans="1:6" ht="16.5" x14ac:dyDescent="0.3">
      <c r="A11096" s="9" t="s">
        <v>11229</v>
      </c>
      <c r="B11096" s="9" t="s">
        <v>2487</v>
      </c>
      <c r="C11096" s="10">
        <v>43138</v>
      </c>
      <c r="D11096" s="9">
        <v>3509620267</v>
      </c>
      <c r="E11096" s="9" t="e">
        <f>INDEX(#REF!:#REF!,MATCH($D11096,#REF!:#REF!,0),MATCH(#REF!,#REF!:#REF!,0))</f>
        <v>#REF!</v>
      </c>
      <c r="F11096" s="9" t="e">
        <f>INDEX(#REF!:#REF!,MATCH($D11096,#REF!:#REF!,0),MATCH(#REF!,#REF!:#REF!,0))</f>
        <v>#REF!</v>
      </c>
    </row>
    <row r="11097" spans="1:6" ht="16.5" x14ac:dyDescent="0.3">
      <c r="A11097" s="9" t="s">
        <v>11228</v>
      </c>
      <c r="B11097" s="9" t="s">
        <v>2952</v>
      </c>
      <c r="C11097" s="10">
        <v>29161</v>
      </c>
      <c r="D11097" s="9">
        <v>2579936017</v>
      </c>
      <c r="E11097" s="9" t="e">
        <f>INDEX(#REF!:#REF!,MATCH($D11097,#REF!:#REF!,0),MATCH(#REF!,#REF!:#REF!,0))</f>
        <v>#REF!</v>
      </c>
      <c r="F11097" s="9" t="e">
        <f>INDEX(#REF!:#REF!,MATCH($D11097,#REF!:#REF!,0),MATCH(#REF!,#REF!:#REF!,0))</f>
        <v>#REF!</v>
      </c>
    </row>
    <row r="11098" spans="1:6" ht="16.5" x14ac:dyDescent="0.3">
      <c r="A11098" s="9" t="s">
        <v>11227</v>
      </c>
      <c r="B11098" s="9" t="s">
        <v>2519</v>
      </c>
      <c r="C11098" s="10">
        <v>25577</v>
      </c>
      <c r="D11098" s="9">
        <v>7912639675</v>
      </c>
      <c r="E11098" s="9" t="e">
        <f>INDEX(#REF!:#REF!,MATCH($D11098,#REF!:#REF!,0),MATCH(#REF!,#REF!:#REF!,0))</f>
        <v>#REF!</v>
      </c>
      <c r="F11098" s="9" t="e">
        <f>INDEX(#REF!:#REF!,MATCH($D11098,#REF!:#REF!,0),MATCH(#REF!,#REF!:#REF!,0))</f>
        <v>#REF!</v>
      </c>
    </row>
    <row r="11099" spans="1:6" ht="16.5" x14ac:dyDescent="0.3">
      <c r="A11099" s="9" t="s">
        <v>11226</v>
      </c>
      <c r="B11099" s="9" t="s">
        <v>1967</v>
      </c>
      <c r="C11099" s="10">
        <v>56603</v>
      </c>
      <c r="D11099" s="9">
        <v>25254650</v>
      </c>
      <c r="E11099" s="9" t="e">
        <f>INDEX(#REF!:#REF!,MATCH($D11099,#REF!:#REF!,0),MATCH(#REF!,#REF!:#REF!,0))</f>
        <v>#REF!</v>
      </c>
      <c r="F11099" s="9" t="e">
        <f>INDEX(#REF!:#REF!,MATCH($D11099,#REF!:#REF!,0),MATCH(#REF!,#REF!:#REF!,0))</f>
        <v>#REF!</v>
      </c>
    </row>
    <row r="11100" spans="1:6" ht="16.5" x14ac:dyDescent="0.3">
      <c r="A11100" s="9" t="s">
        <v>11225</v>
      </c>
      <c r="B11100" s="9" t="s">
        <v>2783</v>
      </c>
      <c r="C11100" s="10">
        <v>55984</v>
      </c>
      <c r="D11100" s="9">
        <v>7402856011</v>
      </c>
      <c r="E11100" s="9" t="e">
        <f>INDEX(#REF!:#REF!,MATCH($D11100,#REF!:#REF!,0),MATCH(#REF!,#REF!:#REF!,0))</f>
        <v>#REF!</v>
      </c>
      <c r="F11100" s="9" t="e">
        <f>INDEX(#REF!:#REF!,MATCH($D11100,#REF!:#REF!,0),MATCH(#REF!,#REF!:#REF!,0))</f>
        <v>#REF!</v>
      </c>
    </row>
    <row r="11101" spans="1:6" ht="16.5" x14ac:dyDescent="0.3">
      <c r="A11101" s="9" t="s">
        <v>11224</v>
      </c>
      <c r="B11101" s="9" t="s">
        <v>2498</v>
      </c>
      <c r="C11101" s="10">
        <v>39808</v>
      </c>
      <c r="D11101" s="9">
        <v>1249074622</v>
      </c>
      <c r="E11101" s="9" t="e">
        <f>INDEX(#REF!:#REF!,MATCH($D11101,#REF!:#REF!,0),MATCH(#REF!,#REF!:#REF!,0))</f>
        <v>#REF!</v>
      </c>
      <c r="F11101" s="9" t="e">
        <f>INDEX(#REF!:#REF!,MATCH($D11101,#REF!:#REF!,0),MATCH(#REF!,#REF!:#REF!,0))</f>
        <v>#REF!</v>
      </c>
    </row>
    <row r="11102" spans="1:6" ht="16.5" x14ac:dyDescent="0.3">
      <c r="A11102" s="9" t="s">
        <v>11223</v>
      </c>
      <c r="B11102" s="9" t="s">
        <v>2509</v>
      </c>
      <c r="C11102" s="10">
        <v>41754</v>
      </c>
      <c r="D11102" s="9">
        <v>9196221739</v>
      </c>
      <c r="E11102" s="9" t="e">
        <f>INDEX(#REF!:#REF!,MATCH($D11102,#REF!:#REF!,0),MATCH(#REF!,#REF!:#REF!,0))</f>
        <v>#REF!</v>
      </c>
      <c r="F11102" s="9" t="e">
        <f>INDEX(#REF!:#REF!,MATCH($D11102,#REF!:#REF!,0),MATCH(#REF!,#REF!:#REF!,0))</f>
        <v>#REF!</v>
      </c>
    </row>
    <row r="11103" spans="1:6" ht="16.5" x14ac:dyDescent="0.3">
      <c r="A11103" s="9" t="s">
        <v>11222</v>
      </c>
      <c r="B11103" s="9" t="s">
        <v>2511</v>
      </c>
      <c r="C11103" s="10">
        <v>20058</v>
      </c>
      <c r="D11103" s="9">
        <v>899126162</v>
      </c>
      <c r="E11103" s="9" t="e">
        <f>INDEX(#REF!:#REF!,MATCH($D11103,#REF!:#REF!,0),MATCH(#REF!,#REF!:#REF!,0))</f>
        <v>#REF!</v>
      </c>
      <c r="F11103" s="9" t="e">
        <f>INDEX(#REF!:#REF!,MATCH($D11103,#REF!:#REF!,0),MATCH(#REF!,#REF!:#REF!,0))</f>
        <v>#REF!</v>
      </c>
    </row>
    <row r="11104" spans="1:6" ht="16.5" x14ac:dyDescent="0.3">
      <c r="A11104" s="9" t="s">
        <v>11221</v>
      </c>
      <c r="B11104" s="9" t="s">
        <v>3187</v>
      </c>
      <c r="C11104" s="10">
        <v>34024</v>
      </c>
      <c r="D11104" s="9">
        <v>8664054479</v>
      </c>
      <c r="E11104" s="9" t="e">
        <f>INDEX(#REF!:#REF!,MATCH($D11104,#REF!:#REF!,0),MATCH(#REF!,#REF!:#REF!,0))</f>
        <v>#REF!</v>
      </c>
      <c r="F11104" s="9" t="e">
        <f>INDEX(#REF!:#REF!,MATCH($D11104,#REF!:#REF!,0),MATCH(#REF!,#REF!:#REF!,0))</f>
        <v>#REF!</v>
      </c>
    </row>
    <row r="11105" spans="1:6" ht="16.5" x14ac:dyDescent="0.3">
      <c r="A11105" s="9" t="s">
        <v>11220</v>
      </c>
      <c r="B11105" s="9" t="s">
        <v>2023</v>
      </c>
      <c r="C11105" s="10">
        <v>27384</v>
      </c>
      <c r="D11105" s="9">
        <v>9293760045</v>
      </c>
      <c r="E11105" s="9" t="e">
        <f>INDEX(#REF!:#REF!,MATCH($D11105,#REF!:#REF!,0),MATCH(#REF!,#REF!:#REF!,0))</f>
        <v>#REF!</v>
      </c>
      <c r="F11105" s="9" t="e">
        <f>INDEX(#REF!:#REF!,MATCH($D11105,#REF!:#REF!,0),MATCH(#REF!,#REF!:#REF!,0))</f>
        <v>#REF!</v>
      </c>
    </row>
    <row r="11106" spans="1:6" ht="16.5" x14ac:dyDescent="0.3">
      <c r="A11106" s="9" t="s">
        <v>11219</v>
      </c>
      <c r="B11106" s="9" t="s">
        <v>2298</v>
      </c>
      <c r="C11106" s="10">
        <v>33980</v>
      </c>
      <c r="D11106" s="9">
        <v>2306669465</v>
      </c>
      <c r="E11106" s="9" t="e">
        <f>INDEX(#REF!:#REF!,MATCH($D11106,#REF!:#REF!,0),MATCH(#REF!,#REF!:#REF!,0))</f>
        <v>#REF!</v>
      </c>
      <c r="F11106" s="9" t="e">
        <f>INDEX(#REF!:#REF!,MATCH($D11106,#REF!:#REF!,0),MATCH(#REF!,#REF!:#REF!,0))</f>
        <v>#REF!</v>
      </c>
    </row>
    <row r="11107" spans="1:6" ht="16.5" x14ac:dyDescent="0.3">
      <c r="A11107" s="9" t="s">
        <v>11218</v>
      </c>
      <c r="B11107" s="9" t="s">
        <v>2017</v>
      </c>
      <c r="C11107" s="10">
        <v>38000</v>
      </c>
      <c r="D11107" s="9">
        <v>3488994694</v>
      </c>
      <c r="E11107" s="9" t="e">
        <f>INDEX(#REF!:#REF!,MATCH($D11107,#REF!:#REF!,0),MATCH(#REF!,#REF!:#REF!,0))</f>
        <v>#REF!</v>
      </c>
      <c r="F11107" s="9" t="e">
        <f>INDEX(#REF!:#REF!,MATCH($D11107,#REF!:#REF!,0),MATCH(#REF!,#REF!:#REF!,0))</f>
        <v>#REF!</v>
      </c>
    </row>
    <row r="11108" spans="1:6" ht="16.5" x14ac:dyDescent="0.3">
      <c r="A11108" s="9" t="s">
        <v>11217</v>
      </c>
      <c r="B11108" s="9" t="s">
        <v>2465</v>
      </c>
      <c r="C11108" s="10">
        <v>44861</v>
      </c>
      <c r="D11108" s="9">
        <v>8249460030</v>
      </c>
      <c r="E11108" s="9" t="e">
        <f>INDEX(#REF!:#REF!,MATCH($D11108,#REF!:#REF!,0),MATCH(#REF!,#REF!:#REF!,0))</f>
        <v>#REF!</v>
      </c>
      <c r="F11108" s="9" t="e">
        <f>INDEX(#REF!:#REF!,MATCH($D11108,#REF!:#REF!,0),MATCH(#REF!,#REF!:#REF!,0))</f>
        <v>#REF!</v>
      </c>
    </row>
    <row r="11109" spans="1:6" ht="16.5" x14ac:dyDescent="0.3">
      <c r="A11109" s="9" t="s">
        <v>11216</v>
      </c>
      <c r="B11109" s="9" t="s">
        <v>2069</v>
      </c>
      <c r="C11109" s="10">
        <v>47491</v>
      </c>
      <c r="D11109" s="9">
        <v>4783377790</v>
      </c>
      <c r="E11109" s="9" t="e">
        <f>INDEX(#REF!:#REF!,MATCH($D11109,#REF!:#REF!,0),MATCH(#REF!,#REF!:#REF!,0))</f>
        <v>#REF!</v>
      </c>
      <c r="F11109" s="9" t="e">
        <f>INDEX(#REF!:#REF!,MATCH($D11109,#REF!:#REF!,0),MATCH(#REF!,#REF!:#REF!,0))</f>
        <v>#REF!</v>
      </c>
    </row>
    <row r="11110" spans="1:6" ht="16.5" x14ac:dyDescent="0.3">
      <c r="A11110" s="9" t="s">
        <v>11215</v>
      </c>
      <c r="B11110" s="9" t="s">
        <v>2361</v>
      </c>
      <c r="C11110" s="10">
        <v>28778</v>
      </c>
      <c r="D11110" s="9">
        <v>7039995972</v>
      </c>
      <c r="E11110" s="9" t="e">
        <f>INDEX(#REF!:#REF!,MATCH($D11110,#REF!:#REF!,0),MATCH(#REF!,#REF!:#REF!,0))</f>
        <v>#REF!</v>
      </c>
      <c r="F11110" s="9" t="e">
        <f>INDEX(#REF!:#REF!,MATCH($D11110,#REF!:#REF!,0),MATCH(#REF!,#REF!:#REF!,0))</f>
        <v>#REF!</v>
      </c>
    </row>
    <row r="11111" spans="1:6" ht="16.5" x14ac:dyDescent="0.3">
      <c r="A11111" s="9" t="s">
        <v>11214</v>
      </c>
      <c r="B11111" s="9" t="s">
        <v>2795</v>
      </c>
      <c r="C11111" s="10">
        <v>22138</v>
      </c>
      <c r="D11111" s="9">
        <v>9686840923</v>
      </c>
      <c r="E11111" s="9" t="e">
        <f>INDEX(#REF!:#REF!,MATCH($D11111,#REF!:#REF!,0),MATCH(#REF!,#REF!:#REF!,0))</f>
        <v>#REF!</v>
      </c>
      <c r="F11111" s="9" t="e">
        <f>INDEX(#REF!:#REF!,MATCH($D11111,#REF!:#REF!,0),MATCH(#REF!,#REF!:#REF!,0))</f>
        <v>#REF!</v>
      </c>
    </row>
    <row r="11112" spans="1:6" ht="16.5" x14ac:dyDescent="0.3">
      <c r="A11112" s="9" t="s">
        <v>11213</v>
      </c>
      <c r="B11112" s="9" t="s">
        <v>2174</v>
      </c>
      <c r="C11112" s="10">
        <v>28613</v>
      </c>
      <c r="D11112" s="9">
        <v>3513651333</v>
      </c>
      <c r="E11112" s="9" t="e">
        <f>INDEX(#REF!:#REF!,MATCH($D11112,#REF!:#REF!,0),MATCH(#REF!,#REF!:#REF!,0))</f>
        <v>#REF!</v>
      </c>
      <c r="F11112" s="9" t="e">
        <f>INDEX(#REF!:#REF!,MATCH($D11112,#REF!:#REF!,0),MATCH(#REF!,#REF!:#REF!,0))</f>
        <v>#REF!</v>
      </c>
    </row>
    <row r="11113" spans="1:6" ht="16.5" x14ac:dyDescent="0.3">
      <c r="A11113" s="9" t="s">
        <v>11212</v>
      </c>
      <c r="B11113" s="9" t="s">
        <v>2608</v>
      </c>
      <c r="C11113" s="10">
        <v>12368</v>
      </c>
      <c r="D11113" s="9">
        <v>5795848808</v>
      </c>
      <c r="E11113" s="9" t="e">
        <f>INDEX(#REF!:#REF!,MATCH($D11113,#REF!:#REF!,0),MATCH(#REF!,#REF!:#REF!,0))</f>
        <v>#REF!</v>
      </c>
      <c r="F11113" s="9" t="e">
        <f>INDEX(#REF!:#REF!,MATCH($D11113,#REF!:#REF!,0),MATCH(#REF!,#REF!:#REF!,0))</f>
        <v>#REF!</v>
      </c>
    </row>
    <row r="11114" spans="1:6" ht="16.5" x14ac:dyDescent="0.3">
      <c r="A11114" s="9" t="s">
        <v>11211</v>
      </c>
      <c r="B11114" s="9" t="s">
        <v>1977</v>
      </c>
      <c r="C11114" s="10">
        <v>45948</v>
      </c>
      <c r="D11114" s="9">
        <v>7180110256</v>
      </c>
      <c r="E11114" s="9" t="e">
        <f>INDEX(#REF!:#REF!,MATCH($D11114,#REF!:#REF!,0),MATCH(#REF!,#REF!:#REF!,0))</f>
        <v>#REF!</v>
      </c>
      <c r="F11114" s="9" t="e">
        <f>INDEX(#REF!:#REF!,MATCH($D11114,#REF!:#REF!,0),MATCH(#REF!,#REF!:#REF!,0))</f>
        <v>#REF!</v>
      </c>
    </row>
    <row r="11115" spans="1:6" ht="16.5" x14ac:dyDescent="0.3">
      <c r="A11115" s="9" t="s">
        <v>11210</v>
      </c>
      <c r="B11115" s="9" t="s">
        <v>2198</v>
      </c>
      <c r="C11115" s="10">
        <v>31240</v>
      </c>
      <c r="D11115" s="9">
        <v>6408517315</v>
      </c>
      <c r="E11115" s="9" t="e">
        <f>INDEX(#REF!:#REF!,MATCH($D11115,#REF!:#REF!,0),MATCH(#REF!,#REF!:#REF!,0))</f>
        <v>#REF!</v>
      </c>
      <c r="F11115" s="9" t="e">
        <f>INDEX(#REF!:#REF!,MATCH($D11115,#REF!:#REF!,0),MATCH(#REF!,#REF!:#REF!,0))</f>
        <v>#REF!</v>
      </c>
    </row>
    <row r="11116" spans="1:6" ht="16.5" x14ac:dyDescent="0.3">
      <c r="A11116" s="9" t="s">
        <v>11209</v>
      </c>
      <c r="B11116" s="9" t="s">
        <v>2673</v>
      </c>
      <c r="C11116" s="10">
        <v>23805</v>
      </c>
      <c r="D11116" s="9">
        <v>6720857681</v>
      </c>
      <c r="E11116" s="9" t="e">
        <f>INDEX(#REF!:#REF!,MATCH($D11116,#REF!:#REF!,0),MATCH(#REF!,#REF!:#REF!,0))</f>
        <v>#REF!</v>
      </c>
      <c r="F11116" s="9" t="e">
        <f>INDEX(#REF!:#REF!,MATCH($D11116,#REF!:#REF!,0),MATCH(#REF!,#REF!:#REF!,0))</f>
        <v>#REF!</v>
      </c>
    </row>
    <row r="11117" spans="1:6" ht="16.5" x14ac:dyDescent="0.3">
      <c r="A11117" s="9" t="s">
        <v>11208</v>
      </c>
      <c r="B11117" s="9" t="s">
        <v>2161</v>
      </c>
      <c r="C11117" s="10">
        <v>22460</v>
      </c>
      <c r="D11117" s="9">
        <v>5149710571</v>
      </c>
      <c r="E11117" s="9" t="e">
        <f>INDEX(#REF!:#REF!,MATCH($D11117,#REF!:#REF!,0),MATCH(#REF!,#REF!:#REF!,0))</f>
        <v>#REF!</v>
      </c>
      <c r="F11117" s="9" t="e">
        <f>INDEX(#REF!:#REF!,MATCH($D11117,#REF!:#REF!,0),MATCH(#REF!,#REF!:#REF!,0))</f>
        <v>#REF!</v>
      </c>
    </row>
    <row r="11118" spans="1:6" ht="16.5" x14ac:dyDescent="0.3">
      <c r="A11118" s="9" t="s">
        <v>11207</v>
      </c>
      <c r="B11118" s="9" t="s">
        <v>2640</v>
      </c>
      <c r="C11118" s="10">
        <v>48365</v>
      </c>
      <c r="D11118" s="9">
        <v>7521557441</v>
      </c>
      <c r="E11118" s="9" t="e">
        <f>INDEX(#REF!:#REF!,MATCH($D11118,#REF!:#REF!,0),MATCH(#REF!,#REF!:#REF!,0))</f>
        <v>#REF!</v>
      </c>
      <c r="F11118" s="9" t="e">
        <f>INDEX(#REF!:#REF!,MATCH($D11118,#REF!:#REF!,0),MATCH(#REF!,#REF!:#REF!,0))</f>
        <v>#REF!</v>
      </c>
    </row>
    <row r="11119" spans="1:6" ht="16.5" x14ac:dyDescent="0.3">
      <c r="A11119" s="9" t="s">
        <v>11206</v>
      </c>
      <c r="B11119" s="9" t="s">
        <v>2875</v>
      </c>
      <c r="C11119" s="10">
        <v>15767</v>
      </c>
      <c r="D11119" s="9">
        <v>701563818</v>
      </c>
      <c r="E11119" s="9" t="e">
        <f>INDEX(#REF!:#REF!,MATCH($D11119,#REF!:#REF!,0),MATCH(#REF!,#REF!:#REF!,0))</f>
        <v>#REF!</v>
      </c>
      <c r="F11119" s="9" t="e">
        <f>INDEX(#REF!:#REF!,MATCH($D11119,#REF!:#REF!,0),MATCH(#REF!,#REF!:#REF!,0))</f>
        <v>#REF!</v>
      </c>
    </row>
    <row r="11120" spans="1:6" ht="16.5" x14ac:dyDescent="0.3">
      <c r="A11120" s="9" t="s">
        <v>11205</v>
      </c>
      <c r="B11120" s="9" t="s">
        <v>2269</v>
      </c>
      <c r="C11120" s="10">
        <v>46174</v>
      </c>
      <c r="D11120" s="9">
        <v>6007705854</v>
      </c>
      <c r="E11120" s="9" t="e">
        <f>INDEX(#REF!:#REF!,MATCH($D11120,#REF!:#REF!,0),MATCH(#REF!,#REF!:#REF!,0))</f>
        <v>#REF!</v>
      </c>
      <c r="F11120" s="9" t="e">
        <f>INDEX(#REF!:#REF!,MATCH($D11120,#REF!:#REF!,0),MATCH(#REF!,#REF!:#REF!,0))</f>
        <v>#REF!</v>
      </c>
    </row>
    <row r="11121" spans="1:6" ht="16.5" x14ac:dyDescent="0.3">
      <c r="A11121" s="9" t="s">
        <v>11204</v>
      </c>
      <c r="B11121" s="9" t="s">
        <v>2462</v>
      </c>
      <c r="C11121" s="10">
        <v>55789</v>
      </c>
      <c r="D11121" s="9">
        <v>5929508313</v>
      </c>
      <c r="E11121" s="9" t="e">
        <f>INDEX(#REF!:#REF!,MATCH($D11121,#REF!:#REF!,0),MATCH(#REF!,#REF!:#REF!,0))</f>
        <v>#REF!</v>
      </c>
      <c r="F11121" s="9" t="e">
        <f>INDEX(#REF!:#REF!,MATCH($D11121,#REF!:#REF!,0),MATCH(#REF!,#REF!:#REF!,0))</f>
        <v>#REF!</v>
      </c>
    </row>
    <row r="11122" spans="1:6" ht="16.5" x14ac:dyDescent="0.3">
      <c r="A11122" s="9" t="s">
        <v>11203</v>
      </c>
      <c r="B11122" s="9" t="s">
        <v>2144</v>
      </c>
      <c r="C11122" s="10">
        <v>12902</v>
      </c>
      <c r="D11122" s="9">
        <v>6815475379</v>
      </c>
      <c r="E11122" s="9" t="e">
        <f>INDEX(#REF!:#REF!,MATCH($D11122,#REF!:#REF!,0),MATCH(#REF!,#REF!:#REF!,0))</f>
        <v>#REF!</v>
      </c>
      <c r="F11122" s="9" t="e">
        <f>INDEX(#REF!:#REF!,MATCH($D11122,#REF!:#REF!,0),MATCH(#REF!,#REF!:#REF!,0))</f>
        <v>#REF!</v>
      </c>
    </row>
    <row r="11123" spans="1:6" ht="16.5" x14ac:dyDescent="0.3">
      <c r="A11123" s="9" t="s">
        <v>11202</v>
      </c>
      <c r="B11123" s="9" t="s">
        <v>2635</v>
      </c>
      <c r="C11123" s="10">
        <v>37593</v>
      </c>
      <c r="D11123" s="9">
        <v>6148235056</v>
      </c>
      <c r="E11123" s="9" t="e">
        <f>INDEX(#REF!:#REF!,MATCH($D11123,#REF!:#REF!,0),MATCH(#REF!,#REF!:#REF!,0))</f>
        <v>#REF!</v>
      </c>
      <c r="F11123" s="9" t="e">
        <f>INDEX(#REF!:#REF!,MATCH($D11123,#REF!:#REF!,0),MATCH(#REF!,#REF!:#REF!,0))</f>
        <v>#REF!</v>
      </c>
    </row>
    <row r="11124" spans="1:6" ht="16.5" x14ac:dyDescent="0.3">
      <c r="A11124" s="9" t="s">
        <v>11201</v>
      </c>
      <c r="B11124" s="9" t="s">
        <v>3510</v>
      </c>
      <c r="C11124" s="10">
        <v>49591</v>
      </c>
      <c r="D11124" s="9">
        <v>8277918739</v>
      </c>
      <c r="E11124" s="9" t="e">
        <f>INDEX(#REF!:#REF!,MATCH($D11124,#REF!:#REF!,0),MATCH(#REF!,#REF!:#REF!,0))</f>
        <v>#REF!</v>
      </c>
      <c r="F11124" s="9" t="e">
        <f>INDEX(#REF!:#REF!,MATCH($D11124,#REF!:#REF!,0),MATCH(#REF!,#REF!:#REF!,0))</f>
        <v>#REF!</v>
      </c>
    </row>
    <row r="11125" spans="1:6" ht="16.5" x14ac:dyDescent="0.3">
      <c r="A11125" s="9" t="s">
        <v>11200</v>
      </c>
      <c r="B11125" s="9" t="s">
        <v>2541</v>
      </c>
      <c r="C11125" s="10">
        <v>44039</v>
      </c>
      <c r="D11125" s="9">
        <v>8694120054</v>
      </c>
      <c r="E11125" s="9" t="e">
        <f>INDEX(#REF!:#REF!,MATCH($D11125,#REF!:#REF!,0),MATCH(#REF!,#REF!:#REF!,0))</f>
        <v>#REF!</v>
      </c>
      <c r="F11125" s="9" t="e">
        <f>INDEX(#REF!:#REF!,MATCH($D11125,#REF!:#REF!,0),MATCH(#REF!,#REF!:#REF!,0))</f>
        <v>#REF!</v>
      </c>
    </row>
    <row r="11126" spans="1:6" ht="16.5" x14ac:dyDescent="0.3">
      <c r="A11126" s="9" t="s">
        <v>11199</v>
      </c>
      <c r="B11126" s="9" t="s">
        <v>2602</v>
      </c>
      <c r="C11126" s="10">
        <v>16944</v>
      </c>
      <c r="D11126" s="9">
        <v>6819596901</v>
      </c>
      <c r="E11126" s="9" t="e">
        <f>INDEX(#REF!:#REF!,MATCH($D11126,#REF!:#REF!,0),MATCH(#REF!,#REF!:#REF!,0))</f>
        <v>#REF!</v>
      </c>
      <c r="F11126" s="9" t="e">
        <f>INDEX(#REF!:#REF!,MATCH($D11126,#REF!:#REF!,0),MATCH(#REF!,#REF!:#REF!,0))</f>
        <v>#REF!</v>
      </c>
    </row>
    <row r="11127" spans="1:6" ht="16.5" x14ac:dyDescent="0.3">
      <c r="A11127" s="9" t="s">
        <v>11198</v>
      </c>
      <c r="B11127" s="9" t="s">
        <v>2982</v>
      </c>
      <c r="C11127" s="10">
        <v>13836</v>
      </c>
      <c r="D11127" s="9">
        <v>7243767311</v>
      </c>
      <c r="E11127" s="9" t="e">
        <f>INDEX(#REF!:#REF!,MATCH($D11127,#REF!:#REF!,0),MATCH(#REF!,#REF!:#REF!,0))</f>
        <v>#REF!</v>
      </c>
      <c r="F11127" s="9" t="e">
        <f>INDEX(#REF!:#REF!,MATCH($D11127,#REF!:#REF!,0),MATCH(#REF!,#REF!:#REF!,0))</f>
        <v>#REF!</v>
      </c>
    </row>
    <row r="11128" spans="1:6" ht="16.5" x14ac:dyDescent="0.3">
      <c r="A11128" s="9" t="s">
        <v>11197</v>
      </c>
      <c r="B11128" s="9" t="s">
        <v>2373</v>
      </c>
      <c r="C11128" s="10">
        <v>51277</v>
      </c>
      <c r="D11128" s="9">
        <v>8895721314</v>
      </c>
      <c r="E11128" s="9" t="e">
        <f>INDEX(#REF!:#REF!,MATCH($D11128,#REF!:#REF!,0),MATCH(#REF!,#REF!:#REF!,0))</f>
        <v>#REF!</v>
      </c>
      <c r="F11128" s="9" t="e">
        <f>INDEX(#REF!:#REF!,MATCH($D11128,#REF!:#REF!,0),MATCH(#REF!,#REF!:#REF!,0))</f>
        <v>#REF!</v>
      </c>
    </row>
    <row r="11129" spans="1:6" ht="16.5" x14ac:dyDescent="0.3">
      <c r="A11129" s="9" t="s">
        <v>11196</v>
      </c>
      <c r="B11129" s="9" t="s">
        <v>2521</v>
      </c>
      <c r="C11129" s="10">
        <v>24669</v>
      </c>
      <c r="D11129" s="9">
        <v>2297168497</v>
      </c>
      <c r="E11129" s="9" t="e">
        <f>INDEX(#REF!:#REF!,MATCH($D11129,#REF!:#REF!,0),MATCH(#REF!,#REF!:#REF!,0))</f>
        <v>#REF!</v>
      </c>
      <c r="F11129" s="9" t="e">
        <f>INDEX(#REF!:#REF!,MATCH($D11129,#REF!:#REF!,0),MATCH(#REF!,#REF!:#REF!,0))</f>
        <v>#REF!</v>
      </c>
    </row>
    <row r="11130" spans="1:6" ht="16.5" x14ac:dyDescent="0.3">
      <c r="A11130" s="9" t="s">
        <v>11195</v>
      </c>
      <c r="B11130" s="9" t="s">
        <v>3448</v>
      </c>
      <c r="C11130" s="10">
        <v>56171</v>
      </c>
      <c r="D11130" s="9">
        <v>1152386727</v>
      </c>
      <c r="E11130" s="9" t="e">
        <f>INDEX(#REF!:#REF!,MATCH($D11130,#REF!:#REF!,0),MATCH(#REF!,#REF!:#REF!,0))</f>
        <v>#REF!</v>
      </c>
      <c r="F11130" s="9" t="e">
        <f>INDEX(#REF!:#REF!,MATCH($D11130,#REF!:#REF!,0),MATCH(#REF!,#REF!:#REF!,0))</f>
        <v>#REF!</v>
      </c>
    </row>
    <row r="11131" spans="1:6" ht="16.5" x14ac:dyDescent="0.3">
      <c r="A11131" s="9" t="s">
        <v>11194</v>
      </c>
      <c r="B11131" s="9" t="s">
        <v>2942</v>
      </c>
      <c r="C11131" s="10">
        <v>23494</v>
      </c>
      <c r="D11131" s="9">
        <v>3933561566</v>
      </c>
      <c r="E11131" s="9" t="e">
        <f>INDEX(#REF!:#REF!,MATCH($D11131,#REF!:#REF!,0),MATCH(#REF!,#REF!:#REF!,0))</f>
        <v>#REF!</v>
      </c>
      <c r="F11131" s="9" t="e">
        <f>INDEX(#REF!:#REF!,MATCH($D11131,#REF!:#REF!,0),MATCH(#REF!,#REF!:#REF!,0))</f>
        <v>#REF!</v>
      </c>
    </row>
    <row r="11132" spans="1:6" ht="16.5" x14ac:dyDescent="0.3">
      <c r="A11132" s="9" t="s">
        <v>11193</v>
      </c>
      <c r="B11132" s="9" t="s">
        <v>2404</v>
      </c>
      <c r="C11132" s="10">
        <v>18715</v>
      </c>
      <c r="D11132" s="9">
        <v>3642988458</v>
      </c>
      <c r="E11132" s="9" t="e">
        <f>INDEX(#REF!:#REF!,MATCH($D11132,#REF!:#REF!,0),MATCH(#REF!,#REF!:#REF!,0))</f>
        <v>#REF!</v>
      </c>
      <c r="F11132" s="9" t="e">
        <f>INDEX(#REF!:#REF!,MATCH($D11132,#REF!:#REF!,0),MATCH(#REF!,#REF!:#REF!,0))</f>
        <v>#REF!</v>
      </c>
    </row>
    <row r="11133" spans="1:6" ht="16.5" x14ac:dyDescent="0.3">
      <c r="A11133" s="9" t="s">
        <v>11192</v>
      </c>
      <c r="B11133" s="9" t="s">
        <v>2298</v>
      </c>
      <c r="C11133" s="10">
        <v>30159</v>
      </c>
      <c r="D11133" s="9">
        <v>8733080267</v>
      </c>
      <c r="E11133" s="9" t="e">
        <f>INDEX(#REF!:#REF!,MATCH($D11133,#REF!:#REF!,0),MATCH(#REF!,#REF!:#REF!,0))</f>
        <v>#REF!</v>
      </c>
      <c r="F11133" s="9" t="e">
        <f>INDEX(#REF!:#REF!,MATCH($D11133,#REF!:#REF!,0),MATCH(#REF!,#REF!:#REF!,0))</f>
        <v>#REF!</v>
      </c>
    </row>
    <row r="11134" spans="1:6" ht="16.5" x14ac:dyDescent="0.3">
      <c r="A11134" s="9" t="s">
        <v>11191</v>
      </c>
      <c r="B11134" s="9" t="s">
        <v>2206</v>
      </c>
      <c r="C11134" s="10">
        <v>33146</v>
      </c>
      <c r="D11134" s="9">
        <v>8533410514</v>
      </c>
      <c r="E11134" s="9" t="e">
        <f>INDEX(#REF!:#REF!,MATCH($D11134,#REF!:#REF!,0),MATCH(#REF!,#REF!:#REF!,0))</f>
        <v>#REF!</v>
      </c>
      <c r="F11134" s="9" t="e">
        <f>INDEX(#REF!:#REF!,MATCH($D11134,#REF!:#REF!,0),MATCH(#REF!,#REF!:#REF!,0))</f>
        <v>#REF!</v>
      </c>
    </row>
    <row r="11135" spans="1:6" ht="16.5" x14ac:dyDescent="0.3">
      <c r="A11135" s="9" t="s">
        <v>11190</v>
      </c>
      <c r="B11135" s="9" t="s">
        <v>1965</v>
      </c>
      <c r="C11135" s="10">
        <v>29789</v>
      </c>
      <c r="D11135" s="9">
        <v>5759255762</v>
      </c>
      <c r="E11135" s="9" t="e">
        <f>INDEX(#REF!:#REF!,MATCH($D11135,#REF!:#REF!,0),MATCH(#REF!,#REF!:#REF!,0))</f>
        <v>#REF!</v>
      </c>
      <c r="F11135" s="9" t="e">
        <f>INDEX(#REF!:#REF!,MATCH($D11135,#REF!:#REF!,0),MATCH(#REF!,#REF!:#REF!,0))</f>
        <v>#REF!</v>
      </c>
    </row>
    <row r="11136" spans="1:6" ht="16.5" x14ac:dyDescent="0.3">
      <c r="A11136" s="9" t="s">
        <v>11189</v>
      </c>
      <c r="B11136" s="9" t="s">
        <v>2029</v>
      </c>
      <c r="C11136" s="10">
        <v>42132</v>
      </c>
      <c r="D11136" s="9">
        <v>8256403403</v>
      </c>
      <c r="E11136" s="9" t="e">
        <f>INDEX(#REF!:#REF!,MATCH($D11136,#REF!:#REF!,0),MATCH(#REF!,#REF!:#REF!,0))</f>
        <v>#REF!</v>
      </c>
      <c r="F11136" s="9" t="e">
        <f>INDEX(#REF!:#REF!,MATCH($D11136,#REF!:#REF!,0),MATCH(#REF!,#REF!:#REF!,0))</f>
        <v>#REF!</v>
      </c>
    </row>
    <row r="11137" spans="1:6" ht="16.5" x14ac:dyDescent="0.3">
      <c r="A11137" s="9" t="s">
        <v>11188</v>
      </c>
      <c r="B11137" s="9" t="s">
        <v>2453</v>
      </c>
      <c r="C11137" s="10">
        <v>43940</v>
      </c>
      <c r="D11137" s="9">
        <v>2779378506</v>
      </c>
      <c r="E11137" s="9" t="e">
        <f>INDEX(#REF!:#REF!,MATCH($D11137,#REF!:#REF!,0),MATCH(#REF!,#REF!:#REF!,0))</f>
        <v>#REF!</v>
      </c>
      <c r="F11137" s="9" t="e">
        <f>INDEX(#REF!:#REF!,MATCH($D11137,#REF!:#REF!,0),MATCH(#REF!,#REF!:#REF!,0))</f>
        <v>#REF!</v>
      </c>
    </row>
    <row r="11138" spans="1:6" ht="16.5" x14ac:dyDescent="0.3">
      <c r="A11138" s="9" t="s">
        <v>11187</v>
      </c>
      <c r="B11138" s="9" t="s">
        <v>2151</v>
      </c>
      <c r="C11138" s="10">
        <v>21157</v>
      </c>
      <c r="D11138" s="9">
        <v>8370379001</v>
      </c>
      <c r="E11138" s="9" t="e">
        <f>INDEX(#REF!:#REF!,MATCH($D11138,#REF!:#REF!,0),MATCH(#REF!,#REF!:#REF!,0))</f>
        <v>#REF!</v>
      </c>
      <c r="F11138" s="9" t="e">
        <f>INDEX(#REF!:#REF!,MATCH($D11138,#REF!:#REF!,0),MATCH(#REF!,#REF!:#REF!,0))</f>
        <v>#REF!</v>
      </c>
    </row>
    <row r="11139" spans="1:6" ht="16.5" x14ac:dyDescent="0.3">
      <c r="A11139" s="9" t="s">
        <v>11186</v>
      </c>
      <c r="B11139" s="9" t="s">
        <v>2961</v>
      </c>
      <c r="C11139" s="10">
        <v>57702</v>
      </c>
      <c r="D11139" s="9">
        <v>2353272215</v>
      </c>
      <c r="E11139" s="9" t="e">
        <f>INDEX(#REF!:#REF!,MATCH($D11139,#REF!:#REF!,0),MATCH(#REF!,#REF!:#REF!,0))</f>
        <v>#REF!</v>
      </c>
      <c r="F11139" s="9" t="e">
        <f>INDEX(#REF!:#REF!,MATCH($D11139,#REF!:#REF!,0),MATCH(#REF!,#REF!:#REF!,0))</f>
        <v>#REF!</v>
      </c>
    </row>
    <row r="11140" spans="1:6" ht="16.5" x14ac:dyDescent="0.3">
      <c r="A11140" s="9" t="s">
        <v>11185</v>
      </c>
      <c r="B11140" s="9" t="s">
        <v>2067</v>
      </c>
      <c r="C11140" s="10">
        <v>13322</v>
      </c>
      <c r="D11140" s="9">
        <v>2177097355</v>
      </c>
      <c r="E11140" s="9" t="e">
        <f>INDEX(#REF!:#REF!,MATCH($D11140,#REF!:#REF!,0),MATCH(#REF!,#REF!:#REF!,0))</f>
        <v>#REF!</v>
      </c>
      <c r="F11140" s="9" t="e">
        <f>INDEX(#REF!:#REF!,MATCH($D11140,#REF!:#REF!,0),MATCH(#REF!,#REF!:#REF!,0))</f>
        <v>#REF!</v>
      </c>
    </row>
    <row r="11141" spans="1:6" ht="16.5" x14ac:dyDescent="0.3">
      <c r="A11141" s="9" t="s">
        <v>11184</v>
      </c>
      <c r="B11141" s="9" t="s">
        <v>2368</v>
      </c>
      <c r="C11141" s="10">
        <v>40960</v>
      </c>
      <c r="D11141" s="9">
        <v>2885061928</v>
      </c>
      <c r="E11141" s="9" t="e">
        <f>INDEX(#REF!:#REF!,MATCH($D11141,#REF!:#REF!,0),MATCH(#REF!,#REF!:#REF!,0))</f>
        <v>#REF!</v>
      </c>
      <c r="F11141" s="9" t="e">
        <f>INDEX(#REF!:#REF!,MATCH($D11141,#REF!:#REF!,0),MATCH(#REF!,#REF!:#REF!,0))</f>
        <v>#REF!</v>
      </c>
    </row>
    <row r="11142" spans="1:6" ht="16.5" x14ac:dyDescent="0.3">
      <c r="A11142" s="9" t="s">
        <v>11183</v>
      </c>
      <c r="B11142" s="9" t="s">
        <v>2326</v>
      </c>
      <c r="C11142" s="10">
        <v>24542</v>
      </c>
      <c r="D11142" s="9">
        <v>7628323464</v>
      </c>
      <c r="E11142" s="9" t="e">
        <f>INDEX(#REF!:#REF!,MATCH($D11142,#REF!:#REF!,0),MATCH(#REF!,#REF!:#REF!,0))</f>
        <v>#REF!</v>
      </c>
      <c r="F11142" s="9" t="e">
        <f>INDEX(#REF!:#REF!,MATCH($D11142,#REF!:#REF!,0),MATCH(#REF!,#REF!:#REF!,0))</f>
        <v>#REF!</v>
      </c>
    </row>
    <row r="11143" spans="1:6" ht="16.5" x14ac:dyDescent="0.3">
      <c r="A11143" s="9" t="s">
        <v>11182</v>
      </c>
      <c r="B11143" s="9" t="s">
        <v>1947</v>
      </c>
      <c r="C11143" s="10">
        <v>38300</v>
      </c>
      <c r="D11143" s="9">
        <v>5795848808</v>
      </c>
      <c r="E11143" s="9" t="e">
        <f>INDEX(#REF!:#REF!,MATCH($D11143,#REF!:#REF!,0),MATCH(#REF!,#REF!:#REF!,0))</f>
        <v>#REF!</v>
      </c>
      <c r="F11143" s="9" t="e">
        <f>INDEX(#REF!:#REF!,MATCH($D11143,#REF!:#REF!,0),MATCH(#REF!,#REF!:#REF!,0))</f>
        <v>#REF!</v>
      </c>
    </row>
    <row r="11144" spans="1:6" ht="16.5" x14ac:dyDescent="0.3">
      <c r="A11144" s="9" t="s">
        <v>11181</v>
      </c>
      <c r="B11144" s="9" t="s">
        <v>2171</v>
      </c>
      <c r="C11144" s="10">
        <v>26243</v>
      </c>
      <c r="D11144" s="9">
        <v>8971738782</v>
      </c>
      <c r="E11144" s="9" t="e">
        <f>INDEX(#REF!:#REF!,MATCH($D11144,#REF!:#REF!,0),MATCH(#REF!,#REF!:#REF!,0))</f>
        <v>#REF!</v>
      </c>
      <c r="F11144" s="9" t="e">
        <f>INDEX(#REF!:#REF!,MATCH($D11144,#REF!:#REF!,0),MATCH(#REF!,#REF!:#REF!,0))</f>
        <v>#REF!</v>
      </c>
    </row>
    <row r="11145" spans="1:6" ht="16.5" x14ac:dyDescent="0.3">
      <c r="A11145" s="9" t="s">
        <v>11180</v>
      </c>
      <c r="B11145" s="9" t="s">
        <v>2572</v>
      </c>
      <c r="C11145" s="10">
        <v>56848</v>
      </c>
      <c r="D11145" s="9">
        <v>5068508845</v>
      </c>
      <c r="E11145" s="9" t="e">
        <f>INDEX(#REF!:#REF!,MATCH($D11145,#REF!:#REF!,0),MATCH(#REF!,#REF!:#REF!,0))</f>
        <v>#REF!</v>
      </c>
      <c r="F11145" s="9" t="e">
        <f>INDEX(#REF!:#REF!,MATCH($D11145,#REF!:#REF!,0),MATCH(#REF!,#REF!:#REF!,0))</f>
        <v>#REF!</v>
      </c>
    </row>
    <row r="11146" spans="1:6" ht="16.5" x14ac:dyDescent="0.3">
      <c r="A11146" s="9" t="s">
        <v>11179</v>
      </c>
      <c r="B11146" s="9" t="s">
        <v>1987</v>
      </c>
      <c r="C11146" s="10">
        <v>34347</v>
      </c>
      <c r="D11146" s="9">
        <v>3060876401</v>
      </c>
      <c r="E11146" s="9" t="e">
        <f>INDEX(#REF!:#REF!,MATCH($D11146,#REF!:#REF!,0),MATCH(#REF!,#REF!:#REF!,0))</f>
        <v>#REF!</v>
      </c>
      <c r="F11146" s="9" t="e">
        <f>INDEX(#REF!:#REF!,MATCH($D11146,#REF!:#REF!,0),MATCH(#REF!,#REF!:#REF!,0))</f>
        <v>#REF!</v>
      </c>
    </row>
    <row r="11147" spans="1:6" ht="16.5" x14ac:dyDescent="0.3">
      <c r="A11147" s="9" t="s">
        <v>11178</v>
      </c>
      <c r="B11147" s="9" t="s">
        <v>2511</v>
      </c>
      <c r="C11147" s="10">
        <v>17591</v>
      </c>
      <c r="D11147" s="9">
        <v>2480515559</v>
      </c>
      <c r="E11147" s="9" t="e">
        <f>INDEX(#REF!:#REF!,MATCH($D11147,#REF!:#REF!,0),MATCH(#REF!,#REF!:#REF!,0))</f>
        <v>#REF!</v>
      </c>
      <c r="F11147" s="9" t="e">
        <f>INDEX(#REF!:#REF!,MATCH($D11147,#REF!:#REF!,0),MATCH(#REF!,#REF!:#REF!,0))</f>
        <v>#REF!</v>
      </c>
    </row>
    <row r="11148" spans="1:6" ht="16.5" x14ac:dyDescent="0.3">
      <c r="A11148" s="9" t="s">
        <v>11177</v>
      </c>
      <c r="B11148" s="9" t="s">
        <v>2521</v>
      </c>
      <c r="C11148" s="10">
        <v>24961</v>
      </c>
      <c r="D11148" s="9">
        <v>509393462</v>
      </c>
      <c r="E11148" s="9" t="e">
        <f>INDEX(#REF!:#REF!,MATCH($D11148,#REF!:#REF!,0),MATCH(#REF!,#REF!:#REF!,0))</f>
        <v>#REF!</v>
      </c>
      <c r="F11148" s="9" t="e">
        <f>INDEX(#REF!:#REF!,MATCH($D11148,#REF!:#REF!,0),MATCH(#REF!,#REF!:#REF!,0))</f>
        <v>#REF!</v>
      </c>
    </row>
    <row r="11149" spans="1:6" ht="16.5" x14ac:dyDescent="0.3">
      <c r="A11149" s="9" t="s">
        <v>11176</v>
      </c>
      <c r="B11149" s="9" t="s">
        <v>1949</v>
      </c>
      <c r="C11149" s="10">
        <v>18649</v>
      </c>
      <c r="D11149" s="9">
        <v>8519669638</v>
      </c>
      <c r="E11149" s="9" t="e">
        <f>INDEX(#REF!:#REF!,MATCH($D11149,#REF!:#REF!,0),MATCH(#REF!,#REF!:#REF!,0))</f>
        <v>#REF!</v>
      </c>
      <c r="F11149" s="9" t="e">
        <f>INDEX(#REF!:#REF!,MATCH($D11149,#REF!:#REF!,0),MATCH(#REF!,#REF!:#REF!,0))</f>
        <v>#REF!</v>
      </c>
    </row>
    <row r="11150" spans="1:6" ht="16.5" x14ac:dyDescent="0.3">
      <c r="A11150" s="9" t="s">
        <v>11175</v>
      </c>
      <c r="B11150" s="9" t="s">
        <v>2783</v>
      </c>
      <c r="C11150" s="10">
        <v>35030</v>
      </c>
      <c r="D11150" s="9">
        <v>3547596165</v>
      </c>
      <c r="E11150" s="9" t="e">
        <f>INDEX(#REF!:#REF!,MATCH($D11150,#REF!:#REF!,0),MATCH(#REF!,#REF!:#REF!,0))</f>
        <v>#REF!</v>
      </c>
      <c r="F11150" s="9" t="e">
        <f>INDEX(#REF!:#REF!,MATCH($D11150,#REF!:#REF!,0),MATCH(#REF!,#REF!:#REF!,0))</f>
        <v>#REF!</v>
      </c>
    </row>
    <row r="11151" spans="1:6" ht="16.5" x14ac:dyDescent="0.3">
      <c r="A11151" s="9" t="s">
        <v>11174</v>
      </c>
      <c r="B11151" s="9" t="s">
        <v>1971</v>
      </c>
      <c r="C11151" s="10">
        <v>52490</v>
      </c>
      <c r="D11151" s="9">
        <v>3418374697</v>
      </c>
      <c r="E11151" s="9" t="e">
        <f>INDEX(#REF!:#REF!,MATCH($D11151,#REF!:#REF!,0),MATCH(#REF!,#REF!:#REF!,0))</f>
        <v>#REF!</v>
      </c>
      <c r="F11151" s="9" t="e">
        <f>INDEX(#REF!:#REF!,MATCH($D11151,#REF!:#REF!,0),MATCH(#REF!,#REF!:#REF!,0))</f>
        <v>#REF!</v>
      </c>
    </row>
    <row r="11152" spans="1:6" ht="16.5" x14ac:dyDescent="0.3">
      <c r="A11152" s="9" t="s">
        <v>11173</v>
      </c>
      <c r="B11152" s="9" t="s">
        <v>2188</v>
      </c>
      <c r="C11152" s="10">
        <v>23032</v>
      </c>
      <c r="D11152" s="9">
        <v>4119729087</v>
      </c>
      <c r="E11152" s="9" t="e">
        <f>INDEX(#REF!:#REF!,MATCH($D11152,#REF!:#REF!,0),MATCH(#REF!,#REF!:#REF!,0))</f>
        <v>#REF!</v>
      </c>
      <c r="F11152" s="9" t="e">
        <f>INDEX(#REF!:#REF!,MATCH($D11152,#REF!:#REF!,0),MATCH(#REF!,#REF!:#REF!,0))</f>
        <v>#REF!</v>
      </c>
    </row>
    <row r="11153" spans="1:6" ht="16.5" x14ac:dyDescent="0.3">
      <c r="A11153" s="9" t="s">
        <v>11172</v>
      </c>
      <c r="B11153" s="9" t="s">
        <v>2361</v>
      </c>
      <c r="C11153" s="10">
        <v>45846</v>
      </c>
      <c r="D11153" s="9">
        <v>7966083349</v>
      </c>
      <c r="E11153" s="9" t="e">
        <f>INDEX(#REF!:#REF!,MATCH($D11153,#REF!:#REF!,0),MATCH(#REF!,#REF!:#REF!,0))</f>
        <v>#REF!</v>
      </c>
      <c r="F11153" s="9" t="e">
        <f>INDEX(#REF!:#REF!,MATCH($D11153,#REF!:#REF!,0),MATCH(#REF!,#REF!:#REF!,0))</f>
        <v>#REF!</v>
      </c>
    </row>
    <row r="11154" spans="1:6" ht="16.5" x14ac:dyDescent="0.3">
      <c r="A11154" s="9" t="s">
        <v>11171</v>
      </c>
      <c r="B11154" s="9" t="s">
        <v>2125</v>
      </c>
      <c r="C11154" s="10">
        <v>38815</v>
      </c>
      <c r="D11154" s="9">
        <v>5726465660</v>
      </c>
      <c r="E11154" s="9" t="e">
        <f>INDEX(#REF!:#REF!,MATCH($D11154,#REF!:#REF!,0),MATCH(#REF!,#REF!:#REF!,0))</f>
        <v>#REF!</v>
      </c>
      <c r="F11154" s="9" t="e">
        <f>INDEX(#REF!:#REF!,MATCH($D11154,#REF!:#REF!,0),MATCH(#REF!,#REF!:#REF!,0))</f>
        <v>#REF!</v>
      </c>
    </row>
    <row r="11155" spans="1:6" ht="16.5" x14ac:dyDescent="0.3">
      <c r="A11155" s="9" t="s">
        <v>11170</v>
      </c>
      <c r="B11155" s="9" t="s">
        <v>2450</v>
      </c>
      <c r="C11155" s="10">
        <v>39953</v>
      </c>
      <c r="D11155" s="9">
        <v>9107581297</v>
      </c>
      <c r="E11155" s="9" t="e">
        <f>INDEX(#REF!:#REF!,MATCH($D11155,#REF!:#REF!,0),MATCH(#REF!,#REF!:#REF!,0))</f>
        <v>#REF!</v>
      </c>
      <c r="F11155" s="9" t="e">
        <f>INDEX(#REF!:#REF!,MATCH($D11155,#REF!:#REF!,0),MATCH(#REF!,#REF!:#REF!,0))</f>
        <v>#REF!</v>
      </c>
    </row>
    <row r="11156" spans="1:6" ht="16.5" x14ac:dyDescent="0.3">
      <c r="A11156" s="9" t="s">
        <v>11169</v>
      </c>
      <c r="B11156" s="9" t="s">
        <v>2440</v>
      </c>
      <c r="C11156" s="10">
        <v>56523</v>
      </c>
      <c r="D11156" s="9">
        <v>1351073265</v>
      </c>
      <c r="E11156" s="9" t="e">
        <f>INDEX(#REF!:#REF!,MATCH($D11156,#REF!:#REF!,0),MATCH(#REF!,#REF!:#REF!,0))</f>
        <v>#REF!</v>
      </c>
      <c r="F11156" s="9" t="e">
        <f>INDEX(#REF!:#REF!,MATCH($D11156,#REF!:#REF!,0),MATCH(#REF!,#REF!:#REF!,0))</f>
        <v>#REF!</v>
      </c>
    </row>
    <row r="11157" spans="1:6" ht="16.5" x14ac:dyDescent="0.3">
      <c r="A11157" s="9" t="s">
        <v>11168</v>
      </c>
      <c r="B11157" s="9" t="s">
        <v>2608</v>
      </c>
      <c r="C11157" s="10">
        <v>33740</v>
      </c>
      <c r="D11157" s="9">
        <v>9885165231</v>
      </c>
      <c r="E11157" s="9" t="e">
        <f>INDEX(#REF!:#REF!,MATCH($D11157,#REF!:#REF!,0),MATCH(#REF!,#REF!:#REF!,0))</f>
        <v>#REF!</v>
      </c>
      <c r="F11157" s="9" t="e">
        <f>INDEX(#REF!:#REF!,MATCH($D11157,#REF!:#REF!,0),MATCH(#REF!,#REF!:#REF!,0))</f>
        <v>#REF!</v>
      </c>
    </row>
    <row r="11158" spans="1:6" ht="16.5" x14ac:dyDescent="0.3">
      <c r="A11158" s="9" t="s">
        <v>11167</v>
      </c>
      <c r="B11158" s="9" t="s">
        <v>2042</v>
      </c>
      <c r="C11158" s="10">
        <v>25817</v>
      </c>
      <c r="D11158" s="9">
        <v>6732216945</v>
      </c>
      <c r="E11158" s="9" t="e">
        <f>INDEX(#REF!:#REF!,MATCH($D11158,#REF!:#REF!,0),MATCH(#REF!,#REF!:#REF!,0))</f>
        <v>#REF!</v>
      </c>
      <c r="F11158" s="9" t="e">
        <f>INDEX(#REF!:#REF!,MATCH($D11158,#REF!:#REF!,0),MATCH(#REF!,#REF!:#REF!,0))</f>
        <v>#REF!</v>
      </c>
    </row>
    <row r="11159" spans="1:6" ht="16.5" x14ac:dyDescent="0.3">
      <c r="A11159" s="9" t="s">
        <v>11166</v>
      </c>
      <c r="B11159" s="9" t="s">
        <v>2258</v>
      </c>
      <c r="C11159" s="10">
        <v>16281</v>
      </c>
      <c r="D11159" s="9">
        <v>8109358470</v>
      </c>
      <c r="E11159" s="9" t="e">
        <f>INDEX(#REF!:#REF!,MATCH($D11159,#REF!:#REF!,0),MATCH(#REF!,#REF!:#REF!,0))</f>
        <v>#REF!</v>
      </c>
      <c r="F11159" s="9" t="e">
        <f>INDEX(#REF!:#REF!,MATCH($D11159,#REF!:#REF!,0),MATCH(#REF!,#REF!:#REF!,0))</f>
        <v>#REF!</v>
      </c>
    </row>
    <row r="11160" spans="1:6" ht="16.5" x14ac:dyDescent="0.3">
      <c r="A11160" s="9" t="s">
        <v>11165</v>
      </c>
      <c r="B11160" s="9" t="s">
        <v>3187</v>
      </c>
      <c r="C11160" s="10">
        <v>47042</v>
      </c>
      <c r="D11160" s="9">
        <v>4372257910</v>
      </c>
      <c r="E11160" s="9" t="e">
        <f>INDEX(#REF!:#REF!,MATCH($D11160,#REF!:#REF!,0),MATCH(#REF!,#REF!:#REF!,0))</f>
        <v>#REF!</v>
      </c>
      <c r="F11160" s="9" t="e">
        <f>INDEX(#REF!:#REF!,MATCH($D11160,#REF!:#REF!,0),MATCH(#REF!,#REF!:#REF!,0))</f>
        <v>#REF!</v>
      </c>
    </row>
    <row r="11161" spans="1:6" ht="16.5" x14ac:dyDescent="0.3">
      <c r="A11161" s="9" t="s">
        <v>11164</v>
      </c>
      <c r="B11161" s="9" t="s">
        <v>1967</v>
      </c>
      <c r="C11161" s="10">
        <v>31684</v>
      </c>
      <c r="D11161" s="9">
        <v>4752702681</v>
      </c>
      <c r="E11161" s="9" t="e">
        <f>INDEX(#REF!:#REF!,MATCH($D11161,#REF!:#REF!,0),MATCH(#REF!,#REF!:#REF!,0))</f>
        <v>#REF!</v>
      </c>
      <c r="F11161" s="9" t="e">
        <f>INDEX(#REF!:#REF!,MATCH($D11161,#REF!:#REF!,0),MATCH(#REF!,#REF!:#REF!,0))</f>
        <v>#REF!</v>
      </c>
    </row>
    <row r="11162" spans="1:6" ht="16.5" x14ac:dyDescent="0.3">
      <c r="A11162" s="9" t="s">
        <v>11163</v>
      </c>
      <c r="B11162" s="9" t="s">
        <v>2306</v>
      </c>
      <c r="C11162" s="10">
        <v>43707</v>
      </c>
      <c r="D11162" s="9">
        <v>4937054791</v>
      </c>
      <c r="E11162" s="9" t="e">
        <f>INDEX(#REF!:#REF!,MATCH($D11162,#REF!:#REF!,0),MATCH(#REF!,#REF!:#REF!,0))</f>
        <v>#REF!</v>
      </c>
      <c r="F11162" s="9" t="e">
        <f>INDEX(#REF!:#REF!,MATCH($D11162,#REF!:#REF!,0),MATCH(#REF!,#REF!:#REF!,0))</f>
        <v>#REF!</v>
      </c>
    </row>
    <row r="11163" spans="1:6" ht="16.5" x14ac:dyDescent="0.3">
      <c r="A11163" s="9" t="s">
        <v>11162</v>
      </c>
      <c r="B11163" s="9" t="s">
        <v>2099</v>
      </c>
      <c r="C11163" s="10">
        <v>31109</v>
      </c>
      <c r="D11163" s="9">
        <v>6283719635</v>
      </c>
      <c r="E11163" s="9" t="e">
        <f>INDEX(#REF!:#REF!,MATCH($D11163,#REF!:#REF!,0),MATCH(#REF!,#REF!:#REF!,0))</f>
        <v>#REF!</v>
      </c>
      <c r="F11163" s="9" t="e">
        <f>INDEX(#REF!:#REF!,MATCH($D11163,#REF!:#REF!,0),MATCH(#REF!,#REF!:#REF!,0))</f>
        <v>#REF!</v>
      </c>
    </row>
    <row r="11164" spans="1:6" ht="16.5" x14ac:dyDescent="0.3">
      <c r="A11164" s="9" t="s">
        <v>11161</v>
      </c>
      <c r="B11164" s="9" t="s">
        <v>3902</v>
      </c>
      <c r="C11164" s="10">
        <v>54332</v>
      </c>
      <c r="D11164" s="9">
        <v>4409014943</v>
      </c>
      <c r="E11164" s="9" t="e">
        <f>INDEX(#REF!:#REF!,MATCH($D11164,#REF!:#REF!,0),MATCH(#REF!,#REF!:#REF!,0))</f>
        <v>#REF!</v>
      </c>
      <c r="F11164" s="9" t="e">
        <f>INDEX(#REF!:#REF!,MATCH($D11164,#REF!:#REF!,0),MATCH(#REF!,#REF!:#REF!,0))</f>
        <v>#REF!</v>
      </c>
    </row>
    <row r="11165" spans="1:6" ht="16.5" x14ac:dyDescent="0.3">
      <c r="A11165" s="9" t="s">
        <v>11160</v>
      </c>
      <c r="B11165" s="9" t="s">
        <v>2462</v>
      </c>
      <c r="C11165" s="10">
        <v>32940</v>
      </c>
      <c r="D11165" s="9">
        <v>3381164996</v>
      </c>
      <c r="E11165" s="9" t="e">
        <f>INDEX(#REF!:#REF!,MATCH($D11165,#REF!:#REF!,0),MATCH(#REF!,#REF!:#REF!,0))</f>
        <v>#REF!</v>
      </c>
      <c r="F11165" s="9" t="e">
        <f>INDEX(#REF!:#REF!,MATCH($D11165,#REF!:#REF!,0),MATCH(#REF!,#REF!:#REF!,0))</f>
        <v>#REF!</v>
      </c>
    </row>
    <row r="11166" spans="1:6" ht="16.5" x14ac:dyDescent="0.3">
      <c r="A11166" s="9" t="s">
        <v>11159</v>
      </c>
      <c r="B11166" s="9" t="s">
        <v>1959</v>
      </c>
      <c r="C11166" s="10">
        <v>45199</v>
      </c>
      <c r="D11166" s="9">
        <v>2149326663</v>
      </c>
      <c r="E11166" s="9" t="e">
        <f>INDEX(#REF!:#REF!,MATCH($D11166,#REF!:#REF!,0),MATCH(#REF!,#REF!:#REF!,0))</f>
        <v>#REF!</v>
      </c>
      <c r="F11166" s="9" t="e">
        <f>INDEX(#REF!:#REF!,MATCH($D11166,#REF!:#REF!,0),MATCH(#REF!,#REF!:#REF!,0))</f>
        <v>#REF!</v>
      </c>
    </row>
    <row r="11167" spans="1:6" ht="16.5" x14ac:dyDescent="0.3">
      <c r="A11167" s="9" t="s">
        <v>11158</v>
      </c>
      <c r="B11167" s="9" t="s">
        <v>2875</v>
      </c>
      <c r="C11167" s="10">
        <v>51263</v>
      </c>
      <c r="D11167" s="9">
        <v>965285472</v>
      </c>
      <c r="E11167" s="9" t="e">
        <f>INDEX(#REF!:#REF!,MATCH($D11167,#REF!:#REF!,0),MATCH(#REF!,#REF!:#REF!,0))</f>
        <v>#REF!</v>
      </c>
      <c r="F11167" s="9" t="e">
        <f>INDEX(#REF!:#REF!,MATCH($D11167,#REF!:#REF!,0),MATCH(#REF!,#REF!:#REF!,0))</f>
        <v>#REF!</v>
      </c>
    </row>
    <row r="11168" spans="1:6" ht="16.5" x14ac:dyDescent="0.3">
      <c r="A11168" s="9" t="s">
        <v>11157</v>
      </c>
      <c r="B11168" s="9" t="s">
        <v>2222</v>
      </c>
      <c r="C11168" s="10">
        <v>40399</v>
      </c>
      <c r="D11168" s="9">
        <v>6283719635</v>
      </c>
      <c r="E11168" s="9" t="e">
        <f>INDEX(#REF!:#REF!,MATCH($D11168,#REF!:#REF!,0),MATCH(#REF!,#REF!:#REF!,0))</f>
        <v>#REF!</v>
      </c>
      <c r="F11168" s="9" t="e">
        <f>INDEX(#REF!:#REF!,MATCH($D11168,#REF!:#REF!,0),MATCH(#REF!,#REF!:#REF!,0))</f>
        <v>#REF!</v>
      </c>
    </row>
    <row r="11169" spans="1:6" ht="16.5" x14ac:dyDescent="0.3">
      <c r="A11169" s="9" t="s">
        <v>11156</v>
      </c>
      <c r="B11169" s="9" t="s">
        <v>1953</v>
      </c>
      <c r="C11169" s="10">
        <v>46269</v>
      </c>
      <c r="D11169" s="9">
        <v>4085082426</v>
      </c>
      <c r="E11169" s="9" t="e">
        <f>INDEX(#REF!:#REF!,MATCH($D11169,#REF!:#REF!,0),MATCH(#REF!,#REF!:#REF!,0))</f>
        <v>#REF!</v>
      </c>
      <c r="F11169" s="9" t="e">
        <f>INDEX(#REF!:#REF!,MATCH($D11169,#REF!:#REF!,0),MATCH(#REF!,#REF!:#REF!,0))</f>
        <v>#REF!</v>
      </c>
    </row>
    <row r="11170" spans="1:6" ht="16.5" x14ac:dyDescent="0.3">
      <c r="A11170" s="9" t="s">
        <v>11155</v>
      </c>
      <c r="B11170" s="9" t="s">
        <v>2304</v>
      </c>
      <c r="C11170" s="10">
        <v>35391</v>
      </c>
      <c r="D11170" s="9">
        <v>4535395691</v>
      </c>
      <c r="E11170" s="9" t="e">
        <f>INDEX(#REF!:#REF!,MATCH($D11170,#REF!:#REF!,0),MATCH(#REF!,#REF!:#REF!,0))</f>
        <v>#REF!</v>
      </c>
      <c r="F11170" s="9" t="e">
        <f>INDEX(#REF!:#REF!,MATCH($D11170,#REF!:#REF!,0),MATCH(#REF!,#REF!:#REF!,0))</f>
        <v>#REF!</v>
      </c>
    </row>
    <row r="11171" spans="1:6" ht="16.5" x14ac:dyDescent="0.3">
      <c r="A11171" s="9" t="s">
        <v>11154</v>
      </c>
      <c r="B11171" s="9" t="s">
        <v>4007</v>
      </c>
      <c r="C11171" s="10">
        <v>59455</v>
      </c>
      <c r="D11171" s="9">
        <v>3600185284</v>
      </c>
      <c r="E11171" s="9" t="e">
        <f>INDEX(#REF!:#REF!,MATCH($D11171,#REF!:#REF!,0),MATCH(#REF!,#REF!:#REF!,0))</f>
        <v>#REF!</v>
      </c>
      <c r="F11171" s="9" t="e">
        <f>INDEX(#REF!:#REF!,MATCH($D11171,#REF!:#REF!,0),MATCH(#REF!,#REF!:#REF!,0))</f>
        <v>#REF!</v>
      </c>
    </row>
    <row r="11172" spans="1:6" ht="16.5" x14ac:dyDescent="0.3">
      <c r="A11172" s="9" t="s">
        <v>11153</v>
      </c>
      <c r="B11172" s="9" t="s">
        <v>1989</v>
      </c>
      <c r="C11172" s="10">
        <v>46097</v>
      </c>
      <c r="D11172" s="9">
        <v>7865341539</v>
      </c>
      <c r="E11172" s="9" t="e">
        <f>INDEX(#REF!:#REF!,MATCH($D11172,#REF!:#REF!,0),MATCH(#REF!,#REF!:#REF!,0))</f>
        <v>#REF!</v>
      </c>
      <c r="F11172" s="9" t="e">
        <f>INDEX(#REF!:#REF!,MATCH($D11172,#REF!:#REF!,0),MATCH(#REF!,#REF!:#REF!,0))</f>
        <v>#REF!</v>
      </c>
    </row>
    <row r="11173" spans="1:6" ht="16.5" x14ac:dyDescent="0.3">
      <c r="A11173" s="9" t="s">
        <v>11152</v>
      </c>
      <c r="B11173" s="9" t="s">
        <v>2713</v>
      </c>
      <c r="C11173" s="10">
        <v>37183</v>
      </c>
      <c r="D11173" s="9">
        <v>3545427749</v>
      </c>
      <c r="E11173" s="9" t="e">
        <f>INDEX(#REF!:#REF!,MATCH($D11173,#REF!:#REF!,0),MATCH(#REF!,#REF!:#REF!,0))</f>
        <v>#REF!</v>
      </c>
      <c r="F11173" s="9" t="e">
        <f>INDEX(#REF!:#REF!,MATCH($D11173,#REF!:#REF!,0),MATCH(#REF!,#REF!:#REF!,0))</f>
        <v>#REF!</v>
      </c>
    </row>
    <row r="11174" spans="1:6" ht="16.5" x14ac:dyDescent="0.3">
      <c r="A11174" s="9" t="s">
        <v>11151</v>
      </c>
      <c r="B11174" s="9" t="s">
        <v>2134</v>
      </c>
      <c r="C11174" s="10">
        <v>11521</v>
      </c>
      <c r="D11174" s="9">
        <v>5764917026</v>
      </c>
      <c r="E11174" s="9" t="e">
        <f>INDEX(#REF!:#REF!,MATCH($D11174,#REF!:#REF!,0),MATCH(#REF!,#REF!:#REF!,0))</f>
        <v>#REF!</v>
      </c>
      <c r="F11174" s="9" t="e">
        <f>INDEX(#REF!:#REF!,MATCH($D11174,#REF!:#REF!,0),MATCH(#REF!,#REF!:#REF!,0))</f>
        <v>#REF!</v>
      </c>
    </row>
    <row r="11175" spans="1:6" ht="16.5" x14ac:dyDescent="0.3">
      <c r="A11175" s="9" t="s">
        <v>11150</v>
      </c>
      <c r="B11175" s="9" t="s">
        <v>2056</v>
      </c>
      <c r="C11175" s="10">
        <v>30489</v>
      </c>
      <c r="D11175" s="9">
        <v>1442784075</v>
      </c>
      <c r="E11175" s="9" t="e">
        <f>INDEX(#REF!:#REF!,MATCH($D11175,#REF!:#REF!,0),MATCH(#REF!,#REF!:#REF!,0))</f>
        <v>#REF!</v>
      </c>
      <c r="F11175" s="9" t="e">
        <f>INDEX(#REF!:#REF!,MATCH($D11175,#REF!:#REF!,0),MATCH(#REF!,#REF!:#REF!,0))</f>
        <v>#REF!</v>
      </c>
    </row>
    <row r="11176" spans="1:6" ht="16.5" x14ac:dyDescent="0.3">
      <c r="A11176" s="9" t="s">
        <v>11149</v>
      </c>
      <c r="B11176" s="9" t="s">
        <v>3042</v>
      </c>
      <c r="C11176" s="10">
        <v>36982</v>
      </c>
      <c r="D11176" s="9">
        <v>9260254965</v>
      </c>
      <c r="E11176" s="9" t="e">
        <f>INDEX(#REF!:#REF!,MATCH($D11176,#REF!:#REF!,0),MATCH(#REF!,#REF!:#REF!,0))</f>
        <v>#REF!</v>
      </c>
      <c r="F11176" s="9" t="e">
        <f>INDEX(#REF!:#REF!,MATCH($D11176,#REF!:#REF!,0),MATCH(#REF!,#REF!:#REF!,0))</f>
        <v>#REF!</v>
      </c>
    </row>
    <row r="11177" spans="1:6" ht="16.5" x14ac:dyDescent="0.3">
      <c r="A11177" s="9" t="s">
        <v>11148</v>
      </c>
      <c r="B11177" s="9" t="s">
        <v>2947</v>
      </c>
      <c r="C11177" s="10">
        <v>57969</v>
      </c>
      <c r="D11177" s="9">
        <v>8519669638</v>
      </c>
      <c r="E11177" s="9" t="e">
        <f>INDEX(#REF!:#REF!,MATCH($D11177,#REF!:#REF!,0),MATCH(#REF!,#REF!:#REF!,0))</f>
        <v>#REF!</v>
      </c>
      <c r="F11177" s="9" t="e">
        <f>INDEX(#REF!:#REF!,MATCH($D11177,#REF!:#REF!,0),MATCH(#REF!,#REF!:#REF!,0))</f>
        <v>#REF!</v>
      </c>
    </row>
    <row r="11178" spans="1:6" ht="16.5" x14ac:dyDescent="0.3">
      <c r="A11178" s="9" t="s">
        <v>11147</v>
      </c>
      <c r="B11178" s="9" t="s">
        <v>2032</v>
      </c>
      <c r="C11178" s="10">
        <v>45536</v>
      </c>
      <c r="D11178" s="9">
        <v>4085082426</v>
      </c>
      <c r="E11178" s="9" t="e">
        <f>INDEX(#REF!:#REF!,MATCH($D11178,#REF!:#REF!,0),MATCH(#REF!,#REF!:#REF!,0))</f>
        <v>#REF!</v>
      </c>
      <c r="F11178" s="9" t="e">
        <f>INDEX(#REF!:#REF!,MATCH($D11178,#REF!:#REF!,0),MATCH(#REF!,#REF!:#REF!,0))</f>
        <v>#REF!</v>
      </c>
    </row>
    <row r="11179" spans="1:6" ht="16.5" x14ac:dyDescent="0.3">
      <c r="A11179" s="9" t="s">
        <v>11146</v>
      </c>
      <c r="B11179" s="9" t="s">
        <v>2683</v>
      </c>
      <c r="C11179" s="10">
        <v>38438</v>
      </c>
      <c r="D11179" s="9">
        <v>6041314951</v>
      </c>
      <c r="E11179" s="9" t="e">
        <f>INDEX(#REF!:#REF!,MATCH($D11179,#REF!:#REF!,0),MATCH(#REF!,#REF!:#REF!,0))</f>
        <v>#REF!</v>
      </c>
      <c r="F11179" s="9" t="e">
        <f>INDEX(#REF!:#REF!,MATCH($D11179,#REF!:#REF!,0),MATCH(#REF!,#REF!:#REF!,0))</f>
        <v>#REF!</v>
      </c>
    </row>
    <row r="11180" spans="1:6" ht="16.5" x14ac:dyDescent="0.3">
      <c r="A11180" s="9" t="s">
        <v>11145</v>
      </c>
      <c r="B11180" s="9" t="s">
        <v>2544</v>
      </c>
      <c r="C11180" s="10">
        <v>23706</v>
      </c>
      <c r="D11180" s="9">
        <v>471886378</v>
      </c>
      <c r="E11180" s="9" t="e">
        <f>INDEX(#REF!:#REF!,MATCH($D11180,#REF!:#REF!,0),MATCH(#REF!,#REF!:#REF!,0))</f>
        <v>#REF!</v>
      </c>
      <c r="F11180" s="9" t="e">
        <f>INDEX(#REF!:#REF!,MATCH($D11180,#REF!:#REF!,0),MATCH(#REF!,#REF!:#REF!,0))</f>
        <v>#REF!</v>
      </c>
    </row>
    <row r="11181" spans="1:6" ht="16.5" x14ac:dyDescent="0.3">
      <c r="A11181" s="9" t="s">
        <v>11144</v>
      </c>
      <c r="B11181" s="9" t="s">
        <v>2608</v>
      </c>
      <c r="C11181" s="10">
        <v>14065</v>
      </c>
      <c r="D11181" s="9">
        <v>17898579</v>
      </c>
      <c r="E11181" s="9" t="e">
        <f>INDEX(#REF!:#REF!,MATCH($D11181,#REF!:#REF!,0),MATCH(#REF!,#REF!:#REF!,0))</f>
        <v>#REF!</v>
      </c>
      <c r="F11181" s="9" t="e">
        <f>INDEX(#REF!:#REF!,MATCH($D11181,#REF!:#REF!,0),MATCH(#REF!,#REF!:#REF!,0))</f>
        <v>#REF!</v>
      </c>
    </row>
    <row r="11182" spans="1:6" ht="16.5" x14ac:dyDescent="0.3">
      <c r="A11182" s="9" t="s">
        <v>11143</v>
      </c>
      <c r="B11182" s="9" t="s">
        <v>2478</v>
      </c>
      <c r="C11182" s="10">
        <v>25841</v>
      </c>
      <c r="D11182" s="9">
        <v>5241020535</v>
      </c>
      <c r="E11182" s="9" t="e">
        <f>INDEX(#REF!:#REF!,MATCH($D11182,#REF!:#REF!,0),MATCH(#REF!,#REF!:#REF!,0))</f>
        <v>#REF!</v>
      </c>
      <c r="F11182" s="9" t="e">
        <f>INDEX(#REF!:#REF!,MATCH($D11182,#REF!:#REF!,0),MATCH(#REF!,#REF!:#REF!,0))</f>
        <v>#REF!</v>
      </c>
    </row>
    <row r="11183" spans="1:6" ht="16.5" x14ac:dyDescent="0.3">
      <c r="A11183" s="9" t="s">
        <v>11142</v>
      </c>
      <c r="B11183" s="9" t="s">
        <v>3187</v>
      </c>
      <c r="C11183" s="10">
        <v>51316</v>
      </c>
      <c r="D11183" s="9">
        <v>9965847037</v>
      </c>
      <c r="E11183" s="9" t="e">
        <f>INDEX(#REF!:#REF!,MATCH($D11183,#REF!:#REF!,0),MATCH(#REF!,#REF!:#REF!,0))</f>
        <v>#REF!</v>
      </c>
      <c r="F11183" s="9" t="e">
        <f>INDEX(#REF!:#REF!,MATCH($D11183,#REF!:#REF!,0),MATCH(#REF!,#REF!:#REF!,0))</f>
        <v>#REF!</v>
      </c>
    </row>
    <row r="11184" spans="1:6" ht="16.5" x14ac:dyDescent="0.3">
      <c r="A11184" s="9" t="s">
        <v>11141</v>
      </c>
      <c r="B11184" s="9" t="s">
        <v>2241</v>
      </c>
      <c r="C11184" s="10">
        <v>22574</v>
      </c>
      <c r="D11184" s="9">
        <v>7775126329</v>
      </c>
      <c r="E11184" s="9" t="e">
        <f>INDEX(#REF!:#REF!,MATCH($D11184,#REF!:#REF!,0),MATCH(#REF!,#REF!:#REF!,0))</f>
        <v>#REF!</v>
      </c>
      <c r="F11184" s="9" t="e">
        <f>INDEX(#REF!:#REF!,MATCH($D11184,#REF!:#REF!,0),MATCH(#REF!,#REF!:#REF!,0))</f>
        <v>#REF!</v>
      </c>
    </row>
    <row r="11185" spans="1:6" ht="16.5" x14ac:dyDescent="0.3">
      <c r="A11185" s="9" t="s">
        <v>11140</v>
      </c>
      <c r="B11185" s="9" t="s">
        <v>3255</v>
      </c>
      <c r="C11185" s="10">
        <v>34803</v>
      </c>
      <c r="D11185" s="9">
        <v>7783641539</v>
      </c>
      <c r="E11185" s="9" t="e">
        <f>INDEX(#REF!:#REF!,MATCH($D11185,#REF!:#REF!,0),MATCH(#REF!,#REF!:#REF!,0))</f>
        <v>#REF!</v>
      </c>
      <c r="F11185" s="9" t="e">
        <f>INDEX(#REF!:#REF!,MATCH($D11185,#REF!:#REF!,0),MATCH(#REF!,#REF!:#REF!,0))</f>
        <v>#REF!</v>
      </c>
    </row>
    <row r="11186" spans="1:6" ht="16.5" x14ac:dyDescent="0.3">
      <c r="A11186" s="9" t="s">
        <v>11139</v>
      </c>
      <c r="B11186" s="9" t="s">
        <v>3151</v>
      </c>
      <c r="C11186" s="10">
        <v>34534</v>
      </c>
      <c r="D11186" s="9">
        <v>2659144249</v>
      </c>
      <c r="E11186" s="9" t="e">
        <f>INDEX(#REF!:#REF!,MATCH($D11186,#REF!:#REF!,0),MATCH(#REF!,#REF!:#REF!,0))</f>
        <v>#REF!</v>
      </c>
      <c r="F11186" s="9" t="e">
        <f>INDEX(#REF!:#REF!,MATCH($D11186,#REF!:#REF!,0),MATCH(#REF!,#REF!:#REF!,0))</f>
        <v>#REF!</v>
      </c>
    </row>
    <row r="11187" spans="1:6" ht="16.5" x14ac:dyDescent="0.3">
      <c r="A11187" s="9" t="s">
        <v>11138</v>
      </c>
      <c r="B11187" s="9" t="s">
        <v>2721</v>
      </c>
      <c r="C11187" s="10">
        <v>51017</v>
      </c>
      <c r="D11187" s="9">
        <v>1888252693</v>
      </c>
      <c r="E11187" s="9" t="e">
        <f>INDEX(#REF!:#REF!,MATCH($D11187,#REF!:#REF!,0),MATCH(#REF!,#REF!:#REF!,0))</f>
        <v>#REF!</v>
      </c>
      <c r="F11187" s="9" t="e">
        <f>INDEX(#REF!:#REF!,MATCH($D11187,#REF!:#REF!,0),MATCH(#REF!,#REF!:#REF!,0))</f>
        <v>#REF!</v>
      </c>
    </row>
    <row r="11188" spans="1:6" ht="16.5" x14ac:dyDescent="0.3">
      <c r="A11188" s="9" t="s">
        <v>11137</v>
      </c>
      <c r="B11188" s="9" t="s">
        <v>2500</v>
      </c>
      <c r="C11188" s="10">
        <v>57093</v>
      </c>
      <c r="D11188" s="9">
        <v>1502791994</v>
      </c>
      <c r="E11188" s="9" t="e">
        <f>INDEX(#REF!:#REF!,MATCH($D11188,#REF!:#REF!,0),MATCH(#REF!,#REF!:#REF!,0))</f>
        <v>#REF!</v>
      </c>
      <c r="F11188" s="9" t="e">
        <f>INDEX(#REF!:#REF!,MATCH($D11188,#REF!:#REF!,0),MATCH(#REF!,#REF!:#REF!,0))</f>
        <v>#REF!</v>
      </c>
    </row>
    <row r="11189" spans="1:6" ht="16.5" x14ac:dyDescent="0.3">
      <c r="A11189" s="9" t="s">
        <v>11136</v>
      </c>
      <c r="B11189" s="9" t="s">
        <v>2036</v>
      </c>
      <c r="C11189" s="10">
        <v>43596</v>
      </c>
      <c r="D11189" s="9">
        <v>3746690722</v>
      </c>
      <c r="E11189" s="9" t="e">
        <f>INDEX(#REF!:#REF!,MATCH($D11189,#REF!:#REF!,0),MATCH(#REF!,#REF!:#REF!,0))</f>
        <v>#REF!</v>
      </c>
      <c r="F11189" s="9" t="e">
        <f>INDEX(#REF!:#REF!,MATCH($D11189,#REF!:#REF!,0),MATCH(#REF!,#REF!:#REF!,0))</f>
        <v>#REF!</v>
      </c>
    </row>
    <row r="11190" spans="1:6" ht="16.5" x14ac:dyDescent="0.3">
      <c r="A11190" s="9" t="s">
        <v>11135</v>
      </c>
      <c r="B11190" s="9" t="s">
        <v>2406</v>
      </c>
      <c r="C11190" s="10">
        <v>25253</v>
      </c>
      <c r="D11190" s="9">
        <v>8373529241</v>
      </c>
      <c r="E11190" s="9" t="e">
        <f>INDEX(#REF!:#REF!,MATCH($D11190,#REF!:#REF!,0),MATCH(#REF!,#REF!:#REF!,0))</f>
        <v>#REF!</v>
      </c>
      <c r="F11190" s="9" t="e">
        <f>INDEX(#REF!:#REF!,MATCH($D11190,#REF!:#REF!,0),MATCH(#REF!,#REF!:#REF!,0))</f>
        <v>#REF!</v>
      </c>
    </row>
    <row r="11191" spans="1:6" ht="16.5" x14ac:dyDescent="0.3">
      <c r="A11191" s="9" t="s">
        <v>11134</v>
      </c>
      <c r="B11191" s="9" t="s">
        <v>2115</v>
      </c>
      <c r="C11191" s="10">
        <v>58932</v>
      </c>
      <c r="D11191" s="9">
        <v>2307209530</v>
      </c>
      <c r="E11191" s="9" t="e">
        <f>INDEX(#REF!:#REF!,MATCH($D11191,#REF!:#REF!,0),MATCH(#REF!,#REF!:#REF!,0))</f>
        <v>#REF!</v>
      </c>
      <c r="F11191" s="9" t="e">
        <f>INDEX(#REF!:#REF!,MATCH($D11191,#REF!:#REF!,0),MATCH(#REF!,#REF!:#REF!,0))</f>
        <v>#REF!</v>
      </c>
    </row>
    <row r="11192" spans="1:6" ht="16.5" x14ac:dyDescent="0.3">
      <c r="A11192" s="9" t="s">
        <v>11133</v>
      </c>
      <c r="B11192" s="9" t="s">
        <v>2424</v>
      </c>
      <c r="C11192" s="10">
        <v>22499</v>
      </c>
      <c r="D11192" s="9">
        <v>3932861779</v>
      </c>
      <c r="E11192" s="9" t="e">
        <f>INDEX(#REF!:#REF!,MATCH($D11192,#REF!:#REF!,0),MATCH(#REF!,#REF!:#REF!,0))</f>
        <v>#REF!</v>
      </c>
      <c r="F11192" s="9" t="e">
        <f>INDEX(#REF!:#REF!,MATCH($D11192,#REF!:#REF!,0),MATCH(#REF!,#REF!:#REF!,0))</f>
        <v>#REF!</v>
      </c>
    </row>
    <row r="11193" spans="1:6" ht="16.5" x14ac:dyDescent="0.3">
      <c r="A11193" s="9" t="s">
        <v>11132</v>
      </c>
      <c r="B11193" s="9" t="s">
        <v>2142</v>
      </c>
      <c r="C11193" s="10">
        <v>29331</v>
      </c>
      <c r="D11193" s="9">
        <v>977779009</v>
      </c>
      <c r="E11193" s="9" t="e">
        <f>INDEX(#REF!:#REF!,MATCH($D11193,#REF!:#REF!,0),MATCH(#REF!,#REF!:#REF!,0))</f>
        <v>#REF!</v>
      </c>
      <c r="F11193" s="9" t="e">
        <f>INDEX(#REF!:#REF!,MATCH($D11193,#REF!:#REF!,0),MATCH(#REF!,#REF!:#REF!,0))</f>
        <v>#REF!</v>
      </c>
    </row>
    <row r="11194" spans="1:6" ht="16.5" x14ac:dyDescent="0.3">
      <c r="A11194" s="9" t="s">
        <v>11131</v>
      </c>
      <c r="B11194" s="9" t="s">
        <v>3073</v>
      </c>
      <c r="C11194" s="10">
        <v>49548</v>
      </c>
      <c r="D11194" s="9">
        <v>4074728869</v>
      </c>
      <c r="E11194" s="9" t="e">
        <f>INDEX(#REF!:#REF!,MATCH($D11194,#REF!:#REF!,0),MATCH(#REF!,#REF!:#REF!,0))</f>
        <v>#REF!</v>
      </c>
      <c r="F11194" s="9" t="e">
        <f>INDEX(#REF!:#REF!,MATCH($D11194,#REF!:#REF!,0),MATCH(#REF!,#REF!:#REF!,0))</f>
        <v>#REF!</v>
      </c>
    </row>
    <row r="11195" spans="1:6" ht="16.5" x14ac:dyDescent="0.3">
      <c r="A11195" s="9" t="s">
        <v>11130</v>
      </c>
      <c r="B11195" s="9" t="s">
        <v>2445</v>
      </c>
      <c r="C11195" s="10">
        <v>44598</v>
      </c>
      <c r="D11195" s="9">
        <v>9766606919</v>
      </c>
      <c r="E11195" s="9" t="e">
        <f>INDEX(#REF!:#REF!,MATCH($D11195,#REF!:#REF!,0),MATCH(#REF!,#REF!:#REF!,0))</f>
        <v>#REF!</v>
      </c>
      <c r="F11195" s="9" t="e">
        <f>INDEX(#REF!:#REF!,MATCH($D11195,#REF!:#REF!,0),MATCH(#REF!,#REF!:#REF!,0))</f>
        <v>#REF!</v>
      </c>
    </row>
    <row r="11196" spans="1:6" ht="16.5" x14ac:dyDescent="0.3">
      <c r="A11196" s="9" t="s">
        <v>11129</v>
      </c>
      <c r="B11196" s="9" t="s">
        <v>1967</v>
      </c>
      <c r="C11196" s="10">
        <v>53760</v>
      </c>
      <c r="D11196" s="9">
        <v>7670936274</v>
      </c>
      <c r="E11196" s="9" t="e">
        <f>INDEX(#REF!:#REF!,MATCH($D11196,#REF!:#REF!,0),MATCH(#REF!,#REF!:#REF!,0))</f>
        <v>#REF!</v>
      </c>
      <c r="F11196" s="9" t="e">
        <f>INDEX(#REF!:#REF!,MATCH($D11196,#REF!:#REF!,0),MATCH(#REF!,#REF!:#REF!,0))</f>
        <v>#REF!</v>
      </c>
    </row>
    <row r="11197" spans="1:6" ht="16.5" x14ac:dyDescent="0.3">
      <c r="A11197" s="9" t="s">
        <v>11128</v>
      </c>
      <c r="B11197" s="9" t="s">
        <v>2248</v>
      </c>
      <c r="C11197" s="10">
        <v>39749</v>
      </c>
      <c r="D11197" s="9">
        <v>6789106936</v>
      </c>
      <c r="E11197" s="9" t="e">
        <f>INDEX(#REF!:#REF!,MATCH($D11197,#REF!:#REF!,0),MATCH(#REF!,#REF!:#REF!,0))</f>
        <v>#REF!</v>
      </c>
      <c r="F11197" s="9" t="e">
        <f>INDEX(#REF!:#REF!,MATCH($D11197,#REF!:#REF!,0),MATCH(#REF!,#REF!:#REF!,0))</f>
        <v>#REF!</v>
      </c>
    </row>
    <row r="11198" spans="1:6" ht="16.5" x14ac:dyDescent="0.3">
      <c r="A11198" s="9" t="s">
        <v>11127</v>
      </c>
      <c r="B11198" s="9" t="s">
        <v>2459</v>
      </c>
      <c r="C11198" s="10">
        <v>29718</v>
      </c>
      <c r="D11198" s="9">
        <v>6209983448</v>
      </c>
      <c r="E11198" s="9" t="e">
        <f>INDEX(#REF!:#REF!,MATCH($D11198,#REF!:#REF!,0),MATCH(#REF!,#REF!:#REF!,0))</f>
        <v>#REF!</v>
      </c>
      <c r="F11198" s="9" t="e">
        <f>INDEX(#REF!:#REF!,MATCH($D11198,#REF!:#REF!,0),MATCH(#REF!,#REF!:#REF!,0))</f>
        <v>#REF!</v>
      </c>
    </row>
    <row r="11199" spans="1:6" ht="16.5" x14ac:dyDescent="0.3">
      <c r="A11199" s="9" t="s">
        <v>11126</v>
      </c>
      <c r="B11199" s="9" t="s">
        <v>2747</v>
      </c>
      <c r="C11199" s="10">
        <v>20543</v>
      </c>
      <c r="D11199" s="9">
        <v>8694120054</v>
      </c>
      <c r="E11199" s="9" t="e">
        <f>INDEX(#REF!:#REF!,MATCH($D11199,#REF!:#REF!,0),MATCH(#REF!,#REF!:#REF!,0))</f>
        <v>#REF!</v>
      </c>
      <c r="F11199" s="9" t="e">
        <f>INDEX(#REF!:#REF!,MATCH($D11199,#REF!:#REF!,0),MATCH(#REF!,#REF!:#REF!,0))</f>
        <v>#REF!</v>
      </c>
    </row>
    <row r="11200" spans="1:6" ht="16.5" x14ac:dyDescent="0.3">
      <c r="A11200" s="9" t="s">
        <v>11125</v>
      </c>
      <c r="B11200" s="9" t="s">
        <v>2496</v>
      </c>
      <c r="C11200" s="10">
        <v>49287</v>
      </c>
      <c r="D11200" s="9">
        <v>6988089128</v>
      </c>
      <c r="E11200" s="9" t="e">
        <f>INDEX(#REF!:#REF!,MATCH($D11200,#REF!:#REF!,0),MATCH(#REF!,#REF!:#REF!,0))</f>
        <v>#REF!</v>
      </c>
      <c r="F11200" s="9" t="e">
        <f>INDEX(#REF!:#REF!,MATCH($D11200,#REF!:#REF!,0),MATCH(#REF!,#REF!:#REF!,0))</f>
        <v>#REF!</v>
      </c>
    </row>
    <row r="11201" spans="1:6" ht="16.5" x14ac:dyDescent="0.3">
      <c r="A11201" s="9" t="s">
        <v>11124</v>
      </c>
      <c r="B11201" s="9" t="s">
        <v>2021</v>
      </c>
      <c r="C11201" s="10">
        <v>50872</v>
      </c>
      <c r="D11201" s="9">
        <v>7567063646</v>
      </c>
      <c r="E11201" s="9" t="e">
        <f>INDEX(#REF!:#REF!,MATCH($D11201,#REF!:#REF!,0),MATCH(#REF!,#REF!:#REF!,0))</f>
        <v>#REF!</v>
      </c>
      <c r="F11201" s="9" t="e">
        <f>INDEX(#REF!:#REF!,MATCH($D11201,#REF!:#REF!,0),MATCH(#REF!,#REF!:#REF!,0))</f>
        <v>#REF!</v>
      </c>
    </row>
    <row r="11202" spans="1:6" ht="16.5" x14ac:dyDescent="0.3">
      <c r="A11202" s="9" t="s">
        <v>11123</v>
      </c>
      <c r="B11202" s="9" t="s">
        <v>1983</v>
      </c>
      <c r="C11202" s="10">
        <v>31377</v>
      </c>
      <c r="D11202" s="9">
        <v>5828678620</v>
      </c>
      <c r="E11202" s="9" t="e">
        <f>INDEX(#REF!:#REF!,MATCH($D11202,#REF!:#REF!,0),MATCH(#REF!,#REF!:#REF!,0))</f>
        <v>#REF!</v>
      </c>
      <c r="F11202" s="9" t="e">
        <f>INDEX(#REF!:#REF!,MATCH($D11202,#REF!:#REF!,0),MATCH(#REF!,#REF!:#REF!,0))</f>
        <v>#REF!</v>
      </c>
    </row>
    <row r="11203" spans="1:6" ht="16.5" x14ac:dyDescent="0.3">
      <c r="A11203" s="9" t="s">
        <v>11122</v>
      </c>
      <c r="B11203" s="9" t="s">
        <v>2662</v>
      </c>
      <c r="C11203" s="10">
        <v>59405</v>
      </c>
      <c r="D11203" s="9">
        <v>1895483948</v>
      </c>
      <c r="E11203" s="9" t="e">
        <f>INDEX(#REF!:#REF!,MATCH($D11203,#REF!:#REF!,0),MATCH(#REF!,#REF!:#REF!,0))</f>
        <v>#REF!</v>
      </c>
      <c r="F11203" s="9" t="e">
        <f>INDEX(#REF!:#REF!,MATCH($D11203,#REF!:#REF!,0),MATCH(#REF!,#REF!:#REF!,0))</f>
        <v>#REF!</v>
      </c>
    </row>
    <row r="11204" spans="1:6" ht="16.5" x14ac:dyDescent="0.3">
      <c r="A11204" s="9" t="s">
        <v>11121</v>
      </c>
      <c r="B11204" s="9" t="s">
        <v>3309</v>
      </c>
      <c r="C11204" s="10">
        <v>54923</v>
      </c>
      <c r="D11204" s="9">
        <v>2908560011</v>
      </c>
      <c r="E11204" s="9" t="e">
        <f>INDEX(#REF!:#REF!,MATCH($D11204,#REF!:#REF!,0),MATCH(#REF!,#REF!:#REF!,0))</f>
        <v>#REF!</v>
      </c>
      <c r="F11204" s="9" t="e">
        <f>INDEX(#REF!:#REF!,MATCH($D11204,#REF!:#REF!,0),MATCH(#REF!,#REF!:#REF!,0))</f>
        <v>#REF!</v>
      </c>
    </row>
    <row r="11205" spans="1:6" ht="16.5" x14ac:dyDescent="0.3">
      <c r="A11205" s="9" t="s">
        <v>11120</v>
      </c>
      <c r="B11205" s="9" t="s">
        <v>2183</v>
      </c>
      <c r="C11205" s="10">
        <v>54614</v>
      </c>
      <c r="D11205" s="9">
        <v>9726268931</v>
      </c>
      <c r="E11205" s="9" t="e">
        <f>INDEX(#REF!:#REF!,MATCH($D11205,#REF!:#REF!,0),MATCH(#REF!,#REF!:#REF!,0))</f>
        <v>#REF!</v>
      </c>
      <c r="F11205" s="9" t="e">
        <f>INDEX(#REF!:#REF!,MATCH($D11205,#REF!:#REF!,0),MATCH(#REF!,#REF!:#REF!,0))</f>
        <v>#REF!</v>
      </c>
    </row>
    <row r="11206" spans="1:6" ht="16.5" x14ac:dyDescent="0.3">
      <c r="A11206" s="9" t="s">
        <v>11119</v>
      </c>
      <c r="B11206" s="9" t="s">
        <v>3448</v>
      </c>
      <c r="C11206" s="10">
        <v>38521</v>
      </c>
      <c r="D11206" s="9">
        <v>5405945366</v>
      </c>
      <c r="E11206" s="9" t="e">
        <f>INDEX(#REF!:#REF!,MATCH($D11206,#REF!:#REF!,0),MATCH(#REF!,#REF!:#REF!,0))</f>
        <v>#REF!</v>
      </c>
      <c r="F11206" s="9" t="e">
        <f>INDEX(#REF!:#REF!,MATCH($D11206,#REF!:#REF!,0),MATCH(#REF!,#REF!:#REF!,0))</f>
        <v>#REF!</v>
      </c>
    </row>
    <row r="11207" spans="1:6" ht="16.5" x14ac:dyDescent="0.3">
      <c r="A11207" s="9" t="s">
        <v>11118</v>
      </c>
      <c r="B11207" s="9" t="s">
        <v>2248</v>
      </c>
      <c r="C11207" s="10">
        <v>17591</v>
      </c>
      <c r="D11207" s="9">
        <v>209942509</v>
      </c>
      <c r="E11207" s="9" t="e">
        <f>INDEX(#REF!:#REF!,MATCH($D11207,#REF!:#REF!,0),MATCH(#REF!,#REF!:#REF!,0))</f>
        <v>#REF!</v>
      </c>
      <c r="F11207" s="9" t="e">
        <f>INDEX(#REF!:#REF!,MATCH($D11207,#REF!:#REF!,0),MATCH(#REF!,#REF!:#REF!,0))</f>
        <v>#REF!</v>
      </c>
    </row>
    <row r="11208" spans="1:6" ht="16.5" x14ac:dyDescent="0.3">
      <c r="A11208" s="9" t="s">
        <v>11117</v>
      </c>
      <c r="B11208" s="9" t="s">
        <v>2298</v>
      </c>
      <c r="C11208" s="10">
        <v>27102</v>
      </c>
      <c r="D11208" s="9">
        <v>7961231404</v>
      </c>
      <c r="E11208" s="9" t="e">
        <f>INDEX(#REF!:#REF!,MATCH($D11208,#REF!:#REF!,0),MATCH(#REF!,#REF!:#REF!,0))</f>
        <v>#REF!</v>
      </c>
      <c r="F11208" s="9" t="e">
        <f>INDEX(#REF!:#REF!,MATCH($D11208,#REF!:#REF!,0),MATCH(#REF!,#REF!:#REF!,0))</f>
        <v>#REF!</v>
      </c>
    </row>
    <row r="11209" spans="1:6" ht="16.5" x14ac:dyDescent="0.3">
      <c r="A11209" s="9" t="s">
        <v>11116</v>
      </c>
      <c r="B11209" s="9" t="s">
        <v>3800</v>
      </c>
      <c r="C11209" s="10">
        <v>55896</v>
      </c>
      <c r="D11209" s="9">
        <v>6695538166</v>
      </c>
      <c r="E11209" s="9" t="e">
        <f>INDEX(#REF!:#REF!,MATCH($D11209,#REF!:#REF!,0),MATCH(#REF!,#REF!:#REF!,0))</f>
        <v>#REF!</v>
      </c>
      <c r="F11209" s="9" t="e">
        <f>INDEX(#REF!:#REF!,MATCH($D11209,#REF!:#REF!,0),MATCH(#REF!,#REF!:#REF!,0))</f>
        <v>#REF!</v>
      </c>
    </row>
    <row r="11210" spans="1:6" ht="16.5" x14ac:dyDescent="0.3">
      <c r="A11210" s="9" t="s">
        <v>11115</v>
      </c>
      <c r="B11210" s="9" t="s">
        <v>2140</v>
      </c>
      <c r="C11210" s="10">
        <v>55899</v>
      </c>
      <c r="D11210" s="9">
        <v>4984363320</v>
      </c>
      <c r="E11210" s="9" t="e">
        <f>INDEX(#REF!:#REF!,MATCH($D11210,#REF!:#REF!,0),MATCH(#REF!,#REF!:#REF!,0))</f>
        <v>#REF!</v>
      </c>
      <c r="F11210" s="9" t="e">
        <f>INDEX(#REF!:#REF!,MATCH($D11210,#REF!:#REF!,0),MATCH(#REF!,#REF!:#REF!,0))</f>
        <v>#REF!</v>
      </c>
    </row>
    <row r="11211" spans="1:6" ht="16.5" x14ac:dyDescent="0.3">
      <c r="A11211" s="9" t="s">
        <v>11114</v>
      </c>
      <c r="B11211" s="9" t="s">
        <v>2090</v>
      </c>
      <c r="C11211" s="10">
        <v>33428</v>
      </c>
      <c r="D11211" s="9">
        <v>1425230725</v>
      </c>
      <c r="E11211" s="9" t="e">
        <f>INDEX(#REF!:#REF!,MATCH($D11211,#REF!:#REF!,0),MATCH(#REF!,#REF!:#REF!,0))</f>
        <v>#REF!</v>
      </c>
      <c r="F11211" s="9" t="e">
        <f>INDEX(#REF!:#REF!,MATCH($D11211,#REF!:#REF!,0),MATCH(#REF!,#REF!:#REF!,0))</f>
        <v>#REF!</v>
      </c>
    </row>
    <row r="11212" spans="1:6" ht="16.5" x14ac:dyDescent="0.3">
      <c r="A11212" s="9" t="s">
        <v>11113</v>
      </c>
      <c r="B11212" s="9" t="s">
        <v>2198</v>
      </c>
      <c r="C11212" s="10">
        <v>24011</v>
      </c>
      <c r="D11212" s="9">
        <v>4786629839</v>
      </c>
      <c r="E11212" s="9" t="e">
        <f>INDEX(#REF!:#REF!,MATCH($D11212,#REF!:#REF!,0),MATCH(#REF!,#REF!:#REF!,0))</f>
        <v>#REF!</v>
      </c>
      <c r="F11212" s="9" t="e">
        <f>INDEX(#REF!:#REF!,MATCH($D11212,#REF!:#REF!,0),MATCH(#REF!,#REF!:#REF!,0))</f>
        <v>#REF!</v>
      </c>
    </row>
    <row r="11213" spans="1:6" ht="16.5" x14ac:dyDescent="0.3">
      <c r="A11213" s="9" t="s">
        <v>11112</v>
      </c>
      <c r="B11213" s="9" t="s">
        <v>2744</v>
      </c>
      <c r="C11213" s="10">
        <v>15286</v>
      </c>
      <c r="D11213" s="9">
        <v>228985188</v>
      </c>
      <c r="E11213" s="9" t="e">
        <f>INDEX(#REF!:#REF!,MATCH($D11213,#REF!:#REF!,0),MATCH(#REF!,#REF!:#REF!,0))</f>
        <v>#REF!</v>
      </c>
      <c r="F11213" s="9" t="e">
        <f>INDEX(#REF!:#REF!,MATCH($D11213,#REF!:#REF!,0),MATCH(#REF!,#REF!:#REF!,0))</f>
        <v>#REF!</v>
      </c>
    </row>
    <row r="11214" spans="1:6" ht="16.5" x14ac:dyDescent="0.3">
      <c r="A11214" s="9" t="s">
        <v>11111</v>
      </c>
      <c r="B11214" s="9" t="s">
        <v>2412</v>
      </c>
      <c r="C11214" s="10">
        <v>10753</v>
      </c>
      <c r="D11214" s="9">
        <v>9245659313</v>
      </c>
      <c r="E11214" s="9" t="e">
        <f>INDEX(#REF!:#REF!,MATCH($D11214,#REF!:#REF!,0),MATCH(#REF!,#REF!:#REF!,0))</f>
        <v>#REF!</v>
      </c>
      <c r="F11214" s="9" t="e">
        <f>INDEX(#REF!:#REF!,MATCH($D11214,#REF!:#REF!,0),MATCH(#REF!,#REF!:#REF!,0))</f>
        <v>#REF!</v>
      </c>
    </row>
    <row r="11215" spans="1:6" ht="16.5" x14ac:dyDescent="0.3">
      <c r="A11215" s="9" t="s">
        <v>11110</v>
      </c>
      <c r="B11215" s="9" t="s">
        <v>2519</v>
      </c>
      <c r="C11215" s="10">
        <v>10050</v>
      </c>
      <c r="D11215" s="9">
        <v>6819596901</v>
      </c>
      <c r="E11215" s="9" t="e">
        <f>INDEX(#REF!:#REF!,MATCH($D11215,#REF!:#REF!,0),MATCH(#REF!,#REF!:#REF!,0))</f>
        <v>#REF!</v>
      </c>
      <c r="F11215" s="9" t="e">
        <f>INDEX(#REF!:#REF!,MATCH($D11215,#REF!:#REF!,0),MATCH(#REF!,#REF!:#REF!,0))</f>
        <v>#REF!</v>
      </c>
    </row>
    <row r="11216" spans="1:6" ht="16.5" x14ac:dyDescent="0.3">
      <c r="A11216" s="9" t="s">
        <v>11109</v>
      </c>
      <c r="B11216" s="9" t="s">
        <v>2019</v>
      </c>
      <c r="C11216" s="10">
        <v>24276</v>
      </c>
      <c r="D11216" s="9">
        <v>62571575</v>
      </c>
      <c r="E11216" s="9" t="e">
        <f>INDEX(#REF!:#REF!,MATCH($D11216,#REF!:#REF!,0),MATCH(#REF!,#REF!:#REF!,0))</f>
        <v>#REF!</v>
      </c>
      <c r="F11216" s="9" t="e">
        <f>INDEX(#REF!:#REF!,MATCH($D11216,#REF!:#REF!,0),MATCH(#REF!,#REF!:#REF!,0))</f>
        <v>#REF!</v>
      </c>
    </row>
    <row r="11217" spans="1:6" ht="16.5" x14ac:dyDescent="0.3">
      <c r="A11217" s="9" t="s">
        <v>11108</v>
      </c>
      <c r="B11217" s="9" t="s">
        <v>2163</v>
      </c>
      <c r="C11217" s="10">
        <v>49875</v>
      </c>
      <c r="D11217" s="9">
        <v>8482007106</v>
      </c>
      <c r="E11217" s="9" t="e">
        <f>INDEX(#REF!:#REF!,MATCH($D11217,#REF!:#REF!,0),MATCH(#REF!,#REF!:#REF!,0))</f>
        <v>#REF!</v>
      </c>
      <c r="F11217" s="9" t="e">
        <f>INDEX(#REF!:#REF!,MATCH($D11217,#REF!:#REF!,0),MATCH(#REF!,#REF!:#REF!,0))</f>
        <v>#REF!</v>
      </c>
    </row>
    <row r="11218" spans="1:6" ht="16.5" x14ac:dyDescent="0.3">
      <c r="A11218" s="9" t="s">
        <v>11107</v>
      </c>
      <c r="B11218" s="9" t="s">
        <v>3123</v>
      </c>
      <c r="C11218" s="10">
        <v>52760</v>
      </c>
      <c r="D11218" s="9">
        <v>4359854056</v>
      </c>
      <c r="E11218" s="9" t="e">
        <f>INDEX(#REF!:#REF!,MATCH($D11218,#REF!:#REF!,0),MATCH(#REF!,#REF!:#REF!,0))</f>
        <v>#REF!</v>
      </c>
      <c r="F11218" s="9" t="e">
        <f>INDEX(#REF!:#REF!,MATCH($D11218,#REF!:#REF!,0),MATCH(#REF!,#REF!:#REF!,0))</f>
        <v>#REF!</v>
      </c>
    </row>
    <row r="11219" spans="1:6" ht="16.5" x14ac:dyDescent="0.3">
      <c r="A11219" s="9" t="s">
        <v>11106</v>
      </c>
      <c r="B11219" s="9" t="s">
        <v>2087</v>
      </c>
      <c r="C11219" s="10">
        <v>35481</v>
      </c>
      <c r="D11219" s="9">
        <v>3016741628</v>
      </c>
      <c r="E11219" s="9" t="e">
        <f>INDEX(#REF!:#REF!,MATCH($D11219,#REF!:#REF!,0),MATCH(#REF!,#REF!:#REF!,0))</f>
        <v>#REF!</v>
      </c>
      <c r="F11219" s="9" t="e">
        <f>INDEX(#REF!:#REF!,MATCH($D11219,#REF!:#REF!,0),MATCH(#REF!,#REF!:#REF!,0))</f>
        <v>#REF!</v>
      </c>
    </row>
    <row r="11220" spans="1:6" ht="16.5" x14ac:dyDescent="0.3">
      <c r="A11220" s="9" t="s">
        <v>11105</v>
      </c>
      <c r="B11220" s="9" t="s">
        <v>2396</v>
      </c>
      <c r="C11220" s="10">
        <v>36051</v>
      </c>
      <c r="D11220" s="9">
        <v>325547246</v>
      </c>
      <c r="E11220" s="9" t="e">
        <f>INDEX(#REF!:#REF!,MATCH($D11220,#REF!:#REF!,0),MATCH(#REF!,#REF!:#REF!,0))</f>
        <v>#REF!</v>
      </c>
      <c r="F11220" s="9" t="e">
        <f>INDEX(#REF!:#REF!,MATCH($D11220,#REF!:#REF!,0),MATCH(#REF!,#REF!:#REF!,0))</f>
        <v>#REF!</v>
      </c>
    </row>
    <row r="11221" spans="1:6" ht="16.5" x14ac:dyDescent="0.3">
      <c r="A11221" s="9" t="s">
        <v>11104</v>
      </c>
      <c r="B11221" s="9" t="s">
        <v>2878</v>
      </c>
      <c r="C11221" s="10">
        <v>56047</v>
      </c>
      <c r="D11221" s="9">
        <v>5928086253</v>
      </c>
      <c r="E11221" s="9" t="e">
        <f>INDEX(#REF!:#REF!,MATCH($D11221,#REF!:#REF!,0),MATCH(#REF!,#REF!:#REF!,0))</f>
        <v>#REF!</v>
      </c>
      <c r="F11221" s="9" t="e">
        <f>INDEX(#REF!:#REF!,MATCH($D11221,#REF!:#REF!,0),MATCH(#REF!,#REF!:#REF!,0))</f>
        <v>#REF!</v>
      </c>
    </row>
    <row r="11222" spans="1:6" ht="16.5" x14ac:dyDescent="0.3">
      <c r="A11222" s="9" t="s">
        <v>11103</v>
      </c>
      <c r="B11222" s="9" t="s">
        <v>2214</v>
      </c>
      <c r="C11222" s="10">
        <v>33748</v>
      </c>
      <c r="D11222" s="9">
        <v>2307209530</v>
      </c>
      <c r="E11222" s="9" t="e">
        <f>INDEX(#REF!:#REF!,MATCH($D11222,#REF!:#REF!,0),MATCH(#REF!,#REF!:#REF!,0))</f>
        <v>#REF!</v>
      </c>
      <c r="F11222" s="9" t="e">
        <f>INDEX(#REF!:#REF!,MATCH($D11222,#REF!:#REF!,0),MATCH(#REF!,#REF!:#REF!,0))</f>
        <v>#REF!</v>
      </c>
    </row>
    <row r="11223" spans="1:6" ht="16.5" x14ac:dyDescent="0.3">
      <c r="A11223" s="9" t="s">
        <v>11102</v>
      </c>
      <c r="B11223" s="9" t="s">
        <v>2117</v>
      </c>
      <c r="C11223" s="10">
        <v>48862</v>
      </c>
      <c r="D11223" s="9">
        <v>2592292012</v>
      </c>
      <c r="E11223" s="9" t="e">
        <f>INDEX(#REF!:#REF!,MATCH($D11223,#REF!:#REF!,0),MATCH(#REF!,#REF!:#REF!,0))</f>
        <v>#REF!</v>
      </c>
      <c r="F11223" s="9" t="e">
        <f>INDEX(#REF!:#REF!,MATCH($D11223,#REF!:#REF!,0),MATCH(#REF!,#REF!:#REF!,0))</f>
        <v>#REF!</v>
      </c>
    </row>
    <row r="11224" spans="1:6" ht="16.5" x14ac:dyDescent="0.3">
      <c r="A11224" s="9" t="s">
        <v>11101</v>
      </c>
      <c r="B11224" s="9" t="s">
        <v>2073</v>
      </c>
      <c r="C11224" s="10">
        <v>31230</v>
      </c>
      <c r="D11224" s="9">
        <v>8238030943</v>
      </c>
      <c r="E11224" s="9" t="e">
        <f>INDEX(#REF!:#REF!,MATCH($D11224,#REF!:#REF!,0),MATCH(#REF!,#REF!:#REF!,0))</f>
        <v>#REF!</v>
      </c>
      <c r="F11224" s="9" t="e">
        <f>INDEX(#REF!:#REF!,MATCH($D11224,#REF!:#REF!,0),MATCH(#REF!,#REF!:#REF!,0))</f>
        <v>#REF!</v>
      </c>
    </row>
    <row r="11225" spans="1:6" ht="16.5" x14ac:dyDescent="0.3">
      <c r="A11225" s="9" t="s">
        <v>11100</v>
      </c>
      <c r="B11225" s="9" t="s">
        <v>3841</v>
      </c>
      <c r="C11225" s="10">
        <v>17113</v>
      </c>
      <c r="D11225" s="9">
        <v>3129526900</v>
      </c>
      <c r="E11225" s="9" t="e">
        <f>INDEX(#REF!:#REF!,MATCH($D11225,#REF!:#REF!,0),MATCH(#REF!,#REF!:#REF!,0))</f>
        <v>#REF!</v>
      </c>
      <c r="F11225" s="9" t="e">
        <f>INDEX(#REF!:#REF!,MATCH($D11225,#REF!:#REF!,0),MATCH(#REF!,#REF!:#REF!,0))</f>
        <v>#REF!</v>
      </c>
    </row>
    <row r="11226" spans="1:6" ht="16.5" x14ac:dyDescent="0.3">
      <c r="A11226" s="9" t="s">
        <v>11099</v>
      </c>
      <c r="B11226" s="9" t="s">
        <v>2671</v>
      </c>
      <c r="C11226" s="10">
        <v>48487</v>
      </c>
      <c r="D11226" s="9">
        <v>1657097021</v>
      </c>
      <c r="E11226" s="9" t="e">
        <f>INDEX(#REF!:#REF!,MATCH($D11226,#REF!:#REF!,0),MATCH(#REF!,#REF!:#REF!,0))</f>
        <v>#REF!</v>
      </c>
      <c r="F11226" s="9" t="e">
        <f>INDEX(#REF!:#REF!,MATCH($D11226,#REF!:#REF!,0),MATCH(#REF!,#REF!:#REF!,0))</f>
        <v>#REF!</v>
      </c>
    </row>
    <row r="11227" spans="1:6" ht="16.5" x14ac:dyDescent="0.3">
      <c r="A11227" s="9" t="s">
        <v>11098</v>
      </c>
      <c r="B11227" s="9" t="s">
        <v>2478</v>
      </c>
      <c r="C11227" s="10">
        <v>53020</v>
      </c>
      <c r="D11227" s="9">
        <v>9545462825</v>
      </c>
      <c r="E11227" s="9" t="e">
        <f>INDEX(#REF!:#REF!,MATCH($D11227,#REF!:#REF!,0),MATCH(#REF!,#REF!:#REF!,0))</f>
        <v>#REF!</v>
      </c>
      <c r="F11227" s="9" t="e">
        <f>INDEX(#REF!:#REF!,MATCH($D11227,#REF!:#REF!,0),MATCH(#REF!,#REF!:#REF!,0))</f>
        <v>#REF!</v>
      </c>
    </row>
    <row r="11228" spans="1:6" ht="16.5" x14ac:dyDescent="0.3">
      <c r="A11228" s="9" t="s">
        <v>11097</v>
      </c>
      <c r="B11228" s="9" t="s">
        <v>1951</v>
      </c>
      <c r="C11228" s="10">
        <v>35414</v>
      </c>
      <c r="D11228" s="9">
        <v>4768254810</v>
      </c>
      <c r="E11228" s="9" t="e">
        <f>INDEX(#REF!:#REF!,MATCH($D11228,#REF!:#REF!,0),MATCH(#REF!,#REF!:#REF!,0))</f>
        <v>#REF!</v>
      </c>
      <c r="F11228" s="9" t="e">
        <f>INDEX(#REF!:#REF!,MATCH($D11228,#REF!:#REF!,0),MATCH(#REF!,#REF!:#REF!,0))</f>
        <v>#REF!</v>
      </c>
    </row>
    <row r="11229" spans="1:6" ht="16.5" x14ac:dyDescent="0.3">
      <c r="A11229" s="9" t="s">
        <v>11096</v>
      </c>
      <c r="B11229" s="9" t="s">
        <v>2075</v>
      </c>
      <c r="C11229" s="10">
        <v>38135</v>
      </c>
      <c r="D11229" s="9">
        <v>76572129</v>
      </c>
      <c r="E11229" s="9" t="e">
        <f>INDEX(#REF!:#REF!,MATCH($D11229,#REF!:#REF!,0),MATCH(#REF!,#REF!:#REF!,0))</f>
        <v>#REF!</v>
      </c>
      <c r="F11229" s="9" t="e">
        <f>INDEX(#REF!:#REF!,MATCH($D11229,#REF!:#REF!,0),MATCH(#REF!,#REF!:#REF!,0))</f>
        <v>#REF!</v>
      </c>
    </row>
    <row r="11230" spans="1:6" ht="16.5" x14ac:dyDescent="0.3">
      <c r="A11230" s="9" t="s">
        <v>11095</v>
      </c>
      <c r="B11230" s="9" t="s">
        <v>2431</v>
      </c>
      <c r="C11230" s="10">
        <v>46302</v>
      </c>
      <c r="D11230" s="9">
        <v>2426144645</v>
      </c>
      <c r="E11230" s="9" t="e">
        <f>INDEX(#REF!:#REF!,MATCH($D11230,#REF!:#REF!,0),MATCH(#REF!,#REF!:#REF!,0))</f>
        <v>#REF!</v>
      </c>
      <c r="F11230" s="9" t="e">
        <f>INDEX(#REF!:#REF!,MATCH($D11230,#REF!:#REF!,0),MATCH(#REF!,#REF!:#REF!,0))</f>
        <v>#REF!</v>
      </c>
    </row>
    <row r="11231" spans="1:6" ht="16.5" x14ac:dyDescent="0.3">
      <c r="A11231" s="9" t="s">
        <v>11094</v>
      </c>
      <c r="B11231" s="9" t="s">
        <v>2528</v>
      </c>
      <c r="C11231" s="10">
        <v>28039</v>
      </c>
      <c r="D11231" s="9">
        <v>8519669638</v>
      </c>
      <c r="E11231" s="9" t="e">
        <f>INDEX(#REF!:#REF!,MATCH($D11231,#REF!:#REF!,0),MATCH(#REF!,#REF!:#REF!,0))</f>
        <v>#REF!</v>
      </c>
      <c r="F11231" s="9" t="e">
        <f>INDEX(#REF!:#REF!,MATCH($D11231,#REF!:#REF!,0),MATCH(#REF!,#REF!:#REF!,0))</f>
        <v>#REF!</v>
      </c>
    </row>
    <row r="11232" spans="1:6" ht="16.5" x14ac:dyDescent="0.3">
      <c r="A11232" s="9" t="s">
        <v>11093</v>
      </c>
      <c r="B11232" s="9" t="s">
        <v>2675</v>
      </c>
      <c r="C11232" s="10">
        <v>18686</v>
      </c>
      <c r="D11232" s="9">
        <v>4453705328</v>
      </c>
      <c r="E11232" s="9" t="e">
        <f>INDEX(#REF!:#REF!,MATCH($D11232,#REF!:#REF!,0),MATCH(#REF!,#REF!:#REF!,0))</f>
        <v>#REF!</v>
      </c>
      <c r="F11232" s="9" t="e">
        <f>INDEX(#REF!:#REF!,MATCH($D11232,#REF!:#REF!,0),MATCH(#REF!,#REF!:#REF!,0))</f>
        <v>#REF!</v>
      </c>
    </row>
    <row r="11233" spans="1:6" ht="16.5" x14ac:dyDescent="0.3">
      <c r="A11233" s="9" t="s">
        <v>11092</v>
      </c>
      <c r="B11233" s="9" t="s">
        <v>2564</v>
      </c>
      <c r="C11233" s="10">
        <v>20477</v>
      </c>
      <c r="D11233" s="9">
        <v>5907724676</v>
      </c>
      <c r="E11233" s="9" t="e">
        <f>INDEX(#REF!:#REF!,MATCH($D11233,#REF!:#REF!,0),MATCH(#REF!,#REF!:#REF!,0))</f>
        <v>#REF!</v>
      </c>
      <c r="F11233" s="9" t="e">
        <f>INDEX(#REF!:#REF!,MATCH($D11233,#REF!:#REF!,0),MATCH(#REF!,#REF!:#REF!,0))</f>
        <v>#REF!</v>
      </c>
    </row>
    <row r="11234" spans="1:6" ht="16.5" x14ac:dyDescent="0.3">
      <c r="A11234" s="9" t="s">
        <v>11091</v>
      </c>
      <c r="B11234" s="9" t="s">
        <v>2465</v>
      </c>
      <c r="C11234" s="10">
        <v>59467</v>
      </c>
      <c r="D11234" s="9">
        <v>1892125439</v>
      </c>
      <c r="E11234" s="9" t="e">
        <f>INDEX(#REF!:#REF!,MATCH($D11234,#REF!:#REF!,0),MATCH(#REF!,#REF!:#REF!,0))</f>
        <v>#REF!</v>
      </c>
      <c r="F11234" s="9" t="e">
        <f>INDEX(#REF!:#REF!,MATCH($D11234,#REF!:#REF!,0),MATCH(#REF!,#REF!:#REF!,0))</f>
        <v>#REF!</v>
      </c>
    </row>
    <row r="11235" spans="1:6" ht="16.5" x14ac:dyDescent="0.3">
      <c r="A11235" s="9" t="s">
        <v>11090</v>
      </c>
      <c r="B11235" s="9" t="s">
        <v>2474</v>
      </c>
      <c r="C11235" s="10">
        <v>23692</v>
      </c>
      <c r="D11235" s="9">
        <v>8044612831</v>
      </c>
      <c r="E11235" s="9" t="e">
        <f>INDEX(#REF!:#REF!,MATCH($D11235,#REF!:#REF!,0),MATCH(#REF!,#REF!:#REF!,0))</f>
        <v>#REF!</v>
      </c>
      <c r="F11235" s="9" t="e">
        <f>INDEX(#REF!:#REF!,MATCH($D11235,#REF!:#REF!,0),MATCH(#REF!,#REF!:#REF!,0))</f>
        <v>#REF!</v>
      </c>
    </row>
    <row r="11236" spans="1:6" ht="16.5" x14ac:dyDescent="0.3">
      <c r="A11236" s="9" t="s">
        <v>11089</v>
      </c>
      <c r="B11236" s="9" t="s">
        <v>2302</v>
      </c>
      <c r="C11236" s="10">
        <v>36864</v>
      </c>
      <c r="D11236" s="9">
        <v>5837501576</v>
      </c>
      <c r="E11236" s="9" t="e">
        <f>INDEX(#REF!:#REF!,MATCH($D11236,#REF!:#REF!,0),MATCH(#REF!,#REF!:#REF!,0))</f>
        <v>#REF!</v>
      </c>
      <c r="F11236" s="9" t="e">
        <f>INDEX(#REF!:#REF!,MATCH($D11236,#REF!:#REF!,0),MATCH(#REF!,#REF!:#REF!,0))</f>
        <v>#REF!</v>
      </c>
    </row>
    <row r="11237" spans="1:6" ht="16.5" x14ac:dyDescent="0.3">
      <c r="A11237" s="9" t="s">
        <v>11088</v>
      </c>
      <c r="B11237" s="9" t="s">
        <v>2608</v>
      </c>
      <c r="C11237" s="10">
        <v>41032</v>
      </c>
      <c r="D11237" s="9">
        <v>5603002824</v>
      </c>
      <c r="E11237" s="9" t="e">
        <f>INDEX(#REF!:#REF!,MATCH($D11237,#REF!:#REF!,0),MATCH(#REF!,#REF!:#REF!,0))</f>
        <v>#REF!</v>
      </c>
      <c r="F11237" s="9" t="e">
        <f>INDEX(#REF!:#REF!,MATCH($D11237,#REF!:#REF!,0),MATCH(#REF!,#REF!:#REF!,0))</f>
        <v>#REF!</v>
      </c>
    </row>
    <row r="11238" spans="1:6" ht="16.5" x14ac:dyDescent="0.3">
      <c r="A11238" s="9" t="s">
        <v>11087</v>
      </c>
      <c r="B11238" s="9" t="s">
        <v>2083</v>
      </c>
      <c r="C11238" s="10">
        <v>49642</v>
      </c>
      <c r="D11238" s="9">
        <v>1888252693</v>
      </c>
      <c r="E11238" s="9" t="e">
        <f>INDEX(#REF!:#REF!,MATCH($D11238,#REF!:#REF!,0),MATCH(#REF!,#REF!:#REF!,0))</f>
        <v>#REF!</v>
      </c>
      <c r="F11238" s="9" t="e">
        <f>INDEX(#REF!:#REF!,MATCH($D11238,#REF!:#REF!,0),MATCH(#REF!,#REF!:#REF!,0))</f>
        <v>#REF!</v>
      </c>
    </row>
    <row r="11239" spans="1:6" ht="16.5" x14ac:dyDescent="0.3">
      <c r="A11239" s="9" t="s">
        <v>11086</v>
      </c>
      <c r="B11239" s="9" t="s">
        <v>2615</v>
      </c>
      <c r="C11239" s="10">
        <v>49956</v>
      </c>
      <c r="D11239" s="9">
        <v>7912639675</v>
      </c>
      <c r="E11239" s="9" t="e">
        <f>INDEX(#REF!:#REF!,MATCH($D11239,#REF!:#REF!,0),MATCH(#REF!,#REF!:#REF!,0))</f>
        <v>#REF!</v>
      </c>
      <c r="F11239" s="9" t="e">
        <f>INDEX(#REF!:#REF!,MATCH($D11239,#REF!:#REF!,0),MATCH(#REF!,#REF!:#REF!,0))</f>
        <v>#REF!</v>
      </c>
    </row>
    <row r="11240" spans="1:6" ht="16.5" x14ac:dyDescent="0.3">
      <c r="A11240" s="9" t="s">
        <v>11085</v>
      </c>
      <c r="B11240" s="9" t="s">
        <v>1951</v>
      </c>
      <c r="C11240" s="10">
        <v>13120</v>
      </c>
      <c r="D11240" s="9">
        <v>3219526055</v>
      </c>
      <c r="E11240" s="9" t="e">
        <f>INDEX(#REF!:#REF!,MATCH($D11240,#REF!:#REF!,0),MATCH(#REF!,#REF!:#REF!,0))</f>
        <v>#REF!</v>
      </c>
      <c r="F11240" s="9" t="e">
        <f>INDEX(#REF!:#REF!,MATCH($D11240,#REF!:#REF!,0),MATCH(#REF!,#REF!:#REF!,0))</f>
        <v>#REF!</v>
      </c>
    </row>
    <row r="11241" spans="1:6" ht="16.5" x14ac:dyDescent="0.3">
      <c r="A11241" s="9" t="s">
        <v>11084</v>
      </c>
      <c r="B11241" s="9" t="s">
        <v>2544</v>
      </c>
      <c r="C11241" s="10">
        <v>47195</v>
      </c>
      <c r="D11241" s="9">
        <v>8256403403</v>
      </c>
      <c r="E11241" s="9" t="e">
        <f>INDEX(#REF!:#REF!,MATCH($D11241,#REF!:#REF!,0),MATCH(#REF!,#REF!:#REF!,0))</f>
        <v>#REF!</v>
      </c>
      <c r="F11241" s="9" t="e">
        <f>INDEX(#REF!:#REF!,MATCH($D11241,#REF!:#REF!,0),MATCH(#REF!,#REF!:#REF!,0))</f>
        <v>#REF!</v>
      </c>
    </row>
    <row r="11242" spans="1:6" ht="16.5" x14ac:dyDescent="0.3">
      <c r="A11242" s="9" t="s">
        <v>11083</v>
      </c>
      <c r="B11242" s="9" t="s">
        <v>1977</v>
      </c>
      <c r="C11242" s="10">
        <v>19063</v>
      </c>
      <c r="D11242" s="9">
        <v>6364724701</v>
      </c>
      <c r="E11242" s="9" t="e">
        <f>INDEX(#REF!:#REF!,MATCH($D11242,#REF!:#REF!,0),MATCH(#REF!,#REF!:#REF!,0))</f>
        <v>#REF!</v>
      </c>
      <c r="F11242" s="9" t="e">
        <f>INDEX(#REF!:#REF!,MATCH($D11242,#REF!:#REF!,0),MATCH(#REF!,#REF!:#REF!,0))</f>
        <v>#REF!</v>
      </c>
    </row>
    <row r="11243" spans="1:6" ht="16.5" x14ac:dyDescent="0.3">
      <c r="A11243" s="9" t="s">
        <v>11082</v>
      </c>
      <c r="B11243" s="9" t="s">
        <v>2021</v>
      </c>
      <c r="C11243" s="10">
        <v>12231</v>
      </c>
      <c r="D11243" s="9">
        <v>2873915978</v>
      </c>
      <c r="E11243" s="9" t="e">
        <f>INDEX(#REF!:#REF!,MATCH($D11243,#REF!:#REF!,0),MATCH(#REF!,#REF!:#REF!,0))</f>
        <v>#REF!</v>
      </c>
      <c r="F11243" s="9" t="e">
        <f>INDEX(#REF!:#REF!,MATCH($D11243,#REF!:#REF!,0),MATCH(#REF!,#REF!:#REF!,0))</f>
        <v>#REF!</v>
      </c>
    </row>
    <row r="11244" spans="1:6" ht="16.5" x14ac:dyDescent="0.3">
      <c r="A11244" s="9" t="s">
        <v>11081</v>
      </c>
      <c r="B11244" s="9" t="s">
        <v>2366</v>
      </c>
      <c r="C11244" s="10">
        <v>55064</v>
      </c>
      <c r="D11244" s="9">
        <v>1062607929</v>
      </c>
      <c r="E11244" s="9" t="e">
        <f>INDEX(#REF!:#REF!,MATCH($D11244,#REF!:#REF!,0),MATCH(#REF!,#REF!:#REF!,0))</f>
        <v>#REF!</v>
      </c>
      <c r="F11244" s="9" t="e">
        <f>INDEX(#REF!:#REF!,MATCH($D11244,#REF!:#REF!,0),MATCH(#REF!,#REF!:#REF!,0))</f>
        <v>#REF!</v>
      </c>
    </row>
    <row r="11245" spans="1:6" ht="16.5" x14ac:dyDescent="0.3">
      <c r="A11245" s="9" t="s">
        <v>11080</v>
      </c>
      <c r="B11245" s="9" t="s">
        <v>2144</v>
      </c>
      <c r="C11245" s="10">
        <v>18598</v>
      </c>
      <c r="D11245" s="9">
        <v>2128813026</v>
      </c>
      <c r="E11245" s="9" t="e">
        <f>INDEX(#REF!:#REF!,MATCH($D11245,#REF!:#REF!,0),MATCH(#REF!,#REF!:#REF!,0))</f>
        <v>#REF!</v>
      </c>
      <c r="F11245" s="9" t="e">
        <f>INDEX(#REF!:#REF!,MATCH($D11245,#REF!:#REF!,0),MATCH(#REF!,#REF!:#REF!,0))</f>
        <v>#REF!</v>
      </c>
    </row>
    <row r="11246" spans="1:6" ht="16.5" x14ac:dyDescent="0.3">
      <c r="A11246" s="9" t="s">
        <v>11079</v>
      </c>
      <c r="B11246" s="9" t="s">
        <v>2293</v>
      </c>
      <c r="C11246" s="10">
        <v>49200</v>
      </c>
      <c r="D11246" s="9">
        <v>1442784075</v>
      </c>
      <c r="E11246" s="9" t="e">
        <f>INDEX(#REF!:#REF!,MATCH($D11246,#REF!:#REF!,0),MATCH(#REF!,#REF!:#REF!,0))</f>
        <v>#REF!</v>
      </c>
      <c r="F11246" s="9" t="e">
        <f>INDEX(#REF!:#REF!,MATCH($D11246,#REF!:#REF!,0),MATCH(#REF!,#REF!:#REF!,0))</f>
        <v>#REF!</v>
      </c>
    </row>
    <row r="11247" spans="1:6" ht="16.5" x14ac:dyDescent="0.3">
      <c r="A11247" s="9" t="s">
        <v>11078</v>
      </c>
      <c r="B11247" s="9" t="s">
        <v>2392</v>
      </c>
      <c r="C11247" s="10">
        <v>12701</v>
      </c>
      <c r="D11247" s="9">
        <v>5779075530</v>
      </c>
      <c r="E11247" s="9" t="e">
        <f>INDEX(#REF!:#REF!,MATCH($D11247,#REF!:#REF!,0),MATCH(#REF!,#REF!:#REF!,0))</f>
        <v>#REF!</v>
      </c>
      <c r="F11247" s="9" t="e">
        <f>INDEX(#REF!:#REF!,MATCH($D11247,#REF!:#REF!,0),MATCH(#REF!,#REF!:#REF!,0))</f>
        <v>#REF!</v>
      </c>
    </row>
    <row r="11248" spans="1:6" ht="16.5" x14ac:dyDescent="0.3">
      <c r="A11248" s="9" t="s">
        <v>11077</v>
      </c>
      <c r="B11248" s="9" t="s">
        <v>2366</v>
      </c>
      <c r="C11248" s="10">
        <v>15095</v>
      </c>
      <c r="D11248" s="9">
        <v>4487905370</v>
      </c>
      <c r="E11248" s="9" t="e">
        <f>INDEX(#REF!:#REF!,MATCH($D11248,#REF!:#REF!,0),MATCH(#REF!,#REF!:#REF!,0))</f>
        <v>#REF!</v>
      </c>
      <c r="F11248" s="9" t="e">
        <f>INDEX(#REF!:#REF!,MATCH($D11248,#REF!:#REF!,0),MATCH(#REF!,#REF!:#REF!,0))</f>
        <v>#REF!</v>
      </c>
    </row>
    <row r="11249" spans="1:6" ht="16.5" x14ac:dyDescent="0.3">
      <c r="A11249" s="9" t="s">
        <v>11076</v>
      </c>
      <c r="B11249" s="9" t="s">
        <v>2757</v>
      </c>
      <c r="C11249" s="10">
        <v>52754</v>
      </c>
      <c r="D11249" s="9">
        <v>8162941088</v>
      </c>
      <c r="E11249" s="9" t="e">
        <f>INDEX(#REF!:#REF!,MATCH($D11249,#REF!:#REF!,0),MATCH(#REF!,#REF!:#REF!,0))</f>
        <v>#REF!</v>
      </c>
      <c r="F11249" s="9" t="e">
        <f>INDEX(#REF!:#REF!,MATCH($D11249,#REF!:#REF!,0),MATCH(#REF!,#REF!:#REF!,0))</f>
        <v>#REF!</v>
      </c>
    </row>
    <row r="11250" spans="1:6" ht="16.5" x14ac:dyDescent="0.3">
      <c r="A11250" s="9" t="s">
        <v>11075</v>
      </c>
      <c r="B11250" s="9" t="s">
        <v>2472</v>
      </c>
      <c r="C11250" s="10">
        <v>24987</v>
      </c>
      <c r="D11250" s="9">
        <v>5929508313</v>
      </c>
      <c r="E11250" s="9" t="e">
        <f>INDEX(#REF!:#REF!,MATCH($D11250,#REF!:#REF!,0),MATCH(#REF!,#REF!:#REF!,0))</f>
        <v>#REF!</v>
      </c>
      <c r="F11250" s="9" t="e">
        <f>INDEX(#REF!:#REF!,MATCH($D11250,#REF!:#REF!,0),MATCH(#REF!,#REF!:#REF!,0))</f>
        <v>#REF!</v>
      </c>
    </row>
    <row r="11251" spans="1:6" ht="16.5" x14ac:dyDescent="0.3">
      <c r="A11251" s="9" t="s">
        <v>11074</v>
      </c>
      <c r="B11251" s="9" t="s">
        <v>2269</v>
      </c>
      <c r="C11251" s="10">
        <v>31824</v>
      </c>
      <c r="D11251" s="9">
        <v>4409014943</v>
      </c>
      <c r="E11251" s="9" t="e">
        <f>INDEX(#REF!:#REF!,MATCH($D11251,#REF!:#REF!,0),MATCH(#REF!,#REF!:#REF!,0))</f>
        <v>#REF!</v>
      </c>
      <c r="F11251" s="9" t="e">
        <f>INDEX(#REF!:#REF!,MATCH($D11251,#REF!:#REF!,0),MATCH(#REF!,#REF!:#REF!,0))</f>
        <v>#REF!</v>
      </c>
    </row>
    <row r="11252" spans="1:6" ht="16.5" x14ac:dyDescent="0.3">
      <c r="A11252" s="9" t="s">
        <v>11073</v>
      </c>
      <c r="B11252" s="9" t="s">
        <v>2428</v>
      </c>
      <c r="C11252" s="10">
        <v>54005</v>
      </c>
      <c r="D11252" s="9">
        <v>5209112160</v>
      </c>
      <c r="E11252" s="9" t="e">
        <f>INDEX(#REF!:#REF!,MATCH($D11252,#REF!:#REF!,0),MATCH(#REF!,#REF!:#REF!,0))</f>
        <v>#REF!</v>
      </c>
      <c r="F11252" s="9" t="e">
        <f>INDEX(#REF!:#REF!,MATCH($D11252,#REF!:#REF!,0),MATCH(#REF!,#REF!:#REF!,0))</f>
        <v>#REF!</v>
      </c>
    </row>
    <row r="11253" spans="1:6" ht="16.5" x14ac:dyDescent="0.3">
      <c r="A11253" s="9" t="s">
        <v>11072</v>
      </c>
      <c r="B11253" s="9" t="s">
        <v>2647</v>
      </c>
      <c r="C11253" s="10">
        <v>45036</v>
      </c>
      <c r="D11253" s="9">
        <v>8718856853</v>
      </c>
      <c r="E11253" s="9" t="e">
        <f>INDEX(#REF!:#REF!,MATCH($D11253,#REF!:#REF!,0),MATCH(#REF!,#REF!:#REF!,0))</f>
        <v>#REF!</v>
      </c>
      <c r="F11253" s="9" t="e">
        <f>INDEX(#REF!:#REF!,MATCH($D11253,#REF!:#REF!,0),MATCH(#REF!,#REF!:#REF!,0))</f>
        <v>#REF!</v>
      </c>
    </row>
    <row r="11254" spans="1:6" ht="16.5" x14ac:dyDescent="0.3">
      <c r="A11254" s="9" t="s">
        <v>11071</v>
      </c>
      <c r="B11254" s="9" t="s">
        <v>1971</v>
      </c>
      <c r="C11254" s="10">
        <v>18281</v>
      </c>
      <c r="D11254" s="9">
        <v>1659448174</v>
      </c>
      <c r="E11254" s="9" t="e">
        <f>INDEX(#REF!:#REF!,MATCH($D11254,#REF!:#REF!,0),MATCH(#REF!,#REF!:#REF!,0))</f>
        <v>#REF!</v>
      </c>
      <c r="F11254" s="9" t="e">
        <f>INDEX(#REF!:#REF!,MATCH($D11254,#REF!:#REF!,0),MATCH(#REF!,#REF!:#REF!,0))</f>
        <v>#REF!</v>
      </c>
    </row>
    <row r="11255" spans="1:6" ht="16.5" x14ac:dyDescent="0.3">
      <c r="A11255" s="9" t="s">
        <v>11070</v>
      </c>
      <c r="B11255" s="9" t="s">
        <v>3049</v>
      </c>
      <c r="C11255" s="10">
        <v>45185</v>
      </c>
      <c r="D11255" s="9">
        <v>1081492333</v>
      </c>
      <c r="E11255" s="9" t="e">
        <f>INDEX(#REF!:#REF!,MATCH($D11255,#REF!:#REF!,0),MATCH(#REF!,#REF!:#REF!,0))</f>
        <v>#REF!</v>
      </c>
      <c r="F11255" s="9" t="e">
        <f>INDEX(#REF!:#REF!,MATCH($D11255,#REF!:#REF!,0),MATCH(#REF!,#REF!:#REF!,0))</f>
        <v>#REF!</v>
      </c>
    </row>
    <row r="11256" spans="1:6" ht="16.5" x14ac:dyDescent="0.3">
      <c r="A11256" s="9" t="s">
        <v>11069</v>
      </c>
      <c r="B11256" s="9" t="s">
        <v>2351</v>
      </c>
      <c r="C11256" s="10">
        <v>30524</v>
      </c>
      <c r="D11256" s="9">
        <v>3507341514</v>
      </c>
      <c r="E11256" s="9" t="e">
        <f>INDEX(#REF!:#REF!,MATCH($D11256,#REF!:#REF!,0),MATCH(#REF!,#REF!:#REF!,0))</f>
        <v>#REF!</v>
      </c>
      <c r="F11256" s="9" t="e">
        <f>INDEX(#REF!:#REF!,MATCH($D11256,#REF!:#REF!,0),MATCH(#REF!,#REF!:#REF!,0))</f>
        <v>#REF!</v>
      </c>
    </row>
    <row r="11257" spans="1:6" ht="16.5" x14ac:dyDescent="0.3">
      <c r="A11257" s="9" t="s">
        <v>11068</v>
      </c>
      <c r="B11257" s="9" t="s">
        <v>2056</v>
      </c>
      <c r="C11257" s="10">
        <v>10285</v>
      </c>
      <c r="D11257" s="9">
        <v>4698538416</v>
      </c>
      <c r="E11257" s="9" t="e">
        <f>INDEX(#REF!:#REF!,MATCH($D11257,#REF!:#REF!,0),MATCH(#REF!,#REF!:#REF!,0))</f>
        <v>#REF!</v>
      </c>
      <c r="F11257" s="9" t="e">
        <f>INDEX(#REF!:#REF!,MATCH($D11257,#REF!:#REF!,0),MATCH(#REF!,#REF!:#REF!,0))</f>
        <v>#REF!</v>
      </c>
    </row>
    <row r="11258" spans="1:6" ht="16.5" x14ac:dyDescent="0.3">
      <c r="A11258" s="9" t="s">
        <v>11067</v>
      </c>
      <c r="B11258" s="9" t="s">
        <v>2112</v>
      </c>
      <c r="C11258" s="10">
        <v>20581</v>
      </c>
      <c r="D11258" s="9">
        <v>1518783783</v>
      </c>
      <c r="E11258" s="9" t="e">
        <f>INDEX(#REF!:#REF!,MATCH($D11258,#REF!:#REF!,0),MATCH(#REF!,#REF!:#REF!,0))</f>
        <v>#REF!</v>
      </c>
      <c r="F11258" s="9" t="e">
        <f>INDEX(#REF!:#REF!,MATCH($D11258,#REF!:#REF!,0),MATCH(#REF!,#REF!:#REF!,0))</f>
        <v>#REF!</v>
      </c>
    </row>
    <row r="11259" spans="1:6" ht="16.5" x14ac:dyDescent="0.3">
      <c r="A11259" s="9" t="s">
        <v>11066</v>
      </c>
      <c r="B11259" s="9" t="s">
        <v>2286</v>
      </c>
      <c r="C11259" s="10">
        <v>40789</v>
      </c>
      <c r="D11259" s="9">
        <v>2185059785</v>
      </c>
      <c r="E11259" s="9" t="e">
        <f>INDEX(#REF!:#REF!,MATCH($D11259,#REF!:#REF!,0),MATCH(#REF!,#REF!:#REF!,0))</f>
        <v>#REF!</v>
      </c>
      <c r="F11259" s="9" t="e">
        <f>INDEX(#REF!:#REF!,MATCH($D11259,#REF!:#REF!,0),MATCH(#REF!,#REF!:#REF!,0))</f>
        <v>#REF!</v>
      </c>
    </row>
    <row r="11260" spans="1:6" ht="16.5" x14ac:dyDescent="0.3">
      <c r="A11260" s="9" t="s">
        <v>11065</v>
      </c>
      <c r="B11260" s="9" t="s">
        <v>3510</v>
      </c>
      <c r="C11260" s="10">
        <v>42832</v>
      </c>
      <c r="D11260" s="9">
        <v>8603912793</v>
      </c>
      <c r="E11260" s="9" t="e">
        <f>INDEX(#REF!:#REF!,MATCH($D11260,#REF!:#REF!,0),MATCH(#REF!,#REF!:#REF!,0))</f>
        <v>#REF!</v>
      </c>
      <c r="F11260" s="9" t="e">
        <f>INDEX(#REF!:#REF!,MATCH($D11260,#REF!:#REF!,0),MATCH(#REF!,#REF!:#REF!,0))</f>
        <v>#REF!</v>
      </c>
    </row>
    <row r="11261" spans="1:6" ht="16.5" x14ac:dyDescent="0.3">
      <c r="A11261" s="9" t="s">
        <v>11064</v>
      </c>
      <c r="B11261" s="9" t="s">
        <v>2023</v>
      </c>
      <c r="C11261" s="10">
        <v>55098</v>
      </c>
      <c r="D11261" s="9">
        <v>7402856011</v>
      </c>
      <c r="E11261" s="9" t="e">
        <f>INDEX(#REF!:#REF!,MATCH($D11261,#REF!:#REF!,0),MATCH(#REF!,#REF!:#REF!,0))</f>
        <v>#REF!</v>
      </c>
      <c r="F11261" s="9" t="e">
        <f>INDEX(#REF!:#REF!,MATCH($D11261,#REF!:#REF!,0),MATCH(#REF!,#REF!:#REF!,0))</f>
        <v>#REF!</v>
      </c>
    </row>
    <row r="11262" spans="1:6" ht="16.5" x14ac:dyDescent="0.3">
      <c r="A11262" s="9" t="s">
        <v>11063</v>
      </c>
      <c r="B11262" s="9" t="s">
        <v>3049</v>
      </c>
      <c r="C11262" s="10">
        <v>55023</v>
      </c>
      <c r="D11262" s="9">
        <v>325547246</v>
      </c>
      <c r="E11262" s="9" t="e">
        <f>INDEX(#REF!:#REF!,MATCH($D11262,#REF!:#REF!,0),MATCH(#REF!,#REF!:#REF!,0))</f>
        <v>#REF!</v>
      </c>
      <c r="F11262" s="9" t="e">
        <f>INDEX(#REF!:#REF!,MATCH($D11262,#REF!:#REF!,0),MATCH(#REF!,#REF!:#REF!,0))</f>
        <v>#REF!</v>
      </c>
    </row>
    <row r="11263" spans="1:6" ht="16.5" x14ac:dyDescent="0.3">
      <c r="A11263" s="9" t="s">
        <v>11062</v>
      </c>
      <c r="B11263" s="9" t="s">
        <v>2025</v>
      </c>
      <c r="C11263" s="10">
        <v>33482</v>
      </c>
      <c r="D11263" s="9">
        <v>7659816853</v>
      </c>
      <c r="E11263" s="9" t="e">
        <f>INDEX(#REF!:#REF!,MATCH($D11263,#REF!:#REF!,0),MATCH(#REF!,#REF!:#REF!,0))</f>
        <v>#REF!</v>
      </c>
      <c r="F11263" s="9" t="e">
        <f>INDEX(#REF!:#REF!,MATCH($D11263,#REF!:#REF!,0),MATCH(#REF!,#REF!:#REF!,0))</f>
        <v>#REF!</v>
      </c>
    </row>
    <row r="11264" spans="1:6" ht="16.5" x14ac:dyDescent="0.3">
      <c r="A11264" s="9" t="s">
        <v>11061</v>
      </c>
      <c r="B11264" s="9" t="s">
        <v>2582</v>
      </c>
      <c r="C11264" s="10">
        <v>36848</v>
      </c>
      <c r="D11264" s="9">
        <v>3060876401</v>
      </c>
      <c r="E11264" s="9" t="e">
        <f>INDEX(#REF!:#REF!,MATCH($D11264,#REF!:#REF!,0),MATCH(#REF!,#REF!:#REF!,0))</f>
        <v>#REF!</v>
      </c>
      <c r="F11264" s="9" t="e">
        <f>INDEX(#REF!:#REF!,MATCH($D11264,#REF!:#REF!,0),MATCH(#REF!,#REF!:#REF!,0))</f>
        <v>#REF!</v>
      </c>
    </row>
    <row r="11265" spans="1:6" ht="16.5" x14ac:dyDescent="0.3">
      <c r="A11265" s="9" t="s">
        <v>11060</v>
      </c>
      <c r="B11265" s="9" t="s">
        <v>2783</v>
      </c>
      <c r="C11265" s="10">
        <v>15390</v>
      </c>
      <c r="D11265" s="9">
        <v>7885796000</v>
      </c>
      <c r="E11265" s="9" t="e">
        <f>INDEX(#REF!:#REF!,MATCH($D11265,#REF!:#REF!,0),MATCH(#REF!,#REF!:#REF!,0))</f>
        <v>#REF!</v>
      </c>
      <c r="F11265" s="9" t="e">
        <f>INDEX(#REF!:#REF!,MATCH($D11265,#REF!:#REF!,0),MATCH(#REF!,#REF!:#REF!,0))</f>
        <v>#REF!</v>
      </c>
    </row>
    <row r="11266" spans="1:6" ht="16.5" x14ac:dyDescent="0.3">
      <c r="A11266" s="9" t="s">
        <v>11059</v>
      </c>
      <c r="B11266" s="9" t="s">
        <v>3144</v>
      </c>
      <c r="C11266" s="10">
        <v>51221</v>
      </c>
      <c r="D11266" s="9">
        <v>7140803102</v>
      </c>
      <c r="E11266" s="9" t="e">
        <f>INDEX(#REF!:#REF!,MATCH($D11266,#REF!:#REF!,0),MATCH(#REF!,#REF!:#REF!,0))</f>
        <v>#REF!</v>
      </c>
      <c r="F11266" s="9" t="e">
        <f>INDEX(#REF!:#REF!,MATCH($D11266,#REF!:#REF!,0),MATCH(#REF!,#REF!:#REF!,0))</f>
        <v>#REF!</v>
      </c>
    </row>
    <row r="11267" spans="1:6" ht="16.5" x14ac:dyDescent="0.3">
      <c r="A11267" s="9" t="s">
        <v>11058</v>
      </c>
      <c r="B11267" s="9" t="s">
        <v>2169</v>
      </c>
      <c r="C11267" s="10">
        <v>10203</v>
      </c>
      <c r="D11267" s="9">
        <v>7192290785</v>
      </c>
      <c r="E11267" s="9" t="e">
        <f>INDEX(#REF!:#REF!,MATCH($D11267,#REF!:#REF!,0),MATCH(#REF!,#REF!:#REF!,0))</f>
        <v>#REF!</v>
      </c>
      <c r="F11267" s="9" t="e">
        <f>INDEX(#REF!:#REF!,MATCH($D11267,#REF!:#REF!,0),MATCH(#REF!,#REF!:#REF!,0))</f>
        <v>#REF!</v>
      </c>
    </row>
    <row r="11268" spans="1:6" ht="16.5" x14ac:dyDescent="0.3">
      <c r="A11268" s="9" t="s">
        <v>11057</v>
      </c>
      <c r="B11268" s="9" t="s">
        <v>2286</v>
      </c>
      <c r="C11268" s="10">
        <v>16220</v>
      </c>
      <c r="D11268" s="9">
        <v>3127459866</v>
      </c>
      <c r="E11268" s="9" t="e">
        <f>INDEX(#REF!:#REF!,MATCH($D11268,#REF!:#REF!,0),MATCH(#REF!,#REF!:#REF!,0))</f>
        <v>#REF!</v>
      </c>
      <c r="F11268" s="9" t="e">
        <f>INDEX(#REF!:#REF!,MATCH($D11268,#REF!:#REF!,0),MATCH(#REF!,#REF!:#REF!,0))</f>
        <v>#REF!</v>
      </c>
    </row>
    <row r="11269" spans="1:6" ht="16.5" x14ac:dyDescent="0.3">
      <c r="A11269" s="9" t="s">
        <v>11056</v>
      </c>
      <c r="B11269" s="9" t="s">
        <v>2136</v>
      </c>
      <c r="C11269" s="10">
        <v>55744</v>
      </c>
      <c r="D11269" s="9">
        <v>6209983448</v>
      </c>
      <c r="E11269" s="9" t="e">
        <f>INDEX(#REF!:#REF!,MATCH($D11269,#REF!:#REF!,0),MATCH(#REF!,#REF!:#REF!,0))</f>
        <v>#REF!</v>
      </c>
      <c r="F11269" s="9" t="e">
        <f>INDEX(#REF!:#REF!,MATCH($D11269,#REF!:#REF!,0),MATCH(#REF!,#REF!:#REF!,0))</f>
        <v>#REF!</v>
      </c>
    </row>
    <row r="11270" spans="1:6" ht="16.5" x14ac:dyDescent="0.3">
      <c r="A11270" s="9" t="s">
        <v>11055</v>
      </c>
      <c r="B11270" s="9" t="s">
        <v>2346</v>
      </c>
      <c r="C11270" s="10">
        <v>45755</v>
      </c>
      <c r="D11270" s="9">
        <v>6988089128</v>
      </c>
      <c r="E11270" s="9" t="e">
        <f>INDEX(#REF!:#REF!,MATCH($D11270,#REF!:#REF!,0),MATCH(#REF!,#REF!:#REF!,0))</f>
        <v>#REF!</v>
      </c>
      <c r="F11270" s="9" t="e">
        <f>INDEX(#REF!:#REF!,MATCH($D11270,#REF!:#REF!,0),MATCH(#REF!,#REF!:#REF!,0))</f>
        <v>#REF!</v>
      </c>
    </row>
    <row r="11271" spans="1:6" ht="16.5" x14ac:dyDescent="0.3">
      <c r="A11271" s="9" t="s">
        <v>11054</v>
      </c>
      <c r="B11271" s="9" t="s">
        <v>1961</v>
      </c>
      <c r="C11271" s="10">
        <v>14756</v>
      </c>
      <c r="D11271" s="9">
        <v>8705788102</v>
      </c>
      <c r="E11271" s="9" t="e">
        <f>INDEX(#REF!:#REF!,MATCH($D11271,#REF!:#REF!,0),MATCH(#REF!,#REF!:#REF!,0))</f>
        <v>#REF!</v>
      </c>
      <c r="F11271" s="9" t="e">
        <f>INDEX(#REF!:#REF!,MATCH($D11271,#REF!:#REF!,0),MATCH(#REF!,#REF!:#REF!,0))</f>
        <v>#REF!</v>
      </c>
    </row>
    <row r="11272" spans="1:6" ht="16.5" x14ac:dyDescent="0.3">
      <c r="A11272" s="9" t="s">
        <v>11053</v>
      </c>
      <c r="B11272" s="9" t="s">
        <v>3172</v>
      </c>
      <c r="C11272" s="10">
        <v>16968</v>
      </c>
      <c r="D11272" s="9">
        <v>3524504531</v>
      </c>
      <c r="E11272" s="9" t="e">
        <f>INDEX(#REF!:#REF!,MATCH($D11272,#REF!:#REF!,0),MATCH(#REF!,#REF!:#REF!,0))</f>
        <v>#REF!</v>
      </c>
      <c r="F11272" s="9" t="e">
        <f>INDEX(#REF!:#REF!,MATCH($D11272,#REF!:#REF!,0),MATCH(#REF!,#REF!:#REF!,0))</f>
        <v>#REF!</v>
      </c>
    </row>
    <row r="11273" spans="1:6" ht="16.5" x14ac:dyDescent="0.3">
      <c r="A11273" s="9" t="s">
        <v>11052</v>
      </c>
      <c r="B11273" s="9" t="s">
        <v>2615</v>
      </c>
      <c r="C11273" s="10">
        <v>32300</v>
      </c>
      <c r="D11273" s="9">
        <v>715518151</v>
      </c>
      <c r="E11273" s="9" t="e">
        <f>INDEX(#REF!:#REF!,MATCH($D11273,#REF!:#REF!,0),MATCH(#REF!,#REF!:#REF!,0))</f>
        <v>#REF!</v>
      </c>
      <c r="F11273" s="9" t="e">
        <f>INDEX(#REF!:#REF!,MATCH($D11273,#REF!:#REF!,0),MATCH(#REF!,#REF!:#REF!,0))</f>
        <v>#REF!</v>
      </c>
    </row>
    <row r="11274" spans="1:6" ht="16.5" x14ac:dyDescent="0.3">
      <c r="A11274" s="9" t="s">
        <v>11051</v>
      </c>
      <c r="B11274" s="9" t="s">
        <v>2201</v>
      </c>
      <c r="C11274" s="10">
        <v>37345</v>
      </c>
      <c r="D11274" s="9">
        <v>8223052873</v>
      </c>
      <c r="E11274" s="9" t="e">
        <f>INDEX(#REF!:#REF!,MATCH($D11274,#REF!:#REF!,0),MATCH(#REF!,#REF!:#REF!,0))</f>
        <v>#REF!</v>
      </c>
      <c r="F11274" s="9" t="e">
        <f>INDEX(#REF!:#REF!,MATCH($D11274,#REF!:#REF!,0),MATCH(#REF!,#REF!:#REF!,0))</f>
        <v>#REF!</v>
      </c>
    </row>
    <row r="11275" spans="1:6" ht="16.5" x14ac:dyDescent="0.3">
      <c r="A11275" s="9" t="s">
        <v>11050</v>
      </c>
      <c r="B11275" s="9" t="s">
        <v>2312</v>
      </c>
      <c r="C11275" s="10">
        <v>37201</v>
      </c>
      <c r="D11275" s="9">
        <v>2259282237</v>
      </c>
      <c r="E11275" s="9" t="e">
        <f>INDEX(#REF!:#REF!,MATCH($D11275,#REF!:#REF!,0),MATCH(#REF!,#REF!:#REF!,0))</f>
        <v>#REF!</v>
      </c>
      <c r="F11275" s="9" t="e">
        <f>INDEX(#REF!:#REF!,MATCH($D11275,#REF!:#REF!,0),MATCH(#REF!,#REF!:#REF!,0))</f>
        <v>#REF!</v>
      </c>
    </row>
    <row r="11276" spans="1:6" ht="16.5" x14ac:dyDescent="0.3">
      <c r="A11276" s="9" t="s">
        <v>11049</v>
      </c>
      <c r="B11276" s="9" t="s">
        <v>1989</v>
      </c>
      <c r="C11276" s="10">
        <v>53004</v>
      </c>
      <c r="D11276" s="9">
        <v>2885061928</v>
      </c>
      <c r="E11276" s="9" t="e">
        <f>INDEX(#REF!:#REF!,MATCH($D11276,#REF!:#REF!,0),MATCH(#REF!,#REF!:#REF!,0))</f>
        <v>#REF!</v>
      </c>
      <c r="F11276" s="9" t="e">
        <f>INDEX(#REF!:#REF!,MATCH($D11276,#REF!:#REF!,0),MATCH(#REF!,#REF!:#REF!,0))</f>
        <v>#REF!</v>
      </c>
    </row>
    <row r="11277" spans="1:6" ht="16.5" x14ac:dyDescent="0.3">
      <c r="A11277" s="9" t="s">
        <v>11048</v>
      </c>
      <c r="B11277" s="9" t="s">
        <v>2530</v>
      </c>
      <c r="C11277" s="10">
        <v>54253</v>
      </c>
      <c r="D11277" s="9">
        <v>2670196322</v>
      </c>
      <c r="E11277" s="9" t="e">
        <f>INDEX(#REF!:#REF!,MATCH($D11277,#REF!:#REF!,0),MATCH(#REF!,#REF!:#REF!,0))</f>
        <v>#REF!</v>
      </c>
      <c r="F11277" s="9" t="e">
        <f>INDEX(#REF!:#REF!,MATCH($D11277,#REF!:#REF!,0),MATCH(#REF!,#REF!:#REF!,0))</f>
        <v>#REF!</v>
      </c>
    </row>
    <row r="11278" spans="1:6" ht="16.5" x14ac:dyDescent="0.3">
      <c r="A11278" s="9" t="s">
        <v>11047</v>
      </c>
      <c r="B11278" s="9" t="s">
        <v>2050</v>
      </c>
      <c r="C11278" s="10">
        <v>52271</v>
      </c>
      <c r="D11278" s="9">
        <v>7467563949</v>
      </c>
      <c r="E11278" s="9" t="e">
        <f>INDEX(#REF!:#REF!,MATCH($D11278,#REF!:#REF!,0),MATCH(#REF!,#REF!:#REF!,0))</f>
        <v>#REF!</v>
      </c>
      <c r="F11278" s="9" t="e">
        <f>INDEX(#REF!:#REF!,MATCH($D11278,#REF!:#REF!,0),MATCH(#REF!,#REF!:#REF!,0))</f>
        <v>#REF!</v>
      </c>
    </row>
    <row r="11279" spans="1:6" ht="16.5" x14ac:dyDescent="0.3">
      <c r="A11279" s="9" t="s">
        <v>11046</v>
      </c>
      <c r="B11279" s="9" t="s">
        <v>2783</v>
      </c>
      <c r="C11279" s="10">
        <v>56365</v>
      </c>
      <c r="D11279" s="9">
        <v>8462409454</v>
      </c>
      <c r="E11279" s="9" t="e">
        <f>INDEX(#REF!:#REF!,MATCH($D11279,#REF!:#REF!,0),MATCH(#REF!,#REF!:#REF!,0))</f>
        <v>#REF!</v>
      </c>
      <c r="F11279" s="9" t="e">
        <f>INDEX(#REF!:#REF!,MATCH($D11279,#REF!:#REF!,0),MATCH(#REF!,#REF!:#REF!,0))</f>
        <v>#REF!</v>
      </c>
    </row>
    <row r="11280" spans="1:6" ht="16.5" x14ac:dyDescent="0.3">
      <c r="A11280" s="9" t="s">
        <v>11045</v>
      </c>
      <c r="B11280" s="9" t="s">
        <v>2232</v>
      </c>
      <c r="C11280" s="10">
        <v>39337</v>
      </c>
      <c r="D11280" s="9">
        <v>6260817967</v>
      </c>
      <c r="E11280" s="9" t="e">
        <f>INDEX(#REF!:#REF!,MATCH($D11280,#REF!:#REF!,0),MATCH(#REF!,#REF!:#REF!,0))</f>
        <v>#REF!</v>
      </c>
      <c r="F11280" s="9" t="e">
        <f>INDEX(#REF!:#REF!,MATCH($D11280,#REF!:#REF!,0),MATCH(#REF!,#REF!:#REF!,0))</f>
        <v>#REF!</v>
      </c>
    </row>
    <row r="11281" spans="1:6" ht="16.5" x14ac:dyDescent="0.3">
      <c r="A11281" s="9" t="s">
        <v>11044</v>
      </c>
      <c r="B11281" s="9" t="s">
        <v>2935</v>
      </c>
      <c r="C11281" s="10">
        <v>50415</v>
      </c>
      <c r="D11281" s="9">
        <v>4548725172</v>
      </c>
      <c r="E11281" s="9" t="e">
        <f>INDEX(#REF!:#REF!,MATCH($D11281,#REF!:#REF!,0),MATCH(#REF!,#REF!:#REF!,0))</f>
        <v>#REF!</v>
      </c>
      <c r="F11281" s="9" t="e">
        <f>INDEX(#REF!:#REF!,MATCH($D11281,#REF!:#REF!,0),MATCH(#REF!,#REF!:#REF!,0))</f>
        <v>#REF!</v>
      </c>
    </row>
    <row r="11282" spans="1:6" ht="16.5" x14ac:dyDescent="0.3">
      <c r="A11282" s="9" t="s">
        <v>11043</v>
      </c>
      <c r="B11282" s="9" t="s">
        <v>1983</v>
      </c>
      <c r="C11282" s="10">
        <v>46631</v>
      </c>
      <c r="D11282" s="9">
        <v>3016741628</v>
      </c>
      <c r="E11282" s="9" t="e">
        <f>INDEX(#REF!:#REF!,MATCH($D11282,#REF!:#REF!,0),MATCH(#REF!,#REF!:#REF!,0))</f>
        <v>#REF!</v>
      </c>
      <c r="F11282" s="9" t="e">
        <f>INDEX(#REF!:#REF!,MATCH($D11282,#REF!:#REF!,0),MATCH(#REF!,#REF!:#REF!,0))</f>
        <v>#REF!</v>
      </c>
    </row>
    <row r="11283" spans="1:6" ht="16.5" x14ac:dyDescent="0.3">
      <c r="A11283" s="9" t="s">
        <v>11042</v>
      </c>
      <c r="B11283" s="9" t="s">
        <v>2050</v>
      </c>
      <c r="C11283" s="10">
        <v>49714</v>
      </c>
      <c r="D11283" s="9">
        <v>4482855448</v>
      </c>
      <c r="E11283" s="9" t="e">
        <f>INDEX(#REF!:#REF!,MATCH($D11283,#REF!:#REF!,0),MATCH(#REF!,#REF!:#REF!,0))</f>
        <v>#REF!</v>
      </c>
      <c r="F11283" s="9" t="e">
        <f>INDEX(#REF!:#REF!,MATCH($D11283,#REF!:#REF!,0),MATCH(#REF!,#REF!:#REF!,0))</f>
        <v>#REF!</v>
      </c>
    </row>
    <row r="11284" spans="1:6" ht="16.5" x14ac:dyDescent="0.3">
      <c r="A11284" s="9" t="s">
        <v>11041</v>
      </c>
      <c r="B11284" s="9" t="s">
        <v>2243</v>
      </c>
      <c r="C11284" s="10">
        <v>10222</v>
      </c>
      <c r="D11284" s="9">
        <v>8445779583</v>
      </c>
      <c r="E11284" s="9" t="e">
        <f>INDEX(#REF!:#REF!,MATCH($D11284,#REF!:#REF!,0),MATCH(#REF!,#REF!:#REF!,0))</f>
        <v>#REF!</v>
      </c>
      <c r="F11284" s="9" t="e">
        <f>INDEX(#REF!:#REF!,MATCH($D11284,#REF!:#REF!,0),MATCH(#REF!,#REF!:#REF!,0))</f>
        <v>#REF!</v>
      </c>
    </row>
    <row r="11285" spans="1:6" ht="16.5" x14ac:dyDescent="0.3">
      <c r="A11285" s="9" t="s">
        <v>11040</v>
      </c>
      <c r="B11285" s="9" t="s">
        <v>2127</v>
      </c>
      <c r="C11285" s="10">
        <v>49047</v>
      </c>
      <c r="D11285" s="9">
        <v>2314136845</v>
      </c>
      <c r="E11285" s="9" t="e">
        <f>INDEX(#REF!:#REF!,MATCH($D11285,#REF!:#REF!,0),MATCH(#REF!,#REF!:#REF!,0))</f>
        <v>#REF!</v>
      </c>
      <c r="F11285" s="9" t="e">
        <f>INDEX(#REF!:#REF!,MATCH($D11285,#REF!:#REF!,0),MATCH(#REF!,#REF!:#REF!,0))</f>
        <v>#REF!</v>
      </c>
    </row>
    <row r="11286" spans="1:6" ht="16.5" x14ac:dyDescent="0.3">
      <c r="A11286" s="9" t="s">
        <v>11039</v>
      </c>
      <c r="B11286" s="9" t="s">
        <v>2833</v>
      </c>
      <c r="C11286" s="10">
        <v>58940</v>
      </c>
      <c r="D11286" s="9">
        <v>4866916575</v>
      </c>
      <c r="E11286" s="9" t="e">
        <f>INDEX(#REF!:#REF!,MATCH($D11286,#REF!:#REF!,0),MATCH(#REF!,#REF!:#REF!,0))</f>
        <v>#REF!</v>
      </c>
      <c r="F11286" s="9" t="e">
        <f>INDEX(#REF!:#REF!,MATCH($D11286,#REF!:#REF!,0),MATCH(#REF!,#REF!:#REF!,0))</f>
        <v>#REF!</v>
      </c>
    </row>
    <row r="11287" spans="1:6" ht="16.5" x14ac:dyDescent="0.3">
      <c r="A11287" s="9" t="s">
        <v>11038</v>
      </c>
      <c r="B11287" s="9" t="s">
        <v>2003</v>
      </c>
      <c r="C11287" s="10">
        <v>59644</v>
      </c>
      <c r="D11287" s="9">
        <v>7286297414</v>
      </c>
      <c r="E11287" s="9" t="e">
        <f>INDEX(#REF!:#REF!,MATCH($D11287,#REF!:#REF!,0),MATCH(#REF!,#REF!:#REF!,0))</f>
        <v>#REF!</v>
      </c>
      <c r="F11287" s="9" t="e">
        <f>INDEX(#REF!:#REF!,MATCH($D11287,#REF!:#REF!,0),MATCH(#REF!,#REF!:#REF!,0))</f>
        <v>#REF!</v>
      </c>
    </row>
    <row r="11288" spans="1:6" ht="16.5" x14ac:dyDescent="0.3">
      <c r="A11288" s="9" t="s">
        <v>11037</v>
      </c>
      <c r="B11288" s="9" t="s">
        <v>2521</v>
      </c>
      <c r="C11288" s="10">
        <v>22160</v>
      </c>
      <c r="D11288" s="9">
        <v>4967603564</v>
      </c>
      <c r="E11288" s="9" t="e">
        <f>INDEX(#REF!:#REF!,MATCH($D11288,#REF!:#REF!,0),MATCH(#REF!,#REF!:#REF!,0))</f>
        <v>#REF!</v>
      </c>
      <c r="F11288" s="9" t="e">
        <f>INDEX(#REF!:#REF!,MATCH($D11288,#REF!:#REF!,0),MATCH(#REF!,#REF!:#REF!,0))</f>
        <v>#REF!</v>
      </c>
    </row>
    <row r="11289" spans="1:6" ht="16.5" x14ac:dyDescent="0.3">
      <c r="A11289" s="9" t="s">
        <v>11036</v>
      </c>
      <c r="B11289" s="9" t="s">
        <v>2087</v>
      </c>
      <c r="C11289" s="10">
        <v>44299</v>
      </c>
      <c r="D11289" s="9">
        <v>8289594380</v>
      </c>
      <c r="E11289" s="9" t="e">
        <f>INDEX(#REF!:#REF!,MATCH($D11289,#REF!:#REF!,0),MATCH(#REF!,#REF!:#REF!,0))</f>
        <v>#REF!</v>
      </c>
      <c r="F11289" s="9" t="e">
        <f>INDEX(#REF!:#REF!,MATCH($D11289,#REF!:#REF!,0),MATCH(#REF!,#REF!:#REF!,0))</f>
        <v>#REF!</v>
      </c>
    </row>
    <row r="11290" spans="1:6" ht="16.5" x14ac:dyDescent="0.3">
      <c r="A11290" s="9" t="s">
        <v>11035</v>
      </c>
      <c r="B11290" s="9" t="s">
        <v>3372</v>
      </c>
      <c r="C11290" s="10">
        <v>35978</v>
      </c>
      <c r="D11290" s="9">
        <v>6402318035</v>
      </c>
      <c r="E11290" s="9" t="e">
        <f>INDEX(#REF!:#REF!,MATCH($D11290,#REF!:#REF!,0),MATCH(#REF!,#REF!:#REF!,0))</f>
        <v>#REF!</v>
      </c>
      <c r="F11290" s="9" t="e">
        <f>INDEX(#REF!:#REF!,MATCH($D11290,#REF!:#REF!,0),MATCH(#REF!,#REF!:#REF!,0))</f>
        <v>#REF!</v>
      </c>
    </row>
    <row r="11291" spans="1:6" ht="16.5" x14ac:dyDescent="0.3">
      <c r="A11291" s="9" t="s">
        <v>11034</v>
      </c>
      <c r="B11291" s="9" t="s">
        <v>2059</v>
      </c>
      <c r="C11291" s="10">
        <v>25915</v>
      </c>
      <c r="D11291" s="9">
        <v>8685064791</v>
      </c>
      <c r="E11291" s="9" t="e">
        <f>INDEX(#REF!:#REF!,MATCH($D11291,#REF!:#REF!,0),MATCH(#REF!,#REF!:#REF!,0))</f>
        <v>#REF!</v>
      </c>
      <c r="F11291" s="9" t="e">
        <f>INDEX(#REF!:#REF!,MATCH($D11291,#REF!:#REF!,0),MATCH(#REF!,#REF!:#REF!,0))</f>
        <v>#REF!</v>
      </c>
    </row>
    <row r="11292" spans="1:6" ht="16.5" x14ac:dyDescent="0.3">
      <c r="A11292" s="9" t="s">
        <v>11033</v>
      </c>
      <c r="B11292" s="9" t="s">
        <v>2544</v>
      </c>
      <c r="C11292" s="10">
        <v>11293</v>
      </c>
      <c r="D11292" s="9">
        <v>2670196322</v>
      </c>
      <c r="E11292" s="9" t="e">
        <f>INDEX(#REF!:#REF!,MATCH($D11292,#REF!:#REF!,0),MATCH(#REF!,#REF!:#REF!,0))</f>
        <v>#REF!</v>
      </c>
      <c r="F11292" s="9" t="e">
        <f>INDEX(#REF!:#REF!,MATCH($D11292,#REF!:#REF!,0),MATCH(#REF!,#REF!:#REF!,0))</f>
        <v>#REF!</v>
      </c>
    </row>
    <row r="11293" spans="1:6" ht="16.5" x14ac:dyDescent="0.3">
      <c r="A11293" s="9" t="s">
        <v>11032</v>
      </c>
      <c r="B11293" s="9" t="s">
        <v>2183</v>
      </c>
      <c r="C11293" s="10">
        <v>12707</v>
      </c>
      <c r="D11293" s="9">
        <v>8673837456</v>
      </c>
      <c r="E11293" s="9" t="e">
        <f>INDEX(#REF!:#REF!,MATCH($D11293,#REF!:#REF!,0),MATCH(#REF!,#REF!:#REF!,0))</f>
        <v>#REF!</v>
      </c>
      <c r="F11293" s="9" t="e">
        <f>INDEX(#REF!:#REF!,MATCH($D11293,#REF!:#REF!,0),MATCH(#REF!,#REF!:#REF!,0))</f>
        <v>#REF!</v>
      </c>
    </row>
    <row r="11294" spans="1:6" ht="16.5" x14ac:dyDescent="0.3">
      <c r="A11294" s="9" t="s">
        <v>11031</v>
      </c>
      <c r="B11294" s="9" t="s">
        <v>1955</v>
      </c>
      <c r="C11294" s="10">
        <v>51862</v>
      </c>
      <c r="D11294" s="9">
        <v>5153694038</v>
      </c>
      <c r="E11294" s="9" t="e">
        <f>INDEX(#REF!:#REF!,MATCH($D11294,#REF!:#REF!,0),MATCH(#REF!,#REF!:#REF!,0))</f>
        <v>#REF!</v>
      </c>
      <c r="F11294" s="9" t="e">
        <f>INDEX(#REF!:#REF!,MATCH($D11294,#REF!:#REF!,0),MATCH(#REF!,#REF!:#REF!,0))</f>
        <v>#REF!</v>
      </c>
    </row>
    <row r="11295" spans="1:6" ht="16.5" x14ac:dyDescent="0.3">
      <c r="A11295" s="9" t="s">
        <v>11030</v>
      </c>
      <c r="B11295" s="9" t="s">
        <v>2500</v>
      </c>
      <c r="C11295" s="10">
        <v>52215</v>
      </c>
      <c r="D11295" s="9">
        <v>2136806068</v>
      </c>
      <c r="E11295" s="9" t="e">
        <f>INDEX(#REF!:#REF!,MATCH($D11295,#REF!:#REF!,0),MATCH(#REF!,#REF!:#REF!,0))</f>
        <v>#REF!</v>
      </c>
      <c r="F11295" s="9" t="e">
        <f>INDEX(#REF!:#REF!,MATCH($D11295,#REF!:#REF!,0),MATCH(#REF!,#REF!:#REF!,0))</f>
        <v>#REF!</v>
      </c>
    </row>
    <row r="11296" spans="1:6" ht="16.5" x14ac:dyDescent="0.3">
      <c r="A11296" s="9" t="s">
        <v>11029</v>
      </c>
      <c r="B11296" s="9" t="s">
        <v>2371</v>
      </c>
      <c r="C11296" s="10">
        <v>48441</v>
      </c>
      <c r="D11296" s="9">
        <v>4162153728</v>
      </c>
      <c r="E11296" s="9" t="e">
        <f>INDEX(#REF!:#REF!,MATCH($D11296,#REF!:#REF!,0),MATCH(#REF!,#REF!:#REF!,0))</f>
        <v>#REF!</v>
      </c>
      <c r="F11296" s="9" t="e">
        <f>INDEX(#REF!:#REF!,MATCH($D11296,#REF!:#REF!,0),MATCH(#REF!,#REF!:#REF!,0))</f>
        <v>#REF!</v>
      </c>
    </row>
    <row r="11297" spans="1:6" ht="16.5" x14ac:dyDescent="0.3">
      <c r="A11297" s="9" t="s">
        <v>11028</v>
      </c>
      <c r="B11297" s="9" t="s">
        <v>2835</v>
      </c>
      <c r="C11297" s="10">
        <v>12685</v>
      </c>
      <c r="D11297" s="9">
        <v>2958692264</v>
      </c>
      <c r="E11297" s="9" t="e">
        <f>INDEX(#REF!:#REF!,MATCH($D11297,#REF!:#REF!,0),MATCH(#REF!,#REF!:#REF!,0))</f>
        <v>#REF!</v>
      </c>
      <c r="F11297" s="9" t="e">
        <f>INDEX(#REF!:#REF!,MATCH($D11297,#REF!:#REF!,0),MATCH(#REF!,#REF!:#REF!,0))</f>
        <v>#REF!</v>
      </c>
    </row>
    <row r="11298" spans="1:6" ht="16.5" x14ac:dyDescent="0.3">
      <c r="A11298" s="9" t="s">
        <v>11027</v>
      </c>
      <c r="B11298" s="9" t="s">
        <v>3493</v>
      </c>
      <c r="C11298" s="10">
        <v>18212</v>
      </c>
      <c r="D11298" s="9">
        <v>8162941088</v>
      </c>
      <c r="E11298" s="9" t="e">
        <f>INDEX(#REF!:#REF!,MATCH($D11298,#REF!:#REF!,0),MATCH(#REF!,#REF!:#REF!,0))</f>
        <v>#REF!</v>
      </c>
      <c r="F11298" s="9" t="e">
        <f>INDEX(#REF!:#REF!,MATCH($D11298,#REF!:#REF!,0),MATCH(#REF!,#REF!:#REF!,0))</f>
        <v>#REF!</v>
      </c>
    </row>
    <row r="11299" spans="1:6" ht="16.5" x14ac:dyDescent="0.3">
      <c r="A11299" s="9" t="s">
        <v>11026</v>
      </c>
      <c r="B11299" s="9" t="s">
        <v>2161</v>
      </c>
      <c r="C11299" s="10">
        <v>36625</v>
      </c>
      <c r="D11299" s="9">
        <v>9686840923</v>
      </c>
      <c r="E11299" s="9" t="e">
        <f>INDEX(#REF!:#REF!,MATCH($D11299,#REF!:#REF!,0),MATCH(#REF!,#REF!:#REF!,0))</f>
        <v>#REF!</v>
      </c>
      <c r="F11299" s="9" t="e">
        <f>INDEX(#REF!:#REF!,MATCH($D11299,#REF!:#REF!,0),MATCH(#REF!,#REF!:#REF!,0))</f>
        <v>#REF!</v>
      </c>
    </row>
    <row r="11300" spans="1:6" ht="16.5" x14ac:dyDescent="0.3">
      <c r="A11300" s="9" t="s">
        <v>11025</v>
      </c>
      <c r="B11300" s="9" t="s">
        <v>2445</v>
      </c>
      <c r="C11300" s="10">
        <v>14495</v>
      </c>
      <c r="D11300" s="9">
        <v>7567063646</v>
      </c>
      <c r="E11300" s="9" t="e">
        <f>INDEX(#REF!:#REF!,MATCH($D11300,#REF!:#REF!,0),MATCH(#REF!,#REF!:#REF!,0))</f>
        <v>#REF!</v>
      </c>
      <c r="F11300" s="9" t="e">
        <f>INDEX(#REF!:#REF!,MATCH($D11300,#REF!:#REF!,0),MATCH(#REF!,#REF!:#REF!,0))</f>
        <v>#REF!</v>
      </c>
    </row>
    <row r="11301" spans="1:6" ht="16.5" x14ac:dyDescent="0.3">
      <c r="A11301" s="9" t="s">
        <v>11024</v>
      </c>
      <c r="B11301" s="9" t="s">
        <v>2418</v>
      </c>
      <c r="C11301" s="10">
        <v>28551</v>
      </c>
      <c r="D11301" s="9">
        <v>1787288307</v>
      </c>
      <c r="E11301" s="9" t="e">
        <f>INDEX(#REF!:#REF!,MATCH($D11301,#REF!:#REF!,0),MATCH(#REF!,#REF!:#REF!,0))</f>
        <v>#REF!</v>
      </c>
      <c r="F11301" s="9" t="e">
        <f>INDEX(#REF!:#REF!,MATCH($D11301,#REF!:#REF!,0),MATCH(#REF!,#REF!:#REF!,0))</f>
        <v>#REF!</v>
      </c>
    </row>
    <row r="11302" spans="1:6" ht="16.5" x14ac:dyDescent="0.3">
      <c r="A11302" s="9" t="s">
        <v>11023</v>
      </c>
      <c r="B11302" s="9" t="s">
        <v>2544</v>
      </c>
      <c r="C11302" s="10">
        <v>24737</v>
      </c>
      <c r="D11302" s="9">
        <v>2885061928</v>
      </c>
      <c r="E11302" s="9" t="e">
        <f>INDEX(#REF!:#REF!,MATCH($D11302,#REF!:#REF!,0),MATCH(#REF!,#REF!:#REF!,0))</f>
        <v>#REF!</v>
      </c>
      <c r="F11302" s="9" t="e">
        <f>INDEX(#REF!:#REF!,MATCH($D11302,#REF!:#REF!,0),MATCH(#REF!,#REF!:#REF!,0))</f>
        <v>#REF!</v>
      </c>
    </row>
    <row r="11303" spans="1:6" ht="16.5" x14ac:dyDescent="0.3">
      <c r="A11303" s="9" t="s">
        <v>11022</v>
      </c>
      <c r="B11303" s="9" t="s">
        <v>2555</v>
      </c>
      <c r="C11303" s="10">
        <v>57876</v>
      </c>
      <c r="D11303" s="9">
        <v>8223052873</v>
      </c>
      <c r="E11303" s="9" t="e">
        <f>INDEX(#REF!:#REF!,MATCH($D11303,#REF!:#REF!,0),MATCH(#REF!,#REF!:#REF!,0))</f>
        <v>#REF!</v>
      </c>
      <c r="F11303" s="9" t="e">
        <f>INDEX(#REF!:#REF!,MATCH($D11303,#REF!:#REF!,0),MATCH(#REF!,#REF!:#REF!,0))</f>
        <v>#REF!</v>
      </c>
    </row>
    <row r="11304" spans="1:6" ht="16.5" x14ac:dyDescent="0.3">
      <c r="A11304" s="9" t="s">
        <v>11021</v>
      </c>
      <c r="B11304" s="9" t="s">
        <v>2683</v>
      </c>
      <c r="C11304" s="10">
        <v>12271</v>
      </c>
      <c r="D11304" s="9">
        <v>6286877770</v>
      </c>
      <c r="E11304" s="9" t="e">
        <f>INDEX(#REF!:#REF!,MATCH($D11304,#REF!:#REF!,0),MATCH(#REF!,#REF!:#REF!,0))</f>
        <v>#REF!</v>
      </c>
      <c r="F11304" s="9" t="e">
        <f>INDEX(#REF!:#REF!,MATCH($D11304,#REF!:#REF!,0),MATCH(#REF!,#REF!:#REF!,0))</f>
        <v>#REF!</v>
      </c>
    </row>
    <row r="11305" spans="1:6" ht="16.5" x14ac:dyDescent="0.3">
      <c r="A11305" s="9" t="s">
        <v>11020</v>
      </c>
      <c r="B11305" s="9" t="s">
        <v>2193</v>
      </c>
      <c r="C11305" s="10">
        <v>30577</v>
      </c>
      <c r="D11305" s="9">
        <v>8128449354</v>
      </c>
      <c r="E11305" s="9" t="e">
        <f>INDEX(#REF!:#REF!,MATCH($D11305,#REF!:#REF!,0),MATCH(#REF!,#REF!:#REF!,0))</f>
        <v>#REF!</v>
      </c>
      <c r="F11305" s="9" t="e">
        <f>INDEX(#REF!:#REF!,MATCH($D11305,#REF!:#REF!,0),MATCH(#REF!,#REF!:#REF!,0))</f>
        <v>#REF!</v>
      </c>
    </row>
    <row r="11306" spans="1:6" ht="16.5" x14ac:dyDescent="0.3">
      <c r="A11306" s="9" t="s">
        <v>11019</v>
      </c>
      <c r="B11306" s="9" t="s">
        <v>2450</v>
      </c>
      <c r="C11306" s="10">
        <v>50668</v>
      </c>
      <c r="D11306" s="9">
        <v>2177097355</v>
      </c>
      <c r="E11306" s="9" t="e">
        <f>INDEX(#REF!:#REF!,MATCH($D11306,#REF!:#REF!,0),MATCH(#REF!,#REF!:#REF!,0))</f>
        <v>#REF!</v>
      </c>
      <c r="F11306" s="9" t="e">
        <f>INDEX(#REF!:#REF!,MATCH($D11306,#REF!:#REF!,0),MATCH(#REF!,#REF!:#REF!,0))</f>
        <v>#REF!</v>
      </c>
    </row>
    <row r="11307" spans="1:6" ht="16.5" x14ac:dyDescent="0.3">
      <c r="A11307" s="9" t="s">
        <v>11018</v>
      </c>
      <c r="B11307" s="9" t="s">
        <v>2450</v>
      </c>
      <c r="C11307" s="10">
        <v>47348</v>
      </c>
      <c r="D11307" s="9">
        <v>6520635286</v>
      </c>
      <c r="E11307" s="9" t="e">
        <f>INDEX(#REF!:#REF!,MATCH($D11307,#REF!:#REF!,0),MATCH(#REF!,#REF!:#REF!,0))</f>
        <v>#REF!</v>
      </c>
      <c r="F11307" s="9" t="e">
        <f>INDEX(#REF!:#REF!,MATCH($D11307,#REF!:#REF!,0),MATCH(#REF!,#REF!:#REF!,0))</f>
        <v>#REF!</v>
      </c>
    </row>
    <row r="11308" spans="1:6" ht="16.5" x14ac:dyDescent="0.3">
      <c r="A11308" s="9" t="s">
        <v>11017</v>
      </c>
      <c r="B11308" s="9" t="s">
        <v>2361</v>
      </c>
      <c r="C11308" s="10">
        <v>24664</v>
      </c>
      <c r="D11308" s="9">
        <v>7304628987</v>
      </c>
      <c r="E11308" s="9" t="e">
        <f>INDEX(#REF!:#REF!,MATCH($D11308,#REF!:#REF!,0),MATCH(#REF!,#REF!:#REF!,0))</f>
        <v>#REF!</v>
      </c>
      <c r="F11308" s="9" t="e">
        <f>INDEX(#REF!:#REF!,MATCH($D11308,#REF!:#REF!,0),MATCH(#REF!,#REF!:#REF!,0))</f>
        <v>#REF!</v>
      </c>
    </row>
    <row r="11309" spans="1:6" ht="16.5" x14ac:dyDescent="0.3">
      <c r="A11309" s="9" t="s">
        <v>11016</v>
      </c>
      <c r="B11309" s="9" t="s">
        <v>2359</v>
      </c>
      <c r="C11309" s="10">
        <v>21920</v>
      </c>
      <c r="D11309" s="9">
        <v>1462119603</v>
      </c>
      <c r="E11309" s="9" t="e">
        <f>INDEX(#REF!:#REF!,MATCH($D11309,#REF!:#REF!,0),MATCH(#REF!,#REF!:#REF!,0))</f>
        <v>#REF!</v>
      </c>
      <c r="F11309" s="9" t="e">
        <f>INDEX(#REF!:#REF!,MATCH($D11309,#REF!:#REF!,0),MATCH(#REF!,#REF!:#REF!,0))</f>
        <v>#REF!</v>
      </c>
    </row>
    <row r="11310" spans="1:6" ht="16.5" x14ac:dyDescent="0.3">
      <c r="A11310" s="9" t="s">
        <v>11015</v>
      </c>
      <c r="B11310" s="9" t="s">
        <v>2982</v>
      </c>
      <c r="C11310" s="10">
        <v>57988</v>
      </c>
      <c r="D11310" s="9">
        <v>1263903657</v>
      </c>
      <c r="E11310" s="9" t="e">
        <f>INDEX(#REF!:#REF!,MATCH($D11310,#REF!:#REF!,0),MATCH(#REF!,#REF!:#REF!,0))</f>
        <v>#REF!</v>
      </c>
      <c r="F11310" s="9" t="e">
        <f>INDEX(#REF!:#REF!,MATCH($D11310,#REF!:#REF!,0),MATCH(#REF!,#REF!:#REF!,0))</f>
        <v>#REF!</v>
      </c>
    </row>
    <row r="11311" spans="1:6" ht="16.5" x14ac:dyDescent="0.3">
      <c r="A11311" s="9" t="s">
        <v>11014</v>
      </c>
      <c r="B11311" s="9" t="s">
        <v>3151</v>
      </c>
      <c r="C11311" s="10">
        <v>51727</v>
      </c>
      <c r="D11311" s="9">
        <v>2924550912</v>
      </c>
      <c r="E11311" s="9" t="e">
        <f>INDEX(#REF!:#REF!,MATCH($D11311,#REF!:#REF!,0),MATCH(#REF!,#REF!:#REF!,0))</f>
        <v>#REF!</v>
      </c>
      <c r="F11311" s="9" t="e">
        <f>INDEX(#REF!:#REF!,MATCH($D11311,#REF!:#REF!,0),MATCH(#REF!,#REF!:#REF!,0))</f>
        <v>#REF!</v>
      </c>
    </row>
    <row r="11312" spans="1:6" ht="16.5" x14ac:dyDescent="0.3">
      <c r="A11312" s="9" t="s">
        <v>11013</v>
      </c>
      <c r="B11312" s="9" t="s">
        <v>2007</v>
      </c>
      <c r="C11312" s="10">
        <v>41264</v>
      </c>
      <c r="D11312" s="9">
        <v>9916787441</v>
      </c>
      <c r="E11312" s="9" t="e">
        <f>INDEX(#REF!:#REF!,MATCH($D11312,#REF!:#REF!,0),MATCH(#REF!,#REF!:#REF!,0))</f>
        <v>#REF!</v>
      </c>
      <c r="F11312" s="9" t="e">
        <f>INDEX(#REF!:#REF!,MATCH($D11312,#REF!:#REF!,0),MATCH(#REF!,#REF!:#REF!,0))</f>
        <v>#REF!</v>
      </c>
    </row>
    <row r="11313" spans="1:6" ht="16.5" x14ac:dyDescent="0.3">
      <c r="A11313" s="9" t="s">
        <v>11012</v>
      </c>
      <c r="B11313" s="9" t="s">
        <v>2653</v>
      </c>
      <c r="C11313" s="10">
        <v>43072</v>
      </c>
      <c r="D11313" s="9">
        <v>4759627103</v>
      </c>
      <c r="E11313" s="9" t="e">
        <f>INDEX(#REF!:#REF!,MATCH($D11313,#REF!:#REF!,0),MATCH(#REF!,#REF!:#REF!,0))</f>
        <v>#REF!</v>
      </c>
      <c r="F11313" s="9" t="e">
        <f>INDEX(#REF!:#REF!,MATCH($D11313,#REF!:#REF!,0),MATCH(#REF!,#REF!:#REF!,0))</f>
        <v>#REF!</v>
      </c>
    </row>
    <row r="11314" spans="1:6" ht="16.5" x14ac:dyDescent="0.3">
      <c r="A11314" s="9" t="s">
        <v>11011</v>
      </c>
      <c r="B11314" s="9" t="s">
        <v>2942</v>
      </c>
      <c r="C11314" s="10">
        <v>57921</v>
      </c>
      <c r="D11314" s="9">
        <v>116428384</v>
      </c>
      <c r="E11314" s="9" t="e">
        <f>INDEX(#REF!:#REF!,MATCH($D11314,#REF!:#REF!,0),MATCH(#REF!,#REF!:#REF!,0))</f>
        <v>#REF!</v>
      </c>
      <c r="F11314" s="9" t="e">
        <f>INDEX(#REF!:#REF!,MATCH($D11314,#REF!:#REF!,0),MATCH(#REF!,#REF!:#REF!,0))</f>
        <v>#REF!</v>
      </c>
    </row>
    <row r="11315" spans="1:6" ht="16.5" x14ac:dyDescent="0.3">
      <c r="A11315" s="9" t="s">
        <v>11010</v>
      </c>
      <c r="B11315" s="9" t="s">
        <v>3951</v>
      </c>
      <c r="C11315" s="10">
        <v>30943</v>
      </c>
      <c r="D11315" s="9">
        <v>8387947148</v>
      </c>
      <c r="E11315" s="9" t="e">
        <f>INDEX(#REF!:#REF!,MATCH($D11315,#REF!:#REF!,0),MATCH(#REF!,#REF!:#REF!,0))</f>
        <v>#REF!</v>
      </c>
      <c r="F11315" s="9" t="e">
        <f>INDEX(#REF!:#REF!,MATCH($D11315,#REF!:#REF!,0),MATCH(#REF!,#REF!:#REF!,0))</f>
        <v>#REF!</v>
      </c>
    </row>
    <row r="11316" spans="1:6" ht="16.5" x14ac:dyDescent="0.3">
      <c r="A11316" s="9" t="s">
        <v>11009</v>
      </c>
      <c r="B11316" s="9" t="s">
        <v>2793</v>
      </c>
      <c r="C11316" s="10">
        <v>36280</v>
      </c>
      <c r="D11316" s="9">
        <v>3509620267</v>
      </c>
      <c r="E11316" s="9" t="e">
        <f>INDEX(#REF!:#REF!,MATCH($D11316,#REF!:#REF!,0),MATCH(#REF!,#REF!:#REF!,0))</f>
        <v>#REF!</v>
      </c>
      <c r="F11316" s="9" t="e">
        <f>INDEX(#REF!:#REF!,MATCH($D11316,#REF!:#REF!,0),MATCH(#REF!,#REF!:#REF!,0))</f>
        <v>#REF!</v>
      </c>
    </row>
    <row r="11317" spans="1:6" ht="16.5" x14ac:dyDescent="0.3">
      <c r="A11317" s="9" t="s">
        <v>11008</v>
      </c>
      <c r="B11317" s="9" t="s">
        <v>2073</v>
      </c>
      <c r="C11317" s="10">
        <v>30457</v>
      </c>
      <c r="D11317" s="9">
        <v>7966083349</v>
      </c>
      <c r="E11317" s="9" t="e">
        <f>INDEX(#REF!:#REF!,MATCH($D11317,#REF!:#REF!,0),MATCH(#REF!,#REF!:#REF!,0))</f>
        <v>#REF!</v>
      </c>
      <c r="F11317" s="9" t="e">
        <f>INDEX(#REF!:#REF!,MATCH($D11317,#REF!:#REF!,0),MATCH(#REF!,#REF!:#REF!,0))</f>
        <v>#REF!</v>
      </c>
    </row>
    <row r="11318" spans="1:6" ht="16.5" x14ac:dyDescent="0.3">
      <c r="A11318" s="9" t="s">
        <v>11007</v>
      </c>
      <c r="B11318" s="9" t="s">
        <v>2248</v>
      </c>
      <c r="C11318" s="10">
        <v>42379</v>
      </c>
      <c r="D11318" s="9">
        <v>7007279686</v>
      </c>
      <c r="E11318" s="9" t="e">
        <f>INDEX(#REF!:#REF!,MATCH($D11318,#REF!:#REF!,0),MATCH(#REF!,#REF!:#REF!,0))</f>
        <v>#REF!</v>
      </c>
      <c r="F11318" s="9" t="e">
        <f>INDEX(#REF!:#REF!,MATCH($D11318,#REF!:#REF!,0),MATCH(#REF!,#REF!:#REF!,0))</f>
        <v>#REF!</v>
      </c>
    </row>
    <row r="11319" spans="1:6" ht="16.5" x14ac:dyDescent="0.3">
      <c r="A11319" s="9" t="s">
        <v>11006</v>
      </c>
      <c r="B11319" s="9" t="s">
        <v>2389</v>
      </c>
      <c r="C11319" s="10">
        <v>20962</v>
      </c>
      <c r="D11319" s="9">
        <v>556704134</v>
      </c>
      <c r="E11319" s="9" t="e">
        <f>INDEX(#REF!:#REF!,MATCH($D11319,#REF!:#REF!,0),MATCH(#REF!,#REF!:#REF!,0))</f>
        <v>#REF!</v>
      </c>
      <c r="F11319" s="9" t="e">
        <f>INDEX(#REF!:#REF!,MATCH($D11319,#REF!:#REF!,0),MATCH(#REF!,#REF!:#REF!,0))</f>
        <v>#REF!</v>
      </c>
    </row>
    <row r="11320" spans="1:6" ht="16.5" x14ac:dyDescent="0.3">
      <c r="A11320" s="9" t="s">
        <v>11005</v>
      </c>
      <c r="B11320" s="9" t="s">
        <v>3187</v>
      </c>
      <c r="C11320" s="10">
        <v>58287</v>
      </c>
      <c r="D11320" s="9">
        <v>5293354957</v>
      </c>
      <c r="E11320" s="9" t="e">
        <f>INDEX(#REF!:#REF!,MATCH($D11320,#REF!:#REF!,0),MATCH(#REF!,#REF!:#REF!,0))</f>
        <v>#REF!</v>
      </c>
      <c r="F11320" s="9" t="e">
        <f>INDEX(#REF!:#REF!,MATCH($D11320,#REF!:#REF!,0),MATCH(#REF!,#REF!:#REF!,0))</f>
        <v>#REF!</v>
      </c>
    </row>
    <row r="11321" spans="1:6" ht="16.5" x14ac:dyDescent="0.3">
      <c r="A11321" s="9" t="s">
        <v>11004</v>
      </c>
      <c r="B11321" s="9" t="s">
        <v>1981</v>
      </c>
      <c r="C11321" s="10">
        <v>59272</v>
      </c>
      <c r="D11321" s="9">
        <v>1990335721</v>
      </c>
      <c r="E11321" s="9" t="e">
        <f>INDEX(#REF!:#REF!,MATCH($D11321,#REF!:#REF!,0),MATCH(#REF!,#REF!:#REF!,0))</f>
        <v>#REF!</v>
      </c>
      <c r="F11321" s="9" t="e">
        <f>INDEX(#REF!:#REF!,MATCH($D11321,#REF!:#REF!,0),MATCH(#REF!,#REF!:#REF!,0))</f>
        <v>#REF!</v>
      </c>
    </row>
    <row r="11322" spans="1:6" ht="16.5" x14ac:dyDescent="0.3">
      <c r="A11322" s="9" t="s">
        <v>11003</v>
      </c>
      <c r="B11322" s="9" t="s">
        <v>2564</v>
      </c>
      <c r="C11322" s="10">
        <v>12508</v>
      </c>
      <c r="D11322" s="9">
        <v>4286367630</v>
      </c>
      <c r="E11322" s="9" t="e">
        <f>INDEX(#REF!:#REF!,MATCH($D11322,#REF!:#REF!,0),MATCH(#REF!,#REF!:#REF!,0))</f>
        <v>#REF!</v>
      </c>
      <c r="F11322" s="9" t="e">
        <f>INDEX(#REF!:#REF!,MATCH($D11322,#REF!:#REF!,0),MATCH(#REF!,#REF!:#REF!,0))</f>
        <v>#REF!</v>
      </c>
    </row>
    <row r="11323" spans="1:6" ht="16.5" x14ac:dyDescent="0.3">
      <c r="A11323" s="9" t="s">
        <v>11002</v>
      </c>
      <c r="B11323" s="9" t="s">
        <v>1977</v>
      </c>
      <c r="C11323" s="10">
        <v>15977</v>
      </c>
      <c r="D11323" s="9">
        <v>4838770758</v>
      </c>
      <c r="E11323" s="9" t="e">
        <f>INDEX(#REF!:#REF!,MATCH($D11323,#REF!:#REF!,0),MATCH(#REF!,#REF!:#REF!,0))</f>
        <v>#REF!</v>
      </c>
      <c r="F11323" s="9" t="e">
        <f>INDEX(#REF!:#REF!,MATCH($D11323,#REF!:#REF!,0),MATCH(#REF!,#REF!:#REF!,0))</f>
        <v>#REF!</v>
      </c>
    </row>
    <row r="11324" spans="1:6" ht="16.5" x14ac:dyDescent="0.3">
      <c r="A11324" s="9" t="s">
        <v>11001</v>
      </c>
      <c r="B11324" s="9" t="s">
        <v>2568</v>
      </c>
      <c r="C11324" s="10">
        <v>33069</v>
      </c>
      <c r="D11324" s="9">
        <v>513904581</v>
      </c>
      <c r="E11324" s="9" t="e">
        <f>INDEX(#REF!:#REF!,MATCH($D11324,#REF!:#REF!,0),MATCH(#REF!,#REF!:#REF!,0))</f>
        <v>#REF!</v>
      </c>
      <c r="F11324" s="9" t="e">
        <f>INDEX(#REF!:#REF!,MATCH($D11324,#REF!:#REF!,0),MATCH(#REF!,#REF!:#REF!,0))</f>
        <v>#REF!</v>
      </c>
    </row>
    <row r="11325" spans="1:6" ht="16.5" x14ac:dyDescent="0.3">
      <c r="A11325" s="9" t="s">
        <v>11000</v>
      </c>
      <c r="B11325" s="9" t="s">
        <v>2065</v>
      </c>
      <c r="C11325" s="10">
        <v>46327</v>
      </c>
      <c r="D11325" s="9">
        <v>6358114417</v>
      </c>
      <c r="E11325" s="9" t="e">
        <f>INDEX(#REF!:#REF!,MATCH($D11325,#REF!:#REF!,0),MATCH(#REF!,#REF!:#REF!,0))</f>
        <v>#REF!</v>
      </c>
      <c r="F11325" s="9" t="e">
        <f>INDEX(#REF!:#REF!,MATCH($D11325,#REF!:#REF!,0),MATCH(#REF!,#REF!:#REF!,0))</f>
        <v>#REF!</v>
      </c>
    </row>
    <row r="11326" spans="1:6" ht="16.5" x14ac:dyDescent="0.3">
      <c r="A11326" s="9" t="s">
        <v>10999</v>
      </c>
      <c r="B11326" s="9" t="s">
        <v>3902</v>
      </c>
      <c r="C11326" s="10">
        <v>50215</v>
      </c>
      <c r="D11326" s="9">
        <v>1475796307</v>
      </c>
      <c r="E11326" s="9" t="e">
        <f>INDEX(#REF!:#REF!,MATCH($D11326,#REF!:#REF!,0),MATCH(#REF!,#REF!:#REF!,0))</f>
        <v>#REF!</v>
      </c>
      <c r="F11326" s="9" t="e">
        <f>INDEX(#REF!:#REF!,MATCH($D11326,#REF!:#REF!,0),MATCH(#REF!,#REF!:#REF!,0))</f>
        <v>#REF!</v>
      </c>
    </row>
    <row r="11327" spans="1:6" ht="16.5" x14ac:dyDescent="0.3">
      <c r="A11327" s="9" t="s">
        <v>10998</v>
      </c>
      <c r="B11327" s="9" t="s">
        <v>2718</v>
      </c>
      <c r="C11327" s="10">
        <v>16855</v>
      </c>
      <c r="D11327" s="9">
        <v>4548725172</v>
      </c>
      <c r="E11327" s="9" t="e">
        <f>INDEX(#REF!:#REF!,MATCH($D11327,#REF!:#REF!,0),MATCH(#REF!,#REF!:#REF!,0))</f>
        <v>#REF!</v>
      </c>
      <c r="F11327" s="9" t="e">
        <f>INDEX(#REF!:#REF!,MATCH($D11327,#REF!:#REF!,0),MATCH(#REF!,#REF!:#REF!,0))</f>
        <v>#REF!</v>
      </c>
    </row>
    <row r="11328" spans="1:6" ht="16.5" x14ac:dyDescent="0.3">
      <c r="A11328" s="9" t="s">
        <v>10997</v>
      </c>
      <c r="B11328" s="9" t="s">
        <v>2450</v>
      </c>
      <c r="C11328" s="10">
        <v>32063</v>
      </c>
      <c r="D11328" s="9">
        <v>6358114417</v>
      </c>
      <c r="E11328" s="9" t="e">
        <f>INDEX(#REF!:#REF!,MATCH($D11328,#REF!:#REF!,0),MATCH(#REF!,#REF!:#REF!,0))</f>
        <v>#REF!</v>
      </c>
      <c r="F11328" s="9" t="e">
        <f>INDEX(#REF!:#REF!,MATCH($D11328,#REF!:#REF!,0),MATCH(#REF!,#REF!:#REF!,0))</f>
        <v>#REF!</v>
      </c>
    </row>
    <row r="11329" spans="1:6" ht="16.5" x14ac:dyDescent="0.3">
      <c r="A11329" s="9" t="s">
        <v>10996</v>
      </c>
      <c r="B11329" s="9" t="s">
        <v>2284</v>
      </c>
      <c r="C11329" s="10">
        <v>11871</v>
      </c>
      <c r="D11329" s="9">
        <v>2353272215</v>
      </c>
      <c r="E11329" s="9" t="e">
        <f>INDEX(#REF!:#REF!,MATCH($D11329,#REF!:#REF!,0),MATCH(#REF!,#REF!:#REF!,0))</f>
        <v>#REF!</v>
      </c>
      <c r="F11329" s="9" t="e">
        <f>INDEX(#REF!:#REF!,MATCH($D11329,#REF!:#REF!,0),MATCH(#REF!,#REF!:#REF!,0))</f>
        <v>#REF!</v>
      </c>
    </row>
    <row r="11330" spans="1:6" ht="16.5" x14ac:dyDescent="0.3">
      <c r="A11330" s="9" t="s">
        <v>10995</v>
      </c>
      <c r="B11330" s="9" t="s">
        <v>4046</v>
      </c>
      <c r="C11330" s="10">
        <v>48970</v>
      </c>
      <c r="D11330" s="9">
        <v>8695742075</v>
      </c>
      <c r="E11330" s="9" t="e">
        <f>INDEX(#REF!:#REF!,MATCH($D11330,#REF!:#REF!,0),MATCH(#REF!,#REF!:#REF!,0))</f>
        <v>#REF!</v>
      </c>
      <c r="F11330" s="9" t="e">
        <f>INDEX(#REF!:#REF!,MATCH($D11330,#REF!:#REF!,0),MATCH(#REF!,#REF!:#REF!,0))</f>
        <v>#REF!</v>
      </c>
    </row>
    <row r="11331" spans="1:6" ht="16.5" x14ac:dyDescent="0.3">
      <c r="A11331" s="9" t="s">
        <v>10994</v>
      </c>
      <c r="B11331" s="9" t="s">
        <v>3049</v>
      </c>
      <c r="C11331" s="10">
        <v>12346</v>
      </c>
      <c r="D11331" s="9">
        <v>689661541</v>
      </c>
      <c r="E11331" s="9" t="e">
        <f>INDEX(#REF!:#REF!,MATCH($D11331,#REF!:#REF!,0),MATCH(#REF!,#REF!:#REF!,0))</f>
        <v>#REF!</v>
      </c>
      <c r="F11331" s="9" t="e">
        <f>INDEX(#REF!:#REF!,MATCH($D11331,#REF!:#REF!,0),MATCH(#REF!,#REF!:#REF!,0))</f>
        <v>#REF!</v>
      </c>
    </row>
    <row r="11332" spans="1:6" ht="16.5" x14ac:dyDescent="0.3">
      <c r="A11332" s="9" t="s">
        <v>10993</v>
      </c>
      <c r="B11332" s="9" t="s">
        <v>2505</v>
      </c>
      <c r="C11332" s="10">
        <v>10127</v>
      </c>
      <c r="D11332" s="9">
        <v>9815158015</v>
      </c>
      <c r="E11332" s="9" t="e">
        <f>INDEX(#REF!:#REF!,MATCH($D11332,#REF!:#REF!,0),MATCH(#REF!,#REF!:#REF!,0))</f>
        <v>#REF!</v>
      </c>
      <c r="F11332" s="9" t="e">
        <f>INDEX(#REF!:#REF!,MATCH($D11332,#REF!:#REF!,0),MATCH(#REF!,#REF!:#REF!,0))</f>
        <v>#REF!</v>
      </c>
    </row>
    <row r="11333" spans="1:6" ht="16.5" x14ac:dyDescent="0.3">
      <c r="A11333" s="9" t="s">
        <v>10992</v>
      </c>
      <c r="B11333" s="9" t="s">
        <v>1997</v>
      </c>
      <c r="C11333" s="10">
        <v>22475</v>
      </c>
      <c r="D11333" s="9">
        <v>5503746279</v>
      </c>
      <c r="E11333" s="9" t="e">
        <f>INDEX(#REF!:#REF!,MATCH($D11333,#REF!:#REF!,0),MATCH(#REF!,#REF!:#REF!,0))</f>
        <v>#REF!</v>
      </c>
      <c r="F11333" s="9" t="e">
        <f>INDEX(#REF!:#REF!,MATCH($D11333,#REF!:#REF!,0),MATCH(#REF!,#REF!:#REF!,0))</f>
        <v>#REF!</v>
      </c>
    </row>
    <row r="11334" spans="1:6" ht="16.5" x14ac:dyDescent="0.3">
      <c r="A11334" s="9" t="s">
        <v>10991</v>
      </c>
      <c r="B11334" s="9" t="s">
        <v>2443</v>
      </c>
      <c r="C11334" s="10">
        <v>13088</v>
      </c>
      <c r="D11334" s="9">
        <v>4185019157</v>
      </c>
      <c r="E11334" s="9" t="e">
        <f>INDEX(#REF!:#REF!,MATCH($D11334,#REF!:#REF!,0),MATCH(#REF!,#REF!:#REF!,0))</f>
        <v>#REF!</v>
      </c>
      <c r="F11334" s="9" t="e">
        <f>INDEX(#REF!:#REF!,MATCH($D11334,#REF!:#REF!,0),MATCH(#REF!,#REF!:#REF!,0))</f>
        <v>#REF!</v>
      </c>
    </row>
    <row r="11335" spans="1:6" ht="16.5" x14ac:dyDescent="0.3">
      <c r="A11335" s="9" t="s">
        <v>10990</v>
      </c>
      <c r="B11335" s="9" t="s">
        <v>2793</v>
      </c>
      <c r="C11335" s="10">
        <v>39736</v>
      </c>
      <c r="D11335" s="9">
        <v>6854809452</v>
      </c>
      <c r="E11335" s="9" t="e">
        <f>INDEX(#REF!:#REF!,MATCH($D11335,#REF!:#REF!,0),MATCH(#REF!,#REF!:#REF!,0))</f>
        <v>#REF!</v>
      </c>
      <c r="F11335" s="9" t="e">
        <f>INDEX(#REF!:#REF!,MATCH($D11335,#REF!:#REF!,0),MATCH(#REF!,#REF!:#REF!,0))</f>
        <v>#REF!</v>
      </c>
    </row>
    <row r="11336" spans="1:6" ht="16.5" x14ac:dyDescent="0.3">
      <c r="A11336" s="9" t="s">
        <v>10989</v>
      </c>
      <c r="B11336" s="9" t="s">
        <v>2163</v>
      </c>
      <c r="C11336" s="10">
        <v>30223</v>
      </c>
      <c r="D11336" s="9">
        <v>3488994694</v>
      </c>
      <c r="E11336" s="9" t="e">
        <f>INDEX(#REF!:#REF!,MATCH($D11336,#REF!:#REF!,0),MATCH(#REF!,#REF!:#REF!,0))</f>
        <v>#REF!</v>
      </c>
      <c r="F11336" s="9" t="e">
        <f>INDEX(#REF!:#REF!,MATCH($D11336,#REF!:#REF!,0),MATCH(#REF!,#REF!:#REF!,0))</f>
        <v>#REF!</v>
      </c>
    </row>
    <row r="11337" spans="1:6" ht="16.5" x14ac:dyDescent="0.3">
      <c r="A11337" s="9" t="s">
        <v>10988</v>
      </c>
      <c r="B11337" s="9" t="s">
        <v>2375</v>
      </c>
      <c r="C11337" s="10">
        <v>56514</v>
      </c>
      <c r="D11337" s="9">
        <v>7635344498</v>
      </c>
      <c r="E11337" s="9" t="e">
        <f>INDEX(#REF!:#REF!,MATCH($D11337,#REF!:#REF!,0),MATCH(#REF!,#REF!:#REF!,0))</f>
        <v>#REF!</v>
      </c>
      <c r="F11337" s="9" t="e">
        <f>INDEX(#REF!:#REF!,MATCH($D11337,#REF!:#REF!,0),MATCH(#REF!,#REF!:#REF!,0))</f>
        <v>#REF!</v>
      </c>
    </row>
    <row r="11338" spans="1:6" ht="16.5" x14ac:dyDescent="0.3">
      <c r="A11338" s="9" t="s">
        <v>10987</v>
      </c>
      <c r="B11338" s="9" t="s">
        <v>2662</v>
      </c>
      <c r="C11338" s="10">
        <v>10698</v>
      </c>
      <c r="D11338" s="9">
        <v>901154172</v>
      </c>
      <c r="E11338" s="9" t="e">
        <f>INDEX(#REF!:#REF!,MATCH($D11338,#REF!:#REF!,0),MATCH(#REF!,#REF!:#REF!,0))</f>
        <v>#REF!</v>
      </c>
      <c r="F11338" s="9" t="e">
        <f>INDEX(#REF!:#REF!,MATCH($D11338,#REF!:#REF!,0),MATCH(#REF!,#REF!:#REF!,0))</f>
        <v>#REF!</v>
      </c>
    </row>
    <row r="11339" spans="1:6" ht="16.5" x14ac:dyDescent="0.3">
      <c r="A11339" s="9" t="s">
        <v>10986</v>
      </c>
      <c r="B11339" s="9" t="s">
        <v>2044</v>
      </c>
      <c r="C11339" s="10">
        <v>52711</v>
      </c>
      <c r="D11339" s="9">
        <v>8617243198</v>
      </c>
      <c r="E11339" s="9" t="e">
        <f>INDEX(#REF!:#REF!,MATCH($D11339,#REF!:#REF!,0),MATCH(#REF!,#REF!:#REF!,0))</f>
        <v>#REF!</v>
      </c>
      <c r="F11339" s="9" t="e">
        <f>INDEX(#REF!:#REF!,MATCH($D11339,#REF!:#REF!,0),MATCH(#REF!,#REF!:#REF!,0))</f>
        <v>#REF!</v>
      </c>
    </row>
    <row r="11340" spans="1:6" ht="16.5" x14ac:dyDescent="0.3">
      <c r="A11340" s="9" t="s">
        <v>10985</v>
      </c>
      <c r="B11340" s="9" t="s">
        <v>2939</v>
      </c>
      <c r="C11340" s="10">
        <v>59518</v>
      </c>
      <c r="D11340" s="9">
        <v>4323727860</v>
      </c>
      <c r="E11340" s="9" t="e">
        <f>INDEX(#REF!:#REF!,MATCH($D11340,#REF!:#REF!,0),MATCH(#REF!,#REF!:#REF!,0))</f>
        <v>#REF!</v>
      </c>
      <c r="F11340" s="9" t="e">
        <f>INDEX(#REF!:#REF!,MATCH($D11340,#REF!:#REF!,0),MATCH(#REF!,#REF!:#REF!,0))</f>
        <v>#REF!</v>
      </c>
    </row>
    <row r="11341" spans="1:6" ht="16.5" x14ac:dyDescent="0.3">
      <c r="A11341" s="9" t="s">
        <v>10984</v>
      </c>
      <c r="B11341" s="9" t="s">
        <v>3328</v>
      </c>
      <c r="C11341" s="10">
        <v>48795</v>
      </c>
      <c r="D11341" s="9">
        <v>8128449354</v>
      </c>
      <c r="E11341" s="9" t="e">
        <f>INDEX(#REF!:#REF!,MATCH($D11341,#REF!:#REF!,0),MATCH(#REF!,#REF!:#REF!,0))</f>
        <v>#REF!</v>
      </c>
      <c r="F11341" s="9" t="e">
        <f>INDEX(#REF!:#REF!,MATCH($D11341,#REF!:#REF!,0),MATCH(#REF!,#REF!:#REF!,0))</f>
        <v>#REF!</v>
      </c>
    </row>
    <row r="11342" spans="1:6" ht="16.5" x14ac:dyDescent="0.3">
      <c r="A11342" s="9" t="s">
        <v>10983</v>
      </c>
      <c r="B11342" s="9" t="s">
        <v>2655</v>
      </c>
      <c r="C11342" s="10">
        <v>39937</v>
      </c>
      <c r="D11342" s="9">
        <v>2792499575</v>
      </c>
      <c r="E11342" s="9" t="e">
        <f>INDEX(#REF!:#REF!,MATCH($D11342,#REF!:#REF!,0),MATCH(#REF!,#REF!:#REF!,0))</f>
        <v>#REF!</v>
      </c>
      <c r="F11342" s="9" t="e">
        <f>INDEX(#REF!:#REF!,MATCH($D11342,#REF!:#REF!,0),MATCH(#REF!,#REF!:#REF!,0))</f>
        <v>#REF!</v>
      </c>
    </row>
    <row r="11343" spans="1:6" ht="16.5" x14ac:dyDescent="0.3">
      <c r="A11343" s="9" t="s">
        <v>10982</v>
      </c>
      <c r="B11343" s="9" t="s">
        <v>2310</v>
      </c>
      <c r="C11343" s="10">
        <v>30534</v>
      </c>
      <c r="D11343" s="9">
        <v>4716524892</v>
      </c>
      <c r="E11343" s="9" t="e">
        <f>INDEX(#REF!:#REF!,MATCH($D11343,#REF!:#REF!,0),MATCH(#REF!,#REF!:#REF!,0))</f>
        <v>#REF!</v>
      </c>
      <c r="F11343" s="9" t="e">
        <f>INDEX(#REF!:#REF!,MATCH($D11343,#REF!:#REF!,0),MATCH(#REF!,#REF!:#REF!,0))</f>
        <v>#REF!</v>
      </c>
    </row>
    <row r="11344" spans="1:6" ht="16.5" x14ac:dyDescent="0.3">
      <c r="A11344" s="9" t="s">
        <v>10981</v>
      </c>
      <c r="B11344" s="9" t="s">
        <v>2048</v>
      </c>
      <c r="C11344" s="10">
        <v>10448</v>
      </c>
      <c r="D11344" s="9">
        <v>3000763902</v>
      </c>
      <c r="E11344" s="9" t="e">
        <f>INDEX(#REF!:#REF!,MATCH($D11344,#REF!:#REF!,0),MATCH(#REF!,#REF!:#REF!,0))</f>
        <v>#REF!</v>
      </c>
      <c r="F11344" s="9" t="e">
        <f>INDEX(#REF!:#REF!,MATCH($D11344,#REF!:#REF!,0),MATCH(#REF!,#REF!:#REF!,0))</f>
        <v>#REF!</v>
      </c>
    </row>
    <row r="11345" spans="1:6" ht="16.5" x14ac:dyDescent="0.3">
      <c r="A11345" s="9" t="s">
        <v>10980</v>
      </c>
      <c r="B11345" s="9" t="s">
        <v>1995</v>
      </c>
      <c r="C11345" s="10">
        <v>33502</v>
      </c>
      <c r="D11345" s="9">
        <v>1371021422</v>
      </c>
      <c r="E11345" s="9" t="e">
        <f>INDEX(#REF!:#REF!,MATCH($D11345,#REF!:#REF!,0),MATCH(#REF!,#REF!:#REF!,0))</f>
        <v>#REF!</v>
      </c>
      <c r="F11345" s="9" t="e">
        <f>INDEX(#REF!:#REF!,MATCH($D11345,#REF!:#REF!,0),MATCH(#REF!,#REF!:#REF!,0))</f>
        <v>#REF!</v>
      </c>
    </row>
    <row r="11346" spans="1:6" ht="16.5" x14ac:dyDescent="0.3">
      <c r="A11346" s="9" t="s">
        <v>10979</v>
      </c>
      <c r="B11346" s="9" t="s">
        <v>2140</v>
      </c>
      <c r="C11346" s="10">
        <v>48992</v>
      </c>
      <c r="D11346" s="9">
        <v>4986200380</v>
      </c>
      <c r="E11346" s="9" t="e">
        <f>INDEX(#REF!:#REF!,MATCH($D11346,#REF!:#REF!,0),MATCH(#REF!,#REF!:#REF!,0))</f>
        <v>#REF!</v>
      </c>
      <c r="F11346" s="9" t="e">
        <f>INDEX(#REF!:#REF!,MATCH($D11346,#REF!:#REF!,0),MATCH(#REF!,#REF!:#REF!,0))</f>
        <v>#REF!</v>
      </c>
    </row>
    <row r="11347" spans="1:6" ht="16.5" x14ac:dyDescent="0.3">
      <c r="A11347" s="9" t="s">
        <v>10978</v>
      </c>
      <c r="B11347" s="9" t="s">
        <v>2354</v>
      </c>
      <c r="C11347" s="10">
        <v>14956</v>
      </c>
      <c r="D11347" s="9">
        <v>1969484233</v>
      </c>
      <c r="E11347" s="9" t="e">
        <f>INDEX(#REF!:#REF!,MATCH($D11347,#REF!:#REF!,0),MATCH(#REF!,#REF!:#REF!,0))</f>
        <v>#REF!</v>
      </c>
      <c r="F11347" s="9" t="e">
        <f>INDEX(#REF!:#REF!,MATCH($D11347,#REF!:#REF!,0),MATCH(#REF!,#REF!:#REF!,0))</f>
        <v>#REF!</v>
      </c>
    </row>
    <row r="11348" spans="1:6" ht="16.5" x14ac:dyDescent="0.3">
      <c r="A11348" s="9" t="s">
        <v>10977</v>
      </c>
      <c r="B11348" s="9" t="s">
        <v>2069</v>
      </c>
      <c r="C11348" s="10">
        <v>45345</v>
      </c>
      <c r="D11348" s="9">
        <v>3418374697</v>
      </c>
      <c r="E11348" s="9" t="e">
        <f>INDEX(#REF!:#REF!,MATCH($D11348,#REF!:#REF!,0),MATCH(#REF!,#REF!:#REF!,0))</f>
        <v>#REF!</v>
      </c>
      <c r="F11348" s="9" t="e">
        <f>INDEX(#REF!:#REF!,MATCH($D11348,#REF!:#REF!,0),MATCH(#REF!,#REF!:#REF!,0))</f>
        <v>#REF!</v>
      </c>
    </row>
    <row r="11349" spans="1:6" ht="16.5" x14ac:dyDescent="0.3">
      <c r="A11349" s="9" t="s">
        <v>10976</v>
      </c>
      <c r="B11349" s="9" t="s">
        <v>2671</v>
      </c>
      <c r="C11349" s="10">
        <v>54467</v>
      </c>
      <c r="D11349" s="9">
        <v>5074304008</v>
      </c>
      <c r="E11349" s="9" t="e">
        <f>INDEX(#REF!:#REF!,MATCH($D11349,#REF!:#REF!,0),MATCH(#REF!,#REF!:#REF!,0))</f>
        <v>#REF!</v>
      </c>
      <c r="F11349" s="9" t="e">
        <f>INDEX(#REF!:#REF!,MATCH($D11349,#REF!:#REF!,0),MATCH(#REF!,#REF!:#REF!,0))</f>
        <v>#REF!</v>
      </c>
    </row>
    <row r="11350" spans="1:6" ht="16.5" x14ac:dyDescent="0.3">
      <c r="A11350" s="9" t="s">
        <v>10975</v>
      </c>
      <c r="B11350" s="9" t="s">
        <v>2640</v>
      </c>
      <c r="C11350" s="10">
        <v>51162</v>
      </c>
      <c r="D11350" s="9">
        <v>5984294621</v>
      </c>
      <c r="E11350" s="9" t="e">
        <f>INDEX(#REF!:#REF!,MATCH($D11350,#REF!:#REF!,0),MATCH(#REF!,#REF!:#REF!,0))</f>
        <v>#REF!</v>
      </c>
      <c r="F11350" s="9" t="e">
        <f>INDEX(#REF!:#REF!,MATCH($D11350,#REF!:#REF!,0),MATCH(#REF!,#REF!:#REF!,0))</f>
        <v>#REF!</v>
      </c>
    </row>
    <row r="11351" spans="1:6" ht="16.5" x14ac:dyDescent="0.3">
      <c r="A11351" s="9" t="s">
        <v>10974</v>
      </c>
      <c r="B11351" s="9" t="s">
        <v>2431</v>
      </c>
      <c r="C11351" s="10">
        <v>45392</v>
      </c>
      <c r="D11351" s="9">
        <v>769312748</v>
      </c>
      <c r="E11351" s="9" t="e">
        <f>INDEX(#REF!:#REF!,MATCH($D11351,#REF!:#REF!,0),MATCH(#REF!,#REF!:#REF!,0))</f>
        <v>#REF!</v>
      </c>
      <c r="F11351" s="9" t="e">
        <f>INDEX(#REF!:#REF!,MATCH($D11351,#REF!:#REF!,0),MATCH(#REF!,#REF!:#REF!,0))</f>
        <v>#REF!</v>
      </c>
    </row>
    <row r="11352" spans="1:6" ht="16.5" x14ac:dyDescent="0.3">
      <c r="A11352" s="9" t="s">
        <v>10973</v>
      </c>
      <c r="B11352" s="9" t="s">
        <v>2206</v>
      </c>
      <c r="C11352" s="10">
        <v>29424</v>
      </c>
      <c r="D11352" s="9">
        <v>6842801095</v>
      </c>
      <c r="E11352" s="9" t="e">
        <f>INDEX(#REF!:#REF!,MATCH($D11352,#REF!:#REF!,0),MATCH(#REF!,#REF!:#REF!,0))</f>
        <v>#REF!</v>
      </c>
      <c r="F11352" s="9" t="e">
        <f>INDEX(#REF!:#REF!,MATCH($D11352,#REF!:#REF!,0),MATCH(#REF!,#REF!:#REF!,0))</f>
        <v>#REF!</v>
      </c>
    </row>
    <row r="11353" spans="1:6" ht="16.5" x14ac:dyDescent="0.3">
      <c r="A11353" s="9" t="s">
        <v>10972</v>
      </c>
      <c r="B11353" s="9" t="s">
        <v>2371</v>
      </c>
      <c r="C11353" s="10">
        <v>20795</v>
      </c>
      <c r="D11353" s="9">
        <v>6286877770</v>
      </c>
      <c r="E11353" s="9" t="e">
        <f>INDEX(#REF!:#REF!,MATCH($D11353,#REF!:#REF!,0),MATCH(#REF!,#REF!:#REF!,0))</f>
        <v>#REF!</v>
      </c>
      <c r="F11353" s="9" t="e">
        <f>INDEX(#REF!:#REF!,MATCH($D11353,#REF!:#REF!,0),MATCH(#REF!,#REF!:#REF!,0))</f>
        <v>#REF!</v>
      </c>
    </row>
    <row r="11354" spans="1:6" ht="16.5" x14ac:dyDescent="0.3">
      <c r="A11354" s="9" t="s">
        <v>10971</v>
      </c>
      <c r="B11354" s="9" t="s">
        <v>2044</v>
      </c>
      <c r="C11354" s="10">
        <v>51898</v>
      </c>
      <c r="D11354" s="9">
        <v>7914395587</v>
      </c>
      <c r="E11354" s="9" t="e">
        <f>INDEX(#REF!:#REF!,MATCH($D11354,#REF!:#REF!,0),MATCH(#REF!,#REF!:#REF!,0))</f>
        <v>#REF!</v>
      </c>
      <c r="F11354" s="9" t="e">
        <f>INDEX(#REF!:#REF!,MATCH($D11354,#REF!:#REF!,0),MATCH(#REF!,#REF!:#REF!,0))</f>
        <v>#REF!</v>
      </c>
    </row>
    <row r="11355" spans="1:6" ht="16.5" x14ac:dyDescent="0.3">
      <c r="A11355" s="9" t="s">
        <v>10970</v>
      </c>
      <c r="B11355" s="9" t="s">
        <v>2600</v>
      </c>
      <c r="C11355" s="10">
        <v>46643</v>
      </c>
      <c r="D11355" s="9">
        <v>7411705322</v>
      </c>
      <c r="E11355" s="9" t="e">
        <f>INDEX(#REF!:#REF!,MATCH($D11355,#REF!:#REF!,0),MATCH(#REF!,#REF!:#REF!,0))</f>
        <v>#REF!</v>
      </c>
      <c r="F11355" s="9" t="e">
        <f>INDEX(#REF!:#REF!,MATCH($D11355,#REF!:#REF!,0),MATCH(#REF!,#REF!:#REF!,0))</f>
        <v>#REF!</v>
      </c>
    </row>
    <row r="11356" spans="1:6" ht="16.5" x14ac:dyDescent="0.3">
      <c r="A11356" s="9" t="s">
        <v>10969</v>
      </c>
      <c r="B11356" s="9" t="s">
        <v>2433</v>
      </c>
      <c r="C11356" s="10">
        <v>53547</v>
      </c>
      <c r="D11356" s="9">
        <v>715518151</v>
      </c>
      <c r="E11356" s="9" t="e">
        <f>INDEX(#REF!:#REF!,MATCH($D11356,#REF!:#REF!,0),MATCH(#REF!,#REF!:#REF!,0))</f>
        <v>#REF!</v>
      </c>
      <c r="F11356" s="9" t="e">
        <f>INDEX(#REF!:#REF!,MATCH($D11356,#REF!:#REF!,0),MATCH(#REF!,#REF!:#REF!,0))</f>
        <v>#REF!</v>
      </c>
    </row>
    <row r="11357" spans="1:6" ht="16.5" x14ac:dyDescent="0.3">
      <c r="A11357" s="9" t="s">
        <v>10968</v>
      </c>
      <c r="B11357" s="9" t="s">
        <v>2169</v>
      </c>
      <c r="C11357" s="10">
        <v>13312</v>
      </c>
      <c r="D11357" s="9">
        <v>8377113392</v>
      </c>
      <c r="E11357" s="9" t="e">
        <f>INDEX(#REF!:#REF!,MATCH($D11357,#REF!:#REF!,0),MATCH(#REF!,#REF!:#REF!,0))</f>
        <v>#REF!</v>
      </c>
      <c r="F11357" s="9" t="e">
        <f>INDEX(#REF!:#REF!,MATCH($D11357,#REF!:#REF!,0),MATCH(#REF!,#REF!:#REF!,0))</f>
        <v>#REF!</v>
      </c>
    </row>
    <row r="11358" spans="1:6" ht="16.5" x14ac:dyDescent="0.3">
      <c r="A11358" s="9" t="s">
        <v>10967</v>
      </c>
      <c r="B11358" s="9" t="s">
        <v>2474</v>
      </c>
      <c r="C11358" s="10">
        <v>11205</v>
      </c>
      <c r="D11358" s="9">
        <v>509393462</v>
      </c>
      <c r="E11358" s="9" t="e">
        <f>INDEX(#REF!:#REF!,MATCH($D11358,#REF!:#REF!,0),MATCH(#REF!,#REF!:#REF!,0))</f>
        <v>#REF!</v>
      </c>
      <c r="F11358" s="9" t="e">
        <f>INDEX(#REF!:#REF!,MATCH($D11358,#REF!:#REF!,0),MATCH(#REF!,#REF!:#REF!,0))</f>
        <v>#REF!</v>
      </c>
    </row>
    <row r="11359" spans="1:6" ht="16.5" x14ac:dyDescent="0.3">
      <c r="A11359" s="9" t="s">
        <v>10966</v>
      </c>
      <c r="B11359" s="9" t="s">
        <v>2293</v>
      </c>
      <c r="C11359" s="10">
        <v>30313</v>
      </c>
      <c r="D11359" s="9">
        <v>7837437543</v>
      </c>
      <c r="E11359" s="9" t="e">
        <f>INDEX(#REF!:#REF!,MATCH($D11359,#REF!:#REF!,0),MATCH(#REF!,#REF!:#REF!,0))</f>
        <v>#REF!</v>
      </c>
      <c r="F11359" s="9" t="e">
        <f>INDEX(#REF!:#REF!,MATCH($D11359,#REF!:#REF!,0),MATCH(#REF!,#REF!:#REF!,0))</f>
        <v>#REF!</v>
      </c>
    </row>
    <row r="11360" spans="1:6" ht="16.5" x14ac:dyDescent="0.3">
      <c r="A11360" s="9" t="s">
        <v>10965</v>
      </c>
      <c r="B11360" s="9" t="s">
        <v>2127</v>
      </c>
      <c r="C11360" s="10">
        <v>53040</v>
      </c>
      <c r="D11360" s="9">
        <v>4031884281</v>
      </c>
      <c r="E11360" s="9" t="e">
        <f>INDEX(#REF!:#REF!,MATCH($D11360,#REF!:#REF!,0),MATCH(#REF!,#REF!:#REF!,0))</f>
        <v>#REF!</v>
      </c>
      <c r="F11360" s="9" t="e">
        <f>INDEX(#REF!:#REF!,MATCH($D11360,#REF!:#REF!,0),MATCH(#REF!,#REF!:#REF!,0))</f>
        <v>#REF!</v>
      </c>
    </row>
    <row r="11361" spans="1:6" ht="16.5" x14ac:dyDescent="0.3">
      <c r="A11361" s="9" t="s">
        <v>10964</v>
      </c>
      <c r="B11361" s="9" t="s">
        <v>2478</v>
      </c>
      <c r="C11361" s="10">
        <v>34789</v>
      </c>
      <c r="D11361" s="9">
        <v>3219601650</v>
      </c>
      <c r="E11361" s="9" t="e">
        <f>INDEX(#REF!:#REF!,MATCH($D11361,#REF!:#REF!,0),MATCH(#REF!,#REF!:#REF!,0))</f>
        <v>#REF!</v>
      </c>
      <c r="F11361" s="9" t="e">
        <f>INDEX(#REF!:#REF!,MATCH($D11361,#REF!:#REF!,0),MATCH(#REF!,#REF!:#REF!,0))</f>
        <v>#REF!</v>
      </c>
    </row>
    <row r="11362" spans="1:6" ht="16.5" x14ac:dyDescent="0.3">
      <c r="A11362" s="9" t="s">
        <v>10963</v>
      </c>
      <c r="B11362" s="9" t="s">
        <v>2349</v>
      </c>
      <c r="C11362" s="10">
        <v>58514</v>
      </c>
      <c r="D11362" s="9">
        <v>5726465660</v>
      </c>
      <c r="E11362" s="9" t="e">
        <f>INDEX(#REF!:#REF!,MATCH($D11362,#REF!:#REF!,0),MATCH(#REF!,#REF!:#REF!,0))</f>
        <v>#REF!</v>
      </c>
      <c r="F11362" s="9" t="e">
        <f>INDEX(#REF!:#REF!,MATCH($D11362,#REF!:#REF!,0),MATCH(#REF!,#REF!:#REF!,0))</f>
        <v>#REF!</v>
      </c>
    </row>
    <row r="11363" spans="1:6" ht="16.5" x14ac:dyDescent="0.3">
      <c r="A11363" s="9" t="s">
        <v>10962</v>
      </c>
      <c r="B11363" s="9" t="s">
        <v>1985</v>
      </c>
      <c r="C11363" s="10">
        <v>56082</v>
      </c>
      <c r="D11363" s="9">
        <v>9447906176</v>
      </c>
      <c r="E11363" s="9" t="e">
        <f>INDEX(#REF!:#REF!,MATCH($D11363,#REF!:#REF!,0),MATCH(#REF!,#REF!:#REF!,0))</f>
        <v>#REF!</v>
      </c>
      <c r="F11363" s="9" t="e">
        <f>INDEX(#REF!:#REF!,MATCH($D11363,#REF!:#REF!,0),MATCH(#REF!,#REF!:#REF!,0))</f>
        <v>#REF!</v>
      </c>
    </row>
    <row r="11364" spans="1:6" ht="16.5" x14ac:dyDescent="0.3">
      <c r="A11364" s="9" t="s">
        <v>10961</v>
      </c>
      <c r="B11364" s="9" t="s">
        <v>2845</v>
      </c>
      <c r="C11364" s="10">
        <v>18675</v>
      </c>
      <c r="D11364" s="9">
        <v>6183510505</v>
      </c>
      <c r="E11364" s="9" t="e">
        <f>INDEX(#REF!:#REF!,MATCH($D11364,#REF!:#REF!,0),MATCH(#REF!,#REF!:#REF!,0))</f>
        <v>#REF!</v>
      </c>
      <c r="F11364" s="9" t="e">
        <f>INDEX(#REF!:#REF!,MATCH($D11364,#REF!:#REF!,0),MATCH(#REF!,#REF!:#REF!,0))</f>
        <v>#REF!</v>
      </c>
    </row>
    <row r="11365" spans="1:6" ht="16.5" x14ac:dyDescent="0.3">
      <c r="A11365" s="9" t="s">
        <v>10960</v>
      </c>
      <c r="B11365" s="9" t="s">
        <v>2054</v>
      </c>
      <c r="C11365" s="10">
        <v>45760</v>
      </c>
      <c r="D11365" s="9">
        <v>8462409454</v>
      </c>
      <c r="E11365" s="9" t="e">
        <f>INDEX(#REF!:#REF!,MATCH($D11365,#REF!:#REF!,0),MATCH(#REF!,#REF!:#REF!,0))</f>
        <v>#REF!</v>
      </c>
      <c r="F11365" s="9" t="e">
        <f>INDEX(#REF!:#REF!,MATCH($D11365,#REF!:#REF!,0),MATCH(#REF!,#REF!:#REF!,0))</f>
        <v>#REF!</v>
      </c>
    </row>
    <row r="11366" spans="1:6" ht="16.5" x14ac:dyDescent="0.3">
      <c r="A11366" s="9" t="s">
        <v>10959</v>
      </c>
      <c r="B11366" s="9" t="s">
        <v>2171</v>
      </c>
      <c r="C11366" s="10">
        <v>31047</v>
      </c>
      <c r="D11366" s="9">
        <v>5603002824</v>
      </c>
      <c r="E11366" s="9" t="e">
        <f>INDEX(#REF!:#REF!,MATCH($D11366,#REF!:#REF!,0),MATCH(#REF!,#REF!:#REF!,0))</f>
        <v>#REF!</v>
      </c>
      <c r="F11366" s="9" t="e">
        <f>INDEX(#REF!:#REF!,MATCH($D11366,#REF!:#REF!,0),MATCH(#REF!,#REF!:#REF!,0))</f>
        <v>#REF!</v>
      </c>
    </row>
    <row r="11367" spans="1:6" ht="16.5" x14ac:dyDescent="0.3">
      <c r="A11367" s="9" t="s">
        <v>10958</v>
      </c>
      <c r="B11367" s="9" t="s">
        <v>2375</v>
      </c>
      <c r="C11367" s="10">
        <v>48606</v>
      </c>
      <c r="D11367" s="9">
        <v>8467388188</v>
      </c>
      <c r="E11367" s="9" t="e">
        <f>INDEX(#REF!:#REF!,MATCH($D11367,#REF!:#REF!,0),MATCH(#REF!,#REF!:#REF!,0))</f>
        <v>#REF!</v>
      </c>
      <c r="F11367" s="9" t="e">
        <f>INDEX(#REF!:#REF!,MATCH($D11367,#REF!:#REF!,0),MATCH(#REF!,#REF!:#REF!,0))</f>
        <v>#REF!</v>
      </c>
    </row>
    <row r="11368" spans="1:6" ht="16.5" x14ac:dyDescent="0.3">
      <c r="A11368" s="9" t="s">
        <v>10957</v>
      </c>
      <c r="B11368" s="9" t="s">
        <v>2073</v>
      </c>
      <c r="C11368" s="10">
        <v>26748</v>
      </c>
      <c r="D11368" s="9">
        <v>7039995972</v>
      </c>
      <c r="E11368" s="9" t="e">
        <f>INDEX(#REF!:#REF!,MATCH($D11368,#REF!:#REF!,0),MATCH(#REF!,#REF!:#REF!,0))</f>
        <v>#REF!</v>
      </c>
      <c r="F11368" s="9" t="e">
        <f>INDEX(#REF!:#REF!,MATCH($D11368,#REF!:#REF!,0),MATCH(#REF!,#REF!:#REF!,0))</f>
        <v>#REF!</v>
      </c>
    </row>
    <row r="11369" spans="1:6" ht="16.5" x14ac:dyDescent="0.3">
      <c r="A11369" s="9" t="s">
        <v>10956</v>
      </c>
      <c r="B11369" s="9" t="s">
        <v>1953</v>
      </c>
      <c r="C11369" s="10">
        <v>30542</v>
      </c>
      <c r="D11369" s="9">
        <v>8204786093</v>
      </c>
      <c r="E11369" s="9" t="e">
        <f>INDEX(#REF!:#REF!,MATCH($D11369,#REF!:#REF!,0),MATCH(#REF!,#REF!:#REF!,0))</f>
        <v>#REF!</v>
      </c>
      <c r="F11369" s="9" t="e">
        <f>INDEX(#REF!:#REF!,MATCH($D11369,#REF!:#REF!,0),MATCH(#REF!,#REF!:#REF!,0))</f>
        <v>#REF!</v>
      </c>
    </row>
    <row r="11370" spans="1:6" ht="16.5" x14ac:dyDescent="0.3">
      <c r="A11370" s="9" t="s">
        <v>10955</v>
      </c>
      <c r="B11370" s="9" t="s">
        <v>3229</v>
      </c>
      <c r="C11370" s="10">
        <v>31510</v>
      </c>
      <c r="D11370" s="9">
        <v>5984294621</v>
      </c>
      <c r="E11370" s="9" t="e">
        <f>INDEX(#REF!:#REF!,MATCH($D11370,#REF!:#REF!,0),MATCH(#REF!,#REF!:#REF!,0))</f>
        <v>#REF!</v>
      </c>
      <c r="F11370" s="9" t="e">
        <f>INDEX(#REF!:#REF!,MATCH($D11370,#REF!:#REF!,0),MATCH(#REF!,#REF!:#REF!,0))</f>
        <v>#REF!</v>
      </c>
    </row>
    <row r="11371" spans="1:6" ht="16.5" x14ac:dyDescent="0.3">
      <c r="A11371" s="9" t="s">
        <v>10954</v>
      </c>
      <c r="B11371" s="9" t="s">
        <v>2448</v>
      </c>
      <c r="C11371" s="10">
        <v>49540</v>
      </c>
      <c r="D11371" s="9">
        <v>8460683117</v>
      </c>
      <c r="E11371" s="9" t="e">
        <f>INDEX(#REF!:#REF!,MATCH($D11371,#REF!:#REF!,0),MATCH(#REF!,#REF!:#REF!,0))</f>
        <v>#REF!</v>
      </c>
      <c r="F11371" s="9" t="e">
        <f>INDEX(#REF!:#REF!,MATCH($D11371,#REF!:#REF!,0),MATCH(#REF!,#REF!:#REF!,0))</f>
        <v>#REF!</v>
      </c>
    </row>
    <row r="11372" spans="1:6" ht="16.5" x14ac:dyDescent="0.3">
      <c r="A11372" s="9" t="s">
        <v>10953</v>
      </c>
      <c r="B11372" s="9" t="s">
        <v>2065</v>
      </c>
      <c r="C11372" s="10">
        <v>28163</v>
      </c>
      <c r="D11372" s="9">
        <v>5929508313</v>
      </c>
      <c r="E11372" s="9" t="e">
        <f>INDEX(#REF!:#REF!,MATCH($D11372,#REF!:#REF!,0),MATCH(#REF!,#REF!:#REF!,0))</f>
        <v>#REF!</v>
      </c>
      <c r="F11372" s="9" t="e">
        <f>INDEX(#REF!:#REF!,MATCH($D11372,#REF!:#REF!,0),MATCH(#REF!,#REF!:#REF!,0))</f>
        <v>#REF!</v>
      </c>
    </row>
    <row r="11373" spans="1:6" ht="16.5" x14ac:dyDescent="0.3">
      <c r="A11373" s="9" t="s">
        <v>10952</v>
      </c>
      <c r="B11373" s="9" t="s">
        <v>2526</v>
      </c>
      <c r="C11373" s="10">
        <v>32007</v>
      </c>
      <c r="D11373" s="9">
        <v>6695538166</v>
      </c>
      <c r="E11373" s="9" t="e">
        <f>INDEX(#REF!:#REF!,MATCH($D11373,#REF!:#REF!,0),MATCH(#REF!,#REF!:#REF!,0))</f>
        <v>#REF!</v>
      </c>
      <c r="F11373" s="9" t="e">
        <f>INDEX(#REF!:#REF!,MATCH($D11373,#REF!:#REF!,0),MATCH(#REF!,#REF!:#REF!,0))</f>
        <v>#REF!</v>
      </c>
    </row>
    <row r="11374" spans="1:6" ht="16.5" x14ac:dyDescent="0.3">
      <c r="A11374" s="9" t="s">
        <v>10951</v>
      </c>
      <c r="B11374" s="9" t="s">
        <v>2580</v>
      </c>
      <c r="C11374" s="10">
        <v>25300</v>
      </c>
      <c r="D11374" s="9">
        <v>9621571960</v>
      </c>
      <c r="E11374" s="9" t="e">
        <f>INDEX(#REF!:#REF!,MATCH($D11374,#REF!:#REF!,0),MATCH(#REF!,#REF!:#REF!,0))</f>
        <v>#REF!</v>
      </c>
      <c r="F11374" s="9" t="e">
        <f>INDEX(#REF!:#REF!,MATCH($D11374,#REF!:#REF!,0),MATCH(#REF!,#REF!:#REF!,0))</f>
        <v>#REF!</v>
      </c>
    </row>
    <row r="11375" spans="1:6" ht="16.5" x14ac:dyDescent="0.3">
      <c r="A11375" s="9" t="s">
        <v>10950</v>
      </c>
      <c r="B11375" s="9" t="s">
        <v>2065</v>
      </c>
      <c r="C11375" s="10">
        <v>59948</v>
      </c>
      <c r="D11375" s="9">
        <v>4852897158</v>
      </c>
      <c r="E11375" s="9" t="e">
        <f>INDEX(#REF!:#REF!,MATCH($D11375,#REF!:#REF!,0),MATCH(#REF!,#REF!:#REF!,0))</f>
        <v>#REF!</v>
      </c>
      <c r="F11375" s="9" t="e">
        <f>INDEX(#REF!:#REF!,MATCH($D11375,#REF!:#REF!,0),MATCH(#REF!,#REF!:#REF!,0))</f>
        <v>#REF!</v>
      </c>
    </row>
    <row r="11376" spans="1:6" ht="16.5" x14ac:dyDescent="0.3">
      <c r="A11376" s="9" t="s">
        <v>10949</v>
      </c>
      <c r="B11376" s="9" t="s">
        <v>3098</v>
      </c>
      <c r="C11376" s="10">
        <v>46632</v>
      </c>
      <c r="D11376" s="9">
        <v>2045928187</v>
      </c>
      <c r="E11376" s="9" t="e">
        <f>INDEX(#REF!:#REF!,MATCH($D11376,#REF!:#REF!,0),MATCH(#REF!,#REF!:#REF!,0))</f>
        <v>#REF!</v>
      </c>
      <c r="F11376" s="9" t="e">
        <f>INDEX(#REF!:#REF!,MATCH($D11376,#REF!:#REF!,0),MATCH(#REF!,#REF!:#REF!,0))</f>
        <v>#REF!</v>
      </c>
    </row>
    <row r="11377" spans="1:6" ht="16.5" x14ac:dyDescent="0.3">
      <c r="A11377" s="9" t="s">
        <v>10948</v>
      </c>
      <c r="B11377" s="9" t="s">
        <v>2537</v>
      </c>
      <c r="C11377" s="10">
        <v>10569</v>
      </c>
      <c r="D11377" s="9">
        <v>197180590</v>
      </c>
      <c r="E11377" s="9" t="e">
        <f>INDEX(#REF!:#REF!,MATCH($D11377,#REF!:#REF!,0),MATCH(#REF!,#REF!:#REF!,0))</f>
        <v>#REF!</v>
      </c>
      <c r="F11377" s="9" t="e">
        <f>INDEX(#REF!:#REF!,MATCH($D11377,#REF!:#REF!,0),MATCH(#REF!,#REF!:#REF!,0))</f>
        <v>#REF!</v>
      </c>
    </row>
    <row r="11378" spans="1:6" ht="16.5" x14ac:dyDescent="0.3">
      <c r="A11378" s="9" t="s">
        <v>10947</v>
      </c>
      <c r="B11378" s="9" t="s">
        <v>1991</v>
      </c>
      <c r="C11378" s="10">
        <v>20228</v>
      </c>
      <c r="D11378" s="9">
        <v>4716524892</v>
      </c>
      <c r="E11378" s="9" t="e">
        <f>INDEX(#REF!:#REF!,MATCH($D11378,#REF!:#REF!,0),MATCH(#REF!,#REF!:#REF!,0))</f>
        <v>#REF!</v>
      </c>
      <c r="F11378" s="9" t="e">
        <f>INDEX(#REF!:#REF!,MATCH($D11378,#REF!:#REF!,0),MATCH(#REF!,#REF!:#REF!,0))</f>
        <v>#REF!</v>
      </c>
    </row>
    <row r="11379" spans="1:6" ht="16.5" x14ac:dyDescent="0.3">
      <c r="A11379" s="9" t="s">
        <v>10946</v>
      </c>
      <c r="B11379" s="9" t="s">
        <v>2456</v>
      </c>
      <c r="C11379" s="10">
        <v>54190</v>
      </c>
      <c r="D11379" s="9">
        <v>4878156686</v>
      </c>
      <c r="E11379" s="9" t="e">
        <f>INDEX(#REF!:#REF!,MATCH($D11379,#REF!:#REF!,0),MATCH(#REF!,#REF!:#REF!,0))</f>
        <v>#REF!</v>
      </c>
      <c r="F11379" s="9" t="e">
        <f>INDEX(#REF!:#REF!,MATCH($D11379,#REF!:#REF!,0),MATCH(#REF!,#REF!:#REF!,0))</f>
        <v>#REF!</v>
      </c>
    </row>
    <row r="11380" spans="1:6" ht="16.5" x14ac:dyDescent="0.3">
      <c r="A11380" s="9" t="s">
        <v>10945</v>
      </c>
      <c r="B11380" s="9" t="s">
        <v>2163</v>
      </c>
      <c r="C11380" s="10">
        <v>21174</v>
      </c>
      <c r="D11380" s="9">
        <v>2209340063</v>
      </c>
      <c r="E11380" s="9" t="e">
        <f>INDEX(#REF!:#REF!,MATCH($D11380,#REF!:#REF!,0),MATCH(#REF!,#REF!:#REF!,0))</f>
        <v>#REF!</v>
      </c>
      <c r="F11380" s="9" t="e">
        <f>INDEX(#REF!:#REF!,MATCH($D11380,#REF!:#REF!,0),MATCH(#REF!,#REF!:#REF!,0))</f>
        <v>#REF!</v>
      </c>
    </row>
    <row r="11381" spans="1:6" ht="16.5" x14ac:dyDescent="0.3">
      <c r="A11381" s="9" t="s">
        <v>10944</v>
      </c>
      <c r="B11381" s="9" t="s">
        <v>2713</v>
      </c>
      <c r="C11381" s="10">
        <v>56097</v>
      </c>
      <c r="D11381" s="9">
        <v>9096285417</v>
      </c>
      <c r="E11381" s="9" t="e">
        <f>INDEX(#REF!:#REF!,MATCH($D11381,#REF!:#REF!,0),MATCH(#REF!,#REF!:#REF!,0))</f>
        <v>#REF!</v>
      </c>
      <c r="F11381" s="9" t="e">
        <f>INDEX(#REF!:#REF!,MATCH($D11381,#REF!:#REF!,0),MATCH(#REF!,#REF!:#REF!,0))</f>
        <v>#REF!</v>
      </c>
    </row>
    <row r="11382" spans="1:6" ht="16.5" x14ac:dyDescent="0.3">
      <c r="A11382" s="9" t="s">
        <v>10943</v>
      </c>
      <c r="B11382" s="9" t="s">
        <v>2582</v>
      </c>
      <c r="C11382" s="10">
        <v>27504</v>
      </c>
      <c r="D11382" s="9">
        <v>3127459866</v>
      </c>
      <c r="E11382" s="9" t="e">
        <f>INDEX(#REF!:#REF!,MATCH($D11382,#REF!:#REF!,0),MATCH(#REF!,#REF!:#REF!,0))</f>
        <v>#REF!</v>
      </c>
      <c r="F11382" s="9" t="e">
        <f>INDEX(#REF!:#REF!,MATCH($D11382,#REF!:#REF!,0),MATCH(#REF!,#REF!:#REF!,0))</f>
        <v>#REF!</v>
      </c>
    </row>
    <row r="11383" spans="1:6" ht="16.5" x14ac:dyDescent="0.3">
      <c r="A11383" s="9" t="s">
        <v>10942</v>
      </c>
      <c r="B11383" s="9" t="s">
        <v>2005</v>
      </c>
      <c r="C11383" s="10">
        <v>47240</v>
      </c>
      <c r="D11383" s="9">
        <v>3738218785</v>
      </c>
      <c r="E11383" s="9" t="e">
        <f>INDEX(#REF!:#REF!,MATCH($D11383,#REF!:#REF!,0),MATCH(#REF!,#REF!:#REF!,0))</f>
        <v>#REF!</v>
      </c>
      <c r="F11383" s="9" t="e">
        <f>INDEX(#REF!:#REF!,MATCH($D11383,#REF!:#REF!,0),MATCH(#REF!,#REF!:#REF!,0))</f>
        <v>#REF!</v>
      </c>
    </row>
    <row r="11384" spans="1:6" ht="16.5" x14ac:dyDescent="0.3">
      <c r="A11384" s="9" t="s">
        <v>10941</v>
      </c>
      <c r="B11384" s="9" t="s">
        <v>1955</v>
      </c>
      <c r="C11384" s="10">
        <v>40972</v>
      </c>
      <c r="D11384" s="9">
        <v>4372257910</v>
      </c>
      <c r="E11384" s="9" t="e">
        <f>INDEX(#REF!:#REF!,MATCH($D11384,#REF!:#REF!,0),MATCH(#REF!,#REF!:#REF!,0))</f>
        <v>#REF!</v>
      </c>
      <c r="F11384" s="9" t="e">
        <f>INDEX(#REF!:#REF!,MATCH($D11384,#REF!:#REF!,0),MATCH(#REF!,#REF!:#REF!,0))</f>
        <v>#REF!</v>
      </c>
    </row>
    <row r="11385" spans="1:6" ht="16.5" x14ac:dyDescent="0.3">
      <c r="A11385" s="9" t="s">
        <v>10940</v>
      </c>
      <c r="B11385" s="9" t="s">
        <v>1949</v>
      </c>
      <c r="C11385" s="10">
        <v>42921</v>
      </c>
      <c r="D11385" s="9">
        <v>9228842121</v>
      </c>
      <c r="E11385" s="9" t="e">
        <f>INDEX(#REF!:#REF!,MATCH($D11385,#REF!:#REF!,0),MATCH(#REF!,#REF!:#REF!,0))</f>
        <v>#REF!</v>
      </c>
      <c r="F11385" s="9" t="e">
        <f>INDEX(#REF!:#REF!,MATCH($D11385,#REF!:#REF!,0),MATCH(#REF!,#REF!:#REF!,0))</f>
        <v>#REF!</v>
      </c>
    </row>
    <row r="11386" spans="1:6" ht="16.5" x14ac:dyDescent="0.3">
      <c r="A11386" s="9" t="s">
        <v>10939</v>
      </c>
      <c r="B11386" s="9" t="s">
        <v>1981</v>
      </c>
      <c r="C11386" s="10">
        <v>34828</v>
      </c>
      <c r="D11386" s="9">
        <v>1439916314</v>
      </c>
      <c r="E11386" s="9" t="e">
        <f>INDEX(#REF!:#REF!,MATCH($D11386,#REF!:#REF!,0),MATCH(#REF!,#REF!:#REF!,0))</f>
        <v>#REF!</v>
      </c>
      <c r="F11386" s="9" t="e">
        <f>INDEX(#REF!:#REF!,MATCH($D11386,#REF!:#REF!,0),MATCH(#REF!,#REF!:#REF!,0))</f>
        <v>#REF!</v>
      </c>
    </row>
    <row r="11387" spans="1:6" ht="16.5" x14ac:dyDescent="0.3">
      <c r="A11387" s="9" t="s">
        <v>10938</v>
      </c>
      <c r="B11387" s="9" t="s">
        <v>3151</v>
      </c>
      <c r="C11387" s="10">
        <v>26562</v>
      </c>
      <c r="D11387" s="9">
        <v>5811999097</v>
      </c>
      <c r="E11387" s="9" t="e">
        <f>INDEX(#REF!:#REF!,MATCH($D11387,#REF!:#REF!,0),MATCH(#REF!,#REF!:#REF!,0))</f>
        <v>#REF!</v>
      </c>
      <c r="F11387" s="9" t="e">
        <f>INDEX(#REF!:#REF!,MATCH($D11387,#REF!:#REF!,0),MATCH(#REF!,#REF!:#REF!,0))</f>
        <v>#REF!</v>
      </c>
    </row>
    <row r="11388" spans="1:6" ht="16.5" x14ac:dyDescent="0.3">
      <c r="A11388" s="9" t="s">
        <v>10937</v>
      </c>
      <c r="B11388" s="9" t="s">
        <v>3049</v>
      </c>
      <c r="C11388" s="10">
        <v>19808</v>
      </c>
      <c r="D11388" s="9">
        <v>9317454674</v>
      </c>
      <c r="E11388" s="9" t="e">
        <f>INDEX(#REF!:#REF!,MATCH($D11388,#REF!:#REF!,0),MATCH(#REF!,#REF!:#REF!,0))</f>
        <v>#REF!</v>
      </c>
      <c r="F11388" s="9" t="e">
        <f>INDEX(#REF!:#REF!,MATCH($D11388,#REF!:#REF!,0),MATCH(#REF!,#REF!:#REF!,0))</f>
        <v>#REF!</v>
      </c>
    </row>
    <row r="11389" spans="1:6" ht="16.5" x14ac:dyDescent="0.3">
      <c r="A11389" s="9" t="s">
        <v>10936</v>
      </c>
      <c r="B11389" s="9" t="s">
        <v>2939</v>
      </c>
      <c r="C11389" s="10">
        <v>50948</v>
      </c>
      <c r="D11389" s="9">
        <v>101658508</v>
      </c>
      <c r="E11389" s="9" t="e">
        <f>INDEX(#REF!:#REF!,MATCH($D11389,#REF!:#REF!,0),MATCH(#REF!,#REF!:#REF!,0))</f>
        <v>#REF!</v>
      </c>
      <c r="F11389" s="9" t="e">
        <f>INDEX(#REF!:#REF!,MATCH($D11389,#REF!:#REF!,0),MATCH(#REF!,#REF!:#REF!,0))</f>
        <v>#REF!</v>
      </c>
    </row>
    <row r="11390" spans="1:6" ht="16.5" x14ac:dyDescent="0.3">
      <c r="A11390" s="9" t="s">
        <v>10935</v>
      </c>
      <c r="B11390" s="9" t="s">
        <v>2001</v>
      </c>
      <c r="C11390" s="10">
        <v>31444</v>
      </c>
      <c r="D11390" s="9">
        <v>9782845590</v>
      </c>
      <c r="E11390" s="9" t="e">
        <f>INDEX(#REF!:#REF!,MATCH($D11390,#REF!:#REF!,0),MATCH(#REF!,#REF!:#REF!,0))</f>
        <v>#REF!</v>
      </c>
      <c r="F11390" s="9" t="e">
        <f>INDEX(#REF!:#REF!,MATCH($D11390,#REF!:#REF!,0),MATCH(#REF!,#REF!:#REF!,0))</f>
        <v>#REF!</v>
      </c>
    </row>
    <row r="11391" spans="1:6" ht="16.5" x14ac:dyDescent="0.3">
      <c r="A11391" s="9" t="s">
        <v>10934</v>
      </c>
      <c r="B11391" s="9" t="s">
        <v>3642</v>
      </c>
      <c r="C11391" s="10">
        <v>53260</v>
      </c>
      <c r="D11391" s="9">
        <v>8054305400</v>
      </c>
      <c r="E11391" s="9" t="e">
        <f>INDEX(#REF!:#REF!,MATCH($D11391,#REF!:#REF!,0),MATCH(#REF!,#REF!:#REF!,0))</f>
        <v>#REF!</v>
      </c>
      <c r="F11391" s="9" t="e">
        <f>INDEX(#REF!:#REF!,MATCH($D11391,#REF!:#REF!,0),MATCH(#REF!,#REF!:#REF!,0))</f>
        <v>#REF!</v>
      </c>
    </row>
    <row r="11392" spans="1:6" ht="16.5" x14ac:dyDescent="0.3">
      <c r="A11392" s="9" t="s">
        <v>10933</v>
      </c>
      <c r="B11392" s="9" t="s">
        <v>2087</v>
      </c>
      <c r="C11392" s="10">
        <v>14805</v>
      </c>
      <c r="D11392" s="9">
        <v>2873915978</v>
      </c>
      <c r="E11392" s="9" t="e">
        <f>INDEX(#REF!:#REF!,MATCH($D11392,#REF!:#REF!,0),MATCH(#REF!,#REF!:#REF!,0))</f>
        <v>#REF!</v>
      </c>
      <c r="F11392" s="9" t="e">
        <f>INDEX(#REF!:#REF!,MATCH($D11392,#REF!:#REF!,0),MATCH(#REF!,#REF!:#REF!,0))</f>
        <v>#REF!</v>
      </c>
    </row>
    <row r="11393" spans="1:6" ht="16.5" x14ac:dyDescent="0.3">
      <c r="A11393" s="9" t="s">
        <v>10932</v>
      </c>
      <c r="B11393" s="9" t="s">
        <v>2947</v>
      </c>
      <c r="C11393" s="10">
        <v>37082</v>
      </c>
      <c r="D11393" s="9">
        <v>6126779991</v>
      </c>
      <c r="E11393" s="9" t="e">
        <f>INDEX(#REF!:#REF!,MATCH($D11393,#REF!:#REF!,0),MATCH(#REF!,#REF!:#REF!,0))</f>
        <v>#REF!</v>
      </c>
      <c r="F11393" s="9" t="e">
        <f>INDEX(#REF!:#REF!,MATCH($D11393,#REF!:#REF!,0),MATCH(#REF!,#REF!:#REF!,0))</f>
        <v>#REF!</v>
      </c>
    </row>
    <row r="11394" spans="1:6" ht="16.5" x14ac:dyDescent="0.3">
      <c r="A11394" s="9" t="s">
        <v>10931</v>
      </c>
      <c r="B11394" s="9" t="s">
        <v>2744</v>
      </c>
      <c r="C11394" s="10">
        <v>52076</v>
      </c>
      <c r="D11394" s="9">
        <v>4972162740</v>
      </c>
      <c r="E11394" s="9" t="e">
        <f>INDEX(#REF!:#REF!,MATCH($D11394,#REF!:#REF!,0),MATCH(#REF!,#REF!:#REF!,0))</f>
        <v>#REF!</v>
      </c>
      <c r="F11394" s="9" t="e">
        <f>INDEX(#REF!:#REF!,MATCH($D11394,#REF!:#REF!,0),MATCH(#REF!,#REF!:#REF!,0))</f>
        <v>#REF!</v>
      </c>
    </row>
    <row r="11395" spans="1:6" ht="16.5" x14ac:dyDescent="0.3">
      <c r="A11395" s="9" t="s">
        <v>10930</v>
      </c>
      <c r="B11395" s="9" t="s">
        <v>3116</v>
      </c>
      <c r="C11395" s="10">
        <v>45620</v>
      </c>
      <c r="D11395" s="9">
        <v>19662963</v>
      </c>
      <c r="E11395" s="9" t="e">
        <f>INDEX(#REF!:#REF!,MATCH($D11395,#REF!:#REF!,0),MATCH(#REF!,#REF!:#REF!,0))</f>
        <v>#REF!</v>
      </c>
      <c r="F11395" s="9" t="e">
        <f>INDEX(#REF!:#REF!,MATCH($D11395,#REF!:#REF!,0),MATCH(#REF!,#REF!:#REF!,0))</f>
        <v>#REF!</v>
      </c>
    </row>
    <row r="11396" spans="1:6" ht="16.5" x14ac:dyDescent="0.3">
      <c r="A11396" s="9" t="s">
        <v>10929</v>
      </c>
      <c r="B11396" s="9" t="s">
        <v>2386</v>
      </c>
      <c r="C11396" s="10">
        <v>35768</v>
      </c>
      <c r="D11396" s="9">
        <v>3661649302</v>
      </c>
      <c r="E11396" s="9" t="e">
        <f>INDEX(#REF!:#REF!,MATCH($D11396,#REF!:#REF!,0),MATCH(#REF!,#REF!:#REF!,0))</f>
        <v>#REF!</v>
      </c>
      <c r="F11396" s="9" t="e">
        <f>INDEX(#REF!:#REF!,MATCH($D11396,#REF!:#REF!,0),MATCH(#REF!,#REF!:#REF!,0))</f>
        <v>#REF!</v>
      </c>
    </row>
    <row r="11397" spans="1:6" ht="16.5" x14ac:dyDescent="0.3">
      <c r="A11397" s="9" t="s">
        <v>10928</v>
      </c>
      <c r="B11397" s="9" t="s">
        <v>2653</v>
      </c>
      <c r="C11397" s="10">
        <v>38248</v>
      </c>
      <c r="D11397" s="9">
        <v>449160092</v>
      </c>
      <c r="E11397" s="9" t="e">
        <f>INDEX(#REF!:#REF!,MATCH($D11397,#REF!:#REF!,0),MATCH(#REF!,#REF!:#REF!,0))</f>
        <v>#REF!</v>
      </c>
      <c r="F11397" s="9" t="e">
        <f>INDEX(#REF!:#REF!,MATCH($D11397,#REF!:#REF!,0),MATCH(#REF!,#REF!:#REF!,0))</f>
        <v>#REF!</v>
      </c>
    </row>
    <row r="11398" spans="1:6" ht="16.5" x14ac:dyDescent="0.3">
      <c r="A11398" s="9" t="s">
        <v>10927</v>
      </c>
      <c r="B11398" s="9" t="s">
        <v>2470</v>
      </c>
      <c r="C11398" s="10">
        <v>47794</v>
      </c>
      <c r="D11398" s="9">
        <v>3933561566</v>
      </c>
      <c r="E11398" s="9" t="e">
        <f>INDEX(#REF!:#REF!,MATCH($D11398,#REF!:#REF!,0),MATCH(#REF!,#REF!:#REF!,0))</f>
        <v>#REF!</v>
      </c>
      <c r="F11398" s="9" t="e">
        <f>INDEX(#REF!:#REF!,MATCH($D11398,#REF!:#REF!,0),MATCH(#REF!,#REF!:#REF!,0))</f>
        <v>#REF!</v>
      </c>
    </row>
    <row r="11399" spans="1:6" ht="16.5" x14ac:dyDescent="0.3">
      <c r="A11399" s="9" t="s">
        <v>10926</v>
      </c>
      <c r="B11399" s="9" t="s">
        <v>2136</v>
      </c>
      <c r="C11399" s="10">
        <v>48601</v>
      </c>
      <c r="D11399" s="9">
        <v>4768342426</v>
      </c>
      <c r="E11399" s="9" t="e">
        <f>INDEX(#REF!:#REF!,MATCH($D11399,#REF!:#REF!,0),MATCH(#REF!,#REF!:#REF!,0))</f>
        <v>#REF!</v>
      </c>
      <c r="F11399" s="9" t="e">
        <f>INDEX(#REF!:#REF!,MATCH($D11399,#REF!:#REF!,0),MATCH(#REF!,#REF!:#REF!,0))</f>
        <v>#REF!</v>
      </c>
    </row>
    <row r="11400" spans="1:6" ht="16.5" x14ac:dyDescent="0.3">
      <c r="A11400" s="9" t="s">
        <v>10925</v>
      </c>
      <c r="B11400" s="9" t="s">
        <v>2277</v>
      </c>
      <c r="C11400" s="10">
        <v>30407</v>
      </c>
      <c r="D11400" s="9">
        <v>7118642576</v>
      </c>
      <c r="E11400" s="9" t="e">
        <f>INDEX(#REF!:#REF!,MATCH($D11400,#REF!:#REF!,0),MATCH(#REF!,#REF!:#REF!,0))</f>
        <v>#REF!</v>
      </c>
      <c r="F11400" s="9" t="e">
        <f>INDEX(#REF!:#REF!,MATCH($D11400,#REF!:#REF!,0),MATCH(#REF!,#REF!:#REF!,0))</f>
        <v>#REF!</v>
      </c>
    </row>
    <row r="11401" spans="1:6" ht="16.5" x14ac:dyDescent="0.3">
      <c r="A11401" s="9" t="s">
        <v>10924</v>
      </c>
      <c r="B11401" s="9" t="s">
        <v>2406</v>
      </c>
      <c r="C11401" s="10">
        <v>41690</v>
      </c>
      <c r="D11401" s="9">
        <v>3379645060</v>
      </c>
      <c r="E11401" s="9" t="e">
        <f>INDEX(#REF!:#REF!,MATCH($D11401,#REF!:#REF!,0),MATCH(#REF!,#REF!:#REF!,0))</f>
        <v>#REF!</v>
      </c>
      <c r="F11401" s="9" t="e">
        <f>INDEX(#REF!:#REF!,MATCH($D11401,#REF!:#REF!,0),MATCH(#REF!,#REF!:#REF!,0))</f>
        <v>#REF!</v>
      </c>
    </row>
    <row r="11402" spans="1:6" ht="16.5" x14ac:dyDescent="0.3">
      <c r="A11402" s="9" t="s">
        <v>10923</v>
      </c>
      <c r="B11402" s="9" t="s">
        <v>2059</v>
      </c>
      <c r="C11402" s="10">
        <v>15732</v>
      </c>
      <c r="D11402" s="9">
        <v>4876404933</v>
      </c>
      <c r="E11402" s="9" t="e">
        <f>INDEX(#REF!:#REF!,MATCH($D11402,#REF!:#REF!,0),MATCH(#REF!,#REF!:#REF!,0))</f>
        <v>#REF!</v>
      </c>
      <c r="F11402" s="9" t="e">
        <f>INDEX(#REF!:#REF!,MATCH($D11402,#REF!:#REF!,0),MATCH(#REF!,#REF!:#REF!,0))</f>
        <v>#REF!</v>
      </c>
    </row>
    <row r="11403" spans="1:6" ht="16.5" x14ac:dyDescent="0.3">
      <c r="A11403" s="9" t="s">
        <v>10922</v>
      </c>
      <c r="B11403" s="9" t="s">
        <v>2974</v>
      </c>
      <c r="C11403" s="10">
        <v>39072</v>
      </c>
      <c r="D11403" s="9">
        <v>5792300712</v>
      </c>
      <c r="E11403" s="9" t="e">
        <f>INDEX(#REF!:#REF!,MATCH($D11403,#REF!:#REF!,0),MATCH(#REF!,#REF!:#REF!,0))</f>
        <v>#REF!</v>
      </c>
      <c r="F11403" s="9" t="e">
        <f>INDEX(#REF!:#REF!,MATCH($D11403,#REF!:#REF!,0),MATCH(#REF!,#REF!:#REF!,0))</f>
        <v>#REF!</v>
      </c>
    </row>
    <row r="11404" spans="1:6" ht="16.5" x14ac:dyDescent="0.3">
      <c r="A11404" s="9" t="s">
        <v>10921</v>
      </c>
      <c r="B11404" s="9" t="s">
        <v>1995</v>
      </c>
      <c r="C11404" s="10">
        <v>22393</v>
      </c>
      <c r="D11404" s="9">
        <v>3273288531</v>
      </c>
      <c r="E11404" s="9" t="e">
        <f>INDEX(#REF!:#REF!,MATCH($D11404,#REF!:#REF!,0),MATCH(#REF!,#REF!:#REF!,0))</f>
        <v>#REF!</v>
      </c>
      <c r="F11404" s="9" t="e">
        <f>INDEX(#REF!:#REF!,MATCH($D11404,#REF!:#REF!,0),MATCH(#REF!,#REF!:#REF!,0))</f>
        <v>#REF!</v>
      </c>
    </row>
    <row r="11405" spans="1:6" ht="16.5" x14ac:dyDescent="0.3">
      <c r="A11405" s="9" t="s">
        <v>10920</v>
      </c>
      <c r="B11405" s="9" t="s">
        <v>2820</v>
      </c>
      <c r="C11405" s="10">
        <v>58623</v>
      </c>
      <c r="D11405" s="9">
        <v>1192770250</v>
      </c>
      <c r="E11405" s="9" t="e">
        <f>INDEX(#REF!:#REF!,MATCH($D11405,#REF!:#REF!,0),MATCH(#REF!,#REF!:#REF!,0))</f>
        <v>#REF!</v>
      </c>
      <c r="F11405" s="9" t="e">
        <f>INDEX(#REF!:#REF!,MATCH($D11405,#REF!:#REF!,0),MATCH(#REF!,#REF!:#REF!,0))</f>
        <v>#REF!</v>
      </c>
    </row>
    <row r="11406" spans="1:6" ht="16.5" x14ac:dyDescent="0.3">
      <c r="A11406" s="9" t="s">
        <v>10919</v>
      </c>
      <c r="B11406" s="9" t="s">
        <v>3281</v>
      </c>
      <c r="C11406" s="10">
        <v>19216</v>
      </c>
      <c r="D11406" s="9">
        <v>5005774041</v>
      </c>
      <c r="E11406" s="9" t="e">
        <f>INDEX(#REF!:#REF!,MATCH($D11406,#REF!:#REF!,0),MATCH(#REF!,#REF!:#REF!,0))</f>
        <v>#REF!</v>
      </c>
      <c r="F11406" s="9" t="e">
        <f>INDEX(#REF!:#REF!,MATCH($D11406,#REF!:#REF!,0),MATCH(#REF!,#REF!:#REF!,0))</f>
        <v>#REF!</v>
      </c>
    </row>
    <row r="11407" spans="1:6" ht="16.5" x14ac:dyDescent="0.3">
      <c r="A11407" s="9" t="s">
        <v>10918</v>
      </c>
      <c r="B11407" s="9" t="s">
        <v>2582</v>
      </c>
      <c r="C11407" s="10">
        <v>11407</v>
      </c>
      <c r="D11407" s="9">
        <v>8157157730</v>
      </c>
      <c r="E11407" s="9" t="e">
        <f>INDEX(#REF!:#REF!,MATCH($D11407,#REF!:#REF!,0),MATCH(#REF!,#REF!:#REF!,0))</f>
        <v>#REF!</v>
      </c>
      <c r="F11407" s="9" t="e">
        <f>INDEX(#REF!:#REF!,MATCH($D11407,#REF!:#REF!,0),MATCH(#REF!,#REF!:#REF!,0))</f>
        <v>#REF!</v>
      </c>
    </row>
    <row r="11408" spans="1:6" ht="16.5" x14ac:dyDescent="0.3">
      <c r="A11408" s="9" t="s">
        <v>10917</v>
      </c>
      <c r="B11408" s="9" t="s">
        <v>3841</v>
      </c>
      <c r="C11408" s="10">
        <v>39345</v>
      </c>
      <c r="D11408" s="9">
        <v>4472356473</v>
      </c>
      <c r="E11408" s="9" t="e">
        <f>INDEX(#REF!:#REF!,MATCH($D11408,#REF!:#REF!,0),MATCH(#REF!,#REF!:#REF!,0))</f>
        <v>#REF!</v>
      </c>
      <c r="F11408" s="9" t="e">
        <f>INDEX(#REF!:#REF!,MATCH($D11408,#REF!:#REF!,0),MATCH(#REF!,#REF!:#REF!,0))</f>
        <v>#REF!</v>
      </c>
    </row>
    <row r="11409" spans="1:6" ht="16.5" x14ac:dyDescent="0.3">
      <c r="A11409" s="9" t="s">
        <v>10916</v>
      </c>
      <c r="B11409" s="9" t="s">
        <v>2436</v>
      </c>
      <c r="C11409" s="10">
        <v>13600</v>
      </c>
      <c r="D11409" s="9">
        <v>5623930522</v>
      </c>
      <c r="E11409" s="9" t="e">
        <f>INDEX(#REF!:#REF!,MATCH($D11409,#REF!:#REF!,0),MATCH(#REF!,#REF!:#REF!,0))</f>
        <v>#REF!</v>
      </c>
      <c r="F11409" s="9" t="e">
        <f>INDEX(#REF!:#REF!,MATCH($D11409,#REF!:#REF!,0),MATCH(#REF!,#REF!:#REF!,0))</f>
        <v>#REF!</v>
      </c>
    </row>
    <row r="11410" spans="1:6" ht="16.5" x14ac:dyDescent="0.3">
      <c r="A11410" s="9" t="s">
        <v>10915</v>
      </c>
      <c r="B11410" s="9" t="s">
        <v>3506</v>
      </c>
      <c r="C11410" s="10">
        <v>29520</v>
      </c>
      <c r="D11410" s="9">
        <v>806065796</v>
      </c>
      <c r="E11410" s="9" t="e">
        <f>INDEX(#REF!:#REF!,MATCH($D11410,#REF!:#REF!,0),MATCH(#REF!,#REF!:#REF!,0))</f>
        <v>#REF!</v>
      </c>
      <c r="F11410" s="9" t="e">
        <f>INDEX(#REF!:#REF!,MATCH($D11410,#REF!:#REF!,0),MATCH(#REF!,#REF!:#REF!,0))</f>
        <v>#REF!</v>
      </c>
    </row>
    <row r="11411" spans="1:6" ht="16.5" x14ac:dyDescent="0.3">
      <c r="A11411" s="9" t="s">
        <v>10914</v>
      </c>
      <c r="B11411" s="9" t="s">
        <v>2961</v>
      </c>
      <c r="C11411" s="10">
        <v>22826</v>
      </c>
      <c r="D11411" s="9">
        <v>6487054410</v>
      </c>
      <c r="E11411" s="9" t="e">
        <f>INDEX(#REF!:#REF!,MATCH($D11411,#REF!:#REF!,0),MATCH(#REF!,#REF!:#REF!,0))</f>
        <v>#REF!</v>
      </c>
      <c r="F11411" s="9" t="e">
        <f>INDEX(#REF!:#REF!,MATCH($D11411,#REF!:#REF!,0),MATCH(#REF!,#REF!:#REF!,0))</f>
        <v>#REF!</v>
      </c>
    </row>
    <row r="11412" spans="1:6" ht="16.5" x14ac:dyDescent="0.3">
      <c r="A11412" s="9" t="s">
        <v>10913</v>
      </c>
      <c r="B11412" s="9" t="s">
        <v>2375</v>
      </c>
      <c r="C11412" s="10">
        <v>46804</v>
      </c>
      <c r="D11412" s="9">
        <v>8905919081</v>
      </c>
      <c r="E11412" s="9" t="e">
        <f>INDEX(#REF!:#REF!,MATCH($D11412,#REF!:#REF!,0),MATCH(#REF!,#REF!:#REF!,0))</f>
        <v>#REF!</v>
      </c>
      <c r="F11412" s="9" t="e">
        <f>INDEX(#REF!:#REF!,MATCH($D11412,#REF!:#REF!,0),MATCH(#REF!,#REF!:#REF!,0))</f>
        <v>#REF!</v>
      </c>
    </row>
    <row r="11413" spans="1:6" ht="16.5" x14ac:dyDescent="0.3">
      <c r="A11413" s="9" t="s">
        <v>10912</v>
      </c>
      <c r="B11413" s="9" t="s">
        <v>2007</v>
      </c>
      <c r="C11413" s="10">
        <v>10338</v>
      </c>
      <c r="D11413" s="9">
        <v>5460394635</v>
      </c>
      <c r="E11413" s="9" t="e">
        <f>INDEX(#REF!:#REF!,MATCH($D11413,#REF!:#REF!,0),MATCH(#REF!,#REF!:#REF!,0))</f>
        <v>#REF!</v>
      </c>
      <c r="F11413" s="9" t="e">
        <f>INDEX(#REF!:#REF!,MATCH($D11413,#REF!:#REF!,0),MATCH(#REF!,#REF!:#REF!,0))</f>
        <v>#REF!</v>
      </c>
    </row>
    <row r="11414" spans="1:6" ht="16.5" x14ac:dyDescent="0.3">
      <c r="A11414" s="9" t="s">
        <v>10911</v>
      </c>
      <c r="B11414" s="9" t="s">
        <v>2985</v>
      </c>
      <c r="C11414" s="10">
        <v>41634</v>
      </c>
      <c r="D11414" s="9">
        <v>7885796000</v>
      </c>
      <c r="E11414" s="9" t="e">
        <f>INDEX(#REF!:#REF!,MATCH($D11414,#REF!:#REF!,0),MATCH(#REF!,#REF!:#REF!,0))</f>
        <v>#REF!</v>
      </c>
      <c r="F11414" s="9" t="e">
        <f>INDEX(#REF!:#REF!,MATCH($D11414,#REF!:#REF!,0),MATCH(#REF!,#REF!:#REF!,0))</f>
        <v>#REF!</v>
      </c>
    </row>
    <row r="11415" spans="1:6" ht="16.5" x14ac:dyDescent="0.3">
      <c r="A11415" s="9" t="s">
        <v>10910</v>
      </c>
      <c r="B11415" s="9" t="s">
        <v>2653</v>
      </c>
      <c r="C11415" s="10">
        <v>24908</v>
      </c>
      <c r="D11415" s="9">
        <v>992720575</v>
      </c>
      <c r="E11415" s="9" t="e">
        <f>INDEX(#REF!:#REF!,MATCH($D11415,#REF!:#REF!,0),MATCH(#REF!,#REF!:#REF!,0))</f>
        <v>#REF!</v>
      </c>
      <c r="F11415" s="9" t="e">
        <f>INDEX(#REF!:#REF!,MATCH($D11415,#REF!:#REF!,0),MATCH(#REF!,#REF!:#REF!,0))</f>
        <v>#REF!</v>
      </c>
    </row>
    <row r="11416" spans="1:6" ht="16.5" x14ac:dyDescent="0.3">
      <c r="A11416" s="9" t="s">
        <v>10909</v>
      </c>
      <c r="B11416" s="9" t="s">
        <v>1973</v>
      </c>
      <c r="C11416" s="10">
        <v>31747</v>
      </c>
      <c r="D11416" s="9">
        <v>1263903657</v>
      </c>
      <c r="E11416" s="9" t="e">
        <f>INDEX(#REF!:#REF!,MATCH($D11416,#REF!:#REF!,0),MATCH(#REF!,#REF!:#REF!,0))</f>
        <v>#REF!</v>
      </c>
      <c r="F11416" s="9" t="e">
        <f>INDEX(#REF!:#REF!,MATCH($D11416,#REF!:#REF!,0),MATCH(#REF!,#REF!:#REF!,0))</f>
        <v>#REF!</v>
      </c>
    </row>
    <row r="11417" spans="1:6" ht="16.5" x14ac:dyDescent="0.3">
      <c r="A11417" s="9" t="s">
        <v>10908</v>
      </c>
      <c r="B11417" s="9" t="s">
        <v>2519</v>
      </c>
      <c r="C11417" s="10">
        <v>11227</v>
      </c>
      <c r="D11417" s="9">
        <v>4487905370</v>
      </c>
      <c r="E11417" s="9" t="e">
        <f>INDEX(#REF!:#REF!,MATCH($D11417,#REF!:#REF!,0),MATCH(#REF!,#REF!:#REF!,0))</f>
        <v>#REF!</v>
      </c>
      <c r="F11417" s="9" t="e">
        <f>INDEX(#REF!:#REF!,MATCH($D11417,#REF!:#REF!,0),MATCH(#REF!,#REF!:#REF!,0))</f>
        <v>#REF!</v>
      </c>
    </row>
    <row r="11418" spans="1:6" ht="16.5" x14ac:dyDescent="0.3">
      <c r="A11418" s="9" t="s">
        <v>10907</v>
      </c>
      <c r="B11418" s="9" t="s">
        <v>3151</v>
      </c>
      <c r="C11418" s="10">
        <v>39854</v>
      </c>
      <c r="D11418" s="9">
        <v>4162153728</v>
      </c>
      <c r="E11418" s="9" t="e">
        <f>INDEX(#REF!:#REF!,MATCH($D11418,#REF!:#REF!,0),MATCH(#REF!,#REF!:#REF!,0))</f>
        <v>#REF!</v>
      </c>
      <c r="F11418" s="9" t="e">
        <f>INDEX(#REF!:#REF!,MATCH($D11418,#REF!:#REF!,0),MATCH(#REF!,#REF!:#REF!,0))</f>
        <v>#REF!</v>
      </c>
    </row>
    <row r="11419" spans="1:6" ht="16.5" x14ac:dyDescent="0.3">
      <c r="A11419" s="9" t="s">
        <v>10906</v>
      </c>
      <c r="B11419" s="9" t="s">
        <v>1995</v>
      </c>
      <c r="C11419" s="10">
        <v>50978</v>
      </c>
      <c r="D11419" s="9">
        <v>2809344809</v>
      </c>
      <c r="E11419" s="9" t="e">
        <f>INDEX(#REF!:#REF!,MATCH($D11419,#REF!:#REF!,0),MATCH(#REF!,#REF!:#REF!,0))</f>
        <v>#REF!</v>
      </c>
      <c r="F11419" s="9" t="e">
        <f>INDEX(#REF!:#REF!,MATCH($D11419,#REF!:#REF!,0),MATCH(#REF!,#REF!:#REF!,0))</f>
        <v>#REF!</v>
      </c>
    </row>
    <row r="11420" spans="1:6" ht="16.5" x14ac:dyDescent="0.3">
      <c r="A11420" s="9" t="s">
        <v>10905</v>
      </c>
      <c r="B11420" s="9" t="s">
        <v>2833</v>
      </c>
      <c r="C11420" s="10">
        <v>32085</v>
      </c>
      <c r="D11420" s="9">
        <v>4359854056</v>
      </c>
      <c r="E11420" s="9" t="e">
        <f>INDEX(#REF!:#REF!,MATCH($D11420,#REF!:#REF!,0),MATCH(#REF!,#REF!:#REF!,0))</f>
        <v>#REF!</v>
      </c>
      <c r="F11420" s="9" t="e">
        <f>INDEX(#REF!:#REF!,MATCH($D11420,#REF!:#REF!,0),MATCH(#REF!,#REF!:#REF!,0))</f>
        <v>#REF!</v>
      </c>
    </row>
    <row r="11421" spans="1:6" ht="16.5" x14ac:dyDescent="0.3">
      <c r="A11421" s="9" t="s">
        <v>10904</v>
      </c>
      <c r="B11421" s="9" t="s">
        <v>1943</v>
      </c>
      <c r="C11421" s="10">
        <v>48545</v>
      </c>
      <c r="D11421" s="9">
        <v>4453315724</v>
      </c>
      <c r="E11421" s="9" t="e">
        <f>INDEX(#REF!:#REF!,MATCH($D11421,#REF!:#REF!,0),MATCH(#REF!,#REF!:#REF!,0))</f>
        <v>#REF!</v>
      </c>
      <c r="F11421" s="9" t="e">
        <f>INDEX(#REF!:#REF!,MATCH($D11421,#REF!:#REF!,0),MATCH(#REF!,#REF!:#REF!,0))</f>
        <v>#REF!</v>
      </c>
    </row>
    <row r="11422" spans="1:6" ht="16.5" x14ac:dyDescent="0.3">
      <c r="A11422" s="9" t="s">
        <v>10903</v>
      </c>
      <c r="B11422" s="9" t="s">
        <v>2032</v>
      </c>
      <c r="C11422" s="10">
        <v>54096</v>
      </c>
      <c r="D11422" s="9">
        <v>9491257560</v>
      </c>
      <c r="E11422" s="9" t="e">
        <f>INDEX(#REF!:#REF!,MATCH($D11422,#REF!:#REF!,0),MATCH(#REF!,#REF!:#REF!,0))</f>
        <v>#REF!</v>
      </c>
      <c r="F11422" s="9" t="e">
        <f>INDEX(#REF!:#REF!,MATCH($D11422,#REF!:#REF!,0),MATCH(#REF!,#REF!:#REF!,0))</f>
        <v>#REF!</v>
      </c>
    </row>
    <row r="11423" spans="1:6" ht="16.5" x14ac:dyDescent="0.3">
      <c r="A11423" s="9" t="s">
        <v>10902</v>
      </c>
      <c r="B11423" s="9" t="s">
        <v>3448</v>
      </c>
      <c r="C11423" s="10">
        <v>33498</v>
      </c>
      <c r="D11423" s="9">
        <v>9611070055</v>
      </c>
      <c r="E11423" s="9" t="e">
        <f>INDEX(#REF!:#REF!,MATCH($D11423,#REF!:#REF!,0),MATCH(#REF!,#REF!:#REF!,0))</f>
        <v>#REF!</v>
      </c>
      <c r="F11423" s="9" t="e">
        <f>INDEX(#REF!:#REF!,MATCH($D11423,#REF!:#REF!,0),MATCH(#REF!,#REF!:#REF!,0))</f>
        <v>#REF!</v>
      </c>
    </row>
    <row r="11424" spans="1:6" ht="16.5" x14ac:dyDescent="0.3">
      <c r="A11424" s="9" t="s">
        <v>10901</v>
      </c>
      <c r="B11424" s="9" t="s">
        <v>2163</v>
      </c>
      <c r="C11424" s="10">
        <v>37958</v>
      </c>
      <c r="D11424" s="9">
        <v>1420239228</v>
      </c>
      <c r="E11424" s="9" t="e">
        <f>INDEX(#REF!:#REF!,MATCH($D11424,#REF!:#REF!,0),MATCH(#REF!,#REF!:#REF!,0))</f>
        <v>#REF!</v>
      </c>
      <c r="F11424" s="9" t="e">
        <f>INDEX(#REF!:#REF!,MATCH($D11424,#REF!:#REF!,0),MATCH(#REF!,#REF!:#REF!,0))</f>
        <v>#REF!</v>
      </c>
    </row>
    <row r="11425" spans="1:6" ht="16.5" x14ac:dyDescent="0.3">
      <c r="A11425" s="9" t="s">
        <v>10900</v>
      </c>
      <c r="B11425" s="9" t="s">
        <v>1977</v>
      </c>
      <c r="C11425" s="10">
        <v>20028</v>
      </c>
      <c r="D11425" s="9">
        <v>9561367408</v>
      </c>
      <c r="E11425" s="9" t="e">
        <f>INDEX(#REF!:#REF!,MATCH($D11425,#REF!:#REF!,0),MATCH(#REF!,#REF!:#REF!,0))</f>
        <v>#REF!</v>
      </c>
      <c r="F11425" s="9" t="e">
        <f>INDEX(#REF!:#REF!,MATCH($D11425,#REF!:#REF!,0),MATCH(#REF!,#REF!:#REF!,0))</f>
        <v>#REF!</v>
      </c>
    </row>
    <row r="11426" spans="1:6" ht="16.5" x14ac:dyDescent="0.3">
      <c r="A11426" s="9" t="s">
        <v>10899</v>
      </c>
      <c r="B11426" s="9" t="s">
        <v>3071</v>
      </c>
      <c r="C11426" s="10">
        <v>12322</v>
      </c>
      <c r="D11426" s="9">
        <v>885693418</v>
      </c>
      <c r="E11426" s="9" t="e">
        <f>INDEX(#REF!:#REF!,MATCH($D11426,#REF!:#REF!,0),MATCH(#REF!,#REF!:#REF!,0))</f>
        <v>#REF!</v>
      </c>
      <c r="F11426" s="9" t="e">
        <f>INDEX(#REF!:#REF!,MATCH($D11426,#REF!:#REF!,0),MATCH(#REF!,#REF!:#REF!,0))</f>
        <v>#REF!</v>
      </c>
    </row>
    <row r="11427" spans="1:6" ht="16.5" x14ac:dyDescent="0.3">
      <c r="A11427" s="9" t="s">
        <v>10898</v>
      </c>
      <c r="B11427" s="9" t="s">
        <v>2459</v>
      </c>
      <c r="C11427" s="10">
        <v>33821</v>
      </c>
      <c r="D11427" s="9">
        <v>7411705322</v>
      </c>
      <c r="E11427" s="9" t="e">
        <f>INDEX(#REF!:#REF!,MATCH($D11427,#REF!:#REF!,0),MATCH(#REF!,#REF!:#REF!,0))</f>
        <v>#REF!</v>
      </c>
      <c r="F11427" s="9" t="e">
        <f>INDEX(#REF!:#REF!,MATCH($D11427,#REF!:#REF!,0),MATCH(#REF!,#REF!:#REF!,0))</f>
        <v>#REF!</v>
      </c>
    </row>
    <row r="11428" spans="1:6" ht="16.5" x14ac:dyDescent="0.3">
      <c r="A11428" s="9" t="s">
        <v>10897</v>
      </c>
      <c r="B11428" s="9" t="s">
        <v>2669</v>
      </c>
      <c r="C11428" s="10">
        <v>56445</v>
      </c>
      <c r="D11428" s="9">
        <v>2924550912</v>
      </c>
      <c r="E11428" s="9" t="e">
        <f>INDEX(#REF!:#REF!,MATCH($D11428,#REF!:#REF!,0),MATCH(#REF!,#REF!:#REF!,0))</f>
        <v>#REF!</v>
      </c>
      <c r="F11428" s="9" t="e">
        <f>INDEX(#REF!:#REF!,MATCH($D11428,#REF!:#REF!,0),MATCH(#REF!,#REF!:#REF!,0))</f>
        <v>#REF!</v>
      </c>
    </row>
    <row r="11429" spans="1:6" ht="16.5" x14ac:dyDescent="0.3">
      <c r="A11429" s="9" t="s">
        <v>10896</v>
      </c>
      <c r="B11429" s="9" t="s">
        <v>2127</v>
      </c>
      <c r="C11429" s="10">
        <v>38774</v>
      </c>
      <c r="D11429" s="9">
        <v>2565093969</v>
      </c>
      <c r="E11429" s="9" t="e">
        <f>INDEX(#REF!:#REF!,MATCH($D11429,#REF!:#REF!,0),MATCH(#REF!,#REF!:#REF!,0))</f>
        <v>#REF!</v>
      </c>
      <c r="F11429" s="9" t="e">
        <f>INDEX(#REF!:#REF!,MATCH($D11429,#REF!:#REF!,0),MATCH(#REF!,#REF!:#REF!,0))</f>
        <v>#REF!</v>
      </c>
    </row>
    <row r="11430" spans="1:6" ht="16.5" x14ac:dyDescent="0.3">
      <c r="A11430" s="9" t="s">
        <v>10895</v>
      </c>
      <c r="B11430" s="9" t="s">
        <v>2856</v>
      </c>
      <c r="C11430" s="10">
        <v>36404</v>
      </c>
      <c r="D11430" s="9">
        <v>5561472151</v>
      </c>
      <c r="E11430" s="9" t="e">
        <f>INDEX(#REF!:#REF!,MATCH($D11430,#REF!:#REF!,0),MATCH(#REF!,#REF!:#REF!,0))</f>
        <v>#REF!</v>
      </c>
      <c r="F11430" s="9" t="e">
        <f>INDEX(#REF!:#REF!,MATCH($D11430,#REF!:#REF!,0),MATCH(#REF!,#REF!:#REF!,0))</f>
        <v>#REF!</v>
      </c>
    </row>
    <row r="11431" spans="1:6" ht="16.5" x14ac:dyDescent="0.3">
      <c r="A11431" s="9" t="s">
        <v>10894</v>
      </c>
      <c r="B11431" s="9" t="s">
        <v>2052</v>
      </c>
      <c r="C11431" s="10">
        <v>18840</v>
      </c>
      <c r="D11431" s="9">
        <v>3164004753</v>
      </c>
      <c r="E11431" s="9" t="e">
        <f>INDEX(#REF!:#REF!,MATCH($D11431,#REF!:#REF!,0),MATCH(#REF!,#REF!:#REF!,0))</f>
        <v>#REF!</v>
      </c>
      <c r="F11431" s="9" t="e">
        <f>INDEX(#REF!:#REF!,MATCH($D11431,#REF!:#REF!,0),MATCH(#REF!,#REF!:#REF!,0))</f>
        <v>#REF!</v>
      </c>
    </row>
    <row r="11432" spans="1:6" ht="16.5" x14ac:dyDescent="0.3">
      <c r="A11432" s="9" t="s">
        <v>10893</v>
      </c>
      <c r="B11432" s="9" t="s">
        <v>2655</v>
      </c>
      <c r="C11432" s="10">
        <v>44633</v>
      </c>
      <c r="D11432" s="9">
        <v>1502791994</v>
      </c>
      <c r="E11432" s="9" t="e">
        <f>INDEX(#REF!:#REF!,MATCH($D11432,#REF!:#REF!,0),MATCH(#REF!,#REF!:#REF!,0))</f>
        <v>#REF!</v>
      </c>
      <c r="F11432" s="9" t="e">
        <f>INDEX(#REF!:#REF!,MATCH($D11432,#REF!:#REF!,0),MATCH(#REF!,#REF!:#REF!,0))</f>
        <v>#REF!</v>
      </c>
    </row>
    <row r="11433" spans="1:6" ht="16.5" x14ac:dyDescent="0.3">
      <c r="A11433" s="9" t="s">
        <v>10892</v>
      </c>
      <c r="B11433" s="9" t="s">
        <v>2087</v>
      </c>
      <c r="C11433" s="10">
        <v>23214</v>
      </c>
      <c r="D11433" s="9">
        <v>3513651333</v>
      </c>
      <c r="E11433" s="9" t="e">
        <f>INDEX(#REF!:#REF!,MATCH($D11433,#REF!:#REF!,0),MATCH(#REF!,#REF!:#REF!,0))</f>
        <v>#REF!</v>
      </c>
      <c r="F11433" s="9" t="e">
        <f>INDEX(#REF!:#REF!,MATCH($D11433,#REF!:#REF!,0),MATCH(#REF!,#REF!:#REF!,0))</f>
        <v>#REF!</v>
      </c>
    </row>
    <row r="11434" spans="1:6" ht="16.5" x14ac:dyDescent="0.3">
      <c r="A11434" s="9" t="s">
        <v>10891</v>
      </c>
      <c r="B11434" s="9" t="s">
        <v>1955</v>
      </c>
      <c r="C11434" s="10">
        <v>43234</v>
      </c>
      <c r="D11434" s="9">
        <v>3547596165</v>
      </c>
      <c r="E11434" s="9" t="e">
        <f>INDEX(#REF!:#REF!,MATCH($D11434,#REF!:#REF!,0),MATCH(#REF!,#REF!:#REF!,0))</f>
        <v>#REF!</v>
      </c>
      <c r="F11434" s="9" t="e">
        <f>INDEX(#REF!:#REF!,MATCH($D11434,#REF!:#REF!,0),MATCH(#REF!,#REF!:#REF!,0))</f>
        <v>#REF!</v>
      </c>
    </row>
    <row r="11435" spans="1:6" ht="16.5" x14ac:dyDescent="0.3">
      <c r="A11435" s="9" t="s">
        <v>10890</v>
      </c>
      <c r="B11435" s="9" t="s">
        <v>2025</v>
      </c>
      <c r="C11435" s="10">
        <v>52926</v>
      </c>
      <c r="D11435" s="9">
        <v>7007279686</v>
      </c>
      <c r="E11435" s="9" t="e">
        <f>INDEX(#REF!:#REF!,MATCH($D11435,#REF!:#REF!,0),MATCH(#REF!,#REF!:#REF!,0))</f>
        <v>#REF!</v>
      </c>
      <c r="F11435" s="9" t="e">
        <f>INDEX(#REF!:#REF!,MATCH($D11435,#REF!:#REF!,0),MATCH(#REF!,#REF!:#REF!,0))</f>
        <v>#REF!</v>
      </c>
    </row>
    <row r="11436" spans="1:6" ht="16.5" x14ac:dyDescent="0.3">
      <c r="A11436" s="9" t="s">
        <v>10889</v>
      </c>
      <c r="B11436" s="9" t="s">
        <v>2970</v>
      </c>
      <c r="C11436" s="10">
        <v>11521</v>
      </c>
      <c r="D11436" s="9">
        <v>1280521902</v>
      </c>
      <c r="E11436" s="9" t="e">
        <f>INDEX(#REF!:#REF!,MATCH($D11436,#REF!:#REF!,0),MATCH(#REF!,#REF!:#REF!,0))</f>
        <v>#REF!</v>
      </c>
      <c r="F11436" s="9" t="e">
        <f>INDEX(#REF!:#REF!,MATCH($D11436,#REF!:#REF!,0),MATCH(#REF!,#REF!:#REF!,0))</f>
        <v>#REF!</v>
      </c>
    </row>
    <row r="11437" spans="1:6" ht="16.5" x14ac:dyDescent="0.3">
      <c r="A11437" s="9" t="s">
        <v>10888</v>
      </c>
      <c r="B11437" s="9" t="s">
        <v>2424</v>
      </c>
      <c r="C11437" s="10">
        <v>27520</v>
      </c>
      <c r="D11437" s="9">
        <v>4525743115</v>
      </c>
      <c r="E11437" s="9" t="e">
        <f>INDEX(#REF!:#REF!,MATCH($D11437,#REF!:#REF!,0),MATCH(#REF!,#REF!:#REF!,0))</f>
        <v>#REF!</v>
      </c>
      <c r="F11437" s="9" t="e">
        <f>INDEX(#REF!:#REF!,MATCH($D11437,#REF!:#REF!,0),MATCH(#REF!,#REF!:#REF!,0))</f>
        <v>#REF!</v>
      </c>
    </row>
    <row r="11438" spans="1:6" ht="16.5" x14ac:dyDescent="0.3">
      <c r="A11438" s="9" t="s">
        <v>10887</v>
      </c>
      <c r="B11438" s="9" t="s">
        <v>2015</v>
      </c>
      <c r="C11438" s="10">
        <v>45802</v>
      </c>
      <c r="D11438" s="9">
        <v>5814713100</v>
      </c>
      <c r="E11438" s="9" t="e">
        <f>INDEX(#REF!:#REF!,MATCH($D11438,#REF!:#REF!,0),MATCH(#REF!,#REF!:#REF!,0))</f>
        <v>#REF!</v>
      </c>
      <c r="F11438" s="9" t="e">
        <f>INDEX(#REF!:#REF!,MATCH($D11438,#REF!:#REF!,0),MATCH(#REF!,#REF!:#REF!,0))</f>
        <v>#REF!</v>
      </c>
    </row>
    <row r="11439" spans="1:6" ht="16.5" x14ac:dyDescent="0.3">
      <c r="A11439" s="9" t="s">
        <v>10886</v>
      </c>
      <c r="B11439" s="9" t="s">
        <v>3902</v>
      </c>
      <c r="C11439" s="10">
        <v>18630</v>
      </c>
      <c r="D11439" s="9">
        <v>6255831884</v>
      </c>
      <c r="E11439" s="9" t="e">
        <f>INDEX(#REF!:#REF!,MATCH($D11439,#REF!:#REF!,0),MATCH(#REF!,#REF!:#REF!,0))</f>
        <v>#REF!</v>
      </c>
      <c r="F11439" s="9" t="e">
        <f>INDEX(#REF!:#REF!,MATCH($D11439,#REF!:#REF!,0),MATCH(#REF!,#REF!:#REF!,0))</f>
        <v>#REF!</v>
      </c>
    </row>
    <row r="11440" spans="1:6" ht="16.5" x14ac:dyDescent="0.3">
      <c r="A11440" s="9" t="s">
        <v>10885</v>
      </c>
      <c r="B11440" s="9" t="s">
        <v>2472</v>
      </c>
      <c r="C11440" s="10">
        <v>17833</v>
      </c>
      <c r="D11440" s="9">
        <v>6724903874</v>
      </c>
      <c r="E11440" s="9" t="e">
        <f>INDEX(#REF!:#REF!,MATCH($D11440,#REF!:#REF!,0),MATCH(#REF!,#REF!:#REF!,0))</f>
        <v>#REF!</v>
      </c>
      <c r="F11440" s="9" t="e">
        <f>INDEX(#REF!:#REF!,MATCH($D11440,#REF!:#REF!,0),MATCH(#REF!,#REF!:#REF!,0))</f>
        <v>#REF!</v>
      </c>
    </row>
    <row r="11441" spans="1:6" ht="16.5" x14ac:dyDescent="0.3">
      <c r="A11441" s="9" t="s">
        <v>10884</v>
      </c>
      <c r="B11441" s="9" t="s">
        <v>2087</v>
      </c>
      <c r="C11441" s="10">
        <v>43800</v>
      </c>
      <c r="D11441" s="9">
        <v>960994726</v>
      </c>
      <c r="E11441" s="9" t="e">
        <f>INDEX(#REF!:#REF!,MATCH($D11441,#REF!:#REF!,0),MATCH(#REF!,#REF!:#REF!,0))</f>
        <v>#REF!</v>
      </c>
      <c r="F11441" s="9" t="e">
        <f>INDEX(#REF!:#REF!,MATCH($D11441,#REF!:#REF!,0),MATCH(#REF!,#REF!:#REF!,0))</f>
        <v>#REF!</v>
      </c>
    </row>
    <row r="11442" spans="1:6" ht="16.5" x14ac:dyDescent="0.3">
      <c r="A11442" s="9" t="s">
        <v>10883</v>
      </c>
      <c r="B11442" s="9" t="s">
        <v>2392</v>
      </c>
      <c r="C11442" s="10">
        <v>40835</v>
      </c>
      <c r="D11442" s="9">
        <v>5347887761</v>
      </c>
      <c r="E11442" s="9" t="e">
        <f>INDEX(#REF!:#REF!,MATCH($D11442,#REF!:#REF!,0),MATCH(#REF!,#REF!:#REF!,0))</f>
        <v>#REF!</v>
      </c>
      <c r="F11442" s="9" t="e">
        <f>INDEX(#REF!:#REF!,MATCH($D11442,#REF!:#REF!,0),MATCH(#REF!,#REF!:#REF!,0))</f>
        <v>#REF!</v>
      </c>
    </row>
    <row r="11443" spans="1:6" ht="16.5" x14ac:dyDescent="0.3">
      <c r="A11443" s="9" t="s">
        <v>10882</v>
      </c>
      <c r="B11443" s="9" t="s">
        <v>2628</v>
      </c>
      <c r="C11443" s="10">
        <v>19213</v>
      </c>
      <c r="D11443" s="9">
        <v>8875320292</v>
      </c>
      <c r="E11443" s="9" t="e">
        <f>INDEX(#REF!:#REF!,MATCH($D11443,#REF!:#REF!,0),MATCH(#REF!,#REF!:#REF!,0))</f>
        <v>#REF!</v>
      </c>
      <c r="F11443" s="9" t="e">
        <f>INDEX(#REF!:#REF!,MATCH($D11443,#REF!:#REF!,0),MATCH(#REF!,#REF!:#REF!,0))</f>
        <v>#REF!</v>
      </c>
    </row>
    <row r="11444" spans="1:6" ht="16.5" x14ac:dyDescent="0.3">
      <c r="A11444" s="9" t="s">
        <v>10881</v>
      </c>
      <c r="B11444" s="9" t="s">
        <v>2462</v>
      </c>
      <c r="C11444" s="10">
        <v>27882</v>
      </c>
      <c r="D11444" s="9">
        <v>6731572691</v>
      </c>
      <c r="E11444" s="9" t="e">
        <f>INDEX(#REF!:#REF!,MATCH($D11444,#REF!:#REF!,0),MATCH(#REF!,#REF!:#REF!,0))</f>
        <v>#REF!</v>
      </c>
      <c r="F11444" s="9" t="e">
        <f>INDEX(#REF!:#REF!,MATCH($D11444,#REF!:#REF!,0),MATCH(#REF!,#REF!:#REF!,0))</f>
        <v>#REF!</v>
      </c>
    </row>
    <row r="11445" spans="1:6" ht="16.5" x14ac:dyDescent="0.3">
      <c r="A11445" s="9" t="s">
        <v>10880</v>
      </c>
      <c r="B11445" s="9" t="s">
        <v>2140</v>
      </c>
      <c r="C11445" s="10">
        <v>28356</v>
      </c>
      <c r="D11445" s="9">
        <v>4969679754</v>
      </c>
      <c r="E11445" s="9" t="e">
        <f>INDEX(#REF!:#REF!,MATCH($D11445,#REF!:#REF!,0),MATCH(#REF!,#REF!:#REF!,0))</f>
        <v>#REF!</v>
      </c>
      <c r="F11445" s="9" t="e">
        <f>INDEX(#REF!:#REF!,MATCH($D11445,#REF!:#REF!,0),MATCH(#REF!,#REF!:#REF!,0))</f>
        <v>#REF!</v>
      </c>
    </row>
    <row r="11446" spans="1:6" ht="16.5" x14ac:dyDescent="0.3">
      <c r="A11446" s="9" t="s">
        <v>10879</v>
      </c>
      <c r="B11446" s="9" t="s">
        <v>2645</v>
      </c>
      <c r="C11446" s="10">
        <v>10528</v>
      </c>
      <c r="D11446" s="9">
        <v>3381164996</v>
      </c>
      <c r="E11446" s="9" t="e">
        <f>INDEX(#REF!:#REF!,MATCH($D11446,#REF!:#REF!,0),MATCH(#REF!,#REF!:#REF!,0))</f>
        <v>#REF!</v>
      </c>
      <c r="F11446" s="9" t="e">
        <f>INDEX(#REF!:#REF!,MATCH($D11446,#REF!:#REF!,0),MATCH(#REF!,#REF!:#REF!,0))</f>
        <v>#REF!</v>
      </c>
    </row>
    <row r="11447" spans="1:6" ht="16.5" x14ac:dyDescent="0.3">
      <c r="A11447" s="9" t="s">
        <v>10878</v>
      </c>
      <c r="B11447" s="9" t="s">
        <v>2589</v>
      </c>
      <c r="C11447" s="10">
        <v>34321</v>
      </c>
      <c r="D11447" s="9">
        <v>1444572199</v>
      </c>
      <c r="E11447" s="9" t="e">
        <f>INDEX(#REF!:#REF!,MATCH($D11447,#REF!:#REF!,0),MATCH(#REF!,#REF!:#REF!,0))</f>
        <v>#REF!</v>
      </c>
      <c r="F11447" s="9" t="e">
        <f>INDEX(#REF!:#REF!,MATCH($D11447,#REF!:#REF!,0),MATCH(#REF!,#REF!:#REF!,0))</f>
        <v>#REF!</v>
      </c>
    </row>
    <row r="11448" spans="1:6" ht="16.5" x14ac:dyDescent="0.3">
      <c r="A11448" s="9" t="s">
        <v>10877</v>
      </c>
      <c r="B11448" s="9" t="s">
        <v>3079</v>
      </c>
      <c r="C11448" s="10">
        <v>52411</v>
      </c>
      <c r="D11448" s="9">
        <v>7741079360</v>
      </c>
      <c r="E11448" s="9" t="e">
        <f>INDEX(#REF!:#REF!,MATCH($D11448,#REF!:#REF!,0),MATCH(#REF!,#REF!:#REF!,0))</f>
        <v>#REF!</v>
      </c>
      <c r="F11448" s="9" t="e">
        <f>INDEX(#REF!:#REF!,MATCH($D11448,#REF!:#REF!,0),MATCH(#REF!,#REF!:#REF!,0))</f>
        <v>#REF!</v>
      </c>
    </row>
    <row r="11449" spans="1:6" ht="16.5" x14ac:dyDescent="0.3">
      <c r="A11449" s="9" t="s">
        <v>10876</v>
      </c>
      <c r="B11449" s="9" t="s">
        <v>2048</v>
      </c>
      <c r="C11449" s="10">
        <v>50457</v>
      </c>
      <c r="D11449" s="9">
        <v>6019132307</v>
      </c>
      <c r="E11449" s="9" t="e">
        <f>INDEX(#REF!:#REF!,MATCH($D11449,#REF!:#REF!,0),MATCH(#REF!,#REF!:#REF!,0))</f>
        <v>#REF!</v>
      </c>
      <c r="F11449" s="9" t="e">
        <f>INDEX(#REF!:#REF!,MATCH($D11449,#REF!:#REF!,0),MATCH(#REF!,#REF!:#REF!,0))</f>
        <v>#REF!</v>
      </c>
    </row>
    <row r="11450" spans="1:6" ht="16.5" x14ac:dyDescent="0.3">
      <c r="A11450" s="9" t="s">
        <v>10875</v>
      </c>
      <c r="B11450" s="9" t="s">
        <v>2056</v>
      </c>
      <c r="C11450" s="10">
        <v>15966</v>
      </c>
      <c r="D11450" s="9">
        <v>3858163570</v>
      </c>
      <c r="E11450" s="9" t="e">
        <f>INDEX(#REF!:#REF!,MATCH($D11450,#REF!:#REF!,0),MATCH(#REF!,#REF!:#REF!,0))</f>
        <v>#REF!</v>
      </c>
      <c r="F11450" s="9" t="e">
        <f>INDEX(#REF!:#REF!,MATCH($D11450,#REF!:#REF!,0),MATCH(#REF!,#REF!:#REF!,0))</f>
        <v>#REF!</v>
      </c>
    </row>
    <row r="11451" spans="1:6" ht="16.5" x14ac:dyDescent="0.3">
      <c r="A11451" s="9" t="s">
        <v>10874</v>
      </c>
      <c r="B11451" s="9" t="s">
        <v>1991</v>
      </c>
      <c r="C11451" s="10">
        <v>13060</v>
      </c>
      <c r="D11451" s="9">
        <v>9829586073</v>
      </c>
      <c r="E11451" s="9" t="e">
        <f>INDEX(#REF!:#REF!,MATCH($D11451,#REF!:#REF!,0),MATCH(#REF!,#REF!:#REF!,0))</f>
        <v>#REF!</v>
      </c>
      <c r="F11451" s="9" t="e">
        <f>INDEX(#REF!:#REF!,MATCH($D11451,#REF!:#REF!,0),MATCH(#REF!,#REF!:#REF!,0))</f>
        <v>#REF!</v>
      </c>
    </row>
    <row r="11452" spans="1:6" ht="16.5" x14ac:dyDescent="0.3">
      <c r="A11452" s="9" t="s">
        <v>10873</v>
      </c>
      <c r="B11452" s="9" t="s">
        <v>3195</v>
      </c>
      <c r="C11452" s="10">
        <v>23827</v>
      </c>
      <c r="D11452" s="9">
        <v>6614458434</v>
      </c>
      <c r="E11452" s="9" t="e">
        <f>INDEX(#REF!:#REF!,MATCH($D11452,#REF!:#REF!,0),MATCH(#REF!,#REF!:#REF!,0))</f>
        <v>#REF!</v>
      </c>
      <c r="F11452" s="9" t="e">
        <f>INDEX(#REF!:#REF!,MATCH($D11452,#REF!:#REF!,0),MATCH(#REF!,#REF!:#REF!,0))</f>
        <v>#REF!</v>
      </c>
    </row>
    <row r="11453" spans="1:6" ht="16.5" x14ac:dyDescent="0.3">
      <c r="A11453" s="9" t="s">
        <v>10872</v>
      </c>
      <c r="B11453" s="9" t="s">
        <v>2396</v>
      </c>
      <c r="C11453" s="10">
        <v>23834</v>
      </c>
      <c r="D11453" s="9">
        <v>8718856853</v>
      </c>
      <c r="E11453" s="9" t="e">
        <f>INDEX(#REF!:#REF!,MATCH($D11453,#REF!:#REF!,0),MATCH(#REF!,#REF!:#REF!,0))</f>
        <v>#REF!</v>
      </c>
      <c r="F11453" s="9" t="e">
        <f>INDEX(#REF!:#REF!,MATCH($D11453,#REF!:#REF!,0),MATCH(#REF!,#REF!:#REF!,0))</f>
        <v>#REF!</v>
      </c>
    </row>
    <row r="11454" spans="1:6" ht="16.5" x14ac:dyDescent="0.3">
      <c r="A11454" s="9" t="s">
        <v>10871</v>
      </c>
      <c r="B11454" s="9" t="s">
        <v>3430</v>
      </c>
      <c r="C11454" s="10">
        <v>22147</v>
      </c>
      <c r="D11454" s="9">
        <v>9292607561</v>
      </c>
      <c r="E11454" s="9" t="e">
        <f>INDEX(#REF!:#REF!,MATCH($D11454,#REF!:#REF!,0),MATCH(#REF!,#REF!:#REF!,0))</f>
        <v>#REF!</v>
      </c>
      <c r="F11454" s="9" t="e">
        <f>INDEX(#REF!:#REF!,MATCH($D11454,#REF!:#REF!,0),MATCH(#REF!,#REF!:#REF!,0))</f>
        <v>#REF!</v>
      </c>
    </row>
    <row r="11455" spans="1:6" ht="16.5" x14ac:dyDescent="0.3">
      <c r="A11455" s="9" t="s">
        <v>10870</v>
      </c>
      <c r="B11455" s="9" t="s">
        <v>2254</v>
      </c>
      <c r="C11455" s="10">
        <v>57385</v>
      </c>
      <c r="D11455" s="9">
        <v>2230983466</v>
      </c>
      <c r="E11455" s="9" t="e">
        <f>INDEX(#REF!:#REF!,MATCH($D11455,#REF!:#REF!,0),MATCH(#REF!,#REF!:#REF!,0))</f>
        <v>#REF!</v>
      </c>
      <c r="F11455" s="9" t="e">
        <f>INDEX(#REF!:#REF!,MATCH($D11455,#REF!:#REF!,0),MATCH(#REF!,#REF!:#REF!,0))</f>
        <v>#REF!</v>
      </c>
    </row>
    <row r="11456" spans="1:6" ht="16.5" x14ac:dyDescent="0.3">
      <c r="A11456" s="9" t="s">
        <v>10869</v>
      </c>
      <c r="B11456" s="9" t="s">
        <v>2933</v>
      </c>
      <c r="C11456" s="10">
        <v>26617</v>
      </c>
      <c r="D11456" s="9">
        <v>6286877770</v>
      </c>
      <c r="E11456" s="9" t="e">
        <f>INDEX(#REF!:#REF!,MATCH($D11456,#REF!:#REF!,0),MATCH(#REF!,#REF!:#REF!,0))</f>
        <v>#REF!</v>
      </c>
      <c r="F11456" s="9" t="e">
        <f>INDEX(#REF!:#REF!,MATCH($D11456,#REF!:#REF!,0),MATCH(#REF!,#REF!:#REF!,0))</f>
        <v>#REF!</v>
      </c>
    </row>
    <row r="11457" spans="1:6" ht="16.5" x14ac:dyDescent="0.3">
      <c r="A11457" s="9" t="s">
        <v>10868</v>
      </c>
      <c r="B11457" s="9" t="s">
        <v>2216</v>
      </c>
      <c r="C11457" s="10">
        <v>58368</v>
      </c>
      <c r="D11457" s="9">
        <v>3000763902</v>
      </c>
      <c r="E11457" s="9" t="e">
        <f>INDEX(#REF!:#REF!,MATCH($D11457,#REF!:#REF!,0),MATCH(#REF!,#REF!:#REF!,0))</f>
        <v>#REF!</v>
      </c>
      <c r="F11457" s="9" t="e">
        <f>INDEX(#REF!:#REF!,MATCH($D11457,#REF!:#REF!,0),MATCH(#REF!,#REF!:#REF!,0))</f>
        <v>#REF!</v>
      </c>
    </row>
    <row r="11458" spans="1:6" ht="16.5" x14ac:dyDescent="0.3">
      <c r="A11458" s="9" t="s">
        <v>10867</v>
      </c>
      <c r="B11458" s="9" t="s">
        <v>2489</v>
      </c>
      <c r="C11458" s="10">
        <v>37187</v>
      </c>
      <c r="D11458" s="9">
        <v>1598957961</v>
      </c>
      <c r="E11458" s="9" t="e">
        <f>INDEX(#REF!:#REF!,MATCH($D11458,#REF!:#REF!,0),MATCH(#REF!,#REF!:#REF!,0))</f>
        <v>#REF!</v>
      </c>
      <c r="F11458" s="9" t="e">
        <f>INDEX(#REF!:#REF!,MATCH($D11458,#REF!:#REF!,0),MATCH(#REF!,#REF!:#REF!,0))</f>
        <v>#REF!</v>
      </c>
    </row>
    <row r="11459" spans="1:6" ht="16.5" x14ac:dyDescent="0.3">
      <c r="A11459" s="9" t="s">
        <v>10866</v>
      </c>
      <c r="B11459" s="9" t="s">
        <v>2409</v>
      </c>
      <c r="C11459" s="10">
        <v>56540</v>
      </c>
      <c r="D11459" s="9">
        <v>4823073274</v>
      </c>
      <c r="E11459" s="9" t="e">
        <f>INDEX(#REF!:#REF!,MATCH($D11459,#REF!:#REF!,0),MATCH(#REF!,#REF!:#REF!,0))</f>
        <v>#REF!</v>
      </c>
      <c r="F11459" s="9" t="e">
        <f>INDEX(#REF!:#REF!,MATCH($D11459,#REF!:#REF!,0),MATCH(#REF!,#REF!:#REF!,0))</f>
        <v>#REF!</v>
      </c>
    </row>
    <row r="11460" spans="1:6" ht="16.5" x14ac:dyDescent="0.3">
      <c r="A11460" s="9" t="s">
        <v>10865</v>
      </c>
      <c r="B11460" s="9" t="s">
        <v>3430</v>
      </c>
      <c r="C11460" s="10">
        <v>14382</v>
      </c>
      <c r="D11460" s="9">
        <v>5503746279</v>
      </c>
      <c r="E11460" s="9" t="e">
        <f>INDEX(#REF!:#REF!,MATCH($D11460,#REF!:#REF!,0),MATCH(#REF!,#REF!:#REF!,0))</f>
        <v>#REF!</v>
      </c>
      <c r="F11460" s="9" t="e">
        <f>INDEX(#REF!:#REF!,MATCH($D11460,#REF!:#REF!,0),MATCH(#REF!,#REF!:#REF!,0))</f>
        <v>#REF!</v>
      </c>
    </row>
    <row r="11461" spans="1:6" ht="16.5" x14ac:dyDescent="0.3">
      <c r="A11461" s="9" t="s">
        <v>10864</v>
      </c>
      <c r="B11461" s="9" t="s">
        <v>1949</v>
      </c>
      <c r="C11461" s="10">
        <v>39457</v>
      </c>
      <c r="D11461" s="9">
        <v>7957976743</v>
      </c>
      <c r="E11461" s="9" t="e">
        <f>INDEX(#REF!:#REF!,MATCH($D11461,#REF!:#REF!,0),MATCH(#REF!,#REF!:#REF!,0))</f>
        <v>#REF!</v>
      </c>
      <c r="F11461" s="9" t="e">
        <f>INDEX(#REF!:#REF!,MATCH($D11461,#REF!:#REF!,0),MATCH(#REF!,#REF!:#REF!,0))</f>
        <v>#REF!</v>
      </c>
    </row>
    <row r="11462" spans="1:6" ht="16.5" x14ac:dyDescent="0.3">
      <c r="A11462" s="9" t="s">
        <v>10863</v>
      </c>
      <c r="B11462" s="9" t="s">
        <v>2459</v>
      </c>
      <c r="C11462" s="10">
        <v>26040</v>
      </c>
      <c r="D11462" s="9">
        <v>3661649302</v>
      </c>
      <c r="E11462" s="9" t="e">
        <f>INDEX(#REF!:#REF!,MATCH($D11462,#REF!:#REF!,0),MATCH(#REF!,#REF!:#REF!,0))</f>
        <v>#REF!</v>
      </c>
      <c r="F11462" s="9" t="e">
        <f>INDEX(#REF!:#REF!,MATCH($D11462,#REF!:#REF!,0),MATCH(#REF!,#REF!:#REF!,0))</f>
        <v>#REF!</v>
      </c>
    </row>
    <row r="11463" spans="1:6" ht="16.5" x14ac:dyDescent="0.3">
      <c r="A11463" s="9" t="s">
        <v>10862</v>
      </c>
      <c r="B11463" s="9" t="s">
        <v>2600</v>
      </c>
      <c r="C11463" s="10">
        <v>32863</v>
      </c>
      <c r="D11463" s="9">
        <v>4823073274</v>
      </c>
      <c r="E11463" s="9" t="e">
        <f>INDEX(#REF!:#REF!,MATCH($D11463,#REF!:#REF!,0),MATCH(#REF!,#REF!:#REF!,0))</f>
        <v>#REF!</v>
      </c>
      <c r="F11463" s="9" t="e">
        <f>INDEX(#REF!:#REF!,MATCH($D11463,#REF!:#REF!,0),MATCH(#REF!,#REF!:#REF!,0))</f>
        <v>#REF!</v>
      </c>
    </row>
    <row r="11464" spans="1:6" ht="16.5" x14ac:dyDescent="0.3">
      <c r="A11464" s="9" t="s">
        <v>10861</v>
      </c>
      <c r="B11464" s="9" t="s">
        <v>1971</v>
      </c>
      <c r="C11464" s="10">
        <v>51042</v>
      </c>
      <c r="D11464" s="9">
        <v>7436398989</v>
      </c>
      <c r="E11464" s="9" t="e">
        <f>INDEX(#REF!:#REF!,MATCH($D11464,#REF!:#REF!,0),MATCH(#REF!,#REF!:#REF!,0))</f>
        <v>#REF!</v>
      </c>
      <c r="F11464" s="9" t="e">
        <f>INDEX(#REF!:#REF!,MATCH($D11464,#REF!:#REF!,0),MATCH(#REF!,#REF!:#REF!,0))</f>
        <v>#REF!</v>
      </c>
    </row>
    <row r="11465" spans="1:6" ht="16.5" x14ac:dyDescent="0.3">
      <c r="A11465" s="9" t="s">
        <v>10860</v>
      </c>
      <c r="B11465" s="9" t="s">
        <v>2795</v>
      </c>
      <c r="C11465" s="10">
        <v>15173</v>
      </c>
      <c r="D11465" s="9">
        <v>8157157730</v>
      </c>
      <c r="E11465" s="9" t="e">
        <f>INDEX(#REF!:#REF!,MATCH($D11465,#REF!:#REF!,0),MATCH(#REF!,#REF!:#REF!,0))</f>
        <v>#REF!</v>
      </c>
      <c r="F11465" s="9" t="e">
        <f>INDEX(#REF!:#REF!,MATCH($D11465,#REF!:#REF!,0),MATCH(#REF!,#REF!:#REF!,0))</f>
        <v>#REF!</v>
      </c>
    </row>
    <row r="11466" spans="1:6" ht="16.5" x14ac:dyDescent="0.3">
      <c r="A11466" s="9" t="s">
        <v>10859</v>
      </c>
      <c r="B11466" s="9" t="s">
        <v>1963</v>
      </c>
      <c r="C11466" s="10">
        <v>17989</v>
      </c>
      <c r="D11466" s="9">
        <v>6842911427</v>
      </c>
      <c r="E11466" s="9" t="e">
        <f>INDEX(#REF!:#REF!,MATCH($D11466,#REF!:#REF!,0),MATCH(#REF!,#REF!:#REF!,0))</f>
        <v>#REF!</v>
      </c>
      <c r="F11466" s="9" t="e">
        <f>INDEX(#REF!:#REF!,MATCH($D11466,#REF!:#REF!,0),MATCH(#REF!,#REF!:#REF!,0))</f>
        <v>#REF!</v>
      </c>
    </row>
    <row r="11467" spans="1:6" ht="16.5" x14ac:dyDescent="0.3">
      <c r="A11467" s="9" t="s">
        <v>10858</v>
      </c>
      <c r="B11467" s="9" t="s">
        <v>2961</v>
      </c>
      <c r="C11467" s="10">
        <v>54019</v>
      </c>
      <c r="D11467" s="9">
        <v>5519420165</v>
      </c>
      <c r="E11467" s="9" t="e">
        <f>INDEX(#REF!:#REF!,MATCH($D11467,#REF!:#REF!,0),MATCH(#REF!,#REF!:#REF!,0))</f>
        <v>#REF!</v>
      </c>
      <c r="F11467" s="9" t="e">
        <f>INDEX(#REF!:#REF!,MATCH($D11467,#REF!:#REF!,0),MATCH(#REF!,#REF!:#REF!,0))</f>
        <v>#REF!</v>
      </c>
    </row>
    <row r="11468" spans="1:6" ht="16.5" x14ac:dyDescent="0.3">
      <c r="A11468" s="9" t="s">
        <v>10857</v>
      </c>
      <c r="B11468" s="9" t="s">
        <v>3144</v>
      </c>
      <c r="C11468" s="10">
        <v>24405</v>
      </c>
      <c r="D11468" s="9">
        <v>4487905370</v>
      </c>
      <c r="E11468" s="9" t="e">
        <f>INDEX(#REF!:#REF!,MATCH($D11468,#REF!:#REF!,0),MATCH(#REF!,#REF!:#REF!,0))</f>
        <v>#REF!</v>
      </c>
      <c r="F11468" s="9" t="e">
        <f>INDEX(#REF!:#REF!,MATCH($D11468,#REF!:#REF!,0),MATCH(#REF!,#REF!:#REF!,0))</f>
        <v>#REF!</v>
      </c>
    </row>
    <row r="11469" spans="1:6" ht="16.5" x14ac:dyDescent="0.3">
      <c r="A11469" s="9" t="s">
        <v>10856</v>
      </c>
      <c r="B11469" s="9" t="s">
        <v>2921</v>
      </c>
      <c r="C11469" s="10">
        <v>49847</v>
      </c>
      <c r="D11469" s="9">
        <v>9228842121</v>
      </c>
      <c r="E11469" s="9" t="e">
        <f>INDEX(#REF!:#REF!,MATCH($D11469,#REF!:#REF!,0),MATCH(#REF!,#REF!:#REF!,0))</f>
        <v>#REF!</v>
      </c>
      <c r="F11469" s="9" t="e">
        <f>INDEX(#REF!:#REF!,MATCH($D11469,#REF!:#REF!,0),MATCH(#REF!,#REF!:#REF!,0))</f>
        <v>#REF!</v>
      </c>
    </row>
    <row r="11470" spans="1:6" ht="16.5" x14ac:dyDescent="0.3">
      <c r="A11470" s="9" t="s">
        <v>10855</v>
      </c>
      <c r="B11470" s="9" t="s">
        <v>2443</v>
      </c>
      <c r="C11470" s="10">
        <v>28937</v>
      </c>
      <c r="D11470" s="9">
        <v>6109997811</v>
      </c>
      <c r="E11470" s="9" t="e">
        <f>INDEX(#REF!:#REF!,MATCH($D11470,#REF!:#REF!,0),MATCH(#REF!,#REF!:#REF!,0))</f>
        <v>#REF!</v>
      </c>
      <c r="F11470" s="9" t="e">
        <f>INDEX(#REF!:#REF!,MATCH($D11470,#REF!:#REF!,0),MATCH(#REF!,#REF!:#REF!,0))</f>
        <v>#REF!</v>
      </c>
    </row>
    <row r="11471" spans="1:6" ht="16.5" x14ac:dyDescent="0.3">
      <c r="A11471" s="9" t="s">
        <v>10854</v>
      </c>
      <c r="B11471" s="9" t="s">
        <v>3241</v>
      </c>
      <c r="C11471" s="10">
        <v>49877</v>
      </c>
      <c r="D11471" s="9">
        <v>5928086253</v>
      </c>
      <c r="E11471" s="9" t="e">
        <f>INDEX(#REF!:#REF!,MATCH($D11471,#REF!:#REF!,0),MATCH(#REF!,#REF!:#REF!,0))</f>
        <v>#REF!</v>
      </c>
      <c r="F11471" s="9" t="e">
        <f>INDEX(#REF!:#REF!,MATCH($D11471,#REF!:#REF!,0),MATCH(#REF!,#REF!:#REF!,0))</f>
        <v>#REF!</v>
      </c>
    </row>
    <row r="11472" spans="1:6" ht="16.5" x14ac:dyDescent="0.3">
      <c r="A11472" s="9" t="s">
        <v>10853</v>
      </c>
      <c r="B11472" s="9" t="s">
        <v>2087</v>
      </c>
      <c r="C11472" s="10">
        <v>50339</v>
      </c>
      <c r="D11472" s="9">
        <v>8832488175</v>
      </c>
      <c r="E11472" s="9" t="e">
        <f>INDEX(#REF!:#REF!,MATCH($D11472,#REF!:#REF!,0),MATCH(#REF!,#REF!:#REF!,0))</f>
        <v>#REF!</v>
      </c>
      <c r="F11472" s="9" t="e">
        <f>INDEX(#REF!:#REF!,MATCH($D11472,#REF!:#REF!,0),MATCH(#REF!,#REF!:#REF!,0))</f>
        <v>#REF!</v>
      </c>
    </row>
    <row r="11473" spans="1:6" ht="16.5" x14ac:dyDescent="0.3">
      <c r="A11473" s="9" t="s">
        <v>10852</v>
      </c>
      <c r="B11473" s="9" t="s">
        <v>2704</v>
      </c>
      <c r="C11473" s="10">
        <v>29432</v>
      </c>
      <c r="D11473" s="9">
        <v>481875921</v>
      </c>
      <c r="E11473" s="9" t="e">
        <f>INDEX(#REF!:#REF!,MATCH($D11473,#REF!:#REF!,0),MATCH(#REF!,#REF!:#REF!,0))</f>
        <v>#REF!</v>
      </c>
      <c r="F11473" s="9" t="e">
        <f>INDEX(#REF!:#REF!,MATCH($D11473,#REF!:#REF!,0),MATCH(#REF!,#REF!:#REF!,0))</f>
        <v>#REF!</v>
      </c>
    </row>
    <row r="11474" spans="1:6" ht="16.5" x14ac:dyDescent="0.3">
      <c r="A11474" s="9" t="s">
        <v>10851</v>
      </c>
      <c r="B11474" s="9" t="s">
        <v>2881</v>
      </c>
      <c r="C11474" s="10">
        <v>32512</v>
      </c>
      <c r="D11474" s="9">
        <v>8718856853</v>
      </c>
      <c r="E11474" s="9" t="e">
        <f>INDEX(#REF!:#REF!,MATCH($D11474,#REF!:#REF!,0),MATCH(#REF!,#REF!:#REF!,0))</f>
        <v>#REF!</v>
      </c>
      <c r="F11474" s="9" t="e">
        <f>INDEX(#REF!:#REF!,MATCH($D11474,#REF!:#REF!,0),MATCH(#REF!,#REF!:#REF!,0))</f>
        <v>#REF!</v>
      </c>
    </row>
    <row r="11475" spans="1:6" ht="16.5" x14ac:dyDescent="0.3">
      <c r="A11475" s="9" t="s">
        <v>10850</v>
      </c>
      <c r="B11475" s="9" t="s">
        <v>1979</v>
      </c>
      <c r="C11475" s="10">
        <v>21030</v>
      </c>
      <c r="D11475" s="9">
        <v>8998375370</v>
      </c>
      <c r="E11475" s="9" t="e">
        <f>INDEX(#REF!:#REF!,MATCH($D11475,#REF!:#REF!,0),MATCH(#REF!,#REF!:#REF!,0))</f>
        <v>#REF!</v>
      </c>
      <c r="F11475" s="9" t="e">
        <f>INDEX(#REF!:#REF!,MATCH($D11475,#REF!:#REF!,0),MATCH(#REF!,#REF!:#REF!,0))</f>
        <v>#REF!</v>
      </c>
    </row>
    <row r="11476" spans="1:6" ht="16.5" x14ac:dyDescent="0.3">
      <c r="A11476" s="9" t="s">
        <v>10849</v>
      </c>
      <c r="B11476" s="9" t="s">
        <v>2939</v>
      </c>
      <c r="C11476" s="10">
        <v>34156</v>
      </c>
      <c r="D11476" s="9">
        <v>2565093969</v>
      </c>
      <c r="E11476" s="9" t="e">
        <f>INDEX(#REF!:#REF!,MATCH($D11476,#REF!:#REF!,0),MATCH(#REF!,#REF!:#REF!,0))</f>
        <v>#REF!</v>
      </c>
      <c r="F11476" s="9" t="e">
        <f>INDEX(#REF!:#REF!,MATCH($D11476,#REF!:#REF!,0),MATCH(#REF!,#REF!:#REF!,0))</f>
        <v>#REF!</v>
      </c>
    </row>
    <row r="11477" spans="1:6" ht="16.5" x14ac:dyDescent="0.3">
      <c r="A11477" s="9" t="s">
        <v>10848</v>
      </c>
      <c r="B11477" s="9" t="s">
        <v>2092</v>
      </c>
      <c r="C11477" s="10">
        <v>20470</v>
      </c>
      <c r="D11477" s="9">
        <v>7707009371</v>
      </c>
      <c r="E11477" s="9" t="e">
        <f>INDEX(#REF!:#REF!,MATCH($D11477,#REF!:#REF!,0),MATCH(#REF!,#REF!:#REF!,0))</f>
        <v>#REF!</v>
      </c>
      <c r="F11477" s="9" t="e">
        <f>INDEX(#REF!:#REF!,MATCH($D11477,#REF!:#REF!,0),MATCH(#REF!,#REF!:#REF!,0))</f>
        <v>#REF!</v>
      </c>
    </row>
    <row r="11478" spans="1:6" ht="16.5" x14ac:dyDescent="0.3">
      <c r="A11478" s="9" t="s">
        <v>10847</v>
      </c>
      <c r="B11478" s="9" t="s">
        <v>1973</v>
      </c>
      <c r="C11478" s="10">
        <v>19311</v>
      </c>
      <c r="D11478" s="9">
        <v>1990334539</v>
      </c>
      <c r="E11478" s="9" t="e">
        <f>INDEX(#REF!:#REF!,MATCH($D11478,#REF!:#REF!,0),MATCH(#REF!,#REF!:#REF!,0))</f>
        <v>#REF!</v>
      </c>
      <c r="F11478" s="9" t="e">
        <f>INDEX(#REF!:#REF!,MATCH($D11478,#REF!:#REF!,0),MATCH(#REF!,#REF!:#REF!,0))</f>
        <v>#REF!</v>
      </c>
    </row>
    <row r="11479" spans="1:6" ht="16.5" x14ac:dyDescent="0.3">
      <c r="A11479" s="9" t="s">
        <v>10846</v>
      </c>
      <c r="B11479" s="9" t="s">
        <v>2056</v>
      </c>
      <c r="C11479" s="10">
        <v>39417</v>
      </c>
      <c r="D11479" s="9">
        <v>6837456032</v>
      </c>
      <c r="E11479" s="9" t="e">
        <f>INDEX(#REF!:#REF!,MATCH($D11479,#REF!:#REF!,0),MATCH(#REF!,#REF!:#REF!,0))</f>
        <v>#REF!</v>
      </c>
      <c r="F11479" s="9" t="e">
        <f>INDEX(#REF!:#REF!,MATCH($D11479,#REF!:#REF!,0),MATCH(#REF!,#REF!:#REF!,0))</f>
        <v>#REF!</v>
      </c>
    </row>
    <row r="11480" spans="1:6" ht="16.5" x14ac:dyDescent="0.3">
      <c r="A11480" s="9" t="s">
        <v>10845</v>
      </c>
      <c r="B11480" s="9" t="s">
        <v>2163</v>
      </c>
      <c r="C11480" s="10">
        <v>30667</v>
      </c>
      <c r="D11480" s="9">
        <v>6858776575</v>
      </c>
      <c r="E11480" s="9" t="e">
        <f>INDEX(#REF!:#REF!,MATCH($D11480,#REF!:#REF!,0),MATCH(#REF!,#REF!:#REF!,0))</f>
        <v>#REF!</v>
      </c>
      <c r="F11480" s="9" t="e">
        <f>INDEX(#REF!:#REF!,MATCH($D11480,#REF!:#REF!,0),MATCH(#REF!,#REF!:#REF!,0))</f>
        <v>#REF!</v>
      </c>
    </row>
    <row r="11481" spans="1:6" ht="16.5" x14ac:dyDescent="0.3">
      <c r="A11481" s="9" t="s">
        <v>10844</v>
      </c>
      <c r="B11481" s="9" t="s">
        <v>2669</v>
      </c>
      <c r="C11481" s="10">
        <v>38466</v>
      </c>
      <c r="D11481" s="9">
        <v>513904581</v>
      </c>
      <c r="E11481" s="9" t="e">
        <f>INDEX(#REF!:#REF!,MATCH($D11481,#REF!:#REF!,0),MATCH(#REF!,#REF!:#REF!,0))</f>
        <v>#REF!</v>
      </c>
      <c r="F11481" s="9" t="e">
        <f>INDEX(#REF!:#REF!,MATCH($D11481,#REF!:#REF!,0),MATCH(#REF!,#REF!:#REF!,0))</f>
        <v>#REF!</v>
      </c>
    </row>
    <row r="11482" spans="1:6" ht="16.5" x14ac:dyDescent="0.3">
      <c r="A11482" s="9" t="s">
        <v>10843</v>
      </c>
      <c r="B11482" s="9" t="s">
        <v>1947</v>
      </c>
      <c r="C11482" s="10">
        <v>43576</v>
      </c>
      <c r="D11482" s="9">
        <v>2376099331</v>
      </c>
      <c r="E11482" s="9" t="e">
        <f>INDEX(#REF!:#REF!,MATCH($D11482,#REF!:#REF!,0),MATCH(#REF!,#REF!:#REF!,0))</f>
        <v>#REF!</v>
      </c>
      <c r="F11482" s="9" t="e">
        <f>INDEX(#REF!:#REF!,MATCH($D11482,#REF!:#REF!,0),MATCH(#REF!,#REF!:#REF!,0))</f>
        <v>#REF!</v>
      </c>
    </row>
    <row r="11483" spans="1:6" ht="16.5" x14ac:dyDescent="0.3">
      <c r="A11483" s="9" t="s">
        <v>10842</v>
      </c>
      <c r="B11483" s="9" t="s">
        <v>3617</v>
      </c>
      <c r="C11483" s="10">
        <v>11109</v>
      </c>
      <c r="D11483" s="9">
        <v>4876404933</v>
      </c>
      <c r="E11483" s="9" t="e">
        <f>INDEX(#REF!:#REF!,MATCH($D11483,#REF!:#REF!,0),MATCH(#REF!,#REF!:#REF!,0))</f>
        <v>#REF!</v>
      </c>
      <c r="F11483" s="9" t="e">
        <f>INDEX(#REF!:#REF!,MATCH($D11483,#REF!:#REF!,0),MATCH(#REF!,#REF!:#REF!,0))</f>
        <v>#REF!</v>
      </c>
    </row>
    <row r="11484" spans="1:6" ht="16.5" x14ac:dyDescent="0.3">
      <c r="A11484" s="9" t="s">
        <v>10841</v>
      </c>
      <c r="B11484" s="9" t="s">
        <v>2445</v>
      </c>
      <c r="C11484" s="10">
        <v>53931</v>
      </c>
      <c r="D11484" s="9">
        <v>3469413983</v>
      </c>
      <c r="E11484" s="9" t="e">
        <f>INDEX(#REF!:#REF!,MATCH($D11484,#REF!:#REF!,0),MATCH(#REF!,#REF!:#REF!,0))</f>
        <v>#REF!</v>
      </c>
      <c r="F11484" s="9" t="e">
        <f>INDEX(#REF!:#REF!,MATCH($D11484,#REF!:#REF!,0),MATCH(#REF!,#REF!:#REF!,0))</f>
        <v>#REF!</v>
      </c>
    </row>
    <row r="11485" spans="1:6" ht="16.5" x14ac:dyDescent="0.3">
      <c r="A11485" s="9" t="s">
        <v>10840</v>
      </c>
      <c r="B11485" s="9" t="s">
        <v>2065</v>
      </c>
      <c r="C11485" s="10">
        <v>39001</v>
      </c>
      <c r="D11485" s="9">
        <v>2885061928</v>
      </c>
      <c r="E11485" s="9" t="e">
        <f>INDEX(#REF!:#REF!,MATCH($D11485,#REF!:#REF!,0),MATCH(#REF!,#REF!:#REF!,0))</f>
        <v>#REF!</v>
      </c>
      <c r="F11485" s="9" t="e">
        <f>INDEX(#REF!:#REF!,MATCH($D11485,#REF!:#REF!,0),MATCH(#REF!,#REF!:#REF!,0))</f>
        <v>#REF!</v>
      </c>
    </row>
    <row r="11486" spans="1:6" ht="16.5" x14ac:dyDescent="0.3">
      <c r="A11486" s="9" t="s">
        <v>10839</v>
      </c>
      <c r="B11486" s="9" t="s">
        <v>2921</v>
      </c>
      <c r="C11486" s="10">
        <v>24211</v>
      </c>
      <c r="D11486" s="9">
        <v>3933021111</v>
      </c>
      <c r="E11486" s="9" t="e">
        <f>INDEX(#REF!:#REF!,MATCH($D11486,#REF!:#REF!,0),MATCH(#REF!,#REF!:#REF!,0))</f>
        <v>#REF!</v>
      </c>
      <c r="F11486" s="9" t="e">
        <f>INDEX(#REF!:#REF!,MATCH($D11486,#REF!:#REF!,0),MATCH(#REF!,#REF!:#REF!,0))</f>
        <v>#REF!</v>
      </c>
    </row>
    <row r="11487" spans="1:6" ht="16.5" x14ac:dyDescent="0.3">
      <c r="A11487" s="9" t="s">
        <v>10838</v>
      </c>
      <c r="B11487" s="9" t="s">
        <v>2129</v>
      </c>
      <c r="C11487" s="10">
        <v>31228</v>
      </c>
      <c r="D11487" s="9">
        <v>509389570</v>
      </c>
      <c r="E11487" s="9" t="e">
        <f>INDEX(#REF!:#REF!,MATCH($D11487,#REF!:#REF!,0),MATCH(#REF!,#REF!:#REF!,0))</f>
        <v>#REF!</v>
      </c>
      <c r="F11487" s="9" t="e">
        <f>INDEX(#REF!:#REF!,MATCH($D11487,#REF!:#REF!,0),MATCH(#REF!,#REF!:#REF!,0))</f>
        <v>#REF!</v>
      </c>
    </row>
    <row r="11488" spans="1:6" ht="16.5" x14ac:dyDescent="0.3">
      <c r="A11488" s="9" t="s">
        <v>10837</v>
      </c>
      <c r="B11488" s="9" t="s">
        <v>2942</v>
      </c>
      <c r="C11488" s="10">
        <v>25299</v>
      </c>
      <c r="D11488" s="9">
        <v>6173504774</v>
      </c>
      <c r="E11488" s="9" t="e">
        <f>INDEX(#REF!:#REF!,MATCH($D11488,#REF!:#REF!,0),MATCH(#REF!,#REF!:#REF!,0))</f>
        <v>#REF!</v>
      </c>
      <c r="F11488" s="9" t="e">
        <f>INDEX(#REF!:#REF!,MATCH($D11488,#REF!:#REF!,0),MATCH(#REF!,#REF!:#REF!,0))</f>
        <v>#REF!</v>
      </c>
    </row>
    <row r="11489" spans="1:6" ht="16.5" x14ac:dyDescent="0.3">
      <c r="A11489" s="9" t="s">
        <v>10836</v>
      </c>
      <c r="B11489" s="9" t="s">
        <v>2422</v>
      </c>
      <c r="C11489" s="10">
        <v>12316</v>
      </c>
      <c r="D11489" s="9">
        <v>8175279842</v>
      </c>
      <c r="E11489" s="9" t="e">
        <f>INDEX(#REF!:#REF!,MATCH($D11489,#REF!:#REF!,0),MATCH(#REF!,#REF!:#REF!,0))</f>
        <v>#REF!</v>
      </c>
      <c r="F11489" s="9" t="e">
        <f>INDEX(#REF!:#REF!,MATCH($D11489,#REF!:#REF!,0),MATCH(#REF!,#REF!:#REF!,0))</f>
        <v>#REF!</v>
      </c>
    </row>
    <row r="11490" spans="1:6" ht="16.5" x14ac:dyDescent="0.3">
      <c r="A11490" s="9" t="s">
        <v>10835</v>
      </c>
      <c r="B11490" s="9" t="s">
        <v>2121</v>
      </c>
      <c r="C11490" s="10">
        <v>52822</v>
      </c>
      <c r="D11490" s="9">
        <v>6733929554</v>
      </c>
      <c r="E11490" s="9" t="e">
        <f>INDEX(#REF!:#REF!,MATCH($D11490,#REF!:#REF!,0),MATCH(#REF!,#REF!:#REF!,0))</f>
        <v>#REF!</v>
      </c>
      <c r="F11490" s="9" t="e">
        <f>INDEX(#REF!:#REF!,MATCH($D11490,#REF!:#REF!,0),MATCH(#REF!,#REF!:#REF!,0))</f>
        <v>#REF!</v>
      </c>
    </row>
    <row r="11491" spans="1:6" ht="16.5" x14ac:dyDescent="0.3">
      <c r="A11491" s="9" t="s">
        <v>10834</v>
      </c>
      <c r="B11491" s="9" t="s">
        <v>1955</v>
      </c>
      <c r="C11491" s="10">
        <v>15520</v>
      </c>
      <c r="D11491" s="9">
        <v>6819596901</v>
      </c>
      <c r="E11491" s="9" t="e">
        <f>INDEX(#REF!:#REF!,MATCH($D11491,#REF!:#REF!,0),MATCH(#REF!,#REF!:#REF!,0))</f>
        <v>#REF!</v>
      </c>
      <c r="F11491" s="9" t="e">
        <f>INDEX(#REF!:#REF!,MATCH($D11491,#REF!:#REF!,0),MATCH(#REF!,#REF!:#REF!,0))</f>
        <v>#REF!</v>
      </c>
    </row>
    <row r="11492" spans="1:6" ht="16.5" x14ac:dyDescent="0.3">
      <c r="A11492" s="9" t="s">
        <v>10833</v>
      </c>
      <c r="B11492" s="9" t="s">
        <v>2272</v>
      </c>
      <c r="C11492" s="10">
        <v>58473</v>
      </c>
      <c r="D11492" s="9">
        <v>679204083</v>
      </c>
      <c r="E11492" s="9" t="e">
        <f>INDEX(#REF!:#REF!,MATCH($D11492,#REF!:#REF!,0),MATCH(#REF!,#REF!:#REF!,0))</f>
        <v>#REF!</v>
      </c>
      <c r="F11492" s="9" t="e">
        <f>INDEX(#REF!:#REF!,MATCH($D11492,#REF!:#REF!,0),MATCH(#REF!,#REF!:#REF!,0))</f>
        <v>#REF!</v>
      </c>
    </row>
    <row r="11493" spans="1:6" ht="16.5" x14ac:dyDescent="0.3">
      <c r="A11493" s="9" t="s">
        <v>10832</v>
      </c>
      <c r="B11493" s="9" t="s">
        <v>3357</v>
      </c>
      <c r="C11493" s="10">
        <v>43435</v>
      </c>
      <c r="D11493" s="9">
        <v>5863557389</v>
      </c>
      <c r="E11493" s="9" t="e">
        <f>INDEX(#REF!:#REF!,MATCH($D11493,#REF!:#REF!,0),MATCH(#REF!,#REF!:#REF!,0))</f>
        <v>#REF!</v>
      </c>
      <c r="F11493" s="9" t="e">
        <f>INDEX(#REF!:#REF!,MATCH($D11493,#REF!:#REF!,0),MATCH(#REF!,#REF!:#REF!,0))</f>
        <v>#REF!</v>
      </c>
    </row>
    <row r="11494" spans="1:6" ht="16.5" x14ac:dyDescent="0.3">
      <c r="A11494" s="9" t="s">
        <v>10831</v>
      </c>
      <c r="B11494" s="9" t="s">
        <v>2939</v>
      </c>
      <c r="C11494" s="10">
        <v>52442</v>
      </c>
      <c r="D11494" s="9">
        <v>7427985850</v>
      </c>
      <c r="E11494" s="9" t="e">
        <f>INDEX(#REF!:#REF!,MATCH($D11494,#REF!:#REF!,0),MATCH(#REF!,#REF!:#REF!,0))</f>
        <v>#REF!</v>
      </c>
      <c r="F11494" s="9" t="e">
        <f>INDEX(#REF!:#REF!,MATCH($D11494,#REF!:#REF!,0),MATCH(#REF!,#REF!:#REF!,0))</f>
        <v>#REF!</v>
      </c>
    </row>
    <row r="11495" spans="1:6" ht="16.5" x14ac:dyDescent="0.3">
      <c r="A11495" s="9" t="s">
        <v>10830</v>
      </c>
      <c r="B11495" s="9" t="s">
        <v>2675</v>
      </c>
      <c r="C11495" s="10">
        <v>19539</v>
      </c>
      <c r="D11495" s="9">
        <v>76572129</v>
      </c>
      <c r="E11495" s="9" t="e">
        <f>INDEX(#REF!:#REF!,MATCH($D11495,#REF!:#REF!,0),MATCH(#REF!,#REF!:#REF!,0))</f>
        <v>#REF!</v>
      </c>
      <c r="F11495" s="9" t="e">
        <f>INDEX(#REF!:#REF!,MATCH($D11495,#REF!:#REF!,0),MATCH(#REF!,#REF!:#REF!,0))</f>
        <v>#REF!</v>
      </c>
    </row>
    <row r="11496" spans="1:6" ht="16.5" x14ac:dyDescent="0.3">
      <c r="A11496" s="9" t="s">
        <v>10829</v>
      </c>
      <c r="B11496" s="9" t="s">
        <v>2704</v>
      </c>
      <c r="C11496" s="10">
        <v>37313</v>
      </c>
      <c r="D11496" s="9">
        <v>1739513533</v>
      </c>
      <c r="E11496" s="9" t="e">
        <f>INDEX(#REF!:#REF!,MATCH($D11496,#REF!:#REF!,0),MATCH(#REF!,#REF!:#REF!,0))</f>
        <v>#REF!</v>
      </c>
      <c r="F11496" s="9" t="e">
        <f>INDEX(#REF!:#REF!,MATCH($D11496,#REF!:#REF!,0),MATCH(#REF!,#REF!:#REF!,0))</f>
        <v>#REF!</v>
      </c>
    </row>
    <row r="11497" spans="1:6" ht="16.5" x14ac:dyDescent="0.3">
      <c r="A11497" s="9" t="s">
        <v>10828</v>
      </c>
      <c r="B11497" s="9" t="s">
        <v>2125</v>
      </c>
      <c r="C11497" s="10">
        <v>18310</v>
      </c>
      <c r="D11497" s="9">
        <v>4428088442</v>
      </c>
      <c r="E11497" s="9" t="e">
        <f>INDEX(#REF!:#REF!,MATCH($D11497,#REF!:#REF!,0),MATCH(#REF!,#REF!:#REF!,0))</f>
        <v>#REF!</v>
      </c>
      <c r="F11497" s="9" t="e">
        <f>INDEX(#REF!:#REF!,MATCH($D11497,#REF!:#REF!,0),MATCH(#REF!,#REF!:#REF!,0))</f>
        <v>#REF!</v>
      </c>
    </row>
    <row r="11498" spans="1:6" ht="16.5" x14ac:dyDescent="0.3">
      <c r="A11498" s="9" t="s">
        <v>10827</v>
      </c>
      <c r="B11498" s="9" t="s">
        <v>2339</v>
      </c>
      <c r="C11498" s="10">
        <v>21507</v>
      </c>
      <c r="D11498" s="9">
        <v>2307209530</v>
      </c>
      <c r="E11498" s="9" t="e">
        <f>INDEX(#REF!:#REF!,MATCH($D11498,#REF!:#REF!,0),MATCH(#REF!,#REF!:#REF!,0))</f>
        <v>#REF!</v>
      </c>
      <c r="F11498" s="9" t="e">
        <f>INDEX(#REF!:#REF!,MATCH($D11498,#REF!:#REF!,0),MATCH(#REF!,#REF!:#REF!,0))</f>
        <v>#REF!</v>
      </c>
    </row>
    <row r="11499" spans="1:6" ht="16.5" x14ac:dyDescent="0.3">
      <c r="A11499" s="9" t="s">
        <v>10826</v>
      </c>
      <c r="B11499" s="9" t="s">
        <v>2727</v>
      </c>
      <c r="C11499" s="10">
        <v>40744</v>
      </c>
      <c r="D11499" s="9">
        <v>4548725172</v>
      </c>
      <c r="E11499" s="9" t="e">
        <f>INDEX(#REF!:#REF!,MATCH($D11499,#REF!:#REF!,0),MATCH(#REF!,#REF!:#REF!,0))</f>
        <v>#REF!</v>
      </c>
      <c r="F11499" s="9" t="e">
        <f>INDEX(#REF!:#REF!,MATCH($D11499,#REF!:#REF!,0),MATCH(#REF!,#REF!:#REF!,0))</f>
        <v>#REF!</v>
      </c>
    </row>
    <row r="11500" spans="1:6" ht="16.5" x14ac:dyDescent="0.3">
      <c r="A11500" s="9" t="s">
        <v>10825</v>
      </c>
      <c r="B11500" s="9" t="s">
        <v>4046</v>
      </c>
      <c r="C11500" s="10">
        <v>50277</v>
      </c>
      <c r="D11500" s="9">
        <v>8565880958</v>
      </c>
      <c r="E11500" s="9" t="e">
        <f>INDEX(#REF!:#REF!,MATCH($D11500,#REF!:#REF!,0),MATCH(#REF!,#REF!:#REF!,0))</f>
        <v>#REF!</v>
      </c>
      <c r="F11500" s="9" t="e">
        <f>INDEX(#REF!:#REF!,MATCH($D11500,#REF!:#REF!,0),MATCH(#REF!,#REF!:#REF!,0))</f>
        <v>#REF!</v>
      </c>
    </row>
    <row r="11501" spans="1:6" ht="16.5" x14ac:dyDescent="0.3">
      <c r="A11501" s="9" t="s">
        <v>10824</v>
      </c>
      <c r="B11501" s="9" t="s">
        <v>2092</v>
      </c>
      <c r="C11501" s="10">
        <v>46589</v>
      </c>
      <c r="D11501" s="9">
        <v>569240891</v>
      </c>
      <c r="E11501" s="9" t="e">
        <f>INDEX(#REF!:#REF!,MATCH($D11501,#REF!:#REF!,0),MATCH(#REF!,#REF!:#REF!,0))</f>
        <v>#REF!</v>
      </c>
      <c r="F11501" s="9" t="e">
        <f>INDEX(#REF!:#REF!,MATCH($D11501,#REF!:#REF!,0),MATCH(#REF!,#REF!:#REF!,0))</f>
        <v>#REF!</v>
      </c>
    </row>
    <row r="11502" spans="1:6" ht="16.5" x14ac:dyDescent="0.3">
      <c r="A11502" s="9" t="s">
        <v>10823</v>
      </c>
      <c r="B11502" s="9" t="s">
        <v>2310</v>
      </c>
      <c r="C11502" s="10">
        <v>16608</v>
      </c>
      <c r="D11502" s="9">
        <v>6019132307</v>
      </c>
      <c r="E11502" s="9" t="e">
        <f>INDEX(#REF!:#REF!,MATCH($D11502,#REF!:#REF!,0),MATCH(#REF!,#REF!:#REF!,0))</f>
        <v>#REF!</v>
      </c>
      <c r="F11502" s="9" t="e">
        <f>INDEX(#REF!:#REF!,MATCH($D11502,#REF!:#REF!,0),MATCH(#REF!,#REF!:#REF!,0))</f>
        <v>#REF!</v>
      </c>
    </row>
    <row r="11503" spans="1:6" ht="16.5" x14ac:dyDescent="0.3">
      <c r="A11503" s="9" t="s">
        <v>10822</v>
      </c>
      <c r="B11503" s="9" t="s">
        <v>2260</v>
      </c>
      <c r="C11503" s="10">
        <v>21554</v>
      </c>
      <c r="D11503" s="9">
        <v>2022565827</v>
      </c>
      <c r="E11503" s="9" t="e">
        <f>INDEX(#REF!:#REF!,MATCH($D11503,#REF!:#REF!,0),MATCH(#REF!,#REF!:#REF!,0))</f>
        <v>#REF!</v>
      </c>
      <c r="F11503" s="9" t="e">
        <f>INDEX(#REF!:#REF!,MATCH($D11503,#REF!:#REF!,0),MATCH(#REF!,#REF!:#REF!,0))</f>
        <v>#REF!</v>
      </c>
    </row>
    <row r="11504" spans="1:6" ht="16.5" x14ac:dyDescent="0.3">
      <c r="A11504" s="9" t="s">
        <v>10821</v>
      </c>
      <c r="B11504" s="9" t="s">
        <v>1959</v>
      </c>
      <c r="C11504" s="10">
        <v>15764</v>
      </c>
      <c r="D11504" s="9">
        <v>483886254</v>
      </c>
      <c r="E11504" s="9" t="e">
        <f>INDEX(#REF!:#REF!,MATCH($D11504,#REF!:#REF!,0),MATCH(#REF!,#REF!:#REF!,0))</f>
        <v>#REF!</v>
      </c>
      <c r="F11504" s="9" t="e">
        <f>INDEX(#REF!:#REF!,MATCH($D11504,#REF!:#REF!,0),MATCH(#REF!,#REF!:#REF!,0))</f>
        <v>#REF!</v>
      </c>
    </row>
    <row r="11505" spans="1:6" ht="16.5" x14ac:dyDescent="0.3">
      <c r="A11505" s="9" t="s">
        <v>10820</v>
      </c>
      <c r="B11505" s="9" t="s">
        <v>2243</v>
      </c>
      <c r="C11505" s="10">
        <v>12549</v>
      </c>
      <c r="D11505" s="9">
        <v>7885796000</v>
      </c>
      <c r="E11505" s="9" t="e">
        <f>INDEX(#REF!:#REF!,MATCH($D11505,#REF!:#REF!,0),MATCH(#REF!,#REF!:#REF!,0))</f>
        <v>#REF!</v>
      </c>
      <c r="F11505" s="9" t="e">
        <f>INDEX(#REF!:#REF!,MATCH($D11505,#REF!:#REF!,0),MATCH(#REF!,#REF!:#REF!,0))</f>
        <v>#REF!</v>
      </c>
    </row>
    <row r="11506" spans="1:6" ht="16.5" x14ac:dyDescent="0.3">
      <c r="A11506" s="9" t="s">
        <v>10819</v>
      </c>
      <c r="B11506" s="9" t="s">
        <v>2298</v>
      </c>
      <c r="C11506" s="10">
        <v>38788</v>
      </c>
      <c r="D11506" s="9">
        <v>3086393343</v>
      </c>
      <c r="E11506" s="9" t="e">
        <f>INDEX(#REF!:#REF!,MATCH($D11506,#REF!:#REF!,0),MATCH(#REF!,#REF!:#REF!,0))</f>
        <v>#REF!</v>
      </c>
      <c r="F11506" s="9" t="e">
        <f>INDEX(#REF!:#REF!,MATCH($D11506,#REF!:#REF!,0),MATCH(#REF!,#REF!:#REF!,0))</f>
        <v>#REF!</v>
      </c>
    </row>
    <row r="11507" spans="1:6" ht="16.5" x14ac:dyDescent="0.3">
      <c r="A11507" s="9" t="s">
        <v>10818</v>
      </c>
      <c r="B11507" s="9" t="s">
        <v>2083</v>
      </c>
      <c r="C11507" s="10">
        <v>57876</v>
      </c>
      <c r="D11507" s="9">
        <v>2592292012</v>
      </c>
      <c r="E11507" s="9" t="e">
        <f>INDEX(#REF!:#REF!,MATCH($D11507,#REF!:#REF!,0),MATCH(#REF!,#REF!:#REF!,0))</f>
        <v>#REF!</v>
      </c>
      <c r="F11507" s="9" t="e">
        <f>INDEX(#REF!:#REF!,MATCH($D11507,#REF!:#REF!,0),MATCH(#REF!,#REF!:#REF!,0))</f>
        <v>#REF!</v>
      </c>
    </row>
    <row r="11508" spans="1:6" ht="16.5" x14ac:dyDescent="0.3">
      <c r="A11508" s="9" t="s">
        <v>10817</v>
      </c>
      <c r="B11508" s="9" t="s">
        <v>1975</v>
      </c>
      <c r="C11508" s="10">
        <v>59099</v>
      </c>
      <c r="D11508" s="9">
        <v>3597778305</v>
      </c>
      <c r="E11508" s="9" t="e">
        <f>INDEX(#REF!:#REF!,MATCH($D11508,#REF!:#REF!,0),MATCH(#REF!,#REF!:#REF!,0))</f>
        <v>#REF!</v>
      </c>
      <c r="F11508" s="9" t="e">
        <f>INDEX(#REF!:#REF!,MATCH($D11508,#REF!:#REF!,0),MATCH(#REF!,#REF!:#REF!,0))</f>
        <v>#REF!</v>
      </c>
    </row>
    <row r="11509" spans="1:6" ht="16.5" x14ac:dyDescent="0.3">
      <c r="A11509" s="9" t="s">
        <v>10816</v>
      </c>
      <c r="B11509" s="9" t="s">
        <v>2688</v>
      </c>
      <c r="C11509" s="10">
        <v>16073</v>
      </c>
      <c r="D11509" s="9">
        <v>4011453366</v>
      </c>
      <c r="E11509" s="9" t="e">
        <f>INDEX(#REF!:#REF!,MATCH($D11509,#REF!:#REF!,0),MATCH(#REF!,#REF!:#REF!,0))</f>
        <v>#REF!</v>
      </c>
      <c r="F11509" s="9" t="e">
        <f>INDEX(#REF!:#REF!,MATCH($D11509,#REF!:#REF!,0),MATCH(#REF!,#REF!:#REF!,0))</f>
        <v>#REF!</v>
      </c>
    </row>
    <row r="11510" spans="1:6" ht="16.5" x14ac:dyDescent="0.3">
      <c r="A11510" s="9" t="s">
        <v>10815</v>
      </c>
      <c r="B11510" s="9" t="s">
        <v>2052</v>
      </c>
      <c r="C11510" s="10">
        <v>48213</v>
      </c>
      <c r="D11510" s="9">
        <v>9518260397</v>
      </c>
      <c r="E11510" s="9" t="e">
        <f>INDEX(#REF!:#REF!,MATCH($D11510,#REF!:#REF!,0),MATCH(#REF!,#REF!:#REF!,0))</f>
        <v>#REF!</v>
      </c>
      <c r="F11510" s="9" t="e">
        <f>INDEX(#REF!:#REF!,MATCH($D11510,#REF!:#REF!,0),MATCH(#REF!,#REF!:#REF!,0))</f>
        <v>#REF!</v>
      </c>
    </row>
    <row r="11511" spans="1:6" ht="16.5" x14ac:dyDescent="0.3">
      <c r="A11511" s="9" t="s">
        <v>10814</v>
      </c>
      <c r="B11511" s="9" t="s">
        <v>2065</v>
      </c>
      <c r="C11511" s="10">
        <v>13492</v>
      </c>
      <c r="D11511" s="9">
        <v>8128449354</v>
      </c>
      <c r="E11511" s="9" t="e">
        <f>INDEX(#REF!:#REF!,MATCH($D11511,#REF!:#REF!,0),MATCH(#REF!,#REF!:#REF!,0))</f>
        <v>#REF!</v>
      </c>
      <c r="F11511" s="9" t="e">
        <f>INDEX(#REF!:#REF!,MATCH($D11511,#REF!:#REF!,0),MATCH(#REF!,#REF!:#REF!,0))</f>
        <v>#REF!</v>
      </c>
    </row>
    <row r="11512" spans="1:6" ht="16.5" x14ac:dyDescent="0.3">
      <c r="A11512" s="9" t="s">
        <v>10813</v>
      </c>
      <c r="B11512" s="9" t="s">
        <v>1947</v>
      </c>
      <c r="C11512" s="10">
        <v>20751</v>
      </c>
      <c r="D11512" s="9">
        <v>5603330430</v>
      </c>
      <c r="E11512" s="9" t="e">
        <f>INDEX(#REF!:#REF!,MATCH($D11512,#REF!:#REF!,0),MATCH(#REF!,#REF!:#REF!,0))</f>
        <v>#REF!</v>
      </c>
      <c r="F11512" s="9" t="e">
        <f>INDEX(#REF!:#REF!,MATCH($D11512,#REF!:#REF!,0),MATCH(#REF!,#REF!:#REF!,0))</f>
        <v>#REF!</v>
      </c>
    </row>
    <row r="11513" spans="1:6" ht="16.5" x14ac:dyDescent="0.3">
      <c r="A11513" s="9" t="s">
        <v>10812</v>
      </c>
      <c r="B11513" s="9" t="s">
        <v>2306</v>
      </c>
      <c r="C11513" s="10">
        <v>12886</v>
      </c>
      <c r="D11513" s="9">
        <v>2592292012</v>
      </c>
      <c r="E11513" s="9" t="e">
        <f>INDEX(#REF!:#REF!,MATCH($D11513,#REF!:#REF!,0),MATCH(#REF!,#REF!:#REF!,0))</f>
        <v>#REF!</v>
      </c>
      <c r="F11513" s="9" t="e">
        <f>INDEX(#REF!:#REF!,MATCH($D11513,#REF!:#REF!,0),MATCH(#REF!,#REF!:#REF!,0))</f>
        <v>#REF!</v>
      </c>
    </row>
    <row r="11514" spans="1:6" ht="16.5" x14ac:dyDescent="0.3">
      <c r="A11514" s="9" t="s">
        <v>10811</v>
      </c>
      <c r="B11514" s="9" t="s">
        <v>2485</v>
      </c>
      <c r="C11514" s="10">
        <v>16496</v>
      </c>
      <c r="D11514" s="9">
        <v>6789106936</v>
      </c>
      <c r="E11514" s="9" t="e">
        <f>INDEX(#REF!:#REF!,MATCH($D11514,#REF!:#REF!,0),MATCH(#REF!,#REF!:#REF!,0))</f>
        <v>#REF!</v>
      </c>
      <c r="F11514" s="9" t="e">
        <f>INDEX(#REF!:#REF!,MATCH($D11514,#REF!:#REF!,0),MATCH(#REF!,#REF!:#REF!,0))</f>
        <v>#REF!</v>
      </c>
    </row>
    <row r="11515" spans="1:6" ht="16.5" x14ac:dyDescent="0.3">
      <c r="A11515" s="9" t="s">
        <v>10810</v>
      </c>
      <c r="B11515" s="9" t="s">
        <v>2528</v>
      </c>
      <c r="C11515" s="10">
        <v>56517</v>
      </c>
      <c r="D11515" s="9">
        <v>9674189459</v>
      </c>
      <c r="E11515" s="9" t="e">
        <f>INDEX(#REF!:#REF!,MATCH($D11515,#REF!:#REF!,0),MATCH(#REF!,#REF!:#REF!,0))</f>
        <v>#REF!</v>
      </c>
      <c r="F11515" s="9" t="e">
        <f>INDEX(#REF!:#REF!,MATCH($D11515,#REF!:#REF!,0),MATCH(#REF!,#REF!:#REF!,0))</f>
        <v>#REF!</v>
      </c>
    </row>
    <row r="11516" spans="1:6" ht="16.5" x14ac:dyDescent="0.3">
      <c r="A11516" s="9" t="s">
        <v>10809</v>
      </c>
      <c r="B11516" s="9" t="s">
        <v>2833</v>
      </c>
      <c r="C11516" s="10">
        <v>27829</v>
      </c>
      <c r="D11516" s="9">
        <v>6000780338</v>
      </c>
      <c r="E11516" s="9" t="e">
        <f>INDEX(#REF!:#REF!,MATCH($D11516,#REF!:#REF!,0),MATCH(#REF!,#REF!:#REF!,0))</f>
        <v>#REF!</v>
      </c>
      <c r="F11516" s="9" t="e">
        <f>INDEX(#REF!:#REF!,MATCH($D11516,#REF!:#REF!,0),MATCH(#REF!,#REF!:#REF!,0))</f>
        <v>#REF!</v>
      </c>
    </row>
    <row r="11517" spans="1:6" ht="16.5" x14ac:dyDescent="0.3">
      <c r="A11517" s="9" t="s">
        <v>10808</v>
      </c>
      <c r="B11517" s="9" t="s">
        <v>3856</v>
      </c>
      <c r="C11517" s="10">
        <v>41862</v>
      </c>
      <c r="D11517" s="9">
        <v>4191160419</v>
      </c>
      <c r="E11517" s="9" t="e">
        <f>INDEX(#REF!:#REF!,MATCH($D11517,#REF!:#REF!,0),MATCH(#REF!,#REF!:#REF!,0))</f>
        <v>#REF!</v>
      </c>
      <c r="F11517" s="9" t="e">
        <f>INDEX(#REF!:#REF!,MATCH($D11517,#REF!:#REF!,0),MATCH(#REF!,#REF!:#REF!,0))</f>
        <v>#REF!</v>
      </c>
    </row>
    <row r="11518" spans="1:6" ht="16.5" x14ac:dyDescent="0.3">
      <c r="A11518" s="9" t="s">
        <v>10807</v>
      </c>
      <c r="B11518" s="9" t="s">
        <v>2470</v>
      </c>
      <c r="C11518" s="10">
        <v>59841</v>
      </c>
      <c r="D11518" s="9">
        <v>2575500974</v>
      </c>
      <c r="E11518" s="9" t="e">
        <f>INDEX(#REF!:#REF!,MATCH($D11518,#REF!:#REF!,0),MATCH(#REF!,#REF!:#REF!,0))</f>
        <v>#REF!</v>
      </c>
      <c r="F11518" s="9" t="e">
        <f>INDEX(#REF!:#REF!,MATCH($D11518,#REF!:#REF!,0),MATCH(#REF!,#REF!:#REF!,0))</f>
        <v>#REF!</v>
      </c>
    </row>
    <row r="11519" spans="1:6" ht="16.5" x14ac:dyDescent="0.3">
      <c r="A11519" s="9" t="s">
        <v>10806</v>
      </c>
      <c r="B11519" s="9" t="s">
        <v>2505</v>
      </c>
      <c r="C11519" s="10">
        <v>45170</v>
      </c>
      <c r="D11519" s="9">
        <v>6109997811</v>
      </c>
      <c r="E11519" s="9" t="e">
        <f>INDEX(#REF!:#REF!,MATCH($D11519,#REF!:#REF!,0),MATCH(#REF!,#REF!:#REF!,0))</f>
        <v>#REF!</v>
      </c>
      <c r="F11519" s="9" t="e">
        <f>INDEX(#REF!:#REF!,MATCH($D11519,#REF!:#REF!,0),MATCH(#REF!,#REF!:#REF!,0))</f>
        <v>#REF!</v>
      </c>
    </row>
    <row r="11520" spans="1:6" ht="16.5" x14ac:dyDescent="0.3">
      <c r="A11520" s="9" t="s">
        <v>10805</v>
      </c>
      <c r="B11520" s="9" t="s">
        <v>1943</v>
      </c>
      <c r="C11520" s="10">
        <v>10711</v>
      </c>
      <c r="D11520" s="9">
        <v>3933021111</v>
      </c>
      <c r="E11520" s="9" t="e">
        <f>INDEX(#REF!:#REF!,MATCH($D11520,#REF!:#REF!,0),MATCH(#REF!,#REF!:#REF!,0))</f>
        <v>#REF!</v>
      </c>
      <c r="F11520" s="9" t="e">
        <f>INDEX(#REF!:#REF!,MATCH($D11520,#REF!:#REF!,0),MATCH(#REF!,#REF!:#REF!,0))</f>
        <v>#REF!</v>
      </c>
    </row>
    <row r="11521" spans="1:6" ht="16.5" x14ac:dyDescent="0.3">
      <c r="A11521" s="9" t="s">
        <v>10804</v>
      </c>
      <c r="B11521" s="9" t="s">
        <v>2090</v>
      </c>
      <c r="C11521" s="10">
        <v>16424</v>
      </c>
      <c r="D11521" s="9">
        <v>5603330430</v>
      </c>
      <c r="E11521" s="9" t="e">
        <f>INDEX(#REF!:#REF!,MATCH($D11521,#REF!:#REF!,0),MATCH(#REF!,#REF!:#REF!,0))</f>
        <v>#REF!</v>
      </c>
      <c r="F11521" s="9" t="e">
        <f>INDEX(#REF!:#REF!,MATCH($D11521,#REF!:#REF!,0),MATCH(#REF!,#REF!:#REF!,0))</f>
        <v>#REF!</v>
      </c>
    </row>
    <row r="11522" spans="1:6" ht="16.5" x14ac:dyDescent="0.3">
      <c r="A11522" s="9" t="s">
        <v>10803</v>
      </c>
      <c r="B11522" s="9" t="s">
        <v>2870</v>
      </c>
      <c r="C11522" s="10">
        <v>42526</v>
      </c>
      <c r="D11522" s="9">
        <v>3746690722</v>
      </c>
      <c r="E11522" s="9" t="e">
        <f>INDEX(#REF!:#REF!,MATCH($D11522,#REF!:#REF!,0),MATCH(#REF!,#REF!:#REF!,0))</f>
        <v>#REF!</v>
      </c>
      <c r="F11522" s="9" t="e">
        <f>INDEX(#REF!:#REF!,MATCH($D11522,#REF!:#REF!,0),MATCH(#REF!,#REF!:#REF!,0))</f>
        <v>#REF!</v>
      </c>
    </row>
    <row r="11523" spans="1:6" ht="16.5" x14ac:dyDescent="0.3">
      <c r="A11523" s="9" t="s">
        <v>10802</v>
      </c>
      <c r="B11523" s="9" t="s">
        <v>2768</v>
      </c>
      <c r="C11523" s="10">
        <v>30395</v>
      </c>
      <c r="D11523" s="9">
        <v>556704134</v>
      </c>
      <c r="E11523" s="9" t="e">
        <f>INDEX(#REF!:#REF!,MATCH($D11523,#REF!:#REF!,0),MATCH(#REF!,#REF!:#REF!,0))</f>
        <v>#REF!</v>
      </c>
      <c r="F11523" s="9" t="e">
        <f>INDEX(#REF!:#REF!,MATCH($D11523,#REF!:#REF!,0),MATCH(#REF!,#REF!:#REF!,0))</f>
        <v>#REF!</v>
      </c>
    </row>
    <row r="11524" spans="1:6" ht="16.5" x14ac:dyDescent="0.3">
      <c r="A11524" s="9" t="s">
        <v>10801</v>
      </c>
      <c r="B11524" s="9" t="s">
        <v>2272</v>
      </c>
      <c r="C11524" s="10">
        <v>25171</v>
      </c>
      <c r="D11524" s="9">
        <v>5814713100</v>
      </c>
      <c r="E11524" s="9" t="e">
        <f>INDEX(#REF!:#REF!,MATCH($D11524,#REF!:#REF!,0),MATCH(#REF!,#REF!:#REF!,0))</f>
        <v>#REF!</v>
      </c>
      <c r="F11524" s="9" t="e">
        <f>INDEX(#REF!:#REF!,MATCH($D11524,#REF!:#REF!,0),MATCH(#REF!,#REF!:#REF!,0))</f>
        <v>#REF!</v>
      </c>
    </row>
    <row r="11525" spans="1:6" ht="16.5" x14ac:dyDescent="0.3">
      <c r="A11525" s="9" t="s">
        <v>10800</v>
      </c>
      <c r="B11525" s="9" t="s">
        <v>2312</v>
      </c>
      <c r="C11525" s="10">
        <v>50549</v>
      </c>
      <c r="D11525" s="9">
        <v>8620758454</v>
      </c>
      <c r="E11525" s="9" t="e">
        <f>INDEX(#REF!:#REF!,MATCH($D11525,#REF!:#REF!,0),MATCH(#REF!,#REF!:#REF!,0))</f>
        <v>#REF!</v>
      </c>
      <c r="F11525" s="9" t="e">
        <f>INDEX(#REF!:#REF!,MATCH($D11525,#REF!:#REF!,0),MATCH(#REF!,#REF!:#REF!,0))</f>
        <v>#REF!</v>
      </c>
    </row>
    <row r="11526" spans="1:6" ht="16.5" x14ac:dyDescent="0.3">
      <c r="A11526" s="9" t="s">
        <v>10799</v>
      </c>
      <c r="B11526" s="9" t="s">
        <v>2489</v>
      </c>
      <c r="C11526" s="10">
        <v>35126</v>
      </c>
      <c r="D11526" s="9">
        <v>2117567142</v>
      </c>
      <c r="E11526" s="9" t="e">
        <f>INDEX(#REF!:#REF!,MATCH($D11526,#REF!:#REF!,0),MATCH(#REF!,#REF!:#REF!,0))</f>
        <v>#REF!</v>
      </c>
      <c r="F11526" s="9" t="e">
        <f>INDEX(#REF!:#REF!,MATCH($D11526,#REF!:#REF!,0),MATCH(#REF!,#REF!:#REF!,0))</f>
        <v>#REF!</v>
      </c>
    </row>
    <row r="11527" spans="1:6" ht="16.5" x14ac:dyDescent="0.3">
      <c r="A11527" s="9" t="s">
        <v>10798</v>
      </c>
      <c r="B11527" s="9" t="s">
        <v>1971</v>
      </c>
      <c r="C11527" s="10">
        <v>25929</v>
      </c>
      <c r="D11527" s="9">
        <v>8093156364</v>
      </c>
      <c r="E11527" s="9" t="e">
        <f>INDEX(#REF!:#REF!,MATCH($D11527,#REF!:#REF!,0),MATCH(#REF!,#REF!:#REF!,0))</f>
        <v>#REF!</v>
      </c>
      <c r="F11527" s="9" t="e">
        <f>INDEX(#REF!:#REF!,MATCH($D11527,#REF!:#REF!,0),MATCH(#REF!,#REF!:#REF!,0))</f>
        <v>#REF!</v>
      </c>
    </row>
    <row r="11528" spans="1:6" ht="16.5" x14ac:dyDescent="0.3">
      <c r="A11528" s="9" t="s">
        <v>10797</v>
      </c>
      <c r="B11528" s="9" t="s">
        <v>2090</v>
      </c>
      <c r="C11528" s="10">
        <v>19288</v>
      </c>
      <c r="D11528" s="9">
        <v>1573192775</v>
      </c>
      <c r="E11528" s="9" t="e">
        <f>INDEX(#REF!:#REF!,MATCH($D11528,#REF!:#REF!,0),MATCH(#REF!,#REF!:#REF!,0))</f>
        <v>#REF!</v>
      </c>
      <c r="F11528" s="9" t="e">
        <f>INDEX(#REF!:#REF!,MATCH($D11528,#REF!:#REF!,0),MATCH(#REF!,#REF!:#REF!,0))</f>
        <v>#REF!</v>
      </c>
    </row>
    <row r="11529" spans="1:6" ht="16.5" x14ac:dyDescent="0.3">
      <c r="A11529" s="9" t="s">
        <v>10796</v>
      </c>
      <c r="B11529" s="9" t="s">
        <v>3098</v>
      </c>
      <c r="C11529" s="10">
        <v>42102</v>
      </c>
      <c r="D11529" s="9">
        <v>1990335721</v>
      </c>
      <c r="E11529" s="9" t="e">
        <f>INDEX(#REF!:#REF!,MATCH($D11529,#REF!:#REF!,0),MATCH(#REF!,#REF!:#REF!,0))</f>
        <v>#REF!</v>
      </c>
      <c r="F11529" s="9" t="e">
        <f>INDEX(#REF!:#REF!,MATCH($D11529,#REF!:#REF!,0),MATCH(#REF!,#REF!:#REF!,0))</f>
        <v>#REF!</v>
      </c>
    </row>
    <row r="11530" spans="1:6" ht="16.5" x14ac:dyDescent="0.3">
      <c r="A11530" s="9" t="s">
        <v>10795</v>
      </c>
      <c r="B11530" s="9" t="s">
        <v>3902</v>
      </c>
      <c r="C11530" s="10">
        <v>12429</v>
      </c>
      <c r="D11530" s="9">
        <v>5623930522</v>
      </c>
      <c r="E11530" s="9" t="e">
        <f>INDEX(#REF!:#REF!,MATCH($D11530,#REF!:#REF!,0),MATCH(#REF!,#REF!:#REF!,0))</f>
        <v>#REF!</v>
      </c>
      <c r="F11530" s="9" t="e">
        <f>INDEX(#REF!:#REF!,MATCH($D11530,#REF!:#REF!,0),MATCH(#REF!,#REF!:#REF!,0))</f>
        <v>#REF!</v>
      </c>
    </row>
    <row r="11531" spans="1:6" ht="16.5" x14ac:dyDescent="0.3">
      <c r="A11531" s="9" t="s">
        <v>10794</v>
      </c>
      <c r="B11531" s="9" t="s">
        <v>2134</v>
      </c>
      <c r="C11531" s="10">
        <v>47245</v>
      </c>
      <c r="D11531" s="9">
        <v>222477806</v>
      </c>
      <c r="E11531" s="9" t="e">
        <f>INDEX(#REF!:#REF!,MATCH($D11531,#REF!:#REF!,0),MATCH(#REF!,#REF!:#REF!,0))</f>
        <v>#REF!</v>
      </c>
      <c r="F11531" s="9" t="e">
        <f>INDEX(#REF!:#REF!,MATCH($D11531,#REF!:#REF!,0),MATCH(#REF!,#REF!:#REF!,0))</f>
        <v>#REF!</v>
      </c>
    </row>
    <row r="11532" spans="1:6" ht="16.5" x14ac:dyDescent="0.3">
      <c r="A11532" s="9" t="s">
        <v>10793</v>
      </c>
      <c r="B11532" s="9" t="s">
        <v>2153</v>
      </c>
      <c r="C11532" s="10">
        <v>41407</v>
      </c>
      <c r="D11532" s="9">
        <v>8157157730</v>
      </c>
      <c r="E11532" s="9" t="e">
        <f>INDEX(#REF!:#REF!,MATCH($D11532,#REF!:#REF!,0),MATCH(#REF!,#REF!:#REF!,0))</f>
        <v>#REF!</v>
      </c>
      <c r="F11532" s="9" t="e">
        <f>INDEX(#REF!:#REF!,MATCH($D11532,#REF!:#REF!,0),MATCH(#REF!,#REF!:#REF!,0))</f>
        <v>#REF!</v>
      </c>
    </row>
    <row r="11533" spans="1:6" ht="16.5" x14ac:dyDescent="0.3">
      <c r="A11533" s="9" t="s">
        <v>10792</v>
      </c>
      <c r="B11533" s="9" t="s">
        <v>2392</v>
      </c>
      <c r="C11533" s="10">
        <v>58748</v>
      </c>
      <c r="D11533" s="9">
        <v>9008589443</v>
      </c>
      <c r="E11533" s="9" t="e">
        <f>INDEX(#REF!:#REF!,MATCH($D11533,#REF!:#REF!,0),MATCH(#REF!,#REF!:#REF!,0))</f>
        <v>#REF!</v>
      </c>
      <c r="F11533" s="9" t="e">
        <f>INDEX(#REF!:#REF!,MATCH($D11533,#REF!:#REF!,0),MATCH(#REF!,#REF!:#REF!,0))</f>
        <v>#REF!</v>
      </c>
    </row>
    <row r="11534" spans="1:6" ht="16.5" x14ac:dyDescent="0.3">
      <c r="A11534" s="9" t="s">
        <v>10791</v>
      </c>
      <c r="B11534" s="9" t="s">
        <v>3071</v>
      </c>
      <c r="C11534" s="10">
        <v>30239</v>
      </c>
      <c r="D11534" s="9">
        <v>7152427402</v>
      </c>
      <c r="E11534" s="9" t="e">
        <f>INDEX(#REF!:#REF!,MATCH($D11534,#REF!:#REF!,0),MATCH(#REF!,#REF!:#REF!,0))</f>
        <v>#REF!</v>
      </c>
      <c r="F11534" s="9" t="e">
        <f>INDEX(#REF!:#REF!,MATCH($D11534,#REF!:#REF!,0),MATCH(#REF!,#REF!:#REF!,0))</f>
        <v>#REF!</v>
      </c>
    </row>
    <row r="11535" spans="1:6" ht="16.5" x14ac:dyDescent="0.3">
      <c r="A11535" s="9" t="s">
        <v>10790</v>
      </c>
      <c r="B11535" s="9" t="s">
        <v>2087</v>
      </c>
      <c r="C11535" s="10">
        <v>44347</v>
      </c>
      <c r="D11535" s="9">
        <v>8333777430</v>
      </c>
      <c r="E11535" s="9" t="e">
        <f>INDEX(#REF!:#REF!,MATCH($D11535,#REF!:#REF!,0),MATCH(#REF!,#REF!:#REF!,0))</f>
        <v>#REF!</v>
      </c>
      <c r="F11535" s="9" t="e">
        <f>INDEX(#REF!:#REF!,MATCH($D11535,#REF!:#REF!,0),MATCH(#REF!,#REF!:#REF!,0))</f>
        <v>#REF!</v>
      </c>
    </row>
    <row r="11536" spans="1:6" ht="16.5" x14ac:dyDescent="0.3">
      <c r="A11536" s="9" t="s">
        <v>10789</v>
      </c>
      <c r="B11536" s="9" t="s">
        <v>2193</v>
      </c>
      <c r="C11536" s="10">
        <v>32815</v>
      </c>
      <c r="D11536" s="9">
        <v>7957976743</v>
      </c>
      <c r="E11536" s="9" t="e">
        <f>INDEX(#REF!:#REF!,MATCH($D11536,#REF!:#REF!,0),MATCH(#REF!,#REF!:#REF!,0))</f>
        <v>#REF!</v>
      </c>
      <c r="F11536" s="9" t="e">
        <f>INDEX(#REF!:#REF!,MATCH($D11536,#REF!:#REF!,0),MATCH(#REF!,#REF!:#REF!,0))</f>
        <v>#REF!</v>
      </c>
    </row>
    <row r="11537" spans="1:6" ht="16.5" x14ac:dyDescent="0.3">
      <c r="A11537" s="9" t="s">
        <v>10788</v>
      </c>
      <c r="B11537" s="9" t="s">
        <v>2568</v>
      </c>
      <c r="C11537" s="10">
        <v>11449</v>
      </c>
      <c r="D11537" s="9">
        <v>544760832</v>
      </c>
      <c r="E11537" s="9" t="e">
        <f>INDEX(#REF!:#REF!,MATCH($D11537,#REF!:#REF!,0),MATCH(#REF!,#REF!:#REF!,0))</f>
        <v>#REF!</v>
      </c>
      <c r="F11537" s="9" t="e">
        <f>INDEX(#REF!:#REF!,MATCH($D11537,#REF!:#REF!,0),MATCH(#REF!,#REF!:#REF!,0))</f>
        <v>#REF!</v>
      </c>
    </row>
    <row r="11538" spans="1:6" ht="16.5" x14ac:dyDescent="0.3">
      <c r="A11538" s="9" t="s">
        <v>10787</v>
      </c>
      <c r="B11538" s="9" t="s">
        <v>1957</v>
      </c>
      <c r="C11538" s="10">
        <v>42300</v>
      </c>
      <c r="D11538" s="9">
        <v>8239612253</v>
      </c>
      <c r="E11538" s="9" t="e">
        <f>INDEX(#REF!:#REF!,MATCH($D11538,#REF!:#REF!,0),MATCH(#REF!,#REF!:#REF!,0))</f>
        <v>#REF!</v>
      </c>
      <c r="F11538" s="9" t="e">
        <f>INDEX(#REF!:#REF!,MATCH($D11538,#REF!:#REF!,0),MATCH(#REF!,#REF!:#REF!,0))</f>
        <v>#REF!</v>
      </c>
    </row>
    <row r="11539" spans="1:6" ht="16.5" x14ac:dyDescent="0.3">
      <c r="A11539" s="9" t="s">
        <v>10786</v>
      </c>
      <c r="B11539" s="9" t="s">
        <v>2354</v>
      </c>
      <c r="C11539" s="10">
        <v>50464</v>
      </c>
      <c r="D11539" s="9">
        <v>25254650</v>
      </c>
      <c r="E11539" s="9" t="e">
        <f>INDEX(#REF!:#REF!,MATCH($D11539,#REF!:#REF!,0),MATCH(#REF!,#REF!:#REF!,0))</f>
        <v>#REF!</v>
      </c>
      <c r="F11539" s="9" t="e">
        <f>INDEX(#REF!:#REF!,MATCH($D11539,#REF!:#REF!,0),MATCH(#REF!,#REF!:#REF!,0))</f>
        <v>#REF!</v>
      </c>
    </row>
    <row r="11540" spans="1:6" ht="16.5" x14ac:dyDescent="0.3">
      <c r="A11540" s="9" t="s">
        <v>10785</v>
      </c>
      <c r="B11540" s="9" t="s">
        <v>3430</v>
      </c>
      <c r="C11540" s="10">
        <v>10574</v>
      </c>
      <c r="D11540" s="9">
        <v>8617243198</v>
      </c>
      <c r="E11540" s="9" t="e">
        <f>INDEX(#REF!:#REF!,MATCH($D11540,#REF!:#REF!,0),MATCH(#REF!,#REF!:#REF!,0))</f>
        <v>#REF!</v>
      </c>
      <c r="F11540" s="9" t="e">
        <f>INDEX(#REF!:#REF!,MATCH($D11540,#REF!:#REF!,0),MATCH(#REF!,#REF!:#REF!,0))</f>
        <v>#REF!</v>
      </c>
    </row>
    <row r="11541" spans="1:6" ht="16.5" x14ac:dyDescent="0.3">
      <c r="A11541" s="9" t="s">
        <v>10784</v>
      </c>
      <c r="B11541" s="9" t="s">
        <v>1977</v>
      </c>
      <c r="C11541" s="10">
        <v>42603</v>
      </c>
      <c r="D11541" s="9">
        <v>1192770250</v>
      </c>
      <c r="E11541" s="9" t="e">
        <f>INDEX(#REF!:#REF!,MATCH($D11541,#REF!:#REF!,0),MATCH(#REF!,#REF!:#REF!,0))</f>
        <v>#REF!</v>
      </c>
      <c r="F11541" s="9" t="e">
        <f>INDEX(#REF!:#REF!,MATCH($D11541,#REF!:#REF!,0),MATCH(#REF!,#REF!:#REF!,0))</f>
        <v>#REF!</v>
      </c>
    </row>
    <row r="11542" spans="1:6" ht="16.5" x14ac:dyDescent="0.3">
      <c r="A11542" s="9" t="s">
        <v>10783</v>
      </c>
      <c r="B11542" s="9" t="s">
        <v>2476</v>
      </c>
      <c r="C11542" s="10">
        <v>35395</v>
      </c>
      <c r="D11542" s="9">
        <v>806065796</v>
      </c>
      <c r="E11542" s="9" t="e">
        <f>INDEX(#REF!:#REF!,MATCH($D11542,#REF!:#REF!,0),MATCH(#REF!,#REF!:#REF!,0))</f>
        <v>#REF!</v>
      </c>
      <c r="F11542" s="9" t="e">
        <f>INDEX(#REF!:#REF!,MATCH($D11542,#REF!:#REF!,0),MATCH(#REF!,#REF!:#REF!,0))</f>
        <v>#REF!</v>
      </c>
    </row>
    <row r="11543" spans="1:6" ht="16.5" x14ac:dyDescent="0.3">
      <c r="A11543" s="9" t="s">
        <v>10782</v>
      </c>
      <c r="B11543" s="9" t="s">
        <v>2286</v>
      </c>
      <c r="C11543" s="10">
        <v>54784</v>
      </c>
      <c r="D11543" s="9">
        <v>4502817627</v>
      </c>
      <c r="E11543" s="9" t="e">
        <f>INDEX(#REF!:#REF!,MATCH($D11543,#REF!:#REF!,0),MATCH(#REF!,#REF!:#REF!,0))</f>
        <v>#REF!</v>
      </c>
      <c r="F11543" s="9" t="e">
        <f>INDEX(#REF!:#REF!,MATCH($D11543,#REF!:#REF!,0),MATCH(#REF!,#REF!:#REF!,0))</f>
        <v>#REF!</v>
      </c>
    </row>
    <row r="11544" spans="1:6" ht="16.5" x14ac:dyDescent="0.3">
      <c r="A11544" s="9" t="s">
        <v>10781</v>
      </c>
      <c r="B11544" s="9" t="s">
        <v>2526</v>
      </c>
      <c r="C11544" s="10">
        <v>58006</v>
      </c>
      <c r="D11544" s="9">
        <v>4406664351</v>
      </c>
      <c r="E11544" s="9" t="e">
        <f>INDEX(#REF!:#REF!,MATCH($D11544,#REF!:#REF!,0),MATCH(#REF!,#REF!:#REF!,0))</f>
        <v>#REF!</v>
      </c>
      <c r="F11544" s="9" t="e">
        <f>INDEX(#REF!:#REF!,MATCH($D11544,#REF!:#REF!,0),MATCH(#REF!,#REF!:#REF!,0))</f>
        <v>#REF!</v>
      </c>
    </row>
    <row r="11545" spans="1:6" ht="16.5" x14ac:dyDescent="0.3">
      <c r="A11545" s="9" t="s">
        <v>10780</v>
      </c>
      <c r="B11545" s="9" t="s">
        <v>2952</v>
      </c>
      <c r="C11545" s="10">
        <v>12718</v>
      </c>
      <c r="D11545" s="9">
        <v>8545135858</v>
      </c>
      <c r="E11545" s="9" t="e">
        <f>INDEX(#REF!:#REF!,MATCH($D11545,#REF!:#REF!,0),MATCH(#REF!,#REF!:#REF!,0))</f>
        <v>#REF!</v>
      </c>
      <c r="F11545" s="9" t="e">
        <f>INDEX(#REF!:#REF!,MATCH($D11545,#REF!:#REF!,0),MATCH(#REF!,#REF!:#REF!,0))</f>
        <v>#REF!</v>
      </c>
    </row>
    <row r="11546" spans="1:6" ht="16.5" x14ac:dyDescent="0.3">
      <c r="A11546" s="9" t="s">
        <v>10779</v>
      </c>
      <c r="B11546" s="9" t="s">
        <v>2878</v>
      </c>
      <c r="C11546" s="10">
        <v>47754</v>
      </c>
      <c r="D11546" s="9">
        <v>4900475084</v>
      </c>
      <c r="E11546" s="9" t="e">
        <f>INDEX(#REF!:#REF!,MATCH($D11546,#REF!:#REF!,0),MATCH(#REF!,#REF!:#REF!,0))</f>
        <v>#REF!</v>
      </c>
      <c r="F11546" s="9" t="e">
        <f>INDEX(#REF!:#REF!,MATCH($D11546,#REF!:#REF!,0),MATCH(#REF!,#REF!:#REF!,0))</f>
        <v>#REF!</v>
      </c>
    </row>
    <row r="11547" spans="1:6" ht="16.5" x14ac:dyDescent="0.3">
      <c r="A11547" s="9" t="s">
        <v>10778</v>
      </c>
      <c r="B11547" s="9" t="s">
        <v>1999</v>
      </c>
      <c r="C11547" s="10">
        <v>47573</v>
      </c>
      <c r="D11547" s="9">
        <v>2698184272</v>
      </c>
      <c r="E11547" s="9" t="e">
        <f>INDEX(#REF!:#REF!,MATCH($D11547,#REF!:#REF!,0),MATCH(#REF!,#REF!:#REF!,0))</f>
        <v>#REF!</v>
      </c>
      <c r="F11547" s="9" t="e">
        <f>INDEX(#REF!:#REF!,MATCH($D11547,#REF!:#REF!,0),MATCH(#REF!,#REF!:#REF!,0))</f>
        <v>#REF!</v>
      </c>
    </row>
    <row r="11548" spans="1:6" ht="16.5" x14ac:dyDescent="0.3">
      <c r="A11548" s="9" t="s">
        <v>10777</v>
      </c>
      <c r="B11548" s="9" t="s">
        <v>2267</v>
      </c>
      <c r="C11548" s="10">
        <v>44213</v>
      </c>
      <c r="D11548" s="9">
        <v>4428088442</v>
      </c>
      <c r="E11548" s="9" t="e">
        <f>INDEX(#REF!:#REF!,MATCH($D11548,#REF!:#REF!,0),MATCH(#REF!,#REF!:#REF!,0))</f>
        <v>#REF!</v>
      </c>
      <c r="F11548" s="9" t="e">
        <f>INDEX(#REF!:#REF!,MATCH($D11548,#REF!:#REF!,0),MATCH(#REF!,#REF!:#REF!,0))</f>
        <v>#REF!</v>
      </c>
    </row>
    <row r="11549" spans="1:6" ht="16.5" x14ac:dyDescent="0.3">
      <c r="A11549" s="9" t="s">
        <v>10776</v>
      </c>
      <c r="B11549" s="9" t="s">
        <v>2198</v>
      </c>
      <c r="C11549" s="10">
        <v>31728</v>
      </c>
      <c r="D11549" s="9">
        <v>5759255762</v>
      </c>
      <c r="E11549" s="9" t="e">
        <f>INDEX(#REF!:#REF!,MATCH($D11549,#REF!:#REF!,0),MATCH(#REF!,#REF!:#REF!,0))</f>
        <v>#REF!</v>
      </c>
      <c r="F11549" s="9" t="e">
        <f>INDEX(#REF!:#REF!,MATCH($D11549,#REF!:#REF!,0),MATCH(#REF!,#REF!:#REF!,0))</f>
        <v>#REF!</v>
      </c>
    </row>
    <row r="11550" spans="1:6" ht="16.5" x14ac:dyDescent="0.3">
      <c r="A11550" s="9" t="s">
        <v>10775</v>
      </c>
      <c r="B11550" s="9" t="s">
        <v>1975</v>
      </c>
      <c r="C11550" s="10">
        <v>45485</v>
      </c>
      <c r="D11550" s="9">
        <v>2922893758</v>
      </c>
      <c r="E11550" s="9" t="e">
        <f>INDEX(#REF!:#REF!,MATCH($D11550,#REF!:#REF!,0),MATCH(#REF!,#REF!:#REF!,0))</f>
        <v>#REF!</v>
      </c>
      <c r="F11550" s="9" t="e">
        <f>INDEX(#REF!:#REF!,MATCH($D11550,#REF!:#REF!,0),MATCH(#REF!,#REF!:#REF!,0))</f>
        <v>#REF!</v>
      </c>
    </row>
    <row r="11551" spans="1:6" ht="16.5" x14ac:dyDescent="0.3">
      <c r="A11551" s="9" t="s">
        <v>10774</v>
      </c>
      <c r="B11551" s="9" t="s">
        <v>2125</v>
      </c>
      <c r="C11551" s="10">
        <v>14668</v>
      </c>
      <c r="D11551" s="9">
        <v>8911781207</v>
      </c>
      <c r="E11551" s="9" t="e">
        <f>INDEX(#REF!:#REF!,MATCH($D11551,#REF!:#REF!,0),MATCH(#REF!,#REF!:#REF!,0))</f>
        <v>#REF!</v>
      </c>
      <c r="F11551" s="9" t="e">
        <f>INDEX(#REF!:#REF!,MATCH($D11551,#REF!:#REF!,0),MATCH(#REF!,#REF!:#REF!,0))</f>
        <v>#REF!</v>
      </c>
    </row>
    <row r="11552" spans="1:6" ht="16.5" x14ac:dyDescent="0.3">
      <c r="A11552" s="9" t="s">
        <v>10773</v>
      </c>
      <c r="B11552" s="9" t="s">
        <v>3172</v>
      </c>
      <c r="C11552" s="10">
        <v>46434</v>
      </c>
      <c r="D11552" s="9">
        <v>85304042</v>
      </c>
      <c r="E11552" s="9" t="e">
        <f>INDEX(#REF!:#REF!,MATCH($D11552,#REF!:#REF!,0),MATCH(#REF!,#REF!:#REF!,0))</f>
        <v>#REF!</v>
      </c>
      <c r="F11552" s="9" t="e">
        <f>INDEX(#REF!:#REF!,MATCH($D11552,#REF!:#REF!,0),MATCH(#REF!,#REF!:#REF!,0))</f>
        <v>#REF!</v>
      </c>
    </row>
    <row r="11553" spans="1:6" ht="16.5" x14ac:dyDescent="0.3">
      <c r="A11553" s="9" t="s">
        <v>10772</v>
      </c>
      <c r="B11553" s="9" t="s">
        <v>2262</v>
      </c>
      <c r="C11553" s="10">
        <v>54649</v>
      </c>
      <c r="D11553" s="9">
        <v>5074304008</v>
      </c>
      <c r="E11553" s="9" t="e">
        <f>INDEX(#REF!:#REF!,MATCH($D11553,#REF!:#REF!,0),MATCH(#REF!,#REF!:#REF!,0))</f>
        <v>#REF!</v>
      </c>
      <c r="F11553" s="9" t="e">
        <f>INDEX(#REF!:#REF!,MATCH($D11553,#REF!:#REF!,0),MATCH(#REF!,#REF!:#REF!,0))</f>
        <v>#REF!</v>
      </c>
    </row>
    <row r="11554" spans="1:6" ht="16.5" x14ac:dyDescent="0.3">
      <c r="A11554" s="9" t="s">
        <v>10771</v>
      </c>
      <c r="B11554" s="9" t="s">
        <v>3841</v>
      </c>
      <c r="C11554" s="10">
        <v>48400</v>
      </c>
      <c r="D11554" s="9">
        <v>4097160079</v>
      </c>
      <c r="E11554" s="9" t="e">
        <f>INDEX(#REF!:#REF!,MATCH($D11554,#REF!:#REF!,0),MATCH(#REF!,#REF!:#REF!,0))</f>
        <v>#REF!</v>
      </c>
      <c r="F11554" s="9" t="e">
        <f>INDEX(#REF!:#REF!,MATCH($D11554,#REF!:#REF!,0),MATCH(#REF!,#REF!:#REF!,0))</f>
        <v>#REF!</v>
      </c>
    </row>
    <row r="11555" spans="1:6" ht="16.5" x14ac:dyDescent="0.3">
      <c r="A11555" s="9" t="s">
        <v>10770</v>
      </c>
      <c r="B11555" s="9" t="s">
        <v>2503</v>
      </c>
      <c r="C11555" s="10">
        <v>58508</v>
      </c>
      <c r="D11555" s="9">
        <v>5203144281</v>
      </c>
      <c r="E11555" s="9" t="e">
        <f>INDEX(#REF!:#REF!,MATCH($D11555,#REF!:#REF!,0),MATCH(#REF!,#REF!:#REF!,0))</f>
        <v>#REF!</v>
      </c>
      <c r="F11555" s="9" t="e">
        <f>INDEX(#REF!:#REF!,MATCH($D11555,#REF!:#REF!,0),MATCH(#REF!,#REF!:#REF!,0))</f>
        <v>#REF!</v>
      </c>
    </row>
    <row r="11556" spans="1:6" ht="16.5" x14ac:dyDescent="0.3">
      <c r="A11556" s="9" t="s">
        <v>10769</v>
      </c>
      <c r="B11556" s="9" t="s">
        <v>2232</v>
      </c>
      <c r="C11556" s="10">
        <v>18770</v>
      </c>
      <c r="D11556" s="9">
        <v>8481632066</v>
      </c>
      <c r="E11556" s="9" t="e">
        <f>INDEX(#REF!:#REF!,MATCH($D11556,#REF!:#REF!,0),MATCH(#REF!,#REF!:#REF!,0))</f>
        <v>#REF!</v>
      </c>
      <c r="F11556" s="9" t="e">
        <f>INDEX(#REF!:#REF!,MATCH($D11556,#REF!:#REF!,0),MATCH(#REF!,#REF!:#REF!,0))</f>
        <v>#REF!</v>
      </c>
    </row>
    <row r="11557" spans="1:6" ht="16.5" x14ac:dyDescent="0.3">
      <c r="A11557" s="9" t="s">
        <v>10768</v>
      </c>
      <c r="B11557" s="9" t="s">
        <v>2650</v>
      </c>
      <c r="C11557" s="10">
        <v>31893</v>
      </c>
      <c r="D11557" s="9">
        <v>9491257560</v>
      </c>
      <c r="E11557" s="9" t="e">
        <f>INDEX(#REF!:#REF!,MATCH($D11557,#REF!:#REF!,0),MATCH(#REF!,#REF!:#REF!,0))</f>
        <v>#REF!</v>
      </c>
      <c r="F11557" s="9" t="e">
        <f>INDEX(#REF!:#REF!,MATCH($D11557,#REF!:#REF!,0),MATCH(#REF!,#REF!:#REF!,0))</f>
        <v>#REF!</v>
      </c>
    </row>
    <row r="11558" spans="1:6" ht="16.5" x14ac:dyDescent="0.3">
      <c r="A11558" s="9" t="s">
        <v>10767</v>
      </c>
      <c r="B11558" s="9" t="s">
        <v>2015</v>
      </c>
      <c r="C11558" s="10">
        <v>11254</v>
      </c>
      <c r="D11558" s="9">
        <v>9096285417</v>
      </c>
      <c r="E11558" s="9" t="e">
        <f>INDEX(#REF!:#REF!,MATCH($D11558,#REF!:#REF!,0),MATCH(#REF!,#REF!:#REF!,0))</f>
        <v>#REF!</v>
      </c>
      <c r="F11558" s="9" t="e">
        <f>INDEX(#REF!:#REF!,MATCH($D11558,#REF!:#REF!,0),MATCH(#REF!,#REF!:#REF!,0))</f>
        <v>#REF!</v>
      </c>
    </row>
    <row r="11559" spans="1:6" ht="16.5" x14ac:dyDescent="0.3">
      <c r="A11559" s="9" t="s">
        <v>10766</v>
      </c>
      <c r="B11559" s="9" t="s">
        <v>2688</v>
      </c>
      <c r="C11559" s="10">
        <v>15505</v>
      </c>
      <c r="D11559" s="9">
        <v>4191160419</v>
      </c>
      <c r="E11559" s="9" t="e">
        <f>INDEX(#REF!:#REF!,MATCH($D11559,#REF!:#REF!,0),MATCH(#REF!,#REF!:#REF!,0))</f>
        <v>#REF!</v>
      </c>
      <c r="F11559" s="9" t="e">
        <f>INDEX(#REF!:#REF!,MATCH($D11559,#REF!:#REF!,0),MATCH(#REF!,#REF!:#REF!,0))</f>
        <v>#REF!</v>
      </c>
    </row>
    <row r="11560" spans="1:6" ht="16.5" x14ac:dyDescent="0.3">
      <c r="A11560" s="9" t="s">
        <v>10765</v>
      </c>
      <c r="B11560" s="9" t="s">
        <v>2762</v>
      </c>
      <c r="C11560" s="10">
        <v>36417</v>
      </c>
      <c r="D11560" s="9">
        <v>8971738782</v>
      </c>
      <c r="E11560" s="9" t="e">
        <f>INDEX(#REF!:#REF!,MATCH($D11560,#REF!:#REF!,0),MATCH(#REF!,#REF!:#REF!,0))</f>
        <v>#REF!</v>
      </c>
      <c r="F11560" s="9" t="e">
        <f>INDEX(#REF!:#REF!,MATCH($D11560,#REF!:#REF!,0),MATCH(#REF!,#REF!:#REF!,0))</f>
        <v>#REF!</v>
      </c>
    </row>
    <row r="11561" spans="1:6" ht="16.5" x14ac:dyDescent="0.3">
      <c r="A11561" s="9" t="s">
        <v>10764</v>
      </c>
      <c r="B11561" s="9" t="s">
        <v>2835</v>
      </c>
      <c r="C11561" s="10">
        <v>41539</v>
      </c>
      <c r="D11561" s="9">
        <v>7912639675</v>
      </c>
      <c r="E11561" s="9" t="e">
        <f>INDEX(#REF!:#REF!,MATCH($D11561,#REF!:#REF!,0),MATCH(#REF!,#REF!:#REF!,0))</f>
        <v>#REF!</v>
      </c>
      <c r="F11561" s="9" t="e">
        <f>INDEX(#REF!:#REF!,MATCH($D11561,#REF!:#REF!,0),MATCH(#REF!,#REF!:#REF!,0))</f>
        <v>#REF!</v>
      </c>
    </row>
    <row r="11562" spans="1:6" ht="16.5" x14ac:dyDescent="0.3">
      <c r="A11562" s="9" t="s">
        <v>10763</v>
      </c>
      <c r="B11562" s="9" t="s">
        <v>2368</v>
      </c>
      <c r="C11562" s="10">
        <v>55514</v>
      </c>
      <c r="D11562" s="9">
        <v>8249460030</v>
      </c>
      <c r="E11562" s="9" t="e">
        <f>INDEX(#REF!:#REF!,MATCH($D11562,#REF!:#REF!,0),MATCH(#REF!,#REF!:#REF!,0))</f>
        <v>#REF!</v>
      </c>
      <c r="F11562" s="9" t="e">
        <f>INDEX(#REF!:#REF!,MATCH($D11562,#REF!:#REF!,0),MATCH(#REF!,#REF!:#REF!,0))</f>
        <v>#REF!</v>
      </c>
    </row>
    <row r="11563" spans="1:6" ht="16.5" x14ac:dyDescent="0.3">
      <c r="A11563" s="9" t="s">
        <v>10762</v>
      </c>
      <c r="B11563" s="9" t="s">
        <v>2519</v>
      </c>
      <c r="C11563" s="10">
        <v>56200</v>
      </c>
      <c r="D11563" s="9">
        <v>449160092</v>
      </c>
      <c r="E11563" s="9" t="e">
        <f>INDEX(#REF!:#REF!,MATCH($D11563,#REF!:#REF!,0),MATCH(#REF!,#REF!:#REF!,0))</f>
        <v>#REF!</v>
      </c>
      <c r="F11563" s="9" t="e">
        <f>INDEX(#REF!:#REF!,MATCH($D11563,#REF!:#REF!,0),MATCH(#REF!,#REF!:#REF!,0))</f>
        <v>#REF!</v>
      </c>
    </row>
    <row r="11564" spans="1:6" ht="16.5" x14ac:dyDescent="0.3">
      <c r="A11564" s="9" t="s">
        <v>10761</v>
      </c>
      <c r="B11564" s="9" t="s">
        <v>3151</v>
      </c>
      <c r="C11564" s="10">
        <v>20916</v>
      </c>
      <c r="D11564" s="9">
        <v>9264026959</v>
      </c>
      <c r="E11564" s="9" t="e">
        <f>INDEX(#REF!:#REF!,MATCH($D11564,#REF!:#REF!,0),MATCH(#REF!,#REF!:#REF!,0))</f>
        <v>#REF!</v>
      </c>
      <c r="F11564" s="9" t="e">
        <f>INDEX(#REF!:#REF!,MATCH($D11564,#REF!:#REF!,0),MATCH(#REF!,#REF!:#REF!,0))</f>
        <v>#REF!</v>
      </c>
    </row>
    <row r="11565" spans="1:6" ht="16.5" x14ac:dyDescent="0.3">
      <c r="A11565" s="9" t="s">
        <v>10760</v>
      </c>
      <c r="B11565" s="9" t="s">
        <v>2103</v>
      </c>
      <c r="C11565" s="10">
        <v>20618</v>
      </c>
      <c r="D11565" s="9">
        <v>6637560367</v>
      </c>
      <c r="E11565" s="9" t="e">
        <f>INDEX(#REF!:#REF!,MATCH($D11565,#REF!:#REF!,0),MATCH(#REF!,#REF!:#REF!,0))</f>
        <v>#REF!</v>
      </c>
      <c r="F11565" s="9" t="e">
        <f>INDEX(#REF!:#REF!,MATCH($D11565,#REF!:#REF!,0),MATCH(#REF!,#REF!:#REF!,0))</f>
        <v>#REF!</v>
      </c>
    </row>
    <row r="11566" spans="1:6" ht="16.5" x14ac:dyDescent="0.3">
      <c r="A11566" s="9" t="s">
        <v>10759</v>
      </c>
      <c r="B11566" s="9" t="s">
        <v>3388</v>
      </c>
      <c r="C11566" s="10">
        <v>30690</v>
      </c>
      <c r="D11566" s="9">
        <v>8373529241</v>
      </c>
      <c r="E11566" s="9" t="e">
        <f>INDEX(#REF!:#REF!,MATCH($D11566,#REF!:#REF!,0),MATCH(#REF!,#REF!:#REF!,0))</f>
        <v>#REF!</v>
      </c>
      <c r="F11566" s="9" t="e">
        <f>INDEX(#REF!:#REF!,MATCH($D11566,#REF!:#REF!,0),MATCH(#REF!,#REF!:#REF!,0))</f>
        <v>#REF!</v>
      </c>
    </row>
    <row r="11567" spans="1:6" ht="16.5" x14ac:dyDescent="0.3">
      <c r="A11567" s="9" t="s">
        <v>10758</v>
      </c>
      <c r="B11567" s="9" t="s">
        <v>3720</v>
      </c>
      <c r="C11567" s="10">
        <v>30909</v>
      </c>
      <c r="D11567" s="9">
        <v>4445486779</v>
      </c>
      <c r="E11567" s="9" t="e">
        <f>INDEX(#REF!:#REF!,MATCH($D11567,#REF!:#REF!,0),MATCH(#REF!,#REF!:#REF!,0))</f>
        <v>#REF!</v>
      </c>
      <c r="F11567" s="9" t="e">
        <f>INDEX(#REF!:#REF!,MATCH($D11567,#REF!:#REF!,0),MATCH(#REF!,#REF!:#REF!,0))</f>
        <v>#REF!</v>
      </c>
    </row>
    <row r="11568" spans="1:6" ht="16.5" x14ac:dyDescent="0.3">
      <c r="A11568" s="9" t="s">
        <v>10757</v>
      </c>
      <c r="B11568" s="9" t="s">
        <v>2974</v>
      </c>
      <c r="C11568" s="10">
        <v>26135</v>
      </c>
      <c r="D11568" s="9">
        <v>2074776004</v>
      </c>
      <c r="E11568" s="9" t="e">
        <f>INDEX(#REF!:#REF!,MATCH($D11568,#REF!:#REF!,0),MATCH(#REF!,#REF!:#REF!,0))</f>
        <v>#REF!</v>
      </c>
      <c r="F11568" s="9" t="e">
        <f>INDEX(#REF!:#REF!,MATCH($D11568,#REF!:#REF!,0),MATCH(#REF!,#REF!:#REF!,0))</f>
        <v>#REF!</v>
      </c>
    </row>
    <row r="11569" spans="1:6" ht="16.5" x14ac:dyDescent="0.3">
      <c r="A11569" s="9" t="s">
        <v>10756</v>
      </c>
      <c r="B11569" s="9" t="s">
        <v>2727</v>
      </c>
      <c r="C11569" s="10">
        <v>43324</v>
      </c>
      <c r="D11569" s="9">
        <v>7088886472</v>
      </c>
      <c r="E11569" s="9" t="e">
        <f>INDEX(#REF!:#REF!,MATCH($D11569,#REF!:#REF!,0),MATCH(#REF!,#REF!:#REF!,0))</f>
        <v>#REF!</v>
      </c>
      <c r="F11569" s="9" t="e">
        <f>INDEX(#REF!:#REF!,MATCH($D11569,#REF!:#REF!,0),MATCH(#REF!,#REF!:#REF!,0))</f>
        <v>#REF!</v>
      </c>
    </row>
    <row r="11570" spans="1:6" ht="16.5" x14ac:dyDescent="0.3">
      <c r="A11570" s="9" t="s">
        <v>10755</v>
      </c>
      <c r="B11570" s="9" t="s">
        <v>1947</v>
      </c>
      <c r="C11570" s="10">
        <v>53520</v>
      </c>
      <c r="D11570" s="9">
        <v>1028388519</v>
      </c>
      <c r="E11570" s="9" t="e">
        <f>INDEX(#REF!:#REF!,MATCH($D11570,#REF!:#REF!,0),MATCH(#REF!,#REF!:#REF!,0))</f>
        <v>#REF!</v>
      </c>
      <c r="F11570" s="9" t="e">
        <f>INDEX(#REF!:#REF!,MATCH($D11570,#REF!:#REF!,0),MATCH(#REF!,#REF!:#REF!,0))</f>
        <v>#REF!</v>
      </c>
    </row>
    <row r="11571" spans="1:6" ht="16.5" x14ac:dyDescent="0.3">
      <c r="A11571" s="9" t="s">
        <v>10754</v>
      </c>
      <c r="B11571" s="9" t="s">
        <v>1945</v>
      </c>
      <c r="C11571" s="10">
        <v>16561</v>
      </c>
      <c r="D11571" s="9">
        <v>3967370569</v>
      </c>
      <c r="E11571" s="9" t="e">
        <f>INDEX(#REF!:#REF!,MATCH($D11571,#REF!:#REF!,0),MATCH(#REF!,#REF!:#REF!,0))</f>
        <v>#REF!</v>
      </c>
      <c r="F11571" s="9" t="e">
        <f>INDEX(#REF!:#REF!,MATCH($D11571,#REF!:#REF!,0),MATCH(#REF!,#REF!:#REF!,0))</f>
        <v>#REF!</v>
      </c>
    </row>
    <row r="11572" spans="1:6" ht="16.5" x14ac:dyDescent="0.3">
      <c r="A11572" s="9" t="s">
        <v>10753</v>
      </c>
      <c r="B11572" s="9" t="s">
        <v>2396</v>
      </c>
      <c r="C11572" s="10">
        <v>49168</v>
      </c>
      <c r="D11572" s="9">
        <v>4839119791</v>
      </c>
      <c r="E11572" s="9" t="e">
        <f>INDEX(#REF!:#REF!,MATCH($D11572,#REF!:#REF!,0),MATCH(#REF!,#REF!:#REF!,0))</f>
        <v>#REF!</v>
      </c>
      <c r="F11572" s="9" t="e">
        <f>INDEX(#REF!:#REF!,MATCH($D11572,#REF!:#REF!,0),MATCH(#REF!,#REF!:#REF!,0))</f>
        <v>#REF!</v>
      </c>
    </row>
    <row r="11573" spans="1:6" ht="16.5" x14ac:dyDescent="0.3">
      <c r="A11573" s="9" t="s">
        <v>10752</v>
      </c>
      <c r="B11573" s="9" t="s">
        <v>1965</v>
      </c>
      <c r="C11573" s="10">
        <v>16049</v>
      </c>
      <c r="D11573" s="9">
        <v>4877108939</v>
      </c>
      <c r="E11573" s="9" t="e">
        <f>INDEX(#REF!:#REF!,MATCH($D11573,#REF!:#REF!,0),MATCH(#REF!,#REF!:#REF!,0))</f>
        <v>#REF!</v>
      </c>
      <c r="F11573" s="9" t="e">
        <f>INDEX(#REF!:#REF!,MATCH($D11573,#REF!:#REF!,0),MATCH(#REF!,#REF!:#REF!,0))</f>
        <v>#REF!</v>
      </c>
    </row>
    <row r="11574" spans="1:6" ht="16.5" x14ac:dyDescent="0.3">
      <c r="A11574" s="9" t="s">
        <v>10751</v>
      </c>
      <c r="B11574" s="9" t="s">
        <v>2443</v>
      </c>
      <c r="C11574" s="10">
        <v>11804</v>
      </c>
      <c r="D11574" s="9">
        <v>2128813026</v>
      </c>
      <c r="E11574" s="9" t="e">
        <f>INDEX(#REF!:#REF!,MATCH($D11574,#REF!:#REF!,0),MATCH(#REF!,#REF!:#REF!,0))</f>
        <v>#REF!</v>
      </c>
      <c r="F11574" s="9" t="e">
        <f>INDEX(#REF!:#REF!,MATCH($D11574,#REF!:#REF!,0),MATCH(#REF!,#REF!:#REF!,0))</f>
        <v>#REF!</v>
      </c>
    </row>
    <row r="11575" spans="1:6" ht="16.5" x14ac:dyDescent="0.3">
      <c r="A11575" s="9" t="s">
        <v>10750</v>
      </c>
      <c r="B11575" s="9" t="s">
        <v>2582</v>
      </c>
      <c r="C11575" s="10">
        <v>51343</v>
      </c>
      <c r="D11575" s="9">
        <v>7453397081</v>
      </c>
      <c r="E11575" s="9" t="e">
        <f>INDEX(#REF!:#REF!,MATCH($D11575,#REF!:#REF!,0),MATCH(#REF!,#REF!:#REF!,0))</f>
        <v>#REF!</v>
      </c>
      <c r="F11575" s="9" t="e">
        <f>INDEX(#REF!:#REF!,MATCH($D11575,#REF!:#REF!,0),MATCH(#REF!,#REF!:#REF!,0))</f>
        <v>#REF!</v>
      </c>
    </row>
    <row r="11576" spans="1:6" ht="16.5" x14ac:dyDescent="0.3">
      <c r="A11576" s="9" t="s">
        <v>10749</v>
      </c>
      <c r="B11576" s="9" t="s">
        <v>1941</v>
      </c>
      <c r="C11576" s="10">
        <v>17683</v>
      </c>
      <c r="D11576" s="9">
        <v>8115985503</v>
      </c>
      <c r="E11576" s="9" t="e">
        <f>INDEX(#REF!:#REF!,MATCH($D11576,#REF!:#REF!,0),MATCH(#REF!,#REF!:#REF!,0))</f>
        <v>#REF!</v>
      </c>
      <c r="F11576" s="9" t="e">
        <f>INDEX(#REF!:#REF!,MATCH($D11576,#REF!:#REF!,0),MATCH(#REF!,#REF!:#REF!,0))</f>
        <v>#REF!</v>
      </c>
    </row>
    <row r="11577" spans="1:6" ht="16.5" x14ac:dyDescent="0.3">
      <c r="A11577" s="9" t="s">
        <v>10748</v>
      </c>
      <c r="B11577" s="9" t="s">
        <v>2103</v>
      </c>
      <c r="C11577" s="10">
        <v>30489</v>
      </c>
      <c r="D11577" s="9">
        <v>1522190236</v>
      </c>
      <c r="E11577" s="9" t="e">
        <f>INDEX(#REF!:#REF!,MATCH($D11577,#REF!:#REF!,0),MATCH(#REF!,#REF!:#REF!,0))</f>
        <v>#REF!</v>
      </c>
      <c r="F11577" s="9" t="e">
        <f>INDEX(#REF!:#REF!,MATCH($D11577,#REF!:#REF!,0),MATCH(#REF!,#REF!:#REF!,0))</f>
        <v>#REF!</v>
      </c>
    </row>
    <row r="11578" spans="1:6" ht="16.5" x14ac:dyDescent="0.3">
      <c r="A11578" s="9" t="s">
        <v>10747</v>
      </c>
      <c r="B11578" s="9" t="s">
        <v>2019</v>
      </c>
      <c r="C11578" s="10">
        <v>10513</v>
      </c>
      <c r="D11578" s="9">
        <v>2450711406</v>
      </c>
      <c r="E11578" s="9" t="e">
        <f>INDEX(#REF!:#REF!,MATCH($D11578,#REF!:#REF!,0),MATCH(#REF!,#REF!:#REF!,0))</f>
        <v>#REF!</v>
      </c>
      <c r="F11578" s="9" t="e">
        <f>INDEX(#REF!:#REF!,MATCH($D11578,#REF!:#REF!,0),MATCH(#REF!,#REF!:#REF!,0))</f>
        <v>#REF!</v>
      </c>
    </row>
    <row r="11579" spans="1:6" ht="16.5" x14ac:dyDescent="0.3">
      <c r="A11579" s="9" t="s">
        <v>10746</v>
      </c>
      <c r="B11579" s="9" t="s">
        <v>2095</v>
      </c>
      <c r="C11579" s="10">
        <v>57974</v>
      </c>
      <c r="D11579" s="9">
        <v>2060025532</v>
      </c>
      <c r="E11579" s="9" t="e">
        <f>INDEX(#REF!:#REF!,MATCH($D11579,#REF!:#REF!,0),MATCH(#REF!,#REF!:#REF!,0))</f>
        <v>#REF!</v>
      </c>
      <c r="F11579" s="9" t="e">
        <f>INDEX(#REF!:#REF!,MATCH($D11579,#REF!:#REF!,0),MATCH(#REF!,#REF!:#REF!,0))</f>
        <v>#REF!</v>
      </c>
    </row>
    <row r="11580" spans="1:6" ht="16.5" x14ac:dyDescent="0.3">
      <c r="A11580" s="9" t="s">
        <v>10745</v>
      </c>
      <c r="B11580" s="9" t="s">
        <v>3841</v>
      </c>
      <c r="C11580" s="10">
        <v>10768</v>
      </c>
      <c r="D11580" s="9">
        <v>4192879565</v>
      </c>
      <c r="E11580" s="9" t="e">
        <f>INDEX(#REF!:#REF!,MATCH($D11580,#REF!:#REF!,0),MATCH(#REF!,#REF!:#REF!,0))</f>
        <v>#REF!</v>
      </c>
      <c r="F11580" s="9" t="e">
        <f>INDEX(#REF!:#REF!,MATCH($D11580,#REF!:#REF!,0),MATCH(#REF!,#REF!:#REF!,0))</f>
        <v>#REF!</v>
      </c>
    </row>
    <row r="11581" spans="1:6" ht="16.5" x14ac:dyDescent="0.3">
      <c r="A11581" s="9" t="s">
        <v>10744</v>
      </c>
      <c r="B11581" s="9" t="s">
        <v>2526</v>
      </c>
      <c r="C11581" s="10">
        <v>37713</v>
      </c>
      <c r="D11581" s="9">
        <v>5153694038</v>
      </c>
      <c r="E11581" s="9" t="e">
        <f>INDEX(#REF!:#REF!,MATCH($D11581,#REF!:#REF!,0),MATCH(#REF!,#REF!:#REF!,0))</f>
        <v>#REF!</v>
      </c>
      <c r="F11581" s="9" t="e">
        <f>INDEX(#REF!:#REF!,MATCH($D11581,#REF!:#REF!,0),MATCH(#REF!,#REF!:#REF!,0))</f>
        <v>#REF!</v>
      </c>
    </row>
    <row r="11582" spans="1:6" ht="16.5" x14ac:dyDescent="0.3">
      <c r="A11582" s="9" t="s">
        <v>10743</v>
      </c>
      <c r="B11582" s="9" t="s">
        <v>3151</v>
      </c>
      <c r="C11582" s="10">
        <v>21057</v>
      </c>
      <c r="D11582" s="9">
        <v>7865341539</v>
      </c>
      <c r="E11582" s="9" t="e">
        <f>INDEX(#REF!:#REF!,MATCH($D11582,#REF!:#REF!,0),MATCH(#REF!,#REF!:#REF!,0))</f>
        <v>#REF!</v>
      </c>
      <c r="F11582" s="9" t="e">
        <f>INDEX(#REF!:#REF!,MATCH($D11582,#REF!:#REF!,0),MATCH(#REF!,#REF!:#REF!,0))</f>
        <v>#REF!</v>
      </c>
    </row>
    <row r="11583" spans="1:6" ht="16.5" x14ac:dyDescent="0.3">
      <c r="A11583" s="9" t="s">
        <v>10742</v>
      </c>
      <c r="B11583" s="9" t="s">
        <v>2090</v>
      </c>
      <c r="C11583" s="10">
        <v>40922</v>
      </c>
      <c r="D11583" s="9">
        <v>2158895349</v>
      </c>
      <c r="E11583" s="9" t="e">
        <f>INDEX(#REF!:#REF!,MATCH($D11583,#REF!:#REF!,0),MATCH(#REF!,#REF!:#REF!,0))</f>
        <v>#REF!</v>
      </c>
      <c r="F11583" s="9" t="e">
        <f>INDEX(#REF!:#REF!,MATCH($D11583,#REF!:#REF!,0),MATCH(#REF!,#REF!:#REF!,0))</f>
        <v>#REF!</v>
      </c>
    </row>
    <row r="11584" spans="1:6" ht="16.5" x14ac:dyDescent="0.3">
      <c r="A11584" s="9" t="s">
        <v>10741</v>
      </c>
      <c r="B11584" s="9" t="s">
        <v>2147</v>
      </c>
      <c r="C11584" s="10">
        <v>40727</v>
      </c>
      <c r="D11584" s="9">
        <v>7286297414</v>
      </c>
      <c r="E11584" s="9" t="e">
        <f>INDEX(#REF!:#REF!,MATCH($D11584,#REF!:#REF!,0),MATCH(#REF!,#REF!:#REF!,0))</f>
        <v>#REF!</v>
      </c>
      <c r="F11584" s="9" t="e">
        <f>INDEX(#REF!:#REF!,MATCH($D11584,#REF!:#REF!,0),MATCH(#REF!,#REF!:#REF!,0))</f>
        <v>#REF!</v>
      </c>
    </row>
    <row r="11585" spans="1:6" ht="16.5" x14ac:dyDescent="0.3">
      <c r="A11585" s="9" t="s">
        <v>10740</v>
      </c>
      <c r="B11585" s="9" t="s">
        <v>2680</v>
      </c>
      <c r="C11585" s="10">
        <v>24572</v>
      </c>
      <c r="D11585" s="9">
        <v>453763030</v>
      </c>
      <c r="E11585" s="9" t="e">
        <f>INDEX(#REF!:#REF!,MATCH($D11585,#REF!:#REF!,0),MATCH(#REF!,#REF!:#REF!,0))</f>
        <v>#REF!</v>
      </c>
      <c r="F11585" s="9" t="e">
        <f>INDEX(#REF!:#REF!,MATCH($D11585,#REF!:#REF!,0),MATCH(#REF!,#REF!:#REF!,0))</f>
        <v>#REF!</v>
      </c>
    </row>
    <row r="11586" spans="1:6" ht="16.5" x14ac:dyDescent="0.3">
      <c r="A11586" s="9" t="s">
        <v>10739</v>
      </c>
      <c r="B11586" s="9" t="s">
        <v>2027</v>
      </c>
      <c r="C11586" s="10">
        <v>37178</v>
      </c>
      <c r="D11586" s="9">
        <v>4937054791</v>
      </c>
      <c r="E11586" s="9" t="e">
        <f>INDEX(#REF!:#REF!,MATCH($D11586,#REF!:#REF!,0),MATCH(#REF!,#REF!:#REF!,0))</f>
        <v>#REF!</v>
      </c>
      <c r="F11586" s="9" t="e">
        <f>INDEX(#REF!:#REF!,MATCH($D11586,#REF!:#REF!,0),MATCH(#REF!,#REF!:#REF!,0))</f>
        <v>#REF!</v>
      </c>
    </row>
    <row r="11587" spans="1:6" ht="16.5" x14ac:dyDescent="0.3">
      <c r="A11587" s="9" t="s">
        <v>10738</v>
      </c>
      <c r="B11587" s="9" t="s">
        <v>1995</v>
      </c>
      <c r="C11587" s="10">
        <v>37748</v>
      </c>
      <c r="D11587" s="9">
        <v>7469392467</v>
      </c>
      <c r="E11587" s="9" t="e">
        <f>INDEX(#REF!:#REF!,MATCH($D11587,#REF!:#REF!,0),MATCH(#REF!,#REF!:#REF!,0))</f>
        <v>#REF!</v>
      </c>
      <c r="F11587" s="9" t="e">
        <f>INDEX(#REF!:#REF!,MATCH($D11587,#REF!:#REF!,0),MATCH(#REF!,#REF!:#REF!,0))</f>
        <v>#REF!</v>
      </c>
    </row>
    <row r="11588" spans="1:6" ht="16.5" x14ac:dyDescent="0.3">
      <c r="A11588" s="9" t="s">
        <v>10737</v>
      </c>
      <c r="B11588" s="9" t="s">
        <v>2019</v>
      </c>
      <c r="C11588" s="10">
        <v>17412</v>
      </c>
      <c r="D11588" s="9">
        <v>3469413983</v>
      </c>
      <c r="E11588" s="9" t="e">
        <f>INDEX(#REF!:#REF!,MATCH($D11588,#REF!:#REF!,0),MATCH(#REF!,#REF!:#REF!,0))</f>
        <v>#REF!</v>
      </c>
      <c r="F11588" s="9" t="e">
        <f>INDEX(#REF!:#REF!,MATCH($D11588,#REF!:#REF!,0),MATCH(#REF!,#REF!:#REF!,0))</f>
        <v>#REF!</v>
      </c>
    </row>
    <row r="11589" spans="1:6" ht="16.5" x14ac:dyDescent="0.3">
      <c r="A11589" s="9" t="s">
        <v>10736</v>
      </c>
      <c r="B11589" s="9" t="s">
        <v>3902</v>
      </c>
      <c r="C11589" s="10">
        <v>53139</v>
      </c>
      <c r="D11589" s="9">
        <v>5460394635</v>
      </c>
      <c r="E11589" s="9" t="e">
        <f>INDEX(#REF!:#REF!,MATCH($D11589,#REF!:#REF!,0),MATCH(#REF!,#REF!:#REF!,0))</f>
        <v>#REF!</v>
      </c>
      <c r="F11589" s="9" t="e">
        <f>INDEX(#REF!:#REF!,MATCH($D11589,#REF!:#REF!,0),MATCH(#REF!,#REF!:#REF!,0))</f>
        <v>#REF!</v>
      </c>
    </row>
    <row r="11590" spans="1:6" ht="16.5" x14ac:dyDescent="0.3">
      <c r="A11590" s="9" t="s">
        <v>10735</v>
      </c>
      <c r="B11590" s="9" t="s">
        <v>3187</v>
      </c>
      <c r="C11590" s="10">
        <v>11832</v>
      </c>
      <c r="D11590" s="9">
        <v>3075132195</v>
      </c>
      <c r="E11590" s="9" t="e">
        <f>INDEX(#REF!:#REF!,MATCH($D11590,#REF!:#REF!,0),MATCH(#REF!,#REF!:#REF!,0))</f>
        <v>#REF!</v>
      </c>
      <c r="F11590" s="9" t="e">
        <f>INDEX(#REF!:#REF!,MATCH($D11590,#REF!:#REF!,0),MATCH(#REF!,#REF!:#REF!,0))</f>
        <v>#REF!</v>
      </c>
    </row>
    <row r="11591" spans="1:6" ht="16.5" x14ac:dyDescent="0.3">
      <c r="A11591" s="9" t="s">
        <v>10734</v>
      </c>
      <c r="B11591" s="9" t="s">
        <v>3116</v>
      </c>
      <c r="C11591" s="10">
        <v>59321</v>
      </c>
      <c r="D11591" s="9">
        <v>3016741628</v>
      </c>
      <c r="E11591" s="9" t="e">
        <f>INDEX(#REF!:#REF!,MATCH($D11591,#REF!:#REF!,0),MATCH(#REF!,#REF!:#REF!,0))</f>
        <v>#REF!</v>
      </c>
      <c r="F11591" s="9" t="e">
        <f>INDEX(#REF!:#REF!,MATCH($D11591,#REF!:#REF!,0),MATCH(#REF!,#REF!:#REF!,0))</f>
        <v>#REF!</v>
      </c>
    </row>
    <row r="11592" spans="1:6" ht="16.5" x14ac:dyDescent="0.3">
      <c r="A11592" s="9" t="s">
        <v>10733</v>
      </c>
      <c r="B11592" s="9" t="s">
        <v>3077</v>
      </c>
      <c r="C11592" s="10">
        <v>58923</v>
      </c>
      <c r="D11592" s="9">
        <v>7628323464</v>
      </c>
      <c r="E11592" s="9" t="e">
        <f>INDEX(#REF!:#REF!,MATCH($D11592,#REF!:#REF!,0),MATCH(#REF!,#REF!:#REF!,0))</f>
        <v>#REF!</v>
      </c>
      <c r="F11592" s="9" t="e">
        <f>INDEX(#REF!:#REF!,MATCH($D11592,#REF!:#REF!,0),MATCH(#REF!,#REF!:#REF!,0))</f>
        <v>#REF!</v>
      </c>
    </row>
    <row r="11593" spans="1:6" ht="16.5" x14ac:dyDescent="0.3">
      <c r="A11593" s="9" t="s">
        <v>10732</v>
      </c>
      <c r="B11593" s="9" t="s">
        <v>1971</v>
      </c>
      <c r="C11593" s="10">
        <v>29077</v>
      </c>
      <c r="D11593" s="9">
        <v>2702941109</v>
      </c>
      <c r="E11593" s="9" t="e">
        <f>INDEX(#REF!:#REF!,MATCH($D11593,#REF!:#REF!,0),MATCH(#REF!,#REF!:#REF!,0))</f>
        <v>#REF!</v>
      </c>
      <c r="F11593" s="9" t="e">
        <f>INDEX(#REF!:#REF!,MATCH($D11593,#REF!:#REF!,0),MATCH(#REF!,#REF!:#REF!,0))</f>
        <v>#REF!</v>
      </c>
    </row>
    <row r="11594" spans="1:6" ht="16.5" x14ac:dyDescent="0.3">
      <c r="A11594" s="9" t="s">
        <v>10731</v>
      </c>
      <c r="B11594" s="9" t="s">
        <v>1995</v>
      </c>
      <c r="C11594" s="10">
        <v>44436</v>
      </c>
      <c r="D11594" s="9">
        <v>7281103514</v>
      </c>
      <c r="E11594" s="9" t="e">
        <f>INDEX(#REF!:#REF!,MATCH($D11594,#REF!:#REF!,0),MATCH(#REF!,#REF!:#REF!,0))</f>
        <v>#REF!</v>
      </c>
      <c r="F11594" s="9" t="e">
        <f>INDEX(#REF!:#REF!,MATCH($D11594,#REF!:#REF!,0),MATCH(#REF!,#REF!:#REF!,0))</f>
        <v>#REF!</v>
      </c>
    </row>
    <row r="11595" spans="1:6" ht="16.5" x14ac:dyDescent="0.3">
      <c r="A11595" s="9" t="s">
        <v>10730</v>
      </c>
      <c r="B11595" s="9" t="s">
        <v>2459</v>
      </c>
      <c r="C11595" s="10">
        <v>20773</v>
      </c>
      <c r="D11595" s="9">
        <v>8162941088</v>
      </c>
      <c r="E11595" s="9" t="e">
        <f>INDEX(#REF!:#REF!,MATCH($D11595,#REF!:#REF!,0),MATCH(#REF!,#REF!:#REF!,0))</f>
        <v>#REF!</v>
      </c>
      <c r="F11595" s="9" t="e">
        <f>INDEX(#REF!:#REF!,MATCH($D11595,#REF!:#REF!,0),MATCH(#REF!,#REF!:#REF!,0))</f>
        <v>#REF!</v>
      </c>
    </row>
    <row r="11596" spans="1:6" ht="16.5" x14ac:dyDescent="0.3">
      <c r="A11596" s="9" t="s">
        <v>10729</v>
      </c>
      <c r="B11596" s="9" t="s">
        <v>3416</v>
      </c>
      <c r="C11596" s="10">
        <v>17180</v>
      </c>
      <c r="D11596" s="9">
        <v>6637560367</v>
      </c>
      <c r="E11596" s="9" t="e">
        <f>INDEX(#REF!:#REF!,MATCH($D11596,#REF!:#REF!,0),MATCH(#REF!,#REF!:#REF!,0))</f>
        <v>#REF!</v>
      </c>
      <c r="F11596" s="9" t="e">
        <f>INDEX(#REF!:#REF!,MATCH($D11596,#REF!:#REF!,0),MATCH(#REF!,#REF!:#REF!,0))</f>
        <v>#REF!</v>
      </c>
    </row>
    <row r="11597" spans="1:6" ht="16.5" x14ac:dyDescent="0.3">
      <c r="A11597" s="9" t="s">
        <v>10728</v>
      </c>
      <c r="B11597" s="9" t="s">
        <v>2795</v>
      </c>
      <c r="C11597" s="10">
        <v>34113</v>
      </c>
      <c r="D11597" s="9">
        <v>9458901820</v>
      </c>
      <c r="E11597" s="9" t="e">
        <f>INDEX(#REF!:#REF!,MATCH($D11597,#REF!:#REF!,0),MATCH(#REF!,#REF!:#REF!,0))</f>
        <v>#REF!</v>
      </c>
      <c r="F11597" s="9" t="e">
        <f>INDEX(#REF!:#REF!,MATCH($D11597,#REF!:#REF!,0),MATCH(#REF!,#REF!:#REF!,0))</f>
        <v>#REF!</v>
      </c>
    </row>
    <row r="11598" spans="1:6" ht="16.5" x14ac:dyDescent="0.3">
      <c r="A11598" s="9" t="s">
        <v>10727</v>
      </c>
      <c r="B11598" s="9" t="s">
        <v>2046</v>
      </c>
      <c r="C11598" s="10">
        <v>57203</v>
      </c>
      <c r="D11598" s="9">
        <v>8971738782</v>
      </c>
      <c r="E11598" s="9" t="e">
        <f>INDEX(#REF!:#REF!,MATCH($D11598,#REF!:#REF!,0),MATCH(#REF!,#REF!:#REF!,0))</f>
        <v>#REF!</v>
      </c>
      <c r="F11598" s="9" t="e">
        <f>INDEX(#REF!:#REF!,MATCH($D11598,#REF!:#REF!,0),MATCH(#REF!,#REF!:#REF!,0))</f>
        <v>#REF!</v>
      </c>
    </row>
    <row r="11599" spans="1:6" ht="16.5" x14ac:dyDescent="0.3">
      <c r="A11599" s="9" t="s">
        <v>10726</v>
      </c>
      <c r="B11599" s="9" t="s">
        <v>2366</v>
      </c>
      <c r="C11599" s="10">
        <v>14630</v>
      </c>
      <c r="D11599" s="9">
        <v>8905919081</v>
      </c>
      <c r="E11599" s="9" t="e">
        <f>INDEX(#REF!:#REF!,MATCH($D11599,#REF!:#REF!,0),MATCH(#REF!,#REF!:#REF!,0))</f>
        <v>#REF!</v>
      </c>
      <c r="F11599" s="9" t="e">
        <f>INDEX(#REF!:#REF!,MATCH($D11599,#REF!:#REF!,0),MATCH(#REF!,#REF!:#REF!,0))</f>
        <v>#REF!</v>
      </c>
    </row>
    <row r="11600" spans="1:6" ht="16.5" x14ac:dyDescent="0.3">
      <c r="A11600" s="9" t="s">
        <v>10725</v>
      </c>
      <c r="B11600" s="9" t="s">
        <v>2284</v>
      </c>
      <c r="C11600" s="10">
        <v>53305</v>
      </c>
      <c r="D11600" s="9">
        <v>9312128221</v>
      </c>
      <c r="E11600" s="9" t="e">
        <f>INDEX(#REF!:#REF!,MATCH($D11600,#REF!:#REF!,0),MATCH(#REF!,#REF!:#REF!,0))</f>
        <v>#REF!</v>
      </c>
      <c r="F11600" s="9" t="e">
        <f>INDEX(#REF!:#REF!,MATCH($D11600,#REF!:#REF!,0),MATCH(#REF!,#REF!:#REF!,0))</f>
        <v>#REF!</v>
      </c>
    </row>
    <row r="11601" spans="1:6" ht="16.5" x14ac:dyDescent="0.3">
      <c r="A11601" s="9" t="s">
        <v>10724</v>
      </c>
      <c r="B11601" s="9" t="s">
        <v>2171</v>
      </c>
      <c r="C11601" s="10">
        <v>56267</v>
      </c>
      <c r="D11601" s="9">
        <v>6837456032</v>
      </c>
      <c r="E11601" s="9" t="e">
        <f>INDEX(#REF!:#REF!,MATCH($D11601,#REF!:#REF!,0),MATCH(#REF!,#REF!:#REF!,0))</f>
        <v>#REF!</v>
      </c>
      <c r="F11601" s="9" t="e">
        <f>INDEX(#REF!:#REF!,MATCH($D11601,#REF!:#REF!,0),MATCH(#REF!,#REF!:#REF!,0))</f>
        <v>#REF!</v>
      </c>
    </row>
    <row r="11602" spans="1:6" ht="16.5" x14ac:dyDescent="0.3">
      <c r="A11602" s="9" t="s">
        <v>10723</v>
      </c>
      <c r="B11602" s="9" t="s">
        <v>2521</v>
      </c>
      <c r="C11602" s="10">
        <v>51997</v>
      </c>
      <c r="D11602" s="9">
        <v>5186660353</v>
      </c>
      <c r="E11602" s="9" t="e">
        <f>INDEX(#REF!:#REF!,MATCH($D11602,#REF!:#REF!,0),MATCH(#REF!,#REF!:#REF!,0))</f>
        <v>#REF!</v>
      </c>
      <c r="F11602" s="9" t="e">
        <f>INDEX(#REF!:#REF!,MATCH($D11602,#REF!:#REF!,0),MATCH(#REF!,#REF!:#REF!,0))</f>
        <v>#REF!</v>
      </c>
    </row>
    <row r="11603" spans="1:6" ht="16.5" x14ac:dyDescent="0.3">
      <c r="A11603" s="9" t="s">
        <v>10722</v>
      </c>
      <c r="B11603" s="9" t="s">
        <v>2230</v>
      </c>
      <c r="C11603" s="10">
        <v>27367</v>
      </c>
      <c r="D11603" s="9">
        <v>7979647432</v>
      </c>
      <c r="E11603" s="9" t="e">
        <f>INDEX(#REF!:#REF!,MATCH($D11603,#REF!:#REF!,0),MATCH(#REF!,#REF!:#REF!,0))</f>
        <v>#REF!</v>
      </c>
      <c r="F11603" s="9" t="e">
        <f>INDEX(#REF!:#REF!,MATCH($D11603,#REF!:#REF!,0),MATCH(#REF!,#REF!:#REF!,0))</f>
        <v>#REF!</v>
      </c>
    </row>
    <row r="11604" spans="1:6" ht="16.5" x14ac:dyDescent="0.3">
      <c r="A11604" s="9" t="s">
        <v>10721</v>
      </c>
      <c r="B11604" s="9" t="s">
        <v>2129</v>
      </c>
      <c r="C11604" s="10">
        <v>32751</v>
      </c>
      <c r="D11604" s="9">
        <v>9939542542</v>
      </c>
      <c r="E11604" s="9" t="e">
        <f>INDEX(#REF!:#REF!,MATCH($D11604,#REF!:#REF!,0),MATCH(#REF!,#REF!:#REF!,0))</f>
        <v>#REF!</v>
      </c>
      <c r="F11604" s="9" t="e">
        <f>INDEX(#REF!:#REF!,MATCH($D11604,#REF!:#REF!,0),MATCH(#REF!,#REF!:#REF!,0))</f>
        <v>#REF!</v>
      </c>
    </row>
    <row r="11605" spans="1:6" ht="16.5" x14ac:dyDescent="0.3">
      <c r="A11605" s="9" t="s">
        <v>10720</v>
      </c>
      <c r="B11605" s="9" t="s">
        <v>2095</v>
      </c>
      <c r="C11605" s="10">
        <v>31607</v>
      </c>
      <c r="D11605" s="9">
        <v>2355104786</v>
      </c>
      <c r="E11605" s="9" t="e">
        <f>INDEX(#REF!:#REF!,MATCH($D11605,#REF!:#REF!,0),MATCH(#REF!,#REF!:#REF!,0))</f>
        <v>#REF!</v>
      </c>
      <c r="F11605" s="9" t="e">
        <f>INDEX(#REF!:#REF!,MATCH($D11605,#REF!:#REF!,0),MATCH(#REF!,#REF!:#REF!,0))</f>
        <v>#REF!</v>
      </c>
    </row>
    <row r="11606" spans="1:6" ht="16.5" x14ac:dyDescent="0.3">
      <c r="A11606" s="9" t="s">
        <v>10719</v>
      </c>
      <c r="B11606" s="9" t="s">
        <v>2188</v>
      </c>
      <c r="C11606" s="10">
        <v>39207</v>
      </c>
      <c r="D11606" s="9">
        <v>960994726</v>
      </c>
      <c r="E11606" s="9" t="e">
        <f>INDEX(#REF!:#REF!,MATCH($D11606,#REF!:#REF!,0),MATCH(#REF!,#REF!:#REF!,0))</f>
        <v>#REF!</v>
      </c>
      <c r="F11606" s="9" t="e">
        <f>INDEX(#REF!:#REF!,MATCH($D11606,#REF!:#REF!,0),MATCH(#REF!,#REF!:#REF!,0))</f>
        <v>#REF!</v>
      </c>
    </row>
    <row r="11607" spans="1:6" ht="16.5" x14ac:dyDescent="0.3">
      <c r="A11607" s="9" t="s">
        <v>10718</v>
      </c>
      <c r="B11607" s="9" t="s">
        <v>2373</v>
      </c>
      <c r="C11607" s="10">
        <v>33478</v>
      </c>
      <c r="D11607" s="9">
        <v>2259282237</v>
      </c>
      <c r="E11607" s="9" t="e">
        <f>INDEX(#REF!:#REF!,MATCH($D11607,#REF!:#REF!,0),MATCH(#REF!,#REF!:#REF!,0))</f>
        <v>#REF!</v>
      </c>
      <c r="F11607" s="9" t="e">
        <f>INDEX(#REF!:#REF!,MATCH($D11607,#REF!:#REF!,0),MATCH(#REF!,#REF!:#REF!,0))</f>
        <v>#REF!</v>
      </c>
    </row>
    <row r="11608" spans="1:6" ht="16.5" x14ac:dyDescent="0.3">
      <c r="A11608" s="9" t="s">
        <v>10717</v>
      </c>
      <c r="B11608" s="9" t="s">
        <v>2476</v>
      </c>
      <c r="C11608" s="10">
        <v>30246</v>
      </c>
      <c r="D11608" s="9">
        <v>5383734902</v>
      </c>
      <c r="E11608" s="9" t="e">
        <f>INDEX(#REF!:#REF!,MATCH($D11608,#REF!:#REF!,0),MATCH(#REF!,#REF!:#REF!,0))</f>
        <v>#REF!</v>
      </c>
      <c r="F11608" s="9" t="e">
        <f>INDEX(#REF!:#REF!,MATCH($D11608,#REF!:#REF!,0),MATCH(#REF!,#REF!:#REF!,0))</f>
        <v>#REF!</v>
      </c>
    </row>
    <row r="11609" spans="1:6" ht="16.5" x14ac:dyDescent="0.3">
      <c r="A11609" s="9" t="s">
        <v>10716</v>
      </c>
      <c r="B11609" s="9" t="s">
        <v>2392</v>
      </c>
      <c r="C11609" s="10">
        <v>30942</v>
      </c>
      <c r="D11609" s="9">
        <v>4839119791</v>
      </c>
      <c r="E11609" s="9" t="e">
        <f>INDEX(#REF!:#REF!,MATCH($D11609,#REF!:#REF!,0),MATCH(#REF!,#REF!:#REF!,0))</f>
        <v>#REF!</v>
      </c>
      <c r="F11609" s="9" t="e">
        <f>INDEX(#REF!:#REF!,MATCH($D11609,#REF!:#REF!,0),MATCH(#REF!,#REF!:#REF!,0))</f>
        <v>#REF!</v>
      </c>
    </row>
    <row r="11610" spans="1:6" ht="16.5" x14ac:dyDescent="0.3">
      <c r="A11610" s="9" t="s">
        <v>10715</v>
      </c>
      <c r="B11610" s="9" t="s">
        <v>2412</v>
      </c>
      <c r="C11610" s="10">
        <v>51172</v>
      </c>
      <c r="D11610" s="9">
        <v>263573389</v>
      </c>
      <c r="E11610" s="9" t="e">
        <f>INDEX(#REF!:#REF!,MATCH($D11610,#REF!:#REF!,0),MATCH(#REF!,#REF!:#REF!,0))</f>
        <v>#REF!</v>
      </c>
      <c r="F11610" s="9" t="e">
        <f>INDEX(#REF!:#REF!,MATCH($D11610,#REF!:#REF!,0),MATCH(#REF!,#REF!:#REF!,0))</f>
        <v>#REF!</v>
      </c>
    </row>
    <row r="11611" spans="1:6" ht="16.5" x14ac:dyDescent="0.3">
      <c r="A11611" s="9" t="s">
        <v>10714</v>
      </c>
      <c r="B11611" s="9" t="s">
        <v>2793</v>
      </c>
      <c r="C11611" s="10">
        <v>13935</v>
      </c>
      <c r="D11611" s="9">
        <v>1268934771</v>
      </c>
      <c r="E11611" s="9" t="e">
        <f>INDEX(#REF!:#REF!,MATCH($D11611,#REF!:#REF!,0),MATCH(#REF!,#REF!:#REF!,0))</f>
        <v>#REF!</v>
      </c>
      <c r="F11611" s="9" t="e">
        <f>INDEX(#REF!:#REF!,MATCH($D11611,#REF!:#REF!,0),MATCH(#REF!,#REF!:#REF!,0))</f>
        <v>#REF!</v>
      </c>
    </row>
    <row r="11612" spans="1:6" ht="16.5" x14ac:dyDescent="0.3">
      <c r="A11612" s="9" t="s">
        <v>10713</v>
      </c>
      <c r="B11612" s="9" t="s">
        <v>2456</v>
      </c>
      <c r="C11612" s="10">
        <v>25435</v>
      </c>
      <c r="D11612" s="9">
        <v>844376051</v>
      </c>
      <c r="E11612" s="9" t="e">
        <f>INDEX(#REF!:#REF!,MATCH($D11612,#REF!:#REF!,0),MATCH(#REF!,#REF!:#REF!,0))</f>
        <v>#REF!</v>
      </c>
      <c r="F11612" s="9" t="e">
        <f>INDEX(#REF!:#REF!,MATCH($D11612,#REF!:#REF!,0),MATCH(#REF!,#REF!:#REF!,0))</f>
        <v>#REF!</v>
      </c>
    </row>
    <row r="11613" spans="1:6" ht="16.5" x14ac:dyDescent="0.3">
      <c r="A11613" s="9" t="s">
        <v>10712</v>
      </c>
      <c r="B11613" s="9" t="s">
        <v>2519</v>
      </c>
      <c r="C11613" s="10">
        <v>51718</v>
      </c>
      <c r="D11613" s="9">
        <v>1743464649</v>
      </c>
      <c r="E11613" s="9" t="e">
        <f>INDEX(#REF!:#REF!,MATCH($D11613,#REF!:#REF!,0),MATCH(#REF!,#REF!:#REF!,0))</f>
        <v>#REF!</v>
      </c>
      <c r="F11613" s="9" t="e">
        <f>INDEX(#REF!:#REF!,MATCH($D11613,#REF!:#REF!,0),MATCH(#REF!,#REF!:#REF!,0))</f>
        <v>#REF!</v>
      </c>
    </row>
    <row r="11614" spans="1:6" ht="16.5" x14ac:dyDescent="0.3">
      <c r="A11614" s="9" t="s">
        <v>10711</v>
      </c>
      <c r="B11614" s="9" t="s">
        <v>2003</v>
      </c>
      <c r="C11614" s="10">
        <v>31277</v>
      </c>
      <c r="D11614" s="9">
        <v>5293354957</v>
      </c>
      <c r="E11614" s="9" t="e">
        <f>INDEX(#REF!:#REF!,MATCH($D11614,#REF!:#REF!,0),MATCH(#REF!,#REF!:#REF!,0))</f>
        <v>#REF!</v>
      </c>
      <c r="F11614" s="9" t="e">
        <f>INDEX(#REF!:#REF!,MATCH($D11614,#REF!:#REF!,0),MATCH(#REF!,#REF!:#REF!,0))</f>
        <v>#REF!</v>
      </c>
    </row>
    <row r="11615" spans="1:6" ht="16.5" x14ac:dyDescent="0.3">
      <c r="A11615" s="9" t="s">
        <v>10710</v>
      </c>
      <c r="B11615" s="9" t="s">
        <v>2942</v>
      </c>
      <c r="C11615" s="10">
        <v>17165</v>
      </c>
      <c r="D11615" s="9">
        <v>9795921177</v>
      </c>
      <c r="E11615" s="9" t="e">
        <f>INDEX(#REF!:#REF!,MATCH($D11615,#REF!:#REF!,0),MATCH(#REF!,#REF!:#REF!,0))</f>
        <v>#REF!</v>
      </c>
      <c r="F11615" s="9" t="e">
        <f>INDEX(#REF!:#REF!,MATCH($D11615,#REF!:#REF!,0),MATCH(#REF!,#REF!:#REF!,0))</f>
        <v>#REF!</v>
      </c>
    </row>
    <row r="11616" spans="1:6" ht="16.5" x14ac:dyDescent="0.3">
      <c r="A11616" s="9" t="s">
        <v>10709</v>
      </c>
      <c r="B11616" s="9" t="s">
        <v>2216</v>
      </c>
      <c r="C11616" s="10">
        <v>13141</v>
      </c>
      <c r="D11616" s="9">
        <v>8175279842</v>
      </c>
      <c r="E11616" s="9" t="e">
        <f>INDEX(#REF!:#REF!,MATCH($D11616,#REF!:#REF!,0),MATCH(#REF!,#REF!:#REF!,0))</f>
        <v>#REF!</v>
      </c>
      <c r="F11616" s="9" t="e">
        <f>INDEX(#REF!:#REF!,MATCH($D11616,#REF!:#REF!,0),MATCH(#REF!,#REF!:#REF!,0))</f>
        <v>#REF!</v>
      </c>
    </row>
    <row r="11617" spans="1:6" ht="16.5" x14ac:dyDescent="0.3">
      <c r="A11617" s="9" t="s">
        <v>10708</v>
      </c>
      <c r="B11617" s="9" t="s">
        <v>2254</v>
      </c>
      <c r="C11617" s="10">
        <v>21571</v>
      </c>
      <c r="D11617" s="9">
        <v>6173504774</v>
      </c>
      <c r="E11617" s="9" t="e">
        <f>INDEX(#REF!:#REF!,MATCH($D11617,#REF!:#REF!,0),MATCH(#REF!,#REF!:#REF!,0))</f>
        <v>#REF!</v>
      </c>
      <c r="F11617" s="9" t="e">
        <f>INDEX(#REF!:#REF!,MATCH($D11617,#REF!:#REF!,0),MATCH(#REF!,#REF!:#REF!,0))</f>
        <v>#REF!</v>
      </c>
    </row>
    <row r="11618" spans="1:6" ht="16.5" x14ac:dyDescent="0.3">
      <c r="A11618" s="9" t="s">
        <v>10707</v>
      </c>
      <c r="B11618" s="9" t="s">
        <v>3617</v>
      </c>
      <c r="C11618" s="10">
        <v>26195</v>
      </c>
      <c r="D11618" s="9">
        <v>7152427402</v>
      </c>
      <c r="E11618" s="9" t="e">
        <f>INDEX(#REF!:#REF!,MATCH($D11618,#REF!:#REF!,0),MATCH(#REF!,#REF!:#REF!,0))</f>
        <v>#REF!</v>
      </c>
      <c r="F11618" s="9" t="e">
        <f>INDEX(#REF!:#REF!,MATCH($D11618,#REF!:#REF!,0),MATCH(#REF!,#REF!:#REF!,0))</f>
        <v>#REF!</v>
      </c>
    </row>
    <row r="11619" spans="1:6" ht="16.5" x14ac:dyDescent="0.3">
      <c r="A11619" s="9" t="s">
        <v>10706</v>
      </c>
      <c r="B11619" s="9" t="s">
        <v>2409</v>
      </c>
      <c r="C11619" s="10">
        <v>57273</v>
      </c>
      <c r="D11619" s="9">
        <v>1829869566</v>
      </c>
      <c r="E11619" s="9" t="e">
        <f>INDEX(#REF!:#REF!,MATCH($D11619,#REF!:#REF!,0),MATCH(#REF!,#REF!:#REF!,0))</f>
        <v>#REF!</v>
      </c>
      <c r="F11619" s="9" t="e">
        <f>INDEX(#REF!:#REF!,MATCH($D11619,#REF!:#REF!,0),MATCH(#REF!,#REF!:#REF!,0))</f>
        <v>#REF!</v>
      </c>
    </row>
    <row r="11620" spans="1:6" ht="16.5" x14ac:dyDescent="0.3">
      <c r="A11620" s="9" t="s">
        <v>10705</v>
      </c>
      <c r="B11620" s="9" t="s">
        <v>3478</v>
      </c>
      <c r="C11620" s="10">
        <v>49151</v>
      </c>
      <c r="D11620" s="9">
        <v>7794042674</v>
      </c>
      <c r="E11620" s="9" t="e">
        <f>INDEX(#REF!:#REF!,MATCH($D11620,#REF!:#REF!,0),MATCH(#REF!,#REF!:#REF!,0))</f>
        <v>#REF!</v>
      </c>
      <c r="F11620" s="9" t="e">
        <f>INDEX(#REF!:#REF!,MATCH($D11620,#REF!:#REF!,0),MATCH(#REF!,#REF!:#REF!,0))</f>
        <v>#REF!</v>
      </c>
    </row>
    <row r="11621" spans="1:6" ht="16.5" x14ac:dyDescent="0.3">
      <c r="A11621" s="9" t="s">
        <v>10704</v>
      </c>
      <c r="B11621" s="9" t="s">
        <v>2326</v>
      </c>
      <c r="C11621" s="10">
        <v>47905</v>
      </c>
      <c r="D11621" s="9">
        <v>9547713507</v>
      </c>
      <c r="E11621" s="9" t="e">
        <f>INDEX(#REF!:#REF!,MATCH($D11621,#REF!:#REF!,0),MATCH(#REF!,#REF!:#REF!,0))</f>
        <v>#REF!</v>
      </c>
      <c r="F11621" s="9" t="e">
        <f>INDEX(#REF!:#REF!,MATCH($D11621,#REF!:#REF!,0),MATCH(#REF!,#REF!:#REF!,0))</f>
        <v>#REF!</v>
      </c>
    </row>
    <row r="11622" spans="1:6" ht="16.5" x14ac:dyDescent="0.3">
      <c r="A11622" s="9" t="s">
        <v>10703</v>
      </c>
      <c r="B11622" s="9" t="s">
        <v>2886</v>
      </c>
      <c r="C11622" s="10">
        <v>41646</v>
      </c>
      <c r="D11622" s="9">
        <v>1096335336</v>
      </c>
      <c r="E11622" s="9" t="e">
        <f>INDEX(#REF!:#REF!,MATCH($D11622,#REF!:#REF!,0),MATCH(#REF!,#REF!:#REF!,0))</f>
        <v>#REF!</v>
      </c>
      <c r="F11622" s="9" t="e">
        <f>INDEX(#REF!:#REF!,MATCH($D11622,#REF!:#REF!,0),MATCH(#REF!,#REF!:#REF!,0))</f>
        <v>#REF!</v>
      </c>
    </row>
    <row r="11623" spans="1:6" ht="16.5" x14ac:dyDescent="0.3">
      <c r="A11623" s="9" t="s">
        <v>10702</v>
      </c>
      <c r="B11623" s="9" t="s">
        <v>3200</v>
      </c>
      <c r="C11623" s="10">
        <v>30871</v>
      </c>
      <c r="D11623" s="9">
        <v>2355104786</v>
      </c>
      <c r="E11623" s="9" t="e">
        <f>INDEX(#REF!:#REF!,MATCH($D11623,#REF!:#REF!,0),MATCH(#REF!,#REF!:#REF!,0))</f>
        <v>#REF!</v>
      </c>
      <c r="F11623" s="9" t="e">
        <f>INDEX(#REF!:#REF!,MATCH($D11623,#REF!:#REF!,0),MATCH(#REF!,#REF!:#REF!,0))</f>
        <v>#REF!</v>
      </c>
    </row>
    <row r="11624" spans="1:6" ht="16.5" x14ac:dyDescent="0.3">
      <c r="A11624" s="9" t="s">
        <v>10701</v>
      </c>
      <c r="B11624" s="9" t="s">
        <v>2420</v>
      </c>
      <c r="C11624" s="10">
        <v>20034</v>
      </c>
      <c r="D11624" s="9">
        <v>6789106936</v>
      </c>
      <c r="E11624" s="9" t="e">
        <f>INDEX(#REF!:#REF!,MATCH($D11624,#REF!:#REF!,0),MATCH(#REF!,#REF!:#REF!,0))</f>
        <v>#REF!</v>
      </c>
      <c r="F11624" s="9" t="e">
        <f>INDEX(#REF!:#REF!,MATCH($D11624,#REF!:#REF!,0),MATCH(#REF!,#REF!:#REF!,0))</f>
        <v>#REF!</v>
      </c>
    </row>
    <row r="11625" spans="1:6" ht="16.5" x14ac:dyDescent="0.3">
      <c r="A11625" s="9" t="s">
        <v>10700</v>
      </c>
      <c r="B11625" s="9" t="s">
        <v>3902</v>
      </c>
      <c r="C11625" s="10">
        <v>20943</v>
      </c>
      <c r="D11625" s="9">
        <v>9238967105</v>
      </c>
      <c r="E11625" s="9" t="e">
        <f>INDEX(#REF!:#REF!,MATCH($D11625,#REF!:#REF!,0),MATCH(#REF!,#REF!:#REF!,0))</f>
        <v>#REF!</v>
      </c>
      <c r="F11625" s="9" t="e">
        <f>INDEX(#REF!:#REF!,MATCH($D11625,#REF!:#REF!,0),MATCH(#REF!,#REF!:#REF!,0))</f>
        <v>#REF!</v>
      </c>
    </row>
    <row r="11626" spans="1:6" ht="16.5" x14ac:dyDescent="0.3">
      <c r="A11626" s="9" t="s">
        <v>10699</v>
      </c>
      <c r="B11626" s="9" t="s">
        <v>2081</v>
      </c>
      <c r="C11626" s="10">
        <v>52974</v>
      </c>
      <c r="D11626" s="9">
        <v>7074056774</v>
      </c>
      <c r="E11626" s="9" t="e">
        <f>INDEX(#REF!:#REF!,MATCH($D11626,#REF!:#REF!,0),MATCH(#REF!,#REF!:#REF!,0))</f>
        <v>#REF!</v>
      </c>
      <c r="F11626" s="9" t="e">
        <f>INDEX(#REF!:#REF!,MATCH($D11626,#REF!:#REF!,0),MATCH(#REF!,#REF!:#REF!,0))</f>
        <v>#REF!</v>
      </c>
    </row>
    <row r="11627" spans="1:6" ht="16.5" x14ac:dyDescent="0.3">
      <c r="A11627" s="9" t="s">
        <v>10698</v>
      </c>
      <c r="B11627" s="9" t="s">
        <v>2456</v>
      </c>
      <c r="C11627" s="10">
        <v>38733</v>
      </c>
      <c r="D11627" s="9">
        <v>6842911427</v>
      </c>
      <c r="E11627" s="9" t="e">
        <f>INDEX(#REF!:#REF!,MATCH($D11627,#REF!:#REF!,0),MATCH(#REF!,#REF!:#REF!,0))</f>
        <v>#REF!</v>
      </c>
      <c r="F11627" s="9" t="e">
        <f>INDEX(#REF!:#REF!,MATCH($D11627,#REF!:#REF!,0),MATCH(#REF!,#REF!:#REF!,0))</f>
        <v>#REF!</v>
      </c>
    </row>
    <row r="11628" spans="1:6" ht="16.5" x14ac:dyDescent="0.3">
      <c r="A11628" s="9" t="s">
        <v>10697</v>
      </c>
      <c r="B11628" s="9" t="s">
        <v>2067</v>
      </c>
      <c r="C11628" s="10">
        <v>20550</v>
      </c>
      <c r="D11628" s="9">
        <v>2298319154</v>
      </c>
      <c r="E11628" s="9" t="e">
        <f>INDEX(#REF!:#REF!,MATCH($D11628,#REF!:#REF!,0),MATCH(#REF!,#REF!:#REF!,0))</f>
        <v>#REF!</v>
      </c>
      <c r="F11628" s="9" t="e">
        <f>INDEX(#REF!:#REF!,MATCH($D11628,#REF!:#REF!,0),MATCH(#REF!,#REF!:#REF!,0))</f>
        <v>#REF!</v>
      </c>
    </row>
    <row r="11629" spans="1:6" ht="16.5" x14ac:dyDescent="0.3">
      <c r="A11629" s="9" t="s">
        <v>10696</v>
      </c>
      <c r="B11629" s="9" t="s">
        <v>2945</v>
      </c>
      <c r="C11629" s="10">
        <v>11503</v>
      </c>
      <c r="D11629" s="9">
        <v>5191866150</v>
      </c>
      <c r="E11629" s="9" t="e">
        <f>INDEX(#REF!:#REF!,MATCH($D11629,#REF!:#REF!,0),MATCH(#REF!,#REF!:#REF!,0))</f>
        <v>#REF!</v>
      </c>
      <c r="F11629" s="9" t="e">
        <f>INDEX(#REF!:#REF!,MATCH($D11629,#REF!:#REF!,0),MATCH(#REF!,#REF!:#REF!,0))</f>
        <v>#REF!</v>
      </c>
    </row>
    <row r="11630" spans="1:6" ht="16.5" x14ac:dyDescent="0.3">
      <c r="A11630" s="9" t="s">
        <v>10695</v>
      </c>
      <c r="B11630" s="9" t="s">
        <v>2406</v>
      </c>
      <c r="C11630" s="10">
        <v>19698</v>
      </c>
      <c r="D11630" s="9">
        <v>1085075834</v>
      </c>
      <c r="E11630" s="9" t="e">
        <f>INDEX(#REF!:#REF!,MATCH($D11630,#REF!:#REF!,0),MATCH(#REF!,#REF!:#REF!,0))</f>
        <v>#REF!</v>
      </c>
      <c r="F11630" s="9" t="e">
        <f>INDEX(#REF!:#REF!,MATCH($D11630,#REF!:#REF!,0),MATCH(#REF!,#REF!:#REF!,0))</f>
        <v>#REF!</v>
      </c>
    </row>
    <row r="11631" spans="1:6" ht="16.5" x14ac:dyDescent="0.3">
      <c r="A11631" s="9" t="s">
        <v>10694</v>
      </c>
      <c r="B11631" s="9" t="s">
        <v>2127</v>
      </c>
      <c r="C11631" s="10">
        <v>52469</v>
      </c>
      <c r="D11631" s="9">
        <v>3217797337</v>
      </c>
      <c r="E11631" s="9" t="e">
        <f>INDEX(#REF!:#REF!,MATCH($D11631,#REF!:#REF!,0),MATCH(#REF!,#REF!:#REF!,0))</f>
        <v>#REF!</v>
      </c>
      <c r="F11631" s="9" t="e">
        <f>INDEX(#REF!:#REF!,MATCH($D11631,#REF!:#REF!,0),MATCH(#REF!,#REF!:#REF!,0))</f>
        <v>#REF!</v>
      </c>
    </row>
    <row r="11632" spans="1:6" ht="16.5" x14ac:dyDescent="0.3">
      <c r="A11632" s="9" t="s">
        <v>10693</v>
      </c>
      <c r="B11632" s="9" t="s">
        <v>2610</v>
      </c>
      <c r="C11632" s="10">
        <v>34820</v>
      </c>
      <c r="D11632" s="9">
        <v>2355104786</v>
      </c>
      <c r="E11632" s="9" t="e">
        <f>INDEX(#REF!:#REF!,MATCH($D11632,#REF!:#REF!,0),MATCH(#REF!,#REF!:#REF!,0))</f>
        <v>#REF!</v>
      </c>
      <c r="F11632" s="9" t="e">
        <f>INDEX(#REF!:#REF!,MATCH($D11632,#REF!:#REF!,0),MATCH(#REF!,#REF!:#REF!,0))</f>
        <v>#REF!</v>
      </c>
    </row>
    <row r="11633" spans="1:6" ht="16.5" x14ac:dyDescent="0.3">
      <c r="A11633" s="9" t="s">
        <v>10692</v>
      </c>
      <c r="B11633" s="9" t="s">
        <v>3098</v>
      </c>
      <c r="C11633" s="10">
        <v>51996</v>
      </c>
      <c r="D11633" s="9">
        <v>7070564503</v>
      </c>
      <c r="E11633" s="9" t="e">
        <f>INDEX(#REF!:#REF!,MATCH($D11633,#REF!:#REF!,0),MATCH(#REF!,#REF!:#REF!,0))</f>
        <v>#REF!</v>
      </c>
      <c r="F11633" s="9" t="e">
        <f>INDEX(#REF!:#REF!,MATCH($D11633,#REF!:#REF!,0),MATCH(#REF!,#REF!:#REF!,0))</f>
        <v>#REF!</v>
      </c>
    </row>
    <row r="11634" spans="1:6" ht="16.5" x14ac:dyDescent="0.3">
      <c r="A11634" s="9" t="s">
        <v>10691</v>
      </c>
      <c r="B11634" s="9" t="s">
        <v>2161</v>
      </c>
      <c r="C11634" s="10">
        <v>53361</v>
      </c>
      <c r="D11634" s="9">
        <v>5005774041</v>
      </c>
      <c r="E11634" s="9" t="e">
        <f>INDEX(#REF!:#REF!,MATCH($D11634,#REF!:#REF!,0),MATCH(#REF!,#REF!:#REF!,0))</f>
        <v>#REF!</v>
      </c>
      <c r="F11634" s="9" t="e">
        <f>INDEX(#REF!:#REF!,MATCH($D11634,#REF!:#REF!,0),MATCH(#REF!,#REF!:#REF!,0))</f>
        <v>#REF!</v>
      </c>
    </row>
    <row r="11635" spans="1:6" ht="16.5" x14ac:dyDescent="0.3">
      <c r="A11635" s="9" t="s">
        <v>10690</v>
      </c>
      <c r="B11635" s="9" t="s">
        <v>2138</v>
      </c>
      <c r="C11635" s="10">
        <v>42888</v>
      </c>
      <c r="D11635" s="9">
        <v>4085082426</v>
      </c>
      <c r="E11635" s="9" t="e">
        <f>INDEX(#REF!:#REF!,MATCH($D11635,#REF!:#REF!,0),MATCH(#REF!,#REF!:#REF!,0))</f>
        <v>#REF!</v>
      </c>
      <c r="F11635" s="9" t="e">
        <f>INDEX(#REF!:#REF!,MATCH($D11635,#REF!:#REF!,0),MATCH(#REF!,#REF!:#REF!,0))</f>
        <v>#REF!</v>
      </c>
    </row>
    <row r="11636" spans="1:6" ht="16.5" x14ac:dyDescent="0.3">
      <c r="A11636" s="9" t="s">
        <v>10689</v>
      </c>
      <c r="B11636" s="9" t="s">
        <v>2982</v>
      </c>
      <c r="C11636" s="10">
        <v>50693</v>
      </c>
      <c r="D11636" s="9">
        <v>8256403403</v>
      </c>
      <c r="E11636" s="9" t="e">
        <f>INDEX(#REF!:#REF!,MATCH($D11636,#REF!:#REF!,0),MATCH(#REF!,#REF!:#REF!,0))</f>
        <v>#REF!</v>
      </c>
      <c r="F11636" s="9" t="e">
        <f>INDEX(#REF!:#REF!,MATCH($D11636,#REF!:#REF!,0),MATCH(#REF!,#REF!:#REF!,0))</f>
        <v>#REF!</v>
      </c>
    </row>
    <row r="11637" spans="1:6" ht="16.5" x14ac:dyDescent="0.3">
      <c r="A11637" s="9" t="s">
        <v>10688</v>
      </c>
      <c r="B11637" s="9" t="s">
        <v>2481</v>
      </c>
      <c r="C11637" s="10">
        <v>30832</v>
      </c>
      <c r="D11637" s="9">
        <v>8189289020</v>
      </c>
      <c r="E11637" s="9" t="e">
        <f>INDEX(#REF!:#REF!,MATCH($D11637,#REF!:#REF!,0),MATCH(#REF!,#REF!:#REF!,0))</f>
        <v>#REF!</v>
      </c>
      <c r="F11637" s="9" t="e">
        <f>INDEX(#REF!:#REF!,MATCH($D11637,#REF!:#REF!,0),MATCH(#REF!,#REF!:#REF!,0))</f>
        <v>#REF!</v>
      </c>
    </row>
    <row r="11638" spans="1:6" ht="16.5" x14ac:dyDescent="0.3">
      <c r="A11638" s="9" t="s">
        <v>10687</v>
      </c>
      <c r="B11638" s="9" t="s">
        <v>3357</v>
      </c>
      <c r="C11638" s="10">
        <v>31456</v>
      </c>
      <c r="D11638" s="9">
        <v>4610039311</v>
      </c>
      <c r="E11638" s="9" t="e">
        <f>INDEX(#REF!:#REF!,MATCH($D11638,#REF!:#REF!,0),MATCH(#REF!,#REF!:#REF!,0))</f>
        <v>#REF!</v>
      </c>
      <c r="F11638" s="9" t="e">
        <f>INDEX(#REF!:#REF!,MATCH($D11638,#REF!:#REF!,0),MATCH(#REF!,#REF!:#REF!,0))</f>
        <v>#REF!</v>
      </c>
    </row>
    <row r="11639" spans="1:6" ht="16.5" x14ac:dyDescent="0.3">
      <c r="A11639" s="9" t="s">
        <v>10686</v>
      </c>
      <c r="B11639" s="9" t="s">
        <v>2431</v>
      </c>
      <c r="C11639" s="10">
        <v>53353</v>
      </c>
      <c r="D11639" s="9">
        <v>304906506</v>
      </c>
      <c r="E11639" s="9" t="e">
        <f>INDEX(#REF!:#REF!,MATCH($D11639,#REF!:#REF!,0),MATCH(#REF!,#REF!:#REF!,0))</f>
        <v>#REF!</v>
      </c>
      <c r="F11639" s="9" t="e">
        <f>INDEX(#REF!:#REF!,MATCH($D11639,#REF!:#REF!,0),MATCH(#REF!,#REF!:#REF!,0))</f>
        <v>#REF!</v>
      </c>
    </row>
    <row r="11640" spans="1:6" ht="16.5" x14ac:dyDescent="0.3">
      <c r="A11640" s="9" t="s">
        <v>10685</v>
      </c>
      <c r="B11640" s="9" t="s">
        <v>1957</v>
      </c>
      <c r="C11640" s="10">
        <v>30457</v>
      </c>
      <c r="D11640" s="9">
        <v>304906506</v>
      </c>
      <c r="E11640" s="9" t="e">
        <f>INDEX(#REF!:#REF!,MATCH($D11640,#REF!:#REF!,0),MATCH(#REF!,#REF!:#REF!,0))</f>
        <v>#REF!</v>
      </c>
      <c r="F11640" s="9" t="e">
        <f>INDEX(#REF!:#REF!,MATCH($D11640,#REF!:#REF!,0),MATCH(#REF!,#REF!:#REF!,0))</f>
        <v>#REF!</v>
      </c>
    </row>
    <row r="11641" spans="1:6" ht="16.5" x14ac:dyDescent="0.3">
      <c r="A11641" s="9" t="s">
        <v>10684</v>
      </c>
      <c r="B11641" s="9" t="s">
        <v>2127</v>
      </c>
      <c r="C11641" s="10">
        <v>19219</v>
      </c>
      <c r="D11641" s="9">
        <v>8895721314</v>
      </c>
      <c r="E11641" s="9" t="e">
        <f>INDEX(#REF!:#REF!,MATCH($D11641,#REF!:#REF!,0),MATCH(#REF!,#REF!:#REF!,0))</f>
        <v>#REF!</v>
      </c>
      <c r="F11641" s="9" t="e">
        <f>INDEX(#REF!:#REF!,MATCH($D11641,#REF!:#REF!,0),MATCH(#REF!,#REF!:#REF!,0))</f>
        <v>#REF!</v>
      </c>
    </row>
    <row r="11642" spans="1:6" ht="16.5" x14ac:dyDescent="0.3">
      <c r="A11642" s="9" t="s">
        <v>10683</v>
      </c>
      <c r="B11642" s="9" t="s">
        <v>3841</v>
      </c>
      <c r="C11642" s="10">
        <v>57978</v>
      </c>
      <c r="D11642" s="9">
        <v>6322781804</v>
      </c>
      <c r="E11642" s="9" t="e">
        <f>INDEX(#REF!:#REF!,MATCH($D11642,#REF!:#REF!,0),MATCH(#REF!,#REF!:#REF!,0))</f>
        <v>#REF!</v>
      </c>
      <c r="F11642" s="9" t="e">
        <f>INDEX(#REF!:#REF!,MATCH($D11642,#REF!:#REF!,0),MATCH(#REF!,#REF!:#REF!,0))</f>
        <v>#REF!</v>
      </c>
    </row>
    <row r="11643" spans="1:6" ht="16.5" x14ac:dyDescent="0.3">
      <c r="A11643" s="9" t="s">
        <v>10682</v>
      </c>
      <c r="B11643" s="9" t="s">
        <v>2793</v>
      </c>
      <c r="C11643" s="10">
        <v>54855</v>
      </c>
      <c r="D11643" s="9">
        <v>7242677408</v>
      </c>
      <c r="E11643" s="9" t="e">
        <f>INDEX(#REF!:#REF!,MATCH($D11643,#REF!:#REF!,0),MATCH(#REF!,#REF!:#REF!,0))</f>
        <v>#REF!</v>
      </c>
      <c r="F11643" s="9" t="e">
        <f>INDEX(#REF!:#REF!,MATCH($D11643,#REF!:#REF!,0),MATCH(#REF!,#REF!:#REF!,0))</f>
        <v>#REF!</v>
      </c>
    </row>
    <row r="11644" spans="1:6" ht="16.5" x14ac:dyDescent="0.3">
      <c r="A11644" s="9" t="s">
        <v>10681</v>
      </c>
      <c r="B11644" s="9" t="s">
        <v>2379</v>
      </c>
      <c r="C11644" s="10">
        <v>40195</v>
      </c>
      <c r="D11644" s="9">
        <v>9548500949</v>
      </c>
      <c r="E11644" s="9" t="e">
        <f>INDEX(#REF!:#REF!,MATCH($D11644,#REF!:#REF!,0),MATCH(#REF!,#REF!:#REF!,0))</f>
        <v>#REF!</v>
      </c>
      <c r="F11644" s="9" t="e">
        <f>INDEX(#REF!:#REF!,MATCH($D11644,#REF!:#REF!,0),MATCH(#REF!,#REF!:#REF!,0))</f>
        <v>#REF!</v>
      </c>
    </row>
    <row r="11645" spans="1:6" ht="16.5" x14ac:dyDescent="0.3">
      <c r="A11645" s="9" t="s">
        <v>10680</v>
      </c>
      <c r="B11645" s="9" t="s">
        <v>2580</v>
      </c>
      <c r="C11645" s="10">
        <v>56298</v>
      </c>
      <c r="D11645" s="9">
        <v>5460394635</v>
      </c>
      <c r="E11645" s="9" t="e">
        <f>INDEX(#REF!:#REF!,MATCH($D11645,#REF!:#REF!,0),MATCH(#REF!,#REF!:#REF!,0))</f>
        <v>#REF!</v>
      </c>
      <c r="F11645" s="9" t="e">
        <f>INDEX(#REF!:#REF!,MATCH($D11645,#REF!:#REF!,0),MATCH(#REF!,#REF!:#REF!,0))</f>
        <v>#REF!</v>
      </c>
    </row>
    <row r="11646" spans="1:6" ht="16.5" x14ac:dyDescent="0.3">
      <c r="A11646" s="9" t="s">
        <v>10679</v>
      </c>
      <c r="B11646" s="9" t="s">
        <v>2317</v>
      </c>
      <c r="C11646" s="10">
        <v>43991</v>
      </c>
      <c r="D11646" s="9">
        <v>9624054975</v>
      </c>
      <c r="E11646" s="9" t="e">
        <f>INDEX(#REF!:#REF!,MATCH($D11646,#REF!:#REF!,0),MATCH(#REF!,#REF!:#REF!,0))</f>
        <v>#REF!</v>
      </c>
      <c r="F11646" s="9" t="e">
        <f>INDEX(#REF!:#REF!,MATCH($D11646,#REF!:#REF!,0),MATCH(#REF!,#REF!:#REF!,0))</f>
        <v>#REF!</v>
      </c>
    </row>
    <row r="11647" spans="1:6" ht="16.5" x14ac:dyDescent="0.3">
      <c r="A11647" s="9" t="s">
        <v>10678</v>
      </c>
      <c r="B11647" s="9" t="s">
        <v>2204</v>
      </c>
      <c r="C11647" s="10">
        <v>10547</v>
      </c>
      <c r="D11647" s="9">
        <v>8507800106</v>
      </c>
      <c r="E11647" s="9" t="e">
        <f>INDEX(#REF!:#REF!,MATCH($D11647,#REF!:#REF!,0),MATCH(#REF!,#REF!:#REF!,0))</f>
        <v>#REF!</v>
      </c>
      <c r="F11647" s="9" t="e">
        <f>INDEX(#REF!:#REF!,MATCH($D11647,#REF!:#REF!,0),MATCH(#REF!,#REF!:#REF!,0))</f>
        <v>#REF!</v>
      </c>
    </row>
    <row r="11648" spans="1:6" ht="16.5" x14ac:dyDescent="0.3">
      <c r="A11648" s="9" t="s">
        <v>10677</v>
      </c>
      <c r="B11648" s="9" t="s">
        <v>2628</v>
      </c>
      <c r="C11648" s="10">
        <v>36816</v>
      </c>
      <c r="D11648" s="9">
        <v>8239612253</v>
      </c>
      <c r="E11648" s="9" t="e">
        <f>INDEX(#REF!:#REF!,MATCH($D11648,#REF!:#REF!,0),MATCH(#REF!,#REF!:#REF!,0))</f>
        <v>#REF!</v>
      </c>
      <c r="F11648" s="9" t="e">
        <f>INDEX(#REF!:#REF!,MATCH($D11648,#REF!:#REF!,0),MATCH(#REF!,#REF!:#REF!,0))</f>
        <v>#REF!</v>
      </c>
    </row>
    <row r="11649" spans="1:6" ht="16.5" x14ac:dyDescent="0.3">
      <c r="A11649" s="9" t="s">
        <v>10676</v>
      </c>
      <c r="B11649" s="9" t="s">
        <v>3151</v>
      </c>
      <c r="C11649" s="10">
        <v>20227</v>
      </c>
      <c r="D11649" s="9">
        <v>1754740677</v>
      </c>
      <c r="E11649" s="9" t="e">
        <f>INDEX(#REF!:#REF!,MATCH($D11649,#REF!:#REF!,0),MATCH(#REF!,#REF!:#REF!,0))</f>
        <v>#REF!</v>
      </c>
      <c r="F11649" s="9" t="e">
        <f>INDEX(#REF!:#REF!,MATCH($D11649,#REF!:#REF!,0),MATCH(#REF!,#REF!:#REF!,0))</f>
        <v>#REF!</v>
      </c>
    </row>
    <row r="11650" spans="1:6" ht="16.5" x14ac:dyDescent="0.3">
      <c r="A11650" s="9" t="s">
        <v>10675</v>
      </c>
      <c r="B11650" s="9" t="s">
        <v>1993</v>
      </c>
      <c r="C11650" s="10">
        <v>40927</v>
      </c>
      <c r="D11650" s="9">
        <v>9457151267</v>
      </c>
      <c r="E11650" s="9" t="e">
        <f>INDEX(#REF!:#REF!,MATCH($D11650,#REF!:#REF!,0),MATCH(#REF!,#REF!:#REF!,0))</f>
        <v>#REF!</v>
      </c>
      <c r="F11650" s="9" t="e">
        <f>INDEX(#REF!:#REF!,MATCH($D11650,#REF!:#REF!,0),MATCH(#REF!,#REF!:#REF!,0))</f>
        <v>#REF!</v>
      </c>
    </row>
    <row r="11651" spans="1:6" ht="16.5" x14ac:dyDescent="0.3">
      <c r="A11651" s="9" t="s">
        <v>10674</v>
      </c>
      <c r="B11651" s="9" t="s">
        <v>2727</v>
      </c>
      <c r="C11651" s="10">
        <v>42207</v>
      </c>
      <c r="D11651" s="9">
        <v>7373156215</v>
      </c>
      <c r="E11651" s="9" t="e">
        <f>INDEX(#REF!:#REF!,MATCH($D11651,#REF!:#REF!,0),MATCH(#REF!,#REF!:#REF!,0))</f>
        <v>#REF!</v>
      </c>
      <c r="F11651" s="9" t="e">
        <f>INDEX(#REF!:#REF!,MATCH($D11651,#REF!:#REF!,0),MATCH(#REF!,#REF!:#REF!,0))</f>
        <v>#REF!</v>
      </c>
    </row>
    <row r="11652" spans="1:6" ht="16.5" x14ac:dyDescent="0.3">
      <c r="A11652" s="9" t="s">
        <v>10673</v>
      </c>
      <c r="B11652" s="9" t="s">
        <v>2214</v>
      </c>
      <c r="C11652" s="10">
        <v>24276</v>
      </c>
      <c r="D11652" s="9">
        <v>1152386727</v>
      </c>
      <c r="E11652" s="9" t="e">
        <f>INDEX(#REF!:#REF!,MATCH($D11652,#REF!:#REF!,0),MATCH(#REF!,#REF!:#REF!,0))</f>
        <v>#REF!</v>
      </c>
      <c r="F11652" s="9" t="e">
        <f>INDEX(#REF!:#REF!,MATCH($D11652,#REF!:#REF!,0),MATCH(#REF!,#REF!:#REF!,0))</f>
        <v>#REF!</v>
      </c>
    </row>
    <row r="11653" spans="1:6" ht="16.5" x14ac:dyDescent="0.3">
      <c r="A11653" s="9" t="s">
        <v>10672</v>
      </c>
      <c r="B11653" s="9" t="s">
        <v>1975</v>
      </c>
      <c r="C11653" s="10">
        <v>39004</v>
      </c>
      <c r="D11653" s="9">
        <v>8162941088</v>
      </c>
      <c r="E11653" s="9" t="e">
        <f>INDEX(#REF!:#REF!,MATCH($D11653,#REF!:#REF!,0),MATCH(#REF!,#REF!:#REF!,0))</f>
        <v>#REF!</v>
      </c>
      <c r="F11653" s="9" t="e">
        <f>INDEX(#REF!:#REF!,MATCH($D11653,#REF!:#REF!,0),MATCH(#REF!,#REF!:#REF!,0))</f>
        <v>#REF!</v>
      </c>
    </row>
    <row r="11654" spans="1:6" ht="16.5" x14ac:dyDescent="0.3">
      <c r="A11654" s="9" t="s">
        <v>10671</v>
      </c>
      <c r="B11654" s="9" t="s">
        <v>2103</v>
      </c>
      <c r="C11654" s="10">
        <v>59707</v>
      </c>
      <c r="D11654" s="9">
        <v>5479449389</v>
      </c>
      <c r="E11654" s="9" t="e">
        <f>INDEX(#REF!:#REF!,MATCH($D11654,#REF!:#REF!,0),MATCH(#REF!,#REF!:#REF!,0))</f>
        <v>#REF!</v>
      </c>
      <c r="F11654" s="9" t="e">
        <f>INDEX(#REF!:#REF!,MATCH($D11654,#REF!:#REF!,0),MATCH(#REF!,#REF!:#REF!,0))</f>
        <v>#REF!</v>
      </c>
    </row>
    <row r="11655" spans="1:6" ht="16.5" x14ac:dyDescent="0.3">
      <c r="A11655" s="9" t="s">
        <v>10670</v>
      </c>
      <c r="B11655" s="9" t="s">
        <v>2293</v>
      </c>
      <c r="C11655" s="10">
        <v>54128</v>
      </c>
      <c r="D11655" s="9">
        <v>6788593582</v>
      </c>
      <c r="E11655" s="9" t="e">
        <f>INDEX(#REF!:#REF!,MATCH($D11655,#REF!:#REF!,0),MATCH(#REF!,#REF!:#REF!,0))</f>
        <v>#REF!</v>
      </c>
      <c r="F11655" s="9" t="e">
        <f>INDEX(#REF!:#REF!,MATCH($D11655,#REF!:#REF!,0),MATCH(#REF!,#REF!:#REF!,0))</f>
        <v>#REF!</v>
      </c>
    </row>
    <row r="11656" spans="1:6" ht="16.5" x14ac:dyDescent="0.3">
      <c r="A11656" s="9" t="s">
        <v>10669</v>
      </c>
      <c r="B11656" s="9" t="s">
        <v>1971</v>
      </c>
      <c r="C11656" s="10">
        <v>18265</v>
      </c>
      <c r="D11656" s="9">
        <v>532074068</v>
      </c>
      <c r="E11656" s="9" t="e">
        <f>INDEX(#REF!:#REF!,MATCH($D11656,#REF!:#REF!,0),MATCH(#REF!,#REF!:#REF!,0))</f>
        <v>#REF!</v>
      </c>
      <c r="F11656" s="9" t="e">
        <f>INDEX(#REF!:#REF!,MATCH($D11656,#REF!:#REF!,0),MATCH(#REF!,#REF!:#REF!,0))</f>
        <v>#REF!</v>
      </c>
    </row>
    <row r="11657" spans="1:6" ht="16.5" x14ac:dyDescent="0.3">
      <c r="A11657" s="9" t="s">
        <v>10668</v>
      </c>
      <c r="B11657" s="9" t="s">
        <v>2169</v>
      </c>
      <c r="C11657" s="10">
        <v>27493</v>
      </c>
      <c r="D11657" s="9">
        <v>4984363320</v>
      </c>
      <c r="E11657" s="9" t="e">
        <f>INDEX(#REF!:#REF!,MATCH($D11657,#REF!:#REF!,0),MATCH(#REF!,#REF!:#REF!,0))</f>
        <v>#REF!</v>
      </c>
      <c r="F11657" s="9" t="e">
        <f>INDEX(#REF!:#REF!,MATCH($D11657,#REF!:#REF!,0),MATCH(#REF!,#REF!:#REF!,0))</f>
        <v>#REF!</v>
      </c>
    </row>
    <row r="11658" spans="1:6" ht="16.5" x14ac:dyDescent="0.3">
      <c r="A11658" s="9" t="s">
        <v>10667</v>
      </c>
      <c r="B11658" s="9" t="s">
        <v>2530</v>
      </c>
      <c r="C11658" s="10">
        <v>28351</v>
      </c>
      <c r="D11658" s="9">
        <v>7979647432</v>
      </c>
      <c r="E11658" s="9" t="e">
        <f>INDEX(#REF!:#REF!,MATCH($D11658,#REF!:#REF!,0),MATCH(#REF!,#REF!:#REF!,0))</f>
        <v>#REF!</v>
      </c>
      <c r="F11658" s="9" t="e">
        <f>INDEX(#REF!:#REF!,MATCH($D11658,#REF!:#REF!,0),MATCH(#REF!,#REF!:#REF!,0))</f>
        <v>#REF!</v>
      </c>
    </row>
    <row r="11659" spans="1:6" ht="16.5" x14ac:dyDescent="0.3">
      <c r="A11659" s="9" t="s">
        <v>10666</v>
      </c>
      <c r="B11659" s="9" t="s">
        <v>2110</v>
      </c>
      <c r="C11659" s="10">
        <v>32729</v>
      </c>
      <c r="D11659" s="9">
        <v>9603610356</v>
      </c>
      <c r="E11659" s="9" t="e">
        <f>INDEX(#REF!:#REF!,MATCH($D11659,#REF!:#REF!,0),MATCH(#REF!,#REF!:#REF!,0))</f>
        <v>#REF!</v>
      </c>
      <c r="F11659" s="9" t="e">
        <f>INDEX(#REF!:#REF!,MATCH($D11659,#REF!:#REF!,0),MATCH(#REF!,#REF!:#REF!,0))</f>
        <v>#REF!</v>
      </c>
    </row>
    <row r="11660" spans="1:6" ht="16.5" x14ac:dyDescent="0.3">
      <c r="A11660" s="9" t="s">
        <v>10665</v>
      </c>
      <c r="B11660" s="9" t="s">
        <v>2226</v>
      </c>
      <c r="C11660" s="10">
        <v>15210</v>
      </c>
      <c r="D11660" s="9">
        <v>9089601147</v>
      </c>
      <c r="E11660" s="9" t="e">
        <f>INDEX(#REF!:#REF!,MATCH($D11660,#REF!:#REF!,0),MATCH(#REF!,#REF!:#REF!,0))</f>
        <v>#REF!</v>
      </c>
      <c r="F11660" s="9" t="e">
        <f>INDEX(#REF!:#REF!,MATCH($D11660,#REF!:#REF!,0),MATCH(#REF!,#REF!:#REF!,0))</f>
        <v>#REF!</v>
      </c>
    </row>
    <row r="11661" spans="1:6" ht="16.5" x14ac:dyDescent="0.3">
      <c r="A11661" s="9" t="s">
        <v>10664</v>
      </c>
      <c r="B11661" s="9" t="s">
        <v>1985</v>
      </c>
      <c r="C11661" s="10">
        <v>44072</v>
      </c>
      <c r="D11661" s="9">
        <v>8467388188</v>
      </c>
      <c r="E11661" s="9" t="e">
        <f>INDEX(#REF!:#REF!,MATCH($D11661,#REF!:#REF!,0),MATCH(#REF!,#REF!:#REF!,0))</f>
        <v>#REF!</v>
      </c>
      <c r="F11661" s="9" t="e">
        <f>INDEX(#REF!:#REF!,MATCH($D11661,#REF!:#REF!,0),MATCH(#REF!,#REF!:#REF!,0))</f>
        <v>#REF!</v>
      </c>
    </row>
    <row r="11662" spans="1:6" ht="16.5" x14ac:dyDescent="0.3">
      <c r="A11662" s="9" t="s">
        <v>10663</v>
      </c>
      <c r="B11662" s="9" t="s">
        <v>1969</v>
      </c>
      <c r="C11662" s="10">
        <v>43250</v>
      </c>
      <c r="D11662" s="9">
        <v>5412518958</v>
      </c>
      <c r="E11662" s="9" t="e">
        <f>INDEX(#REF!:#REF!,MATCH($D11662,#REF!:#REF!,0),MATCH(#REF!,#REF!:#REF!,0))</f>
        <v>#REF!</v>
      </c>
      <c r="F11662" s="9" t="e">
        <f>INDEX(#REF!:#REF!,MATCH($D11662,#REF!:#REF!,0),MATCH(#REF!,#REF!:#REF!,0))</f>
        <v>#REF!</v>
      </c>
    </row>
    <row r="11663" spans="1:6" ht="16.5" x14ac:dyDescent="0.3">
      <c r="A11663" s="9" t="s">
        <v>10662</v>
      </c>
      <c r="B11663" s="9" t="s">
        <v>2539</v>
      </c>
      <c r="C11663" s="10">
        <v>57334</v>
      </c>
      <c r="D11663" s="9">
        <v>6214787945</v>
      </c>
      <c r="E11663" s="9" t="e">
        <f>INDEX(#REF!:#REF!,MATCH($D11663,#REF!:#REF!,0),MATCH(#REF!,#REF!:#REF!,0))</f>
        <v>#REF!</v>
      </c>
      <c r="F11663" s="9" t="e">
        <f>INDEX(#REF!:#REF!,MATCH($D11663,#REF!:#REF!,0),MATCH(#REF!,#REF!:#REF!,0))</f>
        <v>#REF!</v>
      </c>
    </row>
    <row r="11664" spans="1:6" ht="16.5" x14ac:dyDescent="0.3">
      <c r="A11664" s="9" t="s">
        <v>10661</v>
      </c>
      <c r="B11664" s="9" t="s">
        <v>2448</v>
      </c>
      <c r="C11664" s="10">
        <v>48159</v>
      </c>
      <c r="D11664" s="9">
        <v>2792636599</v>
      </c>
      <c r="E11664" s="9" t="e">
        <f>INDEX(#REF!:#REF!,MATCH($D11664,#REF!:#REF!,0),MATCH(#REF!,#REF!:#REF!,0))</f>
        <v>#REF!</v>
      </c>
      <c r="F11664" s="9" t="e">
        <f>INDEX(#REF!:#REF!,MATCH($D11664,#REF!:#REF!,0),MATCH(#REF!,#REF!:#REF!,0))</f>
        <v>#REF!</v>
      </c>
    </row>
    <row r="11665" spans="1:6" ht="16.5" x14ac:dyDescent="0.3">
      <c r="A11665" s="9" t="s">
        <v>10660</v>
      </c>
      <c r="B11665" s="9" t="s">
        <v>2222</v>
      </c>
      <c r="C11665" s="10">
        <v>28238</v>
      </c>
      <c r="D11665" s="9">
        <v>2012142672</v>
      </c>
      <c r="E11665" s="9" t="e">
        <f>INDEX(#REF!:#REF!,MATCH($D11665,#REF!:#REF!,0),MATCH(#REF!,#REF!:#REF!,0))</f>
        <v>#REF!</v>
      </c>
      <c r="F11665" s="9" t="e">
        <f>INDEX(#REF!:#REF!,MATCH($D11665,#REF!:#REF!,0),MATCH(#REF!,#REF!:#REF!,0))</f>
        <v>#REF!</v>
      </c>
    </row>
    <row r="11666" spans="1:6" ht="16.5" x14ac:dyDescent="0.3">
      <c r="A11666" s="9" t="s">
        <v>10659</v>
      </c>
      <c r="B11666" s="9" t="s">
        <v>2373</v>
      </c>
      <c r="C11666" s="10">
        <v>52396</v>
      </c>
      <c r="D11666" s="9">
        <v>8695742075</v>
      </c>
      <c r="E11666" s="9" t="e">
        <f>INDEX(#REF!:#REF!,MATCH($D11666,#REF!:#REF!,0),MATCH(#REF!,#REF!:#REF!,0))</f>
        <v>#REF!</v>
      </c>
      <c r="F11666" s="9" t="e">
        <f>INDEX(#REF!:#REF!,MATCH($D11666,#REF!:#REF!,0),MATCH(#REF!,#REF!:#REF!,0))</f>
        <v>#REF!</v>
      </c>
    </row>
    <row r="11667" spans="1:6" ht="16.5" x14ac:dyDescent="0.3">
      <c r="A11667" s="9" t="s">
        <v>10658</v>
      </c>
      <c r="B11667" s="9" t="s">
        <v>2727</v>
      </c>
      <c r="C11667" s="10">
        <v>14922</v>
      </c>
      <c r="D11667" s="9">
        <v>9287480133</v>
      </c>
      <c r="E11667" s="9" t="e">
        <f>INDEX(#REF!:#REF!,MATCH($D11667,#REF!:#REF!,0),MATCH(#REF!,#REF!:#REF!,0))</f>
        <v>#REF!</v>
      </c>
      <c r="F11667" s="9" t="e">
        <f>INDEX(#REF!:#REF!,MATCH($D11667,#REF!:#REF!,0),MATCH(#REF!,#REF!:#REF!,0))</f>
        <v>#REF!</v>
      </c>
    </row>
    <row r="11668" spans="1:6" ht="16.5" x14ac:dyDescent="0.3">
      <c r="A11668" s="9" t="s">
        <v>10657</v>
      </c>
      <c r="B11668" s="9" t="s">
        <v>2117</v>
      </c>
      <c r="C11668" s="10">
        <v>13415</v>
      </c>
      <c r="D11668" s="9">
        <v>2524572722</v>
      </c>
      <c r="E11668" s="9" t="e">
        <f>INDEX(#REF!:#REF!,MATCH($D11668,#REF!:#REF!,0),MATCH(#REF!,#REF!:#REF!,0))</f>
        <v>#REF!</v>
      </c>
      <c r="F11668" s="9" t="e">
        <f>INDEX(#REF!:#REF!,MATCH($D11668,#REF!:#REF!,0),MATCH(#REF!,#REF!:#REF!,0))</f>
        <v>#REF!</v>
      </c>
    </row>
    <row r="11669" spans="1:6" ht="16.5" x14ac:dyDescent="0.3">
      <c r="A11669" s="9" t="s">
        <v>10656</v>
      </c>
      <c r="B11669" s="9" t="s">
        <v>2073</v>
      </c>
      <c r="C11669" s="10">
        <v>10820</v>
      </c>
      <c r="D11669" s="9">
        <v>1739513533</v>
      </c>
      <c r="E11669" s="9" t="e">
        <f>INDEX(#REF!:#REF!,MATCH($D11669,#REF!:#REF!,0),MATCH(#REF!,#REF!:#REF!,0))</f>
        <v>#REF!</v>
      </c>
      <c r="F11669" s="9" t="e">
        <f>INDEX(#REF!:#REF!,MATCH($D11669,#REF!:#REF!,0),MATCH(#REF!,#REF!:#REF!,0))</f>
        <v>#REF!</v>
      </c>
    </row>
    <row r="11670" spans="1:6" ht="16.5" x14ac:dyDescent="0.3">
      <c r="A11670" s="9" t="s">
        <v>10655</v>
      </c>
      <c r="B11670" s="9" t="s">
        <v>1943</v>
      </c>
      <c r="C11670" s="10">
        <v>31945</v>
      </c>
      <c r="D11670" s="9">
        <v>9196221739</v>
      </c>
      <c r="E11670" s="9" t="e">
        <f>INDEX(#REF!:#REF!,MATCH($D11670,#REF!:#REF!,0),MATCH(#REF!,#REF!:#REF!,0))</f>
        <v>#REF!</v>
      </c>
      <c r="F11670" s="9" t="e">
        <f>INDEX(#REF!:#REF!,MATCH($D11670,#REF!:#REF!,0),MATCH(#REF!,#REF!:#REF!,0))</f>
        <v>#REF!</v>
      </c>
    </row>
    <row r="11671" spans="1:6" ht="16.5" x14ac:dyDescent="0.3">
      <c r="A11671" s="9" t="s">
        <v>10654</v>
      </c>
      <c r="B11671" s="9" t="s">
        <v>2117</v>
      </c>
      <c r="C11671" s="10">
        <v>57254</v>
      </c>
      <c r="D11671" s="9">
        <v>6126779991</v>
      </c>
      <c r="E11671" s="9" t="e">
        <f>INDEX(#REF!:#REF!,MATCH($D11671,#REF!:#REF!,0),MATCH(#REF!,#REF!:#REF!,0))</f>
        <v>#REF!</v>
      </c>
      <c r="F11671" s="9" t="e">
        <f>INDEX(#REF!:#REF!,MATCH($D11671,#REF!:#REF!,0),MATCH(#REF!,#REF!:#REF!,0))</f>
        <v>#REF!</v>
      </c>
    </row>
    <row r="11672" spans="1:6" ht="16.5" x14ac:dyDescent="0.3">
      <c r="A11672" s="9" t="s">
        <v>10653</v>
      </c>
      <c r="B11672" s="9" t="s">
        <v>2602</v>
      </c>
      <c r="C11672" s="10">
        <v>28632</v>
      </c>
      <c r="D11672" s="9">
        <v>2237103631</v>
      </c>
      <c r="E11672" s="9" t="e">
        <f>INDEX(#REF!:#REF!,MATCH($D11672,#REF!:#REF!,0),MATCH(#REF!,#REF!:#REF!,0))</f>
        <v>#REF!</v>
      </c>
      <c r="F11672" s="9" t="e">
        <f>INDEX(#REF!:#REF!,MATCH($D11672,#REF!:#REF!,0),MATCH(#REF!,#REF!:#REF!,0))</f>
        <v>#REF!</v>
      </c>
    </row>
    <row r="11673" spans="1:6" ht="16.5" x14ac:dyDescent="0.3">
      <c r="A11673" s="9" t="s">
        <v>10652</v>
      </c>
      <c r="B11673" s="9" t="s">
        <v>3328</v>
      </c>
      <c r="C11673" s="10">
        <v>30175</v>
      </c>
      <c r="D11673" s="9">
        <v>7645724897</v>
      </c>
      <c r="E11673" s="9" t="e">
        <f>INDEX(#REF!:#REF!,MATCH($D11673,#REF!:#REF!,0),MATCH(#REF!,#REF!:#REF!,0))</f>
        <v>#REF!</v>
      </c>
      <c r="F11673" s="9" t="e">
        <f>INDEX(#REF!:#REF!,MATCH($D11673,#REF!:#REF!,0),MATCH(#REF!,#REF!:#REF!,0))</f>
        <v>#REF!</v>
      </c>
    </row>
    <row r="11674" spans="1:6" ht="16.5" x14ac:dyDescent="0.3">
      <c r="A11674" s="9" t="s">
        <v>10651</v>
      </c>
      <c r="B11674" s="9" t="s">
        <v>2125</v>
      </c>
      <c r="C11674" s="10">
        <v>35668</v>
      </c>
      <c r="D11674" s="9">
        <v>4878156686</v>
      </c>
      <c r="E11674" s="9" t="e">
        <f>INDEX(#REF!:#REF!,MATCH($D11674,#REF!:#REF!,0),MATCH(#REF!,#REF!:#REF!,0))</f>
        <v>#REF!</v>
      </c>
      <c r="F11674" s="9" t="e">
        <f>INDEX(#REF!:#REF!,MATCH($D11674,#REF!:#REF!,0),MATCH(#REF!,#REF!:#REF!,0))</f>
        <v>#REF!</v>
      </c>
    </row>
    <row r="11675" spans="1:6" ht="16.5" x14ac:dyDescent="0.3">
      <c r="A11675" s="9" t="s">
        <v>10650</v>
      </c>
      <c r="B11675" s="9" t="s">
        <v>1965</v>
      </c>
      <c r="C11675" s="10">
        <v>17449</v>
      </c>
      <c r="D11675" s="9">
        <v>2191930824</v>
      </c>
      <c r="E11675" s="9" t="e">
        <f>INDEX(#REF!:#REF!,MATCH($D11675,#REF!:#REF!,0),MATCH(#REF!,#REF!:#REF!,0))</f>
        <v>#REF!</v>
      </c>
      <c r="F11675" s="9" t="e">
        <f>INDEX(#REF!:#REF!,MATCH($D11675,#REF!:#REF!,0),MATCH(#REF!,#REF!:#REF!,0))</f>
        <v>#REF!</v>
      </c>
    </row>
    <row r="11676" spans="1:6" ht="16.5" x14ac:dyDescent="0.3">
      <c r="A11676" s="9" t="s">
        <v>10649</v>
      </c>
      <c r="B11676" s="9" t="s">
        <v>2097</v>
      </c>
      <c r="C11676" s="10">
        <v>45753</v>
      </c>
      <c r="D11676" s="9">
        <v>6364724701</v>
      </c>
      <c r="E11676" s="9" t="e">
        <f>INDEX(#REF!:#REF!,MATCH($D11676,#REF!:#REF!,0),MATCH(#REF!,#REF!:#REF!,0))</f>
        <v>#REF!</v>
      </c>
      <c r="F11676" s="9" t="e">
        <f>INDEX(#REF!:#REF!,MATCH($D11676,#REF!:#REF!,0),MATCH(#REF!,#REF!:#REF!,0))</f>
        <v>#REF!</v>
      </c>
    </row>
    <row r="11677" spans="1:6" ht="16.5" x14ac:dyDescent="0.3">
      <c r="A11677" s="9" t="s">
        <v>10648</v>
      </c>
      <c r="B11677" s="9" t="s">
        <v>2032</v>
      </c>
      <c r="C11677" s="10">
        <v>33798</v>
      </c>
      <c r="D11677" s="9">
        <v>3642452728</v>
      </c>
      <c r="E11677" s="9" t="e">
        <f>INDEX(#REF!:#REF!,MATCH($D11677,#REF!:#REF!,0),MATCH(#REF!,#REF!:#REF!,0))</f>
        <v>#REF!</v>
      </c>
      <c r="F11677" s="9" t="e">
        <f>INDEX(#REF!:#REF!,MATCH($D11677,#REF!:#REF!,0),MATCH(#REF!,#REF!:#REF!,0))</f>
        <v>#REF!</v>
      </c>
    </row>
    <row r="11678" spans="1:6" ht="16.5" x14ac:dyDescent="0.3">
      <c r="A11678" s="9" t="s">
        <v>10647</v>
      </c>
      <c r="B11678" s="9" t="s">
        <v>2640</v>
      </c>
      <c r="C11678" s="10">
        <v>44668</v>
      </c>
      <c r="D11678" s="9">
        <v>3580617389</v>
      </c>
      <c r="E11678" s="9" t="e">
        <f>INDEX(#REF!:#REF!,MATCH($D11678,#REF!:#REF!,0),MATCH(#REF!,#REF!:#REF!,0))</f>
        <v>#REF!</v>
      </c>
      <c r="F11678" s="9" t="e">
        <f>INDEX(#REF!:#REF!,MATCH($D11678,#REF!:#REF!,0),MATCH(#REF!,#REF!:#REF!,0))</f>
        <v>#REF!</v>
      </c>
    </row>
    <row r="11679" spans="1:6" ht="16.5" x14ac:dyDescent="0.3">
      <c r="A11679" s="9" t="s">
        <v>10646</v>
      </c>
      <c r="B11679" s="9" t="s">
        <v>3077</v>
      </c>
      <c r="C11679" s="10">
        <v>11460</v>
      </c>
      <c r="D11679" s="9">
        <v>4256220232</v>
      </c>
      <c r="E11679" s="9" t="e">
        <f>INDEX(#REF!:#REF!,MATCH($D11679,#REF!:#REF!,0),MATCH(#REF!,#REF!:#REF!,0))</f>
        <v>#REF!</v>
      </c>
      <c r="F11679" s="9" t="e">
        <f>INDEX(#REF!:#REF!,MATCH($D11679,#REF!:#REF!,0),MATCH(#REF!,#REF!:#REF!,0))</f>
        <v>#REF!</v>
      </c>
    </row>
    <row r="11680" spans="1:6" ht="16.5" x14ac:dyDescent="0.3">
      <c r="A11680" s="9" t="s">
        <v>10645</v>
      </c>
      <c r="B11680" s="9" t="s">
        <v>2085</v>
      </c>
      <c r="C11680" s="10">
        <v>54001</v>
      </c>
      <c r="D11680" s="9">
        <v>2355104786</v>
      </c>
      <c r="E11680" s="9" t="e">
        <f>INDEX(#REF!:#REF!,MATCH($D11680,#REF!:#REF!,0),MATCH(#REF!,#REF!:#REF!,0))</f>
        <v>#REF!</v>
      </c>
      <c r="F11680" s="9" t="e">
        <f>INDEX(#REF!:#REF!,MATCH($D11680,#REF!:#REF!,0),MATCH(#REF!,#REF!:#REF!,0))</f>
        <v>#REF!</v>
      </c>
    </row>
    <row r="11681" spans="1:6" ht="16.5" x14ac:dyDescent="0.3">
      <c r="A11681" s="9" t="s">
        <v>10644</v>
      </c>
      <c r="B11681" s="9" t="s">
        <v>1975</v>
      </c>
      <c r="C11681" s="10">
        <v>25304</v>
      </c>
      <c r="D11681" s="9">
        <v>2592292012</v>
      </c>
      <c r="E11681" s="9" t="e">
        <f>INDEX(#REF!:#REF!,MATCH($D11681,#REF!:#REF!,0),MATCH(#REF!,#REF!:#REF!,0))</f>
        <v>#REF!</v>
      </c>
      <c r="F11681" s="9" t="e">
        <f>INDEX(#REF!:#REF!,MATCH($D11681,#REF!:#REF!,0),MATCH(#REF!,#REF!:#REF!,0))</f>
        <v>#REF!</v>
      </c>
    </row>
    <row r="11682" spans="1:6" ht="16.5" x14ac:dyDescent="0.3">
      <c r="A11682" s="9" t="s">
        <v>10643</v>
      </c>
      <c r="B11682" s="9" t="s">
        <v>2371</v>
      </c>
      <c r="C11682" s="10">
        <v>54166</v>
      </c>
      <c r="D11682" s="9">
        <v>9491257560</v>
      </c>
      <c r="E11682" s="9" t="e">
        <f>INDEX(#REF!:#REF!,MATCH($D11682,#REF!:#REF!,0),MATCH(#REF!,#REF!:#REF!,0))</f>
        <v>#REF!</v>
      </c>
      <c r="F11682" s="9" t="e">
        <f>INDEX(#REF!:#REF!,MATCH($D11682,#REF!:#REF!,0),MATCH(#REF!,#REF!:#REF!,0))</f>
        <v>#REF!</v>
      </c>
    </row>
    <row r="11683" spans="1:6" ht="16.5" x14ac:dyDescent="0.3">
      <c r="A11683" s="9" t="s">
        <v>10642</v>
      </c>
      <c r="B11683" s="9" t="s">
        <v>2161</v>
      </c>
      <c r="C11683" s="10">
        <v>38819</v>
      </c>
      <c r="D11683" s="9">
        <v>1081492333</v>
      </c>
      <c r="E11683" s="9" t="e">
        <f>INDEX(#REF!:#REF!,MATCH($D11683,#REF!:#REF!,0),MATCH(#REF!,#REF!:#REF!,0))</f>
        <v>#REF!</v>
      </c>
      <c r="F11683" s="9" t="e">
        <f>INDEX(#REF!:#REF!,MATCH($D11683,#REF!:#REF!,0),MATCH(#REF!,#REF!:#REF!,0))</f>
        <v>#REF!</v>
      </c>
    </row>
    <row r="11684" spans="1:6" ht="16.5" x14ac:dyDescent="0.3">
      <c r="A11684" s="9" t="s">
        <v>10641</v>
      </c>
      <c r="B11684" s="9" t="s">
        <v>2606</v>
      </c>
      <c r="C11684" s="10">
        <v>13016</v>
      </c>
      <c r="D11684" s="9">
        <v>8705788102</v>
      </c>
      <c r="E11684" s="9" t="e">
        <f>INDEX(#REF!:#REF!,MATCH($D11684,#REF!:#REF!,0),MATCH(#REF!,#REF!:#REF!,0))</f>
        <v>#REF!</v>
      </c>
      <c r="F11684" s="9" t="e">
        <f>INDEX(#REF!:#REF!,MATCH($D11684,#REF!:#REF!,0),MATCH(#REF!,#REF!:#REF!,0))</f>
        <v>#REF!</v>
      </c>
    </row>
    <row r="11685" spans="1:6" ht="16.5" x14ac:dyDescent="0.3">
      <c r="A11685" s="9" t="s">
        <v>10640</v>
      </c>
      <c r="B11685" s="9" t="s">
        <v>1993</v>
      </c>
      <c r="C11685" s="10">
        <v>19173</v>
      </c>
      <c r="D11685" s="9">
        <v>4877108939</v>
      </c>
      <c r="E11685" s="9" t="e">
        <f>INDEX(#REF!:#REF!,MATCH($D11685,#REF!:#REF!,0),MATCH(#REF!,#REF!:#REF!,0))</f>
        <v>#REF!</v>
      </c>
      <c r="F11685" s="9" t="e">
        <f>INDEX(#REF!:#REF!,MATCH($D11685,#REF!:#REF!,0),MATCH(#REF!,#REF!:#REF!,0))</f>
        <v>#REF!</v>
      </c>
    </row>
    <row r="11686" spans="1:6" ht="16.5" x14ac:dyDescent="0.3">
      <c r="A11686" s="9" t="s">
        <v>10639</v>
      </c>
      <c r="B11686" s="9" t="s">
        <v>2453</v>
      </c>
      <c r="C11686" s="10">
        <v>37207</v>
      </c>
      <c r="D11686" s="9">
        <v>222477806</v>
      </c>
      <c r="E11686" s="9" t="e">
        <f>INDEX(#REF!:#REF!,MATCH($D11686,#REF!:#REF!,0),MATCH(#REF!,#REF!:#REF!,0))</f>
        <v>#REF!</v>
      </c>
      <c r="F11686" s="9" t="e">
        <f>INDEX(#REF!:#REF!,MATCH($D11686,#REF!:#REF!,0),MATCH(#REF!,#REF!:#REF!,0))</f>
        <v>#REF!</v>
      </c>
    </row>
    <row r="11687" spans="1:6" ht="16.5" x14ac:dyDescent="0.3">
      <c r="A11687" s="9" t="s">
        <v>10638</v>
      </c>
      <c r="B11687" s="9" t="s">
        <v>2256</v>
      </c>
      <c r="C11687" s="10">
        <v>44483</v>
      </c>
      <c r="D11687" s="9">
        <v>6531376252</v>
      </c>
      <c r="E11687" s="9" t="e">
        <f>INDEX(#REF!:#REF!,MATCH($D11687,#REF!:#REF!,0),MATCH(#REF!,#REF!:#REF!,0))</f>
        <v>#REF!</v>
      </c>
      <c r="F11687" s="9" t="e">
        <f>INDEX(#REF!:#REF!,MATCH($D11687,#REF!:#REF!,0),MATCH(#REF!,#REF!:#REF!,0))</f>
        <v>#REF!</v>
      </c>
    </row>
    <row r="11688" spans="1:6" ht="16.5" x14ac:dyDescent="0.3">
      <c r="A11688" s="9" t="s">
        <v>10637</v>
      </c>
      <c r="B11688" s="9" t="s">
        <v>2918</v>
      </c>
      <c r="C11688" s="10">
        <v>45379</v>
      </c>
      <c r="D11688" s="9">
        <v>939715988</v>
      </c>
      <c r="E11688" s="9" t="e">
        <f>INDEX(#REF!:#REF!,MATCH($D11688,#REF!:#REF!,0),MATCH(#REF!,#REF!:#REF!,0))</f>
        <v>#REF!</v>
      </c>
      <c r="F11688" s="9" t="e">
        <f>INDEX(#REF!:#REF!,MATCH($D11688,#REF!:#REF!,0),MATCH(#REF!,#REF!:#REF!,0))</f>
        <v>#REF!</v>
      </c>
    </row>
    <row r="11689" spans="1:6" ht="16.5" x14ac:dyDescent="0.3">
      <c r="A11689" s="9" t="s">
        <v>10636</v>
      </c>
      <c r="B11689" s="9" t="s">
        <v>2574</v>
      </c>
      <c r="C11689" s="10">
        <v>25142</v>
      </c>
      <c r="D11689" s="9">
        <v>8346855079</v>
      </c>
      <c r="E11689" s="9" t="e">
        <f>INDEX(#REF!:#REF!,MATCH($D11689,#REF!:#REF!,0),MATCH(#REF!,#REF!:#REF!,0))</f>
        <v>#REF!</v>
      </c>
      <c r="F11689" s="9" t="e">
        <f>INDEX(#REF!:#REF!,MATCH($D11689,#REF!:#REF!,0),MATCH(#REF!,#REF!:#REF!,0))</f>
        <v>#REF!</v>
      </c>
    </row>
    <row r="11690" spans="1:6" ht="16.5" x14ac:dyDescent="0.3">
      <c r="A11690" s="9" t="s">
        <v>10635</v>
      </c>
      <c r="B11690" s="9" t="s">
        <v>2361</v>
      </c>
      <c r="C11690" s="10">
        <v>36993</v>
      </c>
      <c r="D11690" s="9">
        <v>2500807061</v>
      </c>
      <c r="E11690" s="9" t="e">
        <f>INDEX(#REF!:#REF!,MATCH($D11690,#REF!:#REF!,0),MATCH(#REF!,#REF!:#REF!,0))</f>
        <v>#REF!</v>
      </c>
      <c r="F11690" s="9" t="e">
        <f>INDEX(#REF!:#REF!,MATCH($D11690,#REF!:#REF!,0),MATCH(#REF!,#REF!:#REF!,0))</f>
        <v>#REF!</v>
      </c>
    </row>
    <row r="11691" spans="1:6" ht="16.5" x14ac:dyDescent="0.3">
      <c r="A11691" s="9" t="s">
        <v>10634</v>
      </c>
      <c r="B11691" s="9" t="s">
        <v>2793</v>
      </c>
      <c r="C11691" s="10">
        <v>34011</v>
      </c>
      <c r="D11691" s="9">
        <v>9674189459</v>
      </c>
      <c r="E11691" s="9" t="e">
        <f>INDEX(#REF!:#REF!,MATCH($D11691,#REF!:#REF!,0),MATCH(#REF!,#REF!:#REF!,0))</f>
        <v>#REF!</v>
      </c>
      <c r="F11691" s="9" t="e">
        <f>INDEX(#REF!:#REF!,MATCH($D11691,#REF!:#REF!,0),MATCH(#REF!,#REF!:#REF!,0))</f>
        <v>#REF!</v>
      </c>
    </row>
    <row r="11692" spans="1:6" ht="16.5" x14ac:dyDescent="0.3">
      <c r="A11692" s="9" t="s">
        <v>10633</v>
      </c>
      <c r="B11692" s="9" t="s">
        <v>2707</v>
      </c>
      <c r="C11692" s="10">
        <v>18402</v>
      </c>
      <c r="D11692" s="9">
        <v>5588978080</v>
      </c>
      <c r="E11692" s="9" t="e">
        <f>INDEX(#REF!:#REF!,MATCH($D11692,#REF!:#REF!,0),MATCH(#REF!,#REF!:#REF!,0))</f>
        <v>#REF!</v>
      </c>
      <c r="F11692" s="9" t="e">
        <f>INDEX(#REF!:#REF!,MATCH($D11692,#REF!:#REF!,0),MATCH(#REF!,#REF!:#REF!,0))</f>
        <v>#REF!</v>
      </c>
    </row>
    <row r="11693" spans="1:6" ht="16.5" x14ac:dyDescent="0.3">
      <c r="A11693" s="9" t="s">
        <v>10632</v>
      </c>
      <c r="B11693" s="9" t="s">
        <v>2450</v>
      </c>
      <c r="C11693" s="10">
        <v>20604</v>
      </c>
      <c r="D11693" s="9">
        <v>8277918739</v>
      </c>
      <c r="E11693" s="9" t="e">
        <f>INDEX(#REF!:#REF!,MATCH($D11693,#REF!:#REF!,0),MATCH(#REF!,#REF!:#REF!,0))</f>
        <v>#REF!</v>
      </c>
      <c r="F11693" s="9" t="e">
        <f>INDEX(#REF!:#REF!,MATCH($D11693,#REF!:#REF!,0),MATCH(#REF!,#REF!:#REF!,0))</f>
        <v>#REF!</v>
      </c>
    </row>
    <row r="11694" spans="1:6" ht="16.5" x14ac:dyDescent="0.3">
      <c r="A11694" s="9" t="s">
        <v>10631</v>
      </c>
      <c r="B11694" s="9" t="s">
        <v>2952</v>
      </c>
      <c r="C11694" s="10">
        <v>21359</v>
      </c>
      <c r="D11694" s="9">
        <v>6836716731</v>
      </c>
      <c r="E11694" s="9" t="e">
        <f>INDEX(#REF!:#REF!,MATCH($D11694,#REF!:#REF!,0),MATCH(#REF!,#REF!:#REF!,0))</f>
        <v>#REF!</v>
      </c>
      <c r="F11694" s="9" t="e">
        <f>INDEX(#REF!:#REF!,MATCH($D11694,#REF!:#REF!,0),MATCH(#REF!,#REF!:#REF!,0))</f>
        <v>#REF!</v>
      </c>
    </row>
    <row r="11695" spans="1:6" ht="16.5" x14ac:dyDescent="0.3">
      <c r="A11695" s="9" t="s">
        <v>10630</v>
      </c>
      <c r="B11695" s="9" t="s">
        <v>2768</v>
      </c>
      <c r="C11695" s="10">
        <v>58070</v>
      </c>
      <c r="D11695" s="9">
        <v>9885165231</v>
      </c>
      <c r="E11695" s="9" t="e">
        <f>INDEX(#REF!:#REF!,MATCH($D11695,#REF!:#REF!,0),MATCH(#REF!,#REF!:#REF!,0))</f>
        <v>#REF!</v>
      </c>
      <c r="F11695" s="9" t="e">
        <f>INDEX(#REF!:#REF!,MATCH($D11695,#REF!:#REF!,0),MATCH(#REF!,#REF!:#REF!,0))</f>
        <v>#REF!</v>
      </c>
    </row>
    <row r="11696" spans="1:6" ht="16.5" x14ac:dyDescent="0.3">
      <c r="A11696" s="9" t="s">
        <v>10629</v>
      </c>
      <c r="B11696" s="9" t="s">
        <v>2083</v>
      </c>
      <c r="C11696" s="10">
        <v>56599</v>
      </c>
      <c r="D11696" s="9">
        <v>9317454674</v>
      </c>
      <c r="E11696" s="9" t="e">
        <f>INDEX(#REF!:#REF!,MATCH($D11696,#REF!:#REF!,0),MATCH(#REF!,#REF!:#REF!,0))</f>
        <v>#REF!</v>
      </c>
      <c r="F11696" s="9" t="e">
        <f>INDEX(#REF!:#REF!,MATCH($D11696,#REF!:#REF!,0),MATCH(#REF!,#REF!:#REF!,0))</f>
        <v>#REF!</v>
      </c>
    </row>
    <row r="11697" spans="1:6" ht="16.5" x14ac:dyDescent="0.3">
      <c r="A11697" s="9" t="s">
        <v>10628</v>
      </c>
      <c r="B11697" s="9" t="s">
        <v>3187</v>
      </c>
      <c r="C11697" s="10">
        <v>59958</v>
      </c>
      <c r="D11697" s="9">
        <v>1592980554</v>
      </c>
      <c r="E11697" s="9" t="e">
        <f>INDEX(#REF!:#REF!,MATCH($D11697,#REF!:#REF!,0),MATCH(#REF!,#REF!:#REF!,0))</f>
        <v>#REF!</v>
      </c>
      <c r="F11697" s="9" t="e">
        <f>INDEX(#REF!:#REF!,MATCH($D11697,#REF!:#REF!,0),MATCH(#REF!,#REF!:#REF!,0))</f>
        <v>#REF!</v>
      </c>
    </row>
    <row r="11698" spans="1:6" ht="16.5" x14ac:dyDescent="0.3">
      <c r="A11698" s="9" t="s">
        <v>10627</v>
      </c>
      <c r="B11698" s="9" t="s">
        <v>2600</v>
      </c>
      <c r="C11698" s="10">
        <v>12363</v>
      </c>
      <c r="D11698" s="9">
        <v>4278470843</v>
      </c>
      <c r="E11698" s="9" t="e">
        <f>INDEX(#REF!:#REF!,MATCH($D11698,#REF!:#REF!,0),MATCH(#REF!,#REF!:#REF!,0))</f>
        <v>#REF!</v>
      </c>
      <c r="F11698" s="9" t="e">
        <f>INDEX(#REF!:#REF!,MATCH($D11698,#REF!:#REF!,0),MATCH(#REF!,#REF!:#REF!,0))</f>
        <v>#REF!</v>
      </c>
    </row>
    <row r="11699" spans="1:6" ht="16.5" x14ac:dyDescent="0.3">
      <c r="A11699" s="9" t="s">
        <v>10626</v>
      </c>
      <c r="B11699" s="9" t="s">
        <v>2833</v>
      </c>
      <c r="C11699" s="10">
        <v>33353</v>
      </c>
      <c r="D11699" s="9">
        <v>999389173</v>
      </c>
      <c r="E11699" s="9" t="e">
        <f>INDEX(#REF!:#REF!,MATCH($D11699,#REF!:#REF!,0),MATCH(#REF!,#REF!:#REF!,0))</f>
        <v>#REF!</v>
      </c>
      <c r="F11699" s="9" t="e">
        <f>INDEX(#REF!:#REF!,MATCH($D11699,#REF!:#REF!,0),MATCH(#REF!,#REF!:#REF!,0))</f>
        <v>#REF!</v>
      </c>
    </row>
    <row r="11700" spans="1:6" ht="16.5" x14ac:dyDescent="0.3">
      <c r="A11700" s="9" t="s">
        <v>10625</v>
      </c>
      <c r="B11700" s="9" t="s">
        <v>1961</v>
      </c>
      <c r="C11700" s="10">
        <v>38849</v>
      </c>
      <c r="D11700" s="9">
        <v>2841287114</v>
      </c>
      <c r="E11700" s="9" t="e">
        <f>INDEX(#REF!:#REF!,MATCH($D11700,#REF!:#REF!,0),MATCH(#REF!,#REF!:#REF!,0))</f>
        <v>#REF!</v>
      </c>
      <c r="F11700" s="9" t="e">
        <f>INDEX(#REF!:#REF!,MATCH($D11700,#REF!:#REF!,0),MATCH(#REF!,#REF!:#REF!,0))</f>
        <v>#REF!</v>
      </c>
    </row>
    <row r="11701" spans="1:6" ht="16.5" x14ac:dyDescent="0.3">
      <c r="A11701" s="9" t="s">
        <v>10624</v>
      </c>
      <c r="B11701" s="9" t="s">
        <v>2833</v>
      </c>
      <c r="C11701" s="10">
        <v>21468</v>
      </c>
      <c r="D11701" s="9">
        <v>62571575</v>
      </c>
      <c r="E11701" s="9" t="e">
        <f>INDEX(#REF!:#REF!,MATCH($D11701,#REF!:#REF!,0),MATCH(#REF!,#REF!:#REF!,0))</f>
        <v>#REF!</v>
      </c>
      <c r="F11701" s="9" t="e">
        <f>INDEX(#REF!:#REF!,MATCH($D11701,#REF!:#REF!,0),MATCH(#REF!,#REF!:#REF!,0))</f>
        <v>#REF!</v>
      </c>
    </row>
    <row r="11702" spans="1:6" ht="16.5" x14ac:dyDescent="0.3">
      <c r="A11702" s="9" t="s">
        <v>10623</v>
      </c>
      <c r="B11702" s="9" t="s">
        <v>2277</v>
      </c>
      <c r="C11702" s="10">
        <v>46727</v>
      </c>
      <c r="D11702" s="9">
        <v>6375014751</v>
      </c>
      <c r="E11702" s="9" t="e">
        <f>INDEX(#REF!:#REF!,MATCH($D11702,#REF!:#REF!,0),MATCH(#REF!,#REF!:#REF!,0))</f>
        <v>#REF!</v>
      </c>
      <c r="F11702" s="9" t="e">
        <f>INDEX(#REF!:#REF!,MATCH($D11702,#REF!:#REF!,0),MATCH(#REF!,#REF!:#REF!,0))</f>
        <v>#REF!</v>
      </c>
    </row>
    <row r="11703" spans="1:6" ht="16.5" x14ac:dyDescent="0.3">
      <c r="A11703" s="9" t="s">
        <v>10622</v>
      </c>
      <c r="B11703" s="9" t="s">
        <v>2544</v>
      </c>
      <c r="C11703" s="10">
        <v>11422</v>
      </c>
      <c r="D11703" s="9">
        <v>6836716731</v>
      </c>
      <c r="E11703" s="9" t="e">
        <f>INDEX(#REF!:#REF!,MATCH($D11703,#REF!:#REF!,0),MATCH(#REF!,#REF!:#REF!,0))</f>
        <v>#REF!</v>
      </c>
      <c r="F11703" s="9" t="e">
        <f>INDEX(#REF!:#REF!,MATCH($D11703,#REF!:#REF!,0),MATCH(#REF!,#REF!:#REF!,0))</f>
        <v>#REF!</v>
      </c>
    </row>
    <row r="11704" spans="1:6" ht="16.5" x14ac:dyDescent="0.3">
      <c r="A11704" s="9" t="s">
        <v>10621</v>
      </c>
      <c r="B11704" s="9" t="s">
        <v>2933</v>
      </c>
      <c r="C11704" s="10">
        <v>36493</v>
      </c>
      <c r="D11704" s="9">
        <v>1152386727</v>
      </c>
      <c r="E11704" s="9" t="e">
        <f>INDEX(#REF!:#REF!,MATCH($D11704,#REF!:#REF!,0),MATCH(#REF!,#REF!:#REF!,0))</f>
        <v>#REF!</v>
      </c>
      <c r="F11704" s="9" t="e">
        <f>INDEX(#REF!:#REF!,MATCH($D11704,#REF!:#REF!,0),MATCH(#REF!,#REF!:#REF!,0))</f>
        <v>#REF!</v>
      </c>
    </row>
    <row r="11705" spans="1:6" ht="16.5" x14ac:dyDescent="0.3">
      <c r="A11705" s="9" t="s">
        <v>10620</v>
      </c>
      <c r="B11705" s="9" t="s">
        <v>2412</v>
      </c>
      <c r="C11705" s="10">
        <v>29741</v>
      </c>
      <c r="D11705" s="9">
        <v>7326611955</v>
      </c>
      <c r="E11705" s="9" t="e">
        <f>INDEX(#REF!:#REF!,MATCH($D11705,#REF!:#REF!,0),MATCH(#REF!,#REF!:#REF!,0))</f>
        <v>#REF!</v>
      </c>
      <c r="F11705" s="9" t="e">
        <f>INDEX(#REF!:#REF!,MATCH($D11705,#REF!:#REF!,0),MATCH(#REF!,#REF!:#REF!,0))</f>
        <v>#REF!</v>
      </c>
    </row>
    <row r="11706" spans="1:6" ht="16.5" x14ac:dyDescent="0.3">
      <c r="A11706" s="9" t="s">
        <v>10619</v>
      </c>
      <c r="B11706" s="9" t="s">
        <v>2224</v>
      </c>
      <c r="C11706" s="10">
        <v>13532</v>
      </c>
      <c r="D11706" s="9">
        <v>9621571960</v>
      </c>
      <c r="E11706" s="9" t="e">
        <f>INDEX(#REF!:#REF!,MATCH($D11706,#REF!:#REF!,0),MATCH(#REF!,#REF!:#REF!,0))</f>
        <v>#REF!</v>
      </c>
      <c r="F11706" s="9" t="e">
        <f>INDEX(#REF!:#REF!,MATCH($D11706,#REF!:#REF!,0),MATCH(#REF!,#REF!:#REF!,0))</f>
        <v>#REF!</v>
      </c>
    </row>
    <row r="11707" spans="1:6" ht="16.5" x14ac:dyDescent="0.3">
      <c r="A11707" s="9" t="s">
        <v>10618</v>
      </c>
      <c r="B11707" s="9" t="s">
        <v>3187</v>
      </c>
      <c r="C11707" s="10">
        <v>11559</v>
      </c>
      <c r="D11707" s="9">
        <v>3235176993</v>
      </c>
      <c r="E11707" s="9" t="e">
        <f>INDEX(#REF!:#REF!,MATCH($D11707,#REF!:#REF!,0),MATCH(#REF!,#REF!:#REF!,0))</f>
        <v>#REF!</v>
      </c>
      <c r="F11707" s="9" t="e">
        <f>INDEX(#REF!:#REF!,MATCH($D11707,#REF!:#REF!,0),MATCH(#REF!,#REF!:#REF!,0))</f>
        <v>#REF!</v>
      </c>
    </row>
    <row r="11708" spans="1:6" ht="16.5" x14ac:dyDescent="0.3">
      <c r="A11708" s="9" t="s">
        <v>10617</v>
      </c>
      <c r="B11708" s="9" t="s">
        <v>2087</v>
      </c>
      <c r="C11708" s="10">
        <v>50643</v>
      </c>
      <c r="D11708" s="9">
        <v>1462119603</v>
      </c>
      <c r="E11708" s="9" t="e">
        <f>INDEX(#REF!:#REF!,MATCH($D11708,#REF!:#REF!,0),MATCH(#REF!,#REF!:#REF!,0))</f>
        <v>#REF!</v>
      </c>
      <c r="F11708" s="9" t="e">
        <f>INDEX(#REF!:#REF!,MATCH($D11708,#REF!:#REF!,0),MATCH(#REF!,#REF!:#REF!,0))</f>
        <v>#REF!</v>
      </c>
    </row>
    <row r="11709" spans="1:6" ht="16.5" x14ac:dyDescent="0.3">
      <c r="A11709" s="9" t="s">
        <v>10616</v>
      </c>
      <c r="B11709" s="9" t="s">
        <v>2744</v>
      </c>
      <c r="C11709" s="10">
        <v>49451</v>
      </c>
      <c r="D11709" s="9">
        <v>3772653790</v>
      </c>
      <c r="E11709" s="9" t="e">
        <f>INDEX(#REF!:#REF!,MATCH($D11709,#REF!:#REF!,0),MATCH(#REF!,#REF!:#REF!,0))</f>
        <v>#REF!</v>
      </c>
      <c r="F11709" s="9" t="e">
        <f>INDEX(#REF!:#REF!,MATCH($D11709,#REF!:#REF!,0),MATCH(#REF!,#REF!:#REF!,0))</f>
        <v>#REF!</v>
      </c>
    </row>
    <row r="11710" spans="1:6" ht="16.5" x14ac:dyDescent="0.3">
      <c r="A11710" s="9" t="s">
        <v>10615</v>
      </c>
      <c r="B11710" s="9" t="s">
        <v>2147</v>
      </c>
      <c r="C11710" s="10">
        <v>29642</v>
      </c>
      <c r="D11710" s="9">
        <v>304906506</v>
      </c>
      <c r="E11710" s="9" t="e">
        <f>INDEX(#REF!:#REF!,MATCH($D11710,#REF!:#REF!,0),MATCH(#REF!,#REF!:#REF!,0))</f>
        <v>#REF!</v>
      </c>
      <c r="F11710" s="9" t="e">
        <f>INDEX(#REF!:#REF!,MATCH($D11710,#REF!:#REF!,0),MATCH(#REF!,#REF!:#REF!,0))</f>
        <v>#REF!</v>
      </c>
    </row>
    <row r="11711" spans="1:6" ht="16.5" x14ac:dyDescent="0.3">
      <c r="A11711" s="9" t="s">
        <v>10614</v>
      </c>
      <c r="B11711" s="9" t="s">
        <v>2169</v>
      </c>
      <c r="C11711" s="10">
        <v>46322</v>
      </c>
      <c r="D11711" s="9">
        <v>5347887761</v>
      </c>
      <c r="E11711" s="9" t="e">
        <f>INDEX(#REF!:#REF!,MATCH($D11711,#REF!:#REF!,0),MATCH(#REF!,#REF!:#REF!,0))</f>
        <v>#REF!</v>
      </c>
      <c r="F11711" s="9" t="e">
        <f>INDEX(#REF!:#REF!,MATCH($D11711,#REF!:#REF!,0),MATCH(#REF!,#REF!:#REF!,0))</f>
        <v>#REF!</v>
      </c>
    </row>
    <row r="11712" spans="1:6" ht="16.5" x14ac:dyDescent="0.3">
      <c r="A11712" s="9" t="s">
        <v>10613</v>
      </c>
      <c r="B11712" s="9" t="s">
        <v>2608</v>
      </c>
      <c r="C11712" s="10">
        <v>47287</v>
      </c>
      <c r="D11712" s="9">
        <v>513904581</v>
      </c>
      <c r="E11712" s="9" t="e">
        <f>INDEX(#REF!:#REF!,MATCH($D11712,#REF!:#REF!,0),MATCH(#REF!,#REF!:#REF!,0))</f>
        <v>#REF!</v>
      </c>
      <c r="F11712" s="9" t="e">
        <f>INDEX(#REF!:#REF!,MATCH($D11712,#REF!:#REF!,0),MATCH(#REF!,#REF!:#REF!,0))</f>
        <v>#REF!</v>
      </c>
    </row>
    <row r="11713" spans="1:6" ht="16.5" x14ac:dyDescent="0.3">
      <c r="A11713" s="9" t="s">
        <v>10612</v>
      </c>
      <c r="B11713" s="9" t="s">
        <v>2653</v>
      </c>
      <c r="C11713" s="10">
        <v>26594</v>
      </c>
      <c r="D11713" s="9">
        <v>8377113392</v>
      </c>
      <c r="E11713" s="9" t="e">
        <f>INDEX(#REF!:#REF!,MATCH($D11713,#REF!:#REF!,0),MATCH(#REF!,#REF!:#REF!,0))</f>
        <v>#REF!</v>
      </c>
      <c r="F11713" s="9" t="e">
        <f>INDEX(#REF!:#REF!,MATCH($D11713,#REF!:#REF!,0),MATCH(#REF!,#REF!:#REF!,0))</f>
        <v>#REF!</v>
      </c>
    </row>
    <row r="11714" spans="1:6" ht="16.5" x14ac:dyDescent="0.3">
      <c r="A11714" s="9" t="s">
        <v>10611</v>
      </c>
      <c r="B11714" s="9" t="s">
        <v>2935</v>
      </c>
      <c r="C11714" s="10">
        <v>35578</v>
      </c>
      <c r="D11714" s="9">
        <v>2307209530</v>
      </c>
      <c r="E11714" s="9" t="e">
        <f>INDEX(#REF!:#REF!,MATCH($D11714,#REF!:#REF!,0),MATCH(#REF!,#REF!:#REF!,0))</f>
        <v>#REF!</v>
      </c>
      <c r="F11714" s="9" t="e">
        <f>INDEX(#REF!:#REF!,MATCH($D11714,#REF!:#REF!,0),MATCH(#REF!,#REF!:#REF!,0))</f>
        <v>#REF!</v>
      </c>
    </row>
    <row r="11715" spans="1:6" ht="16.5" x14ac:dyDescent="0.3">
      <c r="A11715" s="9" t="s">
        <v>10610</v>
      </c>
      <c r="B11715" s="9" t="s">
        <v>3430</v>
      </c>
      <c r="C11715" s="10">
        <v>59790</v>
      </c>
      <c r="D11715" s="9">
        <v>9163060264</v>
      </c>
      <c r="E11715" s="9" t="e">
        <f>INDEX(#REF!:#REF!,MATCH($D11715,#REF!:#REF!,0),MATCH(#REF!,#REF!:#REF!,0))</f>
        <v>#REF!</v>
      </c>
      <c r="F11715" s="9" t="e">
        <f>INDEX(#REF!:#REF!,MATCH($D11715,#REF!:#REF!,0),MATCH(#REF!,#REF!:#REF!,0))</f>
        <v>#REF!</v>
      </c>
    </row>
    <row r="11716" spans="1:6" ht="16.5" x14ac:dyDescent="0.3">
      <c r="A11716" s="9" t="s">
        <v>10609</v>
      </c>
      <c r="B11716" s="9" t="s">
        <v>2149</v>
      </c>
      <c r="C11716" s="10">
        <v>30625</v>
      </c>
      <c r="D11716" s="9">
        <v>6820956614</v>
      </c>
      <c r="E11716" s="9" t="e">
        <f>INDEX(#REF!:#REF!,MATCH($D11716,#REF!:#REF!,0),MATCH(#REF!,#REF!:#REF!,0))</f>
        <v>#REF!</v>
      </c>
      <c r="F11716" s="9" t="e">
        <f>INDEX(#REF!:#REF!,MATCH($D11716,#REF!:#REF!,0),MATCH(#REF!,#REF!:#REF!,0))</f>
        <v>#REF!</v>
      </c>
    </row>
    <row r="11717" spans="1:6" ht="16.5" x14ac:dyDescent="0.3">
      <c r="A11717" s="9" t="s">
        <v>10608</v>
      </c>
      <c r="B11717" s="9" t="s">
        <v>2476</v>
      </c>
      <c r="C11717" s="10">
        <v>30791</v>
      </c>
      <c r="D11717" s="9">
        <v>3932861779</v>
      </c>
      <c r="E11717" s="9" t="e">
        <f>INDEX(#REF!:#REF!,MATCH($D11717,#REF!:#REF!,0),MATCH(#REF!,#REF!:#REF!,0))</f>
        <v>#REF!</v>
      </c>
      <c r="F11717" s="9" t="e">
        <f>INDEX(#REF!:#REF!,MATCH($D11717,#REF!:#REF!,0),MATCH(#REF!,#REF!:#REF!,0))</f>
        <v>#REF!</v>
      </c>
    </row>
    <row r="11718" spans="1:6" ht="16.5" x14ac:dyDescent="0.3">
      <c r="A11718" s="9" t="s">
        <v>10607</v>
      </c>
      <c r="B11718" s="9" t="s">
        <v>2970</v>
      </c>
      <c r="C11718" s="10">
        <v>31654</v>
      </c>
      <c r="D11718" s="9">
        <v>3538909016</v>
      </c>
      <c r="E11718" s="9" t="e">
        <f>INDEX(#REF!:#REF!,MATCH($D11718,#REF!:#REF!,0),MATCH(#REF!,#REF!:#REF!,0))</f>
        <v>#REF!</v>
      </c>
      <c r="F11718" s="9" t="e">
        <f>INDEX(#REF!:#REF!,MATCH($D11718,#REF!:#REF!,0),MATCH(#REF!,#REF!:#REF!,0))</f>
        <v>#REF!</v>
      </c>
    </row>
    <row r="11719" spans="1:6" ht="16.5" x14ac:dyDescent="0.3">
      <c r="A11719" s="9" t="s">
        <v>10606</v>
      </c>
      <c r="B11719" s="9" t="s">
        <v>2647</v>
      </c>
      <c r="C11719" s="10">
        <v>44884</v>
      </c>
      <c r="D11719" s="9">
        <v>4235594176</v>
      </c>
      <c r="E11719" s="9" t="e">
        <f>INDEX(#REF!:#REF!,MATCH($D11719,#REF!:#REF!,0),MATCH(#REF!,#REF!:#REF!,0))</f>
        <v>#REF!</v>
      </c>
      <c r="F11719" s="9" t="e">
        <f>INDEX(#REF!:#REF!,MATCH($D11719,#REF!:#REF!,0),MATCH(#REF!,#REF!:#REF!,0))</f>
        <v>#REF!</v>
      </c>
    </row>
    <row r="11720" spans="1:6" ht="16.5" x14ac:dyDescent="0.3">
      <c r="A11720" s="9" t="s">
        <v>10605</v>
      </c>
      <c r="B11720" s="9" t="s">
        <v>3195</v>
      </c>
      <c r="C11720" s="10">
        <v>48513</v>
      </c>
      <c r="D11720" s="9">
        <v>1549399640</v>
      </c>
      <c r="E11720" s="9" t="e">
        <f>INDEX(#REF!:#REF!,MATCH($D11720,#REF!:#REF!,0),MATCH(#REF!,#REF!:#REF!,0))</f>
        <v>#REF!</v>
      </c>
      <c r="F11720" s="9" t="e">
        <f>INDEX(#REF!:#REF!,MATCH($D11720,#REF!:#REF!,0),MATCH(#REF!,#REF!:#REF!,0))</f>
        <v>#REF!</v>
      </c>
    </row>
    <row r="11721" spans="1:6" ht="16.5" x14ac:dyDescent="0.3">
      <c r="A11721" s="9" t="s">
        <v>10604</v>
      </c>
      <c r="B11721" s="9" t="s">
        <v>2673</v>
      </c>
      <c r="C11721" s="10">
        <v>46790</v>
      </c>
      <c r="D11721" s="9">
        <v>6713405010</v>
      </c>
      <c r="E11721" s="9" t="e">
        <f>INDEX(#REF!:#REF!,MATCH($D11721,#REF!:#REF!,0),MATCH(#REF!,#REF!:#REF!,0))</f>
        <v>#REF!</v>
      </c>
      <c r="F11721" s="9" t="e">
        <f>INDEX(#REF!:#REF!,MATCH($D11721,#REF!:#REF!,0),MATCH(#REF!,#REF!:#REF!,0))</f>
        <v>#REF!</v>
      </c>
    </row>
    <row r="11722" spans="1:6" ht="16.5" x14ac:dyDescent="0.3">
      <c r="A11722" s="9" t="s">
        <v>10603</v>
      </c>
      <c r="B11722" s="9" t="s">
        <v>3357</v>
      </c>
      <c r="C11722" s="10">
        <v>59513</v>
      </c>
      <c r="D11722" s="9">
        <v>549857826</v>
      </c>
      <c r="E11722" s="9" t="e">
        <f>INDEX(#REF!:#REF!,MATCH($D11722,#REF!:#REF!,0),MATCH(#REF!,#REF!:#REF!,0))</f>
        <v>#REF!</v>
      </c>
      <c r="F11722" s="9" t="e">
        <f>INDEX(#REF!:#REF!,MATCH($D11722,#REF!:#REF!,0),MATCH(#REF!,#REF!:#REF!,0))</f>
        <v>#REF!</v>
      </c>
    </row>
    <row r="11723" spans="1:6" ht="16.5" x14ac:dyDescent="0.3">
      <c r="A11723" s="9" t="s">
        <v>10602</v>
      </c>
      <c r="B11723" s="9" t="s">
        <v>2505</v>
      </c>
      <c r="C11723" s="10">
        <v>32552</v>
      </c>
      <c r="D11723" s="9">
        <v>9627071331</v>
      </c>
      <c r="E11723" s="9" t="e">
        <f>INDEX(#REF!:#REF!,MATCH($D11723,#REF!:#REF!,0),MATCH(#REF!,#REF!:#REF!,0))</f>
        <v>#REF!</v>
      </c>
      <c r="F11723" s="9" t="e">
        <f>INDEX(#REF!:#REF!,MATCH($D11723,#REF!:#REF!,0),MATCH(#REF!,#REF!:#REF!,0))</f>
        <v>#REF!</v>
      </c>
    </row>
    <row r="11724" spans="1:6" ht="16.5" x14ac:dyDescent="0.3">
      <c r="A11724" s="9" t="s">
        <v>10601</v>
      </c>
      <c r="B11724" s="9" t="s">
        <v>2453</v>
      </c>
      <c r="C11724" s="10">
        <v>57699</v>
      </c>
      <c r="D11724" s="9">
        <v>8705788102</v>
      </c>
      <c r="E11724" s="9" t="e">
        <f>INDEX(#REF!:#REF!,MATCH($D11724,#REF!:#REF!,0),MATCH(#REF!,#REF!:#REF!,0))</f>
        <v>#REF!</v>
      </c>
      <c r="F11724" s="9" t="e">
        <f>INDEX(#REF!:#REF!,MATCH($D11724,#REF!:#REF!,0),MATCH(#REF!,#REF!:#REF!,0))</f>
        <v>#REF!</v>
      </c>
    </row>
    <row r="11725" spans="1:6" ht="16.5" x14ac:dyDescent="0.3">
      <c r="A11725" s="9" t="s">
        <v>10600</v>
      </c>
      <c r="B11725" s="9" t="s">
        <v>2783</v>
      </c>
      <c r="C11725" s="10">
        <v>40464</v>
      </c>
      <c r="D11725" s="9">
        <v>1990334539</v>
      </c>
      <c r="E11725" s="9" t="e">
        <f>INDEX(#REF!:#REF!,MATCH($D11725,#REF!:#REF!,0),MATCH(#REF!,#REF!:#REF!,0))</f>
        <v>#REF!</v>
      </c>
      <c r="F11725" s="9" t="e">
        <f>INDEX(#REF!:#REF!,MATCH($D11725,#REF!:#REF!,0),MATCH(#REF!,#REF!:#REF!,0))</f>
        <v>#REF!</v>
      </c>
    </row>
    <row r="11726" spans="1:6" ht="16.5" x14ac:dyDescent="0.3">
      <c r="A11726" s="9" t="s">
        <v>10599</v>
      </c>
      <c r="B11726" s="9" t="s">
        <v>2431</v>
      </c>
      <c r="C11726" s="10">
        <v>36867</v>
      </c>
      <c r="D11726" s="9">
        <v>7670936274</v>
      </c>
      <c r="E11726" s="9" t="e">
        <f>INDEX(#REF!:#REF!,MATCH($D11726,#REF!:#REF!,0),MATCH(#REF!,#REF!:#REF!,0))</f>
        <v>#REF!</v>
      </c>
      <c r="F11726" s="9" t="e">
        <f>INDEX(#REF!:#REF!,MATCH($D11726,#REF!:#REF!,0),MATCH(#REF!,#REF!:#REF!,0))</f>
        <v>#REF!</v>
      </c>
    </row>
    <row r="11727" spans="1:6" ht="16.5" x14ac:dyDescent="0.3">
      <c r="A11727" s="9" t="s">
        <v>10598</v>
      </c>
      <c r="B11727" s="9" t="s">
        <v>2860</v>
      </c>
      <c r="C11727" s="10">
        <v>37930</v>
      </c>
      <c r="D11727" s="9">
        <v>6383978705</v>
      </c>
      <c r="E11727" s="9" t="e">
        <f>INDEX(#REF!:#REF!,MATCH($D11727,#REF!:#REF!,0),MATCH(#REF!,#REF!:#REF!,0))</f>
        <v>#REF!</v>
      </c>
      <c r="F11727" s="9" t="e">
        <f>INDEX(#REF!:#REF!,MATCH($D11727,#REF!:#REF!,0),MATCH(#REF!,#REF!:#REF!,0))</f>
        <v>#REF!</v>
      </c>
    </row>
    <row r="11728" spans="1:6" ht="16.5" x14ac:dyDescent="0.3">
      <c r="A11728" s="9" t="s">
        <v>10597</v>
      </c>
      <c r="B11728" s="9" t="s">
        <v>2132</v>
      </c>
      <c r="C11728" s="10">
        <v>33155</v>
      </c>
      <c r="D11728" s="9">
        <v>8302317314</v>
      </c>
      <c r="E11728" s="9" t="e">
        <f>INDEX(#REF!:#REF!,MATCH($D11728,#REF!:#REF!,0),MATCH(#REF!,#REF!:#REF!,0))</f>
        <v>#REF!</v>
      </c>
      <c r="F11728" s="9" t="e">
        <f>INDEX(#REF!:#REF!,MATCH($D11728,#REF!:#REF!,0),MATCH(#REF!,#REF!:#REF!,0))</f>
        <v>#REF!</v>
      </c>
    </row>
    <row r="11729" spans="1:6" ht="16.5" x14ac:dyDescent="0.3">
      <c r="A11729" s="9" t="s">
        <v>10596</v>
      </c>
      <c r="B11729" s="9" t="s">
        <v>1999</v>
      </c>
      <c r="C11729" s="10">
        <v>21496</v>
      </c>
      <c r="D11729" s="9">
        <v>1062607929</v>
      </c>
      <c r="E11729" s="9" t="e">
        <f>INDEX(#REF!:#REF!,MATCH($D11729,#REF!:#REF!,0),MATCH(#REF!,#REF!:#REF!,0))</f>
        <v>#REF!</v>
      </c>
      <c r="F11729" s="9" t="e">
        <f>INDEX(#REF!:#REF!,MATCH($D11729,#REF!:#REF!,0),MATCH(#REF!,#REF!:#REF!,0))</f>
        <v>#REF!</v>
      </c>
    </row>
    <row r="11730" spans="1:6" ht="16.5" x14ac:dyDescent="0.3">
      <c r="A11730" s="9" t="s">
        <v>10595</v>
      </c>
      <c r="B11730" s="9" t="s">
        <v>1963</v>
      </c>
      <c r="C11730" s="10">
        <v>15979</v>
      </c>
      <c r="D11730" s="9">
        <v>2480515559</v>
      </c>
      <c r="E11730" s="9" t="e">
        <f>INDEX(#REF!:#REF!,MATCH($D11730,#REF!:#REF!,0),MATCH(#REF!,#REF!:#REF!,0))</f>
        <v>#REF!</v>
      </c>
      <c r="F11730" s="9" t="e">
        <f>INDEX(#REF!:#REF!,MATCH($D11730,#REF!:#REF!,0),MATCH(#REF!,#REF!:#REF!,0))</f>
        <v>#REF!</v>
      </c>
    </row>
    <row r="11731" spans="1:6" ht="16.5" x14ac:dyDescent="0.3">
      <c r="A11731" s="9" t="s">
        <v>10594</v>
      </c>
      <c r="B11731" s="9" t="s">
        <v>3255</v>
      </c>
      <c r="C11731" s="10">
        <v>45009</v>
      </c>
      <c r="D11731" s="9">
        <v>713650656</v>
      </c>
      <c r="E11731" s="9" t="e">
        <f>INDEX(#REF!:#REF!,MATCH($D11731,#REF!:#REF!,0),MATCH(#REF!,#REF!:#REF!,0))</f>
        <v>#REF!</v>
      </c>
      <c r="F11731" s="9" t="e">
        <f>INDEX(#REF!:#REF!,MATCH($D11731,#REF!:#REF!,0),MATCH(#REF!,#REF!:#REF!,0))</f>
        <v>#REF!</v>
      </c>
    </row>
    <row r="11732" spans="1:6" ht="16.5" x14ac:dyDescent="0.3">
      <c r="A11732" s="9" t="s">
        <v>10593</v>
      </c>
      <c r="B11732" s="9" t="s">
        <v>2539</v>
      </c>
      <c r="C11732" s="10">
        <v>52947</v>
      </c>
      <c r="D11732" s="9">
        <v>7938954179</v>
      </c>
      <c r="E11732" s="9" t="e">
        <f>INDEX(#REF!:#REF!,MATCH($D11732,#REF!:#REF!,0),MATCH(#REF!,#REF!:#REF!,0))</f>
        <v>#REF!</v>
      </c>
      <c r="F11732" s="9" t="e">
        <f>INDEX(#REF!:#REF!,MATCH($D11732,#REF!:#REF!,0),MATCH(#REF!,#REF!:#REF!,0))</f>
        <v>#REF!</v>
      </c>
    </row>
    <row r="11733" spans="1:6" ht="16.5" x14ac:dyDescent="0.3">
      <c r="A11733" s="9" t="s">
        <v>10592</v>
      </c>
      <c r="B11733" s="9" t="s">
        <v>2286</v>
      </c>
      <c r="C11733" s="10">
        <v>38461</v>
      </c>
      <c r="D11733" s="9">
        <v>6322781804</v>
      </c>
      <c r="E11733" s="9" t="e">
        <f>INDEX(#REF!:#REF!,MATCH($D11733,#REF!:#REF!,0),MATCH(#REF!,#REF!:#REF!,0))</f>
        <v>#REF!</v>
      </c>
      <c r="F11733" s="9" t="e">
        <f>INDEX(#REF!:#REF!,MATCH($D11733,#REF!:#REF!,0),MATCH(#REF!,#REF!:#REF!,0))</f>
        <v>#REF!</v>
      </c>
    </row>
    <row r="11734" spans="1:6" ht="16.5" x14ac:dyDescent="0.3">
      <c r="A11734" s="9" t="s">
        <v>10591</v>
      </c>
      <c r="B11734" s="9" t="s">
        <v>3049</v>
      </c>
      <c r="C11734" s="10">
        <v>14391</v>
      </c>
      <c r="D11734" s="9">
        <v>3129526900</v>
      </c>
      <c r="E11734" s="9" t="e">
        <f>INDEX(#REF!:#REF!,MATCH($D11734,#REF!:#REF!,0),MATCH(#REF!,#REF!:#REF!,0))</f>
        <v>#REF!</v>
      </c>
      <c r="F11734" s="9" t="e">
        <f>INDEX(#REF!:#REF!,MATCH($D11734,#REF!:#REF!,0),MATCH(#REF!,#REF!:#REF!,0))</f>
        <v>#REF!</v>
      </c>
    </row>
    <row r="11735" spans="1:6" ht="16.5" x14ac:dyDescent="0.3">
      <c r="A11735" s="9" t="s">
        <v>10590</v>
      </c>
      <c r="B11735" s="9" t="s">
        <v>2727</v>
      </c>
      <c r="C11735" s="10">
        <v>40611</v>
      </c>
      <c r="D11735" s="9">
        <v>4878156686</v>
      </c>
      <c r="E11735" s="9" t="e">
        <f>INDEX(#REF!:#REF!,MATCH($D11735,#REF!:#REF!,0),MATCH(#REF!,#REF!:#REF!,0))</f>
        <v>#REF!</v>
      </c>
      <c r="F11735" s="9" t="e">
        <f>INDEX(#REF!:#REF!,MATCH($D11735,#REF!:#REF!,0),MATCH(#REF!,#REF!:#REF!,0))</f>
        <v>#REF!</v>
      </c>
    </row>
    <row r="11736" spans="1:6" ht="16.5" x14ac:dyDescent="0.3">
      <c r="A11736" s="9" t="s">
        <v>10589</v>
      </c>
      <c r="B11736" s="9" t="s">
        <v>2198</v>
      </c>
      <c r="C11736" s="10">
        <v>41214</v>
      </c>
      <c r="D11736" s="9">
        <v>5637692440</v>
      </c>
      <c r="E11736" s="9" t="e">
        <f>INDEX(#REF!:#REF!,MATCH($D11736,#REF!:#REF!,0),MATCH(#REF!,#REF!:#REF!,0))</f>
        <v>#REF!</v>
      </c>
      <c r="F11736" s="9" t="e">
        <f>INDEX(#REF!:#REF!,MATCH($D11736,#REF!:#REF!,0),MATCH(#REF!,#REF!:#REF!,0))</f>
        <v>#REF!</v>
      </c>
    </row>
    <row r="11737" spans="1:6" ht="16.5" x14ac:dyDescent="0.3">
      <c r="A11737" s="9" t="s">
        <v>10588</v>
      </c>
      <c r="B11737" s="9" t="s">
        <v>2009</v>
      </c>
      <c r="C11737" s="10">
        <v>45791</v>
      </c>
      <c r="D11737" s="9">
        <v>8904404991</v>
      </c>
      <c r="E11737" s="9" t="e">
        <f>INDEX(#REF!:#REF!,MATCH($D11737,#REF!:#REF!,0),MATCH(#REF!,#REF!:#REF!,0))</f>
        <v>#REF!</v>
      </c>
      <c r="F11737" s="9" t="e">
        <f>INDEX(#REF!:#REF!,MATCH($D11737,#REF!:#REF!,0),MATCH(#REF!,#REF!:#REF!,0))</f>
        <v>#REF!</v>
      </c>
    </row>
    <row r="11738" spans="1:6" ht="16.5" x14ac:dyDescent="0.3">
      <c r="A11738" s="9" t="s">
        <v>10587</v>
      </c>
      <c r="B11738" s="9" t="s">
        <v>2140</v>
      </c>
      <c r="C11738" s="10">
        <v>51271</v>
      </c>
      <c r="D11738" s="9">
        <v>4074728869</v>
      </c>
      <c r="E11738" s="9" t="e">
        <f>INDEX(#REF!:#REF!,MATCH($D11738,#REF!:#REF!,0),MATCH(#REF!,#REF!:#REF!,0))</f>
        <v>#REF!</v>
      </c>
      <c r="F11738" s="9" t="e">
        <f>INDEX(#REF!:#REF!,MATCH($D11738,#REF!:#REF!,0),MATCH(#REF!,#REF!:#REF!,0))</f>
        <v>#REF!</v>
      </c>
    </row>
    <row r="11739" spans="1:6" ht="16.5" x14ac:dyDescent="0.3">
      <c r="A11739" s="9" t="s">
        <v>10586</v>
      </c>
      <c r="B11739" s="9" t="s">
        <v>1989</v>
      </c>
      <c r="C11739" s="10">
        <v>43480</v>
      </c>
      <c r="D11739" s="9">
        <v>6988089128</v>
      </c>
      <c r="E11739" s="9" t="e">
        <f>INDEX(#REF!:#REF!,MATCH($D11739,#REF!:#REF!,0),MATCH(#REF!,#REF!:#REF!,0))</f>
        <v>#REF!</v>
      </c>
      <c r="F11739" s="9" t="e">
        <f>INDEX(#REF!:#REF!,MATCH($D11739,#REF!:#REF!,0),MATCH(#REF!,#REF!:#REF!,0))</f>
        <v>#REF!</v>
      </c>
    </row>
    <row r="11740" spans="1:6" ht="16.5" x14ac:dyDescent="0.3">
      <c r="A11740" s="9" t="s">
        <v>10585</v>
      </c>
      <c r="B11740" s="9" t="s">
        <v>2123</v>
      </c>
      <c r="C11740" s="10">
        <v>26422</v>
      </c>
      <c r="D11740" s="9">
        <v>1754740677</v>
      </c>
      <c r="E11740" s="9" t="e">
        <f>INDEX(#REF!:#REF!,MATCH($D11740,#REF!:#REF!,0),MATCH(#REF!,#REF!:#REF!,0))</f>
        <v>#REF!</v>
      </c>
      <c r="F11740" s="9" t="e">
        <f>INDEX(#REF!:#REF!,MATCH($D11740,#REF!:#REF!,0),MATCH(#REF!,#REF!:#REF!,0))</f>
        <v>#REF!</v>
      </c>
    </row>
    <row r="11741" spans="1:6" ht="16.5" x14ac:dyDescent="0.3">
      <c r="A11741" s="9" t="s">
        <v>10584</v>
      </c>
      <c r="B11741" s="9" t="s">
        <v>2129</v>
      </c>
      <c r="C11741" s="10">
        <v>56036</v>
      </c>
      <c r="D11741" s="9">
        <v>8692509450</v>
      </c>
      <c r="E11741" s="9" t="e">
        <f>INDEX(#REF!:#REF!,MATCH($D11741,#REF!:#REF!,0),MATCH(#REF!,#REF!:#REF!,0))</f>
        <v>#REF!</v>
      </c>
      <c r="F11741" s="9" t="e">
        <f>INDEX(#REF!:#REF!,MATCH($D11741,#REF!:#REF!,0),MATCH(#REF!,#REF!:#REF!,0))</f>
        <v>#REF!</v>
      </c>
    </row>
    <row r="11742" spans="1:6" ht="16.5" x14ac:dyDescent="0.3">
      <c r="A11742" s="9" t="s">
        <v>10583</v>
      </c>
      <c r="B11742" s="9" t="s">
        <v>1949</v>
      </c>
      <c r="C11742" s="10">
        <v>20860</v>
      </c>
      <c r="D11742" s="9">
        <v>7236563277</v>
      </c>
      <c r="E11742" s="9" t="e">
        <f>INDEX(#REF!:#REF!,MATCH($D11742,#REF!:#REF!,0),MATCH(#REF!,#REF!:#REF!,0))</f>
        <v>#REF!</v>
      </c>
      <c r="F11742" s="9" t="e">
        <f>INDEX(#REF!:#REF!,MATCH($D11742,#REF!:#REF!,0),MATCH(#REF!,#REF!:#REF!,0))</f>
        <v>#REF!</v>
      </c>
    </row>
    <row r="11743" spans="1:6" ht="16.5" x14ac:dyDescent="0.3">
      <c r="A11743" s="9" t="s">
        <v>10582</v>
      </c>
      <c r="B11743" s="9" t="s">
        <v>2633</v>
      </c>
      <c r="C11743" s="10">
        <v>32800</v>
      </c>
      <c r="D11743" s="9">
        <v>5988565948</v>
      </c>
      <c r="E11743" s="9" t="e">
        <f>INDEX(#REF!:#REF!,MATCH($D11743,#REF!:#REF!,0),MATCH(#REF!,#REF!:#REF!,0))</f>
        <v>#REF!</v>
      </c>
      <c r="F11743" s="9" t="e">
        <f>INDEX(#REF!:#REF!,MATCH($D11743,#REF!:#REF!,0),MATCH(#REF!,#REF!:#REF!,0))</f>
        <v>#REF!</v>
      </c>
    </row>
    <row r="11744" spans="1:6" ht="16.5" x14ac:dyDescent="0.3">
      <c r="A11744" s="9" t="s">
        <v>10581</v>
      </c>
      <c r="B11744" s="9" t="s">
        <v>2110</v>
      </c>
      <c r="C11744" s="10">
        <v>47459</v>
      </c>
      <c r="D11744" s="9">
        <v>6788593582</v>
      </c>
      <c r="E11744" s="9" t="e">
        <f>INDEX(#REF!:#REF!,MATCH($D11744,#REF!:#REF!,0),MATCH(#REF!,#REF!:#REF!,0))</f>
        <v>#REF!</v>
      </c>
      <c r="F11744" s="9" t="e">
        <f>INDEX(#REF!:#REF!,MATCH($D11744,#REF!:#REF!,0),MATCH(#REF!,#REF!:#REF!,0))</f>
        <v>#REF!</v>
      </c>
    </row>
    <row r="11745" spans="1:6" ht="16.5" x14ac:dyDescent="0.3">
      <c r="A11745" s="9" t="s">
        <v>10580</v>
      </c>
      <c r="B11745" s="9" t="s">
        <v>2633</v>
      </c>
      <c r="C11745" s="10">
        <v>49587</v>
      </c>
      <c r="D11745" s="9">
        <v>769312748</v>
      </c>
      <c r="E11745" s="9" t="e">
        <f>INDEX(#REF!:#REF!,MATCH($D11745,#REF!:#REF!,0),MATCH(#REF!,#REF!:#REF!,0))</f>
        <v>#REF!</v>
      </c>
      <c r="F11745" s="9" t="e">
        <f>INDEX(#REF!:#REF!,MATCH($D11745,#REF!:#REF!,0),MATCH(#REF!,#REF!:#REF!,0))</f>
        <v>#REF!</v>
      </c>
    </row>
    <row r="11746" spans="1:6" ht="16.5" x14ac:dyDescent="0.3">
      <c r="A11746" s="9" t="s">
        <v>10579</v>
      </c>
      <c r="B11746" s="9" t="s">
        <v>2158</v>
      </c>
      <c r="C11746" s="10">
        <v>44319</v>
      </c>
      <c r="D11746" s="9">
        <v>797655034</v>
      </c>
      <c r="E11746" s="9" t="e">
        <f>INDEX(#REF!:#REF!,MATCH($D11746,#REF!:#REF!,0),MATCH(#REF!,#REF!:#REF!,0))</f>
        <v>#REF!</v>
      </c>
      <c r="F11746" s="9" t="e">
        <f>INDEX(#REF!:#REF!,MATCH($D11746,#REF!:#REF!,0),MATCH(#REF!,#REF!:#REF!,0))</f>
        <v>#REF!</v>
      </c>
    </row>
    <row r="11747" spans="1:6" ht="16.5" x14ac:dyDescent="0.3">
      <c r="A11747" s="9" t="s">
        <v>10578</v>
      </c>
      <c r="B11747" s="9" t="s">
        <v>1999</v>
      </c>
      <c r="C11747" s="10">
        <v>57428</v>
      </c>
      <c r="D11747" s="9">
        <v>8047841793</v>
      </c>
      <c r="E11747" s="9" t="e">
        <f>INDEX(#REF!:#REF!,MATCH($D11747,#REF!:#REF!,0),MATCH(#REF!,#REF!:#REF!,0))</f>
        <v>#REF!</v>
      </c>
      <c r="F11747" s="9" t="e">
        <f>INDEX(#REF!:#REF!,MATCH($D11747,#REF!:#REF!,0),MATCH(#REF!,#REF!:#REF!,0))</f>
        <v>#REF!</v>
      </c>
    </row>
    <row r="11748" spans="1:6" ht="16.5" x14ac:dyDescent="0.3">
      <c r="A11748" s="9" t="s">
        <v>10577</v>
      </c>
      <c r="B11748" s="9" t="s">
        <v>2048</v>
      </c>
      <c r="C11748" s="10">
        <v>45108</v>
      </c>
      <c r="D11748" s="9">
        <v>4866916575</v>
      </c>
      <c r="E11748" s="9" t="e">
        <f>INDEX(#REF!:#REF!,MATCH($D11748,#REF!:#REF!,0),MATCH(#REF!,#REF!:#REF!,0))</f>
        <v>#REF!</v>
      </c>
      <c r="F11748" s="9" t="e">
        <f>INDEX(#REF!:#REF!,MATCH($D11748,#REF!:#REF!,0),MATCH(#REF!,#REF!:#REF!,0))</f>
        <v>#REF!</v>
      </c>
    </row>
    <row r="11749" spans="1:6" ht="16.5" x14ac:dyDescent="0.3">
      <c r="A11749" s="9" t="s">
        <v>10576</v>
      </c>
      <c r="B11749" s="9" t="s">
        <v>2606</v>
      </c>
      <c r="C11749" s="10">
        <v>28394</v>
      </c>
      <c r="D11749" s="9">
        <v>2575500974</v>
      </c>
      <c r="E11749" s="9" t="e">
        <f>INDEX(#REF!:#REF!,MATCH($D11749,#REF!:#REF!,0),MATCH(#REF!,#REF!:#REF!,0))</f>
        <v>#REF!</v>
      </c>
      <c r="F11749" s="9" t="e">
        <f>INDEX(#REF!:#REF!,MATCH($D11749,#REF!:#REF!,0),MATCH(#REF!,#REF!:#REF!,0))</f>
        <v>#REF!</v>
      </c>
    </row>
    <row r="11750" spans="1:6" ht="16.5" x14ac:dyDescent="0.3">
      <c r="A11750" s="9" t="s">
        <v>10575</v>
      </c>
      <c r="B11750" s="9" t="s">
        <v>3498</v>
      </c>
      <c r="C11750" s="10">
        <v>28199</v>
      </c>
      <c r="D11750" s="9">
        <v>2060025532</v>
      </c>
      <c r="E11750" s="9" t="e">
        <f>INDEX(#REF!:#REF!,MATCH($D11750,#REF!:#REF!,0),MATCH(#REF!,#REF!:#REF!,0))</f>
        <v>#REF!</v>
      </c>
      <c r="F11750" s="9" t="e">
        <f>INDEX(#REF!:#REF!,MATCH($D11750,#REF!:#REF!,0),MATCH(#REF!,#REF!:#REF!,0))</f>
        <v>#REF!</v>
      </c>
    </row>
    <row r="11751" spans="1:6" ht="16.5" x14ac:dyDescent="0.3">
      <c r="A11751" s="9" t="s">
        <v>10574</v>
      </c>
      <c r="B11751" s="9" t="s">
        <v>2183</v>
      </c>
      <c r="C11751" s="10">
        <v>53013</v>
      </c>
      <c r="D11751" s="9">
        <v>5984294621</v>
      </c>
      <c r="E11751" s="9" t="e">
        <f>INDEX(#REF!:#REF!,MATCH($D11751,#REF!:#REF!,0),MATCH(#REF!,#REF!:#REF!,0))</f>
        <v>#REF!</v>
      </c>
      <c r="F11751" s="9" t="e">
        <f>INDEX(#REF!:#REF!,MATCH($D11751,#REF!:#REF!,0),MATCH(#REF!,#REF!:#REF!,0))</f>
        <v>#REF!</v>
      </c>
    </row>
    <row r="11752" spans="1:6" ht="16.5" x14ac:dyDescent="0.3">
      <c r="A11752" s="9" t="s">
        <v>10573</v>
      </c>
      <c r="B11752" s="9" t="s">
        <v>1977</v>
      </c>
      <c r="C11752" s="10">
        <v>42789</v>
      </c>
      <c r="D11752" s="9">
        <v>3545427749</v>
      </c>
      <c r="E11752" s="9" t="e">
        <f>INDEX(#REF!:#REF!,MATCH($D11752,#REF!:#REF!,0),MATCH(#REF!,#REF!:#REF!,0))</f>
        <v>#REF!</v>
      </c>
      <c r="F11752" s="9" t="e">
        <f>INDEX(#REF!:#REF!,MATCH($D11752,#REF!:#REF!,0),MATCH(#REF!,#REF!:#REF!,0))</f>
        <v>#REF!</v>
      </c>
    </row>
    <row r="11753" spans="1:6" ht="16.5" x14ac:dyDescent="0.3">
      <c r="A11753" s="9" t="s">
        <v>10572</v>
      </c>
      <c r="B11753" s="9" t="s">
        <v>2886</v>
      </c>
      <c r="C11753" s="10">
        <v>14347</v>
      </c>
      <c r="D11753" s="9">
        <v>8685064791</v>
      </c>
      <c r="E11753" s="9" t="e">
        <f>INDEX(#REF!:#REF!,MATCH($D11753,#REF!:#REF!,0),MATCH(#REF!,#REF!:#REF!,0))</f>
        <v>#REF!</v>
      </c>
      <c r="F11753" s="9" t="e">
        <f>INDEX(#REF!:#REF!,MATCH($D11753,#REF!:#REF!,0),MATCH(#REF!,#REF!:#REF!,0))</f>
        <v>#REF!</v>
      </c>
    </row>
    <row r="11754" spans="1:6" ht="16.5" x14ac:dyDescent="0.3">
      <c r="A11754" s="9" t="s">
        <v>10571</v>
      </c>
      <c r="B11754" s="9" t="s">
        <v>2153</v>
      </c>
      <c r="C11754" s="10">
        <v>59747</v>
      </c>
      <c r="D11754" s="9">
        <v>8315800957</v>
      </c>
      <c r="E11754" s="9" t="e">
        <f>INDEX(#REF!:#REF!,MATCH($D11754,#REF!:#REF!,0),MATCH(#REF!,#REF!:#REF!,0))</f>
        <v>#REF!</v>
      </c>
      <c r="F11754" s="9" t="e">
        <f>INDEX(#REF!:#REF!,MATCH($D11754,#REF!:#REF!,0),MATCH(#REF!,#REF!:#REF!,0))</f>
        <v>#REF!</v>
      </c>
    </row>
    <row r="11755" spans="1:6" ht="16.5" x14ac:dyDescent="0.3">
      <c r="A11755" s="9" t="s">
        <v>10570</v>
      </c>
      <c r="B11755" s="9" t="s">
        <v>2286</v>
      </c>
      <c r="C11755" s="10">
        <v>14407</v>
      </c>
      <c r="D11755" s="9">
        <v>6734537986</v>
      </c>
      <c r="E11755" s="9" t="e">
        <f>INDEX(#REF!:#REF!,MATCH($D11755,#REF!:#REF!,0),MATCH(#REF!,#REF!:#REF!,0))</f>
        <v>#REF!</v>
      </c>
      <c r="F11755" s="9" t="e">
        <f>INDEX(#REF!:#REF!,MATCH($D11755,#REF!:#REF!,0),MATCH(#REF!,#REF!:#REF!,0))</f>
        <v>#REF!</v>
      </c>
    </row>
    <row r="11756" spans="1:6" ht="16.5" x14ac:dyDescent="0.3">
      <c r="A11756" s="9" t="s">
        <v>10569</v>
      </c>
      <c r="B11756" s="9" t="s">
        <v>1989</v>
      </c>
      <c r="C11756" s="10">
        <v>16762</v>
      </c>
      <c r="D11756" s="9">
        <v>9260254965</v>
      </c>
      <c r="E11756" s="9" t="e">
        <f>INDEX(#REF!:#REF!,MATCH($D11756,#REF!:#REF!,0),MATCH(#REF!,#REF!:#REF!,0))</f>
        <v>#REF!</v>
      </c>
      <c r="F11756" s="9" t="e">
        <f>INDEX(#REF!:#REF!,MATCH($D11756,#REF!:#REF!,0),MATCH(#REF!,#REF!:#REF!,0))</f>
        <v>#REF!</v>
      </c>
    </row>
    <row r="11757" spans="1:6" ht="16.5" x14ac:dyDescent="0.3">
      <c r="A11757" s="9" t="s">
        <v>10568</v>
      </c>
      <c r="B11757" s="9" t="s">
        <v>1995</v>
      </c>
      <c r="C11757" s="10">
        <v>42781</v>
      </c>
      <c r="D11757" s="9">
        <v>5372344725</v>
      </c>
      <c r="E11757" s="9" t="e">
        <f>INDEX(#REF!:#REF!,MATCH($D11757,#REF!:#REF!,0),MATCH(#REF!,#REF!:#REF!,0))</f>
        <v>#REF!</v>
      </c>
      <c r="F11757" s="9" t="e">
        <f>INDEX(#REF!:#REF!,MATCH($D11757,#REF!:#REF!,0),MATCH(#REF!,#REF!:#REF!,0))</f>
        <v>#REF!</v>
      </c>
    </row>
    <row r="11758" spans="1:6" ht="16.5" x14ac:dyDescent="0.3">
      <c r="A11758" s="9" t="s">
        <v>10567</v>
      </c>
      <c r="B11758" s="9" t="s">
        <v>2241</v>
      </c>
      <c r="C11758" s="10">
        <v>59742</v>
      </c>
      <c r="D11758" s="9">
        <v>2298319154</v>
      </c>
      <c r="E11758" s="9" t="e">
        <f>INDEX(#REF!:#REF!,MATCH($D11758,#REF!:#REF!,0),MATCH(#REF!,#REF!:#REF!,0))</f>
        <v>#REF!</v>
      </c>
      <c r="F11758" s="9" t="e">
        <f>INDEX(#REF!:#REF!,MATCH($D11758,#REF!:#REF!,0),MATCH(#REF!,#REF!:#REF!,0))</f>
        <v>#REF!</v>
      </c>
    </row>
    <row r="11759" spans="1:6" ht="16.5" x14ac:dyDescent="0.3">
      <c r="A11759" s="9" t="s">
        <v>10566</v>
      </c>
      <c r="B11759" s="9" t="s">
        <v>2875</v>
      </c>
      <c r="C11759" s="10">
        <v>19932</v>
      </c>
      <c r="D11759" s="9">
        <v>1149008652</v>
      </c>
      <c r="E11759" s="9" t="e">
        <f>INDEX(#REF!:#REF!,MATCH($D11759,#REF!:#REF!,0),MATCH(#REF!,#REF!:#REF!,0))</f>
        <v>#REF!</v>
      </c>
      <c r="F11759" s="9" t="e">
        <f>INDEX(#REF!:#REF!,MATCH($D11759,#REF!:#REF!,0),MATCH(#REF!,#REF!:#REF!,0))</f>
        <v>#REF!</v>
      </c>
    </row>
    <row r="11760" spans="1:6" ht="16.5" x14ac:dyDescent="0.3">
      <c r="A11760" s="9" t="s">
        <v>10565</v>
      </c>
      <c r="B11760" s="9" t="s">
        <v>2662</v>
      </c>
      <c r="C11760" s="10">
        <v>31982</v>
      </c>
      <c r="D11760" s="9">
        <v>4097160079</v>
      </c>
      <c r="E11760" s="9" t="e">
        <f>INDEX(#REF!:#REF!,MATCH($D11760,#REF!:#REF!,0),MATCH(#REF!,#REF!:#REF!,0))</f>
        <v>#REF!</v>
      </c>
      <c r="F11760" s="9" t="e">
        <f>INDEX(#REF!:#REF!,MATCH($D11760,#REF!:#REF!,0),MATCH(#REF!,#REF!:#REF!,0))</f>
        <v>#REF!</v>
      </c>
    </row>
    <row r="11761" spans="1:6" ht="16.5" x14ac:dyDescent="0.3">
      <c r="A11761" s="9" t="s">
        <v>10564</v>
      </c>
      <c r="B11761" s="9" t="s">
        <v>2038</v>
      </c>
      <c r="C11761" s="10">
        <v>26389</v>
      </c>
      <c r="D11761" s="9">
        <v>7098438871</v>
      </c>
      <c r="E11761" s="9" t="e">
        <f>INDEX(#REF!:#REF!,MATCH($D11761,#REF!:#REF!,0),MATCH(#REF!,#REF!:#REF!,0))</f>
        <v>#REF!</v>
      </c>
      <c r="F11761" s="9" t="e">
        <f>INDEX(#REF!:#REF!,MATCH($D11761,#REF!:#REF!,0),MATCH(#REF!,#REF!:#REF!,0))</f>
        <v>#REF!</v>
      </c>
    </row>
    <row r="11762" spans="1:6" ht="16.5" x14ac:dyDescent="0.3">
      <c r="A11762" s="9" t="s">
        <v>10563</v>
      </c>
      <c r="B11762" s="9" t="s">
        <v>3951</v>
      </c>
      <c r="C11762" s="10">
        <v>21148</v>
      </c>
      <c r="D11762" s="9">
        <v>4610039311</v>
      </c>
      <c r="E11762" s="9" t="e">
        <f>INDEX(#REF!:#REF!,MATCH($D11762,#REF!:#REF!,0),MATCH(#REF!,#REF!:#REF!,0))</f>
        <v>#REF!</v>
      </c>
      <c r="F11762" s="9" t="e">
        <f>INDEX(#REF!:#REF!,MATCH($D11762,#REF!:#REF!,0),MATCH(#REF!,#REF!:#REF!,0))</f>
        <v>#REF!</v>
      </c>
    </row>
    <row r="11763" spans="1:6" ht="16.5" x14ac:dyDescent="0.3">
      <c r="A11763" s="9" t="s">
        <v>10562</v>
      </c>
      <c r="B11763" s="9" t="s">
        <v>1947</v>
      </c>
      <c r="C11763" s="10">
        <v>53338</v>
      </c>
      <c r="D11763" s="9">
        <v>4716524892</v>
      </c>
      <c r="E11763" s="9" t="e">
        <f>INDEX(#REF!:#REF!,MATCH($D11763,#REF!:#REF!,0),MATCH(#REF!,#REF!:#REF!,0))</f>
        <v>#REF!</v>
      </c>
      <c r="F11763" s="9" t="e">
        <f>INDEX(#REF!:#REF!,MATCH($D11763,#REF!:#REF!,0),MATCH(#REF!,#REF!:#REF!,0))</f>
        <v>#REF!</v>
      </c>
    </row>
    <row r="11764" spans="1:6" ht="16.5" x14ac:dyDescent="0.3">
      <c r="A11764" s="9" t="s">
        <v>10561</v>
      </c>
      <c r="B11764" s="9" t="s">
        <v>2633</v>
      </c>
      <c r="C11764" s="10">
        <v>56115</v>
      </c>
      <c r="D11764" s="9">
        <v>630160104</v>
      </c>
      <c r="E11764" s="9" t="e">
        <f>INDEX(#REF!:#REF!,MATCH($D11764,#REF!:#REF!,0),MATCH(#REF!,#REF!:#REF!,0))</f>
        <v>#REF!</v>
      </c>
      <c r="F11764" s="9" t="e">
        <f>INDEX(#REF!:#REF!,MATCH($D11764,#REF!:#REF!,0),MATCH(#REF!,#REF!:#REF!,0))</f>
        <v>#REF!</v>
      </c>
    </row>
    <row r="11765" spans="1:6" ht="16.5" x14ac:dyDescent="0.3">
      <c r="A11765" s="9" t="s">
        <v>10560</v>
      </c>
      <c r="B11765" s="9" t="s">
        <v>2087</v>
      </c>
      <c r="C11765" s="10">
        <v>43204</v>
      </c>
      <c r="D11765" s="9">
        <v>4074728869</v>
      </c>
      <c r="E11765" s="9" t="e">
        <f>INDEX(#REF!:#REF!,MATCH($D11765,#REF!:#REF!,0),MATCH(#REF!,#REF!:#REF!,0))</f>
        <v>#REF!</v>
      </c>
      <c r="F11765" s="9" t="e">
        <f>INDEX(#REF!:#REF!,MATCH($D11765,#REF!:#REF!,0),MATCH(#REF!,#REF!:#REF!,0))</f>
        <v>#REF!</v>
      </c>
    </row>
    <row r="11766" spans="1:6" ht="16.5" x14ac:dyDescent="0.3">
      <c r="A11766" s="9" t="s">
        <v>10559</v>
      </c>
      <c r="B11766" s="9" t="s">
        <v>2046</v>
      </c>
      <c r="C11766" s="10">
        <v>32476</v>
      </c>
      <c r="D11766" s="9">
        <v>2083520173</v>
      </c>
      <c r="E11766" s="9" t="e">
        <f>INDEX(#REF!:#REF!,MATCH($D11766,#REF!:#REF!,0),MATCH(#REF!,#REF!:#REF!,0))</f>
        <v>#REF!</v>
      </c>
      <c r="F11766" s="9" t="e">
        <f>INDEX(#REF!:#REF!,MATCH($D11766,#REF!:#REF!,0),MATCH(#REF!,#REF!:#REF!,0))</f>
        <v>#REF!</v>
      </c>
    </row>
    <row r="11767" spans="1:6" ht="16.5" x14ac:dyDescent="0.3">
      <c r="A11767" s="9" t="s">
        <v>10558</v>
      </c>
      <c r="B11767" s="9" t="s">
        <v>3200</v>
      </c>
      <c r="C11767" s="10">
        <v>42826</v>
      </c>
      <c r="D11767" s="9">
        <v>4119729087</v>
      </c>
      <c r="E11767" s="9" t="e">
        <f>INDEX(#REF!:#REF!,MATCH($D11767,#REF!:#REF!,0),MATCH(#REF!,#REF!:#REF!,0))</f>
        <v>#REF!</v>
      </c>
      <c r="F11767" s="9" t="e">
        <f>INDEX(#REF!:#REF!,MATCH($D11767,#REF!:#REF!,0),MATCH(#REF!,#REF!:#REF!,0))</f>
        <v>#REF!</v>
      </c>
    </row>
    <row r="11768" spans="1:6" ht="16.5" x14ac:dyDescent="0.3">
      <c r="A11768" s="9" t="s">
        <v>10557</v>
      </c>
      <c r="B11768" s="9" t="s">
        <v>2204</v>
      </c>
      <c r="C11768" s="10">
        <v>37665</v>
      </c>
      <c r="D11768" s="9">
        <v>1475796307</v>
      </c>
      <c r="E11768" s="9" t="e">
        <f>INDEX(#REF!:#REF!,MATCH($D11768,#REF!:#REF!,0),MATCH(#REF!,#REF!:#REF!,0))</f>
        <v>#REF!</v>
      </c>
      <c r="F11768" s="9" t="e">
        <f>INDEX(#REF!:#REF!,MATCH($D11768,#REF!:#REF!,0),MATCH(#REF!,#REF!:#REF!,0))</f>
        <v>#REF!</v>
      </c>
    </row>
    <row r="11769" spans="1:6" ht="16.5" x14ac:dyDescent="0.3">
      <c r="A11769" s="9" t="s">
        <v>10556</v>
      </c>
      <c r="B11769" s="9" t="s">
        <v>1989</v>
      </c>
      <c r="C11769" s="10">
        <v>16770</v>
      </c>
      <c r="D11769" s="9">
        <v>8249460030</v>
      </c>
      <c r="E11769" s="9" t="e">
        <f>INDEX(#REF!:#REF!,MATCH($D11769,#REF!:#REF!,0),MATCH(#REF!,#REF!:#REF!,0))</f>
        <v>#REF!</v>
      </c>
      <c r="F11769" s="9" t="e">
        <f>INDEX(#REF!:#REF!,MATCH($D11769,#REF!:#REF!,0),MATCH(#REF!,#REF!:#REF!,0))</f>
        <v>#REF!</v>
      </c>
    </row>
    <row r="11770" spans="1:6" ht="16.5" x14ac:dyDescent="0.3">
      <c r="A11770" s="9" t="s">
        <v>10555</v>
      </c>
      <c r="B11770" s="9" t="s">
        <v>2036</v>
      </c>
      <c r="C11770" s="10">
        <v>31892</v>
      </c>
      <c r="D11770" s="9">
        <v>2352201101</v>
      </c>
      <c r="E11770" s="9" t="e">
        <f>INDEX(#REF!:#REF!,MATCH($D11770,#REF!:#REF!,0),MATCH(#REF!,#REF!:#REF!,0))</f>
        <v>#REF!</v>
      </c>
      <c r="F11770" s="9" t="e">
        <f>INDEX(#REF!:#REF!,MATCH($D11770,#REF!:#REF!,0),MATCH(#REF!,#REF!:#REF!,0))</f>
        <v>#REF!</v>
      </c>
    </row>
    <row r="11771" spans="1:6" ht="16.5" x14ac:dyDescent="0.3">
      <c r="A11771" s="9" t="s">
        <v>10554</v>
      </c>
      <c r="B11771" s="9" t="s">
        <v>2371</v>
      </c>
      <c r="C11771" s="10">
        <v>19224</v>
      </c>
      <c r="D11771" s="9">
        <v>4839119791</v>
      </c>
      <c r="E11771" s="9" t="e">
        <f>INDEX(#REF!:#REF!,MATCH($D11771,#REF!:#REF!,0),MATCH(#REF!,#REF!:#REF!,0))</f>
        <v>#REF!</v>
      </c>
      <c r="F11771" s="9" t="e">
        <f>INDEX(#REF!:#REF!,MATCH($D11771,#REF!:#REF!,0),MATCH(#REF!,#REF!:#REF!,0))</f>
        <v>#REF!</v>
      </c>
    </row>
    <row r="11772" spans="1:6" ht="16.5" x14ac:dyDescent="0.3">
      <c r="A11772" s="9" t="s">
        <v>10553</v>
      </c>
      <c r="B11772" s="9" t="s">
        <v>2650</v>
      </c>
      <c r="C11772" s="10">
        <v>29182</v>
      </c>
      <c r="D11772" s="9">
        <v>3996818513</v>
      </c>
      <c r="E11772" s="9" t="e">
        <f>INDEX(#REF!:#REF!,MATCH($D11772,#REF!:#REF!,0),MATCH(#REF!,#REF!:#REF!,0))</f>
        <v>#REF!</v>
      </c>
      <c r="F11772" s="9" t="e">
        <f>INDEX(#REF!:#REF!,MATCH($D11772,#REF!:#REF!,0),MATCH(#REF!,#REF!:#REF!,0))</f>
        <v>#REF!</v>
      </c>
    </row>
    <row r="11773" spans="1:6" ht="16.5" x14ac:dyDescent="0.3">
      <c r="A11773" s="9" t="s">
        <v>10552</v>
      </c>
      <c r="B11773" s="9" t="s">
        <v>3328</v>
      </c>
      <c r="C11773" s="10">
        <v>43856</v>
      </c>
      <c r="D11773" s="9">
        <v>6734537986</v>
      </c>
      <c r="E11773" s="9" t="e">
        <f>INDEX(#REF!:#REF!,MATCH($D11773,#REF!:#REF!,0),MATCH(#REF!,#REF!:#REF!,0))</f>
        <v>#REF!</v>
      </c>
      <c r="F11773" s="9" t="e">
        <f>INDEX(#REF!:#REF!,MATCH($D11773,#REF!:#REF!,0),MATCH(#REF!,#REF!:#REF!,0))</f>
        <v>#REF!</v>
      </c>
    </row>
    <row r="11774" spans="1:6" ht="16.5" x14ac:dyDescent="0.3">
      <c r="A11774" s="9" t="s">
        <v>10551</v>
      </c>
      <c r="B11774" s="9" t="s">
        <v>2228</v>
      </c>
      <c r="C11774" s="10">
        <v>35853</v>
      </c>
      <c r="D11774" s="9">
        <v>6375014751</v>
      </c>
      <c r="E11774" s="9" t="e">
        <f>INDEX(#REF!:#REF!,MATCH($D11774,#REF!:#REF!,0),MATCH(#REF!,#REF!:#REF!,0))</f>
        <v>#REF!</v>
      </c>
      <c r="F11774" s="9" t="e">
        <f>INDEX(#REF!:#REF!,MATCH($D11774,#REF!:#REF!,0),MATCH(#REF!,#REF!:#REF!,0))</f>
        <v>#REF!</v>
      </c>
    </row>
    <row r="11775" spans="1:6" ht="16.5" x14ac:dyDescent="0.3">
      <c r="A11775" s="9" t="s">
        <v>10550</v>
      </c>
      <c r="B11775" s="9" t="s">
        <v>2498</v>
      </c>
      <c r="C11775" s="10">
        <v>10269</v>
      </c>
      <c r="D11775" s="9">
        <v>583595162</v>
      </c>
      <c r="E11775" s="9" t="e">
        <f>INDEX(#REF!:#REF!,MATCH($D11775,#REF!:#REF!,0),MATCH(#REF!,#REF!:#REF!,0))</f>
        <v>#REF!</v>
      </c>
      <c r="F11775" s="9" t="e">
        <f>INDEX(#REF!:#REF!,MATCH($D11775,#REF!:#REF!,0),MATCH(#REF!,#REF!:#REF!,0))</f>
        <v>#REF!</v>
      </c>
    </row>
    <row r="11776" spans="1:6" ht="16.5" x14ac:dyDescent="0.3">
      <c r="A11776" s="9" t="s">
        <v>10549</v>
      </c>
      <c r="B11776" s="9" t="s">
        <v>2759</v>
      </c>
      <c r="C11776" s="10">
        <v>35145</v>
      </c>
      <c r="D11776" s="9">
        <v>6515844751</v>
      </c>
      <c r="E11776" s="9" t="e">
        <f>INDEX(#REF!:#REF!,MATCH($D11776,#REF!:#REF!,0),MATCH(#REF!,#REF!:#REF!,0))</f>
        <v>#REF!</v>
      </c>
      <c r="F11776" s="9" t="e">
        <f>INDEX(#REF!:#REF!,MATCH($D11776,#REF!:#REF!,0),MATCH(#REF!,#REF!:#REF!,0))</f>
        <v>#REF!</v>
      </c>
    </row>
    <row r="11777" spans="1:6" ht="16.5" x14ac:dyDescent="0.3">
      <c r="A11777" s="9" t="s">
        <v>10548</v>
      </c>
      <c r="B11777" s="9" t="s">
        <v>3144</v>
      </c>
      <c r="C11777" s="10">
        <v>36530</v>
      </c>
      <c r="D11777" s="9">
        <v>4323727860</v>
      </c>
      <c r="E11777" s="9" t="e">
        <f>INDEX(#REF!:#REF!,MATCH($D11777,#REF!:#REF!,0),MATCH(#REF!,#REF!:#REF!,0))</f>
        <v>#REF!</v>
      </c>
      <c r="F11777" s="9" t="e">
        <f>INDEX(#REF!:#REF!,MATCH($D11777,#REF!:#REF!,0),MATCH(#REF!,#REF!:#REF!,0))</f>
        <v>#REF!</v>
      </c>
    </row>
    <row r="11778" spans="1:6" ht="16.5" x14ac:dyDescent="0.3">
      <c r="A11778" s="9" t="s">
        <v>10547</v>
      </c>
      <c r="B11778" s="9" t="s">
        <v>3229</v>
      </c>
      <c r="C11778" s="10">
        <v>57091</v>
      </c>
      <c r="D11778" s="9">
        <v>1268934771</v>
      </c>
      <c r="E11778" s="9" t="e">
        <f>INDEX(#REF!:#REF!,MATCH($D11778,#REF!:#REF!,0),MATCH(#REF!,#REF!:#REF!,0))</f>
        <v>#REF!</v>
      </c>
      <c r="F11778" s="9" t="e">
        <f>INDEX(#REF!:#REF!,MATCH($D11778,#REF!:#REF!,0),MATCH(#REF!,#REF!:#REF!,0))</f>
        <v>#REF!</v>
      </c>
    </row>
    <row r="11779" spans="1:6" ht="16.5" x14ac:dyDescent="0.3">
      <c r="A11779" s="9" t="s">
        <v>10546</v>
      </c>
      <c r="B11779" s="9" t="s">
        <v>2503</v>
      </c>
      <c r="C11779" s="10">
        <v>20053</v>
      </c>
      <c r="D11779" s="9">
        <v>9292607561</v>
      </c>
      <c r="E11779" s="9" t="e">
        <f>INDEX(#REF!:#REF!,MATCH($D11779,#REF!:#REF!,0),MATCH(#REF!,#REF!:#REF!,0))</f>
        <v>#REF!</v>
      </c>
      <c r="F11779" s="9" t="e">
        <f>INDEX(#REF!:#REF!,MATCH($D11779,#REF!:#REF!,0),MATCH(#REF!,#REF!:#REF!,0))</f>
        <v>#REF!</v>
      </c>
    </row>
    <row r="11780" spans="1:6" ht="16.5" x14ac:dyDescent="0.3">
      <c r="A11780" s="9" t="s">
        <v>10545</v>
      </c>
      <c r="B11780" s="9" t="s">
        <v>1949</v>
      </c>
      <c r="C11780" s="10">
        <v>51416</v>
      </c>
      <c r="D11780" s="9">
        <v>3217797337</v>
      </c>
      <c r="E11780" s="9" t="e">
        <f>INDEX(#REF!:#REF!,MATCH($D11780,#REF!:#REF!,0),MATCH(#REF!,#REF!:#REF!,0))</f>
        <v>#REF!</v>
      </c>
      <c r="F11780" s="9" t="e">
        <f>INDEX(#REF!:#REF!,MATCH($D11780,#REF!:#REF!,0),MATCH(#REF!,#REF!:#REF!,0))</f>
        <v>#REF!</v>
      </c>
    </row>
    <row r="11781" spans="1:6" ht="16.5" x14ac:dyDescent="0.3">
      <c r="A11781" s="9" t="s">
        <v>10544</v>
      </c>
      <c r="B11781" s="9" t="s">
        <v>2521</v>
      </c>
      <c r="C11781" s="10">
        <v>49822</v>
      </c>
      <c r="D11781" s="9">
        <v>9547713507</v>
      </c>
      <c r="E11781" s="9" t="e">
        <f>INDEX(#REF!:#REF!,MATCH($D11781,#REF!:#REF!,0),MATCH(#REF!,#REF!:#REF!,0))</f>
        <v>#REF!</v>
      </c>
      <c r="F11781" s="9" t="e">
        <f>INDEX(#REF!:#REF!,MATCH($D11781,#REF!:#REF!,0),MATCH(#REF!,#REF!:#REF!,0))</f>
        <v>#REF!</v>
      </c>
    </row>
    <row r="11782" spans="1:6" ht="16.5" x14ac:dyDescent="0.3">
      <c r="A11782" s="9" t="s">
        <v>10543</v>
      </c>
      <c r="B11782" s="9" t="s">
        <v>2793</v>
      </c>
      <c r="C11782" s="10">
        <v>22065</v>
      </c>
      <c r="D11782" s="9">
        <v>3779559293</v>
      </c>
      <c r="E11782" s="9" t="e">
        <f>INDEX(#REF!:#REF!,MATCH($D11782,#REF!:#REF!,0),MATCH(#REF!,#REF!:#REF!,0))</f>
        <v>#REF!</v>
      </c>
      <c r="F11782" s="9" t="e">
        <f>INDEX(#REF!:#REF!,MATCH($D11782,#REF!:#REF!,0),MATCH(#REF!,#REF!:#REF!,0))</f>
        <v>#REF!</v>
      </c>
    </row>
    <row r="11783" spans="1:6" ht="16.5" x14ac:dyDescent="0.3">
      <c r="A11783" s="9" t="s">
        <v>10542</v>
      </c>
      <c r="B11783" s="9" t="s">
        <v>2286</v>
      </c>
      <c r="C11783" s="10">
        <v>25602</v>
      </c>
      <c r="D11783" s="9">
        <v>7769010411</v>
      </c>
      <c r="E11783" s="9" t="e">
        <f>INDEX(#REF!:#REF!,MATCH($D11783,#REF!:#REF!,0),MATCH(#REF!,#REF!:#REF!,0))</f>
        <v>#REF!</v>
      </c>
      <c r="F11783" s="9" t="e">
        <f>INDEX(#REF!:#REF!,MATCH($D11783,#REF!:#REF!,0),MATCH(#REF!,#REF!:#REF!,0))</f>
        <v>#REF!</v>
      </c>
    </row>
    <row r="11784" spans="1:6" ht="16.5" x14ac:dyDescent="0.3">
      <c r="A11784" s="9" t="s">
        <v>10541</v>
      </c>
      <c r="B11784" s="9" t="s">
        <v>2341</v>
      </c>
      <c r="C11784" s="10">
        <v>14757</v>
      </c>
      <c r="D11784" s="9">
        <v>6478891895</v>
      </c>
      <c r="E11784" s="9" t="e">
        <f>INDEX(#REF!:#REF!,MATCH($D11784,#REF!:#REF!,0),MATCH(#REF!,#REF!:#REF!,0))</f>
        <v>#REF!</v>
      </c>
      <c r="F11784" s="9" t="e">
        <f>INDEX(#REF!:#REF!,MATCH($D11784,#REF!:#REF!,0),MATCH(#REF!,#REF!:#REF!,0))</f>
        <v>#REF!</v>
      </c>
    </row>
    <row r="11785" spans="1:6" ht="16.5" x14ac:dyDescent="0.3">
      <c r="A11785" s="9" t="s">
        <v>10540</v>
      </c>
      <c r="B11785" s="9" t="s">
        <v>2431</v>
      </c>
      <c r="C11785" s="10">
        <v>33611</v>
      </c>
      <c r="D11785" s="9">
        <v>4691333258</v>
      </c>
      <c r="E11785" s="9" t="e">
        <f>INDEX(#REF!:#REF!,MATCH($D11785,#REF!:#REF!,0),MATCH(#REF!,#REF!:#REF!,0))</f>
        <v>#REF!</v>
      </c>
      <c r="F11785" s="9" t="e">
        <f>INDEX(#REF!:#REF!,MATCH($D11785,#REF!:#REF!,0),MATCH(#REF!,#REF!:#REF!,0))</f>
        <v>#REF!</v>
      </c>
    </row>
    <row r="11786" spans="1:6" ht="16.5" x14ac:dyDescent="0.3">
      <c r="A11786" s="9" t="s">
        <v>10539</v>
      </c>
      <c r="B11786" s="9" t="s">
        <v>3123</v>
      </c>
      <c r="C11786" s="10">
        <v>30887</v>
      </c>
      <c r="D11786" s="9">
        <v>6776868107</v>
      </c>
      <c r="E11786" s="9" t="e">
        <f>INDEX(#REF!:#REF!,MATCH($D11786,#REF!:#REF!,0),MATCH(#REF!,#REF!:#REF!,0))</f>
        <v>#REF!</v>
      </c>
      <c r="F11786" s="9" t="e">
        <f>INDEX(#REF!:#REF!,MATCH($D11786,#REF!:#REF!,0),MATCH(#REF!,#REF!:#REF!,0))</f>
        <v>#REF!</v>
      </c>
    </row>
    <row r="11787" spans="1:6" ht="16.5" x14ac:dyDescent="0.3">
      <c r="A11787" s="9" t="s">
        <v>10538</v>
      </c>
      <c r="B11787" s="9" t="s">
        <v>3856</v>
      </c>
      <c r="C11787" s="10">
        <v>45662</v>
      </c>
      <c r="D11787" s="9">
        <v>4823073274</v>
      </c>
      <c r="E11787" s="9" t="e">
        <f>INDEX(#REF!:#REF!,MATCH($D11787,#REF!:#REF!,0),MATCH(#REF!,#REF!:#REF!,0))</f>
        <v>#REF!</v>
      </c>
      <c r="F11787" s="9" t="e">
        <f>INDEX(#REF!:#REF!,MATCH($D11787,#REF!:#REF!,0),MATCH(#REF!,#REF!:#REF!,0))</f>
        <v>#REF!</v>
      </c>
    </row>
    <row r="11788" spans="1:6" ht="16.5" x14ac:dyDescent="0.3">
      <c r="A11788" s="9" t="s">
        <v>10537</v>
      </c>
      <c r="B11788" s="9" t="s">
        <v>3800</v>
      </c>
      <c r="C11788" s="10">
        <v>28831</v>
      </c>
      <c r="D11788" s="9">
        <v>6000780338</v>
      </c>
      <c r="E11788" s="9" t="e">
        <f>INDEX(#REF!:#REF!,MATCH($D11788,#REF!:#REF!,0),MATCH(#REF!,#REF!:#REF!,0))</f>
        <v>#REF!</v>
      </c>
      <c r="F11788" s="9" t="e">
        <f>INDEX(#REF!:#REF!,MATCH($D11788,#REF!:#REF!,0),MATCH(#REF!,#REF!:#REF!,0))</f>
        <v>#REF!</v>
      </c>
    </row>
    <row r="11789" spans="1:6" ht="16.5" x14ac:dyDescent="0.3">
      <c r="A11789" s="9" t="s">
        <v>10536</v>
      </c>
      <c r="B11789" s="9" t="s">
        <v>2815</v>
      </c>
      <c r="C11789" s="10">
        <v>39991</v>
      </c>
      <c r="D11789" s="9">
        <v>9013891098</v>
      </c>
      <c r="E11789" s="9" t="e">
        <f>INDEX(#REF!:#REF!,MATCH($D11789,#REF!:#REF!,0),MATCH(#REF!,#REF!:#REF!,0))</f>
        <v>#REF!</v>
      </c>
      <c r="F11789" s="9" t="e">
        <f>INDEX(#REF!:#REF!,MATCH($D11789,#REF!:#REF!,0),MATCH(#REF!,#REF!:#REF!,0))</f>
        <v>#REF!</v>
      </c>
    </row>
    <row r="11790" spans="1:6" ht="16.5" x14ac:dyDescent="0.3">
      <c r="A11790" s="9" t="s">
        <v>10535</v>
      </c>
      <c r="B11790" s="9" t="s">
        <v>1957</v>
      </c>
      <c r="C11790" s="10">
        <v>17463</v>
      </c>
      <c r="D11790" s="9">
        <v>5209112160</v>
      </c>
      <c r="E11790" s="9" t="e">
        <f>INDEX(#REF!:#REF!,MATCH($D11790,#REF!:#REF!,0),MATCH(#REF!,#REF!:#REF!,0))</f>
        <v>#REF!</v>
      </c>
      <c r="F11790" s="9" t="e">
        <f>INDEX(#REF!:#REF!,MATCH($D11790,#REF!:#REF!,0),MATCH(#REF!,#REF!:#REF!,0))</f>
        <v>#REF!</v>
      </c>
    </row>
    <row r="11791" spans="1:6" ht="16.5" x14ac:dyDescent="0.3">
      <c r="A11791" s="9" t="s">
        <v>10534</v>
      </c>
      <c r="B11791" s="9" t="s">
        <v>2044</v>
      </c>
      <c r="C11791" s="10">
        <v>58149</v>
      </c>
      <c r="D11791" s="9">
        <v>5907724676</v>
      </c>
      <c r="E11791" s="9" t="e">
        <f>INDEX(#REF!:#REF!,MATCH($D11791,#REF!:#REF!,0),MATCH(#REF!,#REF!:#REF!,0))</f>
        <v>#REF!</v>
      </c>
      <c r="F11791" s="9" t="e">
        <f>INDEX(#REF!:#REF!,MATCH($D11791,#REF!:#REF!,0),MATCH(#REF!,#REF!:#REF!,0))</f>
        <v>#REF!</v>
      </c>
    </row>
    <row r="11792" spans="1:6" ht="16.5" x14ac:dyDescent="0.3">
      <c r="A11792" s="9" t="s">
        <v>10533</v>
      </c>
      <c r="B11792" s="9" t="s">
        <v>2793</v>
      </c>
      <c r="C11792" s="10">
        <v>40163</v>
      </c>
      <c r="D11792" s="9">
        <v>3269054114</v>
      </c>
      <c r="E11792" s="9" t="e">
        <f>INDEX(#REF!:#REF!,MATCH($D11792,#REF!:#REF!,0),MATCH(#REF!,#REF!:#REF!,0))</f>
        <v>#REF!</v>
      </c>
      <c r="F11792" s="9" t="e">
        <f>INDEX(#REF!:#REF!,MATCH($D11792,#REF!:#REF!,0),MATCH(#REF!,#REF!:#REF!,0))</f>
        <v>#REF!</v>
      </c>
    </row>
    <row r="11793" spans="1:6" ht="16.5" x14ac:dyDescent="0.3">
      <c r="A11793" s="9" t="s">
        <v>10532</v>
      </c>
      <c r="B11793" s="9" t="s">
        <v>2424</v>
      </c>
      <c r="C11793" s="10">
        <v>36129</v>
      </c>
      <c r="D11793" s="9">
        <v>2053848936</v>
      </c>
      <c r="E11793" s="9" t="e">
        <f>INDEX(#REF!:#REF!,MATCH($D11793,#REF!:#REF!,0),MATCH(#REF!,#REF!:#REF!,0))</f>
        <v>#REF!</v>
      </c>
      <c r="F11793" s="9" t="e">
        <f>INDEX(#REF!:#REF!,MATCH($D11793,#REF!:#REF!,0),MATCH(#REF!,#REF!:#REF!,0))</f>
        <v>#REF!</v>
      </c>
    </row>
    <row r="11794" spans="1:6" ht="16.5" x14ac:dyDescent="0.3">
      <c r="A11794" s="9" t="s">
        <v>10531</v>
      </c>
      <c r="B11794" s="9" t="s">
        <v>2584</v>
      </c>
      <c r="C11794" s="10">
        <v>26603</v>
      </c>
      <c r="D11794" s="9">
        <v>4085082426</v>
      </c>
      <c r="E11794" s="9" t="e">
        <f>INDEX(#REF!:#REF!,MATCH($D11794,#REF!:#REF!,0),MATCH(#REF!,#REF!:#REF!,0))</f>
        <v>#REF!</v>
      </c>
      <c r="F11794" s="9" t="e">
        <f>INDEX(#REF!:#REF!,MATCH($D11794,#REF!:#REF!,0),MATCH(#REF!,#REF!:#REF!,0))</f>
        <v>#REF!</v>
      </c>
    </row>
    <row r="11795" spans="1:6" ht="16.5" x14ac:dyDescent="0.3">
      <c r="A11795" s="9" t="s">
        <v>10530</v>
      </c>
      <c r="B11795" s="9" t="s">
        <v>2260</v>
      </c>
      <c r="C11795" s="10">
        <v>55701</v>
      </c>
      <c r="D11795" s="9">
        <v>9963057691</v>
      </c>
      <c r="E11795" s="9" t="e">
        <f>INDEX(#REF!:#REF!,MATCH($D11795,#REF!:#REF!,0),MATCH(#REF!,#REF!:#REF!,0))</f>
        <v>#REF!</v>
      </c>
      <c r="F11795" s="9" t="e">
        <f>INDEX(#REF!:#REF!,MATCH($D11795,#REF!:#REF!,0),MATCH(#REF!,#REF!:#REF!,0))</f>
        <v>#REF!</v>
      </c>
    </row>
    <row r="11796" spans="1:6" ht="16.5" x14ac:dyDescent="0.3">
      <c r="A11796" s="9" t="s">
        <v>10529</v>
      </c>
      <c r="B11796" s="9" t="s">
        <v>3098</v>
      </c>
      <c r="C11796" s="10">
        <v>27766</v>
      </c>
      <c r="D11796" s="9">
        <v>6358114417</v>
      </c>
      <c r="E11796" s="9" t="e">
        <f>INDEX(#REF!:#REF!,MATCH($D11796,#REF!:#REF!,0),MATCH(#REF!,#REF!:#REF!,0))</f>
        <v>#REF!</v>
      </c>
      <c r="F11796" s="9" t="e">
        <f>INDEX(#REF!:#REF!,MATCH($D11796,#REF!:#REF!,0),MATCH(#REF!,#REF!:#REF!,0))</f>
        <v>#REF!</v>
      </c>
    </row>
    <row r="11797" spans="1:6" ht="16.5" x14ac:dyDescent="0.3">
      <c r="A11797" s="9" t="s">
        <v>10528</v>
      </c>
      <c r="B11797" s="9" t="s">
        <v>1993</v>
      </c>
      <c r="C11797" s="10">
        <v>48192</v>
      </c>
      <c r="D11797" s="9">
        <v>3670950885</v>
      </c>
      <c r="E11797" s="9" t="e">
        <f>INDEX(#REF!:#REF!,MATCH($D11797,#REF!:#REF!,0),MATCH(#REF!,#REF!:#REF!,0))</f>
        <v>#REF!</v>
      </c>
      <c r="F11797" s="9" t="e">
        <f>INDEX(#REF!:#REF!,MATCH($D11797,#REF!:#REF!,0),MATCH(#REF!,#REF!:#REF!,0))</f>
        <v>#REF!</v>
      </c>
    </row>
    <row r="11798" spans="1:6" ht="16.5" x14ac:dyDescent="0.3">
      <c r="A11798" s="9" t="s">
        <v>10527</v>
      </c>
      <c r="B11798" s="9" t="s">
        <v>1989</v>
      </c>
      <c r="C11798" s="10">
        <v>31215</v>
      </c>
      <c r="D11798" s="9">
        <v>3996818513</v>
      </c>
      <c r="E11798" s="9" t="e">
        <f>INDEX(#REF!:#REF!,MATCH($D11798,#REF!:#REF!,0),MATCH(#REF!,#REF!:#REF!,0))</f>
        <v>#REF!</v>
      </c>
      <c r="F11798" s="9" t="e">
        <f>INDEX(#REF!:#REF!,MATCH($D11798,#REF!:#REF!,0),MATCH(#REF!,#REF!:#REF!,0))</f>
        <v>#REF!</v>
      </c>
    </row>
    <row r="11799" spans="1:6" ht="16.5" x14ac:dyDescent="0.3">
      <c r="A11799" s="9" t="s">
        <v>10526</v>
      </c>
      <c r="B11799" s="9" t="s">
        <v>2105</v>
      </c>
      <c r="C11799" s="10">
        <v>42446</v>
      </c>
      <c r="D11799" s="9">
        <v>9238967105</v>
      </c>
      <c r="E11799" s="9" t="e">
        <f>INDEX(#REF!:#REF!,MATCH($D11799,#REF!:#REF!,0),MATCH(#REF!,#REF!:#REF!,0))</f>
        <v>#REF!</v>
      </c>
      <c r="F11799" s="9" t="e">
        <f>INDEX(#REF!:#REF!,MATCH($D11799,#REF!:#REF!,0),MATCH(#REF!,#REF!:#REF!,0))</f>
        <v>#REF!</v>
      </c>
    </row>
    <row r="11800" spans="1:6" ht="16.5" x14ac:dyDescent="0.3">
      <c r="A11800" s="9" t="s">
        <v>10525</v>
      </c>
      <c r="B11800" s="9" t="s">
        <v>3168</v>
      </c>
      <c r="C11800" s="10">
        <v>24869</v>
      </c>
      <c r="D11800" s="9">
        <v>1718344562</v>
      </c>
      <c r="E11800" s="9" t="e">
        <f>INDEX(#REF!:#REF!,MATCH($D11800,#REF!:#REF!,0),MATCH(#REF!,#REF!:#REF!,0))</f>
        <v>#REF!</v>
      </c>
      <c r="F11800" s="9" t="e">
        <f>INDEX(#REF!:#REF!,MATCH($D11800,#REF!:#REF!,0),MATCH(#REF!,#REF!:#REF!,0))</f>
        <v>#REF!</v>
      </c>
    </row>
    <row r="11801" spans="1:6" ht="16.5" x14ac:dyDescent="0.3">
      <c r="A11801" s="9" t="s">
        <v>10524</v>
      </c>
      <c r="B11801" s="9" t="s">
        <v>2753</v>
      </c>
      <c r="C11801" s="10">
        <v>22203</v>
      </c>
      <c r="D11801" s="9">
        <v>5792300712</v>
      </c>
      <c r="E11801" s="9" t="e">
        <f>INDEX(#REF!:#REF!,MATCH($D11801,#REF!:#REF!,0),MATCH(#REF!,#REF!:#REF!,0))</f>
        <v>#REF!</v>
      </c>
      <c r="F11801" s="9" t="e">
        <f>INDEX(#REF!:#REF!,MATCH($D11801,#REF!:#REF!,0),MATCH(#REF!,#REF!:#REF!,0))</f>
        <v>#REF!</v>
      </c>
    </row>
    <row r="11802" spans="1:6" ht="16.5" x14ac:dyDescent="0.3">
      <c r="A11802" s="9" t="s">
        <v>10523</v>
      </c>
      <c r="B11802" s="9" t="s">
        <v>2881</v>
      </c>
      <c r="C11802" s="10">
        <v>20497</v>
      </c>
      <c r="D11802" s="9">
        <v>9340547551</v>
      </c>
      <c r="E11802" s="9" t="e">
        <f>INDEX(#REF!:#REF!,MATCH($D11802,#REF!:#REF!,0),MATCH(#REF!,#REF!:#REF!,0))</f>
        <v>#REF!</v>
      </c>
      <c r="F11802" s="9" t="e">
        <f>INDEX(#REF!:#REF!,MATCH($D11802,#REF!:#REF!,0),MATCH(#REF!,#REF!:#REF!,0))</f>
        <v>#REF!</v>
      </c>
    </row>
    <row r="11803" spans="1:6" ht="16.5" x14ac:dyDescent="0.3">
      <c r="A11803" s="9" t="s">
        <v>10522</v>
      </c>
      <c r="B11803" s="9" t="s">
        <v>2541</v>
      </c>
      <c r="C11803" s="10">
        <v>46241</v>
      </c>
      <c r="D11803" s="9">
        <v>9965847037</v>
      </c>
      <c r="E11803" s="9" t="e">
        <f>INDEX(#REF!:#REF!,MATCH($D11803,#REF!:#REF!,0),MATCH(#REF!,#REF!:#REF!,0))</f>
        <v>#REF!</v>
      </c>
      <c r="F11803" s="9" t="e">
        <f>INDEX(#REF!:#REF!,MATCH($D11803,#REF!:#REF!,0),MATCH(#REF!,#REF!:#REF!,0))</f>
        <v>#REF!</v>
      </c>
    </row>
    <row r="11804" spans="1:6" ht="16.5" x14ac:dyDescent="0.3">
      <c r="A11804" s="9" t="s">
        <v>10521</v>
      </c>
      <c r="B11804" s="9" t="s">
        <v>3617</v>
      </c>
      <c r="C11804" s="10">
        <v>44316</v>
      </c>
      <c r="D11804" s="9">
        <v>2551917727</v>
      </c>
      <c r="E11804" s="9" t="e">
        <f>INDEX(#REF!:#REF!,MATCH($D11804,#REF!:#REF!,0),MATCH(#REF!,#REF!:#REF!,0))</f>
        <v>#REF!</v>
      </c>
      <c r="F11804" s="9" t="e">
        <f>INDEX(#REF!:#REF!,MATCH($D11804,#REF!:#REF!,0),MATCH(#REF!,#REF!:#REF!,0))</f>
        <v>#REF!</v>
      </c>
    </row>
    <row r="11805" spans="1:6" ht="16.5" x14ac:dyDescent="0.3">
      <c r="A11805" s="9" t="s">
        <v>10520</v>
      </c>
      <c r="B11805" s="9" t="s">
        <v>2017</v>
      </c>
      <c r="C11805" s="10">
        <v>59700</v>
      </c>
      <c r="D11805" s="9">
        <v>7180110256</v>
      </c>
      <c r="E11805" s="9" t="e">
        <f>INDEX(#REF!:#REF!,MATCH($D11805,#REF!:#REF!,0),MATCH(#REF!,#REF!:#REF!,0))</f>
        <v>#REF!</v>
      </c>
      <c r="F11805" s="9" t="e">
        <f>INDEX(#REF!:#REF!,MATCH($D11805,#REF!:#REF!,0),MATCH(#REF!,#REF!:#REF!,0))</f>
        <v>#REF!</v>
      </c>
    </row>
    <row r="11806" spans="1:6" ht="16.5" x14ac:dyDescent="0.3">
      <c r="A11806" s="9" t="s">
        <v>10519</v>
      </c>
      <c r="B11806" s="9" t="s">
        <v>2250</v>
      </c>
      <c r="C11806" s="10">
        <v>26109</v>
      </c>
      <c r="D11806" s="9">
        <v>2497321256</v>
      </c>
      <c r="E11806" s="9" t="e">
        <f>INDEX(#REF!:#REF!,MATCH($D11806,#REF!:#REF!,0),MATCH(#REF!,#REF!:#REF!,0))</f>
        <v>#REF!</v>
      </c>
      <c r="F11806" s="9" t="e">
        <f>INDEX(#REF!:#REF!,MATCH($D11806,#REF!:#REF!,0),MATCH(#REF!,#REF!:#REF!,0))</f>
        <v>#REF!</v>
      </c>
    </row>
    <row r="11807" spans="1:6" ht="16.5" x14ac:dyDescent="0.3">
      <c r="A11807" s="9" t="s">
        <v>10518</v>
      </c>
      <c r="B11807" s="9" t="s">
        <v>3195</v>
      </c>
      <c r="C11807" s="10">
        <v>41966</v>
      </c>
      <c r="D11807" s="9">
        <v>8694120054</v>
      </c>
      <c r="E11807" s="9" t="e">
        <f>INDEX(#REF!:#REF!,MATCH($D11807,#REF!:#REF!,0),MATCH(#REF!,#REF!:#REF!,0))</f>
        <v>#REF!</v>
      </c>
      <c r="F11807" s="9" t="e">
        <f>INDEX(#REF!:#REF!,MATCH($D11807,#REF!:#REF!,0),MATCH(#REF!,#REF!:#REF!,0))</f>
        <v>#REF!</v>
      </c>
    </row>
    <row r="11808" spans="1:6" ht="16.5" x14ac:dyDescent="0.3">
      <c r="A11808" s="9" t="s">
        <v>10517</v>
      </c>
      <c r="B11808" s="9" t="s">
        <v>2232</v>
      </c>
      <c r="C11808" s="10">
        <v>55501</v>
      </c>
      <c r="D11808" s="9">
        <v>1841759848</v>
      </c>
      <c r="E11808" s="9" t="e">
        <f>INDEX(#REF!:#REF!,MATCH($D11808,#REF!:#REF!,0),MATCH(#REF!,#REF!:#REF!,0))</f>
        <v>#REF!</v>
      </c>
      <c r="F11808" s="9" t="e">
        <f>INDEX(#REF!:#REF!,MATCH($D11808,#REF!:#REF!,0),MATCH(#REF!,#REF!:#REF!,0))</f>
        <v>#REF!</v>
      </c>
    </row>
    <row r="11809" spans="1:6" ht="16.5" x14ac:dyDescent="0.3">
      <c r="A11809" s="9" t="s">
        <v>10516</v>
      </c>
      <c r="B11809" s="9" t="s">
        <v>3841</v>
      </c>
      <c r="C11809" s="10">
        <v>18363</v>
      </c>
      <c r="D11809" s="9">
        <v>1079691642</v>
      </c>
      <c r="E11809" s="9" t="e">
        <f>INDEX(#REF!:#REF!,MATCH($D11809,#REF!:#REF!,0),MATCH(#REF!,#REF!:#REF!,0))</f>
        <v>#REF!</v>
      </c>
      <c r="F11809" s="9" t="e">
        <f>INDEX(#REF!:#REF!,MATCH($D11809,#REF!:#REF!,0),MATCH(#REF!,#REF!:#REF!,0))</f>
        <v>#REF!</v>
      </c>
    </row>
    <row r="11810" spans="1:6" ht="16.5" x14ac:dyDescent="0.3">
      <c r="A11810" s="9" t="s">
        <v>10515</v>
      </c>
      <c r="B11810" s="9" t="s">
        <v>2669</v>
      </c>
      <c r="C11810" s="10">
        <v>34018</v>
      </c>
      <c r="D11810" s="9">
        <v>713650656</v>
      </c>
      <c r="E11810" s="9" t="e">
        <f>INDEX(#REF!:#REF!,MATCH($D11810,#REF!:#REF!,0),MATCH(#REF!,#REF!:#REF!,0))</f>
        <v>#REF!</v>
      </c>
      <c r="F11810" s="9" t="e">
        <f>INDEX(#REF!:#REF!,MATCH($D11810,#REF!:#REF!,0),MATCH(#REF!,#REF!:#REF!,0))</f>
        <v>#REF!</v>
      </c>
    </row>
    <row r="11811" spans="1:6" ht="16.5" x14ac:dyDescent="0.3">
      <c r="A11811" s="9" t="s">
        <v>10514</v>
      </c>
      <c r="B11811" s="9" t="s">
        <v>2921</v>
      </c>
      <c r="C11811" s="10">
        <v>43446</v>
      </c>
      <c r="D11811" s="9">
        <v>7760701055</v>
      </c>
      <c r="E11811" s="9" t="e">
        <f>INDEX(#REF!:#REF!,MATCH($D11811,#REF!:#REF!,0),MATCH(#REF!,#REF!:#REF!,0))</f>
        <v>#REF!</v>
      </c>
      <c r="F11811" s="9" t="e">
        <f>INDEX(#REF!:#REF!,MATCH($D11811,#REF!:#REF!,0),MATCH(#REF!,#REF!:#REF!,0))</f>
        <v>#REF!</v>
      </c>
    </row>
    <row r="11812" spans="1:6" ht="16.5" x14ac:dyDescent="0.3">
      <c r="A11812" s="9" t="s">
        <v>10513</v>
      </c>
      <c r="B11812" s="9" t="s">
        <v>2067</v>
      </c>
      <c r="C11812" s="10">
        <v>51334</v>
      </c>
      <c r="D11812" s="9">
        <v>5347887761</v>
      </c>
      <c r="E11812" s="9" t="e">
        <f>INDEX(#REF!:#REF!,MATCH($D11812,#REF!:#REF!,0),MATCH(#REF!,#REF!:#REF!,0))</f>
        <v>#REF!</v>
      </c>
      <c r="F11812" s="9" t="e">
        <f>INDEX(#REF!:#REF!,MATCH($D11812,#REF!:#REF!,0),MATCH(#REF!,#REF!:#REF!,0))</f>
        <v>#REF!</v>
      </c>
    </row>
    <row r="11813" spans="1:6" ht="16.5" x14ac:dyDescent="0.3">
      <c r="A11813" s="9" t="s">
        <v>10512</v>
      </c>
      <c r="B11813" s="9" t="s">
        <v>3177</v>
      </c>
      <c r="C11813" s="10">
        <v>32425</v>
      </c>
      <c r="D11813" s="9">
        <v>5974179625</v>
      </c>
      <c r="E11813" s="9" t="e">
        <f>INDEX(#REF!:#REF!,MATCH($D11813,#REF!:#REF!,0),MATCH(#REF!,#REF!:#REF!,0))</f>
        <v>#REF!</v>
      </c>
      <c r="F11813" s="9" t="e">
        <f>INDEX(#REF!:#REF!,MATCH($D11813,#REF!:#REF!,0),MATCH(#REF!,#REF!:#REF!,0))</f>
        <v>#REF!</v>
      </c>
    </row>
    <row r="11814" spans="1:6" ht="16.5" x14ac:dyDescent="0.3">
      <c r="A11814" s="9" t="s">
        <v>10511</v>
      </c>
      <c r="B11814" s="9" t="s">
        <v>3168</v>
      </c>
      <c r="C11814" s="10">
        <v>26344</v>
      </c>
      <c r="D11814" s="9">
        <v>7688943361</v>
      </c>
      <c r="E11814" s="9" t="e">
        <f>INDEX(#REF!:#REF!,MATCH($D11814,#REF!:#REF!,0),MATCH(#REF!,#REF!:#REF!,0))</f>
        <v>#REF!</v>
      </c>
      <c r="F11814" s="9" t="e">
        <f>INDEX(#REF!:#REF!,MATCH($D11814,#REF!:#REF!,0),MATCH(#REF!,#REF!:#REF!,0))</f>
        <v>#REF!</v>
      </c>
    </row>
    <row r="11815" spans="1:6" ht="16.5" x14ac:dyDescent="0.3">
      <c r="A11815" s="9" t="s">
        <v>10510</v>
      </c>
      <c r="B11815" s="9" t="s">
        <v>1975</v>
      </c>
      <c r="C11815" s="10">
        <v>51163</v>
      </c>
      <c r="D11815" s="9">
        <v>4398950745</v>
      </c>
      <c r="E11815" s="9" t="e">
        <f>INDEX(#REF!:#REF!,MATCH($D11815,#REF!:#REF!,0),MATCH(#REF!,#REF!:#REF!,0))</f>
        <v>#REF!</v>
      </c>
      <c r="F11815" s="9" t="e">
        <f>INDEX(#REF!:#REF!,MATCH($D11815,#REF!:#REF!,0),MATCH(#REF!,#REF!:#REF!,0))</f>
        <v>#REF!</v>
      </c>
    </row>
    <row r="11816" spans="1:6" ht="16.5" x14ac:dyDescent="0.3">
      <c r="A11816" s="9" t="s">
        <v>10509</v>
      </c>
      <c r="B11816" s="9" t="s">
        <v>2025</v>
      </c>
      <c r="C11816" s="10">
        <v>14323</v>
      </c>
      <c r="D11816" s="9">
        <v>197180590</v>
      </c>
      <c r="E11816" s="9" t="e">
        <f>INDEX(#REF!:#REF!,MATCH($D11816,#REF!:#REF!,0),MATCH(#REF!,#REF!:#REF!,0))</f>
        <v>#REF!</v>
      </c>
      <c r="F11816" s="9" t="e">
        <f>INDEX(#REF!:#REF!,MATCH($D11816,#REF!:#REF!,0),MATCH(#REF!,#REF!:#REF!,0))</f>
        <v>#REF!</v>
      </c>
    </row>
    <row r="11817" spans="1:6" ht="16.5" x14ac:dyDescent="0.3">
      <c r="A11817" s="9" t="s">
        <v>10508</v>
      </c>
      <c r="B11817" s="9" t="s">
        <v>2935</v>
      </c>
      <c r="C11817" s="10">
        <v>47266</v>
      </c>
      <c r="D11817" s="9">
        <v>2792499575</v>
      </c>
      <c r="E11817" s="9" t="e">
        <f>INDEX(#REF!:#REF!,MATCH($D11817,#REF!:#REF!,0),MATCH(#REF!,#REF!:#REF!,0))</f>
        <v>#REF!</v>
      </c>
      <c r="F11817" s="9" t="e">
        <f>INDEX(#REF!:#REF!,MATCH($D11817,#REF!:#REF!,0),MATCH(#REF!,#REF!:#REF!,0))</f>
        <v>#REF!</v>
      </c>
    </row>
    <row r="11818" spans="1:6" ht="16.5" x14ac:dyDescent="0.3">
      <c r="A11818" s="9" t="s">
        <v>10507</v>
      </c>
      <c r="B11818" s="9" t="s">
        <v>3151</v>
      </c>
      <c r="C11818" s="10">
        <v>36045</v>
      </c>
      <c r="D11818" s="9">
        <v>7885796000</v>
      </c>
      <c r="E11818" s="9" t="e">
        <f>INDEX(#REF!:#REF!,MATCH($D11818,#REF!:#REF!,0),MATCH(#REF!,#REF!:#REF!,0))</f>
        <v>#REF!</v>
      </c>
      <c r="F11818" s="9" t="e">
        <f>INDEX(#REF!:#REF!,MATCH($D11818,#REF!:#REF!,0),MATCH(#REF!,#REF!:#REF!,0))</f>
        <v>#REF!</v>
      </c>
    </row>
    <row r="11819" spans="1:6" ht="16.5" x14ac:dyDescent="0.3">
      <c r="A11819" s="9" t="s">
        <v>10506</v>
      </c>
      <c r="B11819" s="9" t="s">
        <v>2860</v>
      </c>
      <c r="C11819" s="10">
        <v>42440</v>
      </c>
      <c r="D11819" s="9">
        <v>9104569016</v>
      </c>
      <c r="E11819" s="9" t="e">
        <f>INDEX(#REF!:#REF!,MATCH($D11819,#REF!:#REF!,0),MATCH(#REF!,#REF!:#REF!,0))</f>
        <v>#REF!</v>
      </c>
      <c r="F11819" s="9" t="e">
        <f>INDEX(#REF!:#REF!,MATCH($D11819,#REF!:#REF!,0),MATCH(#REF!,#REF!:#REF!,0))</f>
        <v>#REF!</v>
      </c>
    </row>
    <row r="11820" spans="1:6" ht="16.5" x14ac:dyDescent="0.3">
      <c r="A11820" s="9" t="s">
        <v>10505</v>
      </c>
      <c r="B11820" s="9" t="s">
        <v>2744</v>
      </c>
      <c r="C11820" s="10">
        <v>12004</v>
      </c>
      <c r="D11820" s="9">
        <v>101658508</v>
      </c>
      <c r="E11820" s="9" t="e">
        <f>INDEX(#REF!:#REF!,MATCH($D11820,#REF!:#REF!,0),MATCH(#REF!,#REF!:#REF!,0))</f>
        <v>#REF!</v>
      </c>
      <c r="F11820" s="9" t="e">
        <f>INDEX(#REF!:#REF!,MATCH($D11820,#REF!:#REF!,0),MATCH(#REF!,#REF!:#REF!,0))</f>
        <v>#REF!</v>
      </c>
    </row>
    <row r="11821" spans="1:6" ht="16.5" x14ac:dyDescent="0.3">
      <c r="A11821" s="9" t="s">
        <v>10504</v>
      </c>
      <c r="B11821" s="9" t="s">
        <v>2381</v>
      </c>
      <c r="C11821" s="10">
        <v>26618</v>
      </c>
      <c r="D11821" s="9">
        <v>5149710571</v>
      </c>
      <c r="E11821" s="9" t="e">
        <f>INDEX(#REF!:#REF!,MATCH($D11821,#REF!:#REF!,0),MATCH(#REF!,#REF!:#REF!,0))</f>
        <v>#REF!</v>
      </c>
      <c r="F11821" s="9" t="e">
        <f>INDEX(#REF!:#REF!,MATCH($D11821,#REF!:#REF!,0),MATCH(#REF!,#REF!:#REF!,0))</f>
        <v>#REF!</v>
      </c>
    </row>
    <row r="11822" spans="1:6" ht="16.5" x14ac:dyDescent="0.3">
      <c r="A11822" s="9" t="s">
        <v>10503</v>
      </c>
      <c r="B11822" s="9" t="s">
        <v>2048</v>
      </c>
      <c r="C11822" s="10">
        <v>27001</v>
      </c>
      <c r="D11822" s="9">
        <v>556704134</v>
      </c>
      <c r="E11822" s="9" t="e">
        <f>INDEX(#REF!:#REF!,MATCH($D11822,#REF!:#REF!,0),MATCH(#REF!,#REF!:#REF!,0))</f>
        <v>#REF!</v>
      </c>
      <c r="F11822" s="9" t="e">
        <f>INDEX(#REF!:#REF!,MATCH($D11822,#REF!:#REF!,0),MATCH(#REF!,#REF!:#REF!,0))</f>
        <v>#REF!</v>
      </c>
    </row>
    <row r="11823" spans="1:6" ht="16.5" x14ac:dyDescent="0.3">
      <c r="A11823" s="9" t="s">
        <v>10502</v>
      </c>
      <c r="B11823" s="9" t="s">
        <v>2063</v>
      </c>
      <c r="C11823" s="10">
        <v>36809</v>
      </c>
      <c r="D11823" s="9">
        <v>8904404991</v>
      </c>
      <c r="E11823" s="9" t="e">
        <f>INDEX(#REF!:#REF!,MATCH($D11823,#REF!:#REF!,0),MATCH(#REF!,#REF!:#REF!,0))</f>
        <v>#REF!</v>
      </c>
      <c r="F11823" s="9" t="e">
        <f>INDEX(#REF!:#REF!,MATCH($D11823,#REF!:#REF!,0),MATCH(#REF!,#REF!:#REF!,0))</f>
        <v>#REF!</v>
      </c>
    </row>
    <row r="11824" spans="1:6" ht="16.5" x14ac:dyDescent="0.3">
      <c r="A11824" s="9" t="s">
        <v>10501</v>
      </c>
      <c r="B11824" s="9" t="s">
        <v>2291</v>
      </c>
      <c r="C11824" s="10">
        <v>19921</v>
      </c>
      <c r="D11824" s="9">
        <v>784224471</v>
      </c>
      <c r="E11824" s="9" t="e">
        <f>INDEX(#REF!:#REF!,MATCH($D11824,#REF!:#REF!,0),MATCH(#REF!,#REF!:#REF!,0))</f>
        <v>#REF!</v>
      </c>
      <c r="F11824" s="9" t="e">
        <f>INDEX(#REF!:#REF!,MATCH($D11824,#REF!:#REF!,0),MATCH(#REF!,#REF!:#REF!,0))</f>
        <v>#REF!</v>
      </c>
    </row>
    <row r="11825" spans="1:6" ht="16.5" x14ac:dyDescent="0.3">
      <c r="A11825" s="9" t="s">
        <v>10500</v>
      </c>
      <c r="B11825" s="9" t="s">
        <v>2671</v>
      </c>
      <c r="C11825" s="10">
        <v>27157</v>
      </c>
      <c r="D11825" s="9">
        <v>9153408497</v>
      </c>
      <c r="E11825" s="9" t="e">
        <f>INDEX(#REF!:#REF!,MATCH($D11825,#REF!:#REF!,0),MATCH(#REF!,#REF!:#REF!,0))</f>
        <v>#REF!</v>
      </c>
      <c r="F11825" s="9" t="e">
        <f>INDEX(#REF!:#REF!,MATCH($D11825,#REF!:#REF!,0),MATCH(#REF!,#REF!:#REF!,0))</f>
        <v>#REF!</v>
      </c>
    </row>
    <row r="11826" spans="1:6" ht="16.5" x14ac:dyDescent="0.3">
      <c r="A11826" s="9" t="s">
        <v>10499</v>
      </c>
      <c r="B11826" s="9" t="s">
        <v>2048</v>
      </c>
      <c r="C11826" s="10">
        <v>38733</v>
      </c>
      <c r="D11826" s="9">
        <v>4525743115</v>
      </c>
      <c r="E11826" s="9" t="e">
        <f>INDEX(#REF!:#REF!,MATCH($D11826,#REF!:#REF!,0),MATCH(#REF!,#REF!:#REF!,0))</f>
        <v>#REF!</v>
      </c>
      <c r="F11826" s="9" t="e">
        <f>INDEX(#REF!:#REF!,MATCH($D11826,#REF!:#REF!,0),MATCH(#REF!,#REF!:#REF!,0))</f>
        <v>#REF!</v>
      </c>
    </row>
    <row r="11827" spans="1:6" ht="16.5" x14ac:dyDescent="0.3">
      <c r="A11827" s="9" t="s">
        <v>10498</v>
      </c>
      <c r="B11827" s="9" t="s">
        <v>2496</v>
      </c>
      <c r="C11827" s="10">
        <v>24001</v>
      </c>
      <c r="D11827" s="9">
        <v>6109997811</v>
      </c>
      <c r="E11827" s="9" t="e">
        <f>INDEX(#REF!:#REF!,MATCH($D11827,#REF!:#REF!,0),MATCH(#REF!,#REF!:#REF!,0))</f>
        <v>#REF!</v>
      </c>
      <c r="F11827" s="9" t="e">
        <f>INDEX(#REF!:#REF!,MATCH($D11827,#REF!:#REF!,0),MATCH(#REF!,#REF!:#REF!,0))</f>
        <v>#REF!</v>
      </c>
    </row>
    <row r="11828" spans="1:6" ht="16.5" x14ac:dyDescent="0.3">
      <c r="A11828" s="9" t="s">
        <v>10497</v>
      </c>
      <c r="B11828" s="9" t="s">
        <v>2539</v>
      </c>
      <c r="C11828" s="10">
        <v>23765</v>
      </c>
      <c r="D11828" s="9">
        <v>1990335721</v>
      </c>
      <c r="E11828" s="9" t="e">
        <f>INDEX(#REF!:#REF!,MATCH($D11828,#REF!:#REF!,0),MATCH(#REF!,#REF!:#REF!,0))</f>
        <v>#REF!</v>
      </c>
      <c r="F11828" s="9" t="e">
        <f>INDEX(#REF!:#REF!,MATCH($D11828,#REF!:#REF!,0),MATCH(#REF!,#REF!:#REF!,0))</f>
        <v>#REF!</v>
      </c>
    </row>
    <row r="11829" spans="1:6" ht="16.5" x14ac:dyDescent="0.3">
      <c r="A11829" s="9" t="s">
        <v>10496</v>
      </c>
      <c r="B11829" s="9" t="s">
        <v>2046</v>
      </c>
      <c r="C11829" s="10">
        <v>16619</v>
      </c>
      <c r="D11829" s="9">
        <v>7479962290</v>
      </c>
      <c r="E11829" s="9" t="e">
        <f>INDEX(#REF!:#REF!,MATCH($D11829,#REF!:#REF!,0),MATCH(#REF!,#REF!:#REF!,0))</f>
        <v>#REF!</v>
      </c>
      <c r="F11829" s="9" t="e">
        <f>INDEX(#REF!:#REF!,MATCH($D11829,#REF!:#REF!,0),MATCH(#REF!,#REF!:#REF!,0))</f>
        <v>#REF!</v>
      </c>
    </row>
    <row r="11830" spans="1:6" ht="16.5" x14ac:dyDescent="0.3">
      <c r="A11830" s="9" t="s">
        <v>10495</v>
      </c>
      <c r="B11830" s="9" t="s">
        <v>2409</v>
      </c>
      <c r="C11830" s="10">
        <v>44070</v>
      </c>
      <c r="D11830" s="9">
        <v>1489889981</v>
      </c>
      <c r="E11830" s="9" t="e">
        <f>INDEX(#REF!:#REF!,MATCH($D11830,#REF!:#REF!,0),MATCH(#REF!,#REF!:#REF!,0))</f>
        <v>#REF!</v>
      </c>
      <c r="F11830" s="9" t="e">
        <f>INDEX(#REF!:#REF!,MATCH($D11830,#REF!:#REF!,0),MATCH(#REF!,#REF!:#REF!,0))</f>
        <v>#REF!</v>
      </c>
    </row>
    <row r="11831" spans="1:6" ht="16.5" x14ac:dyDescent="0.3">
      <c r="A11831" s="9" t="s">
        <v>10494</v>
      </c>
      <c r="B11831" s="9" t="s">
        <v>2753</v>
      </c>
      <c r="C11831" s="10">
        <v>54013</v>
      </c>
      <c r="D11831" s="9">
        <v>3554301841</v>
      </c>
      <c r="E11831" s="9" t="e">
        <f>INDEX(#REF!:#REF!,MATCH($D11831,#REF!:#REF!,0),MATCH(#REF!,#REF!:#REF!,0))</f>
        <v>#REF!</v>
      </c>
      <c r="F11831" s="9" t="e">
        <f>INDEX(#REF!:#REF!,MATCH($D11831,#REF!:#REF!,0),MATCH(#REF!,#REF!:#REF!,0))</f>
        <v>#REF!</v>
      </c>
    </row>
    <row r="11832" spans="1:6" ht="16.5" x14ac:dyDescent="0.3">
      <c r="A11832" s="9" t="s">
        <v>10493</v>
      </c>
      <c r="B11832" s="9" t="s">
        <v>4046</v>
      </c>
      <c r="C11832" s="10">
        <v>41147</v>
      </c>
      <c r="D11832" s="9">
        <v>6408517315</v>
      </c>
      <c r="E11832" s="9" t="e">
        <f>INDEX(#REF!:#REF!,MATCH($D11832,#REF!:#REF!,0),MATCH(#REF!,#REF!:#REF!,0))</f>
        <v>#REF!</v>
      </c>
      <c r="F11832" s="9" t="e">
        <f>INDEX(#REF!:#REF!,MATCH($D11832,#REF!:#REF!,0),MATCH(#REF!,#REF!:#REF!,0))</f>
        <v>#REF!</v>
      </c>
    </row>
    <row r="11833" spans="1:6" ht="16.5" x14ac:dyDescent="0.3">
      <c r="A11833" s="9" t="s">
        <v>10492</v>
      </c>
      <c r="B11833" s="9" t="s">
        <v>2412</v>
      </c>
      <c r="C11833" s="10">
        <v>18919</v>
      </c>
      <c r="D11833" s="9">
        <v>9916787441</v>
      </c>
      <c r="E11833" s="9" t="e">
        <f>INDEX(#REF!:#REF!,MATCH($D11833,#REF!:#REF!,0),MATCH(#REF!,#REF!:#REF!,0))</f>
        <v>#REF!</v>
      </c>
      <c r="F11833" s="9" t="e">
        <f>INDEX(#REF!:#REF!,MATCH($D11833,#REF!:#REF!,0),MATCH(#REF!,#REF!:#REF!,0))</f>
        <v>#REF!</v>
      </c>
    </row>
    <row r="11834" spans="1:6" ht="16.5" x14ac:dyDescent="0.3">
      <c r="A11834" s="9" t="s">
        <v>10491</v>
      </c>
      <c r="B11834" s="9" t="s">
        <v>2867</v>
      </c>
      <c r="C11834" s="10">
        <v>30095</v>
      </c>
      <c r="D11834" s="9">
        <v>244523738</v>
      </c>
      <c r="E11834" s="9" t="e">
        <f>INDEX(#REF!:#REF!,MATCH($D11834,#REF!:#REF!,0),MATCH(#REF!,#REF!:#REF!,0))</f>
        <v>#REF!</v>
      </c>
      <c r="F11834" s="9" t="e">
        <f>INDEX(#REF!:#REF!,MATCH($D11834,#REF!:#REF!,0),MATCH(#REF!,#REF!:#REF!,0))</f>
        <v>#REF!</v>
      </c>
    </row>
    <row r="11835" spans="1:6" ht="16.5" x14ac:dyDescent="0.3">
      <c r="A11835" s="9" t="s">
        <v>10490</v>
      </c>
      <c r="B11835" s="9" t="s">
        <v>2038</v>
      </c>
      <c r="C11835" s="10">
        <v>25299</v>
      </c>
      <c r="D11835" s="9">
        <v>8017115954</v>
      </c>
      <c r="E11835" s="9" t="e">
        <f>INDEX(#REF!:#REF!,MATCH($D11835,#REF!:#REF!,0),MATCH(#REF!,#REF!:#REF!,0))</f>
        <v>#REF!</v>
      </c>
      <c r="F11835" s="9" t="e">
        <f>INDEX(#REF!:#REF!,MATCH($D11835,#REF!:#REF!,0),MATCH(#REF!,#REF!:#REF!,0))</f>
        <v>#REF!</v>
      </c>
    </row>
    <row r="11836" spans="1:6" ht="16.5" x14ac:dyDescent="0.3">
      <c r="A11836" s="9" t="s">
        <v>10489</v>
      </c>
      <c r="B11836" s="9" t="s">
        <v>1987</v>
      </c>
      <c r="C11836" s="10">
        <v>45676</v>
      </c>
      <c r="D11836" s="9">
        <v>3746690722</v>
      </c>
      <c r="E11836" s="9" t="e">
        <f>INDEX(#REF!:#REF!,MATCH($D11836,#REF!:#REF!,0),MATCH(#REF!,#REF!:#REF!,0))</f>
        <v>#REF!</v>
      </c>
      <c r="F11836" s="9" t="e">
        <f>INDEX(#REF!:#REF!,MATCH($D11836,#REF!:#REF!,0),MATCH(#REF!,#REF!:#REF!,0))</f>
        <v>#REF!</v>
      </c>
    </row>
    <row r="11837" spans="1:6" ht="16.5" x14ac:dyDescent="0.3">
      <c r="A11837" s="9" t="s">
        <v>10488</v>
      </c>
      <c r="B11837" s="9" t="s">
        <v>1949</v>
      </c>
      <c r="C11837" s="10">
        <v>46258</v>
      </c>
      <c r="D11837" s="9">
        <v>819852252</v>
      </c>
      <c r="E11837" s="9" t="e">
        <f>INDEX(#REF!:#REF!,MATCH($D11837,#REF!:#REF!,0),MATCH(#REF!,#REF!:#REF!,0))</f>
        <v>#REF!</v>
      </c>
      <c r="F11837" s="9" t="e">
        <f>INDEX(#REF!:#REF!,MATCH($D11837,#REF!:#REF!,0),MATCH(#REF!,#REF!:#REF!,0))</f>
        <v>#REF!</v>
      </c>
    </row>
    <row r="11838" spans="1:6" ht="16.5" x14ac:dyDescent="0.3">
      <c r="A11838" s="9" t="s">
        <v>10487</v>
      </c>
      <c r="B11838" s="9" t="s">
        <v>2323</v>
      </c>
      <c r="C11838" s="10">
        <v>25534</v>
      </c>
      <c r="D11838" s="9">
        <v>5928086253</v>
      </c>
      <c r="E11838" s="9" t="e">
        <f>INDEX(#REF!:#REF!,MATCH($D11838,#REF!:#REF!,0),MATCH(#REF!,#REF!:#REF!,0))</f>
        <v>#REF!</v>
      </c>
      <c r="F11838" s="9" t="e">
        <f>INDEX(#REF!:#REF!,MATCH($D11838,#REF!:#REF!,0),MATCH(#REF!,#REF!:#REF!,0))</f>
        <v>#REF!</v>
      </c>
    </row>
    <row r="11839" spans="1:6" ht="16.5" x14ac:dyDescent="0.3">
      <c r="A11839" s="9" t="s">
        <v>10486</v>
      </c>
      <c r="B11839" s="9" t="s">
        <v>3187</v>
      </c>
      <c r="C11839" s="10">
        <v>29422</v>
      </c>
      <c r="D11839" s="9">
        <v>2259282237</v>
      </c>
      <c r="E11839" s="9" t="e">
        <f>INDEX(#REF!:#REF!,MATCH($D11839,#REF!:#REF!,0),MATCH(#REF!,#REF!:#REF!,0))</f>
        <v>#REF!</v>
      </c>
      <c r="F11839" s="9" t="e">
        <f>INDEX(#REF!:#REF!,MATCH($D11839,#REF!:#REF!,0),MATCH(#REF!,#REF!:#REF!,0))</f>
        <v>#REF!</v>
      </c>
    </row>
    <row r="11840" spans="1:6" ht="16.5" x14ac:dyDescent="0.3">
      <c r="A11840" s="9" t="s">
        <v>10485</v>
      </c>
      <c r="B11840" s="9" t="s">
        <v>2982</v>
      </c>
      <c r="C11840" s="10">
        <v>56059</v>
      </c>
      <c r="D11840" s="9">
        <v>7411705322</v>
      </c>
      <c r="E11840" s="9" t="e">
        <f>INDEX(#REF!:#REF!,MATCH($D11840,#REF!:#REF!,0),MATCH(#REF!,#REF!:#REF!,0))</f>
        <v>#REF!</v>
      </c>
      <c r="F11840" s="9" t="e">
        <f>INDEX(#REF!:#REF!,MATCH($D11840,#REF!:#REF!,0),MATCH(#REF!,#REF!:#REF!,0))</f>
        <v>#REF!</v>
      </c>
    </row>
    <row r="11841" spans="1:6" ht="16.5" x14ac:dyDescent="0.3">
      <c r="A11841" s="9" t="s">
        <v>10484</v>
      </c>
      <c r="B11841" s="9" t="s">
        <v>3416</v>
      </c>
      <c r="C11841" s="10">
        <v>59024</v>
      </c>
      <c r="D11841" s="9">
        <v>5984294621</v>
      </c>
      <c r="E11841" s="9" t="e">
        <f>INDEX(#REF!:#REF!,MATCH($D11841,#REF!:#REF!,0),MATCH(#REF!,#REF!:#REF!,0))</f>
        <v>#REF!</v>
      </c>
      <c r="F11841" s="9" t="e">
        <f>INDEX(#REF!:#REF!,MATCH($D11841,#REF!:#REF!,0),MATCH(#REF!,#REF!:#REF!,0))</f>
        <v>#REF!</v>
      </c>
    </row>
    <row r="11842" spans="1:6" ht="16.5" x14ac:dyDescent="0.3">
      <c r="A11842" s="9" t="s">
        <v>10483</v>
      </c>
      <c r="B11842" s="9" t="s">
        <v>2470</v>
      </c>
      <c r="C11842" s="10">
        <v>30922</v>
      </c>
      <c r="D11842" s="9">
        <v>7492341709</v>
      </c>
      <c r="E11842" s="9" t="e">
        <f>INDEX(#REF!:#REF!,MATCH($D11842,#REF!:#REF!,0),MATCH(#REF!,#REF!:#REF!,0))</f>
        <v>#REF!</v>
      </c>
      <c r="F11842" s="9" t="e">
        <f>INDEX(#REF!:#REF!,MATCH($D11842,#REF!:#REF!,0),MATCH(#REF!,#REF!:#REF!,0))</f>
        <v>#REF!</v>
      </c>
    </row>
    <row r="11843" spans="1:6" ht="16.5" x14ac:dyDescent="0.3">
      <c r="A11843" s="9" t="s">
        <v>10482</v>
      </c>
      <c r="B11843" s="9" t="s">
        <v>2354</v>
      </c>
      <c r="C11843" s="10">
        <v>34952</v>
      </c>
      <c r="D11843" s="9">
        <v>1472093461</v>
      </c>
      <c r="E11843" s="9" t="e">
        <f>INDEX(#REF!:#REF!,MATCH($D11843,#REF!:#REF!,0),MATCH(#REF!,#REF!:#REF!,0))</f>
        <v>#REF!</v>
      </c>
      <c r="F11843" s="9" t="e">
        <f>INDEX(#REF!:#REF!,MATCH($D11843,#REF!:#REF!,0),MATCH(#REF!,#REF!:#REF!,0))</f>
        <v>#REF!</v>
      </c>
    </row>
    <row r="11844" spans="1:6" ht="16.5" x14ac:dyDescent="0.3">
      <c r="A11844" s="9" t="s">
        <v>10481</v>
      </c>
      <c r="B11844" s="9" t="s">
        <v>2653</v>
      </c>
      <c r="C11844" s="10">
        <v>53891</v>
      </c>
      <c r="D11844" s="9">
        <v>7233077789</v>
      </c>
      <c r="E11844" s="9" t="e">
        <f>INDEX(#REF!:#REF!,MATCH($D11844,#REF!:#REF!,0),MATCH(#REF!,#REF!:#REF!,0))</f>
        <v>#REF!</v>
      </c>
      <c r="F11844" s="9" t="e">
        <f>INDEX(#REF!:#REF!,MATCH($D11844,#REF!:#REF!,0),MATCH(#REF!,#REF!:#REF!,0))</f>
        <v>#REF!</v>
      </c>
    </row>
    <row r="11845" spans="1:6" ht="16.5" x14ac:dyDescent="0.3">
      <c r="A11845" s="9" t="s">
        <v>10480</v>
      </c>
      <c r="B11845" s="9" t="s">
        <v>2513</v>
      </c>
      <c r="C11845" s="10">
        <v>44387</v>
      </c>
      <c r="D11845" s="9">
        <v>6183510505</v>
      </c>
      <c r="E11845" s="9" t="e">
        <f>INDEX(#REF!:#REF!,MATCH($D11845,#REF!:#REF!,0),MATCH(#REF!,#REF!:#REF!,0))</f>
        <v>#REF!</v>
      </c>
      <c r="F11845" s="9" t="e">
        <f>INDEX(#REF!:#REF!,MATCH($D11845,#REF!:#REF!,0),MATCH(#REF!,#REF!:#REF!,0))</f>
        <v>#REF!</v>
      </c>
    </row>
    <row r="11846" spans="1:6" ht="16.5" x14ac:dyDescent="0.3">
      <c r="A11846" s="9" t="s">
        <v>10479</v>
      </c>
      <c r="B11846" s="9" t="s">
        <v>2075</v>
      </c>
      <c r="C11846" s="10">
        <v>27815</v>
      </c>
      <c r="D11846" s="9">
        <v>5460394635</v>
      </c>
      <c r="E11846" s="9" t="e">
        <f>INDEX(#REF!:#REF!,MATCH($D11846,#REF!:#REF!,0),MATCH(#REF!,#REF!:#REF!,0))</f>
        <v>#REF!</v>
      </c>
      <c r="F11846" s="9" t="e">
        <f>INDEX(#REF!:#REF!,MATCH($D11846,#REF!:#REF!,0),MATCH(#REF!,#REF!:#REF!,0))</f>
        <v>#REF!</v>
      </c>
    </row>
    <row r="11847" spans="1:6" ht="16.5" x14ac:dyDescent="0.3">
      <c r="A11847" s="9" t="s">
        <v>10478</v>
      </c>
      <c r="B11847" s="9" t="s">
        <v>2433</v>
      </c>
      <c r="C11847" s="10">
        <v>17687</v>
      </c>
      <c r="D11847" s="9">
        <v>5511711233</v>
      </c>
      <c r="E11847" s="9" t="e">
        <f>INDEX(#REF!:#REF!,MATCH($D11847,#REF!:#REF!,0),MATCH(#REF!,#REF!:#REF!,0))</f>
        <v>#REF!</v>
      </c>
      <c r="F11847" s="9" t="e">
        <f>INDEX(#REF!:#REF!,MATCH($D11847,#REF!:#REF!,0),MATCH(#REF!,#REF!:#REF!,0))</f>
        <v>#REF!</v>
      </c>
    </row>
    <row r="11848" spans="1:6" ht="16.5" x14ac:dyDescent="0.3">
      <c r="A11848" s="9" t="s">
        <v>10477</v>
      </c>
      <c r="B11848" s="9" t="s">
        <v>3195</v>
      </c>
      <c r="C11848" s="10">
        <v>42446</v>
      </c>
      <c r="D11848" s="9">
        <v>784224471</v>
      </c>
      <c r="E11848" s="9" t="e">
        <f>INDEX(#REF!:#REF!,MATCH($D11848,#REF!:#REF!,0),MATCH(#REF!,#REF!:#REF!,0))</f>
        <v>#REF!</v>
      </c>
      <c r="F11848" s="9" t="e">
        <f>INDEX(#REF!:#REF!,MATCH($D11848,#REF!:#REF!,0),MATCH(#REF!,#REF!:#REF!,0))</f>
        <v>#REF!</v>
      </c>
    </row>
    <row r="11849" spans="1:6" ht="16.5" x14ac:dyDescent="0.3">
      <c r="A11849" s="9" t="s">
        <v>10476</v>
      </c>
      <c r="B11849" s="9" t="s">
        <v>2067</v>
      </c>
      <c r="C11849" s="10">
        <v>58472</v>
      </c>
      <c r="D11849" s="9">
        <v>4409014943</v>
      </c>
      <c r="E11849" s="9" t="e">
        <f>INDEX(#REF!:#REF!,MATCH($D11849,#REF!:#REF!,0),MATCH(#REF!,#REF!:#REF!,0))</f>
        <v>#REF!</v>
      </c>
      <c r="F11849" s="9" t="e">
        <f>INDEX(#REF!:#REF!,MATCH($D11849,#REF!:#REF!,0),MATCH(#REF!,#REF!:#REF!,0))</f>
        <v>#REF!</v>
      </c>
    </row>
    <row r="11850" spans="1:6" ht="16.5" x14ac:dyDescent="0.3">
      <c r="A11850" s="9" t="s">
        <v>10475</v>
      </c>
      <c r="B11850" s="9" t="s">
        <v>2349</v>
      </c>
      <c r="C11850" s="10">
        <v>49944</v>
      </c>
      <c r="D11850" s="9">
        <v>6819596901</v>
      </c>
      <c r="E11850" s="9" t="e">
        <f>INDEX(#REF!:#REF!,MATCH($D11850,#REF!:#REF!,0),MATCH(#REF!,#REF!:#REF!,0))</f>
        <v>#REF!</v>
      </c>
      <c r="F11850" s="9" t="e">
        <f>INDEX(#REF!:#REF!,MATCH($D11850,#REF!:#REF!,0),MATCH(#REF!,#REF!:#REF!,0))</f>
        <v>#REF!</v>
      </c>
    </row>
    <row r="11851" spans="1:6" ht="16.5" x14ac:dyDescent="0.3">
      <c r="A11851" s="9" t="s">
        <v>10474</v>
      </c>
      <c r="B11851" s="9" t="s">
        <v>2653</v>
      </c>
      <c r="C11851" s="10">
        <v>29356</v>
      </c>
      <c r="D11851" s="9">
        <v>3379645060</v>
      </c>
      <c r="E11851" s="9" t="e">
        <f>INDEX(#REF!:#REF!,MATCH($D11851,#REF!:#REF!,0),MATCH(#REF!,#REF!:#REF!,0))</f>
        <v>#REF!</v>
      </c>
      <c r="F11851" s="9" t="e">
        <f>INDEX(#REF!:#REF!,MATCH($D11851,#REF!:#REF!,0),MATCH(#REF!,#REF!:#REF!,0))</f>
        <v>#REF!</v>
      </c>
    </row>
    <row r="11852" spans="1:6" ht="16.5" x14ac:dyDescent="0.3">
      <c r="A11852" s="9" t="s">
        <v>10473</v>
      </c>
      <c r="B11852" s="9" t="s">
        <v>3187</v>
      </c>
      <c r="C11852" s="10">
        <v>29881</v>
      </c>
      <c r="D11852" s="9">
        <v>8238030943</v>
      </c>
      <c r="E11852" s="9" t="e">
        <f>INDEX(#REF!:#REF!,MATCH($D11852,#REF!:#REF!,0),MATCH(#REF!,#REF!:#REF!,0))</f>
        <v>#REF!</v>
      </c>
      <c r="F11852" s="9" t="e">
        <f>INDEX(#REF!:#REF!,MATCH($D11852,#REF!:#REF!,0),MATCH(#REF!,#REF!:#REF!,0))</f>
        <v>#REF!</v>
      </c>
    </row>
    <row r="11853" spans="1:6" ht="16.5" x14ac:dyDescent="0.3">
      <c r="A11853" s="9" t="s">
        <v>10472</v>
      </c>
      <c r="B11853" s="9" t="s">
        <v>3366</v>
      </c>
      <c r="C11853" s="10">
        <v>45346</v>
      </c>
      <c r="D11853" s="9">
        <v>1918356416</v>
      </c>
      <c r="E11853" s="9" t="e">
        <f>INDEX(#REF!:#REF!,MATCH($D11853,#REF!:#REF!,0),MATCH(#REF!,#REF!:#REF!,0))</f>
        <v>#REF!</v>
      </c>
      <c r="F11853" s="9" t="e">
        <f>INDEX(#REF!:#REF!,MATCH($D11853,#REF!:#REF!,0),MATCH(#REF!,#REF!:#REF!,0))</f>
        <v>#REF!</v>
      </c>
    </row>
    <row r="11854" spans="1:6" ht="16.5" x14ac:dyDescent="0.3">
      <c r="A11854" s="9" t="s">
        <v>10471</v>
      </c>
      <c r="B11854" s="9" t="s">
        <v>2346</v>
      </c>
      <c r="C11854" s="10">
        <v>44156</v>
      </c>
      <c r="D11854" s="9">
        <v>2561690342</v>
      </c>
      <c r="E11854" s="9" t="e">
        <f>INDEX(#REF!:#REF!,MATCH($D11854,#REF!:#REF!,0),MATCH(#REF!,#REF!:#REF!,0))</f>
        <v>#REF!</v>
      </c>
      <c r="F11854" s="9" t="e">
        <f>INDEX(#REF!:#REF!,MATCH($D11854,#REF!:#REF!,0),MATCH(#REF!,#REF!:#REF!,0))</f>
        <v>#REF!</v>
      </c>
    </row>
    <row r="11855" spans="1:6" ht="16.5" x14ac:dyDescent="0.3">
      <c r="A11855" s="9" t="s">
        <v>10470</v>
      </c>
      <c r="B11855" s="9" t="s">
        <v>4007</v>
      </c>
      <c r="C11855" s="10">
        <v>30107</v>
      </c>
      <c r="D11855" s="9">
        <v>6436551115</v>
      </c>
      <c r="E11855" s="9" t="e">
        <f>INDEX(#REF!:#REF!,MATCH($D11855,#REF!:#REF!,0),MATCH(#REF!,#REF!:#REF!,0))</f>
        <v>#REF!</v>
      </c>
      <c r="F11855" s="9" t="e">
        <f>INDEX(#REF!:#REF!,MATCH($D11855,#REF!:#REF!,0),MATCH(#REF!,#REF!:#REF!,0))</f>
        <v>#REF!</v>
      </c>
    </row>
    <row r="11856" spans="1:6" ht="16.5" x14ac:dyDescent="0.3">
      <c r="A11856" s="9" t="s">
        <v>10469</v>
      </c>
      <c r="B11856" s="9" t="s">
        <v>2250</v>
      </c>
      <c r="C11856" s="10">
        <v>38063</v>
      </c>
      <c r="D11856" s="9">
        <v>303831626</v>
      </c>
      <c r="E11856" s="9" t="e">
        <f>INDEX(#REF!:#REF!,MATCH($D11856,#REF!:#REF!,0),MATCH(#REF!,#REF!:#REF!,0))</f>
        <v>#REF!</v>
      </c>
      <c r="F11856" s="9" t="e">
        <f>INDEX(#REF!:#REF!,MATCH($D11856,#REF!:#REF!,0),MATCH(#REF!,#REF!:#REF!,0))</f>
        <v>#REF!</v>
      </c>
    </row>
    <row r="11857" spans="1:6" ht="16.5" x14ac:dyDescent="0.3">
      <c r="A11857" s="9" t="s">
        <v>10468</v>
      </c>
      <c r="B11857" s="9" t="s">
        <v>3195</v>
      </c>
      <c r="C11857" s="10">
        <v>56843</v>
      </c>
      <c r="D11857" s="9">
        <v>569240891</v>
      </c>
      <c r="E11857" s="9" t="e">
        <f>INDEX(#REF!:#REF!,MATCH($D11857,#REF!:#REF!,0),MATCH(#REF!,#REF!:#REF!,0))</f>
        <v>#REF!</v>
      </c>
      <c r="F11857" s="9" t="e">
        <f>INDEX(#REF!:#REF!,MATCH($D11857,#REF!:#REF!,0),MATCH(#REF!,#REF!:#REF!,0))</f>
        <v>#REF!</v>
      </c>
    </row>
    <row r="11858" spans="1:6" ht="16.5" x14ac:dyDescent="0.3">
      <c r="A11858" s="9" t="s">
        <v>10467</v>
      </c>
      <c r="B11858" s="9" t="s">
        <v>3281</v>
      </c>
      <c r="C11858" s="10">
        <v>44303</v>
      </c>
      <c r="D11858" s="9">
        <v>2158895349</v>
      </c>
      <c r="E11858" s="9" t="e">
        <f>INDEX(#REF!:#REF!,MATCH($D11858,#REF!:#REF!,0),MATCH(#REF!,#REF!:#REF!,0))</f>
        <v>#REF!</v>
      </c>
      <c r="F11858" s="9" t="e">
        <f>INDEX(#REF!:#REF!,MATCH($D11858,#REF!:#REF!,0),MATCH(#REF!,#REF!:#REF!,0))</f>
        <v>#REF!</v>
      </c>
    </row>
    <row r="11859" spans="1:6" ht="16.5" x14ac:dyDescent="0.3">
      <c r="A11859" s="9" t="s">
        <v>10466</v>
      </c>
      <c r="B11859" s="9" t="s">
        <v>2346</v>
      </c>
      <c r="C11859" s="10">
        <v>14010</v>
      </c>
      <c r="D11859" s="9">
        <v>8346855079</v>
      </c>
      <c r="E11859" s="9" t="e">
        <f>INDEX(#REF!:#REF!,MATCH($D11859,#REF!:#REF!,0),MATCH(#REF!,#REF!:#REF!,0))</f>
        <v>#REF!</v>
      </c>
      <c r="F11859" s="9" t="e">
        <f>INDEX(#REF!:#REF!,MATCH($D11859,#REF!:#REF!,0),MATCH(#REF!,#REF!:#REF!,0))</f>
        <v>#REF!</v>
      </c>
    </row>
    <row r="11860" spans="1:6" ht="16.5" x14ac:dyDescent="0.3">
      <c r="A11860" s="9" t="s">
        <v>10465</v>
      </c>
      <c r="B11860" s="9" t="s">
        <v>2288</v>
      </c>
      <c r="C11860" s="10">
        <v>27455</v>
      </c>
      <c r="D11860" s="9">
        <v>5629875752</v>
      </c>
      <c r="E11860" s="9" t="e">
        <f>INDEX(#REF!:#REF!,MATCH($D11860,#REF!:#REF!,0),MATCH(#REF!,#REF!:#REF!,0))</f>
        <v>#REF!</v>
      </c>
      <c r="F11860" s="9" t="e">
        <f>INDEX(#REF!:#REF!,MATCH($D11860,#REF!:#REF!,0),MATCH(#REF!,#REF!:#REF!,0))</f>
        <v>#REF!</v>
      </c>
    </row>
    <row r="11861" spans="1:6" ht="16.5" x14ac:dyDescent="0.3">
      <c r="A11861" s="9" t="s">
        <v>10464</v>
      </c>
      <c r="B11861" s="9" t="s">
        <v>2375</v>
      </c>
      <c r="C11861" s="10">
        <v>29891</v>
      </c>
      <c r="D11861" s="9">
        <v>7039995972</v>
      </c>
      <c r="E11861" s="9" t="e">
        <f>INDEX(#REF!:#REF!,MATCH($D11861,#REF!:#REF!,0),MATCH(#REF!,#REF!:#REF!,0))</f>
        <v>#REF!</v>
      </c>
      <c r="F11861" s="9" t="e">
        <f>INDEX(#REF!:#REF!,MATCH($D11861,#REF!:#REF!,0),MATCH(#REF!,#REF!:#REF!,0))</f>
        <v>#REF!</v>
      </c>
    </row>
    <row r="11862" spans="1:6" ht="16.5" x14ac:dyDescent="0.3">
      <c r="A11862" s="9" t="s">
        <v>10463</v>
      </c>
      <c r="B11862" s="9" t="s">
        <v>2236</v>
      </c>
      <c r="C11862" s="10">
        <v>46424</v>
      </c>
      <c r="D11862" s="9">
        <v>8895721314</v>
      </c>
      <c r="E11862" s="9" t="e">
        <f>INDEX(#REF!:#REF!,MATCH($D11862,#REF!:#REF!,0),MATCH(#REF!,#REF!:#REF!,0))</f>
        <v>#REF!</v>
      </c>
      <c r="F11862" s="9" t="e">
        <f>INDEX(#REF!:#REF!,MATCH($D11862,#REF!:#REF!,0),MATCH(#REF!,#REF!:#REF!,0))</f>
        <v>#REF!</v>
      </c>
    </row>
    <row r="11863" spans="1:6" ht="16.5" x14ac:dyDescent="0.3">
      <c r="A11863" s="9" t="s">
        <v>10462</v>
      </c>
      <c r="B11863" s="9" t="s">
        <v>2288</v>
      </c>
      <c r="C11863" s="10">
        <v>32156</v>
      </c>
      <c r="D11863" s="9">
        <v>784224471</v>
      </c>
      <c r="E11863" s="9" t="e">
        <f>INDEX(#REF!:#REF!,MATCH($D11863,#REF!:#REF!,0),MATCH(#REF!,#REF!:#REF!,0))</f>
        <v>#REF!</v>
      </c>
      <c r="F11863" s="9" t="e">
        <f>INDEX(#REF!:#REF!,MATCH($D11863,#REF!:#REF!,0),MATCH(#REF!,#REF!:#REF!,0))</f>
        <v>#REF!</v>
      </c>
    </row>
    <row r="11864" spans="1:6" ht="16.5" x14ac:dyDescent="0.3">
      <c r="A11864" s="9" t="s">
        <v>10461</v>
      </c>
      <c r="B11864" s="9" t="s">
        <v>2675</v>
      </c>
      <c r="C11864" s="10">
        <v>42927</v>
      </c>
      <c r="D11864" s="9">
        <v>8692509450</v>
      </c>
      <c r="E11864" s="9" t="e">
        <f>INDEX(#REF!:#REF!,MATCH($D11864,#REF!:#REF!,0),MATCH(#REF!,#REF!:#REF!,0))</f>
        <v>#REF!</v>
      </c>
      <c r="F11864" s="9" t="e">
        <f>INDEX(#REF!:#REF!,MATCH($D11864,#REF!:#REF!,0),MATCH(#REF!,#REF!:#REF!,0))</f>
        <v>#REF!</v>
      </c>
    </row>
    <row r="11865" spans="1:6" ht="16.5" x14ac:dyDescent="0.3">
      <c r="A11865" s="9" t="s">
        <v>10460</v>
      </c>
      <c r="B11865" s="9" t="s">
        <v>2315</v>
      </c>
      <c r="C11865" s="10">
        <v>49325</v>
      </c>
      <c r="D11865" s="9">
        <v>8162941088</v>
      </c>
      <c r="E11865" s="9" t="e">
        <f>INDEX(#REF!:#REF!,MATCH($D11865,#REF!:#REF!,0),MATCH(#REF!,#REF!:#REF!,0))</f>
        <v>#REF!</v>
      </c>
      <c r="F11865" s="9" t="e">
        <f>INDEX(#REF!:#REF!,MATCH($D11865,#REF!:#REF!,0),MATCH(#REF!,#REF!:#REF!,0))</f>
        <v>#REF!</v>
      </c>
    </row>
    <row r="11866" spans="1:6" ht="16.5" x14ac:dyDescent="0.3">
      <c r="A11866" s="9" t="s">
        <v>10459</v>
      </c>
      <c r="B11866" s="9" t="s">
        <v>2478</v>
      </c>
      <c r="C11866" s="10">
        <v>34514</v>
      </c>
      <c r="D11866" s="9">
        <v>8858733592</v>
      </c>
      <c r="E11866" s="9" t="e">
        <f>INDEX(#REF!:#REF!,MATCH($D11866,#REF!:#REF!,0),MATCH(#REF!,#REF!:#REF!,0))</f>
        <v>#REF!</v>
      </c>
      <c r="F11866" s="9" t="e">
        <f>INDEX(#REF!:#REF!,MATCH($D11866,#REF!:#REF!,0),MATCH(#REF!,#REF!:#REF!,0))</f>
        <v>#REF!</v>
      </c>
    </row>
    <row r="11867" spans="1:6" ht="16.5" x14ac:dyDescent="0.3">
      <c r="A11867" s="9" t="s">
        <v>10458</v>
      </c>
      <c r="B11867" s="9" t="s">
        <v>2032</v>
      </c>
      <c r="C11867" s="10">
        <v>26615</v>
      </c>
      <c r="D11867" s="9">
        <v>7961231404</v>
      </c>
      <c r="E11867" s="9" t="e">
        <f>INDEX(#REF!:#REF!,MATCH($D11867,#REF!:#REF!,0),MATCH(#REF!,#REF!:#REF!,0))</f>
        <v>#REF!</v>
      </c>
      <c r="F11867" s="9" t="e">
        <f>INDEX(#REF!:#REF!,MATCH($D11867,#REF!:#REF!,0),MATCH(#REF!,#REF!:#REF!,0))</f>
        <v>#REF!</v>
      </c>
    </row>
    <row r="11868" spans="1:6" ht="16.5" x14ac:dyDescent="0.3">
      <c r="A11868" s="9" t="s">
        <v>10457</v>
      </c>
      <c r="B11868" s="9" t="s">
        <v>1969</v>
      </c>
      <c r="C11868" s="10">
        <v>21793</v>
      </c>
      <c r="D11868" s="9">
        <v>4269946768</v>
      </c>
      <c r="E11868" s="9" t="e">
        <f>INDEX(#REF!:#REF!,MATCH($D11868,#REF!:#REF!,0),MATCH(#REF!,#REF!:#REF!,0))</f>
        <v>#REF!</v>
      </c>
      <c r="F11868" s="9" t="e">
        <f>INDEX(#REF!:#REF!,MATCH($D11868,#REF!:#REF!,0),MATCH(#REF!,#REF!:#REF!,0))</f>
        <v>#REF!</v>
      </c>
    </row>
    <row r="11869" spans="1:6" ht="16.5" x14ac:dyDescent="0.3">
      <c r="A11869" s="9" t="s">
        <v>10456</v>
      </c>
      <c r="B11869" s="9" t="s">
        <v>2396</v>
      </c>
      <c r="C11869" s="10">
        <v>54517</v>
      </c>
      <c r="D11869" s="9">
        <v>515647594</v>
      </c>
      <c r="E11869" s="9" t="e">
        <f>INDEX(#REF!:#REF!,MATCH($D11869,#REF!:#REF!,0),MATCH(#REF!,#REF!:#REF!,0))</f>
        <v>#REF!</v>
      </c>
      <c r="F11869" s="9" t="e">
        <f>INDEX(#REF!:#REF!,MATCH($D11869,#REF!:#REF!,0),MATCH(#REF!,#REF!:#REF!,0))</f>
        <v>#REF!</v>
      </c>
    </row>
    <row r="11870" spans="1:6" ht="16.5" x14ac:dyDescent="0.3">
      <c r="A11870" s="9" t="s">
        <v>10455</v>
      </c>
      <c r="B11870" s="9" t="s">
        <v>2298</v>
      </c>
      <c r="C11870" s="10">
        <v>34133</v>
      </c>
      <c r="D11870" s="9">
        <v>1545110042</v>
      </c>
      <c r="E11870" s="9" t="e">
        <f>INDEX(#REF!:#REF!,MATCH($D11870,#REF!:#REF!,0),MATCH(#REF!,#REF!:#REF!,0))</f>
        <v>#REF!</v>
      </c>
      <c r="F11870" s="9" t="e">
        <f>INDEX(#REF!:#REF!,MATCH($D11870,#REF!:#REF!,0),MATCH(#REF!,#REF!:#REF!,0))</f>
        <v>#REF!</v>
      </c>
    </row>
    <row r="11871" spans="1:6" ht="16.5" x14ac:dyDescent="0.3">
      <c r="A11871" s="9" t="s">
        <v>10454</v>
      </c>
      <c r="B11871" s="9" t="s">
        <v>2038</v>
      </c>
      <c r="C11871" s="10">
        <v>40508</v>
      </c>
      <c r="D11871" s="9">
        <v>7243767311</v>
      </c>
      <c r="E11871" s="9" t="e">
        <f>INDEX(#REF!:#REF!,MATCH($D11871,#REF!:#REF!,0),MATCH(#REF!,#REF!:#REF!,0))</f>
        <v>#REF!</v>
      </c>
      <c r="F11871" s="9" t="e">
        <f>INDEX(#REF!:#REF!,MATCH($D11871,#REF!:#REF!,0),MATCH(#REF!,#REF!:#REF!,0))</f>
        <v>#REF!</v>
      </c>
    </row>
    <row r="11872" spans="1:6" ht="16.5" x14ac:dyDescent="0.3">
      <c r="A11872" s="9" t="s">
        <v>10453</v>
      </c>
      <c r="B11872" s="9" t="s">
        <v>2036</v>
      </c>
      <c r="C11872" s="10">
        <v>42404</v>
      </c>
      <c r="D11872" s="9">
        <v>4075444457</v>
      </c>
      <c r="E11872" s="9" t="e">
        <f>INDEX(#REF!:#REF!,MATCH($D11872,#REF!:#REF!,0),MATCH(#REF!,#REF!:#REF!,0))</f>
        <v>#REF!</v>
      </c>
      <c r="F11872" s="9" t="e">
        <f>INDEX(#REF!:#REF!,MATCH($D11872,#REF!:#REF!,0),MATCH(#REF!,#REF!:#REF!,0))</f>
        <v>#REF!</v>
      </c>
    </row>
    <row r="11873" spans="1:6" ht="16.5" x14ac:dyDescent="0.3">
      <c r="A11873" s="9" t="s">
        <v>10452</v>
      </c>
      <c r="B11873" s="9" t="s">
        <v>2121</v>
      </c>
      <c r="C11873" s="10">
        <v>26741</v>
      </c>
      <c r="D11873" s="9">
        <v>8128449354</v>
      </c>
      <c r="E11873" s="9" t="e">
        <f>INDEX(#REF!:#REF!,MATCH($D11873,#REF!:#REF!,0),MATCH(#REF!,#REF!:#REF!,0))</f>
        <v>#REF!</v>
      </c>
      <c r="F11873" s="9" t="e">
        <f>INDEX(#REF!:#REF!,MATCH($D11873,#REF!:#REF!,0),MATCH(#REF!,#REF!:#REF!,0))</f>
        <v>#REF!</v>
      </c>
    </row>
    <row r="11874" spans="1:6" ht="16.5" x14ac:dyDescent="0.3">
      <c r="A11874" s="9" t="s">
        <v>10451</v>
      </c>
      <c r="B11874" s="9" t="s">
        <v>2216</v>
      </c>
      <c r="C11874" s="10">
        <v>27671</v>
      </c>
      <c r="D11874" s="9">
        <v>509393462</v>
      </c>
      <c r="E11874" s="9" t="e">
        <f>INDEX(#REF!:#REF!,MATCH($D11874,#REF!:#REF!,0),MATCH(#REF!,#REF!:#REF!,0))</f>
        <v>#REF!</v>
      </c>
      <c r="F11874" s="9" t="e">
        <f>INDEX(#REF!:#REF!,MATCH($D11874,#REF!:#REF!,0),MATCH(#REF!,#REF!:#REF!,0))</f>
        <v>#REF!</v>
      </c>
    </row>
    <row r="11875" spans="1:6" ht="16.5" x14ac:dyDescent="0.3">
      <c r="A11875" s="9" t="s">
        <v>10450</v>
      </c>
      <c r="B11875" s="9" t="s">
        <v>2243</v>
      </c>
      <c r="C11875" s="10">
        <v>52081</v>
      </c>
      <c r="D11875" s="9">
        <v>2408183758</v>
      </c>
      <c r="E11875" s="9" t="e">
        <f>INDEX(#REF!:#REF!,MATCH($D11875,#REF!:#REF!,0),MATCH(#REF!,#REF!:#REF!,0))</f>
        <v>#REF!</v>
      </c>
      <c r="F11875" s="9" t="e">
        <f>INDEX(#REF!:#REF!,MATCH($D11875,#REF!:#REF!,0),MATCH(#REF!,#REF!:#REF!,0))</f>
        <v>#REF!</v>
      </c>
    </row>
    <row r="11876" spans="1:6" ht="16.5" x14ac:dyDescent="0.3">
      <c r="A11876" s="9" t="s">
        <v>10449</v>
      </c>
      <c r="B11876" s="9" t="s">
        <v>2190</v>
      </c>
      <c r="C11876" s="10">
        <v>33762</v>
      </c>
      <c r="D11876" s="9">
        <v>4453315724</v>
      </c>
      <c r="E11876" s="9" t="e">
        <f>INDEX(#REF!:#REF!,MATCH($D11876,#REF!:#REF!,0),MATCH(#REF!,#REF!:#REF!,0))</f>
        <v>#REF!</v>
      </c>
      <c r="F11876" s="9" t="e">
        <f>INDEX(#REF!:#REF!,MATCH($D11876,#REF!:#REF!,0),MATCH(#REF!,#REF!:#REF!,0))</f>
        <v>#REF!</v>
      </c>
    </row>
    <row r="11877" spans="1:6" ht="16.5" x14ac:dyDescent="0.3">
      <c r="A11877" s="9" t="s">
        <v>10448</v>
      </c>
      <c r="B11877" s="9" t="s">
        <v>2431</v>
      </c>
      <c r="C11877" s="10">
        <v>35007</v>
      </c>
      <c r="D11877" s="9">
        <v>2074776004</v>
      </c>
      <c r="E11877" s="9" t="e">
        <f>INDEX(#REF!:#REF!,MATCH($D11877,#REF!:#REF!,0),MATCH(#REF!,#REF!:#REF!,0))</f>
        <v>#REF!</v>
      </c>
      <c r="F11877" s="9" t="e">
        <f>INDEX(#REF!:#REF!,MATCH($D11877,#REF!:#REF!,0),MATCH(#REF!,#REF!:#REF!,0))</f>
        <v>#REF!</v>
      </c>
    </row>
    <row r="11878" spans="1:6" ht="16.5" x14ac:dyDescent="0.3">
      <c r="A11878" s="9" t="s">
        <v>10447</v>
      </c>
      <c r="B11878" s="9" t="s">
        <v>2610</v>
      </c>
      <c r="C11878" s="10">
        <v>35645</v>
      </c>
      <c r="D11878" s="9">
        <v>532074068</v>
      </c>
      <c r="E11878" s="9" t="e">
        <f>INDEX(#REF!:#REF!,MATCH($D11878,#REF!:#REF!,0),MATCH(#REF!,#REF!:#REF!,0))</f>
        <v>#REF!</v>
      </c>
      <c r="F11878" s="9" t="e">
        <f>INDEX(#REF!:#REF!,MATCH($D11878,#REF!:#REF!,0),MATCH(#REF!,#REF!:#REF!,0))</f>
        <v>#REF!</v>
      </c>
    </row>
    <row r="11879" spans="1:6" ht="16.5" x14ac:dyDescent="0.3">
      <c r="A11879" s="9" t="s">
        <v>10446</v>
      </c>
      <c r="B11879" s="9" t="s">
        <v>2541</v>
      </c>
      <c r="C11879" s="10">
        <v>15935</v>
      </c>
      <c r="D11879" s="9">
        <v>893122882</v>
      </c>
      <c r="E11879" s="9" t="e">
        <f>INDEX(#REF!:#REF!,MATCH($D11879,#REF!:#REF!,0),MATCH(#REF!,#REF!:#REF!,0))</f>
        <v>#REF!</v>
      </c>
      <c r="F11879" s="9" t="e">
        <f>INDEX(#REF!:#REF!,MATCH($D11879,#REF!:#REF!,0),MATCH(#REF!,#REF!:#REF!,0))</f>
        <v>#REF!</v>
      </c>
    </row>
    <row r="11880" spans="1:6" ht="16.5" x14ac:dyDescent="0.3">
      <c r="A11880" s="9" t="s">
        <v>10445</v>
      </c>
      <c r="B11880" s="9" t="s">
        <v>2933</v>
      </c>
      <c r="C11880" s="10">
        <v>59658</v>
      </c>
      <c r="D11880" s="9">
        <v>5623178685</v>
      </c>
      <c r="E11880" s="9" t="e">
        <f>INDEX(#REF!:#REF!,MATCH($D11880,#REF!:#REF!,0),MATCH(#REF!,#REF!:#REF!,0))</f>
        <v>#REF!</v>
      </c>
      <c r="F11880" s="9" t="e">
        <f>INDEX(#REF!:#REF!,MATCH($D11880,#REF!:#REF!,0),MATCH(#REF!,#REF!:#REF!,0))</f>
        <v>#REF!</v>
      </c>
    </row>
    <row r="11881" spans="1:6" ht="16.5" x14ac:dyDescent="0.3">
      <c r="A11881" s="9" t="s">
        <v>10444</v>
      </c>
      <c r="B11881" s="9" t="s">
        <v>2379</v>
      </c>
      <c r="C11881" s="10">
        <v>55062</v>
      </c>
      <c r="D11881" s="9">
        <v>8971738782</v>
      </c>
      <c r="E11881" s="9" t="e">
        <f>INDEX(#REF!:#REF!,MATCH($D11881,#REF!:#REF!,0),MATCH(#REF!,#REF!:#REF!,0))</f>
        <v>#REF!</v>
      </c>
      <c r="F11881" s="9" t="e">
        <f>INDEX(#REF!:#REF!,MATCH($D11881,#REF!:#REF!,0),MATCH(#REF!,#REF!:#REF!,0))</f>
        <v>#REF!</v>
      </c>
    </row>
    <row r="11882" spans="1:6" ht="16.5" x14ac:dyDescent="0.3">
      <c r="A11882" s="9" t="s">
        <v>10443</v>
      </c>
      <c r="B11882" s="9" t="s">
        <v>2163</v>
      </c>
      <c r="C11882" s="10">
        <v>43147</v>
      </c>
      <c r="D11882" s="9">
        <v>769312748</v>
      </c>
      <c r="E11882" s="9" t="e">
        <f>INDEX(#REF!:#REF!,MATCH($D11882,#REF!:#REF!,0),MATCH(#REF!,#REF!:#REF!,0))</f>
        <v>#REF!</v>
      </c>
      <c r="F11882" s="9" t="e">
        <f>INDEX(#REF!:#REF!,MATCH($D11882,#REF!:#REF!,0),MATCH(#REF!,#REF!:#REF!,0))</f>
        <v>#REF!</v>
      </c>
    </row>
    <row r="11883" spans="1:6" ht="16.5" x14ac:dyDescent="0.3">
      <c r="A11883" s="9" t="s">
        <v>10442</v>
      </c>
      <c r="B11883" s="9" t="s">
        <v>2472</v>
      </c>
      <c r="C11883" s="10">
        <v>13035</v>
      </c>
      <c r="D11883" s="9">
        <v>6380488901</v>
      </c>
      <c r="E11883" s="9" t="e">
        <f>INDEX(#REF!:#REF!,MATCH($D11883,#REF!:#REF!,0),MATCH(#REF!,#REF!:#REF!,0))</f>
        <v>#REF!</v>
      </c>
      <c r="F11883" s="9" t="e">
        <f>INDEX(#REF!:#REF!,MATCH($D11883,#REF!:#REF!,0),MATCH(#REF!,#REF!:#REF!,0))</f>
        <v>#REF!</v>
      </c>
    </row>
    <row r="11884" spans="1:6" ht="16.5" x14ac:dyDescent="0.3">
      <c r="A11884" s="9" t="s">
        <v>10441</v>
      </c>
      <c r="B11884" s="9" t="s">
        <v>2860</v>
      </c>
      <c r="C11884" s="10">
        <v>26736</v>
      </c>
      <c r="D11884" s="9">
        <v>4579641655</v>
      </c>
      <c r="E11884" s="9" t="e">
        <f>INDEX(#REF!:#REF!,MATCH($D11884,#REF!:#REF!,0),MATCH(#REF!,#REF!:#REF!,0))</f>
        <v>#REF!</v>
      </c>
      <c r="F11884" s="9" t="e">
        <f>INDEX(#REF!:#REF!,MATCH($D11884,#REF!:#REF!,0),MATCH(#REF!,#REF!:#REF!,0))</f>
        <v>#REF!</v>
      </c>
    </row>
    <row r="11885" spans="1:6" ht="16.5" x14ac:dyDescent="0.3">
      <c r="A11885" s="9" t="s">
        <v>10440</v>
      </c>
      <c r="B11885" s="9" t="s">
        <v>1995</v>
      </c>
      <c r="C11885" s="10">
        <v>16125</v>
      </c>
      <c r="D11885" s="9">
        <v>17898579</v>
      </c>
      <c r="E11885" s="9" t="e">
        <f>INDEX(#REF!:#REF!,MATCH($D11885,#REF!:#REF!,0),MATCH(#REF!,#REF!:#REF!,0))</f>
        <v>#REF!</v>
      </c>
      <c r="F11885" s="9" t="e">
        <f>INDEX(#REF!:#REF!,MATCH($D11885,#REF!:#REF!,0),MATCH(#REF!,#REF!:#REF!,0))</f>
        <v>#REF!</v>
      </c>
    </row>
    <row r="11886" spans="1:6" ht="16.5" x14ac:dyDescent="0.3">
      <c r="A11886" s="9" t="s">
        <v>10439</v>
      </c>
      <c r="B11886" s="9" t="s">
        <v>2241</v>
      </c>
      <c r="C11886" s="10">
        <v>30432</v>
      </c>
      <c r="D11886" s="9">
        <v>9267164694</v>
      </c>
      <c r="E11886" s="9" t="e">
        <f>INDEX(#REF!:#REF!,MATCH($D11886,#REF!:#REF!,0),MATCH(#REF!,#REF!:#REF!,0))</f>
        <v>#REF!</v>
      </c>
      <c r="F11886" s="9" t="e">
        <f>INDEX(#REF!:#REF!,MATCH($D11886,#REF!:#REF!,0),MATCH(#REF!,#REF!:#REF!,0))</f>
        <v>#REF!</v>
      </c>
    </row>
    <row r="11887" spans="1:6" ht="16.5" x14ac:dyDescent="0.3">
      <c r="A11887" s="9" t="s">
        <v>10438</v>
      </c>
      <c r="B11887" s="9" t="s">
        <v>2658</v>
      </c>
      <c r="C11887" s="10">
        <v>22273</v>
      </c>
      <c r="D11887" s="9">
        <v>4223282808</v>
      </c>
      <c r="E11887" s="9" t="e">
        <f>INDEX(#REF!:#REF!,MATCH($D11887,#REF!:#REF!,0),MATCH(#REF!,#REF!:#REF!,0))</f>
        <v>#REF!</v>
      </c>
      <c r="F11887" s="9" t="e">
        <f>INDEX(#REF!:#REF!,MATCH($D11887,#REF!:#REF!,0),MATCH(#REF!,#REF!:#REF!,0))</f>
        <v>#REF!</v>
      </c>
    </row>
    <row r="11888" spans="1:6" ht="16.5" x14ac:dyDescent="0.3">
      <c r="A11888" s="9" t="s">
        <v>10437</v>
      </c>
      <c r="B11888" s="9" t="s">
        <v>2606</v>
      </c>
      <c r="C11888" s="10">
        <v>14854</v>
      </c>
      <c r="D11888" s="9">
        <v>8127128031</v>
      </c>
      <c r="E11888" s="9" t="e">
        <f>INDEX(#REF!:#REF!,MATCH($D11888,#REF!:#REF!,0),MATCH(#REF!,#REF!:#REF!,0))</f>
        <v>#REF!</v>
      </c>
      <c r="F11888" s="9" t="e">
        <f>INDEX(#REF!:#REF!,MATCH($D11888,#REF!:#REF!,0),MATCH(#REF!,#REF!:#REF!,0))</f>
        <v>#REF!</v>
      </c>
    </row>
    <row r="11889" spans="1:6" ht="16.5" x14ac:dyDescent="0.3">
      <c r="A11889" s="9" t="s">
        <v>10436</v>
      </c>
      <c r="B11889" s="9" t="s">
        <v>2222</v>
      </c>
      <c r="C11889" s="10">
        <v>50242</v>
      </c>
      <c r="D11889" s="9">
        <v>9229113786</v>
      </c>
      <c r="E11889" s="9" t="e">
        <f>INDEX(#REF!:#REF!,MATCH($D11889,#REF!:#REF!,0),MATCH(#REF!,#REF!:#REF!,0))</f>
        <v>#REF!</v>
      </c>
      <c r="F11889" s="9" t="e">
        <f>INDEX(#REF!:#REF!,MATCH($D11889,#REF!:#REF!,0),MATCH(#REF!,#REF!:#REF!,0))</f>
        <v>#REF!</v>
      </c>
    </row>
    <row r="11890" spans="1:6" ht="16.5" x14ac:dyDescent="0.3">
      <c r="A11890" s="9" t="s">
        <v>10435</v>
      </c>
      <c r="B11890" s="9" t="s">
        <v>2125</v>
      </c>
      <c r="C11890" s="10">
        <v>47043</v>
      </c>
      <c r="D11890" s="9">
        <v>1263903657</v>
      </c>
      <c r="E11890" s="9" t="e">
        <f>INDEX(#REF!:#REF!,MATCH($D11890,#REF!:#REF!,0),MATCH(#REF!,#REF!:#REF!,0))</f>
        <v>#REF!</v>
      </c>
      <c r="F11890" s="9" t="e">
        <f>INDEX(#REF!:#REF!,MATCH($D11890,#REF!:#REF!,0),MATCH(#REF!,#REF!:#REF!,0))</f>
        <v>#REF!</v>
      </c>
    </row>
    <row r="11891" spans="1:6" ht="16.5" x14ac:dyDescent="0.3">
      <c r="A11891" s="9" t="s">
        <v>10434</v>
      </c>
      <c r="B11891" s="9" t="s">
        <v>1981</v>
      </c>
      <c r="C11891" s="10">
        <v>47544</v>
      </c>
      <c r="D11891" s="9">
        <v>5519420165</v>
      </c>
      <c r="E11891" s="9" t="e">
        <f>INDEX(#REF!:#REF!,MATCH($D11891,#REF!:#REF!,0),MATCH(#REF!,#REF!:#REF!,0))</f>
        <v>#REF!</v>
      </c>
      <c r="F11891" s="9" t="e">
        <f>INDEX(#REF!:#REF!,MATCH($D11891,#REF!:#REF!,0),MATCH(#REF!,#REF!:#REF!,0))</f>
        <v>#REF!</v>
      </c>
    </row>
    <row r="11892" spans="1:6" ht="16.5" x14ac:dyDescent="0.3">
      <c r="A11892" s="9" t="s">
        <v>10433</v>
      </c>
      <c r="B11892" s="9" t="s">
        <v>2409</v>
      </c>
      <c r="C11892" s="10">
        <v>12164</v>
      </c>
      <c r="D11892" s="9">
        <v>2066028762</v>
      </c>
      <c r="E11892" s="9" t="e">
        <f>INDEX(#REF!:#REF!,MATCH($D11892,#REF!:#REF!,0),MATCH(#REF!,#REF!:#REF!,0))</f>
        <v>#REF!</v>
      </c>
      <c r="F11892" s="9" t="e">
        <f>INDEX(#REF!:#REF!,MATCH($D11892,#REF!:#REF!,0),MATCH(#REF!,#REF!:#REF!,0))</f>
        <v>#REF!</v>
      </c>
    </row>
    <row r="11893" spans="1:6" ht="16.5" x14ac:dyDescent="0.3">
      <c r="A11893" s="9" t="s">
        <v>10432</v>
      </c>
      <c r="B11893" s="9" t="s">
        <v>2185</v>
      </c>
      <c r="C11893" s="10">
        <v>17137</v>
      </c>
      <c r="D11893" s="9">
        <v>4967603564</v>
      </c>
      <c r="E11893" s="9" t="e">
        <f>INDEX(#REF!:#REF!,MATCH($D11893,#REF!:#REF!,0),MATCH(#REF!,#REF!:#REF!,0))</f>
        <v>#REF!</v>
      </c>
      <c r="F11893" s="9" t="e">
        <f>INDEX(#REF!:#REF!,MATCH($D11893,#REF!:#REF!,0),MATCH(#REF!,#REF!:#REF!,0))</f>
        <v>#REF!</v>
      </c>
    </row>
    <row r="11894" spans="1:6" ht="16.5" x14ac:dyDescent="0.3">
      <c r="A11894" s="9" t="s">
        <v>10431</v>
      </c>
      <c r="B11894" s="9" t="s">
        <v>2655</v>
      </c>
      <c r="C11894" s="10">
        <v>17717</v>
      </c>
      <c r="D11894" s="9">
        <v>6109997811</v>
      </c>
      <c r="E11894" s="9" t="e">
        <f>INDEX(#REF!:#REF!,MATCH($D11894,#REF!:#REF!,0),MATCH(#REF!,#REF!:#REF!,0))</f>
        <v>#REF!</v>
      </c>
      <c r="F11894" s="9" t="e">
        <f>INDEX(#REF!:#REF!,MATCH($D11894,#REF!:#REF!,0),MATCH(#REF!,#REF!:#REF!,0))</f>
        <v>#REF!</v>
      </c>
    </row>
    <row r="11895" spans="1:6" ht="16.5" x14ac:dyDescent="0.3">
      <c r="A11895" s="9" t="s">
        <v>10430</v>
      </c>
      <c r="B11895" s="9" t="s">
        <v>2161</v>
      </c>
      <c r="C11895" s="10">
        <v>13402</v>
      </c>
      <c r="D11895" s="9">
        <v>2607689635</v>
      </c>
      <c r="E11895" s="9" t="e">
        <f>INDEX(#REF!:#REF!,MATCH($D11895,#REF!:#REF!,0),MATCH(#REF!,#REF!:#REF!,0))</f>
        <v>#REF!</v>
      </c>
      <c r="F11895" s="9" t="e">
        <f>INDEX(#REF!:#REF!,MATCH($D11895,#REF!:#REF!,0),MATCH(#REF!,#REF!:#REF!,0))</f>
        <v>#REF!</v>
      </c>
    </row>
    <row r="11896" spans="1:6" ht="16.5" x14ac:dyDescent="0.3">
      <c r="A11896" s="9" t="s">
        <v>10429</v>
      </c>
      <c r="B11896" s="9" t="s">
        <v>2361</v>
      </c>
      <c r="C11896" s="10">
        <v>16729</v>
      </c>
      <c r="D11896" s="9">
        <v>813832926</v>
      </c>
      <c r="E11896" s="9" t="e">
        <f>INDEX(#REF!:#REF!,MATCH($D11896,#REF!:#REF!,0),MATCH(#REF!,#REF!:#REF!,0))</f>
        <v>#REF!</v>
      </c>
      <c r="F11896" s="9" t="e">
        <f>INDEX(#REF!:#REF!,MATCH($D11896,#REF!:#REF!,0),MATCH(#REF!,#REF!:#REF!,0))</f>
        <v>#REF!</v>
      </c>
    </row>
    <row r="11897" spans="1:6" ht="16.5" x14ac:dyDescent="0.3">
      <c r="A11897" s="9" t="s">
        <v>10428</v>
      </c>
      <c r="B11897" s="9" t="s">
        <v>2134</v>
      </c>
      <c r="C11897" s="10">
        <v>13659</v>
      </c>
      <c r="D11897" s="9">
        <v>8481632066</v>
      </c>
      <c r="E11897" s="9" t="e">
        <f>INDEX(#REF!:#REF!,MATCH($D11897,#REF!:#REF!,0),MATCH(#REF!,#REF!:#REF!,0))</f>
        <v>#REF!</v>
      </c>
      <c r="F11897" s="9" t="e">
        <f>INDEX(#REF!:#REF!,MATCH($D11897,#REF!:#REF!,0),MATCH(#REF!,#REF!:#REF!,0))</f>
        <v>#REF!</v>
      </c>
    </row>
    <row r="11898" spans="1:6" ht="16.5" x14ac:dyDescent="0.3">
      <c r="A11898" s="9" t="s">
        <v>10427</v>
      </c>
      <c r="B11898" s="9" t="s">
        <v>2224</v>
      </c>
      <c r="C11898" s="10">
        <v>38866</v>
      </c>
      <c r="D11898" s="9">
        <v>1268934771</v>
      </c>
      <c r="E11898" s="9" t="e">
        <f>INDEX(#REF!:#REF!,MATCH($D11898,#REF!:#REF!,0),MATCH(#REF!,#REF!:#REF!,0))</f>
        <v>#REF!</v>
      </c>
      <c r="F11898" s="9" t="e">
        <f>INDEX(#REF!:#REF!,MATCH($D11898,#REF!:#REF!,0),MATCH(#REF!,#REF!:#REF!,0))</f>
        <v>#REF!</v>
      </c>
    </row>
    <row r="11899" spans="1:6" ht="16.5" x14ac:dyDescent="0.3">
      <c r="A11899" s="9" t="s">
        <v>10426</v>
      </c>
      <c r="B11899" s="9" t="s">
        <v>2985</v>
      </c>
      <c r="C11899" s="10">
        <v>35864</v>
      </c>
      <c r="D11899" s="9">
        <v>8302317314</v>
      </c>
      <c r="E11899" s="9" t="e">
        <f>INDEX(#REF!:#REF!,MATCH($D11899,#REF!:#REF!,0),MATCH(#REF!,#REF!:#REF!,0))</f>
        <v>#REF!</v>
      </c>
      <c r="F11899" s="9" t="e">
        <f>INDEX(#REF!:#REF!,MATCH($D11899,#REF!:#REF!,0),MATCH(#REF!,#REF!:#REF!,0))</f>
        <v>#REF!</v>
      </c>
    </row>
    <row r="11900" spans="1:6" ht="16.5" x14ac:dyDescent="0.3">
      <c r="A11900" s="9" t="s">
        <v>10425</v>
      </c>
      <c r="B11900" s="9" t="s">
        <v>2302</v>
      </c>
      <c r="C11900" s="10">
        <v>56745</v>
      </c>
      <c r="D11900" s="9">
        <v>4192443678</v>
      </c>
      <c r="E11900" s="9" t="e">
        <f>INDEX(#REF!:#REF!,MATCH($D11900,#REF!:#REF!,0),MATCH(#REF!,#REF!:#REF!,0))</f>
        <v>#REF!</v>
      </c>
      <c r="F11900" s="9" t="e">
        <f>INDEX(#REF!:#REF!,MATCH($D11900,#REF!:#REF!,0),MATCH(#REF!,#REF!:#REF!,0))</f>
        <v>#REF!</v>
      </c>
    </row>
    <row r="11901" spans="1:6" ht="16.5" x14ac:dyDescent="0.3">
      <c r="A11901" s="9" t="s">
        <v>10424</v>
      </c>
      <c r="B11901" s="9" t="s">
        <v>2038</v>
      </c>
      <c r="C11901" s="10">
        <v>54526</v>
      </c>
      <c r="D11901" s="9">
        <v>1469328364</v>
      </c>
      <c r="E11901" s="9" t="e">
        <f>INDEX(#REF!:#REF!,MATCH($D11901,#REF!:#REF!,0),MATCH(#REF!,#REF!:#REF!,0))</f>
        <v>#REF!</v>
      </c>
      <c r="F11901" s="9" t="e">
        <f>INDEX(#REF!:#REF!,MATCH($D11901,#REF!:#REF!,0),MATCH(#REF!,#REF!:#REF!,0))</f>
        <v>#REF!</v>
      </c>
    </row>
    <row r="11902" spans="1:6" ht="16.5" x14ac:dyDescent="0.3">
      <c r="A11902" s="9" t="s">
        <v>10423</v>
      </c>
      <c r="B11902" s="9" t="s">
        <v>2509</v>
      </c>
      <c r="C11902" s="10">
        <v>14226</v>
      </c>
      <c r="D11902" s="9">
        <v>7596173217</v>
      </c>
      <c r="E11902" s="9" t="e">
        <f>INDEX(#REF!:#REF!,MATCH($D11902,#REF!:#REF!,0),MATCH(#REF!,#REF!:#REF!,0))</f>
        <v>#REF!</v>
      </c>
      <c r="F11902" s="9" t="e">
        <f>INDEX(#REF!:#REF!,MATCH($D11902,#REF!:#REF!,0),MATCH(#REF!,#REF!:#REF!,0))</f>
        <v>#REF!</v>
      </c>
    </row>
    <row r="11903" spans="1:6" ht="16.5" x14ac:dyDescent="0.3">
      <c r="A11903" s="9" t="s">
        <v>10422</v>
      </c>
      <c r="B11903" s="9" t="s">
        <v>2038</v>
      </c>
      <c r="C11903" s="10">
        <v>34751</v>
      </c>
      <c r="D11903" s="9">
        <v>9412192312</v>
      </c>
      <c r="E11903" s="9" t="e">
        <f>INDEX(#REF!:#REF!,MATCH($D11903,#REF!:#REF!,0),MATCH(#REF!,#REF!:#REF!,0))</f>
        <v>#REF!</v>
      </c>
      <c r="F11903" s="9" t="e">
        <f>INDEX(#REF!:#REF!,MATCH($D11903,#REF!:#REF!,0),MATCH(#REF!,#REF!:#REF!,0))</f>
        <v>#REF!</v>
      </c>
    </row>
    <row r="11904" spans="1:6" ht="16.5" x14ac:dyDescent="0.3">
      <c r="A11904" s="9" t="s">
        <v>10421</v>
      </c>
      <c r="B11904" s="9" t="s">
        <v>2532</v>
      </c>
      <c r="C11904" s="10">
        <v>46702</v>
      </c>
      <c r="D11904" s="9">
        <v>6695538166</v>
      </c>
      <c r="E11904" s="9" t="e">
        <f>INDEX(#REF!:#REF!,MATCH($D11904,#REF!:#REF!,0),MATCH(#REF!,#REF!:#REF!,0))</f>
        <v>#REF!</v>
      </c>
      <c r="F11904" s="9" t="e">
        <f>INDEX(#REF!:#REF!,MATCH($D11904,#REF!:#REF!,0),MATCH(#REF!,#REF!:#REF!,0))</f>
        <v>#REF!</v>
      </c>
    </row>
    <row r="11905" spans="1:6" ht="16.5" x14ac:dyDescent="0.3">
      <c r="A11905" s="9" t="s">
        <v>10420</v>
      </c>
      <c r="B11905" s="9" t="s">
        <v>2228</v>
      </c>
      <c r="C11905" s="10">
        <v>25913</v>
      </c>
      <c r="D11905" s="9">
        <v>4076701275</v>
      </c>
      <c r="E11905" s="9" t="e">
        <f>INDEX(#REF!:#REF!,MATCH($D11905,#REF!:#REF!,0),MATCH(#REF!,#REF!:#REF!,0))</f>
        <v>#REF!</v>
      </c>
      <c r="F11905" s="9" t="e">
        <f>INDEX(#REF!:#REF!,MATCH($D11905,#REF!:#REF!,0),MATCH(#REF!,#REF!:#REF!,0))</f>
        <v>#REF!</v>
      </c>
    </row>
    <row r="11906" spans="1:6" ht="16.5" x14ac:dyDescent="0.3">
      <c r="A11906" s="9" t="s">
        <v>10419</v>
      </c>
      <c r="B11906" s="9" t="s">
        <v>2456</v>
      </c>
      <c r="C11906" s="10">
        <v>58090</v>
      </c>
      <c r="D11906" s="9">
        <v>3738218785</v>
      </c>
      <c r="E11906" s="9" t="e">
        <f>INDEX(#REF!:#REF!,MATCH($D11906,#REF!:#REF!,0),MATCH(#REF!,#REF!:#REF!,0))</f>
        <v>#REF!</v>
      </c>
      <c r="F11906" s="9" t="e">
        <f>INDEX(#REF!:#REF!,MATCH($D11906,#REF!:#REF!,0),MATCH(#REF!,#REF!:#REF!,0))</f>
        <v>#REF!</v>
      </c>
    </row>
    <row r="11907" spans="1:6" ht="16.5" x14ac:dyDescent="0.3">
      <c r="A11907" s="9" t="s">
        <v>10418</v>
      </c>
      <c r="B11907" s="9" t="s">
        <v>2034</v>
      </c>
      <c r="C11907" s="10">
        <v>28119</v>
      </c>
      <c r="D11907" s="9">
        <v>4409014943</v>
      </c>
      <c r="E11907" s="9" t="e">
        <f>INDEX(#REF!:#REF!,MATCH($D11907,#REF!:#REF!,0),MATCH(#REF!,#REF!:#REF!,0))</f>
        <v>#REF!</v>
      </c>
      <c r="F11907" s="9" t="e">
        <f>INDEX(#REF!:#REF!,MATCH($D11907,#REF!:#REF!,0),MATCH(#REF!,#REF!:#REF!,0))</f>
        <v>#REF!</v>
      </c>
    </row>
    <row r="11908" spans="1:6" ht="16.5" x14ac:dyDescent="0.3">
      <c r="A11908" s="9" t="s">
        <v>10417</v>
      </c>
      <c r="B11908" s="9" t="s">
        <v>2054</v>
      </c>
      <c r="C11908" s="10">
        <v>11754</v>
      </c>
      <c r="D11908" s="9">
        <v>3097425365</v>
      </c>
      <c r="E11908" s="9" t="e">
        <f>INDEX(#REF!:#REF!,MATCH($D11908,#REF!:#REF!,0),MATCH(#REF!,#REF!:#REF!,0))</f>
        <v>#REF!</v>
      </c>
      <c r="F11908" s="9" t="e">
        <f>INDEX(#REF!:#REF!,MATCH($D11908,#REF!:#REF!,0),MATCH(#REF!,#REF!:#REF!,0))</f>
        <v>#REF!</v>
      </c>
    </row>
    <row r="11909" spans="1:6" ht="16.5" x14ac:dyDescent="0.3">
      <c r="A11909" s="9" t="s">
        <v>10416</v>
      </c>
      <c r="B11909" s="9" t="s">
        <v>2647</v>
      </c>
      <c r="C11909" s="10">
        <v>19118</v>
      </c>
      <c r="D11909" s="9">
        <v>4162153728</v>
      </c>
      <c r="E11909" s="9" t="e">
        <f>INDEX(#REF!:#REF!,MATCH($D11909,#REF!:#REF!,0),MATCH(#REF!,#REF!:#REF!,0))</f>
        <v>#REF!</v>
      </c>
      <c r="F11909" s="9" t="e">
        <f>INDEX(#REF!:#REF!,MATCH($D11909,#REF!:#REF!,0),MATCH(#REF!,#REF!:#REF!,0))</f>
        <v>#REF!</v>
      </c>
    </row>
    <row r="11910" spans="1:6" ht="16.5" x14ac:dyDescent="0.3">
      <c r="A11910" s="9" t="s">
        <v>10415</v>
      </c>
      <c r="B11910" s="9" t="s">
        <v>1949</v>
      </c>
      <c r="C11910" s="10">
        <v>18007</v>
      </c>
      <c r="D11910" s="9">
        <v>9885165231</v>
      </c>
      <c r="E11910" s="9" t="e">
        <f>INDEX(#REF!:#REF!,MATCH($D11910,#REF!:#REF!,0),MATCH(#REF!,#REF!:#REF!,0))</f>
        <v>#REF!</v>
      </c>
      <c r="F11910" s="9" t="e">
        <f>INDEX(#REF!:#REF!,MATCH($D11910,#REF!:#REF!,0),MATCH(#REF!,#REF!:#REF!,0))</f>
        <v>#REF!</v>
      </c>
    </row>
    <row r="11911" spans="1:6" ht="16.5" x14ac:dyDescent="0.3">
      <c r="A11911" s="9" t="s">
        <v>10414</v>
      </c>
      <c r="B11911" s="9" t="s">
        <v>2312</v>
      </c>
      <c r="C11911" s="10">
        <v>26402</v>
      </c>
      <c r="D11911" s="9">
        <v>6271204627</v>
      </c>
      <c r="E11911" s="9" t="e">
        <f>INDEX(#REF!:#REF!,MATCH($D11911,#REF!:#REF!,0),MATCH(#REF!,#REF!:#REF!,0))</f>
        <v>#REF!</v>
      </c>
      <c r="F11911" s="9" t="e">
        <f>INDEX(#REF!:#REF!,MATCH($D11911,#REF!:#REF!,0),MATCH(#REF!,#REF!:#REF!,0))</f>
        <v>#REF!</v>
      </c>
    </row>
    <row r="11912" spans="1:6" ht="16.5" x14ac:dyDescent="0.3">
      <c r="A11912" s="9" t="s">
        <v>10413</v>
      </c>
      <c r="B11912" s="9" t="s">
        <v>2075</v>
      </c>
      <c r="C11912" s="10">
        <v>24949</v>
      </c>
      <c r="D11912" s="9">
        <v>6148303353</v>
      </c>
      <c r="E11912" s="9" t="e">
        <f>INDEX(#REF!:#REF!,MATCH($D11912,#REF!:#REF!,0),MATCH(#REF!,#REF!:#REF!,0))</f>
        <v>#REF!</v>
      </c>
      <c r="F11912" s="9" t="e">
        <f>INDEX(#REF!:#REF!,MATCH($D11912,#REF!:#REF!,0),MATCH(#REF!,#REF!:#REF!,0))</f>
        <v>#REF!</v>
      </c>
    </row>
    <row r="11913" spans="1:6" ht="16.5" x14ac:dyDescent="0.3">
      <c r="A11913" s="9" t="s">
        <v>10412</v>
      </c>
      <c r="B11913" s="9" t="s">
        <v>2302</v>
      </c>
      <c r="C11913" s="10">
        <v>33213</v>
      </c>
      <c r="D11913" s="9">
        <v>6515844751</v>
      </c>
      <c r="E11913" s="9" t="e">
        <f>INDEX(#REF!:#REF!,MATCH($D11913,#REF!:#REF!,0),MATCH(#REF!,#REF!:#REF!,0))</f>
        <v>#REF!</v>
      </c>
      <c r="F11913" s="9" t="e">
        <f>INDEX(#REF!:#REF!,MATCH($D11913,#REF!:#REF!,0),MATCH(#REF!,#REF!:#REF!,0))</f>
        <v>#REF!</v>
      </c>
    </row>
    <row r="11914" spans="1:6" ht="16.5" x14ac:dyDescent="0.3">
      <c r="A11914" s="9" t="s">
        <v>10411</v>
      </c>
      <c r="B11914" s="9" t="s">
        <v>2481</v>
      </c>
      <c r="C11914" s="10">
        <v>56590</v>
      </c>
      <c r="D11914" s="9">
        <v>8664054479</v>
      </c>
      <c r="E11914" s="9" t="e">
        <f>INDEX(#REF!:#REF!,MATCH($D11914,#REF!:#REF!,0),MATCH(#REF!,#REF!:#REF!,0))</f>
        <v>#REF!</v>
      </c>
      <c r="F11914" s="9" t="e">
        <f>INDEX(#REF!:#REF!,MATCH($D11914,#REF!:#REF!,0),MATCH(#REF!,#REF!:#REF!,0))</f>
        <v>#REF!</v>
      </c>
    </row>
    <row r="11915" spans="1:6" ht="16.5" x14ac:dyDescent="0.3">
      <c r="A11915" s="9" t="s">
        <v>10410</v>
      </c>
      <c r="B11915" s="9" t="s">
        <v>2155</v>
      </c>
      <c r="C11915" s="10">
        <v>24402</v>
      </c>
      <c r="D11915" s="9">
        <v>4162153728</v>
      </c>
      <c r="E11915" s="9" t="e">
        <f>INDEX(#REF!:#REF!,MATCH($D11915,#REF!:#REF!,0),MATCH(#REF!,#REF!:#REF!,0))</f>
        <v>#REF!</v>
      </c>
      <c r="F11915" s="9" t="e">
        <f>INDEX(#REF!:#REF!,MATCH($D11915,#REF!:#REF!,0),MATCH(#REF!,#REF!:#REF!,0))</f>
        <v>#REF!</v>
      </c>
    </row>
    <row r="11916" spans="1:6" ht="16.5" x14ac:dyDescent="0.3">
      <c r="A11916" s="9" t="s">
        <v>10409</v>
      </c>
      <c r="B11916" s="9" t="s">
        <v>2406</v>
      </c>
      <c r="C11916" s="10">
        <v>38175</v>
      </c>
      <c r="D11916" s="9">
        <v>5347887761</v>
      </c>
      <c r="E11916" s="9" t="e">
        <f>INDEX(#REF!:#REF!,MATCH($D11916,#REF!:#REF!,0),MATCH(#REF!,#REF!:#REF!,0))</f>
        <v>#REF!</v>
      </c>
      <c r="F11916" s="9" t="e">
        <f>INDEX(#REF!:#REF!,MATCH($D11916,#REF!:#REF!,0),MATCH(#REF!,#REF!:#REF!,0))</f>
        <v>#REF!</v>
      </c>
    </row>
    <row r="11917" spans="1:6" ht="16.5" x14ac:dyDescent="0.3">
      <c r="A11917" s="9" t="s">
        <v>10408</v>
      </c>
      <c r="B11917" s="9" t="s">
        <v>2267</v>
      </c>
      <c r="C11917" s="10">
        <v>34312</v>
      </c>
      <c r="D11917" s="9">
        <v>6436551115</v>
      </c>
      <c r="E11917" s="9" t="e">
        <f>INDEX(#REF!:#REF!,MATCH($D11917,#REF!:#REF!,0),MATCH(#REF!,#REF!:#REF!,0))</f>
        <v>#REF!</v>
      </c>
      <c r="F11917" s="9" t="e">
        <f>INDEX(#REF!:#REF!,MATCH($D11917,#REF!:#REF!,0),MATCH(#REF!,#REF!:#REF!,0))</f>
        <v>#REF!</v>
      </c>
    </row>
    <row r="11918" spans="1:6" ht="16.5" x14ac:dyDescent="0.3">
      <c r="A11918" s="9" t="s">
        <v>10407</v>
      </c>
      <c r="B11918" s="9" t="s">
        <v>2110</v>
      </c>
      <c r="C11918" s="10">
        <v>56193</v>
      </c>
      <c r="D11918" s="9">
        <v>2185059785</v>
      </c>
      <c r="E11918" s="9" t="e">
        <f>INDEX(#REF!:#REF!,MATCH($D11918,#REF!:#REF!,0),MATCH(#REF!,#REF!:#REF!,0))</f>
        <v>#REF!</v>
      </c>
      <c r="F11918" s="9" t="e">
        <f>INDEX(#REF!:#REF!,MATCH($D11918,#REF!:#REF!,0),MATCH(#REF!,#REF!:#REF!,0))</f>
        <v>#REF!</v>
      </c>
    </row>
    <row r="11919" spans="1:6" ht="16.5" x14ac:dyDescent="0.3">
      <c r="A11919" s="9" t="s">
        <v>10406</v>
      </c>
      <c r="B11919" s="9" t="s">
        <v>2459</v>
      </c>
      <c r="C11919" s="10">
        <v>23394</v>
      </c>
      <c r="D11919" s="9">
        <v>8545135858</v>
      </c>
      <c r="E11919" s="9" t="e">
        <f>INDEX(#REF!:#REF!,MATCH($D11919,#REF!:#REF!,0),MATCH(#REF!,#REF!:#REF!,0))</f>
        <v>#REF!</v>
      </c>
      <c r="F11919" s="9" t="e">
        <f>INDEX(#REF!:#REF!,MATCH($D11919,#REF!:#REF!,0),MATCH(#REF!,#REF!:#REF!,0))</f>
        <v>#REF!</v>
      </c>
    </row>
    <row r="11920" spans="1:6" ht="16.5" x14ac:dyDescent="0.3">
      <c r="A11920" s="9" t="s">
        <v>10405</v>
      </c>
      <c r="B11920" s="9" t="s">
        <v>2526</v>
      </c>
      <c r="C11920" s="10">
        <v>18407</v>
      </c>
      <c r="D11920" s="9">
        <v>9732655267</v>
      </c>
      <c r="E11920" s="9" t="e">
        <f>INDEX(#REF!:#REF!,MATCH($D11920,#REF!:#REF!,0),MATCH(#REF!,#REF!:#REF!,0))</f>
        <v>#REF!</v>
      </c>
      <c r="F11920" s="9" t="e">
        <f>INDEX(#REF!:#REF!,MATCH($D11920,#REF!:#REF!,0),MATCH(#REF!,#REF!:#REF!,0))</f>
        <v>#REF!</v>
      </c>
    </row>
    <row r="11921" spans="1:6" ht="16.5" x14ac:dyDescent="0.3">
      <c r="A11921" s="9" t="s">
        <v>10404</v>
      </c>
      <c r="B11921" s="9" t="s">
        <v>2087</v>
      </c>
      <c r="C11921" s="10">
        <v>29662</v>
      </c>
      <c r="D11921" s="9">
        <v>7621218967</v>
      </c>
      <c r="E11921" s="9" t="e">
        <f>INDEX(#REF!:#REF!,MATCH($D11921,#REF!:#REF!,0),MATCH(#REF!,#REF!:#REF!,0))</f>
        <v>#REF!</v>
      </c>
      <c r="F11921" s="9" t="e">
        <f>INDEX(#REF!:#REF!,MATCH($D11921,#REF!:#REF!,0),MATCH(#REF!,#REF!:#REF!,0))</f>
        <v>#REF!</v>
      </c>
    </row>
    <row r="11922" spans="1:6" ht="16.5" x14ac:dyDescent="0.3">
      <c r="A11922" s="9" t="s">
        <v>10403</v>
      </c>
      <c r="B11922" s="9" t="s">
        <v>2870</v>
      </c>
      <c r="C11922" s="10">
        <v>41014</v>
      </c>
      <c r="D11922" s="9">
        <v>2408183758</v>
      </c>
      <c r="E11922" s="9" t="e">
        <f>INDEX(#REF!:#REF!,MATCH($D11922,#REF!:#REF!,0),MATCH(#REF!,#REF!:#REF!,0))</f>
        <v>#REF!</v>
      </c>
      <c r="F11922" s="9" t="e">
        <f>INDEX(#REF!:#REF!,MATCH($D11922,#REF!:#REF!,0),MATCH(#REF!,#REF!:#REF!,0))</f>
        <v>#REF!</v>
      </c>
    </row>
    <row r="11923" spans="1:6" ht="16.5" x14ac:dyDescent="0.3">
      <c r="A11923" s="9" t="s">
        <v>10402</v>
      </c>
      <c r="B11923" s="9" t="s">
        <v>2081</v>
      </c>
      <c r="C11923" s="10">
        <v>25998</v>
      </c>
      <c r="D11923" s="9">
        <v>7070564503</v>
      </c>
      <c r="E11923" s="9" t="e">
        <f>INDEX(#REF!:#REF!,MATCH($D11923,#REF!:#REF!,0),MATCH(#REF!,#REF!:#REF!,0))</f>
        <v>#REF!</v>
      </c>
      <c r="F11923" s="9" t="e">
        <f>INDEX(#REF!:#REF!,MATCH($D11923,#REF!:#REF!,0),MATCH(#REF!,#REF!:#REF!,0))</f>
        <v>#REF!</v>
      </c>
    </row>
    <row r="11924" spans="1:6" ht="16.5" x14ac:dyDescent="0.3">
      <c r="A11924" s="9" t="s">
        <v>10401</v>
      </c>
      <c r="B11924" s="9" t="s">
        <v>3720</v>
      </c>
      <c r="C11924" s="10">
        <v>35490</v>
      </c>
      <c r="D11924" s="9">
        <v>5234982726</v>
      </c>
      <c r="E11924" s="9" t="e">
        <f>INDEX(#REF!:#REF!,MATCH($D11924,#REF!:#REF!,0),MATCH(#REF!,#REF!:#REF!,0))</f>
        <v>#REF!</v>
      </c>
      <c r="F11924" s="9" t="e">
        <f>INDEX(#REF!:#REF!,MATCH($D11924,#REF!:#REF!,0),MATCH(#REF!,#REF!:#REF!,0))</f>
        <v>#REF!</v>
      </c>
    </row>
    <row r="11925" spans="1:6" ht="16.5" x14ac:dyDescent="0.3">
      <c r="A11925" s="9" t="s">
        <v>10400</v>
      </c>
      <c r="B11925" s="9" t="s">
        <v>2875</v>
      </c>
      <c r="C11925" s="10">
        <v>41759</v>
      </c>
      <c r="D11925" s="9">
        <v>7707009371</v>
      </c>
      <c r="E11925" s="9" t="e">
        <f>INDEX(#REF!:#REF!,MATCH($D11925,#REF!:#REF!,0),MATCH(#REF!,#REF!:#REF!,0))</f>
        <v>#REF!</v>
      </c>
      <c r="F11925" s="9" t="e">
        <f>INDEX(#REF!:#REF!,MATCH($D11925,#REF!:#REF!,0),MATCH(#REF!,#REF!:#REF!,0))</f>
        <v>#REF!</v>
      </c>
    </row>
    <row r="11926" spans="1:6" ht="16.5" x14ac:dyDescent="0.3">
      <c r="A11926" s="9" t="s">
        <v>10399</v>
      </c>
      <c r="B11926" s="9" t="s">
        <v>2650</v>
      </c>
      <c r="C11926" s="10">
        <v>36095</v>
      </c>
      <c r="D11926" s="9">
        <v>8905919081</v>
      </c>
      <c r="E11926" s="9" t="e">
        <f>INDEX(#REF!:#REF!,MATCH($D11926,#REF!:#REF!,0),MATCH(#REF!,#REF!:#REF!,0))</f>
        <v>#REF!</v>
      </c>
      <c r="F11926" s="9" t="e">
        <f>INDEX(#REF!:#REF!,MATCH($D11926,#REF!:#REF!,0),MATCH(#REF!,#REF!:#REF!,0))</f>
        <v>#REF!</v>
      </c>
    </row>
    <row r="11927" spans="1:6" ht="16.5" x14ac:dyDescent="0.3">
      <c r="A11927" s="9" t="s">
        <v>10398</v>
      </c>
      <c r="B11927" s="9" t="s">
        <v>3151</v>
      </c>
      <c r="C11927" s="10">
        <v>31233</v>
      </c>
      <c r="D11927" s="9">
        <v>2944219065</v>
      </c>
      <c r="E11927" s="9" t="e">
        <f>INDEX(#REF!:#REF!,MATCH($D11927,#REF!:#REF!,0),MATCH(#REF!,#REF!:#REF!,0))</f>
        <v>#REF!</v>
      </c>
      <c r="F11927" s="9" t="e">
        <f>INDEX(#REF!:#REF!,MATCH($D11927,#REF!:#REF!,0),MATCH(#REF!,#REF!:#REF!,0))</f>
        <v>#REF!</v>
      </c>
    </row>
    <row r="11928" spans="1:6" ht="16.5" x14ac:dyDescent="0.3">
      <c r="A11928" s="9" t="s">
        <v>10397</v>
      </c>
      <c r="B11928" s="9" t="s">
        <v>5218</v>
      </c>
      <c r="C11928" s="10">
        <v>35036</v>
      </c>
      <c r="D11928" s="9">
        <v>8673837456</v>
      </c>
      <c r="E11928" s="9" t="e">
        <f>INDEX(#REF!:#REF!,MATCH($D11928,#REF!:#REF!,0),MATCH(#REF!,#REF!:#REF!,0))</f>
        <v>#REF!</v>
      </c>
      <c r="F11928" s="9" t="e">
        <f>INDEX(#REF!:#REF!,MATCH($D11928,#REF!:#REF!,0),MATCH(#REF!,#REF!:#REF!,0))</f>
        <v>#REF!</v>
      </c>
    </row>
    <row r="11929" spans="1:6" ht="16.5" x14ac:dyDescent="0.3">
      <c r="A11929" s="9" t="s">
        <v>10396</v>
      </c>
      <c r="B11929" s="9" t="s">
        <v>2136</v>
      </c>
      <c r="C11929" s="10">
        <v>12720</v>
      </c>
      <c r="D11929" s="9">
        <v>8256403403</v>
      </c>
      <c r="E11929" s="9" t="e">
        <f>INDEX(#REF!:#REF!,MATCH($D11929,#REF!:#REF!,0),MATCH(#REF!,#REF!:#REF!,0))</f>
        <v>#REF!</v>
      </c>
      <c r="F11929" s="9" t="e">
        <f>INDEX(#REF!:#REF!,MATCH($D11929,#REF!:#REF!,0),MATCH(#REF!,#REF!:#REF!,0))</f>
        <v>#REF!</v>
      </c>
    </row>
    <row r="11930" spans="1:6" ht="16.5" x14ac:dyDescent="0.3">
      <c r="A11930" s="9" t="s">
        <v>10395</v>
      </c>
      <c r="B11930" s="9" t="s">
        <v>2662</v>
      </c>
      <c r="C11930" s="10">
        <v>29883</v>
      </c>
      <c r="D11930" s="9">
        <v>8249460030</v>
      </c>
      <c r="E11930" s="9" t="e">
        <f>INDEX(#REF!:#REF!,MATCH($D11930,#REF!:#REF!,0),MATCH(#REF!,#REF!:#REF!,0))</f>
        <v>#REF!</v>
      </c>
      <c r="F11930" s="9" t="e">
        <f>INDEX(#REF!:#REF!,MATCH($D11930,#REF!:#REF!,0),MATCH(#REF!,#REF!:#REF!,0))</f>
        <v>#REF!</v>
      </c>
    </row>
    <row r="11931" spans="1:6" ht="16.5" x14ac:dyDescent="0.3">
      <c r="A11931" s="9" t="s">
        <v>10394</v>
      </c>
      <c r="B11931" s="9" t="s">
        <v>2226</v>
      </c>
      <c r="C11931" s="10">
        <v>34163</v>
      </c>
      <c r="D11931" s="9">
        <v>8335120919</v>
      </c>
      <c r="E11931" s="9" t="e">
        <f>INDEX(#REF!:#REF!,MATCH($D11931,#REF!:#REF!,0),MATCH(#REF!,#REF!:#REF!,0))</f>
        <v>#REF!</v>
      </c>
      <c r="F11931" s="9" t="e">
        <f>INDEX(#REF!:#REF!,MATCH($D11931,#REF!:#REF!,0),MATCH(#REF!,#REF!:#REF!,0))</f>
        <v>#REF!</v>
      </c>
    </row>
    <row r="11932" spans="1:6" ht="16.5" x14ac:dyDescent="0.3">
      <c r="A11932" s="9" t="s">
        <v>10393</v>
      </c>
      <c r="B11932" s="9" t="s">
        <v>2574</v>
      </c>
      <c r="C11932" s="10">
        <v>37241</v>
      </c>
      <c r="D11932" s="9">
        <v>4759627103</v>
      </c>
      <c r="E11932" s="9" t="e">
        <f>INDEX(#REF!:#REF!,MATCH($D11932,#REF!:#REF!,0),MATCH(#REF!,#REF!:#REF!,0))</f>
        <v>#REF!</v>
      </c>
      <c r="F11932" s="9" t="e">
        <f>INDEX(#REF!:#REF!,MATCH($D11932,#REF!:#REF!,0),MATCH(#REF!,#REF!:#REF!,0))</f>
        <v>#REF!</v>
      </c>
    </row>
    <row r="11933" spans="1:6" ht="16.5" x14ac:dyDescent="0.3">
      <c r="A11933" s="9" t="s">
        <v>10392</v>
      </c>
      <c r="B11933" s="9" t="s">
        <v>3902</v>
      </c>
      <c r="C11933" s="10">
        <v>16625</v>
      </c>
      <c r="D11933" s="9">
        <v>6750554423</v>
      </c>
      <c r="E11933" s="9" t="e">
        <f>INDEX(#REF!:#REF!,MATCH($D11933,#REF!:#REF!,0),MATCH(#REF!,#REF!:#REF!,0))</f>
        <v>#REF!</v>
      </c>
      <c r="F11933" s="9" t="e">
        <f>INDEX(#REF!:#REF!,MATCH($D11933,#REF!:#REF!,0),MATCH(#REF!,#REF!:#REF!,0))</f>
        <v>#REF!</v>
      </c>
    </row>
    <row r="11934" spans="1:6" ht="16.5" x14ac:dyDescent="0.3">
      <c r="A11934" s="9" t="s">
        <v>10391</v>
      </c>
      <c r="B11934" s="9" t="s">
        <v>1989</v>
      </c>
      <c r="C11934" s="10">
        <v>37310</v>
      </c>
      <c r="D11934" s="9">
        <v>7707009371</v>
      </c>
      <c r="E11934" s="9" t="e">
        <f>INDEX(#REF!:#REF!,MATCH($D11934,#REF!:#REF!,0),MATCH(#REF!,#REF!:#REF!,0))</f>
        <v>#REF!</v>
      </c>
      <c r="F11934" s="9" t="e">
        <f>INDEX(#REF!:#REF!,MATCH($D11934,#REF!:#REF!,0),MATCH(#REF!,#REF!:#REF!,0))</f>
        <v>#REF!</v>
      </c>
    </row>
    <row r="11935" spans="1:6" ht="16.5" x14ac:dyDescent="0.3">
      <c r="A11935" s="9" t="s">
        <v>10390</v>
      </c>
      <c r="B11935" s="9" t="s">
        <v>1985</v>
      </c>
      <c r="C11935" s="10">
        <v>20901</v>
      </c>
      <c r="D11935" s="9">
        <v>6148303353</v>
      </c>
      <c r="E11935" s="9" t="e">
        <f>INDEX(#REF!:#REF!,MATCH($D11935,#REF!:#REF!,0),MATCH(#REF!,#REF!:#REF!,0))</f>
        <v>#REF!</v>
      </c>
      <c r="F11935" s="9" t="e">
        <f>INDEX(#REF!:#REF!,MATCH($D11935,#REF!:#REF!,0),MATCH(#REF!,#REF!:#REF!,0))</f>
        <v>#REF!</v>
      </c>
    </row>
    <row r="11936" spans="1:6" ht="16.5" x14ac:dyDescent="0.3">
      <c r="A11936" s="9" t="s">
        <v>10389</v>
      </c>
      <c r="B11936" s="9" t="s">
        <v>2521</v>
      </c>
      <c r="C11936" s="10">
        <v>25450</v>
      </c>
      <c r="D11936" s="9">
        <v>6383978705</v>
      </c>
      <c r="E11936" s="9" t="e">
        <f>INDEX(#REF!:#REF!,MATCH($D11936,#REF!:#REF!,0),MATCH(#REF!,#REF!:#REF!,0))</f>
        <v>#REF!</v>
      </c>
      <c r="F11936" s="9" t="e">
        <f>INDEX(#REF!:#REF!,MATCH($D11936,#REF!:#REF!,0),MATCH(#REF!,#REF!:#REF!,0))</f>
        <v>#REF!</v>
      </c>
    </row>
    <row r="11937" spans="1:6" ht="16.5" x14ac:dyDescent="0.3">
      <c r="A11937" s="9" t="s">
        <v>10388</v>
      </c>
      <c r="B11937" s="9" t="s">
        <v>2021</v>
      </c>
      <c r="C11937" s="10">
        <v>25298</v>
      </c>
      <c r="D11937" s="9">
        <v>1888252693</v>
      </c>
      <c r="E11937" s="9" t="e">
        <f>INDEX(#REF!:#REF!,MATCH($D11937,#REF!:#REF!,0),MATCH(#REF!,#REF!:#REF!,0))</f>
        <v>#REF!</v>
      </c>
      <c r="F11937" s="9" t="e">
        <f>INDEX(#REF!:#REF!,MATCH($D11937,#REF!:#REF!,0),MATCH(#REF!,#REF!:#REF!,0))</f>
        <v>#REF!</v>
      </c>
    </row>
    <row r="11938" spans="1:6" ht="16.5" x14ac:dyDescent="0.3">
      <c r="A11938" s="9" t="s">
        <v>10387</v>
      </c>
      <c r="B11938" s="9" t="s">
        <v>3951</v>
      </c>
      <c r="C11938" s="10">
        <v>54202</v>
      </c>
      <c r="D11938" s="9">
        <v>2698184272</v>
      </c>
      <c r="E11938" s="9" t="e">
        <f>INDEX(#REF!:#REF!,MATCH($D11938,#REF!:#REF!,0),MATCH(#REF!,#REF!:#REF!,0))</f>
        <v>#REF!</v>
      </c>
      <c r="F11938" s="9" t="e">
        <f>INDEX(#REF!:#REF!,MATCH($D11938,#REF!:#REF!,0),MATCH(#REF!,#REF!:#REF!,0))</f>
        <v>#REF!</v>
      </c>
    </row>
    <row r="11939" spans="1:6" ht="16.5" x14ac:dyDescent="0.3">
      <c r="A11939" s="9" t="s">
        <v>10386</v>
      </c>
      <c r="B11939" s="9" t="s">
        <v>2248</v>
      </c>
      <c r="C11939" s="10">
        <v>29310</v>
      </c>
      <c r="D11939" s="9">
        <v>3463222345</v>
      </c>
      <c r="E11939" s="9" t="e">
        <f>INDEX(#REF!:#REF!,MATCH($D11939,#REF!:#REF!,0),MATCH(#REF!,#REF!:#REF!,0))</f>
        <v>#REF!</v>
      </c>
      <c r="F11939" s="9" t="e">
        <f>INDEX(#REF!:#REF!,MATCH($D11939,#REF!:#REF!,0),MATCH(#REF!,#REF!:#REF!,0))</f>
        <v>#REF!</v>
      </c>
    </row>
    <row r="11940" spans="1:6" ht="16.5" x14ac:dyDescent="0.3">
      <c r="A11940" s="9" t="s">
        <v>10385</v>
      </c>
      <c r="B11940" s="9" t="s">
        <v>2428</v>
      </c>
      <c r="C11940" s="10">
        <v>41851</v>
      </c>
      <c r="D11940" s="9">
        <v>6733929554</v>
      </c>
      <c r="E11940" s="9" t="e">
        <f>INDEX(#REF!:#REF!,MATCH($D11940,#REF!:#REF!,0),MATCH(#REF!,#REF!:#REF!,0))</f>
        <v>#REF!</v>
      </c>
      <c r="F11940" s="9" t="e">
        <f>INDEX(#REF!:#REF!,MATCH($D11940,#REF!:#REF!,0),MATCH(#REF!,#REF!:#REF!,0))</f>
        <v>#REF!</v>
      </c>
    </row>
    <row r="11941" spans="1:6" ht="16.5" x14ac:dyDescent="0.3">
      <c r="A11941" s="9" t="s">
        <v>10384</v>
      </c>
      <c r="B11941" s="9" t="s">
        <v>2161</v>
      </c>
      <c r="C11941" s="10">
        <v>23997</v>
      </c>
      <c r="D11941" s="9">
        <v>5623896162</v>
      </c>
      <c r="E11941" s="9" t="e">
        <f>INDEX(#REF!:#REF!,MATCH($D11941,#REF!:#REF!,0),MATCH(#REF!,#REF!:#REF!,0))</f>
        <v>#REF!</v>
      </c>
      <c r="F11941" s="9" t="e">
        <f>INDEX(#REF!:#REF!,MATCH($D11941,#REF!:#REF!,0),MATCH(#REF!,#REF!:#REF!,0))</f>
        <v>#REF!</v>
      </c>
    </row>
    <row r="11942" spans="1:6" ht="16.5" x14ac:dyDescent="0.3">
      <c r="A11942" s="9" t="s">
        <v>10383</v>
      </c>
      <c r="B11942" s="9" t="s">
        <v>2050</v>
      </c>
      <c r="C11942" s="10">
        <v>52205</v>
      </c>
      <c r="D11942" s="9">
        <v>2408183758</v>
      </c>
      <c r="E11942" s="9" t="e">
        <f>INDEX(#REF!:#REF!,MATCH($D11942,#REF!:#REF!,0),MATCH(#REF!,#REF!:#REF!,0))</f>
        <v>#REF!</v>
      </c>
      <c r="F11942" s="9" t="e">
        <f>INDEX(#REF!:#REF!,MATCH($D11942,#REF!:#REF!,0),MATCH(#REF!,#REF!:#REF!,0))</f>
        <v>#REF!</v>
      </c>
    </row>
    <row r="11943" spans="1:6" ht="16.5" x14ac:dyDescent="0.3">
      <c r="A11943" s="9" t="s">
        <v>10382</v>
      </c>
      <c r="B11943" s="9" t="s">
        <v>2487</v>
      </c>
      <c r="C11943" s="10">
        <v>39342</v>
      </c>
      <c r="D11943" s="9">
        <v>1442784075</v>
      </c>
      <c r="E11943" s="9" t="e">
        <f>INDEX(#REF!:#REF!,MATCH($D11943,#REF!:#REF!,0),MATCH(#REF!,#REF!:#REF!,0))</f>
        <v>#REF!</v>
      </c>
      <c r="F11943" s="9" t="e">
        <f>INDEX(#REF!:#REF!,MATCH($D11943,#REF!:#REF!,0),MATCH(#REF!,#REF!:#REF!,0))</f>
        <v>#REF!</v>
      </c>
    </row>
    <row r="11944" spans="1:6" ht="16.5" x14ac:dyDescent="0.3">
      <c r="A11944" s="9" t="s">
        <v>10381</v>
      </c>
      <c r="B11944" s="9" t="s">
        <v>2443</v>
      </c>
      <c r="C11944" s="10">
        <v>33355</v>
      </c>
      <c r="D11944" s="9">
        <v>6446166575</v>
      </c>
      <c r="E11944" s="9" t="e">
        <f>INDEX(#REF!:#REF!,MATCH($D11944,#REF!:#REF!,0),MATCH(#REF!,#REF!:#REF!,0))</f>
        <v>#REF!</v>
      </c>
      <c r="F11944" s="9" t="e">
        <f>INDEX(#REF!:#REF!,MATCH($D11944,#REF!:#REF!,0),MATCH(#REF!,#REF!:#REF!,0))</f>
        <v>#REF!</v>
      </c>
    </row>
    <row r="11945" spans="1:6" ht="16.5" x14ac:dyDescent="0.3">
      <c r="A11945" s="9" t="s">
        <v>10380</v>
      </c>
      <c r="B11945" s="9" t="s">
        <v>2396</v>
      </c>
      <c r="C11945" s="10">
        <v>55500</v>
      </c>
      <c r="D11945" s="9">
        <v>7688943361</v>
      </c>
      <c r="E11945" s="9" t="e">
        <f>INDEX(#REF!:#REF!,MATCH($D11945,#REF!:#REF!,0),MATCH(#REF!,#REF!:#REF!,0))</f>
        <v>#REF!</v>
      </c>
      <c r="F11945" s="9" t="e">
        <f>INDEX(#REF!:#REF!,MATCH($D11945,#REF!:#REF!,0),MATCH(#REF!,#REF!:#REF!,0))</f>
        <v>#REF!</v>
      </c>
    </row>
    <row r="11946" spans="1:6" ht="16.5" x14ac:dyDescent="0.3">
      <c r="A11946" s="9" t="s">
        <v>10379</v>
      </c>
      <c r="B11946" s="9" t="s">
        <v>2208</v>
      </c>
      <c r="C11946" s="10">
        <v>38461</v>
      </c>
      <c r="D11946" s="9">
        <v>2417008025</v>
      </c>
      <c r="E11946" s="9" t="e">
        <f>INDEX(#REF!:#REF!,MATCH($D11946,#REF!:#REF!,0),MATCH(#REF!,#REF!:#REF!,0))</f>
        <v>#REF!</v>
      </c>
      <c r="F11946" s="9" t="e">
        <f>INDEX(#REF!:#REF!,MATCH($D11946,#REF!:#REF!,0),MATCH(#REF!,#REF!:#REF!,0))</f>
        <v>#REF!</v>
      </c>
    </row>
    <row r="11947" spans="1:6" ht="16.5" x14ac:dyDescent="0.3">
      <c r="A11947" s="9" t="s">
        <v>10378</v>
      </c>
      <c r="B11947" s="9" t="s">
        <v>2597</v>
      </c>
      <c r="C11947" s="10">
        <v>13071</v>
      </c>
      <c r="D11947" s="9">
        <v>3060876401</v>
      </c>
      <c r="E11947" s="9" t="e">
        <f>INDEX(#REF!:#REF!,MATCH($D11947,#REF!:#REF!,0),MATCH(#REF!,#REF!:#REF!,0))</f>
        <v>#REF!</v>
      </c>
      <c r="F11947" s="9" t="e">
        <f>INDEX(#REF!:#REF!,MATCH($D11947,#REF!:#REF!,0),MATCH(#REF!,#REF!:#REF!,0))</f>
        <v>#REF!</v>
      </c>
    </row>
    <row r="11948" spans="1:6" ht="16.5" x14ac:dyDescent="0.3">
      <c r="A11948" s="9" t="s">
        <v>10377</v>
      </c>
      <c r="B11948" s="9" t="s">
        <v>2346</v>
      </c>
      <c r="C11948" s="10">
        <v>58327</v>
      </c>
      <c r="D11948" s="9">
        <v>4029727026</v>
      </c>
      <c r="E11948" s="9" t="e">
        <f>INDEX(#REF!:#REF!,MATCH($D11948,#REF!:#REF!,0),MATCH(#REF!,#REF!:#REF!,0))</f>
        <v>#REF!</v>
      </c>
      <c r="F11948" s="9" t="e">
        <f>INDEX(#REF!:#REF!,MATCH($D11948,#REF!:#REF!,0),MATCH(#REF!,#REF!:#REF!,0))</f>
        <v>#REF!</v>
      </c>
    </row>
    <row r="11949" spans="1:6" ht="16.5" x14ac:dyDescent="0.3">
      <c r="A11949" s="9" t="s">
        <v>10376</v>
      </c>
      <c r="B11949" s="9" t="s">
        <v>2647</v>
      </c>
      <c r="C11949" s="10">
        <v>17726</v>
      </c>
      <c r="D11949" s="9">
        <v>3473885983</v>
      </c>
      <c r="E11949" s="9" t="e">
        <f>INDEX(#REF!:#REF!,MATCH($D11949,#REF!:#REF!,0),MATCH(#REF!,#REF!:#REF!,0))</f>
        <v>#REF!</v>
      </c>
      <c r="F11949" s="9" t="e">
        <f>INDEX(#REF!:#REF!,MATCH($D11949,#REF!:#REF!,0),MATCH(#REF!,#REF!:#REF!,0))</f>
        <v>#REF!</v>
      </c>
    </row>
    <row r="11950" spans="1:6" ht="16.5" x14ac:dyDescent="0.3">
      <c r="A11950" s="9" t="s">
        <v>10375</v>
      </c>
      <c r="B11950" s="9" t="s">
        <v>2121</v>
      </c>
      <c r="C11950" s="10">
        <v>27983</v>
      </c>
      <c r="D11950" s="9">
        <v>9597202352</v>
      </c>
      <c r="E11950" s="9" t="e">
        <f>INDEX(#REF!:#REF!,MATCH($D11950,#REF!:#REF!,0),MATCH(#REF!,#REF!:#REF!,0))</f>
        <v>#REF!</v>
      </c>
      <c r="F11950" s="9" t="e">
        <f>INDEX(#REF!:#REF!,MATCH($D11950,#REF!:#REF!,0),MATCH(#REF!,#REF!:#REF!,0))</f>
        <v>#REF!</v>
      </c>
    </row>
    <row r="11951" spans="1:6" ht="16.5" x14ac:dyDescent="0.3">
      <c r="A11951" s="9" t="s">
        <v>10374</v>
      </c>
      <c r="B11951" s="9" t="s">
        <v>2606</v>
      </c>
      <c r="C11951" s="10">
        <v>34832</v>
      </c>
      <c r="D11951" s="9">
        <v>6322781804</v>
      </c>
      <c r="E11951" s="9" t="e">
        <f>INDEX(#REF!:#REF!,MATCH($D11951,#REF!:#REF!,0),MATCH(#REF!,#REF!:#REF!,0))</f>
        <v>#REF!</v>
      </c>
      <c r="F11951" s="9" t="e">
        <f>INDEX(#REF!:#REF!,MATCH($D11951,#REF!:#REF!,0),MATCH(#REF!,#REF!:#REF!,0))</f>
        <v>#REF!</v>
      </c>
    </row>
    <row r="11952" spans="1:6" ht="16.5" x14ac:dyDescent="0.3">
      <c r="A11952" s="9" t="s">
        <v>10373</v>
      </c>
      <c r="B11952" s="9" t="s">
        <v>1971</v>
      </c>
      <c r="C11952" s="10">
        <v>52671</v>
      </c>
      <c r="D11952" s="9">
        <v>966588630</v>
      </c>
      <c r="E11952" s="9" t="e">
        <f>INDEX(#REF!:#REF!,MATCH($D11952,#REF!:#REF!,0),MATCH(#REF!,#REF!:#REF!,0))</f>
        <v>#REF!</v>
      </c>
      <c r="F11952" s="9" t="e">
        <f>INDEX(#REF!:#REF!,MATCH($D11952,#REF!:#REF!,0),MATCH(#REF!,#REF!:#REF!,0))</f>
        <v>#REF!</v>
      </c>
    </row>
    <row r="11953" spans="1:6" ht="16.5" x14ac:dyDescent="0.3">
      <c r="A11953" s="9" t="s">
        <v>10372</v>
      </c>
      <c r="B11953" s="9" t="s">
        <v>1987</v>
      </c>
      <c r="C11953" s="10">
        <v>52980</v>
      </c>
      <c r="D11953" s="9">
        <v>2352201101</v>
      </c>
      <c r="E11953" s="9" t="e">
        <f>INDEX(#REF!:#REF!,MATCH($D11953,#REF!:#REF!,0),MATCH(#REF!,#REF!:#REF!,0))</f>
        <v>#REF!</v>
      </c>
      <c r="F11953" s="9" t="e">
        <f>INDEX(#REF!:#REF!,MATCH($D11953,#REF!:#REF!,0),MATCH(#REF!,#REF!:#REF!,0))</f>
        <v>#REF!</v>
      </c>
    </row>
    <row r="11954" spans="1:6" ht="16.5" x14ac:dyDescent="0.3">
      <c r="A11954" s="9" t="s">
        <v>10371</v>
      </c>
      <c r="B11954" s="9" t="s">
        <v>2312</v>
      </c>
      <c r="C11954" s="10">
        <v>17517</v>
      </c>
      <c r="D11954" s="9">
        <v>3463222345</v>
      </c>
      <c r="E11954" s="9" t="e">
        <f>INDEX(#REF!:#REF!,MATCH($D11954,#REF!:#REF!,0),MATCH(#REF!,#REF!:#REF!,0))</f>
        <v>#REF!</v>
      </c>
      <c r="F11954" s="9" t="e">
        <f>INDEX(#REF!:#REF!,MATCH($D11954,#REF!:#REF!,0),MATCH(#REF!,#REF!:#REF!,0))</f>
        <v>#REF!</v>
      </c>
    </row>
    <row r="11955" spans="1:6" ht="16.5" x14ac:dyDescent="0.3">
      <c r="A11955" s="9" t="s">
        <v>10370</v>
      </c>
      <c r="B11955" s="9" t="s">
        <v>2087</v>
      </c>
      <c r="C11955" s="10">
        <v>28099</v>
      </c>
      <c r="D11955" s="9">
        <v>3418374697</v>
      </c>
      <c r="E11955" s="9" t="e">
        <f>INDEX(#REF!:#REF!,MATCH($D11955,#REF!:#REF!,0),MATCH(#REF!,#REF!:#REF!,0))</f>
        <v>#REF!</v>
      </c>
      <c r="F11955" s="9" t="e">
        <f>INDEX(#REF!:#REF!,MATCH($D11955,#REF!:#REF!,0),MATCH(#REF!,#REF!:#REF!,0))</f>
        <v>#REF!</v>
      </c>
    </row>
    <row r="11956" spans="1:6" ht="16.5" x14ac:dyDescent="0.3">
      <c r="A11956" s="9" t="s">
        <v>10369</v>
      </c>
      <c r="B11956" s="9" t="s">
        <v>2673</v>
      </c>
      <c r="C11956" s="10">
        <v>48622</v>
      </c>
      <c r="D11956" s="9">
        <v>9516781780</v>
      </c>
      <c r="E11956" s="9" t="e">
        <f>INDEX(#REF!:#REF!,MATCH($D11956,#REF!:#REF!,0),MATCH(#REF!,#REF!:#REF!,0))</f>
        <v>#REF!</v>
      </c>
      <c r="F11956" s="9" t="e">
        <f>INDEX(#REF!:#REF!,MATCH($D11956,#REF!:#REF!,0),MATCH(#REF!,#REF!:#REF!,0))</f>
        <v>#REF!</v>
      </c>
    </row>
    <row r="11957" spans="1:6" ht="16.5" x14ac:dyDescent="0.3">
      <c r="A11957" s="9" t="s">
        <v>10368</v>
      </c>
      <c r="B11957" s="9" t="s">
        <v>2498</v>
      </c>
      <c r="C11957" s="10">
        <v>30062</v>
      </c>
      <c r="D11957" s="9">
        <v>3145039288</v>
      </c>
      <c r="E11957" s="9" t="e">
        <f>INDEX(#REF!:#REF!,MATCH($D11957,#REF!:#REF!,0),MATCH(#REF!,#REF!:#REF!,0))</f>
        <v>#REF!</v>
      </c>
      <c r="F11957" s="9" t="e">
        <f>INDEX(#REF!:#REF!,MATCH($D11957,#REF!:#REF!,0),MATCH(#REF!,#REF!:#REF!,0))</f>
        <v>#REF!</v>
      </c>
    </row>
    <row r="11958" spans="1:6" ht="16.5" x14ac:dyDescent="0.3">
      <c r="A11958" s="9" t="s">
        <v>10367</v>
      </c>
      <c r="B11958" s="9" t="s">
        <v>1973</v>
      </c>
      <c r="C11958" s="10">
        <v>57387</v>
      </c>
      <c r="D11958" s="9">
        <v>9939542542</v>
      </c>
      <c r="E11958" s="9" t="e">
        <f>INDEX(#REF!:#REF!,MATCH($D11958,#REF!:#REF!,0),MATCH(#REF!,#REF!:#REF!,0))</f>
        <v>#REF!</v>
      </c>
      <c r="F11958" s="9" t="e">
        <f>INDEX(#REF!:#REF!,MATCH($D11958,#REF!:#REF!,0),MATCH(#REF!,#REF!:#REF!,0))</f>
        <v>#REF!</v>
      </c>
    </row>
    <row r="11959" spans="1:6" ht="16.5" x14ac:dyDescent="0.3">
      <c r="A11959" s="9" t="s">
        <v>10366</v>
      </c>
      <c r="B11959" s="9" t="s">
        <v>3360</v>
      </c>
      <c r="C11959" s="10">
        <v>51937</v>
      </c>
      <c r="D11959" s="9">
        <v>4768342426</v>
      </c>
      <c r="E11959" s="9" t="e">
        <f>INDEX(#REF!:#REF!,MATCH($D11959,#REF!:#REF!,0),MATCH(#REF!,#REF!:#REF!,0))</f>
        <v>#REF!</v>
      </c>
      <c r="F11959" s="9" t="e">
        <f>INDEX(#REF!:#REF!,MATCH($D11959,#REF!:#REF!,0),MATCH(#REF!,#REF!:#REF!,0))</f>
        <v>#REF!</v>
      </c>
    </row>
    <row r="11960" spans="1:6" ht="16.5" x14ac:dyDescent="0.3">
      <c r="A11960" s="9" t="s">
        <v>10365</v>
      </c>
      <c r="B11960" s="9" t="s">
        <v>4007</v>
      </c>
      <c r="C11960" s="10">
        <v>21756</v>
      </c>
      <c r="D11960" s="9">
        <v>7775126329</v>
      </c>
      <c r="E11960" s="9" t="e">
        <f>INDEX(#REF!:#REF!,MATCH($D11960,#REF!:#REF!,0),MATCH(#REF!,#REF!:#REF!,0))</f>
        <v>#REF!</v>
      </c>
      <c r="F11960" s="9" t="e">
        <f>INDEX(#REF!:#REF!,MATCH($D11960,#REF!:#REF!,0),MATCH(#REF!,#REF!:#REF!,0))</f>
        <v>#REF!</v>
      </c>
    </row>
    <row r="11961" spans="1:6" ht="16.5" x14ac:dyDescent="0.3">
      <c r="A11961" s="9" t="s">
        <v>10364</v>
      </c>
      <c r="B11961" s="9" t="s">
        <v>2364</v>
      </c>
      <c r="C11961" s="10">
        <v>44338</v>
      </c>
      <c r="D11961" s="9">
        <v>8887868026</v>
      </c>
      <c r="E11961" s="9" t="e">
        <f>INDEX(#REF!:#REF!,MATCH($D11961,#REF!:#REF!,0),MATCH(#REF!,#REF!:#REF!,0))</f>
        <v>#REF!</v>
      </c>
      <c r="F11961" s="9" t="e">
        <f>INDEX(#REF!:#REF!,MATCH($D11961,#REF!:#REF!,0),MATCH(#REF!,#REF!:#REF!,0))</f>
        <v>#REF!</v>
      </c>
    </row>
    <row r="11962" spans="1:6" ht="16.5" x14ac:dyDescent="0.3">
      <c r="A11962" s="9" t="s">
        <v>10363</v>
      </c>
      <c r="B11962" s="9" t="s">
        <v>2468</v>
      </c>
      <c r="C11962" s="10">
        <v>19898</v>
      </c>
      <c r="D11962" s="9">
        <v>9726268931</v>
      </c>
      <c r="E11962" s="9" t="e">
        <f>INDEX(#REF!:#REF!,MATCH($D11962,#REF!:#REF!,0),MATCH(#REF!,#REF!:#REF!,0))</f>
        <v>#REF!</v>
      </c>
      <c r="F11962" s="9" t="e">
        <f>INDEX(#REF!:#REF!,MATCH($D11962,#REF!:#REF!,0),MATCH(#REF!,#REF!:#REF!,0))</f>
        <v>#REF!</v>
      </c>
    </row>
    <row r="11963" spans="1:6" ht="16.5" x14ac:dyDescent="0.3">
      <c r="A11963" s="9" t="s">
        <v>10362</v>
      </c>
      <c r="B11963" s="9" t="s">
        <v>3071</v>
      </c>
      <c r="C11963" s="10">
        <v>16469</v>
      </c>
      <c r="D11963" s="9">
        <v>5000631609</v>
      </c>
      <c r="E11963" s="9" t="e">
        <f>INDEX(#REF!:#REF!,MATCH($D11963,#REF!:#REF!,0),MATCH(#REF!,#REF!:#REF!,0))</f>
        <v>#REF!</v>
      </c>
      <c r="F11963" s="9" t="e">
        <f>INDEX(#REF!:#REF!,MATCH($D11963,#REF!:#REF!,0),MATCH(#REF!,#REF!:#REF!,0))</f>
        <v>#REF!</v>
      </c>
    </row>
    <row r="11964" spans="1:6" ht="16.5" x14ac:dyDescent="0.3">
      <c r="A11964" s="9" t="s">
        <v>10361</v>
      </c>
      <c r="B11964" s="9" t="s">
        <v>2021</v>
      </c>
      <c r="C11964" s="10">
        <v>13796</v>
      </c>
      <c r="D11964" s="9">
        <v>4342145855</v>
      </c>
      <c r="E11964" s="9" t="e">
        <f>INDEX(#REF!:#REF!,MATCH($D11964,#REF!:#REF!,0),MATCH(#REF!,#REF!:#REF!,0))</f>
        <v>#REF!</v>
      </c>
      <c r="F11964" s="9" t="e">
        <f>INDEX(#REF!:#REF!,MATCH($D11964,#REF!:#REF!,0),MATCH(#REF!,#REF!:#REF!,0))</f>
        <v>#REF!</v>
      </c>
    </row>
    <row r="11965" spans="1:6" ht="16.5" x14ac:dyDescent="0.3">
      <c r="A11965" s="9" t="s">
        <v>10360</v>
      </c>
      <c r="B11965" s="9" t="s">
        <v>2097</v>
      </c>
      <c r="C11965" s="10">
        <v>27697</v>
      </c>
      <c r="D11965" s="9">
        <v>885693418</v>
      </c>
      <c r="E11965" s="9" t="e">
        <f>INDEX(#REF!:#REF!,MATCH($D11965,#REF!:#REF!,0),MATCH(#REF!,#REF!:#REF!,0))</f>
        <v>#REF!</v>
      </c>
      <c r="F11965" s="9" t="e">
        <f>INDEX(#REF!:#REF!,MATCH($D11965,#REF!:#REF!,0),MATCH(#REF!,#REF!:#REF!,0))</f>
        <v>#REF!</v>
      </c>
    </row>
    <row r="11966" spans="1:6" ht="16.5" x14ac:dyDescent="0.3">
      <c r="A11966" s="9" t="s">
        <v>10359</v>
      </c>
      <c r="B11966" s="9" t="s">
        <v>1981</v>
      </c>
      <c r="C11966" s="10">
        <v>57103</v>
      </c>
      <c r="D11966" s="9">
        <v>9151658844</v>
      </c>
      <c r="E11966" s="9" t="e">
        <f>INDEX(#REF!:#REF!,MATCH($D11966,#REF!:#REF!,0),MATCH(#REF!,#REF!:#REF!,0))</f>
        <v>#REF!</v>
      </c>
      <c r="F11966" s="9" t="e">
        <f>INDEX(#REF!:#REF!,MATCH($D11966,#REF!:#REF!,0),MATCH(#REF!,#REF!:#REF!,0))</f>
        <v>#REF!</v>
      </c>
    </row>
    <row r="11967" spans="1:6" ht="16.5" x14ac:dyDescent="0.3">
      <c r="A11967" s="9" t="s">
        <v>10358</v>
      </c>
      <c r="B11967" s="9" t="s">
        <v>2921</v>
      </c>
      <c r="C11967" s="10">
        <v>56048</v>
      </c>
      <c r="D11967" s="9">
        <v>6276010022</v>
      </c>
      <c r="E11967" s="9" t="e">
        <f>INDEX(#REF!:#REF!,MATCH($D11967,#REF!:#REF!,0),MATCH(#REF!,#REF!:#REF!,0))</f>
        <v>#REF!</v>
      </c>
      <c r="F11967" s="9" t="e">
        <f>INDEX(#REF!:#REF!,MATCH($D11967,#REF!:#REF!,0),MATCH(#REF!,#REF!:#REF!,0))</f>
        <v>#REF!</v>
      </c>
    </row>
    <row r="11968" spans="1:6" ht="16.5" x14ac:dyDescent="0.3">
      <c r="A11968" s="9" t="s">
        <v>10357</v>
      </c>
      <c r="B11968" s="9" t="s">
        <v>3506</v>
      </c>
      <c r="C11968" s="10">
        <v>15837</v>
      </c>
      <c r="D11968" s="9">
        <v>7411705322</v>
      </c>
      <c r="E11968" s="9" t="e">
        <f>INDEX(#REF!:#REF!,MATCH($D11968,#REF!:#REF!,0),MATCH(#REF!,#REF!:#REF!,0))</f>
        <v>#REF!</v>
      </c>
      <c r="F11968" s="9" t="e">
        <f>INDEX(#REF!:#REF!,MATCH($D11968,#REF!:#REF!,0),MATCH(#REF!,#REF!:#REF!,0))</f>
        <v>#REF!</v>
      </c>
    </row>
    <row r="11969" spans="1:6" ht="16.5" x14ac:dyDescent="0.3">
      <c r="A11969" s="9" t="s">
        <v>10356</v>
      </c>
      <c r="B11969" s="9" t="s">
        <v>2935</v>
      </c>
      <c r="C11969" s="10">
        <v>33640</v>
      </c>
      <c r="D11969" s="9">
        <v>7373156215</v>
      </c>
      <c r="E11969" s="9" t="e">
        <f>INDEX(#REF!:#REF!,MATCH($D11969,#REF!:#REF!,0),MATCH(#REF!,#REF!:#REF!,0))</f>
        <v>#REF!</v>
      </c>
      <c r="F11969" s="9" t="e">
        <f>INDEX(#REF!:#REF!,MATCH($D11969,#REF!:#REF!,0),MATCH(#REF!,#REF!:#REF!,0))</f>
        <v>#REF!</v>
      </c>
    </row>
    <row r="11970" spans="1:6" ht="16.5" x14ac:dyDescent="0.3">
      <c r="A11970" s="9" t="s">
        <v>10355</v>
      </c>
      <c r="B11970" s="9" t="s">
        <v>2509</v>
      </c>
      <c r="C11970" s="10">
        <v>16431</v>
      </c>
      <c r="D11970" s="9">
        <v>8705788102</v>
      </c>
      <c r="E11970" s="9" t="e">
        <f>INDEX(#REF!:#REF!,MATCH($D11970,#REF!:#REF!,0),MATCH(#REF!,#REF!:#REF!,0))</f>
        <v>#REF!</v>
      </c>
      <c r="F11970" s="9" t="e">
        <f>INDEX(#REF!:#REF!,MATCH($D11970,#REF!:#REF!,0),MATCH(#REF!,#REF!:#REF!,0))</f>
        <v>#REF!</v>
      </c>
    </row>
    <row r="11971" spans="1:6" ht="16.5" x14ac:dyDescent="0.3">
      <c r="A11971" s="9" t="s">
        <v>10354</v>
      </c>
      <c r="B11971" s="9" t="s">
        <v>2389</v>
      </c>
      <c r="C11971" s="10">
        <v>38972</v>
      </c>
      <c r="D11971" s="9">
        <v>9885165231</v>
      </c>
      <c r="E11971" s="9" t="e">
        <f>INDEX(#REF!:#REF!,MATCH($D11971,#REF!:#REF!,0),MATCH(#REF!,#REF!:#REF!,0))</f>
        <v>#REF!</v>
      </c>
      <c r="F11971" s="9" t="e">
        <f>INDEX(#REF!:#REF!,MATCH($D11971,#REF!:#REF!,0),MATCH(#REF!,#REF!:#REF!,0))</f>
        <v>#REF!</v>
      </c>
    </row>
    <row r="11972" spans="1:6" ht="16.5" x14ac:dyDescent="0.3">
      <c r="A11972" s="9" t="s">
        <v>10353</v>
      </c>
      <c r="B11972" s="9" t="s">
        <v>2138</v>
      </c>
      <c r="C11972" s="10">
        <v>32412</v>
      </c>
      <c r="D11972" s="9">
        <v>9260254965</v>
      </c>
      <c r="E11972" s="9" t="e">
        <f>INDEX(#REF!:#REF!,MATCH($D11972,#REF!:#REF!,0),MATCH(#REF!,#REF!:#REF!,0))</f>
        <v>#REF!</v>
      </c>
      <c r="F11972" s="9" t="e">
        <f>INDEX(#REF!:#REF!,MATCH($D11972,#REF!:#REF!,0),MATCH(#REF!,#REF!:#REF!,0))</f>
        <v>#REF!</v>
      </c>
    </row>
    <row r="11973" spans="1:6" ht="16.5" x14ac:dyDescent="0.3">
      <c r="A11973" s="9" t="s">
        <v>10352</v>
      </c>
      <c r="B11973" s="9" t="s">
        <v>2658</v>
      </c>
      <c r="C11973" s="10">
        <v>39825</v>
      </c>
      <c r="D11973" s="9">
        <v>3806430489</v>
      </c>
      <c r="E11973" s="9" t="e">
        <f>INDEX(#REF!:#REF!,MATCH($D11973,#REF!:#REF!,0),MATCH(#REF!,#REF!:#REF!,0))</f>
        <v>#REF!</v>
      </c>
      <c r="F11973" s="9" t="e">
        <f>INDEX(#REF!:#REF!,MATCH($D11973,#REF!:#REF!,0),MATCH(#REF!,#REF!:#REF!,0))</f>
        <v>#REF!</v>
      </c>
    </row>
    <row r="11974" spans="1:6" ht="16.5" x14ac:dyDescent="0.3">
      <c r="A11974" s="9" t="s">
        <v>10351</v>
      </c>
      <c r="B11974" s="9" t="s">
        <v>2171</v>
      </c>
      <c r="C11974" s="10">
        <v>35107</v>
      </c>
      <c r="D11974" s="9">
        <v>8620758454</v>
      </c>
      <c r="E11974" s="9" t="e">
        <f>INDEX(#REF!:#REF!,MATCH($D11974,#REF!:#REF!,0),MATCH(#REF!,#REF!:#REF!,0))</f>
        <v>#REF!</v>
      </c>
      <c r="F11974" s="9" t="e">
        <f>INDEX(#REF!:#REF!,MATCH($D11974,#REF!:#REF!,0),MATCH(#REF!,#REF!:#REF!,0))</f>
        <v>#REF!</v>
      </c>
    </row>
    <row r="11975" spans="1:6" ht="16.5" x14ac:dyDescent="0.3">
      <c r="A11975" s="9" t="s">
        <v>10350</v>
      </c>
      <c r="B11975" s="9" t="s">
        <v>2386</v>
      </c>
      <c r="C11975" s="10">
        <v>52287</v>
      </c>
      <c r="D11975" s="9">
        <v>5499856877</v>
      </c>
      <c r="E11975" s="9" t="e">
        <f>INDEX(#REF!:#REF!,MATCH($D11975,#REF!:#REF!,0),MATCH(#REF!,#REF!:#REF!,0))</f>
        <v>#REF!</v>
      </c>
      <c r="F11975" s="9" t="e">
        <f>INDEX(#REF!:#REF!,MATCH($D11975,#REF!:#REF!,0),MATCH(#REF!,#REF!:#REF!,0))</f>
        <v>#REF!</v>
      </c>
    </row>
    <row r="11976" spans="1:6" ht="16.5" x14ac:dyDescent="0.3">
      <c r="A11976" s="9" t="s">
        <v>10349</v>
      </c>
      <c r="B11976" s="9" t="s">
        <v>1955</v>
      </c>
      <c r="C11976" s="10">
        <v>47023</v>
      </c>
      <c r="D11976" s="9">
        <v>3379645060</v>
      </c>
      <c r="E11976" s="9" t="e">
        <f>INDEX(#REF!:#REF!,MATCH($D11976,#REF!:#REF!,0),MATCH(#REF!,#REF!:#REF!,0))</f>
        <v>#REF!</v>
      </c>
      <c r="F11976" s="9" t="e">
        <f>INDEX(#REF!:#REF!,MATCH($D11976,#REF!:#REF!,0),MATCH(#REF!,#REF!:#REF!,0))</f>
        <v>#REF!</v>
      </c>
    </row>
    <row r="11977" spans="1:6" ht="16.5" x14ac:dyDescent="0.3">
      <c r="A11977" s="9" t="s">
        <v>10348</v>
      </c>
      <c r="B11977" s="9" t="s">
        <v>1961</v>
      </c>
      <c r="C11977" s="10">
        <v>52269</v>
      </c>
      <c r="D11977" s="9">
        <v>9795921177</v>
      </c>
      <c r="E11977" s="9" t="e">
        <f>INDEX(#REF!:#REF!,MATCH($D11977,#REF!:#REF!,0),MATCH(#REF!,#REF!:#REF!,0))</f>
        <v>#REF!</v>
      </c>
      <c r="F11977" s="9" t="e">
        <f>INDEX(#REF!:#REF!,MATCH($D11977,#REF!:#REF!,0),MATCH(#REF!,#REF!:#REF!,0))</f>
        <v>#REF!</v>
      </c>
    </row>
    <row r="11978" spans="1:6" ht="16.5" x14ac:dyDescent="0.3">
      <c r="A11978" s="9" t="s">
        <v>10347</v>
      </c>
      <c r="B11978" s="9" t="s">
        <v>2559</v>
      </c>
      <c r="C11978" s="10">
        <v>15220</v>
      </c>
      <c r="D11978" s="9">
        <v>966588630</v>
      </c>
      <c r="E11978" s="9" t="e">
        <f>INDEX(#REF!:#REF!,MATCH($D11978,#REF!:#REF!,0),MATCH(#REF!,#REF!:#REF!,0))</f>
        <v>#REF!</v>
      </c>
      <c r="F11978" s="9" t="e">
        <f>INDEX(#REF!:#REF!,MATCH($D11978,#REF!:#REF!,0),MATCH(#REF!,#REF!:#REF!,0))</f>
        <v>#REF!</v>
      </c>
    </row>
    <row r="11979" spans="1:6" ht="16.5" x14ac:dyDescent="0.3">
      <c r="A11979" s="9" t="s">
        <v>10346</v>
      </c>
      <c r="B11979" s="9" t="s">
        <v>4007</v>
      </c>
      <c r="C11979" s="10">
        <v>11318</v>
      </c>
      <c r="D11979" s="9">
        <v>4219825649</v>
      </c>
      <c r="E11979" s="9" t="e">
        <f>INDEX(#REF!:#REF!,MATCH($D11979,#REF!:#REF!,0),MATCH(#REF!,#REF!:#REF!,0))</f>
        <v>#REF!</v>
      </c>
      <c r="F11979" s="9" t="e">
        <f>INDEX(#REF!:#REF!,MATCH($D11979,#REF!:#REF!,0),MATCH(#REF!,#REF!:#REF!,0))</f>
        <v>#REF!</v>
      </c>
    </row>
    <row r="11980" spans="1:6" ht="16.5" x14ac:dyDescent="0.3">
      <c r="A11980" s="9" t="s">
        <v>10345</v>
      </c>
      <c r="B11980" s="9" t="s">
        <v>2921</v>
      </c>
      <c r="C11980" s="10">
        <v>46537</v>
      </c>
      <c r="D11980" s="9">
        <v>3597778305</v>
      </c>
      <c r="E11980" s="9" t="e">
        <f>INDEX(#REF!:#REF!,MATCH($D11980,#REF!:#REF!,0),MATCH(#REF!,#REF!:#REF!,0))</f>
        <v>#REF!</v>
      </c>
      <c r="F11980" s="9" t="e">
        <f>INDEX(#REF!:#REF!,MATCH($D11980,#REF!:#REF!,0),MATCH(#REF!,#REF!:#REF!,0))</f>
        <v>#REF!</v>
      </c>
    </row>
    <row r="11981" spans="1:6" ht="16.5" x14ac:dyDescent="0.3">
      <c r="A11981" s="9" t="s">
        <v>10344</v>
      </c>
      <c r="B11981" s="9" t="s">
        <v>2005</v>
      </c>
      <c r="C11981" s="10">
        <v>48206</v>
      </c>
      <c r="D11981" s="9">
        <v>9229113786</v>
      </c>
      <c r="E11981" s="9" t="e">
        <f>INDEX(#REF!:#REF!,MATCH($D11981,#REF!:#REF!,0),MATCH(#REF!,#REF!:#REF!,0))</f>
        <v>#REF!</v>
      </c>
      <c r="F11981" s="9" t="e">
        <f>INDEX(#REF!:#REF!,MATCH($D11981,#REF!:#REF!,0),MATCH(#REF!,#REF!:#REF!,0))</f>
        <v>#REF!</v>
      </c>
    </row>
    <row r="11982" spans="1:6" ht="16.5" x14ac:dyDescent="0.3">
      <c r="A11982" s="9" t="s">
        <v>10343</v>
      </c>
      <c r="B11982" s="9" t="s">
        <v>2856</v>
      </c>
      <c r="C11982" s="10">
        <v>17790</v>
      </c>
      <c r="D11982" s="9">
        <v>3935718624</v>
      </c>
      <c r="E11982" s="9" t="e">
        <f>INDEX(#REF!:#REF!,MATCH($D11982,#REF!:#REF!,0),MATCH(#REF!,#REF!:#REF!,0))</f>
        <v>#REF!</v>
      </c>
      <c r="F11982" s="9" t="e">
        <f>INDEX(#REF!:#REF!,MATCH($D11982,#REF!:#REF!,0),MATCH(#REF!,#REF!:#REF!,0))</f>
        <v>#REF!</v>
      </c>
    </row>
    <row r="11983" spans="1:6" ht="16.5" x14ac:dyDescent="0.3">
      <c r="A11983" s="9" t="s">
        <v>10342</v>
      </c>
      <c r="B11983" s="9" t="s">
        <v>2224</v>
      </c>
      <c r="C11983" s="10">
        <v>31300</v>
      </c>
      <c r="D11983" s="9">
        <v>4656574848</v>
      </c>
      <c r="E11983" s="9" t="e">
        <f>INDEX(#REF!:#REF!,MATCH($D11983,#REF!:#REF!,0),MATCH(#REF!,#REF!:#REF!,0))</f>
        <v>#REF!</v>
      </c>
      <c r="F11983" s="9" t="e">
        <f>INDEX(#REF!:#REF!,MATCH($D11983,#REF!:#REF!,0),MATCH(#REF!,#REF!:#REF!,0))</f>
        <v>#REF!</v>
      </c>
    </row>
    <row r="11984" spans="1:6" ht="16.5" x14ac:dyDescent="0.3">
      <c r="A11984" s="9" t="s">
        <v>10341</v>
      </c>
      <c r="B11984" s="9" t="s">
        <v>3241</v>
      </c>
      <c r="C11984" s="10">
        <v>34660</v>
      </c>
      <c r="D11984" s="9">
        <v>3513651333</v>
      </c>
      <c r="E11984" s="9" t="e">
        <f>INDEX(#REF!:#REF!,MATCH($D11984,#REF!:#REF!,0),MATCH(#REF!,#REF!:#REF!,0))</f>
        <v>#REF!</v>
      </c>
      <c r="F11984" s="9" t="e">
        <f>INDEX(#REF!:#REF!,MATCH($D11984,#REF!:#REF!,0),MATCH(#REF!,#REF!:#REF!,0))</f>
        <v>#REF!</v>
      </c>
    </row>
    <row r="11985" spans="1:6" ht="16.5" x14ac:dyDescent="0.3">
      <c r="A11985" s="9" t="s">
        <v>10340</v>
      </c>
      <c r="B11985" s="9" t="s">
        <v>2815</v>
      </c>
      <c r="C11985" s="10">
        <v>12987</v>
      </c>
      <c r="D11985" s="9">
        <v>3642452728</v>
      </c>
      <c r="E11985" s="9" t="e">
        <f>INDEX(#REF!:#REF!,MATCH($D11985,#REF!:#REF!,0),MATCH(#REF!,#REF!:#REF!,0))</f>
        <v>#REF!</v>
      </c>
      <c r="F11985" s="9" t="e">
        <f>INDEX(#REF!:#REF!,MATCH($D11985,#REF!:#REF!,0),MATCH(#REF!,#REF!:#REF!,0))</f>
        <v>#REF!</v>
      </c>
    </row>
    <row r="11986" spans="1:6" ht="16.5" x14ac:dyDescent="0.3">
      <c r="A11986" s="9" t="s">
        <v>10339</v>
      </c>
      <c r="B11986" s="9" t="s">
        <v>2574</v>
      </c>
      <c r="C11986" s="10">
        <v>57621</v>
      </c>
      <c r="D11986" s="9">
        <v>4969679754</v>
      </c>
      <c r="E11986" s="9" t="e">
        <f>INDEX(#REF!:#REF!,MATCH($D11986,#REF!:#REF!,0),MATCH(#REF!,#REF!:#REF!,0))</f>
        <v>#REF!</v>
      </c>
      <c r="F11986" s="9" t="e">
        <f>INDEX(#REF!:#REF!,MATCH($D11986,#REF!:#REF!,0),MATCH(#REF!,#REF!:#REF!,0))</f>
        <v>#REF!</v>
      </c>
    </row>
    <row r="11987" spans="1:6" ht="16.5" x14ac:dyDescent="0.3">
      <c r="A11987" s="9" t="s">
        <v>10338</v>
      </c>
      <c r="B11987" s="9" t="s">
        <v>2267</v>
      </c>
      <c r="C11987" s="10">
        <v>25454</v>
      </c>
      <c r="D11987" s="9">
        <v>7783641539</v>
      </c>
      <c r="E11987" s="9" t="e">
        <f>INDEX(#REF!:#REF!,MATCH($D11987,#REF!:#REF!,0),MATCH(#REF!,#REF!:#REF!,0))</f>
        <v>#REF!</v>
      </c>
      <c r="F11987" s="9" t="e">
        <f>INDEX(#REF!:#REF!,MATCH($D11987,#REF!:#REF!,0),MATCH(#REF!,#REF!:#REF!,0))</f>
        <v>#REF!</v>
      </c>
    </row>
    <row r="11988" spans="1:6" ht="16.5" x14ac:dyDescent="0.3">
      <c r="A11988" s="9" t="s">
        <v>10337</v>
      </c>
      <c r="B11988" s="9" t="s">
        <v>2557</v>
      </c>
      <c r="C11988" s="10">
        <v>13898</v>
      </c>
      <c r="D11988" s="9">
        <v>7118642576</v>
      </c>
      <c r="E11988" s="9" t="e">
        <f>INDEX(#REF!:#REF!,MATCH($D11988,#REF!:#REF!,0),MATCH(#REF!,#REF!:#REF!,0))</f>
        <v>#REF!</v>
      </c>
      <c r="F11988" s="9" t="e">
        <f>INDEX(#REF!:#REF!,MATCH($D11988,#REF!:#REF!,0),MATCH(#REF!,#REF!:#REF!,0))</f>
        <v>#REF!</v>
      </c>
    </row>
    <row r="11989" spans="1:6" ht="16.5" x14ac:dyDescent="0.3">
      <c r="A11989" s="9" t="s">
        <v>10336</v>
      </c>
      <c r="B11989" s="9" t="s">
        <v>2379</v>
      </c>
      <c r="C11989" s="10">
        <v>16250</v>
      </c>
      <c r="D11989" s="9">
        <v>3219601650</v>
      </c>
      <c r="E11989" s="9" t="e">
        <f>INDEX(#REF!:#REF!,MATCH($D11989,#REF!:#REF!,0),MATCH(#REF!,#REF!:#REF!,0))</f>
        <v>#REF!</v>
      </c>
      <c r="F11989" s="9" t="e">
        <f>INDEX(#REF!:#REF!,MATCH($D11989,#REF!:#REF!,0),MATCH(#REF!,#REF!:#REF!,0))</f>
        <v>#REF!</v>
      </c>
    </row>
    <row r="11990" spans="1:6" ht="16.5" x14ac:dyDescent="0.3">
      <c r="A11990" s="9" t="s">
        <v>10335</v>
      </c>
      <c r="B11990" s="9" t="s">
        <v>3200</v>
      </c>
      <c r="C11990" s="10">
        <v>15911</v>
      </c>
      <c r="D11990" s="9">
        <v>7824503232</v>
      </c>
      <c r="E11990" s="9" t="e">
        <f>INDEX(#REF!:#REF!,MATCH($D11990,#REF!:#REF!,0),MATCH(#REF!,#REF!:#REF!,0))</f>
        <v>#REF!</v>
      </c>
      <c r="F11990" s="9" t="e">
        <f>INDEX(#REF!:#REF!,MATCH($D11990,#REF!:#REF!,0),MATCH(#REF!,#REF!:#REF!,0))</f>
        <v>#REF!</v>
      </c>
    </row>
    <row r="11991" spans="1:6" ht="16.5" x14ac:dyDescent="0.3">
      <c r="A11991" s="9" t="s">
        <v>10334</v>
      </c>
      <c r="B11991" s="9" t="s">
        <v>2436</v>
      </c>
      <c r="C11991" s="10">
        <v>32968</v>
      </c>
      <c r="D11991" s="9">
        <v>4439073344</v>
      </c>
      <c r="E11991" s="9" t="e">
        <f>INDEX(#REF!:#REF!,MATCH($D11991,#REF!:#REF!,0),MATCH(#REF!,#REF!:#REF!,0))</f>
        <v>#REF!</v>
      </c>
      <c r="F11991" s="9" t="e">
        <f>INDEX(#REF!:#REF!,MATCH($D11991,#REF!:#REF!,0),MATCH(#REF!,#REF!:#REF!,0))</f>
        <v>#REF!</v>
      </c>
    </row>
    <row r="11992" spans="1:6" ht="16.5" x14ac:dyDescent="0.3">
      <c r="A11992" s="9" t="s">
        <v>10333</v>
      </c>
      <c r="B11992" s="9" t="s">
        <v>2396</v>
      </c>
      <c r="C11992" s="10">
        <v>24773</v>
      </c>
      <c r="D11992" s="9">
        <v>3213290963</v>
      </c>
      <c r="E11992" s="9" t="e">
        <f>INDEX(#REF!:#REF!,MATCH($D11992,#REF!:#REF!,0),MATCH(#REF!,#REF!:#REF!,0))</f>
        <v>#REF!</v>
      </c>
      <c r="F11992" s="9" t="e">
        <f>INDEX(#REF!:#REF!,MATCH($D11992,#REF!:#REF!,0),MATCH(#REF!,#REF!:#REF!,0))</f>
        <v>#REF!</v>
      </c>
    </row>
    <row r="11993" spans="1:6" ht="16.5" x14ac:dyDescent="0.3">
      <c r="A11993" s="9" t="s">
        <v>10332</v>
      </c>
      <c r="B11993" s="9" t="s">
        <v>1981</v>
      </c>
      <c r="C11993" s="10">
        <v>49203</v>
      </c>
      <c r="D11993" s="9">
        <v>6383978705</v>
      </c>
      <c r="E11993" s="9" t="e">
        <f>INDEX(#REF!:#REF!,MATCH($D11993,#REF!:#REF!,0),MATCH(#REF!,#REF!:#REF!,0))</f>
        <v>#REF!</v>
      </c>
      <c r="F11993" s="9" t="e">
        <f>INDEX(#REF!:#REF!,MATCH($D11993,#REF!:#REF!,0),MATCH(#REF!,#REF!:#REF!,0))</f>
        <v>#REF!</v>
      </c>
    </row>
    <row r="11994" spans="1:6" ht="16.5" x14ac:dyDescent="0.3">
      <c r="A11994" s="9" t="s">
        <v>10331</v>
      </c>
      <c r="B11994" s="9" t="s">
        <v>2496</v>
      </c>
      <c r="C11994" s="10">
        <v>35480</v>
      </c>
      <c r="D11994" s="9">
        <v>3409869514</v>
      </c>
      <c r="E11994" s="9" t="e">
        <f>INDEX(#REF!:#REF!,MATCH($D11994,#REF!:#REF!,0),MATCH(#REF!,#REF!:#REF!,0))</f>
        <v>#REF!</v>
      </c>
      <c r="F11994" s="9" t="e">
        <f>INDEX(#REF!:#REF!,MATCH($D11994,#REF!:#REF!,0),MATCH(#REF!,#REF!:#REF!,0))</f>
        <v>#REF!</v>
      </c>
    </row>
    <row r="11995" spans="1:6" ht="16.5" x14ac:dyDescent="0.3">
      <c r="A11995" s="9" t="s">
        <v>10330</v>
      </c>
      <c r="B11995" s="9" t="s">
        <v>1983</v>
      </c>
      <c r="C11995" s="10">
        <v>12327</v>
      </c>
      <c r="D11995" s="9">
        <v>9674189459</v>
      </c>
      <c r="E11995" s="9" t="e">
        <f>INDEX(#REF!:#REF!,MATCH($D11995,#REF!:#REF!,0),MATCH(#REF!,#REF!:#REF!,0))</f>
        <v>#REF!</v>
      </c>
      <c r="F11995" s="9" t="e">
        <f>INDEX(#REF!:#REF!,MATCH($D11995,#REF!:#REF!,0),MATCH(#REF!,#REF!:#REF!,0))</f>
        <v>#REF!</v>
      </c>
    </row>
    <row r="11996" spans="1:6" ht="16.5" x14ac:dyDescent="0.3">
      <c r="A11996" s="9" t="s">
        <v>10329</v>
      </c>
      <c r="B11996" s="9" t="s">
        <v>2288</v>
      </c>
      <c r="C11996" s="10">
        <v>42955</v>
      </c>
      <c r="D11996" s="9">
        <v>9829586073</v>
      </c>
      <c r="E11996" s="9" t="e">
        <f>INDEX(#REF!:#REF!,MATCH($D11996,#REF!:#REF!,0),MATCH(#REF!,#REF!:#REF!,0))</f>
        <v>#REF!</v>
      </c>
      <c r="F11996" s="9" t="e">
        <f>INDEX(#REF!:#REF!,MATCH($D11996,#REF!:#REF!,0),MATCH(#REF!,#REF!:#REF!,0))</f>
        <v>#REF!</v>
      </c>
    </row>
    <row r="11997" spans="1:6" ht="16.5" x14ac:dyDescent="0.3">
      <c r="A11997" s="9" t="s">
        <v>10328</v>
      </c>
      <c r="B11997" s="9" t="s">
        <v>1995</v>
      </c>
      <c r="C11997" s="10">
        <v>10429</v>
      </c>
      <c r="D11997" s="9">
        <v>6789106936</v>
      </c>
      <c r="E11997" s="9" t="e">
        <f>INDEX(#REF!:#REF!,MATCH($D11997,#REF!:#REF!,0),MATCH(#REF!,#REF!:#REF!,0))</f>
        <v>#REF!</v>
      </c>
      <c r="F11997" s="9" t="e">
        <f>INDEX(#REF!:#REF!,MATCH($D11997,#REF!:#REF!,0),MATCH(#REF!,#REF!:#REF!,0))</f>
        <v>#REF!</v>
      </c>
    </row>
    <row r="11998" spans="1:6" ht="16.5" x14ac:dyDescent="0.3">
      <c r="A11998" s="9" t="s">
        <v>10327</v>
      </c>
      <c r="B11998" s="9" t="s">
        <v>2406</v>
      </c>
      <c r="C11998" s="10">
        <v>39360</v>
      </c>
      <c r="D11998" s="9">
        <v>2314136845</v>
      </c>
      <c r="E11998" s="9" t="e">
        <f>INDEX(#REF!:#REF!,MATCH($D11998,#REF!:#REF!,0),MATCH(#REF!,#REF!:#REF!,0))</f>
        <v>#REF!</v>
      </c>
      <c r="F11998" s="9" t="e">
        <f>INDEX(#REF!:#REF!,MATCH($D11998,#REF!:#REF!,0),MATCH(#REF!,#REF!:#REF!,0))</f>
        <v>#REF!</v>
      </c>
    </row>
    <row r="11999" spans="1:6" ht="16.5" x14ac:dyDescent="0.3">
      <c r="A11999" s="9" t="s">
        <v>10326</v>
      </c>
      <c r="B11999" s="9" t="s">
        <v>2526</v>
      </c>
      <c r="C11999" s="10">
        <v>52555</v>
      </c>
      <c r="D11999" s="9">
        <v>8519669638</v>
      </c>
      <c r="E11999" s="9" t="e">
        <f>INDEX(#REF!:#REF!,MATCH($D11999,#REF!:#REF!,0),MATCH(#REF!,#REF!:#REF!,0))</f>
        <v>#REF!</v>
      </c>
      <c r="F11999" s="9" t="e">
        <f>INDEX(#REF!:#REF!,MATCH($D11999,#REF!:#REF!,0),MATCH(#REF!,#REF!:#REF!,0))</f>
        <v>#REF!</v>
      </c>
    </row>
    <row r="12000" spans="1:6" ht="16.5" x14ac:dyDescent="0.3">
      <c r="A12000" s="9" t="s">
        <v>10325</v>
      </c>
      <c r="B12000" s="9" t="s">
        <v>2424</v>
      </c>
      <c r="C12000" s="10">
        <v>32802</v>
      </c>
      <c r="D12000" s="9">
        <v>5353923685</v>
      </c>
      <c r="E12000" s="9" t="e">
        <f>INDEX(#REF!:#REF!,MATCH($D12000,#REF!:#REF!,0),MATCH(#REF!,#REF!:#REF!,0))</f>
        <v>#REF!</v>
      </c>
      <c r="F12000" s="9" t="e">
        <f>INDEX(#REF!:#REF!,MATCH($D12000,#REF!:#REF!,0),MATCH(#REF!,#REF!:#REF!,0))</f>
        <v>#REF!</v>
      </c>
    </row>
    <row r="12001" spans="1:6" ht="16.5" x14ac:dyDescent="0.3">
      <c r="A12001" s="9" t="s">
        <v>10324</v>
      </c>
      <c r="B12001" s="9" t="s">
        <v>2254</v>
      </c>
      <c r="C12001" s="10">
        <v>35194</v>
      </c>
      <c r="D12001" s="9">
        <v>5574535556</v>
      </c>
      <c r="E12001" s="9" t="e">
        <f>INDEX(#REF!:#REF!,MATCH($D12001,#REF!:#REF!,0),MATCH(#REF!,#REF!:#REF!,0))</f>
        <v>#REF!</v>
      </c>
      <c r="F12001" s="9" t="e">
        <f>INDEX(#REF!:#REF!,MATCH($D12001,#REF!:#REF!,0),MATCH(#REF!,#REF!:#REF!,0))</f>
        <v>#REF!</v>
      </c>
    </row>
    <row r="12002" spans="1:6" ht="16.5" x14ac:dyDescent="0.3">
      <c r="A12002" s="9" t="s">
        <v>10323</v>
      </c>
      <c r="B12002" s="9" t="s">
        <v>2056</v>
      </c>
      <c r="C12002" s="10">
        <v>31261</v>
      </c>
      <c r="D12002" s="9">
        <v>4698538416</v>
      </c>
      <c r="E12002" s="9" t="e">
        <f>INDEX(#REF!:#REF!,MATCH($D12002,#REF!:#REF!,0),MATCH(#REF!,#REF!:#REF!,0))</f>
        <v>#REF!</v>
      </c>
      <c r="F12002" s="9" t="e">
        <f>INDEX(#REF!:#REF!,MATCH($D12002,#REF!:#REF!,0),MATCH(#REF!,#REF!:#REF!,0))</f>
        <v>#REF!</v>
      </c>
    </row>
    <row r="12003" spans="1:6" ht="16.5" x14ac:dyDescent="0.3">
      <c r="A12003" s="9" t="s">
        <v>10322</v>
      </c>
      <c r="B12003" s="9" t="s">
        <v>1951</v>
      </c>
      <c r="C12003" s="10">
        <v>57298</v>
      </c>
      <c r="D12003" s="9">
        <v>3772653790</v>
      </c>
      <c r="E12003" s="9" t="e">
        <f>INDEX(#REF!:#REF!,MATCH($D12003,#REF!:#REF!,0),MATCH(#REF!,#REF!:#REF!,0))</f>
        <v>#REF!</v>
      </c>
      <c r="F12003" s="9" t="e">
        <f>INDEX(#REF!:#REF!,MATCH($D12003,#REF!:#REF!,0),MATCH(#REF!,#REF!:#REF!,0))</f>
        <v>#REF!</v>
      </c>
    </row>
    <row r="12004" spans="1:6" ht="16.5" x14ac:dyDescent="0.3">
      <c r="A12004" s="9" t="s">
        <v>10321</v>
      </c>
      <c r="B12004" s="9" t="s">
        <v>3506</v>
      </c>
      <c r="C12004" s="10">
        <v>34419</v>
      </c>
      <c r="D12004" s="9">
        <v>2524572722</v>
      </c>
      <c r="E12004" s="9" t="e">
        <f>INDEX(#REF!:#REF!,MATCH($D12004,#REF!:#REF!,0),MATCH(#REF!,#REF!:#REF!,0))</f>
        <v>#REF!</v>
      </c>
      <c r="F12004" s="9" t="e">
        <f>INDEX(#REF!:#REF!,MATCH($D12004,#REF!:#REF!,0),MATCH(#REF!,#REF!:#REF!,0))</f>
        <v>#REF!</v>
      </c>
    </row>
    <row r="12005" spans="1:6" ht="16.5" x14ac:dyDescent="0.3">
      <c r="A12005" s="9" t="s">
        <v>10320</v>
      </c>
      <c r="B12005" s="9" t="s">
        <v>2541</v>
      </c>
      <c r="C12005" s="10">
        <v>26590</v>
      </c>
      <c r="D12005" s="9">
        <v>1918356416</v>
      </c>
      <c r="E12005" s="9" t="e">
        <f>INDEX(#REF!:#REF!,MATCH($D12005,#REF!:#REF!,0),MATCH(#REF!,#REF!:#REF!,0))</f>
        <v>#REF!</v>
      </c>
      <c r="F12005" s="9" t="e">
        <f>INDEX(#REF!:#REF!,MATCH($D12005,#REF!:#REF!,0),MATCH(#REF!,#REF!:#REF!,0))</f>
        <v>#REF!</v>
      </c>
    </row>
    <row r="12006" spans="1:6" ht="16.5" x14ac:dyDescent="0.3">
      <c r="A12006" s="9" t="s">
        <v>10319</v>
      </c>
      <c r="B12006" s="9" t="s">
        <v>3073</v>
      </c>
      <c r="C12006" s="10">
        <v>58493</v>
      </c>
      <c r="D12006" s="9">
        <v>9624054975</v>
      </c>
      <c r="E12006" s="9" t="e">
        <f>INDEX(#REF!:#REF!,MATCH($D12006,#REF!:#REF!,0),MATCH(#REF!,#REF!:#REF!,0))</f>
        <v>#REF!</v>
      </c>
      <c r="F12006" s="9" t="e">
        <f>INDEX(#REF!:#REF!,MATCH($D12006,#REF!:#REF!,0),MATCH(#REF!,#REF!:#REF!,0))</f>
        <v>#REF!</v>
      </c>
    </row>
    <row r="12007" spans="1:6" ht="16.5" x14ac:dyDescent="0.3">
      <c r="A12007" s="9" t="s">
        <v>10318</v>
      </c>
      <c r="B12007" s="9" t="s">
        <v>1999</v>
      </c>
      <c r="C12007" s="10">
        <v>38578</v>
      </c>
      <c r="D12007" s="9">
        <v>9726644925</v>
      </c>
      <c r="E12007" s="9" t="e">
        <f>INDEX(#REF!:#REF!,MATCH($D12007,#REF!:#REF!,0),MATCH(#REF!,#REF!:#REF!,0))</f>
        <v>#REF!</v>
      </c>
      <c r="F12007" s="9" t="e">
        <f>INDEX(#REF!:#REF!,MATCH($D12007,#REF!:#REF!,0),MATCH(#REF!,#REF!:#REF!,0))</f>
        <v>#REF!</v>
      </c>
    </row>
    <row r="12008" spans="1:6" ht="16.5" x14ac:dyDescent="0.3">
      <c r="A12008" s="9" t="s">
        <v>10317</v>
      </c>
      <c r="B12008" s="9" t="s">
        <v>2994</v>
      </c>
      <c r="C12008" s="10">
        <v>15331</v>
      </c>
      <c r="D12008" s="9">
        <v>6819637888</v>
      </c>
      <c r="E12008" s="9" t="e">
        <f>INDEX(#REF!:#REF!,MATCH($D12008,#REF!:#REF!,0),MATCH(#REF!,#REF!:#REF!,0))</f>
        <v>#REF!</v>
      </c>
      <c r="F12008" s="9" t="e">
        <f>INDEX(#REF!:#REF!,MATCH($D12008,#REF!:#REF!,0),MATCH(#REF!,#REF!:#REF!,0))</f>
        <v>#REF!</v>
      </c>
    </row>
    <row r="12009" spans="1:6" ht="16.5" x14ac:dyDescent="0.3">
      <c r="A12009" s="9" t="s">
        <v>10316</v>
      </c>
      <c r="B12009" s="9" t="s">
        <v>2532</v>
      </c>
      <c r="C12009" s="10">
        <v>14694</v>
      </c>
      <c r="D12009" s="9">
        <v>8788824691</v>
      </c>
      <c r="E12009" s="9" t="e">
        <f>INDEX(#REF!:#REF!,MATCH($D12009,#REF!:#REF!,0),MATCH(#REF!,#REF!:#REF!,0))</f>
        <v>#REF!</v>
      </c>
      <c r="F12009" s="9" t="e">
        <f>INDEX(#REF!:#REF!,MATCH($D12009,#REF!:#REF!,0),MATCH(#REF!,#REF!:#REF!,0))</f>
        <v>#REF!</v>
      </c>
    </row>
    <row r="12010" spans="1:6" ht="16.5" x14ac:dyDescent="0.3">
      <c r="A12010" s="9" t="s">
        <v>10315</v>
      </c>
      <c r="B12010" s="9" t="s">
        <v>3580</v>
      </c>
      <c r="C12010" s="10">
        <v>38953</v>
      </c>
      <c r="D12010" s="9">
        <v>3933561566</v>
      </c>
      <c r="E12010" s="9" t="e">
        <f>INDEX(#REF!:#REF!,MATCH($D12010,#REF!:#REF!,0),MATCH(#REF!,#REF!:#REF!,0))</f>
        <v>#REF!</v>
      </c>
      <c r="F12010" s="9" t="e">
        <f>INDEX(#REF!:#REF!,MATCH($D12010,#REF!:#REF!,0),MATCH(#REF!,#REF!:#REF!,0))</f>
        <v>#REF!</v>
      </c>
    </row>
    <row r="12011" spans="1:6" ht="16.5" x14ac:dyDescent="0.3">
      <c r="A12011" s="9" t="s">
        <v>10314</v>
      </c>
      <c r="B12011" s="9" t="s">
        <v>2379</v>
      </c>
      <c r="C12011" s="10">
        <v>17328</v>
      </c>
      <c r="D12011" s="9">
        <v>966588630</v>
      </c>
      <c r="E12011" s="9" t="e">
        <f>INDEX(#REF!:#REF!,MATCH($D12011,#REF!:#REF!,0),MATCH(#REF!,#REF!:#REF!,0))</f>
        <v>#REF!</v>
      </c>
      <c r="F12011" s="9" t="e">
        <f>INDEX(#REF!:#REF!,MATCH($D12011,#REF!:#REF!,0),MATCH(#REF!,#REF!:#REF!,0))</f>
        <v>#REF!</v>
      </c>
    </row>
    <row r="12012" spans="1:6" ht="16.5" x14ac:dyDescent="0.3">
      <c r="A12012" s="9" t="s">
        <v>10313</v>
      </c>
      <c r="B12012" s="9" t="s">
        <v>3071</v>
      </c>
      <c r="C12012" s="10">
        <v>48506</v>
      </c>
      <c r="D12012" s="9">
        <v>2599557828</v>
      </c>
      <c r="E12012" s="9" t="e">
        <f>INDEX(#REF!:#REF!,MATCH($D12012,#REF!:#REF!,0),MATCH(#REF!,#REF!:#REF!,0))</f>
        <v>#REF!</v>
      </c>
      <c r="F12012" s="9" t="e">
        <f>INDEX(#REF!:#REF!,MATCH($D12012,#REF!:#REF!,0),MATCH(#REF!,#REF!:#REF!,0))</f>
        <v>#REF!</v>
      </c>
    </row>
    <row r="12013" spans="1:6" ht="16.5" x14ac:dyDescent="0.3">
      <c r="A12013" s="9" t="s">
        <v>10312</v>
      </c>
      <c r="B12013" s="9" t="s">
        <v>2236</v>
      </c>
      <c r="C12013" s="10">
        <v>55533</v>
      </c>
      <c r="D12013" s="9">
        <v>5623896162</v>
      </c>
      <c r="E12013" s="9" t="e">
        <f>INDEX(#REF!:#REF!,MATCH($D12013,#REF!:#REF!,0),MATCH(#REF!,#REF!:#REF!,0))</f>
        <v>#REF!</v>
      </c>
      <c r="F12013" s="9" t="e">
        <f>INDEX(#REF!:#REF!,MATCH($D12013,#REF!:#REF!,0),MATCH(#REF!,#REF!:#REF!,0))</f>
        <v>#REF!</v>
      </c>
    </row>
    <row r="12014" spans="1:6" ht="16.5" x14ac:dyDescent="0.3">
      <c r="A12014" s="9" t="s">
        <v>10311</v>
      </c>
      <c r="B12014" s="9" t="s">
        <v>2970</v>
      </c>
      <c r="C12014" s="10">
        <v>50816</v>
      </c>
      <c r="D12014" s="9">
        <v>5974179625</v>
      </c>
      <c r="E12014" s="9" t="e">
        <f>INDEX(#REF!:#REF!,MATCH($D12014,#REF!:#REF!,0),MATCH(#REF!,#REF!:#REF!,0))</f>
        <v>#REF!</v>
      </c>
      <c r="F12014" s="9" t="e">
        <f>INDEX(#REF!:#REF!,MATCH($D12014,#REF!:#REF!,0),MATCH(#REF!,#REF!:#REF!,0))</f>
        <v>#REF!</v>
      </c>
    </row>
    <row r="12015" spans="1:6" ht="16.5" x14ac:dyDescent="0.3">
      <c r="A12015" s="9" t="s">
        <v>10310</v>
      </c>
      <c r="B12015" s="9" t="s">
        <v>2530</v>
      </c>
      <c r="C12015" s="10">
        <v>45322</v>
      </c>
      <c r="D12015" s="9">
        <v>8173067724</v>
      </c>
      <c r="E12015" s="9" t="e">
        <f>INDEX(#REF!:#REF!,MATCH($D12015,#REF!:#REF!,0),MATCH(#REF!,#REF!:#REF!,0))</f>
        <v>#REF!</v>
      </c>
      <c r="F12015" s="9" t="e">
        <f>INDEX(#REF!:#REF!,MATCH($D12015,#REF!:#REF!,0),MATCH(#REF!,#REF!:#REF!,0))</f>
        <v>#REF!</v>
      </c>
    </row>
    <row r="12016" spans="1:6" ht="16.5" x14ac:dyDescent="0.3">
      <c r="A12016" s="9" t="s">
        <v>10309</v>
      </c>
      <c r="B12016" s="9" t="s">
        <v>2647</v>
      </c>
      <c r="C12016" s="10">
        <v>28378</v>
      </c>
      <c r="D12016" s="9">
        <v>1958063002</v>
      </c>
      <c r="E12016" s="9" t="e">
        <f>INDEX(#REF!:#REF!,MATCH($D12016,#REF!:#REF!,0),MATCH(#REF!,#REF!:#REF!,0))</f>
        <v>#REF!</v>
      </c>
      <c r="F12016" s="9" t="e">
        <f>INDEX(#REF!:#REF!,MATCH($D12016,#REF!:#REF!,0),MATCH(#REF!,#REF!:#REF!,0))</f>
        <v>#REF!</v>
      </c>
    </row>
    <row r="12017" spans="1:6" ht="16.5" x14ac:dyDescent="0.3">
      <c r="A12017" s="9" t="s">
        <v>10308</v>
      </c>
      <c r="B12017" s="9" t="s">
        <v>2326</v>
      </c>
      <c r="C12017" s="10">
        <v>36481</v>
      </c>
      <c r="D12017" s="9">
        <v>6148235056</v>
      </c>
      <c r="E12017" s="9" t="e">
        <f>INDEX(#REF!:#REF!,MATCH($D12017,#REF!:#REF!,0),MATCH(#REF!,#REF!:#REF!,0))</f>
        <v>#REF!</v>
      </c>
      <c r="F12017" s="9" t="e">
        <f>INDEX(#REF!:#REF!,MATCH($D12017,#REF!:#REF!,0),MATCH(#REF!,#REF!:#REF!,0))</f>
        <v>#REF!</v>
      </c>
    </row>
    <row r="12018" spans="1:6" ht="16.5" x14ac:dyDescent="0.3">
      <c r="A12018" s="9" t="s">
        <v>10307</v>
      </c>
      <c r="B12018" s="9" t="s">
        <v>3357</v>
      </c>
      <c r="C12018" s="10">
        <v>49859</v>
      </c>
      <c r="D12018" s="9">
        <v>9617190826</v>
      </c>
      <c r="E12018" s="9" t="e">
        <f>INDEX(#REF!:#REF!,MATCH($D12018,#REF!:#REF!,0),MATCH(#REF!,#REF!:#REF!,0))</f>
        <v>#REF!</v>
      </c>
      <c r="F12018" s="9" t="e">
        <f>INDEX(#REF!:#REF!,MATCH($D12018,#REF!:#REF!,0),MATCH(#REF!,#REF!:#REF!,0))</f>
        <v>#REF!</v>
      </c>
    </row>
    <row r="12019" spans="1:6" ht="16.5" x14ac:dyDescent="0.3">
      <c r="A12019" s="9" t="s">
        <v>10306</v>
      </c>
      <c r="B12019" s="9" t="s">
        <v>2142</v>
      </c>
      <c r="C12019" s="10">
        <v>13667</v>
      </c>
      <c r="D12019" s="9">
        <v>8887868026</v>
      </c>
      <c r="E12019" s="9" t="e">
        <f>INDEX(#REF!:#REF!,MATCH($D12019,#REF!:#REF!,0),MATCH(#REF!,#REF!:#REF!,0))</f>
        <v>#REF!</v>
      </c>
      <c r="F12019" s="9" t="e">
        <f>INDEX(#REF!:#REF!,MATCH($D12019,#REF!:#REF!,0),MATCH(#REF!,#REF!:#REF!,0))</f>
        <v>#REF!</v>
      </c>
    </row>
    <row r="12020" spans="1:6" ht="16.5" x14ac:dyDescent="0.3">
      <c r="A12020" s="9" t="s">
        <v>10305</v>
      </c>
      <c r="B12020" s="9" t="s">
        <v>2412</v>
      </c>
      <c r="C12020" s="10">
        <v>30684</v>
      </c>
      <c r="D12020" s="9">
        <v>9013891098</v>
      </c>
      <c r="E12020" s="9" t="e">
        <f>INDEX(#REF!:#REF!,MATCH($D12020,#REF!:#REF!,0),MATCH(#REF!,#REF!:#REF!,0))</f>
        <v>#REF!</v>
      </c>
      <c r="F12020" s="9" t="e">
        <f>INDEX(#REF!:#REF!,MATCH($D12020,#REF!:#REF!,0),MATCH(#REF!,#REF!:#REF!,0))</f>
        <v>#REF!</v>
      </c>
    </row>
    <row r="12021" spans="1:6" ht="16.5" x14ac:dyDescent="0.3">
      <c r="A12021" s="9" t="s">
        <v>10304</v>
      </c>
      <c r="B12021" s="9" t="s">
        <v>2744</v>
      </c>
      <c r="C12021" s="10">
        <v>52484</v>
      </c>
      <c r="D12021" s="9">
        <v>9795921177</v>
      </c>
      <c r="E12021" s="9" t="e">
        <f>INDEX(#REF!:#REF!,MATCH($D12021,#REF!:#REF!,0),MATCH(#REF!,#REF!:#REF!,0))</f>
        <v>#REF!</v>
      </c>
      <c r="F12021" s="9" t="e">
        <f>INDEX(#REF!:#REF!,MATCH($D12021,#REF!:#REF!,0),MATCH(#REF!,#REF!:#REF!,0))</f>
        <v>#REF!</v>
      </c>
    </row>
    <row r="12022" spans="1:6" ht="16.5" x14ac:dyDescent="0.3">
      <c r="A12022" s="9" t="s">
        <v>10303</v>
      </c>
      <c r="B12022" s="9" t="s">
        <v>2190</v>
      </c>
      <c r="C12022" s="10">
        <v>52159</v>
      </c>
      <c r="D12022" s="9">
        <v>8460683117</v>
      </c>
      <c r="E12022" s="9" t="e">
        <f>INDEX(#REF!:#REF!,MATCH($D12022,#REF!:#REF!,0),MATCH(#REF!,#REF!:#REF!,0))</f>
        <v>#REF!</v>
      </c>
      <c r="F12022" s="9" t="e">
        <f>INDEX(#REF!:#REF!,MATCH($D12022,#REF!:#REF!,0),MATCH(#REF!,#REF!:#REF!,0))</f>
        <v>#REF!</v>
      </c>
    </row>
    <row r="12023" spans="1:6" ht="16.5" x14ac:dyDescent="0.3">
      <c r="A12023" s="9" t="s">
        <v>10302</v>
      </c>
      <c r="B12023" s="9" t="s">
        <v>2572</v>
      </c>
      <c r="C12023" s="10">
        <v>43700</v>
      </c>
      <c r="D12023" s="9">
        <v>1657097021</v>
      </c>
      <c r="E12023" s="9" t="e">
        <f>INDEX(#REF!:#REF!,MATCH($D12023,#REF!:#REF!,0),MATCH(#REF!,#REF!:#REF!,0))</f>
        <v>#REF!</v>
      </c>
      <c r="F12023" s="9" t="e">
        <f>INDEX(#REF!:#REF!,MATCH($D12023,#REF!:#REF!,0),MATCH(#REF!,#REF!:#REF!,0))</f>
        <v>#REF!</v>
      </c>
    </row>
    <row r="12024" spans="1:6" ht="16.5" x14ac:dyDescent="0.3">
      <c r="A12024" s="9" t="s">
        <v>10301</v>
      </c>
      <c r="B12024" s="9" t="s">
        <v>2436</v>
      </c>
      <c r="C12024" s="10">
        <v>53492</v>
      </c>
      <c r="D12024" s="9">
        <v>3991175401</v>
      </c>
      <c r="E12024" s="9" t="e">
        <f>INDEX(#REF!:#REF!,MATCH($D12024,#REF!:#REF!,0),MATCH(#REF!,#REF!:#REF!,0))</f>
        <v>#REF!</v>
      </c>
      <c r="F12024" s="9" t="e">
        <f>INDEX(#REF!:#REF!,MATCH($D12024,#REF!:#REF!,0),MATCH(#REF!,#REF!:#REF!,0))</f>
        <v>#REF!</v>
      </c>
    </row>
    <row r="12025" spans="1:6" ht="16.5" x14ac:dyDescent="0.3">
      <c r="A12025" s="9" t="s">
        <v>10300</v>
      </c>
      <c r="B12025" s="9" t="s">
        <v>2228</v>
      </c>
      <c r="C12025" s="10">
        <v>49551</v>
      </c>
      <c r="D12025" s="9">
        <v>4972162740</v>
      </c>
      <c r="E12025" s="9" t="e">
        <f>INDEX(#REF!:#REF!,MATCH($D12025,#REF!:#REF!,0),MATCH(#REF!,#REF!:#REF!,0))</f>
        <v>#REF!</v>
      </c>
      <c r="F12025" s="9" t="e">
        <f>INDEX(#REF!:#REF!,MATCH($D12025,#REF!:#REF!,0),MATCH(#REF!,#REF!:#REF!,0))</f>
        <v>#REF!</v>
      </c>
    </row>
    <row r="12026" spans="1:6" ht="16.5" x14ac:dyDescent="0.3">
      <c r="A12026" s="9" t="s">
        <v>10299</v>
      </c>
      <c r="B12026" s="9" t="s">
        <v>3116</v>
      </c>
      <c r="C12026" s="10">
        <v>29403</v>
      </c>
      <c r="D12026" s="9">
        <v>3269054114</v>
      </c>
      <c r="E12026" s="9" t="e">
        <f>INDEX(#REF!:#REF!,MATCH($D12026,#REF!:#REF!,0),MATCH(#REF!,#REF!:#REF!,0))</f>
        <v>#REF!</v>
      </c>
      <c r="F12026" s="9" t="e">
        <f>INDEX(#REF!:#REF!,MATCH($D12026,#REF!:#REF!,0),MATCH(#REF!,#REF!:#REF!,0))</f>
        <v>#REF!</v>
      </c>
    </row>
    <row r="12027" spans="1:6" ht="16.5" x14ac:dyDescent="0.3">
      <c r="A12027" s="9" t="s">
        <v>10298</v>
      </c>
      <c r="B12027" s="9" t="s">
        <v>3077</v>
      </c>
      <c r="C12027" s="10">
        <v>46657</v>
      </c>
      <c r="D12027" s="9">
        <v>4439073344</v>
      </c>
      <c r="E12027" s="9" t="e">
        <f>INDEX(#REF!:#REF!,MATCH($D12027,#REF!:#REF!,0),MATCH(#REF!,#REF!:#REF!,0))</f>
        <v>#REF!</v>
      </c>
      <c r="F12027" s="9" t="e">
        <f>INDEX(#REF!:#REF!,MATCH($D12027,#REF!:#REF!,0),MATCH(#REF!,#REF!:#REF!,0))</f>
        <v>#REF!</v>
      </c>
    </row>
    <row r="12028" spans="1:6" ht="16.5" x14ac:dyDescent="0.3">
      <c r="A12028" s="9" t="s">
        <v>10297</v>
      </c>
      <c r="B12028" s="9" t="s">
        <v>2317</v>
      </c>
      <c r="C12028" s="10">
        <v>22308</v>
      </c>
      <c r="D12028" s="9">
        <v>4768342426</v>
      </c>
      <c r="E12028" s="9" t="e">
        <f>INDEX(#REF!:#REF!,MATCH($D12028,#REF!:#REF!,0),MATCH(#REF!,#REF!:#REF!,0))</f>
        <v>#REF!</v>
      </c>
      <c r="F12028" s="9" t="e">
        <f>INDEX(#REF!:#REF!,MATCH($D12028,#REF!:#REF!,0),MATCH(#REF!,#REF!:#REF!,0))</f>
        <v>#REF!</v>
      </c>
    </row>
    <row r="12029" spans="1:6" ht="16.5" x14ac:dyDescent="0.3">
      <c r="A12029" s="9" t="s">
        <v>10296</v>
      </c>
      <c r="B12029" s="9" t="s">
        <v>2298</v>
      </c>
      <c r="C12029" s="10">
        <v>44536</v>
      </c>
      <c r="D12029" s="9">
        <v>9340388305</v>
      </c>
      <c r="E12029" s="9" t="e">
        <f>INDEX(#REF!:#REF!,MATCH($D12029,#REF!:#REF!,0),MATCH(#REF!,#REF!:#REF!,0))</f>
        <v>#REF!</v>
      </c>
      <c r="F12029" s="9" t="e">
        <f>INDEX(#REF!:#REF!,MATCH($D12029,#REF!:#REF!,0),MATCH(#REF!,#REF!:#REF!,0))</f>
        <v>#REF!</v>
      </c>
    </row>
    <row r="12030" spans="1:6" ht="16.5" x14ac:dyDescent="0.3">
      <c r="A12030" s="9" t="s">
        <v>10295</v>
      </c>
      <c r="B12030" s="9" t="s">
        <v>1949</v>
      </c>
      <c r="C12030" s="10">
        <v>28369</v>
      </c>
      <c r="D12030" s="9">
        <v>7268478941</v>
      </c>
      <c r="E12030" s="9" t="e">
        <f>INDEX(#REF!:#REF!,MATCH($D12030,#REF!:#REF!,0),MATCH(#REF!,#REF!:#REF!,0))</f>
        <v>#REF!</v>
      </c>
      <c r="F12030" s="9" t="e">
        <f>INDEX(#REF!:#REF!,MATCH($D12030,#REF!:#REF!,0),MATCH(#REF!,#REF!:#REF!,0))</f>
        <v>#REF!</v>
      </c>
    </row>
    <row r="12031" spans="1:6" ht="16.5" x14ac:dyDescent="0.3">
      <c r="A12031" s="9" t="s">
        <v>10294</v>
      </c>
      <c r="B12031" s="9" t="s">
        <v>2007</v>
      </c>
      <c r="C12031" s="10">
        <v>44433</v>
      </c>
      <c r="D12031" s="9">
        <v>3288836432</v>
      </c>
      <c r="E12031" s="9" t="e">
        <f>INDEX(#REF!:#REF!,MATCH($D12031,#REF!:#REF!,0),MATCH(#REF!,#REF!:#REF!,0))</f>
        <v>#REF!</v>
      </c>
      <c r="F12031" s="9" t="e">
        <f>INDEX(#REF!:#REF!,MATCH($D12031,#REF!:#REF!,0),MATCH(#REF!,#REF!:#REF!,0))</f>
        <v>#REF!</v>
      </c>
    </row>
    <row r="12032" spans="1:6" ht="16.5" x14ac:dyDescent="0.3">
      <c r="A12032" s="9" t="s">
        <v>10293</v>
      </c>
      <c r="B12032" s="9" t="s">
        <v>2286</v>
      </c>
      <c r="C12032" s="10">
        <v>24476</v>
      </c>
      <c r="D12032" s="9">
        <v>793441269</v>
      </c>
      <c r="E12032" s="9" t="e">
        <f>INDEX(#REF!:#REF!,MATCH($D12032,#REF!:#REF!,0),MATCH(#REF!,#REF!:#REF!,0))</f>
        <v>#REF!</v>
      </c>
      <c r="F12032" s="9" t="e">
        <f>INDEX(#REF!:#REF!,MATCH($D12032,#REF!:#REF!,0),MATCH(#REF!,#REF!:#REF!,0))</f>
        <v>#REF!</v>
      </c>
    </row>
    <row r="12033" spans="1:6" ht="16.5" x14ac:dyDescent="0.3">
      <c r="A12033" s="9" t="s">
        <v>10292</v>
      </c>
      <c r="B12033" s="9" t="s">
        <v>2673</v>
      </c>
      <c r="C12033" s="10">
        <v>19342</v>
      </c>
      <c r="D12033" s="9">
        <v>844376051</v>
      </c>
      <c r="E12033" s="9" t="e">
        <f>INDEX(#REF!:#REF!,MATCH($D12033,#REF!:#REF!,0),MATCH(#REF!,#REF!:#REF!,0))</f>
        <v>#REF!</v>
      </c>
      <c r="F12033" s="9" t="e">
        <f>INDEX(#REF!:#REF!,MATCH($D12033,#REF!:#REF!,0),MATCH(#REF!,#REF!:#REF!,0))</f>
        <v>#REF!</v>
      </c>
    </row>
    <row r="12034" spans="1:6" ht="16.5" x14ac:dyDescent="0.3">
      <c r="A12034" s="9" t="s">
        <v>10291</v>
      </c>
      <c r="B12034" s="9" t="s">
        <v>3372</v>
      </c>
      <c r="C12034" s="10">
        <v>56042</v>
      </c>
      <c r="D12034" s="9">
        <v>5795848808</v>
      </c>
      <c r="E12034" s="9" t="e">
        <f>INDEX(#REF!:#REF!,MATCH($D12034,#REF!:#REF!,0),MATCH(#REF!,#REF!:#REF!,0))</f>
        <v>#REF!</v>
      </c>
      <c r="F12034" s="9" t="e">
        <f>INDEX(#REF!:#REF!,MATCH($D12034,#REF!:#REF!,0),MATCH(#REF!,#REF!:#REF!,0))</f>
        <v>#REF!</v>
      </c>
    </row>
    <row r="12035" spans="1:6" ht="16.5" x14ac:dyDescent="0.3">
      <c r="A12035" s="9" t="s">
        <v>10290</v>
      </c>
      <c r="B12035" s="9" t="s">
        <v>2153</v>
      </c>
      <c r="C12035" s="10">
        <v>54199</v>
      </c>
      <c r="D12035" s="9">
        <v>5412518958</v>
      </c>
      <c r="E12035" s="9" t="e">
        <f>INDEX(#REF!:#REF!,MATCH($D12035,#REF!:#REF!,0),MATCH(#REF!,#REF!:#REF!,0))</f>
        <v>#REF!</v>
      </c>
      <c r="F12035" s="9" t="e">
        <f>INDEX(#REF!:#REF!,MATCH($D12035,#REF!:#REF!,0),MATCH(#REF!,#REF!:#REF!,0))</f>
        <v>#REF!</v>
      </c>
    </row>
    <row r="12036" spans="1:6" ht="16.5" x14ac:dyDescent="0.3">
      <c r="A12036" s="9" t="s">
        <v>10289</v>
      </c>
      <c r="B12036" s="9" t="s">
        <v>3275</v>
      </c>
      <c r="C12036" s="10">
        <v>26253</v>
      </c>
      <c r="D12036" s="9">
        <v>5795848808</v>
      </c>
      <c r="E12036" s="9" t="e">
        <f>INDEX(#REF!:#REF!,MATCH($D12036,#REF!:#REF!,0),MATCH(#REF!,#REF!:#REF!,0))</f>
        <v>#REF!</v>
      </c>
      <c r="F12036" s="9" t="e">
        <f>INDEX(#REF!:#REF!,MATCH($D12036,#REF!:#REF!,0),MATCH(#REF!,#REF!:#REF!,0))</f>
        <v>#REF!</v>
      </c>
    </row>
    <row r="12037" spans="1:6" ht="16.5" x14ac:dyDescent="0.3">
      <c r="A12037" s="9" t="s">
        <v>10288</v>
      </c>
      <c r="B12037" s="9" t="s">
        <v>2193</v>
      </c>
      <c r="C12037" s="10">
        <v>27817</v>
      </c>
      <c r="D12037" s="9">
        <v>4029727026</v>
      </c>
      <c r="E12037" s="9" t="e">
        <f>INDEX(#REF!:#REF!,MATCH($D12037,#REF!:#REF!,0),MATCH(#REF!,#REF!:#REF!,0))</f>
        <v>#REF!</v>
      </c>
      <c r="F12037" s="9" t="e">
        <f>INDEX(#REF!:#REF!,MATCH($D12037,#REF!:#REF!,0),MATCH(#REF!,#REF!:#REF!,0))</f>
        <v>#REF!</v>
      </c>
    </row>
    <row r="12038" spans="1:6" ht="16.5" x14ac:dyDescent="0.3">
      <c r="A12038" s="9" t="s">
        <v>10287</v>
      </c>
      <c r="B12038" s="9" t="s">
        <v>2023</v>
      </c>
      <c r="C12038" s="10">
        <v>37117</v>
      </c>
      <c r="D12038" s="9">
        <v>8462409454</v>
      </c>
      <c r="E12038" s="9" t="e">
        <f>INDEX(#REF!:#REF!,MATCH($D12038,#REF!:#REF!,0),MATCH(#REF!,#REF!:#REF!,0))</f>
        <v>#REF!</v>
      </c>
      <c r="F12038" s="9" t="e">
        <f>INDEX(#REF!:#REF!,MATCH($D12038,#REF!:#REF!,0),MATCH(#REF!,#REF!:#REF!,0))</f>
        <v>#REF!</v>
      </c>
    </row>
    <row r="12039" spans="1:6" ht="16.5" x14ac:dyDescent="0.3">
      <c r="A12039" s="9" t="s">
        <v>10286</v>
      </c>
      <c r="B12039" s="9" t="s">
        <v>2635</v>
      </c>
      <c r="C12039" s="10">
        <v>27105</v>
      </c>
      <c r="D12039" s="9">
        <v>7001733199</v>
      </c>
      <c r="E12039" s="9" t="e">
        <f>INDEX(#REF!:#REF!,MATCH($D12039,#REF!:#REF!,0),MATCH(#REF!,#REF!:#REF!,0))</f>
        <v>#REF!</v>
      </c>
      <c r="F12039" s="9" t="e">
        <f>INDEX(#REF!:#REF!,MATCH($D12039,#REF!:#REF!,0),MATCH(#REF!,#REF!:#REF!,0))</f>
        <v>#REF!</v>
      </c>
    </row>
    <row r="12040" spans="1:6" ht="16.5" x14ac:dyDescent="0.3">
      <c r="A12040" s="9" t="s">
        <v>10285</v>
      </c>
      <c r="B12040" s="9" t="s">
        <v>2115</v>
      </c>
      <c r="C12040" s="10">
        <v>14287</v>
      </c>
      <c r="D12040" s="9">
        <v>1266227768</v>
      </c>
      <c r="E12040" s="9" t="e">
        <f>INDEX(#REF!:#REF!,MATCH($D12040,#REF!:#REF!,0),MATCH(#REF!,#REF!:#REF!,0))</f>
        <v>#REF!</v>
      </c>
      <c r="F12040" s="9" t="e">
        <f>INDEX(#REF!:#REF!,MATCH($D12040,#REF!:#REF!,0),MATCH(#REF!,#REF!:#REF!,0))</f>
        <v>#REF!</v>
      </c>
    </row>
    <row r="12041" spans="1:6" ht="16.5" x14ac:dyDescent="0.3">
      <c r="A12041" s="9" t="s">
        <v>10284</v>
      </c>
      <c r="B12041" s="9" t="s">
        <v>2123</v>
      </c>
      <c r="C12041" s="10">
        <v>11077</v>
      </c>
      <c r="D12041" s="9">
        <v>3996818513</v>
      </c>
      <c r="E12041" s="9" t="e">
        <f>INDEX(#REF!:#REF!,MATCH($D12041,#REF!:#REF!,0),MATCH(#REF!,#REF!:#REF!,0))</f>
        <v>#REF!</v>
      </c>
      <c r="F12041" s="9" t="e">
        <f>INDEX(#REF!:#REF!,MATCH($D12041,#REF!:#REF!,0),MATCH(#REF!,#REF!:#REF!,0))</f>
        <v>#REF!</v>
      </c>
    </row>
    <row r="12042" spans="1:6" ht="16.5" x14ac:dyDescent="0.3">
      <c r="A12042" s="9" t="s">
        <v>10283</v>
      </c>
      <c r="B12042" s="9" t="s">
        <v>2655</v>
      </c>
      <c r="C12042" s="10">
        <v>45343</v>
      </c>
      <c r="D12042" s="9">
        <v>1502791994</v>
      </c>
      <c r="E12042" s="9" t="e">
        <f>INDEX(#REF!:#REF!,MATCH($D12042,#REF!:#REF!,0),MATCH(#REF!,#REF!:#REF!,0))</f>
        <v>#REF!</v>
      </c>
      <c r="F12042" s="9" t="e">
        <f>INDEX(#REF!:#REF!,MATCH($D12042,#REF!:#REF!,0),MATCH(#REF!,#REF!:#REF!,0))</f>
        <v>#REF!</v>
      </c>
    </row>
    <row r="12043" spans="1:6" ht="16.5" x14ac:dyDescent="0.3">
      <c r="A12043" s="9" t="s">
        <v>10282</v>
      </c>
      <c r="B12043" s="9" t="s">
        <v>3388</v>
      </c>
      <c r="C12043" s="10">
        <v>29197</v>
      </c>
      <c r="D12043" s="9">
        <v>8189289020</v>
      </c>
      <c r="E12043" s="9" t="e">
        <f>INDEX(#REF!:#REF!,MATCH($D12043,#REF!:#REF!,0),MATCH(#REF!,#REF!:#REF!,0))</f>
        <v>#REF!</v>
      </c>
      <c r="F12043" s="9" t="e">
        <f>INDEX(#REF!:#REF!,MATCH($D12043,#REF!:#REF!,0),MATCH(#REF!,#REF!:#REF!,0))</f>
        <v>#REF!</v>
      </c>
    </row>
    <row r="12044" spans="1:6" ht="16.5" x14ac:dyDescent="0.3">
      <c r="A12044" s="9" t="s">
        <v>10281</v>
      </c>
      <c r="B12044" s="9" t="s">
        <v>2013</v>
      </c>
      <c r="C12044" s="10">
        <v>34531</v>
      </c>
      <c r="D12044" s="9">
        <v>7304628987</v>
      </c>
      <c r="E12044" s="9" t="e">
        <f>INDEX(#REF!:#REF!,MATCH($D12044,#REF!:#REF!,0),MATCH(#REF!,#REF!:#REF!,0))</f>
        <v>#REF!</v>
      </c>
      <c r="F12044" s="9" t="e">
        <f>INDEX(#REF!:#REF!,MATCH($D12044,#REF!:#REF!,0),MATCH(#REF!,#REF!:#REF!,0))</f>
        <v>#REF!</v>
      </c>
    </row>
    <row r="12045" spans="1:6" ht="16.5" x14ac:dyDescent="0.3">
      <c r="A12045" s="9" t="s">
        <v>10280</v>
      </c>
      <c r="B12045" s="9" t="s">
        <v>1969</v>
      </c>
      <c r="C12045" s="10">
        <v>41007</v>
      </c>
      <c r="D12045" s="9">
        <v>1053331541</v>
      </c>
      <c r="E12045" s="9" t="e">
        <f>INDEX(#REF!:#REF!,MATCH($D12045,#REF!:#REF!,0),MATCH(#REF!,#REF!:#REF!,0))</f>
        <v>#REF!</v>
      </c>
      <c r="F12045" s="9" t="e">
        <f>INDEX(#REF!:#REF!,MATCH($D12045,#REF!:#REF!,0),MATCH(#REF!,#REF!:#REF!,0))</f>
        <v>#REF!</v>
      </c>
    </row>
    <row r="12046" spans="1:6" ht="16.5" x14ac:dyDescent="0.3">
      <c r="A12046" s="9" t="s">
        <v>10279</v>
      </c>
      <c r="B12046" s="9" t="s">
        <v>2248</v>
      </c>
      <c r="C12046" s="10">
        <v>31158</v>
      </c>
      <c r="D12046" s="9">
        <v>76572129</v>
      </c>
      <c r="E12046" s="9" t="e">
        <f>INDEX(#REF!:#REF!,MATCH($D12046,#REF!:#REF!,0),MATCH(#REF!,#REF!:#REF!,0))</f>
        <v>#REF!</v>
      </c>
      <c r="F12046" s="9" t="e">
        <f>INDEX(#REF!:#REF!,MATCH($D12046,#REF!:#REF!,0),MATCH(#REF!,#REF!:#REF!,0))</f>
        <v>#REF!</v>
      </c>
    </row>
    <row r="12047" spans="1:6" ht="16.5" x14ac:dyDescent="0.3">
      <c r="A12047" s="9" t="s">
        <v>10278</v>
      </c>
      <c r="B12047" s="9" t="s">
        <v>1963</v>
      </c>
      <c r="C12047" s="10">
        <v>56031</v>
      </c>
      <c r="D12047" s="9">
        <v>4499766028</v>
      </c>
      <c r="E12047" s="9" t="e">
        <f>INDEX(#REF!:#REF!,MATCH($D12047,#REF!:#REF!,0),MATCH(#REF!,#REF!:#REF!,0))</f>
        <v>#REF!</v>
      </c>
      <c r="F12047" s="9" t="e">
        <f>INDEX(#REF!:#REF!,MATCH($D12047,#REF!:#REF!,0),MATCH(#REF!,#REF!:#REF!,0))</f>
        <v>#REF!</v>
      </c>
    </row>
    <row r="12048" spans="1:6" ht="16.5" x14ac:dyDescent="0.3">
      <c r="A12048" s="9" t="s">
        <v>10277</v>
      </c>
      <c r="B12048" s="9" t="s">
        <v>2190</v>
      </c>
      <c r="C12048" s="10">
        <v>40441</v>
      </c>
      <c r="D12048" s="9">
        <v>8099854152</v>
      </c>
      <c r="E12048" s="9" t="e">
        <f>INDEX(#REF!:#REF!,MATCH($D12048,#REF!:#REF!,0),MATCH(#REF!,#REF!:#REF!,0))</f>
        <v>#REF!</v>
      </c>
      <c r="F12048" s="9" t="e">
        <f>INDEX(#REF!:#REF!,MATCH($D12048,#REF!:#REF!,0),MATCH(#REF!,#REF!:#REF!,0))</f>
        <v>#REF!</v>
      </c>
    </row>
    <row r="12049" spans="1:6" ht="16.5" x14ac:dyDescent="0.3">
      <c r="A12049" s="9" t="s">
        <v>10276</v>
      </c>
      <c r="B12049" s="9" t="s">
        <v>2640</v>
      </c>
      <c r="C12049" s="10">
        <v>34445</v>
      </c>
      <c r="D12049" s="9">
        <v>4815280800</v>
      </c>
      <c r="E12049" s="9" t="e">
        <f>INDEX(#REF!:#REF!,MATCH($D12049,#REF!:#REF!,0),MATCH(#REF!,#REF!:#REF!,0))</f>
        <v>#REF!</v>
      </c>
      <c r="F12049" s="9" t="e">
        <f>INDEX(#REF!:#REF!,MATCH($D12049,#REF!:#REF!,0),MATCH(#REF!,#REF!:#REF!,0))</f>
        <v>#REF!</v>
      </c>
    </row>
    <row r="12050" spans="1:6" ht="16.5" x14ac:dyDescent="0.3">
      <c r="A12050" s="9" t="s">
        <v>10275</v>
      </c>
      <c r="B12050" s="9" t="s">
        <v>2718</v>
      </c>
      <c r="C12050" s="10">
        <v>45907</v>
      </c>
      <c r="D12050" s="9">
        <v>3524504531</v>
      </c>
      <c r="E12050" s="9" t="e">
        <f>INDEX(#REF!:#REF!,MATCH($D12050,#REF!:#REF!,0),MATCH(#REF!,#REF!:#REF!,0))</f>
        <v>#REF!</v>
      </c>
      <c r="F12050" s="9" t="e">
        <f>INDEX(#REF!:#REF!,MATCH($D12050,#REF!:#REF!,0),MATCH(#REF!,#REF!:#REF!,0))</f>
        <v>#REF!</v>
      </c>
    </row>
    <row r="12051" spans="1:6" ht="16.5" x14ac:dyDescent="0.3">
      <c r="A12051" s="9" t="s">
        <v>10274</v>
      </c>
      <c r="B12051" s="9" t="s">
        <v>2284</v>
      </c>
      <c r="C12051" s="10">
        <v>34135</v>
      </c>
      <c r="D12051" s="9">
        <v>3473885983</v>
      </c>
      <c r="E12051" s="9" t="e">
        <f>INDEX(#REF!:#REF!,MATCH($D12051,#REF!:#REF!,0),MATCH(#REF!,#REF!:#REF!,0))</f>
        <v>#REF!</v>
      </c>
      <c r="F12051" s="9" t="e">
        <f>INDEX(#REF!:#REF!,MATCH($D12051,#REF!:#REF!,0),MATCH(#REF!,#REF!:#REF!,0))</f>
        <v>#REF!</v>
      </c>
    </row>
    <row r="12052" spans="1:6" ht="16.5" x14ac:dyDescent="0.3">
      <c r="A12052" s="9" t="s">
        <v>10273</v>
      </c>
      <c r="B12052" s="9" t="s">
        <v>2597</v>
      </c>
      <c r="C12052" s="10">
        <v>58202</v>
      </c>
      <c r="D12052" s="9">
        <v>569240891</v>
      </c>
      <c r="E12052" s="9" t="e">
        <f>INDEX(#REF!:#REF!,MATCH($D12052,#REF!:#REF!,0),MATCH(#REF!,#REF!:#REF!,0))</f>
        <v>#REF!</v>
      </c>
      <c r="F12052" s="9" t="e">
        <f>INDEX(#REF!:#REF!,MATCH($D12052,#REF!:#REF!,0),MATCH(#REF!,#REF!:#REF!,0))</f>
        <v>#REF!</v>
      </c>
    </row>
    <row r="12053" spans="1:6" ht="16.5" x14ac:dyDescent="0.3">
      <c r="A12053" s="9" t="s">
        <v>10272</v>
      </c>
      <c r="B12053" s="9" t="s">
        <v>2009</v>
      </c>
      <c r="C12053" s="10">
        <v>43782</v>
      </c>
      <c r="D12053" s="9">
        <v>5068508845</v>
      </c>
      <c r="E12053" s="9" t="e">
        <f>INDEX(#REF!:#REF!,MATCH($D12053,#REF!:#REF!,0),MATCH(#REF!,#REF!:#REF!,0))</f>
        <v>#REF!</v>
      </c>
      <c r="F12053" s="9" t="e">
        <f>INDEX(#REF!:#REF!,MATCH($D12053,#REF!:#REF!,0),MATCH(#REF!,#REF!:#REF!,0))</f>
        <v>#REF!</v>
      </c>
    </row>
    <row r="12054" spans="1:6" ht="16.5" x14ac:dyDescent="0.3">
      <c r="A12054" s="9" t="s">
        <v>10271</v>
      </c>
      <c r="B12054" s="9" t="s">
        <v>2222</v>
      </c>
      <c r="C12054" s="10">
        <v>42016</v>
      </c>
      <c r="D12054" s="9">
        <v>9457151267</v>
      </c>
      <c r="E12054" s="9" t="e">
        <f>INDEX(#REF!:#REF!,MATCH($D12054,#REF!:#REF!,0),MATCH(#REF!,#REF!:#REF!,0))</f>
        <v>#REF!</v>
      </c>
      <c r="F12054" s="9" t="e">
        <f>INDEX(#REF!:#REF!,MATCH($D12054,#REF!:#REF!,0),MATCH(#REF!,#REF!:#REF!,0))</f>
        <v>#REF!</v>
      </c>
    </row>
    <row r="12055" spans="1:6" ht="16.5" x14ac:dyDescent="0.3">
      <c r="A12055" s="9" t="s">
        <v>10270</v>
      </c>
      <c r="B12055" s="9" t="s">
        <v>2762</v>
      </c>
      <c r="C12055" s="10">
        <v>49911</v>
      </c>
      <c r="D12055" s="9">
        <v>8401146046</v>
      </c>
      <c r="E12055" s="9" t="e">
        <f>INDEX(#REF!:#REF!,MATCH($D12055,#REF!:#REF!,0),MATCH(#REF!,#REF!:#REF!,0))</f>
        <v>#REF!</v>
      </c>
      <c r="F12055" s="9" t="e">
        <f>INDEX(#REF!:#REF!,MATCH($D12055,#REF!:#REF!,0),MATCH(#REF!,#REF!:#REF!,0))</f>
        <v>#REF!</v>
      </c>
    </row>
    <row r="12056" spans="1:6" ht="16.5" x14ac:dyDescent="0.3">
      <c r="A12056" s="9" t="s">
        <v>10269</v>
      </c>
      <c r="B12056" s="9" t="s">
        <v>2945</v>
      </c>
      <c r="C12056" s="10">
        <v>43724</v>
      </c>
      <c r="D12056" s="9">
        <v>4342145855</v>
      </c>
      <c r="E12056" s="9" t="e">
        <f>INDEX(#REF!:#REF!,MATCH($D12056,#REF!:#REF!,0),MATCH(#REF!,#REF!:#REF!,0))</f>
        <v>#REF!</v>
      </c>
      <c r="F12056" s="9" t="e">
        <f>INDEX(#REF!:#REF!,MATCH($D12056,#REF!:#REF!,0),MATCH(#REF!,#REF!:#REF!,0))</f>
        <v>#REF!</v>
      </c>
    </row>
    <row r="12057" spans="1:6" ht="16.5" x14ac:dyDescent="0.3">
      <c r="A12057" s="9" t="s">
        <v>10268</v>
      </c>
      <c r="B12057" s="9" t="s">
        <v>2195</v>
      </c>
      <c r="C12057" s="10">
        <v>47161</v>
      </c>
      <c r="D12057" s="9">
        <v>9829586073</v>
      </c>
      <c r="E12057" s="9" t="e">
        <f>INDEX(#REF!:#REF!,MATCH($D12057,#REF!:#REF!,0),MATCH(#REF!,#REF!:#REF!,0))</f>
        <v>#REF!</v>
      </c>
      <c r="F12057" s="9" t="e">
        <f>INDEX(#REF!:#REF!,MATCH($D12057,#REF!:#REF!,0),MATCH(#REF!,#REF!:#REF!,0))</f>
        <v>#REF!</v>
      </c>
    </row>
    <row r="12058" spans="1:6" ht="16.5" x14ac:dyDescent="0.3">
      <c r="A12058" s="9" t="s">
        <v>10267</v>
      </c>
      <c r="B12058" s="9" t="s">
        <v>1977</v>
      </c>
      <c r="C12058" s="10">
        <v>58092</v>
      </c>
      <c r="D12058" s="9">
        <v>5412518958</v>
      </c>
      <c r="E12058" s="9" t="e">
        <f>INDEX(#REF!:#REF!,MATCH($D12058,#REF!:#REF!,0),MATCH(#REF!,#REF!:#REF!,0))</f>
        <v>#REF!</v>
      </c>
      <c r="F12058" s="9" t="e">
        <f>INDEX(#REF!:#REF!,MATCH($D12058,#REF!:#REF!,0),MATCH(#REF!,#REF!:#REF!,0))</f>
        <v>#REF!</v>
      </c>
    </row>
    <row r="12059" spans="1:6" ht="16.5" x14ac:dyDescent="0.3">
      <c r="A12059" s="9" t="s">
        <v>10266</v>
      </c>
      <c r="B12059" s="9" t="s">
        <v>2727</v>
      </c>
      <c r="C12059" s="10">
        <v>27451</v>
      </c>
      <c r="D12059" s="9">
        <v>7269614199</v>
      </c>
      <c r="E12059" s="9" t="e">
        <f>INDEX(#REF!:#REF!,MATCH($D12059,#REF!:#REF!,0),MATCH(#REF!,#REF!:#REF!,0))</f>
        <v>#REF!</v>
      </c>
      <c r="F12059" s="9" t="e">
        <f>INDEX(#REF!:#REF!,MATCH($D12059,#REF!:#REF!,0),MATCH(#REF!,#REF!:#REF!,0))</f>
        <v>#REF!</v>
      </c>
    </row>
    <row r="12060" spans="1:6" ht="16.5" x14ac:dyDescent="0.3">
      <c r="A12060" s="9" t="s">
        <v>10265</v>
      </c>
      <c r="B12060" s="9" t="s">
        <v>2354</v>
      </c>
      <c r="C12060" s="10">
        <v>56852</v>
      </c>
      <c r="D12060" s="9">
        <v>7473861379</v>
      </c>
      <c r="E12060" s="9" t="e">
        <f>INDEX(#REF!:#REF!,MATCH($D12060,#REF!:#REF!,0),MATCH(#REF!,#REF!:#REF!,0))</f>
        <v>#REF!</v>
      </c>
      <c r="F12060" s="9" t="e">
        <f>INDEX(#REF!:#REF!,MATCH($D12060,#REF!:#REF!,0),MATCH(#REF!,#REF!:#REF!,0))</f>
        <v>#REF!</v>
      </c>
    </row>
    <row r="12061" spans="1:6" ht="16.5" x14ac:dyDescent="0.3">
      <c r="A12061" s="9" t="s">
        <v>10264</v>
      </c>
      <c r="B12061" s="9" t="s">
        <v>2310</v>
      </c>
      <c r="C12061" s="10">
        <v>17459</v>
      </c>
      <c r="D12061" s="9">
        <v>9458563771</v>
      </c>
      <c r="E12061" s="9" t="e">
        <f>INDEX(#REF!:#REF!,MATCH($D12061,#REF!:#REF!,0),MATCH(#REF!,#REF!:#REF!,0))</f>
        <v>#REF!</v>
      </c>
      <c r="F12061" s="9" t="e">
        <f>INDEX(#REF!:#REF!,MATCH($D12061,#REF!:#REF!,0),MATCH(#REF!,#REF!:#REF!,0))</f>
        <v>#REF!</v>
      </c>
    </row>
    <row r="12062" spans="1:6" ht="16.5" x14ac:dyDescent="0.3">
      <c r="A12062" s="9" t="s">
        <v>10263</v>
      </c>
      <c r="B12062" s="9" t="s">
        <v>2476</v>
      </c>
      <c r="C12062" s="10">
        <v>53613</v>
      </c>
      <c r="D12062" s="9">
        <v>4482855448</v>
      </c>
      <c r="E12062" s="9" t="e">
        <f>INDEX(#REF!:#REF!,MATCH($D12062,#REF!:#REF!,0),MATCH(#REF!,#REF!:#REF!,0))</f>
        <v>#REF!</v>
      </c>
      <c r="F12062" s="9" t="e">
        <f>INDEX(#REF!:#REF!,MATCH($D12062,#REF!:#REF!,0),MATCH(#REF!,#REF!:#REF!,0))</f>
        <v>#REF!</v>
      </c>
    </row>
    <row r="12063" spans="1:6" ht="16.5" x14ac:dyDescent="0.3">
      <c r="A12063" s="9" t="s">
        <v>10262</v>
      </c>
      <c r="B12063" s="9" t="s">
        <v>2291</v>
      </c>
      <c r="C12063" s="10">
        <v>50401</v>
      </c>
      <c r="D12063" s="9">
        <v>3418374697</v>
      </c>
      <c r="E12063" s="9" t="e">
        <f>INDEX(#REF!:#REF!,MATCH($D12063,#REF!:#REF!,0),MATCH(#REF!,#REF!:#REF!,0))</f>
        <v>#REF!</v>
      </c>
      <c r="F12063" s="9" t="e">
        <f>INDEX(#REF!:#REF!,MATCH($D12063,#REF!:#REF!,0),MATCH(#REF!,#REF!:#REF!,0))</f>
        <v>#REF!</v>
      </c>
    </row>
    <row r="12064" spans="1:6" ht="16.5" x14ac:dyDescent="0.3">
      <c r="A12064" s="9" t="s">
        <v>10261</v>
      </c>
      <c r="B12064" s="9" t="s">
        <v>2389</v>
      </c>
      <c r="C12064" s="10">
        <v>14398</v>
      </c>
      <c r="D12064" s="9">
        <v>2493113470</v>
      </c>
      <c r="E12064" s="9" t="e">
        <f>INDEX(#REF!:#REF!,MATCH($D12064,#REF!:#REF!,0),MATCH(#REF!,#REF!:#REF!,0))</f>
        <v>#REF!</v>
      </c>
      <c r="F12064" s="9" t="e">
        <f>INDEX(#REF!:#REF!,MATCH($D12064,#REF!:#REF!,0),MATCH(#REF!,#REF!:#REF!,0))</f>
        <v>#REF!</v>
      </c>
    </row>
    <row r="12065" spans="1:6" ht="16.5" x14ac:dyDescent="0.3">
      <c r="A12065" s="9" t="s">
        <v>10260</v>
      </c>
      <c r="B12065" s="9" t="s">
        <v>3071</v>
      </c>
      <c r="C12065" s="10">
        <v>42605</v>
      </c>
      <c r="D12065" s="9">
        <v>7473861379</v>
      </c>
      <c r="E12065" s="9" t="e">
        <f>INDEX(#REF!:#REF!,MATCH($D12065,#REF!:#REF!,0),MATCH(#REF!,#REF!:#REF!,0))</f>
        <v>#REF!</v>
      </c>
      <c r="F12065" s="9" t="e">
        <f>INDEX(#REF!:#REF!,MATCH($D12065,#REF!:#REF!,0),MATCH(#REF!,#REF!:#REF!,0))</f>
        <v>#REF!</v>
      </c>
    </row>
    <row r="12066" spans="1:6" ht="16.5" x14ac:dyDescent="0.3">
      <c r="A12066" s="9" t="s">
        <v>10259</v>
      </c>
      <c r="B12066" s="9" t="s">
        <v>2232</v>
      </c>
      <c r="C12066" s="10">
        <v>47789</v>
      </c>
      <c r="D12066" s="9">
        <v>9727426344</v>
      </c>
      <c r="E12066" s="9" t="e">
        <f>INDEX(#REF!:#REF!,MATCH($D12066,#REF!:#REF!,0),MATCH(#REF!,#REF!:#REF!,0))</f>
        <v>#REF!</v>
      </c>
      <c r="F12066" s="9" t="e">
        <f>INDEX(#REF!:#REF!,MATCH($D12066,#REF!:#REF!,0),MATCH(#REF!,#REF!:#REF!,0))</f>
        <v>#REF!</v>
      </c>
    </row>
    <row r="12067" spans="1:6" ht="16.5" x14ac:dyDescent="0.3">
      <c r="A12067" s="9" t="s">
        <v>10258</v>
      </c>
      <c r="B12067" s="9" t="s">
        <v>1971</v>
      </c>
      <c r="C12067" s="10">
        <v>27265</v>
      </c>
      <c r="D12067" s="9">
        <v>5142790693</v>
      </c>
      <c r="E12067" s="9" t="e">
        <f>INDEX(#REF!:#REF!,MATCH($D12067,#REF!:#REF!,0),MATCH(#REF!,#REF!:#REF!,0))</f>
        <v>#REF!</v>
      </c>
      <c r="F12067" s="9" t="e">
        <f>INDEX(#REF!:#REF!,MATCH($D12067,#REF!:#REF!,0),MATCH(#REF!,#REF!:#REF!,0))</f>
        <v>#REF!</v>
      </c>
    </row>
    <row r="12068" spans="1:6" ht="16.5" x14ac:dyDescent="0.3">
      <c r="A12068" s="9" t="s">
        <v>10257</v>
      </c>
      <c r="B12068" s="9" t="s">
        <v>1981</v>
      </c>
      <c r="C12068" s="10">
        <v>50508</v>
      </c>
      <c r="D12068" s="9">
        <v>263573389</v>
      </c>
      <c r="E12068" s="9" t="e">
        <f>INDEX(#REF!:#REF!,MATCH($D12068,#REF!:#REF!,0),MATCH(#REF!,#REF!:#REF!,0))</f>
        <v>#REF!</v>
      </c>
      <c r="F12068" s="9" t="e">
        <f>INDEX(#REF!:#REF!,MATCH($D12068,#REF!:#REF!,0),MATCH(#REF!,#REF!:#REF!,0))</f>
        <v>#REF!</v>
      </c>
    </row>
    <row r="12069" spans="1:6" ht="16.5" x14ac:dyDescent="0.3">
      <c r="A12069" s="9" t="s">
        <v>10256</v>
      </c>
      <c r="B12069" s="9" t="s">
        <v>2815</v>
      </c>
      <c r="C12069" s="10">
        <v>19761</v>
      </c>
      <c r="D12069" s="9">
        <v>5211527984</v>
      </c>
      <c r="E12069" s="9" t="e">
        <f>INDEX(#REF!:#REF!,MATCH($D12069,#REF!:#REF!,0),MATCH(#REF!,#REF!:#REF!,0))</f>
        <v>#REF!</v>
      </c>
      <c r="F12069" s="9" t="e">
        <f>INDEX(#REF!:#REF!,MATCH($D12069,#REF!:#REF!,0),MATCH(#REF!,#REF!:#REF!,0))</f>
        <v>#REF!</v>
      </c>
    </row>
    <row r="12070" spans="1:6" ht="16.5" x14ac:dyDescent="0.3">
      <c r="A12070" s="9" t="s">
        <v>10255</v>
      </c>
      <c r="B12070" s="9" t="s">
        <v>2286</v>
      </c>
      <c r="C12070" s="10">
        <v>14006</v>
      </c>
      <c r="D12070" s="9">
        <v>2480515559</v>
      </c>
      <c r="E12070" s="9" t="e">
        <f>INDEX(#REF!:#REF!,MATCH($D12070,#REF!:#REF!,0),MATCH(#REF!,#REF!:#REF!,0))</f>
        <v>#REF!</v>
      </c>
      <c r="F12070" s="9" t="e">
        <f>INDEX(#REF!:#REF!,MATCH($D12070,#REF!:#REF!,0),MATCH(#REF!,#REF!:#REF!,0))</f>
        <v>#REF!</v>
      </c>
    </row>
    <row r="12071" spans="1:6" ht="16.5" x14ac:dyDescent="0.3">
      <c r="A12071" s="9" t="s">
        <v>10254</v>
      </c>
      <c r="B12071" s="9" t="s">
        <v>2683</v>
      </c>
      <c r="C12071" s="10">
        <v>50423</v>
      </c>
      <c r="D12071" s="9">
        <v>1754740677</v>
      </c>
      <c r="E12071" s="9" t="e">
        <f>INDEX(#REF!:#REF!,MATCH($D12071,#REF!:#REF!,0),MATCH(#REF!,#REF!:#REF!,0))</f>
        <v>#REF!</v>
      </c>
      <c r="F12071" s="9" t="e">
        <f>INDEX(#REF!:#REF!,MATCH($D12071,#REF!:#REF!,0),MATCH(#REF!,#REF!:#REF!,0))</f>
        <v>#REF!</v>
      </c>
    </row>
    <row r="12072" spans="1:6" ht="16.5" x14ac:dyDescent="0.3">
      <c r="A12072" s="9" t="s">
        <v>10253</v>
      </c>
      <c r="B12072" s="9" t="s">
        <v>2640</v>
      </c>
      <c r="C12072" s="10">
        <v>42929</v>
      </c>
      <c r="D12072" s="9">
        <v>8501525324</v>
      </c>
      <c r="E12072" s="9" t="e">
        <f>INDEX(#REF!:#REF!,MATCH($D12072,#REF!:#REF!,0),MATCH(#REF!,#REF!:#REF!,0))</f>
        <v>#REF!</v>
      </c>
      <c r="F12072" s="9" t="e">
        <f>INDEX(#REF!:#REF!,MATCH($D12072,#REF!:#REF!,0),MATCH(#REF!,#REF!:#REF!,0))</f>
        <v>#REF!</v>
      </c>
    </row>
    <row r="12073" spans="1:6" ht="16.5" x14ac:dyDescent="0.3">
      <c r="A12073" s="9" t="s">
        <v>10252</v>
      </c>
      <c r="B12073" s="9" t="s">
        <v>2243</v>
      </c>
      <c r="C12073" s="10">
        <v>51119</v>
      </c>
      <c r="D12073" s="9">
        <v>4958503722</v>
      </c>
      <c r="E12073" s="9" t="e">
        <f>INDEX(#REF!:#REF!,MATCH($D12073,#REF!:#REF!,0),MATCH(#REF!,#REF!:#REF!,0))</f>
        <v>#REF!</v>
      </c>
      <c r="F12073" s="9" t="e">
        <f>INDEX(#REF!:#REF!,MATCH($D12073,#REF!:#REF!,0),MATCH(#REF!,#REF!:#REF!,0))</f>
        <v>#REF!</v>
      </c>
    </row>
    <row r="12074" spans="1:6" ht="16.5" x14ac:dyDescent="0.3">
      <c r="A12074" s="9" t="s">
        <v>10251</v>
      </c>
      <c r="B12074" s="9" t="s">
        <v>2856</v>
      </c>
      <c r="C12074" s="10">
        <v>28960</v>
      </c>
      <c r="D12074" s="9">
        <v>3463222345</v>
      </c>
      <c r="E12074" s="9" t="e">
        <f>INDEX(#REF!:#REF!,MATCH($D12074,#REF!:#REF!,0),MATCH(#REF!,#REF!:#REF!,0))</f>
        <v>#REF!</v>
      </c>
      <c r="F12074" s="9" t="e">
        <f>INDEX(#REF!:#REF!,MATCH($D12074,#REF!:#REF!,0),MATCH(#REF!,#REF!:#REF!,0))</f>
        <v>#REF!</v>
      </c>
    </row>
    <row r="12075" spans="1:6" ht="16.5" x14ac:dyDescent="0.3">
      <c r="A12075" s="9" t="s">
        <v>10250</v>
      </c>
      <c r="B12075" s="9" t="s">
        <v>2050</v>
      </c>
      <c r="C12075" s="10">
        <v>44858</v>
      </c>
      <c r="D12075" s="9">
        <v>9939542542</v>
      </c>
      <c r="E12075" s="9" t="e">
        <f>INDEX(#REF!:#REF!,MATCH($D12075,#REF!:#REF!,0),MATCH(#REF!,#REF!:#REF!,0))</f>
        <v>#REF!</v>
      </c>
      <c r="F12075" s="9" t="e">
        <f>INDEX(#REF!:#REF!,MATCH($D12075,#REF!:#REF!,0),MATCH(#REF!,#REF!:#REF!,0))</f>
        <v>#REF!</v>
      </c>
    </row>
    <row r="12076" spans="1:6" ht="16.5" x14ac:dyDescent="0.3">
      <c r="A12076" s="9" t="s">
        <v>10249</v>
      </c>
      <c r="B12076" s="9" t="s">
        <v>2860</v>
      </c>
      <c r="C12076" s="10">
        <v>27109</v>
      </c>
      <c r="D12076" s="9">
        <v>3217797337</v>
      </c>
      <c r="E12076" s="9" t="e">
        <f>INDEX(#REF!:#REF!,MATCH($D12076,#REF!:#REF!,0),MATCH(#REF!,#REF!:#REF!,0))</f>
        <v>#REF!</v>
      </c>
      <c r="F12076" s="9" t="e">
        <f>INDEX(#REF!:#REF!,MATCH($D12076,#REF!:#REF!,0),MATCH(#REF!,#REF!:#REF!,0))</f>
        <v>#REF!</v>
      </c>
    </row>
    <row r="12077" spans="1:6" ht="16.5" x14ac:dyDescent="0.3">
      <c r="A12077" s="9" t="s">
        <v>10248</v>
      </c>
      <c r="B12077" s="9" t="s">
        <v>3123</v>
      </c>
      <c r="C12077" s="10">
        <v>58675</v>
      </c>
      <c r="D12077" s="9">
        <v>3967370569</v>
      </c>
      <c r="E12077" s="9" t="e">
        <f>INDEX(#REF!:#REF!,MATCH($D12077,#REF!:#REF!,0),MATCH(#REF!,#REF!:#REF!,0))</f>
        <v>#REF!</v>
      </c>
      <c r="F12077" s="9" t="e">
        <f>INDEX(#REF!:#REF!,MATCH($D12077,#REF!:#REF!,0),MATCH(#REF!,#REF!:#REF!,0))</f>
        <v>#REF!</v>
      </c>
    </row>
    <row r="12078" spans="1:6" ht="16.5" x14ac:dyDescent="0.3">
      <c r="A12078" s="9" t="s">
        <v>10247</v>
      </c>
      <c r="B12078" s="9" t="s">
        <v>2021</v>
      </c>
      <c r="C12078" s="10">
        <v>37178</v>
      </c>
      <c r="D12078" s="9">
        <v>5675852751</v>
      </c>
      <c r="E12078" s="9" t="e">
        <f>INDEX(#REF!:#REF!,MATCH($D12078,#REF!:#REF!,0),MATCH(#REF!,#REF!:#REF!,0))</f>
        <v>#REF!</v>
      </c>
      <c r="F12078" s="9" t="e">
        <f>INDEX(#REF!:#REF!,MATCH($D12078,#REF!:#REF!,0),MATCH(#REF!,#REF!:#REF!,0))</f>
        <v>#REF!</v>
      </c>
    </row>
    <row r="12079" spans="1:6" ht="16.5" x14ac:dyDescent="0.3">
      <c r="A12079" s="9" t="s">
        <v>10246</v>
      </c>
      <c r="B12079" s="9" t="s">
        <v>2036</v>
      </c>
      <c r="C12079" s="10">
        <v>18995</v>
      </c>
      <c r="D12079" s="9">
        <v>274599287</v>
      </c>
      <c r="E12079" s="9" t="e">
        <f>INDEX(#REF!:#REF!,MATCH($D12079,#REF!:#REF!,0),MATCH(#REF!,#REF!:#REF!,0))</f>
        <v>#REF!</v>
      </c>
      <c r="F12079" s="9" t="e">
        <f>INDEX(#REF!:#REF!,MATCH($D12079,#REF!:#REF!,0),MATCH(#REF!,#REF!:#REF!,0))</f>
        <v>#REF!</v>
      </c>
    </row>
    <row r="12080" spans="1:6" ht="16.5" x14ac:dyDescent="0.3">
      <c r="A12080" s="9" t="s">
        <v>10245</v>
      </c>
      <c r="B12080" s="9" t="s">
        <v>2017</v>
      </c>
      <c r="C12080" s="10">
        <v>59350</v>
      </c>
      <c r="D12080" s="9">
        <v>5519420165</v>
      </c>
      <c r="E12080" s="9" t="e">
        <f>INDEX(#REF!:#REF!,MATCH($D12080,#REF!:#REF!,0),MATCH(#REF!,#REF!:#REF!,0))</f>
        <v>#REF!</v>
      </c>
      <c r="F12080" s="9" t="e">
        <f>INDEX(#REF!:#REF!,MATCH($D12080,#REF!:#REF!,0),MATCH(#REF!,#REF!:#REF!,0))</f>
        <v>#REF!</v>
      </c>
    </row>
    <row r="12081" spans="1:6" ht="16.5" x14ac:dyDescent="0.3">
      <c r="A12081" s="9" t="s">
        <v>10244</v>
      </c>
      <c r="B12081" s="9" t="s">
        <v>2640</v>
      </c>
      <c r="C12081" s="10">
        <v>54642</v>
      </c>
      <c r="D12081" s="9">
        <v>9885165231</v>
      </c>
      <c r="E12081" s="9" t="e">
        <f>INDEX(#REF!:#REF!,MATCH($D12081,#REF!:#REF!,0),MATCH(#REF!,#REF!:#REF!,0))</f>
        <v>#REF!</v>
      </c>
      <c r="F12081" s="9" t="e">
        <f>INDEX(#REF!:#REF!,MATCH($D12081,#REF!:#REF!,0),MATCH(#REF!,#REF!:#REF!,0))</f>
        <v>#REF!</v>
      </c>
    </row>
    <row r="12082" spans="1:6" ht="16.5" x14ac:dyDescent="0.3">
      <c r="A12082" s="9" t="s">
        <v>10243</v>
      </c>
      <c r="B12082" s="9" t="s">
        <v>2206</v>
      </c>
      <c r="C12082" s="10">
        <v>56682</v>
      </c>
      <c r="D12082" s="9">
        <v>594961432</v>
      </c>
      <c r="E12082" s="9" t="e">
        <f>INDEX(#REF!:#REF!,MATCH($D12082,#REF!:#REF!,0),MATCH(#REF!,#REF!:#REF!,0))</f>
        <v>#REF!</v>
      </c>
      <c r="F12082" s="9" t="e">
        <f>INDEX(#REF!:#REF!,MATCH($D12082,#REF!:#REF!,0),MATCH(#REF!,#REF!:#REF!,0))</f>
        <v>#REF!</v>
      </c>
    </row>
    <row r="12083" spans="1:6" ht="16.5" x14ac:dyDescent="0.3">
      <c r="A12083" s="9" t="s">
        <v>10242</v>
      </c>
      <c r="B12083" s="9" t="s">
        <v>1951</v>
      </c>
      <c r="C12083" s="10">
        <v>59318</v>
      </c>
      <c r="D12083" s="9">
        <v>3488994694</v>
      </c>
      <c r="E12083" s="9" t="e">
        <f>INDEX(#REF!:#REF!,MATCH($D12083,#REF!:#REF!,0),MATCH(#REF!,#REF!:#REF!,0))</f>
        <v>#REF!</v>
      </c>
      <c r="F12083" s="9" t="e">
        <f>INDEX(#REF!:#REF!,MATCH($D12083,#REF!:#REF!,0),MATCH(#REF!,#REF!:#REF!,0))</f>
        <v>#REF!</v>
      </c>
    </row>
    <row r="12084" spans="1:6" ht="16.5" x14ac:dyDescent="0.3">
      <c r="A12084" s="9" t="s">
        <v>10241</v>
      </c>
      <c r="B12084" s="9" t="s">
        <v>2123</v>
      </c>
      <c r="C12084" s="10">
        <v>37941</v>
      </c>
      <c r="D12084" s="9">
        <v>1475796307</v>
      </c>
      <c r="E12084" s="9" t="e">
        <f>INDEX(#REF!:#REF!,MATCH($D12084,#REF!:#REF!,0),MATCH(#REF!,#REF!:#REF!,0))</f>
        <v>#REF!</v>
      </c>
      <c r="F12084" s="9" t="e">
        <f>INDEX(#REF!:#REF!,MATCH($D12084,#REF!:#REF!,0),MATCH(#REF!,#REF!:#REF!,0))</f>
        <v>#REF!</v>
      </c>
    </row>
    <row r="12085" spans="1:6" ht="16.5" x14ac:dyDescent="0.3">
      <c r="A12085" s="9" t="s">
        <v>10240</v>
      </c>
      <c r="B12085" s="9" t="s">
        <v>1983</v>
      </c>
      <c r="C12085" s="10">
        <v>28920</v>
      </c>
      <c r="D12085" s="9">
        <v>8501525324</v>
      </c>
      <c r="E12085" s="9" t="e">
        <f>INDEX(#REF!:#REF!,MATCH($D12085,#REF!:#REF!,0),MATCH(#REF!,#REF!:#REF!,0))</f>
        <v>#REF!</v>
      </c>
      <c r="F12085" s="9" t="e">
        <f>INDEX(#REF!:#REF!,MATCH($D12085,#REF!:#REF!,0),MATCH(#REF!,#REF!:#REF!,0))</f>
        <v>#REF!</v>
      </c>
    </row>
    <row r="12086" spans="1:6" ht="16.5" x14ac:dyDescent="0.3">
      <c r="A12086" s="9" t="s">
        <v>10239</v>
      </c>
      <c r="B12086" s="9" t="s">
        <v>2867</v>
      </c>
      <c r="C12086" s="10">
        <v>21951</v>
      </c>
      <c r="D12086" s="9">
        <v>8832488175</v>
      </c>
      <c r="E12086" s="9" t="e">
        <f>INDEX(#REF!:#REF!,MATCH($D12086,#REF!:#REF!,0),MATCH(#REF!,#REF!:#REF!,0))</f>
        <v>#REF!</v>
      </c>
      <c r="F12086" s="9" t="e">
        <f>INDEX(#REF!:#REF!,MATCH($D12086,#REF!:#REF!,0),MATCH(#REF!,#REF!:#REF!,0))</f>
        <v>#REF!</v>
      </c>
    </row>
    <row r="12087" spans="1:6" ht="16.5" x14ac:dyDescent="0.3">
      <c r="A12087" s="9" t="s">
        <v>10238</v>
      </c>
      <c r="B12087" s="9" t="s">
        <v>2713</v>
      </c>
      <c r="C12087" s="10">
        <v>54087</v>
      </c>
      <c r="D12087" s="9">
        <v>7192290785</v>
      </c>
      <c r="E12087" s="9" t="e">
        <f>INDEX(#REF!:#REF!,MATCH($D12087,#REF!:#REF!,0),MATCH(#REF!,#REF!:#REF!,0))</f>
        <v>#REF!</v>
      </c>
      <c r="F12087" s="9" t="e">
        <f>INDEX(#REF!:#REF!,MATCH($D12087,#REF!:#REF!,0),MATCH(#REF!,#REF!:#REF!,0))</f>
        <v>#REF!</v>
      </c>
    </row>
    <row r="12088" spans="1:6" ht="16.5" x14ac:dyDescent="0.3">
      <c r="A12088" s="9" t="s">
        <v>10237</v>
      </c>
      <c r="B12088" s="9" t="s">
        <v>2680</v>
      </c>
      <c r="C12088" s="10">
        <v>18499</v>
      </c>
      <c r="D12088" s="9">
        <v>1990335721</v>
      </c>
      <c r="E12088" s="9" t="e">
        <f>INDEX(#REF!:#REF!,MATCH($D12088,#REF!:#REF!,0),MATCH(#REF!,#REF!:#REF!,0))</f>
        <v>#REF!</v>
      </c>
      <c r="F12088" s="9" t="e">
        <f>INDEX(#REF!:#REF!,MATCH($D12088,#REF!:#REF!,0),MATCH(#REF!,#REF!:#REF!,0))</f>
        <v>#REF!</v>
      </c>
    </row>
    <row r="12089" spans="1:6" ht="16.5" x14ac:dyDescent="0.3">
      <c r="A12089" s="9" t="s">
        <v>10236</v>
      </c>
      <c r="B12089" s="9" t="s">
        <v>2548</v>
      </c>
      <c r="C12089" s="10">
        <v>49386</v>
      </c>
      <c r="D12089" s="9">
        <v>8047841793</v>
      </c>
      <c r="E12089" s="9" t="e">
        <f>INDEX(#REF!:#REF!,MATCH($D12089,#REF!:#REF!,0),MATCH(#REF!,#REF!:#REF!,0))</f>
        <v>#REF!</v>
      </c>
      <c r="F12089" s="9" t="e">
        <f>INDEX(#REF!:#REF!,MATCH($D12089,#REF!:#REF!,0),MATCH(#REF!,#REF!:#REF!,0))</f>
        <v>#REF!</v>
      </c>
    </row>
    <row r="12090" spans="1:6" ht="16.5" x14ac:dyDescent="0.3">
      <c r="A12090" s="9" t="s">
        <v>10235</v>
      </c>
      <c r="B12090" s="9" t="s">
        <v>2317</v>
      </c>
      <c r="C12090" s="10">
        <v>57902</v>
      </c>
      <c r="D12090" s="9">
        <v>8694120054</v>
      </c>
      <c r="E12090" s="9" t="e">
        <f>INDEX(#REF!:#REF!,MATCH($D12090,#REF!:#REF!,0),MATCH(#REF!,#REF!:#REF!,0))</f>
        <v>#REF!</v>
      </c>
      <c r="F12090" s="9" t="e">
        <f>INDEX(#REF!:#REF!,MATCH($D12090,#REF!:#REF!,0),MATCH(#REF!,#REF!:#REF!,0))</f>
        <v>#REF!</v>
      </c>
    </row>
    <row r="12091" spans="1:6" ht="16.5" x14ac:dyDescent="0.3">
      <c r="A12091" s="9" t="s">
        <v>10234</v>
      </c>
      <c r="B12091" s="9" t="s">
        <v>3049</v>
      </c>
      <c r="C12091" s="10">
        <v>57046</v>
      </c>
      <c r="D12091" s="9">
        <v>6172549286</v>
      </c>
      <c r="E12091" s="9" t="e">
        <f>INDEX(#REF!:#REF!,MATCH($D12091,#REF!:#REF!,0),MATCH(#REF!,#REF!:#REF!,0))</f>
        <v>#REF!</v>
      </c>
      <c r="F12091" s="9" t="e">
        <f>INDEX(#REF!:#REF!,MATCH($D12091,#REF!:#REF!,0),MATCH(#REF!,#REF!:#REF!,0))</f>
        <v>#REF!</v>
      </c>
    </row>
    <row r="12092" spans="1:6" ht="16.5" x14ac:dyDescent="0.3">
      <c r="A12092" s="9" t="s">
        <v>10233</v>
      </c>
      <c r="B12092" s="9" t="s">
        <v>2418</v>
      </c>
      <c r="C12092" s="10">
        <v>43996</v>
      </c>
      <c r="D12092" s="9">
        <v>3932861779</v>
      </c>
      <c r="E12092" s="9" t="e">
        <f>INDEX(#REF!:#REF!,MATCH($D12092,#REF!:#REF!,0),MATCH(#REF!,#REF!:#REF!,0))</f>
        <v>#REF!</v>
      </c>
      <c r="F12092" s="9" t="e">
        <f>INDEX(#REF!:#REF!,MATCH($D12092,#REF!:#REF!,0),MATCH(#REF!,#REF!:#REF!,0))</f>
        <v>#REF!</v>
      </c>
    </row>
    <row r="12093" spans="1:6" ht="16.5" x14ac:dyDescent="0.3">
      <c r="A12093" s="9" t="s">
        <v>10232</v>
      </c>
      <c r="B12093" s="9" t="s">
        <v>3241</v>
      </c>
      <c r="C12093" s="10">
        <v>27905</v>
      </c>
      <c r="D12093" s="9">
        <v>3545427749</v>
      </c>
      <c r="E12093" s="9" t="e">
        <f>INDEX(#REF!:#REF!,MATCH($D12093,#REF!:#REF!,0),MATCH(#REF!,#REF!:#REF!,0))</f>
        <v>#REF!</v>
      </c>
      <c r="F12093" s="9" t="e">
        <f>INDEX(#REF!:#REF!,MATCH($D12093,#REF!:#REF!,0),MATCH(#REF!,#REF!:#REF!,0))</f>
        <v>#REF!</v>
      </c>
    </row>
    <row r="12094" spans="1:6" ht="16.5" x14ac:dyDescent="0.3">
      <c r="A12094" s="9" t="s">
        <v>10231</v>
      </c>
      <c r="B12094" s="9" t="s">
        <v>2123</v>
      </c>
      <c r="C12094" s="10">
        <v>24588</v>
      </c>
      <c r="D12094" s="9">
        <v>1456229036</v>
      </c>
      <c r="E12094" s="9" t="e">
        <f>INDEX(#REF!:#REF!,MATCH($D12094,#REF!:#REF!,0),MATCH(#REF!,#REF!:#REF!,0))</f>
        <v>#REF!</v>
      </c>
      <c r="F12094" s="9" t="e">
        <f>INDEX(#REF!:#REF!,MATCH($D12094,#REF!:#REF!,0),MATCH(#REF!,#REF!:#REF!,0))</f>
        <v>#REF!</v>
      </c>
    </row>
    <row r="12095" spans="1:6" ht="16.5" x14ac:dyDescent="0.3">
      <c r="A12095" s="9" t="s">
        <v>10230</v>
      </c>
      <c r="B12095" s="9" t="s">
        <v>2054</v>
      </c>
      <c r="C12095" s="10">
        <v>43400</v>
      </c>
      <c r="D12095" s="9">
        <v>5928086253</v>
      </c>
      <c r="E12095" s="9" t="e">
        <f>INDEX(#REF!:#REF!,MATCH($D12095,#REF!:#REF!,0),MATCH(#REF!,#REF!:#REF!,0))</f>
        <v>#REF!</v>
      </c>
      <c r="F12095" s="9" t="e">
        <f>INDEX(#REF!:#REF!,MATCH($D12095,#REF!:#REF!,0),MATCH(#REF!,#REF!:#REF!,0))</f>
        <v>#REF!</v>
      </c>
    </row>
    <row r="12096" spans="1:6" ht="16.5" x14ac:dyDescent="0.3">
      <c r="A12096" s="9" t="s">
        <v>10229</v>
      </c>
      <c r="B12096" s="9" t="s">
        <v>2149</v>
      </c>
      <c r="C12096" s="10">
        <v>23137</v>
      </c>
      <c r="D12096" s="9">
        <v>6718456802</v>
      </c>
      <c r="E12096" s="9" t="e">
        <f>INDEX(#REF!:#REF!,MATCH($D12096,#REF!:#REF!,0),MATCH(#REF!,#REF!:#REF!,0))</f>
        <v>#REF!</v>
      </c>
      <c r="F12096" s="9" t="e">
        <f>INDEX(#REF!:#REF!,MATCH($D12096,#REF!:#REF!,0),MATCH(#REF!,#REF!:#REF!,0))</f>
        <v>#REF!</v>
      </c>
    </row>
    <row r="12097" spans="1:6" ht="16.5" x14ac:dyDescent="0.3">
      <c r="A12097" s="9" t="s">
        <v>10228</v>
      </c>
      <c r="B12097" s="9" t="s">
        <v>2007</v>
      </c>
      <c r="C12097" s="10">
        <v>58103</v>
      </c>
      <c r="D12097" s="9">
        <v>9483290694</v>
      </c>
      <c r="E12097" s="9" t="e">
        <f>INDEX(#REF!:#REF!,MATCH($D12097,#REF!:#REF!,0),MATCH(#REF!,#REF!:#REF!,0))</f>
        <v>#REF!</v>
      </c>
      <c r="F12097" s="9" t="e">
        <f>INDEX(#REF!:#REF!,MATCH($D12097,#REF!:#REF!,0),MATCH(#REF!,#REF!:#REF!,0))</f>
        <v>#REF!</v>
      </c>
    </row>
    <row r="12098" spans="1:6" ht="16.5" x14ac:dyDescent="0.3">
      <c r="A12098" s="9" t="s">
        <v>10227</v>
      </c>
      <c r="B12098" s="9" t="s">
        <v>2448</v>
      </c>
      <c r="C12098" s="10">
        <v>39458</v>
      </c>
      <c r="D12098" s="9">
        <v>8302317314</v>
      </c>
      <c r="E12098" s="9" t="e">
        <f>INDEX(#REF!:#REF!,MATCH($D12098,#REF!:#REF!,0),MATCH(#REF!,#REF!:#REF!,0))</f>
        <v>#REF!</v>
      </c>
      <c r="F12098" s="9" t="e">
        <f>INDEX(#REF!:#REF!,MATCH($D12098,#REF!:#REF!,0),MATCH(#REF!,#REF!:#REF!,0))</f>
        <v>#REF!</v>
      </c>
    </row>
    <row r="12099" spans="1:6" ht="16.5" x14ac:dyDescent="0.3">
      <c r="A12099" s="9" t="s">
        <v>10226</v>
      </c>
      <c r="B12099" s="9" t="s">
        <v>3049</v>
      </c>
      <c r="C12099" s="10">
        <v>16091</v>
      </c>
      <c r="D12099" s="9">
        <v>4972162740</v>
      </c>
      <c r="E12099" s="9" t="e">
        <f>INDEX(#REF!:#REF!,MATCH($D12099,#REF!:#REF!,0),MATCH(#REF!,#REF!:#REF!,0))</f>
        <v>#REF!</v>
      </c>
      <c r="F12099" s="9" t="e">
        <f>INDEX(#REF!:#REF!,MATCH($D12099,#REF!:#REF!,0),MATCH(#REF!,#REF!:#REF!,0))</f>
        <v>#REF!</v>
      </c>
    </row>
    <row r="12100" spans="1:6" ht="16.5" x14ac:dyDescent="0.3">
      <c r="A12100" s="9" t="s">
        <v>10225</v>
      </c>
      <c r="B12100" s="9" t="s">
        <v>2595</v>
      </c>
      <c r="C12100" s="10">
        <v>38914</v>
      </c>
      <c r="D12100" s="9">
        <v>8145387981</v>
      </c>
      <c r="E12100" s="9" t="e">
        <f>INDEX(#REF!:#REF!,MATCH($D12100,#REF!:#REF!,0),MATCH(#REF!,#REF!:#REF!,0))</f>
        <v>#REF!</v>
      </c>
      <c r="F12100" s="9" t="e">
        <f>INDEX(#REF!:#REF!,MATCH($D12100,#REF!:#REF!,0),MATCH(#REF!,#REF!:#REF!,0))</f>
        <v>#REF!</v>
      </c>
    </row>
    <row r="12101" spans="1:6" ht="16.5" x14ac:dyDescent="0.3">
      <c r="A12101" s="9" t="s">
        <v>10224</v>
      </c>
      <c r="B12101" s="9" t="s">
        <v>2961</v>
      </c>
      <c r="C12101" s="10">
        <v>51750</v>
      </c>
      <c r="D12101" s="9">
        <v>9264026959</v>
      </c>
      <c r="E12101" s="9" t="e">
        <f>INDEX(#REF!:#REF!,MATCH($D12101,#REF!:#REF!,0),MATCH(#REF!,#REF!:#REF!,0))</f>
        <v>#REF!</v>
      </c>
      <c r="F12101" s="9" t="e">
        <f>INDEX(#REF!:#REF!,MATCH($D12101,#REF!:#REF!,0),MATCH(#REF!,#REF!:#REF!,0))</f>
        <v>#REF!</v>
      </c>
    </row>
    <row r="12102" spans="1:6" ht="16.5" x14ac:dyDescent="0.3">
      <c r="A12102" s="9" t="s">
        <v>10223</v>
      </c>
      <c r="B12102" s="9" t="s">
        <v>2293</v>
      </c>
      <c r="C12102" s="10">
        <v>13497</v>
      </c>
      <c r="D12102" s="9">
        <v>502909099</v>
      </c>
      <c r="E12102" s="9" t="e">
        <f>INDEX(#REF!:#REF!,MATCH($D12102,#REF!:#REF!,0),MATCH(#REF!,#REF!:#REF!,0))</f>
        <v>#REF!</v>
      </c>
      <c r="F12102" s="9" t="e">
        <f>INDEX(#REF!:#REF!,MATCH($D12102,#REF!:#REF!,0),MATCH(#REF!,#REF!:#REF!,0))</f>
        <v>#REF!</v>
      </c>
    </row>
    <row r="12103" spans="1:6" ht="16.5" x14ac:dyDescent="0.3">
      <c r="A12103" s="9" t="s">
        <v>10222</v>
      </c>
      <c r="B12103" s="9" t="s">
        <v>3309</v>
      </c>
      <c r="C12103" s="10">
        <v>47101</v>
      </c>
      <c r="D12103" s="9">
        <v>7892446737</v>
      </c>
      <c r="E12103" s="9" t="e">
        <f>INDEX(#REF!:#REF!,MATCH($D12103,#REF!:#REF!,0),MATCH(#REF!,#REF!:#REF!,0))</f>
        <v>#REF!</v>
      </c>
      <c r="F12103" s="9" t="e">
        <f>INDEX(#REF!:#REF!,MATCH($D12103,#REF!:#REF!,0),MATCH(#REF!,#REF!:#REF!,0))</f>
        <v>#REF!</v>
      </c>
    </row>
    <row r="12104" spans="1:6" ht="16.5" x14ac:dyDescent="0.3">
      <c r="A12104" s="9" t="s">
        <v>10221</v>
      </c>
      <c r="B12104" s="9" t="s">
        <v>2312</v>
      </c>
      <c r="C12104" s="10">
        <v>33998</v>
      </c>
      <c r="D12104" s="9">
        <v>7760701055</v>
      </c>
      <c r="E12104" s="9" t="e">
        <f>INDEX(#REF!:#REF!,MATCH($D12104,#REF!:#REF!,0),MATCH(#REF!,#REF!:#REF!,0))</f>
        <v>#REF!</v>
      </c>
      <c r="F12104" s="9" t="e">
        <f>INDEX(#REF!:#REF!,MATCH($D12104,#REF!:#REF!,0),MATCH(#REF!,#REF!:#REF!,0))</f>
        <v>#REF!</v>
      </c>
    </row>
    <row r="12105" spans="1:6" ht="16.5" x14ac:dyDescent="0.3">
      <c r="A12105" s="9" t="s">
        <v>10220</v>
      </c>
      <c r="B12105" s="9" t="s">
        <v>2459</v>
      </c>
      <c r="C12105" s="10">
        <v>33020</v>
      </c>
      <c r="D12105" s="9">
        <v>9153408497</v>
      </c>
      <c r="E12105" s="9" t="e">
        <f>INDEX(#REF!:#REF!,MATCH($D12105,#REF!:#REF!,0),MATCH(#REF!,#REF!:#REF!,0))</f>
        <v>#REF!</v>
      </c>
      <c r="F12105" s="9" t="e">
        <f>INDEX(#REF!:#REF!,MATCH($D12105,#REF!:#REF!,0),MATCH(#REF!,#REF!:#REF!,0))</f>
        <v>#REF!</v>
      </c>
    </row>
    <row r="12106" spans="1:6" ht="16.5" x14ac:dyDescent="0.3">
      <c r="A12106" s="9" t="s">
        <v>10219</v>
      </c>
      <c r="B12106" s="9" t="s">
        <v>2312</v>
      </c>
      <c r="C12106" s="10">
        <v>31346</v>
      </c>
      <c r="D12106" s="9">
        <v>2821741499</v>
      </c>
      <c r="E12106" s="9" t="e">
        <f>INDEX(#REF!:#REF!,MATCH($D12106,#REF!:#REF!,0),MATCH(#REF!,#REF!:#REF!,0))</f>
        <v>#REF!</v>
      </c>
      <c r="F12106" s="9" t="e">
        <f>INDEX(#REF!:#REF!,MATCH($D12106,#REF!:#REF!,0),MATCH(#REF!,#REF!:#REF!,0))</f>
        <v>#REF!</v>
      </c>
    </row>
    <row r="12107" spans="1:6" ht="16.5" x14ac:dyDescent="0.3">
      <c r="A12107" s="9" t="s">
        <v>10218</v>
      </c>
      <c r="B12107" s="9" t="s">
        <v>2361</v>
      </c>
      <c r="C12107" s="10">
        <v>45509</v>
      </c>
      <c r="D12107" s="9">
        <v>8748349712</v>
      </c>
      <c r="E12107" s="9" t="e">
        <f>INDEX(#REF!:#REF!,MATCH($D12107,#REF!:#REF!,0),MATCH(#REF!,#REF!:#REF!,0))</f>
        <v>#REF!</v>
      </c>
      <c r="F12107" s="9" t="e">
        <f>INDEX(#REF!:#REF!,MATCH($D12107,#REF!:#REF!,0),MATCH(#REF!,#REF!:#REF!,0))</f>
        <v>#REF!</v>
      </c>
    </row>
    <row r="12108" spans="1:6" ht="16.5" x14ac:dyDescent="0.3">
      <c r="A12108" s="9" t="s">
        <v>10217</v>
      </c>
      <c r="B12108" s="9" t="s">
        <v>1949</v>
      </c>
      <c r="C12108" s="10">
        <v>22344</v>
      </c>
      <c r="D12108" s="9">
        <v>6842911427</v>
      </c>
      <c r="E12108" s="9" t="e">
        <f>INDEX(#REF!:#REF!,MATCH($D12108,#REF!:#REF!,0),MATCH(#REF!,#REF!:#REF!,0))</f>
        <v>#REF!</v>
      </c>
      <c r="F12108" s="9" t="e">
        <f>INDEX(#REF!:#REF!,MATCH($D12108,#REF!:#REF!,0),MATCH(#REF!,#REF!:#REF!,0))</f>
        <v>#REF!</v>
      </c>
    </row>
    <row r="12109" spans="1:6" ht="16.5" x14ac:dyDescent="0.3">
      <c r="A12109" s="9" t="s">
        <v>10216</v>
      </c>
      <c r="B12109" s="9" t="s">
        <v>2628</v>
      </c>
      <c r="C12109" s="10">
        <v>12438</v>
      </c>
      <c r="D12109" s="9">
        <v>250257920</v>
      </c>
      <c r="E12109" s="9" t="e">
        <f>INDEX(#REF!:#REF!,MATCH($D12109,#REF!:#REF!,0),MATCH(#REF!,#REF!:#REF!,0))</f>
        <v>#REF!</v>
      </c>
      <c r="F12109" s="9" t="e">
        <f>INDEX(#REF!:#REF!,MATCH($D12109,#REF!:#REF!,0),MATCH(#REF!,#REF!:#REF!,0))</f>
        <v>#REF!</v>
      </c>
    </row>
    <row r="12110" spans="1:6" ht="16.5" x14ac:dyDescent="0.3">
      <c r="A12110" s="9" t="s">
        <v>10215</v>
      </c>
      <c r="B12110" s="9" t="s">
        <v>2095</v>
      </c>
      <c r="C12110" s="10">
        <v>46568</v>
      </c>
      <c r="D12110" s="9">
        <v>2421688019</v>
      </c>
      <c r="E12110" s="9" t="e">
        <f>INDEX(#REF!:#REF!,MATCH($D12110,#REF!:#REF!,0),MATCH(#REF!,#REF!:#REF!,0))</f>
        <v>#REF!</v>
      </c>
      <c r="F12110" s="9" t="e">
        <f>INDEX(#REF!:#REF!,MATCH($D12110,#REF!:#REF!,0),MATCH(#REF!,#REF!:#REF!,0))</f>
        <v>#REF!</v>
      </c>
    </row>
    <row r="12111" spans="1:6" ht="16.5" x14ac:dyDescent="0.3">
      <c r="A12111" s="9" t="s">
        <v>10214</v>
      </c>
      <c r="B12111" s="9" t="s">
        <v>3388</v>
      </c>
      <c r="C12111" s="10">
        <v>36046</v>
      </c>
      <c r="D12111" s="9">
        <v>7673188813</v>
      </c>
      <c r="E12111" s="9" t="e">
        <f>INDEX(#REF!:#REF!,MATCH($D12111,#REF!:#REF!,0),MATCH(#REF!,#REF!:#REF!,0))</f>
        <v>#REF!</v>
      </c>
      <c r="F12111" s="9" t="e">
        <f>INDEX(#REF!:#REF!,MATCH($D12111,#REF!:#REF!,0),MATCH(#REF!,#REF!:#REF!,0))</f>
        <v>#REF!</v>
      </c>
    </row>
    <row r="12112" spans="1:6" ht="16.5" x14ac:dyDescent="0.3">
      <c r="A12112" s="9" t="s">
        <v>10213</v>
      </c>
      <c r="B12112" s="9" t="s">
        <v>2003</v>
      </c>
      <c r="C12112" s="10">
        <v>13795</v>
      </c>
      <c r="D12112" s="9">
        <v>4428088442</v>
      </c>
      <c r="E12112" s="9" t="e">
        <f>INDEX(#REF!:#REF!,MATCH($D12112,#REF!:#REF!,0),MATCH(#REF!,#REF!:#REF!,0))</f>
        <v>#REF!</v>
      </c>
      <c r="F12112" s="9" t="e">
        <f>INDEX(#REF!:#REF!,MATCH($D12112,#REF!:#REF!,0),MATCH(#REF!,#REF!:#REF!,0))</f>
        <v>#REF!</v>
      </c>
    </row>
    <row r="12113" spans="1:6" ht="16.5" x14ac:dyDescent="0.3">
      <c r="A12113" s="9" t="s">
        <v>10212</v>
      </c>
      <c r="B12113" s="9" t="s">
        <v>2675</v>
      </c>
      <c r="C12113" s="10">
        <v>48779</v>
      </c>
      <c r="D12113" s="9">
        <v>4085082426</v>
      </c>
      <c r="E12113" s="9" t="e">
        <f>INDEX(#REF!:#REF!,MATCH($D12113,#REF!:#REF!,0),MATCH(#REF!,#REF!:#REF!,0))</f>
        <v>#REF!</v>
      </c>
      <c r="F12113" s="9" t="e">
        <f>INDEX(#REF!:#REF!,MATCH($D12113,#REF!:#REF!,0),MATCH(#REF!,#REF!:#REF!,0))</f>
        <v>#REF!</v>
      </c>
    </row>
    <row r="12114" spans="1:6" ht="16.5" x14ac:dyDescent="0.3">
      <c r="A12114" s="9" t="s">
        <v>10211</v>
      </c>
      <c r="B12114" s="9" t="s">
        <v>3241</v>
      </c>
      <c r="C12114" s="10">
        <v>38835</v>
      </c>
      <c r="D12114" s="9">
        <v>2257563263</v>
      </c>
      <c r="E12114" s="9" t="e">
        <f>INDEX(#REF!:#REF!,MATCH($D12114,#REF!:#REF!,0),MATCH(#REF!,#REF!:#REF!,0))</f>
        <v>#REF!</v>
      </c>
      <c r="F12114" s="9" t="e">
        <f>INDEX(#REF!:#REF!,MATCH($D12114,#REF!:#REF!,0),MATCH(#REF!,#REF!:#REF!,0))</f>
        <v>#REF!</v>
      </c>
    </row>
    <row r="12115" spans="1:6" ht="16.5" x14ac:dyDescent="0.3">
      <c r="A12115" s="9" t="s">
        <v>10210</v>
      </c>
      <c r="B12115" s="9" t="s">
        <v>2462</v>
      </c>
      <c r="C12115" s="10">
        <v>37229</v>
      </c>
      <c r="D12115" s="9">
        <v>7373156215</v>
      </c>
      <c r="E12115" s="9" t="e">
        <f>INDEX(#REF!:#REF!,MATCH($D12115,#REF!:#REF!,0),MATCH(#REF!,#REF!:#REF!,0))</f>
        <v>#REF!</v>
      </c>
      <c r="F12115" s="9" t="e">
        <f>INDEX(#REF!:#REF!,MATCH($D12115,#REF!:#REF!,0),MATCH(#REF!,#REF!:#REF!,0))</f>
        <v>#REF!</v>
      </c>
    </row>
    <row r="12116" spans="1:6" ht="16.5" x14ac:dyDescent="0.3">
      <c r="A12116" s="9" t="s">
        <v>10209</v>
      </c>
      <c r="B12116" s="9" t="s">
        <v>3255</v>
      </c>
      <c r="C12116" s="10">
        <v>37675</v>
      </c>
      <c r="D12116" s="9">
        <v>5422052862</v>
      </c>
      <c r="E12116" s="9" t="e">
        <f>INDEX(#REF!:#REF!,MATCH($D12116,#REF!:#REF!,0),MATCH(#REF!,#REF!:#REF!,0))</f>
        <v>#REF!</v>
      </c>
      <c r="F12116" s="9" t="e">
        <f>INDEX(#REF!:#REF!,MATCH($D12116,#REF!:#REF!,0),MATCH(#REF!,#REF!:#REF!,0))</f>
        <v>#REF!</v>
      </c>
    </row>
    <row r="12117" spans="1:6" ht="16.5" x14ac:dyDescent="0.3">
      <c r="A12117" s="9" t="s">
        <v>10208</v>
      </c>
      <c r="B12117" s="9" t="s">
        <v>2947</v>
      </c>
      <c r="C12117" s="10">
        <v>22301</v>
      </c>
      <c r="D12117" s="9">
        <v>4768254810</v>
      </c>
      <c r="E12117" s="9" t="e">
        <f>INDEX(#REF!:#REF!,MATCH($D12117,#REF!:#REF!,0),MATCH(#REF!,#REF!:#REF!,0))</f>
        <v>#REF!</v>
      </c>
      <c r="F12117" s="9" t="e">
        <f>INDEX(#REF!:#REF!,MATCH($D12117,#REF!:#REF!,0),MATCH(#REF!,#REF!:#REF!,0))</f>
        <v>#REF!</v>
      </c>
    </row>
    <row r="12118" spans="1:6" ht="16.5" x14ac:dyDescent="0.3">
      <c r="A12118" s="9" t="s">
        <v>10207</v>
      </c>
      <c r="B12118" s="9" t="s">
        <v>2870</v>
      </c>
      <c r="C12118" s="10">
        <v>41312</v>
      </c>
      <c r="D12118" s="9">
        <v>5861892008</v>
      </c>
      <c r="E12118" s="9" t="e">
        <f>INDEX(#REF!:#REF!,MATCH($D12118,#REF!:#REF!,0),MATCH(#REF!,#REF!:#REF!,0))</f>
        <v>#REF!</v>
      </c>
      <c r="F12118" s="9" t="e">
        <f>INDEX(#REF!:#REF!,MATCH($D12118,#REF!:#REF!,0),MATCH(#REF!,#REF!:#REF!,0))</f>
        <v>#REF!</v>
      </c>
    </row>
    <row r="12119" spans="1:6" ht="16.5" x14ac:dyDescent="0.3">
      <c r="A12119" s="9" t="s">
        <v>10206</v>
      </c>
      <c r="B12119" s="9" t="s">
        <v>2875</v>
      </c>
      <c r="C12119" s="10">
        <v>56549</v>
      </c>
      <c r="D12119" s="9">
        <v>6380488901</v>
      </c>
      <c r="E12119" s="9" t="e">
        <f>INDEX(#REF!:#REF!,MATCH($D12119,#REF!:#REF!,0),MATCH(#REF!,#REF!:#REF!,0))</f>
        <v>#REF!</v>
      </c>
      <c r="F12119" s="9" t="e">
        <f>INDEX(#REF!:#REF!,MATCH($D12119,#REF!:#REF!,0),MATCH(#REF!,#REF!:#REF!,0))</f>
        <v>#REF!</v>
      </c>
    </row>
    <row r="12120" spans="1:6" ht="16.5" x14ac:dyDescent="0.3">
      <c r="A12120" s="9" t="s">
        <v>10205</v>
      </c>
      <c r="B12120" s="9" t="s">
        <v>2013</v>
      </c>
      <c r="C12120" s="10">
        <v>46924</v>
      </c>
      <c r="D12120" s="9">
        <v>6858776575</v>
      </c>
      <c r="E12120" s="9" t="e">
        <f>INDEX(#REF!:#REF!,MATCH($D12120,#REF!:#REF!,0),MATCH(#REF!,#REF!:#REF!,0))</f>
        <v>#REF!</v>
      </c>
      <c r="F12120" s="9" t="e">
        <f>INDEX(#REF!:#REF!,MATCH($D12120,#REF!:#REF!,0),MATCH(#REF!,#REF!:#REF!,0))</f>
        <v>#REF!</v>
      </c>
    </row>
    <row r="12121" spans="1:6" ht="16.5" x14ac:dyDescent="0.3">
      <c r="A12121" s="9" t="s">
        <v>10204</v>
      </c>
      <c r="B12121" s="9" t="s">
        <v>2793</v>
      </c>
      <c r="C12121" s="10">
        <v>37411</v>
      </c>
      <c r="D12121" s="9">
        <v>85304042</v>
      </c>
      <c r="E12121" s="9" t="e">
        <f>INDEX(#REF!:#REF!,MATCH($D12121,#REF!:#REF!,0),MATCH(#REF!,#REF!:#REF!,0))</f>
        <v>#REF!</v>
      </c>
      <c r="F12121" s="9" t="e">
        <f>INDEX(#REF!:#REF!,MATCH($D12121,#REF!:#REF!,0),MATCH(#REF!,#REF!:#REF!,0))</f>
        <v>#REF!</v>
      </c>
    </row>
    <row r="12122" spans="1:6" ht="16.5" x14ac:dyDescent="0.3">
      <c r="A12122" s="9" t="s">
        <v>10203</v>
      </c>
      <c r="B12122" s="9" t="s">
        <v>3241</v>
      </c>
      <c r="C12122" s="10">
        <v>25862</v>
      </c>
      <c r="D12122" s="9">
        <v>9057758911</v>
      </c>
      <c r="E12122" s="9" t="e">
        <f>INDEX(#REF!:#REF!,MATCH($D12122,#REF!:#REF!,0),MATCH(#REF!,#REF!:#REF!,0))</f>
        <v>#REF!</v>
      </c>
      <c r="F12122" s="9" t="e">
        <f>INDEX(#REF!:#REF!,MATCH($D12122,#REF!:#REF!,0),MATCH(#REF!,#REF!:#REF!,0))</f>
        <v>#REF!</v>
      </c>
    </row>
    <row r="12123" spans="1:6" ht="16.5" x14ac:dyDescent="0.3">
      <c r="A12123" s="9" t="s">
        <v>10202</v>
      </c>
      <c r="B12123" s="9" t="s">
        <v>1955</v>
      </c>
      <c r="C12123" s="10">
        <v>59462</v>
      </c>
      <c r="D12123" s="9">
        <v>1918356416</v>
      </c>
      <c r="E12123" s="9" t="e">
        <f>INDEX(#REF!:#REF!,MATCH($D12123,#REF!:#REF!,0),MATCH(#REF!,#REF!:#REF!,0))</f>
        <v>#REF!</v>
      </c>
      <c r="F12123" s="9" t="e">
        <f>INDEX(#REF!:#REF!,MATCH($D12123,#REF!:#REF!,0),MATCH(#REF!,#REF!:#REF!,0))</f>
        <v>#REF!</v>
      </c>
    </row>
    <row r="12124" spans="1:6" ht="16.5" x14ac:dyDescent="0.3">
      <c r="A12124" s="9" t="s">
        <v>10201</v>
      </c>
      <c r="B12124" s="9" t="s">
        <v>2555</v>
      </c>
      <c r="C12124" s="10">
        <v>50847</v>
      </c>
      <c r="D12124" s="9">
        <v>2237103631</v>
      </c>
      <c r="E12124" s="9" t="e">
        <f>INDEX(#REF!:#REF!,MATCH($D12124,#REF!:#REF!,0),MATCH(#REF!,#REF!:#REF!,0))</f>
        <v>#REF!</v>
      </c>
      <c r="F12124" s="9" t="e">
        <f>INDEX(#REF!:#REF!,MATCH($D12124,#REF!:#REF!,0),MATCH(#REF!,#REF!:#REF!,0))</f>
        <v>#REF!</v>
      </c>
    </row>
    <row r="12125" spans="1:6" ht="16.5" x14ac:dyDescent="0.3">
      <c r="A12125" s="9" t="s">
        <v>10200</v>
      </c>
      <c r="B12125" s="9" t="s">
        <v>2783</v>
      </c>
      <c r="C12125" s="10">
        <v>19186</v>
      </c>
      <c r="D12125" s="9">
        <v>4278470843</v>
      </c>
      <c r="E12125" s="9" t="e">
        <f>INDEX(#REF!:#REF!,MATCH($D12125,#REF!:#REF!,0),MATCH(#REF!,#REF!:#REF!,0))</f>
        <v>#REF!</v>
      </c>
      <c r="F12125" s="9" t="e">
        <f>INDEX(#REF!:#REF!,MATCH($D12125,#REF!:#REF!,0),MATCH(#REF!,#REF!:#REF!,0))</f>
        <v>#REF!</v>
      </c>
    </row>
    <row r="12126" spans="1:6" ht="16.5" x14ac:dyDescent="0.3">
      <c r="A12126" s="9" t="s">
        <v>10199</v>
      </c>
      <c r="B12126" s="9" t="s">
        <v>1943</v>
      </c>
      <c r="C12126" s="10">
        <v>29893</v>
      </c>
      <c r="D12126" s="9">
        <v>8322342209</v>
      </c>
      <c r="E12126" s="9" t="e">
        <f>INDEX(#REF!:#REF!,MATCH($D12126,#REF!:#REF!,0),MATCH(#REF!,#REF!:#REF!,0))</f>
        <v>#REF!</v>
      </c>
      <c r="F12126" s="9" t="e">
        <f>INDEX(#REF!:#REF!,MATCH($D12126,#REF!:#REF!,0),MATCH(#REF!,#REF!:#REF!,0))</f>
        <v>#REF!</v>
      </c>
    </row>
    <row r="12127" spans="1:6" ht="16.5" x14ac:dyDescent="0.3">
      <c r="A12127" s="9" t="s">
        <v>10198</v>
      </c>
      <c r="B12127" s="9" t="s">
        <v>1981</v>
      </c>
      <c r="C12127" s="10">
        <v>16393</v>
      </c>
      <c r="D12127" s="9">
        <v>1155371844</v>
      </c>
      <c r="E12127" s="9" t="e">
        <f>INDEX(#REF!:#REF!,MATCH($D12127,#REF!:#REF!,0),MATCH(#REF!,#REF!:#REF!,0))</f>
        <v>#REF!</v>
      </c>
      <c r="F12127" s="9" t="e">
        <f>INDEX(#REF!:#REF!,MATCH($D12127,#REF!:#REF!,0),MATCH(#REF!,#REF!:#REF!,0))</f>
        <v>#REF!</v>
      </c>
    </row>
    <row r="12128" spans="1:6" ht="16.5" x14ac:dyDescent="0.3">
      <c r="A12128" s="9" t="s">
        <v>10197</v>
      </c>
      <c r="B12128" s="9" t="s">
        <v>3029</v>
      </c>
      <c r="C12128" s="10">
        <v>20280</v>
      </c>
      <c r="D12128" s="9">
        <v>6510701464</v>
      </c>
      <c r="E12128" s="9" t="e">
        <f>INDEX(#REF!:#REF!,MATCH($D12128,#REF!:#REF!,0),MATCH(#REF!,#REF!:#REF!,0))</f>
        <v>#REF!</v>
      </c>
      <c r="F12128" s="9" t="e">
        <f>INDEX(#REF!:#REF!,MATCH($D12128,#REF!:#REF!,0),MATCH(#REF!,#REF!:#REF!,0))</f>
        <v>#REF!</v>
      </c>
    </row>
    <row r="12129" spans="1:6" ht="16.5" x14ac:dyDescent="0.3">
      <c r="A12129" s="9" t="s">
        <v>10196</v>
      </c>
      <c r="B12129" s="9" t="s">
        <v>3357</v>
      </c>
      <c r="C12129" s="10">
        <v>23327</v>
      </c>
      <c r="D12129" s="9">
        <v>4937054791</v>
      </c>
      <c r="E12129" s="9" t="e">
        <f>INDEX(#REF!:#REF!,MATCH($D12129,#REF!:#REF!,0),MATCH(#REF!,#REF!:#REF!,0))</f>
        <v>#REF!</v>
      </c>
      <c r="F12129" s="9" t="e">
        <f>INDEX(#REF!:#REF!,MATCH($D12129,#REF!:#REF!,0),MATCH(#REF!,#REF!:#REF!,0))</f>
        <v>#REF!</v>
      </c>
    </row>
    <row r="12130" spans="1:6" ht="16.5" x14ac:dyDescent="0.3">
      <c r="A12130" s="9" t="s">
        <v>10195</v>
      </c>
      <c r="B12130" s="9" t="s">
        <v>2564</v>
      </c>
      <c r="C12130" s="10">
        <v>50129</v>
      </c>
      <c r="D12130" s="9">
        <v>4011453366</v>
      </c>
      <c r="E12130" s="9" t="e">
        <f>INDEX(#REF!:#REF!,MATCH($D12130,#REF!:#REF!,0),MATCH(#REF!,#REF!:#REF!,0))</f>
        <v>#REF!</v>
      </c>
      <c r="F12130" s="9" t="e">
        <f>INDEX(#REF!:#REF!,MATCH($D12130,#REF!:#REF!,0),MATCH(#REF!,#REF!:#REF!,0))</f>
        <v>#REF!</v>
      </c>
    </row>
    <row r="12131" spans="1:6" ht="16.5" x14ac:dyDescent="0.3">
      <c r="A12131" s="9" t="s">
        <v>10194</v>
      </c>
      <c r="B12131" s="9" t="s">
        <v>2222</v>
      </c>
      <c r="C12131" s="10">
        <v>17559</v>
      </c>
      <c r="D12131" s="9">
        <v>3967370569</v>
      </c>
      <c r="E12131" s="9" t="e">
        <f>INDEX(#REF!:#REF!,MATCH($D12131,#REF!:#REF!,0),MATCH(#REF!,#REF!:#REF!,0))</f>
        <v>#REF!</v>
      </c>
      <c r="F12131" s="9" t="e">
        <f>INDEX(#REF!:#REF!,MATCH($D12131,#REF!:#REF!,0),MATCH(#REF!,#REF!:#REF!,0))</f>
        <v>#REF!</v>
      </c>
    </row>
    <row r="12132" spans="1:6" ht="16.5" x14ac:dyDescent="0.3">
      <c r="A12132" s="9" t="s">
        <v>10193</v>
      </c>
      <c r="B12132" s="9" t="s">
        <v>1973</v>
      </c>
      <c r="C12132" s="10">
        <v>52314</v>
      </c>
      <c r="D12132" s="9">
        <v>4075444457</v>
      </c>
      <c r="E12132" s="9" t="e">
        <f>INDEX(#REF!:#REF!,MATCH($D12132,#REF!:#REF!,0),MATCH(#REF!,#REF!:#REF!,0))</f>
        <v>#REF!</v>
      </c>
      <c r="F12132" s="9" t="e">
        <f>INDEX(#REF!:#REF!,MATCH($D12132,#REF!:#REF!,0),MATCH(#REF!,#REF!:#REF!,0))</f>
        <v>#REF!</v>
      </c>
    </row>
    <row r="12133" spans="1:6" ht="16.5" x14ac:dyDescent="0.3">
      <c r="A12133" s="9" t="s">
        <v>10192</v>
      </c>
      <c r="B12133" s="9" t="s">
        <v>2105</v>
      </c>
      <c r="C12133" s="10">
        <v>52831</v>
      </c>
      <c r="D12133" s="9">
        <v>650049144</v>
      </c>
      <c r="E12133" s="9" t="e">
        <f>INDEX(#REF!:#REF!,MATCH($D12133,#REF!:#REF!,0),MATCH(#REF!,#REF!:#REF!,0))</f>
        <v>#REF!</v>
      </c>
      <c r="F12133" s="9" t="e">
        <f>INDEX(#REF!:#REF!,MATCH($D12133,#REF!:#REF!,0),MATCH(#REF!,#REF!:#REF!,0))</f>
        <v>#REF!</v>
      </c>
    </row>
    <row r="12134" spans="1:6" ht="16.5" x14ac:dyDescent="0.3">
      <c r="A12134" s="9" t="s">
        <v>10191</v>
      </c>
      <c r="B12134" s="9" t="s">
        <v>2459</v>
      </c>
      <c r="C12134" s="10">
        <v>46003</v>
      </c>
      <c r="D12134" s="9">
        <v>6837456032</v>
      </c>
      <c r="E12134" s="9" t="e">
        <f>INDEX(#REF!:#REF!,MATCH($D12134,#REF!:#REF!,0),MATCH(#REF!,#REF!:#REF!,0))</f>
        <v>#REF!</v>
      </c>
      <c r="F12134" s="9" t="e">
        <f>INDEX(#REF!:#REF!,MATCH($D12134,#REF!:#REF!,0),MATCH(#REF!,#REF!:#REF!,0))</f>
        <v>#REF!</v>
      </c>
    </row>
    <row r="12135" spans="1:6" ht="16.5" x14ac:dyDescent="0.3">
      <c r="A12135" s="9" t="s">
        <v>10190</v>
      </c>
      <c r="B12135" s="9" t="s">
        <v>2121</v>
      </c>
      <c r="C12135" s="10">
        <v>55084</v>
      </c>
      <c r="D12135" s="9">
        <v>2500807061</v>
      </c>
      <c r="E12135" s="9" t="e">
        <f>INDEX(#REF!:#REF!,MATCH($D12135,#REF!:#REF!,0),MATCH(#REF!,#REF!:#REF!,0))</f>
        <v>#REF!</v>
      </c>
      <c r="F12135" s="9" t="e">
        <f>INDEX(#REF!:#REF!,MATCH($D12135,#REF!:#REF!,0),MATCH(#REF!,#REF!:#REF!,0))</f>
        <v>#REF!</v>
      </c>
    </row>
    <row r="12136" spans="1:6" ht="16.5" x14ac:dyDescent="0.3">
      <c r="A12136" s="9" t="s">
        <v>10189</v>
      </c>
      <c r="B12136" s="9" t="s">
        <v>2123</v>
      </c>
      <c r="C12136" s="10">
        <v>17721</v>
      </c>
      <c r="D12136" s="9">
        <v>8705788102</v>
      </c>
      <c r="E12136" s="9" t="e">
        <f>INDEX(#REF!:#REF!,MATCH($D12136,#REF!:#REF!,0),MATCH(#REF!,#REF!:#REF!,0))</f>
        <v>#REF!</v>
      </c>
      <c r="F12136" s="9" t="e">
        <f>INDEX(#REF!:#REF!,MATCH($D12136,#REF!:#REF!,0),MATCH(#REF!,#REF!:#REF!,0))</f>
        <v>#REF!</v>
      </c>
    </row>
    <row r="12137" spans="1:6" ht="16.5" x14ac:dyDescent="0.3">
      <c r="A12137" s="9" t="s">
        <v>10188</v>
      </c>
      <c r="B12137" s="9" t="s">
        <v>2489</v>
      </c>
      <c r="C12137" s="10">
        <v>50876</v>
      </c>
      <c r="D12137" s="9">
        <v>7596173217</v>
      </c>
      <c r="E12137" s="9" t="e">
        <f>INDEX(#REF!:#REF!,MATCH($D12137,#REF!:#REF!,0),MATCH(#REF!,#REF!:#REF!,0))</f>
        <v>#REF!</v>
      </c>
      <c r="F12137" s="9" t="e">
        <f>INDEX(#REF!:#REF!,MATCH($D12137,#REF!:#REF!,0),MATCH(#REF!,#REF!:#REF!,0))</f>
        <v>#REF!</v>
      </c>
    </row>
    <row r="12138" spans="1:6" ht="16.5" x14ac:dyDescent="0.3">
      <c r="A12138" s="9" t="s">
        <v>10187</v>
      </c>
      <c r="B12138" s="9" t="s">
        <v>2418</v>
      </c>
      <c r="C12138" s="10">
        <v>42578</v>
      </c>
      <c r="D12138" s="9">
        <v>6227038881</v>
      </c>
      <c r="E12138" s="9" t="e">
        <f>INDEX(#REF!:#REF!,MATCH($D12138,#REF!:#REF!,0),MATCH(#REF!,#REF!:#REF!,0))</f>
        <v>#REF!</v>
      </c>
      <c r="F12138" s="9" t="e">
        <f>INDEX(#REF!:#REF!,MATCH($D12138,#REF!:#REF!,0),MATCH(#REF!,#REF!:#REF!,0))</f>
        <v>#REF!</v>
      </c>
    </row>
    <row r="12139" spans="1:6" ht="16.5" x14ac:dyDescent="0.3">
      <c r="A12139" s="9" t="s">
        <v>10186</v>
      </c>
      <c r="B12139" s="9" t="s">
        <v>3144</v>
      </c>
      <c r="C12139" s="10">
        <v>31384</v>
      </c>
      <c r="D12139" s="9">
        <v>8516539148</v>
      </c>
      <c r="E12139" s="9" t="e">
        <f>INDEX(#REF!:#REF!,MATCH($D12139,#REF!:#REF!,0),MATCH(#REF!,#REF!:#REF!,0))</f>
        <v>#REF!</v>
      </c>
      <c r="F12139" s="9" t="e">
        <f>INDEX(#REF!:#REF!,MATCH($D12139,#REF!:#REF!,0),MATCH(#REF!,#REF!:#REF!,0))</f>
        <v>#REF!</v>
      </c>
    </row>
    <row r="12140" spans="1:6" ht="16.5" x14ac:dyDescent="0.3">
      <c r="A12140" s="9" t="s">
        <v>10185</v>
      </c>
      <c r="B12140" s="9" t="s">
        <v>2029</v>
      </c>
      <c r="C12140" s="10">
        <v>52237</v>
      </c>
      <c r="D12140" s="9">
        <v>1628738227</v>
      </c>
      <c r="E12140" s="9" t="e">
        <f>INDEX(#REF!:#REF!,MATCH($D12140,#REF!:#REF!,0),MATCH(#REF!,#REF!:#REF!,0))</f>
        <v>#REF!</v>
      </c>
      <c r="F12140" s="9" t="e">
        <f>INDEX(#REF!:#REF!,MATCH($D12140,#REF!:#REF!,0),MATCH(#REF!,#REF!:#REF!,0))</f>
        <v>#REF!</v>
      </c>
    </row>
    <row r="12141" spans="1:6" ht="16.5" x14ac:dyDescent="0.3">
      <c r="A12141" s="9" t="s">
        <v>10184</v>
      </c>
      <c r="B12141" s="9" t="s">
        <v>2185</v>
      </c>
      <c r="C12141" s="10">
        <v>36455</v>
      </c>
      <c r="D12141" s="9">
        <v>965285472</v>
      </c>
      <c r="E12141" s="9" t="e">
        <f>INDEX(#REF!:#REF!,MATCH($D12141,#REF!:#REF!,0),MATCH(#REF!,#REF!:#REF!,0))</f>
        <v>#REF!</v>
      </c>
      <c r="F12141" s="9" t="e">
        <f>INDEX(#REF!:#REF!,MATCH($D12141,#REF!:#REF!,0),MATCH(#REF!,#REF!:#REF!,0))</f>
        <v>#REF!</v>
      </c>
    </row>
    <row r="12142" spans="1:6" ht="16.5" x14ac:dyDescent="0.3">
      <c r="A12142" s="9" t="s">
        <v>10183</v>
      </c>
      <c r="B12142" s="9" t="s">
        <v>2721</v>
      </c>
      <c r="C12142" s="10">
        <v>53567</v>
      </c>
      <c r="D12142" s="9">
        <v>5474718616</v>
      </c>
      <c r="E12142" s="9" t="e">
        <f>INDEX(#REF!:#REF!,MATCH($D12142,#REF!:#REF!,0),MATCH(#REF!,#REF!:#REF!,0))</f>
        <v>#REF!</v>
      </c>
      <c r="F12142" s="9" t="e">
        <f>INDEX(#REF!:#REF!,MATCH($D12142,#REF!:#REF!,0),MATCH(#REF!,#REF!:#REF!,0))</f>
        <v>#REF!</v>
      </c>
    </row>
    <row r="12143" spans="1:6" ht="16.5" x14ac:dyDescent="0.3">
      <c r="A12143" s="9" t="s">
        <v>10182</v>
      </c>
      <c r="B12143" s="9" t="s">
        <v>3328</v>
      </c>
      <c r="C12143" s="10">
        <v>42650</v>
      </c>
      <c r="D12143" s="9">
        <v>6321654205</v>
      </c>
      <c r="E12143" s="9" t="e">
        <f>INDEX(#REF!:#REF!,MATCH($D12143,#REF!:#REF!,0),MATCH(#REF!,#REF!:#REF!,0))</f>
        <v>#REF!</v>
      </c>
      <c r="F12143" s="9" t="e">
        <f>INDEX(#REF!:#REF!,MATCH($D12143,#REF!:#REF!,0),MATCH(#REF!,#REF!:#REF!,0))</f>
        <v>#REF!</v>
      </c>
    </row>
    <row r="12144" spans="1:6" ht="16.5" x14ac:dyDescent="0.3">
      <c r="A12144" s="9" t="s">
        <v>10181</v>
      </c>
      <c r="B12144" s="9" t="s">
        <v>3448</v>
      </c>
      <c r="C12144" s="10">
        <v>41312</v>
      </c>
      <c r="D12144" s="9">
        <v>9258570278</v>
      </c>
      <c r="E12144" s="9" t="e">
        <f>INDEX(#REF!:#REF!,MATCH($D12144,#REF!:#REF!,0),MATCH(#REF!,#REF!:#REF!,0))</f>
        <v>#REF!</v>
      </c>
      <c r="F12144" s="9" t="e">
        <f>INDEX(#REF!:#REF!,MATCH($D12144,#REF!:#REF!,0),MATCH(#REF!,#REF!:#REF!,0))</f>
        <v>#REF!</v>
      </c>
    </row>
    <row r="12145" spans="1:6" ht="16.5" x14ac:dyDescent="0.3">
      <c r="A12145" s="9" t="s">
        <v>10180</v>
      </c>
      <c r="B12145" s="9" t="s">
        <v>2262</v>
      </c>
      <c r="C12145" s="10">
        <v>54144</v>
      </c>
      <c r="D12145" s="9">
        <v>9196221739</v>
      </c>
      <c r="E12145" s="9" t="e">
        <f>INDEX(#REF!:#REF!,MATCH($D12145,#REF!:#REF!,0),MATCH(#REF!,#REF!:#REF!,0))</f>
        <v>#REF!</v>
      </c>
      <c r="F12145" s="9" t="e">
        <f>INDEX(#REF!:#REF!,MATCH($D12145,#REF!:#REF!,0),MATCH(#REF!,#REF!:#REF!,0))</f>
        <v>#REF!</v>
      </c>
    </row>
    <row r="12146" spans="1:6" ht="16.5" x14ac:dyDescent="0.3">
      <c r="A12146" s="9" t="s">
        <v>10179</v>
      </c>
      <c r="B12146" s="9" t="s">
        <v>3125</v>
      </c>
      <c r="C12146" s="10">
        <v>40674</v>
      </c>
      <c r="D12146" s="9">
        <v>3746690722</v>
      </c>
      <c r="E12146" s="9" t="e">
        <f>INDEX(#REF!:#REF!,MATCH($D12146,#REF!:#REF!,0),MATCH(#REF!,#REF!:#REF!,0))</f>
        <v>#REF!</v>
      </c>
      <c r="F12146" s="9" t="e">
        <f>INDEX(#REF!:#REF!,MATCH($D12146,#REF!:#REF!,0),MATCH(#REF!,#REF!:#REF!,0))</f>
        <v>#REF!</v>
      </c>
    </row>
    <row r="12147" spans="1:6" ht="16.5" x14ac:dyDescent="0.3">
      <c r="A12147" s="9" t="s">
        <v>10178</v>
      </c>
      <c r="B12147" s="9" t="s">
        <v>3506</v>
      </c>
      <c r="C12147" s="10">
        <v>13391</v>
      </c>
      <c r="D12147" s="9">
        <v>1081492333</v>
      </c>
      <c r="E12147" s="9" t="e">
        <f>INDEX(#REF!:#REF!,MATCH($D12147,#REF!:#REF!,0),MATCH(#REF!,#REF!:#REF!,0))</f>
        <v>#REF!</v>
      </c>
      <c r="F12147" s="9" t="e">
        <f>INDEX(#REF!:#REF!,MATCH($D12147,#REF!:#REF!,0),MATCH(#REF!,#REF!:#REF!,0))</f>
        <v>#REF!</v>
      </c>
    </row>
    <row r="12148" spans="1:6" ht="16.5" x14ac:dyDescent="0.3">
      <c r="A12148" s="9" t="s">
        <v>10177</v>
      </c>
      <c r="B12148" s="9" t="s">
        <v>1971</v>
      </c>
      <c r="C12148" s="10">
        <v>39780</v>
      </c>
      <c r="D12148" s="9">
        <v>9939542542</v>
      </c>
      <c r="E12148" s="9" t="e">
        <f>INDEX(#REF!:#REF!,MATCH($D12148,#REF!:#REF!,0),MATCH(#REF!,#REF!:#REF!,0))</f>
        <v>#REF!</v>
      </c>
      <c r="F12148" s="9" t="e">
        <f>INDEX(#REF!:#REF!,MATCH($D12148,#REF!:#REF!,0),MATCH(#REF!,#REF!:#REF!,0))</f>
        <v>#REF!</v>
      </c>
    </row>
    <row r="12149" spans="1:6" ht="16.5" x14ac:dyDescent="0.3">
      <c r="A12149" s="9" t="s">
        <v>10176</v>
      </c>
      <c r="B12149" s="9" t="s">
        <v>1983</v>
      </c>
      <c r="C12149" s="10">
        <v>25647</v>
      </c>
      <c r="D12149" s="9">
        <v>6842911427</v>
      </c>
      <c r="E12149" s="9" t="e">
        <f>INDEX(#REF!:#REF!,MATCH($D12149,#REF!:#REF!,0),MATCH(#REF!,#REF!:#REF!,0))</f>
        <v>#REF!</v>
      </c>
      <c r="F12149" s="9" t="e">
        <f>INDEX(#REF!:#REF!,MATCH($D12149,#REF!:#REF!,0),MATCH(#REF!,#REF!:#REF!,0))</f>
        <v>#REF!</v>
      </c>
    </row>
    <row r="12150" spans="1:6" ht="16.5" x14ac:dyDescent="0.3">
      <c r="A12150" s="9" t="s">
        <v>10175</v>
      </c>
      <c r="B12150" s="9" t="s">
        <v>1997</v>
      </c>
      <c r="C12150" s="10">
        <v>29486</v>
      </c>
      <c r="D12150" s="9">
        <v>3933561566</v>
      </c>
      <c r="E12150" s="9" t="e">
        <f>INDEX(#REF!:#REF!,MATCH($D12150,#REF!:#REF!,0),MATCH(#REF!,#REF!:#REF!,0))</f>
        <v>#REF!</v>
      </c>
      <c r="F12150" s="9" t="e">
        <f>INDEX(#REF!:#REF!,MATCH($D12150,#REF!:#REF!,0),MATCH(#REF!,#REF!:#REF!,0))</f>
        <v>#REF!</v>
      </c>
    </row>
    <row r="12151" spans="1:6" ht="16.5" x14ac:dyDescent="0.3">
      <c r="A12151" s="9" t="s">
        <v>10174</v>
      </c>
      <c r="B12151" s="9" t="s">
        <v>2046</v>
      </c>
      <c r="C12151" s="10">
        <v>27845</v>
      </c>
      <c r="D12151" s="9">
        <v>5403399259</v>
      </c>
      <c r="E12151" s="9" t="e">
        <f>INDEX(#REF!:#REF!,MATCH($D12151,#REF!:#REF!,0),MATCH(#REF!,#REF!:#REF!,0))</f>
        <v>#REF!</v>
      </c>
      <c r="F12151" s="9" t="e">
        <f>INDEX(#REF!:#REF!,MATCH($D12151,#REF!:#REF!,0),MATCH(#REF!,#REF!:#REF!,0))</f>
        <v>#REF!</v>
      </c>
    </row>
    <row r="12152" spans="1:6" ht="16.5" x14ac:dyDescent="0.3">
      <c r="A12152" s="9" t="s">
        <v>10173</v>
      </c>
      <c r="B12152" s="9" t="s">
        <v>3328</v>
      </c>
      <c r="C12152" s="10">
        <v>14815</v>
      </c>
      <c r="D12152" s="9">
        <v>4698538416</v>
      </c>
      <c r="E12152" s="9" t="e">
        <f>INDEX(#REF!:#REF!,MATCH($D12152,#REF!:#REF!,0),MATCH(#REF!,#REF!:#REF!,0))</f>
        <v>#REF!</v>
      </c>
      <c r="F12152" s="9" t="e">
        <f>INDEX(#REF!:#REF!,MATCH($D12152,#REF!:#REF!,0),MATCH(#REF!,#REF!:#REF!,0))</f>
        <v>#REF!</v>
      </c>
    </row>
    <row r="12153" spans="1:6" ht="16.5" x14ac:dyDescent="0.3">
      <c r="A12153" s="9" t="s">
        <v>10172</v>
      </c>
      <c r="B12153" s="9" t="s">
        <v>2487</v>
      </c>
      <c r="C12153" s="10">
        <v>27079</v>
      </c>
      <c r="D12153" s="9">
        <v>6019132307</v>
      </c>
      <c r="E12153" s="9" t="e">
        <f>INDEX(#REF!:#REF!,MATCH($D12153,#REF!:#REF!,0),MATCH(#REF!,#REF!:#REF!,0))</f>
        <v>#REF!</v>
      </c>
      <c r="F12153" s="9" t="e">
        <f>INDEX(#REF!:#REF!,MATCH($D12153,#REF!:#REF!,0),MATCH(#REF!,#REF!:#REF!,0))</f>
        <v>#REF!</v>
      </c>
    </row>
    <row r="12154" spans="1:6" ht="16.5" x14ac:dyDescent="0.3">
      <c r="A12154" s="9" t="s">
        <v>10171</v>
      </c>
      <c r="B12154" s="9" t="s">
        <v>2875</v>
      </c>
      <c r="C12154" s="10">
        <v>37265</v>
      </c>
      <c r="D12154" s="9">
        <v>3597778305</v>
      </c>
      <c r="E12154" s="9" t="e">
        <f>INDEX(#REF!:#REF!,MATCH($D12154,#REF!:#REF!,0),MATCH(#REF!,#REF!:#REF!,0))</f>
        <v>#REF!</v>
      </c>
      <c r="F12154" s="9" t="e">
        <f>INDEX(#REF!:#REF!,MATCH($D12154,#REF!:#REF!,0),MATCH(#REF!,#REF!:#REF!,0))</f>
        <v>#REF!</v>
      </c>
    </row>
    <row r="12155" spans="1:6" ht="16.5" x14ac:dyDescent="0.3">
      <c r="A12155" s="9" t="s">
        <v>10170</v>
      </c>
      <c r="B12155" s="9" t="s">
        <v>2918</v>
      </c>
      <c r="C12155" s="10">
        <v>48775</v>
      </c>
      <c r="D12155" s="9">
        <v>2958727874</v>
      </c>
      <c r="E12155" s="9" t="e">
        <f>INDEX(#REF!:#REF!,MATCH($D12155,#REF!:#REF!,0),MATCH(#REF!,#REF!:#REF!,0))</f>
        <v>#REF!</v>
      </c>
      <c r="F12155" s="9" t="e">
        <f>INDEX(#REF!:#REF!,MATCH($D12155,#REF!:#REF!,0),MATCH(#REF!,#REF!:#REF!,0))</f>
        <v>#REF!</v>
      </c>
    </row>
    <row r="12156" spans="1:6" ht="16.5" x14ac:dyDescent="0.3">
      <c r="A12156" s="9" t="s">
        <v>10169</v>
      </c>
      <c r="B12156" s="9" t="s">
        <v>2050</v>
      </c>
      <c r="C12156" s="10">
        <v>18756</v>
      </c>
      <c r="D12156" s="9">
        <v>6148235056</v>
      </c>
      <c r="E12156" s="9" t="e">
        <f>INDEX(#REF!:#REF!,MATCH($D12156,#REF!:#REF!,0),MATCH(#REF!,#REF!:#REF!,0))</f>
        <v>#REF!</v>
      </c>
      <c r="F12156" s="9" t="e">
        <f>INDEX(#REF!:#REF!,MATCH($D12156,#REF!:#REF!,0),MATCH(#REF!,#REF!:#REF!,0))</f>
        <v>#REF!</v>
      </c>
    </row>
    <row r="12157" spans="1:6" ht="16.5" x14ac:dyDescent="0.3">
      <c r="A12157" s="9" t="s">
        <v>10168</v>
      </c>
      <c r="B12157" s="9" t="s">
        <v>2119</v>
      </c>
      <c r="C12157" s="10">
        <v>37395</v>
      </c>
      <c r="D12157" s="9">
        <v>6019132307</v>
      </c>
      <c r="E12157" s="9" t="e">
        <f>INDEX(#REF!:#REF!,MATCH($D12157,#REF!:#REF!,0),MATCH(#REF!,#REF!:#REF!,0))</f>
        <v>#REF!</v>
      </c>
      <c r="F12157" s="9" t="e">
        <f>INDEX(#REF!:#REF!,MATCH($D12157,#REF!:#REF!,0),MATCH(#REF!,#REF!:#REF!,0))</f>
        <v>#REF!</v>
      </c>
    </row>
    <row r="12158" spans="1:6" ht="16.5" x14ac:dyDescent="0.3">
      <c r="A12158" s="9" t="s">
        <v>10167</v>
      </c>
      <c r="B12158" s="9" t="s">
        <v>3098</v>
      </c>
      <c r="C12158" s="10">
        <v>21907</v>
      </c>
      <c r="D12158" s="9">
        <v>5347887761</v>
      </c>
      <c r="E12158" s="9" t="e">
        <f>INDEX(#REF!:#REF!,MATCH($D12158,#REF!:#REF!,0),MATCH(#REF!,#REF!:#REF!,0))</f>
        <v>#REF!</v>
      </c>
      <c r="F12158" s="9" t="e">
        <f>INDEX(#REF!:#REF!,MATCH($D12158,#REF!:#REF!,0),MATCH(#REF!,#REF!:#REF!,0))</f>
        <v>#REF!</v>
      </c>
    </row>
    <row r="12159" spans="1:6" ht="16.5" x14ac:dyDescent="0.3">
      <c r="A12159" s="9" t="s">
        <v>10166</v>
      </c>
      <c r="B12159" s="9" t="s">
        <v>2622</v>
      </c>
      <c r="C12159" s="10">
        <v>23973</v>
      </c>
      <c r="D12159" s="9">
        <v>4492546545</v>
      </c>
      <c r="E12159" s="9" t="e">
        <f>INDEX(#REF!:#REF!,MATCH($D12159,#REF!:#REF!,0),MATCH(#REF!,#REF!:#REF!,0))</f>
        <v>#REF!</v>
      </c>
      <c r="F12159" s="9" t="e">
        <f>INDEX(#REF!:#REF!,MATCH($D12159,#REF!:#REF!,0),MATCH(#REF!,#REF!:#REF!,0))</f>
        <v>#REF!</v>
      </c>
    </row>
    <row r="12160" spans="1:6" ht="16.5" x14ac:dyDescent="0.3">
      <c r="A12160" s="9" t="s">
        <v>10165</v>
      </c>
      <c r="B12160" s="9" t="s">
        <v>2474</v>
      </c>
      <c r="C12160" s="10">
        <v>52464</v>
      </c>
      <c r="D12160" s="9">
        <v>999389173</v>
      </c>
      <c r="E12160" s="9" t="e">
        <f>INDEX(#REF!:#REF!,MATCH($D12160,#REF!:#REF!,0),MATCH(#REF!,#REF!:#REF!,0))</f>
        <v>#REF!</v>
      </c>
      <c r="F12160" s="9" t="e">
        <f>INDEX(#REF!:#REF!,MATCH($D12160,#REF!:#REF!,0),MATCH(#REF!,#REF!:#REF!,0))</f>
        <v>#REF!</v>
      </c>
    </row>
    <row r="12161" spans="1:6" ht="16.5" x14ac:dyDescent="0.3">
      <c r="A12161" s="9" t="s">
        <v>10164</v>
      </c>
      <c r="B12161" s="9" t="s">
        <v>2386</v>
      </c>
      <c r="C12161" s="10">
        <v>11164</v>
      </c>
      <c r="D12161" s="9">
        <v>6938295417</v>
      </c>
      <c r="E12161" s="9" t="e">
        <f>INDEX(#REF!:#REF!,MATCH($D12161,#REF!:#REF!,0),MATCH(#REF!,#REF!:#REF!,0))</f>
        <v>#REF!</v>
      </c>
      <c r="F12161" s="9" t="e">
        <f>INDEX(#REF!:#REF!,MATCH($D12161,#REF!:#REF!,0),MATCH(#REF!,#REF!:#REF!,0))</f>
        <v>#REF!</v>
      </c>
    </row>
    <row r="12162" spans="1:6" ht="16.5" x14ac:dyDescent="0.3">
      <c r="A12162" s="9" t="s">
        <v>10163</v>
      </c>
      <c r="B12162" s="9" t="s">
        <v>2795</v>
      </c>
      <c r="C12162" s="10">
        <v>37670</v>
      </c>
      <c r="D12162" s="9">
        <v>3932861779</v>
      </c>
      <c r="E12162" s="9" t="e">
        <f>INDEX(#REF!:#REF!,MATCH($D12162,#REF!:#REF!,0),MATCH(#REF!,#REF!:#REF!,0))</f>
        <v>#REF!</v>
      </c>
      <c r="F12162" s="9" t="e">
        <f>INDEX(#REF!:#REF!,MATCH($D12162,#REF!:#REF!,0),MATCH(#REF!,#REF!:#REF!,0))</f>
        <v>#REF!</v>
      </c>
    </row>
    <row r="12163" spans="1:6" ht="16.5" x14ac:dyDescent="0.3">
      <c r="A12163" s="9" t="s">
        <v>10162</v>
      </c>
      <c r="B12163" s="9" t="s">
        <v>3177</v>
      </c>
      <c r="C12163" s="10">
        <v>13128</v>
      </c>
      <c r="D12163" s="9">
        <v>9795921177</v>
      </c>
      <c r="E12163" s="9" t="e">
        <f>INDEX(#REF!:#REF!,MATCH($D12163,#REF!:#REF!,0),MATCH(#REF!,#REF!:#REF!,0))</f>
        <v>#REF!</v>
      </c>
      <c r="F12163" s="9" t="e">
        <f>INDEX(#REF!:#REF!,MATCH($D12163,#REF!:#REF!,0),MATCH(#REF!,#REF!:#REF!,0))</f>
        <v>#REF!</v>
      </c>
    </row>
    <row r="12164" spans="1:6" ht="16.5" x14ac:dyDescent="0.3">
      <c r="A12164" s="9" t="s">
        <v>10161</v>
      </c>
      <c r="B12164" s="9" t="s">
        <v>2232</v>
      </c>
      <c r="C12164" s="10">
        <v>59816</v>
      </c>
      <c r="D12164" s="9">
        <v>994826516</v>
      </c>
      <c r="E12164" s="9" t="e">
        <f>INDEX(#REF!:#REF!,MATCH($D12164,#REF!:#REF!,0),MATCH(#REF!,#REF!:#REF!,0))</f>
        <v>#REF!</v>
      </c>
      <c r="F12164" s="9" t="e">
        <f>INDEX(#REF!:#REF!,MATCH($D12164,#REF!:#REF!,0),MATCH(#REF!,#REF!:#REF!,0))</f>
        <v>#REF!</v>
      </c>
    </row>
    <row r="12165" spans="1:6" ht="16.5" x14ac:dyDescent="0.3">
      <c r="A12165" s="9" t="s">
        <v>10160</v>
      </c>
      <c r="B12165" s="9" t="s">
        <v>2304</v>
      </c>
      <c r="C12165" s="10">
        <v>57438</v>
      </c>
      <c r="D12165" s="9">
        <v>2405876701</v>
      </c>
      <c r="E12165" s="9" t="e">
        <f>INDEX(#REF!:#REF!,MATCH($D12165,#REF!:#REF!,0),MATCH(#REF!,#REF!:#REF!,0))</f>
        <v>#REF!</v>
      </c>
      <c r="F12165" s="9" t="e">
        <f>INDEX(#REF!:#REF!,MATCH($D12165,#REF!:#REF!,0),MATCH(#REF!,#REF!:#REF!,0))</f>
        <v>#REF!</v>
      </c>
    </row>
    <row r="12166" spans="1:6" ht="16.5" x14ac:dyDescent="0.3">
      <c r="A12166" s="9" t="s">
        <v>10159</v>
      </c>
      <c r="B12166" s="9" t="s">
        <v>2025</v>
      </c>
      <c r="C12166" s="10">
        <v>48218</v>
      </c>
      <c r="D12166" s="9">
        <v>1923178164</v>
      </c>
      <c r="E12166" s="9" t="e">
        <f>INDEX(#REF!:#REF!,MATCH($D12166,#REF!:#REF!,0),MATCH(#REF!,#REF!:#REF!,0))</f>
        <v>#REF!</v>
      </c>
      <c r="F12166" s="9" t="e">
        <f>INDEX(#REF!:#REF!,MATCH($D12166,#REF!:#REF!,0),MATCH(#REF!,#REF!:#REF!,0))</f>
        <v>#REF!</v>
      </c>
    </row>
    <row r="12167" spans="1:6" ht="16.5" x14ac:dyDescent="0.3">
      <c r="A12167" s="9" t="s">
        <v>10158</v>
      </c>
      <c r="B12167" s="9" t="s">
        <v>2582</v>
      </c>
      <c r="C12167" s="10">
        <v>39444</v>
      </c>
      <c r="D12167" s="9">
        <v>8445779583</v>
      </c>
      <c r="E12167" s="9" t="e">
        <f>INDEX(#REF!:#REF!,MATCH($D12167,#REF!:#REF!,0),MATCH(#REF!,#REF!:#REF!,0))</f>
        <v>#REF!</v>
      </c>
      <c r="F12167" s="9" t="e">
        <f>INDEX(#REF!:#REF!,MATCH($D12167,#REF!:#REF!,0),MATCH(#REF!,#REF!:#REF!,0))</f>
        <v>#REF!</v>
      </c>
    </row>
    <row r="12168" spans="1:6" ht="16.5" x14ac:dyDescent="0.3">
      <c r="A12168" s="9" t="s">
        <v>10157</v>
      </c>
      <c r="B12168" s="9" t="s">
        <v>2412</v>
      </c>
      <c r="C12168" s="10">
        <v>41543</v>
      </c>
      <c r="D12168" s="9">
        <v>3891707452</v>
      </c>
      <c r="E12168" s="9" t="e">
        <f>INDEX(#REF!:#REF!,MATCH($D12168,#REF!:#REF!,0),MATCH(#REF!,#REF!:#REF!,0))</f>
        <v>#REF!</v>
      </c>
      <c r="F12168" s="9" t="e">
        <f>INDEX(#REF!:#REF!,MATCH($D12168,#REF!:#REF!,0),MATCH(#REF!,#REF!:#REF!,0))</f>
        <v>#REF!</v>
      </c>
    </row>
    <row r="12169" spans="1:6" ht="16.5" x14ac:dyDescent="0.3">
      <c r="A12169" s="9" t="s">
        <v>10156</v>
      </c>
      <c r="B12169" s="9" t="s">
        <v>2127</v>
      </c>
      <c r="C12169" s="10">
        <v>55081</v>
      </c>
      <c r="D12169" s="9">
        <v>4972162740</v>
      </c>
      <c r="E12169" s="9" t="e">
        <f>INDEX(#REF!:#REF!,MATCH($D12169,#REF!:#REF!,0),MATCH(#REF!,#REF!:#REF!,0))</f>
        <v>#REF!</v>
      </c>
      <c r="F12169" s="9" t="e">
        <f>INDEX(#REF!:#REF!,MATCH($D12169,#REF!:#REF!,0),MATCH(#REF!,#REF!:#REF!,0))</f>
        <v>#REF!</v>
      </c>
    </row>
    <row r="12170" spans="1:6" ht="16.5" x14ac:dyDescent="0.3">
      <c r="A12170" s="9" t="s">
        <v>10155</v>
      </c>
      <c r="B12170" s="9" t="s">
        <v>3357</v>
      </c>
      <c r="C12170" s="10">
        <v>11699</v>
      </c>
      <c r="D12170" s="9">
        <v>9529277938</v>
      </c>
      <c r="E12170" s="9" t="e">
        <f>INDEX(#REF!:#REF!,MATCH($D12170,#REF!:#REF!,0),MATCH(#REF!,#REF!:#REF!,0))</f>
        <v>#REF!</v>
      </c>
      <c r="F12170" s="9" t="e">
        <f>INDEX(#REF!:#REF!,MATCH($D12170,#REF!:#REF!,0),MATCH(#REF!,#REF!:#REF!,0))</f>
        <v>#REF!</v>
      </c>
    </row>
    <row r="12171" spans="1:6" ht="16.5" x14ac:dyDescent="0.3">
      <c r="A12171" s="9" t="s">
        <v>10154</v>
      </c>
      <c r="B12171" s="9" t="s">
        <v>1961</v>
      </c>
      <c r="C12171" s="10">
        <v>18867</v>
      </c>
      <c r="D12171" s="9">
        <v>7205256240</v>
      </c>
      <c r="E12171" s="9" t="e">
        <f>INDEX(#REF!:#REF!,MATCH($D12171,#REF!:#REF!,0),MATCH(#REF!,#REF!:#REF!,0))</f>
        <v>#REF!</v>
      </c>
      <c r="F12171" s="9" t="e">
        <f>INDEX(#REF!:#REF!,MATCH($D12171,#REF!:#REF!,0),MATCH(#REF!,#REF!:#REF!,0))</f>
        <v>#REF!</v>
      </c>
    </row>
    <row r="12172" spans="1:6" ht="16.5" x14ac:dyDescent="0.3">
      <c r="A12172" s="9" t="s">
        <v>10153</v>
      </c>
      <c r="B12172" s="9" t="s">
        <v>2509</v>
      </c>
      <c r="C12172" s="10">
        <v>22136</v>
      </c>
      <c r="D12172" s="9">
        <v>2976436541</v>
      </c>
      <c r="E12172" s="9" t="e">
        <f>INDEX(#REF!:#REF!,MATCH($D12172,#REF!:#REF!,0),MATCH(#REF!,#REF!:#REF!,0))</f>
        <v>#REF!</v>
      </c>
      <c r="F12172" s="9" t="e">
        <f>INDEX(#REF!:#REF!,MATCH($D12172,#REF!:#REF!,0),MATCH(#REF!,#REF!:#REF!,0))</f>
        <v>#REF!</v>
      </c>
    </row>
    <row r="12173" spans="1:6" ht="16.5" x14ac:dyDescent="0.3">
      <c r="A12173" s="9" t="s">
        <v>10152</v>
      </c>
      <c r="B12173" s="9" t="s">
        <v>2050</v>
      </c>
      <c r="C12173" s="10">
        <v>22628</v>
      </c>
      <c r="D12173" s="9">
        <v>2973558387</v>
      </c>
      <c r="E12173" s="9" t="e">
        <f>INDEX(#REF!:#REF!,MATCH($D12173,#REF!:#REF!,0),MATCH(#REF!,#REF!:#REF!,0))</f>
        <v>#REF!</v>
      </c>
      <c r="F12173" s="9" t="e">
        <f>INDEX(#REF!:#REF!,MATCH($D12173,#REF!:#REF!,0),MATCH(#REF!,#REF!:#REF!,0))</f>
        <v>#REF!</v>
      </c>
    </row>
    <row r="12174" spans="1:6" ht="16.5" x14ac:dyDescent="0.3">
      <c r="A12174" s="9" t="s">
        <v>10151</v>
      </c>
      <c r="B12174" s="9" t="s">
        <v>2793</v>
      </c>
      <c r="C12174" s="10">
        <v>10153</v>
      </c>
      <c r="D12174" s="9">
        <v>9516781780</v>
      </c>
      <c r="E12174" s="9" t="e">
        <f>INDEX(#REF!:#REF!,MATCH($D12174,#REF!:#REF!,0),MATCH(#REF!,#REF!:#REF!,0))</f>
        <v>#REF!</v>
      </c>
      <c r="F12174" s="9" t="e">
        <f>INDEX(#REF!:#REF!,MATCH($D12174,#REF!:#REF!,0),MATCH(#REF!,#REF!:#REF!,0))</f>
        <v>#REF!</v>
      </c>
    </row>
    <row r="12175" spans="1:6" ht="16.5" x14ac:dyDescent="0.3">
      <c r="A12175" s="9" t="s">
        <v>10150</v>
      </c>
      <c r="B12175" s="9" t="s">
        <v>3510</v>
      </c>
      <c r="C12175" s="10">
        <v>55955</v>
      </c>
      <c r="D12175" s="9">
        <v>4786629839</v>
      </c>
      <c r="E12175" s="9" t="e">
        <f>INDEX(#REF!:#REF!,MATCH($D12175,#REF!:#REF!,0),MATCH(#REF!,#REF!:#REF!,0))</f>
        <v>#REF!</v>
      </c>
      <c r="F12175" s="9" t="e">
        <f>INDEX(#REF!:#REF!,MATCH($D12175,#REF!:#REF!,0),MATCH(#REF!,#REF!:#REF!,0))</f>
        <v>#REF!</v>
      </c>
    </row>
    <row r="12176" spans="1:6" ht="16.5" x14ac:dyDescent="0.3">
      <c r="A12176" s="9" t="s">
        <v>10149</v>
      </c>
      <c r="B12176" s="9" t="s">
        <v>3049</v>
      </c>
      <c r="C12176" s="10">
        <v>32011</v>
      </c>
      <c r="D12176" s="9">
        <v>5077974136</v>
      </c>
      <c r="E12176" s="9" t="e">
        <f>INDEX(#REF!:#REF!,MATCH($D12176,#REF!:#REF!,0),MATCH(#REF!,#REF!:#REF!,0))</f>
        <v>#REF!</v>
      </c>
      <c r="F12176" s="9" t="e">
        <f>INDEX(#REF!:#REF!,MATCH($D12176,#REF!:#REF!,0),MATCH(#REF!,#REF!:#REF!,0))</f>
        <v>#REF!</v>
      </c>
    </row>
    <row r="12177" spans="1:6" ht="16.5" x14ac:dyDescent="0.3">
      <c r="A12177" s="9" t="s">
        <v>10148</v>
      </c>
      <c r="B12177" s="9" t="s">
        <v>2860</v>
      </c>
      <c r="C12177" s="10">
        <v>52132</v>
      </c>
      <c r="D12177" s="9">
        <v>6842801095</v>
      </c>
      <c r="E12177" s="9" t="e">
        <f>INDEX(#REF!:#REF!,MATCH($D12177,#REF!:#REF!,0),MATCH(#REF!,#REF!:#REF!,0))</f>
        <v>#REF!</v>
      </c>
      <c r="F12177" s="9" t="e">
        <f>INDEX(#REF!:#REF!,MATCH($D12177,#REF!:#REF!,0),MATCH(#REF!,#REF!:#REF!,0))</f>
        <v>#REF!</v>
      </c>
    </row>
    <row r="12178" spans="1:6" ht="16.5" x14ac:dyDescent="0.3">
      <c r="A12178" s="9" t="s">
        <v>10147</v>
      </c>
      <c r="B12178" s="9" t="s">
        <v>2856</v>
      </c>
      <c r="C12178" s="10">
        <v>19631</v>
      </c>
      <c r="D12178" s="9">
        <v>2177097355</v>
      </c>
      <c r="E12178" s="9" t="e">
        <f>INDEX(#REF!:#REF!,MATCH($D12178,#REF!:#REF!,0),MATCH(#REF!,#REF!:#REF!,0))</f>
        <v>#REF!</v>
      </c>
      <c r="F12178" s="9" t="e">
        <f>INDEX(#REF!:#REF!,MATCH($D12178,#REF!:#REF!,0),MATCH(#REF!,#REF!:#REF!,0))</f>
        <v>#REF!</v>
      </c>
    </row>
    <row r="12179" spans="1:6" ht="16.5" x14ac:dyDescent="0.3">
      <c r="A12179" s="9" t="s">
        <v>10146</v>
      </c>
      <c r="B12179" s="9" t="s">
        <v>3430</v>
      </c>
      <c r="C12179" s="10">
        <v>17823</v>
      </c>
      <c r="D12179" s="9">
        <v>4900475084</v>
      </c>
      <c r="E12179" s="9" t="e">
        <f>INDEX(#REF!:#REF!,MATCH($D12179,#REF!:#REF!,0),MATCH(#REF!,#REF!:#REF!,0))</f>
        <v>#REF!</v>
      </c>
      <c r="F12179" s="9" t="e">
        <f>INDEX(#REF!:#REF!,MATCH($D12179,#REF!:#REF!,0),MATCH(#REF!,#REF!:#REF!,0))</f>
        <v>#REF!</v>
      </c>
    </row>
    <row r="12180" spans="1:6" ht="16.5" x14ac:dyDescent="0.3">
      <c r="A12180" s="9" t="s">
        <v>10145</v>
      </c>
      <c r="B12180" s="9" t="s">
        <v>2914</v>
      </c>
      <c r="C12180" s="10">
        <v>36836</v>
      </c>
      <c r="D12180" s="9">
        <v>3227873028</v>
      </c>
      <c r="E12180" s="9" t="e">
        <f>INDEX(#REF!:#REF!,MATCH($D12180,#REF!:#REF!,0),MATCH(#REF!,#REF!:#REF!,0))</f>
        <v>#REF!</v>
      </c>
      <c r="F12180" s="9" t="e">
        <f>INDEX(#REF!:#REF!,MATCH($D12180,#REF!:#REF!,0),MATCH(#REF!,#REF!:#REF!,0))</f>
        <v>#REF!</v>
      </c>
    </row>
    <row r="12181" spans="1:6" ht="16.5" x14ac:dyDescent="0.3">
      <c r="A12181" s="9" t="s">
        <v>10144</v>
      </c>
      <c r="B12181" s="9" t="s">
        <v>2541</v>
      </c>
      <c r="C12181" s="10">
        <v>26453</v>
      </c>
      <c r="D12181" s="9">
        <v>8333777430</v>
      </c>
      <c r="E12181" s="9" t="e">
        <f>INDEX(#REF!:#REF!,MATCH($D12181,#REF!:#REF!,0),MATCH(#REF!,#REF!:#REF!,0))</f>
        <v>#REF!</v>
      </c>
      <c r="F12181" s="9" t="e">
        <f>INDEX(#REF!:#REF!,MATCH($D12181,#REF!:#REF!,0),MATCH(#REF!,#REF!:#REF!,0))</f>
        <v>#REF!</v>
      </c>
    </row>
    <row r="12182" spans="1:6" ht="16.5" x14ac:dyDescent="0.3">
      <c r="A12182" s="9" t="s">
        <v>10143</v>
      </c>
      <c r="B12182" s="9" t="s">
        <v>5218</v>
      </c>
      <c r="C12182" s="10">
        <v>37669</v>
      </c>
      <c r="D12182" s="9">
        <v>6313424239</v>
      </c>
      <c r="E12182" s="9" t="e">
        <f>INDEX(#REF!:#REF!,MATCH($D12182,#REF!:#REF!,0),MATCH(#REF!,#REF!:#REF!,0))</f>
        <v>#REF!</v>
      </c>
      <c r="F12182" s="9" t="e">
        <f>INDEX(#REF!:#REF!,MATCH($D12182,#REF!:#REF!,0),MATCH(#REF!,#REF!:#REF!,0))</f>
        <v>#REF!</v>
      </c>
    </row>
    <row r="12183" spans="1:6" ht="16.5" x14ac:dyDescent="0.3">
      <c r="A12183" s="9" t="s">
        <v>10142</v>
      </c>
      <c r="B12183" s="9" t="s">
        <v>2815</v>
      </c>
      <c r="C12183" s="10">
        <v>58208</v>
      </c>
      <c r="D12183" s="9">
        <v>7273123196</v>
      </c>
      <c r="E12183" s="9" t="e">
        <f>INDEX(#REF!:#REF!,MATCH($D12183,#REF!:#REF!,0),MATCH(#REF!,#REF!:#REF!,0))</f>
        <v>#REF!</v>
      </c>
      <c r="F12183" s="9" t="e">
        <f>INDEX(#REF!:#REF!,MATCH($D12183,#REF!:#REF!,0),MATCH(#REF!,#REF!:#REF!,0))</f>
        <v>#REF!</v>
      </c>
    </row>
    <row r="12184" spans="1:6" ht="16.5" x14ac:dyDescent="0.3">
      <c r="A12184" s="9" t="s">
        <v>10141</v>
      </c>
      <c r="B12184" s="9" t="s">
        <v>2921</v>
      </c>
      <c r="C12184" s="10">
        <v>44706</v>
      </c>
      <c r="D12184" s="9">
        <v>6788593582</v>
      </c>
      <c r="E12184" s="9" t="e">
        <f>INDEX(#REF!:#REF!,MATCH($D12184,#REF!:#REF!,0),MATCH(#REF!,#REF!:#REF!,0))</f>
        <v>#REF!</v>
      </c>
      <c r="F12184" s="9" t="e">
        <f>INDEX(#REF!:#REF!,MATCH($D12184,#REF!:#REF!,0),MATCH(#REF!,#REF!:#REF!,0))</f>
        <v>#REF!</v>
      </c>
    </row>
    <row r="12185" spans="1:6" ht="16.5" x14ac:dyDescent="0.3">
      <c r="A12185" s="9" t="s">
        <v>10140</v>
      </c>
      <c r="B12185" s="9" t="s">
        <v>2075</v>
      </c>
      <c r="C12185" s="10">
        <v>47020</v>
      </c>
      <c r="D12185" s="9">
        <v>5603330430</v>
      </c>
      <c r="E12185" s="9" t="e">
        <f>INDEX(#REF!:#REF!,MATCH($D12185,#REF!:#REF!,0),MATCH(#REF!,#REF!:#REF!,0))</f>
        <v>#REF!</v>
      </c>
      <c r="F12185" s="9" t="e">
        <f>INDEX(#REF!:#REF!,MATCH($D12185,#REF!:#REF!,0),MATCH(#REF!,#REF!:#REF!,0))</f>
        <v>#REF!</v>
      </c>
    </row>
    <row r="12186" spans="1:6" ht="16.5" x14ac:dyDescent="0.3">
      <c r="A12186" s="9" t="s">
        <v>10139</v>
      </c>
      <c r="B12186" s="9" t="s">
        <v>2105</v>
      </c>
      <c r="C12186" s="10">
        <v>31743</v>
      </c>
      <c r="D12186" s="9">
        <v>3933021111</v>
      </c>
      <c r="E12186" s="9" t="e">
        <f>INDEX(#REF!:#REF!,MATCH($D12186,#REF!:#REF!,0),MATCH(#REF!,#REF!:#REF!,0))</f>
        <v>#REF!</v>
      </c>
      <c r="F12186" s="9" t="e">
        <f>INDEX(#REF!:#REF!,MATCH($D12186,#REF!:#REF!,0),MATCH(#REF!,#REF!:#REF!,0))</f>
        <v>#REF!</v>
      </c>
    </row>
    <row r="12187" spans="1:6" ht="16.5" x14ac:dyDescent="0.3">
      <c r="A12187" s="9" t="s">
        <v>10138</v>
      </c>
      <c r="B12187" s="9" t="s">
        <v>2386</v>
      </c>
      <c r="C12187" s="10">
        <v>24324</v>
      </c>
      <c r="D12187" s="9">
        <v>7892446737</v>
      </c>
      <c r="E12187" s="9" t="e">
        <f>INDEX(#REF!:#REF!,MATCH($D12187,#REF!:#REF!,0),MATCH(#REF!,#REF!:#REF!,0))</f>
        <v>#REF!</v>
      </c>
      <c r="F12187" s="9" t="e">
        <f>INDEX(#REF!:#REF!,MATCH($D12187,#REF!:#REF!,0),MATCH(#REF!,#REF!:#REF!,0))</f>
        <v>#REF!</v>
      </c>
    </row>
    <row r="12188" spans="1:6" ht="16.5" x14ac:dyDescent="0.3">
      <c r="A12188" s="9" t="s">
        <v>10137</v>
      </c>
      <c r="B12188" s="9" t="s">
        <v>2564</v>
      </c>
      <c r="C12188" s="10">
        <v>40910</v>
      </c>
      <c r="D12188" s="9">
        <v>7427985850</v>
      </c>
      <c r="E12188" s="9" t="e">
        <f>INDEX(#REF!:#REF!,MATCH($D12188,#REF!:#REF!,0),MATCH(#REF!,#REF!:#REF!,0))</f>
        <v>#REF!</v>
      </c>
      <c r="F12188" s="9" t="e">
        <f>INDEX(#REF!:#REF!,MATCH($D12188,#REF!:#REF!,0),MATCH(#REF!,#REF!:#REF!,0))</f>
        <v>#REF!</v>
      </c>
    </row>
    <row r="12189" spans="1:6" ht="16.5" x14ac:dyDescent="0.3">
      <c r="A12189" s="9" t="s">
        <v>10136</v>
      </c>
      <c r="B12189" s="9" t="s">
        <v>2090</v>
      </c>
      <c r="C12189" s="10">
        <v>41508</v>
      </c>
      <c r="D12189" s="9">
        <v>8054305400</v>
      </c>
      <c r="E12189" s="9" t="e">
        <f>INDEX(#REF!:#REF!,MATCH($D12189,#REF!:#REF!,0),MATCH(#REF!,#REF!:#REF!,0))</f>
        <v>#REF!</v>
      </c>
      <c r="F12189" s="9" t="e">
        <f>INDEX(#REF!:#REF!,MATCH($D12189,#REF!:#REF!,0),MATCH(#REF!,#REF!:#REF!,0))</f>
        <v>#REF!</v>
      </c>
    </row>
    <row r="12190" spans="1:6" ht="16.5" x14ac:dyDescent="0.3">
      <c r="A12190" s="9" t="s">
        <v>10135</v>
      </c>
      <c r="B12190" s="9" t="s">
        <v>2288</v>
      </c>
      <c r="C12190" s="10">
        <v>39278</v>
      </c>
      <c r="D12190" s="9">
        <v>3996818513</v>
      </c>
      <c r="E12190" s="9" t="e">
        <f>INDEX(#REF!:#REF!,MATCH($D12190,#REF!:#REF!,0),MATCH(#REF!,#REF!:#REF!,0))</f>
        <v>#REF!</v>
      </c>
      <c r="F12190" s="9" t="e">
        <f>INDEX(#REF!:#REF!,MATCH($D12190,#REF!:#REF!,0),MATCH(#REF!,#REF!:#REF!,0))</f>
        <v>#REF!</v>
      </c>
    </row>
    <row r="12191" spans="1:6" ht="16.5" x14ac:dyDescent="0.3">
      <c r="A12191" s="9" t="s">
        <v>10134</v>
      </c>
      <c r="B12191" s="9" t="s">
        <v>3073</v>
      </c>
      <c r="C12191" s="10">
        <v>43865</v>
      </c>
      <c r="D12191" s="9">
        <v>7688943361</v>
      </c>
      <c r="E12191" s="9" t="e">
        <f>INDEX(#REF!:#REF!,MATCH($D12191,#REF!:#REF!,0),MATCH(#REF!,#REF!:#REF!,0))</f>
        <v>#REF!</v>
      </c>
      <c r="F12191" s="9" t="e">
        <f>INDEX(#REF!:#REF!,MATCH($D12191,#REF!:#REF!,0),MATCH(#REF!,#REF!:#REF!,0))</f>
        <v>#REF!</v>
      </c>
    </row>
    <row r="12192" spans="1:6" ht="16.5" x14ac:dyDescent="0.3">
      <c r="A12192" s="9" t="s">
        <v>10133</v>
      </c>
      <c r="B12192" s="9" t="s">
        <v>3073</v>
      </c>
      <c r="C12192" s="10">
        <v>37070</v>
      </c>
      <c r="D12192" s="9">
        <v>7286297414</v>
      </c>
      <c r="E12192" s="9" t="e">
        <f>INDEX(#REF!:#REF!,MATCH($D12192,#REF!:#REF!,0),MATCH(#REF!,#REF!:#REF!,0))</f>
        <v>#REF!</v>
      </c>
      <c r="F12192" s="9" t="e">
        <f>INDEX(#REF!:#REF!,MATCH($D12192,#REF!:#REF!,0),MATCH(#REF!,#REF!:#REF!,0))</f>
        <v>#REF!</v>
      </c>
    </row>
    <row r="12193" spans="1:6" ht="16.5" x14ac:dyDescent="0.3">
      <c r="A12193" s="9" t="s">
        <v>10132</v>
      </c>
      <c r="B12193" s="9" t="s">
        <v>2584</v>
      </c>
      <c r="C12193" s="10">
        <v>29580</v>
      </c>
      <c r="D12193" s="9">
        <v>898924138</v>
      </c>
      <c r="E12193" s="9" t="e">
        <f>INDEX(#REF!:#REF!,MATCH($D12193,#REF!:#REF!,0),MATCH(#REF!,#REF!:#REF!,0))</f>
        <v>#REF!</v>
      </c>
      <c r="F12193" s="9" t="e">
        <f>INDEX(#REF!:#REF!,MATCH($D12193,#REF!:#REF!,0),MATCH(#REF!,#REF!:#REF!,0))</f>
        <v>#REF!</v>
      </c>
    </row>
    <row r="12194" spans="1:6" ht="16.5" x14ac:dyDescent="0.3">
      <c r="A12194" s="9" t="s">
        <v>10131</v>
      </c>
      <c r="B12194" s="9" t="s">
        <v>2645</v>
      </c>
      <c r="C12194" s="10">
        <v>31674</v>
      </c>
      <c r="D12194" s="9">
        <v>6284045549</v>
      </c>
      <c r="E12194" s="9" t="e">
        <f>INDEX(#REF!:#REF!,MATCH($D12194,#REF!:#REF!,0),MATCH(#REF!,#REF!:#REF!,0))</f>
        <v>#REF!</v>
      </c>
      <c r="F12194" s="9" t="e">
        <f>INDEX(#REF!:#REF!,MATCH($D12194,#REF!:#REF!,0),MATCH(#REF!,#REF!:#REF!,0))</f>
        <v>#REF!</v>
      </c>
    </row>
    <row r="12195" spans="1:6" ht="16.5" x14ac:dyDescent="0.3">
      <c r="A12195" s="9" t="s">
        <v>10130</v>
      </c>
      <c r="B12195" s="9" t="s">
        <v>2190</v>
      </c>
      <c r="C12195" s="10">
        <v>43445</v>
      </c>
      <c r="D12195" s="9">
        <v>8254304106</v>
      </c>
      <c r="E12195" s="9" t="e">
        <f>INDEX(#REF!:#REF!,MATCH($D12195,#REF!:#REF!,0),MATCH(#REF!,#REF!:#REF!,0))</f>
        <v>#REF!</v>
      </c>
      <c r="F12195" s="9" t="e">
        <f>INDEX(#REF!:#REF!,MATCH($D12195,#REF!:#REF!,0),MATCH(#REF!,#REF!:#REF!,0))</f>
        <v>#REF!</v>
      </c>
    </row>
    <row r="12196" spans="1:6" ht="16.5" x14ac:dyDescent="0.3">
      <c r="A12196" s="9" t="s">
        <v>10129</v>
      </c>
      <c r="B12196" s="9" t="s">
        <v>2481</v>
      </c>
      <c r="C12196" s="10">
        <v>27206</v>
      </c>
      <c r="D12196" s="9">
        <v>6380488901</v>
      </c>
      <c r="E12196" s="9" t="e">
        <f>INDEX(#REF!:#REF!,MATCH($D12196,#REF!:#REF!,0),MATCH(#REF!,#REF!:#REF!,0))</f>
        <v>#REF!</v>
      </c>
      <c r="F12196" s="9" t="e">
        <f>INDEX(#REF!:#REF!,MATCH($D12196,#REF!:#REF!,0),MATCH(#REF!,#REF!:#REF!,0))</f>
        <v>#REF!</v>
      </c>
    </row>
    <row r="12197" spans="1:6" ht="16.5" x14ac:dyDescent="0.3">
      <c r="A12197" s="9" t="s">
        <v>10128</v>
      </c>
      <c r="B12197" s="9" t="s">
        <v>3510</v>
      </c>
      <c r="C12197" s="10">
        <v>27801</v>
      </c>
      <c r="D12197" s="9">
        <v>3858163570</v>
      </c>
      <c r="E12197" s="9" t="e">
        <f>INDEX(#REF!:#REF!,MATCH($D12197,#REF!:#REF!,0),MATCH(#REF!,#REF!:#REF!,0))</f>
        <v>#REF!</v>
      </c>
      <c r="F12197" s="9" t="e">
        <f>INDEX(#REF!:#REF!,MATCH($D12197,#REF!:#REF!,0),MATCH(#REF!,#REF!:#REF!,0))</f>
        <v>#REF!</v>
      </c>
    </row>
    <row r="12198" spans="1:6" ht="16.5" x14ac:dyDescent="0.3">
      <c r="A12198" s="9" t="s">
        <v>10127</v>
      </c>
      <c r="B12198" s="9" t="s">
        <v>2123</v>
      </c>
      <c r="C12198" s="10">
        <v>16692</v>
      </c>
      <c r="D12198" s="9">
        <v>6271204627</v>
      </c>
      <c r="E12198" s="9" t="e">
        <f>INDEX(#REF!:#REF!,MATCH($D12198,#REF!:#REF!,0),MATCH(#REF!,#REF!:#REF!,0))</f>
        <v>#REF!</v>
      </c>
      <c r="F12198" s="9" t="e">
        <f>INDEX(#REF!:#REF!,MATCH($D12198,#REF!:#REF!,0),MATCH(#REF!,#REF!:#REF!,0))</f>
        <v>#REF!</v>
      </c>
    </row>
    <row r="12199" spans="1:6" ht="16.5" x14ac:dyDescent="0.3">
      <c r="A12199" s="9" t="s">
        <v>10126</v>
      </c>
      <c r="B12199" s="9" t="s">
        <v>2492</v>
      </c>
      <c r="C12199" s="10">
        <v>10473</v>
      </c>
      <c r="D12199" s="9">
        <v>9155356869</v>
      </c>
      <c r="E12199" s="9" t="e">
        <f>INDEX(#REF!:#REF!,MATCH($D12199,#REF!:#REF!,0),MATCH(#REF!,#REF!:#REF!,0))</f>
        <v>#REF!</v>
      </c>
      <c r="F12199" s="9" t="e">
        <f>INDEX(#REF!:#REF!,MATCH($D12199,#REF!:#REF!,0),MATCH(#REF!,#REF!:#REF!,0))</f>
        <v>#REF!</v>
      </c>
    </row>
    <row r="12200" spans="1:6" ht="16.5" x14ac:dyDescent="0.3">
      <c r="A12200" s="9" t="s">
        <v>10125</v>
      </c>
      <c r="B12200" s="9" t="s">
        <v>2201</v>
      </c>
      <c r="C12200" s="10">
        <v>56800</v>
      </c>
      <c r="D12200" s="9">
        <v>6815475379</v>
      </c>
      <c r="E12200" s="9" t="e">
        <f>INDEX(#REF!:#REF!,MATCH($D12200,#REF!:#REF!,0),MATCH(#REF!,#REF!:#REF!,0))</f>
        <v>#REF!</v>
      </c>
      <c r="F12200" s="9" t="e">
        <f>INDEX(#REF!:#REF!,MATCH($D12200,#REF!:#REF!,0),MATCH(#REF!,#REF!:#REF!,0))</f>
        <v>#REF!</v>
      </c>
    </row>
    <row r="12201" spans="1:6" ht="16.5" x14ac:dyDescent="0.3">
      <c r="A12201" s="9" t="s">
        <v>10124</v>
      </c>
      <c r="B12201" s="9" t="s">
        <v>2095</v>
      </c>
      <c r="C12201" s="10">
        <v>39568</v>
      </c>
      <c r="D12201" s="9">
        <v>1096335336</v>
      </c>
      <c r="E12201" s="9" t="e">
        <f>INDEX(#REF!:#REF!,MATCH($D12201,#REF!:#REF!,0),MATCH(#REF!,#REF!:#REF!,0))</f>
        <v>#REF!</v>
      </c>
      <c r="F12201" s="9" t="e">
        <f>INDEX(#REF!:#REF!,MATCH($D12201,#REF!:#REF!,0),MATCH(#REF!,#REF!:#REF!,0))</f>
        <v>#REF!</v>
      </c>
    </row>
    <row r="12202" spans="1:6" ht="16.5" x14ac:dyDescent="0.3">
      <c r="A12202" s="9" t="s">
        <v>10123</v>
      </c>
      <c r="B12202" s="9" t="s">
        <v>2465</v>
      </c>
      <c r="C12202" s="10">
        <v>21993</v>
      </c>
      <c r="D12202" s="9">
        <v>713650656</v>
      </c>
      <c r="E12202" s="9" t="e">
        <f>INDEX(#REF!:#REF!,MATCH($D12202,#REF!:#REF!,0),MATCH(#REF!,#REF!:#REF!,0))</f>
        <v>#REF!</v>
      </c>
      <c r="F12202" s="9" t="e">
        <f>INDEX(#REF!:#REF!,MATCH($D12202,#REF!:#REF!,0),MATCH(#REF!,#REF!:#REF!,0))</f>
        <v>#REF!</v>
      </c>
    </row>
    <row r="12203" spans="1:6" ht="16.5" x14ac:dyDescent="0.3">
      <c r="A12203" s="9" t="s">
        <v>10122</v>
      </c>
      <c r="B12203" s="9" t="s">
        <v>2017</v>
      </c>
      <c r="C12203" s="10">
        <v>19499</v>
      </c>
      <c r="D12203" s="9">
        <v>1923178164</v>
      </c>
      <c r="E12203" s="9" t="e">
        <f>INDEX(#REF!:#REF!,MATCH($D12203,#REF!:#REF!,0),MATCH(#REF!,#REF!:#REF!,0))</f>
        <v>#REF!</v>
      </c>
      <c r="F12203" s="9" t="e">
        <f>INDEX(#REF!:#REF!,MATCH($D12203,#REF!:#REF!,0),MATCH(#REF!,#REF!:#REF!,0))</f>
        <v>#REF!</v>
      </c>
    </row>
    <row r="12204" spans="1:6" ht="16.5" x14ac:dyDescent="0.3">
      <c r="A12204" s="9" t="s">
        <v>10121</v>
      </c>
      <c r="B12204" s="9" t="s">
        <v>2541</v>
      </c>
      <c r="C12204" s="10">
        <v>15261</v>
      </c>
      <c r="D12204" s="9">
        <v>3867281491</v>
      </c>
      <c r="E12204" s="9" t="e">
        <f>INDEX(#REF!:#REF!,MATCH($D12204,#REF!:#REF!,0),MATCH(#REF!,#REF!:#REF!,0))</f>
        <v>#REF!</v>
      </c>
      <c r="F12204" s="9" t="e">
        <f>INDEX(#REF!:#REF!,MATCH($D12204,#REF!:#REF!,0),MATCH(#REF!,#REF!:#REF!,0))</f>
        <v>#REF!</v>
      </c>
    </row>
    <row r="12205" spans="1:6" ht="16.5" x14ac:dyDescent="0.3">
      <c r="A12205" s="9" t="s">
        <v>10120</v>
      </c>
      <c r="B12205" s="9" t="s">
        <v>2208</v>
      </c>
      <c r="C12205" s="10">
        <v>40343</v>
      </c>
      <c r="D12205" s="9">
        <v>7402856011</v>
      </c>
      <c r="E12205" s="9" t="e">
        <f>INDEX(#REF!:#REF!,MATCH($D12205,#REF!:#REF!,0),MATCH(#REF!,#REF!:#REF!,0))</f>
        <v>#REF!</v>
      </c>
      <c r="F12205" s="9" t="e">
        <f>INDEX(#REF!:#REF!,MATCH($D12205,#REF!:#REF!,0),MATCH(#REF!,#REF!:#REF!,0))</f>
        <v>#REF!</v>
      </c>
    </row>
    <row r="12206" spans="1:6" ht="16.5" x14ac:dyDescent="0.3">
      <c r="A12206" s="9" t="s">
        <v>10119</v>
      </c>
      <c r="B12206" s="9" t="s">
        <v>2826</v>
      </c>
      <c r="C12206" s="10">
        <v>49514</v>
      </c>
      <c r="D12206" s="9">
        <v>4795089876</v>
      </c>
      <c r="E12206" s="9" t="e">
        <f>INDEX(#REF!:#REF!,MATCH($D12206,#REF!:#REF!,0),MATCH(#REF!,#REF!:#REF!,0))</f>
        <v>#REF!</v>
      </c>
      <c r="F12206" s="9" t="e">
        <f>INDEX(#REF!:#REF!,MATCH($D12206,#REF!:#REF!,0),MATCH(#REF!,#REF!:#REF!,0))</f>
        <v>#REF!</v>
      </c>
    </row>
    <row r="12207" spans="1:6" ht="16.5" x14ac:dyDescent="0.3">
      <c r="A12207" s="9" t="s">
        <v>10118</v>
      </c>
      <c r="B12207" s="9" t="s">
        <v>2034</v>
      </c>
      <c r="C12207" s="10">
        <v>55641</v>
      </c>
      <c r="D12207" s="9">
        <v>1081492333</v>
      </c>
      <c r="E12207" s="9" t="e">
        <f>INDEX(#REF!:#REF!,MATCH($D12207,#REF!:#REF!,0),MATCH(#REF!,#REF!:#REF!,0))</f>
        <v>#REF!</v>
      </c>
      <c r="F12207" s="9" t="e">
        <f>INDEX(#REF!:#REF!,MATCH($D12207,#REF!:#REF!,0),MATCH(#REF!,#REF!:#REF!,0))</f>
        <v>#REF!</v>
      </c>
    </row>
    <row r="12208" spans="1:6" ht="16.5" x14ac:dyDescent="0.3">
      <c r="A12208" s="9" t="s">
        <v>10117</v>
      </c>
      <c r="B12208" s="9" t="s">
        <v>3617</v>
      </c>
      <c r="C12208" s="10">
        <v>56537</v>
      </c>
      <c r="D12208" s="9">
        <v>601779371</v>
      </c>
      <c r="E12208" s="9" t="e">
        <f>INDEX(#REF!:#REF!,MATCH($D12208,#REF!:#REF!,0),MATCH(#REF!,#REF!:#REF!,0))</f>
        <v>#REF!</v>
      </c>
      <c r="F12208" s="9" t="e">
        <f>INDEX(#REF!:#REF!,MATCH($D12208,#REF!:#REF!,0),MATCH(#REF!,#REF!:#REF!,0))</f>
        <v>#REF!</v>
      </c>
    </row>
    <row r="12209" spans="1:6" ht="16.5" x14ac:dyDescent="0.3">
      <c r="A12209" s="9" t="s">
        <v>10116</v>
      </c>
      <c r="B12209" s="9" t="s">
        <v>2440</v>
      </c>
      <c r="C12209" s="10">
        <v>14889</v>
      </c>
      <c r="D12209" s="9">
        <v>324399618</v>
      </c>
      <c r="E12209" s="9" t="e">
        <f>INDEX(#REF!:#REF!,MATCH($D12209,#REF!:#REF!,0),MATCH(#REF!,#REF!:#REF!,0))</f>
        <v>#REF!</v>
      </c>
      <c r="F12209" s="9" t="e">
        <f>INDEX(#REF!:#REF!,MATCH($D12209,#REF!:#REF!,0),MATCH(#REF!,#REF!:#REF!,0))</f>
        <v>#REF!</v>
      </c>
    </row>
    <row r="12210" spans="1:6" ht="16.5" x14ac:dyDescent="0.3">
      <c r="A12210" s="9" t="s">
        <v>10115</v>
      </c>
      <c r="B12210" s="9" t="s">
        <v>2768</v>
      </c>
      <c r="C12210" s="10">
        <v>15913</v>
      </c>
      <c r="D12210" s="9">
        <v>8895721314</v>
      </c>
      <c r="E12210" s="9" t="e">
        <f>INDEX(#REF!:#REF!,MATCH($D12210,#REF!:#REF!,0),MATCH(#REF!,#REF!:#REF!,0))</f>
        <v>#REF!</v>
      </c>
      <c r="F12210" s="9" t="e">
        <f>INDEX(#REF!:#REF!,MATCH($D12210,#REF!:#REF!,0),MATCH(#REF!,#REF!:#REF!,0))</f>
        <v>#REF!</v>
      </c>
    </row>
    <row r="12211" spans="1:6" ht="16.5" x14ac:dyDescent="0.3">
      <c r="A12211" s="9" t="s">
        <v>10114</v>
      </c>
      <c r="B12211" s="9" t="s">
        <v>2753</v>
      </c>
      <c r="C12211" s="10">
        <v>21034</v>
      </c>
      <c r="D12211" s="9">
        <v>8482007106</v>
      </c>
      <c r="E12211" s="9" t="e">
        <f>INDEX(#REF!:#REF!,MATCH($D12211,#REF!:#REF!,0),MATCH(#REF!,#REF!:#REF!,0))</f>
        <v>#REF!</v>
      </c>
      <c r="F12211" s="9" t="e">
        <f>INDEX(#REF!:#REF!,MATCH($D12211,#REF!:#REF!,0),MATCH(#REF!,#REF!:#REF!,0))</f>
        <v>#REF!</v>
      </c>
    </row>
    <row r="12212" spans="1:6" ht="16.5" x14ac:dyDescent="0.3">
      <c r="A12212" s="9" t="s">
        <v>10113</v>
      </c>
      <c r="B12212" s="9" t="s">
        <v>2443</v>
      </c>
      <c r="C12212" s="10">
        <v>33247</v>
      </c>
      <c r="D12212" s="9">
        <v>7621218967</v>
      </c>
      <c r="E12212" s="9" t="e">
        <f>INDEX(#REF!:#REF!,MATCH($D12212,#REF!:#REF!,0),MATCH(#REF!,#REF!:#REF!,0))</f>
        <v>#REF!</v>
      </c>
      <c r="F12212" s="9" t="e">
        <f>INDEX(#REF!:#REF!,MATCH($D12212,#REF!:#REF!,0),MATCH(#REF!,#REF!:#REF!,0))</f>
        <v>#REF!</v>
      </c>
    </row>
    <row r="12213" spans="1:6" ht="16.5" x14ac:dyDescent="0.3">
      <c r="A12213" s="9" t="s">
        <v>10112</v>
      </c>
      <c r="B12213" s="9" t="s">
        <v>2019</v>
      </c>
      <c r="C12213" s="10">
        <v>13602</v>
      </c>
      <c r="D12213" s="9">
        <v>209942509</v>
      </c>
      <c r="E12213" s="9" t="e">
        <f>INDEX(#REF!:#REF!,MATCH($D12213,#REF!:#REF!,0),MATCH(#REF!,#REF!:#REF!,0))</f>
        <v>#REF!</v>
      </c>
      <c r="F12213" s="9" t="e">
        <f>INDEX(#REF!:#REF!,MATCH($D12213,#REF!:#REF!,0),MATCH(#REF!,#REF!:#REF!,0))</f>
        <v>#REF!</v>
      </c>
    </row>
    <row r="12214" spans="1:6" ht="16.5" x14ac:dyDescent="0.3">
      <c r="A12214" s="9" t="s">
        <v>10111</v>
      </c>
      <c r="B12214" s="9" t="s">
        <v>2498</v>
      </c>
      <c r="C12214" s="10">
        <v>29625</v>
      </c>
      <c r="D12214" s="9">
        <v>5975948169</v>
      </c>
      <c r="E12214" s="9" t="e">
        <f>INDEX(#REF!:#REF!,MATCH($D12214,#REF!:#REF!,0),MATCH(#REF!,#REF!:#REF!,0))</f>
        <v>#REF!</v>
      </c>
      <c r="F12214" s="9" t="e">
        <f>INDEX(#REF!:#REF!,MATCH($D12214,#REF!:#REF!,0),MATCH(#REF!,#REF!:#REF!,0))</f>
        <v>#REF!</v>
      </c>
    </row>
    <row r="12215" spans="1:6" ht="16.5" x14ac:dyDescent="0.3">
      <c r="A12215" s="9" t="s">
        <v>10110</v>
      </c>
      <c r="B12215" s="9" t="s">
        <v>2216</v>
      </c>
      <c r="C12215" s="10">
        <v>11470</v>
      </c>
      <c r="D12215" s="9">
        <v>9766606919</v>
      </c>
      <c r="E12215" s="9" t="e">
        <f>INDEX(#REF!:#REF!,MATCH($D12215,#REF!:#REF!,0),MATCH(#REF!,#REF!:#REF!,0))</f>
        <v>#REF!</v>
      </c>
      <c r="F12215" s="9" t="e">
        <f>INDEX(#REF!:#REF!,MATCH($D12215,#REF!:#REF!,0),MATCH(#REF!,#REF!:#REF!,0))</f>
        <v>#REF!</v>
      </c>
    </row>
    <row r="12216" spans="1:6" ht="16.5" x14ac:dyDescent="0.3">
      <c r="A12216" s="9" t="s">
        <v>10109</v>
      </c>
      <c r="B12216" s="9" t="s">
        <v>2112</v>
      </c>
      <c r="C12216" s="10">
        <v>52849</v>
      </c>
      <c r="D12216" s="9">
        <v>8875320292</v>
      </c>
      <c r="E12216" s="9" t="e">
        <f>INDEX(#REF!:#REF!,MATCH($D12216,#REF!:#REF!,0),MATCH(#REF!,#REF!:#REF!,0))</f>
        <v>#REF!</v>
      </c>
      <c r="F12216" s="9" t="e">
        <f>INDEX(#REF!:#REF!,MATCH($D12216,#REF!:#REF!,0),MATCH(#REF!,#REF!:#REF!,0))</f>
        <v>#REF!</v>
      </c>
    </row>
    <row r="12217" spans="1:6" ht="16.5" x14ac:dyDescent="0.3">
      <c r="A12217" s="9" t="s">
        <v>10108</v>
      </c>
      <c r="B12217" s="9" t="s">
        <v>2718</v>
      </c>
      <c r="C12217" s="10">
        <v>49302</v>
      </c>
      <c r="D12217" s="9">
        <v>4306425231</v>
      </c>
      <c r="E12217" s="9" t="e">
        <f>INDEX(#REF!:#REF!,MATCH($D12217,#REF!:#REF!,0),MATCH(#REF!,#REF!:#REF!,0))</f>
        <v>#REF!</v>
      </c>
      <c r="F12217" s="9" t="e">
        <f>INDEX(#REF!:#REF!,MATCH($D12217,#REF!:#REF!,0),MATCH(#REF!,#REF!:#REF!,0))</f>
        <v>#REF!</v>
      </c>
    </row>
    <row r="12218" spans="1:6" ht="16.5" x14ac:dyDescent="0.3">
      <c r="A12218" s="9" t="s">
        <v>10107</v>
      </c>
      <c r="B12218" s="9" t="s">
        <v>2793</v>
      </c>
      <c r="C12218" s="10">
        <v>15049</v>
      </c>
      <c r="D12218" s="9">
        <v>1313434965</v>
      </c>
      <c r="E12218" s="9" t="e">
        <f>INDEX(#REF!:#REF!,MATCH($D12218,#REF!:#REF!,0),MATCH(#REF!,#REF!:#REF!,0))</f>
        <v>#REF!</v>
      </c>
      <c r="F12218" s="9" t="e">
        <f>INDEX(#REF!:#REF!,MATCH($D12218,#REF!:#REF!,0),MATCH(#REF!,#REF!:#REF!,0))</f>
        <v>#REF!</v>
      </c>
    </row>
    <row r="12219" spans="1:6" ht="16.5" x14ac:dyDescent="0.3">
      <c r="A12219" s="9" t="s">
        <v>10106</v>
      </c>
      <c r="B12219" s="9" t="s">
        <v>2336</v>
      </c>
      <c r="C12219" s="10">
        <v>24369</v>
      </c>
      <c r="D12219" s="9">
        <v>5358183647</v>
      </c>
      <c r="E12219" s="9" t="e">
        <f>INDEX(#REF!:#REF!,MATCH($D12219,#REF!:#REF!,0),MATCH(#REF!,#REF!:#REF!,0))</f>
        <v>#REF!</v>
      </c>
      <c r="F12219" s="9" t="e">
        <f>INDEX(#REF!:#REF!,MATCH($D12219,#REF!:#REF!,0),MATCH(#REF!,#REF!:#REF!,0))</f>
        <v>#REF!</v>
      </c>
    </row>
    <row r="12220" spans="1:6" ht="16.5" x14ac:dyDescent="0.3">
      <c r="A12220" s="9" t="s">
        <v>10105</v>
      </c>
      <c r="B12220" s="9" t="s">
        <v>1955</v>
      </c>
      <c r="C12220" s="10">
        <v>13339</v>
      </c>
      <c r="D12220" s="9">
        <v>8568859739</v>
      </c>
      <c r="E12220" s="9" t="e">
        <f>INDEX(#REF!:#REF!,MATCH($D12220,#REF!:#REF!,0),MATCH(#REF!,#REF!:#REF!,0))</f>
        <v>#REF!</v>
      </c>
      <c r="F12220" s="9" t="e">
        <f>INDEX(#REF!:#REF!,MATCH($D12220,#REF!:#REF!,0),MATCH(#REF!,#REF!:#REF!,0))</f>
        <v>#REF!</v>
      </c>
    </row>
    <row r="12221" spans="1:6" ht="16.5" x14ac:dyDescent="0.3">
      <c r="A12221" s="9" t="s">
        <v>10104</v>
      </c>
      <c r="B12221" s="9" t="s">
        <v>3098</v>
      </c>
      <c r="C12221" s="10">
        <v>42950</v>
      </c>
      <c r="D12221" s="9">
        <v>6378969205</v>
      </c>
      <c r="E12221" s="9" t="e">
        <f>INDEX(#REF!:#REF!,MATCH($D12221,#REF!:#REF!,0),MATCH(#REF!,#REF!:#REF!,0))</f>
        <v>#REF!</v>
      </c>
      <c r="F12221" s="9" t="e">
        <f>INDEX(#REF!:#REF!,MATCH($D12221,#REF!:#REF!,0),MATCH(#REF!,#REF!:#REF!,0))</f>
        <v>#REF!</v>
      </c>
    </row>
    <row r="12222" spans="1:6" ht="16.5" x14ac:dyDescent="0.3">
      <c r="A12222" s="9" t="s">
        <v>10103</v>
      </c>
      <c r="B12222" s="9" t="s">
        <v>2087</v>
      </c>
      <c r="C12222" s="10">
        <v>13821</v>
      </c>
      <c r="D12222" s="9">
        <v>2117567142</v>
      </c>
      <c r="E12222" s="9" t="e">
        <f>INDEX(#REF!:#REF!,MATCH($D12222,#REF!:#REF!,0),MATCH(#REF!,#REF!:#REF!,0))</f>
        <v>#REF!</v>
      </c>
      <c r="F12222" s="9" t="e">
        <f>INDEX(#REF!:#REF!,MATCH($D12222,#REF!:#REF!,0),MATCH(#REF!,#REF!:#REF!,0))</f>
        <v>#REF!</v>
      </c>
    </row>
    <row r="12223" spans="1:6" ht="16.5" x14ac:dyDescent="0.3">
      <c r="A12223" s="9" t="s">
        <v>10102</v>
      </c>
      <c r="B12223" s="9" t="s">
        <v>2945</v>
      </c>
      <c r="C12223" s="10">
        <v>56546</v>
      </c>
      <c r="D12223" s="9">
        <v>6854809452</v>
      </c>
      <c r="E12223" s="9" t="e">
        <f>INDEX(#REF!:#REF!,MATCH($D12223,#REF!:#REF!,0),MATCH(#REF!,#REF!:#REF!,0))</f>
        <v>#REF!</v>
      </c>
      <c r="F12223" s="9" t="e">
        <f>INDEX(#REF!:#REF!,MATCH($D12223,#REF!:#REF!,0),MATCH(#REF!,#REF!:#REF!,0))</f>
        <v>#REF!</v>
      </c>
    </row>
    <row r="12224" spans="1:6" ht="16.5" x14ac:dyDescent="0.3">
      <c r="A12224" s="9" t="s">
        <v>10101</v>
      </c>
      <c r="B12224" s="9" t="s">
        <v>2459</v>
      </c>
      <c r="C12224" s="10">
        <v>58905</v>
      </c>
      <c r="D12224" s="9">
        <v>8099854152</v>
      </c>
      <c r="E12224" s="9" t="e">
        <f>INDEX(#REF!:#REF!,MATCH($D12224,#REF!:#REF!,0),MATCH(#REF!,#REF!:#REF!,0))</f>
        <v>#REF!</v>
      </c>
      <c r="F12224" s="9" t="e">
        <f>INDEX(#REF!:#REF!,MATCH($D12224,#REF!:#REF!,0),MATCH(#REF!,#REF!:#REF!,0))</f>
        <v>#REF!</v>
      </c>
    </row>
    <row r="12225" spans="1:6" ht="16.5" x14ac:dyDescent="0.3">
      <c r="A12225" s="9" t="s">
        <v>10100</v>
      </c>
      <c r="B12225" s="9" t="s">
        <v>2867</v>
      </c>
      <c r="C12225" s="10">
        <v>47747</v>
      </c>
      <c r="D12225" s="9">
        <v>9597202352</v>
      </c>
      <c r="E12225" s="9" t="e">
        <f>INDEX(#REF!:#REF!,MATCH($D12225,#REF!:#REF!,0),MATCH(#REF!,#REF!:#REF!,0))</f>
        <v>#REF!</v>
      </c>
      <c r="F12225" s="9" t="e">
        <f>INDEX(#REF!:#REF!,MATCH($D12225,#REF!:#REF!,0),MATCH(#REF!,#REF!:#REF!,0))</f>
        <v>#REF!</v>
      </c>
    </row>
    <row r="12226" spans="1:6" ht="16.5" x14ac:dyDescent="0.3">
      <c r="A12226" s="9" t="s">
        <v>10099</v>
      </c>
      <c r="B12226" s="9" t="s">
        <v>2436</v>
      </c>
      <c r="C12226" s="10">
        <v>57480</v>
      </c>
      <c r="D12226" s="9">
        <v>2873915978</v>
      </c>
      <c r="E12226" s="9" t="e">
        <f>INDEX(#REF!:#REF!,MATCH($D12226,#REF!:#REF!,0),MATCH(#REF!,#REF!:#REF!,0))</f>
        <v>#REF!</v>
      </c>
      <c r="F12226" s="9" t="e">
        <f>INDEX(#REF!:#REF!,MATCH($D12226,#REF!:#REF!,0),MATCH(#REF!,#REF!:#REF!,0))</f>
        <v>#REF!</v>
      </c>
    </row>
    <row r="12227" spans="1:6" ht="16.5" x14ac:dyDescent="0.3">
      <c r="A12227" s="9" t="s">
        <v>10098</v>
      </c>
      <c r="B12227" s="9" t="s">
        <v>2212</v>
      </c>
      <c r="C12227" s="10">
        <v>13027</v>
      </c>
      <c r="D12227" s="9">
        <v>4691333258</v>
      </c>
      <c r="E12227" s="9" t="e">
        <f>INDEX(#REF!:#REF!,MATCH($D12227,#REF!:#REF!,0),MATCH(#REF!,#REF!:#REF!,0))</f>
        <v>#REF!</v>
      </c>
      <c r="F12227" s="9" t="e">
        <f>INDEX(#REF!:#REF!,MATCH($D12227,#REF!:#REF!,0),MATCH(#REF!,#REF!:#REF!,0))</f>
        <v>#REF!</v>
      </c>
    </row>
    <row r="12228" spans="1:6" ht="16.5" x14ac:dyDescent="0.3">
      <c r="A12228" s="9" t="s">
        <v>10097</v>
      </c>
      <c r="B12228" s="9" t="s">
        <v>3042</v>
      </c>
      <c r="C12228" s="10">
        <v>27152</v>
      </c>
      <c r="D12228" s="9">
        <v>4773306254</v>
      </c>
      <c r="E12228" s="9" t="e">
        <f>INDEX(#REF!:#REF!,MATCH($D12228,#REF!:#REF!,0),MATCH(#REF!,#REF!:#REF!,0))</f>
        <v>#REF!</v>
      </c>
      <c r="F12228" s="9" t="e">
        <f>INDEX(#REF!:#REF!,MATCH($D12228,#REF!:#REF!,0),MATCH(#REF!,#REF!:#REF!,0))</f>
        <v>#REF!</v>
      </c>
    </row>
    <row r="12229" spans="1:6" ht="16.5" x14ac:dyDescent="0.3">
      <c r="A12229" s="9" t="s">
        <v>10096</v>
      </c>
      <c r="B12229" s="9" t="s">
        <v>2185</v>
      </c>
      <c r="C12229" s="10">
        <v>43727</v>
      </c>
      <c r="D12229" s="9">
        <v>6819637888</v>
      </c>
      <c r="E12229" s="9" t="e">
        <f>INDEX(#REF!:#REF!,MATCH($D12229,#REF!:#REF!,0),MATCH(#REF!,#REF!:#REF!,0))</f>
        <v>#REF!</v>
      </c>
      <c r="F12229" s="9" t="e">
        <f>INDEX(#REF!:#REF!,MATCH($D12229,#REF!:#REF!,0),MATCH(#REF!,#REF!:#REF!,0))</f>
        <v>#REF!</v>
      </c>
    </row>
    <row r="12230" spans="1:6" ht="16.5" x14ac:dyDescent="0.3">
      <c r="A12230" s="9" t="s">
        <v>10095</v>
      </c>
      <c r="B12230" s="9" t="s">
        <v>2144</v>
      </c>
      <c r="C12230" s="10">
        <v>53613</v>
      </c>
      <c r="D12230" s="9">
        <v>9727426344</v>
      </c>
      <c r="E12230" s="9" t="e">
        <f>INDEX(#REF!:#REF!,MATCH($D12230,#REF!:#REF!,0),MATCH(#REF!,#REF!:#REF!,0))</f>
        <v>#REF!</v>
      </c>
      <c r="F12230" s="9" t="e">
        <f>INDEX(#REF!:#REF!,MATCH($D12230,#REF!:#REF!,0),MATCH(#REF!,#REF!:#REF!,0))</f>
        <v>#REF!</v>
      </c>
    </row>
    <row r="12231" spans="1:6" ht="16.5" x14ac:dyDescent="0.3">
      <c r="A12231" s="9" t="s">
        <v>10094</v>
      </c>
      <c r="B12231" s="9" t="s">
        <v>2833</v>
      </c>
      <c r="C12231" s="10">
        <v>20248</v>
      </c>
      <c r="D12231" s="9">
        <v>3932861779</v>
      </c>
      <c r="E12231" s="9" t="e">
        <f>INDEX(#REF!:#REF!,MATCH($D12231,#REF!:#REF!,0),MATCH(#REF!,#REF!:#REF!,0))</f>
        <v>#REF!</v>
      </c>
      <c r="F12231" s="9" t="e">
        <f>INDEX(#REF!:#REF!,MATCH($D12231,#REF!:#REF!,0),MATCH(#REF!,#REF!:#REF!,0))</f>
        <v>#REF!</v>
      </c>
    </row>
    <row r="12232" spans="1:6" ht="16.5" x14ac:dyDescent="0.3">
      <c r="A12232" s="9" t="s">
        <v>10093</v>
      </c>
      <c r="B12232" s="9" t="s">
        <v>2635</v>
      </c>
      <c r="C12232" s="10">
        <v>28368</v>
      </c>
      <c r="D12232" s="9">
        <v>2185059785</v>
      </c>
      <c r="E12232" s="9" t="e">
        <f>INDEX(#REF!:#REF!,MATCH($D12232,#REF!:#REF!,0),MATCH(#REF!,#REF!:#REF!,0))</f>
        <v>#REF!</v>
      </c>
      <c r="F12232" s="9" t="e">
        <f>INDEX(#REF!:#REF!,MATCH($D12232,#REF!:#REF!,0),MATCH(#REF!,#REF!:#REF!,0))</f>
        <v>#REF!</v>
      </c>
    </row>
    <row r="12233" spans="1:6" ht="16.5" x14ac:dyDescent="0.3">
      <c r="A12233" s="9" t="s">
        <v>10092</v>
      </c>
      <c r="B12233" s="9" t="s">
        <v>2373</v>
      </c>
      <c r="C12233" s="10">
        <v>54019</v>
      </c>
      <c r="D12233" s="9">
        <v>6313424239</v>
      </c>
      <c r="E12233" s="9" t="e">
        <f>INDEX(#REF!:#REF!,MATCH($D12233,#REF!:#REF!,0),MATCH(#REF!,#REF!:#REF!,0))</f>
        <v>#REF!</v>
      </c>
      <c r="F12233" s="9" t="e">
        <f>INDEX(#REF!:#REF!,MATCH($D12233,#REF!:#REF!,0),MATCH(#REF!,#REF!:#REF!,0))</f>
        <v>#REF!</v>
      </c>
    </row>
    <row r="12234" spans="1:6" ht="16.5" x14ac:dyDescent="0.3">
      <c r="A12234" s="9" t="s">
        <v>10091</v>
      </c>
      <c r="B12234" s="9" t="s">
        <v>2250</v>
      </c>
      <c r="C12234" s="10">
        <v>40957</v>
      </c>
      <c r="D12234" s="9">
        <v>2893065872</v>
      </c>
      <c r="E12234" s="9" t="e">
        <f>INDEX(#REF!:#REF!,MATCH($D12234,#REF!:#REF!,0),MATCH(#REF!,#REF!:#REF!,0))</f>
        <v>#REF!</v>
      </c>
      <c r="F12234" s="9" t="e">
        <f>INDEX(#REF!:#REF!,MATCH($D12234,#REF!:#REF!,0),MATCH(#REF!,#REF!:#REF!,0))</f>
        <v>#REF!</v>
      </c>
    </row>
    <row r="12235" spans="1:6" ht="16.5" x14ac:dyDescent="0.3">
      <c r="A12235" s="9" t="s">
        <v>10090</v>
      </c>
      <c r="B12235" s="9" t="s">
        <v>2171</v>
      </c>
      <c r="C12235" s="10">
        <v>26945</v>
      </c>
      <c r="D12235" s="9">
        <v>7373156215</v>
      </c>
      <c r="E12235" s="9" t="e">
        <f>INDEX(#REF!:#REF!,MATCH($D12235,#REF!:#REF!,0),MATCH(#REF!,#REF!:#REF!,0))</f>
        <v>#REF!</v>
      </c>
      <c r="F12235" s="9" t="e">
        <f>INDEX(#REF!:#REF!,MATCH($D12235,#REF!:#REF!,0),MATCH(#REF!,#REF!:#REF!,0))</f>
        <v>#REF!</v>
      </c>
    </row>
    <row r="12236" spans="1:6" ht="16.5" x14ac:dyDescent="0.3">
      <c r="A12236" s="9" t="s">
        <v>10089</v>
      </c>
      <c r="B12236" s="9" t="s">
        <v>2386</v>
      </c>
      <c r="C12236" s="10">
        <v>14163</v>
      </c>
      <c r="D12236" s="9">
        <v>6084639828</v>
      </c>
      <c r="E12236" s="9" t="e">
        <f>INDEX(#REF!:#REF!,MATCH($D12236,#REF!:#REF!,0),MATCH(#REF!,#REF!:#REF!,0))</f>
        <v>#REF!</v>
      </c>
      <c r="F12236" s="9" t="e">
        <f>INDEX(#REF!:#REF!,MATCH($D12236,#REF!:#REF!,0),MATCH(#REF!,#REF!:#REF!,0))</f>
        <v>#REF!</v>
      </c>
    </row>
    <row r="12237" spans="1:6" ht="16.5" x14ac:dyDescent="0.3">
      <c r="A12237" s="9" t="s">
        <v>10088</v>
      </c>
      <c r="B12237" s="9" t="s">
        <v>3049</v>
      </c>
      <c r="C12237" s="10">
        <v>17921</v>
      </c>
      <c r="D12237" s="9">
        <v>3569619966</v>
      </c>
      <c r="E12237" s="9" t="e">
        <f>INDEX(#REF!:#REF!,MATCH($D12237,#REF!:#REF!,0),MATCH(#REF!,#REF!:#REF!,0))</f>
        <v>#REF!</v>
      </c>
      <c r="F12237" s="9" t="e">
        <f>INDEX(#REF!:#REF!,MATCH($D12237,#REF!:#REF!,0),MATCH(#REF!,#REF!:#REF!,0))</f>
        <v>#REF!</v>
      </c>
    </row>
    <row r="12238" spans="1:6" ht="16.5" x14ac:dyDescent="0.3">
      <c r="A12238" s="9" t="s">
        <v>10087</v>
      </c>
      <c r="B12238" s="9" t="s">
        <v>2428</v>
      </c>
      <c r="C12238" s="10">
        <v>42618</v>
      </c>
      <c r="D12238" s="9">
        <v>4342145855</v>
      </c>
      <c r="E12238" s="9" t="e">
        <f>INDEX(#REF!:#REF!,MATCH($D12238,#REF!:#REF!,0),MATCH(#REF!,#REF!:#REF!,0))</f>
        <v>#REF!</v>
      </c>
      <c r="F12238" s="9" t="e">
        <f>INDEX(#REF!:#REF!,MATCH($D12238,#REF!:#REF!,0),MATCH(#REF!,#REF!:#REF!,0))</f>
        <v>#REF!</v>
      </c>
    </row>
    <row r="12239" spans="1:6" ht="16.5" x14ac:dyDescent="0.3">
      <c r="A12239" s="9" t="s">
        <v>10086</v>
      </c>
      <c r="B12239" s="9" t="s">
        <v>2136</v>
      </c>
      <c r="C12239" s="10">
        <v>57469</v>
      </c>
      <c r="D12239" s="9">
        <v>5588978080</v>
      </c>
      <c r="E12239" s="9" t="e">
        <f>INDEX(#REF!:#REF!,MATCH($D12239,#REF!:#REF!,0),MATCH(#REF!,#REF!:#REF!,0))</f>
        <v>#REF!</v>
      </c>
      <c r="F12239" s="9" t="e">
        <f>INDEX(#REF!:#REF!,MATCH($D12239,#REF!:#REF!,0),MATCH(#REF!,#REF!:#REF!,0))</f>
        <v>#REF!</v>
      </c>
    </row>
    <row r="12240" spans="1:6" ht="16.5" x14ac:dyDescent="0.3">
      <c r="A12240" s="9" t="s">
        <v>10085</v>
      </c>
      <c r="B12240" s="9" t="s">
        <v>2222</v>
      </c>
      <c r="C12240" s="10">
        <v>38539</v>
      </c>
      <c r="D12240" s="9">
        <v>228985188</v>
      </c>
      <c r="E12240" s="9" t="e">
        <f>INDEX(#REF!:#REF!,MATCH($D12240,#REF!:#REF!,0),MATCH(#REF!,#REF!:#REF!,0))</f>
        <v>#REF!</v>
      </c>
      <c r="F12240" s="9" t="e">
        <f>INDEX(#REF!:#REF!,MATCH($D12240,#REF!:#REF!,0),MATCH(#REF!,#REF!:#REF!,0))</f>
        <v>#REF!</v>
      </c>
    </row>
    <row r="12241" spans="1:6" ht="16.5" x14ac:dyDescent="0.3">
      <c r="A12241" s="9" t="s">
        <v>10084</v>
      </c>
      <c r="B12241" s="9" t="s">
        <v>2248</v>
      </c>
      <c r="C12241" s="10">
        <v>35284</v>
      </c>
      <c r="D12241" s="9">
        <v>797655034</v>
      </c>
      <c r="E12241" s="9" t="e">
        <f>INDEX(#REF!:#REF!,MATCH($D12241,#REF!:#REF!,0),MATCH(#REF!,#REF!:#REF!,0))</f>
        <v>#REF!</v>
      </c>
      <c r="F12241" s="9" t="e">
        <f>INDEX(#REF!:#REF!,MATCH($D12241,#REF!:#REF!,0),MATCH(#REF!,#REF!:#REF!,0))</f>
        <v>#REF!</v>
      </c>
    </row>
    <row r="12242" spans="1:6" ht="16.5" x14ac:dyDescent="0.3">
      <c r="A12242" s="9" t="s">
        <v>10083</v>
      </c>
      <c r="B12242" s="9" t="s">
        <v>2412</v>
      </c>
      <c r="C12242" s="10">
        <v>20131</v>
      </c>
      <c r="D12242" s="9">
        <v>7054972058</v>
      </c>
      <c r="E12242" s="9" t="e">
        <f>INDEX(#REF!:#REF!,MATCH($D12242,#REF!:#REF!,0),MATCH(#REF!,#REF!:#REF!,0))</f>
        <v>#REF!</v>
      </c>
      <c r="F12242" s="9" t="e">
        <f>INDEX(#REF!:#REF!,MATCH($D12242,#REF!:#REF!,0),MATCH(#REF!,#REF!:#REF!,0))</f>
        <v>#REF!</v>
      </c>
    </row>
    <row r="12243" spans="1:6" ht="16.5" x14ac:dyDescent="0.3">
      <c r="A12243" s="9" t="s">
        <v>10082</v>
      </c>
      <c r="B12243" s="9" t="s">
        <v>2310</v>
      </c>
      <c r="C12243" s="10">
        <v>47344</v>
      </c>
      <c r="D12243" s="9">
        <v>9684187432</v>
      </c>
      <c r="E12243" s="9" t="e">
        <f>INDEX(#REF!:#REF!,MATCH($D12243,#REF!:#REF!,0),MATCH(#REF!,#REF!:#REF!,0))</f>
        <v>#REF!</v>
      </c>
      <c r="F12243" s="9" t="e">
        <f>INDEX(#REF!:#REF!,MATCH($D12243,#REF!:#REF!,0),MATCH(#REF!,#REF!:#REF!,0))</f>
        <v>#REF!</v>
      </c>
    </row>
    <row r="12244" spans="1:6" ht="16.5" x14ac:dyDescent="0.3">
      <c r="A12244" s="9" t="s">
        <v>10081</v>
      </c>
      <c r="B12244" s="9" t="s">
        <v>2371</v>
      </c>
      <c r="C12244" s="10">
        <v>35890</v>
      </c>
      <c r="D12244" s="9">
        <v>2763158331</v>
      </c>
      <c r="E12244" s="9" t="e">
        <f>INDEX(#REF!:#REF!,MATCH($D12244,#REF!:#REF!,0),MATCH(#REF!,#REF!:#REF!,0))</f>
        <v>#REF!</v>
      </c>
      <c r="F12244" s="9" t="e">
        <f>INDEX(#REF!:#REF!,MATCH($D12244,#REF!:#REF!,0),MATCH(#REF!,#REF!:#REF!,0))</f>
        <v>#REF!</v>
      </c>
    </row>
    <row r="12245" spans="1:6" ht="16.5" x14ac:dyDescent="0.3">
      <c r="A12245" s="9" t="s">
        <v>10080</v>
      </c>
      <c r="B12245" s="9" t="s">
        <v>2727</v>
      </c>
      <c r="C12245" s="10">
        <v>41412</v>
      </c>
      <c r="D12245" s="9">
        <v>8501525324</v>
      </c>
      <c r="E12245" s="9" t="e">
        <f>INDEX(#REF!:#REF!,MATCH($D12245,#REF!:#REF!,0),MATCH(#REF!,#REF!:#REF!,0))</f>
        <v>#REF!</v>
      </c>
      <c r="F12245" s="9" t="e">
        <f>INDEX(#REF!:#REF!,MATCH($D12245,#REF!:#REF!,0),MATCH(#REF!,#REF!:#REF!,0))</f>
        <v>#REF!</v>
      </c>
    </row>
    <row r="12246" spans="1:6" ht="16.5" x14ac:dyDescent="0.3">
      <c r="A12246" s="9" t="s">
        <v>10079</v>
      </c>
      <c r="B12246" s="9" t="s">
        <v>2208</v>
      </c>
      <c r="C12246" s="10">
        <v>39665</v>
      </c>
      <c r="D12246" s="9">
        <v>5779075530</v>
      </c>
      <c r="E12246" s="9" t="e">
        <f>INDEX(#REF!:#REF!,MATCH($D12246,#REF!:#REF!,0),MATCH(#REF!,#REF!:#REF!,0))</f>
        <v>#REF!</v>
      </c>
      <c r="F12246" s="9" t="e">
        <f>INDEX(#REF!:#REF!,MATCH($D12246,#REF!:#REF!,0),MATCH(#REF!,#REF!:#REF!,0))</f>
        <v>#REF!</v>
      </c>
    </row>
    <row r="12247" spans="1:6" ht="16.5" x14ac:dyDescent="0.3">
      <c r="A12247" s="9" t="s">
        <v>10078</v>
      </c>
      <c r="B12247" s="9" t="s">
        <v>2256</v>
      </c>
      <c r="C12247" s="10">
        <v>32351</v>
      </c>
      <c r="D12247" s="9">
        <v>4235594176</v>
      </c>
      <c r="E12247" s="9" t="e">
        <f>INDEX(#REF!:#REF!,MATCH($D12247,#REF!:#REF!,0),MATCH(#REF!,#REF!:#REF!,0))</f>
        <v>#REF!</v>
      </c>
      <c r="F12247" s="9" t="e">
        <f>INDEX(#REF!:#REF!,MATCH($D12247,#REF!:#REF!,0),MATCH(#REF!,#REF!:#REF!,0))</f>
        <v>#REF!</v>
      </c>
    </row>
    <row r="12248" spans="1:6" ht="16.5" x14ac:dyDescent="0.3">
      <c r="A12248" s="9" t="s">
        <v>10077</v>
      </c>
      <c r="B12248" s="9" t="s">
        <v>2472</v>
      </c>
      <c r="C12248" s="10">
        <v>45209</v>
      </c>
      <c r="D12248" s="9">
        <v>6776868107</v>
      </c>
      <c r="E12248" s="9" t="e">
        <f>INDEX(#REF!:#REF!,MATCH($D12248,#REF!:#REF!,0),MATCH(#REF!,#REF!:#REF!,0))</f>
        <v>#REF!</v>
      </c>
      <c r="F12248" s="9" t="e">
        <f>INDEX(#REF!:#REF!,MATCH($D12248,#REF!:#REF!,0),MATCH(#REF!,#REF!:#REF!,0))</f>
        <v>#REF!</v>
      </c>
    </row>
    <row r="12249" spans="1:6" ht="16.5" x14ac:dyDescent="0.3">
      <c r="A12249" s="9" t="s">
        <v>10076</v>
      </c>
      <c r="B12249" s="9" t="s">
        <v>3255</v>
      </c>
      <c r="C12249" s="10">
        <v>54351</v>
      </c>
      <c r="D12249" s="9">
        <v>7625163059</v>
      </c>
      <c r="E12249" s="9" t="e">
        <f>INDEX(#REF!:#REF!,MATCH($D12249,#REF!:#REF!,0),MATCH(#REF!,#REF!:#REF!,0))</f>
        <v>#REF!</v>
      </c>
      <c r="F12249" s="9" t="e">
        <f>INDEX(#REF!:#REF!,MATCH($D12249,#REF!:#REF!,0),MATCH(#REF!,#REF!:#REF!,0))</f>
        <v>#REF!</v>
      </c>
    </row>
    <row r="12250" spans="1:6" ht="16.5" x14ac:dyDescent="0.3">
      <c r="A12250" s="9" t="s">
        <v>10075</v>
      </c>
      <c r="B12250" s="9" t="s">
        <v>2753</v>
      </c>
      <c r="C12250" s="10">
        <v>41588</v>
      </c>
      <c r="D12250" s="9">
        <v>8349606134</v>
      </c>
      <c r="E12250" s="9" t="e">
        <f>INDEX(#REF!:#REF!,MATCH($D12250,#REF!:#REF!,0),MATCH(#REF!,#REF!:#REF!,0))</f>
        <v>#REF!</v>
      </c>
      <c r="F12250" s="9" t="e">
        <f>INDEX(#REF!:#REF!,MATCH($D12250,#REF!:#REF!,0),MATCH(#REF!,#REF!:#REF!,0))</f>
        <v>#REF!</v>
      </c>
    </row>
    <row r="12251" spans="1:6" ht="16.5" x14ac:dyDescent="0.3">
      <c r="A12251" s="9" t="s">
        <v>10074</v>
      </c>
      <c r="B12251" s="9" t="s">
        <v>2982</v>
      </c>
      <c r="C12251" s="10">
        <v>45787</v>
      </c>
      <c r="D12251" s="9">
        <v>6915102108</v>
      </c>
      <c r="E12251" s="9" t="e">
        <f>INDEX(#REF!:#REF!,MATCH($D12251,#REF!:#REF!,0),MATCH(#REF!,#REF!:#REF!,0))</f>
        <v>#REF!</v>
      </c>
      <c r="F12251" s="9" t="e">
        <f>INDEX(#REF!:#REF!,MATCH($D12251,#REF!:#REF!,0),MATCH(#REF!,#REF!:#REF!,0))</f>
        <v>#REF!</v>
      </c>
    </row>
    <row r="12252" spans="1:6" ht="16.5" x14ac:dyDescent="0.3">
      <c r="A12252" s="9" t="s">
        <v>10073</v>
      </c>
      <c r="B12252" s="9" t="s">
        <v>2155</v>
      </c>
      <c r="C12252" s="10">
        <v>28641</v>
      </c>
      <c r="D12252" s="9">
        <v>7191906499</v>
      </c>
      <c r="E12252" s="9" t="e">
        <f>INDEX(#REF!:#REF!,MATCH($D12252,#REF!:#REF!,0),MATCH(#REF!,#REF!:#REF!,0))</f>
        <v>#REF!</v>
      </c>
      <c r="F12252" s="9" t="e">
        <f>INDEX(#REF!:#REF!,MATCH($D12252,#REF!:#REF!,0),MATCH(#REF!,#REF!:#REF!,0))</f>
        <v>#REF!</v>
      </c>
    </row>
    <row r="12253" spans="1:6" ht="16.5" x14ac:dyDescent="0.3">
      <c r="A12253" s="9" t="s">
        <v>10072</v>
      </c>
      <c r="B12253" s="9" t="s">
        <v>3506</v>
      </c>
      <c r="C12253" s="10">
        <v>15962</v>
      </c>
      <c r="D12253" s="9">
        <v>2294342399</v>
      </c>
      <c r="E12253" s="9" t="e">
        <f>INDEX(#REF!:#REF!,MATCH($D12253,#REF!:#REF!,0),MATCH(#REF!,#REF!:#REF!,0))</f>
        <v>#REF!</v>
      </c>
      <c r="F12253" s="9" t="e">
        <f>INDEX(#REF!:#REF!,MATCH($D12253,#REF!:#REF!,0),MATCH(#REF!,#REF!:#REF!,0))</f>
        <v>#REF!</v>
      </c>
    </row>
    <row r="12254" spans="1:6" ht="16.5" x14ac:dyDescent="0.3">
      <c r="A12254" s="9" t="s">
        <v>10071</v>
      </c>
      <c r="B12254" s="9" t="s">
        <v>3841</v>
      </c>
      <c r="C12254" s="10">
        <v>26037</v>
      </c>
      <c r="D12254" s="9">
        <v>3935718624</v>
      </c>
      <c r="E12254" s="9" t="e">
        <f>INDEX(#REF!:#REF!,MATCH($D12254,#REF!:#REF!,0),MATCH(#REF!,#REF!:#REF!,0))</f>
        <v>#REF!</v>
      </c>
      <c r="F12254" s="9" t="e">
        <f>INDEX(#REF!:#REF!,MATCH($D12254,#REF!:#REF!,0),MATCH(#REF!,#REF!:#REF!,0))</f>
        <v>#REF!</v>
      </c>
    </row>
    <row r="12255" spans="1:6" ht="16.5" x14ac:dyDescent="0.3">
      <c r="A12255" s="9" t="s">
        <v>10070</v>
      </c>
      <c r="B12255" s="9" t="s">
        <v>2820</v>
      </c>
      <c r="C12255" s="10">
        <v>54911</v>
      </c>
      <c r="D12255" s="9">
        <v>7794042674</v>
      </c>
      <c r="E12255" s="9" t="e">
        <f>INDEX(#REF!:#REF!,MATCH($D12255,#REF!:#REF!,0),MATCH(#REF!,#REF!:#REF!,0))</f>
        <v>#REF!</v>
      </c>
      <c r="F12255" s="9" t="e">
        <f>INDEX(#REF!:#REF!,MATCH($D12255,#REF!:#REF!,0),MATCH(#REF!,#REF!:#REF!,0))</f>
        <v>#REF!</v>
      </c>
    </row>
    <row r="12256" spans="1:6" ht="16.5" x14ac:dyDescent="0.3">
      <c r="A12256" s="9" t="s">
        <v>10069</v>
      </c>
      <c r="B12256" s="9" t="s">
        <v>3071</v>
      </c>
      <c r="C12256" s="10">
        <v>15357</v>
      </c>
      <c r="D12256" s="9">
        <v>7011563598</v>
      </c>
      <c r="E12256" s="9" t="e">
        <f>INDEX(#REF!:#REF!,MATCH($D12256,#REF!:#REF!,0),MATCH(#REF!,#REF!:#REF!,0))</f>
        <v>#REF!</v>
      </c>
      <c r="F12256" s="9" t="e">
        <f>INDEX(#REF!:#REF!,MATCH($D12256,#REF!:#REF!,0),MATCH(#REF!,#REF!:#REF!,0))</f>
        <v>#REF!</v>
      </c>
    </row>
    <row r="12257" spans="1:6" ht="16.5" x14ac:dyDescent="0.3">
      <c r="A12257" s="9" t="s">
        <v>10068</v>
      </c>
      <c r="B12257" s="9" t="s">
        <v>4046</v>
      </c>
      <c r="C12257" s="10">
        <v>45622</v>
      </c>
      <c r="D12257" s="9">
        <v>2908560011</v>
      </c>
      <c r="E12257" s="9" t="e">
        <f>INDEX(#REF!:#REF!,MATCH($D12257,#REF!:#REF!,0),MATCH(#REF!,#REF!:#REF!,0))</f>
        <v>#REF!</v>
      </c>
      <c r="F12257" s="9" t="e">
        <f>INDEX(#REF!:#REF!,MATCH($D12257,#REF!:#REF!,0),MATCH(#REF!,#REF!:#REF!,0))</f>
        <v>#REF!</v>
      </c>
    </row>
    <row r="12258" spans="1:6" ht="16.5" x14ac:dyDescent="0.3">
      <c r="A12258" s="9" t="s">
        <v>10067</v>
      </c>
      <c r="B12258" s="9" t="s">
        <v>1997</v>
      </c>
      <c r="C12258" s="10">
        <v>10036</v>
      </c>
      <c r="D12258" s="9">
        <v>1953937357</v>
      </c>
      <c r="E12258" s="9" t="e">
        <f>INDEX(#REF!:#REF!,MATCH($D12258,#REF!:#REF!,0),MATCH(#REF!,#REF!:#REF!,0))</f>
        <v>#REF!</v>
      </c>
      <c r="F12258" s="9" t="e">
        <f>INDEX(#REF!:#REF!,MATCH($D12258,#REF!:#REF!,0),MATCH(#REF!,#REF!:#REF!,0))</f>
        <v>#REF!</v>
      </c>
    </row>
    <row r="12259" spans="1:6" ht="16.5" x14ac:dyDescent="0.3">
      <c r="A12259" s="9" t="s">
        <v>10066</v>
      </c>
      <c r="B12259" s="9" t="s">
        <v>2658</v>
      </c>
      <c r="C12259" s="10">
        <v>27442</v>
      </c>
      <c r="D12259" s="9">
        <v>1502791994</v>
      </c>
      <c r="E12259" s="9" t="e">
        <f>INDEX(#REF!:#REF!,MATCH($D12259,#REF!:#REF!,0),MATCH(#REF!,#REF!:#REF!,0))</f>
        <v>#REF!</v>
      </c>
      <c r="F12259" s="9" t="e">
        <f>INDEX(#REF!:#REF!,MATCH($D12259,#REF!:#REF!,0),MATCH(#REF!,#REF!:#REF!,0))</f>
        <v>#REF!</v>
      </c>
    </row>
    <row r="12260" spans="1:6" ht="16.5" x14ac:dyDescent="0.3">
      <c r="A12260" s="9" t="s">
        <v>10065</v>
      </c>
      <c r="B12260" s="9" t="s">
        <v>2939</v>
      </c>
      <c r="C12260" s="10">
        <v>11326</v>
      </c>
      <c r="D12260" s="9">
        <v>7453397081</v>
      </c>
      <c r="E12260" s="9" t="e">
        <f>INDEX(#REF!:#REF!,MATCH($D12260,#REF!:#REF!,0),MATCH(#REF!,#REF!:#REF!,0))</f>
        <v>#REF!</v>
      </c>
      <c r="F12260" s="9" t="e">
        <f>INDEX(#REF!:#REF!,MATCH($D12260,#REF!:#REF!,0),MATCH(#REF!,#REF!:#REF!,0))</f>
        <v>#REF!</v>
      </c>
    </row>
    <row r="12261" spans="1:6" ht="16.5" x14ac:dyDescent="0.3">
      <c r="A12261" s="9" t="s">
        <v>10064</v>
      </c>
      <c r="B12261" s="9" t="s">
        <v>2117</v>
      </c>
      <c r="C12261" s="10">
        <v>47574</v>
      </c>
      <c r="D12261" s="9">
        <v>4773306254</v>
      </c>
      <c r="E12261" s="9" t="e">
        <f>INDEX(#REF!:#REF!,MATCH($D12261,#REF!:#REF!,0),MATCH(#REF!,#REF!:#REF!,0))</f>
        <v>#REF!</v>
      </c>
      <c r="F12261" s="9" t="e">
        <f>INDEX(#REF!:#REF!,MATCH($D12261,#REF!:#REF!,0),MATCH(#REF!,#REF!:#REF!,0))</f>
        <v>#REF!</v>
      </c>
    </row>
    <row r="12262" spans="1:6" ht="16.5" x14ac:dyDescent="0.3">
      <c r="A12262" s="9" t="s">
        <v>10063</v>
      </c>
      <c r="B12262" s="9" t="s">
        <v>2368</v>
      </c>
      <c r="C12262" s="10">
        <v>13187</v>
      </c>
      <c r="D12262" s="9">
        <v>6733929554</v>
      </c>
      <c r="E12262" s="9" t="e">
        <f>INDEX(#REF!:#REF!,MATCH($D12262,#REF!:#REF!,0),MATCH(#REF!,#REF!:#REF!,0))</f>
        <v>#REF!</v>
      </c>
      <c r="F12262" s="9" t="e">
        <f>INDEX(#REF!:#REF!,MATCH($D12262,#REF!:#REF!,0),MATCH(#REF!,#REF!:#REF!,0))</f>
        <v>#REF!</v>
      </c>
    </row>
    <row r="12263" spans="1:6" ht="16.5" x14ac:dyDescent="0.3">
      <c r="A12263" s="9" t="s">
        <v>10062</v>
      </c>
      <c r="B12263" s="9" t="s">
        <v>1961</v>
      </c>
      <c r="C12263" s="10">
        <v>13942</v>
      </c>
      <c r="D12263" s="9">
        <v>8034345962</v>
      </c>
      <c r="E12263" s="9" t="e">
        <f>INDEX(#REF!:#REF!,MATCH($D12263,#REF!:#REF!,0),MATCH(#REF!,#REF!:#REF!,0))</f>
        <v>#REF!</v>
      </c>
      <c r="F12263" s="9" t="e">
        <f>INDEX(#REF!:#REF!,MATCH($D12263,#REF!:#REF!,0),MATCH(#REF!,#REF!:#REF!,0))</f>
        <v>#REF!</v>
      </c>
    </row>
    <row r="12264" spans="1:6" ht="16.5" x14ac:dyDescent="0.3">
      <c r="A12264" s="9" t="s">
        <v>10061</v>
      </c>
      <c r="B12264" s="9" t="s">
        <v>2476</v>
      </c>
      <c r="C12264" s="10">
        <v>50138</v>
      </c>
      <c r="D12264" s="9">
        <v>4236713853</v>
      </c>
      <c r="E12264" s="9" t="e">
        <f>INDEX(#REF!:#REF!,MATCH($D12264,#REF!:#REF!,0),MATCH(#REF!,#REF!:#REF!,0))</f>
        <v>#REF!</v>
      </c>
      <c r="F12264" s="9" t="e">
        <f>INDEX(#REF!:#REF!,MATCH($D12264,#REF!:#REF!,0),MATCH(#REF!,#REF!:#REF!,0))</f>
        <v>#REF!</v>
      </c>
    </row>
    <row r="12265" spans="1:6" ht="16.5" x14ac:dyDescent="0.3">
      <c r="A12265" s="9" t="s">
        <v>10060</v>
      </c>
      <c r="B12265" s="9" t="s">
        <v>2025</v>
      </c>
      <c r="C12265" s="10">
        <v>58996</v>
      </c>
      <c r="D12265" s="9">
        <v>5511711233</v>
      </c>
      <c r="E12265" s="9" t="e">
        <f>INDEX(#REF!:#REF!,MATCH($D12265,#REF!:#REF!,0),MATCH(#REF!,#REF!:#REF!,0))</f>
        <v>#REF!</v>
      </c>
      <c r="F12265" s="9" t="e">
        <f>INDEX(#REF!:#REF!,MATCH($D12265,#REF!:#REF!,0),MATCH(#REF!,#REF!:#REF!,0))</f>
        <v>#REF!</v>
      </c>
    </row>
    <row r="12266" spans="1:6" ht="16.5" x14ac:dyDescent="0.3">
      <c r="A12266" s="9" t="s">
        <v>10059</v>
      </c>
      <c r="B12266" s="9" t="s">
        <v>2424</v>
      </c>
      <c r="C12266" s="10">
        <v>25987</v>
      </c>
      <c r="D12266" s="9">
        <v>2138131904</v>
      </c>
      <c r="E12266" s="9" t="e">
        <f>INDEX(#REF!:#REF!,MATCH($D12266,#REF!:#REF!,0),MATCH(#REF!,#REF!:#REF!,0))</f>
        <v>#REF!</v>
      </c>
      <c r="F12266" s="9" t="e">
        <f>INDEX(#REF!:#REF!,MATCH($D12266,#REF!:#REF!,0),MATCH(#REF!,#REF!:#REF!,0))</f>
        <v>#REF!</v>
      </c>
    </row>
    <row r="12267" spans="1:6" ht="16.5" x14ac:dyDescent="0.3">
      <c r="A12267" s="9" t="s">
        <v>10058</v>
      </c>
      <c r="B12267" s="9" t="s">
        <v>3841</v>
      </c>
      <c r="C12267" s="10">
        <v>57118</v>
      </c>
      <c r="D12267" s="9">
        <v>8644362151</v>
      </c>
      <c r="E12267" s="9" t="e">
        <f>INDEX(#REF!:#REF!,MATCH($D12267,#REF!:#REF!,0),MATCH(#REF!,#REF!:#REF!,0))</f>
        <v>#REF!</v>
      </c>
      <c r="F12267" s="9" t="e">
        <f>INDEX(#REF!:#REF!,MATCH($D12267,#REF!:#REF!,0),MATCH(#REF!,#REF!:#REF!,0))</f>
        <v>#REF!</v>
      </c>
    </row>
    <row r="12268" spans="1:6" ht="16.5" x14ac:dyDescent="0.3">
      <c r="A12268" s="9" t="s">
        <v>10057</v>
      </c>
      <c r="B12268" s="9" t="s">
        <v>2704</v>
      </c>
      <c r="C12268" s="10">
        <v>43105</v>
      </c>
      <c r="D12268" s="9">
        <v>7304628987</v>
      </c>
      <c r="E12268" s="9" t="e">
        <f>INDEX(#REF!:#REF!,MATCH($D12268,#REF!:#REF!,0),MATCH(#REF!,#REF!:#REF!,0))</f>
        <v>#REF!</v>
      </c>
      <c r="F12268" s="9" t="e">
        <f>INDEX(#REF!:#REF!,MATCH($D12268,#REF!:#REF!,0),MATCH(#REF!,#REF!:#REF!,0))</f>
        <v>#REF!</v>
      </c>
    </row>
    <row r="12269" spans="1:6" ht="16.5" x14ac:dyDescent="0.3">
      <c r="A12269" s="9" t="s">
        <v>10056</v>
      </c>
      <c r="B12269" s="9" t="s">
        <v>2815</v>
      </c>
      <c r="C12269" s="10">
        <v>58391</v>
      </c>
      <c r="D12269" s="9">
        <v>8850022085</v>
      </c>
      <c r="E12269" s="9" t="e">
        <f>INDEX(#REF!:#REF!,MATCH($D12269,#REF!:#REF!,0),MATCH(#REF!,#REF!:#REF!,0))</f>
        <v>#REF!</v>
      </c>
      <c r="F12269" s="9" t="e">
        <f>INDEX(#REF!:#REF!,MATCH($D12269,#REF!:#REF!,0),MATCH(#REF!,#REF!:#REF!,0))</f>
        <v>#REF!</v>
      </c>
    </row>
    <row r="12270" spans="1:6" ht="16.5" x14ac:dyDescent="0.3">
      <c r="A12270" s="9" t="s">
        <v>10055</v>
      </c>
      <c r="B12270" s="9" t="s">
        <v>2061</v>
      </c>
      <c r="C12270" s="10">
        <v>29825</v>
      </c>
      <c r="D12270" s="9">
        <v>1155371844</v>
      </c>
      <c r="E12270" s="9" t="e">
        <f>INDEX(#REF!:#REF!,MATCH($D12270,#REF!:#REF!,0),MATCH(#REF!,#REF!:#REF!,0))</f>
        <v>#REF!</v>
      </c>
      <c r="F12270" s="9" t="e">
        <f>INDEX(#REF!:#REF!,MATCH($D12270,#REF!:#REF!,0),MATCH(#REF!,#REF!:#REF!,0))</f>
        <v>#REF!</v>
      </c>
    </row>
    <row r="12271" spans="1:6" ht="16.5" x14ac:dyDescent="0.3">
      <c r="A12271" s="9" t="s">
        <v>10054</v>
      </c>
      <c r="B12271" s="9" t="s">
        <v>2947</v>
      </c>
      <c r="C12271" s="10">
        <v>49461</v>
      </c>
      <c r="D12271" s="9">
        <v>2353272215</v>
      </c>
      <c r="E12271" s="9" t="e">
        <f>INDEX(#REF!:#REF!,MATCH($D12271,#REF!:#REF!,0),MATCH(#REF!,#REF!:#REF!,0))</f>
        <v>#REF!</v>
      </c>
      <c r="F12271" s="9" t="e">
        <f>INDEX(#REF!:#REF!,MATCH($D12271,#REF!:#REF!,0),MATCH(#REF!,#REF!:#REF!,0))</f>
        <v>#REF!</v>
      </c>
    </row>
    <row r="12272" spans="1:6" ht="16.5" x14ac:dyDescent="0.3">
      <c r="A12272" s="9" t="s">
        <v>10053</v>
      </c>
      <c r="B12272" s="9" t="s">
        <v>2381</v>
      </c>
      <c r="C12272" s="10">
        <v>11967</v>
      </c>
      <c r="D12272" s="9">
        <v>4306425231</v>
      </c>
      <c r="E12272" s="9" t="e">
        <f>INDEX(#REF!:#REF!,MATCH($D12272,#REF!:#REF!,0),MATCH(#REF!,#REF!:#REF!,0))</f>
        <v>#REF!</v>
      </c>
      <c r="F12272" s="9" t="e">
        <f>INDEX(#REF!:#REF!,MATCH($D12272,#REF!:#REF!,0),MATCH(#REF!,#REF!:#REF!,0))</f>
        <v>#REF!</v>
      </c>
    </row>
    <row r="12273" spans="1:6" ht="16.5" x14ac:dyDescent="0.3">
      <c r="A12273" s="9" t="s">
        <v>10052</v>
      </c>
      <c r="B12273" s="9" t="s">
        <v>2087</v>
      </c>
      <c r="C12273" s="10">
        <v>23478</v>
      </c>
      <c r="D12273" s="9">
        <v>9726873223</v>
      </c>
      <c r="E12273" s="9" t="e">
        <f>INDEX(#REF!:#REF!,MATCH($D12273,#REF!:#REF!,0),MATCH(#REF!,#REF!:#REF!,0))</f>
        <v>#REF!</v>
      </c>
      <c r="F12273" s="9" t="e">
        <f>INDEX(#REF!:#REF!,MATCH($D12273,#REF!:#REF!,0),MATCH(#REF!,#REF!:#REF!,0))</f>
        <v>#REF!</v>
      </c>
    </row>
    <row r="12274" spans="1:6" ht="16.5" x14ac:dyDescent="0.3">
      <c r="A12274" s="9" t="s">
        <v>10051</v>
      </c>
      <c r="B12274" s="9" t="s">
        <v>2974</v>
      </c>
      <c r="C12274" s="10">
        <v>44531</v>
      </c>
      <c r="D12274" s="9">
        <v>4502817627</v>
      </c>
      <c r="E12274" s="9" t="e">
        <f>INDEX(#REF!:#REF!,MATCH($D12274,#REF!:#REF!,0),MATCH(#REF!,#REF!:#REF!,0))</f>
        <v>#REF!</v>
      </c>
      <c r="F12274" s="9" t="e">
        <f>INDEX(#REF!:#REF!,MATCH($D12274,#REF!:#REF!,0),MATCH(#REF!,#REF!:#REF!,0))</f>
        <v>#REF!</v>
      </c>
    </row>
    <row r="12275" spans="1:6" ht="16.5" x14ac:dyDescent="0.3">
      <c r="A12275" s="9" t="s">
        <v>10050</v>
      </c>
      <c r="B12275" s="9" t="s">
        <v>2011</v>
      </c>
      <c r="C12275" s="10">
        <v>46011</v>
      </c>
      <c r="D12275" s="9">
        <v>1419116835</v>
      </c>
      <c r="E12275" s="9" t="e">
        <f>INDEX(#REF!:#REF!,MATCH($D12275,#REF!:#REF!,0),MATCH(#REF!,#REF!:#REF!,0))</f>
        <v>#REF!</v>
      </c>
      <c r="F12275" s="9" t="e">
        <f>INDEX(#REF!:#REF!,MATCH($D12275,#REF!:#REF!,0),MATCH(#REF!,#REF!:#REF!,0))</f>
        <v>#REF!</v>
      </c>
    </row>
    <row r="12276" spans="1:6" ht="16.5" x14ac:dyDescent="0.3">
      <c r="A12276" s="9" t="s">
        <v>10049</v>
      </c>
      <c r="B12276" s="9" t="s">
        <v>2077</v>
      </c>
      <c r="C12276" s="10">
        <v>33572</v>
      </c>
      <c r="D12276" s="9">
        <v>1743464649</v>
      </c>
      <c r="E12276" s="9" t="e">
        <f>INDEX(#REF!:#REF!,MATCH($D12276,#REF!:#REF!,0),MATCH(#REF!,#REF!:#REF!,0))</f>
        <v>#REF!</v>
      </c>
      <c r="F12276" s="9" t="e">
        <f>INDEX(#REF!:#REF!,MATCH($D12276,#REF!:#REF!,0),MATCH(#REF!,#REF!:#REF!,0))</f>
        <v>#REF!</v>
      </c>
    </row>
    <row r="12277" spans="1:6" ht="16.5" x14ac:dyDescent="0.3">
      <c r="A12277" s="9" t="s">
        <v>10048</v>
      </c>
      <c r="B12277" s="9" t="s">
        <v>2123</v>
      </c>
      <c r="C12277" s="10">
        <v>17170</v>
      </c>
      <c r="D12277" s="9">
        <v>9057758911</v>
      </c>
      <c r="E12277" s="9" t="e">
        <f>INDEX(#REF!:#REF!,MATCH($D12277,#REF!:#REF!,0),MATCH(#REF!,#REF!:#REF!,0))</f>
        <v>#REF!</v>
      </c>
      <c r="F12277" s="9" t="e">
        <f>INDEX(#REF!:#REF!,MATCH($D12277,#REF!:#REF!,0),MATCH(#REF!,#REF!:#REF!,0))</f>
        <v>#REF!</v>
      </c>
    </row>
    <row r="12278" spans="1:6" ht="16.5" x14ac:dyDescent="0.3">
      <c r="A12278" s="9" t="s">
        <v>10047</v>
      </c>
      <c r="B12278" s="9" t="s">
        <v>2017</v>
      </c>
      <c r="C12278" s="10">
        <v>38178</v>
      </c>
      <c r="D12278" s="9">
        <v>7338728615</v>
      </c>
      <c r="E12278" s="9" t="e">
        <f>INDEX(#REF!:#REF!,MATCH($D12278,#REF!:#REF!,0),MATCH(#REF!,#REF!:#REF!,0))</f>
        <v>#REF!</v>
      </c>
      <c r="F12278" s="9" t="e">
        <f>INDEX(#REF!:#REF!,MATCH($D12278,#REF!:#REF!,0),MATCH(#REF!,#REF!:#REF!,0))</f>
        <v>#REF!</v>
      </c>
    </row>
    <row r="12279" spans="1:6" ht="16.5" x14ac:dyDescent="0.3">
      <c r="A12279" s="9" t="s">
        <v>10046</v>
      </c>
      <c r="B12279" s="9" t="s">
        <v>2564</v>
      </c>
      <c r="C12279" s="10">
        <v>13076</v>
      </c>
      <c r="D12279" s="9">
        <v>8044612831</v>
      </c>
      <c r="E12279" s="9" t="e">
        <f>INDEX(#REF!:#REF!,MATCH($D12279,#REF!:#REF!,0),MATCH(#REF!,#REF!:#REF!,0))</f>
        <v>#REF!</v>
      </c>
      <c r="F12279" s="9" t="e">
        <f>INDEX(#REF!:#REF!,MATCH($D12279,#REF!:#REF!,0),MATCH(#REF!,#REF!:#REF!,0))</f>
        <v>#REF!</v>
      </c>
    </row>
    <row r="12280" spans="1:6" ht="16.5" x14ac:dyDescent="0.3">
      <c r="A12280" s="9" t="s">
        <v>10045</v>
      </c>
      <c r="B12280" s="9" t="s">
        <v>2009</v>
      </c>
      <c r="C12280" s="10">
        <v>59124</v>
      </c>
      <c r="D12280" s="9">
        <v>1009146149</v>
      </c>
      <c r="E12280" s="9" t="e">
        <f>INDEX(#REF!:#REF!,MATCH($D12280,#REF!:#REF!,0),MATCH(#REF!,#REF!:#REF!,0))</f>
        <v>#REF!</v>
      </c>
      <c r="F12280" s="9" t="e">
        <f>INDEX(#REF!:#REF!,MATCH($D12280,#REF!:#REF!,0),MATCH(#REF!,#REF!:#REF!,0))</f>
        <v>#REF!</v>
      </c>
    </row>
    <row r="12281" spans="1:6" ht="16.5" x14ac:dyDescent="0.3">
      <c r="A12281" s="9" t="s">
        <v>10044</v>
      </c>
      <c r="B12281" s="9" t="s">
        <v>3388</v>
      </c>
      <c r="C12281" s="10">
        <v>38831</v>
      </c>
      <c r="D12281" s="9">
        <v>8115985503</v>
      </c>
      <c r="E12281" s="9" t="e">
        <f>INDEX(#REF!:#REF!,MATCH($D12281,#REF!:#REF!,0),MATCH(#REF!,#REF!:#REF!,0))</f>
        <v>#REF!</v>
      </c>
      <c r="F12281" s="9" t="e">
        <f>INDEX(#REF!:#REF!,MATCH($D12281,#REF!:#REF!,0),MATCH(#REF!,#REF!:#REF!,0))</f>
        <v>#REF!</v>
      </c>
    </row>
    <row r="12282" spans="1:6" ht="16.5" x14ac:dyDescent="0.3">
      <c r="A12282" s="9" t="s">
        <v>10043</v>
      </c>
      <c r="B12282" s="9" t="s">
        <v>2061</v>
      </c>
      <c r="C12282" s="10">
        <v>50822</v>
      </c>
      <c r="D12282" s="9">
        <v>9621331862</v>
      </c>
      <c r="E12282" s="9" t="e">
        <f>INDEX(#REF!:#REF!,MATCH($D12282,#REF!:#REF!,0),MATCH(#REF!,#REF!:#REF!,0))</f>
        <v>#REF!</v>
      </c>
      <c r="F12282" s="9" t="e">
        <f>INDEX(#REF!:#REF!,MATCH($D12282,#REF!:#REF!,0),MATCH(#REF!,#REF!:#REF!,0))</f>
        <v>#REF!</v>
      </c>
    </row>
    <row r="12283" spans="1:6" ht="16.5" x14ac:dyDescent="0.3">
      <c r="A12283" s="9" t="s">
        <v>10042</v>
      </c>
      <c r="B12283" s="9" t="s">
        <v>2389</v>
      </c>
      <c r="C12283" s="10">
        <v>46142</v>
      </c>
      <c r="D12283" s="9">
        <v>7402856011</v>
      </c>
      <c r="E12283" s="9" t="e">
        <f>INDEX(#REF!:#REF!,MATCH($D12283,#REF!:#REF!,0),MATCH(#REF!,#REF!:#REF!,0))</f>
        <v>#REF!</v>
      </c>
      <c r="F12283" s="9" t="e">
        <f>INDEX(#REF!:#REF!,MATCH($D12283,#REF!:#REF!,0),MATCH(#REF!,#REF!:#REF!,0))</f>
        <v>#REF!</v>
      </c>
    </row>
    <row r="12284" spans="1:6" ht="16.5" x14ac:dyDescent="0.3">
      <c r="A12284" s="9" t="s">
        <v>10041</v>
      </c>
      <c r="B12284" s="9" t="s">
        <v>2633</v>
      </c>
      <c r="C12284" s="10">
        <v>49156</v>
      </c>
      <c r="D12284" s="9">
        <v>4795089876</v>
      </c>
      <c r="E12284" s="9" t="e">
        <f>INDEX(#REF!:#REF!,MATCH($D12284,#REF!:#REF!,0),MATCH(#REF!,#REF!:#REF!,0))</f>
        <v>#REF!</v>
      </c>
      <c r="F12284" s="9" t="e">
        <f>INDEX(#REF!:#REF!,MATCH($D12284,#REF!:#REF!,0),MATCH(#REF!,#REF!:#REF!,0))</f>
        <v>#REF!</v>
      </c>
    </row>
    <row r="12285" spans="1:6" ht="16.5" x14ac:dyDescent="0.3">
      <c r="A12285" s="9" t="s">
        <v>10040</v>
      </c>
      <c r="B12285" s="9" t="s">
        <v>2092</v>
      </c>
      <c r="C12285" s="10">
        <v>43540</v>
      </c>
      <c r="D12285" s="9">
        <v>2209340063</v>
      </c>
      <c r="E12285" s="9" t="e">
        <f>INDEX(#REF!:#REF!,MATCH($D12285,#REF!:#REF!,0),MATCH(#REF!,#REF!:#REF!,0))</f>
        <v>#REF!</v>
      </c>
      <c r="F12285" s="9" t="e">
        <f>INDEX(#REF!:#REF!,MATCH($D12285,#REF!:#REF!,0),MATCH(#REF!,#REF!:#REF!,0))</f>
        <v>#REF!</v>
      </c>
    </row>
    <row r="12286" spans="1:6" ht="16.5" x14ac:dyDescent="0.3">
      <c r="A12286" s="9" t="s">
        <v>10039</v>
      </c>
      <c r="B12286" s="9" t="s">
        <v>3098</v>
      </c>
      <c r="C12286" s="10">
        <v>49044</v>
      </c>
      <c r="D12286" s="9">
        <v>1839046880</v>
      </c>
      <c r="E12286" s="9" t="e">
        <f>INDEX(#REF!:#REF!,MATCH($D12286,#REF!:#REF!,0),MATCH(#REF!,#REF!:#REF!,0))</f>
        <v>#REF!</v>
      </c>
      <c r="F12286" s="9" t="e">
        <f>INDEX(#REF!:#REF!,MATCH($D12286,#REF!:#REF!,0),MATCH(#REF!,#REF!:#REF!,0))</f>
        <v>#REF!</v>
      </c>
    </row>
    <row r="12287" spans="1:6" ht="16.5" x14ac:dyDescent="0.3">
      <c r="A12287" s="9" t="s">
        <v>10038</v>
      </c>
      <c r="B12287" s="9" t="s">
        <v>2090</v>
      </c>
      <c r="C12287" s="10">
        <v>54991</v>
      </c>
      <c r="D12287" s="9">
        <v>7440017404</v>
      </c>
      <c r="E12287" s="9" t="e">
        <f>INDEX(#REF!:#REF!,MATCH($D12287,#REF!:#REF!,0),MATCH(#REF!,#REF!:#REF!,0))</f>
        <v>#REF!</v>
      </c>
      <c r="F12287" s="9" t="e">
        <f>INDEX(#REF!:#REF!,MATCH($D12287,#REF!:#REF!,0),MATCH(#REF!,#REF!:#REF!,0))</f>
        <v>#REF!</v>
      </c>
    </row>
    <row r="12288" spans="1:6" ht="16.5" x14ac:dyDescent="0.3">
      <c r="A12288" s="9" t="s">
        <v>10037</v>
      </c>
      <c r="B12288" s="9" t="s">
        <v>2103</v>
      </c>
      <c r="C12288" s="10">
        <v>54684</v>
      </c>
      <c r="D12288" s="9">
        <v>7778092905</v>
      </c>
      <c r="E12288" s="9" t="e">
        <f>INDEX(#REF!:#REF!,MATCH($D12288,#REF!:#REF!,0),MATCH(#REF!,#REF!:#REF!,0))</f>
        <v>#REF!</v>
      </c>
      <c r="F12288" s="9" t="e">
        <f>INDEX(#REF!:#REF!,MATCH($D12288,#REF!:#REF!,0),MATCH(#REF!,#REF!:#REF!,0))</f>
        <v>#REF!</v>
      </c>
    </row>
    <row r="12289" spans="1:6" ht="16.5" x14ac:dyDescent="0.3">
      <c r="A12289" s="9" t="s">
        <v>10036</v>
      </c>
      <c r="B12289" s="9" t="s">
        <v>2564</v>
      </c>
      <c r="C12289" s="10">
        <v>40648</v>
      </c>
      <c r="D12289" s="9">
        <v>1739513533</v>
      </c>
      <c r="E12289" s="9" t="e">
        <f>INDEX(#REF!:#REF!,MATCH($D12289,#REF!:#REF!,0),MATCH(#REF!,#REF!:#REF!,0))</f>
        <v>#REF!</v>
      </c>
      <c r="F12289" s="9" t="e">
        <f>INDEX(#REF!:#REF!,MATCH($D12289,#REF!:#REF!,0),MATCH(#REF!,#REF!:#REF!,0))</f>
        <v>#REF!</v>
      </c>
    </row>
    <row r="12290" spans="1:6" ht="16.5" x14ac:dyDescent="0.3">
      <c r="A12290" s="9" t="s">
        <v>10035</v>
      </c>
      <c r="B12290" s="9" t="s">
        <v>2628</v>
      </c>
      <c r="C12290" s="10">
        <v>38184</v>
      </c>
      <c r="D12290" s="9">
        <v>4670832530</v>
      </c>
      <c r="E12290" s="9" t="e">
        <f>INDEX(#REF!:#REF!,MATCH($D12290,#REF!:#REF!,0),MATCH(#REF!,#REF!:#REF!,0))</f>
        <v>#REF!</v>
      </c>
      <c r="F12290" s="9" t="e">
        <f>INDEX(#REF!:#REF!,MATCH($D12290,#REF!:#REF!,0),MATCH(#REF!,#REF!:#REF!,0))</f>
        <v>#REF!</v>
      </c>
    </row>
    <row r="12291" spans="1:6" ht="16.5" x14ac:dyDescent="0.3">
      <c r="A12291" s="9" t="s">
        <v>10034</v>
      </c>
      <c r="B12291" s="9" t="s">
        <v>2190</v>
      </c>
      <c r="C12291" s="10">
        <v>41699</v>
      </c>
      <c r="D12291" s="9">
        <v>1657097021</v>
      </c>
      <c r="E12291" s="9" t="e">
        <f>INDEX(#REF!:#REF!,MATCH($D12291,#REF!:#REF!,0),MATCH(#REF!,#REF!:#REF!,0))</f>
        <v>#REF!</v>
      </c>
      <c r="F12291" s="9" t="e">
        <f>INDEX(#REF!:#REF!,MATCH($D12291,#REF!:#REF!,0),MATCH(#REF!,#REF!:#REF!,0))</f>
        <v>#REF!</v>
      </c>
    </row>
    <row r="12292" spans="1:6" ht="16.5" x14ac:dyDescent="0.3">
      <c r="A12292" s="9" t="s">
        <v>10033</v>
      </c>
      <c r="B12292" s="9" t="s">
        <v>2317</v>
      </c>
      <c r="C12292" s="10">
        <v>33010</v>
      </c>
      <c r="D12292" s="9">
        <v>1990334539</v>
      </c>
      <c r="E12292" s="9" t="e">
        <f>INDEX(#REF!:#REF!,MATCH($D12292,#REF!:#REF!,0),MATCH(#REF!,#REF!:#REF!,0))</f>
        <v>#REF!</v>
      </c>
      <c r="F12292" s="9" t="e">
        <f>INDEX(#REF!:#REF!,MATCH($D12292,#REF!:#REF!,0),MATCH(#REF!,#REF!:#REF!,0))</f>
        <v>#REF!</v>
      </c>
    </row>
    <row r="12293" spans="1:6" ht="16.5" x14ac:dyDescent="0.3">
      <c r="A12293" s="9" t="s">
        <v>10032</v>
      </c>
      <c r="B12293" s="9" t="s">
        <v>2580</v>
      </c>
      <c r="C12293" s="10">
        <v>40040</v>
      </c>
      <c r="D12293" s="9">
        <v>7039995972</v>
      </c>
      <c r="E12293" s="9" t="e">
        <f>INDEX(#REF!:#REF!,MATCH($D12293,#REF!:#REF!,0),MATCH(#REF!,#REF!:#REF!,0))</f>
        <v>#REF!</v>
      </c>
      <c r="F12293" s="9" t="e">
        <f>INDEX(#REF!:#REF!,MATCH($D12293,#REF!:#REF!,0),MATCH(#REF!,#REF!:#REF!,0))</f>
        <v>#REF!</v>
      </c>
    </row>
    <row r="12294" spans="1:6" ht="16.5" x14ac:dyDescent="0.3">
      <c r="A12294" s="9" t="s">
        <v>10031</v>
      </c>
      <c r="B12294" s="9" t="s">
        <v>2428</v>
      </c>
      <c r="C12294" s="10">
        <v>45016</v>
      </c>
      <c r="D12294" s="9">
        <v>7160109333</v>
      </c>
      <c r="E12294" s="9" t="e">
        <f>INDEX(#REF!:#REF!,MATCH($D12294,#REF!:#REF!,0),MATCH(#REF!,#REF!:#REF!,0))</f>
        <v>#REF!</v>
      </c>
      <c r="F12294" s="9" t="e">
        <f>INDEX(#REF!:#REF!,MATCH($D12294,#REF!:#REF!,0),MATCH(#REF!,#REF!:#REF!,0))</f>
        <v>#REF!</v>
      </c>
    </row>
    <row r="12295" spans="1:6" ht="16.5" x14ac:dyDescent="0.3">
      <c r="A12295" s="9" t="s">
        <v>10030</v>
      </c>
      <c r="B12295" s="9" t="s">
        <v>2548</v>
      </c>
      <c r="C12295" s="10">
        <v>32186</v>
      </c>
      <c r="D12295" s="9">
        <v>3915983489</v>
      </c>
      <c r="E12295" s="9" t="e">
        <f>INDEX(#REF!:#REF!,MATCH($D12295,#REF!:#REF!,0),MATCH(#REF!,#REF!:#REF!,0))</f>
        <v>#REF!</v>
      </c>
      <c r="F12295" s="9" t="e">
        <f>INDEX(#REF!:#REF!,MATCH($D12295,#REF!:#REF!,0),MATCH(#REF!,#REF!:#REF!,0))</f>
        <v>#REF!</v>
      </c>
    </row>
    <row r="12296" spans="1:6" ht="16.5" x14ac:dyDescent="0.3">
      <c r="A12296" s="9" t="s">
        <v>10029</v>
      </c>
      <c r="B12296" s="9" t="s">
        <v>2886</v>
      </c>
      <c r="C12296" s="10">
        <v>11136</v>
      </c>
      <c r="D12296" s="9">
        <v>5792300712</v>
      </c>
      <c r="E12296" s="9" t="e">
        <f>INDEX(#REF!:#REF!,MATCH($D12296,#REF!:#REF!,0),MATCH(#REF!,#REF!:#REF!,0))</f>
        <v>#REF!</v>
      </c>
      <c r="F12296" s="9" t="e">
        <f>INDEX(#REF!:#REF!,MATCH($D12296,#REF!:#REF!,0),MATCH(#REF!,#REF!:#REF!,0))</f>
        <v>#REF!</v>
      </c>
    </row>
    <row r="12297" spans="1:6" ht="16.5" x14ac:dyDescent="0.3">
      <c r="A12297" s="9" t="s">
        <v>10028</v>
      </c>
      <c r="B12297" s="9" t="s">
        <v>3372</v>
      </c>
      <c r="C12297" s="10">
        <v>50599</v>
      </c>
      <c r="D12297" s="9">
        <v>2083520173</v>
      </c>
      <c r="E12297" s="9" t="e">
        <f>INDEX(#REF!:#REF!,MATCH($D12297,#REF!:#REF!,0),MATCH(#REF!,#REF!:#REF!,0))</f>
        <v>#REF!</v>
      </c>
      <c r="F12297" s="9" t="e">
        <f>INDEX(#REF!:#REF!,MATCH($D12297,#REF!:#REF!,0),MATCH(#REF!,#REF!:#REF!,0))</f>
        <v>#REF!</v>
      </c>
    </row>
    <row r="12298" spans="1:6" ht="16.5" x14ac:dyDescent="0.3">
      <c r="A12298" s="9" t="s">
        <v>10027</v>
      </c>
      <c r="B12298" s="9" t="s">
        <v>2326</v>
      </c>
      <c r="C12298" s="10">
        <v>24676</v>
      </c>
      <c r="D12298" s="9">
        <v>6487054410</v>
      </c>
      <c r="E12298" s="9" t="e">
        <f>INDEX(#REF!:#REF!,MATCH($D12298,#REF!:#REF!,0),MATCH(#REF!,#REF!:#REF!,0))</f>
        <v>#REF!</v>
      </c>
      <c r="F12298" s="9" t="e">
        <f>INDEX(#REF!:#REF!,MATCH($D12298,#REF!:#REF!,0),MATCH(#REF!,#REF!:#REF!,0))</f>
        <v>#REF!</v>
      </c>
    </row>
    <row r="12299" spans="1:6" ht="16.5" x14ac:dyDescent="0.3">
      <c r="A12299" s="9" t="s">
        <v>10026</v>
      </c>
      <c r="B12299" s="9" t="s">
        <v>2658</v>
      </c>
      <c r="C12299" s="10">
        <v>52835</v>
      </c>
      <c r="D12299" s="9">
        <v>3040116061</v>
      </c>
      <c r="E12299" s="9" t="e">
        <f>INDEX(#REF!:#REF!,MATCH($D12299,#REF!:#REF!,0),MATCH(#REF!,#REF!:#REF!,0))</f>
        <v>#REF!</v>
      </c>
      <c r="F12299" s="9" t="e">
        <f>INDEX(#REF!:#REF!,MATCH($D12299,#REF!:#REF!,0),MATCH(#REF!,#REF!:#REF!,0))</f>
        <v>#REF!</v>
      </c>
    </row>
    <row r="12300" spans="1:6" ht="16.5" x14ac:dyDescent="0.3">
      <c r="A12300" s="9" t="s">
        <v>10025</v>
      </c>
      <c r="B12300" s="9" t="s">
        <v>2059</v>
      </c>
      <c r="C12300" s="10">
        <v>47039</v>
      </c>
      <c r="D12300" s="9">
        <v>8998375370</v>
      </c>
      <c r="E12300" s="9" t="e">
        <f>INDEX(#REF!:#REF!,MATCH($D12300,#REF!:#REF!,0),MATCH(#REF!,#REF!:#REF!,0))</f>
        <v>#REF!</v>
      </c>
      <c r="F12300" s="9" t="e">
        <f>INDEX(#REF!:#REF!,MATCH($D12300,#REF!:#REF!,0),MATCH(#REF!,#REF!:#REF!,0))</f>
        <v>#REF!</v>
      </c>
    </row>
    <row r="12301" spans="1:6" ht="16.5" x14ac:dyDescent="0.3">
      <c r="A12301" s="9" t="s">
        <v>10024</v>
      </c>
      <c r="B12301" s="9" t="s">
        <v>3275</v>
      </c>
      <c r="C12301" s="10">
        <v>24183</v>
      </c>
      <c r="D12301" s="9">
        <v>9561367408</v>
      </c>
      <c r="E12301" s="9" t="e">
        <f>INDEX(#REF!:#REF!,MATCH($D12301,#REF!:#REF!,0),MATCH(#REF!,#REF!:#REF!,0))</f>
        <v>#REF!</v>
      </c>
      <c r="F12301" s="9" t="e">
        <f>INDEX(#REF!:#REF!,MATCH($D12301,#REF!:#REF!,0),MATCH(#REF!,#REF!:#REF!,0))</f>
        <v>#REF!</v>
      </c>
    </row>
    <row r="12302" spans="1:6" ht="16.5" x14ac:dyDescent="0.3">
      <c r="A12302" s="9" t="s">
        <v>10023</v>
      </c>
      <c r="B12302" s="9" t="s">
        <v>3200</v>
      </c>
      <c r="C12302" s="10">
        <v>25580</v>
      </c>
      <c r="D12302" s="9">
        <v>3428040538</v>
      </c>
      <c r="E12302" s="9" t="e">
        <f>INDEX(#REF!:#REF!,MATCH($D12302,#REF!:#REF!,0),MATCH(#REF!,#REF!:#REF!,0))</f>
        <v>#REF!</v>
      </c>
      <c r="F12302" s="9" t="e">
        <f>INDEX(#REF!:#REF!,MATCH($D12302,#REF!:#REF!,0),MATCH(#REF!,#REF!:#REF!,0))</f>
        <v>#REF!</v>
      </c>
    </row>
    <row r="12303" spans="1:6" ht="16.5" x14ac:dyDescent="0.3">
      <c r="A12303" s="9" t="s">
        <v>10022</v>
      </c>
      <c r="B12303" s="9" t="s">
        <v>2125</v>
      </c>
      <c r="C12303" s="10">
        <v>53763</v>
      </c>
      <c r="D12303" s="9">
        <v>9491257560</v>
      </c>
      <c r="E12303" s="9" t="e">
        <f>INDEX(#REF!:#REF!,MATCH($D12303,#REF!:#REF!,0),MATCH(#REF!,#REF!:#REF!,0))</f>
        <v>#REF!</v>
      </c>
      <c r="F12303" s="9" t="e">
        <f>INDEX(#REF!:#REF!,MATCH($D12303,#REF!:#REF!,0),MATCH(#REF!,#REF!:#REF!,0))</f>
        <v>#REF!</v>
      </c>
    </row>
    <row r="12304" spans="1:6" ht="16.5" x14ac:dyDescent="0.3">
      <c r="A12304" s="9" t="s">
        <v>10021</v>
      </c>
      <c r="B12304" s="9" t="s">
        <v>2532</v>
      </c>
      <c r="C12304" s="10">
        <v>51249</v>
      </c>
      <c r="D12304" s="9">
        <v>5134745579</v>
      </c>
      <c r="E12304" s="9" t="e">
        <f>INDEX(#REF!:#REF!,MATCH($D12304,#REF!:#REF!,0),MATCH(#REF!,#REF!:#REF!,0))</f>
        <v>#REF!</v>
      </c>
      <c r="F12304" s="9" t="e">
        <f>INDEX(#REF!:#REF!,MATCH($D12304,#REF!:#REF!,0),MATCH(#REF!,#REF!:#REF!,0))</f>
        <v>#REF!</v>
      </c>
    </row>
    <row r="12305" spans="1:6" ht="16.5" x14ac:dyDescent="0.3">
      <c r="A12305" s="9" t="s">
        <v>10020</v>
      </c>
      <c r="B12305" s="9" t="s">
        <v>2312</v>
      </c>
      <c r="C12305" s="10">
        <v>25499</v>
      </c>
      <c r="D12305" s="9">
        <v>3021692982</v>
      </c>
      <c r="E12305" s="9" t="e">
        <f>INDEX(#REF!:#REF!,MATCH($D12305,#REF!:#REF!,0),MATCH(#REF!,#REF!:#REF!,0))</f>
        <v>#REF!</v>
      </c>
      <c r="F12305" s="9" t="e">
        <f>INDEX(#REF!:#REF!,MATCH($D12305,#REF!:#REF!,0),MATCH(#REF!,#REF!:#REF!,0))</f>
        <v>#REF!</v>
      </c>
    </row>
    <row r="12306" spans="1:6" ht="16.5" x14ac:dyDescent="0.3">
      <c r="A12306" s="9" t="s">
        <v>10019</v>
      </c>
      <c r="B12306" s="9" t="s">
        <v>2230</v>
      </c>
      <c r="C12306" s="10">
        <v>16221</v>
      </c>
      <c r="D12306" s="9">
        <v>8750494546</v>
      </c>
      <c r="E12306" s="9" t="e">
        <f>INDEX(#REF!:#REF!,MATCH($D12306,#REF!:#REF!,0),MATCH(#REF!,#REF!:#REF!,0))</f>
        <v>#REF!</v>
      </c>
      <c r="F12306" s="9" t="e">
        <f>INDEX(#REF!:#REF!,MATCH($D12306,#REF!:#REF!,0),MATCH(#REF!,#REF!:#REF!,0))</f>
        <v>#REF!</v>
      </c>
    </row>
    <row r="12307" spans="1:6" ht="16.5" x14ac:dyDescent="0.3">
      <c r="A12307" s="9" t="s">
        <v>10018</v>
      </c>
      <c r="B12307" s="9" t="s">
        <v>1971</v>
      </c>
      <c r="C12307" s="10">
        <v>20199</v>
      </c>
      <c r="D12307" s="9">
        <v>7240169995</v>
      </c>
      <c r="E12307" s="9" t="e">
        <f>INDEX(#REF!:#REF!,MATCH($D12307,#REF!:#REF!,0),MATCH(#REF!,#REF!:#REF!,0))</f>
        <v>#REF!</v>
      </c>
      <c r="F12307" s="9" t="e">
        <f>INDEX(#REF!:#REF!,MATCH($D12307,#REF!:#REF!,0),MATCH(#REF!,#REF!:#REF!,0))</f>
        <v>#REF!</v>
      </c>
    </row>
    <row r="12308" spans="1:6" ht="16.5" x14ac:dyDescent="0.3">
      <c r="A12308" s="9" t="s">
        <v>10017</v>
      </c>
      <c r="B12308" s="9" t="s">
        <v>2673</v>
      </c>
      <c r="C12308" s="10">
        <v>17940</v>
      </c>
      <c r="D12308" s="9">
        <v>2792636599</v>
      </c>
      <c r="E12308" s="9" t="e">
        <f>INDEX(#REF!:#REF!,MATCH($D12308,#REF!:#REF!,0),MATCH(#REF!,#REF!:#REF!,0))</f>
        <v>#REF!</v>
      </c>
      <c r="F12308" s="9" t="e">
        <f>INDEX(#REF!:#REF!,MATCH($D12308,#REF!:#REF!,0),MATCH(#REF!,#REF!:#REF!,0))</f>
        <v>#REF!</v>
      </c>
    </row>
    <row r="12309" spans="1:6" ht="16.5" x14ac:dyDescent="0.3">
      <c r="A12309" s="9" t="s">
        <v>10016</v>
      </c>
      <c r="B12309" s="9" t="s">
        <v>2683</v>
      </c>
      <c r="C12309" s="10">
        <v>40843</v>
      </c>
      <c r="D12309" s="9">
        <v>9803956825</v>
      </c>
      <c r="E12309" s="9" t="e">
        <f>INDEX(#REF!:#REF!,MATCH($D12309,#REF!:#REF!,0),MATCH(#REF!,#REF!:#REF!,0))</f>
        <v>#REF!</v>
      </c>
      <c r="F12309" s="9" t="e">
        <f>INDEX(#REF!:#REF!,MATCH($D12309,#REF!:#REF!,0),MATCH(#REF!,#REF!:#REF!,0))</f>
        <v>#REF!</v>
      </c>
    </row>
    <row r="12310" spans="1:6" ht="16.5" x14ac:dyDescent="0.3">
      <c r="A12310" s="9" t="s">
        <v>10015</v>
      </c>
      <c r="B12310" s="9" t="s">
        <v>2208</v>
      </c>
      <c r="C12310" s="10">
        <v>56018</v>
      </c>
      <c r="D12310" s="9">
        <v>5984294621</v>
      </c>
      <c r="E12310" s="9" t="e">
        <f>INDEX(#REF!:#REF!,MATCH($D12310,#REF!:#REF!,0),MATCH(#REF!,#REF!:#REF!,0))</f>
        <v>#REF!</v>
      </c>
      <c r="F12310" s="9" t="e">
        <f>INDEX(#REF!:#REF!,MATCH($D12310,#REF!:#REF!,0),MATCH(#REF!,#REF!:#REF!,0))</f>
        <v>#REF!</v>
      </c>
    </row>
    <row r="12311" spans="1:6" ht="16.5" x14ac:dyDescent="0.3">
      <c r="A12311" s="9" t="s">
        <v>10014</v>
      </c>
      <c r="B12311" s="9" t="s">
        <v>3902</v>
      </c>
      <c r="C12311" s="10">
        <v>30988</v>
      </c>
      <c r="D12311" s="9">
        <v>5552170407</v>
      </c>
      <c r="E12311" s="9" t="e">
        <f>INDEX(#REF!:#REF!,MATCH($D12311,#REF!:#REF!,0),MATCH(#REF!,#REF!:#REF!,0))</f>
        <v>#REF!</v>
      </c>
      <c r="F12311" s="9" t="e">
        <f>INDEX(#REF!:#REF!,MATCH($D12311,#REF!:#REF!,0),MATCH(#REF!,#REF!:#REF!,0))</f>
        <v>#REF!</v>
      </c>
    </row>
    <row r="12312" spans="1:6" ht="16.5" x14ac:dyDescent="0.3">
      <c r="A12312" s="9" t="s">
        <v>10013</v>
      </c>
      <c r="B12312" s="9" t="s">
        <v>2288</v>
      </c>
      <c r="C12312" s="10">
        <v>10429</v>
      </c>
      <c r="D12312" s="9">
        <v>7233077789</v>
      </c>
      <c r="E12312" s="9" t="e">
        <f>INDEX(#REF!:#REF!,MATCH($D12312,#REF!:#REF!,0),MATCH(#REF!,#REF!:#REF!,0))</f>
        <v>#REF!</v>
      </c>
      <c r="F12312" s="9" t="e">
        <f>INDEX(#REF!:#REF!,MATCH($D12312,#REF!:#REF!,0),MATCH(#REF!,#REF!:#REF!,0))</f>
        <v>#REF!</v>
      </c>
    </row>
    <row r="12313" spans="1:6" ht="16.5" x14ac:dyDescent="0.3">
      <c r="A12313" s="9" t="s">
        <v>10012</v>
      </c>
      <c r="B12313" s="9" t="s">
        <v>2354</v>
      </c>
      <c r="C12313" s="10">
        <v>27023</v>
      </c>
      <c r="D12313" s="9">
        <v>8808097757</v>
      </c>
      <c r="E12313" s="9" t="e">
        <f>INDEX(#REF!:#REF!,MATCH($D12313,#REF!:#REF!,0),MATCH(#REF!,#REF!:#REF!,0))</f>
        <v>#REF!</v>
      </c>
      <c r="F12313" s="9" t="e">
        <f>INDEX(#REF!:#REF!,MATCH($D12313,#REF!:#REF!,0),MATCH(#REF!,#REF!:#REF!,0))</f>
        <v>#REF!</v>
      </c>
    </row>
    <row r="12314" spans="1:6" ht="16.5" x14ac:dyDescent="0.3">
      <c r="A12314" s="9" t="s">
        <v>10011</v>
      </c>
      <c r="B12314" s="9" t="s">
        <v>1977</v>
      </c>
      <c r="C12314" s="10">
        <v>41220</v>
      </c>
      <c r="D12314" s="9">
        <v>6109997811</v>
      </c>
      <c r="E12314" s="9" t="e">
        <f>INDEX(#REF!:#REF!,MATCH($D12314,#REF!:#REF!,0),MATCH(#REF!,#REF!:#REF!,0))</f>
        <v>#REF!</v>
      </c>
      <c r="F12314" s="9" t="e">
        <f>INDEX(#REF!:#REF!,MATCH($D12314,#REF!:#REF!,0),MATCH(#REF!,#REF!:#REF!,0))</f>
        <v>#REF!</v>
      </c>
    </row>
    <row r="12315" spans="1:6" ht="16.5" x14ac:dyDescent="0.3">
      <c r="A12315" s="9" t="s">
        <v>10010</v>
      </c>
      <c r="B12315" s="9" t="s">
        <v>2351</v>
      </c>
      <c r="C12315" s="10">
        <v>28804</v>
      </c>
      <c r="D12315" s="9">
        <v>1192770250</v>
      </c>
      <c r="E12315" s="9" t="e">
        <f>INDEX(#REF!:#REF!,MATCH($D12315,#REF!:#REF!,0),MATCH(#REF!,#REF!:#REF!,0))</f>
        <v>#REF!</v>
      </c>
      <c r="F12315" s="9" t="e">
        <f>INDEX(#REF!:#REF!,MATCH($D12315,#REF!:#REF!,0),MATCH(#REF!,#REF!:#REF!,0))</f>
        <v>#REF!</v>
      </c>
    </row>
    <row r="12316" spans="1:6" ht="16.5" x14ac:dyDescent="0.3">
      <c r="A12316" s="9" t="s">
        <v>10009</v>
      </c>
      <c r="B12316" s="9" t="s">
        <v>2622</v>
      </c>
      <c r="C12316" s="10">
        <v>54730</v>
      </c>
      <c r="D12316" s="9">
        <v>7140803102</v>
      </c>
      <c r="E12316" s="9" t="e">
        <f>INDEX(#REF!:#REF!,MATCH($D12316,#REF!:#REF!,0),MATCH(#REF!,#REF!:#REF!,0))</f>
        <v>#REF!</v>
      </c>
      <c r="F12316" s="9" t="e">
        <f>INDEX(#REF!:#REF!,MATCH($D12316,#REF!:#REF!,0),MATCH(#REF!,#REF!:#REF!,0))</f>
        <v>#REF!</v>
      </c>
    </row>
    <row r="12317" spans="1:6" ht="16.5" x14ac:dyDescent="0.3">
      <c r="A12317" s="9" t="s">
        <v>10008</v>
      </c>
      <c r="B12317" s="9" t="s">
        <v>2017</v>
      </c>
      <c r="C12317" s="10">
        <v>36176</v>
      </c>
      <c r="D12317" s="9">
        <v>2702941109</v>
      </c>
      <c r="E12317" s="9" t="e">
        <f>INDEX(#REF!:#REF!,MATCH($D12317,#REF!:#REF!,0),MATCH(#REF!,#REF!:#REF!,0))</f>
        <v>#REF!</v>
      </c>
      <c r="F12317" s="9" t="e">
        <f>INDEX(#REF!:#REF!,MATCH($D12317,#REF!:#REF!,0),MATCH(#REF!,#REF!:#REF!,0))</f>
        <v>#REF!</v>
      </c>
    </row>
    <row r="12318" spans="1:6" ht="16.5" x14ac:dyDescent="0.3">
      <c r="A12318" s="9" t="s">
        <v>10007</v>
      </c>
      <c r="B12318" s="9" t="s">
        <v>2519</v>
      </c>
      <c r="C12318" s="10">
        <v>20464</v>
      </c>
      <c r="D12318" s="9">
        <v>6618120233</v>
      </c>
      <c r="E12318" s="9" t="e">
        <f>INDEX(#REF!:#REF!,MATCH($D12318,#REF!:#REF!,0),MATCH(#REF!,#REF!:#REF!,0))</f>
        <v>#REF!</v>
      </c>
      <c r="F12318" s="9" t="e">
        <f>INDEX(#REF!:#REF!,MATCH($D12318,#REF!:#REF!,0),MATCH(#REF!,#REF!:#REF!,0))</f>
        <v>#REF!</v>
      </c>
    </row>
    <row r="12319" spans="1:6" ht="16.5" x14ac:dyDescent="0.3">
      <c r="A12319" s="9" t="s">
        <v>10006</v>
      </c>
      <c r="B12319" s="9" t="s">
        <v>2381</v>
      </c>
      <c r="C12319" s="10">
        <v>16861</v>
      </c>
      <c r="D12319" s="9">
        <v>8346855079</v>
      </c>
      <c r="E12319" s="9" t="e">
        <f>INDEX(#REF!:#REF!,MATCH($D12319,#REF!:#REF!,0),MATCH(#REF!,#REF!:#REF!,0))</f>
        <v>#REF!</v>
      </c>
      <c r="F12319" s="9" t="e">
        <f>INDEX(#REF!:#REF!,MATCH($D12319,#REF!:#REF!,0),MATCH(#REF!,#REF!:#REF!,0))</f>
        <v>#REF!</v>
      </c>
    </row>
    <row r="12320" spans="1:6" ht="16.5" x14ac:dyDescent="0.3">
      <c r="A12320" s="9" t="s">
        <v>10005</v>
      </c>
      <c r="B12320" s="9" t="s">
        <v>2046</v>
      </c>
      <c r="C12320" s="10">
        <v>23778</v>
      </c>
      <c r="D12320" s="9">
        <v>6109997811</v>
      </c>
      <c r="E12320" s="9" t="e">
        <f>INDEX(#REF!:#REF!,MATCH($D12320,#REF!:#REF!,0),MATCH(#REF!,#REF!:#REF!,0))</f>
        <v>#REF!</v>
      </c>
      <c r="F12320" s="9" t="e">
        <f>INDEX(#REF!:#REF!,MATCH($D12320,#REF!:#REF!,0),MATCH(#REF!,#REF!:#REF!,0))</f>
        <v>#REF!</v>
      </c>
    </row>
    <row r="12321" spans="1:6" ht="16.5" x14ac:dyDescent="0.3">
      <c r="A12321" s="9" t="s">
        <v>10004</v>
      </c>
      <c r="B12321" s="9" t="s">
        <v>2492</v>
      </c>
      <c r="C12321" s="10">
        <v>10366</v>
      </c>
      <c r="D12321" s="9">
        <v>6531376252</v>
      </c>
      <c r="E12321" s="9" t="e">
        <f>INDEX(#REF!:#REF!,MATCH($D12321,#REF!:#REF!,0),MATCH(#REF!,#REF!:#REF!,0))</f>
        <v>#REF!</v>
      </c>
      <c r="F12321" s="9" t="e">
        <f>INDEX(#REF!:#REF!,MATCH($D12321,#REF!:#REF!,0),MATCH(#REF!,#REF!:#REF!,0))</f>
        <v>#REF!</v>
      </c>
    </row>
    <row r="12322" spans="1:6" ht="16.5" x14ac:dyDescent="0.3">
      <c r="A12322" s="9" t="s">
        <v>10003</v>
      </c>
      <c r="B12322" s="9" t="s">
        <v>2572</v>
      </c>
      <c r="C12322" s="10">
        <v>29211</v>
      </c>
      <c r="D12322" s="9">
        <v>3524504531</v>
      </c>
      <c r="E12322" s="9" t="e">
        <f>INDEX(#REF!:#REF!,MATCH($D12322,#REF!:#REF!,0),MATCH(#REF!,#REF!:#REF!,0))</f>
        <v>#REF!</v>
      </c>
      <c r="F12322" s="9" t="e">
        <f>INDEX(#REF!:#REF!,MATCH($D12322,#REF!:#REF!,0),MATCH(#REF!,#REF!:#REF!,0))</f>
        <v>#REF!</v>
      </c>
    </row>
    <row r="12323" spans="1:6" ht="16.5" x14ac:dyDescent="0.3">
      <c r="A12323" s="9" t="s">
        <v>10002</v>
      </c>
      <c r="B12323" s="9" t="s">
        <v>3077</v>
      </c>
      <c r="C12323" s="10">
        <v>36272</v>
      </c>
      <c r="D12323" s="9">
        <v>5726465660</v>
      </c>
      <c r="E12323" s="9" t="e">
        <f>INDEX(#REF!:#REF!,MATCH($D12323,#REF!:#REF!,0),MATCH(#REF!,#REF!:#REF!,0))</f>
        <v>#REF!</v>
      </c>
      <c r="F12323" s="9" t="e">
        <f>INDEX(#REF!:#REF!,MATCH($D12323,#REF!:#REF!,0),MATCH(#REF!,#REF!:#REF!,0))</f>
        <v>#REF!</v>
      </c>
    </row>
    <row r="12324" spans="1:6" ht="16.5" x14ac:dyDescent="0.3">
      <c r="A12324" s="9" t="s">
        <v>10001</v>
      </c>
      <c r="B12324" s="9" t="s">
        <v>2158</v>
      </c>
      <c r="C12324" s="10">
        <v>43041</v>
      </c>
      <c r="D12324" s="9">
        <v>5988565948</v>
      </c>
      <c r="E12324" s="9" t="e">
        <f>INDEX(#REF!:#REF!,MATCH($D12324,#REF!:#REF!,0),MATCH(#REF!,#REF!:#REF!,0))</f>
        <v>#REF!</v>
      </c>
      <c r="F12324" s="9" t="e">
        <f>INDEX(#REF!:#REF!,MATCH($D12324,#REF!:#REF!,0),MATCH(#REF!,#REF!:#REF!,0))</f>
        <v>#REF!</v>
      </c>
    </row>
    <row r="12325" spans="1:6" ht="16.5" x14ac:dyDescent="0.3">
      <c r="A12325" s="9" t="s">
        <v>10000</v>
      </c>
      <c r="B12325" s="9" t="s">
        <v>3144</v>
      </c>
      <c r="C12325" s="10">
        <v>12150</v>
      </c>
      <c r="D12325" s="9">
        <v>6531376252</v>
      </c>
      <c r="E12325" s="9" t="e">
        <f>INDEX(#REF!:#REF!,MATCH($D12325,#REF!:#REF!,0),MATCH(#REF!,#REF!:#REF!,0))</f>
        <v>#REF!</v>
      </c>
      <c r="F12325" s="9" t="e">
        <f>INDEX(#REF!:#REF!,MATCH($D12325,#REF!:#REF!,0),MATCH(#REF!,#REF!:#REF!,0))</f>
        <v>#REF!</v>
      </c>
    </row>
    <row r="12326" spans="1:6" ht="16.5" x14ac:dyDescent="0.3">
      <c r="A12326" s="9" t="s">
        <v>9999</v>
      </c>
      <c r="B12326" s="9" t="s">
        <v>2595</v>
      </c>
      <c r="C12326" s="10">
        <v>33345</v>
      </c>
      <c r="D12326" s="9">
        <v>1892125439</v>
      </c>
      <c r="E12326" s="9" t="e">
        <f>INDEX(#REF!:#REF!,MATCH($D12326,#REF!:#REF!,0),MATCH(#REF!,#REF!:#REF!,0))</f>
        <v>#REF!</v>
      </c>
      <c r="F12326" s="9" t="e">
        <f>INDEX(#REF!:#REF!,MATCH($D12326,#REF!:#REF!,0),MATCH(#REF!,#REF!:#REF!,0))</f>
        <v>#REF!</v>
      </c>
    </row>
    <row r="12327" spans="1:6" ht="16.5" x14ac:dyDescent="0.3">
      <c r="A12327" s="9" t="s">
        <v>9998</v>
      </c>
      <c r="B12327" s="9" t="s">
        <v>2450</v>
      </c>
      <c r="C12327" s="10">
        <v>45005</v>
      </c>
      <c r="D12327" s="9">
        <v>8501525324</v>
      </c>
      <c r="E12327" s="9" t="e">
        <f>INDEX(#REF!:#REF!,MATCH($D12327,#REF!:#REF!,0),MATCH(#REF!,#REF!:#REF!,0))</f>
        <v>#REF!</v>
      </c>
      <c r="F12327" s="9" t="e">
        <f>INDEX(#REF!:#REF!,MATCH($D12327,#REF!:#REF!,0),MATCH(#REF!,#REF!:#REF!,0))</f>
        <v>#REF!</v>
      </c>
    </row>
    <row r="12328" spans="1:6" ht="16.5" x14ac:dyDescent="0.3">
      <c r="A12328" s="9" t="s">
        <v>9997</v>
      </c>
      <c r="B12328" s="9" t="s">
        <v>2201</v>
      </c>
      <c r="C12328" s="10">
        <v>47257</v>
      </c>
      <c r="D12328" s="9">
        <v>9267164694</v>
      </c>
      <c r="E12328" s="9" t="e">
        <f>INDEX(#REF!:#REF!,MATCH($D12328,#REF!:#REF!,0),MATCH(#REF!,#REF!:#REF!,0))</f>
        <v>#REF!</v>
      </c>
      <c r="F12328" s="9" t="e">
        <f>INDEX(#REF!:#REF!,MATCH($D12328,#REF!:#REF!,0),MATCH(#REF!,#REF!:#REF!,0))</f>
        <v>#REF!</v>
      </c>
    </row>
    <row r="12329" spans="1:6" ht="16.5" x14ac:dyDescent="0.3">
      <c r="A12329" s="9" t="s">
        <v>9996</v>
      </c>
      <c r="B12329" s="9" t="s">
        <v>2193</v>
      </c>
      <c r="C12329" s="10">
        <v>47048</v>
      </c>
      <c r="D12329" s="9">
        <v>2973481236</v>
      </c>
      <c r="E12329" s="9" t="e">
        <f>INDEX(#REF!:#REF!,MATCH($D12329,#REF!:#REF!,0),MATCH(#REF!,#REF!:#REF!,0))</f>
        <v>#REF!</v>
      </c>
      <c r="F12329" s="9" t="e">
        <f>INDEX(#REF!:#REF!,MATCH($D12329,#REF!:#REF!,0),MATCH(#REF!,#REF!:#REF!,0))</f>
        <v>#REF!</v>
      </c>
    </row>
    <row r="12330" spans="1:6" ht="16.5" x14ac:dyDescent="0.3">
      <c r="A12330" s="9" t="s">
        <v>9995</v>
      </c>
      <c r="B12330" s="9" t="s">
        <v>2875</v>
      </c>
      <c r="C12330" s="10">
        <v>52781</v>
      </c>
      <c r="D12330" s="9">
        <v>7304628987</v>
      </c>
      <c r="E12330" s="9" t="e">
        <f>INDEX(#REF!:#REF!,MATCH($D12330,#REF!:#REF!,0),MATCH(#REF!,#REF!:#REF!,0))</f>
        <v>#REF!</v>
      </c>
      <c r="F12330" s="9" t="e">
        <f>INDEX(#REF!:#REF!,MATCH($D12330,#REF!:#REF!,0),MATCH(#REF!,#REF!:#REF!,0))</f>
        <v>#REF!</v>
      </c>
    </row>
    <row r="12331" spans="1:6" ht="16.5" x14ac:dyDescent="0.3">
      <c r="A12331" s="9" t="s">
        <v>9994</v>
      </c>
      <c r="B12331" s="9" t="s">
        <v>2768</v>
      </c>
      <c r="C12331" s="10">
        <v>45871</v>
      </c>
      <c r="D12331" s="9">
        <v>5197585250</v>
      </c>
      <c r="E12331" s="9" t="e">
        <f>INDEX(#REF!:#REF!,MATCH($D12331,#REF!:#REF!,0),MATCH(#REF!,#REF!:#REF!,0))</f>
        <v>#REF!</v>
      </c>
      <c r="F12331" s="9" t="e">
        <f>INDEX(#REF!:#REF!,MATCH($D12331,#REF!:#REF!,0),MATCH(#REF!,#REF!:#REF!,0))</f>
        <v>#REF!</v>
      </c>
    </row>
    <row r="12332" spans="1:6" ht="16.5" x14ac:dyDescent="0.3">
      <c r="A12332" s="9" t="s">
        <v>9993</v>
      </c>
      <c r="B12332" s="9" t="s">
        <v>2564</v>
      </c>
      <c r="C12332" s="10">
        <v>40374</v>
      </c>
      <c r="D12332" s="9">
        <v>844376051</v>
      </c>
      <c r="E12332" s="9" t="e">
        <f>INDEX(#REF!:#REF!,MATCH($D12332,#REF!:#REF!,0),MATCH(#REF!,#REF!:#REF!,0))</f>
        <v>#REF!</v>
      </c>
      <c r="F12332" s="9" t="e">
        <f>INDEX(#REF!:#REF!,MATCH($D12332,#REF!:#REF!,0),MATCH(#REF!,#REF!:#REF!,0))</f>
        <v>#REF!</v>
      </c>
    </row>
    <row r="12333" spans="1:6" ht="16.5" x14ac:dyDescent="0.3">
      <c r="A12333" s="9" t="s">
        <v>9992</v>
      </c>
      <c r="B12333" s="9" t="s">
        <v>2323</v>
      </c>
      <c r="C12333" s="10">
        <v>47766</v>
      </c>
      <c r="D12333" s="9">
        <v>6695538166</v>
      </c>
      <c r="E12333" s="9" t="e">
        <f>INDEX(#REF!:#REF!,MATCH($D12333,#REF!:#REF!,0),MATCH(#REF!,#REF!:#REF!,0))</f>
        <v>#REF!</v>
      </c>
      <c r="F12333" s="9" t="e">
        <f>INDEX(#REF!:#REF!,MATCH($D12333,#REF!:#REF!,0),MATCH(#REF!,#REF!:#REF!,0))</f>
        <v>#REF!</v>
      </c>
    </row>
    <row r="12334" spans="1:6" ht="16.5" x14ac:dyDescent="0.3">
      <c r="A12334" s="9" t="s">
        <v>9991</v>
      </c>
      <c r="B12334" s="9" t="s">
        <v>2456</v>
      </c>
      <c r="C12334" s="10">
        <v>25787</v>
      </c>
      <c r="D12334" s="9">
        <v>9228842121</v>
      </c>
      <c r="E12334" s="9" t="e">
        <f>INDEX(#REF!:#REF!,MATCH($D12334,#REF!:#REF!,0),MATCH(#REF!,#REF!:#REF!,0))</f>
        <v>#REF!</v>
      </c>
      <c r="F12334" s="9" t="e">
        <f>INDEX(#REF!:#REF!,MATCH($D12334,#REF!:#REF!,0),MATCH(#REF!,#REF!:#REF!,0))</f>
        <v>#REF!</v>
      </c>
    </row>
    <row r="12335" spans="1:6" ht="16.5" x14ac:dyDescent="0.3">
      <c r="A12335" s="9" t="s">
        <v>9990</v>
      </c>
      <c r="B12335" s="9" t="s">
        <v>2274</v>
      </c>
      <c r="C12335" s="10">
        <v>36388</v>
      </c>
      <c r="D12335" s="9">
        <v>7892446737</v>
      </c>
      <c r="E12335" s="9" t="e">
        <f>INDEX(#REF!:#REF!,MATCH($D12335,#REF!:#REF!,0),MATCH(#REF!,#REF!:#REF!,0))</f>
        <v>#REF!</v>
      </c>
      <c r="F12335" s="9" t="e">
        <f>INDEX(#REF!:#REF!,MATCH($D12335,#REF!:#REF!,0),MATCH(#REF!,#REF!:#REF!,0))</f>
        <v>#REF!</v>
      </c>
    </row>
    <row r="12336" spans="1:6" ht="16.5" x14ac:dyDescent="0.3">
      <c r="A12336" s="9" t="s">
        <v>9989</v>
      </c>
      <c r="B12336" s="9" t="s">
        <v>2284</v>
      </c>
      <c r="C12336" s="10">
        <v>32876</v>
      </c>
      <c r="D12336" s="9">
        <v>62571575</v>
      </c>
      <c r="E12336" s="9" t="e">
        <f>INDEX(#REF!:#REF!,MATCH($D12336,#REF!:#REF!,0),MATCH(#REF!,#REF!:#REF!,0))</f>
        <v>#REF!</v>
      </c>
      <c r="F12336" s="9" t="e">
        <f>INDEX(#REF!:#REF!,MATCH($D12336,#REF!:#REF!,0),MATCH(#REF!,#REF!:#REF!,0))</f>
        <v>#REF!</v>
      </c>
    </row>
    <row r="12337" spans="1:6" ht="16.5" x14ac:dyDescent="0.3">
      <c r="A12337" s="9" t="s">
        <v>9988</v>
      </c>
      <c r="B12337" s="9" t="s">
        <v>2123</v>
      </c>
      <c r="C12337" s="10">
        <v>48224</v>
      </c>
      <c r="D12337" s="9">
        <v>5005774041</v>
      </c>
      <c r="E12337" s="9" t="e">
        <f>INDEX(#REF!:#REF!,MATCH($D12337,#REF!:#REF!,0),MATCH(#REF!,#REF!:#REF!,0))</f>
        <v>#REF!</v>
      </c>
      <c r="F12337" s="9" t="e">
        <f>INDEX(#REF!:#REF!,MATCH($D12337,#REF!:#REF!,0),MATCH(#REF!,#REF!:#REF!,0))</f>
        <v>#REF!</v>
      </c>
    </row>
    <row r="12338" spans="1:6" ht="16.5" x14ac:dyDescent="0.3">
      <c r="A12338" s="9" t="s">
        <v>9987</v>
      </c>
      <c r="B12338" s="9" t="s">
        <v>2886</v>
      </c>
      <c r="C12338" s="10">
        <v>14412</v>
      </c>
      <c r="D12338" s="9">
        <v>7286297414</v>
      </c>
      <c r="E12338" s="9" t="e">
        <f>INDEX(#REF!:#REF!,MATCH($D12338,#REF!:#REF!,0),MATCH(#REF!,#REF!:#REF!,0))</f>
        <v>#REF!</v>
      </c>
      <c r="F12338" s="9" t="e">
        <f>INDEX(#REF!:#REF!,MATCH($D12338,#REF!:#REF!,0),MATCH(#REF!,#REF!:#REF!,0))</f>
        <v>#REF!</v>
      </c>
    </row>
    <row r="12339" spans="1:6" ht="16.5" x14ac:dyDescent="0.3">
      <c r="A12339" s="9" t="s">
        <v>9986</v>
      </c>
      <c r="B12339" s="9" t="s">
        <v>2555</v>
      </c>
      <c r="C12339" s="10">
        <v>37571</v>
      </c>
      <c r="D12339" s="9">
        <v>8238030943</v>
      </c>
      <c r="E12339" s="9" t="e">
        <f>INDEX(#REF!:#REF!,MATCH($D12339,#REF!:#REF!,0),MATCH(#REF!,#REF!:#REF!,0))</f>
        <v>#REF!</v>
      </c>
      <c r="F12339" s="9" t="e">
        <f>INDEX(#REF!:#REF!,MATCH($D12339,#REF!:#REF!,0),MATCH(#REF!,#REF!:#REF!,0))</f>
        <v>#REF!</v>
      </c>
    </row>
    <row r="12340" spans="1:6" ht="16.5" x14ac:dyDescent="0.3">
      <c r="A12340" s="9" t="s">
        <v>9985</v>
      </c>
      <c r="B12340" s="9" t="s">
        <v>2443</v>
      </c>
      <c r="C12340" s="10">
        <v>32248</v>
      </c>
      <c r="D12340" s="9">
        <v>6235447353</v>
      </c>
      <c r="E12340" s="9" t="e">
        <f>INDEX(#REF!:#REF!,MATCH($D12340,#REF!:#REF!,0),MATCH(#REF!,#REF!:#REF!,0))</f>
        <v>#REF!</v>
      </c>
      <c r="F12340" s="9" t="e">
        <f>INDEX(#REF!:#REF!,MATCH($D12340,#REF!:#REF!,0),MATCH(#REF!,#REF!:#REF!,0))</f>
        <v>#REF!</v>
      </c>
    </row>
    <row r="12341" spans="1:6" ht="16.5" x14ac:dyDescent="0.3">
      <c r="A12341" s="9" t="s">
        <v>9984</v>
      </c>
      <c r="B12341" s="9" t="s">
        <v>3642</v>
      </c>
      <c r="C12341" s="10">
        <v>20339</v>
      </c>
      <c r="D12341" s="9">
        <v>2670196322</v>
      </c>
      <c r="E12341" s="9" t="e">
        <f>INDEX(#REF!:#REF!,MATCH($D12341,#REF!:#REF!,0),MATCH(#REF!,#REF!:#REF!,0))</f>
        <v>#REF!</v>
      </c>
      <c r="F12341" s="9" t="e">
        <f>INDEX(#REF!:#REF!,MATCH($D12341,#REF!:#REF!,0),MATCH(#REF!,#REF!:#REF!,0))</f>
        <v>#REF!</v>
      </c>
    </row>
    <row r="12342" spans="1:6" ht="16.5" x14ac:dyDescent="0.3">
      <c r="A12342" s="9" t="s">
        <v>9983</v>
      </c>
      <c r="B12342" s="9" t="s">
        <v>2336</v>
      </c>
      <c r="C12342" s="10">
        <v>10352</v>
      </c>
      <c r="D12342" s="9">
        <v>5383734902</v>
      </c>
      <c r="E12342" s="9" t="e">
        <f>INDEX(#REF!:#REF!,MATCH($D12342,#REF!:#REF!,0),MATCH(#REF!,#REF!:#REF!,0))</f>
        <v>#REF!</v>
      </c>
      <c r="F12342" s="9" t="e">
        <f>INDEX(#REF!:#REF!,MATCH($D12342,#REF!:#REF!,0),MATCH(#REF!,#REF!:#REF!,0))</f>
        <v>#REF!</v>
      </c>
    </row>
    <row r="12343" spans="1:6" ht="16.5" x14ac:dyDescent="0.3">
      <c r="A12343" s="9" t="s">
        <v>9982</v>
      </c>
      <c r="B12343" s="9" t="s">
        <v>2354</v>
      </c>
      <c r="C12343" s="10">
        <v>39341</v>
      </c>
      <c r="D12343" s="9">
        <v>2279888742</v>
      </c>
      <c r="E12343" s="9" t="e">
        <f>INDEX(#REF!:#REF!,MATCH($D12343,#REF!:#REF!,0),MATCH(#REF!,#REF!:#REF!,0))</f>
        <v>#REF!</v>
      </c>
      <c r="F12343" s="9" t="e">
        <f>INDEX(#REF!:#REF!,MATCH($D12343,#REF!:#REF!,0),MATCH(#REF!,#REF!:#REF!,0))</f>
        <v>#REF!</v>
      </c>
    </row>
    <row r="12344" spans="1:6" ht="16.5" x14ac:dyDescent="0.3">
      <c r="A12344" s="9" t="s">
        <v>9981</v>
      </c>
      <c r="B12344" s="9" t="s">
        <v>2017</v>
      </c>
      <c r="C12344" s="10">
        <v>41411</v>
      </c>
      <c r="D12344" s="9">
        <v>9963057691</v>
      </c>
      <c r="E12344" s="9" t="e">
        <f>INDEX(#REF!:#REF!,MATCH($D12344,#REF!:#REF!,0),MATCH(#REF!,#REF!:#REF!,0))</f>
        <v>#REF!</v>
      </c>
      <c r="F12344" s="9" t="e">
        <f>INDEX(#REF!:#REF!,MATCH($D12344,#REF!:#REF!,0),MATCH(#REF!,#REF!:#REF!,0))</f>
        <v>#REF!</v>
      </c>
    </row>
    <row r="12345" spans="1:6" ht="16.5" x14ac:dyDescent="0.3">
      <c r="A12345" s="9" t="s">
        <v>9980</v>
      </c>
      <c r="B12345" s="9" t="s">
        <v>2418</v>
      </c>
      <c r="C12345" s="10">
        <v>31203</v>
      </c>
      <c r="D12345" s="9">
        <v>4009257075</v>
      </c>
      <c r="E12345" s="9" t="e">
        <f>INDEX(#REF!:#REF!,MATCH($D12345,#REF!:#REF!,0),MATCH(#REF!,#REF!:#REF!,0))</f>
        <v>#REF!</v>
      </c>
      <c r="F12345" s="9" t="e">
        <f>INDEX(#REF!:#REF!,MATCH($D12345,#REF!:#REF!,0),MATCH(#REF!,#REF!:#REF!,0))</f>
        <v>#REF!</v>
      </c>
    </row>
    <row r="12346" spans="1:6" ht="16.5" x14ac:dyDescent="0.3">
      <c r="A12346" s="9" t="s">
        <v>9979</v>
      </c>
      <c r="B12346" s="9" t="s">
        <v>2155</v>
      </c>
      <c r="C12346" s="10">
        <v>47113</v>
      </c>
      <c r="D12346" s="9">
        <v>994826516</v>
      </c>
      <c r="E12346" s="9" t="e">
        <f>INDEX(#REF!:#REF!,MATCH($D12346,#REF!:#REF!,0),MATCH(#REF!,#REF!:#REF!,0))</f>
        <v>#REF!</v>
      </c>
      <c r="F12346" s="9" t="e">
        <f>INDEX(#REF!:#REF!,MATCH($D12346,#REF!:#REF!,0),MATCH(#REF!,#REF!:#REF!,0))</f>
        <v>#REF!</v>
      </c>
    </row>
    <row r="12347" spans="1:6" ht="16.5" x14ac:dyDescent="0.3">
      <c r="A12347" s="9" t="s">
        <v>9978</v>
      </c>
      <c r="B12347" s="9" t="s">
        <v>2085</v>
      </c>
      <c r="C12347" s="10">
        <v>35083</v>
      </c>
      <c r="D12347" s="9">
        <v>6300411419</v>
      </c>
      <c r="E12347" s="9" t="e">
        <f>INDEX(#REF!:#REF!,MATCH($D12347,#REF!:#REF!,0),MATCH(#REF!,#REF!:#REF!,0))</f>
        <v>#REF!</v>
      </c>
      <c r="F12347" s="9" t="e">
        <f>INDEX(#REF!:#REF!,MATCH($D12347,#REF!:#REF!,0),MATCH(#REF!,#REF!:#REF!,0))</f>
        <v>#REF!</v>
      </c>
    </row>
    <row r="12348" spans="1:6" ht="16.5" x14ac:dyDescent="0.3">
      <c r="A12348" s="9" t="s">
        <v>9977</v>
      </c>
      <c r="B12348" s="9" t="s">
        <v>2759</v>
      </c>
      <c r="C12348" s="10">
        <v>21697</v>
      </c>
      <c r="D12348" s="9">
        <v>4029727026</v>
      </c>
      <c r="E12348" s="9" t="e">
        <f>INDEX(#REF!:#REF!,MATCH($D12348,#REF!:#REF!,0),MATCH(#REF!,#REF!:#REF!,0))</f>
        <v>#REF!</v>
      </c>
      <c r="F12348" s="9" t="e">
        <f>INDEX(#REF!:#REF!,MATCH($D12348,#REF!:#REF!,0),MATCH(#REF!,#REF!:#REF!,0))</f>
        <v>#REF!</v>
      </c>
    </row>
    <row r="12349" spans="1:6" ht="16.5" x14ac:dyDescent="0.3">
      <c r="A12349" s="9" t="s">
        <v>9976</v>
      </c>
      <c r="B12349" s="9" t="s">
        <v>2052</v>
      </c>
      <c r="C12349" s="10">
        <v>30532</v>
      </c>
      <c r="D12349" s="9">
        <v>9491257560</v>
      </c>
      <c r="E12349" s="9" t="e">
        <f>INDEX(#REF!:#REF!,MATCH($D12349,#REF!:#REF!,0),MATCH(#REF!,#REF!:#REF!,0))</f>
        <v>#REF!</v>
      </c>
      <c r="F12349" s="9" t="e">
        <f>INDEX(#REF!:#REF!,MATCH($D12349,#REF!:#REF!,0),MATCH(#REF!,#REF!:#REF!,0))</f>
        <v>#REF!</v>
      </c>
    </row>
    <row r="12350" spans="1:6" ht="16.5" x14ac:dyDescent="0.3">
      <c r="A12350" s="9" t="s">
        <v>9975</v>
      </c>
      <c r="B12350" s="9" t="s">
        <v>2250</v>
      </c>
      <c r="C12350" s="10">
        <v>16907</v>
      </c>
      <c r="D12350" s="9">
        <v>6378969205</v>
      </c>
      <c r="E12350" s="9" t="e">
        <f>INDEX(#REF!:#REF!,MATCH($D12350,#REF!:#REF!,0),MATCH(#REF!,#REF!:#REF!,0))</f>
        <v>#REF!</v>
      </c>
      <c r="F12350" s="9" t="e">
        <f>INDEX(#REF!:#REF!,MATCH($D12350,#REF!:#REF!,0),MATCH(#REF!,#REF!:#REF!,0))</f>
        <v>#REF!</v>
      </c>
    </row>
    <row r="12351" spans="1:6" ht="16.5" x14ac:dyDescent="0.3">
      <c r="A12351" s="9" t="s">
        <v>9974</v>
      </c>
      <c r="B12351" s="9" t="s">
        <v>2530</v>
      </c>
      <c r="C12351" s="10">
        <v>22487</v>
      </c>
      <c r="D12351" s="9">
        <v>3129526900</v>
      </c>
      <c r="E12351" s="9" t="e">
        <f>INDEX(#REF!:#REF!,MATCH($D12351,#REF!:#REF!,0),MATCH(#REF!,#REF!:#REF!,0))</f>
        <v>#REF!</v>
      </c>
      <c r="F12351" s="9" t="e">
        <f>INDEX(#REF!:#REF!,MATCH($D12351,#REF!:#REF!,0),MATCH(#REF!,#REF!:#REF!,0))</f>
        <v>#REF!</v>
      </c>
    </row>
    <row r="12352" spans="1:6" ht="16.5" x14ac:dyDescent="0.3">
      <c r="A12352" s="9" t="s">
        <v>9973</v>
      </c>
      <c r="B12352" s="9" t="s">
        <v>1967</v>
      </c>
      <c r="C12352" s="10">
        <v>16781</v>
      </c>
      <c r="D12352" s="9">
        <v>3021692982</v>
      </c>
      <c r="E12352" s="9" t="e">
        <f>INDEX(#REF!:#REF!,MATCH($D12352,#REF!:#REF!,0),MATCH(#REF!,#REF!:#REF!,0))</f>
        <v>#REF!</v>
      </c>
      <c r="F12352" s="9" t="e">
        <f>INDEX(#REF!:#REF!,MATCH($D12352,#REF!:#REF!,0),MATCH(#REF!,#REF!:#REF!,0))</f>
        <v>#REF!</v>
      </c>
    </row>
    <row r="12353" spans="1:6" ht="16.5" x14ac:dyDescent="0.3">
      <c r="A12353" s="9" t="s">
        <v>9972</v>
      </c>
      <c r="B12353" s="9" t="s">
        <v>2680</v>
      </c>
      <c r="C12353" s="10">
        <v>42976</v>
      </c>
      <c r="D12353" s="9">
        <v>9267164694</v>
      </c>
      <c r="E12353" s="9" t="e">
        <f>INDEX(#REF!:#REF!,MATCH($D12353,#REF!:#REF!,0),MATCH(#REF!,#REF!:#REF!,0))</f>
        <v>#REF!</v>
      </c>
      <c r="F12353" s="9" t="e">
        <f>INDEX(#REF!:#REF!,MATCH($D12353,#REF!:#REF!,0),MATCH(#REF!,#REF!:#REF!,0))</f>
        <v>#REF!</v>
      </c>
    </row>
    <row r="12354" spans="1:6" ht="16.5" x14ac:dyDescent="0.3">
      <c r="A12354" s="9" t="s">
        <v>9971</v>
      </c>
      <c r="B12354" s="9" t="s">
        <v>1979</v>
      </c>
      <c r="C12354" s="10">
        <v>39751</v>
      </c>
      <c r="D12354" s="9">
        <v>9627071331</v>
      </c>
      <c r="E12354" s="9" t="e">
        <f>INDEX(#REF!:#REF!,MATCH($D12354,#REF!:#REF!,0),MATCH(#REF!,#REF!:#REF!,0))</f>
        <v>#REF!</v>
      </c>
      <c r="F12354" s="9" t="e">
        <f>INDEX(#REF!:#REF!,MATCH($D12354,#REF!:#REF!,0),MATCH(#REF!,#REF!:#REF!,0))</f>
        <v>#REF!</v>
      </c>
    </row>
    <row r="12355" spans="1:6" ht="16.5" x14ac:dyDescent="0.3">
      <c r="A12355" s="9" t="s">
        <v>9970</v>
      </c>
      <c r="B12355" s="9" t="s">
        <v>2820</v>
      </c>
      <c r="C12355" s="10">
        <v>56793</v>
      </c>
      <c r="D12355" s="9">
        <v>1990334539</v>
      </c>
      <c r="E12355" s="9" t="e">
        <f>INDEX(#REF!:#REF!,MATCH($D12355,#REF!:#REF!,0),MATCH(#REF!,#REF!:#REF!,0))</f>
        <v>#REF!</v>
      </c>
      <c r="F12355" s="9" t="e">
        <f>INDEX(#REF!:#REF!,MATCH($D12355,#REF!:#REF!,0),MATCH(#REF!,#REF!:#REF!,0))</f>
        <v>#REF!</v>
      </c>
    </row>
    <row r="12356" spans="1:6" ht="16.5" x14ac:dyDescent="0.3">
      <c r="A12356" s="9" t="s">
        <v>9969</v>
      </c>
      <c r="B12356" s="9" t="s">
        <v>2428</v>
      </c>
      <c r="C12356" s="10">
        <v>51456</v>
      </c>
      <c r="D12356" s="9">
        <v>3642452728</v>
      </c>
      <c r="E12356" s="9" t="e">
        <f>INDEX(#REF!:#REF!,MATCH($D12356,#REF!:#REF!,0),MATCH(#REF!,#REF!:#REF!,0))</f>
        <v>#REF!</v>
      </c>
      <c r="F12356" s="9" t="e">
        <f>INDEX(#REF!:#REF!,MATCH($D12356,#REF!:#REF!,0),MATCH(#REF!,#REF!:#REF!,0))</f>
        <v>#REF!</v>
      </c>
    </row>
    <row r="12357" spans="1:6" ht="16.5" x14ac:dyDescent="0.3">
      <c r="A12357" s="9" t="s">
        <v>9968</v>
      </c>
      <c r="B12357" s="9" t="s">
        <v>2117</v>
      </c>
      <c r="C12357" s="10">
        <v>10814</v>
      </c>
      <c r="D12357" s="9">
        <v>4878156686</v>
      </c>
      <c r="E12357" s="9" t="e">
        <f>INDEX(#REF!:#REF!,MATCH($D12357,#REF!:#REF!,0),MATCH(#REF!,#REF!:#REF!,0))</f>
        <v>#REF!</v>
      </c>
      <c r="F12357" s="9" t="e">
        <f>INDEX(#REF!:#REF!,MATCH($D12357,#REF!:#REF!,0),MATCH(#REF!,#REF!:#REF!,0))</f>
        <v>#REF!</v>
      </c>
    </row>
    <row r="12358" spans="1:6" ht="16.5" x14ac:dyDescent="0.3">
      <c r="A12358" s="9" t="s">
        <v>9967</v>
      </c>
      <c r="B12358" s="9" t="s">
        <v>2121</v>
      </c>
      <c r="C12358" s="10">
        <v>44281</v>
      </c>
      <c r="D12358" s="9">
        <v>3967370569</v>
      </c>
      <c r="E12358" s="9" t="e">
        <f>INDEX(#REF!:#REF!,MATCH($D12358,#REF!:#REF!,0),MATCH(#REF!,#REF!:#REF!,0))</f>
        <v>#REF!</v>
      </c>
      <c r="F12358" s="9" t="e">
        <f>INDEX(#REF!:#REF!,MATCH($D12358,#REF!:#REF!,0),MATCH(#REF!,#REF!:#REF!,0))</f>
        <v>#REF!</v>
      </c>
    </row>
    <row r="12359" spans="1:6" ht="16.5" x14ac:dyDescent="0.3">
      <c r="A12359" s="9" t="s">
        <v>9966</v>
      </c>
      <c r="B12359" s="9" t="s">
        <v>1981</v>
      </c>
      <c r="C12359" s="10">
        <v>22184</v>
      </c>
      <c r="D12359" s="9">
        <v>6148303353</v>
      </c>
      <c r="E12359" s="9" t="e">
        <f>INDEX(#REF!:#REF!,MATCH($D12359,#REF!:#REF!,0),MATCH(#REF!,#REF!:#REF!,0))</f>
        <v>#REF!</v>
      </c>
      <c r="F12359" s="9" t="e">
        <f>INDEX(#REF!:#REF!,MATCH($D12359,#REF!:#REF!,0),MATCH(#REF!,#REF!:#REF!,0))</f>
        <v>#REF!</v>
      </c>
    </row>
    <row r="12360" spans="1:6" ht="16.5" x14ac:dyDescent="0.3">
      <c r="A12360" s="9" t="s">
        <v>9965</v>
      </c>
      <c r="B12360" s="9" t="s">
        <v>2090</v>
      </c>
      <c r="C12360" s="10">
        <v>30953</v>
      </c>
      <c r="D12360" s="9">
        <v>965285472</v>
      </c>
      <c r="E12360" s="9" t="e">
        <f>INDEX(#REF!:#REF!,MATCH($D12360,#REF!:#REF!,0),MATCH(#REF!,#REF!:#REF!,0))</f>
        <v>#REF!</v>
      </c>
      <c r="F12360" s="9" t="e">
        <f>INDEX(#REF!:#REF!,MATCH($D12360,#REF!:#REF!,0),MATCH(#REF!,#REF!:#REF!,0))</f>
        <v>#REF!</v>
      </c>
    </row>
    <row r="12361" spans="1:6" ht="16.5" x14ac:dyDescent="0.3">
      <c r="A12361" s="9" t="s">
        <v>9964</v>
      </c>
      <c r="B12361" s="9" t="s">
        <v>2017</v>
      </c>
      <c r="C12361" s="10">
        <v>20814</v>
      </c>
      <c r="D12361" s="9">
        <v>8377113392</v>
      </c>
      <c r="E12361" s="9" t="e">
        <f>INDEX(#REF!:#REF!,MATCH($D12361,#REF!:#REF!,0),MATCH(#REF!,#REF!:#REF!,0))</f>
        <v>#REF!</v>
      </c>
      <c r="F12361" s="9" t="e">
        <f>INDEX(#REF!:#REF!,MATCH($D12361,#REF!:#REF!,0),MATCH(#REF!,#REF!:#REF!,0))</f>
        <v>#REF!</v>
      </c>
    </row>
    <row r="12362" spans="1:6" ht="16.5" x14ac:dyDescent="0.3">
      <c r="A12362" s="9" t="s">
        <v>9963</v>
      </c>
      <c r="B12362" s="9" t="s">
        <v>2472</v>
      </c>
      <c r="C12362" s="10">
        <v>29671</v>
      </c>
      <c r="D12362" s="9">
        <v>2352201101</v>
      </c>
      <c r="E12362" s="9" t="e">
        <f>INDEX(#REF!:#REF!,MATCH($D12362,#REF!:#REF!,0),MATCH(#REF!,#REF!:#REF!,0))</f>
        <v>#REF!</v>
      </c>
      <c r="F12362" s="9" t="e">
        <f>INDEX(#REF!:#REF!,MATCH($D12362,#REF!:#REF!,0),MATCH(#REF!,#REF!:#REF!,0))</f>
        <v>#REF!</v>
      </c>
    </row>
    <row r="12363" spans="1:6" ht="16.5" x14ac:dyDescent="0.3">
      <c r="A12363" s="9" t="s">
        <v>9962</v>
      </c>
      <c r="B12363" s="9" t="s">
        <v>2371</v>
      </c>
      <c r="C12363" s="10">
        <v>35013</v>
      </c>
      <c r="D12363" s="9">
        <v>6510701464</v>
      </c>
      <c r="E12363" s="9" t="e">
        <f>INDEX(#REF!:#REF!,MATCH($D12363,#REF!:#REF!,0),MATCH(#REF!,#REF!:#REF!,0))</f>
        <v>#REF!</v>
      </c>
      <c r="F12363" s="9" t="e">
        <f>INDEX(#REF!:#REF!,MATCH($D12363,#REF!:#REF!,0),MATCH(#REF!,#REF!:#REF!,0))</f>
        <v>#REF!</v>
      </c>
    </row>
    <row r="12364" spans="1:6" ht="16.5" x14ac:dyDescent="0.3">
      <c r="A12364" s="9" t="s">
        <v>9961</v>
      </c>
      <c r="B12364" s="9" t="s">
        <v>3073</v>
      </c>
      <c r="C12364" s="10">
        <v>56583</v>
      </c>
      <c r="D12364" s="9">
        <v>1462119603</v>
      </c>
      <c r="E12364" s="9" t="e">
        <f>INDEX(#REF!:#REF!,MATCH($D12364,#REF!:#REF!,0),MATCH(#REF!,#REF!:#REF!,0))</f>
        <v>#REF!</v>
      </c>
      <c r="F12364" s="9" t="e">
        <f>INDEX(#REF!:#REF!,MATCH($D12364,#REF!:#REF!,0),MATCH(#REF!,#REF!:#REF!,0))</f>
        <v>#REF!</v>
      </c>
    </row>
    <row r="12365" spans="1:6" ht="16.5" x14ac:dyDescent="0.3">
      <c r="A12365" s="9" t="s">
        <v>9960</v>
      </c>
      <c r="B12365" s="9" t="s">
        <v>2635</v>
      </c>
      <c r="C12365" s="10">
        <v>37845</v>
      </c>
      <c r="D12365" s="9">
        <v>9163060264</v>
      </c>
      <c r="E12365" s="9" t="e">
        <f>INDEX(#REF!:#REF!,MATCH($D12365,#REF!:#REF!,0),MATCH(#REF!,#REF!:#REF!,0))</f>
        <v>#REF!</v>
      </c>
      <c r="F12365" s="9" t="e">
        <f>INDEX(#REF!:#REF!,MATCH($D12365,#REF!:#REF!,0),MATCH(#REF!,#REF!:#REF!,0))</f>
        <v>#REF!</v>
      </c>
    </row>
    <row r="12366" spans="1:6" ht="16.5" x14ac:dyDescent="0.3">
      <c r="A12366" s="9" t="s">
        <v>9959</v>
      </c>
      <c r="B12366" s="9" t="s">
        <v>2125</v>
      </c>
      <c r="C12366" s="10">
        <v>19461</v>
      </c>
      <c r="D12366" s="9">
        <v>5203144281</v>
      </c>
      <c r="E12366" s="9" t="e">
        <f>INDEX(#REF!:#REF!,MATCH($D12366,#REF!:#REF!,0),MATCH(#REF!,#REF!:#REF!,0))</f>
        <v>#REF!</v>
      </c>
      <c r="F12366" s="9" t="e">
        <f>INDEX(#REF!:#REF!,MATCH($D12366,#REF!:#REF!,0),MATCH(#REF!,#REF!:#REF!,0))</f>
        <v>#REF!</v>
      </c>
    </row>
    <row r="12367" spans="1:6" ht="16.5" x14ac:dyDescent="0.3">
      <c r="A12367" s="9" t="s">
        <v>9958</v>
      </c>
      <c r="B12367" s="9" t="s">
        <v>2530</v>
      </c>
      <c r="C12367" s="10">
        <v>15690</v>
      </c>
      <c r="D12367" s="9">
        <v>9620547551</v>
      </c>
      <c r="E12367" s="9" t="e">
        <f>INDEX(#REF!:#REF!,MATCH($D12367,#REF!:#REF!,0),MATCH(#REF!,#REF!:#REF!,0))</f>
        <v>#REF!</v>
      </c>
      <c r="F12367" s="9" t="e">
        <f>INDEX(#REF!:#REF!,MATCH($D12367,#REF!:#REF!,0),MATCH(#REF!,#REF!:#REF!,0))</f>
        <v>#REF!</v>
      </c>
    </row>
    <row r="12368" spans="1:6" ht="16.5" x14ac:dyDescent="0.3">
      <c r="A12368" s="9" t="s">
        <v>9957</v>
      </c>
      <c r="B12368" s="9" t="s">
        <v>2655</v>
      </c>
      <c r="C12368" s="10">
        <v>16421</v>
      </c>
      <c r="D12368" s="9">
        <v>7160109333</v>
      </c>
      <c r="E12368" s="9" t="e">
        <f>INDEX(#REF!:#REF!,MATCH($D12368,#REF!:#REF!,0),MATCH(#REF!,#REF!:#REF!,0))</f>
        <v>#REF!</v>
      </c>
      <c r="F12368" s="9" t="e">
        <f>INDEX(#REF!:#REF!,MATCH($D12368,#REF!:#REF!,0),MATCH(#REF!,#REF!:#REF!,0))</f>
        <v>#REF!</v>
      </c>
    </row>
    <row r="12369" spans="1:6" ht="16.5" x14ac:dyDescent="0.3">
      <c r="A12369" s="9" t="s">
        <v>9956</v>
      </c>
      <c r="B12369" s="9" t="s">
        <v>2017</v>
      </c>
      <c r="C12369" s="10">
        <v>30562</v>
      </c>
      <c r="D12369" s="9">
        <v>9305168396</v>
      </c>
      <c r="E12369" s="9" t="e">
        <f>INDEX(#REF!:#REF!,MATCH($D12369,#REF!:#REF!,0),MATCH(#REF!,#REF!:#REF!,0))</f>
        <v>#REF!</v>
      </c>
      <c r="F12369" s="9" t="e">
        <f>INDEX(#REF!:#REF!,MATCH($D12369,#REF!:#REF!,0),MATCH(#REF!,#REF!:#REF!,0))</f>
        <v>#REF!</v>
      </c>
    </row>
    <row r="12370" spans="1:6" ht="16.5" x14ac:dyDescent="0.3">
      <c r="A12370" s="9" t="s">
        <v>9955</v>
      </c>
      <c r="B12370" s="9" t="s">
        <v>2129</v>
      </c>
      <c r="C12370" s="10">
        <v>52927</v>
      </c>
      <c r="D12370" s="9">
        <v>3738218785</v>
      </c>
      <c r="E12370" s="9" t="e">
        <f>INDEX(#REF!:#REF!,MATCH($D12370,#REF!:#REF!,0),MATCH(#REF!,#REF!:#REF!,0))</f>
        <v>#REF!</v>
      </c>
      <c r="F12370" s="9" t="e">
        <f>INDEX(#REF!:#REF!,MATCH($D12370,#REF!:#REF!,0),MATCH(#REF!,#REF!:#REF!,0))</f>
        <v>#REF!</v>
      </c>
    </row>
    <row r="12371" spans="1:6" ht="16.5" x14ac:dyDescent="0.3">
      <c r="A12371" s="9" t="s">
        <v>9954</v>
      </c>
      <c r="B12371" s="9" t="s">
        <v>2568</v>
      </c>
      <c r="C12371" s="10">
        <v>12484</v>
      </c>
      <c r="D12371" s="9">
        <v>3569414450</v>
      </c>
      <c r="E12371" s="9" t="e">
        <f>INDEX(#REF!:#REF!,MATCH($D12371,#REF!:#REF!,0),MATCH(#REF!,#REF!:#REF!,0))</f>
        <v>#REF!</v>
      </c>
      <c r="F12371" s="9" t="e">
        <f>INDEX(#REF!:#REF!,MATCH($D12371,#REF!:#REF!,0),MATCH(#REF!,#REF!:#REF!,0))</f>
        <v>#REF!</v>
      </c>
    </row>
    <row r="12372" spans="1:6" ht="16.5" x14ac:dyDescent="0.3">
      <c r="A12372" s="9" t="s">
        <v>9953</v>
      </c>
      <c r="B12372" s="9" t="s">
        <v>3172</v>
      </c>
      <c r="C12372" s="10">
        <v>51143</v>
      </c>
      <c r="D12372" s="9">
        <v>4689682046</v>
      </c>
      <c r="E12372" s="9" t="e">
        <f>INDEX(#REF!:#REF!,MATCH($D12372,#REF!:#REF!,0),MATCH(#REF!,#REF!:#REF!,0))</f>
        <v>#REF!</v>
      </c>
      <c r="F12372" s="9" t="e">
        <f>INDEX(#REF!:#REF!,MATCH($D12372,#REF!:#REF!,0),MATCH(#REF!,#REF!:#REF!,0))</f>
        <v>#REF!</v>
      </c>
    </row>
    <row r="12373" spans="1:6" ht="16.5" x14ac:dyDescent="0.3">
      <c r="A12373" s="9" t="s">
        <v>9952</v>
      </c>
      <c r="B12373" s="9" t="s">
        <v>2610</v>
      </c>
      <c r="C12373" s="10">
        <v>10470</v>
      </c>
      <c r="D12373" s="9">
        <v>977779009</v>
      </c>
      <c r="E12373" s="9" t="e">
        <f>INDEX(#REF!:#REF!,MATCH($D12373,#REF!:#REF!,0),MATCH(#REF!,#REF!:#REF!,0))</f>
        <v>#REF!</v>
      </c>
      <c r="F12373" s="9" t="e">
        <f>INDEX(#REF!:#REF!,MATCH($D12373,#REF!:#REF!,0),MATCH(#REF!,#REF!:#REF!,0))</f>
        <v>#REF!</v>
      </c>
    </row>
    <row r="12374" spans="1:6" ht="16.5" x14ac:dyDescent="0.3">
      <c r="A12374" s="9" t="s">
        <v>9951</v>
      </c>
      <c r="B12374" s="9" t="s">
        <v>2085</v>
      </c>
      <c r="C12374" s="10">
        <v>28161</v>
      </c>
      <c r="D12374" s="9">
        <v>6478891895</v>
      </c>
      <c r="E12374" s="9" t="e">
        <f>INDEX(#REF!:#REF!,MATCH($D12374,#REF!:#REF!,0),MATCH(#REF!,#REF!:#REF!,0))</f>
        <v>#REF!</v>
      </c>
      <c r="F12374" s="9" t="e">
        <f>INDEX(#REF!:#REF!,MATCH($D12374,#REF!:#REF!,0),MATCH(#REF!,#REF!:#REF!,0))</f>
        <v>#REF!</v>
      </c>
    </row>
    <row r="12375" spans="1:6" ht="16.5" x14ac:dyDescent="0.3">
      <c r="A12375" s="9" t="s">
        <v>9950</v>
      </c>
      <c r="B12375" s="9" t="s">
        <v>2597</v>
      </c>
      <c r="C12375" s="10">
        <v>56930</v>
      </c>
      <c r="D12375" s="9">
        <v>5412518958</v>
      </c>
      <c r="E12375" s="9" t="e">
        <f>INDEX(#REF!:#REF!,MATCH($D12375,#REF!:#REF!,0),MATCH(#REF!,#REF!:#REF!,0))</f>
        <v>#REF!</v>
      </c>
      <c r="F12375" s="9" t="e">
        <f>INDEX(#REF!:#REF!,MATCH($D12375,#REF!:#REF!,0),MATCH(#REF!,#REF!:#REF!,0))</f>
        <v>#REF!</v>
      </c>
    </row>
    <row r="12376" spans="1:6" ht="16.5" x14ac:dyDescent="0.3">
      <c r="A12376" s="9" t="s">
        <v>9949</v>
      </c>
      <c r="B12376" s="9" t="s">
        <v>2274</v>
      </c>
      <c r="C12376" s="10">
        <v>50799</v>
      </c>
      <c r="D12376" s="9">
        <v>4689682046</v>
      </c>
      <c r="E12376" s="9" t="e">
        <f>INDEX(#REF!:#REF!,MATCH($D12376,#REF!:#REF!,0),MATCH(#REF!,#REF!:#REF!,0))</f>
        <v>#REF!</v>
      </c>
      <c r="F12376" s="9" t="e">
        <f>INDEX(#REF!:#REF!,MATCH($D12376,#REF!:#REF!,0),MATCH(#REF!,#REF!:#REF!,0))</f>
        <v>#REF!</v>
      </c>
    </row>
    <row r="12377" spans="1:6" ht="16.5" x14ac:dyDescent="0.3">
      <c r="A12377" s="9" t="s">
        <v>9948</v>
      </c>
      <c r="B12377" s="9" t="s">
        <v>2658</v>
      </c>
      <c r="C12377" s="10">
        <v>15614</v>
      </c>
      <c r="D12377" s="9">
        <v>4428088442</v>
      </c>
      <c r="E12377" s="9" t="e">
        <f>INDEX(#REF!:#REF!,MATCH($D12377,#REF!:#REF!,0),MATCH(#REF!,#REF!:#REF!,0))</f>
        <v>#REF!</v>
      </c>
      <c r="F12377" s="9" t="e">
        <f>INDEX(#REF!:#REF!,MATCH($D12377,#REF!:#REF!,0),MATCH(#REF!,#REF!:#REF!,0))</f>
        <v>#REF!</v>
      </c>
    </row>
    <row r="12378" spans="1:6" ht="16.5" x14ac:dyDescent="0.3">
      <c r="A12378" s="9" t="s">
        <v>9947</v>
      </c>
      <c r="B12378" s="9" t="s">
        <v>2067</v>
      </c>
      <c r="C12378" s="10">
        <v>50047</v>
      </c>
      <c r="D12378" s="9">
        <v>87033755</v>
      </c>
      <c r="E12378" s="9" t="e">
        <f>INDEX(#REF!:#REF!,MATCH($D12378,#REF!:#REF!,0),MATCH(#REF!,#REF!:#REF!,0))</f>
        <v>#REF!</v>
      </c>
      <c r="F12378" s="9" t="e">
        <f>INDEX(#REF!:#REF!,MATCH($D12378,#REF!:#REF!,0),MATCH(#REF!,#REF!:#REF!,0))</f>
        <v>#REF!</v>
      </c>
    </row>
    <row r="12379" spans="1:6" ht="16.5" x14ac:dyDescent="0.3">
      <c r="A12379" s="9" t="s">
        <v>9946</v>
      </c>
      <c r="B12379" s="9" t="s">
        <v>4046</v>
      </c>
      <c r="C12379" s="10">
        <v>37490</v>
      </c>
      <c r="D12379" s="9">
        <v>8322342209</v>
      </c>
      <c r="E12379" s="9" t="e">
        <f>INDEX(#REF!:#REF!,MATCH($D12379,#REF!:#REF!,0),MATCH(#REF!,#REF!:#REF!,0))</f>
        <v>#REF!</v>
      </c>
      <c r="F12379" s="9" t="e">
        <f>INDEX(#REF!:#REF!,MATCH($D12379,#REF!:#REF!,0),MATCH(#REF!,#REF!:#REF!,0))</f>
        <v>#REF!</v>
      </c>
    </row>
    <row r="12380" spans="1:6" ht="16.5" x14ac:dyDescent="0.3">
      <c r="A12380" s="9" t="s">
        <v>9945</v>
      </c>
      <c r="B12380" s="9" t="s">
        <v>2443</v>
      </c>
      <c r="C12380" s="10">
        <v>34708</v>
      </c>
      <c r="D12380" s="9">
        <v>6801140183</v>
      </c>
      <c r="E12380" s="9" t="e">
        <f>INDEX(#REF!:#REF!,MATCH($D12380,#REF!:#REF!,0),MATCH(#REF!,#REF!:#REF!,0))</f>
        <v>#REF!</v>
      </c>
      <c r="F12380" s="9" t="e">
        <f>INDEX(#REF!:#REF!,MATCH($D12380,#REF!:#REF!,0),MATCH(#REF!,#REF!:#REF!,0))</f>
        <v>#REF!</v>
      </c>
    </row>
    <row r="12381" spans="1:6" ht="16.5" x14ac:dyDescent="0.3">
      <c r="A12381" s="9" t="s">
        <v>9944</v>
      </c>
      <c r="B12381" s="9" t="s">
        <v>2914</v>
      </c>
      <c r="C12381" s="10">
        <v>35743</v>
      </c>
      <c r="D12381" s="9">
        <v>2657442315</v>
      </c>
      <c r="E12381" s="9" t="e">
        <f>INDEX(#REF!:#REF!,MATCH($D12381,#REF!:#REF!,0),MATCH(#REF!,#REF!:#REF!,0))</f>
        <v>#REF!</v>
      </c>
      <c r="F12381" s="9" t="e">
        <f>INDEX(#REF!:#REF!,MATCH($D12381,#REF!:#REF!,0),MATCH(#REF!,#REF!:#REF!,0))</f>
        <v>#REF!</v>
      </c>
    </row>
    <row r="12382" spans="1:6" ht="16.5" x14ac:dyDescent="0.3">
      <c r="A12382" s="9" t="s">
        <v>9943</v>
      </c>
      <c r="B12382" s="9" t="s">
        <v>2945</v>
      </c>
      <c r="C12382" s="10">
        <v>53664</v>
      </c>
      <c r="D12382" s="9">
        <v>3956653289</v>
      </c>
      <c r="E12382" s="9" t="e">
        <f>INDEX(#REF!:#REF!,MATCH($D12382,#REF!:#REF!,0),MATCH(#REF!,#REF!:#REF!,0))</f>
        <v>#REF!</v>
      </c>
      <c r="F12382" s="9" t="e">
        <f>INDEX(#REF!:#REF!,MATCH($D12382,#REF!:#REF!,0),MATCH(#REF!,#REF!:#REF!,0))</f>
        <v>#REF!</v>
      </c>
    </row>
    <row r="12383" spans="1:6" ht="16.5" x14ac:dyDescent="0.3">
      <c r="A12383" s="9" t="s">
        <v>9942</v>
      </c>
      <c r="B12383" s="9" t="s">
        <v>4007</v>
      </c>
      <c r="C12383" s="10">
        <v>35816</v>
      </c>
      <c r="D12383" s="9">
        <v>9153408497</v>
      </c>
      <c r="E12383" s="9" t="e">
        <f>INDEX(#REF!:#REF!,MATCH($D12383,#REF!:#REF!,0),MATCH(#REF!,#REF!:#REF!,0))</f>
        <v>#REF!</v>
      </c>
      <c r="F12383" s="9" t="e">
        <f>INDEX(#REF!:#REF!,MATCH($D12383,#REF!:#REF!,0),MATCH(#REF!,#REF!:#REF!,0))</f>
        <v>#REF!</v>
      </c>
    </row>
    <row r="12384" spans="1:6" ht="16.5" x14ac:dyDescent="0.3">
      <c r="A12384" s="9" t="s">
        <v>9941</v>
      </c>
      <c r="B12384" s="9" t="s">
        <v>2052</v>
      </c>
      <c r="C12384" s="10">
        <v>37741</v>
      </c>
      <c r="D12384" s="9">
        <v>7286297414</v>
      </c>
      <c r="E12384" s="9" t="e">
        <f>INDEX(#REF!:#REF!,MATCH($D12384,#REF!:#REF!,0),MATCH(#REF!,#REF!:#REF!,0))</f>
        <v>#REF!</v>
      </c>
      <c r="F12384" s="9" t="e">
        <f>INDEX(#REF!:#REF!,MATCH($D12384,#REF!:#REF!,0),MATCH(#REF!,#REF!:#REF!,0))</f>
        <v>#REF!</v>
      </c>
    </row>
    <row r="12385" spans="1:6" ht="16.5" x14ac:dyDescent="0.3">
      <c r="A12385" s="9" t="s">
        <v>9940</v>
      </c>
      <c r="B12385" s="9" t="s">
        <v>2489</v>
      </c>
      <c r="C12385" s="10">
        <v>31812</v>
      </c>
      <c r="D12385" s="9">
        <v>6720857681</v>
      </c>
      <c r="E12385" s="9" t="e">
        <f>INDEX(#REF!:#REF!,MATCH($D12385,#REF!:#REF!,0),MATCH(#REF!,#REF!:#REF!,0))</f>
        <v>#REF!</v>
      </c>
      <c r="F12385" s="9" t="e">
        <f>INDEX(#REF!:#REF!,MATCH($D12385,#REF!:#REF!,0),MATCH(#REF!,#REF!:#REF!,0))</f>
        <v>#REF!</v>
      </c>
    </row>
    <row r="12386" spans="1:6" ht="16.5" x14ac:dyDescent="0.3">
      <c r="A12386" s="9" t="s">
        <v>9939</v>
      </c>
      <c r="B12386" s="9" t="s">
        <v>2440</v>
      </c>
      <c r="C12386" s="10">
        <v>43207</v>
      </c>
      <c r="D12386" s="9">
        <v>5395528121</v>
      </c>
      <c r="E12386" s="9" t="e">
        <f>INDEX(#REF!:#REF!,MATCH($D12386,#REF!:#REF!,0),MATCH(#REF!,#REF!:#REF!,0))</f>
        <v>#REF!</v>
      </c>
      <c r="F12386" s="9" t="e">
        <f>INDEX(#REF!:#REF!,MATCH($D12386,#REF!:#REF!,0),MATCH(#REF!,#REF!:#REF!,0))</f>
        <v>#REF!</v>
      </c>
    </row>
    <row r="12387" spans="1:6" ht="16.5" x14ac:dyDescent="0.3">
      <c r="A12387" s="9" t="s">
        <v>9938</v>
      </c>
      <c r="B12387" s="9" t="s">
        <v>2662</v>
      </c>
      <c r="C12387" s="10">
        <v>53324</v>
      </c>
      <c r="D12387" s="9">
        <v>3779559293</v>
      </c>
      <c r="E12387" s="9" t="e">
        <f>INDEX(#REF!:#REF!,MATCH($D12387,#REF!:#REF!,0),MATCH(#REF!,#REF!:#REF!,0))</f>
        <v>#REF!</v>
      </c>
      <c r="F12387" s="9" t="e">
        <f>INDEX(#REF!:#REF!,MATCH($D12387,#REF!:#REF!,0),MATCH(#REF!,#REF!:#REF!,0))</f>
        <v>#REF!</v>
      </c>
    </row>
    <row r="12388" spans="1:6" ht="16.5" x14ac:dyDescent="0.3">
      <c r="A12388" s="9" t="s">
        <v>9937</v>
      </c>
      <c r="B12388" s="9" t="s">
        <v>2277</v>
      </c>
      <c r="C12388" s="10">
        <v>56159</v>
      </c>
      <c r="D12388" s="9">
        <v>2500807061</v>
      </c>
      <c r="E12388" s="9" t="e">
        <f>INDEX(#REF!:#REF!,MATCH($D12388,#REF!:#REF!,0),MATCH(#REF!,#REF!:#REF!,0))</f>
        <v>#REF!</v>
      </c>
      <c r="F12388" s="9" t="e">
        <f>INDEX(#REF!:#REF!,MATCH($D12388,#REF!:#REF!,0),MATCH(#REF!,#REF!:#REF!,0))</f>
        <v>#REF!</v>
      </c>
    </row>
    <row r="12389" spans="1:6" ht="16.5" x14ac:dyDescent="0.3">
      <c r="A12389" s="9" t="s">
        <v>9936</v>
      </c>
      <c r="B12389" s="9" t="s">
        <v>2153</v>
      </c>
      <c r="C12389" s="10">
        <v>32588</v>
      </c>
      <c r="D12389" s="9">
        <v>2763158331</v>
      </c>
      <c r="E12389" s="9" t="e">
        <f>INDEX(#REF!:#REF!,MATCH($D12389,#REF!:#REF!,0),MATCH(#REF!,#REF!:#REF!,0))</f>
        <v>#REF!</v>
      </c>
      <c r="F12389" s="9" t="e">
        <f>INDEX(#REF!:#REF!,MATCH($D12389,#REF!:#REF!,0),MATCH(#REF!,#REF!:#REF!,0))</f>
        <v>#REF!</v>
      </c>
    </row>
    <row r="12390" spans="1:6" ht="16.5" x14ac:dyDescent="0.3">
      <c r="A12390" s="9" t="s">
        <v>9935</v>
      </c>
      <c r="B12390" s="9" t="s">
        <v>3195</v>
      </c>
      <c r="C12390" s="10">
        <v>46034</v>
      </c>
      <c r="D12390" s="9">
        <v>4159390110</v>
      </c>
      <c r="E12390" s="9" t="e">
        <f>INDEX(#REF!:#REF!,MATCH($D12390,#REF!:#REF!,0),MATCH(#REF!,#REF!:#REF!,0))</f>
        <v>#REF!</v>
      </c>
      <c r="F12390" s="9" t="e">
        <f>INDEX(#REF!:#REF!,MATCH($D12390,#REF!:#REF!,0),MATCH(#REF!,#REF!:#REF!,0))</f>
        <v>#REF!</v>
      </c>
    </row>
    <row r="12391" spans="1:6" ht="16.5" x14ac:dyDescent="0.3">
      <c r="A12391" s="9" t="s">
        <v>9934</v>
      </c>
      <c r="B12391" s="9" t="s">
        <v>2933</v>
      </c>
      <c r="C12391" s="10">
        <v>21359</v>
      </c>
      <c r="D12391" s="9">
        <v>27852261</v>
      </c>
      <c r="E12391" s="9" t="e">
        <f>INDEX(#REF!:#REF!,MATCH($D12391,#REF!:#REF!,0),MATCH(#REF!,#REF!:#REF!,0))</f>
        <v>#REF!</v>
      </c>
      <c r="F12391" s="9" t="e">
        <f>INDEX(#REF!:#REF!,MATCH($D12391,#REF!:#REF!,0),MATCH(#REF!,#REF!:#REF!,0))</f>
        <v>#REF!</v>
      </c>
    </row>
    <row r="12392" spans="1:6" ht="16.5" x14ac:dyDescent="0.3">
      <c r="A12392" s="9" t="s">
        <v>9933</v>
      </c>
      <c r="B12392" s="9" t="s">
        <v>2050</v>
      </c>
      <c r="C12392" s="10">
        <v>16078</v>
      </c>
      <c r="D12392" s="9">
        <v>710473923</v>
      </c>
      <c r="E12392" s="9" t="e">
        <f>INDEX(#REF!:#REF!,MATCH($D12392,#REF!:#REF!,0),MATCH(#REF!,#REF!:#REF!,0))</f>
        <v>#REF!</v>
      </c>
      <c r="F12392" s="9" t="e">
        <f>INDEX(#REF!:#REF!,MATCH($D12392,#REF!:#REF!,0),MATCH(#REF!,#REF!:#REF!,0))</f>
        <v>#REF!</v>
      </c>
    </row>
    <row r="12393" spans="1:6" ht="16.5" x14ac:dyDescent="0.3">
      <c r="A12393" s="9" t="s">
        <v>9932</v>
      </c>
      <c r="B12393" s="9" t="s">
        <v>2069</v>
      </c>
      <c r="C12393" s="10">
        <v>49524</v>
      </c>
      <c r="D12393" s="9">
        <v>8462409454</v>
      </c>
      <c r="E12393" s="9" t="e">
        <f>INDEX(#REF!:#REF!,MATCH($D12393,#REF!:#REF!,0),MATCH(#REF!,#REF!:#REF!,0))</f>
        <v>#REF!</v>
      </c>
      <c r="F12393" s="9" t="e">
        <f>INDEX(#REF!:#REF!,MATCH($D12393,#REF!:#REF!,0),MATCH(#REF!,#REF!:#REF!,0))</f>
        <v>#REF!</v>
      </c>
    </row>
    <row r="12394" spans="1:6" ht="16.5" x14ac:dyDescent="0.3">
      <c r="A12394" s="9" t="s">
        <v>9931</v>
      </c>
      <c r="B12394" s="9" t="s">
        <v>2671</v>
      </c>
      <c r="C12394" s="10">
        <v>12230</v>
      </c>
      <c r="D12394" s="9">
        <v>784224471</v>
      </c>
      <c r="E12394" s="9" t="e">
        <f>INDEX(#REF!:#REF!,MATCH($D12394,#REF!:#REF!,0),MATCH(#REF!,#REF!:#REF!,0))</f>
        <v>#REF!</v>
      </c>
      <c r="F12394" s="9" t="e">
        <f>INDEX(#REF!:#REF!,MATCH($D12394,#REF!:#REF!,0),MATCH(#REF!,#REF!:#REF!,0))</f>
        <v>#REF!</v>
      </c>
    </row>
    <row r="12395" spans="1:6" ht="16.5" x14ac:dyDescent="0.3">
      <c r="A12395" s="9" t="s">
        <v>9930</v>
      </c>
      <c r="B12395" s="9" t="s">
        <v>2219</v>
      </c>
      <c r="C12395" s="10">
        <v>58217</v>
      </c>
      <c r="D12395" s="9">
        <v>6842911427</v>
      </c>
      <c r="E12395" s="9" t="e">
        <f>INDEX(#REF!:#REF!,MATCH($D12395,#REF!:#REF!,0),MATCH(#REF!,#REF!:#REF!,0))</f>
        <v>#REF!</v>
      </c>
      <c r="F12395" s="9" t="e">
        <f>INDEX(#REF!:#REF!,MATCH($D12395,#REF!:#REF!,0),MATCH(#REF!,#REF!:#REF!,0))</f>
        <v>#REF!</v>
      </c>
    </row>
    <row r="12396" spans="1:6" ht="16.5" x14ac:dyDescent="0.3">
      <c r="A12396" s="9" t="s">
        <v>9929</v>
      </c>
      <c r="B12396" s="9" t="s">
        <v>2655</v>
      </c>
      <c r="C12396" s="10">
        <v>21513</v>
      </c>
      <c r="D12396" s="9">
        <v>7670936274</v>
      </c>
      <c r="E12396" s="9" t="e">
        <f>INDEX(#REF!:#REF!,MATCH($D12396,#REF!:#REF!,0),MATCH(#REF!,#REF!:#REF!,0))</f>
        <v>#REF!</v>
      </c>
      <c r="F12396" s="9" t="e">
        <f>INDEX(#REF!:#REF!,MATCH($D12396,#REF!:#REF!,0),MATCH(#REF!,#REF!:#REF!,0))</f>
        <v>#REF!</v>
      </c>
    </row>
    <row r="12397" spans="1:6" ht="16.5" x14ac:dyDescent="0.3">
      <c r="A12397" s="9" t="s">
        <v>9928</v>
      </c>
      <c r="B12397" s="9" t="s">
        <v>1999</v>
      </c>
      <c r="C12397" s="10">
        <v>59974</v>
      </c>
      <c r="D12397" s="9">
        <v>6732216945</v>
      </c>
      <c r="E12397" s="9" t="e">
        <f>INDEX(#REF!:#REF!,MATCH($D12397,#REF!:#REF!,0),MATCH(#REF!,#REF!:#REF!,0))</f>
        <v>#REF!</v>
      </c>
      <c r="F12397" s="9" t="e">
        <f>INDEX(#REF!:#REF!,MATCH($D12397,#REF!:#REF!,0),MATCH(#REF!,#REF!:#REF!,0))</f>
        <v>#REF!</v>
      </c>
    </row>
    <row r="12398" spans="1:6" ht="16.5" x14ac:dyDescent="0.3">
      <c r="A12398" s="9" t="s">
        <v>9927</v>
      </c>
      <c r="B12398" s="9" t="s">
        <v>1981</v>
      </c>
      <c r="C12398" s="10">
        <v>43279</v>
      </c>
      <c r="D12398" s="9">
        <v>5005774041</v>
      </c>
      <c r="E12398" s="9" t="e">
        <f>INDEX(#REF!:#REF!,MATCH($D12398,#REF!:#REF!,0),MATCH(#REF!,#REF!:#REF!,0))</f>
        <v>#REF!</v>
      </c>
      <c r="F12398" s="9" t="e">
        <f>INDEX(#REF!:#REF!,MATCH($D12398,#REF!:#REF!,0),MATCH(#REF!,#REF!:#REF!,0))</f>
        <v>#REF!</v>
      </c>
    </row>
    <row r="12399" spans="1:6" ht="16.5" x14ac:dyDescent="0.3">
      <c r="A12399" s="9" t="s">
        <v>9926</v>
      </c>
      <c r="B12399" s="9" t="s">
        <v>3123</v>
      </c>
      <c r="C12399" s="10">
        <v>28086</v>
      </c>
      <c r="D12399" s="9">
        <v>895027720</v>
      </c>
      <c r="E12399" s="9" t="e">
        <f>INDEX(#REF!:#REF!,MATCH($D12399,#REF!:#REF!,0),MATCH(#REF!,#REF!:#REF!,0))</f>
        <v>#REF!</v>
      </c>
      <c r="F12399" s="9" t="e">
        <f>INDEX(#REF!:#REF!,MATCH($D12399,#REF!:#REF!,0),MATCH(#REF!,#REF!:#REF!,0))</f>
        <v>#REF!</v>
      </c>
    </row>
    <row r="12400" spans="1:6" ht="16.5" x14ac:dyDescent="0.3">
      <c r="A12400" s="9" t="s">
        <v>9925</v>
      </c>
      <c r="B12400" s="9" t="s">
        <v>1965</v>
      </c>
      <c r="C12400" s="10">
        <v>30404</v>
      </c>
      <c r="D12400" s="9">
        <v>966588630</v>
      </c>
      <c r="E12400" s="9" t="e">
        <f>INDEX(#REF!:#REF!,MATCH($D12400,#REF!:#REF!,0),MATCH(#REF!,#REF!:#REF!,0))</f>
        <v>#REF!</v>
      </c>
      <c r="F12400" s="9" t="e">
        <f>INDEX(#REF!:#REF!,MATCH($D12400,#REF!:#REF!,0),MATCH(#REF!,#REF!:#REF!,0))</f>
        <v>#REF!</v>
      </c>
    </row>
    <row r="12401" spans="1:6" ht="16.5" x14ac:dyDescent="0.3">
      <c r="A12401" s="9" t="s">
        <v>9924</v>
      </c>
      <c r="B12401" s="9" t="s">
        <v>2236</v>
      </c>
      <c r="C12401" s="10">
        <v>35066</v>
      </c>
      <c r="D12401" s="9">
        <v>3271497702</v>
      </c>
      <c r="E12401" s="9" t="e">
        <f>INDEX(#REF!:#REF!,MATCH($D12401,#REF!:#REF!,0),MATCH(#REF!,#REF!:#REF!,0))</f>
        <v>#REF!</v>
      </c>
      <c r="F12401" s="9" t="e">
        <f>INDEX(#REF!:#REF!,MATCH($D12401,#REF!:#REF!,0),MATCH(#REF!,#REF!:#REF!,0))</f>
        <v>#REF!</v>
      </c>
    </row>
    <row r="12402" spans="1:6" ht="16.5" x14ac:dyDescent="0.3">
      <c r="A12402" s="9" t="s">
        <v>9923</v>
      </c>
      <c r="B12402" s="9" t="s">
        <v>2304</v>
      </c>
      <c r="C12402" s="10">
        <v>54366</v>
      </c>
      <c r="D12402" s="9">
        <v>9057758911</v>
      </c>
      <c r="E12402" s="9" t="e">
        <f>INDEX(#REF!:#REF!,MATCH($D12402,#REF!:#REF!,0),MATCH(#REF!,#REF!:#REF!,0))</f>
        <v>#REF!</v>
      </c>
      <c r="F12402" s="9" t="e">
        <f>INDEX(#REF!:#REF!,MATCH($D12402,#REF!:#REF!,0),MATCH(#REF!,#REF!:#REF!,0))</f>
        <v>#REF!</v>
      </c>
    </row>
    <row r="12403" spans="1:6" ht="16.5" x14ac:dyDescent="0.3">
      <c r="A12403" s="9" t="s">
        <v>9922</v>
      </c>
      <c r="B12403" s="9" t="s">
        <v>2121</v>
      </c>
      <c r="C12403" s="10">
        <v>59694</v>
      </c>
      <c r="D12403" s="9">
        <v>8054305400</v>
      </c>
      <c r="E12403" s="9" t="e">
        <f>INDEX(#REF!:#REF!,MATCH($D12403,#REF!:#REF!,0),MATCH(#REF!,#REF!:#REF!,0))</f>
        <v>#REF!</v>
      </c>
      <c r="F12403" s="9" t="e">
        <f>INDEX(#REF!:#REF!,MATCH($D12403,#REF!:#REF!,0),MATCH(#REF!,#REF!:#REF!,0))</f>
        <v>#REF!</v>
      </c>
    </row>
    <row r="12404" spans="1:6" ht="16.5" x14ac:dyDescent="0.3">
      <c r="A12404" s="9" t="s">
        <v>9921</v>
      </c>
      <c r="B12404" s="9" t="s">
        <v>2323</v>
      </c>
      <c r="C12404" s="10">
        <v>12027</v>
      </c>
      <c r="D12404" s="9">
        <v>8034345962</v>
      </c>
      <c r="E12404" s="9" t="e">
        <f>INDEX(#REF!:#REF!,MATCH($D12404,#REF!:#REF!,0),MATCH(#REF!,#REF!:#REF!,0))</f>
        <v>#REF!</v>
      </c>
      <c r="F12404" s="9" t="e">
        <f>INDEX(#REF!:#REF!,MATCH($D12404,#REF!:#REF!,0),MATCH(#REF!,#REF!:#REF!,0))</f>
        <v>#REF!</v>
      </c>
    </row>
    <row r="12405" spans="1:6" ht="16.5" x14ac:dyDescent="0.3">
      <c r="A12405" s="9" t="s">
        <v>9920</v>
      </c>
      <c r="B12405" s="9" t="s">
        <v>2721</v>
      </c>
      <c r="C12405" s="10">
        <v>15423</v>
      </c>
      <c r="D12405" s="9">
        <v>8552526727</v>
      </c>
      <c r="E12405" s="9" t="e">
        <f>INDEX(#REF!:#REF!,MATCH($D12405,#REF!:#REF!,0),MATCH(#REF!,#REF!:#REF!,0))</f>
        <v>#REF!</v>
      </c>
      <c r="F12405" s="9" t="e">
        <f>INDEX(#REF!:#REF!,MATCH($D12405,#REF!:#REF!,0),MATCH(#REF!,#REF!:#REF!,0))</f>
        <v>#REF!</v>
      </c>
    </row>
    <row r="12406" spans="1:6" ht="16.5" x14ac:dyDescent="0.3">
      <c r="A12406" s="9" t="s">
        <v>9919</v>
      </c>
      <c r="B12406" s="9" t="s">
        <v>1993</v>
      </c>
      <c r="C12406" s="10">
        <v>25473</v>
      </c>
      <c r="D12406" s="9">
        <v>3156820482</v>
      </c>
      <c r="E12406" s="9" t="e">
        <f>INDEX(#REF!:#REF!,MATCH($D12406,#REF!:#REF!,0),MATCH(#REF!,#REF!:#REF!,0))</f>
        <v>#REF!</v>
      </c>
      <c r="F12406" s="9" t="e">
        <f>INDEX(#REF!:#REF!,MATCH($D12406,#REF!:#REF!,0),MATCH(#REF!,#REF!:#REF!,0))</f>
        <v>#REF!</v>
      </c>
    </row>
    <row r="12407" spans="1:6" ht="16.5" x14ac:dyDescent="0.3">
      <c r="A12407" s="9" t="s">
        <v>9918</v>
      </c>
      <c r="B12407" s="9" t="s">
        <v>2011</v>
      </c>
      <c r="C12407" s="10">
        <v>54048</v>
      </c>
      <c r="D12407" s="9">
        <v>5603330430</v>
      </c>
      <c r="E12407" s="9" t="e">
        <f>INDEX(#REF!:#REF!,MATCH($D12407,#REF!:#REF!,0),MATCH(#REF!,#REF!:#REF!,0))</f>
        <v>#REF!</v>
      </c>
      <c r="F12407" s="9" t="e">
        <f>INDEX(#REF!:#REF!,MATCH($D12407,#REF!:#REF!,0),MATCH(#REF!,#REF!:#REF!,0))</f>
        <v>#REF!</v>
      </c>
    </row>
    <row r="12408" spans="1:6" ht="16.5" x14ac:dyDescent="0.3">
      <c r="A12408" s="9" t="s">
        <v>9917</v>
      </c>
      <c r="B12408" s="9" t="s">
        <v>1967</v>
      </c>
      <c r="C12408" s="10">
        <v>46956</v>
      </c>
      <c r="D12408" s="9">
        <v>453763030</v>
      </c>
      <c r="E12408" s="9" t="e">
        <f>INDEX(#REF!:#REF!,MATCH($D12408,#REF!:#REF!,0),MATCH(#REF!,#REF!:#REF!,0))</f>
        <v>#REF!</v>
      </c>
      <c r="F12408" s="9" t="e">
        <f>INDEX(#REF!:#REF!,MATCH($D12408,#REF!:#REF!,0),MATCH(#REF!,#REF!:#REF!,0))</f>
        <v>#REF!</v>
      </c>
    </row>
    <row r="12409" spans="1:6" ht="16.5" x14ac:dyDescent="0.3">
      <c r="A12409" s="9" t="s">
        <v>9916</v>
      </c>
      <c r="B12409" s="9" t="s">
        <v>2147</v>
      </c>
      <c r="C12409" s="10">
        <v>36618</v>
      </c>
      <c r="D12409" s="9">
        <v>9597202352</v>
      </c>
      <c r="E12409" s="9" t="e">
        <f>INDEX(#REF!:#REF!,MATCH($D12409,#REF!:#REF!,0),MATCH(#REF!,#REF!:#REF!,0))</f>
        <v>#REF!</v>
      </c>
      <c r="F12409" s="9" t="e">
        <f>INDEX(#REF!:#REF!,MATCH($D12409,#REF!:#REF!,0),MATCH(#REF!,#REF!:#REF!,0))</f>
        <v>#REF!</v>
      </c>
    </row>
    <row r="12410" spans="1:6" ht="16.5" x14ac:dyDescent="0.3">
      <c r="A12410" s="9" t="s">
        <v>9915</v>
      </c>
      <c r="B12410" s="9" t="s">
        <v>2339</v>
      </c>
      <c r="C12410" s="10">
        <v>45382</v>
      </c>
      <c r="D12410" s="9">
        <v>5280433926</v>
      </c>
      <c r="E12410" s="9" t="e">
        <f>INDEX(#REF!:#REF!,MATCH($D12410,#REF!:#REF!,0),MATCH(#REF!,#REF!:#REF!,0))</f>
        <v>#REF!</v>
      </c>
      <c r="F12410" s="9" t="e">
        <f>INDEX(#REF!:#REF!,MATCH($D12410,#REF!:#REF!,0),MATCH(#REF!,#REF!:#REF!,0))</f>
        <v>#REF!</v>
      </c>
    </row>
    <row r="12411" spans="1:6" ht="16.5" x14ac:dyDescent="0.3">
      <c r="A12411" s="9" t="s">
        <v>9914</v>
      </c>
      <c r="B12411" s="9" t="s">
        <v>3168</v>
      </c>
      <c r="C12411" s="10">
        <v>11547</v>
      </c>
      <c r="D12411" s="9">
        <v>1829869566</v>
      </c>
      <c r="E12411" s="9" t="e">
        <f>INDEX(#REF!:#REF!,MATCH($D12411,#REF!:#REF!,0),MATCH(#REF!,#REF!:#REF!,0))</f>
        <v>#REF!</v>
      </c>
      <c r="F12411" s="9" t="e">
        <f>INDEX(#REF!:#REF!,MATCH($D12411,#REF!:#REF!,0),MATCH(#REF!,#REF!:#REF!,0))</f>
        <v>#REF!</v>
      </c>
    </row>
    <row r="12412" spans="1:6" ht="16.5" x14ac:dyDescent="0.3">
      <c r="A12412" s="9" t="s">
        <v>9913</v>
      </c>
      <c r="B12412" s="9" t="s">
        <v>3372</v>
      </c>
      <c r="C12412" s="10">
        <v>32855</v>
      </c>
      <c r="D12412" s="9">
        <v>9238967105</v>
      </c>
      <c r="E12412" s="9" t="e">
        <f>INDEX(#REF!:#REF!,MATCH($D12412,#REF!:#REF!,0),MATCH(#REF!,#REF!:#REF!,0))</f>
        <v>#REF!</v>
      </c>
      <c r="F12412" s="9" t="e">
        <f>INDEX(#REF!:#REF!,MATCH($D12412,#REF!:#REF!,0),MATCH(#REF!,#REF!:#REF!,0))</f>
        <v>#REF!</v>
      </c>
    </row>
    <row r="12413" spans="1:6" ht="16.5" x14ac:dyDescent="0.3">
      <c r="A12413" s="9" t="s">
        <v>9912</v>
      </c>
      <c r="B12413" s="9" t="s">
        <v>3506</v>
      </c>
      <c r="C12413" s="10">
        <v>40259</v>
      </c>
      <c r="D12413" s="9">
        <v>8545135858</v>
      </c>
      <c r="E12413" s="9" t="e">
        <f>INDEX(#REF!:#REF!,MATCH($D12413,#REF!:#REF!,0),MATCH(#REF!,#REF!:#REF!,0))</f>
        <v>#REF!</v>
      </c>
      <c r="F12413" s="9" t="e">
        <f>INDEX(#REF!:#REF!,MATCH($D12413,#REF!:#REF!,0),MATCH(#REF!,#REF!:#REF!,0))</f>
        <v>#REF!</v>
      </c>
    </row>
    <row r="12414" spans="1:6" ht="16.5" x14ac:dyDescent="0.3">
      <c r="A12414" s="9" t="s">
        <v>9911</v>
      </c>
      <c r="B12414" s="9" t="s">
        <v>2448</v>
      </c>
      <c r="C12414" s="10">
        <v>20951</v>
      </c>
      <c r="D12414" s="9">
        <v>25254650</v>
      </c>
      <c r="E12414" s="9" t="e">
        <f>INDEX(#REF!:#REF!,MATCH($D12414,#REF!:#REF!,0),MATCH(#REF!,#REF!:#REF!,0))</f>
        <v>#REF!</v>
      </c>
      <c r="F12414" s="9" t="e">
        <f>INDEX(#REF!:#REF!,MATCH($D12414,#REF!:#REF!,0),MATCH(#REF!,#REF!:#REF!,0))</f>
        <v>#REF!</v>
      </c>
    </row>
    <row r="12415" spans="1:6" ht="16.5" x14ac:dyDescent="0.3">
      <c r="A12415" s="9" t="s">
        <v>9910</v>
      </c>
      <c r="B12415" s="9" t="s">
        <v>2323</v>
      </c>
      <c r="C12415" s="10">
        <v>10962</v>
      </c>
      <c r="D12415" s="9">
        <v>532074068</v>
      </c>
      <c r="E12415" s="9" t="e">
        <f>INDEX(#REF!:#REF!,MATCH($D12415,#REF!:#REF!,0),MATCH(#REF!,#REF!:#REF!,0))</f>
        <v>#REF!</v>
      </c>
      <c r="F12415" s="9" t="e">
        <f>INDEX(#REF!:#REF!,MATCH($D12415,#REF!:#REF!,0),MATCH(#REF!,#REF!:#REF!,0))</f>
        <v>#REF!</v>
      </c>
    </row>
    <row r="12416" spans="1:6" ht="16.5" x14ac:dyDescent="0.3">
      <c r="A12416" s="9" t="s">
        <v>9909</v>
      </c>
      <c r="B12416" s="9" t="s">
        <v>2921</v>
      </c>
      <c r="C12416" s="10">
        <v>27196</v>
      </c>
      <c r="D12416" s="9">
        <v>8002426673</v>
      </c>
      <c r="E12416" s="9" t="e">
        <f>INDEX(#REF!:#REF!,MATCH($D12416,#REF!:#REF!,0),MATCH(#REF!,#REF!:#REF!,0))</f>
        <v>#REF!</v>
      </c>
      <c r="F12416" s="9" t="e">
        <f>INDEX(#REF!:#REF!,MATCH($D12416,#REF!:#REF!,0),MATCH(#REF!,#REF!:#REF!,0))</f>
        <v>#REF!</v>
      </c>
    </row>
    <row r="12417" spans="1:6" ht="16.5" x14ac:dyDescent="0.3">
      <c r="A12417" s="9" t="s">
        <v>9908</v>
      </c>
      <c r="B12417" s="9" t="s">
        <v>2386</v>
      </c>
      <c r="C12417" s="10">
        <v>35077</v>
      </c>
      <c r="D12417" s="9">
        <v>8568859739</v>
      </c>
      <c r="E12417" s="9" t="e">
        <f>INDEX(#REF!:#REF!,MATCH($D12417,#REF!:#REF!,0),MATCH(#REF!,#REF!:#REF!,0))</f>
        <v>#REF!</v>
      </c>
      <c r="F12417" s="9" t="e">
        <f>INDEX(#REF!:#REF!,MATCH($D12417,#REF!:#REF!,0),MATCH(#REF!,#REF!:#REF!,0))</f>
        <v>#REF!</v>
      </c>
    </row>
    <row r="12418" spans="1:6" ht="16.5" x14ac:dyDescent="0.3">
      <c r="A12418" s="9" t="s">
        <v>9907</v>
      </c>
      <c r="B12418" s="9" t="s">
        <v>2528</v>
      </c>
      <c r="C12418" s="10">
        <v>28724</v>
      </c>
      <c r="D12418" s="9">
        <v>9245659313</v>
      </c>
      <c r="E12418" s="9" t="e">
        <f>INDEX(#REF!:#REF!,MATCH($D12418,#REF!:#REF!,0),MATCH(#REF!,#REF!:#REF!,0))</f>
        <v>#REF!</v>
      </c>
      <c r="F12418" s="9" t="e">
        <f>INDEX(#REF!:#REF!,MATCH($D12418,#REF!:#REF!,0),MATCH(#REF!,#REF!:#REF!,0))</f>
        <v>#REF!</v>
      </c>
    </row>
    <row r="12419" spans="1:6" ht="16.5" x14ac:dyDescent="0.3">
      <c r="A12419" s="9" t="s">
        <v>9906</v>
      </c>
      <c r="B12419" s="9" t="s">
        <v>2138</v>
      </c>
      <c r="C12419" s="10">
        <v>49149</v>
      </c>
      <c r="D12419" s="9">
        <v>7473861379</v>
      </c>
      <c r="E12419" s="9" t="e">
        <f>INDEX(#REF!:#REF!,MATCH($D12419,#REF!:#REF!,0),MATCH(#REF!,#REF!:#REF!,0))</f>
        <v>#REF!</v>
      </c>
      <c r="F12419" s="9" t="e">
        <f>INDEX(#REF!:#REF!,MATCH($D12419,#REF!:#REF!,0),MATCH(#REF!,#REF!:#REF!,0))</f>
        <v>#REF!</v>
      </c>
    </row>
    <row r="12420" spans="1:6" ht="16.5" x14ac:dyDescent="0.3">
      <c r="A12420" s="9" t="s">
        <v>9905</v>
      </c>
      <c r="B12420" s="9" t="s">
        <v>2056</v>
      </c>
      <c r="C12420" s="10">
        <v>45052</v>
      </c>
      <c r="D12420" s="9">
        <v>5837066497</v>
      </c>
      <c r="E12420" s="9" t="e">
        <f>INDEX(#REF!:#REF!,MATCH($D12420,#REF!:#REF!,0),MATCH(#REF!,#REF!:#REF!,0))</f>
        <v>#REF!</v>
      </c>
      <c r="F12420" s="9" t="e">
        <f>INDEX(#REF!:#REF!,MATCH($D12420,#REF!:#REF!,0),MATCH(#REF!,#REF!:#REF!,0))</f>
        <v>#REF!</v>
      </c>
    </row>
    <row r="12421" spans="1:6" ht="16.5" x14ac:dyDescent="0.3">
      <c r="A12421" s="9" t="s">
        <v>9904</v>
      </c>
      <c r="B12421" s="9" t="s">
        <v>2206</v>
      </c>
      <c r="C12421" s="10">
        <v>10294</v>
      </c>
      <c r="D12421" s="9">
        <v>2565093969</v>
      </c>
      <c r="E12421" s="9" t="e">
        <f>INDEX(#REF!:#REF!,MATCH($D12421,#REF!:#REF!,0),MATCH(#REF!,#REF!:#REF!,0))</f>
        <v>#REF!</v>
      </c>
      <c r="F12421" s="9" t="e">
        <f>INDEX(#REF!:#REF!,MATCH($D12421,#REF!:#REF!,0),MATCH(#REF!,#REF!:#REF!,0))</f>
        <v>#REF!</v>
      </c>
    </row>
    <row r="12422" spans="1:6" ht="16.5" x14ac:dyDescent="0.3">
      <c r="A12422" s="9" t="s">
        <v>9903</v>
      </c>
      <c r="B12422" s="9" t="s">
        <v>2539</v>
      </c>
      <c r="C12422" s="10">
        <v>14152</v>
      </c>
      <c r="D12422" s="9">
        <v>2924550912</v>
      </c>
      <c r="E12422" s="9" t="e">
        <f>INDEX(#REF!:#REF!,MATCH($D12422,#REF!:#REF!,0),MATCH(#REF!,#REF!:#REF!,0))</f>
        <v>#REF!</v>
      </c>
      <c r="F12422" s="9" t="e">
        <f>INDEX(#REF!:#REF!,MATCH($D12422,#REF!:#REF!,0),MATCH(#REF!,#REF!:#REF!,0))</f>
        <v>#REF!</v>
      </c>
    </row>
    <row r="12423" spans="1:6" ht="16.5" x14ac:dyDescent="0.3">
      <c r="A12423" s="9" t="s">
        <v>9902</v>
      </c>
      <c r="B12423" s="9" t="s">
        <v>2349</v>
      </c>
      <c r="C12423" s="10">
        <v>15900</v>
      </c>
      <c r="D12423" s="9">
        <v>6227038881</v>
      </c>
      <c r="E12423" s="9" t="e">
        <f>INDEX(#REF!:#REF!,MATCH($D12423,#REF!:#REF!,0),MATCH(#REF!,#REF!:#REF!,0))</f>
        <v>#REF!</v>
      </c>
      <c r="F12423" s="9" t="e">
        <f>INDEX(#REF!:#REF!,MATCH($D12423,#REF!:#REF!,0),MATCH(#REF!,#REF!:#REF!,0))</f>
        <v>#REF!</v>
      </c>
    </row>
    <row r="12424" spans="1:6" ht="16.5" x14ac:dyDescent="0.3">
      <c r="A12424" s="9" t="s">
        <v>9901</v>
      </c>
      <c r="B12424" s="9" t="s">
        <v>1947</v>
      </c>
      <c r="C12424" s="10">
        <v>21014</v>
      </c>
      <c r="D12424" s="9">
        <v>8047841793</v>
      </c>
      <c r="E12424" s="9" t="e">
        <f>INDEX(#REF!:#REF!,MATCH($D12424,#REF!:#REF!,0),MATCH(#REF!,#REF!:#REF!,0))</f>
        <v>#REF!</v>
      </c>
      <c r="F12424" s="9" t="e">
        <f>INDEX(#REF!:#REF!,MATCH($D12424,#REF!:#REF!,0),MATCH(#REF!,#REF!:#REF!,0))</f>
        <v>#REF!</v>
      </c>
    </row>
    <row r="12425" spans="1:6" ht="16.5" x14ac:dyDescent="0.3">
      <c r="A12425" s="9" t="s">
        <v>9900</v>
      </c>
      <c r="B12425" s="9" t="s">
        <v>2420</v>
      </c>
      <c r="C12425" s="10">
        <v>16751</v>
      </c>
      <c r="D12425" s="9">
        <v>7440017404</v>
      </c>
      <c r="E12425" s="9" t="e">
        <f>INDEX(#REF!:#REF!,MATCH($D12425,#REF!:#REF!,0),MATCH(#REF!,#REF!:#REF!,0))</f>
        <v>#REF!</v>
      </c>
      <c r="F12425" s="9" t="e">
        <f>INDEX(#REF!:#REF!,MATCH($D12425,#REF!:#REF!,0),MATCH(#REF!,#REF!:#REF!,0))</f>
        <v>#REF!</v>
      </c>
    </row>
    <row r="12426" spans="1:6" ht="16.5" x14ac:dyDescent="0.3">
      <c r="A12426" s="9" t="s">
        <v>9899</v>
      </c>
      <c r="B12426" s="9" t="s">
        <v>2373</v>
      </c>
      <c r="C12426" s="10">
        <v>57992</v>
      </c>
      <c r="D12426" s="9">
        <v>4162153728</v>
      </c>
      <c r="E12426" s="9" t="e">
        <f>INDEX(#REF!:#REF!,MATCH($D12426,#REF!:#REF!,0),MATCH(#REF!,#REF!:#REF!,0))</f>
        <v>#REF!</v>
      </c>
      <c r="F12426" s="9" t="e">
        <f>INDEX(#REF!:#REF!,MATCH($D12426,#REF!:#REF!,0),MATCH(#REF!,#REF!:#REF!,0))</f>
        <v>#REF!</v>
      </c>
    </row>
    <row r="12427" spans="1:6" ht="16.5" x14ac:dyDescent="0.3">
      <c r="A12427" s="9" t="s">
        <v>9898</v>
      </c>
      <c r="B12427" s="9" t="s">
        <v>1975</v>
      </c>
      <c r="C12427" s="10">
        <v>53460</v>
      </c>
      <c r="D12427" s="9">
        <v>966588630</v>
      </c>
      <c r="E12427" s="9" t="e">
        <f>INDEX(#REF!:#REF!,MATCH($D12427,#REF!:#REF!,0),MATCH(#REF!,#REF!:#REF!,0))</f>
        <v>#REF!</v>
      </c>
      <c r="F12427" s="9" t="e">
        <f>INDEX(#REF!:#REF!,MATCH($D12427,#REF!:#REF!,0),MATCH(#REF!,#REF!:#REF!,0))</f>
        <v>#REF!</v>
      </c>
    </row>
    <row r="12428" spans="1:6" ht="16.5" x14ac:dyDescent="0.3">
      <c r="A12428" s="9" t="s">
        <v>9897</v>
      </c>
      <c r="B12428" s="9" t="s">
        <v>3044</v>
      </c>
      <c r="C12428" s="10">
        <v>58420</v>
      </c>
      <c r="D12428" s="9">
        <v>7000350199</v>
      </c>
      <c r="E12428" s="9" t="e">
        <f>INDEX(#REF!:#REF!,MATCH($D12428,#REF!:#REF!,0),MATCH(#REF!,#REF!:#REF!,0))</f>
        <v>#REF!</v>
      </c>
      <c r="F12428" s="9" t="e">
        <f>INDEX(#REF!:#REF!,MATCH($D12428,#REF!:#REF!,0),MATCH(#REF!,#REF!:#REF!,0))</f>
        <v>#REF!</v>
      </c>
    </row>
    <row r="12429" spans="1:6" ht="16.5" x14ac:dyDescent="0.3">
      <c r="A12429" s="9" t="s">
        <v>9896</v>
      </c>
      <c r="B12429" s="9" t="s">
        <v>2107</v>
      </c>
      <c r="C12429" s="10">
        <v>16327</v>
      </c>
      <c r="D12429" s="9">
        <v>9434604370</v>
      </c>
      <c r="E12429" s="9" t="e">
        <f>INDEX(#REF!:#REF!,MATCH($D12429,#REF!:#REF!,0),MATCH(#REF!,#REF!:#REF!,0))</f>
        <v>#REF!</v>
      </c>
      <c r="F12429" s="9" t="e">
        <f>INDEX(#REF!:#REF!,MATCH($D12429,#REF!:#REF!,0),MATCH(#REF!,#REF!:#REF!,0))</f>
        <v>#REF!</v>
      </c>
    </row>
    <row r="12430" spans="1:6" ht="16.5" x14ac:dyDescent="0.3">
      <c r="A12430" s="9" t="s">
        <v>9895</v>
      </c>
      <c r="B12430" s="9" t="s">
        <v>2291</v>
      </c>
      <c r="C12430" s="10">
        <v>42941</v>
      </c>
      <c r="D12430" s="9">
        <v>85304042</v>
      </c>
      <c r="E12430" s="9" t="e">
        <f>INDEX(#REF!:#REF!,MATCH($D12430,#REF!:#REF!,0),MATCH(#REF!,#REF!:#REF!,0))</f>
        <v>#REF!</v>
      </c>
      <c r="F12430" s="9" t="e">
        <f>INDEX(#REF!:#REF!,MATCH($D12430,#REF!:#REF!,0),MATCH(#REF!,#REF!:#REF!,0))</f>
        <v>#REF!</v>
      </c>
    </row>
    <row r="12431" spans="1:6" ht="16.5" x14ac:dyDescent="0.3">
      <c r="A12431" s="9" t="s">
        <v>9894</v>
      </c>
      <c r="B12431" s="9" t="s">
        <v>3172</v>
      </c>
      <c r="C12431" s="10">
        <v>14222</v>
      </c>
      <c r="D12431" s="9">
        <v>8264394108</v>
      </c>
      <c r="E12431" s="9" t="e">
        <f>INDEX(#REF!:#REF!,MATCH($D12431,#REF!:#REF!,0),MATCH(#REF!,#REF!:#REF!,0))</f>
        <v>#REF!</v>
      </c>
      <c r="F12431" s="9" t="e">
        <f>INDEX(#REF!:#REF!,MATCH($D12431,#REF!:#REF!,0),MATCH(#REF!,#REF!:#REF!,0))</f>
        <v>#REF!</v>
      </c>
    </row>
    <row r="12432" spans="1:6" ht="16.5" x14ac:dyDescent="0.3">
      <c r="A12432" s="9" t="s">
        <v>9893</v>
      </c>
      <c r="B12432" s="9" t="s">
        <v>3498</v>
      </c>
      <c r="C12432" s="10">
        <v>13034</v>
      </c>
      <c r="D12432" s="9">
        <v>9114174103</v>
      </c>
      <c r="E12432" s="9" t="e">
        <f>INDEX(#REF!:#REF!,MATCH($D12432,#REF!:#REF!,0),MATCH(#REF!,#REF!:#REF!,0))</f>
        <v>#REF!</v>
      </c>
      <c r="F12432" s="9" t="e">
        <f>INDEX(#REF!:#REF!,MATCH($D12432,#REF!:#REF!,0),MATCH(#REF!,#REF!:#REF!,0))</f>
        <v>#REF!</v>
      </c>
    </row>
    <row r="12433" spans="1:6" ht="16.5" x14ac:dyDescent="0.3">
      <c r="A12433" s="9" t="s">
        <v>9892</v>
      </c>
      <c r="B12433" s="9" t="s">
        <v>2216</v>
      </c>
      <c r="C12433" s="10">
        <v>21563</v>
      </c>
      <c r="D12433" s="9">
        <v>6531376252</v>
      </c>
      <c r="E12433" s="9" t="e">
        <f>INDEX(#REF!:#REF!,MATCH($D12433,#REF!:#REF!,0),MATCH(#REF!,#REF!:#REF!,0))</f>
        <v>#REF!</v>
      </c>
      <c r="F12433" s="9" t="e">
        <f>INDEX(#REF!:#REF!,MATCH($D12433,#REF!:#REF!,0),MATCH(#REF!,#REF!:#REF!,0))</f>
        <v>#REF!</v>
      </c>
    </row>
    <row r="12434" spans="1:6" ht="16.5" x14ac:dyDescent="0.3">
      <c r="A12434" s="9" t="s">
        <v>9891</v>
      </c>
      <c r="B12434" s="9" t="s">
        <v>3229</v>
      </c>
      <c r="C12434" s="10">
        <v>49943</v>
      </c>
      <c r="D12434" s="9">
        <v>6358114417</v>
      </c>
      <c r="E12434" s="9" t="e">
        <f>INDEX(#REF!:#REF!,MATCH($D12434,#REF!:#REF!,0),MATCH(#REF!,#REF!:#REF!,0))</f>
        <v>#REF!</v>
      </c>
      <c r="F12434" s="9" t="e">
        <f>INDEX(#REF!:#REF!,MATCH($D12434,#REF!:#REF!,0),MATCH(#REF!,#REF!:#REF!,0))</f>
        <v>#REF!</v>
      </c>
    </row>
    <row r="12435" spans="1:6" ht="16.5" x14ac:dyDescent="0.3">
      <c r="A12435" s="9" t="s">
        <v>9890</v>
      </c>
      <c r="B12435" s="9" t="s">
        <v>1977</v>
      </c>
      <c r="C12435" s="10">
        <v>32175</v>
      </c>
      <c r="D12435" s="9">
        <v>3843300291</v>
      </c>
      <c r="E12435" s="9" t="e">
        <f>INDEX(#REF!:#REF!,MATCH($D12435,#REF!:#REF!,0),MATCH(#REF!,#REF!:#REF!,0))</f>
        <v>#REF!</v>
      </c>
      <c r="F12435" s="9" t="e">
        <f>INDEX(#REF!:#REF!,MATCH($D12435,#REF!:#REF!,0),MATCH(#REF!,#REF!:#REF!,0))</f>
        <v>#REF!</v>
      </c>
    </row>
    <row r="12436" spans="1:6" ht="16.5" x14ac:dyDescent="0.3">
      <c r="A12436" s="9" t="s">
        <v>9889</v>
      </c>
      <c r="B12436" s="9" t="s">
        <v>3841</v>
      </c>
      <c r="C12436" s="10">
        <v>59766</v>
      </c>
      <c r="D12436" s="9">
        <v>1192770250</v>
      </c>
      <c r="E12436" s="9" t="e">
        <f>INDEX(#REF!:#REF!,MATCH($D12436,#REF!:#REF!,0),MATCH(#REF!,#REF!:#REF!,0))</f>
        <v>#REF!</v>
      </c>
      <c r="F12436" s="9" t="e">
        <f>INDEX(#REF!:#REF!,MATCH($D12436,#REF!:#REF!,0),MATCH(#REF!,#REF!:#REF!,0))</f>
        <v>#REF!</v>
      </c>
    </row>
    <row r="12437" spans="1:6" ht="16.5" x14ac:dyDescent="0.3">
      <c r="A12437" s="9" t="s">
        <v>9888</v>
      </c>
      <c r="B12437" s="9" t="s">
        <v>2250</v>
      </c>
      <c r="C12437" s="10">
        <v>45230</v>
      </c>
      <c r="D12437" s="9">
        <v>6850203894</v>
      </c>
      <c r="E12437" s="9" t="e">
        <f>INDEX(#REF!:#REF!,MATCH($D12437,#REF!:#REF!,0),MATCH(#REF!,#REF!:#REF!,0))</f>
        <v>#REF!</v>
      </c>
      <c r="F12437" s="9" t="e">
        <f>INDEX(#REF!:#REF!,MATCH($D12437,#REF!:#REF!,0),MATCH(#REF!,#REF!:#REF!,0))</f>
        <v>#REF!</v>
      </c>
    </row>
    <row r="12438" spans="1:6" ht="16.5" x14ac:dyDescent="0.3">
      <c r="A12438" s="9" t="s">
        <v>9887</v>
      </c>
      <c r="B12438" s="9" t="s">
        <v>2232</v>
      </c>
      <c r="C12438" s="10">
        <v>19296</v>
      </c>
      <c r="D12438" s="9">
        <v>6209983448</v>
      </c>
      <c r="E12438" s="9" t="e">
        <f>INDEX(#REF!:#REF!,MATCH($D12438,#REF!:#REF!,0),MATCH(#REF!,#REF!:#REF!,0))</f>
        <v>#REF!</v>
      </c>
      <c r="F12438" s="9" t="e">
        <f>INDEX(#REF!:#REF!,MATCH($D12438,#REF!:#REF!,0),MATCH(#REF!,#REF!:#REF!,0))</f>
        <v>#REF!</v>
      </c>
    </row>
    <row r="12439" spans="1:6" ht="16.5" x14ac:dyDescent="0.3">
      <c r="A12439" s="9" t="s">
        <v>9886</v>
      </c>
      <c r="B12439" s="9" t="s">
        <v>2034</v>
      </c>
      <c r="C12439" s="10">
        <v>36047</v>
      </c>
      <c r="D12439" s="9">
        <v>4838770758</v>
      </c>
      <c r="E12439" s="9" t="e">
        <f>INDEX(#REF!:#REF!,MATCH($D12439,#REF!:#REF!,0),MATCH(#REF!,#REF!:#REF!,0))</f>
        <v>#REF!</v>
      </c>
      <c r="F12439" s="9" t="e">
        <f>INDEX(#REF!:#REF!,MATCH($D12439,#REF!:#REF!,0),MATCH(#REF!,#REF!:#REF!,0))</f>
        <v>#REF!</v>
      </c>
    </row>
    <row r="12440" spans="1:6" ht="16.5" x14ac:dyDescent="0.3">
      <c r="A12440" s="9" t="s">
        <v>9885</v>
      </c>
      <c r="B12440" s="9" t="s">
        <v>2914</v>
      </c>
      <c r="C12440" s="10">
        <v>38046</v>
      </c>
      <c r="D12440" s="9">
        <v>8703756602</v>
      </c>
      <c r="E12440" s="9" t="e">
        <f>INDEX(#REF!:#REF!,MATCH($D12440,#REF!:#REF!,0),MATCH(#REF!,#REF!:#REF!,0))</f>
        <v>#REF!</v>
      </c>
      <c r="F12440" s="9" t="e">
        <f>INDEX(#REF!:#REF!,MATCH($D12440,#REF!:#REF!,0),MATCH(#REF!,#REF!:#REF!,0))</f>
        <v>#REF!</v>
      </c>
    </row>
    <row r="12441" spans="1:6" ht="16.5" x14ac:dyDescent="0.3">
      <c r="A12441" s="9" t="s">
        <v>9884</v>
      </c>
      <c r="B12441" s="9" t="s">
        <v>1951</v>
      </c>
      <c r="C12441" s="10">
        <v>14681</v>
      </c>
      <c r="D12441" s="9">
        <v>4691333258</v>
      </c>
      <c r="E12441" s="9" t="e">
        <f>INDEX(#REF!:#REF!,MATCH($D12441,#REF!:#REF!,0),MATCH(#REF!,#REF!:#REF!,0))</f>
        <v>#REF!</v>
      </c>
      <c r="F12441" s="9" t="e">
        <f>INDEX(#REF!:#REF!,MATCH($D12441,#REF!:#REF!,0),MATCH(#REF!,#REF!:#REF!,0))</f>
        <v>#REF!</v>
      </c>
    </row>
    <row r="12442" spans="1:6" ht="16.5" x14ac:dyDescent="0.3">
      <c r="A12442" s="9" t="s">
        <v>9883</v>
      </c>
      <c r="B12442" s="9" t="s">
        <v>2063</v>
      </c>
      <c r="C12442" s="10">
        <v>27673</v>
      </c>
      <c r="D12442" s="9">
        <v>4037854406</v>
      </c>
      <c r="E12442" s="9" t="e">
        <f>INDEX(#REF!:#REF!,MATCH($D12442,#REF!:#REF!,0),MATCH(#REF!,#REF!:#REF!,0))</f>
        <v>#REF!</v>
      </c>
      <c r="F12442" s="9" t="e">
        <f>INDEX(#REF!:#REF!,MATCH($D12442,#REF!:#REF!,0),MATCH(#REF!,#REF!:#REF!,0))</f>
        <v>#REF!</v>
      </c>
    </row>
    <row r="12443" spans="1:6" ht="16.5" x14ac:dyDescent="0.3">
      <c r="A12443" s="9" t="s">
        <v>9882</v>
      </c>
      <c r="B12443" s="9" t="s">
        <v>2622</v>
      </c>
      <c r="C12443" s="10">
        <v>44465</v>
      </c>
      <c r="D12443" s="9">
        <v>3227873028</v>
      </c>
      <c r="E12443" s="9" t="e">
        <f>INDEX(#REF!:#REF!,MATCH($D12443,#REF!:#REF!,0),MATCH(#REF!,#REF!:#REF!,0))</f>
        <v>#REF!</v>
      </c>
      <c r="F12443" s="9" t="e">
        <f>INDEX(#REF!:#REF!,MATCH($D12443,#REF!:#REF!,0),MATCH(#REF!,#REF!:#REF!,0))</f>
        <v>#REF!</v>
      </c>
    </row>
    <row r="12444" spans="1:6" ht="16.5" x14ac:dyDescent="0.3">
      <c r="A12444" s="9" t="s">
        <v>9881</v>
      </c>
      <c r="B12444" s="9" t="s">
        <v>2667</v>
      </c>
      <c r="C12444" s="10">
        <v>58947</v>
      </c>
      <c r="D12444" s="9">
        <v>9292607561</v>
      </c>
      <c r="E12444" s="9" t="e">
        <f>INDEX(#REF!:#REF!,MATCH($D12444,#REF!:#REF!,0),MATCH(#REF!,#REF!:#REF!,0))</f>
        <v>#REF!</v>
      </c>
      <c r="F12444" s="9" t="e">
        <f>INDEX(#REF!:#REF!,MATCH($D12444,#REF!:#REF!,0),MATCH(#REF!,#REF!:#REF!,0))</f>
        <v>#REF!</v>
      </c>
    </row>
    <row r="12445" spans="1:6" ht="16.5" x14ac:dyDescent="0.3">
      <c r="A12445" s="9" t="s">
        <v>9880</v>
      </c>
      <c r="B12445" s="9" t="s">
        <v>2021</v>
      </c>
      <c r="C12445" s="10">
        <v>56853</v>
      </c>
      <c r="D12445" s="9">
        <v>6009848660</v>
      </c>
      <c r="E12445" s="9" t="e">
        <f>INDEX(#REF!:#REF!,MATCH($D12445,#REF!:#REF!,0),MATCH(#REF!,#REF!:#REF!,0))</f>
        <v>#REF!</v>
      </c>
      <c r="F12445" s="9" t="e">
        <f>INDEX(#REF!:#REF!,MATCH($D12445,#REF!:#REF!,0),MATCH(#REF!,#REF!:#REF!,0))</f>
        <v>#REF!</v>
      </c>
    </row>
    <row r="12446" spans="1:6" ht="16.5" x14ac:dyDescent="0.3">
      <c r="A12446" s="9" t="s">
        <v>9879</v>
      </c>
      <c r="B12446" s="9" t="s">
        <v>2783</v>
      </c>
      <c r="C12446" s="10">
        <v>24710</v>
      </c>
      <c r="D12446" s="9">
        <v>4359854056</v>
      </c>
      <c r="E12446" s="9" t="e">
        <f>INDEX(#REF!:#REF!,MATCH($D12446,#REF!:#REF!,0),MATCH(#REF!,#REF!:#REF!,0))</f>
        <v>#REF!</v>
      </c>
      <c r="F12446" s="9" t="e">
        <f>INDEX(#REF!:#REF!,MATCH($D12446,#REF!:#REF!,0),MATCH(#REF!,#REF!:#REF!,0))</f>
        <v>#REF!</v>
      </c>
    </row>
    <row r="12447" spans="1:6" ht="16.5" x14ac:dyDescent="0.3">
      <c r="A12447" s="9" t="s">
        <v>9878</v>
      </c>
      <c r="B12447" s="9" t="s">
        <v>1983</v>
      </c>
      <c r="C12447" s="10">
        <v>47308</v>
      </c>
      <c r="D12447" s="9">
        <v>8565880958</v>
      </c>
      <c r="E12447" s="9" t="e">
        <f>INDEX(#REF!:#REF!,MATCH($D12447,#REF!:#REF!,0),MATCH(#REF!,#REF!:#REF!,0))</f>
        <v>#REF!</v>
      </c>
      <c r="F12447" s="9" t="e">
        <f>INDEX(#REF!:#REF!,MATCH($D12447,#REF!:#REF!,0),MATCH(#REF!,#REF!:#REF!,0))</f>
        <v>#REF!</v>
      </c>
    </row>
    <row r="12448" spans="1:6" ht="16.5" x14ac:dyDescent="0.3">
      <c r="A12448" s="9" t="s">
        <v>9877</v>
      </c>
      <c r="B12448" s="9" t="s">
        <v>2443</v>
      </c>
      <c r="C12448" s="10">
        <v>36268</v>
      </c>
      <c r="D12448" s="9">
        <v>5903124704</v>
      </c>
      <c r="E12448" s="9" t="e">
        <f>INDEX(#REF!:#REF!,MATCH($D12448,#REF!:#REF!,0),MATCH(#REF!,#REF!:#REF!,0))</f>
        <v>#REF!</v>
      </c>
      <c r="F12448" s="9" t="e">
        <f>INDEX(#REF!:#REF!,MATCH($D12448,#REF!:#REF!,0),MATCH(#REF!,#REF!:#REF!,0))</f>
        <v>#REF!</v>
      </c>
    </row>
    <row r="12449" spans="1:6" ht="16.5" x14ac:dyDescent="0.3">
      <c r="A12449" s="9" t="s">
        <v>9876</v>
      </c>
      <c r="B12449" s="9" t="s">
        <v>1977</v>
      </c>
      <c r="C12449" s="10">
        <v>17744</v>
      </c>
      <c r="D12449" s="9">
        <v>594961432</v>
      </c>
      <c r="E12449" s="9" t="e">
        <f>INDEX(#REF!:#REF!,MATCH($D12449,#REF!:#REF!,0),MATCH(#REF!,#REF!:#REF!,0))</f>
        <v>#REF!</v>
      </c>
      <c r="F12449" s="9" t="e">
        <f>INDEX(#REF!:#REF!,MATCH($D12449,#REF!:#REF!,0),MATCH(#REF!,#REF!:#REF!,0))</f>
        <v>#REF!</v>
      </c>
    </row>
    <row r="12450" spans="1:6" ht="16.5" x14ac:dyDescent="0.3">
      <c r="A12450" s="9" t="s">
        <v>9875</v>
      </c>
      <c r="B12450" s="9" t="s">
        <v>2685</v>
      </c>
      <c r="C12450" s="10">
        <v>39416</v>
      </c>
      <c r="D12450" s="9">
        <v>806065796</v>
      </c>
      <c r="E12450" s="9" t="e">
        <f>INDEX(#REF!:#REF!,MATCH($D12450,#REF!:#REF!,0),MATCH(#REF!,#REF!:#REF!,0))</f>
        <v>#REF!</v>
      </c>
      <c r="F12450" s="9" t="e">
        <f>INDEX(#REF!:#REF!,MATCH($D12450,#REF!:#REF!,0),MATCH(#REF!,#REF!:#REF!,0))</f>
        <v>#REF!</v>
      </c>
    </row>
    <row r="12451" spans="1:6" ht="16.5" x14ac:dyDescent="0.3">
      <c r="A12451" s="9" t="s">
        <v>9874</v>
      </c>
      <c r="B12451" s="9" t="s">
        <v>2054</v>
      </c>
      <c r="C12451" s="10">
        <v>22541</v>
      </c>
      <c r="D12451" s="9">
        <v>1787288307</v>
      </c>
      <c r="E12451" s="9" t="e">
        <f>INDEX(#REF!:#REF!,MATCH($D12451,#REF!:#REF!,0),MATCH(#REF!,#REF!:#REF!,0))</f>
        <v>#REF!</v>
      </c>
      <c r="F12451" s="9" t="e">
        <f>INDEX(#REF!:#REF!,MATCH($D12451,#REF!:#REF!,0),MATCH(#REF!,#REF!:#REF!,0))</f>
        <v>#REF!</v>
      </c>
    </row>
    <row r="12452" spans="1:6" ht="16.5" x14ac:dyDescent="0.3">
      <c r="A12452" s="9" t="s">
        <v>9873</v>
      </c>
      <c r="B12452" s="9" t="s">
        <v>2149</v>
      </c>
      <c r="C12452" s="10">
        <v>43119</v>
      </c>
      <c r="D12452" s="9">
        <v>8002426673</v>
      </c>
      <c r="E12452" s="9" t="e">
        <f>INDEX(#REF!:#REF!,MATCH($D12452,#REF!:#REF!,0),MATCH(#REF!,#REF!:#REF!,0))</f>
        <v>#REF!</v>
      </c>
      <c r="F12452" s="9" t="e">
        <f>INDEX(#REF!:#REF!,MATCH($D12452,#REF!:#REF!,0),MATCH(#REF!,#REF!:#REF!,0))</f>
        <v>#REF!</v>
      </c>
    </row>
    <row r="12453" spans="1:6" ht="16.5" x14ac:dyDescent="0.3">
      <c r="A12453" s="9" t="s">
        <v>9872</v>
      </c>
      <c r="B12453" s="9" t="s">
        <v>2256</v>
      </c>
      <c r="C12453" s="10">
        <v>50402</v>
      </c>
      <c r="D12453" s="9">
        <v>6183510505</v>
      </c>
      <c r="E12453" s="9" t="e">
        <f>INDEX(#REF!:#REF!,MATCH($D12453,#REF!:#REF!,0),MATCH(#REF!,#REF!:#REF!,0))</f>
        <v>#REF!</v>
      </c>
      <c r="F12453" s="9" t="e">
        <f>INDEX(#REF!:#REF!,MATCH($D12453,#REF!:#REF!,0),MATCH(#REF!,#REF!:#REF!,0))</f>
        <v>#REF!</v>
      </c>
    </row>
    <row r="12454" spans="1:6" ht="16.5" x14ac:dyDescent="0.3">
      <c r="A12454" s="9" t="s">
        <v>9871</v>
      </c>
      <c r="B12454" s="9" t="s">
        <v>2833</v>
      </c>
      <c r="C12454" s="10">
        <v>33331</v>
      </c>
      <c r="D12454" s="9">
        <v>4085082426</v>
      </c>
      <c r="E12454" s="9" t="e">
        <f>INDEX(#REF!:#REF!,MATCH($D12454,#REF!:#REF!,0),MATCH(#REF!,#REF!:#REF!,0))</f>
        <v>#REF!</v>
      </c>
      <c r="F12454" s="9" t="e">
        <f>INDEX(#REF!:#REF!,MATCH($D12454,#REF!:#REF!,0),MATCH(#REF!,#REF!:#REF!,0))</f>
        <v>#REF!</v>
      </c>
    </row>
    <row r="12455" spans="1:6" ht="16.5" x14ac:dyDescent="0.3">
      <c r="A12455" s="9" t="s">
        <v>9870</v>
      </c>
      <c r="B12455" s="9" t="s">
        <v>3195</v>
      </c>
      <c r="C12455" s="10">
        <v>27022</v>
      </c>
      <c r="D12455" s="9">
        <v>6820956614</v>
      </c>
      <c r="E12455" s="9" t="e">
        <f>INDEX(#REF!:#REF!,MATCH($D12455,#REF!:#REF!,0),MATCH(#REF!,#REF!:#REF!,0))</f>
        <v>#REF!</v>
      </c>
      <c r="F12455" s="9" t="e">
        <f>INDEX(#REF!:#REF!,MATCH($D12455,#REF!:#REF!,0),MATCH(#REF!,#REF!:#REF!,0))</f>
        <v>#REF!</v>
      </c>
    </row>
    <row r="12456" spans="1:6" ht="16.5" x14ac:dyDescent="0.3">
      <c r="A12456" s="9" t="s">
        <v>9869</v>
      </c>
      <c r="B12456" s="9" t="s">
        <v>3151</v>
      </c>
      <c r="C12456" s="10">
        <v>17889</v>
      </c>
      <c r="D12456" s="9">
        <v>9223618401</v>
      </c>
      <c r="E12456" s="9" t="e">
        <f>INDEX(#REF!:#REF!,MATCH($D12456,#REF!:#REF!,0),MATCH(#REF!,#REF!:#REF!,0))</f>
        <v>#REF!</v>
      </c>
      <c r="F12456" s="9" t="e">
        <f>INDEX(#REF!:#REF!,MATCH($D12456,#REF!:#REF!,0),MATCH(#REF!,#REF!:#REF!,0))</f>
        <v>#REF!</v>
      </c>
    </row>
    <row r="12457" spans="1:6" ht="16.5" x14ac:dyDescent="0.3">
      <c r="A12457" s="9" t="s">
        <v>9868</v>
      </c>
      <c r="B12457" s="9" t="s">
        <v>2589</v>
      </c>
      <c r="C12457" s="10">
        <v>28886</v>
      </c>
      <c r="D12457" s="9">
        <v>2859931651</v>
      </c>
      <c r="E12457" s="9" t="e">
        <f>INDEX(#REF!:#REF!,MATCH($D12457,#REF!:#REF!,0),MATCH(#REF!,#REF!:#REF!,0))</f>
        <v>#REF!</v>
      </c>
      <c r="F12457" s="9" t="e">
        <f>INDEX(#REF!:#REF!,MATCH($D12457,#REF!:#REF!,0),MATCH(#REF!,#REF!:#REF!,0))</f>
        <v>#REF!</v>
      </c>
    </row>
    <row r="12458" spans="1:6" ht="16.5" x14ac:dyDescent="0.3">
      <c r="A12458" s="9" t="s">
        <v>9867</v>
      </c>
      <c r="B12458" s="9" t="s">
        <v>2007</v>
      </c>
      <c r="C12458" s="10">
        <v>52701</v>
      </c>
      <c r="D12458" s="9">
        <v>679204083</v>
      </c>
      <c r="E12458" s="9" t="e">
        <f>INDEX(#REF!:#REF!,MATCH($D12458,#REF!:#REF!,0),MATCH(#REF!,#REF!:#REF!,0))</f>
        <v>#REF!</v>
      </c>
      <c r="F12458" s="9" t="e">
        <f>INDEX(#REF!:#REF!,MATCH($D12458,#REF!:#REF!,0),MATCH(#REF!,#REF!:#REF!,0))</f>
        <v>#REF!</v>
      </c>
    </row>
    <row r="12459" spans="1:6" ht="16.5" x14ac:dyDescent="0.3">
      <c r="A12459" s="9" t="s">
        <v>9866</v>
      </c>
      <c r="B12459" s="9" t="s">
        <v>2373</v>
      </c>
      <c r="C12459" s="10">
        <v>15215</v>
      </c>
      <c r="D12459" s="9">
        <v>4290015026</v>
      </c>
      <c r="E12459" s="9" t="e">
        <f>INDEX(#REF!:#REF!,MATCH($D12459,#REF!:#REF!,0),MATCH(#REF!,#REF!:#REF!,0))</f>
        <v>#REF!</v>
      </c>
      <c r="F12459" s="9" t="e">
        <f>INDEX(#REF!:#REF!,MATCH($D12459,#REF!:#REF!,0),MATCH(#REF!,#REF!:#REF!,0))</f>
        <v>#REF!</v>
      </c>
    </row>
    <row r="12460" spans="1:6" ht="16.5" x14ac:dyDescent="0.3">
      <c r="A12460" s="9" t="s">
        <v>9865</v>
      </c>
      <c r="B12460" s="9" t="s">
        <v>2219</v>
      </c>
      <c r="C12460" s="10">
        <v>47984</v>
      </c>
      <c r="D12460" s="9">
        <v>6819596901</v>
      </c>
      <c r="E12460" s="9" t="e">
        <f>INDEX(#REF!:#REF!,MATCH($D12460,#REF!:#REF!,0),MATCH(#REF!,#REF!:#REF!,0))</f>
        <v>#REF!</v>
      </c>
      <c r="F12460" s="9" t="e">
        <f>INDEX(#REF!:#REF!,MATCH($D12460,#REF!:#REF!,0),MATCH(#REF!,#REF!:#REF!,0))</f>
        <v>#REF!</v>
      </c>
    </row>
    <row r="12461" spans="1:6" ht="16.5" x14ac:dyDescent="0.3">
      <c r="A12461" s="9" t="s">
        <v>9864</v>
      </c>
      <c r="B12461" s="9" t="s">
        <v>2505</v>
      </c>
      <c r="C12461" s="10">
        <v>38901</v>
      </c>
      <c r="D12461" s="9">
        <v>7268478941</v>
      </c>
      <c r="E12461" s="9" t="e">
        <f>INDEX(#REF!:#REF!,MATCH($D12461,#REF!:#REF!,0),MATCH(#REF!,#REF!:#REF!,0))</f>
        <v>#REF!</v>
      </c>
      <c r="F12461" s="9" t="e">
        <f>INDEX(#REF!:#REF!,MATCH($D12461,#REF!:#REF!,0),MATCH(#REF!,#REF!:#REF!,0))</f>
        <v>#REF!</v>
      </c>
    </row>
    <row r="12462" spans="1:6" ht="16.5" x14ac:dyDescent="0.3">
      <c r="A12462" s="9" t="s">
        <v>9863</v>
      </c>
      <c r="B12462" s="9" t="s">
        <v>2744</v>
      </c>
      <c r="C12462" s="10">
        <v>30122</v>
      </c>
      <c r="D12462" s="9">
        <v>2547511673</v>
      </c>
      <c r="E12462" s="9" t="e">
        <f>INDEX(#REF!:#REF!,MATCH($D12462,#REF!:#REF!,0),MATCH(#REF!,#REF!:#REF!,0))</f>
        <v>#REF!</v>
      </c>
      <c r="F12462" s="9" t="e">
        <f>INDEX(#REF!:#REF!,MATCH($D12462,#REF!:#REF!,0),MATCH(#REF!,#REF!:#REF!,0))</f>
        <v>#REF!</v>
      </c>
    </row>
    <row r="12463" spans="1:6" ht="16.5" x14ac:dyDescent="0.3">
      <c r="A12463" s="9" t="s">
        <v>9862</v>
      </c>
      <c r="B12463" s="9" t="s">
        <v>2206</v>
      </c>
      <c r="C12463" s="10">
        <v>46512</v>
      </c>
      <c r="D12463" s="9">
        <v>3435517239</v>
      </c>
      <c r="E12463" s="9" t="e">
        <f>INDEX(#REF!:#REF!,MATCH($D12463,#REF!:#REF!,0),MATCH(#REF!,#REF!:#REF!,0))</f>
        <v>#REF!</v>
      </c>
      <c r="F12463" s="9" t="e">
        <f>INDEX(#REF!:#REF!,MATCH($D12463,#REF!:#REF!,0),MATCH(#REF!,#REF!:#REF!,0))</f>
        <v>#REF!</v>
      </c>
    </row>
    <row r="12464" spans="1:6" ht="16.5" x14ac:dyDescent="0.3">
      <c r="A12464" s="9" t="s">
        <v>9861</v>
      </c>
      <c r="B12464" s="9" t="s">
        <v>2351</v>
      </c>
      <c r="C12464" s="10">
        <v>42480</v>
      </c>
      <c r="D12464" s="9">
        <v>8127128031</v>
      </c>
      <c r="E12464" s="9" t="e">
        <f>INDEX(#REF!:#REF!,MATCH($D12464,#REF!:#REF!,0),MATCH(#REF!,#REF!:#REF!,0))</f>
        <v>#REF!</v>
      </c>
      <c r="F12464" s="9" t="e">
        <f>INDEX(#REF!:#REF!,MATCH($D12464,#REF!:#REF!,0),MATCH(#REF!,#REF!:#REF!,0))</f>
        <v>#REF!</v>
      </c>
    </row>
    <row r="12465" spans="1:6" ht="16.5" x14ac:dyDescent="0.3">
      <c r="A12465" s="9" t="s">
        <v>9860</v>
      </c>
      <c r="B12465" s="9" t="s">
        <v>2662</v>
      </c>
      <c r="C12465" s="10">
        <v>45459</v>
      </c>
      <c r="D12465" s="9">
        <v>689661541</v>
      </c>
      <c r="E12465" s="9" t="e">
        <f>INDEX(#REF!:#REF!,MATCH($D12465,#REF!:#REF!,0),MATCH(#REF!,#REF!:#REF!,0))</f>
        <v>#REF!</v>
      </c>
      <c r="F12465" s="9" t="e">
        <f>INDEX(#REF!:#REF!,MATCH($D12465,#REF!:#REF!,0),MATCH(#REF!,#REF!:#REF!,0))</f>
        <v>#REF!</v>
      </c>
    </row>
    <row r="12466" spans="1:6" ht="16.5" x14ac:dyDescent="0.3">
      <c r="A12466" s="9" t="s">
        <v>9859</v>
      </c>
      <c r="B12466" s="9" t="s">
        <v>2431</v>
      </c>
      <c r="C12466" s="10">
        <v>21455</v>
      </c>
      <c r="D12466" s="9">
        <v>250257920</v>
      </c>
      <c r="E12466" s="9" t="e">
        <f>INDEX(#REF!:#REF!,MATCH($D12466,#REF!:#REF!,0),MATCH(#REF!,#REF!:#REF!,0))</f>
        <v>#REF!</v>
      </c>
      <c r="F12466" s="9" t="e">
        <f>INDEX(#REF!:#REF!,MATCH($D12466,#REF!:#REF!,0),MATCH(#REF!,#REF!:#REF!,0))</f>
        <v>#REF!</v>
      </c>
    </row>
    <row r="12467" spans="1:6" ht="16.5" x14ac:dyDescent="0.3">
      <c r="A12467" s="9" t="s">
        <v>9858</v>
      </c>
      <c r="B12467" s="9" t="s">
        <v>3156</v>
      </c>
      <c r="C12467" s="10">
        <v>53513</v>
      </c>
      <c r="D12467" s="9">
        <v>4967603564</v>
      </c>
      <c r="E12467" s="9" t="e">
        <f>INDEX(#REF!:#REF!,MATCH($D12467,#REF!:#REF!,0),MATCH(#REF!,#REF!:#REF!,0))</f>
        <v>#REF!</v>
      </c>
      <c r="F12467" s="9" t="e">
        <f>INDEX(#REF!:#REF!,MATCH($D12467,#REF!:#REF!,0),MATCH(#REF!,#REF!:#REF!,0))</f>
        <v>#REF!</v>
      </c>
    </row>
    <row r="12468" spans="1:6" ht="16.5" x14ac:dyDescent="0.3">
      <c r="A12468" s="9" t="s">
        <v>9857</v>
      </c>
      <c r="B12468" s="9" t="s">
        <v>2462</v>
      </c>
      <c r="C12468" s="10">
        <v>37364</v>
      </c>
      <c r="D12468" s="9">
        <v>2237103631</v>
      </c>
      <c r="E12468" s="9" t="e">
        <f>INDEX(#REF!:#REF!,MATCH($D12468,#REF!:#REF!,0),MATCH(#REF!,#REF!:#REF!,0))</f>
        <v>#REF!</v>
      </c>
      <c r="F12468" s="9" t="e">
        <f>INDEX(#REF!:#REF!,MATCH($D12468,#REF!:#REF!,0),MATCH(#REF!,#REF!:#REF!,0))</f>
        <v>#REF!</v>
      </c>
    </row>
    <row r="12469" spans="1:6" ht="16.5" x14ac:dyDescent="0.3">
      <c r="A12469" s="9" t="s">
        <v>9856</v>
      </c>
      <c r="B12469" s="9" t="s">
        <v>2103</v>
      </c>
      <c r="C12469" s="10">
        <v>17960</v>
      </c>
      <c r="D12469" s="9">
        <v>7000350199</v>
      </c>
      <c r="E12469" s="9" t="e">
        <f>INDEX(#REF!:#REF!,MATCH($D12469,#REF!:#REF!,0),MATCH(#REF!,#REF!:#REF!,0))</f>
        <v>#REF!</v>
      </c>
      <c r="F12469" s="9" t="e">
        <f>INDEX(#REF!:#REF!,MATCH($D12469,#REF!:#REF!,0),MATCH(#REF!,#REF!:#REF!,0))</f>
        <v>#REF!</v>
      </c>
    </row>
    <row r="12470" spans="1:6" ht="16.5" x14ac:dyDescent="0.3">
      <c r="A12470" s="9" t="s">
        <v>9855</v>
      </c>
      <c r="B12470" s="9" t="s">
        <v>2085</v>
      </c>
      <c r="C12470" s="10">
        <v>50947</v>
      </c>
      <c r="D12470" s="9">
        <v>3303111790</v>
      </c>
      <c r="E12470" s="9" t="e">
        <f>INDEX(#REF!:#REF!,MATCH($D12470,#REF!:#REF!,0),MATCH(#REF!,#REF!:#REF!,0))</f>
        <v>#REF!</v>
      </c>
      <c r="F12470" s="9" t="e">
        <f>INDEX(#REF!:#REF!,MATCH($D12470,#REF!:#REF!,0),MATCH(#REF!,#REF!:#REF!,0))</f>
        <v>#REF!</v>
      </c>
    </row>
    <row r="12471" spans="1:6" ht="16.5" x14ac:dyDescent="0.3">
      <c r="A12471" s="9" t="s">
        <v>9854</v>
      </c>
      <c r="B12471" s="9" t="s">
        <v>2721</v>
      </c>
      <c r="C12471" s="10">
        <v>36014</v>
      </c>
      <c r="D12471" s="9">
        <v>3538909016</v>
      </c>
      <c r="E12471" s="9" t="e">
        <f>INDEX(#REF!:#REF!,MATCH($D12471,#REF!:#REF!,0),MATCH(#REF!,#REF!:#REF!,0))</f>
        <v>#REF!</v>
      </c>
      <c r="F12471" s="9" t="e">
        <f>INDEX(#REF!:#REF!,MATCH($D12471,#REF!:#REF!,0),MATCH(#REF!,#REF!:#REF!,0))</f>
        <v>#REF!</v>
      </c>
    </row>
    <row r="12472" spans="1:6" ht="16.5" x14ac:dyDescent="0.3">
      <c r="A12472" s="9" t="s">
        <v>9853</v>
      </c>
      <c r="B12472" s="9" t="s">
        <v>2371</v>
      </c>
      <c r="C12472" s="10">
        <v>31263</v>
      </c>
      <c r="D12472" s="9">
        <v>9963057691</v>
      </c>
      <c r="E12472" s="9" t="e">
        <f>INDEX(#REF!:#REF!,MATCH($D12472,#REF!:#REF!,0),MATCH(#REF!,#REF!:#REF!,0))</f>
        <v>#REF!</v>
      </c>
      <c r="F12472" s="9" t="e">
        <f>INDEX(#REF!:#REF!,MATCH($D12472,#REF!:#REF!,0),MATCH(#REF!,#REF!:#REF!,0))</f>
        <v>#REF!</v>
      </c>
    </row>
    <row r="12473" spans="1:6" ht="16.5" x14ac:dyDescent="0.3">
      <c r="A12473" s="9" t="s">
        <v>9852</v>
      </c>
      <c r="B12473" s="9" t="s">
        <v>2115</v>
      </c>
      <c r="C12473" s="10">
        <v>34543</v>
      </c>
      <c r="D12473" s="9">
        <v>1990334539</v>
      </c>
      <c r="E12473" s="9" t="e">
        <f>INDEX(#REF!:#REF!,MATCH($D12473,#REF!:#REF!,0),MATCH(#REF!,#REF!:#REF!,0))</f>
        <v>#REF!</v>
      </c>
      <c r="F12473" s="9" t="e">
        <f>INDEX(#REF!:#REF!,MATCH($D12473,#REF!:#REF!,0),MATCH(#REF!,#REF!:#REF!,0))</f>
        <v>#REF!</v>
      </c>
    </row>
    <row r="12474" spans="1:6" ht="16.5" x14ac:dyDescent="0.3">
      <c r="A12474" s="9" t="s">
        <v>9851</v>
      </c>
      <c r="B12474" s="9" t="s">
        <v>2291</v>
      </c>
      <c r="C12474" s="10">
        <v>36750</v>
      </c>
      <c r="D12474" s="9">
        <v>140020098</v>
      </c>
      <c r="E12474" s="9" t="e">
        <f>INDEX(#REF!:#REF!,MATCH($D12474,#REF!:#REF!,0),MATCH(#REF!,#REF!:#REF!,0))</f>
        <v>#REF!</v>
      </c>
      <c r="F12474" s="9" t="e">
        <f>INDEX(#REF!:#REF!,MATCH($D12474,#REF!:#REF!,0),MATCH(#REF!,#REF!:#REF!,0))</f>
        <v>#REF!</v>
      </c>
    </row>
    <row r="12475" spans="1:6" ht="16.5" x14ac:dyDescent="0.3">
      <c r="A12475" s="9" t="s">
        <v>9850</v>
      </c>
      <c r="B12475" s="9" t="s">
        <v>3510</v>
      </c>
      <c r="C12475" s="10">
        <v>35870</v>
      </c>
      <c r="D12475" s="9">
        <v>6260817967</v>
      </c>
      <c r="E12475" s="9" t="e">
        <f>INDEX(#REF!:#REF!,MATCH($D12475,#REF!:#REF!,0),MATCH(#REF!,#REF!:#REF!,0))</f>
        <v>#REF!</v>
      </c>
      <c r="F12475" s="9" t="e">
        <f>INDEX(#REF!:#REF!,MATCH($D12475,#REF!:#REF!,0),MATCH(#REF!,#REF!:#REF!,0))</f>
        <v>#REF!</v>
      </c>
    </row>
    <row r="12476" spans="1:6" ht="16.5" x14ac:dyDescent="0.3">
      <c r="A12476" s="9" t="s">
        <v>9849</v>
      </c>
      <c r="B12476" s="9" t="s">
        <v>2945</v>
      </c>
      <c r="C12476" s="10">
        <v>39701</v>
      </c>
      <c r="D12476" s="9">
        <v>893122882</v>
      </c>
      <c r="E12476" s="9" t="e">
        <f>INDEX(#REF!:#REF!,MATCH($D12476,#REF!:#REF!,0),MATCH(#REF!,#REF!:#REF!,0))</f>
        <v>#REF!</v>
      </c>
      <c r="F12476" s="9" t="e">
        <f>INDEX(#REF!:#REF!,MATCH($D12476,#REF!:#REF!,0),MATCH(#REF!,#REF!:#REF!,0))</f>
        <v>#REF!</v>
      </c>
    </row>
    <row r="12477" spans="1:6" ht="16.5" x14ac:dyDescent="0.3">
      <c r="A12477" s="9" t="s">
        <v>9848</v>
      </c>
      <c r="B12477" s="9" t="s">
        <v>3328</v>
      </c>
      <c r="C12477" s="10">
        <v>49936</v>
      </c>
      <c r="D12477" s="9">
        <v>6596440737</v>
      </c>
      <c r="E12477" s="9" t="e">
        <f>INDEX(#REF!:#REF!,MATCH($D12477,#REF!:#REF!,0),MATCH(#REF!,#REF!:#REF!,0))</f>
        <v>#REF!</v>
      </c>
      <c r="F12477" s="9" t="e">
        <f>INDEX(#REF!:#REF!,MATCH($D12477,#REF!:#REF!,0),MATCH(#REF!,#REF!:#REF!,0))</f>
        <v>#REF!</v>
      </c>
    </row>
    <row r="12478" spans="1:6" ht="16.5" x14ac:dyDescent="0.3">
      <c r="A12478" s="9" t="s">
        <v>9847</v>
      </c>
      <c r="B12478" s="9" t="s">
        <v>2658</v>
      </c>
      <c r="C12478" s="10">
        <v>38452</v>
      </c>
      <c r="D12478" s="9">
        <v>3670950885</v>
      </c>
      <c r="E12478" s="9" t="e">
        <f>INDEX(#REF!:#REF!,MATCH($D12478,#REF!:#REF!,0),MATCH(#REF!,#REF!:#REF!,0))</f>
        <v>#REF!</v>
      </c>
      <c r="F12478" s="9" t="e">
        <f>INDEX(#REF!:#REF!,MATCH($D12478,#REF!:#REF!,0),MATCH(#REF!,#REF!:#REF!,0))</f>
        <v>#REF!</v>
      </c>
    </row>
    <row r="12479" spans="1:6" ht="16.5" x14ac:dyDescent="0.3">
      <c r="A12479" s="9" t="s">
        <v>9846</v>
      </c>
      <c r="B12479" s="9" t="s">
        <v>2757</v>
      </c>
      <c r="C12479" s="10">
        <v>35773</v>
      </c>
      <c r="D12479" s="9">
        <v>3956653289</v>
      </c>
      <c r="E12479" s="9" t="e">
        <f>INDEX(#REF!:#REF!,MATCH($D12479,#REF!:#REF!,0),MATCH(#REF!,#REF!:#REF!,0))</f>
        <v>#REF!</v>
      </c>
      <c r="F12479" s="9" t="e">
        <f>INDEX(#REF!:#REF!,MATCH($D12479,#REF!:#REF!,0),MATCH(#REF!,#REF!:#REF!,0))</f>
        <v>#REF!</v>
      </c>
    </row>
    <row r="12480" spans="1:6" ht="16.5" x14ac:dyDescent="0.3">
      <c r="A12480" s="9" t="s">
        <v>9845</v>
      </c>
      <c r="B12480" s="9" t="s">
        <v>2921</v>
      </c>
      <c r="C12480" s="10">
        <v>48587</v>
      </c>
      <c r="D12480" s="9">
        <v>9800744517</v>
      </c>
      <c r="E12480" s="9" t="e">
        <f>INDEX(#REF!:#REF!,MATCH($D12480,#REF!:#REF!,0),MATCH(#REF!,#REF!:#REF!,0))</f>
        <v>#REF!</v>
      </c>
      <c r="F12480" s="9" t="e">
        <f>INDEX(#REF!:#REF!,MATCH($D12480,#REF!:#REF!,0),MATCH(#REF!,#REF!:#REF!,0))</f>
        <v>#REF!</v>
      </c>
    </row>
    <row r="12481" spans="1:6" ht="16.5" x14ac:dyDescent="0.3">
      <c r="A12481" s="9" t="s">
        <v>9844</v>
      </c>
      <c r="B12481" s="9" t="s">
        <v>2608</v>
      </c>
      <c r="C12481" s="10">
        <v>22596</v>
      </c>
      <c r="D12481" s="9">
        <v>2417008025</v>
      </c>
      <c r="E12481" s="9" t="e">
        <f>INDEX(#REF!:#REF!,MATCH($D12481,#REF!:#REF!,0),MATCH(#REF!,#REF!:#REF!,0))</f>
        <v>#REF!</v>
      </c>
      <c r="F12481" s="9" t="e">
        <f>INDEX(#REF!:#REF!,MATCH($D12481,#REF!:#REF!,0),MATCH(#REF!,#REF!:#REF!,0))</f>
        <v>#REF!</v>
      </c>
    </row>
    <row r="12482" spans="1:6" ht="16.5" x14ac:dyDescent="0.3">
      <c r="A12482" s="9" t="s">
        <v>9843</v>
      </c>
      <c r="B12482" s="9" t="s">
        <v>2349</v>
      </c>
      <c r="C12482" s="10">
        <v>59345</v>
      </c>
      <c r="D12482" s="9">
        <v>3569414450</v>
      </c>
      <c r="E12482" s="9" t="e">
        <f>INDEX(#REF!:#REF!,MATCH($D12482,#REF!:#REF!,0),MATCH(#REF!,#REF!:#REF!,0))</f>
        <v>#REF!</v>
      </c>
      <c r="F12482" s="9" t="e">
        <f>INDEX(#REF!:#REF!,MATCH($D12482,#REF!:#REF!,0),MATCH(#REF!,#REF!:#REF!,0))</f>
        <v>#REF!</v>
      </c>
    </row>
    <row r="12483" spans="1:6" ht="16.5" x14ac:dyDescent="0.3">
      <c r="A12483" s="9" t="s">
        <v>9842</v>
      </c>
      <c r="B12483" s="9" t="s">
        <v>2147</v>
      </c>
      <c r="C12483" s="10">
        <v>53688</v>
      </c>
      <c r="D12483" s="9">
        <v>3409869514</v>
      </c>
      <c r="E12483" s="9" t="e">
        <f>INDEX(#REF!:#REF!,MATCH($D12483,#REF!:#REF!,0),MATCH(#REF!,#REF!:#REF!,0))</f>
        <v>#REF!</v>
      </c>
      <c r="F12483" s="9" t="e">
        <f>INDEX(#REF!:#REF!,MATCH($D12483,#REF!:#REF!,0),MATCH(#REF!,#REF!:#REF!,0))</f>
        <v>#REF!</v>
      </c>
    </row>
    <row r="12484" spans="1:6" ht="16.5" x14ac:dyDescent="0.3">
      <c r="A12484" s="9" t="s">
        <v>9841</v>
      </c>
      <c r="B12484" s="9" t="s">
        <v>2952</v>
      </c>
      <c r="C12484" s="10">
        <v>36955</v>
      </c>
      <c r="D12484" s="9">
        <v>5153694038</v>
      </c>
      <c r="E12484" s="9" t="e">
        <f>INDEX(#REF!:#REF!,MATCH($D12484,#REF!:#REF!,0),MATCH(#REF!,#REF!:#REF!,0))</f>
        <v>#REF!</v>
      </c>
      <c r="F12484" s="9" t="e">
        <f>INDEX(#REF!:#REF!,MATCH($D12484,#REF!:#REF!,0),MATCH(#REF!,#REF!:#REF!,0))</f>
        <v>#REF!</v>
      </c>
    </row>
    <row r="12485" spans="1:6" ht="16.5" x14ac:dyDescent="0.3">
      <c r="A12485" s="9" t="s">
        <v>9840</v>
      </c>
      <c r="B12485" s="9" t="s">
        <v>1983</v>
      </c>
      <c r="C12485" s="10">
        <v>47415</v>
      </c>
      <c r="D12485" s="9">
        <v>9292607561</v>
      </c>
      <c r="E12485" s="9" t="e">
        <f>INDEX(#REF!:#REF!,MATCH($D12485,#REF!:#REF!,0),MATCH(#REF!,#REF!:#REF!,0))</f>
        <v>#REF!</v>
      </c>
      <c r="F12485" s="9" t="e">
        <f>INDEX(#REF!:#REF!,MATCH($D12485,#REF!:#REF!,0),MATCH(#REF!,#REF!:#REF!,0))</f>
        <v>#REF!</v>
      </c>
    </row>
    <row r="12486" spans="1:6" ht="16.5" x14ac:dyDescent="0.3">
      <c r="A12486" s="9" t="s">
        <v>9839</v>
      </c>
      <c r="B12486" s="9" t="s">
        <v>2013</v>
      </c>
      <c r="C12486" s="10">
        <v>29826</v>
      </c>
      <c r="D12486" s="9">
        <v>9023313240</v>
      </c>
      <c r="E12486" s="9" t="e">
        <f>INDEX(#REF!:#REF!,MATCH($D12486,#REF!:#REF!,0),MATCH(#REF!,#REF!:#REF!,0))</f>
        <v>#REF!</v>
      </c>
      <c r="F12486" s="9" t="e">
        <f>INDEX(#REF!:#REF!,MATCH($D12486,#REF!:#REF!,0),MATCH(#REF!,#REF!:#REF!,0))</f>
        <v>#REF!</v>
      </c>
    </row>
    <row r="12487" spans="1:6" ht="16.5" x14ac:dyDescent="0.3">
      <c r="A12487" s="9" t="s">
        <v>9838</v>
      </c>
      <c r="B12487" s="9" t="s">
        <v>3229</v>
      </c>
      <c r="C12487" s="10">
        <v>17863</v>
      </c>
      <c r="D12487" s="9">
        <v>7411705322</v>
      </c>
      <c r="E12487" s="9" t="e">
        <f>INDEX(#REF!:#REF!,MATCH($D12487,#REF!:#REF!,0),MATCH(#REF!,#REF!:#REF!,0))</f>
        <v>#REF!</v>
      </c>
      <c r="F12487" s="9" t="e">
        <f>INDEX(#REF!:#REF!,MATCH($D12487,#REF!:#REF!,0),MATCH(#REF!,#REF!:#REF!,0))</f>
        <v>#REF!</v>
      </c>
    </row>
    <row r="12488" spans="1:6" ht="16.5" x14ac:dyDescent="0.3">
      <c r="A12488" s="9" t="s">
        <v>9837</v>
      </c>
      <c r="B12488" s="9" t="s">
        <v>2034</v>
      </c>
      <c r="C12488" s="10">
        <v>58208</v>
      </c>
      <c r="D12488" s="9">
        <v>278558984</v>
      </c>
      <c r="E12488" s="9" t="e">
        <f>INDEX(#REF!:#REF!,MATCH($D12488,#REF!:#REF!,0),MATCH(#REF!,#REF!:#REF!,0))</f>
        <v>#REF!</v>
      </c>
      <c r="F12488" s="9" t="e">
        <f>INDEX(#REF!:#REF!,MATCH($D12488,#REF!:#REF!,0),MATCH(#REF!,#REF!:#REF!,0))</f>
        <v>#REF!</v>
      </c>
    </row>
    <row r="12489" spans="1:6" ht="16.5" x14ac:dyDescent="0.3">
      <c r="A12489" s="9" t="s">
        <v>9836</v>
      </c>
      <c r="B12489" s="9" t="s">
        <v>3372</v>
      </c>
      <c r="C12489" s="10">
        <v>54327</v>
      </c>
      <c r="D12489" s="9">
        <v>25254650</v>
      </c>
      <c r="E12489" s="9" t="e">
        <f>INDEX(#REF!:#REF!,MATCH($D12489,#REF!:#REF!,0),MATCH(#REF!,#REF!:#REF!,0))</f>
        <v>#REF!</v>
      </c>
      <c r="F12489" s="9" t="e">
        <f>INDEX(#REF!:#REF!,MATCH($D12489,#REF!:#REF!,0),MATCH(#REF!,#REF!:#REF!,0))</f>
        <v>#REF!</v>
      </c>
    </row>
    <row r="12490" spans="1:6" ht="16.5" x14ac:dyDescent="0.3">
      <c r="A12490" s="9" t="s">
        <v>9835</v>
      </c>
      <c r="B12490" s="9" t="s">
        <v>2610</v>
      </c>
      <c r="C12490" s="10">
        <v>27658</v>
      </c>
      <c r="D12490" s="9">
        <v>9331851693</v>
      </c>
      <c r="E12490" s="9" t="e">
        <f>INDEX(#REF!:#REF!,MATCH($D12490,#REF!:#REF!,0),MATCH(#REF!,#REF!:#REF!,0))</f>
        <v>#REF!</v>
      </c>
      <c r="F12490" s="9" t="e">
        <f>INDEX(#REF!:#REF!,MATCH($D12490,#REF!:#REF!,0),MATCH(#REF!,#REF!:#REF!,0))</f>
        <v>#REF!</v>
      </c>
    </row>
    <row r="12491" spans="1:6" ht="16.5" x14ac:dyDescent="0.3">
      <c r="A12491" s="9" t="s">
        <v>9834</v>
      </c>
      <c r="B12491" s="9" t="s">
        <v>3222</v>
      </c>
      <c r="C12491" s="10">
        <v>40588</v>
      </c>
      <c r="D12491" s="9">
        <v>2739934548</v>
      </c>
      <c r="E12491" s="9" t="e">
        <f>INDEX(#REF!:#REF!,MATCH($D12491,#REF!:#REF!,0),MATCH(#REF!,#REF!:#REF!,0))</f>
        <v>#REF!</v>
      </c>
      <c r="F12491" s="9" t="e">
        <f>INDEX(#REF!:#REF!,MATCH($D12491,#REF!:#REF!,0),MATCH(#REF!,#REF!:#REF!,0))</f>
        <v>#REF!</v>
      </c>
    </row>
    <row r="12492" spans="1:6" ht="16.5" x14ac:dyDescent="0.3">
      <c r="A12492" s="9" t="s">
        <v>9833</v>
      </c>
      <c r="B12492" s="9" t="s">
        <v>1967</v>
      </c>
      <c r="C12492" s="10">
        <v>51722</v>
      </c>
      <c r="D12492" s="9">
        <v>3867281491</v>
      </c>
      <c r="E12492" s="9" t="e">
        <f>INDEX(#REF!:#REF!,MATCH($D12492,#REF!:#REF!,0),MATCH(#REF!,#REF!:#REF!,0))</f>
        <v>#REF!</v>
      </c>
      <c r="F12492" s="9" t="e">
        <f>INDEX(#REF!:#REF!,MATCH($D12492,#REF!:#REF!,0),MATCH(#REF!,#REF!:#REF!,0))</f>
        <v>#REF!</v>
      </c>
    </row>
    <row r="12493" spans="1:6" ht="16.5" x14ac:dyDescent="0.3">
      <c r="A12493" s="9" t="s">
        <v>9832</v>
      </c>
      <c r="B12493" s="9" t="s">
        <v>2914</v>
      </c>
      <c r="C12493" s="10">
        <v>28018</v>
      </c>
      <c r="D12493" s="9">
        <v>5117202538</v>
      </c>
      <c r="E12493" s="9" t="e">
        <f>INDEX(#REF!:#REF!,MATCH($D12493,#REF!:#REF!,0),MATCH(#REF!,#REF!:#REF!,0))</f>
        <v>#REF!</v>
      </c>
      <c r="F12493" s="9" t="e">
        <f>INDEX(#REF!:#REF!,MATCH($D12493,#REF!:#REF!,0),MATCH(#REF!,#REF!:#REF!,0))</f>
        <v>#REF!</v>
      </c>
    </row>
    <row r="12494" spans="1:6" ht="16.5" x14ac:dyDescent="0.3">
      <c r="A12494" s="9" t="s">
        <v>9831</v>
      </c>
      <c r="B12494" s="9" t="s">
        <v>2555</v>
      </c>
      <c r="C12494" s="10">
        <v>18278</v>
      </c>
      <c r="D12494" s="9">
        <v>544760832</v>
      </c>
      <c r="E12494" s="9" t="e">
        <f>INDEX(#REF!:#REF!,MATCH($D12494,#REF!:#REF!,0),MATCH(#REF!,#REF!:#REF!,0))</f>
        <v>#REF!</v>
      </c>
      <c r="F12494" s="9" t="e">
        <f>INDEX(#REF!:#REF!,MATCH($D12494,#REF!:#REF!,0),MATCH(#REF!,#REF!:#REF!,0))</f>
        <v>#REF!</v>
      </c>
    </row>
    <row r="12495" spans="1:6" ht="16.5" x14ac:dyDescent="0.3">
      <c r="A12495" s="9" t="s">
        <v>9830</v>
      </c>
      <c r="B12495" s="9" t="s">
        <v>3071</v>
      </c>
      <c r="C12495" s="10">
        <v>51262</v>
      </c>
      <c r="D12495" s="9">
        <v>544760832</v>
      </c>
      <c r="E12495" s="9" t="e">
        <f>INDEX(#REF!:#REF!,MATCH($D12495,#REF!:#REF!,0),MATCH(#REF!,#REF!:#REF!,0))</f>
        <v>#REF!</v>
      </c>
      <c r="F12495" s="9" t="e">
        <f>INDEX(#REF!:#REF!,MATCH($D12495,#REF!:#REF!,0),MATCH(#REF!,#REF!:#REF!,0))</f>
        <v>#REF!</v>
      </c>
    </row>
    <row r="12496" spans="1:6" ht="16.5" x14ac:dyDescent="0.3">
      <c r="A12496" s="9" t="s">
        <v>9829</v>
      </c>
      <c r="B12496" s="9" t="s">
        <v>2532</v>
      </c>
      <c r="C12496" s="10">
        <v>35811</v>
      </c>
      <c r="D12496" s="9">
        <v>6126779991</v>
      </c>
      <c r="E12496" s="9" t="e">
        <f>INDEX(#REF!:#REF!,MATCH($D12496,#REF!:#REF!,0),MATCH(#REF!,#REF!:#REF!,0))</f>
        <v>#REF!</v>
      </c>
      <c r="F12496" s="9" t="e">
        <f>INDEX(#REF!:#REF!,MATCH($D12496,#REF!:#REF!,0),MATCH(#REF!,#REF!:#REF!,0))</f>
        <v>#REF!</v>
      </c>
    </row>
    <row r="12497" spans="1:6" ht="16.5" x14ac:dyDescent="0.3">
      <c r="A12497" s="9" t="s">
        <v>9828</v>
      </c>
      <c r="B12497" s="9" t="s">
        <v>2373</v>
      </c>
      <c r="C12497" s="10">
        <v>17295</v>
      </c>
      <c r="D12497" s="9">
        <v>966588630</v>
      </c>
      <c r="E12497" s="9" t="e">
        <f>INDEX(#REF!:#REF!,MATCH($D12497,#REF!:#REF!,0),MATCH(#REF!,#REF!:#REF!,0))</f>
        <v>#REF!</v>
      </c>
      <c r="F12497" s="9" t="e">
        <f>INDEX(#REF!:#REF!,MATCH($D12497,#REF!:#REF!,0),MATCH(#REF!,#REF!:#REF!,0))</f>
        <v>#REF!</v>
      </c>
    </row>
    <row r="12498" spans="1:6" ht="16.5" x14ac:dyDescent="0.3">
      <c r="A12498" s="9" t="s">
        <v>9827</v>
      </c>
      <c r="B12498" s="9" t="s">
        <v>2208</v>
      </c>
      <c r="C12498" s="10">
        <v>15882</v>
      </c>
      <c r="D12498" s="9">
        <v>304906506</v>
      </c>
      <c r="E12498" s="9" t="e">
        <f>INDEX(#REF!:#REF!,MATCH($D12498,#REF!:#REF!,0),MATCH(#REF!,#REF!:#REF!,0))</f>
        <v>#REF!</v>
      </c>
      <c r="F12498" s="9" t="e">
        <f>INDEX(#REF!:#REF!,MATCH($D12498,#REF!:#REF!,0),MATCH(#REF!,#REF!:#REF!,0))</f>
        <v>#REF!</v>
      </c>
    </row>
    <row r="12499" spans="1:6" ht="16.5" x14ac:dyDescent="0.3">
      <c r="A12499" s="9" t="s">
        <v>9826</v>
      </c>
      <c r="B12499" s="9" t="s">
        <v>1947</v>
      </c>
      <c r="C12499" s="10">
        <v>55609</v>
      </c>
      <c r="D12499" s="9">
        <v>101658508</v>
      </c>
      <c r="E12499" s="9" t="e">
        <f>INDEX(#REF!:#REF!,MATCH($D12499,#REF!:#REF!,0),MATCH(#REF!,#REF!:#REF!,0))</f>
        <v>#REF!</v>
      </c>
      <c r="F12499" s="9" t="e">
        <f>INDEX(#REF!:#REF!,MATCH($D12499,#REF!:#REF!,0),MATCH(#REF!,#REF!:#REF!,0))</f>
        <v>#REF!</v>
      </c>
    </row>
    <row r="12500" spans="1:6" ht="16.5" x14ac:dyDescent="0.3">
      <c r="A12500" s="9" t="s">
        <v>9825</v>
      </c>
      <c r="B12500" s="9" t="s">
        <v>2005</v>
      </c>
      <c r="C12500" s="10">
        <v>48100</v>
      </c>
      <c r="D12500" s="9">
        <v>5603330430</v>
      </c>
      <c r="E12500" s="9" t="e">
        <f>INDEX(#REF!:#REF!,MATCH($D12500,#REF!:#REF!,0),MATCH(#REF!,#REF!:#REF!,0))</f>
        <v>#REF!</v>
      </c>
      <c r="F12500" s="9" t="e">
        <f>INDEX(#REF!:#REF!,MATCH($D12500,#REF!:#REF!,0),MATCH(#REF!,#REF!:#REF!,0))</f>
        <v>#REF!</v>
      </c>
    </row>
    <row r="12501" spans="1:6" ht="16.5" x14ac:dyDescent="0.3">
      <c r="A12501" s="9" t="s">
        <v>9824</v>
      </c>
      <c r="B12501" s="9" t="s">
        <v>2103</v>
      </c>
      <c r="C12501" s="10">
        <v>44610</v>
      </c>
      <c r="D12501" s="9">
        <v>5984294621</v>
      </c>
      <c r="E12501" s="9" t="e">
        <f>INDEX(#REF!:#REF!,MATCH($D12501,#REF!:#REF!,0),MATCH(#REF!,#REF!:#REF!,0))</f>
        <v>#REF!</v>
      </c>
      <c r="F12501" s="9" t="e">
        <f>INDEX(#REF!:#REF!,MATCH($D12501,#REF!:#REF!,0),MATCH(#REF!,#REF!:#REF!,0))</f>
        <v>#REF!</v>
      </c>
    </row>
    <row r="12502" spans="1:6" ht="16.5" x14ac:dyDescent="0.3">
      <c r="A12502" s="9" t="s">
        <v>9823</v>
      </c>
      <c r="B12502" s="9" t="s">
        <v>2375</v>
      </c>
      <c r="C12502" s="10">
        <v>48964</v>
      </c>
      <c r="D12502" s="9">
        <v>1754740677</v>
      </c>
      <c r="E12502" s="9" t="e">
        <f>INDEX(#REF!:#REF!,MATCH($D12502,#REF!:#REF!,0),MATCH(#REF!,#REF!:#REF!,0))</f>
        <v>#REF!</v>
      </c>
      <c r="F12502" s="9" t="e">
        <f>INDEX(#REF!:#REF!,MATCH($D12502,#REF!:#REF!,0),MATCH(#REF!,#REF!:#REF!,0))</f>
        <v>#REF!</v>
      </c>
    </row>
    <row r="12503" spans="1:6" ht="16.5" x14ac:dyDescent="0.3">
      <c r="A12503" s="9" t="s">
        <v>9822</v>
      </c>
      <c r="B12503" s="9" t="s">
        <v>2267</v>
      </c>
      <c r="C12503" s="10">
        <v>58754</v>
      </c>
      <c r="D12503" s="9">
        <v>8157157730</v>
      </c>
      <c r="E12503" s="9" t="e">
        <f>INDEX(#REF!:#REF!,MATCH($D12503,#REF!:#REF!,0),MATCH(#REF!,#REF!:#REF!,0))</f>
        <v>#REF!</v>
      </c>
      <c r="F12503" s="9" t="e">
        <f>INDEX(#REF!:#REF!,MATCH($D12503,#REF!:#REF!,0),MATCH(#REF!,#REF!:#REF!,0))</f>
        <v>#REF!</v>
      </c>
    </row>
    <row r="12504" spans="1:6" ht="16.5" x14ac:dyDescent="0.3">
      <c r="A12504" s="9" t="s">
        <v>9821</v>
      </c>
      <c r="B12504" s="9" t="s">
        <v>2036</v>
      </c>
      <c r="C12504" s="10">
        <v>13995</v>
      </c>
      <c r="D12504" s="9">
        <v>1898839557</v>
      </c>
      <c r="E12504" s="9" t="e">
        <f>INDEX(#REF!:#REF!,MATCH($D12504,#REF!:#REF!,0),MATCH(#REF!,#REF!:#REF!,0))</f>
        <v>#REF!</v>
      </c>
      <c r="F12504" s="9" t="e">
        <f>INDEX(#REF!:#REF!,MATCH($D12504,#REF!:#REF!,0),MATCH(#REF!,#REF!:#REF!,0))</f>
        <v>#REF!</v>
      </c>
    </row>
    <row r="12505" spans="1:6" ht="16.5" x14ac:dyDescent="0.3">
      <c r="A12505" s="9" t="s">
        <v>9820</v>
      </c>
      <c r="B12505" s="9" t="s">
        <v>2291</v>
      </c>
      <c r="C12505" s="10">
        <v>37482</v>
      </c>
      <c r="D12505" s="9">
        <v>4409014943</v>
      </c>
      <c r="E12505" s="9" t="e">
        <f>INDEX(#REF!:#REF!,MATCH($D12505,#REF!:#REF!,0),MATCH(#REF!,#REF!:#REF!,0))</f>
        <v>#REF!</v>
      </c>
      <c r="F12505" s="9" t="e">
        <f>INDEX(#REF!:#REF!,MATCH($D12505,#REF!:#REF!,0),MATCH(#REF!,#REF!:#REF!,0))</f>
        <v>#REF!</v>
      </c>
    </row>
    <row r="12506" spans="1:6" ht="16.5" x14ac:dyDescent="0.3">
      <c r="A12506" s="9" t="s">
        <v>9819</v>
      </c>
      <c r="B12506" s="9" t="s">
        <v>2067</v>
      </c>
      <c r="C12506" s="10">
        <v>41366</v>
      </c>
      <c r="D12506" s="9">
        <v>8238030943</v>
      </c>
      <c r="E12506" s="9" t="e">
        <f>INDEX(#REF!:#REF!,MATCH($D12506,#REF!:#REF!,0),MATCH(#REF!,#REF!:#REF!,0))</f>
        <v>#REF!</v>
      </c>
      <c r="F12506" s="9" t="e">
        <f>INDEX(#REF!:#REF!,MATCH($D12506,#REF!:#REF!,0),MATCH(#REF!,#REF!:#REF!,0))</f>
        <v>#REF!</v>
      </c>
    </row>
    <row r="12507" spans="1:6" ht="16.5" x14ac:dyDescent="0.3">
      <c r="A12507" s="9" t="s">
        <v>9818</v>
      </c>
      <c r="B12507" s="9" t="s">
        <v>2243</v>
      </c>
      <c r="C12507" s="10">
        <v>54719</v>
      </c>
      <c r="D12507" s="9">
        <v>2426144645</v>
      </c>
      <c r="E12507" s="9" t="e">
        <f>INDEX(#REF!:#REF!,MATCH($D12507,#REF!:#REF!,0),MATCH(#REF!,#REF!:#REF!,0))</f>
        <v>#REF!</v>
      </c>
      <c r="F12507" s="9" t="e">
        <f>INDEX(#REF!:#REF!,MATCH($D12507,#REF!:#REF!,0),MATCH(#REF!,#REF!:#REF!,0))</f>
        <v>#REF!</v>
      </c>
    </row>
    <row r="12508" spans="1:6" ht="16.5" x14ac:dyDescent="0.3">
      <c r="A12508" s="9" t="s">
        <v>9817</v>
      </c>
      <c r="B12508" s="9" t="s">
        <v>2568</v>
      </c>
      <c r="C12508" s="10">
        <v>15318</v>
      </c>
      <c r="D12508" s="9">
        <v>2411473303</v>
      </c>
      <c r="E12508" s="9" t="e">
        <f>INDEX(#REF!:#REF!,MATCH($D12508,#REF!:#REF!,0),MATCH(#REF!,#REF!:#REF!,0))</f>
        <v>#REF!</v>
      </c>
      <c r="F12508" s="9" t="e">
        <f>INDEX(#REF!:#REF!,MATCH($D12508,#REF!:#REF!,0),MATCH(#REF!,#REF!:#REF!,0))</f>
        <v>#REF!</v>
      </c>
    </row>
    <row r="12509" spans="1:6" ht="16.5" x14ac:dyDescent="0.3">
      <c r="A12509" s="9" t="s">
        <v>9816</v>
      </c>
      <c r="B12509" s="9" t="s">
        <v>3498</v>
      </c>
      <c r="C12509" s="10">
        <v>47344</v>
      </c>
      <c r="D12509" s="9">
        <v>9621331862</v>
      </c>
      <c r="E12509" s="9" t="e">
        <f>INDEX(#REF!:#REF!,MATCH($D12509,#REF!:#REF!,0),MATCH(#REF!,#REF!:#REF!,0))</f>
        <v>#REF!</v>
      </c>
      <c r="F12509" s="9" t="e">
        <f>INDEX(#REF!:#REF!,MATCH($D12509,#REF!:#REF!,0),MATCH(#REF!,#REF!:#REF!,0))</f>
        <v>#REF!</v>
      </c>
    </row>
    <row r="12510" spans="1:6" ht="16.5" x14ac:dyDescent="0.3">
      <c r="A12510" s="9" t="s">
        <v>9815</v>
      </c>
      <c r="B12510" s="9" t="s">
        <v>2753</v>
      </c>
      <c r="C12510" s="10">
        <v>48164</v>
      </c>
      <c r="D12510" s="9">
        <v>2079803735</v>
      </c>
      <c r="E12510" s="9" t="e">
        <f>INDEX(#REF!:#REF!,MATCH($D12510,#REF!:#REF!,0),MATCH(#REF!,#REF!:#REF!,0))</f>
        <v>#REF!</v>
      </c>
      <c r="F12510" s="9" t="e">
        <f>INDEX(#REF!:#REF!,MATCH($D12510,#REF!:#REF!,0),MATCH(#REF!,#REF!:#REF!,0))</f>
        <v>#REF!</v>
      </c>
    </row>
    <row r="12511" spans="1:6" ht="16.5" x14ac:dyDescent="0.3">
      <c r="A12511" s="9" t="s">
        <v>9814</v>
      </c>
      <c r="B12511" s="9" t="s">
        <v>2606</v>
      </c>
      <c r="C12511" s="10">
        <v>31668</v>
      </c>
      <c r="D12511" s="9">
        <v>4328154427</v>
      </c>
      <c r="E12511" s="9" t="e">
        <f>INDEX(#REF!:#REF!,MATCH($D12511,#REF!:#REF!,0),MATCH(#REF!,#REF!:#REF!,0))</f>
        <v>#REF!</v>
      </c>
      <c r="F12511" s="9" t="e">
        <f>INDEX(#REF!:#REF!,MATCH($D12511,#REF!:#REF!,0),MATCH(#REF!,#REF!:#REF!,0))</f>
        <v>#REF!</v>
      </c>
    </row>
    <row r="12512" spans="1:6" ht="16.5" x14ac:dyDescent="0.3">
      <c r="A12512" s="9" t="s">
        <v>9813</v>
      </c>
      <c r="B12512" s="9" t="s">
        <v>2974</v>
      </c>
      <c r="C12512" s="10">
        <v>56258</v>
      </c>
      <c r="D12512" s="9">
        <v>2117567142</v>
      </c>
      <c r="E12512" s="9" t="e">
        <f>INDEX(#REF!:#REF!,MATCH($D12512,#REF!:#REF!,0),MATCH(#REF!,#REF!:#REF!,0))</f>
        <v>#REF!</v>
      </c>
      <c r="F12512" s="9" t="e">
        <f>INDEX(#REF!:#REF!,MATCH($D12512,#REF!:#REF!,0),MATCH(#REF!,#REF!:#REF!,0))</f>
        <v>#REF!</v>
      </c>
    </row>
    <row r="12513" spans="1:6" ht="16.5" x14ac:dyDescent="0.3">
      <c r="A12513" s="9" t="s">
        <v>9812</v>
      </c>
      <c r="B12513" s="9" t="s">
        <v>1945</v>
      </c>
      <c r="C12513" s="10">
        <v>15117</v>
      </c>
      <c r="D12513" s="9">
        <v>3129526900</v>
      </c>
      <c r="E12513" s="9" t="e">
        <f>INDEX(#REF!:#REF!,MATCH($D12513,#REF!:#REF!,0),MATCH(#REF!,#REF!:#REF!,0))</f>
        <v>#REF!</v>
      </c>
      <c r="F12513" s="9" t="e">
        <f>INDEX(#REF!:#REF!,MATCH($D12513,#REF!:#REF!,0),MATCH(#REF!,#REF!:#REF!,0))</f>
        <v>#REF!</v>
      </c>
    </row>
    <row r="12514" spans="1:6" ht="16.5" x14ac:dyDescent="0.3">
      <c r="A12514" s="9" t="s">
        <v>9811</v>
      </c>
      <c r="B12514" s="9" t="s">
        <v>2056</v>
      </c>
      <c r="C12514" s="10">
        <v>19269</v>
      </c>
      <c r="D12514" s="9">
        <v>6478891895</v>
      </c>
      <c r="E12514" s="9" t="e">
        <f>INDEX(#REF!:#REF!,MATCH($D12514,#REF!:#REF!,0),MATCH(#REF!,#REF!:#REF!,0))</f>
        <v>#REF!</v>
      </c>
      <c r="F12514" s="9" t="e">
        <f>INDEX(#REF!:#REF!,MATCH($D12514,#REF!:#REF!,0),MATCH(#REF!,#REF!:#REF!,0))</f>
        <v>#REF!</v>
      </c>
    </row>
    <row r="12515" spans="1:6" ht="16.5" x14ac:dyDescent="0.3">
      <c r="A12515" s="9" t="s">
        <v>9810</v>
      </c>
      <c r="B12515" s="9" t="s">
        <v>2559</v>
      </c>
      <c r="C12515" s="10">
        <v>31562</v>
      </c>
      <c r="D12515" s="9">
        <v>1062607929</v>
      </c>
      <c r="E12515" s="9" t="e">
        <f>INDEX(#REF!:#REF!,MATCH($D12515,#REF!:#REF!,0),MATCH(#REF!,#REF!:#REF!,0))</f>
        <v>#REF!</v>
      </c>
      <c r="F12515" s="9" t="e">
        <f>INDEX(#REF!:#REF!,MATCH($D12515,#REF!:#REF!,0),MATCH(#REF!,#REF!:#REF!,0))</f>
        <v>#REF!</v>
      </c>
    </row>
    <row r="12516" spans="1:6" ht="16.5" x14ac:dyDescent="0.3">
      <c r="A12516" s="9" t="s">
        <v>9809</v>
      </c>
      <c r="B12516" s="9" t="s">
        <v>2132</v>
      </c>
      <c r="C12516" s="10">
        <v>54540</v>
      </c>
      <c r="D12516" s="9">
        <v>3642452728</v>
      </c>
      <c r="E12516" s="9" t="e">
        <f>INDEX(#REF!:#REF!,MATCH($D12516,#REF!:#REF!,0),MATCH(#REF!,#REF!:#REF!,0))</f>
        <v>#REF!</v>
      </c>
      <c r="F12516" s="9" t="e">
        <f>INDEX(#REF!:#REF!,MATCH($D12516,#REF!:#REF!,0),MATCH(#REF!,#REF!:#REF!,0))</f>
        <v>#REF!</v>
      </c>
    </row>
    <row r="12517" spans="1:6" ht="16.5" x14ac:dyDescent="0.3">
      <c r="A12517" s="9" t="s">
        <v>9808</v>
      </c>
      <c r="B12517" s="9" t="s">
        <v>1963</v>
      </c>
      <c r="C12517" s="10">
        <v>35099</v>
      </c>
      <c r="D12517" s="9">
        <v>4342145855</v>
      </c>
      <c r="E12517" s="9" t="e">
        <f>INDEX(#REF!:#REF!,MATCH($D12517,#REF!:#REF!,0),MATCH(#REF!,#REF!:#REF!,0))</f>
        <v>#REF!</v>
      </c>
      <c r="F12517" s="9" t="e">
        <f>INDEX(#REF!:#REF!,MATCH($D12517,#REF!:#REF!,0),MATCH(#REF!,#REF!:#REF!,0))</f>
        <v>#REF!</v>
      </c>
    </row>
    <row r="12518" spans="1:6" ht="16.5" x14ac:dyDescent="0.3">
      <c r="A12518" s="9" t="s">
        <v>9807</v>
      </c>
      <c r="B12518" s="9" t="s">
        <v>2947</v>
      </c>
      <c r="C12518" s="10">
        <v>57066</v>
      </c>
      <c r="D12518" s="9">
        <v>8445779583</v>
      </c>
      <c r="E12518" s="9" t="e">
        <f>INDEX(#REF!:#REF!,MATCH($D12518,#REF!:#REF!,0),MATCH(#REF!,#REF!:#REF!,0))</f>
        <v>#REF!</v>
      </c>
      <c r="F12518" s="9" t="e">
        <f>INDEX(#REF!:#REF!,MATCH($D12518,#REF!:#REF!,0),MATCH(#REF!,#REF!:#REF!,0))</f>
        <v>#REF!</v>
      </c>
    </row>
    <row r="12519" spans="1:6" ht="16.5" x14ac:dyDescent="0.3">
      <c r="A12519" s="9" t="s">
        <v>9806</v>
      </c>
      <c r="B12519" s="9" t="s">
        <v>2286</v>
      </c>
      <c r="C12519" s="10">
        <v>20202</v>
      </c>
      <c r="D12519" s="9">
        <v>5623930522</v>
      </c>
      <c r="E12519" s="9" t="e">
        <f>INDEX(#REF!:#REF!,MATCH($D12519,#REF!:#REF!,0),MATCH(#REF!,#REF!:#REF!,0))</f>
        <v>#REF!</v>
      </c>
      <c r="F12519" s="9" t="e">
        <f>INDEX(#REF!:#REF!,MATCH($D12519,#REF!:#REF!,0),MATCH(#REF!,#REF!:#REF!,0))</f>
        <v>#REF!</v>
      </c>
    </row>
    <row r="12520" spans="1:6" ht="16.5" x14ac:dyDescent="0.3">
      <c r="A12520" s="9" t="s">
        <v>9805</v>
      </c>
      <c r="B12520" s="9" t="s">
        <v>2628</v>
      </c>
      <c r="C12520" s="10">
        <v>23973</v>
      </c>
      <c r="D12520" s="9">
        <v>9624054975</v>
      </c>
      <c r="E12520" s="9" t="e">
        <f>INDEX(#REF!:#REF!,MATCH($D12520,#REF!:#REF!,0),MATCH(#REF!,#REF!:#REF!,0))</f>
        <v>#REF!</v>
      </c>
      <c r="F12520" s="9" t="e">
        <f>INDEX(#REF!:#REF!,MATCH($D12520,#REF!:#REF!,0),MATCH(#REF!,#REF!:#REF!,0))</f>
        <v>#REF!</v>
      </c>
    </row>
    <row r="12521" spans="1:6" ht="16.5" x14ac:dyDescent="0.3">
      <c r="A12521" s="9" t="s">
        <v>9804</v>
      </c>
      <c r="B12521" s="9" t="s">
        <v>2169</v>
      </c>
      <c r="C12521" s="10">
        <v>14349</v>
      </c>
      <c r="D12521" s="9">
        <v>3164004753</v>
      </c>
      <c r="E12521" s="9" t="e">
        <f>INDEX(#REF!:#REF!,MATCH($D12521,#REF!:#REF!,0),MATCH(#REF!,#REF!:#REF!,0))</f>
        <v>#REF!</v>
      </c>
      <c r="F12521" s="9" t="e">
        <f>INDEX(#REF!:#REF!,MATCH($D12521,#REF!:#REF!,0),MATCH(#REF!,#REF!:#REF!,0))</f>
        <v>#REF!</v>
      </c>
    </row>
    <row r="12522" spans="1:6" ht="16.5" x14ac:dyDescent="0.3">
      <c r="A12522" s="9" t="s">
        <v>9803</v>
      </c>
      <c r="B12522" s="9" t="s">
        <v>2241</v>
      </c>
      <c r="C12522" s="10">
        <v>14219</v>
      </c>
      <c r="D12522" s="9">
        <v>3129526900</v>
      </c>
      <c r="E12522" s="9" t="e">
        <f>INDEX(#REF!:#REF!,MATCH($D12522,#REF!:#REF!,0),MATCH(#REF!,#REF!:#REF!,0))</f>
        <v>#REF!</v>
      </c>
      <c r="F12522" s="9" t="e">
        <f>INDEX(#REF!:#REF!,MATCH($D12522,#REF!:#REF!,0),MATCH(#REF!,#REF!:#REF!,0))</f>
        <v>#REF!</v>
      </c>
    </row>
    <row r="12523" spans="1:6" ht="16.5" x14ac:dyDescent="0.3">
      <c r="A12523" s="9" t="s">
        <v>9802</v>
      </c>
      <c r="B12523" s="9" t="s">
        <v>3388</v>
      </c>
      <c r="C12523" s="10">
        <v>35349</v>
      </c>
      <c r="D12523" s="9">
        <v>7098438871</v>
      </c>
      <c r="E12523" s="9" t="e">
        <f>INDEX(#REF!:#REF!,MATCH($D12523,#REF!:#REF!,0),MATCH(#REF!,#REF!:#REF!,0))</f>
        <v>#REF!</v>
      </c>
      <c r="F12523" s="9" t="e">
        <f>INDEX(#REF!:#REF!,MATCH($D12523,#REF!:#REF!,0),MATCH(#REF!,#REF!:#REF!,0))</f>
        <v>#REF!</v>
      </c>
    </row>
    <row r="12524" spans="1:6" ht="16.5" x14ac:dyDescent="0.3">
      <c r="A12524" s="9" t="s">
        <v>9801</v>
      </c>
      <c r="B12524" s="9" t="s">
        <v>2564</v>
      </c>
      <c r="C12524" s="10">
        <v>24970</v>
      </c>
      <c r="D12524" s="9">
        <v>1062607929</v>
      </c>
      <c r="E12524" s="9" t="e">
        <f>INDEX(#REF!:#REF!,MATCH($D12524,#REF!:#REF!,0),MATCH(#REF!,#REF!:#REF!,0))</f>
        <v>#REF!</v>
      </c>
      <c r="F12524" s="9" t="e">
        <f>INDEX(#REF!:#REF!,MATCH($D12524,#REF!:#REF!,0),MATCH(#REF!,#REF!:#REF!,0))</f>
        <v>#REF!</v>
      </c>
    </row>
    <row r="12525" spans="1:6" ht="16.5" x14ac:dyDescent="0.3">
      <c r="A12525" s="9" t="s">
        <v>9800</v>
      </c>
      <c r="B12525" s="9" t="s">
        <v>2564</v>
      </c>
      <c r="C12525" s="10">
        <v>12897</v>
      </c>
      <c r="D12525" s="9">
        <v>6235447353</v>
      </c>
      <c r="E12525" s="9" t="e">
        <f>INDEX(#REF!:#REF!,MATCH($D12525,#REF!:#REF!,0),MATCH(#REF!,#REF!:#REF!,0))</f>
        <v>#REF!</v>
      </c>
      <c r="F12525" s="9" t="e">
        <f>INDEX(#REF!:#REF!,MATCH($D12525,#REF!:#REF!,0),MATCH(#REF!,#REF!:#REF!,0))</f>
        <v>#REF!</v>
      </c>
    </row>
    <row r="12526" spans="1:6" ht="16.5" x14ac:dyDescent="0.3">
      <c r="A12526" s="9" t="s">
        <v>9799</v>
      </c>
      <c r="B12526" s="9" t="s">
        <v>2323</v>
      </c>
      <c r="C12526" s="10">
        <v>52818</v>
      </c>
      <c r="D12526" s="9">
        <v>7966879720</v>
      </c>
      <c r="E12526" s="9" t="e">
        <f>INDEX(#REF!:#REF!,MATCH($D12526,#REF!:#REF!,0),MATCH(#REF!,#REF!:#REF!,0))</f>
        <v>#REF!</v>
      </c>
      <c r="F12526" s="9" t="e">
        <f>INDEX(#REF!:#REF!,MATCH($D12526,#REF!:#REF!,0),MATCH(#REF!,#REF!:#REF!,0))</f>
        <v>#REF!</v>
      </c>
    </row>
    <row r="12527" spans="1:6" ht="16.5" x14ac:dyDescent="0.3">
      <c r="A12527" s="9" t="s">
        <v>9798</v>
      </c>
      <c r="B12527" s="9" t="s">
        <v>2232</v>
      </c>
      <c r="C12527" s="10">
        <v>17124</v>
      </c>
      <c r="D12527" s="9">
        <v>8289594380</v>
      </c>
      <c r="E12527" s="9" t="e">
        <f>INDEX(#REF!:#REF!,MATCH($D12527,#REF!:#REF!,0),MATCH(#REF!,#REF!:#REF!,0))</f>
        <v>#REF!</v>
      </c>
      <c r="F12527" s="9" t="e">
        <f>INDEX(#REF!:#REF!,MATCH($D12527,#REF!:#REF!,0),MATCH(#REF!,#REF!:#REF!,0))</f>
        <v>#REF!</v>
      </c>
    </row>
    <row r="12528" spans="1:6" ht="16.5" x14ac:dyDescent="0.3">
      <c r="A12528" s="9" t="s">
        <v>9797</v>
      </c>
      <c r="B12528" s="9" t="s">
        <v>2165</v>
      </c>
      <c r="C12528" s="10">
        <v>36013</v>
      </c>
      <c r="D12528" s="9">
        <v>5079859830</v>
      </c>
      <c r="E12528" s="9" t="e">
        <f>INDEX(#REF!:#REF!,MATCH($D12528,#REF!:#REF!,0),MATCH(#REF!,#REF!:#REF!,0))</f>
        <v>#REF!</v>
      </c>
      <c r="F12528" s="9" t="e">
        <f>INDEX(#REF!:#REF!,MATCH($D12528,#REF!:#REF!,0),MATCH(#REF!,#REF!:#REF!,0))</f>
        <v>#REF!</v>
      </c>
    </row>
    <row r="12529" spans="1:6" ht="16.5" x14ac:dyDescent="0.3">
      <c r="A12529" s="9" t="s">
        <v>9796</v>
      </c>
      <c r="B12529" s="9" t="s">
        <v>2768</v>
      </c>
      <c r="C12529" s="10">
        <v>56737</v>
      </c>
      <c r="D12529" s="9">
        <v>4219825649</v>
      </c>
      <c r="E12529" s="9" t="e">
        <f>INDEX(#REF!:#REF!,MATCH($D12529,#REF!:#REF!,0),MATCH(#REF!,#REF!:#REF!,0))</f>
        <v>#REF!</v>
      </c>
      <c r="F12529" s="9" t="e">
        <f>INDEX(#REF!:#REF!,MATCH($D12529,#REF!:#REF!,0),MATCH(#REF!,#REF!:#REF!,0))</f>
        <v>#REF!</v>
      </c>
    </row>
    <row r="12530" spans="1:6" ht="16.5" x14ac:dyDescent="0.3">
      <c r="A12530" s="9" t="s">
        <v>9795</v>
      </c>
      <c r="B12530" s="9" t="s">
        <v>2456</v>
      </c>
      <c r="C12530" s="10">
        <v>30874</v>
      </c>
      <c r="D12530" s="9">
        <v>4453315724</v>
      </c>
      <c r="E12530" s="9" t="e">
        <f>INDEX(#REF!:#REF!,MATCH($D12530,#REF!:#REF!,0),MATCH(#REF!,#REF!:#REF!,0))</f>
        <v>#REF!</v>
      </c>
      <c r="F12530" s="9" t="e">
        <f>INDEX(#REF!:#REF!,MATCH($D12530,#REF!:#REF!,0),MATCH(#REF!,#REF!:#REF!,0))</f>
        <v>#REF!</v>
      </c>
    </row>
    <row r="12531" spans="1:6" ht="16.5" x14ac:dyDescent="0.3">
      <c r="A12531" s="9" t="s">
        <v>9794</v>
      </c>
      <c r="B12531" s="9" t="s">
        <v>2366</v>
      </c>
      <c r="C12531" s="10">
        <v>59333</v>
      </c>
      <c r="D12531" s="9">
        <v>9293760045</v>
      </c>
      <c r="E12531" s="9" t="e">
        <f>INDEX(#REF!:#REF!,MATCH($D12531,#REF!:#REF!,0),MATCH(#REF!,#REF!:#REF!,0))</f>
        <v>#REF!</v>
      </c>
      <c r="F12531" s="9" t="e">
        <f>INDEX(#REF!:#REF!,MATCH($D12531,#REF!:#REF!,0),MATCH(#REF!,#REF!:#REF!,0))</f>
        <v>#REF!</v>
      </c>
    </row>
    <row r="12532" spans="1:6" ht="16.5" x14ac:dyDescent="0.3">
      <c r="A12532" s="9" t="s">
        <v>9793</v>
      </c>
      <c r="B12532" s="9" t="s">
        <v>1957</v>
      </c>
      <c r="C12532" s="10">
        <v>26926</v>
      </c>
      <c r="D12532" s="9">
        <v>7962906979</v>
      </c>
      <c r="E12532" s="9" t="e">
        <f>INDEX(#REF!:#REF!,MATCH($D12532,#REF!:#REF!,0),MATCH(#REF!,#REF!:#REF!,0))</f>
        <v>#REF!</v>
      </c>
      <c r="F12532" s="9" t="e">
        <f>INDEX(#REF!:#REF!,MATCH($D12532,#REF!:#REF!,0),MATCH(#REF!,#REF!:#REF!,0))</f>
        <v>#REF!</v>
      </c>
    </row>
    <row r="12533" spans="1:6" ht="16.5" x14ac:dyDescent="0.3">
      <c r="A12533" s="9" t="s">
        <v>9792</v>
      </c>
      <c r="B12533" s="9" t="s">
        <v>2856</v>
      </c>
      <c r="C12533" s="10">
        <v>50272</v>
      </c>
      <c r="D12533" s="9">
        <v>7741079360</v>
      </c>
      <c r="E12533" s="9" t="e">
        <f>INDEX(#REF!:#REF!,MATCH($D12533,#REF!:#REF!,0),MATCH(#REF!,#REF!:#REF!,0))</f>
        <v>#REF!</v>
      </c>
      <c r="F12533" s="9" t="e">
        <f>INDEX(#REF!:#REF!,MATCH($D12533,#REF!:#REF!,0),MATCH(#REF!,#REF!:#REF!,0))</f>
        <v>#REF!</v>
      </c>
    </row>
    <row r="12534" spans="1:6" ht="16.5" x14ac:dyDescent="0.3">
      <c r="A12534" s="9" t="s">
        <v>9791</v>
      </c>
      <c r="B12534" s="9" t="s">
        <v>3430</v>
      </c>
      <c r="C12534" s="10">
        <v>38157</v>
      </c>
      <c r="D12534" s="9">
        <v>1456229036</v>
      </c>
      <c r="E12534" s="9" t="e">
        <f>INDEX(#REF!:#REF!,MATCH($D12534,#REF!:#REF!,0),MATCH(#REF!,#REF!:#REF!,0))</f>
        <v>#REF!</v>
      </c>
      <c r="F12534" s="9" t="e">
        <f>INDEX(#REF!:#REF!,MATCH($D12534,#REF!:#REF!,0),MATCH(#REF!,#REF!:#REF!,0))</f>
        <v>#REF!</v>
      </c>
    </row>
    <row r="12535" spans="1:6" ht="16.5" x14ac:dyDescent="0.3">
      <c r="A12535" s="9" t="s">
        <v>9790</v>
      </c>
      <c r="B12535" s="9" t="s">
        <v>2537</v>
      </c>
      <c r="C12535" s="10">
        <v>40851</v>
      </c>
      <c r="D12535" s="9">
        <v>3259018638</v>
      </c>
      <c r="E12535" s="9" t="e">
        <f>INDEX(#REF!:#REF!,MATCH($D12535,#REF!:#REF!,0),MATCH(#REF!,#REF!:#REF!,0))</f>
        <v>#REF!</v>
      </c>
      <c r="F12535" s="9" t="e">
        <f>INDEX(#REF!:#REF!,MATCH($D12535,#REF!:#REF!,0),MATCH(#REF!,#REF!:#REF!,0))</f>
        <v>#REF!</v>
      </c>
    </row>
    <row r="12536" spans="1:6" ht="16.5" x14ac:dyDescent="0.3">
      <c r="A12536" s="9" t="s">
        <v>9789</v>
      </c>
      <c r="B12536" s="9" t="s">
        <v>2707</v>
      </c>
      <c r="C12536" s="10">
        <v>56445</v>
      </c>
      <c r="D12536" s="9">
        <v>5687748091</v>
      </c>
      <c r="E12536" s="9" t="e">
        <f>INDEX(#REF!:#REF!,MATCH($D12536,#REF!:#REF!,0),MATCH(#REF!,#REF!:#REF!,0))</f>
        <v>#REF!</v>
      </c>
      <c r="F12536" s="9" t="e">
        <f>INDEX(#REF!:#REF!,MATCH($D12536,#REF!:#REF!,0),MATCH(#REF!,#REF!:#REF!,0))</f>
        <v>#REF!</v>
      </c>
    </row>
    <row r="12537" spans="1:6" ht="16.5" x14ac:dyDescent="0.3">
      <c r="A12537" s="9" t="s">
        <v>9788</v>
      </c>
      <c r="B12537" s="9" t="s">
        <v>2021</v>
      </c>
      <c r="C12537" s="10">
        <v>57935</v>
      </c>
      <c r="D12537" s="9">
        <v>8858733592</v>
      </c>
      <c r="E12537" s="9" t="e">
        <f>INDEX(#REF!:#REF!,MATCH($D12537,#REF!:#REF!,0),MATCH(#REF!,#REF!:#REF!,0))</f>
        <v>#REF!</v>
      </c>
      <c r="F12537" s="9" t="e">
        <f>INDEX(#REF!:#REF!,MATCH($D12537,#REF!:#REF!,0),MATCH(#REF!,#REF!:#REF!,0))</f>
        <v>#REF!</v>
      </c>
    </row>
    <row r="12538" spans="1:6" ht="16.5" x14ac:dyDescent="0.3">
      <c r="A12538" s="9" t="s">
        <v>9787</v>
      </c>
      <c r="B12538" s="9" t="s">
        <v>1961</v>
      </c>
      <c r="C12538" s="10">
        <v>49649</v>
      </c>
      <c r="D12538" s="9">
        <v>1518783783</v>
      </c>
      <c r="E12538" s="9" t="e">
        <f>INDEX(#REF!:#REF!,MATCH($D12538,#REF!:#REF!,0),MATCH(#REF!,#REF!:#REF!,0))</f>
        <v>#REF!</v>
      </c>
      <c r="F12538" s="9" t="e">
        <f>INDEX(#REF!:#REF!,MATCH($D12538,#REF!:#REF!,0),MATCH(#REF!,#REF!:#REF!,0))</f>
        <v>#REF!</v>
      </c>
    </row>
    <row r="12539" spans="1:6" ht="16.5" x14ac:dyDescent="0.3">
      <c r="A12539" s="9" t="s">
        <v>9786</v>
      </c>
      <c r="B12539" s="9" t="s">
        <v>2918</v>
      </c>
      <c r="C12539" s="10">
        <v>25827</v>
      </c>
      <c r="D12539" s="9">
        <v>8069192305</v>
      </c>
      <c r="E12539" s="9" t="e">
        <f>INDEX(#REF!:#REF!,MATCH($D12539,#REF!:#REF!,0),MATCH(#REF!,#REF!:#REF!,0))</f>
        <v>#REF!</v>
      </c>
      <c r="F12539" s="9" t="e">
        <f>INDEX(#REF!:#REF!,MATCH($D12539,#REF!:#REF!,0),MATCH(#REF!,#REF!:#REF!,0))</f>
        <v>#REF!</v>
      </c>
    </row>
    <row r="12540" spans="1:6" ht="16.5" x14ac:dyDescent="0.3">
      <c r="A12540" s="9" t="s">
        <v>9785</v>
      </c>
      <c r="B12540" s="9" t="s">
        <v>2317</v>
      </c>
      <c r="C12540" s="10">
        <v>32376</v>
      </c>
      <c r="D12540" s="9">
        <v>4029727026</v>
      </c>
      <c r="E12540" s="9" t="e">
        <f>INDEX(#REF!:#REF!,MATCH($D12540,#REF!:#REF!,0),MATCH(#REF!,#REF!:#REF!,0))</f>
        <v>#REF!</v>
      </c>
      <c r="F12540" s="9" t="e">
        <f>INDEX(#REF!:#REF!,MATCH($D12540,#REF!:#REF!,0),MATCH(#REF!,#REF!:#REF!,0))</f>
        <v>#REF!</v>
      </c>
    </row>
    <row r="12541" spans="1:6" ht="16.5" x14ac:dyDescent="0.3">
      <c r="A12541" s="9" t="s">
        <v>9784</v>
      </c>
      <c r="B12541" s="9" t="s">
        <v>2248</v>
      </c>
      <c r="C12541" s="10">
        <v>22768</v>
      </c>
      <c r="D12541" s="9">
        <v>1829869566</v>
      </c>
      <c r="E12541" s="9" t="e">
        <f>INDEX(#REF!:#REF!,MATCH($D12541,#REF!:#REF!,0),MATCH(#REF!,#REF!:#REF!,0))</f>
        <v>#REF!</v>
      </c>
      <c r="F12541" s="9" t="e">
        <f>INDEX(#REF!:#REF!,MATCH($D12541,#REF!:#REF!,0),MATCH(#REF!,#REF!:#REF!,0))</f>
        <v>#REF!</v>
      </c>
    </row>
    <row r="12542" spans="1:6" ht="16.5" x14ac:dyDescent="0.3">
      <c r="A12542" s="9" t="s">
        <v>9783</v>
      </c>
      <c r="B12542" s="9" t="s">
        <v>2747</v>
      </c>
      <c r="C12542" s="10">
        <v>46460</v>
      </c>
      <c r="D12542" s="9">
        <v>4094820760</v>
      </c>
      <c r="E12542" s="9" t="e">
        <f>INDEX(#REF!:#REF!,MATCH($D12542,#REF!:#REF!,0),MATCH(#REF!,#REF!:#REF!,0))</f>
        <v>#REF!</v>
      </c>
      <c r="F12542" s="9" t="e">
        <f>INDEX(#REF!:#REF!,MATCH($D12542,#REF!:#REF!,0),MATCH(#REF!,#REF!:#REF!,0))</f>
        <v>#REF!</v>
      </c>
    </row>
    <row r="12543" spans="1:6" ht="16.5" x14ac:dyDescent="0.3">
      <c r="A12543" s="9" t="s">
        <v>9782</v>
      </c>
      <c r="B12543" s="9" t="s">
        <v>2204</v>
      </c>
      <c r="C12543" s="10">
        <v>42593</v>
      </c>
      <c r="D12543" s="9">
        <v>1992195951</v>
      </c>
      <c r="E12543" s="9" t="e">
        <f>INDEX(#REF!:#REF!,MATCH($D12543,#REF!:#REF!,0),MATCH(#REF!,#REF!:#REF!,0))</f>
        <v>#REF!</v>
      </c>
      <c r="F12543" s="9" t="e">
        <f>INDEX(#REF!:#REF!,MATCH($D12543,#REF!:#REF!,0),MATCH(#REF!,#REF!:#REF!,0))</f>
        <v>#REF!</v>
      </c>
    </row>
    <row r="12544" spans="1:6" ht="16.5" x14ac:dyDescent="0.3">
      <c r="A12544" s="9" t="s">
        <v>9781</v>
      </c>
      <c r="B12544" s="9" t="s">
        <v>2334</v>
      </c>
      <c r="C12544" s="10">
        <v>10938</v>
      </c>
      <c r="D12544" s="9">
        <v>9686840923</v>
      </c>
      <c r="E12544" s="9" t="e">
        <f>INDEX(#REF!:#REF!,MATCH($D12544,#REF!:#REF!,0),MATCH(#REF!,#REF!:#REF!,0))</f>
        <v>#REF!</v>
      </c>
      <c r="F12544" s="9" t="e">
        <f>INDEX(#REF!:#REF!,MATCH($D12544,#REF!:#REF!,0),MATCH(#REF!,#REF!:#REF!,0))</f>
        <v>#REF!</v>
      </c>
    </row>
    <row r="12545" spans="1:6" ht="16.5" x14ac:dyDescent="0.3">
      <c r="A12545" s="9" t="s">
        <v>9780</v>
      </c>
      <c r="B12545" s="9" t="s">
        <v>1961</v>
      </c>
      <c r="C12545" s="10">
        <v>50202</v>
      </c>
      <c r="D12545" s="9">
        <v>6253520369</v>
      </c>
      <c r="E12545" s="9" t="e">
        <f>INDEX(#REF!:#REF!,MATCH($D12545,#REF!:#REF!,0),MATCH(#REF!,#REF!:#REF!,0))</f>
        <v>#REF!</v>
      </c>
      <c r="F12545" s="9" t="e">
        <f>INDEX(#REF!:#REF!,MATCH($D12545,#REF!:#REF!,0),MATCH(#REF!,#REF!:#REF!,0))</f>
        <v>#REF!</v>
      </c>
    </row>
    <row r="12546" spans="1:6" ht="16.5" x14ac:dyDescent="0.3">
      <c r="A12546" s="9" t="s">
        <v>9779</v>
      </c>
      <c r="B12546" s="9" t="s">
        <v>2158</v>
      </c>
      <c r="C12546" s="10">
        <v>11081</v>
      </c>
      <c r="D12546" s="9">
        <v>29906814</v>
      </c>
      <c r="E12546" s="9" t="e">
        <f>INDEX(#REF!:#REF!,MATCH($D12546,#REF!:#REF!,0),MATCH(#REF!,#REF!:#REF!,0))</f>
        <v>#REF!</v>
      </c>
      <c r="F12546" s="9" t="e">
        <f>INDEX(#REF!:#REF!,MATCH($D12546,#REF!:#REF!,0),MATCH(#REF!,#REF!:#REF!,0))</f>
        <v>#REF!</v>
      </c>
    </row>
    <row r="12547" spans="1:6" ht="16.5" x14ac:dyDescent="0.3">
      <c r="A12547" s="9" t="s">
        <v>9778</v>
      </c>
      <c r="B12547" s="9" t="s">
        <v>2985</v>
      </c>
      <c r="C12547" s="10">
        <v>29483</v>
      </c>
      <c r="D12547" s="9">
        <v>1918356416</v>
      </c>
      <c r="E12547" s="9" t="e">
        <f>INDEX(#REF!:#REF!,MATCH($D12547,#REF!:#REF!,0),MATCH(#REF!,#REF!:#REF!,0))</f>
        <v>#REF!</v>
      </c>
      <c r="F12547" s="9" t="e">
        <f>INDEX(#REF!:#REF!,MATCH($D12547,#REF!:#REF!,0),MATCH(#REF!,#REF!:#REF!,0))</f>
        <v>#REF!</v>
      </c>
    </row>
    <row r="12548" spans="1:6" ht="16.5" x14ac:dyDescent="0.3">
      <c r="A12548" s="9" t="s">
        <v>9777</v>
      </c>
      <c r="B12548" s="9" t="s">
        <v>2300</v>
      </c>
      <c r="C12548" s="10">
        <v>23559</v>
      </c>
      <c r="D12548" s="9">
        <v>4031884281</v>
      </c>
      <c r="E12548" s="9" t="e">
        <f>INDEX(#REF!:#REF!,MATCH($D12548,#REF!:#REF!,0),MATCH(#REF!,#REF!:#REF!,0))</f>
        <v>#REF!</v>
      </c>
      <c r="F12548" s="9" t="e">
        <f>INDEX(#REF!:#REF!,MATCH($D12548,#REF!:#REF!,0),MATCH(#REF!,#REF!:#REF!,0))</f>
        <v>#REF!</v>
      </c>
    </row>
    <row r="12549" spans="1:6" ht="16.5" x14ac:dyDescent="0.3">
      <c r="A12549" s="9" t="s">
        <v>9776</v>
      </c>
      <c r="B12549" s="9" t="s">
        <v>1991</v>
      </c>
      <c r="C12549" s="10">
        <v>14380</v>
      </c>
      <c r="D12549" s="9">
        <v>3235176993</v>
      </c>
      <c r="E12549" s="9" t="e">
        <f>INDEX(#REF!:#REF!,MATCH($D12549,#REF!:#REF!,0),MATCH(#REF!,#REF!:#REF!,0))</f>
        <v>#REF!</v>
      </c>
      <c r="F12549" s="9" t="e">
        <f>INDEX(#REF!:#REF!,MATCH($D12549,#REF!:#REF!,0),MATCH(#REF!,#REF!:#REF!,0))</f>
        <v>#REF!</v>
      </c>
    </row>
    <row r="12550" spans="1:6" ht="16.5" x14ac:dyDescent="0.3">
      <c r="A12550" s="9" t="s">
        <v>9775</v>
      </c>
      <c r="B12550" s="9" t="s">
        <v>2258</v>
      </c>
      <c r="C12550" s="10">
        <v>39784</v>
      </c>
      <c r="D12550" s="9">
        <v>2748937082</v>
      </c>
      <c r="E12550" s="9" t="e">
        <f>INDEX(#REF!:#REF!,MATCH($D12550,#REF!:#REF!,0),MATCH(#REF!,#REF!:#REF!,0))</f>
        <v>#REF!</v>
      </c>
      <c r="F12550" s="9" t="e">
        <f>INDEX(#REF!:#REF!,MATCH($D12550,#REF!:#REF!,0),MATCH(#REF!,#REF!:#REF!,0))</f>
        <v>#REF!</v>
      </c>
    </row>
    <row r="12551" spans="1:6" ht="16.5" x14ac:dyDescent="0.3">
      <c r="A12551" s="9" t="s">
        <v>9774</v>
      </c>
      <c r="B12551" s="9" t="s">
        <v>2158</v>
      </c>
      <c r="C12551" s="10">
        <v>19693</v>
      </c>
      <c r="D12551" s="9">
        <v>7979647432</v>
      </c>
      <c r="E12551" s="9" t="e">
        <f>INDEX(#REF!:#REF!,MATCH($D12551,#REF!:#REF!,0),MATCH(#REF!,#REF!:#REF!,0))</f>
        <v>#REF!</v>
      </c>
      <c r="F12551" s="9" t="e">
        <f>INDEX(#REF!:#REF!,MATCH($D12551,#REF!:#REF!,0),MATCH(#REF!,#REF!:#REF!,0))</f>
        <v>#REF!</v>
      </c>
    </row>
    <row r="12552" spans="1:6" ht="16.5" x14ac:dyDescent="0.3">
      <c r="A12552" s="9" t="s">
        <v>9773</v>
      </c>
      <c r="B12552" s="9" t="s">
        <v>2572</v>
      </c>
      <c r="C12552" s="10">
        <v>21375</v>
      </c>
      <c r="D12552" s="9">
        <v>8034345962</v>
      </c>
      <c r="E12552" s="9" t="e">
        <f>INDEX(#REF!:#REF!,MATCH($D12552,#REF!:#REF!,0),MATCH(#REF!,#REF!:#REF!,0))</f>
        <v>#REF!</v>
      </c>
      <c r="F12552" s="9" t="e">
        <f>INDEX(#REF!:#REF!,MATCH($D12552,#REF!:#REF!,0),MATCH(#REF!,#REF!:#REF!,0))</f>
        <v>#REF!</v>
      </c>
    </row>
    <row r="12553" spans="1:6" ht="16.5" x14ac:dyDescent="0.3">
      <c r="A12553" s="9" t="s">
        <v>9772</v>
      </c>
      <c r="B12553" s="9" t="s">
        <v>2032</v>
      </c>
      <c r="C12553" s="10">
        <v>22118</v>
      </c>
      <c r="D12553" s="9">
        <v>2748937082</v>
      </c>
      <c r="E12553" s="9" t="e">
        <f>INDEX(#REF!:#REF!,MATCH($D12553,#REF!:#REF!,0),MATCH(#REF!,#REF!:#REF!,0))</f>
        <v>#REF!</v>
      </c>
      <c r="F12553" s="9" t="e">
        <f>INDEX(#REF!:#REF!,MATCH($D12553,#REF!:#REF!,0),MATCH(#REF!,#REF!:#REF!,0))</f>
        <v>#REF!</v>
      </c>
    </row>
    <row r="12554" spans="1:6" ht="16.5" x14ac:dyDescent="0.3">
      <c r="A12554" s="9" t="s">
        <v>9771</v>
      </c>
      <c r="B12554" s="9" t="s">
        <v>2673</v>
      </c>
      <c r="C12554" s="10">
        <v>59053</v>
      </c>
      <c r="D12554" s="9">
        <v>2821741499</v>
      </c>
      <c r="E12554" s="9" t="e">
        <f>INDEX(#REF!:#REF!,MATCH($D12554,#REF!:#REF!,0),MATCH(#REF!,#REF!:#REF!,0))</f>
        <v>#REF!</v>
      </c>
      <c r="F12554" s="9" t="e">
        <f>INDEX(#REF!:#REF!,MATCH($D12554,#REF!:#REF!,0),MATCH(#REF!,#REF!:#REF!,0))</f>
        <v>#REF!</v>
      </c>
    </row>
    <row r="12555" spans="1:6" ht="16.5" x14ac:dyDescent="0.3">
      <c r="A12555" s="9" t="s">
        <v>9770</v>
      </c>
      <c r="B12555" s="9" t="s">
        <v>2317</v>
      </c>
      <c r="C12555" s="10">
        <v>47848</v>
      </c>
      <c r="D12555" s="9">
        <v>2973481236</v>
      </c>
      <c r="E12555" s="9" t="e">
        <f>INDEX(#REF!:#REF!,MATCH($D12555,#REF!:#REF!,0),MATCH(#REF!,#REF!:#REF!,0))</f>
        <v>#REF!</v>
      </c>
      <c r="F12555" s="9" t="e">
        <f>INDEX(#REF!:#REF!,MATCH($D12555,#REF!:#REF!,0),MATCH(#REF!,#REF!:#REF!,0))</f>
        <v>#REF!</v>
      </c>
    </row>
    <row r="12556" spans="1:6" ht="16.5" x14ac:dyDescent="0.3">
      <c r="A12556" s="9" t="s">
        <v>9769</v>
      </c>
      <c r="B12556" s="9" t="s">
        <v>2559</v>
      </c>
      <c r="C12556" s="10">
        <v>11252</v>
      </c>
      <c r="D12556" s="9">
        <v>6358114417</v>
      </c>
      <c r="E12556" s="9" t="e">
        <f>INDEX(#REF!:#REF!,MATCH($D12556,#REF!:#REF!,0),MATCH(#REF!,#REF!:#REF!,0))</f>
        <v>#REF!</v>
      </c>
      <c r="F12556" s="9" t="e">
        <f>INDEX(#REF!:#REF!,MATCH($D12556,#REF!:#REF!,0),MATCH(#REF!,#REF!:#REF!,0))</f>
        <v>#REF!</v>
      </c>
    </row>
    <row r="12557" spans="1:6" ht="16.5" x14ac:dyDescent="0.3">
      <c r="A12557" s="9" t="s">
        <v>9768</v>
      </c>
      <c r="B12557" s="9" t="s">
        <v>2075</v>
      </c>
      <c r="C12557" s="10">
        <v>38692</v>
      </c>
      <c r="D12557" s="9">
        <v>710473923</v>
      </c>
      <c r="E12557" s="9" t="e">
        <f>INDEX(#REF!:#REF!,MATCH($D12557,#REF!:#REF!,0),MATCH(#REF!,#REF!:#REF!,0))</f>
        <v>#REF!</v>
      </c>
      <c r="F12557" s="9" t="e">
        <f>INDEX(#REF!:#REF!,MATCH($D12557,#REF!:#REF!,0),MATCH(#REF!,#REF!:#REF!,0))</f>
        <v>#REF!</v>
      </c>
    </row>
    <row r="12558" spans="1:6" ht="16.5" x14ac:dyDescent="0.3">
      <c r="A12558" s="9" t="s">
        <v>9767</v>
      </c>
      <c r="B12558" s="9" t="s">
        <v>2050</v>
      </c>
      <c r="C12558" s="10">
        <v>18395</v>
      </c>
      <c r="D12558" s="9">
        <v>325547246</v>
      </c>
      <c r="E12558" s="9" t="e">
        <f>INDEX(#REF!:#REF!,MATCH($D12558,#REF!:#REF!,0),MATCH(#REF!,#REF!:#REF!,0))</f>
        <v>#REF!</v>
      </c>
      <c r="F12558" s="9" t="e">
        <f>INDEX(#REF!:#REF!,MATCH($D12558,#REF!:#REF!,0),MATCH(#REF!,#REF!:#REF!,0))</f>
        <v>#REF!</v>
      </c>
    </row>
    <row r="12559" spans="1:6" ht="16.5" x14ac:dyDescent="0.3">
      <c r="A12559" s="9" t="s">
        <v>9766</v>
      </c>
      <c r="B12559" s="9" t="s">
        <v>2361</v>
      </c>
      <c r="C12559" s="10">
        <v>15983</v>
      </c>
      <c r="D12559" s="9">
        <v>9597202352</v>
      </c>
      <c r="E12559" s="9" t="e">
        <f>INDEX(#REF!:#REF!,MATCH($D12559,#REF!:#REF!,0),MATCH(#REF!,#REF!:#REF!,0))</f>
        <v>#REF!</v>
      </c>
      <c r="F12559" s="9" t="e">
        <f>INDEX(#REF!:#REF!,MATCH($D12559,#REF!:#REF!,0),MATCH(#REF!,#REF!:#REF!,0))</f>
        <v>#REF!</v>
      </c>
    </row>
    <row r="12560" spans="1:6" ht="16.5" x14ac:dyDescent="0.3">
      <c r="A12560" s="9" t="s">
        <v>9765</v>
      </c>
      <c r="B12560" s="9" t="s">
        <v>2188</v>
      </c>
      <c r="C12560" s="10">
        <v>47920</v>
      </c>
      <c r="D12560" s="9">
        <v>1096335336</v>
      </c>
      <c r="E12560" s="9" t="e">
        <f>INDEX(#REF!:#REF!,MATCH($D12560,#REF!:#REF!,0),MATCH(#REF!,#REF!:#REF!,0))</f>
        <v>#REF!</v>
      </c>
      <c r="F12560" s="9" t="e">
        <f>INDEX(#REF!:#REF!,MATCH($D12560,#REF!:#REF!,0),MATCH(#REF!,#REF!:#REF!,0))</f>
        <v>#REF!</v>
      </c>
    </row>
    <row r="12561" spans="1:6" ht="16.5" x14ac:dyDescent="0.3">
      <c r="A12561" s="9" t="s">
        <v>9764</v>
      </c>
      <c r="B12561" s="9" t="s">
        <v>2115</v>
      </c>
      <c r="C12561" s="10">
        <v>40479</v>
      </c>
      <c r="D12561" s="9">
        <v>1829869566</v>
      </c>
      <c r="E12561" s="9" t="e">
        <f>INDEX(#REF!:#REF!,MATCH($D12561,#REF!:#REF!,0),MATCH(#REF!,#REF!:#REF!,0))</f>
        <v>#REF!</v>
      </c>
      <c r="F12561" s="9" t="e">
        <f>INDEX(#REF!:#REF!,MATCH($D12561,#REF!:#REF!,0),MATCH(#REF!,#REF!:#REF!,0))</f>
        <v>#REF!</v>
      </c>
    </row>
    <row r="12562" spans="1:6" ht="16.5" x14ac:dyDescent="0.3">
      <c r="A12562" s="9" t="s">
        <v>9763</v>
      </c>
      <c r="B12562" s="9" t="s">
        <v>2134</v>
      </c>
      <c r="C12562" s="10">
        <v>15428</v>
      </c>
      <c r="D12562" s="9">
        <v>5603330430</v>
      </c>
      <c r="E12562" s="9" t="e">
        <f>INDEX(#REF!:#REF!,MATCH($D12562,#REF!:#REF!,0),MATCH(#REF!,#REF!:#REF!,0))</f>
        <v>#REF!</v>
      </c>
      <c r="F12562" s="9" t="e">
        <f>INDEX(#REF!:#REF!,MATCH($D12562,#REF!:#REF!,0),MATCH(#REF!,#REF!:#REF!,0))</f>
        <v>#REF!</v>
      </c>
    </row>
    <row r="12563" spans="1:6" ht="16.5" x14ac:dyDescent="0.3">
      <c r="A12563" s="9" t="s">
        <v>9762</v>
      </c>
      <c r="B12563" s="9" t="s">
        <v>2389</v>
      </c>
      <c r="C12563" s="10">
        <v>11891</v>
      </c>
      <c r="D12563" s="9">
        <v>797787712</v>
      </c>
      <c r="E12563" s="9" t="e">
        <f>INDEX(#REF!:#REF!,MATCH($D12563,#REF!:#REF!,0),MATCH(#REF!,#REF!:#REF!,0))</f>
        <v>#REF!</v>
      </c>
      <c r="F12563" s="9" t="e">
        <f>INDEX(#REF!:#REF!,MATCH($D12563,#REF!:#REF!,0),MATCH(#REF!,#REF!:#REF!,0))</f>
        <v>#REF!</v>
      </c>
    </row>
    <row r="12564" spans="1:6" ht="16.5" x14ac:dyDescent="0.3">
      <c r="A12564" s="9" t="s">
        <v>9761</v>
      </c>
      <c r="B12564" s="9" t="s">
        <v>2042</v>
      </c>
      <c r="C12564" s="10">
        <v>15337</v>
      </c>
      <c r="D12564" s="9">
        <v>4499766028</v>
      </c>
      <c r="E12564" s="9" t="e">
        <f>INDEX(#REF!:#REF!,MATCH($D12564,#REF!:#REF!,0),MATCH(#REF!,#REF!:#REF!,0))</f>
        <v>#REF!</v>
      </c>
      <c r="F12564" s="9" t="e">
        <f>INDEX(#REF!:#REF!,MATCH($D12564,#REF!:#REF!,0),MATCH(#REF!,#REF!:#REF!,0))</f>
        <v>#REF!</v>
      </c>
    </row>
    <row r="12565" spans="1:6" ht="16.5" x14ac:dyDescent="0.3">
      <c r="A12565" s="9" t="s">
        <v>9760</v>
      </c>
      <c r="B12565" s="9" t="s">
        <v>2935</v>
      </c>
      <c r="C12565" s="10">
        <v>54176</v>
      </c>
      <c r="D12565" s="9">
        <v>4739588234</v>
      </c>
      <c r="E12565" s="9" t="e">
        <f>INDEX(#REF!:#REF!,MATCH($D12565,#REF!:#REF!,0),MATCH(#REF!,#REF!:#REF!,0))</f>
        <v>#REF!</v>
      </c>
      <c r="F12565" s="9" t="e">
        <f>INDEX(#REF!:#REF!,MATCH($D12565,#REF!:#REF!,0),MATCH(#REF!,#REF!:#REF!,0))</f>
        <v>#REF!</v>
      </c>
    </row>
    <row r="12566" spans="1:6" ht="16.5" x14ac:dyDescent="0.3">
      <c r="A12566" s="9" t="s">
        <v>9759</v>
      </c>
      <c r="B12566" s="9" t="s">
        <v>2952</v>
      </c>
      <c r="C12566" s="10">
        <v>16025</v>
      </c>
      <c r="D12566" s="9">
        <v>2492824950</v>
      </c>
      <c r="E12566" s="9" t="e">
        <f>INDEX(#REF!:#REF!,MATCH($D12566,#REF!:#REF!,0),MATCH(#REF!,#REF!:#REF!,0))</f>
        <v>#REF!</v>
      </c>
      <c r="F12566" s="9" t="e">
        <f>INDEX(#REF!:#REF!,MATCH($D12566,#REF!:#REF!,0),MATCH(#REF!,#REF!:#REF!,0))</f>
        <v>#REF!</v>
      </c>
    </row>
    <row r="12567" spans="1:6" ht="16.5" x14ac:dyDescent="0.3">
      <c r="A12567" s="9" t="s">
        <v>9758</v>
      </c>
      <c r="B12567" s="9" t="s">
        <v>2302</v>
      </c>
      <c r="C12567" s="10">
        <v>45737</v>
      </c>
      <c r="D12567" s="9">
        <v>923191143</v>
      </c>
      <c r="E12567" s="9" t="e">
        <f>INDEX(#REF!:#REF!,MATCH($D12567,#REF!:#REF!,0),MATCH(#REF!,#REF!:#REF!,0))</f>
        <v>#REF!</v>
      </c>
      <c r="F12567" s="9" t="e">
        <f>INDEX(#REF!:#REF!,MATCH($D12567,#REF!:#REF!,0),MATCH(#REF!,#REF!:#REF!,0))</f>
        <v>#REF!</v>
      </c>
    </row>
    <row r="12568" spans="1:6" ht="16.5" x14ac:dyDescent="0.3">
      <c r="A12568" s="9" t="s">
        <v>9757</v>
      </c>
      <c r="B12568" s="9" t="s">
        <v>2169</v>
      </c>
      <c r="C12568" s="10">
        <v>35715</v>
      </c>
      <c r="D12568" s="9">
        <v>274599287</v>
      </c>
      <c r="E12568" s="9" t="e">
        <f>INDEX(#REF!:#REF!,MATCH($D12568,#REF!:#REF!,0),MATCH(#REF!,#REF!:#REF!,0))</f>
        <v>#REF!</v>
      </c>
      <c r="F12568" s="9" t="e">
        <f>INDEX(#REF!:#REF!,MATCH($D12568,#REF!:#REF!,0),MATCH(#REF!,#REF!:#REF!,0))</f>
        <v>#REF!</v>
      </c>
    </row>
    <row r="12569" spans="1:6" ht="16.5" x14ac:dyDescent="0.3">
      <c r="A12569" s="9" t="s">
        <v>9756</v>
      </c>
      <c r="B12569" s="9" t="s">
        <v>2165</v>
      </c>
      <c r="C12569" s="10">
        <v>34708</v>
      </c>
      <c r="D12569" s="9">
        <v>4688336071</v>
      </c>
      <c r="E12569" s="9" t="e">
        <f>INDEX(#REF!:#REF!,MATCH($D12569,#REF!:#REF!,0),MATCH(#REF!,#REF!:#REF!,0))</f>
        <v>#REF!</v>
      </c>
      <c r="F12569" s="9" t="e">
        <f>INDEX(#REF!:#REF!,MATCH($D12569,#REF!:#REF!,0),MATCH(#REF!,#REF!:#REF!,0))</f>
        <v>#REF!</v>
      </c>
    </row>
    <row r="12570" spans="1:6" ht="16.5" x14ac:dyDescent="0.3">
      <c r="A12570" s="9" t="s">
        <v>9755</v>
      </c>
      <c r="B12570" s="9" t="s">
        <v>1981</v>
      </c>
      <c r="C12570" s="10">
        <v>24444</v>
      </c>
      <c r="D12570" s="9">
        <v>2421688019</v>
      </c>
      <c r="E12570" s="9" t="e">
        <f>INDEX(#REF!:#REF!,MATCH($D12570,#REF!:#REF!,0),MATCH(#REF!,#REF!:#REF!,0))</f>
        <v>#REF!</v>
      </c>
      <c r="F12570" s="9" t="e">
        <f>INDEX(#REF!:#REF!,MATCH($D12570,#REF!:#REF!,0),MATCH(#REF!,#REF!:#REF!,0))</f>
        <v>#REF!</v>
      </c>
    </row>
    <row r="12571" spans="1:6" ht="16.5" x14ac:dyDescent="0.3">
      <c r="A12571" s="9" t="s">
        <v>9754</v>
      </c>
      <c r="B12571" s="9" t="s">
        <v>2025</v>
      </c>
      <c r="C12571" s="10">
        <v>35985</v>
      </c>
      <c r="D12571" s="9">
        <v>5903124704</v>
      </c>
      <c r="E12571" s="9" t="e">
        <f>INDEX(#REF!:#REF!,MATCH($D12571,#REF!:#REF!,0),MATCH(#REF!,#REF!:#REF!,0))</f>
        <v>#REF!</v>
      </c>
      <c r="F12571" s="9" t="e">
        <f>INDEX(#REF!:#REF!,MATCH($D12571,#REF!:#REF!,0),MATCH(#REF!,#REF!:#REF!,0))</f>
        <v>#REF!</v>
      </c>
    </row>
    <row r="12572" spans="1:6" ht="16.5" x14ac:dyDescent="0.3">
      <c r="A12572" s="9" t="s">
        <v>9753</v>
      </c>
      <c r="B12572" s="9" t="s">
        <v>1961</v>
      </c>
      <c r="C12572" s="10">
        <v>48385</v>
      </c>
      <c r="D12572" s="9">
        <v>3041948354</v>
      </c>
      <c r="E12572" s="9" t="e">
        <f>INDEX(#REF!:#REF!,MATCH($D12572,#REF!:#REF!,0),MATCH(#REF!,#REF!:#REF!,0))</f>
        <v>#REF!</v>
      </c>
      <c r="F12572" s="9" t="e">
        <f>INDEX(#REF!:#REF!,MATCH($D12572,#REF!:#REF!,0),MATCH(#REF!,#REF!:#REF!,0))</f>
        <v>#REF!</v>
      </c>
    </row>
    <row r="12573" spans="1:6" ht="16.5" x14ac:dyDescent="0.3">
      <c r="A12573" s="9" t="s">
        <v>9752</v>
      </c>
      <c r="B12573" s="9" t="s">
        <v>2918</v>
      </c>
      <c r="C12573" s="10">
        <v>31269</v>
      </c>
      <c r="D12573" s="9">
        <v>9151658844</v>
      </c>
      <c r="E12573" s="9" t="e">
        <f>INDEX(#REF!:#REF!,MATCH($D12573,#REF!:#REF!,0),MATCH(#REF!,#REF!:#REF!,0))</f>
        <v>#REF!</v>
      </c>
      <c r="F12573" s="9" t="e">
        <f>INDEX(#REF!:#REF!,MATCH($D12573,#REF!:#REF!,0),MATCH(#REF!,#REF!:#REF!,0))</f>
        <v>#REF!</v>
      </c>
    </row>
    <row r="12574" spans="1:6" ht="16.5" x14ac:dyDescent="0.3">
      <c r="A12574" s="9" t="s">
        <v>9751</v>
      </c>
      <c r="B12574" s="9" t="s">
        <v>2985</v>
      </c>
      <c r="C12574" s="10">
        <v>13576</v>
      </c>
      <c r="D12574" s="9">
        <v>6724903874</v>
      </c>
      <c r="E12574" s="9" t="e">
        <f>INDEX(#REF!:#REF!,MATCH($D12574,#REF!:#REF!,0),MATCH(#REF!,#REF!:#REF!,0))</f>
        <v>#REF!</v>
      </c>
      <c r="F12574" s="9" t="e">
        <f>INDEX(#REF!:#REF!,MATCH($D12574,#REF!:#REF!,0),MATCH(#REF!,#REF!:#REF!,0))</f>
        <v>#REF!</v>
      </c>
    </row>
    <row r="12575" spans="1:6" ht="16.5" x14ac:dyDescent="0.3">
      <c r="A12575" s="9" t="s">
        <v>9750</v>
      </c>
      <c r="B12575" s="9" t="s">
        <v>2373</v>
      </c>
      <c r="C12575" s="10">
        <v>24563</v>
      </c>
      <c r="D12575" s="9">
        <v>19662963</v>
      </c>
      <c r="E12575" s="9" t="e">
        <f>INDEX(#REF!:#REF!,MATCH($D12575,#REF!:#REF!,0),MATCH(#REF!,#REF!:#REF!,0))</f>
        <v>#REF!</v>
      </c>
      <c r="F12575" s="9" t="e">
        <f>INDEX(#REF!:#REF!,MATCH($D12575,#REF!:#REF!,0),MATCH(#REF!,#REF!:#REF!,0))</f>
        <v>#REF!</v>
      </c>
    </row>
    <row r="12576" spans="1:6" ht="16.5" x14ac:dyDescent="0.3">
      <c r="A12576" s="9" t="s">
        <v>9749</v>
      </c>
      <c r="B12576" s="9" t="s">
        <v>2361</v>
      </c>
      <c r="C12576" s="10">
        <v>25249</v>
      </c>
      <c r="D12576" s="9">
        <v>4396213212</v>
      </c>
      <c r="E12576" s="9" t="e">
        <f>INDEX(#REF!:#REF!,MATCH($D12576,#REF!:#REF!,0),MATCH(#REF!,#REF!:#REF!,0))</f>
        <v>#REF!</v>
      </c>
      <c r="F12576" s="9" t="e">
        <f>INDEX(#REF!:#REF!,MATCH($D12576,#REF!:#REF!,0),MATCH(#REF!,#REF!:#REF!,0))</f>
        <v>#REF!</v>
      </c>
    </row>
    <row r="12577" spans="1:6" ht="16.5" x14ac:dyDescent="0.3">
      <c r="A12577" s="9" t="s">
        <v>9748</v>
      </c>
      <c r="B12577" s="9" t="s">
        <v>3372</v>
      </c>
      <c r="C12577" s="10">
        <v>10000</v>
      </c>
      <c r="D12577" s="9">
        <v>9854387496</v>
      </c>
      <c r="E12577" s="9" t="e">
        <f>INDEX(#REF!:#REF!,MATCH($D12577,#REF!:#REF!,0),MATCH(#REF!,#REF!:#REF!,0))</f>
        <v>#REF!</v>
      </c>
      <c r="F12577" s="9" t="e">
        <f>INDEX(#REF!:#REF!,MATCH($D12577,#REF!:#REF!,0),MATCH(#REF!,#REF!:#REF!,0))</f>
        <v>#REF!</v>
      </c>
    </row>
    <row r="12578" spans="1:6" ht="16.5" x14ac:dyDescent="0.3">
      <c r="A12578" s="9" t="s">
        <v>9747</v>
      </c>
      <c r="B12578" s="9" t="s">
        <v>2815</v>
      </c>
      <c r="C12578" s="10">
        <v>53875</v>
      </c>
      <c r="D12578" s="9">
        <v>2565093969</v>
      </c>
      <c r="E12578" s="9" t="e">
        <f>INDEX(#REF!:#REF!,MATCH($D12578,#REF!:#REF!,0),MATCH(#REF!,#REF!:#REF!,0))</f>
        <v>#REF!</v>
      </c>
      <c r="F12578" s="9" t="e">
        <f>INDEX(#REF!:#REF!,MATCH($D12578,#REF!:#REF!,0),MATCH(#REF!,#REF!:#REF!,0))</f>
        <v>#REF!</v>
      </c>
    </row>
    <row r="12579" spans="1:6" ht="16.5" x14ac:dyDescent="0.3">
      <c r="A12579" s="9" t="s">
        <v>9746</v>
      </c>
      <c r="B12579" s="9" t="s">
        <v>2034</v>
      </c>
      <c r="C12579" s="10">
        <v>18720</v>
      </c>
      <c r="D12579" s="9">
        <v>5561472151</v>
      </c>
      <c r="E12579" s="9" t="e">
        <f>INDEX(#REF!:#REF!,MATCH($D12579,#REF!:#REF!,0),MATCH(#REF!,#REF!:#REF!,0))</f>
        <v>#REF!</v>
      </c>
      <c r="F12579" s="9" t="e">
        <f>INDEX(#REF!:#REF!,MATCH($D12579,#REF!:#REF!,0),MATCH(#REF!,#REF!:#REF!,0))</f>
        <v>#REF!</v>
      </c>
    </row>
    <row r="12580" spans="1:6" ht="16.5" x14ac:dyDescent="0.3">
      <c r="A12580" s="9" t="s">
        <v>9745</v>
      </c>
      <c r="B12580" s="9" t="s">
        <v>1965</v>
      </c>
      <c r="C12580" s="10">
        <v>23288</v>
      </c>
      <c r="D12580" s="9">
        <v>5407735911</v>
      </c>
      <c r="E12580" s="9" t="e">
        <f>INDEX(#REF!:#REF!,MATCH($D12580,#REF!:#REF!,0),MATCH(#REF!,#REF!:#REF!,0))</f>
        <v>#REF!</v>
      </c>
      <c r="F12580" s="9" t="e">
        <f>INDEX(#REF!:#REF!,MATCH($D12580,#REF!:#REF!,0),MATCH(#REF!,#REF!:#REF!,0))</f>
        <v>#REF!</v>
      </c>
    </row>
    <row r="12581" spans="1:6" ht="16.5" x14ac:dyDescent="0.3">
      <c r="A12581" s="9" t="s">
        <v>9744</v>
      </c>
      <c r="B12581" s="9" t="s">
        <v>2680</v>
      </c>
      <c r="C12581" s="10">
        <v>14012</v>
      </c>
      <c r="D12581" s="9">
        <v>797655034</v>
      </c>
      <c r="E12581" s="9" t="e">
        <f>INDEX(#REF!:#REF!,MATCH($D12581,#REF!:#REF!,0),MATCH(#REF!,#REF!:#REF!,0))</f>
        <v>#REF!</v>
      </c>
      <c r="F12581" s="9" t="e">
        <f>INDEX(#REF!:#REF!,MATCH($D12581,#REF!:#REF!,0),MATCH(#REF!,#REF!:#REF!,0))</f>
        <v>#REF!</v>
      </c>
    </row>
    <row r="12582" spans="1:6" ht="16.5" x14ac:dyDescent="0.3">
      <c r="A12582" s="9" t="s">
        <v>9743</v>
      </c>
      <c r="B12582" s="9" t="s">
        <v>2011</v>
      </c>
      <c r="C12582" s="10">
        <v>19632</v>
      </c>
      <c r="D12582" s="9">
        <v>6988089128</v>
      </c>
      <c r="E12582" s="9" t="e">
        <f>INDEX(#REF!:#REF!,MATCH($D12582,#REF!:#REF!,0),MATCH(#REF!,#REF!:#REF!,0))</f>
        <v>#REF!</v>
      </c>
      <c r="F12582" s="9" t="e">
        <f>INDEX(#REF!:#REF!,MATCH($D12582,#REF!:#REF!,0),MATCH(#REF!,#REF!:#REF!,0))</f>
        <v>#REF!</v>
      </c>
    </row>
    <row r="12583" spans="1:6" ht="16.5" x14ac:dyDescent="0.3">
      <c r="A12583" s="9" t="s">
        <v>9742</v>
      </c>
      <c r="B12583" s="9" t="s">
        <v>2875</v>
      </c>
      <c r="C12583" s="10">
        <v>51929</v>
      </c>
      <c r="D12583" s="9">
        <v>7286297414</v>
      </c>
      <c r="E12583" s="9" t="e">
        <f>INDEX(#REF!:#REF!,MATCH($D12583,#REF!:#REF!,0),MATCH(#REF!,#REF!:#REF!,0))</f>
        <v>#REF!</v>
      </c>
      <c r="F12583" s="9" t="e">
        <f>INDEX(#REF!:#REF!,MATCH($D12583,#REF!:#REF!,0),MATCH(#REF!,#REF!:#REF!,0))</f>
        <v>#REF!</v>
      </c>
    </row>
    <row r="12584" spans="1:6" ht="16.5" x14ac:dyDescent="0.3">
      <c r="A12584" s="9" t="s">
        <v>9741</v>
      </c>
      <c r="B12584" s="9" t="s">
        <v>2354</v>
      </c>
      <c r="C12584" s="10">
        <v>46573</v>
      </c>
      <c r="D12584" s="9">
        <v>4398950745</v>
      </c>
      <c r="E12584" s="9" t="e">
        <f>INDEX(#REF!:#REF!,MATCH($D12584,#REF!:#REF!,0),MATCH(#REF!,#REF!:#REF!,0))</f>
        <v>#REF!</v>
      </c>
      <c r="F12584" s="9" t="e">
        <f>INDEX(#REF!:#REF!,MATCH($D12584,#REF!:#REF!,0),MATCH(#REF!,#REF!:#REF!,0))</f>
        <v>#REF!</v>
      </c>
    </row>
    <row r="12585" spans="1:6" ht="16.5" x14ac:dyDescent="0.3">
      <c r="A12585" s="9" t="s">
        <v>9740</v>
      </c>
      <c r="B12585" s="9" t="s">
        <v>3079</v>
      </c>
      <c r="C12585" s="10">
        <v>16744</v>
      </c>
      <c r="D12585" s="9">
        <v>4074728869</v>
      </c>
      <c r="E12585" s="9" t="e">
        <f>INDEX(#REF!:#REF!,MATCH($D12585,#REF!:#REF!,0),MATCH(#REF!,#REF!:#REF!,0))</f>
        <v>#REF!</v>
      </c>
      <c r="F12585" s="9" t="e">
        <f>INDEX(#REF!:#REF!,MATCH($D12585,#REF!:#REF!,0),MATCH(#REF!,#REF!:#REF!,0))</f>
        <v>#REF!</v>
      </c>
    </row>
    <row r="12586" spans="1:6" ht="16.5" x14ac:dyDescent="0.3">
      <c r="A12586" s="9" t="s">
        <v>9739</v>
      </c>
      <c r="B12586" s="9" t="s">
        <v>1995</v>
      </c>
      <c r="C12586" s="10">
        <v>53256</v>
      </c>
      <c r="D12586" s="9">
        <v>7473861379</v>
      </c>
      <c r="E12586" s="9" t="e">
        <f>INDEX(#REF!:#REF!,MATCH($D12586,#REF!:#REF!,0),MATCH(#REF!,#REF!:#REF!,0))</f>
        <v>#REF!</v>
      </c>
      <c r="F12586" s="9" t="e">
        <f>INDEX(#REF!:#REF!,MATCH($D12586,#REF!:#REF!,0),MATCH(#REF!,#REF!:#REF!,0))</f>
        <v>#REF!</v>
      </c>
    </row>
    <row r="12587" spans="1:6" ht="16.5" x14ac:dyDescent="0.3">
      <c r="A12587" s="9" t="s">
        <v>9738</v>
      </c>
      <c r="B12587" s="9" t="s">
        <v>3241</v>
      </c>
      <c r="C12587" s="10">
        <v>54307</v>
      </c>
      <c r="D12587" s="9">
        <v>3213290963</v>
      </c>
      <c r="E12587" s="9" t="e">
        <f>INDEX(#REF!:#REF!,MATCH($D12587,#REF!:#REF!,0),MATCH(#REF!,#REF!:#REF!,0))</f>
        <v>#REF!</v>
      </c>
      <c r="F12587" s="9" t="e">
        <f>INDEX(#REF!:#REF!,MATCH($D12587,#REF!:#REF!,0),MATCH(#REF!,#REF!:#REF!,0))</f>
        <v>#REF!</v>
      </c>
    </row>
    <row r="12588" spans="1:6" ht="16.5" x14ac:dyDescent="0.3">
      <c r="A12588" s="9" t="s">
        <v>9737</v>
      </c>
      <c r="B12588" s="9" t="s">
        <v>2214</v>
      </c>
      <c r="C12588" s="10">
        <v>48110</v>
      </c>
      <c r="D12588" s="9">
        <v>8620758454</v>
      </c>
      <c r="E12588" s="9" t="e">
        <f>INDEX(#REF!:#REF!,MATCH($D12588,#REF!:#REF!,0),MATCH(#REF!,#REF!:#REF!,0))</f>
        <v>#REF!</v>
      </c>
      <c r="F12588" s="9" t="e">
        <f>INDEX(#REF!:#REF!,MATCH($D12588,#REF!:#REF!,0),MATCH(#REF!,#REF!:#REF!,0))</f>
        <v>#REF!</v>
      </c>
    </row>
    <row r="12589" spans="1:6" ht="16.5" x14ac:dyDescent="0.3">
      <c r="A12589" s="9" t="s">
        <v>9736</v>
      </c>
      <c r="B12589" s="9" t="s">
        <v>1977</v>
      </c>
      <c r="C12589" s="10">
        <v>25202</v>
      </c>
      <c r="D12589" s="9">
        <v>2497321256</v>
      </c>
      <c r="E12589" s="9" t="e">
        <f>INDEX(#REF!:#REF!,MATCH($D12589,#REF!:#REF!,0),MATCH(#REF!,#REF!:#REF!,0))</f>
        <v>#REF!</v>
      </c>
      <c r="F12589" s="9" t="e">
        <f>INDEX(#REF!:#REF!,MATCH($D12589,#REF!:#REF!,0),MATCH(#REF!,#REF!:#REF!,0))</f>
        <v>#REF!</v>
      </c>
    </row>
    <row r="12590" spans="1:6" ht="16.5" x14ac:dyDescent="0.3">
      <c r="A12590" s="9" t="s">
        <v>9735</v>
      </c>
      <c r="B12590" s="9" t="s">
        <v>2608</v>
      </c>
      <c r="C12590" s="10">
        <v>56705</v>
      </c>
      <c r="D12590" s="9">
        <v>6271204627</v>
      </c>
      <c r="E12590" s="9" t="e">
        <f>INDEX(#REF!:#REF!,MATCH($D12590,#REF!:#REF!,0),MATCH(#REF!,#REF!:#REF!,0))</f>
        <v>#REF!</v>
      </c>
      <c r="F12590" s="9" t="e">
        <f>INDEX(#REF!:#REF!,MATCH($D12590,#REF!:#REF!,0),MATCH(#REF!,#REF!:#REF!,0))</f>
        <v>#REF!</v>
      </c>
    </row>
    <row r="12591" spans="1:6" ht="16.5" x14ac:dyDescent="0.3">
      <c r="A12591" s="9" t="s">
        <v>9734</v>
      </c>
      <c r="B12591" s="9" t="s">
        <v>2833</v>
      </c>
      <c r="C12591" s="10">
        <v>10593</v>
      </c>
      <c r="D12591" s="9">
        <v>7700368295</v>
      </c>
      <c r="E12591" s="9" t="e">
        <f>INDEX(#REF!:#REF!,MATCH($D12591,#REF!:#REF!,0),MATCH(#REF!,#REF!:#REF!,0))</f>
        <v>#REF!</v>
      </c>
      <c r="F12591" s="9" t="e">
        <f>INDEX(#REF!:#REF!,MATCH($D12591,#REF!:#REF!,0),MATCH(#REF!,#REF!:#REF!,0))</f>
        <v>#REF!</v>
      </c>
    </row>
    <row r="12592" spans="1:6" ht="16.5" x14ac:dyDescent="0.3">
      <c r="A12592" s="9" t="s">
        <v>9733</v>
      </c>
      <c r="B12592" s="9" t="s">
        <v>2138</v>
      </c>
      <c r="C12592" s="10">
        <v>12258</v>
      </c>
      <c r="D12592" s="9">
        <v>6260817967</v>
      </c>
      <c r="E12592" s="9" t="e">
        <f>INDEX(#REF!:#REF!,MATCH($D12592,#REF!:#REF!,0),MATCH(#REF!,#REF!:#REF!,0))</f>
        <v>#REF!</v>
      </c>
      <c r="F12592" s="9" t="e">
        <f>INDEX(#REF!:#REF!,MATCH($D12592,#REF!:#REF!,0),MATCH(#REF!,#REF!:#REF!,0))</f>
        <v>#REF!</v>
      </c>
    </row>
    <row r="12593" spans="1:6" ht="16.5" x14ac:dyDescent="0.3">
      <c r="A12593" s="9" t="s">
        <v>9732</v>
      </c>
      <c r="B12593" s="9" t="s">
        <v>2161</v>
      </c>
      <c r="C12593" s="10">
        <v>20592</v>
      </c>
      <c r="D12593" s="9">
        <v>3213290963</v>
      </c>
      <c r="E12593" s="9" t="e">
        <f>INDEX(#REF!:#REF!,MATCH($D12593,#REF!:#REF!,0),MATCH(#REF!,#REF!:#REF!,0))</f>
        <v>#REF!</v>
      </c>
      <c r="F12593" s="9" t="e">
        <f>INDEX(#REF!:#REF!,MATCH($D12593,#REF!:#REF!,0),MATCH(#REF!,#REF!:#REF!,0))</f>
        <v>#REF!</v>
      </c>
    </row>
    <row r="12594" spans="1:6" ht="16.5" x14ac:dyDescent="0.3">
      <c r="A12594" s="9" t="s">
        <v>9731</v>
      </c>
      <c r="B12594" s="9" t="s">
        <v>2304</v>
      </c>
      <c r="C12594" s="10">
        <v>40331</v>
      </c>
      <c r="D12594" s="9">
        <v>6894004730</v>
      </c>
      <c r="E12594" s="9" t="e">
        <f>INDEX(#REF!:#REF!,MATCH($D12594,#REF!:#REF!,0),MATCH(#REF!,#REF!:#REF!,0))</f>
        <v>#REF!</v>
      </c>
      <c r="F12594" s="9" t="e">
        <f>INDEX(#REF!:#REF!,MATCH($D12594,#REF!:#REF!,0),MATCH(#REF!,#REF!:#REF!,0))</f>
        <v>#REF!</v>
      </c>
    </row>
    <row r="12595" spans="1:6" ht="16.5" x14ac:dyDescent="0.3">
      <c r="A12595" s="9" t="s">
        <v>9730</v>
      </c>
      <c r="B12595" s="9" t="s">
        <v>2521</v>
      </c>
      <c r="C12595" s="10">
        <v>45426</v>
      </c>
      <c r="D12595" s="9">
        <v>4185019157</v>
      </c>
      <c r="E12595" s="9" t="e">
        <f>INDEX(#REF!:#REF!,MATCH($D12595,#REF!:#REF!,0),MATCH(#REF!,#REF!:#REF!,0))</f>
        <v>#REF!</v>
      </c>
      <c r="F12595" s="9" t="e">
        <f>INDEX(#REF!:#REF!,MATCH($D12595,#REF!:#REF!,0),MATCH(#REF!,#REF!:#REF!,0))</f>
        <v>#REF!</v>
      </c>
    </row>
    <row r="12596" spans="1:6" ht="16.5" x14ac:dyDescent="0.3">
      <c r="A12596" s="9" t="s">
        <v>9729</v>
      </c>
      <c r="B12596" s="9" t="s">
        <v>2174</v>
      </c>
      <c r="C12596" s="10">
        <v>24173</v>
      </c>
      <c r="D12596" s="9">
        <v>7427985850</v>
      </c>
      <c r="E12596" s="9" t="e">
        <f>INDEX(#REF!:#REF!,MATCH($D12596,#REF!:#REF!,0),MATCH(#REF!,#REF!:#REF!,0))</f>
        <v>#REF!</v>
      </c>
      <c r="F12596" s="9" t="e">
        <f>INDEX(#REF!:#REF!,MATCH($D12596,#REF!:#REF!,0),MATCH(#REF!,#REF!:#REF!,0))</f>
        <v>#REF!</v>
      </c>
    </row>
    <row r="12597" spans="1:6" ht="16.5" x14ac:dyDescent="0.3">
      <c r="A12597" s="9" t="s">
        <v>9728</v>
      </c>
      <c r="B12597" s="9" t="s">
        <v>2206</v>
      </c>
      <c r="C12597" s="10">
        <v>22522</v>
      </c>
      <c r="D12597" s="9">
        <v>784224471</v>
      </c>
      <c r="E12597" s="9" t="e">
        <f>INDEX(#REF!:#REF!,MATCH($D12597,#REF!:#REF!,0),MATCH(#REF!,#REF!:#REF!,0))</f>
        <v>#REF!</v>
      </c>
      <c r="F12597" s="9" t="e">
        <f>INDEX(#REF!:#REF!,MATCH($D12597,#REF!:#REF!,0),MATCH(#REF!,#REF!:#REF!,0))</f>
        <v>#REF!</v>
      </c>
    </row>
    <row r="12598" spans="1:6" ht="16.5" x14ac:dyDescent="0.3">
      <c r="A12598" s="9" t="s">
        <v>9727</v>
      </c>
      <c r="B12598" s="9" t="s">
        <v>2673</v>
      </c>
      <c r="C12598" s="10">
        <v>34942</v>
      </c>
      <c r="D12598" s="9">
        <v>2128813026</v>
      </c>
      <c r="E12598" s="9" t="e">
        <f>INDEX(#REF!:#REF!,MATCH($D12598,#REF!:#REF!,0),MATCH(#REF!,#REF!:#REF!,0))</f>
        <v>#REF!</v>
      </c>
      <c r="F12598" s="9" t="e">
        <f>INDEX(#REF!:#REF!,MATCH($D12598,#REF!:#REF!,0),MATCH(#REF!,#REF!:#REF!,0))</f>
        <v>#REF!</v>
      </c>
    </row>
    <row r="12599" spans="1:6" ht="16.5" x14ac:dyDescent="0.3">
      <c r="A12599" s="9" t="s">
        <v>9726</v>
      </c>
      <c r="B12599" s="9" t="s">
        <v>2241</v>
      </c>
      <c r="C12599" s="10">
        <v>20992</v>
      </c>
      <c r="D12599" s="9">
        <v>630160104</v>
      </c>
      <c r="E12599" s="9" t="e">
        <f>INDEX(#REF!:#REF!,MATCH($D12599,#REF!:#REF!,0),MATCH(#REF!,#REF!:#REF!,0))</f>
        <v>#REF!</v>
      </c>
      <c r="F12599" s="9" t="e">
        <f>INDEX(#REF!:#REF!,MATCH($D12599,#REF!:#REF!,0),MATCH(#REF!,#REF!:#REF!,0))</f>
        <v>#REF!</v>
      </c>
    </row>
    <row r="12600" spans="1:6" ht="16.5" x14ac:dyDescent="0.3">
      <c r="A12600" s="9" t="s">
        <v>9725</v>
      </c>
      <c r="B12600" s="9" t="s">
        <v>1975</v>
      </c>
      <c r="C12600" s="10">
        <v>55429</v>
      </c>
      <c r="D12600" s="9">
        <v>7979647432</v>
      </c>
      <c r="E12600" s="9" t="e">
        <f>INDEX(#REF!:#REF!,MATCH($D12600,#REF!:#REF!,0),MATCH(#REF!,#REF!:#REF!,0))</f>
        <v>#REF!</v>
      </c>
      <c r="F12600" s="9" t="e">
        <f>INDEX(#REF!:#REF!,MATCH($D12600,#REF!:#REF!,0),MATCH(#REF!,#REF!:#REF!,0))</f>
        <v>#REF!</v>
      </c>
    </row>
    <row r="12601" spans="1:6" ht="16.5" x14ac:dyDescent="0.3">
      <c r="A12601" s="9" t="s">
        <v>9724</v>
      </c>
      <c r="B12601" s="9" t="s">
        <v>3580</v>
      </c>
      <c r="C12601" s="10">
        <v>41705</v>
      </c>
      <c r="D12601" s="9">
        <v>2405876701</v>
      </c>
      <c r="E12601" s="9" t="e">
        <f>INDEX(#REF!:#REF!,MATCH($D12601,#REF!:#REF!,0),MATCH(#REF!,#REF!:#REF!,0))</f>
        <v>#REF!</v>
      </c>
      <c r="F12601" s="9" t="e">
        <f>INDEX(#REF!:#REF!,MATCH($D12601,#REF!:#REF!,0),MATCH(#REF!,#REF!:#REF!,0))</f>
        <v>#REF!</v>
      </c>
    </row>
    <row r="12602" spans="1:6" ht="16.5" x14ac:dyDescent="0.3">
      <c r="A12602" s="9" t="s">
        <v>9723</v>
      </c>
      <c r="B12602" s="9" t="s">
        <v>2208</v>
      </c>
      <c r="C12602" s="10">
        <v>29131</v>
      </c>
      <c r="D12602" s="9">
        <v>3273288531</v>
      </c>
      <c r="E12602" s="9" t="e">
        <f>INDEX(#REF!:#REF!,MATCH($D12602,#REF!:#REF!,0),MATCH(#REF!,#REF!:#REF!,0))</f>
        <v>#REF!</v>
      </c>
      <c r="F12602" s="9" t="e">
        <f>INDEX(#REF!:#REF!,MATCH($D12602,#REF!:#REF!,0),MATCH(#REF!,#REF!:#REF!,0))</f>
        <v>#REF!</v>
      </c>
    </row>
    <row r="12603" spans="1:6" ht="16.5" x14ac:dyDescent="0.3">
      <c r="A12603" s="9" t="s">
        <v>9722</v>
      </c>
      <c r="B12603" s="9" t="s">
        <v>2833</v>
      </c>
      <c r="C12603" s="10">
        <v>53417</v>
      </c>
      <c r="D12603" s="9">
        <v>5209112160</v>
      </c>
      <c r="E12603" s="9" t="e">
        <f>INDEX(#REF!:#REF!,MATCH($D12603,#REF!:#REF!,0),MATCH(#REF!,#REF!:#REF!,0))</f>
        <v>#REF!</v>
      </c>
      <c r="F12603" s="9" t="e">
        <f>INDEX(#REF!:#REF!,MATCH($D12603,#REF!:#REF!,0),MATCH(#REF!,#REF!:#REF!,0))</f>
        <v>#REF!</v>
      </c>
    </row>
    <row r="12604" spans="1:6" ht="16.5" x14ac:dyDescent="0.3">
      <c r="A12604" s="9" t="s">
        <v>9721</v>
      </c>
      <c r="B12604" s="9" t="s">
        <v>2530</v>
      </c>
      <c r="C12604" s="10">
        <v>56490</v>
      </c>
      <c r="D12604" s="9">
        <v>481875921</v>
      </c>
      <c r="E12604" s="9" t="e">
        <f>INDEX(#REF!:#REF!,MATCH($D12604,#REF!:#REF!,0),MATCH(#REF!,#REF!:#REF!,0))</f>
        <v>#REF!</v>
      </c>
      <c r="F12604" s="9" t="e">
        <f>INDEX(#REF!:#REF!,MATCH($D12604,#REF!:#REF!,0),MATCH(#REF!,#REF!:#REF!,0))</f>
        <v>#REF!</v>
      </c>
    </row>
    <row r="12605" spans="1:6" ht="16.5" x14ac:dyDescent="0.3">
      <c r="A12605" s="9" t="s">
        <v>9720</v>
      </c>
      <c r="B12605" s="9" t="s">
        <v>2952</v>
      </c>
      <c r="C12605" s="10">
        <v>52675</v>
      </c>
      <c r="D12605" s="9">
        <v>5684780105</v>
      </c>
      <c r="E12605" s="9" t="e">
        <f>INDEX(#REF!:#REF!,MATCH($D12605,#REF!:#REF!,0),MATCH(#REF!,#REF!:#REF!,0))</f>
        <v>#REF!</v>
      </c>
      <c r="F12605" s="9" t="e">
        <f>INDEX(#REF!:#REF!,MATCH($D12605,#REF!:#REF!,0),MATCH(#REF!,#REF!:#REF!,0))</f>
        <v>#REF!</v>
      </c>
    </row>
    <row r="12606" spans="1:6" ht="16.5" x14ac:dyDescent="0.3">
      <c r="A12606" s="9" t="s">
        <v>9719</v>
      </c>
      <c r="B12606" s="9" t="s">
        <v>2354</v>
      </c>
      <c r="C12606" s="10">
        <v>52512</v>
      </c>
      <c r="D12606" s="9">
        <v>9292607561</v>
      </c>
      <c r="E12606" s="9" t="e">
        <f>INDEX(#REF!:#REF!,MATCH($D12606,#REF!:#REF!,0),MATCH(#REF!,#REF!:#REF!,0))</f>
        <v>#REF!</v>
      </c>
      <c r="F12606" s="9" t="e">
        <f>INDEX(#REF!:#REF!,MATCH($D12606,#REF!:#REF!,0),MATCH(#REF!,#REF!:#REF!,0))</f>
        <v>#REF!</v>
      </c>
    </row>
    <row r="12607" spans="1:6" ht="16.5" x14ac:dyDescent="0.3">
      <c r="A12607" s="9" t="s">
        <v>9718</v>
      </c>
      <c r="B12607" s="9" t="s">
        <v>2005</v>
      </c>
      <c r="C12607" s="10">
        <v>30255</v>
      </c>
      <c r="D12607" s="9">
        <v>9052475601</v>
      </c>
      <c r="E12607" s="9" t="e">
        <f>INDEX(#REF!:#REF!,MATCH($D12607,#REF!:#REF!,0),MATCH(#REF!,#REF!:#REF!,0))</f>
        <v>#REF!</v>
      </c>
      <c r="F12607" s="9" t="e">
        <f>INDEX(#REF!:#REF!,MATCH($D12607,#REF!:#REF!,0),MATCH(#REF!,#REF!:#REF!,0))</f>
        <v>#REF!</v>
      </c>
    </row>
    <row r="12608" spans="1:6" ht="16.5" x14ac:dyDescent="0.3">
      <c r="A12608" s="9" t="s">
        <v>9717</v>
      </c>
      <c r="B12608" s="9" t="s">
        <v>2974</v>
      </c>
      <c r="C12608" s="10">
        <v>59884</v>
      </c>
      <c r="D12608" s="9">
        <v>6718456802</v>
      </c>
      <c r="E12608" s="9" t="e">
        <f>INDEX(#REF!:#REF!,MATCH($D12608,#REF!:#REF!,0),MATCH(#REF!,#REF!:#REF!,0))</f>
        <v>#REF!</v>
      </c>
      <c r="F12608" s="9" t="e">
        <f>INDEX(#REF!:#REF!,MATCH($D12608,#REF!:#REF!,0),MATCH(#REF!,#REF!:#REF!,0))</f>
        <v>#REF!</v>
      </c>
    </row>
    <row r="12609" spans="1:6" ht="16.5" x14ac:dyDescent="0.3">
      <c r="A12609" s="9" t="s">
        <v>9716</v>
      </c>
      <c r="B12609" s="9" t="s">
        <v>2878</v>
      </c>
      <c r="C12609" s="10">
        <v>34430</v>
      </c>
      <c r="D12609" s="9">
        <v>3101620996</v>
      </c>
      <c r="E12609" s="9" t="e">
        <f>INDEX(#REF!:#REF!,MATCH($D12609,#REF!:#REF!,0),MATCH(#REF!,#REF!:#REF!,0))</f>
        <v>#REF!</v>
      </c>
      <c r="F12609" s="9" t="e">
        <f>INDEX(#REF!:#REF!,MATCH($D12609,#REF!:#REF!,0),MATCH(#REF!,#REF!:#REF!,0))</f>
        <v>#REF!</v>
      </c>
    </row>
    <row r="12610" spans="1:6" ht="16.5" x14ac:dyDescent="0.3">
      <c r="A12610" s="9" t="s">
        <v>9715</v>
      </c>
      <c r="B12610" s="9" t="s">
        <v>3493</v>
      </c>
      <c r="C12610" s="10">
        <v>59423</v>
      </c>
      <c r="D12610" s="9">
        <v>3266408608</v>
      </c>
      <c r="E12610" s="9" t="e">
        <f>INDEX(#REF!:#REF!,MATCH($D12610,#REF!:#REF!,0),MATCH(#REF!,#REF!:#REF!,0))</f>
        <v>#REF!</v>
      </c>
      <c r="F12610" s="9" t="e">
        <f>INDEX(#REF!:#REF!,MATCH($D12610,#REF!:#REF!,0),MATCH(#REF!,#REF!:#REF!,0))</f>
        <v>#REF!</v>
      </c>
    </row>
    <row r="12611" spans="1:6" ht="16.5" x14ac:dyDescent="0.3">
      <c r="A12611" s="9" t="s">
        <v>9714</v>
      </c>
      <c r="B12611" s="9" t="s">
        <v>2982</v>
      </c>
      <c r="C12611" s="10">
        <v>36385</v>
      </c>
      <c r="D12611" s="9">
        <v>140020098</v>
      </c>
      <c r="E12611" s="9" t="e">
        <f>INDEX(#REF!:#REF!,MATCH($D12611,#REF!:#REF!,0),MATCH(#REF!,#REF!:#REF!,0))</f>
        <v>#REF!</v>
      </c>
      <c r="F12611" s="9" t="e">
        <f>INDEX(#REF!:#REF!,MATCH($D12611,#REF!:#REF!,0),MATCH(#REF!,#REF!:#REF!,0))</f>
        <v>#REF!</v>
      </c>
    </row>
    <row r="12612" spans="1:6" ht="16.5" x14ac:dyDescent="0.3">
      <c r="A12612" s="9" t="s">
        <v>9713</v>
      </c>
      <c r="B12612" s="9" t="s">
        <v>2511</v>
      </c>
      <c r="C12612" s="10">
        <v>55358</v>
      </c>
      <c r="D12612" s="9">
        <v>844376051</v>
      </c>
      <c r="E12612" s="9" t="e">
        <f>INDEX(#REF!:#REF!,MATCH($D12612,#REF!:#REF!,0),MATCH(#REF!,#REF!:#REF!,0))</f>
        <v>#REF!</v>
      </c>
      <c r="F12612" s="9" t="e">
        <f>INDEX(#REF!:#REF!,MATCH($D12612,#REF!:#REF!,0),MATCH(#REF!,#REF!:#REF!,0))</f>
        <v>#REF!</v>
      </c>
    </row>
    <row r="12613" spans="1:6" ht="16.5" x14ac:dyDescent="0.3">
      <c r="A12613" s="9" t="s">
        <v>9712</v>
      </c>
      <c r="B12613" s="9" t="s">
        <v>2521</v>
      </c>
      <c r="C12613" s="10">
        <v>10571</v>
      </c>
      <c r="D12613" s="9">
        <v>7906441400</v>
      </c>
      <c r="E12613" s="9" t="e">
        <f>INDEX(#REF!:#REF!,MATCH($D12613,#REF!:#REF!,0),MATCH(#REF!,#REF!:#REF!,0))</f>
        <v>#REF!</v>
      </c>
      <c r="F12613" s="9" t="e">
        <f>INDEX(#REF!:#REF!,MATCH($D12613,#REF!:#REF!,0),MATCH(#REF!,#REF!:#REF!,0))</f>
        <v>#REF!</v>
      </c>
    </row>
    <row r="12614" spans="1:6" ht="16.5" x14ac:dyDescent="0.3">
      <c r="A12614" s="9" t="s">
        <v>9711</v>
      </c>
      <c r="B12614" s="9" t="s">
        <v>2921</v>
      </c>
      <c r="C12614" s="10">
        <v>22868</v>
      </c>
      <c r="D12614" s="9">
        <v>324399618</v>
      </c>
      <c r="E12614" s="9" t="e">
        <f>INDEX(#REF!:#REF!,MATCH($D12614,#REF!:#REF!,0),MATCH(#REF!,#REF!:#REF!,0))</f>
        <v>#REF!</v>
      </c>
      <c r="F12614" s="9" t="e">
        <f>INDEX(#REF!:#REF!,MATCH($D12614,#REF!:#REF!,0),MATCH(#REF!,#REF!:#REF!,0))</f>
        <v>#REF!</v>
      </c>
    </row>
    <row r="12615" spans="1:6" ht="16.5" x14ac:dyDescent="0.3">
      <c r="A12615" s="9" t="s">
        <v>9710</v>
      </c>
      <c r="B12615" s="9" t="s">
        <v>3309</v>
      </c>
      <c r="C12615" s="10">
        <v>53423</v>
      </c>
      <c r="D12615" s="9">
        <v>8501525324</v>
      </c>
      <c r="E12615" s="9" t="e">
        <f>INDEX(#REF!:#REF!,MATCH($D12615,#REF!:#REF!,0),MATCH(#REF!,#REF!:#REF!,0))</f>
        <v>#REF!</v>
      </c>
      <c r="F12615" s="9" t="e">
        <f>INDEX(#REF!:#REF!,MATCH($D12615,#REF!:#REF!,0),MATCH(#REF!,#REF!:#REF!,0))</f>
        <v>#REF!</v>
      </c>
    </row>
    <row r="12616" spans="1:6" ht="16.5" x14ac:dyDescent="0.3">
      <c r="A12616" s="9" t="s">
        <v>9709</v>
      </c>
      <c r="B12616" s="9" t="s">
        <v>2985</v>
      </c>
      <c r="C12616" s="10">
        <v>17434</v>
      </c>
      <c r="D12616" s="9">
        <v>5623178685</v>
      </c>
      <c r="E12616" s="9" t="e">
        <f>INDEX(#REF!:#REF!,MATCH($D12616,#REF!:#REF!,0),MATCH(#REF!,#REF!:#REF!,0))</f>
        <v>#REF!</v>
      </c>
      <c r="F12616" s="9" t="e">
        <f>INDEX(#REF!:#REF!,MATCH($D12616,#REF!:#REF!,0),MATCH(#REF!,#REF!:#REF!,0))</f>
        <v>#REF!</v>
      </c>
    </row>
    <row r="12617" spans="1:6" ht="16.5" x14ac:dyDescent="0.3">
      <c r="A12617" s="9" t="s">
        <v>9708</v>
      </c>
      <c r="B12617" s="9" t="s">
        <v>3448</v>
      </c>
      <c r="C12617" s="10">
        <v>47166</v>
      </c>
      <c r="D12617" s="9">
        <v>4768254810</v>
      </c>
      <c r="E12617" s="9" t="e">
        <f>INDEX(#REF!:#REF!,MATCH($D12617,#REF!:#REF!,0),MATCH(#REF!,#REF!:#REF!,0))</f>
        <v>#REF!</v>
      </c>
      <c r="F12617" s="9" t="e">
        <f>INDEX(#REF!:#REF!,MATCH($D12617,#REF!:#REF!,0),MATCH(#REF!,#REF!:#REF!,0))</f>
        <v>#REF!</v>
      </c>
    </row>
    <row r="12618" spans="1:6" ht="16.5" x14ac:dyDescent="0.3">
      <c r="A12618" s="9" t="s">
        <v>9707</v>
      </c>
      <c r="B12618" s="9" t="s">
        <v>2315</v>
      </c>
      <c r="C12618" s="10">
        <v>30009</v>
      </c>
      <c r="D12618" s="9">
        <v>3016446324</v>
      </c>
      <c r="E12618" s="9" t="e">
        <f>INDEX(#REF!:#REF!,MATCH($D12618,#REF!:#REF!,0),MATCH(#REF!,#REF!:#REF!,0))</f>
        <v>#REF!</v>
      </c>
      <c r="F12618" s="9" t="e">
        <f>INDEX(#REF!:#REF!,MATCH($D12618,#REF!:#REF!,0),MATCH(#REF!,#REF!:#REF!,0))</f>
        <v>#REF!</v>
      </c>
    </row>
    <row r="12619" spans="1:6" ht="16.5" x14ac:dyDescent="0.3">
      <c r="A12619" s="9" t="s">
        <v>9706</v>
      </c>
      <c r="B12619" s="9" t="s">
        <v>1965</v>
      </c>
      <c r="C12619" s="10">
        <v>31425</v>
      </c>
      <c r="D12619" s="9">
        <v>4453705328</v>
      </c>
      <c r="E12619" s="9" t="e">
        <f>INDEX(#REF!:#REF!,MATCH($D12619,#REF!:#REF!,0),MATCH(#REF!,#REF!:#REF!,0))</f>
        <v>#REF!</v>
      </c>
      <c r="F12619" s="9" t="e">
        <f>INDEX(#REF!:#REF!,MATCH($D12619,#REF!:#REF!,0),MATCH(#REF!,#REF!:#REF!,0))</f>
        <v>#REF!</v>
      </c>
    </row>
    <row r="12620" spans="1:6" ht="16.5" x14ac:dyDescent="0.3">
      <c r="A12620" s="9" t="s">
        <v>9705</v>
      </c>
      <c r="B12620" s="9" t="s">
        <v>2389</v>
      </c>
      <c r="C12620" s="10">
        <v>22938</v>
      </c>
      <c r="D12620" s="9">
        <v>1541082834</v>
      </c>
      <c r="E12620" s="9" t="e">
        <f>INDEX(#REF!:#REF!,MATCH($D12620,#REF!:#REF!,0),MATCH(#REF!,#REF!:#REF!,0))</f>
        <v>#REF!</v>
      </c>
      <c r="F12620" s="9" t="e">
        <f>INDEX(#REF!:#REF!,MATCH($D12620,#REF!:#REF!,0),MATCH(#REF!,#REF!:#REF!,0))</f>
        <v>#REF!</v>
      </c>
    </row>
    <row r="12621" spans="1:6" ht="16.5" x14ac:dyDescent="0.3">
      <c r="A12621" s="9" t="s">
        <v>9704</v>
      </c>
      <c r="B12621" s="9" t="s">
        <v>2190</v>
      </c>
      <c r="C12621" s="10">
        <v>36802</v>
      </c>
      <c r="D12621" s="9">
        <v>7769010411</v>
      </c>
      <c r="E12621" s="9" t="e">
        <f>INDEX(#REF!:#REF!,MATCH($D12621,#REF!:#REF!,0),MATCH(#REF!,#REF!:#REF!,0))</f>
        <v>#REF!</v>
      </c>
      <c r="F12621" s="9" t="e">
        <f>INDEX(#REF!:#REF!,MATCH($D12621,#REF!:#REF!,0),MATCH(#REF!,#REF!:#REF!,0))</f>
        <v>#REF!</v>
      </c>
    </row>
    <row r="12622" spans="1:6" ht="16.5" x14ac:dyDescent="0.3">
      <c r="A12622" s="9" t="s">
        <v>9703</v>
      </c>
      <c r="B12622" s="9" t="s">
        <v>2845</v>
      </c>
      <c r="C12622" s="10">
        <v>16542</v>
      </c>
      <c r="D12622" s="9">
        <v>2060025532</v>
      </c>
      <c r="E12622" s="9" t="e">
        <f>INDEX(#REF!:#REF!,MATCH($D12622,#REF!:#REF!,0),MATCH(#REF!,#REF!:#REF!,0))</f>
        <v>#REF!</v>
      </c>
      <c r="F12622" s="9" t="e">
        <f>INDEX(#REF!:#REF!,MATCH($D12622,#REF!:#REF!,0),MATCH(#REF!,#REF!:#REF!,0))</f>
        <v>#REF!</v>
      </c>
    </row>
    <row r="12623" spans="1:6" ht="16.5" x14ac:dyDescent="0.3">
      <c r="A12623" s="9" t="s">
        <v>9702</v>
      </c>
      <c r="B12623" s="9" t="s">
        <v>2243</v>
      </c>
      <c r="C12623" s="10">
        <v>41306</v>
      </c>
      <c r="D12623" s="9">
        <v>8032296239</v>
      </c>
      <c r="E12623" s="9" t="e">
        <f>INDEX(#REF!:#REF!,MATCH($D12623,#REF!:#REF!,0),MATCH(#REF!,#REF!:#REF!,0))</f>
        <v>#REF!</v>
      </c>
      <c r="F12623" s="9" t="e">
        <f>INDEX(#REF!:#REF!,MATCH($D12623,#REF!:#REF!,0),MATCH(#REF!,#REF!:#REF!,0))</f>
        <v>#REF!</v>
      </c>
    </row>
    <row r="12624" spans="1:6" ht="16.5" x14ac:dyDescent="0.3">
      <c r="A12624" s="9" t="s">
        <v>9701</v>
      </c>
      <c r="B12624" s="9" t="s">
        <v>2219</v>
      </c>
      <c r="C12624" s="10">
        <v>47609</v>
      </c>
      <c r="D12624" s="9">
        <v>1990335721</v>
      </c>
      <c r="E12624" s="9" t="e">
        <f>INDEX(#REF!:#REF!,MATCH($D12624,#REF!:#REF!,0),MATCH(#REF!,#REF!:#REF!,0))</f>
        <v>#REF!</v>
      </c>
      <c r="F12624" s="9" t="e">
        <f>INDEX(#REF!:#REF!,MATCH($D12624,#REF!:#REF!,0),MATCH(#REF!,#REF!:#REF!,0))</f>
        <v>#REF!</v>
      </c>
    </row>
    <row r="12625" spans="1:6" ht="16.5" x14ac:dyDescent="0.3">
      <c r="A12625" s="9" t="s">
        <v>9700</v>
      </c>
      <c r="B12625" s="9" t="s">
        <v>3388</v>
      </c>
      <c r="C12625" s="10">
        <v>36768</v>
      </c>
      <c r="D12625" s="9">
        <v>2492824950</v>
      </c>
      <c r="E12625" s="9" t="e">
        <f>INDEX(#REF!:#REF!,MATCH($D12625,#REF!:#REF!,0),MATCH(#REF!,#REF!:#REF!,0))</f>
        <v>#REF!</v>
      </c>
      <c r="F12625" s="9" t="e">
        <f>INDEX(#REF!:#REF!,MATCH($D12625,#REF!:#REF!,0),MATCH(#REF!,#REF!:#REF!,0))</f>
        <v>#REF!</v>
      </c>
    </row>
    <row r="12626" spans="1:6" ht="16.5" x14ac:dyDescent="0.3">
      <c r="A12626" s="9" t="s">
        <v>9699</v>
      </c>
      <c r="B12626" s="9" t="s">
        <v>2059</v>
      </c>
      <c r="C12626" s="10">
        <v>14955</v>
      </c>
      <c r="D12626" s="9">
        <v>1489889981</v>
      </c>
      <c r="E12626" s="9" t="e">
        <f>INDEX(#REF!:#REF!,MATCH($D12626,#REF!:#REF!,0),MATCH(#REF!,#REF!:#REF!,0))</f>
        <v>#REF!</v>
      </c>
      <c r="F12626" s="9" t="e">
        <f>INDEX(#REF!:#REF!,MATCH($D12626,#REF!:#REF!,0),MATCH(#REF!,#REF!:#REF!,0))</f>
        <v>#REF!</v>
      </c>
    </row>
    <row r="12627" spans="1:6" ht="16.5" x14ac:dyDescent="0.3">
      <c r="A12627" s="9" t="s">
        <v>9698</v>
      </c>
      <c r="B12627" s="9" t="s">
        <v>2371</v>
      </c>
      <c r="C12627" s="10">
        <v>55273</v>
      </c>
      <c r="D12627" s="9">
        <v>8315800957</v>
      </c>
      <c r="E12627" s="9" t="e">
        <f>INDEX(#REF!:#REF!,MATCH($D12627,#REF!:#REF!,0),MATCH(#REF!,#REF!:#REF!,0))</f>
        <v>#REF!</v>
      </c>
      <c r="F12627" s="9" t="e">
        <f>INDEX(#REF!:#REF!,MATCH($D12627,#REF!:#REF!,0),MATCH(#REF!,#REF!:#REF!,0))</f>
        <v>#REF!</v>
      </c>
    </row>
    <row r="12628" spans="1:6" ht="16.5" x14ac:dyDescent="0.3">
      <c r="A12628" s="9" t="s">
        <v>9697</v>
      </c>
      <c r="B12628" s="9" t="s">
        <v>3098</v>
      </c>
      <c r="C12628" s="10">
        <v>12476</v>
      </c>
      <c r="D12628" s="9">
        <v>7966879720</v>
      </c>
      <c r="E12628" s="9" t="e">
        <f>INDEX(#REF!:#REF!,MATCH($D12628,#REF!:#REF!,0),MATCH(#REF!,#REF!:#REF!,0))</f>
        <v>#REF!</v>
      </c>
      <c r="F12628" s="9" t="e">
        <f>INDEX(#REF!:#REF!,MATCH($D12628,#REF!:#REF!,0),MATCH(#REF!,#REF!:#REF!,0))</f>
        <v>#REF!</v>
      </c>
    </row>
    <row r="12629" spans="1:6" ht="16.5" x14ac:dyDescent="0.3">
      <c r="A12629" s="9" t="s">
        <v>9696</v>
      </c>
      <c r="B12629" s="9" t="s">
        <v>3187</v>
      </c>
      <c r="C12629" s="10">
        <v>42450</v>
      </c>
      <c r="D12629" s="9">
        <v>9458563771</v>
      </c>
      <c r="E12629" s="9" t="e">
        <f>INDEX(#REF!:#REF!,MATCH($D12629,#REF!:#REF!,0),MATCH(#REF!,#REF!:#REF!,0))</f>
        <v>#REF!</v>
      </c>
      <c r="F12629" s="9" t="e">
        <f>INDEX(#REF!:#REF!,MATCH($D12629,#REF!:#REF!,0),MATCH(#REF!,#REF!:#REF!,0))</f>
        <v>#REF!</v>
      </c>
    </row>
    <row r="12630" spans="1:6" ht="16.5" x14ac:dyDescent="0.3">
      <c r="A12630" s="9" t="s">
        <v>9695</v>
      </c>
      <c r="B12630" s="9" t="s">
        <v>2753</v>
      </c>
      <c r="C12630" s="10">
        <v>35148</v>
      </c>
      <c r="D12630" s="9">
        <v>6788593582</v>
      </c>
      <c r="E12630" s="9" t="e">
        <f>INDEX(#REF!:#REF!,MATCH($D12630,#REF!:#REF!,0),MATCH(#REF!,#REF!:#REF!,0))</f>
        <v>#REF!</v>
      </c>
      <c r="F12630" s="9" t="e">
        <f>INDEX(#REF!:#REF!,MATCH($D12630,#REF!:#REF!,0),MATCH(#REF!,#REF!:#REF!,0))</f>
        <v>#REF!</v>
      </c>
    </row>
    <row r="12631" spans="1:6" ht="16.5" x14ac:dyDescent="0.3">
      <c r="A12631" s="9" t="s">
        <v>9694</v>
      </c>
      <c r="B12631" s="9" t="s">
        <v>3281</v>
      </c>
      <c r="C12631" s="10">
        <v>38207</v>
      </c>
      <c r="D12631" s="9">
        <v>5002048994</v>
      </c>
      <c r="E12631" s="9" t="e">
        <f>INDEX(#REF!:#REF!,MATCH($D12631,#REF!:#REF!,0),MATCH(#REF!,#REF!:#REF!,0))</f>
        <v>#REF!</v>
      </c>
      <c r="F12631" s="9" t="e">
        <f>INDEX(#REF!:#REF!,MATCH($D12631,#REF!:#REF!,0),MATCH(#REF!,#REF!:#REF!,0))</f>
        <v>#REF!</v>
      </c>
    </row>
    <row r="12632" spans="1:6" ht="16.5" x14ac:dyDescent="0.3">
      <c r="A12632" s="9" t="s">
        <v>9693</v>
      </c>
      <c r="B12632" s="9" t="s">
        <v>3493</v>
      </c>
      <c r="C12632" s="10">
        <v>39153</v>
      </c>
      <c r="D12632" s="9">
        <v>3271497702</v>
      </c>
      <c r="E12632" s="9" t="e">
        <f>INDEX(#REF!:#REF!,MATCH($D12632,#REF!:#REF!,0),MATCH(#REF!,#REF!:#REF!,0))</f>
        <v>#REF!</v>
      </c>
      <c r="F12632" s="9" t="e">
        <f>INDEX(#REF!:#REF!,MATCH($D12632,#REF!:#REF!,0),MATCH(#REF!,#REF!:#REF!,0))</f>
        <v>#REF!</v>
      </c>
    </row>
    <row r="12633" spans="1:6" ht="16.5" x14ac:dyDescent="0.3">
      <c r="A12633" s="9" t="s">
        <v>9692</v>
      </c>
      <c r="B12633" s="9" t="s">
        <v>2110</v>
      </c>
      <c r="C12633" s="10">
        <v>13363</v>
      </c>
      <c r="D12633" s="9">
        <v>4011453366</v>
      </c>
      <c r="E12633" s="9" t="e">
        <f>INDEX(#REF!:#REF!,MATCH($D12633,#REF!:#REF!,0),MATCH(#REF!,#REF!:#REF!,0))</f>
        <v>#REF!</v>
      </c>
      <c r="F12633" s="9" t="e">
        <f>INDEX(#REF!:#REF!,MATCH($D12633,#REF!:#REF!,0),MATCH(#REF!,#REF!:#REF!,0))</f>
        <v>#REF!</v>
      </c>
    </row>
    <row r="12634" spans="1:6" ht="16.5" x14ac:dyDescent="0.3">
      <c r="A12634" s="9" t="s">
        <v>9691</v>
      </c>
      <c r="B12634" s="9" t="s">
        <v>2505</v>
      </c>
      <c r="C12634" s="10">
        <v>41083</v>
      </c>
      <c r="D12634" s="9">
        <v>1718344562</v>
      </c>
      <c r="E12634" s="9" t="e">
        <f>INDEX(#REF!:#REF!,MATCH($D12634,#REF!:#REF!,0),MATCH(#REF!,#REF!:#REF!,0))</f>
        <v>#REF!</v>
      </c>
      <c r="F12634" s="9" t="e">
        <f>INDEX(#REF!:#REF!,MATCH($D12634,#REF!:#REF!,0),MATCH(#REF!,#REF!:#REF!,0))</f>
        <v>#REF!</v>
      </c>
    </row>
    <row r="12635" spans="1:6" ht="16.5" x14ac:dyDescent="0.3">
      <c r="A12635" s="9" t="s">
        <v>9690</v>
      </c>
      <c r="B12635" s="9" t="s">
        <v>2019</v>
      </c>
      <c r="C12635" s="10">
        <v>54274</v>
      </c>
      <c r="D12635" s="9">
        <v>8733080267</v>
      </c>
      <c r="E12635" s="9" t="e">
        <f>INDEX(#REF!:#REF!,MATCH($D12635,#REF!:#REF!,0),MATCH(#REF!,#REF!:#REF!,0))</f>
        <v>#REF!</v>
      </c>
      <c r="F12635" s="9" t="e">
        <f>INDEX(#REF!:#REF!,MATCH($D12635,#REF!:#REF!,0),MATCH(#REF!,#REF!:#REF!,0))</f>
        <v>#REF!</v>
      </c>
    </row>
    <row r="12636" spans="1:6" ht="16.5" x14ac:dyDescent="0.3">
      <c r="A12636" s="9" t="s">
        <v>9689</v>
      </c>
      <c r="B12636" s="9" t="s">
        <v>2099</v>
      </c>
      <c r="C12636" s="10">
        <v>27432</v>
      </c>
      <c r="D12636" s="9">
        <v>7567063646</v>
      </c>
      <c r="E12636" s="9" t="e">
        <f>INDEX(#REF!:#REF!,MATCH($D12636,#REF!:#REF!,0),MATCH(#REF!,#REF!:#REF!,0))</f>
        <v>#REF!</v>
      </c>
      <c r="F12636" s="9" t="e">
        <f>INDEX(#REF!:#REF!,MATCH($D12636,#REF!:#REF!,0),MATCH(#REF!,#REF!:#REF!,0))</f>
        <v>#REF!</v>
      </c>
    </row>
    <row r="12637" spans="1:6" ht="16.5" x14ac:dyDescent="0.3">
      <c r="A12637" s="9" t="s">
        <v>9688</v>
      </c>
      <c r="B12637" s="9" t="s">
        <v>2125</v>
      </c>
      <c r="C12637" s="10">
        <v>45324</v>
      </c>
      <c r="D12637" s="9">
        <v>1895483948</v>
      </c>
      <c r="E12637" s="9" t="e">
        <f>INDEX(#REF!:#REF!,MATCH($D12637,#REF!:#REF!,0),MATCH(#REF!,#REF!:#REF!,0))</f>
        <v>#REF!</v>
      </c>
      <c r="F12637" s="9" t="e">
        <f>INDEX(#REF!:#REF!,MATCH($D12637,#REF!:#REF!,0),MATCH(#REF!,#REF!:#REF!,0))</f>
        <v>#REF!</v>
      </c>
    </row>
    <row r="12638" spans="1:6" ht="16.5" x14ac:dyDescent="0.3">
      <c r="A12638" s="9" t="s">
        <v>9687</v>
      </c>
      <c r="B12638" s="9" t="s">
        <v>2250</v>
      </c>
      <c r="C12638" s="10">
        <v>28706</v>
      </c>
      <c r="D12638" s="9">
        <v>6183510505</v>
      </c>
      <c r="E12638" s="9" t="e">
        <f>INDEX(#REF!:#REF!,MATCH($D12638,#REF!:#REF!,0),MATCH(#REF!,#REF!:#REF!,0))</f>
        <v>#REF!</v>
      </c>
      <c r="F12638" s="9" t="e">
        <f>INDEX(#REF!:#REF!,MATCH($D12638,#REF!:#REF!,0),MATCH(#REF!,#REF!:#REF!,0))</f>
        <v>#REF!</v>
      </c>
    </row>
    <row r="12639" spans="1:6" ht="16.5" x14ac:dyDescent="0.3">
      <c r="A12639" s="9" t="s">
        <v>9686</v>
      </c>
      <c r="B12639" s="9" t="s">
        <v>2067</v>
      </c>
      <c r="C12639" s="10">
        <v>13095</v>
      </c>
      <c r="D12639" s="9">
        <v>1659448174</v>
      </c>
      <c r="E12639" s="9" t="e">
        <f>INDEX(#REF!:#REF!,MATCH($D12639,#REF!:#REF!,0),MATCH(#REF!,#REF!:#REF!,0))</f>
        <v>#REF!</v>
      </c>
      <c r="F12639" s="9" t="e">
        <f>INDEX(#REF!:#REF!,MATCH($D12639,#REF!:#REF!,0),MATCH(#REF!,#REF!:#REF!,0))</f>
        <v>#REF!</v>
      </c>
    </row>
    <row r="12640" spans="1:6" ht="16.5" x14ac:dyDescent="0.3">
      <c r="A12640" s="9" t="s">
        <v>9685</v>
      </c>
      <c r="B12640" s="9" t="s">
        <v>2032</v>
      </c>
      <c r="C12640" s="10">
        <v>49479</v>
      </c>
      <c r="D12640" s="9">
        <v>8032296239</v>
      </c>
      <c r="E12640" s="9" t="e">
        <f>INDEX(#REF!:#REF!,MATCH($D12640,#REF!:#REF!,0),MATCH(#REF!,#REF!:#REF!,0))</f>
        <v>#REF!</v>
      </c>
      <c r="F12640" s="9" t="e">
        <f>INDEX(#REF!:#REF!,MATCH($D12640,#REF!:#REF!,0),MATCH(#REF!,#REF!:#REF!,0))</f>
        <v>#REF!</v>
      </c>
    </row>
    <row r="12641" spans="1:6" ht="16.5" x14ac:dyDescent="0.3">
      <c r="A12641" s="9" t="s">
        <v>9684</v>
      </c>
      <c r="B12641" s="9" t="s">
        <v>3156</v>
      </c>
      <c r="C12641" s="10">
        <v>40636</v>
      </c>
      <c r="D12641" s="9">
        <v>6300411419</v>
      </c>
      <c r="E12641" s="9" t="e">
        <f>INDEX(#REF!:#REF!,MATCH($D12641,#REF!:#REF!,0),MATCH(#REF!,#REF!:#REF!,0))</f>
        <v>#REF!</v>
      </c>
      <c r="F12641" s="9" t="e">
        <f>INDEX(#REF!:#REF!,MATCH($D12641,#REF!:#REF!,0),MATCH(#REF!,#REF!:#REF!,0))</f>
        <v>#REF!</v>
      </c>
    </row>
    <row r="12642" spans="1:6" ht="16.5" x14ac:dyDescent="0.3">
      <c r="A12642" s="9" t="s">
        <v>9683</v>
      </c>
      <c r="B12642" s="9" t="s">
        <v>2212</v>
      </c>
      <c r="C12642" s="10">
        <v>50164</v>
      </c>
      <c r="D12642" s="9">
        <v>3843300291</v>
      </c>
      <c r="E12642" s="9" t="e">
        <f>INDEX(#REF!:#REF!,MATCH($D12642,#REF!:#REF!,0),MATCH(#REF!,#REF!:#REF!,0))</f>
        <v>#REF!</v>
      </c>
      <c r="F12642" s="9" t="e">
        <f>INDEX(#REF!:#REF!,MATCH($D12642,#REF!:#REF!,0),MATCH(#REF!,#REF!:#REF!,0))</f>
        <v>#REF!</v>
      </c>
    </row>
    <row r="12643" spans="1:6" ht="16.5" x14ac:dyDescent="0.3">
      <c r="A12643" s="9" t="s">
        <v>9682</v>
      </c>
      <c r="B12643" s="9" t="s">
        <v>2302</v>
      </c>
      <c r="C12643" s="10">
        <v>57574</v>
      </c>
      <c r="D12643" s="9">
        <v>4162153728</v>
      </c>
      <c r="E12643" s="9" t="e">
        <f>INDEX(#REF!:#REF!,MATCH($D12643,#REF!:#REF!,0),MATCH(#REF!,#REF!:#REF!,0))</f>
        <v>#REF!</v>
      </c>
      <c r="F12643" s="9" t="e">
        <f>INDEX(#REF!:#REF!,MATCH($D12643,#REF!:#REF!,0),MATCH(#REF!,#REF!:#REF!,0))</f>
        <v>#REF!</v>
      </c>
    </row>
    <row r="12644" spans="1:6" ht="16.5" x14ac:dyDescent="0.3">
      <c r="A12644" s="9" t="s">
        <v>9681</v>
      </c>
      <c r="B12644" s="9" t="s">
        <v>2582</v>
      </c>
      <c r="C12644" s="10">
        <v>54389</v>
      </c>
      <c r="D12644" s="9">
        <v>6938295417</v>
      </c>
      <c r="E12644" s="9" t="e">
        <f>INDEX(#REF!:#REF!,MATCH($D12644,#REF!:#REF!,0),MATCH(#REF!,#REF!:#REF!,0))</f>
        <v>#REF!</v>
      </c>
      <c r="F12644" s="9" t="e">
        <f>INDEX(#REF!:#REF!,MATCH($D12644,#REF!:#REF!,0),MATCH(#REF!,#REF!:#REF!,0))</f>
        <v>#REF!</v>
      </c>
    </row>
    <row r="12645" spans="1:6" ht="16.5" x14ac:dyDescent="0.3">
      <c r="A12645" s="9" t="s">
        <v>9680</v>
      </c>
      <c r="B12645" s="9" t="s">
        <v>2721</v>
      </c>
      <c r="C12645" s="10">
        <v>45749</v>
      </c>
      <c r="D12645" s="9">
        <v>1958063002</v>
      </c>
      <c r="E12645" s="9" t="e">
        <f>INDEX(#REF!:#REF!,MATCH($D12645,#REF!:#REF!,0),MATCH(#REF!,#REF!:#REF!,0))</f>
        <v>#REF!</v>
      </c>
      <c r="F12645" s="9" t="e">
        <f>INDEX(#REF!:#REF!,MATCH($D12645,#REF!:#REF!,0),MATCH(#REF!,#REF!:#REF!,0))</f>
        <v>#REF!</v>
      </c>
    </row>
    <row r="12646" spans="1:6" ht="16.5" x14ac:dyDescent="0.3">
      <c r="A12646" s="9" t="s">
        <v>9679</v>
      </c>
      <c r="B12646" s="9" t="s">
        <v>2532</v>
      </c>
      <c r="C12646" s="10">
        <v>57423</v>
      </c>
      <c r="D12646" s="9">
        <v>85304042</v>
      </c>
      <c r="E12646" s="9" t="e">
        <f>INDEX(#REF!:#REF!,MATCH($D12646,#REF!:#REF!,0),MATCH(#REF!,#REF!:#REF!,0))</f>
        <v>#REF!</v>
      </c>
      <c r="F12646" s="9" t="e">
        <f>INDEX(#REF!:#REF!,MATCH($D12646,#REF!:#REF!,0),MATCH(#REF!,#REF!:#REF!,0))</f>
        <v>#REF!</v>
      </c>
    </row>
    <row r="12647" spans="1:6" ht="16.5" x14ac:dyDescent="0.3">
      <c r="A12647" s="9" t="s">
        <v>9678</v>
      </c>
      <c r="B12647" s="9" t="s">
        <v>2669</v>
      </c>
      <c r="C12647" s="10">
        <v>17124</v>
      </c>
      <c r="D12647" s="9">
        <v>2456061896</v>
      </c>
      <c r="E12647" s="9" t="e">
        <f>INDEX(#REF!:#REF!,MATCH($D12647,#REF!:#REF!,0),MATCH(#REF!,#REF!:#REF!,0))</f>
        <v>#REF!</v>
      </c>
      <c r="F12647" s="9" t="e">
        <f>INDEX(#REF!:#REF!,MATCH($D12647,#REF!:#REF!,0),MATCH(#REF!,#REF!:#REF!,0))</f>
        <v>#REF!</v>
      </c>
    </row>
    <row r="12648" spans="1:6" ht="16.5" x14ac:dyDescent="0.3">
      <c r="A12648" s="9" t="s">
        <v>9677</v>
      </c>
      <c r="B12648" s="9" t="s">
        <v>2468</v>
      </c>
      <c r="C12648" s="10">
        <v>42350</v>
      </c>
      <c r="D12648" s="9">
        <v>2873915978</v>
      </c>
      <c r="E12648" s="9" t="e">
        <f>INDEX(#REF!:#REF!,MATCH($D12648,#REF!:#REF!,0),MATCH(#REF!,#REF!:#REF!,0))</f>
        <v>#REF!</v>
      </c>
      <c r="F12648" s="9" t="e">
        <f>INDEX(#REF!:#REF!,MATCH($D12648,#REF!:#REF!,0),MATCH(#REF!,#REF!:#REF!,0))</f>
        <v>#REF!</v>
      </c>
    </row>
    <row r="12649" spans="1:6" ht="16.5" x14ac:dyDescent="0.3">
      <c r="A12649" s="9" t="s">
        <v>9676</v>
      </c>
      <c r="B12649" s="9" t="s">
        <v>1947</v>
      </c>
      <c r="C12649" s="10">
        <v>32726</v>
      </c>
      <c r="D12649" s="9">
        <v>5974179625</v>
      </c>
      <c r="E12649" s="9" t="e">
        <f>INDEX(#REF!:#REF!,MATCH($D12649,#REF!:#REF!,0),MATCH(#REF!,#REF!:#REF!,0))</f>
        <v>#REF!</v>
      </c>
      <c r="F12649" s="9" t="e">
        <f>INDEX(#REF!:#REF!,MATCH($D12649,#REF!:#REF!,0),MATCH(#REF!,#REF!:#REF!,0))</f>
        <v>#REF!</v>
      </c>
    </row>
    <row r="12650" spans="1:6" ht="16.5" x14ac:dyDescent="0.3">
      <c r="A12650" s="9" t="s">
        <v>9675</v>
      </c>
      <c r="B12650" s="9" t="s">
        <v>2826</v>
      </c>
      <c r="C12650" s="10">
        <v>25636</v>
      </c>
      <c r="D12650" s="9">
        <v>3227873028</v>
      </c>
      <c r="E12650" s="9" t="e">
        <f>INDEX(#REF!:#REF!,MATCH($D12650,#REF!:#REF!,0),MATCH(#REF!,#REF!:#REF!,0))</f>
        <v>#REF!</v>
      </c>
      <c r="F12650" s="9" t="e">
        <f>INDEX(#REF!:#REF!,MATCH($D12650,#REF!:#REF!,0),MATCH(#REF!,#REF!:#REF!,0))</f>
        <v>#REF!</v>
      </c>
    </row>
    <row r="12651" spans="1:6" ht="16.5" x14ac:dyDescent="0.3">
      <c r="A12651" s="9" t="s">
        <v>9674</v>
      </c>
      <c r="B12651" s="9" t="s">
        <v>1949</v>
      </c>
      <c r="C12651" s="10">
        <v>18431</v>
      </c>
      <c r="D12651" s="9">
        <v>896700143</v>
      </c>
      <c r="E12651" s="9" t="e">
        <f>INDEX(#REF!:#REF!,MATCH($D12651,#REF!:#REF!,0),MATCH(#REF!,#REF!:#REF!,0))</f>
        <v>#REF!</v>
      </c>
      <c r="F12651" s="9" t="e">
        <f>INDEX(#REF!:#REF!,MATCH($D12651,#REF!:#REF!,0),MATCH(#REF!,#REF!:#REF!,0))</f>
        <v>#REF!</v>
      </c>
    </row>
    <row r="12652" spans="1:6" ht="16.5" x14ac:dyDescent="0.3">
      <c r="A12652" s="9" t="s">
        <v>9673</v>
      </c>
      <c r="B12652" s="9" t="s">
        <v>3168</v>
      </c>
      <c r="C12652" s="10">
        <v>26731</v>
      </c>
      <c r="D12652" s="9">
        <v>5828678620</v>
      </c>
      <c r="E12652" s="9" t="e">
        <f>INDEX(#REF!:#REF!,MATCH($D12652,#REF!:#REF!,0),MATCH(#REF!,#REF!:#REF!,0))</f>
        <v>#REF!</v>
      </c>
      <c r="F12652" s="9" t="e">
        <f>INDEX(#REF!:#REF!,MATCH($D12652,#REF!:#REF!,0),MATCH(#REF!,#REF!:#REF!,0))</f>
        <v>#REF!</v>
      </c>
    </row>
    <row r="12653" spans="1:6" ht="16.5" x14ac:dyDescent="0.3">
      <c r="A12653" s="9" t="s">
        <v>9672</v>
      </c>
      <c r="B12653" s="9" t="s">
        <v>1997</v>
      </c>
      <c r="C12653" s="10">
        <v>55911</v>
      </c>
      <c r="D12653" s="9">
        <v>2292892200</v>
      </c>
      <c r="E12653" s="9" t="e">
        <f>INDEX(#REF!:#REF!,MATCH($D12653,#REF!:#REF!,0),MATCH(#REF!,#REF!:#REF!,0))</f>
        <v>#REF!</v>
      </c>
      <c r="F12653" s="9" t="e">
        <f>INDEX(#REF!:#REF!,MATCH($D12653,#REF!:#REF!,0),MATCH(#REF!,#REF!:#REF!,0))</f>
        <v>#REF!</v>
      </c>
    </row>
    <row r="12654" spans="1:6" ht="16.5" x14ac:dyDescent="0.3">
      <c r="A12654" s="9" t="s">
        <v>9671</v>
      </c>
      <c r="B12654" s="9" t="s">
        <v>2831</v>
      </c>
      <c r="C12654" s="10">
        <v>40839</v>
      </c>
      <c r="D12654" s="9">
        <v>4639895275</v>
      </c>
      <c r="E12654" s="9" t="e">
        <f>INDEX(#REF!:#REF!,MATCH($D12654,#REF!:#REF!,0),MATCH(#REF!,#REF!:#REF!,0))</f>
        <v>#REF!</v>
      </c>
      <c r="F12654" s="9" t="e">
        <f>INDEX(#REF!:#REF!,MATCH($D12654,#REF!:#REF!,0),MATCH(#REF!,#REF!:#REF!,0))</f>
        <v>#REF!</v>
      </c>
    </row>
    <row r="12655" spans="1:6" ht="16.5" x14ac:dyDescent="0.3">
      <c r="A12655" s="9" t="s">
        <v>9670</v>
      </c>
      <c r="B12655" s="9" t="s">
        <v>3049</v>
      </c>
      <c r="C12655" s="10">
        <v>44781</v>
      </c>
      <c r="D12655" s="9">
        <v>1502791994</v>
      </c>
      <c r="E12655" s="9" t="e">
        <f>INDEX(#REF!:#REF!,MATCH($D12655,#REF!:#REF!,0),MATCH(#REF!,#REF!:#REF!,0))</f>
        <v>#REF!</v>
      </c>
      <c r="F12655" s="9" t="e">
        <f>INDEX(#REF!:#REF!,MATCH($D12655,#REF!:#REF!,0),MATCH(#REF!,#REF!:#REF!,0))</f>
        <v>#REF!</v>
      </c>
    </row>
    <row r="12656" spans="1:6" ht="16.5" x14ac:dyDescent="0.3">
      <c r="A12656" s="9" t="s">
        <v>9669</v>
      </c>
      <c r="B12656" s="9" t="s">
        <v>2597</v>
      </c>
      <c r="C12656" s="10">
        <v>49543</v>
      </c>
      <c r="D12656" s="9">
        <v>3642988458</v>
      </c>
      <c r="E12656" s="9" t="e">
        <f>INDEX(#REF!:#REF!,MATCH($D12656,#REF!:#REF!,0),MATCH(#REF!,#REF!:#REF!,0))</f>
        <v>#REF!</v>
      </c>
      <c r="F12656" s="9" t="e">
        <f>INDEX(#REF!:#REF!,MATCH($D12656,#REF!:#REF!,0),MATCH(#REF!,#REF!:#REF!,0))</f>
        <v>#REF!</v>
      </c>
    </row>
    <row r="12657" spans="1:6" ht="16.5" x14ac:dyDescent="0.3">
      <c r="A12657" s="9" t="s">
        <v>9668</v>
      </c>
      <c r="B12657" s="9" t="s">
        <v>2007</v>
      </c>
      <c r="C12657" s="10">
        <v>57985</v>
      </c>
      <c r="D12657" s="9">
        <v>9963057691</v>
      </c>
      <c r="E12657" s="9" t="e">
        <f>INDEX(#REF!:#REF!,MATCH($D12657,#REF!:#REF!,0),MATCH(#REF!,#REF!:#REF!,0))</f>
        <v>#REF!</v>
      </c>
      <c r="F12657" s="9" t="e">
        <f>INDEX(#REF!:#REF!,MATCH($D12657,#REF!:#REF!,0),MATCH(#REF!,#REF!:#REF!,0))</f>
        <v>#REF!</v>
      </c>
    </row>
    <row r="12658" spans="1:6" ht="16.5" x14ac:dyDescent="0.3">
      <c r="A12658" s="9" t="s">
        <v>9667</v>
      </c>
      <c r="B12658" s="9" t="s">
        <v>3617</v>
      </c>
      <c r="C12658" s="10">
        <v>48264</v>
      </c>
      <c r="D12658" s="9">
        <v>1958063002</v>
      </c>
      <c r="E12658" s="9" t="e">
        <f>INDEX(#REF!:#REF!,MATCH($D12658,#REF!:#REF!,0),MATCH(#REF!,#REF!:#REF!,0))</f>
        <v>#REF!</v>
      </c>
      <c r="F12658" s="9" t="e">
        <f>INDEX(#REF!:#REF!,MATCH($D12658,#REF!:#REF!,0),MATCH(#REF!,#REF!:#REF!,0))</f>
        <v>#REF!</v>
      </c>
    </row>
    <row r="12659" spans="1:6" ht="16.5" x14ac:dyDescent="0.3">
      <c r="A12659" s="9" t="s">
        <v>9666</v>
      </c>
      <c r="B12659" s="9" t="s">
        <v>2326</v>
      </c>
      <c r="C12659" s="10">
        <v>48029</v>
      </c>
      <c r="D12659" s="9">
        <v>2314136845</v>
      </c>
      <c r="E12659" s="9" t="e">
        <f>INDEX(#REF!:#REF!,MATCH($D12659,#REF!:#REF!,0),MATCH(#REF!,#REF!:#REF!,0))</f>
        <v>#REF!</v>
      </c>
      <c r="F12659" s="9" t="e">
        <f>INDEX(#REF!:#REF!,MATCH($D12659,#REF!:#REF!,0),MATCH(#REF!,#REF!:#REF!,0))</f>
        <v>#REF!</v>
      </c>
    </row>
    <row r="12660" spans="1:6" ht="16.5" x14ac:dyDescent="0.3">
      <c r="A12660" s="9" t="s">
        <v>9665</v>
      </c>
      <c r="B12660" s="9" t="s">
        <v>2404</v>
      </c>
      <c r="C12660" s="10">
        <v>42836</v>
      </c>
      <c r="D12660" s="9">
        <v>3129526900</v>
      </c>
      <c r="E12660" s="9" t="e">
        <f>INDEX(#REF!:#REF!,MATCH($D12660,#REF!:#REF!,0),MATCH(#REF!,#REF!:#REF!,0))</f>
        <v>#REF!</v>
      </c>
      <c r="F12660" s="9" t="e">
        <f>INDEX(#REF!:#REF!,MATCH($D12660,#REF!:#REF!,0),MATCH(#REF!,#REF!:#REF!,0))</f>
        <v>#REF!</v>
      </c>
    </row>
    <row r="12661" spans="1:6" ht="16.5" x14ac:dyDescent="0.3">
      <c r="A12661" s="9" t="s">
        <v>9664</v>
      </c>
      <c r="B12661" s="9" t="s">
        <v>2548</v>
      </c>
      <c r="C12661" s="10">
        <v>49660</v>
      </c>
      <c r="D12661" s="9">
        <v>9008589443</v>
      </c>
      <c r="E12661" s="9" t="e">
        <f>INDEX(#REF!:#REF!,MATCH($D12661,#REF!:#REF!,0),MATCH(#REF!,#REF!:#REF!,0))</f>
        <v>#REF!</v>
      </c>
      <c r="F12661" s="9" t="e">
        <f>INDEX(#REF!:#REF!,MATCH($D12661,#REF!:#REF!,0),MATCH(#REF!,#REF!:#REF!,0))</f>
        <v>#REF!</v>
      </c>
    </row>
    <row r="12662" spans="1:6" ht="16.5" x14ac:dyDescent="0.3">
      <c r="A12662" s="9" t="s">
        <v>9663</v>
      </c>
      <c r="B12662" s="9" t="s">
        <v>2206</v>
      </c>
      <c r="C12662" s="10">
        <v>46436</v>
      </c>
      <c r="D12662" s="9">
        <v>6973806759</v>
      </c>
      <c r="E12662" s="9" t="e">
        <f>INDEX(#REF!:#REF!,MATCH($D12662,#REF!:#REF!,0),MATCH(#REF!,#REF!:#REF!,0))</f>
        <v>#REF!</v>
      </c>
      <c r="F12662" s="9" t="e">
        <f>INDEX(#REF!:#REF!,MATCH($D12662,#REF!:#REF!,0),MATCH(#REF!,#REF!:#REF!,0))</f>
        <v>#REF!</v>
      </c>
    </row>
    <row r="12663" spans="1:6" ht="16.5" x14ac:dyDescent="0.3">
      <c r="A12663" s="9" t="s">
        <v>9662</v>
      </c>
      <c r="B12663" s="9" t="s">
        <v>2317</v>
      </c>
      <c r="C12663" s="10">
        <v>45824</v>
      </c>
      <c r="D12663" s="9">
        <v>879297433</v>
      </c>
      <c r="E12663" s="9" t="e">
        <f>INDEX(#REF!:#REF!,MATCH($D12663,#REF!:#REF!,0),MATCH(#REF!,#REF!:#REF!,0))</f>
        <v>#REF!</v>
      </c>
      <c r="F12663" s="9" t="e">
        <f>INDEX(#REF!:#REF!,MATCH($D12663,#REF!:#REF!,0),MATCH(#REF!,#REF!:#REF!,0))</f>
        <v>#REF!</v>
      </c>
    </row>
    <row r="12664" spans="1:6" ht="16.5" x14ac:dyDescent="0.3">
      <c r="A12664" s="9" t="s">
        <v>9661</v>
      </c>
      <c r="B12664" s="9" t="s">
        <v>2326</v>
      </c>
      <c r="C12664" s="10">
        <v>54569</v>
      </c>
      <c r="D12664" s="9">
        <v>9624054975</v>
      </c>
      <c r="E12664" s="9" t="e">
        <f>INDEX(#REF!:#REF!,MATCH($D12664,#REF!:#REF!,0),MATCH(#REF!,#REF!:#REF!,0))</f>
        <v>#REF!</v>
      </c>
      <c r="F12664" s="9" t="e">
        <f>INDEX(#REF!:#REF!,MATCH($D12664,#REF!:#REF!,0),MATCH(#REF!,#REF!:#REF!,0))</f>
        <v>#REF!</v>
      </c>
    </row>
    <row r="12665" spans="1:6" ht="16.5" x14ac:dyDescent="0.3">
      <c r="A12665" s="9" t="s">
        <v>9660</v>
      </c>
      <c r="B12665" s="9" t="s">
        <v>2443</v>
      </c>
      <c r="C12665" s="10">
        <v>31490</v>
      </c>
      <c r="D12665" s="9">
        <v>4085082426</v>
      </c>
      <c r="E12665" s="9" t="e">
        <f>INDEX(#REF!:#REF!,MATCH($D12665,#REF!:#REF!,0),MATCH(#REF!,#REF!:#REF!,0))</f>
        <v>#REF!</v>
      </c>
      <c r="F12665" s="9" t="e">
        <f>INDEX(#REF!:#REF!,MATCH($D12665,#REF!:#REF!,0),MATCH(#REF!,#REF!:#REF!,0))</f>
        <v>#REF!</v>
      </c>
    </row>
    <row r="12666" spans="1:6" ht="16.5" x14ac:dyDescent="0.3">
      <c r="A12666" s="9" t="s">
        <v>9659</v>
      </c>
      <c r="B12666" s="9" t="s">
        <v>2500</v>
      </c>
      <c r="C12666" s="10">
        <v>58452</v>
      </c>
      <c r="D12666" s="9">
        <v>5603002824</v>
      </c>
      <c r="E12666" s="9" t="e">
        <f>INDEX(#REF!:#REF!,MATCH($D12666,#REF!:#REF!,0),MATCH(#REF!,#REF!:#REF!,0))</f>
        <v>#REF!</v>
      </c>
      <c r="F12666" s="9" t="e">
        <f>INDEX(#REF!:#REF!,MATCH($D12666,#REF!:#REF!,0),MATCH(#REF!,#REF!:#REF!,0))</f>
        <v>#REF!</v>
      </c>
    </row>
    <row r="12667" spans="1:6" ht="16.5" x14ac:dyDescent="0.3">
      <c r="A12667" s="9" t="s">
        <v>9658</v>
      </c>
      <c r="B12667" s="9" t="s">
        <v>2007</v>
      </c>
      <c r="C12667" s="10">
        <v>38958</v>
      </c>
      <c r="D12667" s="9">
        <v>273083503</v>
      </c>
      <c r="E12667" s="9" t="e">
        <f>INDEX(#REF!:#REF!,MATCH($D12667,#REF!:#REF!,0),MATCH(#REF!,#REF!:#REF!,0))</f>
        <v>#REF!</v>
      </c>
      <c r="F12667" s="9" t="e">
        <f>INDEX(#REF!:#REF!,MATCH($D12667,#REF!:#REF!,0),MATCH(#REF!,#REF!:#REF!,0))</f>
        <v>#REF!</v>
      </c>
    </row>
    <row r="12668" spans="1:6" ht="16.5" x14ac:dyDescent="0.3">
      <c r="A12668" s="9" t="s">
        <v>9657</v>
      </c>
      <c r="B12668" s="9" t="s">
        <v>3357</v>
      </c>
      <c r="C12668" s="10">
        <v>58434</v>
      </c>
      <c r="D12668" s="9">
        <v>2237103631</v>
      </c>
      <c r="E12668" s="9" t="e">
        <f>INDEX(#REF!:#REF!,MATCH($D12668,#REF!:#REF!,0),MATCH(#REF!,#REF!:#REF!,0))</f>
        <v>#REF!</v>
      </c>
      <c r="F12668" s="9" t="e">
        <f>INDEX(#REF!:#REF!,MATCH($D12668,#REF!:#REF!,0),MATCH(#REF!,#REF!:#REF!,0))</f>
        <v>#REF!</v>
      </c>
    </row>
    <row r="12669" spans="1:6" ht="16.5" x14ac:dyDescent="0.3">
      <c r="A12669" s="9" t="s">
        <v>9656</v>
      </c>
      <c r="B12669" s="9" t="s">
        <v>3144</v>
      </c>
      <c r="C12669" s="10">
        <v>44668</v>
      </c>
      <c r="D12669" s="9">
        <v>9312128221</v>
      </c>
      <c r="E12669" s="9" t="e">
        <f>INDEX(#REF!:#REF!,MATCH($D12669,#REF!:#REF!,0),MATCH(#REF!,#REF!:#REF!,0))</f>
        <v>#REF!</v>
      </c>
      <c r="F12669" s="9" t="e">
        <f>INDEX(#REF!:#REF!,MATCH($D12669,#REF!:#REF!,0),MATCH(#REF!,#REF!:#REF!,0))</f>
        <v>#REF!</v>
      </c>
    </row>
    <row r="12670" spans="1:6" ht="16.5" x14ac:dyDescent="0.3">
      <c r="A12670" s="9" t="s">
        <v>9655</v>
      </c>
      <c r="B12670" s="9" t="s">
        <v>2704</v>
      </c>
      <c r="C12670" s="10">
        <v>43712</v>
      </c>
      <c r="D12670" s="9">
        <v>6148235056</v>
      </c>
      <c r="E12670" s="9" t="e">
        <f>INDEX(#REF!:#REF!,MATCH($D12670,#REF!:#REF!,0),MATCH(#REF!,#REF!:#REF!,0))</f>
        <v>#REF!</v>
      </c>
      <c r="F12670" s="9" t="e">
        <f>INDEX(#REF!:#REF!,MATCH($D12670,#REF!:#REF!,0),MATCH(#REF!,#REF!:#REF!,0))</f>
        <v>#REF!</v>
      </c>
    </row>
    <row r="12671" spans="1:6" ht="16.5" x14ac:dyDescent="0.3">
      <c r="A12671" s="9" t="s">
        <v>9654</v>
      </c>
      <c r="B12671" s="9" t="s">
        <v>2056</v>
      </c>
      <c r="C12671" s="10">
        <v>35343</v>
      </c>
      <c r="D12671" s="9">
        <v>7573774818</v>
      </c>
      <c r="E12671" s="9" t="e">
        <f>INDEX(#REF!:#REF!,MATCH($D12671,#REF!:#REF!,0),MATCH(#REF!,#REF!:#REF!,0))</f>
        <v>#REF!</v>
      </c>
      <c r="F12671" s="9" t="e">
        <f>INDEX(#REF!:#REF!,MATCH($D12671,#REF!:#REF!,0),MATCH(#REF!,#REF!:#REF!,0))</f>
        <v>#REF!</v>
      </c>
    </row>
    <row r="12672" spans="1:6" ht="16.5" x14ac:dyDescent="0.3">
      <c r="A12672" s="9" t="s">
        <v>9653</v>
      </c>
      <c r="B12672" s="9" t="s">
        <v>1971</v>
      </c>
      <c r="C12672" s="10">
        <v>49040</v>
      </c>
      <c r="D12672" s="9">
        <v>6713405010</v>
      </c>
      <c r="E12672" s="9" t="e">
        <f>INDEX(#REF!:#REF!,MATCH($D12672,#REF!:#REF!,0),MATCH(#REF!,#REF!:#REF!,0))</f>
        <v>#REF!</v>
      </c>
      <c r="F12672" s="9" t="e">
        <f>INDEX(#REF!:#REF!,MATCH($D12672,#REF!:#REF!,0),MATCH(#REF!,#REF!:#REF!,0))</f>
        <v>#REF!</v>
      </c>
    </row>
    <row r="12673" spans="1:6" ht="16.5" x14ac:dyDescent="0.3">
      <c r="A12673" s="9" t="s">
        <v>9652</v>
      </c>
      <c r="B12673" s="9" t="s">
        <v>1983</v>
      </c>
      <c r="C12673" s="10">
        <v>34211</v>
      </c>
      <c r="D12673" s="9">
        <v>1664426442</v>
      </c>
      <c r="E12673" s="9" t="e">
        <f>INDEX(#REF!:#REF!,MATCH($D12673,#REF!:#REF!,0),MATCH(#REF!,#REF!:#REF!,0))</f>
        <v>#REF!</v>
      </c>
      <c r="F12673" s="9" t="e">
        <f>INDEX(#REF!:#REF!,MATCH($D12673,#REF!:#REF!,0),MATCH(#REF!,#REF!:#REF!,0))</f>
        <v>#REF!</v>
      </c>
    </row>
    <row r="12674" spans="1:6" ht="16.5" x14ac:dyDescent="0.3">
      <c r="A12674" s="9" t="s">
        <v>9651</v>
      </c>
      <c r="B12674" s="9" t="s">
        <v>2359</v>
      </c>
      <c r="C12674" s="10">
        <v>55974</v>
      </c>
      <c r="D12674" s="9">
        <v>8065075959</v>
      </c>
      <c r="E12674" s="9" t="e">
        <f>INDEX(#REF!:#REF!,MATCH($D12674,#REF!:#REF!,0),MATCH(#REF!,#REF!:#REF!,0))</f>
        <v>#REF!</v>
      </c>
      <c r="F12674" s="9" t="e">
        <f>INDEX(#REF!:#REF!,MATCH($D12674,#REF!:#REF!,0),MATCH(#REF!,#REF!:#REF!,0))</f>
        <v>#REF!</v>
      </c>
    </row>
    <row r="12675" spans="1:6" ht="16.5" x14ac:dyDescent="0.3">
      <c r="A12675" s="9" t="s">
        <v>9650</v>
      </c>
      <c r="B12675" s="9" t="s">
        <v>1987</v>
      </c>
      <c r="C12675" s="10">
        <v>11542</v>
      </c>
      <c r="D12675" s="9">
        <v>3661649302</v>
      </c>
      <c r="E12675" s="9" t="e">
        <f>INDEX(#REF!:#REF!,MATCH($D12675,#REF!:#REF!,0),MATCH(#REF!,#REF!:#REF!,0))</f>
        <v>#REF!</v>
      </c>
      <c r="F12675" s="9" t="e">
        <f>INDEX(#REF!:#REF!,MATCH($D12675,#REF!:#REF!,0),MATCH(#REF!,#REF!:#REF!,0))</f>
        <v>#REF!</v>
      </c>
    </row>
    <row r="12676" spans="1:6" ht="16.5" x14ac:dyDescent="0.3">
      <c r="A12676" s="9" t="s">
        <v>9649</v>
      </c>
      <c r="B12676" s="9" t="s">
        <v>2032</v>
      </c>
      <c r="C12676" s="10">
        <v>31219</v>
      </c>
      <c r="D12676" s="9">
        <v>5903124704</v>
      </c>
      <c r="E12676" s="9" t="e">
        <f>INDEX(#REF!:#REF!,MATCH($D12676,#REF!:#REF!,0),MATCH(#REF!,#REF!:#REF!,0))</f>
        <v>#REF!</v>
      </c>
      <c r="F12676" s="9" t="e">
        <f>INDEX(#REF!:#REF!,MATCH($D12676,#REF!:#REF!,0),MATCH(#REF!,#REF!:#REF!,0))</f>
        <v>#REF!</v>
      </c>
    </row>
    <row r="12677" spans="1:6" ht="16.5" x14ac:dyDescent="0.3">
      <c r="A12677" s="9" t="s">
        <v>9648</v>
      </c>
      <c r="B12677" s="9" t="s">
        <v>2256</v>
      </c>
      <c r="C12677" s="10">
        <v>58566</v>
      </c>
      <c r="D12677" s="9">
        <v>6253520369</v>
      </c>
      <c r="E12677" s="9" t="e">
        <f>INDEX(#REF!:#REF!,MATCH($D12677,#REF!:#REF!,0),MATCH(#REF!,#REF!:#REF!,0))</f>
        <v>#REF!</v>
      </c>
      <c r="F12677" s="9" t="e">
        <f>INDEX(#REF!:#REF!,MATCH($D12677,#REF!:#REF!,0),MATCH(#REF!,#REF!:#REF!,0))</f>
        <v>#REF!</v>
      </c>
    </row>
    <row r="12678" spans="1:6" ht="16.5" x14ac:dyDescent="0.3">
      <c r="A12678" s="9" t="s">
        <v>9647</v>
      </c>
      <c r="B12678" s="9" t="s">
        <v>2071</v>
      </c>
      <c r="C12678" s="10">
        <v>42214</v>
      </c>
      <c r="D12678" s="9">
        <v>5358183647</v>
      </c>
      <c r="E12678" s="9" t="e">
        <f>INDEX(#REF!:#REF!,MATCH($D12678,#REF!:#REF!,0),MATCH(#REF!,#REF!:#REF!,0))</f>
        <v>#REF!</v>
      </c>
      <c r="F12678" s="9" t="e">
        <f>INDEX(#REF!:#REF!,MATCH($D12678,#REF!:#REF!,0),MATCH(#REF!,#REF!:#REF!,0))</f>
        <v>#REF!</v>
      </c>
    </row>
    <row r="12679" spans="1:6" ht="16.5" x14ac:dyDescent="0.3">
      <c r="A12679" s="9" t="s">
        <v>9646</v>
      </c>
      <c r="B12679" s="9" t="s">
        <v>2198</v>
      </c>
      <c r="C12679" s="10">
        <v>19009</v>
      </c>
      <c r="D12679" s="9">
        <v>6380488901</v>
      </c>
      <c r="E12679" s="9" t="e">
        <f>INDEX(#REF!:#REF!,MATCH($D12679,#REF!:#REF!,0),MATCH(#REF!,#REF!:#REF!,0))</f>
        <v>#REF!</v>
      </c>
      <c r="F12679" s="9" t="e">
        <f>INDEX(#REF!:#REF!,MATCH($D12679,#REF!:#REF!,0),MATCH(#REF!,#REF!:#REF!,0))</f>
        <v>#REF!</v>
      </c>
    </row>
    <row r="12680" spans="1:6" ht="16.5" x14ac:dyDescent="0.3">
      <c r="A12680" s="9" t="s">
        <v>9645</v>
      </c>
      <c r="B12680" s="9" t="s">
        <v>2671</v>
      </c>
      <c r="C12680" s="10">
        <v>43804</v>
      </c>
      <c r="D12680" s="9">
        <v>3303111790</v>
      </c>
      <c r="E12680" s="9" t="e">
        <f>INDEX(#REF!:#REF!,MATCH($D12680,#REF!:#REF!,0),MATCH(#REF!,#REF!:#REF!,0))</f>
        <v>#REF!</v>
      </c>
      <c r="F12680" s="9" t="e">
        <f>INDEX(#REF!:#REF!,MATCH($D12680,#REF!:#REF!,0),MATCH(#REF!,#REF!:#REF!,0))</f>
        <v>#REF!</v>
      </c>
    </row>
    <row r="12681" spans="1:6" ht="16.5" x14ac:dyDescent="0.3">
      <c r="A12681" s="9" t="s">
        <v>9644</v>
      </c>
      <c r="B12681" s="9" t="s">
        <v>2647</v>
      </c>
      <c r="C12681" s="10">
        <v>49004</v>
      </c>
      <c r="D12681" s="9">
        <v>3227873028</v>
      </c>
      <c r="E12681" s="9" t="e">
        <f>INDEX(#REF!:#REF!,MATCH($D12681,#REF!:#REF!,0),MATCH(#REF!,#REF!:#REF!,0))</f>
        <v>#REF!</v>
      </c>
      <c r="F12681" s="9" t="e">
        <f>INDEX(#REF!:#REF!,MATCH($D12681,#REF!:#REF!,0),MATCH(#REF!,#REF!:#REF!,0))</f>
        <v>#REF!</v>
      </c>
    </row>
    <row r="12682" spans="1:6" ht="16.5" x14ac:dyDescent="0.3">
      <c r="A12682" s="9" t="s">
        <v>9643</v>
      </c>
      <c r="B12682" s="9" t="s">
        <v>1995</v>
      </c>
      <c r="C12682" s="10">
        <v>48547</v>
      </c>
      <c r="D12682" s="9">
        <v>9958099322</v>
      </c>
      <c r="E12682" s="9" t="e">
        <f>INDEX(#REF!:#REF!,MATCH($D12682,#REF!:#REF!,0),MATCH(#REF!,#REF!:#REF!,0))</f>
        <v>#REF!</v>
      </c>
      <c r="F12682" s="9" t="e">
        <f>INDEX(#REF!:#REF!,MATCH($D12682,#REF!:#REF!,0),MATCH(#REF!,#REF!:#REF!,0))</f>
        <v>#REF!</v>
      </c>
    </row>
    <row r="12683" spans="1:6" ht="16.5" x14ac:dyDescent="0.3">
      <c r="A12683" s="9" t="s">
        <v>9642</v>
      </c>
      <c r="B12683" s="9" t="s">
        <v>2600</v>
      </c>
      <c r="C12683" s="10">
        <v>35810</v>
      </c>
      <c r="D12683" s="9">
        <v>3569619966</v>
      </c>
      <c r="E12683" s="9" t="e">
        <f>INDEX(#REF!:#REF!,MATCH($D12683,#REF!:#REF!,0),MATCH(#REF!,#REF!:#REF!,0))</f>
        <v>#REF!</v>
      </c>
      <c r="F12683" s="9" t="e">
        <f>INDEX(#REF!:#REF!,MATCH($D12683,#REF!:#REF!,0),MATCH(#REF!,#REF!:#REF!,0))</f>
        <v>#REF!</v>
      </c>
    </row>
    <row r="12684" spans="1:6" ht="16.5" x14ac:dyDescent="0.3">
      <c r="A12684" s="9" t="s">
        <v>9641</v>
      </c>
      <c r="B12684" s="9" t="s">
        <v>2404</v>
      </c>
      <c r="C12684" s="10">
        <v>42779</v>
      </c>
      <c r="D12684" s="9">
        <v>3554200719</v>
      </c>
      <c r="E12684" s="9" t="e">
        <f>INDEX(#REF!:#REF!,MATCH($D12684,#REF!:#REF!,0),MATCH(#REF!,#REF!:#REF!,0))</f>
        <v>#REF!</v>
      </c>
      <c r="F12684" s="9" t="e">
        <f>INDEX(#REF!:#REF!,MATCH($D12684,#REF!:#REF!,0),MATCH(#REF!,#REF!:#REF!,0))</f>
        <v>#REF!</v>
      </c>
    </row>
    <row r="12685" spans="1:6" ht="16.5" x14ac:dyDescent="0.3">
      <c r="A12685" s="9" t="s">
        <v>9640</v>
      </c>
      <c r="B12685" s="9" t="s">
        <v>2123</v>
      </c>
      <c r="C12685" s="10">
        <v>57372</v>
      </c>
      <c r="D12685" s="9">
        <v>6836716731</v>
      </c>
      <c r="E12685" s="9" t="e">
        <f>INDEX(#REF!:#REF!,MATCH($D12685,#REF!:#REF!,0),MATCH(#REF!,#REF!:#REF!,0))</f>
        <v>#REF!</v>
      </c>
      <c r="F12685" s="9" t="e">
        <f>INDEX(#REF!:#REF!,MATCH($D12685,#REF!:#REF!,0),MATCH(#REF!,#REF!:#REF!,0))</f>
        <v>#REF!</v>
      </c>
    </row>
    <row r="12686" spans="1:6" ht="16.5" x14ac:dyDescent="0.3">
      <c r="A12686" s="9" t="s">
        <v>9639</v>
      </c>
      <c r="B12686" s="9" t="s">
        <v>2132</v>
      </c>
      <c r="C12686" s="10">
        <v>10031</v>
      </c>
      <c r="D12686" s="9">
        <v>8533410514</v>
      </c>
      <c r="E12686" s="9" t="e">
        <f>INDEX(#REF!:#REF!,MATCH($D12686,#REF!:#REF!,0),MATCH(#REF!,#REF!:#REF!,0))</f>
        <v>#REF!</v>
      </c>
      <c r="F12686" s="9" t="e">
        <f>INDEX(#REF!:#REF!,MATCH($D12686,#REF!:#REF!,0),MATCH(#REF!,#REF!:#REF!,0))</f>
        <v>#REF!</v>
      </c>
    </row>
    <row r="12687" spans="1:6" ht="16.5" x14ac:dyDescent="0.3">
      <c r="A12687" s="9" t="s">
        <v>9638</v>
      </c>
      <c r="B12687" s="9" t="s">
        <v>2519</v>
      </c>
      <c r="C12687" s="10">
        <v>50440</v>
      </c>
      <c r="D12687" s="9">
        <v>819852252</v>
      </c>
      <c r="E12687" s="9" t="e">
        <f>INDEX(#REF!:#REF!,MATCH($D12687,#REF!:#REF!,0),MATCH(#REF!,#REF!:#REF!,0))</f>
        <v>#REF!</v>
      </c>
      <c r="F12687" s="9" t="e">
        <f>INDEX(#REF!:#REF!,MATCH($D12687,#REF!:#REF!,0),MATCH(#REF!,#REF!:#REF!,0))</f>
        <v>#REF!</v>
      </c>
    </row>
    <row r="12688" spans="1:6" ht="16.5" x14ac:dyDescent="0.3">
      <c r="A12688" s="9" t="s">
        <v>9637</v>
      </c>
      <c r="B12688" s="9" t="s">
        <v>2713</v>
      </c>
      <c r="C12688" s="10">
        <v>28026</v>
      </c>
      <c r="D12688" s="9">
        <v>3843300291</v>
      </c>
      <c r="E12688" s="9" t="e">
        <f>INDEX(#REF!:#REF!,MATCH($D12688,#REF!:#REF!,0),MATCH(#REF!,#REF!:#REF!,0))</f>
        <v>#REF!</v>
      </c>
      <c r="F12688" s="9" t="e">
        <f>INDEX(#REF!:#REF!,MATCH($D12688,#REF!:#REF!,0),MATCH(#REF!,#REF!:#REF!,0))</f>
        <v>#REF!</v>
      </c>
    </row>
    <row r="12689" spans="1:6" ht="16.5" x14ac:dyDescent="0.3">
      <c r="A12689" s="9" t="s">
        <v>9636</v>
      </c>
      <c r="B12689" s="9" t="s">
        <v>2302</v>
      </c>
      <c r="C12689" s="10">
        <v>39526</v>
      </c>
      <c r="D12689" s="9">
        <v>6801140183</v>
      </c>
      <c r="E12689" s="9" t="e">
        <f>INDEX(#REF!:#REF!,MATCH($D12689,#REF!:#REF!,0),MATCH(#REF!,#REF!:#REF!,0))</f>
        <v>#REF!</v>
      </c>
      <c r="F12689" s="9" t="e">
        <f>INDEX(#REF!:#REF!,MATCH($D12689,#REF!:#REF!,0),MATCH(#REF!,#REF!:#REF!,0))</f>
        <v>#REF!</v>
      </c>
    </row>
    <row r="12690" spans="1:6" ht="16.5" x14ac:dyDescent="0.3">
      <c r="A12690" s="9" t="s">
        <v>9635</v>
      </c>
      <c r="B12690" s="9" t="s">
        <v>1971</v>
      </c>
      <c r="C12690" s="10">
        <v>29785</v>
      </c>
      <c r="D12690" s="9">
        <v>3086393343</v>
      </c>
      <c r="E12690" s="9" t="e">
        <f>INDEX(#REF!:#REF!,MATCH($D12690,#REF!:#REF!,0),MATCH(#REF!,#REF!:#REF!,0))</f>
        <v>#REF!</v>
      </c>
      <c r="F12690" s="9" t="e">
        <f>INDEX(#REF!:#REF!,MATCH($D12690,#REF!:#REF!,0),MATCH(#REF!,#REF!:#REF!,0))</f>
        <v>#REF!</v>
      </c>
    </row>
    <row r="12691" spans="1:6" ht="16.5" x14ac:dyDescent="0.3">
      <c r="A12691" s="9" t="s">
        <v>9634</v>
      </c>
      <c r="B12691" s="9" t="s">
        <v>2326</v>
      </c>
      <c r="C12691" s="10">
        <v>39965</v>
      </c>
      <c r="D12691" s="9">
        <v>6789106936</v>
      </c>
      <c r="E12691" s="9" t="e">
        <f>INDEX(#REF!:#REF!,MATCH($D12691,#REF!:#REF!,0),MATCH(#REF!,#REF!:#REF!,0))</f>
        <v>#REF!</v>
      </c>
      <c r="F12691" s="9" t="e">
        <f>INDEX(#REF!:#REF!,MATCH($D12691,#REF!:#REF!,0),MATCH(#REF!,#REF!:#REF!,0))</f>
        <v>#REF!</v>
      </c>
    </row>
    <row r="12692" spans="1:6" ht="16.5" x14ac:dyDescent="0.3">
      <c r="A12692" s="9" t="s">
        <v>9633</v>
      </c>
      <c r="B12692" s="9" t="s">
        <v>2747</v>
      </c>
      <c r="C12692" s="10">
        <v>41409</v>
      </c>
      <c r="D12692" s="9">
        <v>325547246</v>
      </c>
      <c r="E12692" s="9" t="e">
        <f>INDEX(#REF!:#REF!,MATCH($D12692,#REF!:#REF!,0),MATCH(#REF!,#REF!:#REF!,0))</f>
        <v>#REF!</v>
      </c>
      <c r="F12692" s="9" t="e">
        <f>INDEX(#REF!:#REF!,MATCH($D12692,#REF!:#REF!,0),MATCH(#REF!,#REF!:#REF!,0))</f>
        <v>#REF!</v>
      </c>
    </row>
    <row r="12693" spans="1:6" ht="16.5" x14ac:dyDescent="0.3">
      <c r="A12693" s="9" t="s">
        <v>9632</v>
      </c>
      <c r="B12693" s="9" t="s">
        <v>3642</v>
      </c>
      <c r="C12693" s="10">
        <v>15166</v>
      </c>
      <c r="D12693" s="9">
        <v>3041948354</v>
      </c>
      <c r="E12693" s="9" t="e">
        <f>INDEX(#REF!:#REF!,MATCH($D12693,#REF!:#REF!,0),MATCH(#REF!,#REF!:#REF!,0))</f>
        <v>#REF!</v>
      </c>
      <c r="F12693" s="9" t="e">
        <f>INDEX(#REF!:#REF!,MATCH($D12693,#REF!:#REF!,0),MATCH(#REF!,#REF!:#REF!,0))</f>
        <v>#REF!</v>
      </c>
    </row>
    <row r="12694" spans="1:6" ht="16.5" x14ac:dyDescent="0.3">
      <c r="A12694" s="9" t="s">
        <v>9631</v>
      </c>
      <c r="B12694" s="9" t="s">
        <v>2169</v>
      </c>
      <c r="C12694" s="10">
        <v>56174</v>
      </c>
      <c r="D12694" s="9">
        <v>17898579</v>
      </c>
      <c r="E12694" s="9" t="e">
        <f>INDEX(#REF!:#REF!,MATCH($D12694,#REF!:#REF!,0),MATCH(#REF!,#REF!:#REF!,0))</f>
        <v>#REF!</v>
      </c>
      <c r="F12694" s="9" t="e">
        <f>INDEX(#REF!:#REF!,MATCH($D12694,#REF!:#REF!,0),MATCH(#REF!,#REF!:#REF!,0))</f>
        <v>#REF!</v>
      </c>
    </row>
    <row r="12695" spans="1:6" ht="16.5" x14ac:dyDescent="0.3">
      <c r="A12695" s="9" t="s">
        <v>9630</v>
      </c>
      <c r="B12695" s="9" t="s">
        <v>3430</v>
      </c>
      <c r="C12695" s="10">
        <v>31821</v>
      </c>
      <c r="D12695" s="9">
        <v>4499766028</v>
      </c>
      <c r="E12695" s="9" t="e">
        <f>INDEX(#REF!:#REF!,MATCH($D12695,#REF!:#REF!,0),MATCH(#REF!,#REF!:#REF!,0))</f>
        <v>#REF!</v>
      </c>
      <c r="F12695" s="9" t="e">
        <f>INDEX(#REF!:#REF!,MATCH($D12695,#REF!:#REF!,0),MATCH(#REF!,#REF!:#REF!,0))</f>
        <v>#REF!</v>
      </c>
    </row>
    <row r="12696" spans="1:6" ht="16.5" x14ac:dyDescent="0.3">
      <c r="A12696" s="9" t="s">
        <v>9629</v>
      </c>
      <c r="B12696" s="9" t="s">
        <v>4046</v>
      </c>
      <c r="C12696" s="10">
        <v>48036</v>
      </c>
      <c r="D12696" s="9">
        <v>513904581</v>
      </c>
      <c r="E12696" s="9" t="e">
        <f>INDEX(#REF!:#REF!,MATCH($D12696,#REF!:#REF!,0),MATCH(#REF!,#REF!:#REF!,0))</f>
        <v>#REF!</v>
      </c>
      <c r="F12696" s="9" t="e">
        <f>INDEX(#REF!:#REF!,MATCH($D12696,#REF!:#REF!,0),MATCH(#REF!,#REF!:#REF!,0))</f>
        <v>#REF!</v>
      </c>
    </row>
    <row r="12697" spans="1:6" ht="16.5" x14ac:dyDescent="0.3">
      <c r="A12697" s="9" t="s">
        <v>9628</v>
      </c>
      <c r="B12697" s="9" t="s">
        <v>2204</v>
      </c>
      <c r="C12697" s="10">
        <v>51131</v>
      </c>
      <c r="D12697" s="9">
        <v>7462528568</v>
      </c>
      <c r="E12697" s="9" t="e">
        <f>INDEX(#REF!:#REF!,MATCH($D12697,#REF!:#REF!,0),MATCH(#REF!,#REF!:#REF!,0))</f>
        <v>#REF!</v>
      </c>
      <c r="F12697" s="9" t="e">
        <f>INDEX(#REF!:#REF!,MATCH($D12697,#REF!:#REF!,0),MATCH(#REF!,#REF!:#REF!,0))</f>
        <v>#REF!</v>
      </c>
    </row>
    <row r="12698" spans="1:6" ht="16.5" x14ac:dyDescent="0.3">
      <c r="A12698" s="9" t="s">
        <v>9627</v>
      </c>
      <c r="B12698" s="9" t="s">
        <v>2123</v>
      </c>
      <c r="C12698" s="10">
        <v>32201</v>
      </c>
      <c r="D12698" s="9">
        <v>2599557828</v>
      </c>
      <c r="E12698" s="9" t="e">
        <f>INDEX(#REF!:#REF!,MATCH($D12698,#REF!:#REF!,0),MATCH(#REF!,#REF!:#REF!,0))</f>
        <v>#REF!</v>
      </c>
      <c r="F12698" s="9" t="e">
        <f>INDEX(#REF!:#REF!,MATCH($D12698,#REF!:#REF!,0),MATCH(#REF!,#REF!:#REF!,0))</f>
        <v>#REF!</v>
      </c>
    </row>
    <row r="12699" spans="1:6" ht="16.5" x14ac:dyDescent="0.3">
      <c r="A12699" s="9" t="s">
        <v>9626</v>
      </c>
      <c r="B12699" s="9" t="s">
        <v>1967</v>
      </c>
      <c r="C12699" s="10">
        <v>29831</v>
      </c>
      <c r="D12699" s="9">
        <v>689661541</v>
      </c>
      <c r="E12699" s="9" t="e">
        <f>INDEX(#REF!:#REF!,MATCH($D12699,#REF!:#REF!,0),MATCH(#REF!,#REF!:#REF!,0))</f>
        <v>#REF!</v>
      </c>
      <c r="F12699" s="9" t="e">
        <f>INDEX(#REF!:#REF!,MATCH($D12699,#REF!:#REF!,0),MATCH(#REF!,#REF!:#REF!,0))</f>
        <v>#REF!</v>
      </c>
    </row>
    <row r="12700" spans="1:6" ht="16.5" x14ac:dyDescent="0.3">
      <c r="A12700" s="9" t="s">
        <v>9625</v>
      </c>
      <c r="B12700" s="9" t="s">
        <v>2947</v>
      </c>
      <c r="C12700" s="10">
        <v>21325</v>
      </c>
      <c r="D12700" s="9">
        <v>509393462</v>
      </c>
      <c r="E12700" s="9" t="e">
        <f>INDEX(#REF!:#REF!,MATCH($D12700,#REF!:#REF!,0),MATCH(#REF!,#REF!:#REF!,0))</f>
        <v>#REF!</v>
      </c>
      <c r="F12700" s="9" t="e">
        <f>INDEX(#REF!:#REF!,MATCH($D12700,#REF!:#REF!,0),MATCH(#REF!,#REF!:#REF!,0))</f>
        <v>#REF!</v>
      </c>
    </row>
    <row r="12701" spans="1:6" ht="16.5" x14ac:dyDescent="0.3">
      <c r="A12701" s="9" t="s">
        <v>9624</v>
      </c>
      <c r="B12701" s="9" t="s">
        <v>2050</v>
      </c>
      <c r="C12701" s="10">
        <v>52446</v>
      </c>
      <c r="D12701" s="9">
        <v>960994726</v>
      </c>
      <c r="E12701" s="9" t="e">
        <f>INDEX(#REF!:#REF!,MATCH($D12701,#REF!:#REF!,0),MATCH(#REF!,#REF!:#REF!,0))</f>
        <v>#REF!</v>
      </c>
      <c r="F12701" s="9" t="e">
        <f>INDEX(#REF!:#REF!,MATCH($D12701,#REF!:#REF!,0),MATCH(#REF!,#REF!:#REF!,0))</f>
        <v>#REF!</v>
      </c>
    </row>
    <row r="12702" spans="1:6" ht="16.5" x14ac:dyDescent="0.3">
      <c r="A12702" s="9" t="s">
        <v>9623</v>
      </c>
      <c r="B12702" s="9" t="s">
        <v>2406</v>
      </c>
      <c r="C12702" s="10">
        <v>44606</v>
      </c>
      <c r="D12702" s="9">
        <v>549857826</v>
      </c>
      <c r="E12702" s="9" t="e">
        <f>INDEX(#REF!:#REF!,MATCH($D12702,#REF!:#REF!,0),MATCH(#REF!,#REF!:#REF!,0))</f>
        <v>#REF!</v>
      </c>
      <c r="F12702" s="9" t="e">
        <f>INDEX(#REF!:#REF!,MATCH($D12702,#REF!:#REF!,0),MATCH(#REF!,#REF!:#REF!,0))</f>
        <v>#REF!</v>
      </c>
    </row>
    <row r="12703" spans="1:6" ht="16.5" x14ac:dyDescent="0.3">
      <c r="A12703" s="9" t="s">
        <v>9622</v>
      </c>
      <c r="B12703" s="9" t="s">
        <v>2208</v>
      </c>
      <c r="C12703" s="10">
        <v>41838</v>
      </c>
      <c r="D12703" s="9">
        <v>1062607929</v>
      </c>
      <c r="E12703" s="9" t="e">
        <f>INDEX(#REF!:#REF!,MATCH($D12703,#REF!:#REF!,0),MATCH(#REF!,#REF!:#REF!,0))</f>
        <v>#REF!</v>
      </c>
      <c r="F12703" s="9" t="e">
        <f>INDEX(#REF!:#REF!,MATCH($D12703,#REF!:#REF!,0),MATCH(#REF!,#REF!:#REF!,0))</f>
        <v>#REF!</v>
      </c>
    </row>
    <row r="12704" spans="1:6" ht="16.5" x14ac:dyDescent="0.3">
      <c r="A12704" s="9" t="s">
        <v>9621</v>
      </c>
      <c r="B12704" s="9" t="s">
        <v>2236</v>
      </c>
      <c r="C12704" s="10">
        <v>13533</v>
      </c>
      <c r="D12704" s="9">
        <v>4192443678</v>
      </c>
      <c r="E12704" s="9" t="e">
        <f>INDEX(#REF!:#REF!,MATCH($D12704,#REF!:#REF!,0),MATCH(#REF!,#REF!:#REF!,0))</f>
        <v>#REF!</v>
      </c>
      <c r="F12704" s="9" t="e">
        <f>INDEX(#REF!:#REF!,MATCH($D12704,#REF!:#REF!,0),MATCH(#REF!,#REF!:#REF!,0))</f>
        <v>#REF!</v>
      </c>
    </row>
    <row r="12705" spans="1:6" ht="16.5" x14ac:dyDescent="0.3">
      <c r="A12705" s="9" t="s">
        <v>9620</v>
      </c>
      <c r="B12705" s="9" t="s">
        <v>1971</v>
      </c>
      <c r="C12705" s="10">
        <v>22897</v>
      </c>
      <c r="D12705" s="9">
        <v>161397387</v>
      </c>
      <c r="E12705" s="9" t="e">
        <f>INDEX(#REF!:#REF!,MATCH($D12705,#REF!:#REF!,0),MATCH(#REF!,#REF!:#REF!,0))</f>
        <v>#REF!</v>
      </c>
      <c r="F12705" s="9" t="e">
        <f>INDEX(#REF!:#REF!,MATCH($D12705,#REF!:#REF!,0),MATCH(#REF!,#REF!:#REF!,0))</f>
        <v>#REF!</v>
      </c>
    </row>
    <row r="12706" spans="1:6" ht="16.5" x14ac:dyDescent="0.3">
      <c r="A12706" s="9" t="s">
        <v>9619</v>
      </c>
      <c r="B12706" s="9" t="s">
        <v>2835</v>
      </c>
      <c r="C12706" s="10">
        <v>26264</v>
      </c>
      <c r="D12706" s="9">
        <v>2561690342</v>
      </c>
      <c r="E12706" s="9" t="e">
        <f>INDEX(#REF!:#REF!,MATCH($D12706,#REF!:#REF!,0),MATCH(#REF!,#REF!:#REF!,0))</f>
        <v>#REF!</v>
      </c>
      <c r="F12706" s="9" t="e">
        <f>INDEX(#REF!:#REF!,MATCH($D12706,#REF!:#REF!,0),MATCH(#REF!,#REF!:#REF!,0))</f>
        <v>#REF!</v>
      </c>
    </row>
    <row r="12707" spans="1:6" ht="16.5" x14ac:dyDescent="0.3">
      <c r="A12707" s="9" t="s">
        <v>9618</v>
      </c>
      <c r="B12707" s="9" t="s">
        <v>3229</v>
      </c>
      <c r="C12707" s="10">
        <v>42638</v>
      </c>
      <c r="D12707" s="9">
        <v>2307209530</v>
      </c>
      <c r="E12707" s="9" t="e">
        <f>INDEX(#REF!:#REF!,MATCH($D12707,#REF!:#REF!,0),MATCH(#REF!,#REF!:#REF!,0))</f>
        <v>#REF!</v>
      </c>
      <c r="F12707" s="9" t="e">
        <f>INDEX(#REF!:#REF!,MATCH($D12707,#REF!:#REF!,0),MATCH(#REF!,#REF!:#REF!,0))</f>
        <v>#REF!</v>
      </c>
    </row>
    <row r="12708" spans="1:6" ht="16.5" x14ac:dyDescent="0.3">
      <c r="A12708" s="9" t="s">
        <v>9617</v>
      </c>
      <c r="B12708" s="9" t="s">
        <v>2459</v>
      </c>
      <c r="C12708" s="10">
        <v>52573</v>
      </c>
      <c r="D12708" s="9">
        <v>2922893758</v>
      </c>
      <c r="E12708" s="9" t="e">
        <f>INDEX(#REF!:#REF!,MATCH($D12708,#REF!:#REF!,0),MATCH(#REF!,#REF!:#REF!,0))</f>
        <v>#REF!</v>
      </c>
      <c r="F12708" s="9" t="e">
        <f>INDEX(#REF!:#REF!,MATCH($D12708,#REF!:#REF!,0),MATCH(#REF!,#REF!:#REF!,0))</f>
        <v>#REF!</v>
      </c>
    </row>
    <row r="12709" spans="1:6" ht="16.5" x14ac:dyDescent="0.3">
      <c r="A12709" s="9" t="s">
        <v>9616</v>
      </c>
      <c r="B12709" s="9" t="s">
        <v>1975</v>
      </c>
      <c r="C12709" s="10">
        <v>37771</v>
      </c>
      <c r="D12709" s="9">
        <v>5234982726</v>
      </c>
      <c r="E12709" s="9" t="e">
        <f>INDEX(#REF!:#REF!,MATCH($D12709,#REF!:#REF!,0),MATCH(#REF!,#REF!:#REF!,0))</f>
        <v>#REF!</v>
      </c>
      <c r="F12709" s="9" t="e">
        <f>INDEX(#REF!:#REF!,MATCH($D12709,#REF!:#REF!,0),MATCH(#REF!,#REF!:#REF!,0))</f>
        <v>#REF!</v>
      </c>
    </row>
    <row r="12710" spans="1:6" ht="16.5" x14ac:dyDescent="0.3">
      <c r="A12710" s="9" t="s">
        <v>9615</v>
      </c>
      <c r="B12710" s="9" t="s">
        <v>2826</v>
      </c>
      <c r="C12710" s="10">
        <v>48938</v>
      </c>
      <c r="D12710" s="9">
        <v>357531329</v>
      </c>
      <c r="E12710" s="9" t="e">
        <f>INDEX(#REF!:#REF!,MATCH($D12710,#REF!:#REF!,0),MATCH(#REF!,#REF!:#REF!,0))</f>
        <v>#REF!</v>
      </c>
      <c r="F12710" s="9" t="e">
        <f>INDEX(#REF!:#REF!,MATCH($D12710,#REF!:#REF!,0),MATCH(#REF!,#REF!:#REF!,0))</f>
        <v>#REF!</v>
      </c>
    </row>
    <row r="12711" spans="1:6" ht="16.5" x14ac:dyDescent="0.3">
      <c r="A12711" s="9" t="s">
        <v>9614</v>
      </c>
      <c r="B12711" s="9" t="s">
        <v>2539</v>
      </c>
      <c r="C12711" s="10">
        <v>25128</v>
      </c>
      <c r="D12711" s="9">
        <v>7440017404</v>
      </c>
      <c r="E12711" s="9" t="e">
        <f>INDEX(#REF!:#REF!,MATCH($D12711,#REF!:#REF!,0),MATCH(#REF!,#REF!:#REF!,0))</f>
        <v>#REF!</v>
      </c>
      <c r="F12711" s="9" t="e">
        <f>INDEX(#REF!:#REF!,MATCH($D12711,#REF!:#REF!,0),MATCH(#REF!,#REF!:#REF!,0))</f>
        <v>#REF!</v>
      </c>
    </row>
    <row r="12712" spans="1:6" ht="16.5" x14ac:dyDescent="0.3">
      <c r="A12712" s="9" t="s">
        <v>9613</v>
      </c>
      <c r="B12712" s="9" t="s">
        <v>2040</v>
      </c>
      <c r="C12712" s="10">
        <v>49402</v>
      </c>
      <c r="D12712" s="9">
        <v>1606657585</v>
      </c>
      <c r="E12712" s="9" t="e">
        <f>INDEX(#REF!:#REF!,MATCH($D12712,#REF!:#REF!,0),MATCH(#REF!,#REF!:#REF!,0))</f>
        <v>#REF!</v>
      </c>
      <c r="F12712" s="9" t="e">
        <f>INDEX(#REF!:#REF!,MATCH($D12712,#REF!:#REF!,0),MATCH(#REF!,#REF!:#REF!,0))</f>
        <v>#REF!</v>
      </c>
    </row>
    <row r="12713" spans="1:6" ht="16.5" x14ac:dyDescent="0.3">
      <c r="A12713" s="9" t="s">
        <v>9612</v>
      </c>
      <c r="B12713" s="9" t="s">
        <v>2845</v>
      </c>
      <c r="C12713" s="10">
        <v>28310</v>
      </c>
      <c r="D12713" s="9">
        <v>893122882</v>
      </c>
      <c r="E12713" s="9" t="e">
        <f>INDEX(#REF!:#REF!,MATCH($D12713,#REF!:#REF!,0),MATCH(#REF!,#REF!:#REF!,0))</f>
        <v>#REF!</v>
      </c>
      <c r="F12713" s="9" t="e">
        <f>INDEX(#REF!:#REF!,MATCH($D12713,#REF!:#REF!,0),MATCH(#REF!,#REF!:#REF!,0))</f>
        <v>#REF!</v>
      </c>
    </row>
    <row r="12714" spans="1:6" ht="16.5" x14ac:dyDescent="0.3">
      <c r="A12714" s="9" t="s">
        <v>9611</v>
      </c>
      <c r="B12714" s="9" t="s">
        <v>2541</v>
      </c>
      <c r="C12714" s="10">
        <v>42896</v>
      </c>
      <c r="D12714" s="9">
        <v>7001733199</v>
      </c>
      <c r="E12714" s="9" t="e">
        <f>INDEX(#REF!:#REF!,MATCH($D12714,#REF!:#REF!,0),MATCH(#REF!,#REF!:#REF!,0))</f>
        <v>#REF!</v>
      </c>
      <c r="F12714" s="9" t="e">
        <f>INDEX(#REF!:#REF!,MATCH($D12714,#REF!:#REF!,0),MATCH(#REF!,#REF!:#REF!,0))</f>
        <v>#REF!</v>
      </c>
    </row>
    <row r="12715" spans="1:6" ht="16.5" x14ac:dyDescent="0.3">
      <c r="A12715" s="9" t="s">
        <v>9610</v>
      </c>
      <c r="B12715" s="9" t="s">
        <v>2105</v>
      </c>
      <c r="C12715" s="10">
        <v>43831</v>
      </c>
      <c r="D12715" s="9">
        <v>2973481236</v>
      </c>
      <c r="E12715" s="9" t="e">
        <f>INDEX(#REF!:#REF!,MATCH($D12715,#REF!:#REF!,0),MATCH(#REF!,#REF!:#REF!,0))</f>
        <v>#REF!</v>
      </c>
      <c r="F12715" s="9" t="e">
        <f>INDEX(#REF!:#REF!,MATCH($D12715,#REF!:#REF!,0),MATCH(#REF!,#REF!:#REF!,0))</f>
        <v>#REF!</v>
      </c>
    </row>
    <row r="12716" spans="1:6" ht="16.5" x14ac:dyDescent="0.3">
      <c r="A12716" s="9" t="s">
        <v>9609</v>
      </c>
      <c r="B12716" s="9" t="s">
        <v>2379</v>
      </c>
      <c r="C12716" s="10">
        <v>18748</v>
      </c>
      <c r="D12716" s="9">
        <v>2306669465</v>
      </c>
      <c r="E12716" s="9" t="e">
        <f>INDEX(#REF!:#REF!,MATCH($D12716,#REF!:#REF!,0),MATCH(#REF!,#REF!:#REF!,0))</f>
        <v>#REF!</v>
      </c>
      <c r="F12716" s="9" t="e">
        <f>INDEX(#REF!:#REF!,MATCH($D12716,#REF!:#REF!,0),MATCH(#REF!,#REF!:#REF!,0))</f>
        <v>#REF!</v>
      </c>
    </row>
    <row r="12717" spans="1:6" ht="16.5" x14ac:dyDescent="0.3">
      <c r="A12717" s="9" t="s">
        <v>9608</v>
      </c>
      <c r="B12717" s="9" t="s">
        <v>3856</v>
      </c>
      <c r="C12717" s="10">
        <v>32621</v>
      </c>
      <c r="D12717" s="9">
        <v>7205256240</v>
      </c>
      <c r="E12717" s="9" t="e">
        <f>INDEX(#REF!:#REF!,MATCH($D12717,#REF!:#REF!,0),MATCH(#REF!,#REF!:#REF!,0))</f>
        <v>#REF!</v>
      </c>
      <c r="F12717" s="9" t="e">
        <f>INDEX(#REF!:#REF!,MATCH($D12717,#REF!:#REF!,0),MATCH(#REF!,#REF!:#REF!,0))</f>
        <v>#REF!</v>
      </c>
    </row>
    <row r="12718" spans="1:6" ht="16.5" x14ac:dyDescent="0.3">
      <c r="A12718" s="9" t="s">
        <v>9607</v>
      </c>
      <c r="B12718" s="9" t="s">
        <v>2420</v>
      </c>
      <c r="C12718" s="10">
        <v>38431</v>
      </c>
      <c r="D12718" s="9">
        <v>8460683117</v>
      </c>
      <c r="E12718" s="9" t="e">
        <f>INDEX(#REF!:#REF!,MATCH($D12718,#REF!:#REF!,0),MATCH(#REF!,#REF!:#REF!,0))</f>
        <v>#REF!</v>
      </c>
      <c r="F12718" s="9" t="e">
        <f>INDEX(#REF!:#REF!,MATCH($D12718,#REF!:#REF!,0),MATCH(#REF!,#REF!:#REF!,0))</f>
        <v>#REF!</v>
      </c>
    </row>
    <row r="12719" spans="1:6" ht="16.5" x14ac:dyDescent="0.3">
      <c r="A12719" s="9" t="s">
        <v>9606</v>
      </c>
      <c r="B12719" s="9" t="s">
        <v>2881</v>
      </c>
      <c r="C12719" s="10">
        <v>44196</v>
      </c>
      <c r="D12719" s="9">
        <v>2859566597</v>
      </c>
      <c r="E12719" s="9" t="e">
        <f>INDEX(#REF!:#REF!,MATCH($D12719,#REF!:#REF!,0),MATCH(#REF!,#REF!:#REF!,0))</f>
        <v>#REF!</v>
      </c>
      <c r="F12719" s="9" t="e">
        <f>INDEX(#REF!:#REF!,MATCH($D12719,#REF!:#REF!,0),MATCH(#REF!,#REF!:#REF!,0))</f>
        <v>#REF!</v>
      </c>
    </row>
    <row r="12720" spans="1:6" ht="16.5" x14ac:dyDescent="0.3">
      <c r="A12720" s="9" t="s">
        <v>9605</v>
      </c>
      <c r="B12720" s="9" t="s">
        <v>2236</v>
      </c>
      <c r="C12720" s="10">
        <v>54680</v>
      </c>
      <c r="D12720" s="9">
        <v>1953937357</v>
      </c>
      <c r="E12720" s="9" t="e">
        <f>INDEX(#REF!:#REF!,MATCH($D12720,#REF!:#REF!,0),MATCH(#REF!,#REF!:#REF!,0))</f>
        <v>#REF!</v>
      </c>
      <c r="F12720" s="9" t="e">
        <f>INDEX(#REF!:#REF!,MATCH($D12720,#REF!:#REF!,0),MATCH(#REF!,#REF!:#REF!,0))</f>
        <v>#REF!</v>
      </c>
    </row>
    <row r="12721" spans="1:6" ht="16.5" x14ac:dyDescent="0.3">
      <c r="A12721" s="9" t="s">
        <v>9604</v>
      </c>
      <c r="B12721" s="9" t="s">
        <v>2541</v>
      </c>
      <c r="C12721" s="10">
        <v>38761</v>
      </c>
      <c r="D12721" s="9">
        <v>1898839557</v>
      </c>
      <c r="E12721" s="9" t="e">
        <f>INDEX(#REF!:#REF!,MATCH($D12721,#REF!:#REF!,0),MATCH(#REF!,#REF!:#REF!,0))</f>
        <v>#REF!</v>
      </c>
      <c r="F12721" s="9" t="e">
        <f>INDEX(#REF!:#REF!,MATCH($D12721,#REF!:#REF!,0),MATCH(#REF!,#REF!:#REF!,0))</f>
        <v>#REF!</v>
      </c>
    </row>
    <row r="12722" spans="1:6" ht="16.5" x14ac:dyDescent="0.3">
      <c r="A12722" s="9" t="s">
        <v>9603</v>
      </c>
      <c r="B12722" s="9" t="s">
        <v>2019</v>
      </c>
      <c r="C12722" s="10">
        <v>59026</v>
      </c>
      <c r="D12722" s="9">
        <v>6724903874</v>
      </c>
      <c r="E12722" s="9" t="e">
        <f>INDEX(#REF!:#REF!,MATCH($D12722,#REF!:#REF!,0),MATCH(#REF!,#REF!:#REF!,0))</f>
        <v>#REF!</v>
      </c>
      <c r="F12722" s="9" t="e">
        <f>INDEX(#REF!:#REF!,MATCH($D12722,#REF!:#REF!,0),MATCH(#REF!,#REF!:#REF!,0))</f>
        <v>#REF!</v>
      </c>
    </row>
    <row r="12723" spans="1:6" ht="16.5" x14ac:dyDescent="0.3">
      <c r="A12723" s="9" t="s">
        <v>9602</v>
      </c>
      <c r="B12723" s="9" t="s">
        <v>3951</v>
      </c>
      <c r="C12723" s="10">
        <v>52838</v>
      </c>
      <c r="D12723" s="9">
        <v>2779378506</v>
      </c>
      <c r="E12723" s="9" t="e">
        <f>INDEX(#REF!:#REF!,MATCH($D12723,#REF!:#REF!,0),MATCH(#REF!,#REF!:#REF!,0))</f>
        <v>#REF!</v>
      </c>
      <c r="F12723" s="9" t="e">
        <f>INDEX(#REF!:#REF!,MATCH($D12723,#REF!:#REF!,0),MATCH(#REF!,#REF!:#REF!,0))</f>
        <v>#REF!</v>
      </c>
    </row>
    <row r="12724" spans="1:6" ht="16.5" x14ac:dyDescent="0.3">
      <c r="A12724" s="9" t="s">
        <v>9601</v>
      </c>
      <c r="B12724" s="9" t="s">
        <v>1995</v>
      </c>
      <c r="C12724" s="10">
        <v>57056</v>
      </c>
      <c r="D12724" s="9">
        <v>4475496373</v>
      </c>
      <c r="E12724" s="9" t="e">
        <f>INDEX(#REF!:#REF!,MATCH($D12724,#REF!:#REF!,0),MATCH(#REF!,#REF!:#REF!,0))</f>
        <v>#REF!</v>
      </c>
      <c r="F12724" s="9" t="e">
        <f>INDEX(#REF!:#REF!,MATCH($D12724,#REF!:#REF!,0),MATCH(#REF!,#REF!:#REF!,0))</f>
        <v>#REF!</v>
      </c>
    </row>
    <row r="12725" spans="1:6" ht="16.5" x14ac:dyDescent="0.3">
      <c r="A12725" s="9" t="s">
        <v>9600</v>
      </c>
      <c r="B12725" s="9" t="s">
        <v>3275</v>
      </c>
      <c r="C12725" s="10">
        <v>46877</v>
      </c>
      <c r="D12725" s="9">
        <v>2234966051</v>
      </c>
      <c r="E12725" s="9" t="e">
        <f>INDEX(#REF!:#REF!,MATCH($D12725,#REF!:#REF!,0),MATCH(#REF!,#REF!:#REF!,0))</f>
        <v>#REF!</v>
      </c>
      <c r="F12725" s="9" t="e">
        <f>INDEX(#REF!:#REF!,MATCH($D12725,#REF!:#REF!,0),MATCH(#REF!,#REF!:#REF!,0))</f>
        <v>#REF!</v>
      </c>
    </row>
    <row r="12726" spans="1:6" ht="16.5" x14ac:dyDescent="0.3">
      <c r="A12726" s="9" t="s">
        <v>9599</v>
      </c>
      <c r="B12726" s="9" t="s">
        <v>2744</v>
      </c>
      <c r="C12726" s="10">
        <v>22030</v>
      </c>
      <c r="D12726" s="9">
        <v>8333777430</v>
      </c>
      <c r="E12726" s="9" t="e">
        <f>INDEX(#REF!:#REF!,MATCH($D12726,#REF!:#REF!,0),MATCH(#REF!,#REF!:#REF!,0))</f>
        <v>#REF!</v>
      </c>
      <c r="F12726" s="9" t="e">
        <f>INDEX(#REF!:#REF!,MATCH($D12726,#REF!:#REF!,0),MATCH(#REF!,#REF!:#REF!,0))</f>
        <v>#REF!</v>
      </c>
    </row>
    <row r="12727" spans="1:6" ht="16.5" x14ac:dyDescent="0.3">
      <c r="A12727" s="9" t="s">
        <v>9598</v>
      </c>
      <c r="B12727" s="9" t="s">
        <v>3123</v>
      </c>
      <c r="C12727" s="10">
        <v>39898</v>
      </c>
      <c r="D12727" s="9">
        <v>1829869566</v>
      </c>
      <c r="E12727" s="9" t="e">
        <f>INDEX(#REF!:#REF!,MATCH($D12727,#REF!:#REF!,0),MATCH(#REF!,#REF!:#REF!,0))</f>
        <v>#REF!</v>
      </c>
      <c r="F12727" s="9" t="e">
        <f>INDEX(#REF!:#REF!,MATCH($D12727,#REF!:#REF!,0),MATCH(#REF!,#REF!:#REF!,0))</f>
        <v>#REF!</v>
      </c>
    </row>
    <row r="12728" spans="1:6" ht="16.5" x14ac:dyDescent="0.3">
      <c r="A12728" s="9" t="s">
        <v>9597</v>
      </c>
      <c r="B12728" s="9" t="s">
        <v>2115</v>
      </c>
      <c r="C12728" s="10">
        <v>54695</v>
      </c>
      <c r="D12728" s="9">
        <v>4037854406</v>
      </c>
      <c r="E12728" s="9" t="e">
        <f>INDEX(#REF!:#REF!,MATCH($D12728,#REF!:#REF!,0),MATCH(#REF!,#REF!:#REF!,0))</f>
        <v>#REF!</v>
      </c>
      <c r="F12728" s="9" t="e">
        <f>INDEX(#REF!:#REF!,MATCH($D12728,#REF!:#REF!,0),MATCH(#REF!,#REF!:#REF!,0))</f>
        <v>#REF!</v>
      </c>
    </row>
    <row r="12729" spans="1:6" ht="16.5" x14ac:dyDescent="0.3">
      <c r="A12729" s="9" t="s">
        <v>9596</v>
      </c>
      <c r="B12729" s="9" t="s">
        <v>2472</v>
      </c>
      <c r="C12729" s="10">
        <v>33519</v>
      </c>
      <c r="D12729" s="9">
        <v>2763158331</v>
      </c>
      <c r="E12729" s="9" t="e">
        <f>INDEX(#REF!:#REF!,MATCH($D12729,#REF!:#REF!,0),MATCH(#REF!,#REF!:#REF!,0))</f>
        <v>#REF!</v>
      </c>
      <c r="F12729" s="9" t="e">
        <f>INDEX(#REF!:#REF!,MATCH($D12729,#REF!:#REF!,0),MATCH(#REF!,#REF!:#REF!,0))</f>
        <v>#REF!</v>
      </c>
    </row>
    <row r="12730" spans="1:6" ht="16.5" x14ac:dyDescent="0.3">
      <c r="A12730" s="9" t="s">
        <v>9595</v>
      </c>
      <c r="B12730" s="9" t="s">
        <v>1969</v>
      </c>
      <c r="C12730" s="10">
        <v>28432</v>
      </c>
      <c r="D12730" s="9">
        <v>5588978080</v>
      </c>
      <c r="E12730" s="9" t="e">
        <f>INDEX(#REF!:#REF!,MATCH($D12730,#REF!:#REF!,0),MATCH(#REF!,#REF!:#REF!,0))</f>
        <v>#REF!</v>
      </c>
      <c r="F12730" s="9" t="e">
        <f>INDEX(#REF!:#REF!,MATCH($D12730,#REF!:#REF!,0),MATCH(#REF!,#REF!:#REF!,0))</f>
        <v>#REF!</v>
      </c>
    </row>
    <row r="12731" spans="1:6" ht="16.5" x14ac:dyDescent="0.3">
      <c r="A12731" s="9" t="s">
        <v>9594</v>
      </c>
      <c r="B12731" s="9" t="s">
        <v>3720</v>
      </c>
      <c r="C12731" s="10">
        <v>56473</v>
      </c>
      <c r="D12731" s="9">
        <v>9800744517</v>
      </c>
      <c r="E12731" s="9" t="e">
        <f>INDEX(#REF!:#REF!,MATCH($D12731,#REF!:#REF!,0),MATCH(#REF!,#REF!:#REF!,0))</f>
        <v>#REF!</v>
      </c>
      <c r="F12731" s="9" t="e">
        <f>INDEX(#REF!:#REF!,MATCH($D12731,#REF!:#REF!,0),MATCH(#REF!,#REF!:#REF!,0))</f>
        <v>#REF!</v>
      </c>
    </row>
    <row r="12732" spans="1:6" ht="16.5" x14ac:dyDescent="0.3">
      <c r="A12732" s="9" t="s">
        <v>9593</v>
      </c>
      <c r="B12732" s="9" t="s">
        <v>2465</v>
      </c>
      <c r="C12732" s="10">
        <v>48869</v>
      </c>
      <c r="D12732" s="9">
        <v>7007279686</v>
      </c>
      <c r="E12732" s="9" t="e">
        <f>INDEX(#REF!:#REF!,MATCH($D12732,#REF!:#REF!,0),MATCH(#REF!,#REF!:#REF!,0))</f>
        <v>#REF!</v>
      </c>
      <c r="F12732" s="9" t="e">
        <f>INDEX(#REF!:#REF!,MATCH($D12732,#REF!:#REF!,0),MATCH(#REF!,#REF!:#REF!,0))</f>
        <v>#REF!</v>
      </c>
    </row>
    <row r="12733" spans="1:6" ht="16.5" x14ac:dyDescent="0.3">
      <c r="A12733" s="9" t="s">
        <v>9592</v>
      </c>
      <c r="B12733" s="9" t="s">
        <v>3168</v>
      </c>
      <c r="C12733" s="10">
        <v>12924</v>
      </c>
      <c r="D12733" s="9">
        <v>4184483038</v>
      </c>
      <c r="E12733" s="9" t="e">
        <f>INDEX(#REF!:#REF!,MATCH($D12733,#REF!:#REF!,0),MATCH(#REF!,#REF!:#REF!,0))</f>
        <v>#REF!</v>
      </c>
      <c r="F12733" s="9" t="e">
        <f>INDEX(#REF!:#REF!,MATCH($D12733,#REF!:#REF!,0),MATCH(#REF!,#REF!:#REF!,0))</f>
        <v>#REF!</v>
      </c>
    </row>
    <row r="12734" spans="1:6" ht="16.5" x14ac:dyDescent="0.3">
      <c r="A12734" s="9" t="s">
        <v>9591</v>
      </c>
      <c r="B12734" s="9" t="s">
        <v>2054</v>
      </c>
      <c r="C12734" s="10">
        <v>25773</v>
      </c>
      <c r="D12734" s="9">
        <v>4194897803</v>
      </c>
      <c r="E12734" s="9" t="e">
        <f>INDEX(#REF!:#REF!,MATCH($D12734,#REF!:#REF!,0),MATCH(#REF!,#REF!:#REF!,0))</f>
        <v>#REF!</v>
      </c>
      <c r="F12734" s="9" t="e">
        <f>INDEX(#REF!:#REF!,MATCH($D12734,#REF!:#REF!,0),MATCH(#REF!,#REF!:#REF!,0))</f>
        <v>#REF!</v>
      </c>
    </row>
    <row r="12735" spans="1:6" ht="16.5" x14ac:dyDescent="0.3">
      <c r="A12735" s="9" t="s">
        <v>9590</v>
      </c>
      <c r="B12735" s="9" t="s">
        <v>2564</v>
      </c>
      <c r="C12735" s="10">
        <v>13833</v>
      </c>
      <c r="D12735" s="9">
        <v>5837501576</v>
      </c>
      <c r="E12735" s="9" t="e">
        <f>INDEX(#REF!:#REF!,MATCH($D12735,#REF!:#REF!,0),MATCH(#REF!,#REF!:#REF!,0))</f>
        <v>#REF!</v>
      </c>
      <c r="F12735" s="9" t="e">
        <f>INDEX(#REF!:#REF!,MATCH($D12735,#REF!:#REF!,0),MATCH(#REF!,#REF!:#REF!,0))</f>
        <v>#REF!</v>
      </c>
    </row>
    <row r="12736" spans="1:6" ht="16.5" x14ac:dyDescent="0.3">
      <c r="A12736" s="9" t="s">
        <v>9589</v>
      </c>
      <c r="B12736" s="9" t="s">
        <v>2783</v>
      </c>
      <c r="C12736" s="10">
        <v>55546</v>
      </c>
      <c r="D12736" s="9">
        <v>544760832</v>
      </c>
      <c r="E12736" s="9" t="e">
        <f>INDEX(#REF!:#REF!,MATCH($D12736,#REF!:#REF!,0),MATCH(#REF!,#REF!:#REF!,0))</f>
        <v>#REF!</v>
      </c>
      <c r="F12736" s="9" t="e">
        <f>INDEX(#REF!:#REF!,MATCH($D12736,#REF!:#REF!,0),MATCH(#REF!,#REF!:#REF!,0))</f>
        <v>#REF!</v>
      </c>
    </row>
    <row r="12737" spans="1:6" ht="16.5" x14ac:dyDescent="0.3">
      <c r="A12737" s="9" t="s">
        <v>9588</v>
      </c>
      <c r="B12737" s="9" t="s">
        <v>2381</v>
      </c>
      <c r="C12737" s="10">
        <v>56728</v>
      </c>
      <c r="D12737" s="9">
        <v>2053848936</v>
      </c>
      <c r="E12737" s="9" t="e">
        <f>INDEX(#REF!:#REF!,MATCH($D12737,#REF!:#REF!,0),MATCH(#REF!,#REF!:#REF!,0))</f>
        <v>#REF!</v>
      </c>
      <c r="F12737" s="9" t="e">
        <f>INDEX(#REF!:#REF!,MATCH($D12737,#REF!:#REF!,0),MATCH(#REF!,#REF!:#REF!,0))</f>
        <v>#REF!</v>
      </c>
    </row>
    <row r="12738" spans="1:6" ht="16.5" x14ac:dyDescent="0.3">
      <c r="A12738" s="9" t="s">
        <v>9587</v>
      </c>
      <c r="B12738" s="9" t="s">
        <v>3281</v>
      </c>
      <c r="C12738" s="10">
        <v>37593</v>
      </c>
      <c r="D12738" s="9">
        <v>3507341514</v>
      </c>
      <c r="E12738" s="9" t="e">
        <f>INDEX(#REF!:#REF!,MATCH($D12738,#REF!:#REF!,0),MATCH(#REF!,#REF!:#REF!,0))</f>
        <v>#REF!</v>
      </c>
      <c r="F12738" s="9" t="e">
        <f>INDEX(#REF!:#REF!,MATCH($D12738,#REF!:#REF!,0),MATCH(#REF!,#REF!:#REF!,0))</f>
        <v>#REF!</v>
      </c>
    </row>
    <row r="12739" spans="1:6" ht="16.5" x14ac:dyDescent="0.3">
      <c r="A12739" s="9" t="s">
        <v>9586</v>
      </c>
      <c r="B12739" s="9" t="s">
        <v>2418</v>
      </c>
      <c r="C12739" s="10">
        <v>52312</v>
      </c>
      <c r="D12739" s="9">
        <v>513904581</v>
      </c>
      <c r="E12739" s="9" t="e">
        <f>INDEX(#REF!:#REF!,MATCH($D12739,#REF!:#REF!,0),MATCH(#REF!,#REF!:#REF!,0))</f>
        <v>#REF!</v>
      </c>
      <c r="F12739" s="9" t="e">
        <f>INDEX(#REF!:#REF!,MATCH($D12739,#REF!:#REF!,0),MATCH(#REF!,#REF!:#REF!,0))</f>
        <v>#REF!</v>
      </c>
    </row>
    <row r="12740" spans="1:6" ht="16.5" x14ac:dyDescent="0.3">
      <c r="A12740" s="9" t="s">
        <v>9585</v>
      </c>
      <c r="B12740" s="9" t="s">
        <v>2462</v>
      </c>
      <c r="C12740" s="10">
        <v>46743</v>
      </c>
      <c r="D12740" s="9">
        <v>4372257910</v>
      </c>
      <c r="E12740" s="9" t="e">
        <f>INDEX(#REF!:#REF!,MATCH($D12740,#REF!:#REF!,0),MATCH(#REF!,#REF!:#REF!,0))</f>
        <v>#REF!</v>
      </c>
      <c r="F12740" s="9" t="e">
        <f>INDEX(#REF!:#REF!,MATCH($D12740,#REF!:#REF!,0),MATCH(#REF!,#REF!:#REF!,0))</f>
        <v>#REF!</v>
      </c>
    </row>
    <row r="12741" spans="1:6" ht="16.5" x14ac:dyDescent="0.3">
      <c r="A12741" s="9" t="s">
        <v>9584</v>
      </c>
      <c r="B12741" s="9" t="s">
        <v>3229</v>
      </c>
      <c r="C12741" s="10">
        <v>52060</v>
      </c>
      <c r="D12741" s="9">
        <v>2117567142</v>
      </c>
      <c r="E12741" s="9" t="e">
        <f>INDEX(#REF!:#REF!,MATCH($D12741,#REF!:#REF!,0),MATCH(#REF!,#REF!:#REF!,0))</f>
        <v>#REF!</v>
      </c>
      <c r="F12741" s="9" t="e">
        <f>INDEX(#REF!:#REF!,MATCH($D12741,#REF!:#REF!,0),MATCH(#REF!,#REF!:#REF!,0))</f>
        <v>#REF!</v>
      </c>
    </row>
    <row r="12742" spans="1:6" ht="16.5" x14ac:dyDescent="0.3">
      <c r="A12742" s="9" t="s">
        <v>9583</v>
      </c>
      <c r="B12742" s="9" t="s">
        <v>2254</v>
      </c>
      <c r="C12742" s="10">
        <v>25958</v>
      </c>
      <c r="D12742" s="9">
        <v>1231429186</v>
      </c>
      <c r="E12742" s="9" t="e">
        <f>INDEX(#REF!:#REF!,MATCH($D12742,#REF!:#REF!,0),MATCH(#REF!,#REF!:#REF!,0))</f>
        <v>#REF!</v>
      </c>
      <c r="F12742" s="9" t="e">
        <f>INDEX(#REF!:#REF!,MATCH($D12742,#REF!:#REF!,0),MATCH(#REF!,#REF!:#REF!,0))</f>
        <v>#REF!</v>
      </c>
    </row>
    <row r="12743" spans="1:6" ht="16.5" x14ac:dyDescent="0.3">
      <c r="A12743" s="9" t="s">
        <v>9582</v>
      </c>
      <c r="B12743" s="9" t="s">
        <v>2260</v>
      </c>
      <c r="C12743" s="10">
        <v>21766</v>
      </c>
      <c r="D12743" s="9">
        <v>5764917026</v>
      </c>
      <c r="E12743" s="9" t="e">
        <f>INDEX(#REF!:#REF!,MATCH($D12743,#REF!:#REF!,0),MATCH(#REF!,#REF!:#REF!,0))</f>
        <v>#REF!</v>
      </c>
      <c r="F12743" s="9" t="e">
        <f>INDEX(#REF!:#REF!,MATCH($D12743,#REF!:#REF!,0),MATCH(#REF!,#REF!:#REF!,0))</f>
        <v>#REF!</v>
      </c>
    </row>
    <row r="12744" spans="1:6" ht="16.5" x14ac:dyDescent="0.3">
      <c r="A12744" s="9" t="s">
        <v>9581</v>
      </c>
      <c r="B12744" s="9" t="s">
        <v>2396</v>
      </c>
      <c r="C12744" s="10">
        <v>43462</v>
      </c>
      <c r="D12744" s="9">
        <v>4185019157</v>
      </c>
      <c r="E12744" s="9" t="e">
        <f>INDEX(#REF!:#REF!,MATCH($D12744,#REF!:#REF!,0),MATCH(#REF!,#REF!:#REF!,0))</f>
        <v>#REF!</v>
      </c>
      <c r="F12744" s="9" t="e">
        <f>INDEX(#REF!:#REF!,MATCH($D12744,#REF!:#REF!,0),MATCH(#REF!,#REF!:#REF!,0))</f>
        <v>#REF!</v>
      </c>
    </row>
    <row r="12745" spans="1:6" ht="16.5" x14ac:dyDescent="0.3">
      <c r="A12745" s="9" t="s">
        <v>9580</v>
      </c>
      <c r="B12745" s="9" t="s">
        <v>2015</v>
      </c>
      <c r="C12745" s="10">
        <v>26579</v>
      </c>
      <c r="D12745" s="9">
        <v>6293335589</v>
      </c>
      <c r="E12745" s="9" t="e">
        <f>INDEX(#REF!:#REF!,MATCH($D12745,#REF!:#REF!,0),MATCH(#REF!,#REF!:#REF!,0))</f>
        <v>#REF!</v>
      </c>
      <c r="F12745" s="9" t="e">
        <f>INDEX(#REF!:#REF!,MATCH($D12745,#REF!:#REF!,0),MATCH(#REF!,#REF!:#REF!,0))</f>
        <v>#REF!</v>
      </c>
    </row>
    <row r="12746" spans="1:6" ht="16.5" x14ac:dyDescent="0.3">
      <c r="A12746" s="9" t="s">
        <v>9579</v>
      </c>
      <c r="B12746" s="9" t="s">
        <v>2478</v>
      </c>
      <c r="C12746" s="10">
        <v>15501</v>
      </c>
      <c r="D12746" s="9">
        <v>5675852751</v>
      </c>
      <c r="E12746" s="9" t="e">
        <f>INDEX(#REF!:#REF!,MATCH($D12746,#REF!:#REF!,0),MATCH(#REF!,#REF!:#REF!,0))</f>
        <v>#REF!</v>
      </c>
      <c r="F12746" s="9" t="e">
        <f>INDEX(#REF!:#REF!,MATCH($D12746,#REF!:#REF!,0),MATCH(#REF!,#REF!:#REF!,0))</f>
        <v>#REF!</v>
      </c>
    </row>
    <row r="12747" spans="1:6" ht="16.5" x14ac:dyDescent="0.3">
      <c r="A12747" s="9" t="s">
        <v>9578</v>
      </c>
      <c r="B12747" s="9" t="s">
        <v>2436</v>
      </c>
      <c r="C12747" s="10">
        <v>53187</v>
      </c>
      <c r="D12747" s="9">
        <v>2763158331</v>
      </c>
      <c r="E12747" s="9" t="e">
        <f>INDEX(#REF!:#REF!,MATCH($D12747,#REF!:#REF!,0),MATCH(#REF!,#REF!:#REF!,0))</f>
        <v>#REF!</v>
      </c>
      <c r="F12747" s="9" t="e">
        <f>INDEX(#REF!:#REF!,MATCH($D12747,#REF!:#REF!,0),MATCH(#REF!,#REF!:#REF!,0))</f>
        <v>#REF!</v>
      </c>
    </row>
    <row r="12748" spans="1:6" ht="16.5" x14ac:dyDescent="0.3">
      <c r="A12748" s="9" t="s">
        <v>9577</v>
      </c>
      <c r="B12748" s="9" t="s">
        <v>3580</v>
      </c>
      <c r="C12748" s="10">
        <v>58042</v>
      </c>
      <c r="D12748" s="9">
        <v>8032296239</v>
      </c>
      <c r="E12748" s="9" t="e">
        <f>INDEX(#REF!:#REF!,MATCH($D12748,#REF!:#REF!,0),MATCH(#REF!,#REF!:#REF!,0))</f>
        <v>#REF!</v>
      </c>
      <c r="F12748" s="9" t="e">
        <f>INDEX(#REF!:#REF!,MATCH($D12748,#REF!:#REF!,0),MATCH(#REF!,#REF!:#REF!,0))</f>
        <v>#REF!</v>
      </c>
    </row>
    <row r="12749" spans="1:6" ht="16.5" x14ac:dyDescent="0.3">
      <c r="A12749" s="9" t="s">
        <v>9576</v>
      </c>
      <c r="B12749" s="9" t="s">
        <v>1951</v>
      </c>
      <c r="C12749" s="10">
        <v>57104</v>
      </c>
      <c r="D12749" s="9">
        <v>3560320844</v>
      </c>
      <c r="E12749" s="9" t="e">
        <f>INDEX(#REF!:#REF!,MATCH($D12749,#REF!:#REF!,0),MATCH(#REF!,#REF!:#REF!,0))</f>
        <v>#REF!</v>
      </c>
      <c r="F12749" s="9" t="e">
        <f>INDEX(#REF!:#REF!,MATCH($D12749,#REF!:#REF!,0),MATCH(#REF!,#REF!:#REF!,0))</f>
        <v>#REF!</v>
      </c>
    </row>
    <row r="12750" spans="1:6" ht="16.5" x14ac:dyDescent="0.3">
      <c r="A12750" s="9" t="s">
        <v>9575</v>
      </c>
      <c r="B12750" s="9" t="s">
        <v>1943</v>
      </c>
      <c r="C12750" s="10">
        <v>17084</v>
      </c>
      <c r="D12750" s="9">
        <v>509393462</v>
      </c>
      <c r="E12750" s="9" t="e">
        <f>INDEX(#REF!:#REF!,MATCH($D12750,#REF!:#REF!,0),MATCH(#REF!,#REF!:#REF!,0))</f>
        <v>#REF!</v>
      </c>
      <c r="F12750" s="9" t="e">
        <f>INDEX(#REF!:#REF!,MATCH($D12750,#REF!:#REF!,0),MATCH(#REF!,#REF!:#REF!,0))</f>
        <v>#REF!</v>
      </c>
    </row>
    <row r="12751" spans="1:6" ht="16.5" x14ac:dyDescent="0.3">
      <c r="A12751" s="9" t="s">
        <v>9574</v>
      </c>
      <c r="B12751" s="9" t="s">
        <v>2232</v>
      </c>
      <c r="C12751" s="10">
        <v>54860</v>
      </c>
      <c r="D12751" s="9">
        <v>6041314951</v>
      </c>
      <c r="E12751" s="9" t="e">
        <f>INDEX(#REF!:#REF!,MATCH($D12751,#REF!:#REF!,0),MATCH(#REF!,#REF!:#REF!,0))</f>
        <v>#REF!</v>
      </c>
      <c r="F12751" s="9" t="e">
        <f>INDEX(#REF!:#REF!,MATCH($D12751,#REF!:#REF!,0),MATCH(#REF!,#REF!:#REF!,0))</f>
        <v>#REF!</v>
      </c>
    </row>
    <row r="12752" spans="1:6" ht="16.5" x14ac:dyDescent="0.3">
      <c r="A12752" s="9" t="s">
        <v>9573</v>
      </c>
      <c r="B12752" s="9" t="s">
        <v>2615</v>
      </c>
      <c r="C12752" s="10">
        <v>54836</v>
      </c>
      <c r="D12752" s="9">
        <v>9916787441</v>
      </c>
      <c r="E12752" s="9" t="e">
        <f>INDEX(#REF!:#REF!,MATCH($D12752,#REF!:#REF!,0),MATCH(#REF!,#REF!:#REF!,0))</f>
        <v>#REF!</v>
      </c>
      <c r="F12752" s="9" t="e">
        <f>INDEX(#REF!:#REF!,MATCH($D12752,#REF!:#REF!,0),MATCH(#REF!,#REF!:#REF!,0))</f>
        <v>#REF!</v>
      </c>
    </row>
    <row r="12753" spans="1:6" ht="16.5" x14ac:dyDescent="0.3">
      <c r="A12753" s="9" t="s">
        <v>9572</v>
      </c>
      <c r="B12753" s="9" t="s">
        <v>2065</v>
      </c>
      <c r="C12753" s="10">
        <v>34777</v>
      </c>
      <c r="D12753" s="9">
        <v>2841287114</v>
      </c>
      <c r="E12753" s="9" t="e">
        <f>INDEX(#REF!:#REF!,MATCH($D12753,#REF!:#REF!,0),MATCH(#REF!,#REF!:#REF!,0))</f>
        <v>#REF!</v>
      </c>
      <c r="F12753" s="9" t="e">
        <f>INDEX(#REF!:#REF!,MATCH($D12753,#REF!:#REF!,0),MATCH(#REF!,#REF!:#REF!,0))</f>
        <v>#REF!</v>
      </c>
    </row>
    <row r="12754" spans="1:6" ht="16.5" x14ac:dyDescent="0.3">
      <c r="A12754" s="9" t="s">
        <v>9571</v>
      </c>
      <c r="B12754" s="9" t="s">
        <v>1943</v>
      </c>
      <c r="C12754" s="10">
        <v>51856</v>
      </c>
      <c r="D12754" s="9">
        <v>3986480021</v>
      </c>
      <c r="E12754" s="9" t="e">
        <f>INDEX(#REF!:#REF!,MATCH($D12754,#REF!:#REF!,0),MATCH(#REF!,#REF!:#REF!,0))</f>
        <v>#REF!</v>
      </c>
      <c r="F12754" s="9" t="e">
        <f>INDEX(#REF!:#REF!,MATCH($D12754,#REF!:#REF!,0),MATCH(#REF!,#REF!:#REF!,0))</f>
        <v>#REF!</v>
      </c>
    </row>
    <row r="12755" spans="1:6" ht="16.5" x14ac:dyDescent="0.3">
      <c r="A12755" s="9" t="s">
        <v>9570</v>
      </c>
      <c r="B12755" s="9" t="s">
        <v>2195</v>
      </c>
      <c r="C12755" s="10">
        <v>45381</v>
      </c>
      <c r="D12755" s="9">
        <v>7088886472</v>
      </c>
      <c r="E12755" s="9" t="e">
        <f>INDEX(#REF!:#REF!,MATCH($D12755,#REF!:#REF!,0),MATCH(#REF!,#REF!:#REF!,0))</f>
        <v>#REF!</v>
      </c>
      <c r="F12755" s="9" t="e">
        <f>INDEX(#REF!:#REF!,MATCH($D12755,#REF!:#REF!,0),MATCH(#REF!,#REF!:#REF!,0))</f>
        <v>#REF!</v>
      </c>
    </row>
    <row r="12756" spans="1:6" ht="16.5" x14ac:dyDescent="0.3">
      <c r="A12756" s="9" t="s">
        <v>9569</v>
      </c>
      <c r="B12756" s="9" t="s">
        <v>1979</v>
      </c>
      <c r="C12756" s="10">
        <v>29874</v>
      </c>
      <c r="D12756" s="9">
        <v>5383734902</v>
      </c>
      <c r="E12756" s="9" t="e">
        <f>INDEX(#REF!:#REF!,MATCH($D12756,#REF!:#REF!,0),MATCH(#REF!,#REF!:#REF!,0))</f>
        <v>#REF!</v>
      </c>
      <c r="F12756" s="9" t="e">
        <f>INDEX(#REF!:#REF!,MATCH($D12756,#REF!:#REF!,0),MATCH(#REF!,#REF!:#REF!,0))</f>
        <v>#REF!</v>
      </c>
    </row>
    <row r="12757" spans="1:6" ht="16.5" x14ac:dyDescent="0.3">
      <c r="A12757" s="9" t="s">
        <v>9568</v>
      </c>
      <c r="B12757" s="9" t="s">
        <v>2054</v>
      </c>
      <c r="C12757" s="10">
        <v>45593</v>
      </c>
      <c r="D12757" s="9">
        <v>3996818513</v>
      </c>
      <c r="E12757" s="9" t="e">
        <f>INDEX(#REF!:#REF!,MATCH($D12757,#REF!:#REF!,0),MATCH(#REF!,#REF!:#REF!,0))</f>
        <v>#REF!</v>
      </c>
      <c r="F12757" s="9" t="e">
        <f>INDEX(#REF!:#REF!,MATCH($D12757,#REF!:#REF!,0),MATCH(#REF!,#REF!:#REF!,0))</f>
        <v>#REF!</v>
      </c>
    </row>
    <row r="12758" spans="1:6" ht="16.5" x14ac:dyDescent="0.3">
      <c r="A12758" s="9" t="s">
        <v>9567</v>
      </c>
      <c r="B12758" s="9" t="s">
        <v>2412</v>
      </c>
      <c r="C12758" s="10">
        <v>15058</v>
      </c>
      <c r="D12758" s="9">
        <v>933051662</v>
      </c>
      <c r="E12758" s="9" t="e">
        <f>INDEX(#REF!:#REF!,MATCH($D12758,#REF!:#REF!,0),MATCH(#REF!,#REF!:#REF!,0))</f>
        <v>#REF!</v>
      </c>
      <c r="F12758" s="9" t="e">
        <f>INDEX(#REF!:#REF!,MATCH($D12758,#REF!:#REF!,0),MATCH(#REF!,#REF!:#REF!,0))</f>
        <v>#REF!</v>
      </c>
    </row>
    <row r="12759" spans="1:6" ht="16.5" x14ac:dyDescent="0.3">
      <c r="A12759" s="9" t="s">
        <v>9566</v>
      </c>
      <c r="B12759" s="9" t="s">
        <v>3042</v>
      </c>
      <c r="C12759" s="10">
        <v>30919</v>
      </c>
      <c r="D12759" s="9">
        <v>8998375370</v>
      </c>
      <c r="E12759" s="9" t="e">
        <f>INDEX(#REF!:#REF!,MATCH($D12759,#REF!:#REF!,0),MATCH(#REF!,#REF!:#REF!,0))</f>
        <v>#REF!</v>
      </c>
      <c r="F12759" s="9" t="e">
        <f>INDEX(#REF!:#REF!,MATCH($D12759,#REF!:#REF!,0),MATCH(#REF!,#REF!:#REF!,0))</f>
        <v>#REF!</v>
      </c>
    </row>
    <row r="12760" spans="1:6" ht="16.5" x14ac:dyDescent="0.3">
      <c r="A12760" s="9" t="s">
        <v>9565</v>
      </c>
      <c r="B12760" s="9" t="s">
        <v>2985</v>
      </c>
      <c r="C12760" s="10">
        <v>53384</v>
      </c>
      <c r="D12760" s="9">
        <v>2191014690</v>
      </c>
      <c r="E12760" s="9" t="e">
        <f>INDEX(#REF!:#REF!,MATCH($D12760,#REF!:#REF!,0),MATCH(#REF!,#REF!:#REF!,0))</f>
        <v>#REF!</v>
      </c>
      <c r="F12760" s="9" t="e">
        <f>INDEX(#REF!:#REF!,MATCH($D12760,#REF!:#REF!,0),MATCH(#REF!,#REF!:#REF!,0))</f>
        <v>#REF!</v>
      </c>
    </row>
    <row r="12761" spans="1:6" ht="16.5" x14ac:dyDescent="0.3">
      <c r="A12761" s="9" t="s">
        <v>9564</v>
      </c>
      <c r="B12761" s="9" t="s">
        <v>1949</v>
      </c>
      <c r="C12761" s="10">
        <v>45815</v>
      </c>
      <c r="D12761" s="9">
        <v>5460394635</v>
      </c>
      <c r="E12761" s="9" t="e">
        <f>INDEX(#REF!:#REF!,MATCH($D12761,#REF!:#REF!,0),MATCH(#REF!,#REF!:#REF!,0))</f>
        <v>#REF!</v>
      </c>
      <c r="F12761" s="9" t="e">
        <f>INDEX(#REF!:#REF!,MATCH($D12761,#REF!:#REF!,0),MATCH(#REF!,#REF!:#REF!,0))</f>
        <v>#REF!</v>
      </c>
    </row>
    <row r="12762" spans="1:6" ht="16.5" x14ac:dyDescent="0.3">
      <c r="A12762" s="9" t="s">
        <v>9563</v>
      </c>
      <c r="B12762" s="9" t="s">
        <v>2119</v>
      </c>
      <c r="C12762" s="10">
        <v>36450</v>
      </c>
      <c r="D12762" s="9">
        <v>222477806</v>
      </c>
      <c r="E12762" s="9" t="e">
        <f>INDEX(#REF!:#REF!,MATCH($D12762,#REF!:#REF!,0),MATCH(#REF!,#REF!:#REF!,0))</f>
        <v>#REF!</v>
      </c>
      <c r="F12762" s="9" t="e">
        <f>INDEX(#REF!:#REF!,MATCH($D12762,#REF!:#REF!,0),MATCH(#REF!,#REF!:#REF!,0))</f>
        <v>#REF!</v>
      </c>
    </row>
    <row r="12763" spans="1:6" ht="16.5" x14ac:dyDescent="0.3">
      <c r="A12763" s="9" t="s">
        <v>9562</v>
      </c>
      <c r="B12763" s="9" t="s">
        <v>3049</v>
      </c>
      <c r="C12763" s="10">
        <v>14170</v>
      </c>
      <c r="D12763" s="9">
        <v>8333777430</v>
      </c>
      <c r="E12763" s="9" t="e">
        <f>INDEX(#REF!:#REF!,MATCH($D12763,#REF!:#REF!,0),MATCH(#REF!,#REF!:#REF!,0))</f>
        <v>#REF!</v>
      </c>
      <c r="F12763" s="9" t="e">
        <f>INDEX(#REF!:#REF!,MATCH($D12763,#REF!:#REF!,0),MATCH(#REF!,#REF!:#REF!,0))</f>
        <v>#REF!</v>
      </c>
    </row>
    <row r="12764" spans="1:6" ht="16.5" x14ac:dyDescent="0.3">
      <c r="A12764" s="9" t="s">
        <v>9561</v>
      </c>
      <c r="B12764" s="9" t="s">
        <v>2138</v>
      </c>
      <c r="C12764" s="10">
        <v>51051</v>
      </c>
      <c r="D12764" s="9">
        <v>8550875457</v>
      </c>
      <c r="E12764" s="9" t="e">
        <f>INDEX(#REF!:#REF!,MATCH($D12764,#REF!:#REF!,0),MATCH(#REF!,#REF!:#REF!,0))</f>
        <v>#REF!</v>
      </c>
      <c r="F12764" s="9" t="e">
        <f>INDEX(#REF!:#REF!,MATCH($D12764,#REF!:#REF!,0),MATCH(#REF!,#REF!:#REF!,0))</f>
        <v>#REF!</v>
      </c>
    </row>
    <row r="12765" spans="1:6" ht="16.5" x14ac:dyDescent="0.3">
      <c r="A12765" s="9" t="s">
        <v>9560</v>
      </c>
      <c r="B12765" s="9" t="s">
        <v>2034</v>
      </c>
      <c r="C12765" s="10">
        <v>30058</v>
      </c>
      <c r="D12765" s="9">
        <v>7585281072</v>
      </c>
      <c r="E12765" s="9" t="e">
        <f>INDEX(#REF!:#REF!,MATCH($D12765,#REF!:#REF!,0),MATCH(#REF!,#REF!:#REF!,0))</f>
        <v>#REF!</v>
      </c>
      <c r="F12765" s="9" t="e">
        <f>INDEX(#REF!:#REF!,MATCH($D12765,#REF!:#REF!,0),MATCH(#REF!,#REF!:#REF!,0))</f>
        <v>#REF!</v>
      </c>
    </row>
    <row r="12766" spans="1:6" ht="16.5" x14ac:dyDescent="0.3">
      <c r="A12766" s="9" t="s">
        <v>9559</v>
      </c>
      <c r="B12766" s="9" t="s">
        <v>2420</v>
      </c>
      <c r="C12766" s="10">
        <v>20909</v>
      </c>
      <c r="D12766" s="9">
        <v>2944219065</v>
      </c>
      <c r="E12766" s="9" t="e">
        <f>INDEX(#REF!:#REF!,MATCH($D12766,#REF!:#REF!,0),MATCH(#REF!,#REF!:#REF!,0))</f>
        <v>#REF!</v>
      </c>
      <c r="F12766" s="9" t="e">
        <f>INDEX(#REF!:#REF!,MATCH($D12766,#REF!:#REF!,0),MATCH(#REF!,#REF!:#REF!,0))</f>
        <v>#REF!</v>
      </c>
    </row>
    <row r="12767" spans="1:6" ht="16.5" x14ac:dyDescent="0.3">
      <c r="A12767" s="9" t="s">
        <v>9558</v>
      </c>
      <c r="B12767" s="9" t="s">
        <v>3222</v>
      </c>
      <c r="C12767" s="10">
        <v>47998</v>
      </c>
      <c r="D12767" s="9">
        <v>899126162</v>
      </c>
      <c r="E12767" s="9" t="e">
        <f>INDEX(#REF!:#REF!,MATCH($D12767,#REF!:#REF!,0),MATCH(#REF!,#REF!:#REF!,0))</f>
        <v>#REF!</v>
      </c>
      <c r="F12767" s="9" t="e">
        <f>INDEX(#REF!:#REF!,MATCH($D12767,#REF!:#REF!,0),MATCH(#REF!,#REF!:#REF!,0))</f>
        <v>#REF!</v>
      </c>
    </row>
    <row r="12768" spans="1:6" ht="16.5" x14ac:dyDescent="0.3">
      <c r="A12768" s="9" t="s">
        <v>9557</v>
      </c>
      <c r="B12768" s="9" t="s">
        <v>2298</v>
      </c>
      <c r="C12768" s="10">
        <v>14122</v>
      </c>
      <c r="D12768" s="9">
        <v>6618120233</v>
      </c>
      <c r="E12768" s="9" t="e">
        <f>INDEX(#REF!:#REF!,MATCH($D12768,#REF!:#REF!,0),MATCH(#REF!,#REF!:#REF!,0))</f>
        <v>#REF!</v>
      </c>
      <c r="F12768" s="9" t="e">
        <f>INDEX(#REF!:#REF!,MATCH($D12768,#REF!:#REF!,0),MATCH(#REF!,#REF!:#REF!,0))</f>
        <v>#REF!</v>
      </c>
    </row>
    <row r="12769" spans="1:6" ht="16.5" x14ac:dyDescent="0.3">
      <c r="A12769" s="9" t="s">
        <v>9556</v>
      </c>
      <c r="B12769" s="9" t="s">
        <v>2389</v>
      </c>
      <c r="C12769" s="10">
        <v>49472</v>
      </c>
      <c r="D12769" s="9">
        <v>146065492</v>
      </c>
      <c r="E12769" s="9" t="e">
        <f>INDEX(#REF!:#REF!,MATCH($D12769,#REF!:#REF!,0),MATCH(#REF!,#REF!:#REF!,0))</f>
        <v>#REF!</v>
      </c>
      <c r="F12769" s="9" t="e">
        <f>INDEX(#REF!:#REF!,MATCH($D12769,#REF!:#REF!,0),MATCH(#REF!,#REF!:#REF!,0))</f>
        <v>#REF!</v>
      </c>
    </row>
    <row r="12770" spans="1:6" ht="16.5" x14ac:dyDescent="0.3">
      <c r="A12770" s="9" t="s">
        <v>9555</v>
      </c>
      <c r="B12770" s="9" t="s">
        <v>2878</v>
      </c>
      <c r="C12770" s="10">
        <v>41282</v>
      </c>
      <c r="D12770" s="9">
        <v>8361813608</v>
      </c>
      <c r="E12770" s="9" t="e">
        <f>INDEX(#REF!:#REF!,MATCH($D12770,#REF!:#REF!,0),MATCH(#REF!,#REF!:#REF!,0))</f>
        <v>#REF!</v>
      </c>
      <c r="F12770" s="9" t="e">
        <f>INDEX(#REF!:#REF!,MATCH($D12770,#REF!:#REF!,0),MATCH(#REF!,#REF!:#REF!,0))</f>
        <v>#REF!</v>
      </c>
    </row>
    <row r="12771" spans="1:6" ht="16.5" x14ac:dyDescent="0.3">
      <c r="A12771" s="9" t="s">
        <v>9554</v>
      </c>
      <c r="B12771" s="9" t="s">
        <v>2431</v>
      </c>
      <c r="C12771" s="10">
        <v>35925</v>
      </c>
      <c r="D12771" s="9">
        <v>7885796000</v>
      </c>
      <c r="E12771" s="9" t="e">
        <f>INDEX(#REF!:#REF!,MATCH($D12771,#REF!:#REF!,0),MATCH(#REF!,#REF!:#REF!,0))</f>
        <v>#REF!</v>
      </c>
      <c r="F12771" s="9" t="e">
        <f>INDEX(#REF!:#REF!,MATCH($D12771,#REF!:#REF!,0),MATCH(#REF!,#REF!:#REF!,0))</f>
        <v>#REF!</v>
      </c>
    </row>
    <row r="12772" spans="1:6" ht="16.5" x14ac:dyDescent="0.3">
      <c r="A12772" s="9" t="s">
        <v>9553</v>
      </c>
      <c r="B12772" s="9" t="s">
        <v>2793</v>
      </c>
      <c r="C12772" s="10">
        <v>49064</v>
      </c>
      <c r="D12772" s="9">
        <v>556704134</v>
      </c>
      <c r="E12772" s="9" t="e">
        <f>INDEX(#REF!:#REF!,MATCH($D12772,#REF!:#REF!,0),MATCH(#REF!,#REF!:#REF!,0))</f>
        <v>#REF!</v>
      </c>
      <c r="F12772" s="9" t="e">
        <f>INDEX(#REF!:#REF!,MATCH($D12772,#REF!:#REF!,0),MATCH(#REF!,#REF!:#REF!,0))</f>
        <v>#REF!</v>
      </c>
    </row>
    <row r="12773" spans="1:6" ht="16.5" x14ac:dyDescent="0.3">
      <c r="A12773" s="9" t="s">
        <v>9552</v>
      </c>
      <c r="B12773" s="9" t="s">
        <v>2238</v>
      </c>
      <c r="C12773" s="10">
        <v>47936</v>
      </c>
      <c r="D12773" s="9">
        <v>4997183822</v>
      </c>
      <c r="E12773" s="9" t="e">
        <f>INDEX(#REF!:#REF!,MATCH($D12773,#REF!:#REF!,0),MATCH(#REF!,#REF!:#REF!,0))</f>
        <v>#REF!</v>
      </c>
      <c r="F12773" s="9" t="e">
        <f>INDEX(#REF!:#REF!,MATCH($D12773,#REF!:#REF!,0),MATCH(#REF!,#REF!:#REF!,0))</f>
        <v>#REF!</v>
      </c>
    </row>
    <row r="12774" spans="1:6" ht="16.5" x14ac:dyDescent="0.3">
      <c r="A12774" s="9" t="s">
        <v>9551</v>
      </c>
      <c r="B12774" s="9" t="s">
        <v>2334</v>
      </c>
      <c r="C12774" s="10">
        <v>14564</v>
      </c>
      <c r="D12774" s="9">
        <v>6106380341</v>
      </c>
      <c r="E12774" s="9" t="e">
        <f>INDEX(#REF!:#REF!,MATCH($D12774,#REF!:#REF!,0),MATCH(#REF!,#REF!:#REF!,0))</f>
        <v>#REF!</v>
      </c>
      <c r="F12774" s="9" t="e">
        <f>INDEX(#REF!:#REF!,MATCH($D12774,#REF!:#REF!,0),MATCH(#REF!,#REF!:#REF!,0))</f>
        <v>#REF!</v>
      </c>
    </row>
    <row r="12775" spans="1:6" ht="16.5" x14ac:dyDescent="0.3">
      <c r="A12775" s="9" t="s">
        <v>9550</v>
      </c>
      <c r="B12775" s="9" t="s">
        <v>2662</v>
      </c>
      <c r="C12775" s="10">
        <v>15632</v>
      </c>
      <c r="D12775" s="9">
        <v>4862005330</v>
      </c>
      <c r="E12775" s="9" t="e">
        <f>INDEX(#REF!:#REF!,MATCH($D12775,#REF!:#REF!,0),MATCH(#REF!,#REF!:#REF!,0))</f>
        <v>#REF!</v>
      </c>
      <c r="F12775" s="9" t="e">
        <f>INDEX(#REF!:#REF!,MATCH($D12775,#REF!:#REF!,0),MATCH(#REF!,#REF!:#REF!,0))</f>
        <v>#REF!</v>
      </c>
    </row>
    <row r="12776" spans="1:6" ht="16.5" x14ac:dyDescent="0.3">
      <c r="A12776" s="9" t="s">
        <v>9549</v>
      </c>
      <c r="B12776" s="9" t="s">
        <v>2881</v>
      </c>
      <c r="C12776" s="10">
        <v>31396</v>
      </c>
      <c r="D12776" s="9">
        <v>5588978080</v>
      </c>
      <c r="E12776" s="9" t="e">
        <f>INDEX(#REF!:#REF!,MATCH($D12776,#REF!:#REF!,0),MATCH(#REF!,#REF!:#REF!,0))</f>
        <v>#REF!</v>
      </c>
      <c r="F12776" s="9" t="e">
        <f>INDEX(#REF!:#REF!,MATCH($D12776,#REF!:#REF!,0),MATCH(#REF!,#REF!:#REF!,0))</f>
        <v>#REF!</v>
      </c>
    </row>
    <row r="12777" spans="1:6" ht="16.5" x14ac:dyDescent="0.3">
      <c r="A12777" s="9" t="s">
        <v>9548</v>
      </c>
      <c r="B12777" s="9" t="s">
        <v>1963</v>
      </c>
      <c r="C12777" s="10">
        <v>13109</v>
      </c>
      <c r="D12777" s="9">
        <v>5913755731</v>
      </c>
      <c r="E12777" s="9" t="e">
        <f>INDEX(#REF!:#REF!,MATCH($D12777,#REF!:#REF!,0),MATCH(#REF!,#REF!:#REF!,0))</f>
        <v>#REF!</v>
      </c>
      <c r="F12777" s="9" t="e">
        <f>INDEX(#REF!:#REF!,MATCH($D12777,#REF!:#REF!,0),MATCH(#REF!,#REF!:#REF!,0))</f>
        <v>#REF!</v>
      </c>
    </row>
    <row r="12778" spans="1:6" ht="16.5" x14ac:dyDescent="0.3">
      <c r="A12778" s="9" t="s">
        <v>9547</v>
      </c>
      <c r="B12778" s="9" t="s">
        <v>1961</v>
      </c>
      <c r="C12778" s="10">
        <v>39639</v>
      </c>
      <c r="D12778" s="9">
        <v>6820956614</v>
      </c>
      <c r="E12778" s="9" t="e">
        <f>INDEX(#REF!:#REF!,MATCH($D12778,#REF!:#REF!,0),MATCH(#REF!,#REF!:#REF!,0))</f>
        <v>#REF!</v>
      </c>
      <c r="F12778" s="9" t="e">
        <f>INDEX(#REF!:#REF!,MATCH($D12778,#REF!:#REF!,0),MATCH(#REF!,#REF!:#REF!,0))</f>
        <v>#REF!</v>
      </c>
    </row>
    <row r="12779" spans="1:6" ht="16.5" x14ac:dyDescent="0.3">
      <c r="A12779" s="9" t="s">
        <v>9546</v>
      </c>
      <c r="B12779" s="9" t="s">
        <v>2505</v>
      </c>
      <c r="C12779" s="10">
        <v>46329</v>
      </c>
      <c r="D12779" s="9">
        <v>1249074622</v>
      </c>
      <c r="E12779" s="9" t="e">
        <f>INDEX(#REF!:#REF!,MATCH($D12779,#REF!:#REF!,0),MATCH(#REF!,#REF!:#REF!,0))</f>
        <v>#REF!</v>
      </c>
      <c r="F12779" s="9" t="e">
        <f>INDEX(#REF!:#REF!,MATCH($D12779,#REF!:#REF!,0),MATCH(#REF!,#REF!:#REF!,0))</f>
        <v>#REF!</v>
      </c>
    </row>
    <row r="12780" spans="1:6" ht="16.5" x14ac:dyDescent="0.3">
      <c r="A12780" s="9" t="s">
        <v>9545</v>
      </c>
      <c r="B12780" s="9" t="s">
        <v>2167</v>
      </c>
      <c r="C12780" s="10">
        <v>11329</v>
      </c>
      <c r="D12780" s="9">
        <v>8516539148</v>
      </c>
      <c r="E12780" s="9" t="e">
        <f>INDEX(#REF!:#REF!,MATCH($D12780,#REF!:#REF!,0),MATCH(#REF!,#REF!:#REF!,0))</f>
        <v>#REF!</v>
      </c>
      <c r="F12780" s="9" t="e">
        <f>INDEX(#REF!:#REF!,MATCH($D12780,#REF!:#REF!,0),MATCH(#REF!,#REF!:#REF!,0))</f>
        <v>#REF!</v>
      </c>
    </row>
    <row r="12781" spans="1:6" ht="16.5" x14ac:dyDescent="0.3">
      <c r="A12781" s="9" t="s">
        <v>9544</v>
      </c>
      <c r="B12781" s="9" t="s">
        <v>2492</v>
      </c>
      <c r="C12781" s="10">
        <v>27712</v>
      </c>
      <c r="D12781" s="9">
        <v>324399618</v>
      </c>
      <c r="E12781" s="9" t="e">
        <f>INDEX(#REF!:#REF!,MATCH($D12781,#REF!:#REF!,0),MATCH(#REF!,#REF!:#REF!,0))</f>
        <v>#REF!</v>
      </c>
      <c r="F12781" s="9" t="e">
        <f>INDEX(#REF!:#REF!,MATCH($D12781,#REF!:#REF!,0),MATCH(#REF!,#REF!:#REF!,0))</f>
        <v>#REF!</v>
      </c>
    </row>
    <row r="12782" spans="1:6" ht="16.5" x14ac:dyDescent="0.3">
      <c r="A12782" s="9" t="s">
        <v>9543</v>
      </c>
      <c r="B12782" s="9" t="s">
        <v>2820</v>
      </c>
      <c r="C12782" s="10">
        <v>19902</v>
      </c>
      <c r="D12782" s="9">
        <v>3933561566</v>
      </c>
      <c r="E12782" s="9" t="e">
        <f>INDEX(#REF!:#REF!,MATCH($D12782,#REF!:#REF!,0),MATCH(#REF!,#REF!:#REF!,0))</f>
        <v>#REF!</v>
      </c>
      <c r="F12782" s="9" t="e">
        <f>INDEX(#REF!:#REF!,MATCH($D12782,#REF!:#REF!,0),MATCH(#REF!,#REF!:#REF!,0))</f>
        <v>#REF!</v>
      </c>
    </row>
    <row r="12783" spans="1:6" ht="16.5" x14ac:dyDescent="0.3">
      <c r="A12783" s="9" t="s">
        <v>9542</v>
      </c>
      <c r="B12783" s="9" t="s">
        <v>2530</v>
      </c>
      <c r="C12783" s="10">
        <v>24405</v>
      </c>
      <c r="D12783" s="9">
        <v>7966083349</v>
      </c>
      <c r="E12783" s="9" t="e">
        <f>INDEX(#REF!:#REF!,MATCH($D12783,#REF!:#REF!,0),MATCH(#REF!,#REF!:#REF!,0))</f>
        <v>#REF!</v>
      </c>
      <c r="F12783" s="9" t="e">
        <f>INDEX(#REF!:#REF!,MATCH($D12783,#REF!:#REF!,0),MATCH(#REF!,#REF!:#REF!,0))</f>
        <v>#REF!</v>
      </c>
    </row>
    <row r="12784" spans="1:6" ht="16.5" x14ac:dyDescent="0.3">
      <c r="A12784" s="9" t="s">
        <v>9541</v>
      </c>
      <c r="B12784" s="9" t="s">
        <v>2326</v>
      </c>
      <c r="C12784" s="10">
        <v>58006</v>
      </c>
      <c r="D12784" s="9">
        <v>4900475084</v>
      </c>
      <c r="E12784" s="9" t="e">
        <f>INDEX(#REF!:#REF!,MATCH($D12784,#REF!:#REF!,0),MATCH(#REF!,#REF!:#REF!,0))</f>
        <v>#REF!</v>
      </c>
      <c r="F12784" s="9" t="e">
        <f>INDEX(#REF!:#REF!,MATCH($D12784,#REF!:#REF!,0),MATCH(#REF!,#REF!:#REF!,0))</f>
        <v>#REF!</v>
      </c>
    </row>
    <row r="12785" spans="1:6" ht="16.5" x14ac:dyDescent="0.3">
      <c r="A12785" s="9" t="s">
        <v>9540</v>
      </c>
      <c r="B12785" s="9" t="s">
        <v>2650</v>
      </c>
      <c r="C12785" s="10">
        <v>31059</v>
      </c>
      <c r="D12785" s="9">
        <v>3129526900</v>
      </c>
      <c r="E12785" s="9" t="e">
        <f>INDEX(#REF!:#REF!,MATCH($D12785,#REF!:#REF!,0),MATCH(#REF!,#REF!:#REF!,0))</f>
        <v>#REF!</v>
      </c>
      <c r="F12785" s="9" t="e">
        <f>INDEX(#REF!:#REF!,MATCH($D12785,#REF!:#REF!,0),MATCH(#REF!,#REF!:#REF!,0))</f>
        <v>#REF!</v>
      </c>
    </row>
    <row r="12786" spans="1:6" ht="16.5" x14ac:dyDescent="0.3">
      <c r="A12786" s="9" t="s">
        <v>9539</v>
      </c>
      <c r="B12786" s="9" t="s">
        <v>1955</v>
      </c>
      <c r="C12786" s="10">
        <v>48382</v>
      </c>
      <c r="D12786" s="9">
        <v>4808886316</v>
      </c>
      <c r="E12786" s="9" t="e">
        <f>INDEX(#REF!:#REF!,MATCH($D12786,#REF!:#REF!,0),MATCH(#REF!,#REF!:#REF!,0))</f>
        <v>#REF!</v>
      </c>
      <c r="F12786" s="9" t="e">
        <f>INDEX(#REF!:#REF!,MATCH($D12786,#REF!:#REF!,0),MATCH(#REF!,#REF!:#REF!,0))</f>
        <v>#REF!</v>
      </c>
    </row>
    <row r="12787" spans="1:6" ht="16.5" x14ac:dyDescent="0.3">
      <c r="A12787" s="9" t="s">
        <v>9538</v>
      </c>
      <c r="B12787" s="9" t="s">
        <v>2961</v>
      </c>
      <c r="C12787" s="10">
        <v>51847</v>
      </c>
      <c r="D12787" s="9">
        <v>3041948354</v>
      </c>
      <c r="E12787" s="9" t="e">
        <f>INDEX(#REF!:#REF!,MATCH($D12787,#REF!:#REF!,0),MATCH(#REF!,#REF!:#REF!,0))</f>
        <v>#REF!</v>
      </c>
      <c r="F12787" s="9" t="e">
        <f>INDEX(#REF!:#REF!,MATCH($D12787,#REF!:#REF!,0),MATCH(#REF!,#REF!:#REF!,0))</f>
        <v>#REF!</v>
      </c>
    </row>
    <row r="12788" spans="1:6" ht="16.5" x14ac:dyDescent="0.3">
      <c r="A12788" s="9" t="s">
        <v>9537</v>
      </c>
      <c r="B12788" s="9" t="s">
        <v>2474</v>
      </c>
      <c r="C12788" s="10">
        <v>22431</v>
      </c>
      <c r="D12788" s="9">
        <v>7778092905</v>
      </c>
      <c r="E12788" s="9" t="e">
        <f>INDEX(#REF!:#REF!,MATCH($D12788,#REF!:#REF!,0),MATCH(#REF!,#REF!:#REF!,0))</f>
        <v>#REF!</v>
      </c>
      <c r="F12788" s="9" t="e">
        <f>INDEX(#REF!:#REF!,MATCH($D12788,#REF!:#REF!,0),MATCH(#REF!,#REF!:#REF!,0))</f>
        <v>#REF!</v>
      </c>
    </row>
    <row r="12789" spans="1:6" ht="16.5" x14ac:dyDescent="0.3">
      <c r="A12789" s="9" t="s">
        <v>9536</v>
      </c>
      <c r="B12789" s="9" t="s">
        <v>2267</v>
      </c>
      <c r="C12789" s="10">
        <v>26181</v>
      </c>
      <c r="D12789" s="9">
        <v>9331851693</v>
      </c>
      <c r="E12789" s="9" t="e">
        <f>INDEX(#REF!:#REF!,MATCH($D12789,#REF!:#REF!,0),MATCH(#REF!,#REF!:#REF!,0))</f>
        <v>#REF!</v>
      </c>
      <c r="F12789" s="9" t="e">
        <f>INDEX(#REF!:#REF!,MATCH($D12789,#REF!:#REF!,0),MATCH(#REF!,#REF!:#REF!,0))</f>
        <v>#REF!</v>
      </c>
    </row>
    <row r="12790" spans="1:6" ht="16.5" x14ac:dyDescent="0.3">
      <c r="A12790" s="9" t="s">
        <v>9535</v>
      </c>
      <c r="B12790" s="9" t="s">
        <v>2201</v>
      </c>
      <c r="C12790" s="10">
        <v>56325</v>
      </c>
      <c r="D12790" s="9">
        <v>7273123196</v>
      </c>
      <c r="E12790" s="9" t="e">
        <f>INDEX(#REF!:#REF!,MATCH($D12790,#REF!:#REF!,0),MATCH(#REF!,#REF!:#REF!,0))</f>
        <v>#REF!</v>
      </c>
      <c r="F12790" s="9" t="e">
        <f>INDEX(#REF!:#REF!,MATCH($D12790,#REF!:#REF!,0),MATCH(#REF!,#REF!:#REF!,0))</f>
        <v>#REF!</v>
      </c>
    </row>
    <row r="12791" spans="1:6" ht="16.5" x14ac:dyDescent="0.3">
      <c r="A12791" s="9" t="s">
        <v>9534</v>
      </c>
      <c r="B12791" s="9" t="s">
        <v>2379</v>
      </c>
      <c r="C12791" s="10">
        <v>36116</v>
      </c>
      <c r="D12791" s="9">
        <v>3932861779</v>
      </c>
      <c r="E12791" s="9" t="e">
        <f>INDEX(#REF!:#REF!,MATCH($D12791,#REF!:#REF!,0),MATCH(#REF!,#REF!:#REF!,0))</f>
        <v>#REF!</v>
      </c>
      <c r="F12791" s="9" t="e">
        <f>INDEX(#REF!:#REF!,MATCH($D12791,#REF!:#REF!,0),MATCH(#REF!,#REF!:#REF!,0))</f>
        <v>#REF!</v>
      </c>
    </row>
    <row r="12792" spans="1:6" ht="16.5" x14ac:dyDescent="0.3">
      <c r="A12792" s="9" t="s">
        <v>9533</v>
      </c>
      <c r="B12792" s="9" t="s">
        <v>3241</v>
      </c>
      <c r="C12792" s="10">
        <v>30851</v>
      </c>
      <c r="D12792" s="9">
        <v>2298319154</v>
      </c>
      <c r="E12792" s="9" t="e">
        <f>INDEX(#REF!:#REF!,MATCH($D12792,#REF!:#REF!,0),MATCH(#REF!,#REF!:#REF!,0))</f>
        <v>#REF!</v>
      </c>
      <c r="F12792" s="9" t="e">
        <f>INDEX(#REF!:#REF!,MATCH($D12792,#REF!:#REF!,0),MATCH(#REF!,#REF!:#REF!,0))</f>
        <v>#REF!</v>
      </c>
    </row>
    <row r="12793" spans="1:6" ht="16.5" x14ac:dyDescent="0.3">
      <c r="A12793" s="9" t="s">
        <v>9532</v>
      </c>
      <c r="B12793" s="9" t="s">
        <v>1951</v>
      </c>
      <c r="C12793" s="10">
        <v>53720</v>
      </c>
      <c r="D12793" s="9">
        <v>5795848808</v>
      </c>
      <c r="E12793" s="9" t="e">
        <f>INDEX(#REF!:#REF!,MATCH($D12793,#REF!:#REF!,0),MATCH(#REF!,#REF!:#REF!,0))</f>
        <v>#REF!</v>
      </c>
      <c r="F12793" s="9" t="e">
        <f>INDEX(#REF!:#REF!,MATCH($D12793,#REF!:#REF!,0),MATCH(#REF!,#REF!:#REF!,0))</f>
        <v>#REF!</v>
      </c>
    </row>
    <row r="12794" spans="1:6" ht="16.5" x14ac:dyDescent="0.3">
      <c r="A12794" s="9" t="s">
        <v>9531</v>
      </c>
      <c r="B12794" s="9" t="s">
        <v>2472</v>
      </c>
      <c r="C12794" s="10">
        <v>54421</v>
      </c>
      <c r="D12794" s="9">
        <v>8644362151</v>
      </c>
      <c r="E12794" s="9" t="e">
        <f>INDEX(#REF!:#REF!,MATCH($D12794,#REF!:#REF!,0),MATCH(#REF!,#REF!:#REF!,0))</f>
        <v>#REF!</v>
      </c>
      <c r="F12794" s="9" t="e">
        <f>INDEX(#REF!:#REF!,MATCH($D12794,#REF!:#REF!,0),MATCH(#REF!,#REF!:#REF!,0))</f>
        <v>#REF!</v>
      </c>
    </row>
    <row r="12795" spans="1:6" ht="16.5" x14ac:dyDescent="0.3">
      <c r="A12795" s="9" t="s">
        <v>9530</v>
      </c>
      <c r="B12795" s="9" t="s">
        <v>2036</v>
      </c>
      <c r="C12795" s="10">
        <v>28726</v>
      </c>
      <c r="D12795" s="9">
        <v>4401069773</v>
      </c>
      <c r="E12795" s="9" t="e">
        <f>INDEX(#REF!:#REF!,MATCH($D12795,#REF!:#REF!,0),MATCH(#REF!,#REF!:#REF!,0))</f>
        <v>#REF!</v>
      </c>
      <c r="F12795" s="9" t="e">
        <f>INDEX(#REF!:#REF!,MATCH($D12795,#REF!:#REF!,0),MATCH(#REF!,#REF!:#REF!,0))</f>
        <v>#REF!</v>
      </c>
    </row>
    <row r="12796" spans="1:6" ht="16.5" x14ac:dyDescent="0.3">
      <c r="A12796" s="9" t="s">
        <v>9529</v>
      </c>
      <c r="B12796" s="9" t="s">
        <v>2496</v>
      </c>
      <c r="C12796" s="10">
        <v>46321</v>
      </c>
      <c r="D12796" s="9">
        <v>1475796307</v>
      </c>
      <c r="E12796" s="9" t="e">
        <f>INDEX(#REF!:#REF!,MATCH($D12796,#REF!:#REF!,0),MATCH(#REF!,#REF!:#REF!,0))</f>
        <v>#REF!</v>
      </c>
      <c r="F12796" s="9" t="e">
        <f>INDEX(#REF!:#REF!,MATCH($D12796,#REF!:#REF!,0),MATCH(#REF!,#REF!:#REF!,0))</f>
        <v>#REF!</v>
      </c>
    </row>
    <row r="12797" spans="1:6" ht="16.5" x14ac:dyDescent="0.3">
      <c r="A12797" s="9" t="s">
        <v>9528</v>
      </c>
      <c r="B12797" s="9" t="s">
        <v>2069</v>
      </c>
      <c r="C12797" s="10">
        <v>35854</v>
      </c>
      <c r="D12797" s="9">
        <v>7152427402</v>
      </c>
      <c r="E12797" s="9" t="e">
        <f>INDEX(#REF!:#REF!,MATCH($D12797,#REF!:#REF!,0),MATCH(#REF!,#REF!:#REF!,0))</f>
        <v>#REF!</v>
      </c>
      <c r="F12797" s="9" t="e">
        <f>INDEX(#REF!:#REF!,MATCH($D12797,#REF!:#REF!,0),MATCH(#REF!,#REF!:#REF!,0))</f>
        <v>#REF!</v>
      </c>
    </row>
    <row r="12798" spans="1:6" ht="16.5" x14ac:dyDescent="0.3">
      <c r="A12798" s="9" t="s">
        <v>9527</v>
      </c>
      <c r="B12798" s="9" t="s">
        <v>2171</v>
      </c>
      <c r="C12798" s="10">
        <v>59951</v>
      </c>
      <c r="D12798" s="9">
        <v>1892125439</v>
      </c>
      <c r="E12798" s="9" t="e">
        <f>INDEX(#REF!:#REF!,MATCH($D12798,#REF!:#REF!,0),MATCH(#REF!,#REF!:#REF!,0))</f>
        <v>#REF!</v>
      </c>
      <c r="F12798" s="9" t="e">
        <f>INDEX(#REF!:#REF!,MATCH($D12798,#REF!:#REF!,0),MATCH(#REF!,#REF!:#REF!,0))</f>
        <v>#REF!</v>
      </c>
    </row>
    <row r="12799" spans="1:6" ht="16.5" x14ac:dyDescent="0.3">
      <c r="A12799" s="9" t="s">
        <v>9526</v>
      </c>
      <c r="B12799" s="9" t="s">
        <v>2161</v>
      </c>
      <c r="C12799" s="10">
        <v>23675</v>
      </c>
      <c r="D12799" s="9">
        <v>5241020535</v>
      </c>
      <c r="E12799" s="9" t="e">
        <f>INDEX(#REF!:#REF!,MATCH($D12799,#REF!:#REF!,0),MATCH(#REF!,#REF!:#REF!,0))</f>
        <v>#REF!</v>
      </c>
      <c r="F12799" s="9" t="e">
        <f>INDEX(#REF!:#REF!,MATCH($D12799,#REF!:#REF!,0),MATCH(#REF!,#REF!:#REF!,0))</f>
        <v>#REF!</v>
      </c>
    </row>
    <row r="12800" spans="1:6" ht="16.5" x14ac:dyDescent="0.3">
      <c r="A12800" s="9" t="s">
        <v>9525</v>
      </c>
      <c r="B12800" s="9" t="s">
        <v>2662</v>
      </c>
      <c r="C12800" s="10">
        <v>55992</v>
      </c>
      <c r="D12800" s="9">
        <v>9939542542</v>
      </c>
      <c r="E12800" s="9" t="e">
        <f>INDEX(#REF!:#REF!,MATCH($D12800,#REF!:#REF!,0),MATCH(#REF!,#REF!:#REF!,0))</f>
        <v>#REF!</v>
      </c>
      <c r="F12800" s="9" t="e">
        <f>INDEX(#REF!:#REF!,MATCH($D12800,#REF!:#REF!,0),MATCH(#REF!,#REF!:#REF!,0))</f>
        <v>#REF!</v>
      </c>
    </row>
    <row r="12801" spans="1:6" ht="16.5" x14ac:dyDescent="0.3">
      <c r="A12801" s="9" t="s">
        <v>9524</v>
      </c>
      <c r="B12801" s="9" t="s">
        <v>2436</v>
      </c>
      <c r="C12801" s="10">
        <v>43759</v>
      </c>
      <c r="D12801" s="9">
        <v>1664426442</v>
      </c>
      <c r="E12801" s="9" t="e">
        <f>INDEX(#REF!:#REF!,MATCH($D12801,#REF!:#REF!,0),MATCH(#REF!,#REF!:#REF!,0))</f>
        <v>#REF!</v>
      </c>
      <c r="F12801" s="9" t="e">
        <f>INDEX(#REF!:#REF!,MATCH($D12801,#REF!:#REF!,0),MATCH(#REF!,#REF!:#REF!,0))</f>
        <v>#REF!</v>
      </c>
    </row>
    <row r="12802" spans="1:6" ht="16.5" x14ac:dyDescent="0.3">
      <c r="A12802" s="9" t="s">
        <v>9523</v>
      </c>
      <c r="B12802" s="9" t="s">
        <v>1959</v>
      </c>
      <c r="C12802" s="10">
        <v>32126</v>
      </c>
      <c r="D12802" s="9">
        <v>8998375370</v>
      </c>
      <c r="E12802" s="9" t="e">
        <f>INDEX(#REF!:#REF!,MATCH($D12802,#REF!:#REF!,0),MATCH(#REF!,#REF!:#REF!,0))</f>
        <v>#REF!</v>
      </c>
      <c r="F12802" s="9" t="e">
        <f>INDEX(#REF!:#REF!,MATCH($D12802,#REF!:#REF!,0),MATCH(#REF!,#REF!:#REF!,0))</f>
        <v>#REF!</v>
      </c>
    </row>
    <row r="12803" spans="1:6" ht="16.5" x14ac:dyDescent="0.3">
      <c r="A12803" s="9" t="s">
        <v>9522</v>
      </c>
      <c r="B12803" s="9" t="s">
        <v>2262</v>
      </c>
      <c r="C12803" s="10">
        <v>12494</v>
      </c>
      <c r="D12803" s="9">
        <v>992720575</v>
      </c>
      <c r="E12803" s="9" t="e">
        <f>INDEX(#REF!:#REF!,MATCH($D12803,#REF!:#REF!,0),MATCH(#REF!,#REF!:#REF!,0))</f>
        <v>#REF!</v>
      </c>
      <c r="F12803" s="9" t="e">
        <f>INDEX(#REF!:#REF!,MATCH($D12803,#REF!:#REF!,0),MATCH(#REF!,#REF!:#REF!,0))</f>
        <v>#REF!</v>
      </c>
    </row>
    <row r="12804" spans="1:6" ht="16.5" x14ac:dyDescent="0.3">
      <c r="A12804" s="9" t="s">
        <v>9521</v>
      </c>
      <c r="B12804" s="9" t="s">
        <v>3902</v>
      </c>
      <c r="C12804" s="10">
        <v>23526</v>
      </c>
      <c r="D12804" s="9">
        <v>8322342209</v>
      </c>
      <c r="E12804" s="9" t="e">
        <f>INDEX(#REF!:#REF!,MATCH($D12804,#REF!:#REF!,0),MATCH(#REF!,#REF!:#REF!,0))</f>
        <v>#REF!</v>
      </c>
      <c r="F12804" s="9" t="e">
        <f>INDEX(#REF!:#REF!,MATCH($D12804,#REF!:#REF!,0),MATCH(#REF!,#REF!:#REF!,0))</f>
        <v>#REF!</v>
      </c>
    </row>
    <row r="12805" spans="1:6" ht="16.5" x14ac:dyDescent="0.3">
      <c r="A12805" s="9" t="s">
        <v>9520</v>
      </c>
      <c r="B12805" s="9" t="s">
        <v>2077</v>
      </c>
      <c r="C12805" s="10">
        <v>18629</v>
      </c>
      <c r="D12805" s="9">
        <v>6819596901</v>
      </c>
      <c r="E12805" s="9" t="e">
        <f>INDEX(#REF!:#REF!,MATCH($D12805,#REF!:#REF!,0),MATCH(#REF!,#REF!:#REF!,0))</f>
        <v>#REF!</v>
      </c>
      <c r="F12805" s="9" t="e">
        <f>INDEX(#REF!:#REF!,MATCH($D12805,#REF!:#REF!,0),MATCH(#REF!,#REF!:#REF!,0))</f>
        <v>#REF!</v>
      </c>
    </row>
    <row r="12806" spans="1:6" ht="16.5" x14ac:dyDescent="0.3">
      <c r="A12806" s="9" t="s">
        <v>9519</v>
      </c>
      <c r="B12806" s="9" t="s">
        <v>1969</v>
      </c>
      <c r="C12806" s="10">
        <v>20386</v>
      </c>
      <c r="D12806" s="9">
        <v>2859931651</v>
      </c>
      <c r="E12806" s="9" t="e">
        <f>INDEX(#REF!:#REF!,MATCH($D12806,#REF!:#REF!,0),MATCH(#REF!,#REF!:#REF!,0))</f>
        <v>#REF!</v>
      </c>
      <c r="F12806" s="9" t="e">
        <f>INDEX(#REF!:#REF!,MATCH($D12806,#REF!:#REF!,0),MATCH(#REF!,#REF!:#REF!,0))</f>
        <v>#REF!</v>
      </c>
    </row>
    <row r="12807" spans="1:6" ht="16.5" x14ac:dyDescent="0.3">
      <c r="A12807" s="9" t="s">
        <v>9518</v>
      </c>
      <c r="B12807" s="9" t="s">
        <v>2793</v>
      </c>
      <c r="C12807" s="10">
        <v>55963</v>
      </c>
      <c r="D12807" s="9">
        <v>650049144</v>
      </c>
      <c r="E12807" s="9" t="e">
        <f>INDEX(#REF!:#REF!,MATCH($D12807,#REF!:#REF!,0),MATCH(#REF!,#REF!:#REF!,0))</f>
        <v>#REF!</v>
      </c>
      <c r="F12807" s="9" t="e">
        <f>INDEX(#REF!:#REF!,MATCH($D12807,#REF!:#REF!,0),MATCH(#REF!,#REF!:#REF!,0))</f>
        <v>#REF!</v>
      </c>
    </row>
    <row r="12808" spans="1:6" ht="16.5" x14ac:dyDescent="0.3">
      <c r="A12808" s="9" t="s">
        <v>9517</v>
      </c>
      <c r="B12808" s="9" t="s">
        <v>2081</v>
      </c>
      <c r="C12808" s="10">
        <v>20362</v>
      </c>
      <c r="D12808" s="9">
        <v>1565607864</v>
      </c>
      <c r="E12808" s="9" t="e">
        <f>INDEX(#REF!:#REF!,MATCH($D12808,#REF!:#REF!,0),MATCH(#REF!,#REF!:#REF!,0))</f>
        <v>#REF!</v>
      </c>
      <c r="F12808" s="9" t="e">
        <f>INDEX(#REF!:#REF!,MATCH($D12808,#REF!:#REF!,0),MATCH(#REF!,#REF!:#REF!,0))</f>
        <v>#REF!</v>
      </c>
    </row>
    <row r="12809" spans="1:6" ht="16.5" x14ac:dyDescent="0.3">
      <c r="A12809" s="9" t="s">
        <v>9516</v>
      </c>
      <c r="B12809" s="9" t="s">
        <v>1949</v>
      </c>
      <c r="C12809" s="10">
        <v>52903</v>
      </c>
      <c r="D12809" s="9">
        <v>3560320844</v>
      </c>
      <c r="E12809" s="9" t="e">
        <f>INDEX(#REF!:#REF!,MATCH($D12809,#REF!:#REF!,0),MATCH(#REF!,#REF!:#REF!,0))</f>
        <v>#REF!</v>
      </c>
      <c r="F12809" s="9" t="e">
        <f>INDEX(#REF!:#REF!,MATCH($D12809,#REF!:#REF!,0),MATCH(#REF!,#REF!:#REF!,0))</f>
        <v>#REF!</v>
      </c>
    </row>
    <row r="12810" spans="1:6" ht="16.5" x14ac:dyDescent="0.3">
      <c r="A12810" s="9" t="s">
        <v>9515</v>
      </c>
      <c r="B12810" s="9" t="s">
        <v>2015</v>
      </c>
      <c r="C12810" s="10">
        <v>58006</v>
      </c>
      <c r="D12810" s="9">
        <v>715518151</v>
      </c>
      <c r="E12810" s="9" t="e">
        <f>INDEX(#REF!:#REF!,MATCH($D12810,#REF!:#REF!,0),MATCH(#REF!,#REF!:#REF!,0))</f>
        <v>#REF!</v>
      </c>
      <c r="F12810" s="9" t="e">
        <f>INDEX(#REF!:#REF!,MATCH($D12810,#REF!:#REF!,0),MATCH(#REF!,#REF!:#REF!,0))</f>
        <v>#REF!</v>
      </c>
    </row>
    <row r="12811" spans="1:6" ht="16.5" x14ac:dyDescent="0.3">
      <c r="A12811" s="9" t="s">
        <v>9514</v>
      </c>
      <c r="B12811" s="9" t="s">
        <v>2647</v>
      </c>
      <c r="C12811" s="10">
        <v>42778</v>
      </c>
      <c r="D12811" s="9">
        <v>9491257560</v>
      </c>
      <c r="E12811" s="9" t="e">
        <f>INDEX(#REF!:#REF!,MATCH($D12811,#REF!:#REF!,0),MATCH(#REF!,#REF!:#REF!,0))</f>
        <v>#REF!</v>
      </c>
      <c r="F12811" s="9" t="e">
        <f>INDEX(#REF!:#REF!,MATCH($D12811,#REF!:#REF!,0),MATCH(#REF!,#REF!:#REF!,0))</f>
        <v>#REF!</v>
      </c>
    </row>
    <row r="12812" spans="1:6" ht="16.5" x14ac:dyDescent="0.3">
      <c r="A12812" s="9" t="s">
        <v>9513</v>
      </c>
      <c r="B12812" s="9" t="s">
        <v>2019</v>
      </c>
      <c r="C12812" s="10">
        <v>33788</v>
      </c>
      <c r="D12812" s="9">
        <v>278558984</v>
      </c>
      <c r="E12812" s="9" t="e">
        <f>INDEX(#REF!:#REF!,MATCH($D12812,#REF!:#REF!,0),MATCH(#REF!,#REF!:#REF!,0))</f>
        <v>#REF!</v>
      </c>
      <c r="F12812" s="9" t="e">
        <f>INDEX(#REF!:#REF!,MATCH($D12812,#REF!:#REF!,0),MATCH(#REF!,#REF!:#REF!,0))</f>
        <v>#REF!</v>
      </c>
    </row>
    <row r="12813" spans="1:6" ht="16.5" x14ac:dyDescent="0.3">
      <c r="A12813" s="9" t="s">
        <v>9512</v>
      </c>
      <c r="B12813" s="9" t="s">
        <v>2293</v>
      </c>
      <c r="C12813" s="10">
        <v>43425</v>
      </c>
      <c r="D12813" s="9">
        <v>4235594176</v>
      </c>
      <c r="E12813" s="9" t="e">
        <f>INDEX(#REF!:#REF!,MATCH($D12813,#REF!:#REF!,0),MATCH(#REF!,#REF!:#REF!,0))</f>
        <v>#REF!</v>
      </c>
      <c r="F12813" s="9" t="e">
        <f>INDEX(#REF!:#REF!,MATCH($D12813,#REF!:#REF!,0),MATCH(#REF!,#REF!:#REF!,0))</f>
        <v>#REF!</v>
      </c>
    </row>
    <row r="12814" spans="1:6" ht="16.5" x14ac:dyDescent="0.3">
      <c r="A12814" s="9" t="s">
        <v>9511</v>
      </c>
      <c r="B12814" s="9" t="s">
        <v>2219</v>
      </c>
      <c r="C12814" s="10">
        <v>24691</v>
      </c>
      <c r="D12814" s="9">
        <v>8445779583</v>
      </c>
      <c r="E12814" s="9" t="e">
        <f>INDEX(#REF!:#REF!,MATCH($D12814,#REF!:#REF!,0),MATCH(#REF!,#REF!:#REF!,0))</f>
        <v>#REF!</v>
      </c>
      <c r="F12814" s="9" t="e">
        <f>INDEX(#REF!:#REF!,MATCH($D12814,#REF!:#REF!,0),MATCH(#REF!,#REF!:#REF!,0))</f>
        <v>#REF!</v>
      </c>
    </row>
    <row r="12815" spans="1:6" ht="16.5" x14ac:dyDescent="0.3">
      <c r="A12815" s="9" t="s">
        <v>9510</v>
      </c>
      <c r="B12815" s="9" t="s">
        <v>3195</v>
      </c>
      <c r="C12815" s="10">
        <v>53366</v>
      </c>
      <c r="D12815" s="9">
        <v>8971738782</v>
      </c>
      <c r="E12815" s="9" t="e">
        <f>INDEX(#REF!:#REF!,MATCH($D12815,#REF!:#REF!,0),MATCH(#REF!,#REF!:#REF!,0))</f>
        <v>#REF!</v>
      </c>
      <c r="F12815" s="9" t="e">
        <f>INDEX(#REF!:#REF!,MATCH($D12815,#REF!:#REF!,0),MATCH(#REF!,#REF!:#REF!,0))</f>
        <v>#REF!</v>
      </c>
    </row>
    <row r="12816" spans="1:6" ht="16.5" x14ac:dyDescent="0.3">
      <c r="A12816" s="9" t="s">
        <v>9509</v>
      </c>
      <c r="B12816" s="9" t="s">
        <v>2914</v>
      </c>
      <c r="C12816" s="10">
        <v>13213</v>
      </c>
      <c r="D12816" s="9">
        <v>6724903874</v>
      </c>
      <c r="E12816" s="9" t="e">
        <f>INDEX(#REF!:#REF!,MATCH($D12816,#REF!:#REF!,0),MATCH(#REF!,#REF!:#REF!,0))</f>
        <v>#REF!</v>
      </c>
      <c r="F12816" s="9" t="e">
        <f>INDEX(#REF!:#REF!,MATCH($D12816,#REF!:#REF!,0),MATCH(#REF!,#REF!:#REF!,0))</f>
        <v>#REF!</v>
      </c>
    </row>
    <row r="12817" spans="1:6" ht="16.5" x14ac:dyDescent="0.3">
      <c r="A12817" s="9" t="s">
        <v>9508</v>
      </c>
      <c r="B12817" s="9" t="s">
        <v>1979</v>
      </c>
      <c r="C12817" s="10">
        <v>22192</v>
      </c>
      <c r="D12817" s="9">
        <v>6938295417</v>
      </c>
      <c r="E12817" s="9" t="e">
        <f>INDEX(#REF!:#REF!,MATCH($D12817,#REF!:#REF!,0),MATCH(#REF!,#REF!:#REF!,0))</f>
        <v>#REF!</v>
      </c>
      <c r="F12817" s="9" t="e">
        <f>INDEX(#REF!:#REF!,MATCH($D12817,#REF!:#REF!,0),MATCH(#REF!,#REF!:#REF!,0))</f>
        <v>#REF!</v>
      </c>
    </row>
    <row r="12818" spans="1:6" ht="16.5" x14ac:dyDescent="0.3">
      <c r="A12818" s="9" t="s">
        <v>9507</v>
      </c>
      <c r="B12818" s="9" t="s">
        <v>1993</v>
      </c>
      <c r="C12818" s="10">
        <v>37766</v>
      </c>
      <c r="D12818" s="9">
        <v>8445779583</v>
      </c>
      <c r="E12818" s="9" t="e">
        <f>INDEX(#REF!:#REF!,MATCH($D12818,#REF!:#REF!,0),MATCH(#REF!,#REF!:#REF!,0))</f>
        <v>#REF!</v>
      </c>
      <c r="F12818" s="9" t="e">
        <f>INDEX(#REF!:#REF!,MATCH($D12818,#REF!:#REF!,0),MATCH(#REF!,#REF!:#REF!,0))</f>
        <v>#REF!</v>
      </c>
    </row>
    <row r="12819" spans="1:6" ht="16.5" x14ac:dyDescent="0.3">
      <c r="A12819" s="9" t="s">
        <v>9506</v>
      </c>
      <c r="B12819" s="9" t="s">
        <v>1981</v>
      </c>
      <c r="C12819" s="10">
        <v>54508</v>
      </c>
      <c r="D12819" s="9">
        <v>2255261316</v>
      </c>
      <c r="E12819" s="9" t="e">
        <f>INDEX(#REF!:#REF!,MATCH($D12819,#REF!:#REF!,0),MATCH(#REF!,#REF!:#REF!,0))</f>
        <v>#REF!</v>
      </c>
      <c r="F12819" s="9" t="e">
        <f>INDEX(#REF!:#REF!,MATCH($D12819,#REF!:#REF!,0),MATCH(#REF!,#REF!:#REF!,0))</f>
        <v>#REF!</v>
      </c>
    </row>
    <row r="12820" spans="1:6" ht="16.5" x14ac:dyDescent="0.3">
      <c r="A12820" s="9" t="s">
        <v>9505</v>
      </c>
      <c r="B12820" s="9" t="s">
        <v>2201</v>
      </c>
      <c r="C12820" s="10">
        <v>57984</v>
      </c>
      <c r="D12820" s="9">
        <v>1657097021</v>
      </c>
      <c r="E12820" s="9" t="e">
        <f>INDEX(#REF!:#REF!,MATCH($D12820,#REF!:#REF!,0),MATCH(#REF!,#REF!:#REF!,0))</f>
        <v>#REF!</v>
      </c>
      <c r="F12820" s="9" t="e">
        <f>INDEX(#REF!:#REF!,MATCH($D12820,#REF!:#REF!,0),MATCH(#REF!,#REF!:#REF!,0))</f>
        <v>#REF!</v>
      </c>
    </row>
    <row r="12821" spans="1:6" ht="16.5" x14ac:dyDescent="0.3">
      <c r="A12821" s="9" t="s">
        <v>9504</v>
      </c>
      <c r="B12821" s="9" t="s">
        <v>3177</v>
      </c>
      <c r="C12821" s="10">
        <v>46699</v>
      </c>
      <c r="D12821" s="9">
        <v>9963057691</v>
      </c>
      <c r="E12821" s="9" t="e">
        <f>INDEX(#REF!:#REF!,MATCH($D12821,#REF!:#REF!,0),MATCH(#REF!,#REF!:#REF!,0))</f>
        <v>#REF!</v>
      </c>
      <c r="F12821" s="9" t="e">
        <f>INDEX(#REF!:#REF!,MATCH($D12821,#REF!:#REF!,0),MATCH(#REF!,#REF!:#REF!,0))</f>
        <v>#REF!</v>
      </c>
    </row>
    <row r="12822" spans="1:6" ht="16.5" x14ac:dyDescent="0.3">
      <c r="A12822" s="9" t="s">
        <v>9503</v>
      </c>
      <c r="B12822" s="9" t="s">
        <v>2994</v>
      </c>
      <c r="C12822" s="10">
        <v>10709</v>
      </c>
      <c r="D12822" s="9">
        <v>76572129</v>
      </c>
      <c r="E12822" s="9" t="e">
        <f>INDEX(#REF!:#REF!,MATCH($D12822,#REF!:#REF!,0),MATCH(#REF!,#REF!:#REF!,0))</f>
        <v>#REF!</v>
      </c>
      <c r="F12822" s="9" t="e">
        <f>INDEX(#REF!:#REF!,MATCH($D12822,#REF!:#REF!,0),MATCH(#REF!,#REF!:#REF!,0))</f>
        <v>#REF!</v>
      </c>
    </row>
    <row r="12823" spans="1:6" ht="16.5" x14ac:dyDescent="0.3">
      <c r="A12823" s="9" t="s">
        <v>9502</v>
      </c>
      <c r="B12823" s="9" t="s">
        <v>3049</v>
      </c>
      <c r="C12823" s="10">
        <v>20559</v>
      </c>
      <c r="D12823" s="9">
        <v>6106380341</v>
      </c>
      <c r="E12823" s="9" t="e">
        <f>INDEX(#REF!:#REF!,MATCH($D12823,#REF!:#REF!,0),MATCH(#REF!,#REF!:#REF!,0))</f>
        <v>#REF!</v>
      </c>
      <c r="F12823" s="9" t="e">
        <f>INDEX(#REF!:#REF!,MATCH($D12823,#REF!:#REF!,0),MATCH(#REF!,#REF!:#REF!,0))</f>
        <v>#REF!</v>
      </c>
    </row>
    <row r="12824" spans="1:6" ht="16.5" x14ac:dyDescent="0.3">
      <c r="A12824" s="9" t="s">
        <v>9501</v>
      </c>
      <c r="B12824" s="9" t="s">
        <v>2530</v>
      </c>
      <c r="C12824" s="10">
        <v>43298</v>
      </c>
      <c r="D12824" s="9">
        <v>1592980554</v>
      </c>
      <c r="E12824" s="9" t="e">
        <f>INDEX(#REF!:#REF!,MATCH($D12824,#REF!:#REF!,0),MATCH(#REF!,#REF!:#REF!,0))</f>
        <v>#REF!</v>
      </c>
      <c r="F12824" s="9" t="e">
        <f>INDEX(#REF!:#REF!,MATCH($D12824,#REF!:#REF!,0),MATCH(#REF!,#REF!:#REF!,0))</f>
        <v>#REF!</v>
      </c>
    </row>
    <row r="12825" spans="1:6" ht="16.5" x14ac:dyDescent="0.3">
      <c r="A12825" s="9" t="s">
        <v>9500</v>
      </c>
      <c r="B12825" s="9" t="s">
        <v>1957</v>
      </c>
      <c r="C12825" s="10">
        <v>45173</v>
      </c>
      <c r="D12825" s="9">
        <v>263573389</v>
      </c>
      <c r="E12825" s="9" t="e">
        <f>INDEX(#REF!:#REF!,MATCH($D12825,#REF!:#REF!,0),MATCH(#REF!,#REF!:#REF!,0))</f>
        <v>#REF!</v>
      </c>
      <c r="F12825" s="9" t="e">
        <f>INDEX(#REF!:#REF!,MATCH($D12825,#REF!:#REF!,0),MATCH(#REF!,#REF!:#REF!,0))</f>
        <v>#REF!</v>
      </c>
    </row>
    <row r="12826" spans="1:6" ht="16.5" x14ac:dyDescent="0.3">
      <c r="A12826" s="9" t="s">
        <v>9499</v>
      </c>
      <c r="B12826" s="9" t="s">
        <v>2615</v>
      </c>
      <c r="C12826" s="10">
        <v>32077</v>
      </c>
      <c r="D12826" s="9">
        <v>5077974136</v>
      </c>
      <c r="E12826" s="9" t="e">
        <f>INDEX(#REF!:#REF!,MATCH($D12826,#REF!:#REF!,0),MATCH(#REF!,#REF!:#REF!,0))</f>
        <v>#REF!</v>
      </c>
      <c r="F12826" s="9" t="e">
        <f>INDEX(#REF!:#REF!,MATCH($D12826,#REF!:#REF!,0),MATCH(#REF!,#REF!:#REF!,0))</f>
        <v>#REF!</v>
      </c>
    </row>
    <row r="12827" spans="1:6" ht="16.5" x14ac:dyDescent="0.3">
      <c r="A12827" s="9" t="s">
        <v>9498</v>
      </c>
      <c r="B12827" s="9" t="s">
        <v>2615</v>
      </c>
      <c r="C12827" s="10">
        <v>40537</v>
      </c>
      <c r="D12827" s="9">
        <v>8346855079</v>
      </c>
      <c r="E12827" s="9" t="e">
        <f>INDEX(#REF!:#REF!,MATCH($D12827,#REF!:#REF!,0),MATCH(#REF!,#REF!:#REF!,0))</f>
        <v>#REF!</v>
      </c>
      <c r="F12827" s="9" t="e">
        <f>INDEX(#REF!:#REF!,MATCH($D12827,#REF!:#REF!,0),MATCH(#REF!,#REF!:#REF!,0))</f>
        <v>#REF!</v>
      </c>
    </row>
    <row r="12828" spans="1:6" ht="16.5" x14ac:dyDescent="0.3">
      <c r="A12828" s="9" t="s">
        <v>9497</v>
      </c>
      <c r="B12828" s="9" t="s">
        <v>2147</v>
      </c>
      <c r="C12828" s="10">
        <v>45028</v>
      </c>
      <c r="D12828" s="9">
        <v>1573192775</v>
      </c>
      <c r="E12828" s="9" t="e">
        <f>INDEX(#REF!:#REF!,MATCH($D12828,#REF!:#REF!,0),MATCH(#REF!,#REF!:#REF!,0))</f>
        <v>#REF!</v>
      </c>
      <c r="F12828" s="9" t="e">
        <f>INDEX(#REF!:#REF!,MATCH($D12828,#REF!:#REF!,0),MATCH(#REF!,#REF!:#REF!,0))</f>
        <v>#REF!</v>
      </c>
    </row>
    <row r="12829" spans="1:6" ht="16.5" x14ac:dyDescent="0.3">
      <c r="A12829" s="9" t="s">
        <v>9496</v>
      </c>
      <c r="B12829" s="9" t="s">
        <v>3309</v>
      </c>
      <c r="C12829" s="10">
        <v>16907</v>
      </c>
      <c r="D12829" s="9">
        <v>1469328364</v>
      </c>
      <c r="E12829" s="9" t="e">
        <f>INDEX(#REF!:#REF!,MATCH($D12829,#REF!:#REF!,0),MATCH(#REF!,#REF!:#REF!,0))</f>
        <v>#REF!</v>
      </c>
      <c r="F12829" s="9" t="e">
        <f>INDEX(#REF!:#REF!,MATCH($D12829,#REF!:#REF!,0),MATCH(#REF!,#REF!:#REF!,0))</f>
        <v>#REF!</v>
      </c>
    </row>
    <row r="12830" spans="1:6" ht="16.5" x14ac:dyDescent="0.3">
      <c r="A12830" s="9" t="s">
        <v>9495</v>
      </c>
      <c r="B12830" s="9" t="s">
        <v>2448</v>
      </c>
      <c r="C12830" s="10">
        <v>35843</v>
      </c>
      <c r="D12830" s="9">
        <v>3932861779</v>
      </c>
      <c r="E12830" s="9" t="e">
        <f>INDEX(#REF!:#REF!,MATCH($D12830,#REF!:#REF!,0),MATCH(#REF!,#REF!:#REF!,0))</f>
        <v>#REF!</v>
      </c>
      <c r="F12830" s="9" t="e">
        <f>INDEX(#REF!:#REF!,MATCH($D12830,#REF!:#REF!,0),MATCH(#REF!,#REF!:#REF!,0))</f>
        <v>#REF!</v>
      </c>
    </row>
    <row r="12831" spans="1:6" ht="16.5" x14ac:dyDescent="0.3">
      <c r="A12831" s="9" t="s">
        <v>9494</v>
      </c>
      <c r="B12831" s="9" t="s">
        <v>2036</v>
      </c>
      <c r="C12831" s="10">
        <v>17163</v>
      </c>
      <c r="D12831" s="9">
        <v>4967603564</v>
      </c>
      <c r="E12831" s="9" t="e">
        <f>INDEX(#REF!:#REF!,MATCH($D12831,#REF!:#REF!,0),MATCH(#REF!,#REF!:#REF!,0))</f>
        <v>#REF!</v>
      </c>
      <c r="F12831" s="9" t="e">
        <f>INDEX(#REF!:#REF!,MATCH($D12831,#REF!:#REF!,0),MATCH(#REF!,#REF!:#REF!,0))</f>
        <v>#REF!</v>
      </c>
    </row>
    <row r="12832" spans="1:6" ht="16.5" x14ac:dyDescent="0.3">
      <c r="A12832" s="9" t="s">
        <v>9493</v>
      </c>
      <c r="B12832" s="9" t="s">
        <v>3800</v>
      </c>
      <c r="C12832" s="10">
        <v>37250</v>
      </c>
      <c r="D12832" s="9">
        <v>3661649302</v>
      </c>
      <c r="E12832" s="9" t="e">
        <f>INDEX(#REF!:#REF!,MATCH($D12832,#REF!:#REF!,0),MATCH(#REF!,#REF!:#REF!,0))</f>
        <v>#REF!</v>
      </c>
      <c r="F12832" s="9" t="e">
        <f>INDEX(#REF!:#REF!,MATCH($D12832,#REF!:#REF!,0),MATCH(#REF!,#REF!:#REF!,0))</f>
        <v>#REF!</v>
      </c>
    </row>
    <row r="12833" spans="1:6" ht="16.5" x14ac:dyDescent="0.3">
      <c r="A12833" s="9" t="s">
        <v>9492</v>
      </c>
      <c r="B12833" s="9" t="s">
        <v>2061</v>
      </c>
      <c r="C12833" s="10">
        <v>27013</v>
      </c>
      <c r="D12833" s="9">
        <v>9516781780</v>
      </c>
      <c r="E12833" s="9" t="e">
        <f>INDEX(#REF!:#REF!,MATCH($D12833,#REF!:#REF!,0),MATCH(#REF!,#REF!:#REF!,0))</f>
        <v>#REF!</v>
      </c>
      <c r="F12833" s="9" t="e">
        <f>INDEX(#REF!:#REF!,MATCH($D12833,#REF!:#REF!,0),MATCH(#REF!,#REF!:#REF!,0))</f>
        <v>#REF!</v>
      </c>
    </row>
    <row r="12834" spans="1:6" ht="16.5" x14ac:dyDescent="0.3">
      <c r="A12834" s="9" t="s">
        <v>9491</v>
      </c>
      <c r="B12834" s="9" t="s">
        <v>2254</v>
      </c>
      <c r="C12834" s="10">
        <v>28098</v>
      </c>
      <c r="D12834" s="9">
        <v>9155356869</v>
      </c>
      <c r="E12834" s="9" t="e">
        <f>INDEX(#REF!:#REF!,MATCH($D12834,#REF!:#REF!,0),MATCH(#REF!,#REF!:#REF!,0))</f>
        <v>#REF!</v>
      </c>
      <c r="F12834" s="9" t="e">
        <f>INDEX(#REF!:#REF!,MATCH($D12834,#REF!:#REF!,0),MATCH(#REF!,#REF!:#REF!,0))</f>
        <v>#REF!</v>
      </c>
    </row>
    <row r="12835" spans="1:6" ht="16.5" x14ac:dyDescent="0.3">
      <c r="A12835" s="9" t="s">
        <v>9490</v>
      </c>
      <c r="B12835" s="9" t="s">
        <v>2418</v>
      </c>
      <c r="C12835" s="10">
        <v>49369</v>
      </c>
      <c r="D12835" s="9">
        <v>9617190826</v>
      </c>
      <c r="E12835" s="9" t="e">
        <f>INDEX(#REF!:#REF!,MATCH($D12835,#REF!:#REF!,0),MATCH(#REF!,#REF!:#REF!,0))</f>
        <v>#REF!</v>
      </c>
      <c r="F12835" s="9" t="e">
        <f>INDEX(#REF!:#REF!,MATCH($D12835,#REF!:#REF!,0),MATCH(#REF!,#REF!:#REF!,0))</f>
        <v>#REF!</v>
      </c>
    </row>
    <row r="12836" spans="1:6" ht="16.5" x14ac:dyDescent="0.3">
      <c r="A12836" s="9" t="s">
        <v>9489</v>
      </c>
      <c r="B12836" s="9" t="s">
        <v>2174</v>
      </c>
      <c r="C12836" s="10">
        <v>51048</v>
      </c>
      <c r="D12836" s="9">
        <v>5064247826</v>
      </c>
      <c r="E12836" s="9" t="e">
        <f>INDEX(#REF!:#REF!,MATCH($D12836,#REF!:#REF!,0),MATCH(#REF!,#REF!:#REF!,0))</f>
        <v>#REF!</v>
      </c>
      <c r="F12836" s="9" t="e">
        <f>INDEX(#REF!:#REF!,MATCH($D12836,#REF!:#REF!,0),MATCH(#REF!,#REF!:#REF!,0))</f>
        <v>#REF!</v>
      </c>
    </row>
    <row r="12837" spans="1:6" ht="16.5" x14ac:dyDescent="0.3">
      <c r="A12837" s="9" t="s">
        <v>9488</v>
      </c>
      <c r="B12837" s="9" t="s">
        <v>3125</v>
      </c>
      <c r="C12837" s="10">
        <v>39530</v>
      </c>
      <c r="D12837" s="9">
        <v>3935718624</v>
      </c>
      <c r="E12837" s="9" t="e">
        <f>INDEX(#REF!:#REF!,MATCH($D12837,#REF!:#REF!,0),MATCH(#REF!,#REF!:#REF!,0))</f>
        <v>#REF!</v>
      </c>
      <c r="F12837" s="9" t="e">
        <f>INDEX(#REF!:#REF!,MATCH($D12837,#REF!:#REF!,0),MATCH(#REF!,#REF!:#REF!,0))</f>
        <v>#REF!</v>
      </c>
    </row>
    <row r="12838" spans="1:6" ht="16.5" x14ac:dyDescent="0.3">
      <c r="A12838" s="9" t="s">
        <v>9487</v>
      </c>
      <c r="B12838" s="9" t="s">
        <v>2269</v>
      </c>
      <c r="C12838" s="10">
        <v>49948</v>
      </c>
      <c r="D12838" s="9">
        <v>101658508</v>
      </c>
      <c r="E12838" s="9" t="e">
        <f>INDEX(#REF!:#REF!,MATCH($D12838,#REF!:#REF!,0),MATCH(#REF!,#REF!:#REF!,0))</f>
        <v>#REF!</v>
      </c>
      <c r="F12838" s="9" t="e">
        <f>INDEX(#REF!:#REF!,MATCH($D12838,#REF!:#REF!,0),MATCH(#REF!,#REF!:#REF!,0))</f>
        <v>#REF!</v>
      </c>
    </row>
    <row r="12839" spans="1:6" ht="16.5" x14ac:dyDescent="0.3">
      <c r="A12839" s="9" t="s">
        <v>9486</v>
      </c>
      <c r="B12839" s="9" t="s">
        <v>2269</v>
      </c>
      <c r="C12839" s="10">
        <v>38235</v>
      </c>
      <c r="D12839" s="9">
        <v>3609467622</v>
      </c>
      <c r="E12839" s="9" t="e">
        <f>INDEX(#REF!:#REF!,MATCH($D12839,#REF!:#REF!,0),MATCH(#REF!,#REF!:#REF!,0))</f>
        <v>#REF!</v>
      </c>
      <c r="F12839" s="9" t="e">
        <f>INDEX(#REF!:#REF!,MATCH($D12839,#REF!:#REF!,0),MATCH(#REF!,#REF!:#REF!,0))</f>
        <v>#REF!</v>
      </c>
    </row>
    <row r="12840" spans="1:6" ht="16.5" x14ac:dyDescent="0.3">
      <c r="A12840" s="9" t="s">
        <v>9485</v>
      </c>
      <c r="B12840" s="9" t="s">
        <v>2379</v>
      </c>
      <c r="C12840" s="10">
        <v>44542</v>
      </c>
      <c r="D12840" s="9">
        <v>8002426673</v>
      </c>
      <c r="E12840" s="9" t="e">
        <f>INDEX(#REF!:#REF!,MATCH($D12840,#REF!:#REF!,0),MATCH(#REF!,#REF!:#REF!,0))</f>
        <v>#REF!</v>
      </c>
      <c r="F12840" s="9" t="e">
        <f>INDEX(#REF!:#REF!,MATCH($D12840,#REF!:#REF!,0),MATCH(#REF!,#REF!:#REF!,0))</f>
        <v>#REF!</v>
      </c>
    </row>
    <row r="12841" spans="1:6" ht="16.5" x14ac:dyDescent="0.3">
      <c r="A12841" s="9" t="s">
        <v>9484</v>
      </c>
      <c r="B12841" s="9" t="s">
        <v>2485</v>
      </c>
      <c r="C12841" s="10">
        <v>24762</v>
      </c>
      <c r="D12841" s="9">
        <v>1266227768</v>
      </c>
      <c r="E12841" s="9" t="e">
        <f>INDEX(#REF!:#REF!,MATCH($D12841,#REF!:#REF!,0),MATCH(#REF!,#REF!:#REF!,0))</f>
        <v>#REF!</v>
      </c>
      <c r="F12841" s="9" t="e">
        <f>INDEX(#REF!:#REF!,MATCH($D12841,#REF!:#REF!,0),MATCH(#REF!,#REF!:#REF!,0))</f>
        <v>#REF!</v>
      </c>
    </row>
    <row r="12842" spans="1:6" ht="16.5" x14ac:dyDescent="0.3">
      <c r="A12842" s="9" t="s">
        <v>9483</v>
      </c>
      <c r="B12842" s="9" t="s">
        <v>2608</v>
      </c>
      <c r="C12842" s="10">
        <v>35931</v>
      </c>
      <c r="D12842" s="9">
        <v>8017115954</v>
      </c>
      <c r="E12842" s="9" t="e">
        <f>INDEX(#REF!:#REF!,MATCH($D12842,#REF!:#REF!,0),MATCH(#REF!,#REF!:#REF!,0))</f>
        <v>#REF!</v>
      </c>
      <c r="F12842" s="9" t="e">
        <f>INDEX(#REF!:#REF!,MATCH($D12842,#REF!:#REF!,0),MATCH(#REF!,#REF!:#REF!,0))</f>
        <v>#REF!</v>
      </c>
    </row>
    <row r="12843" spans="1:6" ht="16.5" x14ac:dyDescent="0.3">
      <c r="A12843" s="9" t="s">
        <v>9482</v>
      </c>
      <c r="B12843" s="9" t="s">
        <v>2443</v>
      </c>
      <c r="C12843" s="10">
        <v>43526</v>
      </c>
      <c r="D12843" s="9">
        <v>715518151</v>
      </c>
      <c r="E12843" s="9" t="e">
        <f>INDEX(#REF!:#REF!,MATCH($D12843,#REF!:#REF!,0),MATCH(#REF!,#REF!:#REF!,0))</f>
        <v>#REF!</v>
      </c>
      <c r="F12843" s="9" t="e">
        <f>INDEX(#REF!:#REF!,MATCH($D12843,#REF!:#REF!,0),MATCH(#REF!,#REF!:#REF!,0))</f>
        <v>#REF!</v>
      </c>
    </row>
    <row r="12844" spans="1:6" ht="16.5" x14ac:dyDescent="0.3">
      <c r="A12844" s="9" t="s">
        <v>9481</v>
      </c>
      <c r="B12844" s="9" t="s">
        <v>2606</v>
      </c>
      <c r="C12844" s="10">
        <v>56381</v>
      </c>
      <c r="D12844" s="9">
        <v>5353923685</v>
      </c>
      <c r="E12844" s="9" t="e">
        <f>INDEX(#REF!:#REF!,MATCH($D12844,#REF!:#REF!,0),MATCH(#REF!,#REF!:#REF!,0))</f>
        <v>#REF!</v>
      </c>
      <c r="F12844" s="9" t="e">
        <f>INDEX(#REF!:#REF!,MATCH($D12844,#REF!:#REF!,0),MATCH(#REF!,#REF!:#REF!,0))</f>
        <v>#REF!</v>
      </c>
    </row>
    <row r="12845" spans="1:6" ht="16.5" x14ac:dyDescent="0.3">
      <c r="A12845" s="9" t="s">
        <v>9480</v>
      </c>
      <c r="B12845" s="9" t="s">
        <v>2757</v>
      </c>
      <c r="C12845" s="10">
        <v>37194</v>
      </c>
      <c r="D12845" s="9">
        <v>4525743115</v>
      </c>
      <c r="E12845" s="9" t="e">
        <f>INDEX(#REF!:#REF!,MATCH($D12845,#REF!:#REF!,0),MATCH(#REF!,#REF!:#REF!,0))</f>
        <v>#REF!</v>
      </c>
      <c r="F12845" s="9" t="e">
        <f>INDEX(#REF!:#REF!,MATCH($D12845,#REF!:#REF!,0),MATCH(#REF!,#REF!:#REF!,0))</f>
        <v>#REF!</v>
      </c>
    </row>
    <row r="12846" spans="1:6" ht="16.5" x14ac:dyDescent="0.3">
      <c r="A12846" s="9" t="s">
        <v>9479</v>
      </c>
      <c r="B12846" s="9" t="s">
        <v>2496</v>
      </c>
      <c r="C12846" s="10">
        <v>59615</v>
      </c>
      <c r="D12846" s="9">
        <v>1096335336</v>
      </c>
      <c r="E12846" s="9" t="e">
        <f>INDEX(#REF!:#REF!,MATCH($D12846,#REF!:#REF!,0),MATCH(#REF!,#REF!:#REF!,0))</f>
        <v>#REF!</v>
      </c>
      <c r="F12846" s="9" t="e">
        <f>INDEX(#REF!:#REF!,MATCH($D12846,#REF!:#REF!,0),MATCH(#REF!,#REF!:#REF!,0))</f>
        <v>#REF!</v>
      </c>
    </row>
    <row r="12847" spans="1:6" ht="16.5" x14ac:dyDescent="0.3">
      <c r="A12847" s="9" t="s">
        <v>9478</v>
      </c>
      <c r="B12847" s="9" t="s">
        <v>2683</v>
      </c>
      <c r="C12847" s="10">
        <v>32778</v>
      </c>
      <c r="D12847" s="9">
        <v>7192290785</v>
      </c>
      <c r="E12847" s="9" t="e">
        <f>INDEX(#REF!:#REF!,MATCH($D12847,#REF!:#REF!,0),MATCH(#REF!,#REF!:#REF!,0))</f>
        <v>#REF!</v>
      </c>
      <c r="F12847" s="9" t="e">
        <f>INDEX(#REF!:#REF!,MATCH($D12847,#REF!:#REF!,0),MATCH(#REF!,#REF!:#REF!,0))</f>
        <v>#REF!</v>
      </c>
    </row>
    <row r="12848" spans="1:6" ht="16.5" x14ac:dyDescent="0.3">
      <c r="A12848" s="9" t="s">
        <v>9477</v>
      </c>
      <c r="B12848" s="9" t="s">
        <v>2195</v>
      </c>
      <c r="C12848" s="10">
        <v>40703</v>
      </c>
      <c r="D12848" s="9">
        <v>397599129</v>
      </c>
      <c r="E12848" s="9" t="e">
        <f>INDEX(#REF!:#REF!,MATCH($D12848,#REF!:#REF!,0),MATCH(#REF!,#REF!:#REF!,0))</f>
        <v>#REF!</v>
      </c>
      <c r="F12848" s="9" t="e">
        <f>INDEX(#REF!:#REF!,MATCH($D12848,#REF!:#REF!,0),MATCH(#REF!,#REF!:#REF!,0))</f>
        <v>#REF!</v>
      </c>
    </row>
    <row r="12849" spans="1:6" ht="16.5" x14ac:dyDescent="0.3">
      <c r="A12849" s="9" t="s">
        <v>9476</v>
      </c>
      <c r="B12849" s="9" t="s">
        <v>2667</v>
      </c>
      <c r="C12849" s="10">
        <v>35136</v>
      </c>
      <c r="D12849" s="9">
        <v>8945564357</v>
      </c>
      <c r="E12849" s="9" t="e">
        <f>INDEX(#REF!:#REF!,MATCH($D12849,#REF!:#REF!,0),MATCH(#REF!,#REF!:#REF!,0))</f>
        <v>#REF!</v>
      </c>
      <c r="F12849" s="9" t="e">
        <f>INDEX(#REF!:#REF!,MATCH($D12849,#REF!:#REF!,0),MATCH(#REF!,#REF!:#REF!,0))</f>
        <v>#REF!</v>
      </c>
    </row>
    <row r="12850" spans="1:6" ht="16.5" x14ac:dyDescent="0.3">
      <c r="A12850" s="9" t="s">
        <v>9475</v>
      </c>
      <c r="B12850" s="9" t="s">
        <v>3951</v>
      </c>
      <c r="C12850" s="10">
        <v>19065</v>
      </c>
      <c r="D12850" s="9">
        <v>6815475379</v>
      </c>
      <c r="E12850" s="9" t="e">
        <f>INDEX(#REF!:#REF!,MATCH($D12850,#REF!:#REF!,0),MATCH(#REF!,#REF!:#REF!,0))</f>
        <v>#REF!</v>
      </c>
      <c r="F12850" s="9" t="e">
        <f>INDEX(#REF!:#REF!,MATCH($D12850,#REF!:#REF!,0),MATCH(#REF!,#REF!:#REF!,0))</f>
        <v>#REF!</v>
      </c>
    </row>
    <row r="12851" spans="1:6" ht="16.5" x14ac:dyDescent="0.3">
      <c r="A12851" s="9" t="s">
        <v>9474</v>
      </c>
      <c r="B12851" s="9" t="s">
        <v>2262</v>
      </c>
      <c r="C12851" s="10">
        <v>31244</v>
      </c>
      <c r="D12851" s="9">
        <v>8322342209</v>
      </c>
      <c r="E12851" s="9" t="e">
        <f>INDEX(#REF!:#REF!,MATCH($D12851,#REF!:#REF!,0),MATCH(#REF!,#REF!:#REF!,0))</f>
        <v>#REF!</v>
      </c>
      <c r="F12851" s="9" t="e">
        <f>INDEX(#REF!:#REF!,MATCH($D12851,#REF!:#REF!,0),MATCH(#REF!,#REF!:#REF!,0))</f>
        <v>#REF!</v>
      </c>
    </row>
    <row r="12852" spans="1:6" ht="16.5" x14ac:dyDescent="0.3">
      <c r="A12852" s="9" t="s">
        <v>9473</v>
      </c>
      <c r="B12852" s="9" t="s">
        <v>2023</v>
      </c>
      <c r="C12852" s="10">
        <v>42853</v>
      </c>
      <c r="D12852" s="9">
        <v>4969679754</v>
      </c>
      <c r="E12852" s="9" t="e">
        <f>INDEX(#REF!:#REF!,MATCH($D12852,#REF!:#REF!,0),MATCH(#REF!,#REF!:#REF!,0))</f>
        <v>#REF!</v>
      </c>
      <c r="F12852" s="9" t="e">
        <f>INDEX(#REF!:#REF!,MATCH($D12852,#REF!:#REF!,0),MATCH(#REF!,#REF!:#REF!,0))</f>
        <v>#REF!</v>
      </c>
    </row>
    <row r="12853" spans="1:6" ht="16.5" x14ac:dyDescent="0.3">
      <c r="A12853" s="9" t="s">
        <v>9472</v>
      </c>
      <c r="B12853" s="9" t="s">
        <v>3156</v>
      </c>
      <c r="C12853" s="10">
        <v>56553</v>
      </c>
      <c r="D12853" s="9">
        <v>4094820760</v>
      </c>
      <c r="E12853" s="9" t="e">
        <f>INDEX(#REF!:#REF!,MATCH($D12853,#REF!:#REF!,0),MATCH(#REF!,#REF!:#REF!,0))</f>
        <v>#REF!</v>
      </c>
      <c r="F12853" s="9" t="e">
        <f>INDEX(#REF!:#REF!,MATCH($D12853,#REF!:#REF!,0),MATCH(#REF!,#REF!:#REF!,0))</f>
        <v>#REF!</v>
      </c>
    </row>
    <row r="12854" spans="1:6" ht="16.5" x14ac:dyDescent="0.3">
      <c r="A12854" s="9" t="s">
        <v>9471</v>
      </c>
      <c r="B12854" s="9" t="s">
        <v>5218</v>
      </c>
      <c r="C12854" s="10">
        <v>17572</v>
      </c>
      <c r="D12854" s="9">
        <v>8189289020</v>
      </c>
      <c r="E12854" s="9" t="e">
        <f>INDEX(#REF!:#REF!,MATCH($D12854,#REF!:#REF!,0),MATCH(#REF!,#REF!:#REF!,0))</f>
        <v>#REF!</v>
      </c>
      <c r="F12854" s="9" t="e">
        <f>INDEX(#REF!:#REF!,MATCH($D12854,#REF!:#REF!,0),MATCH(#REF!,#REF!:#REF!,0))</f>
        <v>#REF!</v>
      </c>
    </row>
    <row r="12855" spans="1:6" ht="16.5" x14ac:dyDescent="0.3">
      <c r="A12855" s="9" t="s">
        <v>9470</v>
      </c>
      <c r="B12855" s="9" t="s">
        <v>2867</v>
      </c>
      <c r="C12855" s="10">
        <v>16803</v>
      </c>
      <c r="D12855" s="9">
        <v>4578004252</v>
      </c>
      <c r="E12855" s="9" t="e">
        <f>INDEX(#REF!:#REF!,MATCH($D12855,#REF!:#REF!,0),MATCH(#REF!,#REF!:#REF!,0))</f>
        <v>#REF!</v>
      </c>
      <c r="F12855" s="9" t="e">
        <f>INDEX(#REF!:#REF!,MATCH($D12855,#REF!:#REF!,0),MATCH(#REF!,#REF!:#REF!,0))</f>
        <v>#REF!</v>
      </c>
    </row>
    <row r="12856" spans="1:6" ht="16.5" x14ac:dyDescent="0.3">
      <c r="A12856" s="9" t="s">
        <v>9469</v>
      </c>
      <c r="B12856" s="9" t="s">
        <v>2718</v>
      </c>
      <c r="C12856" s="10">
        <v>14867</v>
      </c>
      <c r="D12856" s="9">
        <v>899126162</v>
      </c>
      <c r="E12856" s="9" t="e">
        <f>INDEX(#REF!:#REF!,MATCH($D12856,#REF!:#REF!,0),MATCH(#REF!,#REF!:#REF!,0))</f>
        <v>#REF!</v>
      </c>
      <c r="F12856" s="9" t="e">
        <f>INDEX(#REF!:#REF!,MATCH($D12856,#REF!:#REF!,0),MATCH(#REF!,#REF!:#REF!,0))</f>
        <v>#REF!</v>
      </c>
    </row>
    <row r="12857" spans="1:6" ht="16.5" x14ac:dyDescent="0.3">
      <c r="A12857" s="9" t="s">
        <v>9468</v>
      </c>
      <c r="B12857" s="9" t="s">
        <v>2317</v>
      </c>
      <c r="C12857" s="10">
        <v>56015</v>
      </c>
      <c r="D12857" s="9">
        <v>2740930763</v>
      </c>
      <c r="E12857" s="9" t="e">
        <f>INDEX(#REF!:#REF!,MATCH($D12857,#REF!:#REF!,0),MATCH(#REF!,#REF!:#REF!,0))</f>
        <v>#REF!</v>
      </c>
      <c r="F12857" s="9" t="e">
        <f>INDEX(#REF!:#REF!,MATCH($D12857,#REF!:#REF!,0),MATCH(#REF!,#REF!:#REF!,0))</f>
        <v>#REF!</v>
      </c>
    </row>
    <row r="12858" spans="1:6" ht="16.5" x14ac:dyDescent="0.3">
      <c r="A12858" s="9" t="s">
        <v>9467</v>
      </c>
      <c r="B12858" s="9" t="s">
        <v>3077</v>
      </c>
      <c r="C12858" s="10">
        <v>49597</v>
      </c>
      <c r="D12858" s="9">
        <v>9287480133</v>
      </c>
      <c r="E12858" s="9" t="e">
        <f>INDEX(#REF!:#REF!,MATCH($D12858,#REF!:#REF!,0),MATCH(#REF!,#REF!:#REF!,0))</f>
        <v>#REF!</v>
      </c>
      <c r="F12858" s="9" t="e">
        <f>INDEX(#REF!:#REF!,MATCH($D12858,#REF!:#REF!,0),MATCH(#REF!,#REF!:#REF!,0))</f>
        <v>#REF!</v>
      </c>
    </row>
    <row r="12859" spans="1:6" ht="16.5" x14ac:dyDescent="0.3">
      <c r="A12859" s="9" t="s">
        <v>9466</v>
      </c>
      <c r="B12859" s="9" t="s">
        <v>2050</v>
      </c>
      <c r="C12859" s="10">
        <v>27839</v>
      </c>
      <c r="D12859" s="9">
        <v>939715988</v>
      </c>
      <c r="E12859" s="9" t="e">
        <f>INDEX(#REF!:#REF!,MATCH($D12859,#REF!:#REF!,0),MATCH(#REF!,#REF!:#REF!,0))</f>
        <v>#REF!</v>
      </c>
      <c r="F12859" s="9" t="e">
        <f>INDEX(#REF!:#REF!,MATCH($D12859,#REF!:#REF!,0),MATCH(#REF!,#REF!:#REF!,0))</f>
        <v>#REF!</v>
      </c>
    </row>
    <row r="12860" spans="1:6" ht="16.5" x14ac:dyDescent="0.3">
      <c r="A12860" s="9" t="s">
        <v>9465</v>
      </c>
      <c r="B12860" s="9" t="s">
        <v>2112</v>
      </c>
      <c r="C12860" s="10">
        <v>45488</v>
      </c>
      <c r="D12860" s="9">
        <v>2547511673</v>
      </c>
      <c r="E12860" s="9" t="e">
        <f>INDEX(#REF!:#REF!,MATCH($D12860,#REF!:#REF!,0),MATCH(#REF!,#REF!:#REF!,0))</f>
        <v>#REF!</v>
      </c>
      <c r="F12860" s="9" t="e">
        <f>INDEX(#REF!:#REF!,MATCH($D12860,#REF!:#REF!,0),MATCH(#REF!,#REF!:#REF!,0))</f>
        <v>#REF!</v>
      </c>
    </row>
    <row r="12861" spans="1:6" ht="16.5" x14ac:dyDescent="0.3">
      <c r="A12861" s="9" t="s">
        <v>9464</v>
      </c>
      <c r="B12861" s="9" t="s">
        <v>1975</v>
      </c>
      <c r="C12861" s="10">
        <v>41465</v>
      </c>
      <c r="D12861" s="9">
        <v>5552170407</v>
      </c>
      <c r="E12861" s="9" t="e">
        <f>INDEX(#REF!:#REF!,MATCH($D12861,#REF!:#REF!,0),MATCH(#REF!,#REF!:#REF!,0))</f>
        <v>#REF!</v>
      </c>
      <c r="F12861" s="9" t="e">
        <f>INDEX(#REF!:#REF!,MATCH($D12861,#REF!:#REF!,0),MATCH(#REF!,#REF!:#REF!,0))</f>
        <v>#REF!</v>
      </c>
    </row>
    <row r="12862" spans="1:6" ht="16.5" x14ac:dyDescent="0.3">
      <c r="A12862" s="9" t="s">
        <v>9463</v>
      </c>
      <c r="B12862" s="9" t="s">
        <v>2354</v>
      </c>
      <c r="C12862" s="10">
        <v>42914</v>
      </c>
      <c r="D12862" s="9">
        <v>8646243699</v>
      </c>
      <c r="E12862" s="9" t="e">
        <f>INDEX(#REF!:#REF!,MATCH($D12862,#REF!:#REF!,0),MATCH(#REF!,#REF!:#REF!,0))</f>
        <v>#REF!</v>
      </c>
      <c r="F12862" s="9" t="e">
        <f>INDEX(#REF!:#REF!,MATCH($D12862,#REF!:#REF!,0),MATCH(#REF!,#REF!:#REF!,0))</f>
        <v>#REF!</v>
      </c>
    </row>
    <row r="12863" spans="1:6" ht="16.5" x14ac:dyDescent="0.3">
      <c r="A12863" s="9" t="s">
        <v>9462</v>
      </c>
      <c r="B12863" s="9" t="s">
        <v>2783</v>
      </c>
      <c r="C12863" s="10">
        <v>39739</v>
      </c>
      <c r="D12863" s="9">
        <v>357531329</v>
      </c>
      <c r="E12863" s="9" t="e">
        <f>INDEX(#REF!:#REF!,MATCH($D12863,#REF!:#REF!,0),MATCH(#REF!,#REF!:#REF!,0))</f>
        <v>#REF!</v>
      </c>
      <c r="F12863" s="9" t="e">
        <f>INDEX(#REF!:#REF!,MATCH($D12863,#REF!:#REF!,0),MATCH(#REF!,#REF!:#REF!,0))</f>
        <v>#REF!</v>
      </c>
    </row>
    <row r="12864" spans="1:6" ht="16.5" x14ac:dyDescent="0.3">
      <c r="A12864" s="9" t="s">
        <v>9461</v>
      </c>
      <c r="B12864" s="9" t="s">
        <v>2364</v>
      </c>
      <c r="C12864" s="10">
        <v>31230</v>
      </c>
      <c r="D12864" s="9">
        <v>7192290785</v>
      </c>
      <c r="E12864" s="9" t="e">
        <f>INDEX(#REF!:#REF!,MATCH($D12864,#REF!:#REF!,0),MATCH(#REF!,#REF!:#REF!,0))</f>
        <v>#REF!</v>
      </c>
      <c r="F12864" s="9" t="e">
        <f>INDEX(#REF!:#REF!,MATCH($D12864,#REF!:#REF!,0),MATCH(#REF!,#REF!:#REF!,0))</f>
        <v>#REF!</v>
      </c>
    </row>
    <row r="12865" spans="1:6" ht="16.5" x14ac:dyDescent="0.3">
      <c r="A12865" s="9" t="s">
        <v>9460</v>
      </c>
      <c r="B12865" s="9" t="s">
        <v>2083</v>
      </c>
      <c r="C12865" s="10">
        <v>57212</v>
      </c>
      <c r="D12865" s="9">
        <v>6894004730</v>
      </c>
      <c r="E12865" s="9" t="e">
        <f>INDEX(#REF!:#REF!,MATCH($D12865,#REF!:#REF!,0),MATCH(#REF!,#REF!:#REF!,0))</f>
        <v>#REF!</v>
      </c>
      <c r="F12865" s="9" t="e">
        <f>INDEX(#REF!:#REF!,MATCH($D12865,#REF!:#REF!,0),MATCH(#REF!,#REF!:#REF!,0))</f>
        <v>#REF!</v>
      </c>
    </row>
    <row r="12866" spans="1:6" ht="16.5" x14ac:dyDescent="0.3">
      <c r="A12866" s="9" t="s">
        <v>9459</v>
      </c>
      <c r="B12866" s="9" t="s">
        <v>3357</v>
      </c>
      <c r="C12866" s="10">
        <v>20189</v>
      </c>
      <c r="D12866" s="9">
        <v>7192290785</v>
      </c>
      <c r="E12866" s="9" t="e">
        <f>INDEX(#REF!:#REF!,MATCH($D12866,#REF!:#REF!,0),MATCH(#REF!,#REF!:#REF!,0))</f>
        <v>#REF!</v>
      </c>
      <c r="F12866" s="9" t="e">
        <f>INDEX(#REF!:#REF!,MATCH($D12866,#REF!:#REF!,0),MATCH(#REF!,#REF!:#REF!,0))</f>
        <v>#REF!</v>
      </c>
    </row>
    <row r="12867" spans="1:6" ht="16.5" x14ac:dyDescent="0.3">
      <c r="A12867" s="9" t="s">
        <v>9458</v>
      </c>
      <c r="B12867" s="9" t="s">
        <v>2243</v>
      </c>
      <c r="C12867" s="10">
        <v>25943</v>
      </c>
      <c r="D12867" s="9">
        <v>5293354957</v>
      </c>
      <c r="E12867" s="9" t="e">
        <f>INDEX(#REF!:#REF!,MATCH($D12867,#REF!:#REF!,0),MATCH(#REF!,#REF!:#REF!,0))</f>
        <v>#REF!</v>
      </c>
      <c r="F12867" s="9" t="e">
        <f>INDEX(#REF!:#REF!,MATCH($D12867,#REF!:#REF!,0),MATCH(#REF!,#REF!:#REF!,0))</f>
        <v>#REF!</v>
      </c>
    </row>
    <row r="12868" spans="1:6" ht="16.5" x14ac:dyDescent="0.3">
      <c r="A12868" s="9" t="s">
        <v>9457</v>
      </c>
      <c r="B12868" s="9" t="s">
        <v>2856</v>
      </c>
      <c r="C12868" s="10">
        <v>49039</v>
      </c>
      <c r="D12868" s="9">
        <v>509393462</v>
      </c>
      <c r="E12868" s="9" t="e">
        <f>INDEX(#REF!:#REF!,MATCH($D12868,#REF!:#REF!,0),MATCH(#REF!,#REF!:#REF!,0))</f>
        <v>#REF!</v>
      </c>
      <c r="F12868" s="9" t="e">
        <f>INDEX(#REF!:#REF!,MATCH($D12868,#REF!:#REF!,0),MATCH(#REF!,#REF!:#REF!,0))</f>
        <v>#REF!</v>
      </c>
    </row>
    <row r="12869" spans="1:6" ht="16.5" x14ac:dyDescent="0.3">
      <c r="A12869" s="9" t="s">
        <v>9456</v>
      </c>
      <c r="B12869" s="9" t="s">
        <v>2286</v>
      </c>
      <c r="C12869" s="10">
        <v>13740</v>
      </c>
      <c r="D12869" s="9">
        <v>1364767856</v>
      </c>
      <c r="E12869" s="9" t="e">
        <f>INDEX(#REF!:#REF!,MATCH($D12869,#REF!:#REF!,0),MATCH(#REF!,#REF!:#REF!,0))</f>
        <v>#REF!</v>
      </c>
      <c r="F12869" s="9" t="e">
        <f>INDEX(#REF!:#REF!,MATCH($D12869,#REF!:#REF!,0),MATCH(#REF!,#REF!:#REF!,0))</f>
        <v>#REF!</v>
      </c>
    </row>
    <row r="12870" spans="1:6" ht="16.5" x14ac:dyDescent="0.3">
      <c r="A12870" s="9" t="s">
        <v>9455</v>
      </c>
      <c r="B12870" s="9" t="s">
        <v>2015</v>
      </c>
      <c r="C12870" s="10">
        <v>30663</v>
      </c>
      <c r="D12870" s="9">
        <v>6126779991</v>
      </c>
      <c r="E12870" s="9" t="e">
        <f>INDEX(#REF!:#REF!,MATCH($D12870,#REF!:#REF!,0),MATCH(#REF!,#REF!:#REF!,0))</f>
        <v>#REF!</v>
      </c>
      <c r="F12870" s="9" t="e">
        <f>INDEX(#REF!:#REF!,MATCH($D12870,#REF!:#REF!,0),MATCH(#REF!,#REF!:#REF!,0))</f>
        <v>#REF!</v>
      </c>
    </row>
    <row r="12871" spans="1:6" ht="16.5" x14ac:dyDescent="0.3">
      <c r="A12871" s="9" t="s">
        <v>9454</v>
      </c>
      <c r="B12871" s="9" t="s">
        <v>2600</v>
      </c>
      <c r="C12871" s="10">
        <v>14814</v>
      </c>
      <c r="D12871" s="9">
        <v>7596173217</v>
      </c>
      <c r="E12871" s="9" t="e">
        <f>INDEX(#REF!:#REF!,MATCH($D12871,#REF!:#REF!,0),MATCH(#REF!,#REF!:#REF!,0))</f>
        <v>#REF!</v>
      </c>
      <c r="F12871" s="9" t="e">
        <f>INDEX(#REF!:#REF!,MATCH($D12871,#REF!:#REF!,0),MATCH(#REF!,#REF!:#REF!,0))</f>
        <v>#REF!</v>
      </c>
    </row>
    <row r="12872" spans="1:6" ht="16.5" x14ac:dyDescent="0.3">
      <c r="A12872" s="9" t="s">
        <v>9453</v>
      </c>
      <c r="B12872" s="9" t="s">
        <v>2713</v>
      </c>
      <c r="C12872" s="10">
        <v>22992</v>
      </c>
      <c r="D12872" s="9">
        <v>7573774818</v>
      </c>
      <c r="E12872" s="9" t="e">
        <f>INDEX(#REF!:#REF!,MATCH($D12872,#REF!:#REF!,0),MATCH(#REF!,#REF!:#REF!,0))</f>
        <v>#REF!</v>
      </c>
      <c r="F12872" s="9" t="e">
        <f>INDEX(#REF!:#REF!,MATCH($D12872,#REF!:#REF!,0),MATCH(#REF!,#REF!:#REF!,0))</f>
        <v>#REF!</v>
      </c>
    </row>
    <row r="12873" spans="1:6" ht="16.5" x14ac:dyDescent="0.3">
      <c r="A12873" s="9" t="s">
        <v>9452</v>
      </c>
      <c r="B12873" s="9" t="s">
        <v>2424</v>
      </c>
      <c r="C12873" s="10">
        <v>11898</v>
      </c>
      <c r="D12873" s="9">
        <v>2185059785</v>
      </c>
      <c r="E12873" s="9" t="e">
        <f>INDEX(#REF!:#REF!,MATCH($D12873,#REF!:#REF!,0),MATCH(#REF!,#REF!:#REF!,0))</f>
        <v>#REF!</v>
      </c>
      <c r="F12873" s="9" t="e">
        <f>INDEX(#REF!:#REF!,MATCH($D12873,#REF!:#REF!,0),MATCH(#REF!,#REF!:#REF!,0))</f>
        <v>#REF!</v>
      </c>
    </row>
    <row r="12874" spans="1:6" ht="16.5" x14ac:dyDescent="0.3">
      <c r="A12874" s="9" t="s">
        <v>9451</v>
      </c>
      <c r="B12874" s="9" t="s">
        <v>2820</v>
      </c>
      <c r="C12874" s="10">
        <v>35813</v>
      </c>
      <c r="D12874" s="9">
        <v>8239612253</v>
      </c>
      <c r="E12874" s="9" t="e">
        <f>INDEX(#REF!:#REF!,MATCH($D12874,#REF!:#REF!,0),MATCH(#REF!,#REF!:#REF!,0))</f>
        <v>#REF!</v>
      </c>
      <c r="F12874" s="9" t="e">
        <f>INDEX(#REF!:#REF!,MATCH($D12874,#REF!:#REF!,0),MATCH(#REF!,#REF!:#REF!,0))</f>
        <v>#REF!</v>
      </c>
    </row>
    <row r="12875" spans="1:6" ht="16.5" x14ac:dyDescent="0.3">
      <c r="A12875" s="9" t="s">
        <v>9450</v>
      </c>
      <c r="B12875" s="9" t="s">
        <v>3841</v>
      </c>
      <c r="C12875" s="10">
        <v>37723</v>
      </c>
      <c r="D12875" s="9">
        <v>3379645060</v>
      </c>
      <c r="E12875" s="9" t="e">
        <f>INDEX(#REF!:#REF!,MATCH($D12875,#REF!:#REF!,0),MATCH(#REF!,#REF!:#REF!,0))</f>
        <v>#REF!</v>
      </c>
      <c r="F12875" s="9" t="e">
        <f>INDEX(#REF!:#REF!,MATCH($D12875,#REF!:#REF!,0),MATCH(#REF!,#REF!:#REF!,0))</f>
        <v>#REF!</v>
      </c>
    </row>
    <row r="12876" spans="1:6" ht="16.5" x14ac:dyDescent="0.3">
      <c r="A12876" s="9" t="s">
        <v>9449</v>
      </c>
      <c r="B12876" s="9" t="s">
        <v>2092</v>
      </c>
      <c r="C12876" s="10">
        <v>31040</v>
      </c>
      <c r="D12876" s="9">
        <v>4920920075</v>
      </c>
      <c r="E12876" s="9" t="e">
        <f>INDEX(#REF!:#REF!,MATCH($D12876,#REF!:#REF!,0),MATCH(#REF!,#REF!:#REF!,0))</f>
        <v>#REF!</v>
      </c>
      <c r="F12876" s="9" t="e">
        <f>INDEX(#REF!:#REF!,MATCH($D12876,#REF!:#REF!,0),MATCH(#REF!,#REF!:#REF!,0))</f>
        <v>#REF!</v>
      </c>
    </row>
    <row r="12877" spans="1:6" ht="16.5" x14ac:dyDescent="0.3">
      <c r="A12877" s="9" t="s">
        <v>9448</v>
      </c>
      <c r="B12877" s="9" t="s">
        <v>2099</v>
      </c>
      <c r="C12877" s="10">
        <v>20947</v>
      </c>
      <c r="D12877" s="9">
        <v>9885165231</v>
      </c>
      <c r="E12877" s="9" t="e">
        <f>INDEX(#REF!:#REF!,MATCH($D12877,#REF!:#REF!,0),MATCH(#REF!,#REF!:#REF!,0))</f>
        <v>#REF!</v>
      </c>
      <c r="F12877" s="9" t="e">
        <f>INDEX(#REF!:#REF!,MATCH($D12877,#REF!:#REF!,0),MATCH(#REF!,#REF!:#REF!,0))</f>
        <v>#REF!</v>
      </c>
    </row>
    <row r="12878" spans="1:6" ht="16.5" x14ac:dyDescent="0.3">
      <c r="A12878" s="9" t="s">
        <v>9447</v>
      </c>
      <c r="B12878" s="9" t="s">
        <v>2875</v>
      </c>
      <c r="C12878" s="10">
        <v>18037</v>
      </c>
      <c r="D12878" s="9">
        <v>3991175401</v>
      </c>
      <c r="E12878" s="9" t="e">
        <f>INDEX(#REF!:#REF!,MATCH($D12878,#REF!:#REF!,0),MATCH(#REF!,#REF!:#REF!,0))</f>
        <v>#REF!</v>
      </c>
      <c r="F12878" s="9" t="e">
        <f>INDEX(#REF!:#REF!,MATCH($D12878,#REF!:#REF!,0),MATCH(#REF!,#REF!:#REF!,0))</f>
        <v>#REF!</v>
      </c>
    </row>
    <row r="12879" spans="1:6" ht="16.5" x14ac:dyDescent="0.3">
      <c r="A12879" s="9" t="s">
        <v>9446</v>
      </c>
      <c r="B12879" s="9" t="s">
        <v>2555</v>
      </c>
      <c r="C12879" s="10">
        <v>44621</v>
      </c>
      <c r="D12879" s="9">
        <v>9002722281</v>
      </c>
      <c r="E12879" s="9" t="e">
        <f>INDEX(#REF!:#REF!,MATCH($D12879,#REF!:#REF!,0),MATCH(#REF!,#REF!:#REF!,0))</f>
        <v>#REF!</v>
      </c>
      <c r="F12879" s="9" t="e">
        <f>INDEX(#REF!:#REF!,MATCH($D12879,#REF!:#REF!,0),MATCH(#REF!,#REF!:#REF!,0))</f>
        <v>#REF!</v>
      </c>
    </row>
    <row r="12880" spans="1:6" ht="16.5" x14ac:dyDescent="0.3">
      <c r="A12880" s="9" t="s">
        <v>9445</v>
      </c>
      <c r="B12880" s="9" t="s">
        <v>2610</v>
      </c>
      <c r="C12880" s="10">
        <v>25848</v>
      </c>
      <c r="D12880" s="9">
        <v>7688943361</v>
      </c>
      <c r="E12880" s="9" t="e">
        <f>INDEX(#REF!:#REF!,MATCH($D12880,#REF!:#REF!,0),MATCH(#REF!,#REF!:#REF!,0))</f>
        <v>#REF!</v>
      </c>
      <c r="F12880" s="9" t="e">
        <f>INDEX(#REF!:#REF!,MATCH($D12880,#REF!:#REF!,0),MATCH(#REF!,#REF!:#REF!,0))</f>
        <v>#REF!</v>
      </c>
    </row>
    <row r="12881" spans="1:6" ht="16.5" x14ac:dyDescent="0.3">
      <c r="A12881" s="9" t="s">
        <v>9444</v>
      </c>
      <c r="B12881" s="9" t="s">
        <v>3617</v>
      </c>
      <c r="C12881" s="10">
        <v>52461</v>
      </c>
      <c r="D12881" s="9">
        <v>7479962290</v>
      </c>
      <c r="E12881" s="9" t="e">
        <f>INDEX(#REF!:#REF!,MATCH($D12881,#REF!:#REF!,0),MATCH(#REF!,#REF!:#REF!,0))</f>
        <v>#REF!</v>
      </c>
      <c r="F12881" s="9" t="e">
        <f>INDEX(#REF!:#REF!,MATCH($D12881,#REF!:#REF!,0),MATCH(#REF!,#REF!:#REF!,0))</f>
        <v>#REF!</v>
      </c>
    </row>
    <row r="12882" spans="1:6" ht="16.5" x14ac:dyDescent="0.3">
      <c r="A12882" s="9" t="s">
        <v>9443</v>
      </c>
      <c r="B12882" s="9" t="s">
        <v>2256</v>
      </c>
      <c r="C12882" s="10">
        <v>24066</v>
      </c>
      <c r="D12882" s="9">
        <v>1990335721</v>
      </c>
      <c r="E12882" s="9" t="e">
        <f>INDEX(#REF!:#REF!,MATCH($D12882,#REF!:#REF!,0),MATCH(#REF!,#REF!:#REF!,0))</f>
        <v>#REF!</v>
      </c>
      <c r="F12882" s="9" t="e">
        <f>INDEX(#REF!:#REF!,MATCH($D12882,#REF!:#REF!,0),MATCH(#REF!,#REF!:#REF!,0))</f>
        <v>#REF!</v>
      </c>
    </row>
    <row r="12883" spans="1:6" ht="16.5" x14ac:dyDescent="0.3">
      <c r="A12883" s="9" t="s">
        <v>9442</v>
      </c>
      <c r="B12883" s="9" t="s">
        <v>2208</v>
      </c>
      <c r="C12883" s="10">
        <v>25182</v>
      </c>
      <c r="D12883" s="9">
        <v>7966879720</v>
      </c>
      <c r="E12883" s="9" t="e">
        <f>INDEX(#REF!:#REF!,MATCH($D12883,#REF!:#REF!,0),MATCH(#REF!,#REF!:#REF!,0))</f>
        <v>#REF!</v>
      </c>
      <c r="F12883" s="9" t="e">
        <f>INDEX(#REF!:#REF!,MATCH($D12883,#REF!:#REF!,0),MATCH(#REF!,#REF!:#REF!,0))</f>
        <v>#REF!</v>
      </c>
    </row>
    <row r="12884" spans="1:6" ht="16.5" x14ac:dyDescent="0.3">
      <c r="A12884" s="9" t="s">
        <v>9441</v>
      </c>
      <c r="B12884" s="9" t="s">
        <v>2219</v>
      </c>
      <c r="C12884" s="10">
        <v>38888</v>
      </c>
      <c r="D12884" s="9">
        <v>6279928705</v>
      </c>
      <c r="E12884" s="9" t="e">
        <f>INDEX(#REF!:#REF!,MATCH($D12884,#REF!:#REF!,0),MATCH(#REF!,#REF!:#REF!,0))</f>
        <v>#REF!</v>
      </c>
      <c r="F12884" s="9" t="e">
        <f>INDEX(#REF!:#REF!,MATCH($D12884,#REF!:#REF!,0),MATCH(#REF!,#REF!:#REF!,0))</f>
        <v>#REF!</v>
      </c>
    </row>
    <row r="12885" spans="1:6" ht="16.5" x14ac:dyDescent="0.3">
      <c r="A12885" s="9" t="s">
        <v>9440</v>
      </c>
      <c r="B12885" s="9" t="s">
        <v>2357</v>
      </c>
      <c r="C12885" s="10">
        <v>41648</v>
      </c>
      <c r="D12885" s="9">
        <v>9207464802</v>
      </c>
      <c r="E12885" s="9" t="e">
        <f>INDEX(#REF!:#REF!,MATCH($D12885,#REF!:#REF!,0),MATCH(#REF!,#REF!:#REF!,0))</f>
        <v>#REF!</v>
      </c>
      <c r="F12885" s="9" t="e">
        <f>INDEX(#REF!:#REF!,MATCH($D12885,#REF!:#REF!,0),MATCH(#REF!,#REF!:#REF!,0))</f>
        <v>#REF!</v>
      </c>
    </row>
    <row r="12886" spans="1:6" ht="16.5" x14ac:dyDescent="0.3">
      <c r="A12886" s="9" t="s">
        <v>9439</v>
      </c>
      <c r="B12886" s="9" t="s">
        <v>2142</v>
      </c>
      <c r="C12886" s="10">
        <v>41226</v>
      </c>
      <c r="D12886" s="9">
        <v>813832926</v>
      </c>
      <c r="E12886" s="9" t="e">
        <f>INDEX(#REF!:#REF!,MATCH($D12886,#REF!:#REF!,0),MATCH(#REF!,#REF!:#REF!,0))</f>
        <v>#REF!</v>
      </c>
      <c r="F12886" s="9" t="e">
        <f>INDEX(#REF!:#REF!,MATCH($D12886,#REF!:#REF!,0),MATCH(#REF!,#REF!:#REF!,0))</f>
        <v>#REF!</v>
      </c>
    </row>
    <row r="12887" spans="1:6" ht="16.5" x14ac:dyDescent="0.3">
      <c r="A12887" s="9" t="s">
        <v>9438</v>
      </c>
      <c r="B12887" s="9" t="s">
        <v>2496</v>
      </c>
      <c r="C12887" s="10">
        <v>52885</v>
      </c>
      <c r="D12887" s="9">
        <v>17898579</v>
      </c>
      <c r="E12887" s="9" t="e">
        <f>INDEX(#REF!:#REF!,MATCH($D12887,#REF!:#REF!,0),MATCH(#REF!,#REF!:#REF!,0))</f>
        <v>#REF!</v>
      </c>
      <c r="F12887" s="9" t="e">
        <f>INDEX(#REF!:#REF!,MATCH($D12887,#REF!:#REF!,0),MATCH(#REF!,#REF!:#REF!,0))</f>
        <v>#REF!</v>
      </c>
    </row>
    <row r="12888" spans="1:6" ht="16.5" x14ac:dyDescent="0.3">
      <c r="A12888" s="9" t="s">
        <v>9437</v>
      </c>
      <c r="B12888" s="9" t="s">
        <v>2142</v>
      </c>
      <c r="C12888" s="10">
        <v>50831</v>
      </c>
      <c r="D12888" s="9">
        <v>966588630</v>
      </c>
      <c r="E12888" s="9" t="e">
        <f>INDEX(#REF!:#REF!,MATCH($D12888,#REF!:#REF!,0),MATCH(#REF!,#REF!:#REF!,0))</f>
        <v>#REF!</v>
      </c>
      <c r="F12888" s="9" t="e">
        <f>INDEX(#REF!:#REF!,MATCH($D12888,#REF!:#REF!,0),MATCH(#REF!,#REF!:#REF!,0))</f>
        <v>#REF!</v>
      </c>
    </row>
    <row r="12889" spans="1:6" ht="16.5" x14ac:dyDescent="0.3">
      <c r="A12889" s="9" t="s">
        <v>9436</v>
      </c>
      <c r="B12889" s="9" t="s">
        <v>2015</v>
      </c>
      <c r="C12889" s="10">
        <v>20939</v>
      </c>
      <c r="D12889" s="9">
        <v>8971738782</v>
      </c>
      <c r="E12889" s="9" t="e">
        <f>INDEX(#REF!:#REF!,MATCH($D12889,#REF!:#REF!,0),MATCH(#REF!,#REF!:#REF!,0))</f>
        <v>#REF!</v>
      </c>
      <c r="F12889" s="9" t="e">
        <f>INDEX(#REF!:#REF!,MATCH($D12889,#REF!:#REF!,0),MATCH(#REF!,#REF!:#REF!,0))</f>
        <v>#REF!</v>
      </c>
    </row>
    <row r="12890" spans="1:6" ht="16.5" x14ac:dyDescent="0.3">
      <c r="A12890" s="9" t="s">
        <v>9435</v>
      </c>
      <c r="B12890" s="9" t="s">
        <v>2013</v>
      </c>
      <c r="C12890" s="10">
        <v>26026</v>
      </c>
      <c r="D12890" s="9">
        <v>8841637323</v>
      </c>
      <c r="E12890" s="9" t="e">
        <f>INDEX(#REF!:#REF!,MATCH($D12890,#REF!:#REF!,0),MATCH(#REF!,#REF!:#REF!,0))</f>
        <v>#REF!</v>
      </c>
      <c r="F12890" s="9" t="e">
        <f>INDEX(#REF!:#REF!,MATCH($D12890,#REF!:#REF!,0),MATCH(#REF!,#REF!:#REF!,0))</f>
        <v>#REF!</v>
      </c>
    </row>
    <row r="12891" spans="1:6" ht="16.5" x14ac:dyDescent="0.3">
      <c r="A12891" s="9" t="s">
        <v>9434</v>
      </c>
      <c r="B12891" s="9" t="s">
        <v>1941</v>
      </c>
      <c r="C12891" s="10">
        <v>25465</v>
      </c>
      <c r="D12891" s="9">
        <v>992720575</v>
      </c>
      <c r="E12891" s="9" t="e">
        <f>INDEX(#REF!:#REF!,MATCH($D12891,#REF!:#REF!,0),MATCH(#REF!,#REF!:#REF!,0))</f>
        <v>#REF!</v>
      </c>
      <c r="F12891" s="9" t="e">
        <f>INDEX(#REF!:#REF!,MATCH($D12891,#REF!:#REF!,0),MATCH(#REF!,#REF!:#REF!,0))</f>
        <v>#REF!</v>
      </c>
    </row>
    <row r="12892" spans="1:6" ht="16.5" x14ac:dyDescent="0.3">
      <c r="A12892" s="9" t="s">
        <v>9433</v>
      </c>
      <c r="B12892" s="9" t="s">
        <v>1949</v>
      </c>
      <c r="C12892" s="10">
        <v>17724</v>
      </c>
      <c r="D12892" s="9">
        <v>5153694038</v>
      </c>
      <c r="E12892" s="9" t="e">
        <f>INDEX(#REF!:#REF!,MATCH($D12892,#REF!:#REF!,0),MATCH(#REF!,#REF!:#REF!,0))</f>
        <v>#REF!</v>
      </c>
      <c r="F12892" s="9" t="e">
        <f>INDEX(#REF!:#REF!,MATCH($D12892,#REF!:#REF!,0),MATCH(#REF!,#REF!:#REF!,0))</f>
        <v>#REF!</v>
      </c>
    </row>
    <row r="12893" spans="1:6" ht="16.5" x14ac:dyDescent="0.3">
      <c r="A12893" s="9" t="s">
        <v>9432</v>
      </c>
      <c r="B12893" s="9" t="s">
        <v>2757</v>
      </c>
      <c r="C12893" s="10">
        <v>26129</v>
      </c>
      <c r="D12893" s="9">
        <v>2908560011</v>
      </c>
      <c r="E12893" s="9" t="e">
        <f>INDEX(#REF!:#REF!,MATCH($D12893,#REF!:#REF!,0),MATCH(#REF!,#REF!:#REF!,0))</f>
        <v>#REF!</v>
      </c>
      <c r="F12893" s="9" t="e">
        <f>INDEX(#REF!:#REF!,MATCH($D12893,#REF!:#REF!,0),MATCH(#REF!,#REF!:#REF!,0))</f>
        <v>#REF!</v>
      </c>
    </row>
    <row r="12894" spans="1:6" ht="16.5" x14ac:dyDescent="0.3">
      <c r="A12894" s="9" t="s">
        <v>9431</v>
      </c>
      <c r="B12894" s="9" t="s">
        <v>2364</v>
      </c>
      <c r="C12894" s="10">
        <v>11005</v>
      </c>
      <c r="D12894" s="9">
        <v>5837066497</v>
      </c>
      <c r="E12894" s="9" t="e">
        <f>INDEX(#REF!:#REF!,MATCH($D12894,#REF!:#REF!,0),MATCH(#REF!,#REF!:#REF!,0))</f>
        <v>#REF!</v>
      </c>
      <c r="F12894" s="9" t="e">
        <f>INDEX(#REF!:#REF!,MATCH($D12894,#REF!:#REF!,0),MATCH(#REF!,#REF!:#REF!,0))</f>
        <v>#REF!</v>
      </c>
    </row>
    <row r="12895" spans="1:6" ht="16.5" x14ac:dyDescent="0.3">
      <c r="A12895" s="9" t="s">
        <v>9430</v>
      </c>
      <c r="B12895" s="9" t="s">
        <v>2519</v>
      </c>
      <c r="C12895" s="10">
        <v>46164</v>
      </c>
      <c r="D12895" s="9">
        <v>3021692982</v>
      </c>
      <c r="E12895" s="9" t="e">
        <f>INDEX(#REF!:#REF!,MATCH($D12895,#REF!:#REF!,0),MATCH(#REF!,#REF!:#REF!,0))</f>
        <v>#REF!</v>
      </c>
      <c r="F12895" s="9" t="e">
        <f>INDEX(#REF!:#REF!,MATCH($D12895,#REF!:#REF!,0),MATCH(#REF!,#REF!:#REF!,0))</f>
        <v>#REF!</v>
      </c>
    </row>
    <row r="12896" spans="1:6" ht="16.5" x14ac:dyDescent="0.3">
      <c r="A12896" s="9" t="s">
        <v>9429</v>
      </c>
      <c r="B12896" s="9" t="s">
        <v>2443</v>
      </c>
      <c r="C12896" s="10">
        <v>42404</v>
      </c>
      <c r="D12896" s="9">
        <v>8533410514</v>
      </c>
      <c r="E12896" s="9" t="e">
        <f>INDEX(#REF!:#REF!,MATCH($D12896,#REF!:#REF!,0),MATCH(#REF!,#REF!:#REF!,0))</f>
        <v>#REF!</v>
      </c>
      <c r="F12896" s="9" t="e">
        <f>INDEX(#REF!:#REF!,MATCH($D12896,#REF!:#REF!,0),MATCH(#REF!,#REF!:#REF!,0))</f>
        <v>#REF!</v>
      </c>
    </row>
    <row r="12897" spans="1:6" ht="16.5" x14ac:dyDescent="0.3">
      <c r="A12897" s="9" t="s">
        <v>9428</v>
      </c>
      <c r="B12897" s="9" t="s">
        <v>2485</v>
      </c>
      <c r="C12897" s="10">
        <v>58729</v>
      </c>
      <c r="D12897" s="9">
        <v>7707009371</v>
      </c>
      <c r="E12897" s="9" t="e">
        <f>INDEX(#REF!:#REF!,MATCH($D12897,#REF!:#REF!,0),MATCH(#REF!,#REF!:#REF!,0))</f>
        <v>#REF!</v>
      </c>
      <c r="F12897" s="9" t="e">
        <f>INDEX(#REF!:#REF!,MATCH($D12897,#REF!:#REF!,0),MATCH(#REF!,#REF!:#REF!,0))</f>
        <v>#REF!</v>
      </c>
    </row>
    <row r="12898" spans="1:6" ht="16.5" x14ac:dyDescent="0.3">
      <c r="A12898" s="9" t="s">
        <v>9427</v>
      </c>
      <c r="B12898" s="9" t="s">
        <v>2112</v>
      </c>
      <c r="C12898" s="10">
        <v>50800</v>
      </c>
      <c r="D12898" s="9">
        <v>222477806</v>
      </c>
      <c r="E12898" s="9" t="e">
        <f>INDEX(#REF!:#REF!,MATCH($D12898,#REF!:#REF!,0),MATCH(#REF!,#REF!:#REF!,0))</f>
        <v>#REF!</v>
      </c>
      <c r="F12898" s="9" t="e">
        <f>INDEX(#REF!:#REF!,MATCH($D12898,#REF!:#REF!,0),MATCH(#REF!,#REF!:#REF!,0))</f>
        <v>#REF!</v>
      </c>
    </row>
    <row r="12899" spans="1:6" ht="16.5" x14ac:dyDescent="0.3">
      <c r="A12899" s="9" t="s">
        <v>9426</v>
      </c>
      <c r="B12899" s="9" t="s">
        <v>2688</v>
      </c>
      <c r="C12899" s="10">
        <v>45154</v>
      </c>
      <c r="D12899" s="9">
        <v>6383978705</v>
      </c>
      <c r="E12899" s="9" t="e">
        <f>INDEX(#REF!:#REF!,MATCH($D12899,#REF!:#REF!,0),MATCH(#REF!,#REF!:#REF!,0))</f>
        <v>#REF!</v>
      </c>
      <c r="F12899" s="9" t="e">
        <f>INDEX(#REF!:#REF!,MATCH($D12899,#REF!:#REF!,0),MATCH(#REF!,#REF!:#REF!,0))</f>
        <v>#REF!</v>
      </c>
    </row>
    <row r="12900" spans="1:6" ht="16.5" x14ac:dyDescent="0.3">
      <c r="A12900" s="9" t="s">
        <v>9425</v>
      </c>
      <c r="B12900" s="9" t="s">
        <v>2185</v>
      </c>
      <c r="C12900" s="10">
        <v>55432</v>
      </c>
      <c r="D12900" s="9">
        <v>2450711406</v>
      </c>
      <c r="E12900" s="9" t="e">
        <f>INDEX(#REF!:#REF!,MATCH($D12900,#REF!:#REF!,0),MATCH(#REF!,#REF!:#REF!,0))</f>
        <v>#REF!</v>
      </c>
      <c r="F12900" s="9" t="e">
        <f>INDEX(#REF!:#REF!,MATCH($D12900,#REF!:#REF!,0),MATCH(#REF!,#REF!:#REF!,0))</f>
        <v>#REF!</v>
      </c>
    </row>
    <row r="12901" spans="1:6" ht="16.5" x14ac:dyDescent="0.3">
      <c r="A12901" s="9" t="s">
        <v>9424</v>
      </c>
      <c r="B12901" s="9" t="s">
        <v>2793</v>
      </c>
      <c r="C12901" s="10">
        <v>44246</v>
      </c>
      <c r="D12901" s="9">
        <v>4739588234</v>
      </c>
      <c r="E12901" s="9" t="e">
        <f>INDEX(#REF!:#REF!,MATCH($D12901,#REF!:#REF!,0),MATCH(#REF!,#REF!:#REF!,0))</f>
        <v>#REF!</v>
      </c>
      <c r="F12901" s="9" t="e">
        <f>INDEX(#REF!:#REF!,MATCH($D12901,#REF!:#REF!,0),MATCH(#REF!,#REF!:#REF!,0))</f>
        <v>#REF!</v>
      </c>
    </row>
    <row r="12902" spans="1:6" ht="16.5" x14ac:dyDescent="0.3">
      <c r="A12902" s="9" t="s">
        <v>9423</v>
      </c>
      <c r="B12902" s="9" t="s">
        <v>2628</v>
      </c>
      <c r="C12902" s="10">
        <v>25060</v>
      </c>
      <c r="D12902" s="9">
        <v>5948190226</v>
      </c>
      <c r="E12902" s="9" t="e">
        <f>INDEX(#REF!:#REF!,MATCH($D12902,#REF!:#REF!,0),MATCH(#REF!,#REF!:#REF!,0))</f>
        <v>#REF!</v>
      </c>
      <c r="F12902" s="9" t="e">
        <f>INDEX(#REF!:#REF!,MATCH($D12902,#REF!:#REF!,0),MATCH(#REF!,#REF!:#REF!,0))</f>
        <v>#REF!</v>
      </c>
    </row>
    <row r="12903" spans="1:6" ht="16.5" x14ac:dyDescent="0.3">
      <c r="A12903" s="9" t="s">
        <v>9422</v>
      </c>
      <c r="B12903" s="9" t="s">
        <v>2381</v>
      </c>
      <c r="C12903" s="10">
        <v>17300</v>
      </c>
      <c r="D12903" s="9">
        <v>1439916314</v>
      </c>
      <c r="E12903" s="9" t="e">
        <f>INDEX(#REF!:#REF!,MATCH($D12903,#REF!:#REF!,0),MATCH(#REF!,#REF!:#REF!,0))</f>
        <v>#REF!</v>
      </c>
      <c r="F12903" s="9" t="e">
        <f>INDEX(#REF!:#REF!,MATCH($D12903,#REF!:#REF!,0),MATCH(#REF!,#REF!:#REF!,0))</f>
        <v>#REF!</v>
      </c>
    </row>
    <row r="12904" spans="1:6" ht="16.5" x14ac:dyDescent="0.3">
      <c r="A12904" s="9" t="s">
        <v>9421</v>
      </c>
      <c r="B12904" s="9" t="s">
        <v>2312</v>
      </c>
      <c r="C12904" s="10">
        <v>54069</v>
      </c>
      <c r="D12904" s="9">
        <v>9548500949</v>
      </c>
      <c r="E12904" s="9" t="e">
        <f>INDEX(#REF!:#REF!,MATCH($D12904,#REF!:#REF!,0),MATCH(#REF!,#REF!:#REF!,0))</f>
        <v>#REF!</v>
      </c>
      <c r="F12904" s="9" t="e">
        <f>INDEX(#REF!:#REF!,MATCH($D12904,#REF!:#REF!,0),MATCH(#REF!,#REF!:#REF!,0))</f>
        <v>#REF!</v>
      </c>
    </row>
    <row r="12905" spans="1:6" ht="16.5" x14ac:dyDescent="0.3">
      <c r="A12905" s="9" t="s">
        <v>9420</v>
      </c>
      <c r="B12905" s="9" t="s">
        <v>2595</v>
      </c>
      <c r="C12905" s="10">
        <v>46607</v>
      </c>
      <c r="D12905" s="9">
        <v>1592980554</v>
      </c>
      <c r="E12905" s="9" t="e">
        <f>INDEX(#REF!:#REF!,MATCH($D12905,#REF!:#REF!,0),MATCH(#REF!,#REF!:#REF!,0))</f>
        <v>#REF!</v>
      </c>
      <c r="F12905" s="9" t="e">
        <f>INDEX(#REF!:#REF!,MATCH($D12905,#REF!:#REF!,0),MATCH(#REF!,#REF!:#REF!,0))</f>
        <v>#REF!</v>
      </c>
    </row>
    <row r="12906" spans="1:6" ht="16.5" x14ac:dyDescent="0.3">
      <c r="A12906" s="9" t="s">
        <v>9419</v>
      </c>
      <c r="B12906" s="9" t="s">
        <v>2564</v>
      </c>
      <c r="C12906" s="10">
        <v>44813</v>
      </c>
      <c r="D12906" s="9">
        <v>132027631</v>
      </c>
      <c r="E12906" s="9" t="e">
        <f>INDEX(#REF!:#REF!,MATCH($D12906,#REF!:#REF!,0),MATCH(#REF!,#REF!:#REF!,0))</f>
        <v>#REF!</v>
      </c>
      <c r="F12906" s="9" t="e">
        <f>INDEX(#REF!:#REF!,MATCH($D12906,#REF!:#REF!,0),MATCH(#REF!,#REF!:#REF!,0))</f>
        <v>#REF!</v>
      </c>
    </row>
    <row r="12907" spans="1:6" ht="16.5" x14ac:dyDescent="0.3">
      <c r="A12907" s="9" t="s">
        <v>9418</v>
      </c>
      <c r="B12907" s="9" t="s">
        <v>2389</v>
      </c>
      <c r="C12907" s="10">
        <v>59802</v>
      </c>
      <c r="D12907" s="9">
        <v>4009257075</v>
      </c>
      <c r="E12907" s="9" t="e">
        <f>INDEX(#REF!:#REF!,MATCH($D12907,#REF!:#REF!,0),MATCH(#REF!,#REF!:#REF!,0))</f>
        <v>#REF!</v>
      </c>
      <c r="F12907" s="9" t="e">
        <f>INDEX(#REF!:#REF!,MATCH($D12907,#REF!:#REF!,0),MATCH(#REF!,#REF!:#REF!,0))</f>
        <v>#REF!</v>
      </c>
    </row>
    <row r="12908" spans="1:6" ht="16.5" x14ac:dyDescent="0.3">
      <c r="A12908" s="9" t="s">
        <v>9417</v>
      </c>
      <c r="B12908" s="9" t="s">
        <v>2092</v>
      </c>
      <c r="C12908" s="10">
        <v>21995</v>
      </c>
      <c r="D12908" s="9">
        <v>2551917727</v>
      </c>
      <c r="E12908" s="9" t="e">
        <f>INDEX(#REF!:#REF!,MATCH($D12908,#REF!:#REF!,0),MATCH(#REF!,#REF!:#REF!,0))</f>
        <v>#REF!</v>
      </c>
      <c r="F12908" s="9" t="e">
        <f>INDEX(#REF!:#REF!,MATCH($D12908,#REF!:#REF!,0),MATCH(#REF!,#REF!:#REF!,0))</f>
        <v>#REF!</v>
      </c>
    </row>
    <row r="12909" spans="1:6" ht="16.5" x14ac:dyDescent="0.3">
      <c r="A12909" s="9" t="s">
        <v>9416</v>
      </c>
      <c r="B12909" s="9" t="s">
        <v>2147</v>
      </c>
      <c r="C12909" s="10">
        <v>34503</v>
      </c>
      <c r="D12909" s="9">
        <v>3164004753</v>
      </c>
      <c r="E12909" s="9" t="e">
        <f>INDEX(#REF!:#REF!,MATCH($D12909,#REF!:#REF!,0),MATCH(#REF!,#REF!:#REF!,0))</f>
        <v>#REF!</v>
      </c>
      <c r="F12909" s="9" t="e">
        <f>INDEX(#REF!:#REF!,MATCH($D12909,#REF!:#REF!,0),MATCH(#REF!,#REF!:#REF!,0))</f>
        <v>#REF!</v>
      </c>
    </row>
    <row r="12910" spans="1:6" ht="16.5" x14ac:dyDescent="0.3">
      <c r="A12910" s="9" t="s">
        <v>9415</v>
      </c>
      <c r="B12910" s="9" t="s">
        <v>2768</v>
      </c>
      <c r="C12910" s="10">
        <v>15274</v>
      </c>
      <c r="D12910" s="9">
        <v>8864419241</v>
      </c>
      <c r="E12910" s="9" t="e">
        <f>INDEX(#REF!:#REF!,MATCH($D12910,#REF!:#REF!,0),MATCH(#REF!,#REF!:#REF!,0))</f>
        <v>#REF!</v>
      </c>
      <c r="F12910" s="9" t="e">
        <f>INDEX(#REF!:#REF!,MATCH($D12910,#REF!:#REF!,0),MATCH(#REF!,#REF!:#REF!,0))</f>
        <v>#REF!</v>
      </c>
    </row>
    <row r="12911" spans="1:6" ht="16.5" x14ac:dyDescent="0.3">
      <c r="A12911" s="9" t="s">
        <v>9414</v>
      </c>
      <c r="B12911" s="9" t="s">
        <v>3580</v>
      </c>
      <c r="C12911" s="10">
        <v>16697</v>
      </c>
      <c r="D12911" s="9">
        <v>3488994694</v>
      </c>
      <c r="E12911" s="9" t="e">
        <f>INDEX(#REF!:#REF!,MATCH($D12911,#REF!:#REF!,0),MATCH(#REF!,#REF!:#REF!,0))</f>
        <v>#REF!</v>
      </c>
      <c r="F12911" s="9" t="e">
        <f>INDEX(#REF!:#REF!,MATCH($D12911,#REF!:#REF!,0),MATCH(#REF!,#REF!:#REF!,0))</f>
        <v>#REF!</v>
      </c>
    </row>
    <row r="12912" spans="1:6" ht="16.5" x14ac:dyDescent="0.3">
      <c r="A12912" s="9" t="s">
        <v>9413</v>
      </c>
      <c r="B12912" s="9" t="s">
        <v>1971</v>
      </c>
      <c r="C12912" s="10">
        <v>39551</v>
      </c>
      <c r="D12912" s="9">
        <v>3560320844</v>
      </c>
      <c r="E12912" s="9" t="e">
        <f>INDEX(#REF!:#REF!,MATCH($D12912,#REF!:#REF!,0),MATCH(#REF!,#REF!:#REF!,0))</f>
        <v>#REF!</v>
      </c>
      <c r="F12912" s="9" t="e">
        <f>INDEX(#REF!:#REF!,MATCH($D12912,#REF!:#REF!,0),MATCH(#REF!,#REF!:#REF!,0))</f>
        <v>#REF!</v>
      </c>
    </row>
    <row r="12913" spans="1:6" ht="16.5" x14ac:dyDescent="0.3">
      <c r="A12913" s="9" t="s">
        <v>9412</v>
      </c>
      <c r="B12913" s="9" t="s">
        <v>2071</v>
      </c>
      <c r="C12913" s="10">
        <v>15401</v>
      </c>
      <c r="D12913" s="9">
        <v>7180536660</v>
      </c>
      <c r="E12913" s="9" t="e">
        <f>INDEX(#REF!:#REF!,MATCH($D12913,#REF!:#REF!,0),MATCH(#REF!,#REF!:#REF!,0))</f>
        <v>#REF!</v>
      </c>
      <c r="F12913" s="9" t="e">
        <f>INDEX(#REF!:#REF!,MATCH($D12913,#REF!:#REF!,0),MATCH(#REF!,#REF!:#REF!,0))</f>
        <v>#REF!</v>
      </c>
    </row>
    <row r="12914" spans="1:6" ht="16.5" x14ac:dyDescent="0.3">
      <c r="A12914" s="9" t="s">
        <v>9411</v>
      </c>
      <c r="B12914" s="9" t="s">
        <v>2541</v>
      </c>
      <c r="C12914" s="10">
        <v>52433</v>
      </c>
      <c r="D12914" s="9">
        <v>2551917727</v>
      </c>
      <c r="E12914" s="9" t="e">
        <f>INDEX(#REF!:#REF!,MATCH($D12914,#REF!:#REF!,0),MATCH(#REF!,#REF!:#REF!,0))</f>
        <v>#REF!</v>
      </c>
      <c r="F12914" s="9" t="e">
        <f>INDEX(#REF!:#REF!,MATCH($D12914,#REF!:#REF!,0),MATCH(#REF!,#REF!:#REF!,0))</f>
        <v>#REF!</v>
      </c>
    </row>
    <row r="12915" spans="1:6" ht="16.5" x14ac:dyDescent="0.3">
      <c r="A12915" s="9" t="s">
        <v>9410</v>
      </c>
      <c r="B12915" s="9" t="s">
        <v>2163</v>
      </c>
      <c r="C12915" s="10">
        <v>20033</v>
      </c>
      <c r="D12915" s="9">
        <v>5353923685</v>
      </c>
      <c r="E12915" s="9" t="e">
        <f>INDEX(#REF!:#REF!,MATCH($D12915,#REF!:#REF!,0),MATCH(#REF!,#REF!:#REF!,0))</f>
        <v>#REF!</v>
      </c>
      <c r="F12915" s="9" t="e">
        <f>INDEX(#REF!:#REF!,MATCH($D12915,#REF!:#REF!,0),MATCH(#REF!,#REF!:#REF!,0))</f>
        <v>#REF!</v>
      </c>
    </row>
    <row r="12916" spans="1:6" ht="16.5" x14ac:dyDescent="0.3">
      <c r="A12916" s="9" t="s">
        <v>9409</v>
      </c>
      <c r="B12916" s="9" t="s">
        <v>2412</v>
      </c>
      <c r="C12916" s="10">
        <v>41088</v>
      </c>
      <c r="D12916" s="9">
        <v>85304042</v>
      </c>
      <c r="E12916" s="9" t="e">
        <f>INDEX(#REF!:#REF!,MATCH($D12916,#REF!:#REF!,0),MATCH(#REF!,#REF!:#REF!,0))</f>
        <v>#REF!</v>
      </c>
      <c r="F12916" s="9" t="e">
        <f>INDEX(#REF!:#REF!,MATCH($D12916,#REF!:#REF!,0),MATCH(#REF!,#REF!:#REF!,0))</f>
        <v>#REF!</v>
      </c>
    </row>
    <row r="12917" spans="1:6" ht="16.5" x14ac:dyDescent="0.3">
      <c r="A12917" s="9" t="s">
        <v>9408</v>
      </c>
      <c r="B12917" s="9" t="s">
        <v>2418</v>
      </c>
      <c r="C12917" s="10">
        <v>57210</v>
      </c>
      <c r="D12917" s="9">
        <v>5903124704</v>
      </c>
      <c r="E12917" s="9" t="e">
        <f>INDEX(#REF!:#REF!,MATCH($D12917,#REF!:#REF!,0),MATCH(#REF!,#REF!:#REF!,0))</f>
        <v>#REF!</v>
      </c>
      <c r="F12917" s="9" t="e">
        <f>INDEX(#REF!:#REF!,MATCH($D12917,#REF!:#REF!,0),MATCH(#REF!,#REF!:#REF!,0))</f>
        <v>#REF!</v>
      </c>
    </row>
    <row r="12918" spans="1:6" ht="16.5" x14ac:dyDescent="0.3">
      <c r="A12918" s="9" t="s">
        <v>9407</v>
      </c>
      <c r="B12918" s="9" t="s">
        <v>2354</v>
      </c>
      <c r="C12918" s="10">
        <v>38149</v>
      </c>
      <c r="D12918" s="9">
        <v>9854387496</v>
      </c>
      <c r="E12918" s="9" t="e">
        <f>INDEX(#REF!:#REF!,MATCH($D12918,#REF!:#REF!,0),MATCH(#REF!,#REF!:#REF!,0))</f>
        <v>#REF!</v>
      </c>
      <c r="F12918" s="9" t="e">
        <f>INDEX(#REF!:#REF!,MATCH($D12918,#REF!:#REF!,0),MATCH(#REF!,#REF!:#REF!,0))</f>
        <v>#REF!</v>
      </c>
    </row>
    <row r="12919" spans="1:6" ht="16.5" x14ac:dyDescent="0.3">
      <c r="A12919" s="9" t="s">
        <v>9406</v>
      </c>
      <c r="B12919" s="9" t="s">
        <v>3430</v>
      </c>
      <c r="C12919" s="10">
        <v>40900</v>
      </c>
      <c r="D12919" s="9">
        <v>6109997811</v>
      </c>
      <c r="E12919" s="9" t="e">
        <f>INDEX(#REF!:#REF!,MATCH($D12919,#REF!:#REF!,0),MATCH(#REF!,#REF!:#REF!,0))</f>
        <v>#REF!</v>
      </c>
      <c r="F12919" s="9" t="e">
        <f>INDEX(#REF!:#REF!,MATCH($D12919,#REF!:#REF!,0),MATCH(#REF!,#REF!:#REF!,0))</f>
        <v>#REF!</v>
      </c>
    </row>
    <row r="12920" spans="1:6" ht="16.5" x14ac:dyDescent="0.3">
      <c r="A12920" s="9" t="s">
        <v>9405</v>
      </c>
      <c r="B12920" s="9" t="s">
        <v>3156</v>
      </c>
      <c r="C12920" s="10">
        <v>47276</v>
      </c>
      <c r="D12920" s="9">
        <v>2936088178</v>
      </c>
      <c r="E12920" s="9" t="e">
        <f>INDEX(#REF!:#REF!,MATCH($D12920,#REF!:#REF!,0),MATCH(#REF!,#REF!:#REF!,0))</f>
        <v>#REF!</v>
      </c>
      <c r="F12920" s="9" t="e">
        <f>INDEX(#REF!:#REF!,MATCH($D12920,#REF!:#REF!,0),MATCH(#REF!,#REF!:#REF!,0))</f>
        <v>#REF!</v>
      </c>
    </row>
    <row r="12921" spans="1:6" ht="16.5" x14ac:dyDescent="0.3">
      <c r="A12921" s="9" t="s">
        <v>9404</v>
      </c>
      <c r="B12921" s="9" t="s">
        <v>2248</v>
      </c>
      <c r="C12921" s="10">
        <v>16905</v>
      </c>
      <c r="D12921" s="9">
        <v>9621571960</v>
      </c>
      <c r="E12921" s="9" t="e">
        <f>INDEX(#REF!:#REF!,MATCH($D12921,#REF!:#REF!,0),MATCH(#REF!,#REF!:#REF!,0))</f>
        <v>#REF!</v>
      </c>
      <c r="F12921" s="9" t="e">
        <f>INDEX(#REF!:#REF!,MATCH($D12921,#REF!:#REF!,0),MATCH(#REF!,#REF!:#REF!,0))</f>
        <v>#REF!</v>
      </c>
    </row>
    <row r="12922" spans="1:6" ht="16.5" x14ac:dyDescent="0.3">
      <c r="A12922" s="9" t="s">
        <v>9403</v>
      </c>
      <c r="B12922" s="9" t="s">
        <v>2087</v>
      </c>
      <c r="C12922" s="10">
        <v>30182</v>
      </c>
      <c r="D12922" s="9">
        <v>5068508845</v>
      </c>
      <c r="E12922" s="9" t="e">
        <f>INDEX(#REF!:#REF!,MATCH($D12922,#REF!:#REF!,0),MATCH(#REF!,#REF!:#REF!,0))</f>
        <v>#REF!</v>
      </c>
      <c r="F12922" s="9" t="e">
        <f>INDEX(#REF!:#REF!,MATCH($D12922,#REF!:#REF!,0),MATCH(#REF!,#REF!:#REF!,0))</f>
        <v>#REF!</v>
      </c>
    </row>
    <row r="12923" spans="1:6" ht="16.5" x14ac:dyDescent="0.3">
      <c r="A12923" s="9" t="s">
        <v>9402</v>
      </c>
      <c r="B12923" s="9" t="s">
        <v>2158</v>
      </c>
      <c r="C12923" s="10">
        <v>32374</v>
      </c>
      <c r="D12923" s="9">
        <v>5241020535</v>
      </c>
      <c r="E12923" s="9" t="e">
        <f>INDEX(#REF!:#REF!,MATCH($D12923,#REF!:#REF!,0),MATCH(#REF!,#REF!:#REF!,0))</f>
        <v>#REF!</v>
      </c>
      <c r="F12923" s="9" t="e">
        <f>INDEX(#REF!:#REF!,MATCH($D12923,#REF!:#REF!,0),MATCH(#REF!,#REF!:#REF!,0))</f>
        <v>#REF!</v>
      </c>
    </row>
    <row r="12924" spans="1:6" ht="16.5" x14ac:dyDescent="0.3">
      <c r="A12924" s="9" t="s">
        <v>9401</v>
      </c>
      <c r="B12924" s="9" t="s">
        <v>2867</v>
      </c>
      <c r="C12924" s="10">
        <v>46569</v>
      </c>
      <c r="D12924" s="9">
        <v>2237103631</v>
      </c>
      <c r="E12924" s="9" t="e">
        <f>INDEX(#REF!:#REF!,MATCH($D12924,#REF!:#REF!,0),MATCH(#REF!,#REF!:#REF!,0))</f>
        <v>#REF!</v>
      </c>
      <c r="F12924" s="9" t="e">
        <f>INDEX(#REF!:#REF!,MATCH($D12924,#REF!:#REF!,0),MATCH(#REF!,#REF!:#REF!,0))</f>
        <v>#REF!</v>
      </c>
    </row>
    <row r="12925" spans="1:6" ht="16.5" x14ac:dyDescent="0.3">
      <c r="A12925" s="9" t="s">
        <v>9400</v>
      </c>
      <c r="B12925" s="9" t="s">
        <v>2826</v>
      </c>
      <c r="C12925" s="10">
        <v>21041</v>
      </c>
      <c r="D12925" s="9">
        <v>1898839557</v>
      </c>
      <c r="E12925" s="9" t="e">
        <f>INDEX(#REF!:#REF!,MATCH($D12925,#REF!:#REF!,0),MATCH(#REF!,#REF!:#REF!,0))</f>
        <v>#REF!</v>
      </c>
      <c r="F12925" s="9" t="e">
        <f>INDEX(#REF!:#REF!,MATCH($D12925,#REF!:#REF!,0),MATCH(#REF!,#REF!:#REF!,0))</f>
        <v>#REF!</v>
      </c>
    </row>
    <row r="12926" spans="1:6" ht="16.5" x14ac:dyDescent="0.3">
      <c r="A12926" s="9" t="s">
        <v>9399</v>
      </c>
      <c r="B12926" s="9" t="s">
        <v>2379</v>
      </c>
      <c r="C12926" s="10">
        <v>22415</v>
      </c>
      <c r="D12926" s="9">
        <v>8519669638</v>
      </c>
      <c r="E12926" s="9" t="e">
        <f>INDEX(#REF!:#REF!,MATCH($D12926,#REF!:#REF!,0),MATCH(#REF!,#REF!:#REF!,0))</f>
        <v>#REF!</v>
      </c>
      <c r="F12926" s="9" t="e">
        <f>INDEX(#REF!:#REF!,MATCH($D12926,#REF!:#REF!,0),MATCH(#REF!,#REF!:#REF!,0))</f>
        <v>#REF!</v>
      </c>
    </row>
    <row r="12927" spans="1:6" ht="16.5" x14ac:dyDescent="0.3">
      <c r="A12927" s="9" t="s">
        <v>9398</v>
      </c>
      <c r="B12927" s="9" t="s">
        <v>2103</v>
      </c>
      <c r="C12927" s="10">
        <v>32441</v>
      </c>
      <c r="D12927" s="9">
        <v>3991963221</v>
      </c>
      <c r="E12927" s="9" t="e">
        <f>INDEX(#REF!:#REF!,MATCH($D12927,#REF!:#REF!,0),MATCH(#REF!,#REF!:#REF!,0))</f>
        <v>#REF!</v>
      </c>
      <c r="F12927" s="9" t="e">
        <f>INDEX(#REF!:#REF!,MATCH($D12927,#REF!:#REF!,0),MATCH(#REF!,#REF!:#REF!,0))</f>
        <v>#REF!</v>
      </c>
    </row>
    <row r="12928" spans="1:6" ht="16.5" x14ac:dyDescent="0.3">
      <c r="A12928" s="9" t="s">
        <v>9397</v>
      </c>
      <c r="B12928" s="9" t="s">
        <v>3255</v>
      </c>
      <c r="C12928" s="10">
        <v>10802</v>
      </c>
      <c r="D12928" s="9">
        <v>7007279686</v>
      </c>
      <c r="E12928" s="9" t="e">
        <f>INDEX(#REF!:#REF!,MATCH($D12928,#REF!:#REF!,0),MATCH(#REF!,#REF!:#REF!,0))</f>
        <v>#REF!</v>
      </c>
      <c r="F12928" s="9" t="e">
        <f>INDEX(#REF!:#REF!,MATCH($D12928,#REF!:#REF!,0),MATCH(#REF!,#REF!:#REF!,0))</f>
        <v>#REF!</v>
      </c>
    </row>
    <row r="12929" spans="1:6" ht="16.5" x14ac:dyDescent="0.3">
      <c r="A12929" s="9" t="s">
        <v>9396</v>
      </c>
      <c r="B12929" s="9" t="s">
        <v>2412</v>
      </c>
      <c r="C12929" s="10">
        <v>35076</v>
      </c>
      <c r="D12929" s="9">
        <v>5764917026</v>
      </c>
      <c r="E12929" s="9" t="e">
        <f>INDEX(#REF!:#REF!,MATCH($D12929,#REF!:#REF!,0),MATCH(#REF!,#REF!:#REF!,0))</f>
        <v>#REF!</v>
      </c>
      <c r="F12929" s="9" t="e">
        <f>INDEX(#REF!:#REF!,MATCH($D12929,#REF!:#REF!,0),MATCH(#REF!,#REF!:#REF!,0))</f>
        <v>#REF!</v>
      </c>
    </row>
    <row r="12930" spans="1:6" ht="16.5" x14ac:dyDescent="0.3">
      <c r="A12930" s="9" t="s">
        <v>9395</v>
      </c>
      <c r="B12930" s="9" t="s">
        <v>2886</v>
      </c>
      <c r="C12930" s="10">
        <v>52602</v>
      </c>
      <c r="D12930" s="9">
        <v>228985188</v>
      </c>
      <c r="E12930" s="9" t="e">
        <f>INDEX(#REF!:#REF!,MATCH($D12930,#REF!:#REF!,0),MATCH(#REF!,#REF!:#REF!,0))</f>
        <v>#REF!</v>
      </c>
      <c r="F12930" s="9" t="e">
        <f>INDEX(#REF!:#REF!,MATCH($D12930,#REF!:#REF!,0),MATCH(#REF!,#REF!:#REF!,0))</f>
        <v>#REF!</v>
      </c>
    </row>
    <row r="12931" spans="1:6" ht="16.5" x14ac:dyDescent="0.3">
      <c r="A12931" s="9" t="s">
        <v>9394</v>
      </c>
      <c r="B12931" s="9" t="s">
        <v>2815</v>
      </c>
      <c r="C12931" s="10">
        <v>27079</v>
      </c>
      <c r="D12931" s="9">
        <v>8239612253</v>
      </c>
      <c r="E12931" s="9" t="e">
        <f>INDEX(#REF!:#REF!,MATCH($D12931,#REF!:#REF!,0),MATCH(#REF!,#REF!:#REF!,0))</f>
        <v>#REF!</v>
      </c>
      <c r="F12931" s="9" t="e">
        <f>INDEX(#REF!:#REF!,MATCH($D12931,#REF!:#REF!,0),MATCH(#REF!,#REF!:#REF!,0))</f>
        <v>#REF!</v>
      </c>
    </row>
    <row r="12932" spans="1:6" ht="16.5" x14ac:dyDescent="0.3">
      <c r="A12932" s="9" t="s">
        <v>9393</v>
      </c>
      <c r="B12932" s="9" t="s">
        <v>3281</v>
      </c>
      <c r="C12932" s="10">
        <v>28911</v>
      </c>
      <c r="D12932" s="9">
        <v>9958099322</v>
      </c>
      <c r="E12932" s="9" t="e">
        <f>INDEX(#REF!:#REF!,MATCH($D12932,#REF!:#REF!,0),MATCH(#REF!,#REF!:#REF!,0))</f>
        <v>#REF!</v>
      </c>
      <c r="F12932" s="9" t="e">
        <f>INDEX(#REF!:#REF!,MATCH($D12932,#REF!:#REF!,0),MATCH(#REF!,#REF!:#REF!,0))</f>
        <v>#REF!</v>
      </c>
    </row>
    <row r="12933" spans="1:6" ht="16.5" x14ac:dyDescent="0.3">
      <c r="A12933" s="9" t="s">
        <v>9392</v>
      </c>
      <c r="B12933" s="9" t="s">
        <v>2443</v>
      </c>
      <c r="C12933" s="10">
        <v>25666</v>
      </c>
      <c r="D12933" s="9">
        <v>2779378506</v>
      </c>
      <c r="E12933" s="9" t="e">
        <f>INDEX(#REF!:#REF!,MATCH($D12933,#REF!:#REF!,0),MATCH(#REF!,#REF!:#REF!,0))</f>
        <v>#REF!</v>
      </c>
      <c r="F12933" s="9" t="e">
        <f>INDEX(#REF!:#REF!,MATCH($D12933,#REF!:#REF!,0),MATCH(#REF!,#REF!:#REF!,0))</f>
        <v>#REF!</v>
      </c>
    </row>
    <row r="12934" spans="1:6" ht="16.5" x14ac:dyDescent="0.3">
      <c r="A12934" s="9" t="s">
        <v>9391</v>
      </c>
      <c r="B12934" s="9" t="s">
        <v>1949</v>
      </c>
      <c r="C12934" s="10">
        <v>17294</v>
      </c>
      <c r="D12934" s="9">
        <v>826490107</v>
      </c>
      <c r="E12934" s="9" t="e">
        <f>INDEX(#REF!:#REF!,MATCH($D12934,#REF!:#REF!,0),MATCH(#REF!,#REF!:#REF!,0))</f>
        <v>#REF!</v>
      </c>
      <c r="F12934" s="9" t="e">
        <f>INDEX(#REF!:#REF!,MATCH($D12934,#REF!:#REF!,0),MATCH(#REF!,#REF!:#REF!,0))</f>
        <v>#REF!</v>
      </c>
    </row>
    <row r="12935" spans="1:6" ht="16.5" x14ac:dyDescent="0.3">
      <c r="A12935" s="9" t="s">
        <v>9390</v>
      </c>
      <c r="B12935" s="9" t="s">
        <v>2165</v>
      </c>
      <c r="C12935" s="10">
        <v>35993</v>
      </c>
      <c r="D12935" s="9">
        <v>4689682046</v>
      </c>
      <c r="E12935" s="9" t="e">
        <f>INDEX(#REF!:#REF!,MATCH($D12935,#REF!:#REF!,0),MATCH(#REF!,#REF!:#REF!,0))</f>
        <v>#REF!</v>
      </c>
      <c r="F12935" s="9" t="e">
        <f>INDEX(#REF!:#REF!,MATCH($D12935,#REF!:#REF!,0),MATCH(#REF!,#REF!:#REF!,0))</f>
        <v>#REF!</v>
      </c>
    </row>
    <row r="12936" spans="1:6" ht="16.5" x14ac:dyDescent="0.3">
      <c r="A12936" s="9" t="s">
        <v>9389</v>
      </c>
      <c r="B12936" s="9" t="s">
        <v>2386</v>
      </c>
      <c r="C12936" s="10">
        <v>26561</v>
      </c>
      <c r="D12936" s="9">
        <v>2975315244</v>
      </c>
      <c r="E12936" s="9" t="e">
        <f>INDEX(#REF!:#REF!,MATCH($D12936,#REF!:#REF!,0),MATCH(#REF!,#REF!:#REF!,0))</f>
        <v>#REF!</v>
      </c>
      <c r="F12936" s="9" t="e">
        <f>INDEX(#REF!:#REF!,MATCH($D12936,#REF!:#REF!,0),MATCH(#REF!,#REF!:#REF!,0))</f>
        <v>#REF!</v>
      </c>
    </row>
    <row r="12937" spans="1:6" ht="16.5" x14ac:dyDescent="0.3">
      <c r="A12937" s="9" t="s">
        <v>9388</v>
      </c>
      <c r="B12937" s="9" t="s">
        <v>2312</v>
      </c>
      <c r="C12937" s="10">
        <v>57729</v>
      </c>
      <c r="D12937" s="9">
        <v>8173067724</v>
      </c>
      <c r="E12937" s="9" t="e">
        <f>INDEX(#REF!:#REF!,MATCH($D12937,#REF!:#REF!,0),MATCH(#REF!,#REF!:#REF!,0))</f>
        <v>#REF!</v>
      </c>
      <c r="F12937" s="9" t="e">
        <f>INDEX(#REF!:#REF!,MATCH($D12937,#REF!:#REF!,0),MATCH(#REF!,#REF!:#REF!,0))</f>
        <v>#REF!</v>
      </c>
    </row>
    <row r="12938" spans="1:6" ht="16.5" x14ac:dyDescent="0.3">
      <c r="A12938" s="9" t="s">
        <v>9387</v>
      </c>
      <c r="B12938" s="9" t="s">
        <v>2224</v>
      </c>
      <c r="C12938" s="10">
        <v>17694</v>
      </c>
      <c r="D12938" s="9">
        <v>6286877770</v>
      </c>
      <c r="E12938" s="9" t="e">
        <f>INDEX(#REF!:#REF!,MATCH($D12938,#REF!:#REF!,0),MATCH(#REF!,#REF!:#REF!,0))</f>
        <v>#REF!</v>
      </c>
      <c r="F12938" s="9" t="e">
        <f>INDEX(#REF!:#REF!,MATCH($D12938,#REF!:#REF!,0),MATCH(#REF!,#REF!:#REF!,0))</f>
        <v>#REF!</v>
      </c>
    </row>
    <row r="12939" spans="1:6" ht="16.5" x14ac:dyDescent="0.3">
      <c r="A12939" s="9" t="s">
        <v>9386</v>
      </c>
      <c r="B12939" s="9" t="s">
        <v>2230</v>
      </c>
      <c r="C12939" s="10">
        <v>12142</v>
      </c>
      <c r="D12939" s="9">
        <v>3000763902</v>
      </c>
      <c r="E12939" s="9" t="e">
        <f>INDEX(#REF!:#REF!,MATCH($D12939,#REF!:#REF!,0),MATCH(#REF!,#REF!:#REF!,0))</f>
        <v>#REF!</v>
      </c>
      <c r="F12939" s="9" t="e">
        <f>INDEX(#REF!:#REF!,MATCH($D12939,#REF!:#REF!,0),MATCH(#REF!,#REF!:#REF!,0))</f>
        <v>#REF!</v>
      </c>
    </row>
    <row r="12940" spans="1:6" ht="16.5" x14ac:dyDescent="0.3">
      <c r="A12940" s="9" t="s">
        <v>9385</v>
      </c>
      <c r="B12940" s="9" t="s">
        <v>2293</v>
      </c>
      <c r="C12940" s="10">
        <v>20311</v>
      </c>
      <c r="D12940" s="9">
        <v>7269614199</v>
      </c>
      <c r="E12940" s="9" t="e">
        <f>INDEX(#REF!:#REF!,MATCH($D12940,#REF!:#REF!,0),MATCH(#REF!,#REF!:#REF!,0))</f>
        <v>#REF!</v>
      </c>
      <c r="F12940" s="9" t="e">
        <f>INDEX(#REF!:#REF!,MATCH($D12940,#REF!:#REF!,0),MATCH(#REF!,#REF!:#REF!,0))</f>
        <v>#REF!</v>
      </c>
    </row>
    <row r="12941" spans="1:6" ht="16.5" x14ac:dyDescent="0.3">
      <c r="A12941" s="9" t="s">
        <v>9384</v>
      </c>
      <c r="B12941" s="9" t="s">
        <v>3187</v>
      </c>
      <c r="C12941" s="10">
        <v>36924</v>
      </c>
      <c r="D12941" s="9">
        <v>959209328</v>
      </c>
      <c r="E12941" s="9" t="e">
        <f>INDEX(#REF!:#REF!,MATCH($D12941,#REF!:#REF!,0),MATCH(#REF!,#REF!:#REF!,0))</f>
        <v>#REF!</v>
      </c>
      <c r="F12941" s="9" t="e">
        <f>INDEX(#REF!:#REF!,MATCH($D12941,#REF!:#REF!,0),MATCH(#REF!,#REF!:#REF!,0))</f>
        <v>#REF!</v>
      </c>
    </row>
    <row r="12942" spans="1:6" ht="16.5" x14ac:dyDescent="0.3">
      <c r="A12942" s="9" t="s">
        <v>9383</v>
      </c>
      <c r="B12942" s="9" t="s">
        <v>3177</v>
      </c>
      <c r="C12942" s="10">
        <v>22056</v>
      </c>
      <c r="D12942" s="9">
        <v>7160109333</v>
      </c>
      <c r="E12942" s="9" t="e">
        <f>INDEX(#REF!:#REF!,MATCH($D12942,#REF!:#REF!,0),MATCH(#REF!,#REF!:#REF!,0))</f>
        <v>#REF!</v>
      </c>
      <c r="F12942" s="9" t="e">
        <f>INDEX(#REF!:#REF!,MATCH($D12942,#REF!:#REF!,0),MATCH(#REF!,#REF!:#REF!,0))</f>
        <v>#REF!</v>
      </c>
    </row>
    <row r="12943" spans="1:6" ht="16.5" x14ac:dyDescent="0.3">
      <c r="A12943" s="9" t="s">
        <v>9382</v>
      </c>
      <c r="B12943" s="9" t="s">
        <v>2532</v>
      </c>
      <c r="C12943" s="10">
        <v>36216</v>
      </c>
      <c r="D12943" s="9">
        <v>8370379001</v>
      </c>
      <c r="E12943" s="9" t="e">
        <f>INDEX(#REF!:#REF!,MATCH($D12943,#REF!:#REF!,0),MATCH(#REF!,#REF!:#REF!,0))</f>
        <v>#REF!</v>
      </c>
      <c r="F12943" s="9" t="e">
        <f>INDEX(#REF!:#REF!,MATCH($D12943,#REF!:#REF!,0),MATCH(#REF!,#REF!:#REF!,0))</f>
        <v>#REF!</v>
      </c>
    </row>
    <row r="12944" spans="1:6" ht="16.5" x14ac:dyDescent="0.3">
      <c r="A12944" s="9" t="s">
        <v>9381</v>
      </c>
      <c r="B12944" s="9" t="s">
        <v>2683</v>
      </c>
      <c r="C12944" s="10">
        <v>52363</v>
      </c>
      <c r="D12944" s="9">
        <v>1855604000</v>
      </c>
      <c r="E12944" s="9" t="e">
        <f>INDEX(#REF!:#REF!,MATCH($D12944,#REF!:#REF!,0),MATCH(#REF!,#REF!:#REF!,0))</f>
        <v>#REF!</v>
      </c>
      <c r="F12944" s="9" t="e">
        <f>INDEX(#REF!:#REF!,MATCH($D12944,#REF!:#REF!,0),MATCH(#REF!,#REF!:#REF!,0))</f>
        <v>#REF!</v>
      </c>
    </row>
    <row r="12945" spans="1:6" ht="16.5" x14ac:dyDescent="0.3">
      <c r="A12945" s="9" t="s">
        <v>9380</v>
      </c>
      <c r="B12945" s="9" t="s">
        <v>2954</v>
      </c>
      <c r="C12945" s="10">
        <v>58814</v>
      </c>
      <c r="D12945" s="9">
        <v>6520635286</v>
      </c>
      <c r="E12945" s="9" t="e">
        <f>INDEX(#REF!:#REF!,MATCH($D12945,#REF!:#REF!,0),MATCH(#REF!,#REF!:#REF!,0))</f>
        <v>#REF!</v>
      </c>
      <c r="F12945" s="9" t="e">
        <f>INDEX(#REF!:#REF!,MATCH($D12945,#REF!:#REF!,0),MATCH(#REF!,#REF!:#REF!,0))</f>
        <v>#REF!</v>
      </c>
    </row>
    <row r="12946" spans="1:6" ht="16.5" x14ac:dyDescent="0.3">
      <c r="A12946" s="9" t="s">
        <v>9379</v>
      </c>
      <c r="B12946" s="9" t="s">
        <v>2262</v>
      </c>
      <c r="C12946" s="10">
        <v>41331</v>
      </c>
      <c r="D12946" s="9">
        <v>1351073265</v>
      </c>
      <c r="E12946" s="9" t="e">
        <f>INDEX(#REF!:#REF!,MATCH($D12946,#REF!:#REF!,0),MATCH(#REF!,#REF!:#REF!,0))</f>
        <v>#REF!</v>
      </c>
      <c r="F12946" s="9" t="e">
        <f>INDEX(#REF!:#REF!,MATCH($D12946,#REF!:#REF!,0),MATCH(#REF!,#REF!:#REF!,0))</f>
        <v>#REF!</v>
      </c>
    </row>
    <row r="12947" spans="1:6" ht="16.5" x14ac:dyDescent="0.3">
      <c r="A12947" s="9" t="s">
        <v>9378</v>
      </c>
      <c r="B12947" s="9" t="s">
        <v>3366</v>
      </c>
      <c r="C12947" s="10">
        <v>22256</v>
      </c>
      <c r="D12947" s="9">
        <v>4997183822</v>
      </c>
      <c r="E12947" s="9" t="e">
        <f>INDEX(#REF!:#REF!,MATCH($D12947,#REF!:#REF!,0),MATCH(#REF!,#REF!:#REF!,0))</f>
        <v>#REF!</v>
      </c>
      <c r="F12947" s="9" t="e">
        <f>INDEX(#REF!:#REF!,MATCH($D12947,#REF!:#REF!,0),MATCH(#REF!,#REF!:#REF!,0))</f>
        <v>#REF!</v>
      </c>
    </row>
    <row r="12948" spans="1:6" ht="16.5" x14ac:dyDescent="0.3">
      <c r="A12948" s="9" t="s">
        <v>9377</v>
      </c>
      <c r="B12948" s="9" t="s">
        <v>3360</v>
      </c>
      <c r="C12948" s="10">
        <v>58367</v>
      </c>
      <c r="D12948" s="9">
        <v>8703756602</v>
      </c>
      <c r="E12948" s="9" t="e">
        <f>INDEX(#REF!:#REF!,MATCH($D12948,#REF!:#REF!,0),MATCH(#REF!,#REF!:#REF!,0))</f>
        <v>#REF!</v>
      </c>
      <c r="F12948" s="9" t="e">
        <f>INDEX(#REF!:#REF!,MATCH($D12948,#REF!:#REF!,0),MATCH(#REF!,#REF!:#REF!,0))</f>
        <v>#REF!</v>
      </c>
    </row>
    <row r="12949" spans="1:6" ht="16.5" x14ac:dyDescent="0.3">
      <c r="A12949" s="9" t="s">
        <v>9376</v>
      </c>
      <c r="B12949" s="9" t="s">
        <v>2238</v>
      </c>
      <c r="C12949" s="10">
        <v>11197</v>
      </c>
      <c r="D12949" s="9">
        <v>7205288142</v>
      </c>
      <c r="E12949" s="9" t="e">
        <f>INDEX(#REF!:#REF!,MATCH($D12949,#REF!:#REF!,0),MATCH(#REF!,#REF!:#REF!,0))</f>
        <v>#REF!</v>
      </c>
      <c r="F12949" s="9" t="e">
        <f>INDEX(#REF!:#REF!,MATCH($D12949,#REF!:#REF!,0),MATCH(#REF!,#REF!:#REF!,0))</f>
        <v>#REF!</v>
      </c>
    </row>
    <row r="12950" spans="1:6" ht="16.5" x14ac:dyDescent="0.3">
      <c r="A12950" s="9" t="s">
        <v>9375</v>
      </c>
      <c r="B12950" s="9" t="s">
        <v>2386</v>
      </c>
      <c r="C12950" s="10">
        <v>42974</v>
      </c>
      <c r="D12950" s="9">
        <v>4768254810</v>
      </c>
      <c r="E12950" s="9" t="e">
        <f>INDEX(#REF!:#REF!,MATCH($D12950,#REF!:#REF!,0),MATCH(#REF!,#REF!:#REF!,0))</f>
        <v>#REF!</v>
      </c>
      <c r="F12950" s="9" t="e">
        <f>INDEX(#REF!:#REF!,MATCH($D12950,#REF!:#REF!,0),MATCH(#REF!,#REF!:#REF!,0))</f>
        <v>#REF!</v>
      </c>
    </row>
    <row r="12951" spans="1:6" ht="16.5" x14ac:dyDescent="0.3">
      <c r="A12951" s="9" t="s">
        <v>9374</v>
      </c>
      <c r="B12951" s="9" t="s">
        <v>2228</v>
      </c>
      <c r="C12951" s="10">
        <v>18450</v>
      </c>
      <c r="D12951" s="9">
        <v>27852261</v>
      </c>
      <c r="E12951" s="9" t="e">
        <f>INDEX(#REF!:#REF!,MATCH($D12951,#REF!:#REF!,0),MATCH(#REF!,#REF!:#REF!,0))</f>
        <v>#REF!</v>
      </c>
      <c r="F12951" s="9" t="e">
        <f>INDEX(#REF!:#REF!,MATCH($D12951,#REF!:#REF!,0),MATCH(#REF!,#REF!:#REF!,0))</f>
        <v>#REF!</v>
      </c>
    </row>
    <row r="12952" spans="1:6" ht="16.5" x14ac:dyDescent="0.3">
      <c r="A12952" s="9" t="s">
        <v>9373</v>
      </c>
      <c r="B12952" s="9" t="s">
        <v>2056</v>
      </c>
      <c r="C12952" s="10">
        <v>54832</v>
      </c>
      <c r="D12952" s="9">
        <v>7233077789</v>
      </c>
      <c r="E12952" s="9" t="e">
        <f>INDEX(#REF!:#REF!,MATCH($D12952,#REF!:#REF!,0),MATCH(#REF!,#REF!:#REF!,0))</f>
        <v>#REF!</v>
      </c>
      <c r="F12952" s="9" t="e">
        <f>INDEX(#REF!:#REF!,MATCH($D12952,#REF!:#REF!,0),MATCH(#REF!,#REF!:#REF!,0))</f>
        <v>#REF!</v>
      </c>
    </row>
    <row r="12953" spans="1:6" ht="16.5" x14ac:dyDescent="0.3">
      <c r="A12953" s="9" t="s">
        <v>9372</v>
      </c>
      <c r="B12953" s="9" t="s">
        <v>2032</v>
      </c>
      <c r="C12953" s="10">
        <v>14907</v>
      </c>
      <c r="D12953" s="9">
        <v>9815158015</v>
      </c>
      <c r="E12953" s="9" t="e">
        <f>INDEX(#REF!:#REF!,MATCH($D12953,#REF!:#REF!,0),MATCH(#REF!,#REF!:#REF!,0))</f>
        <v>#REF!</v>
      </c>
      <c r="F12953" s="9" t="e">
        <f>INDEX(#REF!:#REF!,MATCH($D12953,#REF!:#REF!,0),MATCH(#REF!,#REF!:#REF!,0))</f>
        <v>#REF!</v>
      </c>
    </row>
    <row r="12954" spans="1:6" ht="16.5" x14ac:dyDescent="0.3">
      <c r="A12954" s="9" t="s">
        <v>9371</v>
      </c>
      <c r="B12954" s="9" t="s">
        <v>2759</v>
      </c>
      <c r="C12954" s="10">
        <v>44554</v>
      </c>
      <c r="D12954" s="9">
        <v>5814713100</v>
      </c>
      <c r="E12954" s="9" t="e">
        <f>INDEX(#REF!:#REF!,MATCH($D12954,#REF!:#REF!,0),MATCH(#REF!,#REF!:#REF!,0))</f>
        <v>#REF!</v>
      </c>
      <c r="F12954" s="9" t="e">
        <f>INDEX(#REF!:#REF!,MATCH($D12954,#REF!:#REF!,0),MATCH(#REF!,#REF!:#REF!,0))</f>
        <v>#REF!</v>
      </c>
    </row>
    <row r="12955" spans="1:6" ht="16.5" x14ac:dyDescent="0.3">
      <c r="A12955" s="9" t="s">
        <v>9370</v>
      </c>
      <c r="B12955" s="9" t="s">
        <v>2595</v>
      </c>
      <c r="C12955" s="10">
        <v>28310</v>
      </c>
      <c r="D12955" s="9">
        <v>5687748091</v>
      </c>
      <c r="E12955" s="9" t="e">
        <f>INDEX(#REF!:#REF!,MATCH($D12955,#REF!:#REF!,0),MATCH(#REF!,#REF!:#REF!,0))</f>
        <v>#REF!</v>
      </c>
      <c r="F12955" s="9" t="e">
        <f>INDEX(#REF!:#REF!,MATCH($D12955,#REF!:#REF!,0),MATCH(#REF!,#REF!:#REF!,0))</f>
        <v>#REF!</v>
      </c>
    </row>
    <row r="12956" spans="1:6" ht="16.5" x14ac:dyDescent="0.3">
      <c r="A12956" s="9" t="s">
        <v>9369</v>
      </c>
      <c r="B12956" s="9" t="s">
        <v>1971</v>
      </c>
      <c r="C12956" s="10">
        <v>38786</v>
      </c>
      <c r="D12956" s="9">
        <v>2480515559</v>
      </c>
      <c r="E12956" s="9" t="e">
        <f>INDEX(#REF!:#REF!,MATCH($D12956,#REF!:#REF!,0),MATCH(#REF!,#REF!:#REF!,0))</f>
        <v>#REF!</v>
      </c>
      <c r="F12956" s="9" t="e">
        <f>INDEX(#REF!:#REF!,MATCH($D12956,#REF!:#REF!,0),MATCH(#REF!,#REF!:#REF!,0))</f>
        <v>#REF!</v>
      </c>
    </row>
    <row r="12957" spans="1:6" ht="16.5" x14ac:dyDescent="0.3">
      <c r="A12957" s="9" t="s">
        <v>9368</v>
      </c>
      <c r="B12957" s="9" t="s">
        <v>2354</v>
      </c>
      <c r="C12957" s="10">
        <v>22007</v>
      </c>
      <c r="D12957" s="9">
        <v>2821741499</v>
      </c>
      <c r="E12957" s="9" t="e">
        <f>INDEX(#REF!:#REF!,MATCH($D12957,#REF!:#REF!,0),MATCH(#REF!,#REF!:#REF!,0))</f>
        <v>#REF!</v>
      </c>
      <c r="F12957" s="9" t="e">
        <f>INDEX(#REF!:#REF!,MATCH($D12957,#REF!:#REF!,0),MATCH(#REF!,#REF!:#REF!,0))</f>
        <v>#REF!</v>
      </c>
    </row>
    <row r="12958" spans="1:6" ht="16.5" x14ac:dyDescent="0.3">
      <c r="A12958" s="9" t="s">
        <v>9367</v>
      </c>
      <c r="B12958" s="9" t="s">
        <v>2671</v>
      </c>
      <c r="C12958" s="10">
        <v>36064</v>
      </c>
      <c r="D12958" s="9">
        <v>6734537986</v>
      </c>
      <c r="E12958" s="9" t="e">
        <f>INDEX(#REF!:#REF!,MATCH($D12958,#REF!:#REF!,0),MATCH(#REF!,#REF!:#REF!,0))</f>
        <v>#REF!</v>
      </c>
      <c r="F12958" s="9" t="e">
        <f>INDEX(#REF!:#REF!,MATCH($D12958,#REF!:#REF!,0),MATCH(#REF!,#REF!:#REF!,0))</f>
        <v>#REF!</v>
      </c>
    </row>
    <row r="12959" spans="1:6" ht="16.5" x14ac:dyDescent="0.3">
      <c r="A12959" s="9" t="s">
        <v>9366</v>
      </c>
      <c r="B12959" s="9" t="s">
        <v>1997</v>
      </c>
      <c r="C12959" s="10">
        <v>20909</v>
      </c>
      <c r="D12959" s="9">
        <v>5907724676</v>
      </c>
      <c r="E12959" s="9" t="e">
        <f>INDEX(#REF!:#REF!,MATCH($D12959,#REF!:#REF!,0),MATCH(#REF!,#REF!:#REF!,0))</f>
        <v>#REF!</v>
      </c>
      <c r="F12959" s="9" t="e">
        <f>INDEX(#REF!:#REF!,MATCH($D12959,#REF!:#REF!,0),MATCH(#REF!,#REF!:#REF!,0))</f>
        <v>#REF!</v>
      </c>
    </row>
    <row r="12960" spans="1:6" ht="16.5" x14ac:dyDescent="0.3">
      <c r="A12960" s="9" t="s">
        <v>9365</v>
      </c>
      <c r="B12960" s="9" t="s">
        <v>2214</v>
      </c>
      <c r="C12960" s="10">
        <v>55542</v>
      </c>
      <c r="D12960" s="9">
        <v>2117567142</v>
      </c>
      <c r="E12960" s="9" t="e">
        <f>INDEX(#REF!:#REF!,MATCH($D12960,#REF!:#REF!,0),MATCH(#REF!,#REF!:#REF!,0))</f>
        <v>#REF!</v>
      </c>
      <c r="F12960" s="9" t="e">
        <f>INDEX(#REF!:#REF!,MATCH($D12960,#REF!:#REF!,0),MATCH(#REF!,#REF!:#REF!,0))</f>
        <v>#REF!</v>
      </c>
    </row>
    <row r="12961" spans="1:6" ht="16.5" x14ac:dyDescent="0.3">
      <c r="A12961" s="9" t="s">
        <v>9364</v>
      </c>
      <c r="B12961" s="9" t="s">
        <v>2727</v>
      </c>
      <c r="C12961" s="10">
        <v>14121</v>
      </c>
      <c r="D12961" s="9">
        <v>1659448174</v>
      </c>
      <c r="E12961" s="9" t="e">
        <f>INDEX(#REF!:#REF!,MATCH($D12961,#REF!:#REF!,0),MATCH(#REF!,#REF!:#REF!,0))</f>
        <v>#REF!</v>
      </c>
      <c r="F12961" s="9" t="e">
        <f>INDEX(#REF!:#REF!,MATCH($D12961,#REF!:#REF!,0),MATCH(#REF!,#REF!:#REF!,0))</f>
        <v>#REF!</v>
      </c>
    </row>
    <row r="12962" spans="1:6" ht="16.5" x14ac:dyDescent="0.3">
      <c r="A12962" s="9" t="s">
        <v>9363</v>
      </c>
      <c r="B12962" s="9" t="s">
        <v>2878</v>
      </c>
      <c r="C12962" s="10">
        <v>32735</v>
      </c>
      <c r="D12962" s="9">
        <v>6713405010</v>
      </c>
      <c r="E12962" s="9" t="e">
        <f>INDEX(#REF!:#REF!,MATCH($D12962,#REF!:#REF!,0),MATCH(#REF!,#REF!:#REF!,0))</f>
        <v>#REF!</v>
      </c>
      <c r="F12962" s="9" t="e">
        <f>INDEX(#REF!:#REF!,MATCH($D12962,#REF!:#REF!,0),MATCH(#REF!,#REF!:#REF!,0))</f>
        <v>#REF!</v>
      </c>
    </row>
    <row r="12963" spans="1:6" ht="16.5" x14ac:dyDescent="0.3">
      <c r="A12963" s="9" t="s">
        <v>9362</v>
      </c>
      <c r="B12963" s="9" t="s">
        <v>2655</v>
      </c>
      <c r="C12963" s="10">
        <v>37476</v>
      </c>
      <c r="D12963" s="9">
        <v>6009848660</v>
      </c>
      <c r="E12963" s="9" t="e">
        <f>INDEX(#REF!:#REF!,MATCH($D12963,#REF!:#REF!,0),MATCH(#REF!,#REF!:#REF!,0))</f>
        <v>#REF!</v>
      </c>
      <c r="F12963" s="9" t="e">
        <f>INDEX(#REF!:#REF!,MATCH($D12963,#REF!:#REF!,0),MATCH(#REF!,#REF!:#REF!,0))</f>
        <v>#REF!</v>
      </c>
    </row>
    <row r="12964" spans="1:6" ht="16.5" x14ac:dyDescent="0.3">
      <c r="A12964" s="9" t="s">
        <v>9361</v>
      </c>
      <c r="B12964" s="9" t="s">
        <v>2351</v>
      </c>
      <c r="C12964" s="10">
        <v>59982</v>
      </c>
      <c r="D12964" s="9">
        <v>2191930824</v>
      </c>
      <c r="E12964" s="9" t="e">
        <f>INDEX(#REF!:#REF!,MATCH($D12964,#REF!:#REF!,0),MATCH(#REF!,#REF!:#REF!,0))</f>
        <v>#REF!</v>
      </c>
      <c r="F12964" s="9" t="e">
        <f>INDEX(#REF!:#REF!,MATCH($D12964,#REF!:#REF!,0),MATCH(#REF!,#REF!:#REF!,0))</f>
        <v>#REF!</v>
      </c>
    </row>
    <row r="12965" spans="1:6" ht="16.5" x14ac:dyDescent="0.3">
      <c r="A12965" s="9" t="s">
        <v>9360</v>
      </c>
      <c r="B12965" s="9" t="s">
        <v>2341</v>
      </c>
      <c r="C12965" s="10">
        <v>54970</v>
      </c>
      <c r="D12965" s="9">
        <v>492630925</v>
      </c>
      <c r="E12965" s="9" t="e">
        <f>INDEX(#REF!:#REF!,MATCH($D12965,#REF!:#REF!,0),MATCH(#REF!,#REF!:#REF!,0))</f>
        <v>#REF!</v>
      </c>
      <c r="F12965" s="9" t="e">
        <f>INDEX(#REF!:#REF!,MATCH($D12965,#REF!:#REF!,0),MATCH(#REF!,#REF!:#REF!,0))</f>
        <v>#REF!</v>
      </c>
    </row>
    <row r="12966" spans="1:6" ht="16.5" x14ac:dyDescent="0.3">
      <c r="A12966" s="9" t="s">
        <v>9359</v>
      </c>
      <c r="B12966" s="9" t="s">
        <v>1995</v>
      </c>
      <c r="C12966" s="10">
        <v>33147</v>
      </c>
      <c r="D12966" s="9">
        <v>1296185559</v>
      </c>
      <c r="E12966" s="9" t="e">
        <f>INDEX(#REF!:#REF!,MATCH($D12966,#REF!:#REF!,0),MATCH(#REF!,#REF!:#REF!,0))</f>
        <v>#REF!</v>
      </c>
      <c r="F12966" s="9" t="e">
        <f>INDEX(#REF!:#REF!,MATCH($D12966,#REF!:#REF!,0),MATCH(#REF!,#REF!:#REF!,0))</f>
        <v>#REF!</v>
      </c>
    </row>
    <row r="12967" spans="1:6" ht="16.5" x14ac:dyDescent="0.3">
      <c r="A12967" s="9" t="s">
        <v>9358</v>
      </c>
      <c r="B12967" s="9" t="s">
        <v>2224</v>
      </c>
      <c r="C12967" s="10">
        <v>54711</v>
      </c>
      <c r="D12967" s="9">
        <v>9434604370</v>
      </c>
      <c r="E12967" s="9" t="e">
        <f>INDEX(#REF!:#REF!,MATCH($D12967,#REF!:#REF!,0),MATCH(#REF!,#REF!:#REF!,0))</f>
        <v>#REF!</v>
      </c>
      <c r="F12967" s="9" t="e">
        <f>INDEX(#REF!:#REF!,MATCH($D12967,#REF!:#REF!,0),MATCH(#REF!,#REF!:#REF!,0))</f>
        <v>#REF!</v>
      </c>
    </row>
    <row r="12968" spans="1:6" ht="16.5" x14ac:dyDescent="0.3">
      <c r="A12968" s="9" t="s">
        <v>9357</v>
      </c>
      <c r="B12968" s="9" t="s">
        <v>2574</v>
      </c>
      <c r="C12968" s="10">
        <v>37761</v>
      </c>
      <c r="D12968" s="9">
        <v>7914395587</v>
      </c>
      <c r="E12968" s="9" t="e">
        <f>INDEX(#REF!:#REF!,MATCH($D12968,#REF!:#REF!,0),MATCH(#REF!,#REF!:#REF!,0))</f>
        <v>#REF!</v>
      </c>
      <c r="F12968" s="9" t="e">
        <f>INDEX(#REF!:#REF!,MATCH($D12968,#REF!:#REF!,0),MATCH(#REF!,#REF!:#REF!,0))</f>
        <v>#REF!</v>
      </c>
    </row>
    <row r="12969" spans="1:6" ht="16.5" x14ac:dyDescent="0.3">
      <c r="A12969" s="9" t="s">
        <v>9356</v>
      </c>
      <c r="B12969" s="9" t="s">
        <v>2293</v>
      </c>
      <c r="C12969" s="10">
        <v>25469</v>
      </c>
      <c r="D12969" s="9">
        <v>3269054114</v>
      </c>
      <c r="E12969" s="9" t="e">
        <f>INDEX(#REF!:#REF!,MATCH($D12969,#REF!:#REF!,0),MATCH(#REF!,#REF!:#REF!,0))</f>
        <v>#REF!</v>
      </c>
      <c r="F12969" s="9" t="e">
        <f>INDEX(#REF!:#REF!,MATCH($D12969,#REF!:#REF!,0),MATCH(#REF!,#REF!:#REF!,0))</f>
        <v>#REF!</v>
      </c>
    </row>
    <row r="12970" spans="1:6" ht="16.5" x14ac:dyDescent="0.3">
      <c r="A12970" s="9" t="s">
        <v>9355</v>
      </c>
      <c r="B12970" s="9" t="s">
        <v>2541</v>
      </c>
      <c r="C12970" s="10">
        <v>49609</v>
      </c>
      <c r="D12970" s="9">
        <v>1502791994</v>
      </c>
      <c r="E12970" s="9" t="e">
        <f>INDEX(#REF!:#REF!,MATCH($D12970,#REF!:#REF!,0),MATCH(#REF!,#REF!:#REF!,0))</f>
        <v>#REF!</v>
      </c>
      <c r="F12970" s="9" t="e">
        <f>INDEX(#REF!:#REF!,MATCH($D12970,#REF!:#REF!,0),MATCH(#REF!,#REF!:#REF!,0))</f>
        <v>#REF!</v>
      </c>
    </row>
    <row r="12971" spans="1:6" ht="16.5" x14ac:dyDescent="0.3">
      <c r="A12971" s="9" t="s">
        <v>9354</v>
      </c>
      <c r="B12971" s="9" t="s">
        <v>3580</v>
      </c>
      <c r="C12971" s="10">
        <v>49899</v>
      </c>
      <c r="D12971" s="9">
        <v>3016446324</v>
      </c>
      <c r="E12971" s="9" t="e">
        <f>INDEX(#REF!:#REF!,MATCH($D12971,#REF!:#REF!,0),MATCH(#REF!,#REF!:#REF!,0))</f>
        <v>#REF!</v>
      </c>
      <c r="F12971" s="9" t="e">
        <f>INDEX(#REF!:#REF!,MATCH($D12971,#REF!:#REF!,0),MATCH(#REF!,#REF!:#REF!,0))</f>
        <v>#REF!</v>
      </c>
    </row>
    <row r="12972" spans="1:6" ht="16.5" x14ac:dyDescent="0.3">
      <c r="A12972" s="9" t="s">
        <v>9353</v>
      </c>
      <c r="B12972" s="9" t="s">
        <v>3580</v>
      </c>
      <c r="C12972" s="10">
        <v>32755</v>
      </c>
      <c r="D12972" s="9">
        <v>232367817</v>
      </c>
      <c r="E12972" s="9" t="e">
        <f>INDEX(#REF!:#REF!,MATCH($D12972,#REF!:#REF!,0),MATCH(#REF!,#REF!:#REF!,0))</f>
        <v>#REF!</v>
      </c>
      <c r="F12972" s="9" t="e">
        <f>INDEX(#REF!:#REF!,MATCH($D12972,#REF!:#REF!,0),MATCH(#REF!,#REF!:#REF!,0))</f>
        <v>#REF!</v>
      </c>
    </row>
    <row r="12973" spans="1:6" ht="16.5" x14ac:dyDescent="0.3">
      <c r="A12973" s="9" t="s">
        <v>9352</v>
      </c>
      <c r="B12973" s="9" t="s">
        <v>2555</v>
      </c>
      <c r="C12973" s="10">
        <v>13074</v>
      </c>
      <c r="D12973" s="9">
        <v>630160104</v>
      </c>
      <c r="E12973" s="9" t="e">
        <f>INDEX(#REF!:#REF!,MATCH($D12973,#REF!:#REF!,0),MATCH(#REF!,#REF!:#REF!,0))</f>
        <v>#REF!</v>
      </c>
      <c r="F12973" s="9" t="e">
        <f>INDEX(#REF!:#REF!,MATCH($D12973,#REF!:#REF!,0),MATCH(#REF!,#REF!:#REF!,0))</f>
        <v>#REF!</v>
      </c>
    </row>
    <row r="12974" spans="1:6" ht="16.5" x14ac:dyDescent="0.3">
      <c r="A12974" s="9" t="s">
        <v>9351</v>
      </c>
      <c r="B12974" s="9" t="s">
        <v>2757</v>
      </c>
      <c r="C12974" s="10">
        <v>45763</v>
      </c>
      <c r="D12974" s="9">
        <v>8333777430</v>
      </c>
      <c r="E12974" s="9" t="e">
        <f>INDEX(#REF!:#REF!,MATCH($D12974,#REF!:#REF!,0),MATCH(#REF!,#REF!:#REF!,0))</f>
        <v>#REF!</v>
      </c>
      <c r="F12974" s="9" t="e">
        <f>INDEX(#REF!:#REF!,MATCH($D12974,#REF!:#REF!,0),MATCH(#REF!,#REF!:#REF!,0))</f>
        <v>#REF!</v>
      </c>
    </row>
    <row r="12975" spans="1:6" ht="16.5" x14ac:dyDescent="0.3">
      <c r="A12975" s="9" t="s">
        <v>9350</v>
      </c>
      <c r="B12975" s="9" t="s">
        <v>3042</v>
      </c>
      <c r="C12975" s="10">
        <v>28001</v>
      </c>
      <c r="D12975" s="9">
        <v>9196221739</v>
      </c>
      <c r="E12975" s="9" t="e">
        <f>INDEX(#REF!:#REF!,MATCH($D12975,#REF!:#REF!,0),MATCH(#REF!,#REF!:#REF!,0))</f>
        <v>#REF!</v>
      </c>
      <c r="F12975" s="9" t="e">
        <f>INDEX(#REF!:#REF!,MATCH($D12975,#REF!:#REF!,0),MATCH(#REF!,#REF!:#REF!,0))</f>
        <v>#REF!</v>
      </c>
    </row>
    <row r="12976" spans="1:6" ht="16.5" x14ac:dyDescent="0.3">
      <c r="A12976" s="9" t="s">
        <v>9349</v>
      </c>
      <c r="B12976" s="9" t="s">
        <v>2595</v>
      </c>
      <c r="C12976" s="10">
        <v>21382</v>
      </c>
      <c r="D12976" s="9">
        <v>5998486889</v>
      </c>
      <c r="E12976" s="9" t="e">
        <f>INDEX(#REF!:#REF!,MATCH($D12976,#REF!:#REF!,0),MATCH(#REF!,#REF!:#REF!,0))</f>
        <v>#REF!</v>
      </c>
      <c r="F12976" s="9" t="e">
        <f>INDEX(#REF!:#REF!,MATCH($D12976,#REF!:#REF!,0),MATCH(#REF!,#REF!:#REF!,0))</f>
        <v>#REF!</v>
      </c>
    </row>
    <row r="12977" spans="1:6" ht="16.5" x14ac:dyDescent="0.3">
      <c r="A12977" s="9" t="s">
        <v>9348</v>
      </c>
      <c r="B12977" s="9" t="s">
        <v>2032</v>
      </c>
      <c r="C12977" s="10">
        <v>55602</v>
      </c>
      <c r="D12977" s="9">
        <v>8692509450</v>
      </c>
      <c r="E12977" s="9" t="e">
        <f>INDEX(#REF!:#REF!,MATCH($D12977,#REF!:#REF!,0),MATCH(#REF!,#REF!:#REF!,0))</f>
        <v>#REF!</v>
      </c>
      <c r="F12977" s="9" t="e">
        <f>INDEX(#REF!:#REF!,MATCH($D12977,#REF!:#REF!,0),MATCH(#REF!,#REF!:#REF!,0))</f>
        <v>#REF!</v>
      </c>
    </row>
    <row r="12978" spans="1:6" ht="16.5" x14ac:dyDescent="0.3">
      <c r="A12978" s="9" t="s">
        <v>9347</v>
      </c>
      <c r="B12978" s="9" t="s">
        <v>3222</v>
      </c>
      <c r="C12978" s="10">
        <v>48253</v>
      </c>
      <c r="D12978" s="9">
        <v>7373156215</v>
      </c>
      <c r="E12978" s="9" t="e">
        <f>INDEX(#REF!:#REF!,MATCH($D12978,#REF!:#REF!,0),MATCH(#REF!,#REF!:#REF!,0))</f>
        <v>#REF!</v>
      </c>
      <c r="F12978" s="9" t="e">
        <f>INDEX(#REF!:#REF!,MATCH($D12978,#REF!:#REF!,0),MATCH(#REF!,#REF!:#REF!,0))</f>
        <v>#REF!</v>
      </c>
    </row>
    <row r="12979" spans="1:6" ht="16.5" x14ac:dyDescent="0.3">
      <c r="A12979" s="9" t="s">
        <v>9346</v>
      </c>
      <c r="B12979" s="9" t="s">
        <v>3049</v>
      </c>
      <c r="C12979" s="10">
        <v>47703</v>
      </c>
      <c r="D12979" s="9">
        <v>3266408608</v>
      </c>
      <c r="E12979" s="9" t="e">
        <f>INDEX(#REF!:#REF!,MATCH($D12979,#REF!:#REF!,0),MATCH(#REF!,#REF!:#REF!,0))</f>
        <v>#REF!</v>
      </c>
      <c r="F12979" s="9" t="e">
        <f>INDEX(#REF!:#REF!,MATCH($D12979,#REF!:#REF!,0),MATCH(#REF!,#REF!:#REF!,0))</f>
        <v>#REF!</v>
      </c>
    </row>
    <row r="12980" spans="1:6" ht="16.5" x14ac:dyDescent="0.3">
      <c r="A12980" s="9" t="s">
        <v>9345</v>
      </c>
      <c r="B12980" s="9" t="s">
        <v>2090</v>
      </c>
      <c r="C12980" s="10">
        <v>31319</v>
      </c>
      <c r="D12980" s="9">
        <v>6007705854</v>
      </c>
      <c r="E12980" s="9" t="e">
        <f>INDEX(#REF!:#REF!,MATCH($D12980,#REF!:#REF!,0),MATCH(#REF!,#REF!:#REF!,0))</f>
        <v>#REF!</v>
      </c>
      <c r="F12980" s="9" t="e">
        <f>INDEX(#REF!:#REF!,MATCH($D12980,#REF!:#REF!,0),MATCH(#REF!,#REF!:#REF!,0))</f>
        <v>#REF!</v>
      </c>
    </row>
    <row r="12981" spans="1:6" ht="16.5" x14ac:dyDescent="0.3">
      <c r="A12981" s="9" t="s">
        <v>9344</v>
      </c>
      <c r="B12981" s="9" t="s">
        <v>2409</v>
      </c>
      <c r="C12981" s="10">
        <v>55970</v>
      </c>
      <c r="D12981" s="9">
        <v>9096285417</v>
      </c>
      <c r="E12981" s="9" t="e">
        <f>INDEX(#REF!:#REF!,MATCH($D12981,#REF!:#REF!,0),MATCH(#REF!,#REF!:#REF!,0))</f>
        <v>#REF!</v>
      </c>
      <c r="F12981" s="9" t="e">
        <f>INDEX(#REF!:#REF!,MATCH($D12981,#REF!:#REF!,0),MATCH(#REF!,#REF!:#REF!,0))</f>
        <v>#REF!</v>
      </c>
    </row>
    <row r="12982" spans="1:6" ht="16.5" x14ac:dyDescent="0.3">
      <c r="A12982" s="9" t="s">
        <v>9343</v>
      </c>
      <c r="B12982" s="9" t="s">
        <v>2067</v>
      </c>
      <c r="C12982" s="10">
        <v>16886</v>
      </c>
      <c r="D12982" s="9">
        <v>8945564357</v>
      </c>
      <c r="E12982" s="9" t="e">
        <f>INDEX(#REF!:#REF!,MATCH($D12982,#REF!:#REF!,0),MATCH(#REF!,#REF!:#REF!,0))</f>
        <v>#REF!</v>
      </c>
      <c r="F12982" s="9" t="e">
        <f>INDEX(#REF!:#REF!,MATCH($D12982,#REF!:#REF!,0),MATCH(#REF!,#REF!:#REF!,0))</f>
        <v>#REF!</v>
      </c>
    </row>
    <row r="12983" spans="1:6" ht="16.5" x14ac:dyDescent="0.3">
      <c r="A12983" s="9" t="s">
        <v>9342</v>
      </c>
      <c r="B12983" s="9" t="s">
        <v>2190</v>
      </c>
      <c r="C12983" s="10">
        <v>48581</v>
      </c>
      <c r="D12983" s="9">
        <v>6000780338</v>
      </c>
      <c r="E12983" s="9" t="e">
        <f>INDEX(#REF!:#REF!,MATCH($D12983,#REF!:#REF!,0),MATCH(#REF!,#REF!:#REF!,0))</f>
        <v>#REF!</v>
      </c>
      <c r="F12983" s="9" t="e">
        <f>INDEX(#REF!:#REF!,MATCH($D12983,#REF!:#REF!,0),MATCH(#REF!,#REF!:#REF!,0))</f>
        <v>#REF!</v>
      </c>
    </row>
    <row r="12984" spans="1:6" ht="16.5" x14ac:dyDescent="0.3">
      <c r="A12984" s="9" t="s">
        <v>9341</v>
      </c>
      <c r="B12984" s="9" t="s">
        <v>2572</v>
      </c>
      <c r="C12984" s="10">
        <v>24033</v>
      </c>
      <c r="D12984" s="9">
        <v>6961242316</v>
      </c>
      <c r="E12984" s="9" t="e">
        <f>INDEX(#REF!:#REF!,MATCH($D12984,#REF!:#REF!,0),MATCH(#REF!,#REF!:#REF!,0))</f>
        <v>#REF!</v>
      </c>
      <c r="F12984" s="9" t="e">
        <f>INDEX(#REF!:#REF!,MATCH($D12984,#REF!:#REF!,0),MATCH(#REF!,#REF!:#REF!,0))</f>
        <v>#REF!</v>
      </c>
    </row>
    <row r="12985" spans="1:6" ht="16.5" x14ac:dyDescent="0.3">
      <c r="A12985" s="9" t="s">
        <v>9340</v>
      </c>
      <c r="B12985" s="9" t="s">
        <v>1997</v>
      </c>
      <c r="C12985" s="10">
        <v>34058</v>
      </c>
      <c r="D12985" s="9">
        <v>5412518958</v>
      </c>
      <c r="E12985" s="9" t="e">
        <f>INDEX(#REF!:#REF!,MATCH($D12985,#REF!:#REF!,0),MATCH(#REF!,#REF!:#REF!,0))</f>
        <v>#REF!</v>
      </c>
      <c r="F12985" s="9" t="e">
        <f>INDEX(#REF!:#REF!,MATCH($D12985,#REF!:#REF!,0),MATCH(#REF!,#REF!:#REF!,0))</f>
        <v>#REF!</v>
      </c>
    </row>
    <row r="12986" spans="1:6" ht="16.5" x14ac:dyDescent="0.3">
      <c r="A12986" s="9" t="s">
        <v>9339</v>
      </c>
      <c r="B12986" s="9" t="s">
        <v>2312</v>
      </c>
      <c r="C12986" s="10">
        <v>54688</v>
      </c>
      <c r="D12986" s="9">
        <v>2279888742</v>
      </c>
      <c r="E12986" s="9" t="e">
        <f>INDEX(#REF!:#REF!,MATCH($D12986,#REF!:#REF!,0),MATCH(#REF!,#REF!:#REF!,0))</f>
        <v>#REF!</v>
      </c>
      <c r="F12986" s="9" t="e">
        <f>INDEX(#REF!:#REF!,MATCH($D12986,#REF!:#REF!,0),MATCH(#REF!,#REF!:#REF!,0))</f>
        <v>#REF!</v>
      </c>
    </row>
    <row r="12987" spans="1:6" ht="16.5" x14ac:dyDescent="0.3">
      <c r="A12987" s="9" t="s">
        <v>9338</v>
      </c>
      <c r="B12987" s="9" t="s">
        <v>2474</v>
      </c>
      <c r="C12987" s="10">
        <v>30261</v>
      </c>
      <c r="D12987" s="9">
        <v>7489370671</v>
      </c>
      <c r="E12987" s="9" t="e">
        <f>INDEX(#REF!:#REF!,MATCH($D12987,#REF!:#REF!,0),MATCH(#REF!,#REF!:#REF!,0))</f>
        <v>#REF!</v>
      </c>
      <c r="F12987" s="9" t="e">
        <f>INDEX(#REF!:#REF!,MATCH($D12987,#REF!:#REF!,0),MATCH(#REF!,#REF!:#REF!,0))</f>
        <v>#REF!</v>
      </c>
    </row>
    <row r="12988" spans="1:6" ht="16.5" x14ac:dyDescent="0.3">
      <c r="A12988" s="9" t="s">
        <v>9337</v>
      </c>
      <c r="B12988" s="9" t="s">
        <v>2206</v>
      </c>
      <c r="C12988" s="10">
        <v>55727</v>
      </c>
      <c r="D12988" s="9">
        <v>7188904251</v>
      </c>
      <c r="E12988" s="9" t="e">
        <f>INDEX(#REF!:#REF!,MATCH($D12988,#REF!:#REF!,0),MATCH(#REF!,#REF!:#REF!,0))</f>
        <v>#REF!</v>
      </c>
      <c r="F12988" s="9" t="e">
        <f>INDEX(#REF!:#REF!,MATCH($D12988,#REF!:#REF!,0),MATCH(#REF!,#REF!:#REF!,0))</f>
        <v>#REF!</v>
      </c>
    </row>
    <row r="12989" spans="1:6" ht="16.5" x14ac:dyDescent="0.3">
      <c r="A12989" s="9" t="s">
        <v>9336</v>
      </c>
      <c r="B12989" s="9" t="s">
        <v>2127</v>
      </c>
      <c r="C12989" s="10">
        <v>43688</v>
      </c>
      <c r="D12989" s="9">
        <v>3560320844</v>
      </c>
      <c r="E12989" s="9" t="e">
        <f>INDEX(#REF!:#REF!,MATCH($D12989,#REF!:#REF!,0),MATCH(#REF!,#REF!:#REF!,0))</f>
        <v>#REF!</v>
      </c>
      <c r="F12989" s="9" t="e">
        <f>INDEX(#REF!:#REF!,MATCH($D12989,#REF!:#REF!,0),MATCH(#REF!,#REF!:#REF!,0))</f>
        <v>#REF!</v>
      </c>
    </row>
    <row r="12990" spans="1:6" ht="16.5" x14ac:dyDescent="0.3">
      <c r="A12990" s="9" t="s">
        <v>9335</v>
      </c>
      <c r="B12990" s="9" t="s">
        <v>1955</v>
      </c>
      <c r="C12990" s="10">
        <v>33749</v>
      </c>
      <c r="D12990" s="9">
        <v>3996818513</v>
      </c>
      <c r="E12990" s="9" t="e">
        <f>INDEX(#REF!:#REF!,MATCH($D12990,#REF!:#REF!,0),MATCH(#REF!,#REF!:#REF!,0))</f>
        <v>#REF!</v>
      </c>
      <c r="F12990" s="9" t="e">
        <f>INDEX(#REF!:#REF!,MATCH($D12990,#REF!:#REF!,0),MATCH(#REF!,#REF!:#REF!,0))</f>
        <v>#REF!</v>
      </c>
    </row>
    <row r="12991" spans="1:6" ht="16.5" x14ac:dyDescent="0.3">
      <c r="A12991" s="9" t="s">
        <v>9334</v>
      </c>
      <c r="B12991" s="9" t="s">
        <v>2286</v>
      </c>
      <c r="C12991" s="10">
        <v>22201</v>
      </c>
      <c r="D12991" s="9">
        <v>2698184272</v>
      </c>
      <c r="E12991" s="9" t="e">
        <f>INDEX(#REF!:#REF!,MATCH($D12991,#REF!:#REF!,0),MATCH(#REF!,#REF!:#REF!,0))</f>
        <v>#REF!</v>
      </c>
      <c r="F12991" s="9" t="e">
        <f>INDEX(#REF!:#REF!,MATCH($D12991,#REF!:#REF!,0),MATCH(#REF!,#REF!:#REF!,0))</f>
        <v>#REF!</v>
      </c>
    </row>
    <row r="12992" spans="1:6" ht="16.5" x14ac:dyDescent="0.3">
      <c r="A12992" s="9" t="s">
        <v>9333</v>
      </c>
      <c r="B12992" s="9" t="s">
        <v>2349</v>
      </c>
      <c r="C12992" s="10">
        <v>51525</v>
      </c>
      <c r="D12992" s="9">
        <v>9151658844</v>
      </c>
      <c r="E12992" s="9" t="e">
        <f>INDEX(#REF!:#REF!,MATCH($D12992,#REF!:#REF!,0),MATCH(#REF!,#REF!:#REF!,0))</f>
        <v>#REF!</v>
      </c>
      <c r="F12992" s="9" t="e">
        <f>INDEX(#REF!:#REF!,MATCH($D12992,#REF!:#REF!,0),MATCH(#REF!,#REF!:#REF!,0))</f>
        <v>#REF!</v>
      </c>
    </row>
    <row r="12993" spans="1:6" ht="16.5" x14ac:dyDescent="0.3">
      <c r="A12993" s="9" t="s">
        <v>9332</v>
      </c>
      <c r="B12993" s="9" t="s">
        <v>2359</v>
      </c>
      <c r="C12993" s="10">
        <v>38125</v>
      </c>
      <c r="D12993" s="9">
        <v>6402318035</v>
      </c>
      <c r="E12993" s="9" t="e">
        <f>INDEX(#REF!:#REF!,MATCH($D12993,#REF!:#REF!,0),MATCH(#REF!,#REF!:#REF!,0))</f>
        <v>#REF!</v>
      </c>
      <c r="F12993" s="9" t="e">
        <f>INDEX(#REF!:#REF!,MATCH($D12993,#REF!:#REF!,0),MATCH(#REF!,#REF!:#REF!,0))</f>
        <v>#REF!</v>
      </c>
    </row>
    <row r="12994" spans="1:6" ht="16.5" x14ac:dyDescent="0.3">
      <c r="A12994" s="9" t="s">
        <v>9331</v>
      </c>
      <c r="B12994" s="9" t="s">
        <v>1947</v>
      </c>
      <c r="C12994" s="10">
        <v>56246</v>
      </c>
      <c r="D12994" s="9">
        <v>8157157730</v>
      </c>
      <c r="E12994" s="9" t="e">
        <f>INDEX(#REF!:#REF!,MATCH($D12994,#REF!:#REF!,0),MATCH(#REF!,#REF!:#REF!,0))</f>
        <v>#REF!</v>
      </c>
      <c r="F12994" s="9" t="e">
        <f>INDEX(#REF!:#REF!,MATCH($D12994,#REF!:#REF!,0),MATCH(#REF!,#REF!:#REF!,0))</f>
        <v>#REF!</v>
      </c>
    </row>
    <row r="12995" spans="1:6" ht="16.5" x14ac:dyDescent="0.3">
      <c r="A12995" s="9" t="s">
        <v>9330</v>
      </c>
      <c r="B12995" s="9" t="s">
        <v>2500</v>
      </c>
      <c r="C12995" s="10">
        <v>10065</v>
      </c>
      <c r="D12995" s="9">
        <v>6271204627</v>
      </c>
      <c r="E12995" s="9" t="e">
        <f>INDEX(#REF!:#REF!,MATCH($D12995,#REF!:#REF!,0),MATCH(#REF!,#REF!:#REF!,0))</f>
        <v>#REF!</v>
      </c>
      <c r="F12995" s="9" t="e">
        <f>INDEX(#REF!:#REF!,MATCH($D12995,#REF!:#REF!,0),MATCH(#REF!,#REF!:#REF!,0))</f>
        <v>#REF!</v>
      </c>
    </row>
    <row r="12996" spans="1:6" ht="16.5" x14ac:dyDescent="0.3">
      <c r="A12996" s="9" t="s">
        <v>9329</v>
      </c>
      <c r="B12996" s="9" t="s">
        <v>2119</v>
      </c>
      <c r="C12996" s="10">
        <v>41509</v>
      </c>
      <c r="D12996" s="9">
        <v>1268934771</v>
      </c>
      <c r="E12996" s="9" t="e">
        <f>INDEX(#REF!:#REF!,MATCH($D12996,#REF!:#REF!,0),MATCH(#REF!,#REF!:#REF!,0))</f>
        <v>#REF!</v>
      </c>
      <c r="F12996" s="9" t="e">
        <f>INDEX(#REF!:#REF!,MATCH($D12996,#REF!:#REF!,0),MATCH(#REF!,#REF!:#REF!,0))</f>
        <v>#REF!</v>
      </c>
    </row>
    <row r="12997" spans="1:6" ht="16.5" x14ac:dyDescent="0.3">
      <c r="A12997" s="9" t="s">
        <v>9328</v>
      </c>
      <c r="B12997" s="9" t="s">
        <v>1951</v>
      </c>
      <c r="C12997" s="10">
        <v>30942</v>
      </c>
      <c r="D12997" s="9">
        <v>6718456802</v>
      </c>
      <c r="E12997" s="9" t="e">
        <f>INDEX(#REF!:#REF!,MATCH($D12997,#REF!:#REF!,0),MATCH(#REF!,#REF!:#REF!,0))</f>
        <v>#REF!</v>
      </c>
      <c r="F12997" s="9" t="e">
        <f>INDEX(#REF!:#REF!,MATCH($D12997,#REF!:#REF!,0),MATCH(#REF!,#REF!:#REF!,0))</f>
        <v>#REF!</v>
      </c>
    </row>
    <row r="12998" spans="1:6" ht="16.5" x14ac:dyDescent="0.3">
      <c r="A12998" s="9" t="s">
        <v>9327</v>
      </c>
      <c r="B12998" s="9" t="s">
        <v>1993</v>
      </c>
      <c r="C12998" s="10">
        <v>46826</v>
      </c>
      <c r="D12998" s="9">
        <v>2792636599</v>
      </c>
      <c r="E12998" s="9" t="e">
        <f>INDEX(#REF!:#REF!,MATCH($D12998,#REF!:#REF!,0),MATCH(#REF!,#REF!:#REF!,0))</f>
        <v>#REF!</v>
      </c>
      <c r="F12998" s="9" t="e">
        <f>INDEX(#REF!:#REF!,MATCH($D12998,#REF!:#REF!,0),MATCH(#REF!,#REF!:#REF!,0))</f>
        <v>#REF!</v>
      </c>
    </row>
    <row r="12999" spans="1:6" ht="16.5" x14ac:dyDescent="0.3">
      <c r="A12999" s="9" t="s">
        <v>9326</v>
      </c>
      <c r="B12999" s="9" t="s">
        <v>3856</v>
      </c>
      <c r="C12999" s="10">
        <v>39415</v>
      </c>
      <c r="D12999" s="9">
        <v>7338728615</v>
      </c>
      <c r="E12999" s="9" t="e">
        <f>INDEX(#REF!:#REF!,MATCH($D12999,#REF!:#REF!,0),MATCH(#REF!,#REF!:#REF!,0))</f>
        <v>#REF!</v>
      </c>
      <c r="F12999" s="9" t="e">
        <f>INDEX(#REF!:#REF!,MATCH($D12999,#REF!:#REF!,0),MATCH(#REF!,#REF!:#REF!,0))</f>
        <v>#REF!</v>
      </c>
    </row>
    <row r="13000" spans="1:6" ht="16.5" x14ac:dyDescent="0.3">
      <c r="A13000" s="9" t="s">
        <v>9325</v>
      </c>
      <c r="B13000" s="9" t="s">
        <v>2450</v>
      </c>
      <c r="C13000" s="10">
        <v>28414</v>
      </c>
      <c r="D13000" s="9">
        <v>5552170407</v>
      </c>
      <c r="E13000" s="9" t="e">
        <f>INDEX(#REF!:#REF!,MATCH($D13000,#REF!:#REF!,0),MATCH(#REF!,#REF!:#REF!,0))</f>
        <v>#REF!</v>
      </c>
      <c r="F13000" s="9" t="e">
        <f>INDEX(#REF!:#REF!,MATCH($D13000,#REF!:#REF!,0),MATCH(#REF!,#REF!:#REF!,0))</f>
        <v>#REF!</v>
      </c>
    </row>
    <row r="13001" spans="1:6" ht="16.5" x14ac:dyDescent="0.3">
      <c r="A13001" s="9" t="s">
        <v>9324</v>
      </c>
      <c r="B13001" s="9" t="s">
        <v>1947</v>
      </c>
      <c r="C13001" s="10">
        <v>40027</v>
      </c>
      <c r="D13001" s="9">
        <v>197180590</v>
      </c>
      <c r="E13001" s="9" t="e">
        <f>INDEX(#REF!:#REF!,MATCH($D13001,#REF!:#REF!,0),MATCH(#REF!,#REF!:#REF!,0))</f>
        <v>#REF!</v>
      </c>
      <c r="F13001" s="9" t="e">
        <f>INDEX(#REF!:#REF!,MATCH($D13001,#REF!:#REF!,0),MATCH(#REF!,#REF!:#REF!,0))</f>
        <v>#REF!</v>
      </c>
    </row>
    <row r="13002" spans="1:6" ht="16.5" x14ac:dyDescent="0.3">
      <c r="A13002" s="9" t="s">
        <v>9323</v>
      </c>
      <c r="B13002" s="9" t="s">
        <v>3222</v>
      </c>
      <c r="C13002" s="10">
        <v>58467</v>
      </c>
      <c r="D13002" s="9">
        <v>8908432159</v>
      </c>
      <c r="E13002" s="9" t="e">
        <f>INDEX(#REF!:#REF!,MATCH($D13002,#REF!:#REF!,0),MATCH(#REF!,#REF!:#REF!,0))</f>
        <v>#REF!</v>
      </c>
      <c r="F13002" s="9" t="e">
        <f>INDEX(#REF!:#REF!,MATCH($D13002,#REF!:#REF!,0),MATCH(#REF!,#REF!:#REF!,0))</f>
        <v>#REF!</v>
      </c>
    </row>
    <row r="13003" spans="1:6" ht="16.5" x14ac:dyDescent="0.3">
      <c r="A13003" s="9" t="s">
        <v>9322</v>
      </c>
      <c r="B13003" s="9" t="s">
        <v>2704</v>
      </c>
      <c r="C13003" s="10">
        <v>43672</v>
      </c>
      <c r="D13003" s="9">
        <v>5234982726</v>
      </c>
      <c r="E13003" s="9" t="e">
        <f>INDEX(#REF!:#REF!,MATCH($D13003,#REF!:#REF!,0),MATCH(#REF!,#REF!:#REF!,0))</f>
        <v>#REF!</v>
      </c>
      <c r="F13003" s="9" t="e">
        <f>INDEX(#REF!:#REF!,MATCH($D13003,#REF!:#REF!,0),MATCH(#REF!,#REF!:#REF!,0))</f>
        <v>#REF!</v>
      </c>
    </row>
    <row r="13004" spans="1:6" ht="16.5" x14ac:dyDescent="0.3">
      <c r="A13004" s="9" t="s">
        <v>9321</v>
      </c>
      <c r="B13004" s="9" t="s">
        <v>2815</v>
      </c>
      <c r="C13004" s="10">
        <v>47736</v>
      </c>
      <c r="D13004" s="9">
        <v>3473885983</v>
      </c>
      <c r="E13004" s="9" t="e">
        <f>INDEX(#REF!:#REF!,MATCH($D13004,#REF!:#REF!,0),MATCH(#REF!,#REF!:#REF!,0))</f>
        <v>#REF!</v>
      </c>
      <c r="F13004" s="9" t="e">
        <f>INDEX(#REF!:#REF!,MATCH($D13004,#REF!:#REF!,0),MATCH(#REF!,#REF!:#REF!,0))</f>
        <v>#REF!</v>
      </c>
    </row>
    <row r="13005" spans="1:6" ht="16.5" x14ac:dyDescent="0.3">
      <c r="A13005" s="9" t="s">
        <v>9320</v>
      </c>
      <c r="B13005" s="9" t="s">
        <v>3720</v>
      </c>
      <c r="C13005" s="10">
        <v>35860</v>
      </c>
      <c r="D13005" s="9">
        <v>4192443678</v>
      </c>
      <c r="E13005" s="9" t="e">
        <f>INDEX(#REF!:#REF!,MATCH($D13005,#REF!:#REF!,0),MATCH(#REF!,#REF!:#REF!,0))</f>
        <v>#REF!</v>
      </c>
      <c r="F13005" s="9" t="e">
        <f>INDEX(#REF!:#REF!,MATCH($D13005,#REF!:#REF!,0),MATCH(#REF!,#REF!:#REF!,0))</f>
        <v>#REF!</v>
      </c>
    </row>
    <row r="13006" spans="1:6" ht="16.5" x14ac:dyDescent="0.3">
      <c r="A13006" s="9" t="s">
        <v>9319</v>
      </c>
      <c r="B13006" s="9" t="s">
        <v>2011</v>
      </c>
      <c r="C13006" s="10">
        <v>46672</v>
      </c>
      <c r="D13006" s="9">
        <v>8335120919</v>
      </c>
      <c r="E13006" s="9" t="e">
        <f>INDEX(#REF!:#REF!,MATCH($D13006,#REF!:#REF!,0),MATCH(#REF!,#REF!:#REF!,0))</f>
        <v>#REF!</v>
      </c>
      <c r="F13006" s="9" t="e">
        <f>INDEX(#REF!:#REF!,MATCH($D13006,#REF!:#REF!,0),MATCH(#REF!,#REF!:#REF!,0))</f>
        <v>#REF!</v>
      </c>
    </row>
    <row r="13007" spans="1:6" ht="16.5" x14ac:dyDescent="0.3">
      <c r="A13007" s="9" t="s">
        <v>9318</v>
      </c>
      <c r="B13007" s="9" t="s">
        <v>2083</v>
      </c>
      <c r="C13007" s="10">
        <v>38530</v>
      </c>
      <c r="D13007" s="9">
        <v>3219601650</v>
      </c>
      <c r="E13007" s="9" t="e">
        <f>INDEX(#REF!:#REF!,MATCH($D13007,#REF!:#REF!,0),MATCH(#REF!,#REF!:#REF!,0))</f>
        <v>#REF!</v>
      </c>
      <c r="F13007" s="9" t="e">
        <f>INDEX(#REF!:#REF!,MATCH($D13007,#REF!:#REF!,0),MATCH(#REF!,#REF!:#REF!,0))</f>
        <v>#REF!</v>
      </c>
    </row>
    <row r="13008" spans="1:6" ht="16.5" x14ac:dyDescent="0.3">
      <c r="A13008" s="9" t="s">
        <v>9317</v>
      </c>
      <c r="B13008" s="9" t="s">
        <v>2077</v>
      </c>
      <c r="C13008" s="10">
        <v>27487</v>
      </c>
      <c r="D13008" s="9">
        <v>1754740677</v>
      </c>
      <c r="E13008" s="9" t="e">
        <f>INDEX(#REF!:#REF!,MATCH($D13008,#REF!:#REF!,0),MATCH(#REF!,#REF!:#REF!,0))</f>
        <v>#REF!</v>
      </c>
      <c r="F13008" s="9" t="e">
        <f>INDEX(#REF!:#REF!,MATCH($D13008,#REF!:#REF!,0),MATCH(#REF!,#REF!:#REF!,0))</f>
        <v>#REF!</v>
      </c>
    </row>
    <row r="13009" spans="1:6" ht="16.5" x14ac:dyDescent="0.3">
      <c r="A13009" s="9" t="s">
        <v>9316</v>
      </c>
      <c r="B13009" s="9" t="s">
        <v>2167</v>
      </c>
      <c r="C13009" s="10">
        <v>59217</v>
      </c>
      <c r="D13009" s="9">
        <v>2045928187</v>
      </c>
      <c r="E13009" s="9" t="e">
        <f>INDEX(#REF!:#REF!,MATCH($D13009,#REF!:#REF!,0),MATCH(#REF!,#REF!:#REF!,0))</f>
        <v>#REF!</v>
      </c>
      <c r="F13009" s="9" t="e">
        <f>INDEX(#REF!:#REF!,MATCH($D13009,#REF!:#REF!,0),MATCH(#REF!,#REF!:#REF!,0))</f>
        <v>#REF!</v>
      </c>
    </row>
    <row r="13010" spans="1:6" ht="16.5" x14ac:dyDescent="0.3">
      <c r="A13010" s="9" t="s">
        <v>9315</v>
      </c>
      <c r="B13010" s="9" t="s">
        <v>2112</v>
      </c>
      <c r="C13010" s="10">
        <v>24145</v>
      </c>
      <c r="D13010" s="9">
        <v>8620758454</v>
      </c>
      <c r="E13010" s="9" t="e">
        <f>INDEX(#REF!:#REF!,MATCH($D13010,#REF!:#REF!,0),MATCH(#REF!,#REF!:#REF!,0))</f>
        <v>#REF!</v>
      </c>
      <c r="F13010" s="9" t="e">
        <f>INDEX(#REF!:#REF!,MATCH($D13010,#REF!:#REF!,0),MATCH(#REF!,#REF!:#REF!,0))</f>
        <v>#REF!</v>
      </c>
    </row>
    <row r="13011" spans="1:6" ht="16.5" x14ac:dyDescent="0.3">
      <c r="A13011" s="9" t="s">
        <v>9314</v>
      </c>
      <c r="B13011" s="9" t="s">
        <v>2144</v>
      </c>
      <c r="C13011" s="10">
        <v>43982</v>
      </c>
      <c r="D13011" s="9">
        <v>4445486779</v>
      </c>
      <c r="E13011" s="9" t="e">
        <f>INDEX(#REF!:#REF!,MATCH($D13011,#REF!:#REF!,0),MATCH(#REF!,#REF!:#REF!,0))</f>
        <v>#REF!</v>
      </c>
      <c r="F13011" s="9" t="e">
        <f>INDEX(#REF!:#REF!,MATCH($D13011,#REF!:#REF!,0),MATCH(#REF!,#REF!:#REF!,0))</f>
        <v>#REF!</v>
      </c>
    </row>
    <row r="13012" spans="1:6" ht="16.5" x14ac:dyDescent="0.3">
      <c r="A13012" s="9" t="s">
        <v>9313</v>
      </c>
      <c r="B13012" s="9" t="s">
        <v>2023</v>
      </c>
      <c r="C13012" s="10">
        <v>33914</v>
      </c>
      <c r="D13012" s="9">
        <v>1081492333</v>
      </c>
      <c r="E13012" s="9" t="e">
        <f>INDEX(#REF!:#REF!,MATCH($D13012,#REF!:#REF!,0),MATCH(#REF!,#REF!:#REF!,0))</f>
        <v>#REF!</v>
      </c>
      <c r="F13012" s="9" t="e">
        <f>INDEX(#REF!:#REF!,MATCH($D13012,#REF!:#REF!,0),MATCH(#REF!,#REF!:#REF!,0))</f>
        <v>#REF!</v>
      </c>
    </row>
    <row r="13013" spans="1:6" ht="16.5" x14ac:dyDescent="0.3">
      <c r="A13013" s="9" t="s">
        <v>9312</v>
      </c>
      <c r="B13013" s="9" t="s">
        <v>3073</v>
      </c>
      <c r="C13013" s="10">
        <v>27171</v>
      </c>
      <c r="D13013" s="9">
        <v>7160109333</v>
      </c>
      <c r="E13013" s="9" t="e">
        <f>INDEX(#REF!:#REF!,MATCH($D13013,#REF!:#REF!,0),MATCH(#REF!,#REF!:#REF!,0))</f>
        <v>#REF!</v>
      </c>
      <c r="F13013" s="9" t="e">
        <f>INDEX(#REF!:#REF!,MATCH($D13013,#REF!:#REF!,0),MATCH(#REF!,#REF!:#REF!,0))</f>
        <v>#REF!</v>
      </c>
    </row>
    <row r="13014" spans="1:6" ht="16.5" x14ac:dyDescent="0.3">
      <c r="A13014" s="9" t="s">
        <v>9311</v>
      </c>
      <c r="B13014" s="9" t="s">
        <v>2195</v>
      </c>
      <c r="C13014" s="10">
        <v>21329</v>
      </c>
      <c r="D13014" s="9">
        <v>6695538166</v>
      </c>
      <c r="E13014" s="9" t="e">
        <f>INDEX(#REF!:#REF!,MATCH($D13014,#REF!:#REF!,0),MATCH(#REF!,#REF!:#REF!,0))</f>
        <v>#REF!</v>
      </c>
      <c r="F13014" s="9" t="e">
        <f>INDEX(#REF!:#REF!,MATCH($D13014,#REF!:#REF!,0),MATCH(#REF!,#REF!:#REF!,0))</f>
        <v>#REF!</v>
      </c>
    </row>
    <row r="13015" spans="1:6" ht="16.5" x14ac:dyDescent="0.3">
      <c r="A13015" s="9" t="s">
        <v>9310</v>
      </c>
      <c r="B13015" s="9" t="s">
        <v>2933</v>
      </c>
      <c r="C13015" s="10">
        <v>46005</v>
      </c>
      <c r="D13015" s="9">
        <v>5903124704</v>
      </c>
      <c r="E13015" s="9" t="e">
        <f>INDEX(#REF!:#REF!,MATCH($D13015,#REF!:#REF!,0),MATCH(#REF!,#REF!:#REF!,0))</f>
        <v>#REF!</v>
      </c>
      <c r="F13015" s="9" t="e">
        <f>INDEX(#REF!:#REF!,MATCH($D13015,#REF!:#REF!,0),MATCH(#REF!,#REF!:#REF!,0))</f>
        <v>#REF!</v>
      </c>
    </row>
    <row r="13016" spans="1:6" ht="16.5" x14ac:dyDescent="0.3">
      <c r="A13016" s="9" t="s">
        <v>9309</v>
      </c>
      <c r="B13016" s="9" t="s">
        <v>2640</v>
      </c>
      <c r="C13016" s="10">
        <v>23582</v>
      </c>
      <c r="D13016" s="9">
        <v>7007279686</v>
      </c>
      <c r="E13016" s="9" t="e">
        <f>INDEX(#REF!:#REF!,MATCH($D13016,#REF!:#REF!,0),MATCH(#REF!,#REF!:#REF!,0))</f>
        <v>#REF!</v>
      </c>
      <c r="F13016" s="9" t="e">
        <f>INDEX(#REF!:#REF!,MATCH($D13016,#REF!:#REF!,0),MATCH(#REF!,#REF!:#REF!,0))</f>
        <v>#REF!</v>
      </c>
    </row>
    <row r="13017" spans="1:6" ht="16.5" x14ac:dyDescent="0.3">
      <c r="A13017" s="9" t="s">
        <v>9308</v>
      </c>
      <c r="B13017" s="9" t="s">
        <v>1967</v>
      </c>
      <c r="C13017" s="10">
        <v>10182</v>
      </c>
      <c r="D13017" s="9">
        <v>3779559293</v>
      </c>
      <c r="E13017" s="9" t="e">
        <f>INDEX(#REF!:#REF!,MATCH($D13017,#REF!:#REF!,0),MATCH(#REF!,#REF!:#REF!,0))</f>
        <v>#REF!</v>
      </c>
      <c r="F13017" s="9" t="e">
        <f>INDEX(#REF!:#REF!,MATCH($D13017,#REF!:#REF!,0),MATCH(#REF!,#REF!:#REF!,0))</f>
        <v>#REF!</v>
      </c>
    </row>
    <row r="13018" spans="1:6" ht="16.5" x14ac:dyDescent="0.3">
      <c r="A13018" s="9" t="s">
        <v>9307</v>
      </c>
      <c r="B13018" s="9" t="s">
        <v>2326</v>
      </c>
      <c r="C13018" s="10">
        <v>21146</v>
      </c>
      <c r="D13018" s="9">
        <v>8850022085</v>
      </c>
      <c r="E13018" s="9" t="e">
        <f>INDEX(#REF!:#REF!,MATCH($D13018,#REF!:#REF!,0),MATCH(#REF!,#REF!:#REF!,0))</f>
        <v>#REF!</v>
      </c>
      <c r="F13018" s="9" t="e">
        <f>INDEX(#REF!:#REF!,MATCH($D13018,#REF!:#REF!,0),MATCH(#REF!,#REF!:#REF!,0))</f>
        <v>#REF!</v>
      </c>
    </row>
    <row r="13019" spans="1:6" ht="16.5" x14ac:dyDescent="0.3">
      <c r="A13019" s="9" t="s">
        <v>9306</v>
      </c>
      <c r="B13019" s="9" t="s">
        <v>2459</v>
      </c>
      <c r="C13019" s="10">
        <v>24766</v>
      </c>
      <c r="D13019" s="9">
        <v>898924138</v>
      </c>
      <c r="E13019" s="9" t="e">
        <f>INDEX(#REF!:#REF!,MATCH($D13019,#REF!:#REF!,0),MATCH(#REF!,#REF!:#REF!,0))</f>
        <v>#REF!</v>
      </c>
      <c r="F13019" s="9" t="e">
        <f>INDEX(#REF!:#REF!,MATCH($D13019,#REF!:#REF!,0),MATCH(#REF!,#REF!:#REF!,0))</f>
        <v>#REF!</v>
      </c>
    </row>
    <row r="13020" spans="1:6" ht="16.5" x14ac:dyDescent="0.3">
      <c r="A13020" s="9" t="s">
        <v>9305</v>
      </c>
      <c r="B13020" s="9" t="s">
        <v>1963</v>
      </c>
      <c r="C13020" s="10">
        <v>40005</v>
      </c>
      <c r="D13020" s="9">
        <v>1442784075</v>
      </c>
      <c r="E13020" s="9" t="e">
        <f>INDEX(#REF!:#REF!,MATCH($D13020,#REF!:#REF!,0),MATCH(#REF!,#REF!:#REF!,0))</f>
        <v>#REF!</v>
      </c>
      <c r="F13020" s="9" t="e">
        <f>INDEX(#REF!:#REF!,MATCH($D13020,#REF!:#REF!,0),MATCH(#REF!,#REF!:#REF!,0))</f>
        <v>#REF!</v>
      </c>
    </row>
    <row r="13021" spans="1:6" ht="16.5" x14ac:dyDescent="0.3">
      <c r="A13021" s="9" t="s">
        <v>9304</v>
      </c>
      <c r="B13021" s="9" t="s">
        <v>2174</v>
      </c>
      <c r="C13021" s="10">
        <v>57064</v>
      </c>
      <c r="D13021" s="9">
        <v>274599287</v>
      </c>
      <c r="E13021" s="9" t="e">
        <f>INDEX(#REF!:#REF!,MATCH($D13021,#REF!:#REF!,0),MATCH(#REF!,#REF!:#REF!,0))</f>
        <v>#REF!</v>
      </c>
      <c r="F13021" s="9" t="e">
        <f>INDEX(#REF!:#REF!,MATCH($D13021,#REF!:#REF!,0),MATCH(#REF!,#REF!:#REF!,0))</f>
        <v>#REF!</v>
      </c>
    </row>
    <row r="13022" spans="1:6" ht="16.5" x14ac:dyDescent="0.3">
      <c r="A13022" s="9" t="s">
        <v>9303</v>
      </c>
      <c r="B13022" s="9" t="s">
        <v>2704</v>
      </c>
      <c r="C13022" s="10">
        <v>31326</v>
      </c>
      <c r="D13022" s="9">
        <v>9107581297</v>
      </c>
      <c r="E13022" s="9" t="e">
        <f>INDEX(#REF!:#REF!,MATCH($D13022,#REF!:#REF!,0),MATCH(#REF!,#REF!:#REF!,0))</f>
        <v>#REF!</v>
      </c>
      <c r="F13022" s="9" t="e">
        <f>INDEX(#REF!:#REF!,MATCH($D13022,#REF!:#REF!,0),MATCH(#REF!,#REF!:#REF!,0))</f>
        <v>#REF!</v>
      </c>
    </row>
    <row r="13023" spans="1:6" ht="16.5" x14ac:dyDescent="0.3">
      <c r="A13023" s="9" t="s">
        <v>9302</v>
      </c>
      <c r="B13023" s="9" t="s">
        <v>2167</v>
      </c>
      <c r="C13023" s="10">
        <v>31167</v>
      </c>
      <c r="D13023" s="9">
        <v>5861892008</v>
      </c>
      <c r="E13023" s="9" t="e">
        <f>INDEX(#REF!:#REF!,MATCH($D13023,#REF!:#REF!,0),MATCH(#REF!,#REF!:#REF!,0))</f>
        <v>#REF!</v>
      </c>
      <c r="F13023" s="9" t="e">
        <f>INDEX(#REF!:#REF!,MATCH($D13023,#REF!:#REF!,0),MATCH(#REF!,#REF!:#REF!,0))</f>
        <v>#REF!</v>
      </c>
    </row>
    <row r="13024" spans="1:6" ht="16.5" x14ac:dyDescent="0.3">
      <c r="A13024" s="9" t="s">
        <v>9301</v>
      </c>
      <c r="B13024" s="9" t="s">
        <v>2174</v>
      </c>
      <c r="C13024" s="10">
        <v>30026</v>
      </c>
      <c r="D13024" s="9">
        <v>7637608875</v>
      </c>
      <c r="E13024" s="9" t="e">
        <f>INDEX(#REF!:#REF!,MATCH($D13024,#REF!:#REF!,0),MATCH(#REF!,#REF!:#REF!,0))</f>
        <v>#REF!</v>
      </c>
      <c r="F13024" s="9" t="e">
        <f>INDEX(#REF!:#REF!,MATCH($D13024,#REF!:#REF!,0),MATCH(#REF!,#REF!:#REF!,0))</f>
        <v>#REF!</v>
      </c>
    </row>
    <row r="13025" spans="1:6" ht="16.5" x14ac:dyDescent="0.3">
      <c r="A13025" s="9" t="s">
        <v>9300</v>
      </c>
      <c r="B13025" s="9" t="s">
        <v>2422</v>
      </c>
      <c r="C13025" s="10">
        <v>49346</v>
      </c>
      <c r="D13025" s="9">
        <v>7473861379</v>
      </c>
      <c r="E13025" s="9" t="e">
        <f>INDEX(#REF!:#REF!,MATCH($D13025,#REF!:#REF!,0),MATCH(#REF!,#REF!:#REF!,0))</f>
        <v>#REF!</v>
      </c>
      <c r="F13025" s="9" t="e">
        <f>INDEX(#REF!:#REF!,MATCH($D13025,#REF!:#REF!,0),MATCH(#REF!,#REF!:#REF!,0))</f>
        <v>#REF!</v>
      </c>
    </row>
    <row r="13026" spans="1:6" ht="16.5" x14ac:dyDescent="0.3">
      <c r="A13026" s="9" t="s">
        <v>9299</v>
      </c>
      <c r="B13026" s="9" t="s">
        <v>2032</v>
      </c>
      <c r="C13026" s="10">
        <v>32411</v>
      </c>
      <c r="D13026" s="9">
        <v>2259282237</v>
      </c>
      <c r="E13026" s="9" t="e">
        <f>INDEX(#REF!:#REF!,MATCH($D13026,#REF!:#REF!,0),MATCH(#REF!,#REF!:#REF!,0))</f>
        <v>#REF!</v>
      </c>
      <c r="F13026" s="9" t="e">
        <f>INDEX(#REF!:#REF!,MATCH($D13026,#REF!:#REF!,0),MATCH(#REF!,#REF!:#REF!,0))</f>
        <v>#REF!</v>
      </c>
    </row>
    <row r="13027" spans="1:6" ht="16.5" x14ac:dyDescent="0.3">
      <c r="A13027" s="9" t="s">
        <v>9298</v>
      </c>
      <c r="B13027" s="9" t="s">
        <v>2485</v>
      </c>
      <c r="C13027" s="10">
        <v>17157</v>
      </c>
      <c r="D13027" s="9">
        <v>9597202352</v>
      </c>
      <c r="E13027" s="9" t="e">
        <f>INDEX(#REF!:#REF!,MATCH($D13027,#REF!:#REF!,0),MATCH(#REF!,#REF!:#REF!,0))</f>
        <v>#REF!</v>
      </c>
      <c r="F13027" s="9" t="e">
        <f>INDEX(#REF!:#REF!,MATCH($D13027,#REF!:#REF!,0),MATCH(#REF!,#REF!:#REF!,0))</f>
        <v>#REF!</v>
      </c>
    </row>
    <row r="13028" spans="1:6" ht="16.5" x14ac:dyDescent="0.3">
      <c r="A13028" s="9" t="s">
        <v>9297</v>
      </c>
      <c r="B13028" s="9" t="s">
        <v>3506</v>
      </c>
      <c r="C13028" s="10">
        <v>27760</v>
      </c>
      <c r="D13028" s="9">
        <v>7493076952</v>
      </c>
      <c r="E13028" s="9" t="e">
        <f>INDEX(#REF!:#REF!,MATCH($D13028,#REF!:#REF!,0),MATCH(#REF!,#REF!:#REF!,0))</f>
        <v>#REF!</v>
      </c>
      <c r="F13028" s="9" t="e">
        <f>INDEX(#REF!:#REF!,MATCH($D13028,#REF!:#REF!,0),MATCH(#REF!,#REF!:#REF!,0))</f>
        <v>#REF!</v>
      </c>
    </row>
    <row r="13029" spans="1:6" ht="16.5" x14ac:dyDescent="0.3">
      <c r="A13029" s="9" t="s">
        <v>9296</v>
      </c>
      <c r="B13029" s="9" t="s">
        <v>2424</v>
      </c>
      <c r="C13029" s="10">
        <v>14644</v>
      </c>
      <c r="D13029" s="9">
        <v>2763158331</v>
      </c>
      <c r="E13029" s="9" t="e">
        <f>INDEX(#REF!:#REF!,MATCH($D13029,#REF!:#REF!,0),MATCH(#REF!,#REF!:#REF!,0))</f>
        <v>#REF!</v>
      </c>
      <c r="F13029" s="9" t="e">
        <f>INDEX(#REF!:#REF!,MATCH($D13029,#REF!:#REF!,0),MATCH(#REF!,#REF!:#REF!,0))</f>
        <v>#REF!</v>
      </c>
    </row>
    <row r="13030" spans="1:6" ht="16.5" x14ac:dyDescent="0.3">
      <c r="A13030" s="9" t="s">
        <v>9295</v>
      </c>
      <c r="B13030" s="9" t="s">
        <v>1985</v>
      </c>
      <c r="C13030" s="10">
        <v>48434</v>
      </c>
      <c r="D13030" s="9">
        <v>247438790</v>
      </c>
      <c r="E13030" s="9" t="e">
        <f>INDEX(#REF!:#REF!,MATCH($D13030,#REF!:#REF!,0),MATCH(#REF!,#REF!:#REF!,0))</f>
        <v>#REF!</v>
      </c>
      <c r="F13030" s="9" t="e">
        <f>INDEX(#REF!:#REF!,MATCH($D13030,#REF!:#REF!,0),MATCH(#REF!,#REF!:#REF!,0))</f>
        <v>#REF!</v>
      </c>
    </row>
    <row r="13031" spans="1:6" ht="16.5" x14ac:dyDescent="0.3">
      <c r="A13031" s="9" t="s">
        <v>9294</v>
      </c>
      <c r="B13031" s="9" t="s">
        <v>2357</v>
      </c>
      <c r="C13031" s="10">
        <v>44559</v>
      </c>
      <c r="D13031" s="9">
        <v>6009848660</v>
      </c>
      <c r="E13031" s="9" t="e">
        <f>INDEX(#REF!:#REF!,MATCH($D13031,#REF!:#REF!,0),MATCH(#REF!,#REF!:#REF!,0))</f>
        <v>#REF!</v>
      </c>
      <c r="F13031" s="9" t="e">
        <f>INDEX(#REF!:#REF!,MATCH($D13031,#REF!:#REF!,0),MATCH(#REF!,#REF!:#REF!,0))</f>
        <v>#REF!</v>
      </c>
    </row>
    <row r="13032" spans="1:6" ht="16.5" x14ac:dyDescent="0.3">
      <c r="A13032" s="9" t="s">
        <v>9293</v>
      </c>
      <c r="B13032" s="9" t="s">
        <v>2336</v>
      </c>
      <c r="C13032" s="10">
        <v>57998</v>
      </c>
      <c r="D13032" s="9">
        <v>4475496373</v>
      </c>
      <c r="E13032" s="9" t="e">
        <f>INDEX(#REF!:#REF!,MATCH($D13032,#REF!:#REF!,0),MATCH(#REF!,#REF!:#REF!,0))</f>
        <v>#REF!</v>
      </c>
      <c r="F13032" s="9" t="e">
        <f>INDEX(#REF!:#REF!,MATCH($D13032,#REF!:#REF!,0),MATCH(#REF!,#REF!:#REF!,0))</f>
        <v>#REF!</v>
      </c>
    </row>
    <row r="13033" spans="1:6" ht="16.5" x14ac:dyDescent="0.3">
      <c r="A13033" s="9" t="s">
        <v>9292</v>
      </c>
      <c r="B13033" s="9" t="s">
        <v>2034</v>
      </c>
      <c r="C13033" s="10">
        <v>58072</v>
      </c>
      <c r="D13033" s="9">
        <v>7938954179</v>
      </c>
      <c r="E13033" s="9" t="e">
        <f>INDEX(#REF!:#REF!,MATCH($D13033,#REF!:#REF!,0),MATCH(#REF!,#REF!:#REF!,0))</f>
        <v>#REF!</v>
      </c>
      <c r="F13033" s="9" t="e">
        <f>INDEX(#REF!:#REF!,MATCH($D13033,#REF!:#REF!,0),MATCH(#REF!,#REF!:#REF!,0))</f>
        <v>#REF!</v>
      </c>
    </row>
    <row r="13034" spans="1:6" ht="16.5" x14ac:dyDescent="0.3">
      <c r="A13034" s="9" t="s">
        <v>9291</v>
      </c>
      <c r="B13034" s="9" t="s">
        <v>2214</v>
      </c>
      <c r="C13034" s="10">
        <v>17811</v>
      </c>
      <c r="D13034" s="9">
        <v>8034345962</v>
      </c>
      <c r="E13034" s="9" t="e">
        <f>INDEX(#REF!:#REF!,MATCH($D13034,#REF!:#REF!,0),MATCH(#REF!,#REF!:#REF!,0))</f>
        <v>#REF!</v>
      </c>
      <c r="F13034" s="9" t="e">
        <f>INDEX(#REF!:#REF!,MATCH($D13034,#REF!:#REF!,0),MATCH(#REF!,#REF!:#REF!,0))</f>
        <v>#REF!</v>
      </c>
    </row>
    <row r="13035" spans="1:6" ht="16.5" x14ac:dyDescent="0.3">
      <c r="A13035" s="9" t="s">
        <v>9290</v>
      </c>
      <c r="B13035" s="9" t="s">
        <v>2262</v>
      </c>
      <c r="C13035" s="10">
        <v>12654</v>
      </c>
      <c r="D13035" s="9">
        <v>8658719154</v>
      </c>
      <c r="E13035" s="9" t="e">
        <f>INDEX(#REF!:#REF!,MATCH($D13035,#REF!:#REF!,0),MATCH(#REF!,#REF!:#REF!,0))</f>
        <v>#REF!</v>
      </c>
      <c r="F13035" s="9" t="e">
        <f>INDEX(#REF!:#REF!,MATCH($D13035,#REF!:#REF!,0),MATCH(#REF!,#REF!:#REF!,0))</f>
        <v>#REF!</v>
      </c>
    </row>
    <row r="13036" spans="1:6" ht="16.5" x14ac:dyDescent="0.3">
      <c r="A13036" s="9" t="s">
        <v>9289</v>
      </c>
      <c r="B13036" s="9" t="s">
        <v>2600</v>
      </c>
      <c r="C13036" s="10">
        <v>24371</v>
      </c>
      <c r="D13036" s="9">
        <v>901154172</v>
      </c>
      <c r="E13036" s="9" t="e">
        <f>INDEX(#REF!:#REF!,MATCH($D13036,#REF!:#REF!,0),MATCH(#REF!,#REF!:#REF!,0))</f>
        <v>#REF!</v>
      </c>
      <c r="F13036" s="9" t="e">
        <f>INDEX(#REF!:#REF!,MATCH($D13036,#REF!:#REF!,0),MATCH(#REF!,#REF!:#REF!,0))</f>
        <v>#REF!</v>
      </c>
    </row>
    <row r="13037" spans="1:6" ht="16.5" x14ac:dyDescent="0.3">
      <c r="A13037" s="9" t="s">
        <v>9288</v>
      </c>
      <c r="B13037" s="9" t="s">
        <v>2117</v>
      </c>
      <c r="C13037" s="10">
        <v>52062</v>
      </c>
      <c r="D13037" s="9">
        <v>4786629839</v>
      </c>
      <c r="E13037" s="9" t="e">
        <f>INDEX(#REF!:#REF!,MATCH($D13037,#REF!:#REF!,0),MATCH(#REF!,#REF!:#REF!,0))</f>
        <v>#REF!</v>
      </c>
      <c r="F13037" s="9" t="e">
        <f>INDEX(#REF!:#REF!,MATCH($D13037,#REF!:#REF!,0),MATCH(#REF!,#REF!:#REF!,0))</f>
        <v>#REF!</v>
      </c>
    </row>
    <row r="13038" spans="1:6" ht="16.5" x14ac:dyDescent="0.3">
      <c r="A13038" s="9" t="s">
        <v>9287</v>
      </c>
      <c r="B13038" s="9" t="s">
        <v>2459</v>
      </c>
      <c r="C13038" s="10">
        <v>24353</v>
      </c>
      <c r="D13038" s="9">
        <v>7966083349</v>
      </c>
      <c r="E13038" s="9" t="e">
        <f>INDEX(#REF!:#REF!,MATCH($D13038,#REF!:#REF!,0),MATCH(#REF!,#REF!:#REF!,0))</f>
        <v>#REF!</v>
      </c>
      <c r="F13038" s="9" t="e">
        <f>INDEX(#REF!:#REF!,MATCH($D13038,#REF!:#REF!,0),MATCH(#REF!,#REF!:#REF!,0))</f>
        <v>#REF!</v>
      </c>
    </row>
    <row r="13039" spans="1:6" ht="16.5" x14ac:dyDescent="0.3">
      <c r="A13039" s="9" t="s">
        <v>9286</v>
      </c>
      <c r="B13039" s="9" t="s">
        <v>2945</v>
      </c>
      <c r="C13039" s="10">
        <v>17858</v>
      </c>
      <c r="D13039" s="9">
        <v>5134745579</v>
      </c>
      <c r="E13039" s="9" t="e">
        <f>INDEX(#REF!:#REF!,MATCH($D13039,#REF!:#REF!,0),MATCH(#REF!,#REF!:#REF!,0))</f>
        <v>#REF!</v>
      </c>
      <c r="F13039" s="9" t="e">
        <f>INDEX(#REF!:#REF!,MATCH($D13039,#REF!:#REF!,0),MATCH(#REF!,#REF!:#REF!,0))</f>
        <v>#REF!</v>
      </c>
    </row>
    <row r="13040" spans="1:6" ht="16.5" x14ac:dyDescent="0.3">
      <c r="A13040" s="9" t="s">
        <v>9285</v>
      </c>
      <c r="B13040" s="9" t="s">
        <v>2412</v>
      </c>
      <c r="C13040" s="10">
        <v>46938</v>
      </c>
      <c r="D13040" s="9">
        <v>6378969205</v>
      </c>
      <c r="E13040" s="9" t="e">
        <f>INDEX(#REF!:#REF!,MATCH($D13040,#REF!:#REF!,0),MATCH(#REF!,#REF!:#REF!,0))</f>
        <v>#REF!</v>
      </c>
      <c r="F13040" s="9" t="e">
        <f>INDEX(#REF!:#REF!,MATCH($D13040,#REF!:#REF!,0),MATCH(#REF!,#REF!:#REF!,0))</f>
        <v>#REF!</v>
      </c>
    </row>
    <row r="13041" spans="1:6" ht="16.5" x14ac:dyDescent="0.3">
      <c r="A13041" s="9" t="s">
        <v>9284</v>
      </c>
      <c r="B13041" s="9" t="s">
        <v>3281</v>
      </c>
      <c r="C13041" s="10">
        <v>33898</v>
      </c>
      <c r="D13041" s="9">
        <v>7236563277</v>
      </c>
      <c r="E13041" s="9" t="e">
        <f>INDEX(#REF!:#REF!,MATCH($D13041,#REF!:#REF!,0),MATCH(#REF!,#REF!:#REF!,0))</f>
        <v>#REF!</v>
      </c>
      <c r="F13041" s="9" t="e">
        <f>INDEX(#REF!:#REF!,MATCH($D13041,#REF!:#REF!,0),MATCH(#REF!,#REF!:#REF!,0))</f>
        <v>#REF!</v>
      </c>
    </row>
    <row r="13042" spans="1:6" ht="16.5" x14ac:dyDescent="0.3">
      <c r="A13042" s="9" t="s">
        <v>9283</v>
      </c>
      <c r="B13042" s="9" t="s">
        <v>2833</v>
      </c>
      <c r="C13042" s="10">
        <v>13930</v>
      </c>
      <c r="D13042" s="9">
        <v>6789690301</v>
      </c>
      <c r="E13042" s="9" t="e">
        <f>INDEX(#REF!:#REF!,MATCH($D13042,#REF!:#REF!,0),MATCH(#REF!,#REF!:#REF!,0))</f>
        <v>#REF!</v>
      </c>
      <c r="F13042" s="9" t="e">
        <f>INDEX(#REF!:#REF!,MATCH($D13042,#REF!:#REF!,0),MATCH(#REF!,#REF!:#REF!,0))</f>
        <v>#REF!</v>
      </c>
    </row>
    <row r="13043" spans="1:6" ht="16.5" x14ac:dyDescent="0.3">
      <c r="A13043" s="9" t="s">
        <v>9282</v>
      </c>
      <c r="B13043" s="9" t="s">
        <v>2478</v>
      </c>
      <c r="C13043" s="10">
        <v>23231</v>
      </c>
      <c r="D13043" s="9">
        <v>2702941109</v>
      </c>
      <c r="E13043" s="9" t="e">
        <f>INDEX(#REF!:#REF!,MATCH($D13043,#REF!:#REF!,0),MATCH(#REF!,#REF!:#REF!,0))</f>
        <v>#REF!</v>
      </c>
      <c r="F13043" s="9" t="e">
        <f>INDEX(#REF!:#REF!,MATCH($D13043,#REF!:#REF!,0),MATCH(#REF!,#REF!:#REF!,0))</f>
        <v>#REF!</v>
      </c>
    </row>
    <row r="13044" spans="1:6" ht="16.5" x14ac:dyDescent="0.3">
      <c r="A13044" s="9" t="s">
        <v>9281</v>
      </c>
      <c r="B13044" s="9" t="s">
        <v>2201</v>
      </c>
      <c r="C13044" s="10">
        <v>39682</v>
      </c>
      <c r="D13044" s="9">
        <v>4359854056</v>
      </c>
      <c r="E13044" s="9" t="e">
        <f>INDEX(#REF!:#REF!,MATCH($D13044,#REF!:#REF!,0),MATCH(#REF!,#REF!:#REF!,0))</f>
        <v>#REF!</v>
      </c>
      <c r="F13044" s="9" t="e">
        <f>INDEX(#REF!:#REF!,MATCH($D13044,#REF!:#REF!,0),MATCH(#REF!,#REF!:#REF!,0))</f>
        <v>#REF!</v>
      </c>
    </row>
    <row r="13045" spans="1:6" ht="16.5" x14ac:dyDescent="0.3">
      <c r="A13045" s="9" t="s">
        <v>9280</v>
      </c>
      <c r="B13045" s="9" t="s">
        <v>2856</v>
      </c>
      <c r="C13045" s="10">
        <v>32875</v>
      </c>
      <c r="D13045" s="9">
        <v>8065075959</v>
      </c>
      <c r="E13045" s="9" t="e">
        <f>INDEX(#REF!:#REF!,MATCH($D13045,#REF!:#REF!,0),MATCH(#REF!,#REF!:#REF!,0))</f>
        <v>#REF!</v>
      </c>
      <c r="F13045" s="9" t="e">
        <f>INDEX(#REF!:#REF!,MATCH($D13045,#REF!:#REF!,0),MATCH(#REF!,#REF!:#REF!,0))</f>
        <v>#REF!</v>
      </c>
    </row>
    <row r="13046" spans="1:6" ht="16.5" x14ac:dyDescent="0.3">
      <c r="A13046" s="9" t="s">
        <v>9279</v>
      </c>
      <c r="B13046" s="9" t="s">
        <v>2673</v>
      </c>
      <c r="C13046" s="10">
        <v>10848</v>
      </c>
      <c r="D13046" s="9">
        <v>3145039288</v>
      </c>
      <c r="E13046" s="9" t="e">
        <f>INDEX(#REF!:#REF!,MATCH($D13046,#REF!:#REF!,0),MATCH(#REF!,#REF!:#REF!,0))</f>
        <v>#REF!</v>
      </c>
      <c r="F13046" s="9" t="e">
        <f>INDEX(#REF!:#REF!,MATCH($D13046,#REF!:#REF!,0),MATCH(#REF!,#REF!:#REF!,0))</f>
        <v>#REF!</v>
      </c>
    </row>
    <row r="13047" spans="1:6" ht="16.5" x14ac:dyDescent="0.3">
      <c r="A13047" s="9" t="s">
        <v>9278</v>
      </c>
      <c r="B13047" s="9" t="s">
        <v>2195</v>
      </c>
      <c r="C13047" s="10">
        <v>39466</v>
      </c>
      <c r="D13047" s="9">
        <v>5726465660</v>
      </c>
      <c r="E13047" s="9" t="e">
        <f>INDEX(#REF!:#REF!,MATCH($D13047,#REF!:#REF!,0),MATCH(#REF!,#REF!:#REF!,0))</f>
        <v>#REF!</v>
      </c>
      <c r="F13047" s="9" t="e">
        <f>INDEX(#REF!:#REF!,MATCH($D13047,#REF!:#REF!,0),MATCH(#REF!,#REF!:#REF!,0))</f>
        <v>#REF!</v>
      </c>
    </row>
    <row r="13048" spans="1:6" ht="16.5" x14ac:dyDescent="0.3">
      <c r="A13048" s="9" t="s">
        <v>9277</v>
      </c>
      <c r="B13048" s="9" t="s">
        <v>2260</v>
      </c>
      <c r="C13048" s="10">
        <v>15728</v>
      </c>
      <c r="D13048" s="9">
        <v>6126779991</v>
      </c>
      <c r="E13048" s="9" t="e">
        <f>INDEX(#REF!:#REF!,MATCH($D13048,#REF!:#REF!,0),MATCH(#REF!,#REF!:#REF!,0))</f>
        <v>#REF!</v>
      </c>
      <c r="F13048" s="9" t="e">
        <f>INDEX(#REF!:#REF!,MATCH($D13048,#REF!:#REF!,0),MATCH(#REF!,#REF!:#REF!,0))</f>
        <v>#REF!</v>
      </c>
    </row>
    <row r="13049" spans="1:6" ht="16.5" x14ac:dyDescent="0.3">
      <c r="A13049" s="9" t="s">
        <v>9276</v>
      </c>
      <c r="B13049" s="9" t="s">
        <v>2379</v>
      </c>
      <c r="C13049" s="10">
        <v>30728</v>
      </c>
      <c r="D13049" s="9">
        <v>1606657585</v>
      </c>
      <c r="E13049" s="9" t="e">
        <f>INDEX(#REF!:#REF!,MATCH($D13049,#REF!:#REF!,0),MATCH(#REF!,#REF!:#REF!,0))</f>
        <v>#REF!</v>
      </c>
      <c r="F13049" s="9" t="e">
        <f>INDEX(#REF!:#REF!,MATCH($D13049,#REF!:#REF!,0),MATCH(#REF!,#REF!:#REF!,0))</f>
        <v>#REF!</v>
      </c>
    </row>
    <row r="13050" spans="1:6" ht="16.5" x14ac:dyDescent="0.3">
      <c r="A13050" s="9" t="s">
        <v>9275</v>
      </c>
      <c r="B13050" s="9" t="s">
        <v>2655</v>
      </c>
      <c r="C13050" s="10">
        <v>36883</v>
      </c>
      <c r="D13050" s="9">
        <v>515647594</v>
      </c>
      <c r="E13050" s="9" t="e">
        <f>INDEX(#REF!:#REF!,MATCH($D13050,#REF!:#REF!,0),MATCH(#REF!,#REF!:#REF!,0))</f>
        <v>#REF!</v>
      </c>
      <c r="F13050" s="9" t="e">
        <f>INDEX(#REF!:#REF!,MATCH($D13050,#REF!:#REF!,0),MATCH(#REF!,#REF!:#REF!,0))</f>
        <v>#REF!</v>
      </c>
    </row>
    <row r="13051" spans="1:6" ht="16.5" x14ac:dyDescent="0.3">
      <c r="A13051" s="9" t="s">
        <v>9274</v>
      </c>
      <c r="B13051" s="9" t="s">
        <v>2521</v>
      </c>
      <c r="C13051" s="10">
        <v>13843</v>
      </c>
      <c r="D13051" s="9">
        <v>3746690722</v>
      </c>
      <c r="E13051" s="9" t="e">
        <f>INDEX(#REF!:#REF!,MATCH($D13051,#REF!:#REF!,0),MATCH(#REF!,#REF!:#REF!,0))</f>
        <v>#REF!</v>
      </c>
      <c r="F13051" s="9" t="e">
        <f>INDEX(#REF!:#REF!,MATCH($D13051,#REF!:#REF!,0),MATCH(#REF!,#REF!:#REF!,0))</f>
        <v>#REF!</v>
      </c>
    </row>
    <row r="13052" spans="1:6" ht="16.5" x14ac:dyDescent="0.3">
      <c r="A13052" s="9" t="s">
        <v>9273</v>
      </c>
      <c r="B13052" s="9" t="s">
        <v>2935</v>
      </c>
      <c r="C13052" s="10">
        <v>10426</v>
      </c>
      <c r="D13052" s="9">
        <v>3219601650</v>
      </c>
      <c r="E13052" s="9" t="e">
        <f>INDEX(#REF!:#REF!,MATCH($D13052,#REF!:#REF!,0),MATCH(#REF!,#REF!:#REF!,0))</f>
        <v>#REF!</v>
      </c>
      <c r="F13052" s="9" t="e">
        <f>INDEX(#REF!:#REF!,MATCH($D13052,#REF!:#REF!,0),MATCH(#REF!,#REF!:#REF!,0))</f>
        <v>#REF!</v>
      </c>
    </row>
    <row r="13053" spans="1:6" ht="16.5" x14ac:dyDescent="0.3">
      <c r="A13053" s="9" t="s">
        <v>9272</v>
      </c>
      <c r="B13053" s="9" t="s">
        <v>3123</v>
      </c>
      <c r="C13053" s="10">
        <v>21041</v>
      </c>
      <c r="D13053" s="9">
        <v>7533163729</v>
      </c>
      <c r="E13053" s="9" t="e">
        <f>INDEX(#REF!:#REF!,MATCH($D13053,#REF!:#REF!,0),MATCH(#REF!,#REF!:#REF!,0))</f>
        <v>#REF!</v>
      </c>
      <c r="F13053" s="9" t="e">
        <f>INDEX(#REF!:#REF!,MATCH($D13053,#REF!:#REF!,0),MATCH(#REF!,#REF!:#REF!,0))</f>
        <v>#REF!</v>
      </c>
    </row>
    <row r="13054" spans="1:6" ht="16.5" x14ac:dyDescent="0.3">
      <c r="A13054" s="9" t="s">
        <v>9271</v>
      </c>
      <c r="B13054" s="9" t="s">
        <v>2914</v>
      </c>
      <c r="C13054" s="10">
        <v>40393</v>
      </c>
      <c r="D13054" s="9">
        <v>959209328</v>
      </c>
      <c r="E13054" s="9" t="e">
        <f>INDEX(#REF!:#REF!,MATCH($D13054,#REF!:#REF!,0),MATCH(#REF!,#REF!:#REF!,0))</f>
        <v>#REF!</v>
      </c>
      <c r="F13054" s="9" t="e">
        <f>INDEX(#REF!:#REF!,MATCH($D13054,#REF!:#REF!,0),MATCH(#REF!,#REF!:#REF!,0))</f>
        <v>#REF!</v>
      </c>
    </row>
    <row r="13055" spans="1:6" ht="16.5" x14ac:dyDescent="0.3">
      <c r="A13055" s="9" t="s">
        <v>9270</v>
      </c>
      <c r="B13055" s="9" t="s">
        <v>2472</v>
      </c>
      <c r="C13055" s="10">
        <v>54825</v>
      </c>
      <c r="D13055" s="9">
        <v>2936088178</v>
      </c>
      <c r="E13055" s="9" t="e">
        <f>INDEX(#REF!:#REF!,MATCH($D13055,#REF!:#REF!,0),MATCH(#REF!,#REF!:#REF!,0))</f>
        <v>#REF!</v>
      </c>
      <c r="F13055" s="9" t="e">
        <f>INDEX(#REF!:#REF!,MATCH($D13055,#REF!:#REF!,0),MATCH(#REF!,#REF!:#REF!,0))</f>
        <v>#REF!</v>
      </c>
    </row>
    <row r="13056" spans="1:6" ht="16.5" x14ac:dyDescent="0.3">
      <c r="A13056" s="9" t="s">
        <v>9269</v>
      </c>
      <c r="B13056" s="9" t="s">
        <v>2366</v>
      </c>
      <c r="C13056" s="10">
        <v>29035</v>
      </c>
      <c r="D13056" s="9">
        <v>1149008652</v>
      </c>
      <c r="E13056" s="9" t="e">
        <f>INDEX(#REF!:#REF!,MATCH($D13056,#REF!:#REF!,0),MATCH(#REF!,#REF!:#REF!,0))</f>
        <v>#REF!</v>
      </c>
      <c r="F13056" s="9" t="e">
        <f>INDEX(#REF!:#REF!,MATCH($D13056,#REF!:#REF!,0),MATCH(#REF!,#REF!:#REF!,0))</f>
        <v>#REF!</v>
      </c>
    </row>
    <row r="13057" spans="1:6" ht="16.5" x14ac:dyDescent="0.3">
      <c r="A13057" s="9" t="s">
        <v>9268</v>
      </c>
      <c r="B13057" s="9" t="s">
        <v>2095</v>
      </c>
      <c r="C13057" s="10">
        <v>28310</v>
      </c>
      <c r="D13057" s="9">
        <v>3418374697</v>
      </c>
      <c r="E13057" s="9" t="e">
        <f>INDEX(#REF!:#REF!,MATCH($D13057,#REF!:#REF!,0),MATCH(#REF!,#REF!:#REF!,0))</f>
        <v>#REF!</v>
      </c>
      <c r="F13057" s="9" t="e">
        <f>INDEX(#REF!:#REF!,MATCH($D13057,#REF!:#REF!,0),MATCH(#REF!,#REF!:#REF!,0))</f>
        <v>#REF!</v>
      </c>
    </row>
    <row r="13058" spans="1:6" ht="16.5" x14ac:dyDescent="0.3">
      <c r="A13058" s="9" t="s">
        <v>9267</v>
      </c>
      <c r="B13058" s="9" t="s">
        <v>2334</v>
      </c>
      <c r="C13058" s="10">
        <v>30306</v>
      </c>
      <c r="D13058" s="9">
        <v>5117202538</v>
      </c>
      <c r="E13058" s="9" t="e">
        <f>INDEX(#REF!:#REF!,MATCH($D13058,#REF!:#REF!,0),MATCH(#REF!,#REF!:#REF!,0))</f>
        <v>#REF!</v>
      </c>
      <c r="F13058" s="9" t="e">
        <f>INDEX(#REF!:#REF!,MATCH($D13058,#REF!:#REF!,0),MATCH(#REF!,#REF!:#REF!,0))</f>
        <v>#REF!</v>
      </c>
    </row>
    <row r="13059" spans="1:6" ht="16.5" x14ac:dyDescent="0.3">
      <c r="A13059" s="9" t="s">
        <v>9266</v>
      </c>
      <c r="B13059" s="9" t="s">
        <v>2115</v>
      </c>
      <c r="C13059" s="10">
        <v>24273</v>
      </c>
      <c r="D13059" s="9">
        <v>1444572199</v>
      </c>
      <c r="E13059" s="9" t="e">
        <f>INDEX(#REF!:#REF!,MATCH($D13059,#REF!:#REF!,0),MATCH(#REF!,#REF!:#REF!,0))</f>
        <v>#REF!</v>
      </c>
      <c r="F13059" s="9" t="e">
        <f>INDEX(#REF!:#REF!,MATCH($D13059,#REF!:#REF!,0),MATCH(#REF!,#REF!:#REF!,0))</f>
        <v>#REF!</v>
      </c>
    </row>
    <row r="13060" spans="1:6" ht="16.5" x14ac:dyDescent="0.3">
      <c r="A13060" s="9" t="s">
        <v>9265</v>
      </c>
      <c r="B13060" s="9" t="s">
        <v>2704</v>
      </c>
      <c r="C13060" s="10">
        <v>49439</v>
      </c>
      <c r="D13060" s="9">
        <v>3507341514</v>
      </c>
      <c r="E13060" s="9" t="e">
        <f>INDEX(#REF!:#REF!,MATCH($D13060,#REF!:#REF!,0),MATCH(#REF!,#REF!:#REF!,0))</f>
        <v>#REF!</v>
      </c>
      <c r="F13060" s="9" t="e">
        <f>INDEX(#REF!:#REF!,MATCH($D13060,#REF!:#REF!,0),MATCH(#REF!,#REF!:#REF!,0))</f>
        <v>#REF!</v>
      </c>
    </row>
    <row r="13061" spans="1:6" ht="16.5" x14ac:dyDescent="0.3">
      <c r="A13061" s="9" t="s">
        <v>9264</v>
      </c>
      <c r="B13061" s="9" t="s">
        <v>2939</v>
      </c>
      <c r="C13061" s="10">
        <v>40102</v>
      </c>
      <c r="D13061" s="9">
        <v>6718456802</v>
      </c>
      <c r="E13061" s="9" t="e">
        <f>INDEX(#REF!:#REF!,MATCH($D13061,#REF!:#REF!,0),MATCH(#REF!,#REF!:#REF!,0))</f>
        <v>#REF!</v>
      </c>
      <c r="F13061" s="9" t="e">
        <f>INDEX(#REF!:#REF!,MATCH($D13061,#REF!:#REF!,0),MATCH(#REF!,#REF!:#REF!,0))</f>
        <v>#REF!</v>
      </c>
    </row>
    <row r="13062" spans="1:6" ht="16.5" x14ac:dyDescent="0.3">
      <c r="A13062" s="9" t="s">
        <v>9263</v>
      </c>
      <c r="B13062" s="9" t="s">
        <v>3856</v>
      </c>
      <c r="C13062" s="10">
        <v>57083</v>
      </c>
      <c r="D13062" s="9">
        <v>6084639828</v>
      </c>
      <c r="E13062" s="9" t="e">
        <f>INDEX(#REF!:#REF!,MATCH($D13062,#REF!:#REF!,0),MATCH(#REF!,#REF!:#REF!,0))</f>
        <v>#REF!</v>
      </c>
      <c r="F13062" s="9" t="e">
        <f>INDEX(#REF!:#REF!,MATCH($D13062,#REF!:#REF!,0),MATCH(#REF!,#REF!:#REF!,0))</f>
        <v>#REF!</v>
      </c>
    </row>
    <row r="13063" spans="1:6" ht="16.5" x14ac:dyDescent="0.3">
      <c r="A13063" s="9" t="s">
        <v>9262</v>
      </c>
      <c r="B13063" s="9" t="s">
        <v>2067</v>
      </c>
      <c r="C13063" s="10">
        <v>58352</v>
      </c>
      <c r="D13063" s="9">
        <v>4175195971</v>
      </c>
      <c r="E13063" s="9" t="e">
        <f>INDEX(#REF!:#REF!,MATCH($D13063,#REF!:#REF!,0),MATCH(#REF!,#REF!:#REF!,0))</f>
        <v>#REF!</v>
      </c>
      <c r="F13063" s="9" t="e">
        <f>INDEX(#REF!:#REF!,MATCH($D13063,#REF!:#REF!,0),MATCH(#REF!,#REF!:#REF!,0))</f>
        <v>#REF!</v>
      </c>
    </row>
    <row r="13064" spans="1:6" ht="16.5" x14ac:dyDescent="0.3">
      <c r="A13064" s="9" t="s">
        <v>9261</v>
      </c>
      <c r="B13064" s="9" t="s">
        <v>2918</v>
      </c>
      <c r="C13064" s="10">
        <v>55024</v>
      </c>
      <c r="D13064" s="9">
        <v>6852060985</v>
      </c>
      <c r="E13064" s="9" t="e">
        <f>INDEX(#REF!:#REF!,MATCH($D13064,#REF!:#REF!,0),MATCH(#REF!,#REF!:#REF!,0))</f>
        <v>#REF!</v>
      </c>
      <c r="F13064" s="9" t="e">
        <f>INDEX(#REF!:#REF!,MATCH($D13064,#REF!:#REF!,0),MATCH(#REF!,#REF!:#REF!,0))</f>
        <v>#REF!</v>
      </c>
    </row>
    <row r="13065" spans="1:6" ht="16.5" x14ac:dyDescent="0.3">
      <c r="A13065" s="9" t="s">
        <v>9260</v>
      </c>
      <c r="B13065" s="9" t="s">
        <v>2831</v>
      </c>
      <c r="C13065" s="10">
        <v>56481</v>
      </c>
      <c r="D13065" s="9">
        <v>7152427402</v>
      </c>
      <c r="E13065" s="9" t="e">
        <f>INDEX(#REF!:#REF!,MATCH($D13065,#REF!:#REF!,0),MATCH(#REF!,#REF!:#REF!,0))</f>
        <v>#REF!</v>
      </c>
      <c r="F13065" s="9" t="e">
        <f>INDEX(#REF!:#REF!,MATCH($D13065,#REF!:#REF!,0),MATCH(#REF!,#REF!:#REF!,0))</f>
        <v>#REF!</v>
      </c>
    </row>
    <row r="13066" spans="1:6" ht="16.5" x14ac:dyDescent="0.3">
      <c r="A13066" s="9" t="s">
        <v>9259</v>
      </c>
      <c r="B13066" s="9" t="s">
        <v>2063</v>
      </c>
      <c r="C13066" s="10">
        <v>16478</v>
      </c>
      <c r="D13066" s="9">
        <v>5075915108</v>
      </c>
      <c r="E13066" s="9" t="e">
        <f>INDEX(#REF!:#REF!,MATCH($D13066,#REF!:#REF!,0),MATCH(#REF!,#REF!:#REF!,0))</f>
        <v>#REF!</v>
      </c>
      <c r="F13066" s="9" t="e">
        <f>INDEX(#REF!:#REF!,MATCH($D13066,#REF!:#REF!,0),MATCH(#REF!,#REF!:#REF!,0))</f>
        <v>#REF!</v>
      </c>
    </row>
    <row r="13067" spans="1:6" ht="16.5" x14ac:dyDescent="0.3">
      <c r="A13067" s="9" t="s">
        <v>9258</v>
      </c>
      <c r="B13067" s="9" t="s">
        <v>2312</v>
      </c>
      <c r="C13067" s="10">
        <v>25854</v>
      </c>
      <c r="D13067" s="9">
        <v>132027631</v>
      </c>
      <c r="E13067" s="9" t="e">
        <f>INDEX(#REF!:#REF!,MATCH($D13067,#REF!:#REF!,0),MATCH(#REF!,#REF!:#REF!,0))</f>
        <v>#REF!</v>
      </c>
      <c r="F13067" s="9" t="e">
        <f>INDEX(#REF!:#REF!,MATCH($D13067,#REF!:#REF!,0),MATCH(#REF!,#REF!:#REF!,0))</f>
        <v>#REF!</v>
      </c>
    </row>
    <row r="13068" spans="1:6" ht="16.5" x14ac:dyDescent="0.3">
      <c r="A13068" s="9" t="s">
        <v>9257</v>
      </c>
      <c r="B13068" s="9" t="s">
        <v>3430</v>
      </c>
      <c r="C13068" s="10">
        <v>18389</v>
      </c>
      <c r="D13068" s="9">
        <v>3129526900</v>
      </c>
      <c r="E13068" s="9" t="e">
        <f>INDEX(#REF!:#REF!,MATCH($D13068,#REF!:#REF!,0),MATCH(#REF!,#REF!:#REF!,0))</f>
        <v>#REF!</v>
      </c>
      <c r="F13068" s="9" t="e">
        <f>INDEX(#REF!:#REF!,MATCH($D13068,#REF!:#REF!,0),MATCH(#REF!,#REF!:#REF!,0))</f>
        <v>#REF!</v>
      </c>
    </row>
    <row r="13069" spans="1:6" ht="16.5" x14ac:dyDescent="0.3">
      <c r="A13069" s="9" t="s">
        <v>9256</v>
      </c>
      <c r="B13069" s="9" t="s">
        <v>2048</v>
      </c>
      <c r="C13069" s="10">
        <v>10570</v>
      </c>
      <c r="D13069" s="9">
        <v>9815158015</v>
      </c>
      <c r="E13069" s="9" t="e">
        <f>INDEX(#REF!:#REF!,MATCH($D13069,#REF!:#REF!,0),MATCH(#REF!,#REF!:#REF!,0))</f>
        <v>#REF!</v>
      </c>
      <c r="F13069" s="9" t="e">
        <f>INDEX(#REF!:#REF!,MATCH($D13069,#REF!:#REF!,0),MATCH(#REF!,#REF!:#REF!,0))</f>
        <v>#REF!</v>
      </c>
    </row>
    <row r="13070" spans="1:6" ht="16.5" x14ac:dyDescent="0.3">
      <c r="A13070" s="9" t="s">
        <v>9255</v>
      </c>
      <c r="B13070" s="9" t="s">
        <v>2662</v>
      </c>
      <c r="C13070" s="10">
        <v>25979</v>
      </c>
      <c r="D13070" s="9">
        <v>2128813026</v>
      </c>
      <c r="E13070" s="9" t="e">
        <f>INDEX(#REF!:#REF!,MATCH($D13070,#REF!:#REF!,0),MATCH(#REF!,#REF!:#REF!,0))</f>
        <v>#REF!</v>
      </c>
      <c r="F13070" s="9" t="e">
        <f>INDEX(#REF!:#REF!,MATCH($D13070,#REF!:#REF!,0),MATCH(#REF!,#REF!:#REF!,0))</f>
        <v>#REF!</v>
      </c>
    </row>
    <row r="13071" spans="1:6" ht="16.5" x14ac:dyDescent="0.3">
      <c r="A13071" s="9" t="s">
        <v>9254</v>
      </c>
      <c r="B13071" s="9" t="s">
        <v>2418</v>
      </c>
      <c r="C13071" s="10">
        <v>42568</v>
      </c>
      <c r="D13071" s="9">
        <v>5293354957</v>
      </c>
      <c r="E13071" s="9" t="e">
        <f>INDEX(#REF!:#REF!,MATCH($D13071,#REF!:#REF!,0),MATCH(#REF!,#REF!:#REF!,0))</f>
        <v>#REF!</v>
      </c>
      <c r="F13071" s="9" t="e">
        <f>INDEX(#REF!:#REF!,MATCH($D13071,#REF!:#REF!,0),MATCH(#REF!,#REF!:#REF!,0))</f>
        <v>#REF!</v>
      </c>
    </row>
    <row r="13072" spans="1:6" ht="16.5" x14ac:dyDescent="0.3">
      <c r="A13072" s="9" t="s">
        <v>9253</v>
      </c>
      <c r="B13072" s="9" t="s">
        <v>1991</v>
      </c>
      <c r="C13072" s="10">
        <v>51670</v>
      </c>
      <c r="D13072" s="9">
        <v>6820956614</v>
      </c>
      <c r="E13072" s="9" t="e">
        <f>INDEX(#REF!:#REF!,MATCH($D13072,#REF!:#REF!,0),MATCH(#REF!,#REF!:#REF!,0))</f>
        <v>#REF!</v>
      </c>
      <c r="F13072" s="9" t="e">
        <f>INDEX(#REF!:#REF!,MATCH($D13072,#REF!:#REF!,0),MATCH(#REF!,#REF!:#REF!,0))</f>
        <v>#REF!</v>
      </c>
    </row>
    <row r="13073" spans="1:6" ht="16.5" x14ac:dyDescent="0.3">
      <c r="A13073" s="9" t="s">
        <v>9252</v>
      </c>
      <c r="B13073" s="9" t="s">
        <v>2054</v>
      </c>
      <c r="C13073" s="10">
        <v>13919</v>
      </c>
      <c r="D13073" s="9">
        <v>9381484503</v>
      </c>
      <c r="E13073" s="9" t="e">
        <f>INDEX(#REF!:#REF!,MATCH($D13073,#REF!:#REF!,0),MATCH(#REF!,#REF!:#REF!,0))</f>
        <v>#REF!</v>
      </c>
      <c r="F13073" s="9" t="e">
        <f>INDEX(#REF!:#REF!,MATCH($D13073,#REF!:#REF!,0),MATCH(#REF!,#REF!:#REF!,0))</f>
        <v>#REF!</v>
      </c>
    </row>
    <row r="13074" spans="1:6" ht="16.5" x14ac:dyDescent="0.3">
      <c r="A13074" s="9" t="s">
        <v>9251</v>
      </c>
      <c r="B13074" s="9" t="s">
        <v>2238</v>
      </c>
      <c r="C13074" s="10">
        <v>10655</v>
      </c>
      <c r="D13074" s="9">
        <v>3473885983</v>
      </c>
      <c r="E13074" s="9" t="e">
        <f>INDEX(#REF!:#REF!,MATCH($D13074,#REF!:#REF!,0),MATCH(#REF!,#REF!:#REF!,0))</f>
        <v>#REF!</v>
      </c>
      <c r="F13074" s="9" t="e">
        <f>INDEX(#REF!:#REF!,MATCH($D13074,#REF!:#REF!,0),MATCH(#REF!,#REF!:#REF!,0))</f>
        <v>#REF!</v>
      </c>
    </row>
    <row r="13075" spans="1:6" ht="16.5" x14ac:dyDescent="0.3">
      <c r="A13075" s="9" t="s">
        <v>9250</v>
      </c>
      <c r="B13075" s="9" t="s">
        <v>2061</v>
      </c>
      <c r="C13075" s="10">
        <v>59315</v>
      </c>
      <c r="D13075" s="9">
        <v>6173504774</v>
      </c>
      <c r="E13075" s="9" t="e">
        <f>INDEX(#REF!:#REF!,MATCH($D13075,#REF!:#REF!,0),MATCH(#REF!,#REF!:#REF!,0))</f>
        <v>#REF!</v>
      </c>
      <c r="F13075" s="9" t="e">
        <f>INDEX(#REF!:#REF!,MATCH($D13075,#REF!:#REF!,0),MATCH(#REF!,#REF!:#REF!,0))</f>
        <v>#REF!</v>
      </c>
    </row>
    <row r="13076" spans="1:6" ht="16.5" x14ac:dyDescent="0.3">
      <c r="A13076" s="9" t="s">
        <v>9249</v>
      </c>
      <c r="B13076" s="9" t="s">
        <v>2071</v>
      </c>
      <c r="C13076" s="10">
        <v>16345</v>
      </c>
      <c r="D13076" s="9">
        <v>1573192775</v>
      </c>
      <c r="E13076" s="9" t="e">
        <f>INDEX(#REF!:#REF!,MATCH($D13076,#REF!:#REF!,0),MATCH(#REF!,#REF!:#REF!,0))</f>
        <v>#REF!</v>
      </c>
      <c r="F13076" s="9" t="e">
        <f>INDEX(#REF!:#REF!,MATCH($D13076,#REF!:#REF!,0),MATCH(#REF!,#REF!:#REF!,0))</f>
        <v>#REF!</v>
      </c>
    </row>
    <row r="13077" spans="1:6" ht="16.5" x14ac:dyDescent="0.3">
      <c r="A13077" s="9" t="s">
        <v>9248</v>
      </c>
      <c r="B13077" s="9" t="s">
        <v>2373</v>
      </c>
      <c r="C13077" s="10">
        <v>34064</v>
      </c>
      <c r="D13077" s="9">
        <v>3428040538</v>
      </c>
      <c r="E13077" s="9" t="e">
        <f>INDEX(#REF!:#REF!,MATCH($D13077,#REF!:#REF!,0),MATCH(#REF!,#REF!:#REF!,0))</f>
        <v>#REF!</v>
      </c>
      <c r="F13077" s="9" t="e">
        <f>INDEX(#REF!:#REF!,MATCH($D13077,#REF!:#REF!,0),MATCH(#REF!,#REF!:#REF!,0))</f>
        <v>#REF!</v>
      </c>
    </row>
    <row r="13078" spans="1:6" ht="16.5" x14ac:dyDescent="0.3">
      <c r="A13078" s="9" t="s">
        <v>9247</v>
      </c>
      <c r="B13078" s="9" t="s">
        <v>1949</v>
      </c>
      <c r="C13078" s="10">
        <v>36737</v>
      </c>
      <c r="D13078" s="9">
        <v>303831626</v>
      </c>
      <c r="E13078" s="9" t="e">
        <f>INDEX(#REF!:#REF!,MATCH($D13078,#REF!:#REF!,0),MATCH(#REF!,#REF!:#REF!,0))</f>
        <v>#REF!</v>
      </c>
      <c r="F13078" s="9" t="e">
        <f>INDEX(#REF!:#REF!,MATCH($D13078,#REF!:#REF!,0),MATCH(#REF!,#REF!:#REF!,0))</f>
        <v>#REF!</v>
      </c>
    </row>
    <row r="13079" spans="1:6" ht="16.5" x14ac:dyDescent="0.3">
      <c r="A13079" s="9" t="s">
        <v>9246</v>
      </c>
      <c r="B13079" s="9" t="s">
        <v>2954</v>
      </c>
      <c r="C13079" s="10">
        <v>56857</v>
      </c>
      <c r="D13079" s="9">
        <v>9258570278</v>
      </c>
      <c r="E13079" s="9" t="e">
        <f>INDEX(#REF!:#REF!,MATCH($D13079,#REF!:#REF!,0),MATCH(#REF!,#REF!:#REF!,0))</f>
        <v>#REF!</v>
      </c>
      <c r="F13079" s="9" t="e">
        <f>INDEX(#REF!:#REF!,MATCH($D13079,#REF!:#REF!,0),MATCH(#REF!,#REF!:#REF!,0))</f>
        <v>#REF!</v>
      </c>
    </row>
    <row r="13080" spans="1:6" ht="16.5" x14ac:dyDescent="0.3">
      <c r="A13080" s="9" t="s">
        <v>9245</v>
      </c>
      <c r="B13080" s="9" t="s">
        <v>2418</v>
      </c>
      <c r="C13080" s="10">
        <v>19511</v>
      </c>
      <c r="D13080" s="9">
        <v>2944219065</v>
      </c>
      <c r="E13080" s="9" t="e">
        <f>INDEX(#REF!:#REF!,MATCH($D13080,#REF!:#REF!,0),MATCH(#REF!,#REF!:#REF!,0))</f>
        <v>#REF!</v>
      </c>
      <c r="F13080" s="9" t="e">
        <f>INDEX(#REF!:#REF!,MATCH($D13080,#REF!:#REF!,0),MATCH(#REF!,#REF!:#REF!,0))</f>
        <v>#REF!</v>
      </c>
    </row>
    <row r="13081" spans="1:6" ht="16.5" x14ac:dyDescent="0.3">
      <c r="A13081" s="9" t="s">
        <v>9244</v>
      </c>
      <c r="B13081" s="9" t="s">
        <v>2375</v>
      </c>
      <c r="C13081" s="10">
        <v>28859</v>
      </c>
      <c r="D13081" s="9">
        <v>9820632102</v>
      </c>
      <c r="E13081" s="9" t="e">
        <f>INDEX(#REF!:#REF!,MATCH($D13081,#REF!:#REF!,0),MATCH(#REF!,#REF!:#REF!,0))</f>
        <v>#REF!</v>
      </c>
      <c r="F13081" s="9" t="e">
        <f>INDEX(#REF!:#REF!,MATCH($D13081,#REF!:#REF!,0),MATCH(#REF!,#REF!:#REF!,0))</f>
        <v>#REF!</v>
      </c>
    </row>
    <row r="13082" spans="1:6" ht="16.5" x14ac:dyDescent="0.3">
      <c r="A13082" s="9" t="s">
        <v>9243</v>
      </c>
      <c r="B13082" s="9" t="s">
        <v>2368</v>
      </c>
      <c r="C13082" s="10">
        <v>30359</v>
      </c>
      <c r="D13082" s="9">
        <v>1313434965</v>
      </c>
      <c r="E13082" s="9" t="e">
        <f>INDEX(#REF!:#REF!,MATCH($D13082,#REF!:#REF!,0),MATCH(#REF!,#REF!:#REF!,0))</f>
        <v>#REF!</v>
      </c>
      <c r="F13082" s="9" t="e">
        <f>INDEX(#REF!:#REF!,MATCH($D13082,#REF!:#REF!,0),MATCH(#REF!,#REF!:#REF!,0))</f>
        <v>#REF!</v>
      </c>
    </row>
    <row r="13083" spans="1:6" ht="16.5" x14ac:dyDescent="0.3">
      <c r="A13083" s="9" t="s">
        <v>9242</v>
      </c>
      <c r="B13083" s="9" t="s">
        <v>2243</v>
      </c>
      <c r="C13083" s="10">
        <v>53558</v>
      </c>
      <c r="D13083" s="9">
        <v>6313424239</v>
      </c>
      <c r="E13083" s="9" t="e">
        <f>INDEX(#REF!:#REF!,MATCH($D13083,#REF!:#REF!,0),MATCH(#REF!,#REF!:#REF!,0))</f>
        <v>#REF!</v>
      </c>
      <c r="F13083" s="9" t="e">
        <f>INDEX(#REF!:#REF!,MATCH($D13083,#REF!:#REF!,0),MATCH(#REF!,#REF!:#REF!,0))</f>
        <v>#REF!</v>
      </c>
    </row>
    <row r="13084" spans="1:6" ht="16.5" x14ac:dyDescent="0.3">
      <c r="A13084" s="9" t="s">
        <v>9241</v>
      </c>
      <c r="B13084" s="9" t="s">
        <v>2025</v>
      </c>
      <c r="C13084" s="10">
        <v>11567</v>
      </c>
      <c r="D13084" s="9">
        <v>4323727860</v>
      </c>
      <c r="E13084" s="9" t="e">
        <f>INDEX(#REF!:#REF!,MATCH($D13084,#REF!:#REF!,0),MATCH(#REF!,#REF!:#REF!,0))</f>
        <v>#REF!</v>
      </c>
      <c r="F13084" s="9" t="e">
        <f>INDEX(#REF!:#REF!,MATCH($D13084,#REF!:#REF!,0),MATCH(#REF!,#REF!:#REF!,0))</f>
        <v>#REF!</v>
      </c>
    </row>
    <row r="13085" spans="1:6" ht="16.5" x14ac:dyDescent="0.3">
      <c r="A13085" s="9" t="s">
        <v>9240</v>
      </c>
      <c r="B13085" s="9" t="s">
        <v>2019</v>
      </c>
      <c r="C13085" s="10">
        <v>22069</v>
      </c>
      <c r="D13085" s="9">
        <v>3507341514</v>
      </c>
      <c r="E13085" s="9" t="e">
        <f>INDEX(#REF!:#REF!,MATCH($D13085,#REF!:#REF!,0),MATCH(#REF!,#REF!:#REF!,0))</f>
        <v>#REF!</v>
      </c>
      <c r="F13085" s="9" t="e">
        <f>INDEX(#REF!:#REF!,MATCH($D13085,#REF!:#REF!,0),MATCH(#REF!,#REF!:#REF!,0))</f>
        <v>#REF!</v>
      </c>
    </row>
    <row r="13086" spans="1:6" ht="16.5" x14ac:dyDescent="0.3">
      <c r="A13086" s="9" t="s">
        <v>9239</v>
      </c>
      <c r="B13086" s="9" t="s">
        <v>2537</v>
      </c>
      <c r="C13086" s="10">
        <v>18127</v>
      </c>
      <c r="D13086" s="9">
        <v>899126162</v>
      </c>
      <c r="E13086" s="9" t="e">
        <f>INDEX(#REF!:#REF!,MATCH($D13086,#REF!:#REF!,0),MATCH(#REF!,#REF!:#REF!,0))</f>
        <v>#REF!</v>
      </c>
      <c r="F13086" s="9" t="e">
        <f>INDEX(#REF!:#REF!,MATCH($D13086,#REF!:#REF!,0),MATCH(#REF!,#REF!:#REF!,0))</f>
        <v>#REF!</v>
      </c>
    </row>
    <row r="13087" spans="1:6" ht="16.5" x14ac:dyDescent="0.3">
      <c r="A13087" s="9" t="s">
        <v>9238</v>
      </c>
      <c r="B13087" s="9" t="s">
        <v>3506</v>
      </c>
      <c r="C13087" s="10">
        <v>11929</v>
      </c>
      <c r="D13087" s="9">
        <v>209942509</v>
      </c>
      <c r="E13087" s="9" t="e">
        <f>INDEX(#REF!:#REF!,MATCH($D13087,#REF!:#REF!,0),MATCH(#REF!,#REF!:#REF!,0))</f>
        <v>#REF!</v>
      </c>
      <c r="F13087" s="9" t="e">
        <f>INDEX(#REF!:#REF!,MATCH($D13087,#REF!:#REF!,0),MATCH(#REF!,#REF!:#REF!,0))</f>
        <v>#REF!</v>
      </c>
    </row>
    <row r="13088" spans="1:6" ht="16.5" x14ac:dyDescent="0.3">
      <c r="A13088" s="9" t="s">
        <v>9237</v>
      </c>
      <c r="B13088" s="9" t="s">
        <v>2815</v>
      </c>
      <c r="C13088" s="10">
        <v>36285</v>
      </c>
      <c r="D13088" s="9">
        <v>4937054791</v>
      </c>
      <c r="E13088" s="9" t="e">
        <f>INDEX(#REF!:#REF!,MATCH($D13088,#REF!:#REF!,0),MATCH(#REF!,#REF!:#REF!,0))</f>
        <v>#REF!</v>
      </c>
      <c r="F13088" s="9" t="e">
        <f>INDEX(#REF!:#REF!,MATCH($D13088,#REF!:#REF!,0),MATCH(#REF!,#REF!:#REF!,0))</f>
        <v>#REF!</v>
      </c>
    </row>
    <row r="13089" spans="1:6" ht="16.5" x14ac:dyDescent="0.3">
      <c r="A13089" s="9" t="s">
        <v>9236</v>
      </c>
      <c r="B13089" s="9" t="s">
        <v>3493</v>
      </c>
      <c r="C13089" s="10">
        <v>30226</v>
      </c>
      <c r="D13089" s="9">
        <v>4235594176</v>
      </c>
      <c r="E13089" s="9" t="e">
        <f>INDEX(#REF!:#REF!,MATCH($D13089,#REF!:#REF!,0),MATCH(#REF!,#REF!:#REF!,0))</f>
        <v>#REF!</v>
      </c>
      <c r="F13089" s="9" t="e">
        <f>INDEX(#REF!:#REF!,MATCH($D13089,#REF!:#REF!,0),MATCH(#REF!,#REF!:#REF!,0))</f>
        <v>#REF!</v>
      </c>
    </row>
    <row r="13090" spans="1:6" ht="16.5" x14ac:dyDescent="0.3">
      <c r="A13090" s="9" t="s">
        <v>9235</v>
      </c>
      <c r="B13090" s="9" t="s">
        <v>1975</v>
      </c>
      <c r="C13090" s="10">
        <v>27987</v>
      </c>
      <c r="D13090" s="9">
        <v>1351073265</v>
      </c>
      <c r="E13090" s="9" t="e">
        <f>INDEX(#REF!:#REF!,MATCH($D13090,#REF!:#REF!,0),MATCH(#REF!,#REF!:#REF!,0))</f>
        <v>#REF!</v>
      </c>
      <c r="F13090" s="9" t="e">
        <f>INDEX(#REF!:#REF!,MATCH($D13090,#REF!:#REF!,0),MATCH(#REF!,#REF!:#REF!,0))</f>
        <v>#REF!</v>
      </c>
    </row>
    <row r="13091" spans="1:6" ht="16.5" x14ac:dyDescent="0.3">
      <c r="A13091" s="9" t="s">
        <v>9234</v>
      </c>
      <c r="B13091" s="9" t="s">
        <v>2056</v>
      </c>
      <c r="C13091" s="10">
        <v>10216</v>
      </c>
      <c r="D13091" s="9">
        <v>1992195951</v>
      </c>
      <c r="E13091" s="9" t="e">
        <f>INDEX(#REF!:#REF!,MATCH($D13091,#REF!:#REF!,0),MATCH(#REF!,#REF!:#REF!,0))</f>
        <v>#REF!</v>
      </c>
      <c r="F13091" s="9" t="e">
        <f>INDEX(#REF!:#REF!,MATCH($D13091,#REF!:#REF!,0),MATCH(#REF!,#REF!:#REF!,0))</f>
        <v>#REF!</v>
      </c>
    </row>
    <row r="13092" spans="1:6" ht="16.5" x14ac:dyDescent="0.3">
      <c r="A13092" s="9" t="s">
        <v>9233</v>
      </c>
      <c r="B13092" s="9" t="s">
        <v>2052</v>
      </c>
      <c r="C13092" s="10">
        <v>25598</v>
      </c>
      <c r="D13092" s="9">
        <v>601779371</v>
      </c>
      <c r="E13092" s="9" t="e">
        <f>INDEX(#REF!:#REF!,MATCH($D13092,#REF!:#REF!,0),MATCH(#REF!,#REF!:#REF!,0))</f>
        <v>#REF!</v>
      </c>
      <c r="F13092" s="9" t="e">
        <f>INDEX(#REF!:#REF!,MATCH($D13092,#REF!:#REF!,0),MATCH(#REF!,#REF!:#REF!,0))</f>
        <v>#REF!</v>
      </c>
    </row>
    <row r="13093" spans="1:6" ht="16.5" x14ac:dyDescent="0.3">
      <c r="A13093" s="9" t="s">
        <v>9232</v>
      </c>
      <c r="B13093" s="9" t="s">
        <v>2707</v>
      </c>
      <c r="C13093" s="10">
        <v>45267</v>
      </c>
      <c r="D13093" s="9">
        <v>2575500974</v>
      </c>
      <c r="E13093" s="9" t="e">
        <f>INDEX(#REF!:#REF!,MATCH($D13093,#REF!:#REF!,0),MATCH(#REF!,#REF!:#REF!,0))</f>
        <v>#REF!</v>
      </c>
      <c r="F13093" s="9" t="e">
        <f>INDEX(#REF!:#REF!,MATCH($D13093,#REF!:#REF!,0),MATCH(#REF!,#REF!:#REF!,0))</f>
        <v>#REF!</v>
      </c>
    </row>
    <row r="13094" spans="1:6" ht="16.5" x14ac:dyDescent="0.3">
      <c r="A13094" s="9" t="s">
        <v>9231</v>
      </c>
      <c r="B13094" s="9" t="s">
        <v>3580</v>
      </c>
      <c r="C13094" s="10">
        <v>18377</v>
      </c>
      <c r="D13094" s="9">
        <v>3867281491</v>
      </c>
      <c r="E13094" s="9" t="e">
        <f>INDEX(#REF!:#REF!,MATCH($D13094,#REF!:#REF!,0),MATCH(#REF!,#REF!:#REF!,0))</f>
        <v>#REF!</v>
      </c>
      <c r="F13094" s="9" t="e">
        <f>INDEX(#REF!:#REF!,MATCH($D13094,#REF!:#REF!,0),MATCH(#REF!,#REF!:#REF!,0))</f>
        <v>#REF!</v>
      </c>
    </row>
    <row r="13095" spans="1:6" ht="16.5" x14ac:dyDescent="0.3">
      <c r="A13095" s="9" t="s">
        <v>9230</v>
      </c>
      <c r="B13095" s="9" t="s">
        <v>2548</v>
      </c>
      <c r="C13095" s="10">
        <v>28564</v>
      </c>
      <c r="D13095" s="9">
        <v>6915102108</v>
      </c>
      <c r="E13095" s="9" t="e">
        <f>INDEX(#REF!:#REF!,MATCH($D13095,#REF!:#REF!,0),MATCH(#REF!,#REF!:#REF!,0))</f>
        <v>#REF!</v>
      </c>
      <c r="F13095" s="9" t="e">
        <f>INDEX(#REF!:#REF!,MATCH($D13095,#REF!:#REF!,0),MATCH(#REF!,#REF!:#REF!,0))</f>
        <v>#REF!</v>
      </c>
    </row>
    <row r="13096" spans="1:6" ht="16.5" x14ac:dyDescent="0.3">
      <c r="A13096" s="9" t="s">
        <v>9229</v>
      </c>
      <c r="B13096" s="9" t="s">
        <v>2470</v>
      </c>
      <c r="C13096" s="10">
        <v>51065</v>
      </c>
      <c r="D13096" s="9">
        <v>7637608875</v>
      </c>
      <c r="E13096" s="9" t="e">
        <f>INDEX(#REF!:#REF!,MATCH($D13096,#REF!:#REF!,0),MATCH(#REF!,#REF!:#REF!,0))</f>
        <v>#REF!</v>
      </c>
      <c r="F13096" s="9" t="e">
        <f>INDEX(#REF!:#REF!,MATCH($D13096,#REF!:#REF!,0),MATCH(#REF!,#REF!:#REF!,0))</f>
        <v>#REF!</v>
      </c>
    </row>
    <row r="13097" spans="1:6" ht="16.5" x14ac:dyDescent="0.3">
      <c r="A13097" s="9" t="s">
        <v>9228</v>
      </c>
      <c r="B13097" s="9" t="s">
        <v>2503</v>
      </c>
      <c r="C13097" s="10">
        <v>27848</v>
      </c>
      <c r="D13097" s="9">
        <v>7273123196</v>
      </c>
      <c r="E13097" s="9" t="e">
        <f>INDEX(#REF!:#REF!,MATCH($D13097,#REF!:#REF!,0),MATCH(#REF!,#REF!:#REF!,0))</f>
        <v>#REF!</v>
      </c>
      <c r="F13097" s="9" t="e">
        <f>INDEX(#REF!:#REF!,MATCH($D13097,#REF!:#REF!,0),MATCH(#REF!,#REF!:#REF!,0))</f>
        <v>#REF!</v>
      </c>
    </row>
    <row r="13098" spans="1:6" ht="16.5" x14ac:dyDescent="0.3">
      <c r="A13098" s="9" t="s">
        <v>9227</v>
      </c>
      <c r="B13098" s="9" t="s">
        <v>2954</v>
      </c>
      <c r="C13098" s="10">
        <v>55903</v>
      </c>
      <c r="D13098" s="9">
        <v>303831626</v>
      </c>
      <c r="E13098" s="9" t="e">
        <f>INDEX(#REF!:#REF!,MATCH($D13098,#REF!:#REF!,0),MATCH(#REF!,#REF!:#REF!,0))</f>
        <v>#REF!</v>
      </c>
      <c r="F13098" s="9" t="e">
        <f>INDEX(#REF!:#REF!,MATCH($D13098,#REF!:#REF!,0),MATCH(#REF!,#REF!:#REF!,0))</f>
        <v>#REF!</v>
      </c>
    </row>
    <row r="13099" spans="1:6" ht="16.5" x14ac:dyDescent="0.3">
      <c r="A13099" s="9" t="s">
        <v>9226</v>
      </c>
      <c r="B13099" s="9" t="s">
        <v>2431</v>
      </c>
      <c r="C13099" s="10">
        <v>30256</v>
      </c>
      <c r="D13099" s="9">
        <v>7966879720</v>
      </c>
      <c r="E13099" s="9" t="e">
        <f>INDEX(#REF!:#REF!,MATCH($D13099,#REF!:#REF!,0),MATCH(#REF!,#REF!:#REF!,0))</f>
        <v>#REF!</v>
      </c>
      <c r="F13099" s="9" t="e">
        <f>INDEX(#REF!:#REF!,MATCH($D13099,#REF!:#REF!,0),MATCH(#REF!,#REF!:#REF!,0))</f>
        <v>#REF!</v>
      </c>
    </row>
    <row r="13100" spans="1:6" ht="16.5" x14ac:dyDescent="0.3">
      <c r="A13100" s="9" t="s">
        <v>9225</v>
      </c>
      <c r="B13100" s="9" t="s">
        <v>2103</v>
      </c>
      <c r="C13100" s="10">
        <v>36394</v>
      </c>
      <c r="D13100" s="9">
        <v>5347887761</v>
      </c>
      <c r="E13100" s="9" t="e">
        <f>INDEX(#REF!:#REF!,MATCH($D13100,#REF!:#REF!,0),MATCH(#REF!,#REF!:#REF!,0))</f>
        <v>#REF!</v>
      </c>
      <c r="F13100" s="9" t="e">
        <f>INDEX(#REF!:#REF!,MATCH($D13100,#REF!:#REF!,0),MATCH(#REF!,#REF!:#REF!,0))</f>
        <v>#REF!</v>
      </c>
    </row>
    <row r="13101" spans="1:6" ht="16.5" x14ac:dyDescent="0.3">
      <c r="A13101" s="9" t="s">
        <v>9224</v>
      </c>
      <c r="B13101" s="9" t="s">
        <v>2003</v>
      </c>
      <c r="C13101" s="10">
        <v>23697</v>
      </c>
      <c r="D13101" s="9">
        <v>8002426673</v>
      </c>
      <c r="E13101" s="9" t="e">
        <f>INDEX(#REF!:#REF!,MATCH($D13101,#REF!:#REF!,0),MATCH(#REF!,#REF!:#REF!,0))</f>
        <v>#REF!</v>
      </c>
      <c r="F13101" s="9" t="e">
        <f>INDEX(#REF!:#REF!,MATCH($D13101,#REF!:#REF!,0),MATCH(#REF!,#REF!:#REF!,0))</f>
        <v>#REF!</v>
      </c>
    </row>
    <row r="13102" spans="1:6" ht="16.5" x14ac:dyDescent="0.3">
      <c r="A13102" s="9" t="s">
        <v>9223</v>
      </c>
      <c r="B13102" s="9" t="s">
        <v>2505</v>
      </c>
      <c r="C13102" s="10">
        <v>21399</v>
      </c>
      <c r="D13102" s="9">
        <v>4453705328</v>
      </c>
      <c r="E13102" s="9" t="e">
        <f>INDEX(#REF!:#REF!,MATCH($D13102,#REF!:#REF!,0),MATCH(#REF!,#REF!:#REF!,0))</f>
        <v>#REF!</v>
      </c>
      <c r="F13102" s="9" t="e">
        <f>INDEX(#REF!:#REF!,MATCH($D13102,#REF!:#REF!,0),MATCH(#REF!,#REF!:#REF!,0))</f>
        <v>#REF!</v>
      </c>
    </row>
    <row r="13103" spans="1:6" ht="16.5" x14ac:dyDescent="0.3">
      <c r="A13103" s="9" t="s">
        <v>9222</v>
      </c>
      <c r="B13103" s="9" t="s">
        <v>2747</v>
      </c>
      <c r="C13103" s="10">
        <v>48304</v>
      </c>
      <c r="D13103" s="9">
        <v>3935718624</v>
      </c>
      <c r="E13103" s="9" t="e">
        <f>INDEX(#REF!:#REF!,MATCH($D13103,#REF!:#REF!,0),MATCH(#REF!,#REF!:#REF!,0))</f>
        <v>#REF!</v>
      </c>
      <c r="F13103" s="9" t="e">
        <f>INDEX(#REF!:#REF!,MATCH($D13103,#REF!:#REF!,0),MATCH(#REF!,#REF!:#REF!,0))</f>
        <v>#REF!</v>
      </c>
    </row>
    <row r="13104" spans="1:6" ht="16.5" x14ac:dyDescent="0.3">
      <c r="A13104" s="9" t="s">
        <v>9221</v>
      </c>
      <c r="B13104" s="9" t="s">
        <v>2371</v>
      </c>
      <c r="C13104" s="10">
        <v>19660</v>
      </c>
      <c r="D13104" s="9">
        <v>3086393343</v>
      </c>
      <c r="E13104" s="9" t="e">
        <f>INDEX(#REF!:#REF!,MATCH($D13104,#REF!:#REF!,0),MATCH(#REF!,#REF!:#REF!,0))</f>
        <v>#REF!</v>
      </c>
      <c r="F13104" s="9" t="e">
        <f>INDEX(#REF!:#REF!,MATCH($D13104,#REF!:#REF!,0),MATCH(#REF!,#REF!:#REF!,0))</f>
        <v>#REF!</v>
      </c>
    </row>
    <row r="13105" spans="1:6" ht="16.5" x14ac:dyDescent="0.3">
      <c r="A13105" s="9" t="s">
        <v>9220</v>
      </c>
      <c r="B13105" s="9" t="s">
        <v>2123</v>
      </c>
      <c r="C13105" s="10">
        <v>28218</v>
      </c>
      <c r="D13105" s="9">
        <v>3271497702</v>
      </c>
      <c r="E13105" s="9" t="e">
        <f>INDEX(#REF!:#REF!,MATCH($D13105,#REF!:#REF!,0),MATCH(#REF!,#REF!:#REF!,0))</f>
        <v>#REF!</v>
      </c>
      <c r="F13105" s="9" t="e">
        <f>INDEX(#REF!:#REF!,MATCH($D13105,#REF!:#REF!,0),MATCH(#REF!,#REF!:#REF!,0))</f>
        <v>#REF!</v>
      </c>
    </row>
    <row r="13106" spans="1:6" ht="16.5" x14ac:dyDescent="0.3">
      <c r="A13106" s="9" t="s">
        <v>9219</v>
      </c>
      <c r="B13106" s="9" t="s">
        <v>3079</v>
      </c>
      <c r="C13106" s="10">
        <v>26559</v>
      </c>
      <c r="D13106" s="9">
        <v>7240169995</v>
      </c>
      <c r="E13106" s="9" t="e">
        <f>INDEX(#REF!:#REF!,MATCH($D13106,#REF!:#REF!,0),MATCH(#REF!,#REF!:#REF!,0))</f>
        <v>#REF!</v>
      </c>
      <c r="F13106" s="9" t="e">
        <f>INDEX(#REF!:#REF!,MATCH($D13106,#REF!:#REF!,0),MATCH(#REF!,#REF!:#REF!,0))</f>
        <v>#REF!</v>
      </c>
    </row>
    <row r="13107" spans="1:6" ht="16.5" x14ac:dyDescent="0.3">
      <c r="A13107" s="9" t="s">
        <v>9218</v>
      </c>
      <c r="B13107" s="9" t="s">
        <v>3493</v>
      </c>
      <c r="C13107" s="10">
        <v>33488</v>
      </c>
      <c r="D13107" s="9">
        <v>8676088039</v>
      </c>
      <c r="E13107" s="9" t="e">
        <f>INDEX(#REF!:#REF!,MATCH($D13107,#REF!:#REF!,0),MATCH(#REF!,#REF!:#REF!,0))</f>
        <v>#REF!</v>
      </c>
      <c r="F13107" s="9" t="e">
        <f>INDEX(#REF!:#REF!,MATCH($D13107,#REF!:#REF!,0),MATCH(#REF!,#REF!:#REF!,0))</f>
        <v>#REF!</v>
      </c>
    </row>
    <row r="13108" spans="1:6" ht="16.5" x14ac:dyDescent="0.3">
      <c r="A13108" s="9" t="s">
        <v>9217</v>
      </c>
      <c r="B13108" s="9" t="s">
        <v>1975</v>
      </c>
      <c r="C13108" s="10">
        <v>56106</v>
      </c>
      <c r="D13108" s="9">
        <v>4795089876</v>
      </c>
      <c r="E13108" s="9" t="e">
        <f>INDEX(#REF!:#REF!,MATCH($D13108,#REF!:#REF!,0),MATCH(#REF!,#REF!:#REF!,0))</f>
        <v>#REF!</v>
      </c>
      <c r="F13108" s="9" t="e">
        <f>INDEX(#REF!:#REF!,MATCH($D13108,#REF!:#REF!,0),MATCH(#REF!,#REF!:#REF!,0))</f>
        <v>#REF!</v>
      </c>
    </row>
    <row r="13109" spans="1:6" ht="16.5" x14ac:dyDescent="0.3">
      <c r="A13109" s="9" t="s">
        <v>9216</v>
      </c>
      <c r="B13109" s="9" t="s">
        <v>2300</v>
      </c>
      <c r="C13109" s="10">
        <v>56503</v>
      </c>
      <c r="D13109" s="9">
        <v>2493113470</v>
      </c>
      <c r="E13109" s="9" t="e">
        <f>INDEX(#REF!:#REF!,MATCH($D13109,#REF!:#REF!,0),MATCH(#REF!,#REF!:#REF!,0))</f>
        <v>#REF!</v>
      </c>
      <c r="F13109" s="9" t="e">
        <f>INDEX(#REF!:#REF!,MATCH($D13109,#REF!:#REF!,0),MATCH(#REF!,#REF!:#REF!,0))</f>
        <v>#REF!</v>
      </c>
    </row>
    <row r="13110" spans="1:6" ht="16.5" x14ac:dyDescent="0.3">
      <c r="A13110" s="9" t="s">
        <v>9215</v>
      </c>
      <c r="B13110" s="9" t="s">
        <v>2256</v>
      </c>
      <c r="C13110" s="10">
        <v>28224</v>
      </c>
      <c r="D13110" s="9">
        <v>7242677408</v>
      </c>
      <c r="E13110" s="9" t="e">
        <f>INDEX(#REF!:#REF!,MATCH($D13110,#REF!:#REF!,0),MATCH(#REF!,#REF!:#REF!,0))</f>
        <v>#REF!</v>
      </c>
      <c r="F13110" s="9" t="e">
        <f>INDEX(#REF!:#REF!,MATCH($D13110,#REF!:#REF!,0),MATCH(#REF!,#REF!:#REF!,0))</f>
        <v>#REF!</v>
      </c>
    </row>
    <row r="13111" spans="1:6" ht="16.5" x14ac:dyDescent="0.3">
      <c r="A13111" s="9" t="s">
        <v>9214</v>
      </c>
      <c r="B13111" s="9" t="s">
        <v>2044</v>
      </c>
      <c r="C13111" s="10">
        <v>48946</v>
      </c>
      <c r="D13111" s="9">
        <v>1606657585</v>
      </c>
      <c r="E13111" s="9" t="e">
        <f>INDEX(#REF!:#REF!,MATCH($D13111,#REF!:#REF!,0),MATCH(#REF!,#REF!:#REF!,0))</f>
        <v>#REF!</v>
      </c>
      <c r="F13111" s="9" t="e">
        <f>INDEX(#REF!:#REF!,MATCH($D13111,#REF!:#REF!,0),MATCH(#REF!,#REF!:#REF!,0))</f>
        <v>#REF!</v>
      </c>
    </row>
    <row r="13112" spans="1:6" ht="16.5" x14ac:dyDescent="0.3">
      <c r="A13112" s="9" t="s">
        <v>9213</v>
      </c>
      <c r="B13112" s="9" t="s">
        <v>2185</v>
      </c>
      <c r="C13112" s="10">
        <v>46980</v>
      </c>
      <c r="D13112" s="9">
        <v>1754740677</v>
      </c>
      <c r="E13112" s="9" t="e">
        <f>INDEX(#REF!:#REF!,MATCH($D13112,#REF!:#REF!,0),MATCH(#REF!,#REF!:#REF!,0))</f>
        <v>#REF!</v>
      </c>
      <c r="F13112" s="9" t="e">
        <f>INDEX(#REF!:#REF!,MATCH($D13112,#REF!:#REF!,0),MATCH(#REF!,#REF!:#REF!,0))</f>
        <v>#REF!</v>
      </c>
    </row>
    <row r="13113" spans="1:6" ht="16.5" x14ac:dyDescent="0.3">
      <c r="A13113" s="9" t="s">
        <v>9212</v>
      </c>
      <c r="B13113" s="9" t="s">
        <v>2193</v>
      </c>
      <c r="C13113" s="10">
        <v>41195</v>
      </c>
      <c r="D13113" s="9">
        <v>3547596165</v>
      </c>
      <c r="E13113" s="9" t="e">
        <f>INDEX(#REF!:#REF!,MATCH($D13113,#REF!:#REF!,0),MATCH(#REF!,#REF!:#REF!,0))</f>
        <v>#REF!</v>
      </c>
      <c r="F13113" s="9" t="e">
        <f>INDEX(#REF!:#REF!,MATCH($D13113,#REF!:#REF!,0),MATCH(#REF!,#REF!:#REF!,0))</f>
        <v>#REF!</v>
      </c>
    </row>
    <row r="13114" spans="1:6" ht="16.5" x14ac:dyDescent="0.3">
      <c r="A13114" s="9" t="s">
        <v>9211</v>
      </c>
      <c r="B13114" s="9" t="s">
        <v>2015</v>
      </c>
      <c r="C13114" s="10">
        <v>10467</v>
      </c>
      <c r="D13114" s="9">
        <v>3156820482</v>
      </c>
      <c r="E13114" s="9" t="e">
        <f>INDEX(#REF!:#REF!,MATCH($D13114,#REF!:#REF!,0),MATCH(#REF!,#REF!:#REF!,0))</f>
        <v>#REF!</v>
      </c>
      <c r="F13114" s="9" t="e">
        <f>INDEX(#REF!:#REF!,MATCH($D13114,#REF!:#REF!,0),MATCH(#REF!,#REF!:#REF!,0))</f>
        <v>#REF!</v>
      </c>
    </row>
    <row r="13115" spans="1:6" ht="16.5" x14ac:dyDescent="0.3">
      <c r="A13115" s="9" t="s">
        <v>9210</v>
      </c>
      <c r="B13115" s="9" t="s">
        <v>2052</v>
      </c>
      <c r="C13115" s="10">
        <v>19115</v>
      </c>
      <c r="D13115" s="9">
        <v>5623896162</v>
      </c>
      <c r="E13115" s="9" t="e">
        <f>INDEX(#REF!:#REF!,MATCH($D13115,#REF!:#REF!,0),MATCH(#REF!,#REF!:#REF!,0))</f>
        <v>#REF!</v>
      </c>
      <c r="F13115" s="9" t="e">
        <f>INDEX(#REF!:#REF!,MATCH($D13115,#REF!:#REF!,0),MATCH(#REF!,#REF!:#REF!,0))</f>
        <v>#REF!</v>
      </c>
    </row>
    <row r="13116" spans="1:6" ht="16.5" x14ac:dyDescent="0.3">
      <c r="A13116" s="9" t="s">
        <v>9209</v>
      </c>
      <c r="B13116" s="9" t="s">
        <v>2302</v>
      </c>
      <c r="C13116" s="10">
        <v>14797</v>
      </c>
      <c r="D13116" s="9">
        <v>1962975932</v>
      </c>
      <c r="E13116" s="9" t="e">
        <f>INDEX(#REF!:#REF!,MATCH($D13116,#REF!:#REF!,0),MATCH(#REF!,#REF!:#REF!,0))</f>
        <v>#REF!</v>
      </c>
      <c r="F13116" s="9" t="e">
        <f>INDEX(#REF!:#REF!,MATCH($D13116,#REF!:#REF!,0),MATCH(#REF!,#REF!:#REF!,0))</f>
        <v>#REF!</v>
      </c>
    </row>
    <row r="13117" spans="1:6" ht="16.5" x14ac:dyDescent="0.3">
      <c r="A13117" s="9" t="s">
        <v>9208</v>
      </c>
      <c r="B13117" s="9" t="s">
        <v>1975</v>
      </c>
      <c r="C13117" s="10">
        <v>35944</v>
      </c>
      <c r="D13117" s="9">
        <v>8904404991</v>
      </c>
      <c r="E13117" s="9" t="e">
        <f>INDEX(#REF!:#REF!,MATCH($D13117,#REF!:#REF!,0),MATCH(#REF!,#REF!:#REF!,0))</f>
        <v>#REF!</v>
      </c>
      <c r="F13117" s="9" t="e">
        <f>INDEX(#REF!:#REF!,MATCH($D13117,#REF!:#REF!,0),MATCH(#REF!,#REF!:#REF!,0))</f>
        <v>#REF!</v>
      </c>
    </row>
    <row r="13118" spans="1:6" ht="16.5" x14ac:dyDescent="0.3">
      <c r="A13118" s="9" t="s">
        <v>9207</v>
      </c>
      <c r="B13118" s="9" t="s">
        <v>1993</v>
      </c>
      <c r="C13118" s="10">
        <v>55923</v>
      </c>
      <c r="D13118" s="9">
        <v>2136806068</v>
      </c>
      <c r="E13118" s="9" t="e">
        <f>INDEX(#REF!:#REF!,MATCH($D13118,#REF!:#REF!,0),MATCH(#REF!,#REF!:#REF!,0))</f>
        <v>#REF!</v>
      </c>
      <c r="F13118" s="9" t="e">
        <f>INDEX(#REF!:#REF!,MATCH($D13118,#REF!:#REF!,0),MATCH(#REF!,#REF!:#REF!,0))</f>
        <v>#REF!</v>
      </c>
    </row>
    <row r="13119" spans="1:6" ht="16.5" x14ac:dyDescent="0.3">
      <c r="A13119" s="9" t="s">
        <v>9206</v>
      </c>
      <c r="B13119" s="9" t="s">
        <v>3357</v>
      </c>
      <c r="C13119" s="10">
        <v>45594</v>
      </c>
      <c r="D13119" s="9">
        <v>5814713100</v>
      </c>
      <c r="E13119" s="9" t="e">
        <f>INDEX(#REF!:#REF!,MATCH($D13119,#REF!:#REF!,0),MATCH(#REF!,#REF!:#REF!,0))</f>
        <v>#REF!</v>
      </c>
      <c r="F13119" s="9" t="e">
        <f>INDEX(#REF!:#REF!,MATCH($D13119,#REF!:#REF!,0),MATCH(#REF!,#REF!:#REF!,0))</f>
        <v>#REF!</v>
      </c>
    </row>
    <row r="13120" spans="1:6" ht="16.5" x14ac:dyDescent="0.3">
      <c r="A13120" s="9" t="s">
        <v>9205</v>
      </c>
      <c r="B13120" s="9" t="s">
        <v>2027</v>
      </c>
      <c r="C13120" s="10">
        <v>36774</v>
      </c>
      <c r="D13120" s="9">
        <v>8335120919</v>
      </c>
      <c r="E13120" s="9" t="e">
        <f>INDEX(#REF!:#REF!,MATCH($D13120,#REF!:#REF!,0),MATCH(#REF!,#REF!:#REF!,0))</f>
        <v>#REF!</v>
      </c>
      <c r="F13120" s="9" t="e">
        <f>INDEX(#REF!:#REF!,MATCH($D13120,#REF!:#REF!,0),MATCH(#REF!,#REF!:#REF!,0))</f>
        <v>#REF!</v>
      </c>
    </row>
    <row r="13121" spans="1:6" ht="16.5" x14ac:dyDescent="0.3">
      <c r="A13121" s="9" t="s">
        <v>9204</v>
      </c>
      <c r="B13121" s="9" t="s">
        <v>1951</v>
      </c>
      <c r="C13121" s="10">
        <v>40759</v>
      </c>
      <c r="D13121" s="9">
        <v>9403474378</v>
      </c>
      <c r="E13121" s="9" t="e">
        <f>INDEX(#REF!:#REF!,MATCH($D13121,#REF!:#REF!,0),MATCH(#REF!,#REF!:#REF!,0))</f>
        <v>#REF!</v>
      </c>
      <c r="F13121" s="9" t="e">
        <f>INDEX(#REF!:#REF!,MATCH($D13121,#REF!:#REF!,0),MATCH(#REF!,#REF!:#REF!,0))</f>
        <v>#REF!</v>
      </c>
    </row>
    <row r="13122" spans="1:6" ht="16.5" x14ac:dyDescent="0.3">
      <c r="A13122" s="9" t="s">
        <v>9203</v>
      </c>
      <c r="B13122" s="9" t="s">
        <v>2065</v>
      </c>
      <c r="C13122" s="10">
        <v>33784</v>
      </c>
      <c r="D13122" s="9">
        <v>4716524892</v>
      </c>
      <c r="E13122" s="9" t="e">
        <f>INDEX(#REF!:#REF!,MATCH($D13122,#REF!:#REF!,0),MATCH(#REF!,#REF!:#REF!,0))</f>
        <v>#REF!</v>
      </c>
      <c r="F13122" s="9" t="e">
        <f>INDEX(#REF!:#REF!,MATCH($D13122,#REF!:#REF!,0),MATCH(#REF!,#REF!:#REF!,0))</f>
        <v>#REF!</v>
      </c>
    </row>
    <row r="13123" spans="1:6" ht="16.5" x14ac:dyDescent="0.3">
      <c r="A13123" s="9" t="s">
        <v>9202</v>
      </c>
      <c r="B13123" s="9" t="s">
        <v>1979</v>
      </c>
      <c r="C13123" s="10">
        <v>13152</v>
      </c>
      <c r="D13123" s="9">
        <v>4610039311</v>
      </c>
      <c r="E13123" s="9" t="e">
        <f>INDEX(#REF!:#REF!,MATCH($D13123,#REF!:#REF!,0),MATCH(#REF!,#REF!:#REF!,0))</f>
        <v>#REF!</v>
      </c>
      <c r="F13123" s="9" t="e">
        <f>INDEX(#REF!:#REF!,MATCH($D13123,#REF!:#REF!,0),MATCH(#REF!,#REF!:#REF!,0))</f>
        <v>#REF!</v>
      </c>
    </row>
    <row r="13124" spans="1:6" ht="16.5" x14ac:dyDescent="0.3">
      <c r="A13124" s="9" t="s">
        <v>9201</v>
      </c>
      <c r="B13124" s="9" t="s">
        <v>2144</v>
      </c>
      <c r="C13124" s="10">
        <v>32183</v>
      </c>
      <c r="D13124" s="9">
        <v>1053331541</v>
      </c>
      <c r="E13124" s="9" t="e">
        <f>INDEX(#REF!:#REF!,MATCH($D13124,#REF!:#REF!,0),MATCH(#REF!,#REF!:#REF!,0))</f>
        <v>#REF!</v>
      </c>
      <c r="F13124" s="9" t="e">
        <f>INDEX(#REF!:#REF!,MATCH($D13124,#REF!:#REF!,0),MATCH(#REF!,#REF!:#REF!,0))</f>
        <v>#REF!</v>
      </c>
    </row>
    <row r="13125" spans="1:6" ht="16.5" x14ac:dyDescent="0.3">
      <c r="A13125" s="9" t="s">
        <v>9200</v>
      </c>
      <c r="B13125" s="9" t="s">
        <v>2974</v>
      </c>
      <c r="C13125" s="10">
        <v>13990</v>
      </c>
      <c r="D13125" s="9">
        <v>8788824691</v>
      </c>
      <c r="E13125" s="9" t="e">
        <f>INDEX(#REF!:#REF!,MATCH($D13125,#REF!:#REF!,0),MATCH(#REF!,#REF!:#REF!,0))</f>
        <v>#REF!</v>
      </c>
      <c r="F13125" s="9" t="e">
        <f>INDEX(#REF!:#REF!,MATCH($D13125,#REF!:#REF!,0),MATCH(#REF!,#REF!:#REF!,0))</f>
        <v>#REF!</v>
      </c>
    </row>
    <row r="13126" spans="1:6" ht="16.5" x14ac:dyDescent="0.3">
      <c r="A13126" s="9" t="s">
        <v>9199</v>
      </c>
      <c r="B13126" s="9" t="s">
        <v>2201</v>
      </c>
      <c r="C13126" s="10">
        <v>37150</v>
      </c>
      <c r="D13126" s="9">
        <v>2944219065</v>
      </c>
      <c r="E13126" s="9" t="e">
        <f>INDEX(#REF!:#REF!,MATCH($D13126,#REF!:#REF!,0),MATCH(#REF!,#REF!:#REF!,0))</f>
        <v>#REF!</v>
      </c>
      <c r="F13126" s="9" t="e">
        <f>INDEX(#REF!:#REF!,MATCH($D13126,#REF!:#REF!,0),MATCH(#REF!,#REF!:#REF!,0))</f>
        <v>#REF!</v>
      </c>
    </row>
    <row r="13127" spans="1:6" ht="16.5" x14ac:dyDescent="0.3">
      <c r="A13127" s="9" t="s">
        <v>9198</v>
      </c>
      <c r="B13127" s="9" t="s">
        <v>2138</v>
      </c>
      <c r="C13127" s="10">
        <v>28231</v>
      </c>
      <c r="D13127" s="9">
        <v>2292892200</v>
      </c>
      <c r="E13127" s="9" t="e">
        <f>INDEX(#REF!:#REF!,MATCH($D13127,#REF!:#REF!,0),MATCH(#REF!,#REF!:#REF!,0))</f>
        <v>#REF!</v>
      </c>
      <c r="F13127" s="9" t="e">
        <f>INDEX(#REF!:#REF!,MATCH($D13127,#REF!:#REF!,0),MATCH(#REF!,#REF!:#REF!,0))</f>
        <v>#REF!</v>
      </c>
    </row>
    <row r="13128" spans="1:6" ht="16.5" x14ac:dyDescent="0.3">
      <c r="A13128" s="9" t="s">
        <v>9197</v>
      </c>
      <c r="B13128" s="9" t="s">
        <v>2077</v>
      </c>
      <c r="C13128" s="10">
        <v>51970</v>
      </c>
      <c r="D13128" s="9">
        <v>6988089128</v>
      </c>
      <c r="E13128" s="9" t="e">
        <f>INDEX(#REF!:#REF!,MATCH($D13128,#REF!:#REF!,0),MATCH(#REF!,#REF!:#REF!,0))</f>
        <v>#REF!</v>
      </c>
      <c r="F13128" s="9" t="e">
        <f>INDEX(#REF!:#REF!,MATCH($D13128,#REF!:#REF!,0),MATCH(#REF!,#REF!:#REF!,0))</f>
        <v>#REF!</v>
      </c>
    </row>
    <row r="13129" spans="1:6" ht="16.5" x14ac:dyDescent="0.3">
      <c r="A13129" s="9" t="s">
        <v>9196</v>
      </c>
      <c r="B13129" s="9" t="s">
        <v>2336</v>
      </c>
      <c r="C13129" s="10">
        <v>13119</v>
      </c>
      <c r="D13129" s="9">
        <v>2185059785</v>
      </c>
      <c r="E13129" s="9" t="e">
        <f>INDEX(#REF!:#REF!,MATCH($D13129,#REF!:#REF!,0),MATCH(#REF!,#REF!:#REF!,0))</f>
        <v>#REF!</v>
      </c>
      <c r="F13129" s="9" t="e">
        <f>INDEX(#REF!:#REF!,MATCH($D13129,#REF!:#REF!,0),MATCH(#REF!,#REF!:#REF!,0))</f>
        <v>#REF!</v>
      </c>
    </row>
    <row r="13130" spans="1:6" ht="16.5" x14ac:dyDescent="0.3">
      <c r="A13130" s="9" t="s">
        <v>9195</v>
      </c>
      <c r="B13130" s="9" t="s">
        <v>2375</v>
      </c>
      <c r="C13130" s="10">
        <v>14852</v>
      </c>
      <c r="D13130" s="9">
        <v>2859931651</v>
      </c>
      <c r="E13130" s="9" t="e">
        <f>INDEX(#REF!:#REF!,MATCH($D13130,#REF!:#REF!,0),MATCH(#REF!,#REF!:#REF!,0))</f>
        <v>#REF!</v>
      </c>
      <c r="F13130" s="9" t="e">
        <f>INDEX(#REF!:#REF!,MATCH($D13130,#REF!:#REF!,0),MATCH(#REF!,#REF!:#REF!,0))</f>
        <v>#REF!</v>
      </c>
    </row>
    <row r="13131" spans="1:6" ht="16.5" x14ac:dyDescent="0.3">
      <c r="A13131" s="9" t="s">
        <v>9194</v>
      </c>
      <c r="B13131" s="9" t="s">
        <v>2386</v>
      </c>
      <c r="C13131" s="10">
        <v>47243</v>
      </c>
      <c r="D13131" s="9">
        <v>8676088039</v>
      </c>
      <c r="E13131" s="9" t="e">
        <f>INDEX(#REF!:#REF!,MATCH($D13131,#REF!:#REF!,0),MATCH(#REF!,#REF!:#REF!,0))</f>
        <v>#REF!</v>
      </c>
      <c r="F13131" s="9" t="e">
        <f>INDEX(#REF!:#REF!,MATCH($D13131,#REF!:#REF!,0),MATCH(#REF!,#REF!:#REF!,0))</f>
        <v>#REF!</v>
      </c>
    </row>
    <row r="13132" spans="1:6" ht="16.5" x14ac:dyDescent="0.3">
      <c r="A13132" s="9" t="s">
        <v>9193</v>
      </c>
      <c r="B13132" s="9" t="s">
        <v>2409</v>
      </c>
      <c r="C13132" s="10">
        <v>55132</v>
      </c>
      <c r="D13132" s="9">
        <v>7794042674</v>
      </c>
      <c r="E13132" s="9" t="e">
        <f>INDEX(#REF!:#REF!,MATCH($D13132,#REF!:#REF!,0),MATCH(#REF!,#REF!:#REF!,0))</f>
        <v>#REF!</v>
      </c>
      <c r="F13132" s="9" t="e">
        <f>INDEX(#REF!:#REF!,MATCH($D13132,#REF!:#REF!,0),MATCH(#REF!,#REF!:#REF!,0))</f>
        <v>#REF!</v>
      </c>
    </row>
    <row r="13133" spans="1:6" ht="16.5" x14ac:dyDescent="0.3">
      <c r="A13133" s="9" t="s">
        <v>9192</v>
      </c>
      <c r="B13133" s="9" t="s">
        <v>2954</v>
      </c>
      <c r="C13133" s="10">
        <v>53747</v>
      </c>
      <c r="D13133" s="9">
        <v>5861892008</v>
      </c>
      <c r="E13133" s="9" t="e">
        <f>INDEX(#REF!:#REF!,MATCH($D13133,#REF!:#REF!,0),MATCH(#REF!,#REF!:#REF!,0))</f>
        <v>#REF!</v>
      </c>
      <c r="F13133" s="9" t="e">
        <f>INDEX(#REF!:#REF!,MATCH($D13133,#REF!:#REF!,0),MATCH(#REF!,#REF!:#REF!,0))</f>
        <v>#REF!</v>
      </c>
    </row>
    <row r="13134" spans="1:6" ht="16.5" x14ac:dyDescent="0.3">
      <c r="A13134" s="9" t="s">
        <v>9191</v>
      </c>
      <c r="B13134" s="9" t="s">
        <v>3902</v>
      </c>
      <c r="C13134" s="10">
        <v>21572</v>
      </c>
      <c r="D13134" s="9">
        <v>3458178171</v>
      </c>
      <c r="E13134" s="9" t="e">
        <f>INDEX(#REF!:#REF!,MATCH($D13134,#REF!:#REF!,0),MATCH(#REF!,#REF!:#REF!,0))</f>
        <v>#REF!</v>
      </c>
      <c r="F13134" s="9" t="e">
        <f>INDEX(#REF!:#REF!,MATCH($D13134,#REF!:#REF!,0),MATCH(#REF!,#REF!:#REF!,0))</f>
        <v>#REF!</v>
      </c>
    </row>
    <row r="13135" spans="1:6" ht="16.5" x14ac:dyDescent="0.3">
      <c r="A13135" s="9" t="s">
        <v>9190</v>
      </c>
      <c r="B13135" s="9" t="s">
        <v>2125</v>
      </c>
      <c r="C13135" s="10">
        <v>45648</v>
      </c>
      <c r="D13135" s="9">
        <v>1888605537</v>
      </c>
      <c r="E13135" s="9" t="e">
        <f>INDEX(#REF!:#REF!,MATCH($D13135,#REF!:#REF!,0),MATCH(#REF!,#REF!:#REF!,0))</f>
        <v>#REF!</v>
      </c>
      <c r="F13135" s="9" t="e">
        <f>INDEX(#REF!:#REF!,MATCH($D13135,#REF!:#REF!,0),MATCH(#REF!,#REF!:#REF!,0))</f>
        <v>#REF!</v>
      </c>
    </row>
    <row r="13136" spans="1:6" ht="16.5" x14ac:dyDescent="0.3">
      <c r="A13136" s="9" t="s">
        <v>9189</v>
      </c>
      <c r="B13136" s="9" t="s">
        <v>2667</v>
      </c>
      <c r="C13136" s="10">
        <v>12136</v>
      </c>
      <c r="D13136" s="9">
        <v>5372344725</v>
      </c>
      <c r="E13136" s="9" t="e">
        <f>INDEX(#REF!:#REF!,MATCH($D13136,#REF!:#REF!,0),MATCH(#REF!,#REF!:#REF!,0))</f>
        <v>#REF!</v>
      </c>
      <c r="F13136" s="9" t="e">
        <f>INDEX(#REF!:#REF!,MATCH($D13136,#REF!:#REF!,0),MATCH(#REF!,#REF!:#REF!,0))</f>
        <v>#REF!</v>
      </c>
    </row>
    <row r="13137" spans="1:6" ht="16.5" x14ac:dyDescent="0.3">
      <c r="A13137" s="9" t="s">
        <v>9188</v>
      </c>
      <c r="B13137" s="9" t="s">
        <v>2085</v>
      </c>
      <c r="C13137" s="10">
        <v>38490</v>
      </c>
      <c r="D13137" s="9">
        <v>8069192305</v>
      </c>
      <c r="E13137" s="9" t="e">
        <f>INDEX(#REF!:#REF!,MATCH($D13137,#REF!:#REF!,0),MATCH(#REF!,#REF!:#REF!,0))</f>
        <v>#REF!</v>
      </c>
      <c r="F13137" s="9" t="e">
        <f>INDEX(#REF!:#REF!,MATCH($D13137,#REF!:#REF!,0),MATCH(#REF!,#REF!:#REF!,0))</f>
        <v>#REF!</v>
      </c>
    </row>
    <row r="13138" spans="1:6" ht="16.5" x14ac:dyDescent="0.3">
      <c r="A13138" s="9" t="s">
        <v>9187</v>
      </c>
      <c r="B13138" s="9" t="s">
        <v>3372</v>
      </c>
      <c r="C13138" s="10">
        <v>58298</v>
      </c>
      <c r="D13138" s="9">
        <v>5603002824</v>
      </c>
      <c r="E13138" s="9" t="e">
        <f>INDEX(#REF!:#REF!,MATCH($D13138,#REF!:#REF!,0),MATCH(#REF!,#REF!:#REF!,0))</f>
        <v>#REF!</v>
      </c>
      <c r="F13138" s="9" t="e">
        <f>INDEX(#REF!:#REF!,MATCH($D13138,#REF!:#REF!,0),MATCH(#REF!,#REF!:#REF!,0))</f>
        <v>#REF!</v>
      </c>
    </row>
    <row r="13139" spans="1:6" ht="16.5" x14ac:dyDescent="0.3">
      <c r="A13139" s="9" t="s">
        <v>9186</v>
      </c>
      <c r="B13139" s="9" t="s">
        <v>2985</v>
      </c>
      <c r="C13139" s="10">
        <v>49476</v>
      </c>
      <c r="D13139" s="9">
        <v>357531329</v>
      </c>
      <c r="E13139" s="9" t="e">
        <f>INDEX(#REF!:#REF!,MATCH($D13139,#REF!:#REF!,0),MATCH(#REF!,#REF!:#REF!,0))</f>
        <v>#REF!</v>
      </c>
      <c r="F13139" s="9" t="e">
        <f>INDEX(#REF!:#REF!,MATCH($D13139,#REF!:#REF!,0),MATCH(#REF!,#REF!:#REF!,0))</f>
        <v>#REF!</v>
      </c>
    </row>
    <row r="13140" spans="1:6" ht="16.5" x14ac:dyDescent="0.3">
      <c r="A13140" s="9" t="s">
        <v>9185</v>
      </c>
      <c r="B13140" s="9" t="s">
        <v>2134</v>
      </c>
      <c r="C13140" s="10">
        <v>39364</v>
      </c>
      <c r="D13140" s="9">
        <v>3213290963</v>
      </c>
      <c r="E13140" s="9" t="e">
        <f>INDEX(#REF!:#REF!,MATCH($D13140,#REF!:#REF!,0),MATCH(#REF!,#REF!:#REF!,0))</f>
        <v>#REF!</v>
      </c>
      <c r="F13140" s="9" t="e">
        <f>INDEX(#REF!:#REF!,MATCH($D13140,#REF!:#REF!,0),MATCH(#REF!,#REF!:#REF!,0))</f>
        <v>#REF!</v>
      </c>
    </row>
    <row r="13141" spans="1:6" ht="16.5" x14ac:dyDescent="0.3">
      <c r="A13141" s="9" t="s">
        <v>9184</v>
      </c>
      <c r="B13141" s="9" t="s">
        <v>2845</v>
      </c>
      <c r="C13141" s="10">
        <v>54723</v>
      </c>
      <c r="D13141" s="9">
        <v>8002426673</v>
      </c>
      <c r="E13141" s="9" t="e">
        <f>INDEX(#REF!:#REF!,MATCH($D13141,#REF!:#REF!,0),MATCH(#REF!,#REF!:#REF!,0))</f>
        <v>#REF!</v>
      </c>
      <c r="F13141" s="9" t="e">
        <f>INDEX(#REF!:#REF!,MATCH($D13141,#REF!:#REF!,0),MATCH(#REF!,#REF!:#REF!,0))</f>
        <v>#REF!</v>
      </c>
    </row>
    <row r="13142" spans="1:6" ht="16.5" x14ac:dyDescent="0.3">
      <c r="A13142" s="9" t="s">
        <v>9183</v>
      </c>
      <c r="B13142" s="9" t="s">
        <v>2044</v>
      </c>
      <c r="C13142" s="10">
        <v>55231</v>
      </c>
      <c r="D13142" s="9">
        <v>7866715386</v>
      </c>
      <c r="E13142" s="9" t="e">
        <f>INDEX(#REF!:#REF!,MATCH($D13142,#REF!:#REF!,0),MATCH(#REF!,#REF!:#REF!,0))</f>
        <v>#REF!</v>
      </c>
      <c r="F13142" s="9" t="e">
        <f>INDEX(#REF!:#REF!,MATCH($D13142,#REF!:#REF!,0),MATCH(#REF!,#REF!:#REF!,0))</f>
        <v>#REF!</v>
      </c>
    </row>
    <row r="13143" spans="1:6" ht="16.5" x14ac:dyDescent="0.3">
      <c r="A13143" s="9" t="s">
        <v>9182</v>
      </c>
      <c r="B13143" s="9" t="s">
        <v>2087</v>
      </c>
      <c r="C13143" s="10">
        <v>37397</v>
      </c>
      <c r="D13143" s="9">
        <v>8187246642</v>
      </c>
      <c r="E13143" s="9" t="e">
        <f>INDEX(#REF!:#REF!,MATCH($D13143,#REF!:#REF!,0),MATCH(#REF!,#REF!:#REF!,0))</f>
        <v>#REF!</v>
      </c>
      <c r="F13143" s="9" t="e">
        <f>INDEX(#REF!:#REF!,MATCH($D13143,#REF!:#REF!,0),MATCH(#REF!,#REF!:#REF!,0))</f>
        <v>#REF!</v>
      </c>
    </row>
    <row r="13144" spans="1:6" ht="16.5" x14ac:dyDescent="0.3">
      <c r="A13144" s="9" t="s">
        <v>9181</v>
      </c>
      <c r="B13144" s="9" t="s">
        <v>2918</v>
      </c>
      <c r="C13144" s="10">
        <v>20143</v>
      </c>
      <c r="D13144" s="9">
        <v>7402856011</v>
      </c>
      <c r="E13144" s="9" t="e">
        <f>INDEX(#REF!:#REF!,MATCH($D13144,#REF!:#REF!,0),MATCH(#REF!,#REF!:#REF!,0))</f>
        <v>#REF!</v>
      </c>
      <c r="F13144" s="9" t="e">
        <f>INDEX(#REF!:#REF!,MATCH($D13144,#REF!:#REF!,0),MATCH(#REF!,#REF!:#REF!,0))</f>
        <v>#REF!</v>
      </c>
    </row>
    <row r="13145" spans="1:6" ht="16.5" x14ac:dyDescent="0.3">
      <c r="A13145" s="9" t="s">
        <v>9180</v>
      </c>
      <c r="B13145" s="9" t="s">
        <v>2034</v>
      </c>
      <c r="C13145" s="10">
        <v>42625</v>
      </c>
      <c r="D13145" s="9">
        <v>4323727860</v>
      </c>
      <c r="E13145" s="9" t="e">
        <f>INDEX(#REF!:#REF!,MATCH($D13145,#REF!:#REF!,0),MATCH(#REF!,#REF!:#REF!,0))</f>
        <v>#REF!</v>
      </c>
      <c r="F13145" s="9" t="e">
        <f>INDEX(#REF!:#REF!,MATCH($D13145,#REF!:#REF!,0),MATCH(#REF!,#REF!:#REF!,0))</f>
        <v>#REF!</v>
      </c>
    </row>
    <row r="13146" spans="1:6" ht="16.5" x14ac:dyDescent="0.3">
      <c r="A13146" s="9" t="s">
        <v>9179</v>
      </c>
      <c r="B13146" s="9" t="s">
        <v>1955</v>
      </c>
      <c r="C13146" s="10">
        <v>30810</v>
      </c>
      <c r="D13146" s="9">
        <v>2924550912</v>
      </c>
      <c r="E13146" s="9" t="e">
        <f>INDEX(#REF!:#REF!,MATCH($D13146,#REF!:#REF!,0),MATCH(#REF!,#REF!:#REF!,0))</f>
        <v>#REF!</v>
      </c>
      <c r="F13146" s="9" t="e">
        <f>INDEX(#REF!:#REF!,MATCH($D13146,#REF!:#REF!,0),MATCH(#REF!,#REF!:#REF!,0))</f>
        <v>#REF!</v>
      </c>
    </row>
    <row r="13147" spans="1:6" ht="16.5" x14ac:dyDescent="0.3">
      <c r="A13147" s="9" t="s">
        <v>9178</v>
      </c>
      <c r="B13147" s="9" t="s">
        <v>3077</v>
      </c>
      <c r="C13147" s="10">
        <v>55621</v>
      </c>
      <c r="D13147" s="9">
        <v>2592292012</v>
      </c>
      <c r="E13147" s="9" t="e">
        <f>INDEX(#REF!:#REF!,MATCH($D13147,#REF!:#REF!,0),MATCH(#REF!,#REF!:#REF!,0))</f>
        <v>#REF!</v>
      </c>
      <c r="F13147" s="9" t="e">
        <f>INDEX(#REF!:#REF!,MATCH($D13147,#REF!:#REF!,0),MATCH(#REF!,#REF!:#REF!,0))</f>
        <v>#REF!</v>
      </c>
    </row>
    <row r="13148" spans="1:6" ht="16.5" x14ac:dyDescent="0.3">
      <c r="A13148" s="9" t="s">
        <v>9177</v>
      </c>
      <c r="B13148" s="9" t="s">
        <v>2027</v>
      </c>
      <c r="C13148" s="10">
        <v>47028</v>
      </c>
      <c r="D13148" s="9">
        <v>7338728615</v>
      </c>
      <c r="E13148" s="9" t="e">
        <f>INDEX(#REF!:#REF!,MATCH($D13148,#REF!:#REF!,0),MATCH(#REF!,#REF!:#REF!,0))</f>
        <v>#REF!</v>
      </c>
      <c r="F13148" s="9" t="e">
        <f>INDEX(#REF!:#REF!,MATCH($D13148,#REF!:#REF!,0),MATCH(#REF!,#REF!:#REF!,0))</f>
        <v>#REF!</v>
      </c>
    </row>
    <row r="13149" spans="1:6" ht="16.5" x14ac:dyDescent="0.3">
      <c r="A13149" s="9" t="s">
        <v>9176</v>
      </c>
      <c r="B13149" s="9" t="s">
        <v>2036</v>
      </c>
      <c r="C13149" s="10">
        <v>36406</v>
      </c>
      <c r="D13149" s="9">
        <v>3877279783</v>
      </c>
      <c r="E13149" s="9" t="e">
        <f>INDEX(#REF!:#REF!,MATCH($D13149,#REF!:#REF!,0),MATCH(#REF!,#REF!:#REF!,0))</f>
        <v>#REF!</v>
      </c>
      <c r="F13149" s="9" t="e">
        <f>INDEX(#REF!:#REF!,MATCH($D13149,#REF!:#REF!,0),MATCH(#REF!,#REF!:#REF!,0))</f>
        <v>#REF!</v>
      </c>
    </row>
    <row r="13150" spans="1:6" ht="16.5" x14ac:dyDescent="0.3">
      <c r="A13150" s="9" t="s">
        <v>9175</v>
      </c>
      <c r="B13150" s="9" t="s">
        <v>2422</v>
      </c>
      <c r="C13150" s="10">
        <v>49173</v>
      </c>
      <c r="D13150" s="9">
        <v>2149326663</v>
      </c>
      <c r="E13150" s="9" t="e">
        <f>INDEX(#REF!:#REF!,MATCH($D13150,#REF!:#REF!,0),MATCH(#REF!,#REF!:#REF!,0))</f>
        <v>#REF!</v>
      </c>
      <c r="F13150" s="9" t="e">
        <f>INDEX(#REF!:#REF!,MATCH($D13150,#REF!:#REF!,0),MATCH(#REF!,#REF!:#REF!,0))</f>
        <v>#REF!</v>
      </c>
    </row>
    <row r="13151" spans="1:6" ht="16.5" x14ac:dyDescent="0.3">
      <c r="A13151" s="9" t="s">
        <v>9174</v>
      </c>
      <c r="B13151" s="9" t="s">
        <v>2254</v>
      </c>
      <c r="C13151" s="10">
        <v>36909</v>
      </c>
      <c r="D13151" s="9">
        <v>7866715386</v>
      </c>
      <c r="E13151" s="9" t="e">
        <f>INDEX(#REF!:#REF!,MATCH($D13151,#REF!:#REF!,0),MATCH(#REF!,#REF!:#REF!,0))</f>
        <v>#REF!</v>
      </c>
      <c r="F13151" s="9" t="e">
        <f>INDEX(#REF!:#REF!,MATCH($D13151,#REF!:#REF!,0),MATCH(#REF!,#REF!:#REF!,0))</f>
        <v>#REF!</v>
      </c>
    </row>
    <row r="13152" spans="1:6" ht="16.5" x14ac:dyDescent="0.3">
      <c r="A13152" s="9" t="s">
        <v>9173</v>
      </c>
      <c r="B13152" s="9" t="s">
        <v>1963</v>
      </c>
      <c r="C13152" s="10">
        <v>33550</v>
      </c>
      <c r="D13152" s="9">
        <v>5075915108</v>
      </c>
      <c r="E13152" s="9" t="e">
        <f>INDEX(#REF!:#REF!,MATCH($D13152,#REF!:#REF!,0),MATCH(#REF!,#REF!:#REF!,0))</f>
        <v>#REF!</v>
      </c>
      <c r="F13152" s="9" t="e">
        <f>INDEX(#REF!:#REF!,MATCH($D13152,#REF!:#REF!,0),MATCH(#REF!,#REF!:#REF!,0))</f>
        <v>#REF!</v>
      </c>
    </row>
    <row r="13153" spans="1:6" ht="16.5" x14ac:dyDescent="0.3">
      <c r="A13153" s="9" t="s">
        <v>9172</v>
      </c>
      <c r="B13153" s="9" t="s">
        <v>2090</v>
      </c>
      <c r="C13153" s="10">
        <v>13211</v>
      </c>
      <c r="D13153" s="9">
        <v>2183763965</v>
      </c>
      <c r="E13153" s="9" t="e">
        <f>INDEX(#REF!:#REF!,MATCH($D13153,#REF!:#REF!,0),MATCH(#REF!,#REF!:#REF!,0))</f>
        <v>#REF!</v>
      </c>
      <c r="F13153" s="9" t="e">
        <f>INDEX(#REF!:#REF!,MATCH($D13153,#REF!:#REF!,0),MATCH(#REF!,#REF!:#REF!,0))</f>
        <v>#REF!</v>
      </c>
    </row>
    <row r="13154" spans="1:6" ht="16.5" x14ac:dyDescent="0.3">
      <c r="A13154" s="9" t="s">
        <v>9171</v>
      </c>
      <c r="B13154" s="9" t="s">
        <v>2174</v>
      </c>
      <c r="C13154" s="10">
        <v>56237</v>
      </c>
      <c r="D13154" s="9">
        <v>8718856853</v>
      </c>
      <c r="E13154" s="9" t="e">
        <f>INDEX(#REF!:#REF!,MATCH($D13154,#REF!:#REF!,0),MATCH(#REF!,#REF!:#REF!,0))</f>
        <v>#REF!</v>
      </c>
      <c r="F13154" s="9" t="e">
        <f>INDEX(#REF!:#REF!,MATCH($D13154,#REF!:#REF!,0),MATCH(#REF!,#REF!:#REF!,0))</f>
        <v>#REF!</v>
      </c>
    </row>
    <row r="13155" spans="1:6" ht="16.5" x14ac:dyDescent="0.3">
      <c r="A13155" s="9" t="s">
        <v>9170</v>
      </c>
      <c r="B13155" s="9" t="s">
        <v>2334</v>
      </c>
      <c r="C13155" s="10">
        <v>31816</v>
      </c>
      <c r="D13155" s="9">
        <v>1152386727</v>
      </c>
      <c r="E13155" s="9" t="e">
        <f>INDEX(#REF!:#REF!,MATCH($D13155,#REF!:#REF!,0),MATCH(#REF!,#REF!:#REF!,0))</f>
        <v>#REF!</v>
      </c>
      <c r="F13155" s="9" t="e">
        <f>INDEX(#REF!:#REF!,MATCH($D13155,#REF!:#REF!,0),MATCH(#REF!,#REF!:#REF!,0))</f>
        <v>#REF!</v>
      </c>
    </row>
    <row r="13156" spans="1:6" ht="16.5" x14ac:dyDescent="0.3">
      <c r="A13156" s="9" t="s">
        <v>9169</v>
      </c>
      <c r="B13156" s="9" t="s">
        <v>2061</v>
      </c>
      <c r="C13156" s="10">
        <v>56187</v>
      </c>
      <c r="D13156" s="9">
        <v>7892446737</v>
      </c>
      <c r="E13156" s="9" t="e">
        <f>INDEX(#REF!:#REF!,MATCH($D13156,#REF!:#REF!,0),MATCH(#REF!,#REF!:#REF!,0))</f>
        <v>#REF!</v>
      </c>
      <c r="F13156" s="9" t="e">
        <f>INDEX(#REF!:#REF!,MATCH($D13156,#REF!:#REF!,0),MATCH(#REF!,#REF!:#REF!,0))</f>
        <v>#REF!</v>
      </c>
    </row>
    <row r="13157" spans="1:6" ht="16.5" x14ac:dyDescent="0.3">
      <c r="A13157" s="9" t="s">
        <v>9168</v>
      </c>
      <c r="B13157" s="9" t="s">
        <v>3388</v>
      </c>
      <c r="C13157" s="10">
        <v>55015</v>
      </c>
      <c r="D13157" s="9">
        <v>8249460030</v>
      </c>
      <c r="E13157" s="9" t="e">
        <f>INDEX(#REF!:#REF!,MATCH($D13157,#REF!:#REF!,0),MATCH(#REF!,#REF!:#REF!,0))</f>
        <v>#REF!</v>
      </c>
      <c r="F13157" s="9" t="e">
        <f>INDEX(#REF!:#REF!,MATCH($D13157,#REF!:#REF!,0),MATCH(#REF!,#REF!:#REF!,0))</f>
        <v>#REF!</v>
      </c>
    </row>
    <row r="13158" spans="1:6" ht="16.5" x14ac:dyDescent="0.3">
      <c r="A13158" s="9" t="s">
        <v>9167</v>
      </c>
      <c r="B13158" s="9" t="s">
        <v>3071</v>
      </c>
      <c r="C13158" s="10">
        <v>40963</v>
      </c>
      <c r="D13158" s="9">
        <v>4194897803</v>
      </c>
      <c r="E13158" s="9" t="e">
        <f>INDEX(#REF!:#REF!,MATCH($D13158,#REF!:#REF!,0),MATCH(#REF!,#REF!:#REF!,0))</f>
        <v>#REF!</v>
      </c>
      <c r="F13158" s="9" t="e">
        <f>INDEX(#REF!:#REF!,MATCH($D13158,#REF!:#REF!,0),MATCH(#REF!,#REF!:#REF!,0))</f>
        <v>#REF!</v>
      </c>
    </row>
    <row r="13159" spans="1:6" ht="16.5" x14ac:dyDescent="0.3">
      <c r="A13159" s="9" t="s">
        <v>9166</v>
      </c>
      <c r="B13159" s="9" t="s">
        <v>2704</v>
      </c>
      <c r="C13159" s="10">
        <v>15619</v>
      </c>
      <c r="D13159" s="9">
        <v>9795921177</v>
      </c>
      <c r="E13159" s="9" t="e">
        <f>INDEX(#REF!:#REF!,MATCH($D13159,#REF!:#REF!,0),MATCH(#REF!,#REF!:#REF!,0))</f>
        <v>#REF!</v>
      </c>
      <c r="F13159" s="9" t="e">
        <f>INDEX(#REF!:#REF!,MATCH($D13159,#REF!:#REF!,0),MATCH(#REF!,#REF!:#REF!,0))</f>
        <v>#REF!</v>
      </c>
    </row>
    <row r="13160" spans="1:6" ht="16.5" x14ac:dyDescent="0.3">
      <c r="A13160" s="9" t="s">
        <v>9165</v>
      </c>
      <c r="B13160" s="9" t="s">
        <v>2952</v>
      </c>
      <c r="C13160" s="10">
        <v>53874</v>
      </c>
      <c r="D13160" s="9">
        <v>4492546545</v>
      </c>
      <c r="E13160" s="9" t="e">
        <f>INDEX(#REF!:#REF!,MATCH($D13160,#REF!:#REF!,0),MATCH(#REF!,#REF!:#REF!,0))</f>
        <v>#REF!</v>
      </c>
      <c r="F13160" s="9" t="e">
        <f>INDEX(#REF!:#REF!,MATCH($D13160,#REF!:#REF!,0),MATCH(#REF!,#REF!:#REF!,0))</f>
        <v>#REF!</v>
      </c>
    </row>
    <row r="13161" spans="1:6" ht="16.5" x14ac:dyDescent="0.3">
      <c r="A13161" s="9" t="s">
        <v>9164</v>
      </c>
      <c r="B13161" s="9" t="s">
        <v>2721</v>
      </c>
      <c r="C13161" s="10">
        <v>16107</v>
      </c>
      <c r="D13161" s="9">
        <v>4323171323</v>
      </c>
      <c r="E13161" s="9" t="e">
        <f>INDEX(#REF!:#REF!,MATCH($D13161,#REF!:#REF!,0),MATCH(#REF!,#REF!:#REF!,0))</f>
        <v>#REF!</v>
      </c>
      <c r="F13161" s="9" t="e">
        <f>INDEX(#REF!:#REF!,MATCH($D13161,#REF!:#REF!,0),MATCH(#REF!,#REF!:#REF!,0))</f>
        <v>#REF!</v>
      </c>
    </row>
    <row r="13162" spans="1:6" ht="16.5" x14ac:dyDescent="0.3">
      <c r="A13162" s="9" t="s">
        <v>9163</v>
      </c>
      <c r="B13162" s="9" t="s">
        <v>2032</v>
      </c>
      <c r="C13162" s="10">
        <v>15893</v>
      </c>
      <c r="D13162" s="9">
        <v>7837437543</v>
      </c>
      <c r="E13162" s="9" t="e">
        <f>INDEX(#REF!:#REF!,MATCH($D13162,#REF!:#REF!,0),MATCH(#REF!,#REF!:#REF!,0))</f>
        <v>#REF!</v>
      </c>
      <c r="F13162" s="9" t="e">
        <f>INDEX(#REF!:#REF!,MATCH($D13162,#REF!:#REF!,0),MATCH(#REF!,#REF!:#REF!,0))</f>
        <v>#REF!</v>
      </c>
    </row>
    <row r="13163" spans="1:6" ht="16.5" x14ac:dyDescent="0.3">
      <c r="A13163" s="9" t="s">
        <v>9162</v>
      </c>
      <c r="B13163" s="9" t="s">
        <v>2744</v>
      </c>
      <c r="C13163" s="10">
        <v>41109</v>
      </c>
      <c r="D13163" s="9">
        <v>4937054791</v>
      </c>
      <c r="E13163" s="9" t="e">
        <f>INDEX(#REF!:#REF!,MATCH($D13163,#REF!:#REF!,0),MATCH(#REF!,#REF!:#REF!,0))</f>
        <v>#REF!</v>
      </c>
      <c r="F13163" s="9" t="e">
        <f>INDEX(#REF!:#REF!,MATCH($D13163,#REF!:#REF!,0),MATCH(#REF!,#REF!:#REF!,0))</f>
        <v>#REF!</v>
      </c>
    </row>
    <row r="13164" spans="1:6" ht="16.5" x14ac:dyDescent="0.3">
      <c r="A13164" s="9" t="s">
        <v>9161</v>
      </c>
      <c r="B13164" s="9" t="s">
        <v>2368</v>
      </c>
      <c r="C13164" s="10">
        <v>27260</v>
      </c>
      <c r="D13164" s="9">
        <v>6313424239</v>
      </c>
      <c r="E13164" s="9" t="e">
        <f>INDEX(#REF!:#REF!,MATCH($D13164,#REF!:#REF!,0),MATCH(#REF!,#REF!:#REF!,0))</f>
        <v>#REF!</v>
      </c>
      <c r="F13164" s="9" t="e">
        <f>INDEX(#REF!:#REF!,MATCH($D13164,#REF!:#REF!,0),MATCH(#REF!,#REF!:#REF!,0))</f>
        <v>#REF!</v>
      </c>
    </row>
    <row r="13165" spans="1:6" ht="16.5" x14ac:dyDescent="0.3">
      <c r="A13165" s="9" t="s">
        <v>9160</v>
      </c>
      <c r="B13165" s="9" t="s">
        <v>2431</v>
      </c>
      <c r="C13165" s="10">
        <v>16873</v>
      </c>
      <c r="D13165" s="9">
        <v>7906441400</v>
      </c>
      <c r="E13165" s="9" t="e">
        <f>INDEX(#REF!:#REF!,MATCH($D13165,#REF!:#REF!,0),MATCH(#REF!,#REF!:#REF!,0))</f>
        <v>#REF!</v>
      </c>
      <c r="F13165" s="9" t="e">
        <f>INDEX(#REF!:#REF!,MATCH($D13165,#REF!:#REF!,0),MATCH(#REF!,#REF!:#REF!,0))</f>
        <v>#REF!</v>
      </c>
    </row>
    <row r="13166" spans="1:6" ht="16.5" x14ac:dyDescent="0.3">
      <c r="A13166" s="9" t="s">
        <v>9159</v>
      </c>
      <c r="B13166" s="9" t="s">
        <v>1973</v>
      </c>
      <c r="C13166" s="10">
        <v>17735</v>
      </c>
      <c r="D13166" s="9">
        <v>8620758454</v>
      </c>
      <c r="E13166" s="9" t="e">
        <f>INDEX(#REF!:#REF!,MATCH($D13166,#REF!:#REF!,0),MATCH(#REF!,#REF!:#REF!,0))</f>
        <v>#REF!</v>
      </c>
      <c r="F13166" s="9" t="e">
        <f>INDEX(#REF!:#REF!,MATCH($D13166,#REF!:#REF!,0),MATCH(#REF!,#REF!:#REF!,0))</f>
        <v>#REF!</v>
      </c>
    </row>
    <row r="13167" spans="1:6" ht="16.5" x14ac:dyDescent="0.3">
      <c r="A13167" s="9" t="s">
        <v>9158</v>
      </c>
      <c r="B13167" s="9" t="s">
        <v>3177</v>
      </c>
      <c r="C13167" s="10">
        <v>33064</v>
      </c>
      <c r="D13167" s="9">
        <v>9013891098</v>
      </c>
      <c r="E13167" s="9" t="e">
        <f>INDEX(#REF!:#REF!,MATCH($D13167,#REF!:#REF!,0),MATCH(#REF!,#REF!:#REF!,0))</f>
        <v>#REF!</v>
      </c>
      <c r="F13167" s="9" t="e">
        <f>INDEX(#REF!:#REF!,MATCH($D13167,#REF!:#REF!,0),MATCH(#REF!,#REF!:#REF!,0))</f>
        <v>#REF!</v>
      </c>
    </row>
    <row r="13168" spans="1:6" ht="16.5" x14ac:dyDescent="0.3">
      <c r="A13168" s="9" t="s">
        <v>9157</v>
      </c>
      <c r="B13168" s="9" t="s">
        <v>2647</v>
      </c>
      <c r="C13168" s="10">
        <v>47607</v>
      </c>
      <c r="D13168" s="9">
        <v>4235594176</v>
      </c>
      <c r="E13168" s="9" t="e">
        <f>INDEX(#REF!:#REF!,MATCH($D13168,#REF!:#REF!,0),MATCH(#REF!,#REF!:#REF!,0))</f>
        <v>#REF!</v>
      </c>
      <c r="F13168" s="9" t="e">
        <f>INDEX(#REF!:#REF!,MATCH($D13168,#REF!:#REF!,0),MATCH(#REF!,#REF!:#REF!,0))</f>
        <v>#REF!</v>
      </c>
    </row>
    <row r="13169" spans="1:6" ht="16.5" x14ac:dyDescent="0.3">
      <c r="A13169" s="9" t="s">
        <v>9156</v>
      </c>
      <c r="B13169" s="9" t="s">
        <v>2440</v>
      </c>
      <c r="C13169" s="10">
        <v>26072</v>
      </c>
      <c r="D13169" s="9">
        <v>8998375370</v>
      </c>
      <c r="E13169" s="9" t="e">
        <f>INDEX(#REF!:#REF!,MATCH($D13169,#REF!:#REF!,0),MATCH(#REF!,#REF!:#REF!,0))</f>
        <v>#REF!</v>
      </c>
      <c r="F13169" s="9" t="e">
        <f>INDEX(#REF!:#REF!,MATCH($D13169,#REF!:#REF!,0),MATCH(#REF!,#REF!:#REF!,0))</f>
        <v>#REF!</v>
      </c>
    </row>
    <row r="13170" spans="1:6" ht="16.5" x14ac:dyDescent="0.3">
      <c r="A13170" s="9" t="s">
        <v>9155</v>
      </c>
      <c r="B13170" s="9" t="s">
        <v>2472</v>
      </c>
      <c r="C13170" s="10">
        <v>20623</v>
      </c>
      <c r="D13170" s="9">
        <v>3935718624</v>
      </c>
      <c r="E13170" s="9" t="e">
        <f>INDEX(#REF!:#REF!,MATCH($D13170,#REF!:#REF!,0),MATCH(#REF!,#REF!:#REF!,0))</f>
        <v>#REF!</v>
      </c>
      <c r="F13170" s="9" t="e">
        <f>INDEX(#REF!:#REF!,MATCH($D13170,#REF!:#REF!,0),MATCH(#REF!,#REF!:#REF!,0))</f>
        <v>#REF!</v>
      </c>
    </row>
    <row r="13171" spans="1:6" ht="16.5" x14ac:dyDescent="0.3">
      <c r="A13171" s="9" t="s">
        <v>9154</v>
      </c>
      <c r="B13171" s="9" t="s">
        <v>3309</v>
      </c>
      <c r="C13171" s="10">
        <v>23317</v>
      </c>
      <c r="D13171" s="9">
        <v>6255831884</v>
      </c>
      <c r="E13171" s="9" t="e">
        <f>INDEX(#REF!:#REF!,MATCH($D13171,#REF!:#REF!,0),MATCH(#REF!,#REF!:#REF!,0))</f>
        <v>#REF!</v>
      </c>
      <c r="F13171" s="9" t="e">
        <f>INDEX(#REF!:#REF!,MATCH($D13171,#REF!:#REF!,0),MATCH(#REF!,#REF!:#REF!,0))</f>
        <v>#REF!</v>
      </c>
    </row>
    <row r="13172" spans="1:6" ht="16.5" x14ac:dyDescent="0.3">
      <c r="A13172" s="9" t="s">
        <v>9153</v>
      </c>
      <c r="B13172" s="9" t="s">
        <v>2021</v>
      </c>
      <c r="C13172" s="10">
        <v>38711</v>
      </c>
      <c r="D13172" s="9">
        <v>5000631609</v>
      </c>
      <c r="E13172" s="9" t="e">
        <f>INDEX(#REF!:#REF!,MATCH($D13172,#REF!:#REF!,0),MATCH(#REF!,#REF!:#REF!,0))</f>
        <v>#REF!</v>
      </c>
      <c r="F13172" s="9" t="e">
        <f>INDEX(#REF!:#REF!,MATCH($D13172,#REF!:#REF!,0),MATCH(#REF!,#REF!:#REF!,0))</f>
        <v>#REF!</v>
      </c>
    </row>
    <row r="13173" spans="1:6" ht="16.5" x14ac:dyDescent="0.3">
      <c r="A13173" s="9" t="s">
        <v>9152</v>
      </c>
      <c r="B13173" s="9" t="s">
        <v>2019</v>
      </c>
      <c r="C13173" s="10">
        <v>54850</v>
      </c>
      <c r="D13173" s="9">
        <v>8032296239</v>
      </c>
      <c r="E13173" s="9" t="e">
        <f>INDEX(#REF!:#REF!,MATCH($D13173,#REF!:#REF!,0),MATCH(#REF!,#REF!:#REF!,0))</f>
        <v>#REF!</v>
      </c>
      <c r="F13173" s="9" t="e">
        <f>INDEX(#REF!:#REF!,MATCH($D13173,#REF!:#REF!,0),MATCH(#REF!,#REF!:#REF!,0))</f>
        <v>#REF!</v>
      </c>
    </row>
    <row r="13174" spans="1:6" ht="16.5" x14ac:dyDescent="0.3">
      <c r="A13174" s="9" t="s">
        <v>9151</v>
      </c>
      <c r="B13174" s="9" t="s">
        <v>2485</v>
      </c>
      <c r="C13174" s="10">
        <v>42756</v>
      </c>
      <c r="D13174" s="9">
        <v>9674189459</v>
      </c>
      <c r="E13174" s="9" t="e">
        <f>INDEX(#REF!:#REF!,MATCH($D13174,#REF!:#REF!,0),MATCH(#REF!,#REF!:#REF!,0))</f>
        <v>#REF!</v>
      </c>
      <c r="F13174" s="9" t="e">
        <f>INDEX(#REF!:#REF!,MATCH($D13174,#REF!:#REF!,0),MATCH(#REF!,#REF!:#REF!,0))</f>
        <v>#REF!</v>
      </c>
    </row>
    <row r="13175" spans="1:6" ht="16.5" x14ac:dyDescent="0.3">
      <c r="A13175" s="9" t="s">
        <v>9150</v>
      </c>
      <c r="B13175" s="9" t="s">
        <v>2302</v>
      </c>
      <c r="C13175" s="10">
        <v>29978</v>
      </c>
      <c r="D13175" s="9">
        <v>1549399640</v>
      </c>
      <c r="E13175" s="9" t="e">
        <f>INDEX(#REF!:#REF!,MATCH($D13175,#REF!:#REF!,0),MATCH(#REF!,#REF!:#REF!,0))</f>
        <v>#REF!</v>
      </c>
      <c r="F13175" s="9" t="e">
        <f>INDEX(#REF!:#REF!,MATCH($D13175,#REF!:#REF!,0),MATCH(#REF!,#REF!:#REF!,0))</f>
        <v>#REF!</v>
      </c>
    </row>
    <row r="13176" spans="1:6" ht="16.5" x14ac:dyDescent="0.3">
      <c r="A13176" s="9" t="s">
        <v>9149</v>
      </c>
      <c r="B13176" s="9" t="s">
        <v>3116</v>
      </c>
      <c r="C13176" s="10">
        <v>29264</v>
      </c>
      <c r="D13176" s="9">
        <v>4838770758</v>
      </c>
      <c r="E13176" s="9" t="e">
        <f>INDEX(#REF!:#REF!,MATCH($D13176,#REF!:#REF!,0),MATCH(#REF!,#REF!:#REF!,0))</f>
        <v>#REF!</v>
      </c>
      <c r="F13176" s="9" t="e">
        <f>INDEX(#REF!:#REF!,MATCH($D13176,#REF!:#REF!,0),MATCH(#REF!,#REF!:#REF!,0))</f>
        <v>#REF!</v>
      </c>
    </row>
    <row r="13177" spans="1:6" ht="16.5" x14ac:dyDescent="0.3">
      <c r="A13177" s="9" t="s">
        <v>9148</v>
      </c>
      <c r="B13177" s="9" t="s">
        <v>2793</v>
      </c>
      <c r="C13177" s="10">
        <v>30834</v>
      </c>
      <c r="D13177" s="9">
        <v>6724903874</v>
      </c>
      <c r="E13177" s="9" t="e">
        <f>INDEX(#REF!:#REF!,MATCH($D13177,#REF!:#REF!,0),MATCH(#REF!,#REF!:#REF!,0))</f>
        <v>#REF!</v>
      </c>
      <c r="F13177" s="9" t="e">
        <f>INDEX(#REF!:#REF!,MATCH($D13177,#REF!:#REF!,0),MATCH(#REF!,#REF!:#REF!,0))</f>
        <v>#REF!</v>
      </c>
    </row>
    <row r="13178" spans="1:6" ht="16.5" x14ac:dyDescent="0.3">
      <c r="A13178" s="9" t="s">
        <v>9147</v>
      </c>
      <c r="B13178" s="9" t="s">
        <v>2044</v>
      </c>
      <c r="C13178" s="10">
        <v>48066</v>
      </c>
      <c r="D13178" s="9">
        <v>6380488901</v>
      </c>
      <c r="E13178" s="9" t="e">
        <f>INDEX(#REF!:#REF!,MATCH($D13178,#REF!:#REF!,0),MATCH(#REF!,#REF!:#REF!,0))</f>
        <v>#REF!</v>
      </c>
      <c r="F13178" s="9" t="e">
        <f>INDEX(#REF!:#REF!,MATCH($D13178,#REF!:#REF!,0),MATCH(#REF!,#REF!:#REF!,0))</f>
        <v>#REF!</v>
      </c>
    </row>
    <row r="13179" spans="1:6" ht="16.5" x14ac:dyDescent="0.3">
      <c r="A13179" s="9" t="s">
        <v>9146</v>
      </c>
      <c r="B13179" s="9" t="s">
        <v>2595</v>
      </c>
      <c r="C13179" s="10">
        <v>59648</v>
      </c>
      <c r="D13179" s="9">
        <v>5984294621</v>
      </c>
      <c r="E13179" s="9" t="e">
        <f>INDEX(#REF!:#REF!,MATCH($D13179,#REF!:#REF!,0),MATCH(#REF!,#REF!:#REF!,0))</f>
        <v>#REF!</v>
      </c>
      <c r="F13179" s="9" t="e">
        <f>INDEX(#REF!:#REF!,MATCH($D13179,#REF!:#REF!,0),MATCH(#REF!,#REF!:#REF!,0))</f>
        <v>#REF!</v>
      </c>
    </row>
    <row r="13180" spans="1:6" ht="16.5" x14ac:dyDescent="0.3">
      <c r="A13180" s="9" t="s">
        <v>9145</v>
      </c>
      <c r="B13180" s="9" t="s">
        <v>2662</v>
      </c>
      <c r="C13180" s="10">
        <v>25635</v>
      </c>
      <c r="D13180" s="9">
        <v>9223618401</v>
      </c>
      <c r="E13180" s="9" t="e">
        <f>INDEX(#REF!:#REF!,MATCH($D13180,#REF!:#REF!,0),MATCH(#REF!,#REF!:#REF!,0))</f>
        <v>#REF!</v>
      </c>
      <c r="F13180" s="9" t="e">
        <f>INDEX(#REF!:#REF!,MATCH($D13180,#REF!:#REF!,0),MATCH(#REF!,#REF!:#REF!,0))</f>
        <v>#REF!</v>
      </c>
    </row>
    <row r="13181" spans="1:6" ht="16.5" x14ac:dyDescent="0.3">
      <c r="A13181" s="9" t="s">
        <v>9144</v>
      </c>
      <c r="B13181" s="9" t="s">
        <v>2933</v>
      </c>
      <c r="C13181" s="10">
        <v>42454</v>
      </c>
      <c r="D13181" s="9">
        <v>6126779991</v>
      </c>
      <c r="E13181" s="9" t="e">
        <f>INDEX(#REF!:#REF!,MATCH($D13181,#REF!:#REF!,0),MATCH(#REF!,#REF!:#REF!,0))</f>
        <v>#REF!</v>
      </c>
      <c r="F13181" s="9" t="e">
        <f>INDEX(#REF!:#REF!,MATCH($D13181,#REF!:#REF!,0),MATCH(#REF!,#REF!:#REF!,0))</f>
        <v>#REF!</v>
      </c>
    </row>
    <row r="13182" spans="1:6" ht="16.5" x14ac:dyDescent="0.3">
      <c r="A13182" s="9" t="s">
        <v>9143</v>
      </c>
      <c r="B13182" s="9" t="s">
        <v>2519</v>
      </c>
      <c r="C13182" s="10">
        <v>49140</v>
      </c>
      <c r="D13182" s="9">
        <v>5142790693</v>
      </c>
      <c r="E13182" s="9" t="e">
        <f>INDEX(#REF!:#REF!,MATCH($D13182,#REF!:#REF!,0),MATCH(#REF!,#REF!:#REF!,0))</f>
        <v>#REF!</v>
      </c>
      <c r="F13182" s="9" t="e">
        <f>INDEX(#REF!:#REF!,MATCH($D13182,#REF!:#REF!,0),MATCH(#REF!,#REF!:#REF!,0))</f>
        <v>#REF!</v>
      </c>
    </row>
    <row r="13183" spans="1:6" ht="16.5" x14ac:dyDescent="0.3">
      <c r="A13183" s="9" t="s">
        <v>9142</v>
      </c>
      <c r="B13183" s="9" t="s">
        <v>2688</v>
      </c>
      <c r="C13183" s="10">
        <v>21368</v>
      </c>
      <c r="D13183" s="9">
        <v>6364724701</v>
      </c>
      <c r="E13183" s="9" t="e">
        <f>INDEX(#REF!:#REF!,MATCH($D13183,#REF!:#REF!,0),MATCH(#REF!,#REF!:#REF!,0))</f>
        <v>#REF!</v>
      </c>
      <c r="F13183" s="9" t="e">
        <f>INDEX(#REF!:#REF!,MATCH($D13183,#REF!:#REF!,0),MATCH(#REF!,#REF!:#REF!,0))</f>
        <v>#REF!</v>
      </c>
    </row>
    <row r="13184" spans="1:6" ht="16.5" x14ac:dyDescent="0.3">
      <c r="A13184" s="9" t="s">
        <v>9141</v>
      </c>
      <c r="B13184" s="9" t="s">
        <v>2201</v>
      </c>
      <c r="C13184" s="10">
        <v>33196</v>
      </c>
      <c r="D13184" s="9">
        <v>6227038881</v>
      </c>
      <c r="E13184" s="9" t="e">
        <f>INDEX(#REF!:#REF!,MATCH($D13184,#REF!:#REF!,0),MATCH(#REF!,#REF!:#REF!,0))</f>
        <v>#REF!</v>
      </c>
      <c r="F13184" s="9" t="e">
        <f>INDEX(#REF!:#REF!,MATCH($D13184,#REF!:#REF!,0),MATCH(#REF!,#REF!:#REF!,0))</f>
        <v>#REF!</v>
      </c>
    </row>
    <row r="13185" spans="1:6" ht="16.5" x14ac:dyDescent="0.3">
      <c r="A13185" s="9" t="s">
        <v>9140</v>
      </c>
      <c r="B13185" s="9" t="s">
        <v>2718</v>
      </c>
      <c r="C13185" s="10">
        <v>51450</v>
      </c>
      <c r="D13185" s="9">
        <v>4525743115</v>
      </c>
      <c r="E13185" s="9" t="e">
        <f>INDEX(#REF!:#REF!,MATCH($D13185,#REF!:#REF!,0),MATCH(#REF!,#REF!:#REF!,0))</f>
        <v>#REF!</v>
      </c>
      <c r="F13185" s="9" t="e">
        <f>INDEX(#REF!:#REF!,MATCH($D13185,#REF!:#REF!,0),MATCH(#REF!,#REF!:#REF!,0))</f>
        <v>#REF!</v>
      </c>
    </row>
    <row r="13186" spans="1:6" ht="16.5" x14ac:dyDescent="0.3">
      <c r="A13186" s="9" t="s">
        <v>9139</v>
      </c>
      <c r="B13186" s="9" t="s">
        <v>2315</v>
      </c>
      <c r="C13186" s="10">
        <v>40185</v>
      </c>
      <c r="D13186" s="9">
        <v>977779009</v>
      </c>
      <c r="E13186" s="9" t="e">
        <f>INDEX(#REF!:#REF!,MATCH($D13186,#REF!:#REF!,0),MATCH(#REF!,#REF!:#REF!,0))</f>
        <v>#REF!</v>
      </c>
      <c r="F13186" s="9" t="e">
        <f>INDEX(#REF!:#REF!,MATCH($D13186,#REF!:#REF!,0),MATCH(#REF!,#REF!:#REF!,0))</f>
        <v>#REF!</v>
      </c>
    </row>
    <row r="13187" spans="1:6" ht="16.5" x14ac:dyDescent="0.3">
      <c r="A13187" s="9" t="s">
        <v>9138</v>
      </c>
      <c r="B13187" s="9" t="s">
        <v>2050</v>
      </c>
      <c r="C13187" s="10">
        <v>13779</v>
      </c>
      <c r="D13187" s="9">
        <v>8034345962</v>
      </c>
      <c r="E13187" s="9" t="e">
        <f>INDEX(#REF!:#REF!,MATCH($D13187,#REF!:#REF!,0),MATCH(#REF!,#REF!:#REF!,0))</f>
        <v>#REF!</v>
      </c>
      <c r="F13187" s="9" t="e">
        <f>INDEX(#REF!:#REF!,MATCH($D13187,#REF!:#REF!,0),MATCH(#REF!,#REF!:#REF!,0))</f>
        <v>#REF!</v>
      </c>
    </row>
    <row r="13188" spans="1:6" ht="16.5" x14ac:dyDescent="0.3">
      <c r="A13188" s="9" t="s">
        <v>9137</v>
      </c>
      <c r="B13188" s="9" t="s">
        <v>2005</v>
      </c>
      <c r="C13188" s="10">
        <v>31747</v>
      </c>
      <c r="D13188" s="9">
        <v>9726873223</v>
      </c>
      <c r="E13188" s="9" t="e">
        <f>INDEX(#REF!:#REF!,MATCH($D13188,#REF!:#REF!,0),MATCH(#REF!,#REF!:#REF!,0))</f>
        <v>#REF!</v>
      </c>
      <c r="F13188" s="9" t="e">
        <f>INDEX(#REF!:#REF!,MATCH($D13188,#REF!:#REF!,0),MATCH(#REF!,#REF!:#REF!,0))</f>
        <v>#REF!</v>
      </c>
    </row>
    <row r="13189" spans="1:6" ht="16.5" x14ac:dyDescent="0.3">
      <c r="A13189" s="9" t="s">
        <v>9136</v>
      </c>
      <c r="B13189" s="9" t="s">
        <v>2713</v>
      </c>
      <c r="C13189" s="10">
        <v>39635</v>
      </c>
      <c r="D13189" s="9">
        <v>502909099</v>
      </c>
      <c r="E13189" s="9" t="e">
        <f>INDEX(#REF!:#REF!,MATCH($D13189,#REF!:#REF!,0),MATCH(#REF!,#REF!:#REF!,0))</f>
        <v>#REF!</v>
      </c>
      <c r="F13189" s="9" t="e">
        <f>INDEX(#REF!:#REF!,MATCH($D13189,#REF!:#REF!,0),MATCH(#REF!,#REF!:#REF!,0))</f>
        <v>#REF!</v>
      </c>
    </row>
    <row r="13190" spans="1:6" ht="16.5" x14ac:dyDescent="0.3">
      <c r="A13190" s="9" t="s">
        <v>9135</v>
      </c>
      <c r="B13190" s="9" t="s">
        <v>2881</v>
      </c>
      <c r="C13190" s="10">
        <v>15295</v>
      </c>
      <c r="D13190" s="9">
        <v>5684780105</v>
      </c>
      <c r="E13190" s="9" t="e">
        <f>INDEX(#REF!:#REF!,MATCH($D13190,#REF!:#REF!,0),MATCH(#REF!,#REF!:#REF!,0))</f>
        <v>#REF!</v>
      </c>
      <c r="F13190" s="9" t="e">
        <f>INDEX(#REF!:#REF!,MATCH($D13190,#REF!:#REF!,0),MATCH(#REF!,#REF!:#REF!,0))</f>
        <v>#REF!</v>
      </c>
    </row>
    <row r="13191" spans="1:6" ht="16.5" x14ac:dyDescent="0.3">
      <c r="A13191" s="9" t="s">
        <v>9134</v>
      </c>
      <c r="B13191" s="9" t="s">
        <v>2704</v>
      </c>
      <c r="C13191" s="10">
        <v>27062</v>
      </c>
      <c r="D13191" s="9">
        <v>5005774041</v>
      </c>
      <c r="E13191" s="9" t="e">
        <f>INDEX(#REF!:#REF!,MATCH($D13191,#REF!:#REF!,0),MATCH(#REF!,#REF!:#REF!,0))</f>
        <v>#REF!</v>
      </c>
      <c r="F13191" s="9" t="e">
        <f>INDEX(#REF!:#REF!,MATCH($D13191,#REF!:#REF!,0),MATCH(#REF!,#REF!:#REF!,0))</f>
        <v>#REF!</v>
      </c>
    </row>
    <row r="13192" spans="1:6" ht="16.5" x14ac:dyDescent="0.3">
      <c r="A13192" s="9" t="s">
        <v>9133</v>
      </c>
      <c r="B13192" s="9" t="s">
        <v>2132</v>
      </c>
      <c r="C13192" s="10">
        <v>15887</v>
      </c>
      <c r="D13192" s="9">
        <v>858481901</v>
      </c>
      <c r="E13192" s="9" t="e">
        <f>INDEX(#REF!:#REF!,MATCH($D13192,#REF!:#REF!,0),MATCH(#REF!,#REF!:#REF!,0))</f>
        <v>#REF!</v>
      </c>
      <c r="F13192" s="9" t="e">
        <f>INDEX(#REF!:#REF!,MATCH($D13192,#REF!:#REF!,0),MATCH(#REF!,#REF!:#REF!,0))</f>
        <v>#REF!</v>
      </c>
    </row>
    <row r="13193" spans="1:6" ht="16.5" x14ac:dyDescent="0.3">
      <c r="A13193" s="9" t="s">
        <v>9132</v>
      </c>
      <c r="B13193" s="9" t="s">
        <v>2544</v>
      </c>
      <c r="C13193" s="10">
        <v>52407</v>
      </c>
      <c r="D13193" s="9">
        <v>7233077789</v>
      </c>
      <c r="E13193" s="9" t="e">
        <f>INDEX(#REF!:#REF!,MATCH($D13193,#REF!:#REF!,0),MATCH(#REF!,#REF!:#REF!,0))</f>
        <v>#REF!</v>
      </c>
      <c r="F13193" s="9" t="e">
        <f>INDEX(#REF!:#REF!,MATCH($D13193,#REF!:#REF!,0),MATCH(#REF!,#REF!:#REF!,0))</f>
        <v>#REF!</v>
      </c>
    </row>
    <row r="13194" spans="1:6" ht="16.5" x14ac:dyDescent="0.3">
      <c r="A13194" s="9" t="s">
        <v>9131</v>
      </c>
      <c r="B13194" s="9" t="s">
        <v>2174</v>
      </c>
      <c r="C13194" s="10">
        <v>37717</v>
      </c>
      <c r="D13194" s="9">
        <v>4876404933</v>
      </c>
      <c r="E13194" s="9" t="e">
        <f>INDEX(#REF!:#REF!,MATCH($D13194,#REF!:#REF!,0),MATCH(#REF!,#REF!:#REF!,0))</f>
        <v>#REF!</v>
      </c>
      <c r="F13194" s="9" t="e">
        <f>INDEX(#REF!:#REF!,MATCH($D13194,#REF!:#REF!,0),MATCH(#REF!,#REF!:#REF!,0))</f>
        <v>#REF!</v>
      </c>
    </row>
    <row r="13195" spans="1:6" ht="16.5" x14ac:dyDescent="0.3">
      <c r="A13195" s="9" t="s">
        <v>9130</v>
      </c>
      <c r="B13195" s="9" t="s">
        <v>2526</v>
      </c>
      <c r="C13195" s="10">
        <v>16747</v>
      </c>
      <c r="D13195" s="9">
        <v>6000780338</v>
      </c>
      <c r="E13195" s="9" t="e">
        <f>INDEX(#REF!:#REF!,MATCH($D13195,#REF!:#REF!,0),MATCH(#REF!,#REF!:#REF!,0))</f>
        <v>#REF!</v>
      </c>
      <c r="F13195" s="9" t="e">
        <f>INDEX(#REF!:#REF!,MATCH($D13195,#REF!:#REF!,0),MATCH(#REF!,#REF!:#REF!,0))</f>
        <v>#REF!</v>
      </c>
    </row>
    <row r="13196" spans="1:6" ht="16.5" x14ac:dyDescent="0.3">
      <c r="A13196" s="9" t="s">
        <v>9129</v>
      </c>
      <c r="B13196" s="9" t="s">
        <v>2635</v>
      </c>
      <c r="C13196" s="10">
        <v>16936</v>
      </c>
      <c r="D13196" s="9">
        <v>6973806759</v>
      </c>
      <c r="E13196" s="9" t="e">
        <f>INDEX(#REF!:#REF!,MATCH($D13196,#REF!:#REF!,0),MATCH(#REF!,#REF!:#REF!,0))</f>
        <v>#REF!</v>
      </c>
      <c r="F13196" s="9" t="e">
        <f>INDEX(#REF!:#REF!,MATCH($D13196,#REF!:#REF!,0),MATCH(#REF!,#REF!:#REF!,0))</f>
        <v>#REF!</v>
      </c>
    </row>
    <row r="13197" spans="1:6" ht="16.5" x14ac:dyDescent="0.3">
      <c r="A13197" s="9" t="s">
        <v>9128</v>
      </c>
      <c r="B13197" s="9" t="s">
        <v>2219</v>
      </c>
      <c r="C13197" s="10">
        <v>52386</v>
      </c>
      <c r="D13197" s="9">
        <v>1598957961</v>
      </c>
      <c r="E13197" s="9" t="e">
        <f>INDEX(#REF!:#REF!,MATCH($D13197,#REF!:#REF!,0),MATCH(#REF!,#REF!:#REF!,0))</f>
        <v>#REF!</v>
      </c>
      <c r="F13197" s="9" t="e">
        <f>INDEX(#REF!:#REF!,MATCH($D13197,#REF!:#REF!,0),MATCH(#REF!,#REF!:#REF!,0))</f>
        <v>#REF!</v>
      </c>
    </row>
    <row r="13198" spans="1:6" ht="16.5" x14ac:dyDescent="0.3">
      <c r="A13198" s="9" t="s">
        <v>9127</v>
      </c>
      <c r="B13198" s="9" t="s">
        <v>2422</v>
      </c>
      <c r="C13198" s="10">
        <v>52406</v>
      </c>
      <c r="D13198" s="9">
        <v>9829586073</v>
      </c>
      <c r="E13198" s="9" t="e">
        <f>INDEX(#REF!:#REF!,MATCH($D13198,#REF!:#REF!,0),MATCH(#REF!,#REF!:#REF!,0))</f>
        <v>#REF!</v>
      </c>
      <c r="F13198" s="9" t="e">
        <f>INDEX(#REF!:#REF!,MATCH($D13198,#REF!:#REF!,0),MATCH(#REF!,#REF!:#REF!,0))</f>
        <v>#REF!</v>
      </c>
    </row>
    <row r="13199" spans="1:6" ht="16.5" x14ac:dyDescent="0.3">
      <c r="A13199" s="9" t="s">
        <v>9126</v>
      </c>
      <c r="B13199" s="9" t="s">
        <v>1941</v>
      </c>
      <c r="C13199" s="10">
        <v>31856</v>
      </c>
      <c r="D13199" s="9">
        <v>6235447353</v>
      </c>
      <c r="E13199" s="9" t="e">
        <f>INDEX(#REF!:#REF!,MATCH($D13199,#REF!:#REF!,0),MATCH(#REF!,#REF!:#REF!,0))</f>
        <v>#REF!</v>
      </c>
      <c r="F13199" s="9" t="e">
        <f>INDEX(#REF!:#REF!,MATCH($D13199,#REF!:#REF!,0),MATCH(#REF!,#REF!:#REF!,0))</f>
        <v>#REF!</v>
      </c>
    </row>
    <row r="13200" spans="1:6" ht="16.5" x14ac:dyDescent="0.3">
      <c r="A13200" s="9" t="s">
        <v>9125</v>
      </c>
      <c r="B13200" s="9" t="s">
        <v>2056</v>
      </c>
      <c r="C13200" s="10">
        <v>49526</v>
      </c>
      <c r="D13200" s="9">
        <v>5629875752</v>
      </c>
      <c r="E13200" s="9" t="e">
        <f>INDEX(#REF!:#REF!,MATCH($D13200,#REF!:#REF!,0),MATCH(#REF!,#REF!:#REF!,0))</f>
        <v>#REF!</v>
      </c>
      <c r="F13200" s="9" t="e">
        <f>INDEX(#REF!:#REF!,MATCH($D13200,#REF!:#REF!,0),MATCH(#REF!,#REF!:#REF!,0))</f>
        <v>#REF!</v>
      </c>
    </row>
    <row r="13201" spans="1:6" ht="16.5" x14ac:dyDescent="0.3">
      <c r="A13201" s="9" t="s">
        <v>9124</v>
      </c>
      <c r="B13201" s="9" t="s">
        <v>3187</v>
      </c>
      <c r="C13201" s="10">
        <v>55262</v>
      </c>
      <c r="D13201" s="9">
        <v>7462528568</v>
      </c>
      <c r="E13201" s="9" t="e">
        <f>INDEX(#REF!:#REF!,MATCH($D13201,#REF!:#REF!,0),MATCH(#REF!,#REF!:#REF!,0))</f>
        <v>#REF!</v>
      </c>
      <c r="F13201" s="9" t="e">
        <f>INDEX(#REF!:#REF!,MATCH($D13201,#REF!:#REF!,0),MATCH(#REF!,#REF!:#REF!,0))</f>
        <v>#REF!</v>
      </c>
    </row>
    <row r="13202" spans="1:6" ht="16.5" x14ac:dyDescent="0.3">
      <c r="A13202" s="9" t="s">
        <v>9123</v>
      </c>
      <c r="B13202" s="9" t="s">
        <v>2795</v>
      </c>
      <c r="C13202" s="10">
        <v>19851</v>
      </c>
      <c r="D13202" s="9">
        <v>2944219065</v>
      </c>
      <c r="E13202" s="9" t="e">
        <f>INDEX(#REF!:#REF!,MATCH($D13202,#REF!:#REF!,0),MATCH(#REF!,#REF!:#REF!,0))</f>
        <v>#REF!</v>
      </c>
      <c r="F13202" s="9" t="e">
        <f>INDEX(#REF!:#REF!,MATCH($D13202,#REF!:#REF!,0),MATCH(#REF!,#REF!:#REF!,0))</f>
        <v>#REF!</v>
      </c>
    </row>
    <row r="13203" spans="1:6" ht="16.5" x14ac:dyDescent="0.3">
      <c r="A13203" s="9" t="s">
        <v>9122</v>
      </c>
      <c r="B13203" s="9" t="s">
        <v>2379</v>
      </c>
      <c r="C13203" s="10">
        <v>41456</v>
      </c>
      <c r="D13203" s="9">
        <v>9381484503</v>
      </c>
      <c r="E13203" s="9" t="e">
        <f>INDEX(#REF!:#REF!,MATCH($D13203,#REF!:#REF!,0),MATCH(#REF!,#REF!:#REF!,0))</f>
        <v>#REF!</v>
      </c>
      <c r="F13203" s="9" t="e">
        <f>INDEX(#REF!:#REF!,MATCH($D13203,#REF!:#REF!,0),MATCH(#REF!,#REF!:#REF!,0))</f>
        <v>#REF!</v>
      </c>
    </row>
    <row r="13204" spans="1:6" ht="16.5" x14ac:dyDescent="0.3">
      <c r="A13204" s="9" t="s">
        <v>9121</v>
      </c>
      <c r="B13204" s="9" t="s">
        <v>2548</v>
      </c>
      <c r="C13204" s="10">
        <v>26013</v>
      </c>
      <c r="D13204" s="9">
        <v>532074068</v>
      </c>
      <c r="E13204" s="9" t="e">
        <f>INDEX(#REF!:#REF!,MATCH($D13204,#REF!:#REF!,0),MATCH(#REF!,#REF!:#REF!,0))</f>
        <v>#REF!</v>
      </c>
      <c r="F13204" s="9" t="e">
        <f>INDEX(#REF!:#REF!,MATCH($D13204,#REF!:#REF!,0),MATCH(#REF!,#REF!:#REF!,0))</f>
        <v>#REF!</v>
      </c>
    </row>
    <row r="13205" spans="1:6" ht="16.5" x14ac:dyDescent="0.3">
      <c r="A13205" s="9" t="s">
        <v>9120</v>
      </c>
      <c r="B13205" s="9" t="s">
        <v>2236</v>
      </c>
      <c r="C13205" s="10">
        <v>20889</v>
      </c>
      <c r="D13205" s="9">
        <v>5863557389</v>
      </c>
      <c r="E13205" s="9" t="e">
        <f>INDEX(#REF!:#REF!,MATCH($D13205,#REF!:#REF!,0),MATCH(#REF!,#REF!:#REF!,0))</f>
        <v>#REF!</v>
      </c>
      <c r="F13205" s="9" t="e">
        <f>INDEX(#REF!:#REF!,MATCH($D13205,#REF!:#REF!,0),MATCH(#REF!,#REF!:#REF!,0))</f>
        <v>#REF!</v>
      </c>
    </row>
    <row r="13206" spans="1:6" ht="16.5" x14ac:dyDescent="0.3">
      <c r="A13206" s="9" t="s">
        <v>9119</v>
      </c>
      <c r="B13206" s="9" t="s">
        <v>2323</v>
      </c>
      <c r="C13206" s="10">
        <v>46462</v>
      </c>
      <c r="D13206" s="9">
        <v>2128813026</v>
      </c>
      <c r="E13206" s="9" t="e">
        <f>INDEX(#REF!:#REF!,MATCH($D13206,#REF!:#REF!,0),MATCH(#REF!,#REF!:#REF!,0))</f>
        <v>#REF!</v>
      </c>
      <c r="F13206" s="9" t="e">
        <f>INDEX(#REF!:#REF!,MATCH($D13206,#REF!:#REF!,0),MATCH(#REF!,#REF!:#REF!,0))</f>
        <v>#REF!</v>
      </c>
    </row>
    <row r="13207" spans="1:6" ht="16.5" x14ac:dyDescent="0.3">
      <c r="A13207" s="9" t="s">
        <v>9118</v>
      </c>
      <c r="B13207" s="9" t="s">
        <v>3430</v>
      </c>
      <c r="C13207" s="10">
        <v>48689</v>
      </c>
      <c r="D13207" s="9">
        <v>3991175401</v>
      </c>
      <c r="E13207" s="9" t="e">
        <f>INDEX(#REF!:#REF!,MATCH($D13207,#REF!:#REF!,0),MATCH(#REF!,#REF!:#REF!,0))</f>
        <v>#REF!</v>
      </c>
      <c r="F13207" s="9" t="e">
        <f>INDEX(#REF!:#REF!,MATCH($D13207,#REF!:#REF!,0),MATCH(#REF!,#REF!:#REF!,0))</f>
        <v>#REF!</v>
      </c>
    </row>
    <row r="13208" spans="1:6" ht="16.5" x14ac:dyDescent="0.3">
      <c r="A13208" s="9" t="s">
        <v>9117</v>
      </c>
      <c r="B13208" s="9" t="s">
        <v>2260</v>
      </c>
      <c r="C13208" s="10">
        <v>10898</v>
      </c>
      <c r="D13208" s="9">
        <v>2510440322</v>
      </c>
      <c r="E13208" s="9" t="e">
        <f>INDEX(#REF!:#REF!,MATCH($D13208,#REF!:#REF!,0),MATCH(#REF!,#REF!:#REF!,0))</f>
        <v>#REF!</v>
      </c>
      <c r="F13208" s="9" t="e">
        <f>INDEX(#REF!:#REF!,MATCH($D13208,#REF!:#REF!,0),MATCH(#REF!,#REF!:#REF!,0))</f>
        <v>#REF!</v>
      </c>
    </row>
    <row r="13209" spans="1:6" ht="16.5" x14ac:dyDescent="0.3">
      <c r="A13209" s="9" t="s">
        <v>9116</v>
      </c>
      <c r="B13209" s="9" t="s">
        <v>2503</v>
      </c>
      <c r="C13209" s="10">
        <v>15633</v>
      </c>
      <c r="D13209" s="9">
        <v>7885796000</v>
      </c>
      <c r="E13209" s="9" t="e">
        <f>INDEX(#REF!:#REF!,MATCH($D13209,#REF!:#REF!,0),MATCH(#REF!,#REF!:#REF!,0))</f>
        <v>#REF!</v>
      </c>
      <c r="F13209" s="9" t="e">
        <f>INDEX(#REF!:#REF!,MATCH($D13209,#REF!:#REF!,0),MATCH(#REF!,#REF!:#REF!,0))</f>
        <v>#REF!</v>
      </c>
    </row>
    <row r="13210" spans="1:6" ht="16.5" x14ac:dyDescent="0.3">
      <c r="A13210" s="9" t="s">
        <v>9115</v>
      </c>
      <c r="B13210" s="9" t="s">
        <v>3044</v>
      </c>
      <c r="C13210" s="10">
        <v>12094</v>
      </c>
      <c r="D13210" s="9">
        <v>3933561566</v>
      </c>
      <c r="E13210" s="9" t="e">
        <f>INDEX(#REF!:#REF!,MATCH($D13210,#REF!:#REF!,0),MATCH(#REF!,#REF!:#REF!,0))</f>
        <v>#REF!</v>
      </c>
      <c r="F13210" s="9" t="e">
        <f>INDEX(#REF!:#REF!,MATCH($D13210,#REF!:#REF!,0),MATCH(#REF!,#REF!:#REF!,0))</f>
        <v>#REF!</v>
      </c>
    </row>
    <row r="13211" spans="1:6" ht="16.5" x14ac:dyDescent="0.3">
      <c r="A13211" s="9" t="s">
        <v>9114</v>
      </c>
      <c r="B13211" s="9" t="s">
        <v>2544</v>
      </c>
      <c r="C13211" s="10">
        <v>55124</v>
      </c>
      <c r="D13211" s="9">
        <v>9331851693</v>
      </c>
      <c r="E13211" s="9" t="e">
        <f>INDEX(#REF!:#REF!,MATCH($D13211,#REF!:#REF!,0),MATCH(#REF!,#REF!:#REF!,0))</f>
        <v>#REF!</v>
      </c>
      <c r="F13211" s="9" t="e">
        <f>INDEX(#REF!:#REF!,MATCH($D13211,#REF!:#REF!,0),MATCH(#REF!,#REF!:#REF!,0))</f>
        <v>#REF!</v>
      </c>
    </row>
    <row r="13212" spans="1:6" ht="16.5" x14ac:dyDescent="0.3">
      <c r="A13212" s="9" t="s">
        <v>9113</v>
      </c>
      <c r="B13212" s="9" t="s">
        <v>1981</v>
      </c>
      <c r="C13212" s="10">
        <v>21434</v>
      </c>
      <c r="D13212" s="9">
        <v>8565880958</v>
      </c>
      <c r="E13212" s="9" t="e">
        <f>INDEX(#REF!:#REF!,MATCH($D13212,#REF!:#REF!,0),MATCH(#REF!,#REF!:#REF!,0))</f>
        <v>#REF!</v>
      </c>
      <c r="F13212" s="9" t="e">
        <f>INDEX(#REF!:#REF!,MATCH($D13212,#REF!:#REF!,0),MATCH(#REF!,#REF!:#REF!,0))</f>
        <v>#REF!</v>
      </c>
    </row>
    <row r="13213" spans="1:6" ht="16.5" x14ac:dyDescent="0.3">
      <c r="A13213" s="9" t="s">
        <v>9112</v>
      </c>
      <c r="B13213" s="9" t="s">
        <v>2087</v>
      </c>
      <c r="C13213" s="10">
        <v>52573</v>
      </c>
      <c r="D13213" s="9">
        <v>4328154427</v>
      </c>
      <c r="E13213" s="9" t="e">
        <f>INDEX(#REF!:#REF!,MATCH($D13213,#REF!:#REF!,0),MATCH(#REF!,#REF!:#REF!,0))</f>
        <v>#REF!</v>
      </c>
      <c r="F13213" s="9" t="e">
        <f>INDEX(#REF!:#REF!,MATCH($D13213,#REF!:#REF!,0),MATCH(#REF!,#REF!:#REF!,0))</f>
        <v>#REF!</v>
      </c>
    </row>
    <row r="13214" spans="1:6" ht="16.5" x14ac:dyDescent="0.3">
      <c r="A13214" s="9" t="s">
        <v>9111</v>
      </c>
      <c r="B13214" s="9" t="s">
        <v>2557</v>
      </c>
      <c r="C13214" s="10">
        <v>45361</v>
      </c>
      <c r="D13214" s="9">
        <v>8971738782</v>
      </c>
      <c r="E13214" s="9" t="e">
        <f>INDEX(#REF!:#REF!,MATCH($D13214,#REF!:#REF!,0),MATCH(#REF!,#REF!:#REF!,0))</f>
        <v>#REF!</v>
      </c>
      <c r="F13214" s="9" t="e">
        <f>INDEX(#REF!:#REF!,MATCH($D13214,#REF!:#REF!,0),MATCH(#REF!,#REF!:#REF!,0))</f>
        <v>#REF!</v>
      </c>
    </row>
    <row r="13215" spans="1:6" ht="16.5" x14ac:dyDescent="0.3">
      <c r="A13215" s="9" t="s">
        <v>9110</v>
      </c>
      <c r="B13215" s="9" t="s">
        <v>3841</v>
      </c>
      <c r="C13215" s="10">
        <v>55054</v>
      </c>
      <c r="D13215" s="9">
        <v>2975315244</v>
      </c>
      <c r="E13215" s="9" t="e">
        <f>INDEX(#REF!:#REF!,MATCH($D13215,#REF!:#REF!,0),MATCH(#REF!,#REF!:#REF!,0))</f>
        <v>#REF!</v>
      </c>
      <c r="F13215" s="9" t="e">
        <f>INDEX(#REF!:#REF!,MATCH($D13215,#REF!:#REF!,0),MATCH(#REF!,#REF!:#REF!,0))</f>
        <v>#REF!</v>
      </c>
    </row>
    <row r="13216" spans="1:6" ht="16.5" x14ac:dyDescent="0.3">
      <c r="A13216" s="9" t="s">
        <v>9109</v>
      </c>
      <c r="B13216" s="9" t="s">
        <v>4007</v>
      </c>
      <c r="C13216" s="10">
        <v>54386</v>
      </c>
      <c r="D13216" s="9">
        <v>8445779583</v>
      </c>
      <c r="E13216" s="9" t="e">
        <f>INDEX(#REF!:#REF!,MATCH($D13216,#REF!:#REF!,0),MATCH(#REF!,#REF!:#REF!,0))</f>
        <v>#REF!</v>
      </c>
      <c r="F13216" s="9" t="e">
        <f>INDEX(#REF!:#REF!,MATCH($D13216,#REF!:#REF!,0),MATCH(#REF!,#REF!:#REF!,0))</f>
        <v>#REF!</v>
      </c>
    </row>
    <row r="13217" spans="1:6" ht="16.5" x14ac:dyDescent="0.3">
      <c r="A13217" s="9" t="s">
        <v>9108</v>
      </c>
      <c r="B13217" s="9" t="s">
        <v>2635</v>
      </c>
      <c r="C13217" s="10">
        <v>49820</v>
      </c>
      <c r="D13217" s="9">
        <v>895027720</v>
      </c>
      <c r="E13217" s="9" t="e">
        <f>INDEX(#REF!:#REF!,MATCH($D13217,#REF!:#REF!,0),MATCH(#REF!,#REF!:#REF!,0))</f>
        <v>#REF!</v>
      </c>
      <c r="F13217" s="9" t="e">
        <f>INDEX(#REF!:#REF!,MATCH($D13217,#REF!:#REF!,0),MATCH(#REF!,#REF!:#REF!,0))</f>
        <v>#REF!</v>
      </c>
    </row>
    <row r="13218" spans="1:6" ht="16.5" x14ac:dyDescent="0.3">
      <c r="A13218" s="9" t="s">
        <v>9107</v>
      </c>
      <c r="B13218" s="9" t="s">
        <v>1949</v>
      </c>
      <c r="C13218" s="10">
        <v>58165</v>
      </c>
      <c r="D13218" s="9">
        <v>4009257075</v>
      </c>
      <c r="E13218" s="9" t="e">
        <f>INDEX(#REF!:#REF!,MATCH($D13218,#REF!:#REF!,0),MATCH(#REF!,#REF!:#REF!,0))</f>
        <v>#REF!</v>
      </c>
      <c r="F13218" s="9" t="e">
        <f>INDEX(#REF!:#REF!,MATCH($D13218,#REF!:#REF!,0),MATCH(#REF!,#REF!:#REF!,0))</f>
        <v>#REF!</v>
      </c>
    </row>
    <row r="13219" spans="1:6" ht="16.5" x14ac:dyDescent="0.3">
      <c r="A13219" s="9" t="s">
        <v>9106</v>
      </c>
      <c r="B13219" s="9" t="s">
        <v>2032</v>
      </c>
      <c r="C13219" s="10">
        <v>51467</v>
      </c>
      <c r="D13219" s="9">
        <v>9885165231</v>
      </c>
      <c r="E13219" s="9" t="e">
        <f>INDEX(#REF!:#REF!,MATCH($D13219,#REF!:#REF!,0),MATCH(#REF!,#REF!:#REF!,0))</f>
        <v>#REF!</v>
      </c>
      <c r="F13219" s="9" t="e">
        <f>INDEX(#REF!:#REF!,MATCH($D13219,#REF!:#REF!,0),MATCH(#REF!,#REF!:#REF!,0))</f>
        <v>#REF!</v>
      </c>
    </row>
    <row r="13220" spans="1:6" ht="16.5" x14ac:dyDescent="0.3">
      <c r="A13220" s="9" t="s">
        <v>9105</v>
      </c>
      <c r="B13220" s="9" t="s">
        <v>2258</v>
      </c>
      <c r="C13220" s="10">
        <v>21841</v>
      </c>
      <c r="D13220" s="9">
        <v>495702854</v>
      </c>
      <c r="E13220" s="9" t="e">
        <f>INDEX(#REF!:#REF!,MATCH($D13220,#REF!:#REF!,0),MATCH(#REF!,#REF!:#REF!,0))</f>
        <v>#REF!</v>
      </c>
      <c r="F13220" s="9" t="e">
        <f>INDEX(#REF!:#REF!,MATCH($D13220,#REF!:#REF!,0),MATCH(#REF!,#REF!:#REF!,0))</f>
        <v>#REF!</v>
      </c>
    </row>
    <row r="13221" spans="1:6" ht="16.5" x14ac:dyDescent="0.3">
      <c r="A13221" s="9" t="s">
        <v>9104</v>
      </c>
      <c r="B13221" s="9" t="s">
        <v>2584</v>
      </c>
      <c r="C13221" s="10">
        <v>37854</v>
      </c>
      <c r="D13221" s="9">
        <v>3101620996</v>
      </c>
      <c r="E13221" s="9" t="e">
        <f>INDEX(#REF!:#REF!,MATCH($D13221,#REF!:#REF!,0),MATCH(#REF!,#REF!:#REF!,0))</f>
        <v>#REF!</v>
      </c>
      <c r="F13221" s="9" t="e">
        <f>INDEX(#REF!:#REF!,MATCH($D13221,#REF!:#REF!,0),MATCH(#REF!,#REF!:#REF!,0))</f>
        <v>#REF!</v>
      </c>
    </row>
    <row r="13222" spans="1:6" ht="16.5" x14ac:dyDescent="0.3">
      <c r="A13222" s="9" t="s">
        <v>9103</v>
      </c>
      <c r="B13222" s="9" t="s">
        <v>2856</v>
      </c>
      <c r="C13222" s="10">
        <v>24987</v>
      </c>
      <c r="D13222" s="9">
        <v>4730395069</v>
      </c>
      <c r="E13222" s="9" t="e">
        <f>INDEX(#REF!:#REF!,MATCH($D13222,#REF!:#REF!,0),MATCH(#REF!,#REF!:#REF!,0))</f>
        <v>#REF!</v>
      </c>
      <c r="F13222" s="9" t="e">
        <f>INDEX(#REF!:#REF!,MATCH($D13222,#REF!:#REF!,0),MATCH(#REF!,#REF!:#REF!,0))</f>
        <v>#REF!</v>
      </c>
    </row>
    <row r="13223" spans="1:6" ht="16.5" x14ac:dyDescent="0.3">
      <c r="A13223" s="9" t="s">
        <v>9102</v>
      </c>
      <c r="B13223" s="9" t="s">
        <v>2140</v>
      </c>
      <c r="C13223" s="10">
        <v>50680</v>
      </c>
      <c r="D13223" s="9">
        <v>9966428720</v>
      </c>
      <c r="E13223" s="9" t="e">
        <f>INDEX(#REF!:#REF!,MATCH($D13223,#REF!:#REF!,0),MATCH(#REF!,#REF!:#REF!,0))</f>
        <v>#REF!</v>
      </c>
      <c r="F13223" s="9" t="e">
        <f>INDEX(#REF!:#REF!,MATCH($D13223,#REF!:#REF!,0),MATCH(#REF!,#REF!:#REF!,0))</f>
        <v>#REF!</v>
      </c>
    </row>
    <row r="13224" spans="1:6" ht="16.5" x14ac:dyDescent="0.3">
      <c r="A13224" s="9" t="s">
        <v>9101</v>
      </c>
      <c r="B13224" s="9" t="s">
        <v>2375</v>
      </c>
      <c r="C13224" s="10">
        <v>53720</v>
      </c>
      <c r="D13224" s="9">
        <v>2294342399</v>
      </c>
      <c r="E13224" s="9" t="e">
        <f>INDEX(#REF!:#REF!,MATCH($D13224,#REF!:#REF!,0),MATCH(#REF!,#REF!:#REF!,0))</f>
        <v>#REF!</v>
      </c>
      <c r="F13224" s="9" t="e">
        <f>INDEX(#REF!:#REF!,MATCH($D13224,#REF!:#REF!,0),MATCH(#REF!,#REF!:#REF!,0))</f>
        <v>#REF!</v>
      </c>
    </row>
    <row r="13225" spans="1:6" ht="16.5" x14ac:dyDescent="0.3">
      <c r="A13225" s="9" t="s">
        <v>9100</v>
      </c>
      <c r="B13225" s="9" t="s">
        <v>2640</v>
      </c>
      <c r="C13225" s="10">
        <v>29632</v>
      </c>
      <c r="D13225" s="9">
        <v>9260254965</v>
      </c>
      <c r="E13225" s="9" t="e">
        <f>INDEX(#REF!:#REF!,MATCH($D13225,#REF!:#REF!,0),MATCH(#REF!,#REF!:#REF!,0))</f>
        <v>#REF!</v>
      </c>
      <c r="F13225" s="9" t="e">
        <f>INDEX(#REF!:#REF!,MATCH($D13225,#REF!:#REF!,0),MATCH(#REF!,#REF!:#REF!,0))</f>
        <v>#REF!</v>
      </c>
    </row>
    <row r="13226" spans="1:6" ht="16.5" x14ac:dyDescent="0.3">
      <c r="A13226" s="9" t="s">
        <v>9099</v>
      </c>
      <c r="B13226" s="9" t="s">
        <v>1975</v>
      </c>
      <c r="C13226" s="10">
        <v>57799</v>
      </c>
      <c r="D13226" s="9">
        <v>7440017404</v>
      </c>
      <c r="E13226" s="9" t="e">
        <f>INDEX(#REF!:#REF!,MATCH($D13226,#REF!:#REF!,0),MATCH(#REF!,#REF!:#REF!,0))</f>
        <v>#REF!</v>
      </c>
      <c r="F13226" s="9" t="e">
        <f>INDEX(#REF!:#REF!,MATCH($D13226,#REF!:#REF!,0),MATCH(#REF!,#REF!:#REF!,0))</f>
        <v>#REF!</v>
      </c>
    </row>
    <row r="13227" spans="1:6" ht="16.5" x14ac:dyDescent="0.3">
      <c r="A13227" s="9" t="s">
        <v>9098</v>
      </c>
      <c r="B13227" s="9" t="s">
        <v>2795</v>
      </c>
      <c r="C13227" s="10">
        <v>41930</v>
      </c>
      <c r="D13227" s="9">
        <v>6961242316</v>
      </c>
      <c r="E13227" s="9" t="e">
        <f>INDEX(#REF!:#REF!,MATCH($D13227,#REF!:#REF!,0),MATCH(#REF!,#REF!:#REF!,0))</f>
        <v>#REF!</v>
      </c>
      <c r="F13227" s="9" t="e">
        <f>INDEX(#REF!:#REF!,MATCH($D13227,#REF!:#REF!,0),MATCH(#REF!,#REF!:#REF!,0))</f>
        <v>#REF!</v>
      </c>
    </row>
    <row r="13228" spans="1:6" ht="16.5" x14ac:dyDescent="0.3">
      <c r="A13228" s="9" t="s">
        <v>9097</v>
      </c>
      <c r="B13228" s="9" t="s">
        <v>2476</v>
      </c>
      <c r="C13228" s="10">
        <v>45163</v>
      </c>
      <c r="D13228" s="9">
        <v>7469392467</v>
      </c>
      <c r="E13228" s="9" t="e">
        <f>INDEX(#REF!:#REF!,MATCH($D13228,#REF!:#REF!,0),MATCH(#REF!,#REF!:#REF!,0))</f>
        <v>#REF!</v>
      </c>
      <c r="F13228" s="9" t="e">
        <f>INDEX(#REF!:#REF!,MATCH($D13228,#REF!:#REF!,0),MATCH(#REF!,#REF!:#REF!,0))</f>
        <v>#REF!</v>
      </c>
    </row>
    <row r="13229" spans="1:6" ht="16.5" x14ac:dyDescent="0.3">
      <c r="A13229" s="9" t="s">
        <v>9096</v>
      </c>
      <c r="B13229" s="9" t="s">
        <v>2633</v>
      </c>
      <c r="C13229" s="10">
        <v>22705</v>
      </c>
      <c r="D13229" s="9">
        <v>7906441400</v>
      </c>
      <c r="E13229" s="9" t="e">
        <f>INDEX(#REF!:#REF!,MATCH($D13229,#REF!:#REF!,0),MATCH(#REF!,#REF!:#REF!,0))</f>
        <v>#REF!</v>
      </c>
      <c r="F13229" s="9" t="e">
        <f>INDEX(#REF!:#REF!,MATCH($D13229,#REF!:#REF!,0),MATCH(#REF!,#REF!:#REF!,0))</f>
        <v>#REF!</v>
      </c>
    </row>
    <row r="13230" spans="1:6" ht="16.5" x14ac:dyDescent="0.3">
      <c r="A13230" s="9" t="s">
        <v>9095</v>
      </c>
      <c r="B13230" s="9" t="s">
        <v>3800</v>
      </c>
      <c r="C13230" s="10">
        <v>28529</v>
      </c>
      <c r="D13230" s="9">
        <v>101658508</v>
      </c>
      <c r="E13230" s="9" t="e">
        <f>INDEX(#REF!:#REF!,MATCH($D13230,#REF!:#REF!,0),MATCH(#REF!,#REF!:#REF!,0))</f>
        <v>#REF!</v>
      </c>
      <c r="F13230" s="9" t="e">
        <f>INDEX(#REF!:#REF!,MATCH($D13230,#REF!:#REF!,0),MATCH(#REF!,#REF!:#REF!,0))</f>
        <v>#REF!</v>
      </c>
    </row>
    <row r="13231" spans="1:6" ht="16.5" x14ac:dyDescent="0.3">
      <c r="A13231" s="9" t="s">
        <v>9094</v>
      </c>
      <c r="B13231" s="9" t="s">
        <v>2386</v>
      </c>
      <c r="C13231" s="10">
        <v>56190</v>
      </c>
      <c r="D13231" s="9">
        <v>9023313240</v>
      </c>
      <c r="E13231" s="9" t="e">
        <f>INDEX(#REF!:#REF!,MATCH($D13231,#REF!:#REF!,0),MATCH(#REF!,#REF!:#REF!,0))</f>
        <v>#REF!</v>
      </c>
      <c r="F13231" s="9" t="e">
        <f>INDEX(#REF!:#REF!,MATCH($D13231,#REF!:#REF!,0),MATCH(#REF!,#REF!:#REF!,0))</f>
        <v>#REF!</v>
      </c>
    </row>
    <row r="13232" spans="1:6" ht="16.5" x14ac:dyDescent="0.3">
      <c r="A13232" s="9" t="s">
        <v>9093</v>
      </c>
      <c r="B13232" s="9" t="s">
        <v>2481</v>
      </c>
      <c r="C13232" s="10">
        <v>12309</v>
      </c>
      <c r="D13232" s="9">
        <v>6515844751</v>
      </c>
      <c r="E13232" s="9" t="e">
        <f>INDEX(#REF!:#REF!,MATCH($D13232,#REF!:#REF!,0),MATCH(#REF!,#REF!:#REF!,0))</f>
        <v>#REF!</v>
      </c>
      <c r="F13232" s="9" t="e">
        <f>INDEX(#REF!:#REF!,MATCH($D13232,#REF!:#REF!,0),MATCH(#REF!,#REF!:#REF!,0))</f>
        <v>#REF!</v>
      </c>
    </row>
    <row r="13233" spans="1:6" ht="16.5" x14ac:dyDescent="0.3">
      <c r="A13233" s="9" t="s">
        <v>9092</v>
      </c>
      <c r="B13233" s="9" t="s">
        <v>2001</v>
      </c>
      <c r="C13233" s="10">
        <v>11059</v>
      </c>
      <c r="D13233" s="9">
        <v>7794042674</v>
      </c>
      <c r="E13233" s="9" t="e">
        <f>INDEX(#REF!:#REF!,MATCH($D13233,#REF!:#REF!,0),MATCH(#REF!,#REF!:#REF!,0))</f>
        <v>#REF!</v>
      </c>
      <c r="F13233" s="9" t="e">
        <f>INDEX(#REF!:#REF!,MATCH($D13233,#REF!:#REF!,0),MATCH(#REF!,#REF!:#REF!,0))</f>
        <v>#REF!</v>
      </c>
    </row>
    <row r="13234" spans="1:6" ht="16.5" x14ac:dyDescent="0.3">
      <c r="A13234" s="9" t="s">
        <v>9091</v>
      </c>
      <c r="B13234" s="9" t="s">
        <v>2945</v>
      </c>
      <c r="C13234" s="10">
        <v>38740</v>
      </c>
      <c r="D13234" s="9">
        <v>4639895275</v>
      </c>
      <c r="E13234" s="9" t="e">
        <f>INDEX(#REF!:#REF!,MATCH($D13234,#REF!:#REF!,0),MATCH(#REF!,#REF!:#REF!,0))</f>
        <v>#REF!</v>
      </c>
      <c r="F13234" s="9" t="e">
        <f>INDEX(#REF!:#REF!,MATCH($D13234,#REF!:#REF!,0),MATCH(#REF!,#REF!:#REF!,0))</f>
        <v>#REF!</v>
      </c>
    </row>
    <row r="13235" spans="1:6" ht="16.5" x14ac:dyDescent="0.3">
      <c r="A13235" s="9" t="s">
        <v>9090</v>
      </c>
      <c r="B13235" s="9" t="s">
        <v>2952</v>
      </c>
      <c r="C13235" s="10">
        <v>39874</v>
      </c>
      <c r="D13235" s="9">
        <v>5637692440</v>
      </c>
      <c r="E13235" s="9" t="e">
        <f>INDEX(#REF!:#REF!,MATCH($D13235,#REF!:#REF!,0),MATCH(#REF!,#REF!:#REF!,0))</f>
        <v>#REF!</v>
      </c>
      <c r="F13235" s="9" t="e">
        <f>INDEX(#REF!:#REF!,MATCH($D13235,#REF!:#REF!,0),MATCH(#REF!,#REF!:#REF!,0))</f>
        <v>#REF!</v>
      </c>
    </row>
    <row r="13236" spans="1:6" ht="16.5" x14ac:dyDescent="0.3">
      <c r="A13236" s="9" t="s">
        <v>9089</v>
      </c>
      <c r="B13236" s="9" t="s">
        <v>2147</v>
      </c>
      <c r="C13236" s="10">
        <v>46817</v>
      </c>
      <c r="D13236" s="9">
        <v>6789690301</v>
      </c>
      <c r="E13236" s="9" t="e">
        <f>INDEX(#REF!:#REF!,MATCH($D13236,#REF!:#REF!,0),MATCH(#REF!,#REF!:#REF!,0))</f>
        <v>#REF!</v>
      </c>
      <c r="F13236" s="9" t="e">
        <f>INDEX(#REF!:#REF!,MATCH($D13236,#REF!:#REF!,0),MATCH(#REF!,#REF!:#REF!,0))</f>
        <v>#REF!</v>
      </c>
    </row>
    <row r="13237" spans="1:6" ht="16.5" x14ac:dyDescent="0.3">
      <c r="A13237" s="9" t="s">
        <v>9088</v>
      </c>
      <c r="B13237" s="9" t="s">
        <v>1985</v>
      </c>
      <c r="C13237" s="10">
        <v>34220</v>
      </c>
      <c r="D13237" s="9">
        <v>1962975932</v>
      </c>
      <c r="E13237" s="9" t="e">
        <f>INDEX(#REF!:#REF!,MATCH($D13237,#REF!:#REF!,0),MATCH(#REF!,#REF!:#REF!,0))</f>
        <v>#REF!</v>
      </c>
      <c r="F13237" s="9" t="e">
        <f>INDEX(#REF!:#REF!,MATCH($D13237,#REF!:#REF!,0),MATCH(#REF!,#REF!:#REF!,0))</f>
        <v>#REF!</v>
      </c>
    </row>
    <row r="13238" spans="1:6" ht="16.5" x14ac:dyDescent="0.3">
      <c r="A13238" s="9" t="s">
        <v>9087</v>
      </c>
      <c r="B13238" s="9" t="s">
        <v>2179</v>
      </c>
      <c r="C13238" s="10">
        <v>44610</v>
      </c>
      <c r="D13238" s="9">
        <v>7098438871</v>
      </c>
      <c r="E13238" s="9" t="e">
        <f>INDEX(#REF!:#REF!,MATCH($D13238,#REF!:#REF!,0),MATCH(#REF!,#REF!:#REF!,0))</f>
        <v>#REF!</v>
      </c>
      <c r="F13238" s="9" t="e">
        <f>INDEX(#REF!:#REF!,MATCH($D13238,#REF!:#REF!,0),MATCH(#REF!,#REF!:#REF!,0))</f>
        <v>#REF!</v>
      </c>
    </row>
    <row r="13239" spans="1:6" ht="16.5" x14ac:dyDescent="0.3">
      <c r="A13239" s="9" t="s">
        <v>9086</v>
      </c>
      <c r="B13239" s="9" t="s">
        <v>2250</v>
      </c>
      <c r="C13239" s="10">
        <v>11727</v>
      </c>
      <c r="D13239" s="9">
        <v>8673837456</v>
      </c>
      <c r="E13239" s="9" t="e">
        <f>INDEX(#REF!:#REF!,MATCH($D13239,#REF!:#REF!,0),MATCH(#REF!,#REF!:#REF!,0))</f>
        <v>#REF!</v>
      </c>
      <c r="F13239" s="9" t="e">
        <f>INDEX(#REF!:#REF!,MATCH($D13239,#REF!:#REF!,0),MATCH(#REF!,#REF!:#REF!,0))</f>
        <v>#REF!</v>
      </c>
    </row>
    <row r="13240" spans="1:6" ht="16.5" x14ac:dyDescent="0.3">
      <c r="A13240" s="9" t="s">
        <v>9085</v>
      </c>
      <c r="B13240" s="9" t="s">
        <v>2478</v>
      </c>
      <c r="C13240" s="10">
        <v>54806</v>
      </c>
      <c r="D13240" s="9">
        <v>244523738</v>
      </c>
      <c r="E13240" s="9" t="e">
        <f>INDEX(#REF!:#REF!,MATCH($D13240,#REF!:#REF!,0),MATCH(#REF!,#REF!:#REF!,0))</f>
        <v>#REF!</v>
      </c>
      <c r="F13240" s="9" t="e">
        <f>INDEX(#REF!:#REF!,MATCH($D13240,#REF!:#REF!,0),MATCH(#REF!,#REF!:#REF!,0))</f>
        <v>#REF!</v>
      </c>
    </row>
    <row r="13241" spans="1:6" ht="16.5" x14ac:dyDescent="0.3">
      <c r="A13241" s="9" t="s">
        <v>9084</v>
      </c>
      <c r="B13241" s="9" t="s">
        <v>2224</v>
      </c>
      <c r="C13241" s="10">
        <v>54234</v>
      </c>
      <c r="D13241" s="9">
        <v>4188124377</v>
      </c>
      <c r="E13241" s="9" t="e">
        <f>INDEX(#REF!:#REF!,MATCH($D13241,#REF!:#REF!,0),MATCH(#REF!,#REF!:#REF!,0))</f>
        <v>#REF!</v>
      </c>
      <c r="F13241" s="9" t="e">
        <f>INDEX(#REF!:#REF!,MATCH($D13241,#REF!:#REF!,0),MATCH(#REF!,#REF!:#REF!,0))</f>
        <v>#REF!</v>
      </c>
    </row>
    <row r="13242" spans="1:6" ht="16.5" x14ac:dyDescent="0.3">
      <c r="A13242" s="9" t="s">
        <v>9083</v>
      </c>
      <c r="B13242" s="9" t="s">
        <v>2886</v>
      </c>
      <c r="C13242" s="10">
        <v>13021</v>
      </c>
      <c r="D13242" s="9">
        <v>3101620996</v>
      </c>
      <c r="E13242" s="9" t="e">
        <f>INDEX(#REF!:#REF!,MATCH($D13242,#REF!:#REF!,0),MATCH(#REF!,#REF!:#REF!,0))</f>
        <v>#REF!</v>
      </c>
      <c r="F13242" s="9" t="e">
        <f>INDEX(#REF!:#REF!,MATCH($D13242,#REF!:#REF!,0),MATCH(#REF!,#REF!:#REF!,0))</f>
        <v>#REF!</v>
      </c>
    </row>
    <row r="13243" spans="1:6" ht="16.5" x14ac:dyDescent="0.3">
      <c r="A13243" s="9" t="s">
        <v>9082</v>
      </c>
      <c r="B13243" s="9" t="s">
        <v>2232</v>
      </c>
      <c r="C13243" s="10">
        <v>41239</v>
      </c>
      <c r="D13243" s="9">
        <v>3967370569</v>
      </c>
      <c r="E13243" s="9" t="e">
        <f>INDEX(#REF!:#REF!,MATCH($D13243,#REF!:#REF!,0),MATCH(#REF!,#REF!:#REF!,0))</f>
        <v>#REF!</v>
      </c>
      <c r="F13243" s="9" t="e">
        <f>INDEX(#REF!:#REF!,MATCH($D13243,#REF!:#REF!,0),MATCH(#REF!,#REF!:#REF!,0))</f>
        <v>#REF!</v>
      </c>
    </row>
    <row r="13244" spans="1:6" ht="16.5" x14ac:dyDescent="0.3">
      <c r="A13244" s="9" t="s">
        <v>9081</v>
      </c>
      <c r="B13244" s="9" t="s">
        <v>3049</v>
      </c>
      <c r="C13244" s="10">
        <v>53930</v>
      </c>
      <c r="D13244" s="9">
        <v>2237103631</v>
      </c>
      <c r="E13244" s="9" t="e">
        <f>INDEX(#REF!:#REF!,MATCH($D13244,#REF!:#REF!,0),MATCH(#REF!,#REF!:#REF!,0))</f>
        <v>#REF!</v>
      </c>
      <c r="F13244" s="9" t="e">
        <f>INDEX(#REF!:#REF!,MATCH($D13244,#REF!:#REF!,0),MATCH(#REF!,#REF!:#REF!,0))</f>
        <v>#REF!</v>
      </c>
    </row>
    <row r="13245" spans="1:6" ht="16.5" x14ac:dyDescent="0.3">
      <c r="A13245" s="9" t="s">
        <v>9080</v>
      </c>
      <c r="B13245" s="9" t="s">
        <v>2302</v>
      </c>
      <c r="C13245" s="10">
        <v>38565</v>
      </c>
      <c r="D13245" s="9">
        <v>5779075530</v>
      </c>
      <c r="E13245" s="9" t="e">
        <f>INDEX(#REF!:#REF!,MATCH($D13245,#REF!:#REF!,0),MATCH(#REF!,#REF!:#REF!,0))</f>
        <v>#REF!</v>
      </c>
      <c r="F13245" s="9" t="e">
        <f>INDEX(#REF!:#REF!,MATCH($D13245,#REF!:#REF!,0),MATCH(#REF!,#REF!:#REF!,0))</f>
        <v>#REF!</v>
      </c>
    </row>
    <row r="13246" spans="1:6" ht="16.5" x14ac:dyDescent="0.3">
      <c r="A13246" s="9" t="s">
        <v>9079</v>
      </c>
      <c r="B13246" s="9" t="s">
        <v>2021</v>
      </c>
      <c r="C13246" s="10">
        <v>17602</v>
      </c>
      <c r="D13246" s="9">
        <v>2908560011</v>
      </c>
      <c r="E13246" s="9" t="e">
        <f>INDEX(#REF!:#REF!,MATCH($D13246,#REF!:#REF!,0),MATCH(#REF!,#REF!:#REF!,0))</f>
        <v>#REF!</v>
      </c>
      <c r="F13246" s="9" t="e">
        <f>INDEX(#REF!:#REF!,MATCH($D13246,#REF!:#REF!,0),MATCH(#REF!,#REF!:#REF!,0))</f>
        <v>#REF!</v>
      </c>
    </row>
    <row r="13247" spans="1:6" ht="16.5" x14ac:dyDescent="0.3">
      <c r="A13247" s="9" t="s">
        <v>9078</v>
      </c>
      <c r="B13247" s="9" t="s">
        <v>2222</v>
      </c>
      <c r="C13247" s="10">
        <v>17751</v>
      </c>
      <c r="D13247" s="9">
        <v>7160109333</v>
      </c>
      <c r="E13247" s="9" t="e">
        <f>INDEX(#REF!:#REF!,MATCH($D13247,#REF!:#REF!,0),MATCH(#REF!,#REF!:#REF!,0))</f>
        <v>#REF!</v>
      </c>
      <c r="F13247" s="9" t="e">
        <f>INDEX(#REF!:#REF!,MATCH($D13247,#REF!:#REF!,0),MATCH(#REF!,#REF!:#REF!,0))</f>
        <v>#REF!</v>
      </c>
    </row>
    <row r="13248" spans="1:6" ht="16.5" x14ac:dyDescent="0.3">
      <c r="A13248" s="9" t="s">
        <v>9077</v>
      </c>
      <c r="B13248" s="9" t="s">
        <v>2498</v>
      </c>
      <c r="C13248" s="10">
        <v>55731</v>
      </c>
      <c r="D13248" s="9">
        <v>4967603564</v>
      </c>
      <c r="E13248" s="9" t="e">
        <f>INDEX(#REF!:#REF!,MATCH($D13248,#REF!:#REF!,0),MATCH(#REF!,#REF!:#REF!,0))</f>
        <v>#REF!</v>
      </c>
      <c r="F13248" s="9" t="e">
        <f>INDEX(#REF!:#REF!,MATCH($D13248,#REF!:#REF!,0),MATCH(#REF!,#REF!:#REF!,0))</f>
        <v>#REF!</v>
      </c>
    </row>
    <row r="13249" spans="1:6" ht="16.5" x14ac:dyDescent="0.3">
      <c r="A13249" s="9" t="s">
        <v>9076</v>
      </c>
      <c r="B13249" s="9" t="s">
        <v>1955</v>
      </c>
      <c r="C13249" s="10">
        <v>26024</v>
      </c>
      <c r="D13249" s="9">
        <v>502909099</v>
      </c>
      <c r="E13249" s="9" t="e">
        <f>INDEX(#REF!:#REF!,MATCH($D13249,#REF!:#REF!,0),MATCH(#REF!,#REF!:#REF!,0))</f>
        <v>#REF!</v>
      </c>
      <c r="F13249" s="9" t="e">
        <f>INDEX(#REF!:#REF!,MATCH($D13249,#REF!:#REF!,0),MATCH(#REF!,#REF!:#REF!,0))</f>
        <v>#REF!</v>
      </c>
    </row>
    <row r="13250" spans="1:6" ht="16.5" x14ac:dyDescent="0.3">
      <c r="A13250" s="9" t="s">
        <v>9075</v>
      </c>
      <c r="B13250" s="9" t="s">
        <v>2073</v>
      </c>
      <c r="C13250" s="10">
        <v>33253</v>
      </c>
      <c r="D13250" s="9">
        <v>1442784075</v>
      </c>
      <c r="E13250" s="9" t="e">
        <f>INDEX(#REF!:#REF!,MATCH($D13250,#REF!:#REF!,0),MATCH(#REF!,#REF!:#REF!,0))</f>
        <v>#REF!</v>
      </c>
      <c r="F13250" s="9" t="e">
        <f>INDEX(#REF!:#REF!,MATCH($D13250,#REF!:#REF!,0),MATCH(#REF!,#REF!:#REF!,0))</f>
        <v>#REF!</v>
      </c>
    </row>
    <row r="13251" spans="1:6" ht="16.5" x14ac:dyDescent="0.3">
      <c r="A13251" s="9" t="s">
        <v>9074</v>
      </c>
      <c r="B13251" s="9" t="s">
        <v>2795</v>
      </c>
      <c r="C13251" s="10">
        <v>46288</v>
      </c>
      <c r="D13251" s="9">
        <v>8034345962</v>
      </c>
      <c r="E13251" s="9" t="e">
        <f>INDEX(#REF!:#REF!,MATCH($D13251,#REF!:#REF!,0),MATCH(#REF!,#REF!:#REF!,0))</f>
        <v>#REF!</v>
      </c>
      <c r="F13251" s="9" t="e">
        <f>INDEX(#REF!:#REF!,MATCH($D13251,#REF!:#REF!,0),MATCH(#REF!,#REF!:#REF!,0))</f>
        <v>#REF!</v>
      </c>
    </row>
    <row r="13252" spans="1:6" ht="16.5" x14ac:dyDescent="0.3">
      <c r="A13252" s="9" t="s">
        <v>9073</v>
      </c>
      <c r="B13252" s="9" t="s">
        <v>2615</v>
      </c>
      <c r="C13252" s="10">
        <v>33681</v>
      </c>
      <c r="D13252" s="9">
        <v>449160092</v>
      </c>
      <c r="E13252" s="9" t="e">
        <f>INDEX(#REF!:#REF!,MATCH($D13252,#REF!:#REF!,0),MATCH(#REF!,#REF!:#REF!,0))</f>
        <v>#REF!</v>
      </c>
      <c r="F13252" s="9" t="e">
        <f>INDEX(#REF!:#REF!,MATCH($D13252,#REF!:#REF!,0),MATCH(#REF!,#REF!:#REF!,0))</f>
        <v>#REF!</v>
      </c>
    </row>
    <row r="13253" spans="1:6" ht="16.5" x14ac:dyDescent="0.3">
      <c r="A13253" s="9" t="s">
        <v>9072</v>
      </c>
      <c r="B13253" s="9" t="s">
        <v>2500</v>
      </c>
      <c r="C13253" s="10">
        <v>40293</v>
      </c>
      <c r="D13253" s="9">
        <v>8692509450</v>
      </c>
      <c r="E13253" s="9" t="e">
        <f>INDEX(#REF!:#REF!,MATCH($D13253,#REF!:#REF!,0),MATCH(#REF!,#REF!:#REF!,0))</f>
        <v>#REF!</v>
      </c>
      <c r="F13253" s="9" t="e">
        <f>INDEX(#REF!:#REF!,MATCH($D13253,#REF!:#REF!,0),MATCH(#REF!,#REF!:#REF!,0))</f>
        <v>#REF!</v>
      </c>
    </row>
    <row r="13254" spans="1:6" ht="16.5" x14ac:dyDescent="0.3">
      <c r="A13254" s="9" t="s">
        <v>9071</v>
      </c>
      <c r="B13254" s="9" t="s">
        <v>1995</v>
      </c>
      <c r="C13254" s="10">
        <v>23183</v>
      </c>
      <c r="D13254" s="9">
        <v>3819859829</v>
      </c>
      <c r="E13254" s="9" t="e">
        <f>INDEX(#REF!:#REF!,MATCH($D13254,#REF!:#REF!,0),MATCH(#REF!,#REF!:#REF!,0))</f>
        <v>#REF!</v>
      </c>
      <c r="F13254" s="9" t="e">
        <f>INDEX(#REF!:#REF!,MATCH($D13254,#REF!:#REF!,0),MATCH(#REF!,#REF!:#REF!,0))</f>
        <v>#REF!</v>
      </c>
    </row>
    <row r="13255" spans="1:6" ht="16.5" x14ac:dyDescent="0.3">
      <c r="A13255" s="9" t="s">
        <v>9070</v>
      </c>
      <c r="B13255" s="9" t="s">
        <v>2069</v>
      </c>
      <c r="C13255" s="10">
        <v>55513</v>
      </c>
      <c r="D13255" s="9">
        <v>5407735911</v>
      </c>
      <c r="E13255" s="9" t="e">
        <f>INDEX(#REF!:#REF!,MATCH($D13255,#REF!:#REF!,0),MATCH(#REF!,#REF!:#REF!,0))</f>
        <v>#REF!</v>
      </c>
      <c r="F13255" s="9" t="e">
        <f>INDEX(#REF!:#REF!,MATCH($D13255,#REF!:#REF!,0),MATCH(#REF!,#REF!:#REF!,0))</f>
        <v>#REF!</v>
      </c>
    </row>
    <row r="13256" spans="1:6" ht="16.5" x14ac:dyDescent="0.3">
      <c r="A13256" s="9" t="s">
        <v>9069</v>
      </c>
      <c r="B13256" s="9" t="s">
        <v>2366</v>
      </c>
      <c r="C13256" s="10">
        <v>42821</v>
      </c>
      <c r="D13256" s="9">
        <v>1014658829</v>
      </c>
      <c r="E13256" s="9" t="e">
        <f>INDEX(#REF!:#REF!,MATCH($D13256,#REF!:#REF!,0),MATCH(#REF!,#REF!:#REF!,0))</f>
        <v>#REF!</v>
      </c>
      <c r="F13256" s="9" t="e">
        <f>INDEX(#REF!:#REF!,MATCH($D13256,#REF!:#REF!,0),MATCH(#REF!,#REF!:#REF!,0))</f>
        <v>#REF!</v>
      </c>
    </row>
    <row r="13257" spans="1:6" ht="16.5" x14ac:dyDescent="0.3">
      <c r="A13257" s="9" t="s">
        <v>9068</v>
      </c>
      <c r="B13257" s="9" t="s">
        <v>2277</v>
      </c>
      <c r="C13257" s="10">
        <v>18624</v>
      </c>
      <c r="D13257" s="9">
        <v>6380488901</v>
      </c>
      <c r="E13257" s="9" t="e">
        <f>INDEX(#REF!:#REF!,MATCH($D13257,#REF!:#REF!,0),MATCH(#REF!,#REF!:#REF!,0))</f>
        <v>#REF!</v>
      </c>
      <c r="F13257" s="9" t="e">
        <f>INDEX(#REF!:#REF!,MATCH($D13257,#REF!:#REF!,0),MATCH(#REF!,#REF!:#REF!,0))</f>
        <v>#REF!</v>
      </c>
    </row>
    <row r="13258" spans="1:6" ht="16.5" x14ac:dyDescent="0.3">
      <c r="A13258" s="9" t="s">
        <v>9067</v>
      </c>
      <c r="B13258" s="9" t="s">
        <v>2368</v>
      </c>
      <c r="C13258" s="10">
        <v>18009</v>
      </c>
      <c r="D13258" s="9">
        <v>5764488419</v>
      </c>
      <c r="E13258" s="9" t="e">
        <f>INDEX(#REF!:#REF!,MATCH($D13258,#REF!:#REF!,0),MATCH(#REF!,#REF!:#REF!,0))</f>
        <v>#REF!</v>
      </c>
      <c r="F13258" s="9" t="e">
        <f>INDEX(#REF!:#REF!,MATCH($D13258,#REF!:#REF!,0),MATCH(#REF!,#REF!:#REF!,0))</f>
        <v>#REF!</v>
      </c>
    </row>
    <row r="13259" spans="1:6" ht="16.5" x14ac:dyDescent="0.3">
      <c r="A13259" s="9" t="s">
        <v>9066</v>
      </c>
      <c r="B13259" s="9" t="s">
        <v>2155</v>
      </c>
      <c r="C13259" s="10">
        <v>35067</v>
      </c>
      <c r="D13259" s="9">
        <v>9264026959</v>
      </c>
      <c r="E13259" s="9" t="e">
        <f>INDEX(#REF!:#REF!,MATCH($D13259,#REF!:#REF!,0),MATCH(#REF!,#REF!:#REF!,0))</f>
        <v>#REF!</v>
      </c>
      <c r="F13259" s="9" t="e">
        <f>INDEX(#REF!:#REF!,MATCH($D13259,#REF!:#REF!,0),MATCH(#REF!,#REF!:#REF!,0))</f>
        <v>#REF!</v>
      </c>
    </row>
    <row r="13260" spans="1:6" ht="16.5" x14ac:dyDescent="0.3">
      <c r="A13260" s="9" t="s">
        <v>9065</v>
      </c>
      <c r="B13260" s="9" t="s">
        <v>2013</v>
      </c>
      <c r="C13260" s="10">
        <v>40067</v>
      </c>
      <c r="D13260" s="9">
        <v>9603610356</v>
      </c>
      <c r="E13260" s="9" t="e">
        <f>INDEX(#REF!:#REF!,MATCH($D13260,#REF!:#REF!,0),MATCH(#REF!,#REF!:#REF!,0))</f>
        <v>#REF!</v>
      </c>
      <c r="F13260" s="9" t="e">
        <f>INDEX(#REF!:#REF!,MATCH($D13260,#REF!:#REF!,0),MATCH(#REF!,#REF!:#REF!,0))</f>
        <v>#REF!</v>
      </c>
    </row>
    <row r="13261" spans="1:6" ht="16.5" x14ac:dyDescent="0.3">
      <c r="A13261" s="9" t="s">
        <v>9064</v>
      </c>
      <c r="B13261" s="9" t="s">
        <v>1973</v>
      </c>
      <c r="C13261" s="10">
        <v>34830</v>
      </c>
      <c r="D13261" s="9">
        <v>4185019157</v>
      </c>
      <c r="E13261" s="9" t="e">
        <f>INDEX(#REF!:#REF!,MATCH($D13261,#REF!:#REF!,0),MATCH(#REF!,#REF!:#REF!,0))</f>
        <v>#REF!</v>
      </c>
      <c r="F13261" s="9" t="e">
        <f>INDEX(#REF!:#REF!,MATCH($D13261,#REF!:#REF!,0),MATCH(#REF!,#REF!:#REF!,0))</f>
        <v>#REF!</v>
      </c>
    </row>
    <row r="13262" spans="1:6" ht="16.5" x14ac:dyDescent="0.3">
      <c r="A13262" s="9" t="s">
        <v>9063</v>
      </c>
      <c r="B13262" s="9" t="s">
        <v>2212</v>
      </c>
      <c r="C13262" s="10">
        <v>52927</v>
      </c>
      <c r="D13262" s="9">
        <v>5837501576</v>
      </c>
      <c r="E13262" s="9" t="e">
        <f>INDEX(#REF!:#REF!,MATCH($D13262,#REF!:#REF!,0),MATCH(#REF!,#REF!:#REF!,0))</f>
        <v>#REF!</v>
      </c>
      <c r="F13262" s="9" t="e">
        <f>INDEX(#REF!:#REF!,MATCH($D13262,#REF!:#REF!,0),MATCH(#REF!,#REF!:#REF!,0))</f>
        <v>#REF!</v>
      </c>
    </row>
    <row r="13263" spans="1:6" ht="16.5" x14ac:dyDescent="0.3">
      <c r="A13263" s="9" t="s">
        <v>9062</v>
      </c>
      <c r="B13263" s="9" t="s">
        <v>2476</v>
      </c>
      <c r="C13263" s="10">
        <v>19307</v>
      </c>
      <c r="D13263" s="9">
        <v>6321654205</v>
      </c>
      <c r="E13263" s="9" t="e">
        <f>INDEX(#REF!:#REF!,MATCH($D13263,#REF!:#REF!,0),MATCH(#REF!,#REF!:#REF!,0))</f>
        <v>#REF!</v>
      </c>
      <c r="F13263" s="9" t="e">
        <f>INDEX(#REF!:#REF!,MATCH($D13263,#REF!:#REF!,0),MATCH(#REF!,#REF!:#REF!,0))</f>
        <v>#REF!</v>
      </c>
    </row>
    <row r="13264" spans="1:6" ht="16.5" x14ac:dyDescent="0.3">
      <c r="A13264" s="9" t="s">
        <v>9061</v>
      </c>
      <c r="B13264" s="9" t="s">
        <v>3098</v>
      </c>
      <c r="C13264" s="10">
        <v>58140</v>
      </c>
      <c r="D13264" s="9">
        <v>2070860833</v>
      </c>
      <c r="E13264" s="9" t="e">
        <f>INDEX(#REF!:#REF!,MATCH($D13264,#REF!:#REF!,0),MATCH(#REF!,#REF!:#REF!,0))</f>
        <v>#REF!</v>
      </c>
      <c r="F13264" s="9" t="e">
        <f>INDEX(#REF!:#REF!,MATCH($D13264,#REF!:#REF!,0),MATCH(#REF!,#REF!:#REF!,0))</f>
        <v>#REF!</v>
      </c>
    </row>
    <row r="13265" spans="1:6" ht="16.5" x14ac:dyDescent="0.3">
      <c r="A13265" s="9" t="s">
        <v>9060</v>
      </c>
      <c r="B13265" s="9" t="s">
        <v>2982</v>
      </c>
      <c r="C13265" s="10">
        <v>31868</v>
      </c>
      <c r="D13265" s="9">
        <v>710473923</v>
      </c>
      <c r="E13265" s="9" t="e">
        <f>INDEX(#REF!:#REF!,MATCH($D13265,#REF!:#REF!,0),MATCH(#REF!,#REF!:#REF!,0))</f>
        <v>#REF!</v>
      </c>
      <c r="F13265" s="9" t="e">
        <f>INDEX(#REF!:#REF!,MATCH($D13265,#REF!:#REF!,0),MATCH(#REF!,#REF!:#REF!,0))</f>
        <v>#REF!</v>
      </c>
    </row>
    <row r="13266" spans="1:6" ht="16.5" x14ac:dyDescent="0.3">
      <c r="A13266" s="9" t="s">
        <v>9059</v>
      </c>
      <c r="B13266" s="9" t="s">
        <v>2721</v>
      </c>
      <c r="C13266" s="10">
        <v>29864</v>
      </c>
      <c r="D13266" s="9">
        <v>6313424239</v>
      </c>
      <c r="E13266" s="9" t="e">
        <f>INDEX(#REF!:#REF!,MATCH($D13266,#REF!:#REF!,0),MATCH(#REF!,#REF!:#REF!,0))</f>
        <v>#REF!</v>
      </c>
      <c r="F13266" s="9" t="e">
        <f>INDEX(#REF!:#REF!,MATCH($D13266,#REF!:#REF!,0),MATCH(#REF!,#REF!:#REF!,0))</f>
        <v>#REF!</v>
      </c>
    </row>
    <row r="13267" spans="1:6" ht="16.5" x14ac:dyDescent="0.3">
      <c r="A13267" s="9" t="s">
        <v>9058</v>
      </c>
      <c r="B13267" s="9" t="s">
        <v>2056</v>
      </c>
      <c r="C13267" s="10">
        <v>11884</v>
      </c>
      <c r="D13267" s="9">
        <v>959209328</v>
      </c>
      <c r="E13267" s="9" t="e">
        <f>INDEX(#REF!:#REF!,MATCH($D13267,#REF!:#REF!,0),MATCH(#REF!,#REF!:#REF!,0))</f>
        <v>#REF!</v>
      </c>
      <c r="F13267" s="9" t="e">
        <f>INDEX(#REF!:#REF!,MATCH($D13267,#REF!:#REF!,0),MATCH(#REF!,#REF!:#REF!,0))</f>
        <v>#REF!</v>
      </c>
    </row>
    <row r="13268" spans="1:6" ht="16.5" x14ac:dyDescent="0.3">
      <c r="A13268" s="9" t="s">
        <v>9057</v>
      </c>
      <c r="B13268" s="9" t="s">
        <v>2155</v>
      </c>
      <c r="C13268" s="10">
        <v>35961</v>
      </c>
      <c r="D13268" s="9">
        <v>4958503722</v>
      </c>
      <c r="E13268" s="9" t="e">
        <f>INDEX(#REF!:#REF!,MATCH($D13268,#REF!:#REF!,0),MATCH(#REF!,#REF!:#REF!,0))</f>
        <v>#REF!</v>
      </c>
      <c r="F13268" s="9" t="e">
        <f>INDEX(#REF!:#REF!,MATCH($D13268,#REF!:#REF!,0),MATCH(#REF!,#REF!:#REF!,0))</f>
        <v>#REF!</v>
      </c>
    </row>
    <row r="13269" spans="1:6" ht="16.5" x14ac:dyDescent="0.3">
      <c r="A13269" s="9" t="s">
        <v>9056</v>
      </c>
      <c r="B13269" s="9" t="s">
        <v>3049</v>
      </c>
      <c r="C13269" s="10">
        <v>14907</v>
      </c>
      <c r="D13269" s="9">
        <v>8467388188</v>
      </c>
      <c r="E13269" s="9" t="e">
        <f>INDEX(#REF!:#REF!,MATCH($D13269,#REF!:#REF!,0),MATCH(#REF!,#REF!:#REF!,0))</f>
        <v>#REF!</v>
      </c>
      <c r="F13269" s="9" t="e">
        <f>INDEX(#REF!:#REF!,MATCH($D13269,#REF!:#REF!,0),MATCH(#REF!,#REF!:#REF!,0))</f>
        <v>#REF!</v>
      </c>
    </row>
    <row r="13270" spans="1:6" ht="16.5" x14ac:dyDescent="0.3">
      <c r="A13270" s="9" t="s">
        <v>9055</v>
      </c>
      <c r="B13270" s="9" t="s">
        <v>2947</v>
      </c>
      <c r="C13270" s="10">
        <v>25209</v>
      </c>
      <c r="D13270" s="9">
        <v>4075444457</v>
      </c>
      <c r="E13270" s="9" t="e">
        <f>INDEX(#REF!:#REF!,MATCH($D13270,#REF!:#REF!,0),MATCH(#REF!,#REF!:#REF!,0))</f>
        <v>#REF!</v>
      </c>
      <c r="F13270" s="9" t="e">
        <f>INDEX(#REF!:#REF!,MATCH($D13270,#REF!:#REF!,0),MATCH(#REF!,#REF!:#REF!,0))</f>
        <v>#REF!</v>
      </c>
    </row>
    <row r="13271" spans="1:6" ht="16.5" x14ac:dyDescent="0.3">
      <c r="A13271" s="9" t="s">
        <v>9054</v>
      </c>
      <c r="B13271" s="9" t="s">
        <v>2747</v>
      </c>
      <c r="C13271" s="10">
        <v>23294</v>
      </c>
      <c r="D13271" s="9">
        <v>1898839557</v>
      </c>
      <c r="E13271" s="9" t="e">
        <f>INDEX(#REF!:#REF!,MATCH($D13271,#REF!:#REF!,0),MATCH(#REF!,#REF!:#REF!,0))</f>
        <v>#REF!</v>
      </c>
      <c r="F13271" s="9" t="e">
        <f>INDEX(#REF!:#REF!,MATCH($D13271,#REF!:#REF!,0),MATCH(#REF!,#REF!:#REF!,0))</f>
        <v>#REF!</v>
      </c>
    </row>
    <row r="13272" spans="1:6" ht="16.5" x14ac:dyDescent="0.3">
      <c r="A13272" s="9" t="s">
        <v>9053</v>
      </c>
      <c r="B13272" s="9" t="s">
        <v>4007</v>
      </c>
      <c r="C13272" s="10">
        <v>37686</v>
      </c>
      <c r="D13272" s="9">
        <v>1592980554</v>
      </c>
      <c r="E13272" s="9" t="e">
        <f>INDEX(#REF!:#REF!,MATCH($D13272,#REF!:#REF!,0),MATCH(#REF!,#REF!:#REF!,0))</f>
        <v>#REF!</v>
      </c>
      <c r="F13272" s="9" t="e">
        <f>INDEX(#REF!:#REF!,MATCH($D13272,#REF!:#REF!,0),MATCH(#REF!,#REF!:#REF!,0))</f>
        <v>#REF!</v>
      </c>
    </row>
    <row r="13273" spans="1:6" ht="16.5" x14ac:dyDescent="0.3">
      <c r="A13273" s="9" t="s">
        <v>9052</v>
      </c>
      <c r="B13273" s="9" t="s">
        <v>2985</v>
      </c>
      <c r="C13273" s="10">
        <v>33817</v>
      </c>
      <c r="D13273" s="9">
        <v>9965847037</v>
      </c>
      <c r="E13273" s="9" t="e">
        <f>INDEX(#REF!:#REF!,MATCH($D13273,#REF!:#REF!,0),MATCH(#REF!,#REF!:#REF!,0))</f>
        <v>#REF!</v>
      </c>
      <c r="F13273" s="9" t="e">
        <f>INDEX(#REF!:#REF!,MATCH($D13273,#REF!:#REF!,0),MATCH(#REF!,#REF!:#REF!,0))</f>
        <v>#REF!</v>
      </c>
    </row>
    <row r="13274" spans="1:6" ht="16.5" x14ac:dyDescent="0.3">
      <c r="A13274" s="9" t="s">
        <v>9051</v>
      </c>
      <c r="B13274" s="9" t="s">
        <v>2048</v>
      </c>
      <c r="C13274" s="10">
        <v>51395</v>
      </c>
      <c r="D13274" s="9">
        <v>1598957961</v>
      </c>
      <c r="E13274" s="9" t="e">
        <f>INDEX(#REF!:#REF!,MATCH($D13274,#REF!:#REF!,0),MATCH(#REF!,#REF!:#REF!,0))</f>
        <v>#REF!</v>
      </c>
      <c r="F13274" s="9" t="e">
        <f>INDEX(#REF!:#REF!,MATCH($D13274,#REF!:#REF!,0),MATCH(#REF!,#REF!:#REF!,0))</f>
        <v>#REF!</v>
      </c>
    </row>
    <row r="13275" spans="1:6" ht="16.5" x14ac:dyDescent="0.3">
      <c r="A13275" s="9" t="s">
        <v>9050</v>
      </c>
      <c r="B13275" s="9" t="s">
        <v>2179</v>
      </c>
      <c r="C13275" s="10">
        <v>17511</v>
      </c>
      <c r="D13275" s="9">
        <v>2408183758</v>
      </c>
      <c r="E13275" s="9" t="e">
        <f>INDEX(#REF!:#REF!,MATCH($D13275,#REF!:#REF!,0),MATCH(#REF!,#REF!:#REF!,0))</f>
        <v>#REF!</v>
      </c>
      <c r="F13275" s="9" t="e">
        <f>INDEX(#REF!:#REF!,MATCH($D13275,#REF!:#REF!,0),MATCH(#REF!,#REF!:#REF!,0))</f>
        <v>#REF!</v>
      </c>
    </row>
    <row r="13276" spans="1:6" ht="16.5" x14ac:dyDescent="0.3">
      <c r="A13276" s="9" t="s">
        <v>9049</v>
      </c>
      <c r="B13276" s="9" t="s">
        <v>3902</v>
      </c>
      <c r="C13276" s="10">
        <v>19840</v>
      </c>
      <c r="D13276" s="9">
        <v>9264026959</v>
      </c>
      <c r="E13276" s="9" t="e">
        <f>INDEX(#REF!:#REF!,MATCH($D13276,#REF!:#REF!,0),MATCH(#REF!,#REF!:#REF!,0))</f>
        <v>#REF!</v>
      </c>
      <c r="F13276" s="9" t="e">
        <f>INDEX(#REF!:#REF!,MATCH($D13276,#REF!:#REF!,0),MATCH(#REF!,#REF!:#REF!,0))</f>
        <v>#REF!</v>
      </c>
    </row>
    <row r="13277" spans="1:6" ht="16.5" x14ac:dyDescent="0.3">
      <c r="A13277" s="9" t="s">
        <v>9048</v>
      </c>
      <c r="B13277" s="9" t="s">
        <v>2424</v>
      </c>
      <c r="C13277" s="10">
        <v>47921</v>
      </c>
      <c r="D13277" s="9">
        <v>7039995972</v>
      </c>
      <c r="E13277" s="9" t="e">
        <f>INDEX(#REF!:#REF!,MATCH($D13277,#REF!:#REF!,0),MATCH(#REF!,#REF!:#REF!,0))</f>
        <v>#REF!</v>
      </c>
      <c r="F13277" s="9" t="e">
        <f>INDEX(#REF!:#REF!,MATCH($D13277,#REF!:#REF!,0),MATCH(#REF!,#REF!:#REF!,0))</f>
        <v>#REF!</v>
      </c>
    </row>
    <row r="13278" spans="1:6" ht="16.5" x14ac:dyDescent="0.3">
      <c r="A13278" s="9" t="s">
        <v>9047</v>
      </c>
      <c r="B13278" s="9" t="s">
        <v>3029</v>
      </c>
      <c r="C13278" s="10">
        <v>24014</v>
      </c>
      <c r="D13278" s="9">
        <v>5234982726</v>
      </c>
      <c r="E13278" s="9" t="e">
        <f>INDEX(#REF!:#REF!,MATCH($D13278,#REF!:#REF!,0),MATCH(#REF!,#REF!:#REF!,0))</f>
        <v>#REF!</v>
      </c>
      <c r="F13278" s="9" t="e">
        <f>INDEX(#REF!:#REF!,MATCH($D13278,#REF!:#REF!,0),MATCH(#REF!,#REF!:#REF!,0))</f>
        <v>#REF!</v>
      </c>
    </row>
    <row r="13279" spans="1:6" ht="16.5" x14ac:dyDescent="0.3">
      <c r="A13279" s="9" t="s">
        <v>9046</v>
      </c>
      <c r="B13279" s="9" t="s">
        <v>1993</v>
      </c>
      <c r="C13279" s="10">
        <v>25037</v>
      </c>
      <c r="D13279" s="9">
        <v>1888252693</v>
      </c>
      <c r="E13279" s="9" t="e">
        <f>INDEX(#REF!:#REF!,MATCH($D13279,#REF!:#REF!,0),MATCH(#REF!,#REF!:#REF!,0))</f>
        <v>#REF!</v>
      </c>
      <c r="F13279" s="9" t="e">
        <f>INDEX(#REF!:#REF!,MATCH($D13279,#REF!:#REF!,0),MATCH(#REF!,#REF!:#REF!,0))</f>
        <v>#REF!</v>
      </c>
    </row>
    <row r="13280" spans="1:6" ht="16.5" x14ac:dyDescent="0.3">
      <c r="A13280" s="9" t="s">
        <v>9045</v>
      </c>
      <c r="B13280" s="9" t="s">
        <v>2073</v>
      </c>
      <c r="C13280" s="10">
        <v>20561</v>
      </c>
      <c r="D13280" s="9">
        <v>6837456032</v>
      </c>
      <c r="E13280" s="9" t="e">
        <f>INDEX(#REF!:#REF!,MATCH($D13280,#REF!:#REF!,0),MATCH(#REF!,#REF!:#REF!,0))</f>
        <v>#REF!</v>
      </c>
      <c r="F13280" s="9" t="e">
        <f>INDEX(#REF!:#REF!,MATCH($D13280,#REF!:#REF!,0),MATCH(#REF!,#REF!:#REF!,0))</f>
        <v>#REF!</v>
      </c>
    </row>
    <row r="13281" spans="1:6" ht="16.5" x14ac:dyDescent="0.3">
      <c r="A13281" s="9" t="s">
        <v>9044</v>
      </c>
      <c r="B13281" s="9" t="s">
        <v>3388</v>
      </c>
      <c r="C13281" s="10">
        <v>19476</v>
      </c>
      <c r="D13281" s="9">
        <v>1545110042</v>
      </c>
      <c r="E13281" s="9" t="e">
        <f>INDEX(#REF!:#REF!,MATCH($D13281,#REF!:#REF!,0),MATCH(#REF!,#REF!:#REF!,0))</f>
        <v>#REF!</v>
      </c>
      <c r="F13281" s="9" t="e">
        <f>INDEX(#REF!:#REF!,MATCH($D13281,#REF!:#REF!,0),MATCH(#REF!,#REF!:#REF!,0))</f>
        <v>#REF!</v>
      </c>
    </row>
    <row r="13282" spans="1:6" ht="16.5" x14ac:dyDescent="0.3">
      <c r="A13282" s="9" t="s">
        <v>9043</v>
      </c>
      <c r="B13282" s="9" t="s">
        <v>2081</v>
      </c>
      <c r="C13282" s="10">
        <v>25516</v>
      </c>
      <c r="D13282" s="9">
        <v>2936088178</v>
      </c>
      <c r="E13282" s="9" t="e">
        <f>INDEX(#REF!:#REF!,MATCH($D13282,#REF!:#REF!,0),MATCH(#REF!,#REF!:#REF!,0))</f>
        <v>#REF!</v>
      </c>
      <c r="F13282" s="9" t="e">
        <f>INDEX(#REF!:#REF!,MATCH($D13282,#REF!:#REF!,0),MATCH(#REF!,#REF!:#REF!,0))</f>
        <v>#REF!</v>
      </c>
    </row>
    <row r="13283" spans="1:6" ht="16.5" x14ac:dyDescent="0.3">
      <c r="A13283" s="9" t="s">
        <v>9042</v>
      </c>
      <c r="B13283" s="9" t="s">
        <v>3372</v>
      </c>
      <c r="C13283" s="10">
        <v>14269</v>
      </c>
      <c r="D13283" s="9">
        <v>4359854056</v>
      </c>
      <c r="E13283" s="9" t="e">
        <f>INDEX(#REF!:#REF!,MATCH($D13283,#REF!:#REF!,0),MATCH(#REF!,#REF!:#REF!,0))</f>
        <v>#REF!</v>
      </c>
      <c r="F13283" s="9" t="e">
        <f>INDEX(#REF!:#REF!,MATCH($D13283,#REF!:#REF!,0),MATCH(#REF!,#REF!:#REF!,0))</f>
        <v>#REF!</v>
      </c>
    </row>
    <row r="13284" spans="1:6" ht="16.5" x14ac:dyDescent="0.3">
      <c r="A13284" s="9" t="s">
        <v>9041</v>
      </c>
      <c r="B13284" s="9" t="s">
        <v>2496</v>
      </c>
      <c r="C13284" s="10">
        <v>37475</v>
      </c>
      <c r="D13284" s="9">
        <v>1502791994</v>
      </c>
      <c r="E13284" s="9" t="e">
        <f>INDEX(#REF!:#REF!,MATCH($D13284,#REF!:#REF!,0),MATCH(#REF!,#REF!:#REF!,0))</f>
        <v>#REF!</v>
      </c>
      <c r="F13284" s="9" t="e">
        <f>INDEX(#REF!:#REF!,MATCH($D13284,#REF!:#REF!,0),MATCH(#REF!,#REF!:#REF!,0))</f>
        <v>#REF!</v>
      </c>
    </row>
    <row r="13285" spans="1:6" ht="16.5" x14ac:dyDescent="0.3">
      <c r="A13285" s="9" t="s">
        <v>9040</v>
      </c>
      <c r="B13285" s="9" t="s">
        <v>2557</v>
      </c>
      <c r="C13285" s="10">
        <v>35833</v>
      </c>
      <c r="D13285" s="9">
        <v>8757371024</v>
      </c>
      <c r="E13285" s="9" t="e">
        <f>INDEX(#REF!:#REF!,MATCH($D13285,#REF!:#REF!,0),MATCH(#REF!,#REF!:#REF!,0))</f>
        <v>#REF!</v>
      </c>
      <c r="F13285" s="9" t="e">
        <f>INDEX(#REF!:#REF!,MATCH($D13285,#REF!:#REF!,0),MATCH(#REF!,#REF!:#REF!,0))</f>
        <v>#REF!</v>
      </c>
    </row>
    <row r="13286" spans="1:6" ht="16.5" x14ac:dyDescent="0.3">
      <c r="A13286" s="9" t="s">
        <v>9039</v>
      </c>
      <c r="B13286" s="9" t="s">
        <v>2003</v>
      </c>
      <c r="C13286" s="10">
        <v>38246</v>
      </c>
      <c r="D13286" s="9">
        <v>6009848660</v>
      </c>
      <c r="E13286" s="9" t="e">
        <f>INDEX(#REF!:#REF!,MATCH($D13286,#REF!:#REF!,0),MATCH(#REF!,#REF!:#REF!,0))</f>
        <v>#REF!</v>
      </c>
      <c r="F13286" s="9" t="e">
        <f>INDEX(#REF!:#REF!,MATCH($D13286,#REF!:#REF!,0),MATCH(#REF!,#REF!:#REF!,0))</f>
        <v>#REF!</v>
      </c>
    </row>
    <row r="13287" spans="1:6" ht="16.5" x14ac:dyDescent="0.3">
      <c r="A13287" s="9" t="s">
        <v>9038</v>
      </c>
      <c r="B13287" s="9" t="s">
        <v>2521</v>
      </c>
      <c r="C13287" s="10">
        <v>33946</v>
      </c>
      <c r="D13287" s="9">
        <v>9223618401</v>
      </c>
      <c r="E13287" s="9" t="e">
        <f>INDEX(#REF!:#REF!,MATCH($D13287,#REF!:#REF!,0),MATCH(#REF!,#REF!:#REF!,0))</f>
        <v>#REF!</v>
      </c>
      <c r="F13287" s="9" t="e">
        <f>INDEX(#REF!:#REF!,MATCH($D13287,#REF!:#REF!,0),MATCH(#REF!,#REF!:#REF!,0))</f>
        <v>#REF!</v>
      </c>
    </row>
    <row r="13288" spans="1:6" ht="16.5" x14ac:dyDescent="0.3">
      <c r="A13288" s="9" t="s">
        <v>9037</v>
      </c>
      <c r="B13288" s="9" t="s">
        <v>2085</v>
      </c>
      <c r="C13288" s="10">
        <v>33502</v>
      </c>
      <c r="D13288" s="9">
        <v>3133221701</v>
      </c>
      <c r="E13288" s="9" t="e">
        <f>INDEX(#REF!:#REF!,MATCH($D13288,#REF!:#REF!,0),MATCH(#REF!,#REF!:#REF!,0))</f>
        <v>#REF!</v>
      </c>
      <c r="F13288" s="9" t="e">
        <f>INDEX(#REF!:#REF!,MATCH($D13288,#REF!:#REF!,0),MATCH(#REF!,#REF!:#REF!,0))</f>
        <v>#REF!</v>
      </c>
    </row>
    <row r="13289" spans="1:6" ht="16.5" x14ac:dyDescent="0.3">
      <c r="A13289" s="9" t="s">
        <v>9036</v>
      </c>
      <c r="B13289" s="9" t="s">
        <v>2357</v>
      </c>
      <c r="C13289" s="10">
        <v>46393</v>
      </c>
      <c r="D13289" s="9">
        <v>9305168396</v>
      </c>
      <c r="E13289" s="9" t="e">
        <f>INDEX(#REF!:#REF!,MATCH($D13289,#REF!:#REF!,0),MATCH(#REF!,#REF!:#REF!,0))</f>
        <v>#REF!</v>
      </c>
      <c r="F13289" s="9" t="e">
        <f>INDEX(#REF!:#REF!,MATCH($D13289,#REF!:#REF!,0),MATCH(#REF!,#REF!:#REF!,0))</f>
        <v>#REF!</v>
      </c>
    </row>
    <row r="13290" spans="1:6" ht="16.5" x14ac:dyDescent="0.3">
      <c r="A13290" s="9" t="s">
        <v>9035</v>
      </c>
      <c r="B13290" s="9" t="s">
        <v>1997</v>
      </c>
      <c r="C13290" s="10">
        <v>48313</v>
      </c>
      <c r="D13290" s="9">
        <v>1888605537</v>
      </c>
      <c r="E13290" s="9" t="e">
        <f>INDEX(#REF!:#REF!,MATCH($D13290,#REF!:#REF!,0),MATCH(#REF!,#REF!:#REF!,0))</f>
        <v>#REF!</v>
      </c>
      <c r="F13290" s="9" t="e">
        <f>INDEX(#REF!:#REF!,MATCH($D13290,#REF!:#REF!,0),MATCH(#REF!,#REF!:#REF!,0))</f>
        <v>#REF!</v>
      </c>
    </row>
    <row r="13291" spans="1:6" ht="16.5" x14ac:dyDescent="0.3">
      <c r="A13291" s="9" t="s">
        <v>9034</v>
      </c>
      <c r="B13291" s="9" t="s">
        <v>3125</v>
      </c>
      <c r="C13291" s="10">
        <v>13424</v>
      </c>
      <c r="D13291" s="9">
        <v>4029727026</v>
      </c>
      <c r="E13291" s="9" t="e">
        <f>INDEX(#REF!:#REF!,MATCH($D13291,#REF!:#REF!,0),MATCH(#REF!,#REF!:#REF!,0))</f>
        <v>#REF!</v>
      </c>
      <c r="F13291" s="9" t="e">
        <f>INDEX(#REF!:#REF!,MATCH($D13291,#REF!:#REF!,0),MATCH(#REF!,#REF!:#REF!,0))</f>
        <v>#REF!</v>
      </c>
    </row>
    <row r="13292" spans="1:6" ht="16.5" x14ac:dyDescent="0.3">
      <c r="A13292" s="9" t="s">
        <v>9033</v>
      </c>
      <c r="B13292" s="9" t="s">
        <v>2379</v>
      </c>
      <c r="C13292" s="10">
        <v>40499</v>
      </c>
      <c r="D13292" s="9">
        <v>4011453366</v>
      </c>
      <c r="E13292" s="9" t="e">
        <f>INDEX(#REF!:#REF!,MATCH($D13292,#REF!:#REF!,0),MATCH(#REF!,#REF!:#REF!,0))</f>
        <v>#REF!</v>
      </c>
      <c r="F13292" s="9" t="e">
        <f>INDEX(#REF!:#REF!,MATCH($D13292,#REF!:#REF!,0),MATCH(#REF!,#REF!:#REF!,0))</f>
        <v>#REF!</v>
      </c>
    </row>
    <row r="13293" spans="1:6" ht="16.5" x14ac:dyDescent="0.3">
      <c r="A13293" s="9" t="s">
        <v>9032</v>
      </c>
      <c r="B13293" s="9" t="s">
        <v>2169</v>
      </c>
      <c r="C13293" s="10">
        <v>11104</v>
      </c>
      <c r="D13293" s="9">
        <v>1313434965</v>
      </c>
      <c r="E13293" s="9" t="e">
        <f>INDEX(#REF!:#REF!,MATCH($D13293,#REF!:#REF!,0),MATCH(#REF!,#REF!:#REF!,0))</f>
        <v>#REF!</v>
      </c>
      <c r="F13293" s="9" t="e">
        <f>INDEX(#REF!:#REF!,MATCH($D13293,#REF!:#REF!,0),MATCH(#REF!,#REF!:#REF!,0))</f>
        <v>#REF!</v>
      </c>
    </row>
    <row r="13294" spans="1:6" ht="16.5" x14ac:dyDescent="0.3">
      <c r="A13294" s="9" t="s">
        <v>9031</v>
      </c>
      <c r="B13294" s="9" t="s">
        <v>2042</v>
      </c>
      <c r="C13294" s="10">
        <v>59337</v>
      </c>
      <c r="D13294" s="9">
        <v>5675852751</v>
      </c>
      <c r="E13294" s="9" t="e">
        <f>INDEX(#REF!:#REF!,MATCH($D13294,#REF!:#REF!,0),MATCH(#REF!,#REF!:#REF!,0))</f>
        <v>#REF!</v>
      </c>
      <c r="F13294" s="9" t="e">
        <f>INDEX(#REF!:#REF!,MATCH($D13294,#REF!:#REF!,0),MATCH(#REF!,#REF!:#REF!,0))</f>
        <v>#REF!</v>
      </c>
    </row>
    <row r="13295" spans="1:6" ht="16.5" x14ac:dyDescent="0.3">
      <c r="A13295" s="9" t="s">
        <v>9030</v>
      </c>
      <c r="B13295" s="9" t="s">
        <v>2513</v>
      </c>
      <c r="C13295" s="10">
        <v>58882</v>
      </c>
      <c r="D13295" s="9">
        <v>1152386727</v>
      </c>
      <c r="E13295" s="9" t="e">
        <f>INDEX(#REF!:#REF!,MATCH($D13295,#REF!:#REF!,0),MATCH(#REF!,#REF!:#REF!,0))</f>
        <v>#REF!</v>
      </c>
      <c r="F13295" s="9" t="e">
        <f>INDEX(#REF!:#REF!,MATCH($D13295,#REF!:#REF!,0),MATCH(#REF!,#REF!:#REF!,0))</f>
        <v>#REF!</v>
      </c>
    </row>
    <row r="13296" spans="1:6" ht="16.5" x14ac:dyDescent="0.3">
      <c r="A13296" s="9" t="s">
        <v>9029</v>
      </c>
      <c r="B13296" s="9" t="s">
        <v>2379</v>
      </c>
      <c r="C13296" s="10">
        <v>32332</v>
      </c>
      <c r="D13296" s="9">
        <v>250257920</v>
      </c>
      <c r="E13296" s="9" t="e">
        <f>INDEX(#REF!:#REF!,MATCH($D13296,#REF!:#REF!,0),MATCH(#REF!,#REF!:#REF!,0))</f>
        <v>#REF!</v>
      </c>
      <c r="F13296" s="9" t="e">
        <f>INDEX(#REF!:#REF!,MATCH($D13296,#REF!:#REF!,0),MATCH(#REF!,#REF!:#REF!,0))</f>
        <v>#REF!</v>
      </c>
    </row>
    <row r="13297" spans="1:6" ht="16.5" x14ac:dyDescent="0.3">
      <c r="A13297" s="9" t="s">
        <v>9028</v>
      </c>
      <c r="B13297" s="9" t="s">
        <v>2375</v>
      </c>
      <c r="C13297" s="10">
        <v>56782</v>
      </c>
      <c r="D13297" s="9">
        <v>2280674246</v>
      </c>
      <c r="E13297" s="9" t="e">
        <f>INDEX(#REF!:#REF!,MATCH($D13297,#REF!:#REF!,0),MATCH(#REF!,#REF!:#REF!,0))</f>
        <v>#REF!</v>
      </c>
      <c r="F13297" s="9" t="e">
        <f>INDEX(#REF!:#REF!,MATCH($D13297,#REF!:#REF!,0),MATCH(#REF!,#REF!:#REF!,0))</f>
        <v>#REF!</v>
      </c>
    </row>
    <row r="13298" spans="1:6" ht="16.5" x14ac:dyDescent="0.3">
      <c r="A13298" s="9" t="s">
        <v>9027</v>
      </c>
      <c r="B13298" s="9" t="s">
        <v>2067</v>
      </c>
      <c r="C13298" s="10">
        <v>43951</v>
      </c>
      <c r="D13298" s="9">
        <v>806065796</v>
      </c>
      <c r="E13298" s="9" t="e">
        <f>INDEX(#REF!:#REF!,MATCH($D13298,#REF!:#REF!,0),MATCH(#REF!,#REF!:#REF!,0))</f>
        <v>#REF!</v>
      </c>
      <c r="F13298" s="9" t="e">
        <f>INDEX(#REF!:#REF!,MATCH($D13298,#REF!:#REF!,0),MATCH(#REF!,#REF!:#REF!,0))</f>
        <v>#REF!</v>
      </c>
    </row>
    <row r="13299" spans="1:6" ht="16.5" x14ac:dyDescent="0.3">
      <c r="A13299" s="9" t="s">
        <v>9026</v>
      </c>
      <c r="B13299" s="9" t="s">
        <v>2707</v>
      </c>
      <c r="C13299" s="10">
        <v>18454</v>
      </c>
      <c r="D13299" s="9">
        <v>6769297310</v>
      </c>
      <c r="E13299" s="9" t="e">
        <f>INDEX(#REF!:#REF!,MATCH($D13299,#REF!:#REF!,0),MATCH(#REF!,#REF!:#REF!,0))</f>
        <v>#REF!</v>
      </c>
      <c r="F13299" s="9" t="e">
        <f>INDEX(#REF!:#REF!,MATCH($D13299,#REF!:#REF!,0),MATCH(#REF!,#REF!:#REF!,0))</f>
        <v>#REF!</v>
      </c>
    </row>
    <row r="13300" spans="1:6" ht="16.5" x14ac:dyDescent="0.3">
      <c r="A13300" s="9" t="s">
        <v>9025</v>
      </c>
      <c r="B13300" s="9" t="s">
        <v>2653</v>
      </c>
      <c r="C13300" s="10">
        <v>20674</v>
      </c>
      <c r="D13300" s="9">
        <v>8302317314</v>
      </c>
      <c r="E13300" s="9" t="e">
        <f>INDEX(#REF!:#REF!,MATCH($D13300,#REF!:#REF!,0),MATCH(#REF!,#REF!:#REF!,0))</f>
        <v>#REF!</v>
      </c>
      <c r="F13300" s="9" t="e">
        <f>INDEX(#REF!:#REF!,MATCH($D13300,#REF!:#REF!,0),MATCH(#REF!,#REF!:#REF!,0))</f>
        <v>#REF!</v>
      </c>
    </row>
    <row r="13301" spans="1:6" ht="16.5" x14ac:dyDescent="0.3">
      <c r="A13301" s="9" t="s">
        <v>9024</v>
      </c>
      <c r="B13301" s="9" t="s">
        <v>2044</v>
      </c>
      <c r="C13301" s="10">
        <v>34355</v>
      </c>
      <c r="D13301" s="9">
        <v>3858163570</v>
      </c>
      <c r="E13301" s="9" t="e">
        <f>INDEX(#REF!:#REF!,MATCH($D13301,#REF!:#REF!,0),MATCH(#REF!,#REF!:#REF!,0))</f>
        <v>#REF!</v>
      </c>
      <c r="F13301" s="9" t="e">
        <f>INDEX(#REF!:#REF!,MATCH($D13301,#REF!:#REF!,0),MATCH(#REF!,#REF!:#REF!,0))</f>
        <v>#REF!</v>
      </c>
    </row>
    <row r="13302" spans="1:6" ht="16.5" x14ac:dyDescent="0.3">
      <c r="A13302" s="9" t="s">
        <v>9023</v>
      </c>
      <c r="B13302" s="9" t="s">
        <v>2236</v>
      </c>
      <c r="C13302" s="10">
        <v>58977</v>
      </c>
      <c r="D13302" s="9">
        <v>8256403403</v>
      </c>
      <c r="E13302" s="9" t="e">
        <f>INDEX(#REF!:#REF!,MATCH($D13302,#REF!:#REF!,0),MATCH(#REF!,#REF!:#REF!,0))</f>
        <v>#REF!</v>
      </c>
      <c r="F13302" s="9" t="e">
        <f>INDEX(#REF!:#REF!,MATCH($D13302,#REF!:#REF!,0),MATCH(#REF!,#REF!:#REF!,0))</f>
        <v>#REF!</v>
      </c>
    </row>
    <row r="13303" spans="1:6" ht="16.5" x14ac:dyDescent="0.3">
      <c r="A13303" s="9" t="s">
        <v>9022</v>
      </c>
      <c r="B13303" s="9" t="s">
        <v>2059</v>
      </c>
      <c r="C13303" s="10">
        <v>18715</v>
      </c>
      <c r="D13303" s="9">
        <v>4691333258</v>
      </c>
      <c r="E13303" s="9" t="e">
        <f>INDEX(#REF!:#REF!,MATCH($D13303,#REF!:#REF!,0),MATCH(#REF!,#REF!:#REF!,0))</f>
        <v>#REF!</v>
      </c>
      <c r="F13303" s="9" t="e">
        <f>INDEX(#REF!:#REF!,MATCH($D13303,#REF!:#REF!,0),MATCH(#REF!,#REF!:#REF!,0))</f>
        <v>#REF!</v>
      </c>
    </row>
    <row r="13304" spans="1:6" ht="16.5" x14ac:dyDescent="0.3">
      <c r="A13304" s="9" t="s">
        <v>9021</v>
      </c>
      <c r="B13304" s="9" t="s">
        <v>2914</v>
      </c>
      <c r="C13304" s="10">
        <v>41688</v>
      </c>
      <c r="D13304" s="9">
        <v>5795848808</v>
      </c>
      <c r="E13304" s="9" t="e">
        <f>INDEX(#REF!:#REF!,MATCH($D13304,#REF!:#REF!,0),MATCH(#REF!,#REF!:#REF!,0))</f>
        <v>#REF!</v>
      </c>
      <c r="F13304" s="9" t="e">
        <f>INDEX(#REF!:#REF!,MATCH($D13304,#REF!:#REF!,0),MATCH(#REF!,#REF!:#REF!,0))</f>
        <v>#REF!</v>
      </c>
    </row>
    <row r="13305" spans="1:6" ht="16.5" x14ac:dyDescent="0.3">
      <c r="A13305" s="9" t="s">
        <v>9020</v>
      </c>
      <c r="B13305" s="9" t="s">
        <v>2071</v>
      </c>
      <c r="C13305" s="10">
        <v>59797</v>
      </c>
      <c r="D13305" s="9">
        <v>9328457335</v>
      </c>
      <c r="E13305" s="9" t="e">
        <f>INDEX(#REF!:#REF!,MATCH($D13305,#REF!:#REF!,0),MATCH(#REF!,#REF!:#REF!,0))</f>
        <v>#REF!</v>
      </c>
      <c r="F13305" s="9" t="e">
        <f>INDEX(#REF!:#REF!,MATCH($D13305,#REF!:#REF!,0),MATCH(#REF!,#REF!:#REF!,0))</f>
        <v>#REF!</v>
      </c>
    </row>
    <row r="13306" spans="1:6" ht="16.5" x14ac:dyDescent="0.3">
      <c r="A13306" s="9" t="s">
        <v>9019</v>
      </c>
      <c r="B13306" s="9" t="s">
        <v>2379</v>
      </c>
      <c r="C13306" s="10">
        <v>51580</v>
      </c>
      <c r="D13306" s="9">
        <v>4969679754</v>
      </c>
      <c r="E13306" s="9" t="e">
        <f>INDEX(#REF!:#REF!,MATCH($D13306,#REF!:#REF!,0),MATCH(#REF!,#REF!:#REF!,0))</f>
        <v>#REF!</v>
      </c>
      <c r="F13306" s="9" t="e">
        <f>INDEX(#REF!:#REF!,MATCH($D13306,#REF!:#REF!,0),MATCH(#REF!,#REF!:#REF!,0))</f>
        <v>#REF!</v>
      </c>
    </row>
    <row r="13307" spans="1:6" ht="16.5" x14ac:dyDescent="0.3">
      <c r="A13307" s="9" t="s">
        <v>9018</v>
      </c>
      <c r="B13307" s="9" t="s">
        <v>2050</v>
      </c>
      <c r="C13307" s="10">
        <v>22950</v>
      </c>
      <c r="D13307" s="9">
        <v>7659816853</v>
      </c>
      <c r="E13307" s="9" t="e">
        <f>INDEX(#REF!:#REF!,MATCH($D13307,#REF!:#REF!,0),MATCH(#REF!,#REF!:#REF!,0))</f>
        <v>#REF!</v>
      </c>
      <c r="F13307" s="9" t="e">
        <f>INDEX(#REF!:#REF!,MATCH($D13307,#REF!:#REF!,0),MATCH(#REF!,#REF!:#REF!,0))</f>
        <v>#REF!</v>
      </c>
    </row>
    <row r="13308" spans="1:6" ht="16.5" x14ac:dyDescent="0.3">
      <c r="A13308" s="9" t="s">
        <v>9017</v>
      </c>
      <c r="B13308" s="9" t="s">
        <v>2201</v>
      </c>
      <c r="C13308" s="10">
        <v>23528</v>
      </c>
      <c r="D13308" s="9">
        <v>601779371</v>
      </c>
      <c r="E13308" s="9" t="e">
        <f>INDEX(#REF!:#REF!,MATCH($D13308,#REF!:#REF!,0),MATCH(#REF!,#REF!:#REF!,0))</f>
        <v>#REF!</v>
      </c>
      <c r="F13308" s="9" t="e">
        <f>INDEX(#REF!:#REF!,MATCH($D13308,#REF!:#REF!,0),MATCH(#REF!,#REF!:#REF!,0))</f>
        <v>#REF!</v>
      </c>
    </row>
    <row r="13309" spans="1:6" ht="16.5" x14ac:dyDescent="0.3">
      <c r="A13309" s="9" t="s">
        <v>9016</v>
      </c>
      <c r="B13309" s="9" t="s">
        <v>2179</v>
      </c>
      <c r="C13309" s="10">
        <v>49652</v>
      </c>
      <c r="D13309" s="9">
        <v>6734537986</v>
      </c>
      <c r="E13309" s="9" t="e">
        <f>INDEX(#REF!:#REF!,MATCH($D13309,#REF!:#REF!,0),MATCH(#REF!,#REF!:#REF!,0))</f>
        <v>#REF!</v>
      </c>
      <c r="F13309" s="9" t="e">
        <f>INDEX(#REF!:#REF!,MATCH($D13309,#REF!:#REF!,0),MATCH(#REF!,#REF!:#REF!,0))</f>
        <v>#REF!</v>
      </c>
    </row>
    <row r="13310" spans="1:6" ht="16.5" x14ac:dyDescent="0.3">
      <c r="A13310" s="9" t="s">
        <v>9015</v>
      </c>
      <c r="B13310" s="9" t="s">
        <v>1995</v>
      </c>
      <c r="C13310" s="10">
        <v>40638</v>
      </c>
      <c r="D13310" s="9">
        <v>4525743115</v>
      </c>
      <c r="E13310" s="9" t="e">
        <f>INDEX(#REF!:#REF!,MATCH($D13310,#REF!:#REF!,0),MATCH(#REF!,#REF!:#REF!,0))</f>
        <v>#REF!</v>
      </c>
      <c r="F13310" s="9" t="e">
        <f>INDEX(#REF!:#REF!,MATCH($D13310,#REF!:#REF!,0),MATCH(#REF!,#REF!:#REF!,0))</f>
        <v>#REF!</v>
      </c>
    </row>
    <row r="13311" spans="1:6" ht="16.5" x14ac:dyDescent="0.3">
      <c r="A13311" s="9" t="s">
        <v>9014</v>
      </c>
      <c r="B13311" s="9" t="s">
        <v>2845</v>
      </c>
      <c r="C13311" s="10">
        <v>54808</v>
      </c>
      <c r="D13311" s="9">
        <v>895027720</v>
      </c>
      <c r="E13311" s="9" t="e">
        <f>INDEX(#REF!:#REF!,MATCH($D13311,#REF!:#REF!,0),MATCH(#REF!,#REF!:#REF!,0))</f>
        <v>#REF!</v>
      </c>
      <c r="F13311" s="9" t="e">
        <f>INDEX(#REF!:#REF!,MATCH($D13311,#REF!:#REF!,0),MATCH(#REF!,#REF!:#REF!,0))</f>
        <v>#REF!</v>
      </c>
    </row>
    <row r="13312" spans="1:6" ht="16.5" x14ac:dyDescent="0.3">
      <c r="A13312" s="9" t="s">
        <v>9013</v>
      </c>
      <c r="B13312" s="9" t="s">
        <v>3125</v>
      </c>
      <c r="C13312" s="10">
        <v>25815</v>
      </c>
      <c r="D13312" s="9">
        <v>2066028762</v>
      </c>
      <c r="E13312" s="9" t="e">
        <f>INDEX(#REF!:#REF!,MATCH($D13312,#REF!:#REF!,0),MATCH(#REF!,#REF!:#REF!,0))</f>
        <v>#REF!</v>
      </c>
      <c r="F13312" s="9" t="e">
        <f>INDEX(#REF!:#REF!,MATCH($D13312,#REF!:#REF!,0),MATCH(#REF!,#REF!:#REF!,0))</f>
        <v>#REF!</v>
      </c>
    </row>
    <row r="13313" spans="1:6" ht="16.5" x14ac:dyDescent="0.3">
      <c r="A13313" s="9" t="s">
        <v>9012</v>
      </c>
      <c r="B13313" s="9" t="s">
        <v>2655</v>
      </c>
      <c r="C13313" s="10">
        <v>32631</v>
      </c>
      <c r="D13313" s="9">
        <v>6596440737</v>
      </c>
      <c r="E13313" s="9" t="e">
        <f>INDEX(#REF!:#REF!,MATCH($D13313,#REF!:#REF!,0),MATCH(#REF!,#REF!:#REF!,0))</f>
        <v>#REF!</v>
      </c>
      <c r="F13313" s="9" t="e">
        <f>INDEX(#REF!:#REF!,MATCH($D13313,#REF!:#REF!,0),MATCH(#REF!,#REF!:#REF!,0))</f>
        <v>#REF!</v>
      </c>
    </row>
    <row r="13314" spans="1:6" ht="16.5" x14ac:dyDescent="0.3">
      <c r="A13314" s="9" t="s">
        <v>9011</v>
      </c>
      <c r="B13314" s="9" t="s">
        <v>2655</v>
      </c>
      <c r="C13314" s="10">
        <v>10040</v>
      </c>
      <c r="D13314" s="9">
        <v>1739513533</v>
      </c>
      <c r="E13314" s="9" t="e">
        <f>INDEX(#REF!:#REF!,MATCH($D13314,#REF!:#REF!,0),MATCH(#REF!,#REF!:#REF!,0))</f>
        <v>#REF!</v>
      </c>
      <c r="F13314" s="9" t="e">
        <f>INDEX(#REF!:#REF!,MATCH($D13314,#REF!:#REF!,0),MATCH(#REF!,#REF!:#REF!,0))</f>
        <v>#REF!</v>
      </c>
    </row>
    <row r="13315" spans="1:6" ht="16.5" x14ac:dyDescent="0.3">
      <c r="A13315" s="9" t="s">
        <v>9010</v>
      </c>
      <c r="B13315" s="9" t="s">
        <v>2544</v>
      </c>
      <c r="C13315" s="10">
        <v>47734</v>
      </c>
      <c r="D13315" s="9">
        <v>8175279842</v>
      </c>
      <c r="E13315" s="9" t="e">
        <f>INDEX(#REF!:#REF!,MATCH($D13315,#REF!:#REF!,0),MATCH(#REF!,#REF!:#REF!,0))</f>
        <v>#REF!</v>
      </c>
      <c r="F13315" s="9" t="e">
        <f>INDEX(#REF!:#REF!,MATCH($D13315,#REF!:#REF!,0),MATCH(#REF!,#REF!:#REF!,0))</f>
        <v>#REF!</v>
      </c>
    </row>
    <row r="13316" spans="1:6" ht="16.5" x14ac:dyDescent="0.3">
      <c r="A13316" s="9" t="s">
        <v>9009</v>
      </c>
      <c r="B13316" s="9" t="s">
        <v>1999</v>
      </c>
      <c r="C13316" s="10">
        <v>53303</v>
      </c>
      <c r="D13316" s="9">
        <v>1469328364</v>
      </c>
      <c r="E13316" s="9" t="e">
        <f>INDEX(#REF!:#REF!,MATCH($D13316,#REF!:#REF!,0),MATCH(#REF!,#REF!:#REF!,0))</f>
        <v>#REF!</v>
      </c>
      <c r="F13316" s="9" t="e">
        <f>INDEX(#REF!:#REF!,MATCH($D13316,#REF!:#REF!,0),MATCH(#REF!,#REF!:#REF!,0))</f>
        <v>#REF!</v>
      </c>
    </row>
    <row r="13317" spans="1:6" ht="16.5" x14ac:dyDescent="0.3">
      <c r="A13317" s="9" t="s">
        <v>9008</v>
      </c>
      <c r="B13317" s="9" t="s">
        <v>2608</v>
      </c>
      <c r="C13317" s="10">
        <v>18331</v>
      </c>
      <c r="D13317" s="9">
        <v>2565093969</v>
      </c>
      <c r="E13317" s="9" t="e">
        <f>INDEX(#REF!:#REF!,MATCH($D13317,#REF!:#REF!,0),MATCH(#REF!,#REF!:#REF!,0))</f>
        <v>#REF!</v>
      </c>
      <c r="F13317" s="9" t="e">
        <f>INDEX(#REF!:#REF!,MATCH($D13317,#REF!:#REF!,0),MATCH(#REF!,#REF!:#REF!,0))</f>
        <v>#REF!</v>
      </c>
    </row>
    <row r="13318" spans="1:6" ht="16.5" x14ac:dyDescent="0.3">
      <c r="A13318" s="9" t="s">
        <v>9007</v>
      </c>
      <c r="B13318" s="9" t="s">
        <v>3506</v>
      </c>
      <c r="C13318" s="10">
        <v>19156</v>
      </c>
      <c r="D13318" s="9">
        <v>9381484503</v>
      </c>
      <c r="E13318" s="9" t="e">
        <f>INDEX(#REF!:#REF!,MATCH($D13318,#REF!:#REF!,0),MATCH(#REF!,#REF!:#REF!,0))</f>
        <v>#REF!</v>
      </c>
      <c r="F13318" s="9" t="e">
        <f>INDEX(#REF!:#REF!,MATCH($D13318,#REF!:#REF!,0),MATCH(#REF!,#REF!:#REF!,0))</f>
        <v>#REF!</v>
      </c>
    </row>
    <row r="13319" spans="1:6" ht="16.5" x14ac:dyDescent="0.3">
      <c r="A13319" s="9" t="s">
        <v>9006</v>
      </c>
      <c r="B13319" s="9" t="s">
        <v>2564</v>
      </c>
      <c r="C13319" s="10">
        <v>21163</v>
      </c>
      <c r="D13319" s="9">
        <v>9782845590</v>
      </c>
      <c r="E13319" s="9" t="e">
        <f>INDEX(#REF!:#REF!,MATCH($D13319,#REF!:#REF!,0),MATCH(#REF!,#REF!:#REF!,0))</f>
        <v>#REF!</v>
      </c>
      <c r="F13319" s="9" t="e">
        <f>INDEX(#REF!:#REF!,MATCH($D13319,#REF!:#REF!,0),MATCH(#REF!,#REF!:#REF!,0))</f>
        <v>#REF!</v>
      </c>
    </row>
    <row r="13320" spans="1:6" ht="16.5" x14ac:dyDescent="0.3">
      <c r="A13320" s="9" t="s">
        <v>9005</v>
      </c>
      <c r="B13320" s="9" t="s">
        <v>2163</v>
      </c>
      <c r="C13320" s="10">
        <v>53320</v>
      </c>
      <c r="D13320" s="9">
        <v>2497321256</v>
      </c>
      <c r="E13320" s="9" t="e">
        <f>INDEX(#REF!:#REF!,MATCH($D13320,#REF!:#REF!,0),MATCH(#REF!,#REF!:#REF!,0))</f>
        <v>#REF!</v>
      </c>
      <c r="F13320" s="9" t="e">
        <f>INDEX(#REF!:#REF!,MATCH($D13320,#REF!:#REF!,0),MATCH(#REF!,#REF!:#REF!,0))</f>
        <v>#REF!</v>
      </c>
    </row>
    <row r="13321" spans="1:6" ht="16.5" x14ac:dyDescent="0.3">
      <c r="A13321" s="9" t="s">
        <v>9004</v>
      </c>
      <c r="B13321" s="9" t="s">
        <v>2056</v>
      </c>
      <c r="C13321" s="10">
        <v>45594</v>
      </c>
      <c r="D13321" s="9">
        <v>7453397081</v>
      </c>
      <c r="E13321" s="9" t="e">
        <f>INDEX(#REF!:#REF!,MATCH($D13321,#REF!:#REF!,0),MATCH(#REF!,#REF!:#REF!,0))</f>
        <v>#REF!</v>
      </c>
      <c r="F13321" s="9" t="e">
        <f>INDEX(#REF!:#REF!,MATCH($D13321,#REF!:#REF!,0),MATCH(#REF!,#REF!:#REF!,0))</f>
        <v>#REF!</v>
      </c>
    </row>
    <row r="13322" spans="1:6" ht="16.5" x14ac:dyDescent="0.3">
      <c r="A13322" s="9" t="s">
        <v>9003</v>
      </c>
      <c r="B13322" s="9" t="s">
        <v>4007</v>
      </c>
      <c r="C13322" s="10">
        <v>30444</v>
      </c>
      <c r="D13322" s="9">
        <v>8373529241</v>
      </c>
      <c r="E13322" s="9" t="e">
        <f>INDEX(#REF!:#REF!,MATCH($D13322,#REF!:#REF!,0),MATCH(#REF!,#REF!:#REF!,0))</f>
        <v>#REF!</v>
      </c>
      <c r="F13322" s="9" t="e">
        <f>INDEX(#REF!:#REF!,MATCH($D13322,#REF!:#REF!,0),MATCH(#REF!,#REF!:#REF!,0))</f>
        <v>#REF!</v>
      </c>
    </row>
    <row r="13323" spans="1:6" ht="16.5" x14ac:dyDescent="0.3">
      <c r="A13323" s="9" t="s">
        <v>9002</v>
      </c>
      <c r="B13323" s="9" t="s">
        <v>2456</v>
      </c>
      <c r="C13323" s="10">
        <v>45747</v>
      </c>
      <c r="D13323" s="9">
        <v>9223618401</v>
      </c>
      <c r="E13323" s="9" t="e">
        <f>INDEX(#REF!:#REF!,MATCH($D13323,#REF!:#REF!,0),MATCH(#REF!,#REF!:#REF!,0))</f>
        <v>#REF!</v>
      </c>
      <c r="F13323" s="9" t="e">
        <f>INDEX(#REF!:#REF!,MATCH($D13323,#REF!:#REF!,0),MATCH(#REF!,#REF!:#REF!,0))</f>
        <v>#REF!</v>
      </c>
    </row>
    <row r="13324" spans="1:6" ht="16.5" x14ac:dyDescent="0.3">
      <c r="A13324" s="9" t="s">
        <v>9001</v>
      </c>
      <c r="B13324" s="9" t="s">
        <v>2054</v>
      </c>
      <c r="C13324" s="10">
        <v>30991</v>
      </c>
      <c r="D13324" s="9">
        <v>1754740677</v>
      </c>
      <c r="E13324" s="9" t="e">
        <f>INDEX(#REF!:#REF!,MATCH($D13324,#REF!:#REF!,0),MATCH(#REF!,#REF!:#REF!,0))</f>
        <v>#REF!</v>
      </c>
      <c r="F13324" s="9" t="e">
        <f>INDEX(#REF!:#REF!,MATCH($D13324,#REF!:#REF!,0),MATCH(#REF!,#REF!:#REF!,0))</f>
        <v>#REF!</v>
      </c>
    </row>
    <row r="13325" spans="1:6" ht="16.5" x14ac:dyDescent="0.3">
      <c r="A13325" s="9" t="s">
        <v>9000</v>
      </c>
      <c r="B13325" s="9" t="s">
        <v>1941</v>
      </c>
      <c r="C13325" s="10">
        <v>53230</v>
      </c>
      <c r="D13325" s="9">
        <v>9651729414</v>
      </c>
      <c r="E13325" s="9" t="e">
        <f>INDEX(#REF!:#REF!,MATCH($D13325,#REF!:#REF!,0),MATCH(#REF!,#REF!:#REF!,0))</f>
        <v>#REF!</v>
      </c>
      <c r="F13325" s="9" t="e">
        <f>INDEX(#REF!:#REF!,MATCH($D13325,#REF!:#REF!,0),MATCH(#REF!,#REF!:#REF!,0))</f>
        <v>#REF!</v>
      </c>
    </row>
    <row r="13326" spans="1:6" ht="16.5" x14ac:dyDescent="0.3">
      <c r="A13326" s="9" t="s">
        <v>8999</v>
      </c>
      <c r="B13326" s="9" t="s">
        <v>2023</v>
      </c>
      <c r="C13326" s="10">
        <v>26303</v>
      </c>
      <c r="D13326" s="9">
        <v>4739588234</v>
      </c>
      <c r="E13326" s="9" t="e">
        <f>INDEX(#REF!:#REF!,MATCH($D13326,#REF!:#REF!,0),MATCH(#REF!,#REF!:#REF!,0))</f>
        <v>#REF!</v>
      </c>
      <c r="F13326" s="9" t="e">
        <f>INDEX(#REF!:#REF!,MATCH($D13326,#REF!:#REF!,0),MATCH(#REF!,#REF!:#REF!,0))</f>
        <v>#REF!</v>
      </c>
    </row>
    <row r="13327" spans="1:6" ht="16.5" x14ac:dyDescent="0.3">
      <c r="A13327" s="9" t="s">
        <v>8998</v>
      </c>
      <c r="B13327" s="9" t="s">
        <v>2208</v>
      </c>
      <c r="C13327" s="10">
        <v>29210</v>
      </c>
      <c r="D13327" s="9">
        <v>5395528121</v>
      </c>
      <c r="E13327" s="9" t="e">
        <f>INDEX(#REF!:#REF!,MATCH($D13327,#REF!:#REF!,0),MATCH(#REF!,#REF!:#REF!,0))</f>
        <v>#REF!</v>
      </c>
      <c r="F13327" s="9" t="e">
        <f>INDEX(#REF!:#REF!,MATCH($D13327,#REF!:#REF!,0),MATCH(#REF!,#REF!:#REF!,0))</f>
        <v>#REF!</v>
      </c>
    </row>
    <row r="13328" spans="1:6" ht="16.5" x14ac:dyDescent="0.3">
      <c r="A13328" s="9" t="s">
        <v>8997</v>
      </c>
      <c r="B13328" s="9" t="s">
        <v>2783</v>
      </c>
      <c r="C13328" s="10">
        <v>13161</v>
      </c>
      <c r="D13328" s="9">
        <v>7436398989</v>
      </c>
      <c r="E13328" s="9" t="e">
        <f>INDEX(#REF!:#REF!,MATCH($D13328,#REF!:#REF!,0),MATCH(#REF!,#REF!:#REF!,0))</f>
        <v>#REF!</v>
      </c>
      <c r="F13328" s="9" t="e">
        <f>INDEX(#REF!:#REF!,MATCH($D13328,#REF!:#REF!,0),MATCH(#REF!,#REF!:#REF!,0))</f>
        <v>#REF!</v>
      </c>
    </row>
    <row r="13329" spans="1:6" ht="16.5" x14ac:dyDescent="0.3">
      <c r="A13329" s="9" t="s">
        <v>8996</v>
      </c>
      <c r="B13329" s="9" t="s">
        <v>2685</v>
      </c>
      <c r="C13329" s="10">
        <v>54688</v>
      </c>
      <c r="D13329" s="9">
        <v>161397387</v>
      </c>
      <c r="E13329" s="9" t="e">
        <f>INDEX(#REF!:#REF!,MATCH($D13329,#REF!:#REF!,0),MATCH(#REF!,#REF!:#REF!,0))</f>
        <v>#REF!</v>
      </c>
      <c r="F13329" s="9" t="e">
        <f>INDEX(#REF!:#REF!,MATCH($D13329,#REF!:#REF!,0),MATCH(#REF!,#REF!:#REF!,0))</f>
        <v>#REF!</v>
      </c>
    </row>
    <row r="13330" spans="1:6" ht="16.5" x14ac:dyDescent="0.3">
      <c r="A13330" s="9" t="s">
        <v>8995</v>
      </c>
      <c r="B13330" s="9" t="s">
        <v>2379</v>
      </c>
      <c r="C13330" s="10">
        <v>23161</v>
      </c>
      <c r="D13330" s="9">
        <v>4862005330</v>
      </c>
      <c r="E13330" s="9" t="e">
        <f>INDEX(#REF!:#REF!,MATCH($D13330,#REF!:#REF!,0),MATCH(#REF!,#REF!:#REF!,0))</f>
        <v>#REF!</v>
      </c>
      <c r="F13330" s="9" t="e">
        <f>INDEX(#REF!:#REF!,MATCH($D13330,#REF!:#REF!,0),MATCH(#REF!,#REF!:#REF!,0))</f>
        <v>#REF!</v>
      </c>
    </row>
    <row r="13331" spans="1:6" ht="16.5" x14ac:dyDescent="0.3">
      <c r="A13331" s="9" t="s">
        <v>8994</v>
      </c>
      <c r="B13331" s="9" t="s">
        <v>2371</v>
      </c>
      <c r="C13331" s="10">
        <v>32542</v>
      </c>
      <c r="D13331" s="9">
        <v>4978659442</v>
      </c>
      <c r="E13331" s="9" t="e">
        <f>INDEX(#REF!:#REF!,MATCH($D13331,#REF!:#REF!,0),MATCH(#REF!,#REF!:#REF!,0))</f>
        <v>#REF!</v>
      </c>
      <c r="F13331" s="9" t="e">
        <f>INDEX(#REF!:#REF!,MATCH($D13331,#REF!:#REF!,0),MATCH(#REF!,#REF!:#REF!,0))</f>
        <v>#REF!</v>
      </c>
    </row>
    <row r="13332" spans="1:6" ht="16.5" x14ac:dyDescent="0.3">
      <c r="A13332" s="9" t="s">
        <v>8993</v>
      </c>
      <c r="B13332" s="9" t="s">
        <v>2334</v>
      </c>
      <c r="C13332" s="10">
        <v>45541</v>
      </c>
      <c r="D13332" s="9">
        <v>5395528121</v>
      </c>
      <c r="E13332" s="9" t="e">
        <f>INDEX(#REF!:#REF!,MATCH($D13332,#REF!:#REF!,0),MATCH(#REF!,#REF!:#REF!,0))</f>
        <v>#REF!</v>
      </c>
      <c r="F13332" s="9" t="e">
        <f>INDEX(#REF!:#REF!,MATCH($D13332,#REF!:#REF!,0),MATCH(#REF!,#REF!:#REF!,0))</f>
        <v>#REF!</v>
      </c>
    </row>
    <row r="13333" spans="1:6" ht="16.5" x14ac:dyDescent="0.3">
      <c r="A13333" s="9" t="s">
        <v>8992</v>
      </c>
      <c r="B13333" s="9" t="s">
        <v>2994</v>
      </c>
      <c r="C13333" s="10">
        <v>42614</v>
      </c>
      <c r="D13333" s="9">
        <v>3292353998</v>
      </c>
      <c r="E13333" s="9" t="e">
        <f>INDEX(#REF!:#REF!,MATCH($D13333,#REF!:#REF!,0),MATCH(#REF!,#REF!:#REF!,0))</f>
        <v>#REF!</v>
      </c>
      <c r="F13333" s="9" t="e">
        <f>INDEX(#REF!:#REF!,MATCH($D13333,#REF!:#REF!,0),MATCH(#REF!,#REF!:#REF!,0))</f>
        <v>#REF!</v>
      </c>
    </row>
    <row r="13334" spans="1:6" ht="16.5" x14ac:dyDescent="0.3">
      <c r="A13334" s="9" t="s">
        <v>8991</v>
      </c>
      <c r="B13334" s="9" t="s">
        <v>2443</v>
      </c>
      <c r="C13334" s="10">
        <v>17734</v>
      </c>
      <c r="D13334" s="9">
        <v>5191866150</v>
      </c>
      <c r="E13334" s="9" t="e">
        <f>INDEX(#REF!:#REF!,MATCH($D13334,#REF!:#REF!,0),MATCH(#REF!,#REF!:#REF!,0))</f>
        <v>#REF!</v>
      </c>
      <c r="F13334" s="9" t="e">
        <f>INDEX(#REF!:#REF!,MATCH($D13334,#REF!:#REF!,0),MATCH(#REF!,#REF!:#REF!,0))</f>
        <v>#REF!</v>
      </c>
    </row>
    <row r="13335" spans="1:6" ht="16.5" x14ac:dyDescent="0.3">
      <c r="A13335" s="9" t="s">
        <v>8990</v>
      </c>
      <c r="B13335" s="9" t="s">
        <v>2254</v>
      </c>
      <c r="C13335" s="10">
        <v>46485</v>
      </c>
      <c r="D13335" s="9">
        <v>8748349712</v>
      </c>
      <c r="E13335" s="9" t="e">
        <f>INDEX(#REF!:#REF!,MATCH($D13335,#REF!:#REF!,0),MATCH(#REF!,#REF!:#REF!,0))</f>
        <v>#REF!</v>
      </c>
      <c r="F13335" s="9" t="e">
        <f>INDEX(#REF!:#REF!,MATCH($D13335,#REF!:#REF!,0),MATCH(#REF!,#REF!:#REF!,0))</f>
        <v>#REF!</v>
      </c>
    </row>
    <row r="13336" spans="1:6" ht="16.5" x14ac:dyDescent="0.3">
      <c r="A13336" s="9" t="s">
        <v>8989</v>
      </c>
      <c r="B13336" s="9" t="s">
        <v>2500</v>
      </c>
      <c r="C13336" s="10">
        <v>59546</v>
      </c>
      <c r="D13336" s="9">
        <v>9803956825</v>
      </c>
      <c r="E13336" s="9" t="e">
        <f>INDEX(#REF!:#REF!,MATCH($D13336,#REF!:#REF!,0),MATCH(#REF!,#REF!:#REF!,0))</f>
        <v>#REF!</v>
      </c>
      <c r="F13336" s="9" t="e">
        <f>INDEX(#REF!:#REF!,MATCH($D13336,#REF!:#REF!,0),MATCH(#REF!,#REF!:#REF!,0))</f>
        <v>#REF!</v>
      </c>
    </row>
    <row r="13337" spans="1:6" ht="16.5" x14ac:dyDescent="0.3">
      <c r="A13337" s="9" t="s">
        <v>8988</v>
      </c>
      <c r="B13337" s="9" t="s">
        <v>1977</v>
      </c>
      <c r="C13337" s="10">
        <v>29938</v>
      </c>
      <c r="D13337" s="9">
        <v>4773306254</v>
      </c>
      <c r="E13337" s="9" t="e">
        <f>INDEX(#REF!:#REF!,MATCH($D13337,#REF!:#REF!,0),MATCH(#REF!,#REF!:#REF!,0))</f>
        <v>#REF!</v>
      </c>
      <c r="F13337" s="9" t="e">
        <f>INDEX(#REF!:#REF!,MATCH($D13337,#REF!:#REF!,0),MATCH(#REF!,#REF!:#REF!,0))</f>
        <v>#REF!</v>
      </c>
    </row>
    <row r="13338" spans="1:6" ht="16.5" x14ac:dyDescent="0.3">
      <c r="A13338" s="9" t="s">
        <v>8987</v>
      </c>
      <c r="B13338" s="9" t="s">
        <v>2606</v>
      </c>
      <c r="C13338" s="10">
        <v>31752</v>
      </c>
      <c r="D13338" s="9">
        <v>4984363320</v>
      </c>
      <c r="E13338" s="9" t="e">
        <f>INDEX(#REF!:#REF!,MATCH($D13338,#REF!:#REF!,0),MATCH(#REF!,#REF!:#REF!,0))</f>
        <v>#REF!</v>
      </c>
      <c r="F13338" s="9" t="e">
        <f>INDEX(#REF!:#REF!,MATCH($D13338,#REF!:#REF!,0),MATCH(#REF!,#REF!:#REF!,0))</f>
        <v>#REF!</v>
      </c>
    </row>
    <row r="13339" spans="1:6" ht="16.5" x14ac:dyDescent="0.3">
      <c r="A13339" s="9" t="s">
        <v>8986</v>
      </c>
      <c r="B13339" s="9" t="s">
        <v>2574</v>
      </c>
      <c r="C13339" s="10">
        <v>47114</v>
      </c>
      <c r="D13339" s="9">
        <v>6286877770</v>
      </c>
      <c r="E13339" s="9" t="e">
        <f>INDEX(#REF!:#REF!,MATCH($D13339,#REF!:#REF!,0),MATCH(#REF!,#REF!:#REF!,0))</f>
        <v>#REF!</v>
      </c>
      <c r="F13339" s="9" t="e">
        <f>INDEX(#REF!:#REF!,MATCH($D13339,#REF!:#REF!,0),MATCH(#REF!,#REF!:#REF!,0))</f>
        <v>#REF!</v>
      </c>
    </row>
    <row r="13340" spans="1:6" ht="16.5" x14ac:dyDescent="0.3">
      <c r="A13340" s="9" t="s">
        <v>8985</v>
      </c>
      <c r="B13340" s="9" t="s">
        <v>2230</v>
      </c>
      <c r="C13340" s="10">
        <v>34973</v>
      </c>
      <c r="D13340" s="9">
        <v>2792499575</v>
      </c>
      <c r="E13340" s="9" t="e">
        <f>INDEX(#REF!:#REF!,MATCH($D13340,#REF!:#REF!,0),MATCH(#REF!,#REF!:#REF!,0))</f>
        <v>#REF!</v>
      </c>
      <c r="F13340" s="9" t="e">
        <f>INDEX(#REF!:#REF!,MATCH($D13340,#REF!:#REF!,0),MATCH(#REF!,#REF!:#REF!,0))</f>
        <v>#REF!</v>
      </c>
    </row>
    <row r="13341" spans="1:6" ht="16.5" x14ac:dyDescent="0.3">
      <c r="A13341" s="9" t="s">
        <v>8984</v>
      </c>
      <c r="B13341" s="9" t="s">
        <v>3372</v>
      </c>
      <c r="C13341" s="10">
        <v>53759</v>
      </c>
      <c r="D13341" s="9">
        <v>2355104786</v>
      </c>
      <c r="E13341" s="9" t="e">
        <f>INDEX(#REF!:#REF!,MATCH($D13341,#REF!:#REF!,0),MATCH(#REF!,#REF!:#REF!,0))</f>
        <v>#REF!</v>
      </c>
      <c r="F13341" s="9" t="e">
        <f>INDEX(#REF!:#REF!,MATCH($D13341,#REF!:#REF!,0),MATCH(#REF!,#REF!:#REF!,0))</f>
        <v>#REF!</v>
      </c>
    </row>
    <row r="13342" spans="1:6" ht="16.5" x14ac:dyDescent="0.3">
      <c r="A13342" s="9" t="s">
        <v>8983</v>
      </c>
      <c r="B13342" s="9" t="s">
        <v>2115</v>
      </c>
      <c r="C13342" s="10">
        <v>11961</v>
      </c>
      <c r="D13342" s="9">
        <v>1268934771</v>
      </c>
      <c r="E13342" s="9" t="e">
        <f>INDEX(#REF!:#REF!,MATCH($D13342,#REF!:#REF!,0),MATCH(#REF!,#REF!:#REF!,0))</f>
        <v>#REF!</v>
      </c>
      <c r="F13342" s="9" t="e">
        <f>INDEX(#REF!:#REF!,MATCH($D13342,#REF!:#REF!,0),MATCH(#REF!,#REF!:#REF!,0))</f>
        <v>#REF!</v>
      </c>
    </row>
    <row r="13343" spans="1:6" ht="16.5" x14ac:dyDescent="0.3">
      <c r="A13343" s="9" t="s">
        <v>8982</v>
      </c>
      <c r="B13343" s="9" t="s">
        <v>3841</v>
      </c>
      <c r="C13343" s="10">
        <v>24692</v>
      </c>
      <c r="D13343" s="9">
        <v>994826516</v>
      </c>
      <c r="E13343" s="9" t="e">
        <f>INDEX(#REF!:#REF!,MATCH($D13343,#REF!:#REF!,0),MATCH(#REF!,#REF!:#REF!,0))</f>
        <v>#REF!</v>
      </c>
      <c r="F13343" s="9" t="e">
        <f>INDEX(#REF!:#REF!,MATCH($D13343,#REF!:#REF!,0),MATCH(#REF!,#REF!:#REF!,0))</f>
        <v>#REF!</v>
      </c>
    </row>
    <row r="13344" spans="1:6" ht="16.5" x14ac:dyDescent="0.3">
      <c r="A13344" s="9" t="s">
        <v>8981</v>
      </c>
      <c r="B13344" s="9" t="s">
        <v>2001</v>
      </c>
      <c r="C13344" s="10">
        <v>25509</v>
      </c>
      <c r="D13344" s="9">
        <v>8109358470</v>
      </c>
      <c r="E13344" s="9" t="e">
        <f>INDEX(#REF!:#REF!,MATCH($D13344,#REF!:#REF!,0),MATCH(#REF!,#REF!:#REF!,0))</f>
        <v>#REF!</v>
      </c>
      <c r="F13344" s="9" t="e">
        <f>INDEX(#REF!:#REF!,MATCH($D13344,#REF!:#REF!,0),MATCH(#REF!,#REF!:#REF!,0))</f>
        <v>#REF!</v>
      </c>
    </row>
    <row r="13345" spans="1:6" ht="16.5" x14ac:dyDescent="0.3">
      <c r="A13345" s="9" t="s">
        <v>8980</v>
      </c>
      <c r="B13345" s="9" t="s">
        <v>1941</v>
      </c>
      <c r="C13345" s="10">
        <v>13104</v>
      </c>
      <c r="D13345" s="9">
        <v>885693418</v>
      </c>
      <c r="E13345" s="9" t="e">
        <f>INDEX(#REF!:#REF!,MATCH($D13345,#REF!:#REF!,0),MATCH(#REF!,#REF!:#REF!,0))</f>
        <v>#REF!</v>
      </c>
      <c r="F13345" s="9" t="e">
        <f>INDEX(#REF!:#REF!,MATCH($D13345,#REF!:#REF!,0),MATCH(#REF!,#REF!:#REF!,0))</f>
        <v>#REF!</v>
      </c>
    </row>
    <row r="13346" spans="1:6" ht="16.5" x14ac:dyDescent="0.3">
      <c r="A13346" s="9" t="s">
        <v>8979</v>
      </c>
      <c r="B13346" s="9" t="s">
        <v>2312</v>
      </c>
      <c r="C13346" s="10">
        <v>21599</v>
      </c>
      <c r="D13346" s="9">
        <v>4097160079</v>
      </c>
      <c r="E13346" s="9" t="e">
        <f>INDEX(#REF!:#REF!,MATCH($D13346,#REF!:#REF!,0),MATCH(#REF!,#REF!:#REF!,0))</f>
        <v>#REF!</v>
      </c>
      <c r="F13346" s="9" t="e">
        <f>INDEX(#REF!:#REF!,MATCH($D13346,#REF!:#REF!,0),MATCH(#REF!,#REF!:#REF!,0))</f>
        <v>#REF!</v>
      </c>
    </row>
    <row r="13347" spans="1:6" ht="16.5" x14ac:dyDescent="0.3">
      <c r="A13347" s="9" t="s">
        <v>8978</v>
      </c>
      <c r="B13347" s="9" t="s">
        <v>2138</v>
      </c>
      <c r="C13347" s="10">
        <v>34344</v>
      </c>
      <c r="D13347" s="9">
        <v>6695538166</v>
      </c>
      <c r="E13347" s="9" t="e">
        <f>INDEX(#REF!:#REF!,MATCH($D13347,#REF!:#REF!,0),MATCH(#REF!,#REF!:#REF!,0))</f>
        <v>#REF!</v>
      </c>
      <c r="F13347" s="9" t="e">
        <f>INDEX(#REF!:#REF!,MATCH($D13347,#REF!:#REF!,0),MATCH(#REF!,#REF!:#REF!,0))</f>
        <v>#REF!</v>
      </c>
    </row>
    <row r="13348" spans="1:6" ht="16.5" x14ac:dyDescent="0.3">
      <c r="A13348" s="9" t="s">
        <v>8977</v>
      </c>
      <c r="B13348" s="9" t="s">
        <v>2870</v>
      </c>
      <c r="C13348" s="10">
        <v>43471</v>
      </c>
      <c r="D13348" s="9">
        <v>7741079360</v>
      </c>
      <c r="E13348" s="9" t="e">
        <f>INDEX(#REF!:#REF!,MATCH($D13348,#REF!:#REF!,0),MATCH(#REF!,#REF!:#REF!,0))</f>
        <v>#REF!</v>
      </c>
      <c r="F13348" s="9" t="e">
        <f>INDEX(#REF!:#REF!,MATCH($D13348,#REF!:#REF!,0),MATCH(#REF!,#REF!:#REF!,0))</f>
        <v>#REF!</v>
      </c>
    </row>
    <row r="13349" spans="1:6" ht="16.5" x14ac:dyDescent="0.3">
      <c r="A13349" s="9" t="s">
        <v>8976</v>
      </c>
      <c r="B13349" s="9" t="s">
        <v>2366</v>
      </c>
      <c r="C13349" s="10">
        <v>37892</v>
      </c>
      <c r="D13349" s="9">
        <v>4039266773</v>
      </c>
      <c r="E13349" s="9" t="e">
        <f>INDEX(#REF!:#REF!,MATCH($D13349,#REF!:#REF!,0),MATCH(#REF!,#REF!:#REF!,0))</f>
        <v>#REF!</v>
      </c>
      <c r="F13349" s="9" t="e">
        <f>INDEX(#REF!:#REF!,MATCH($D13349,#REF!:#REF!,0),MATCH(#REF!,#REF!:#REF!,0))</f>
        <v>#REF!</v>
      </c>
    </row>
    <row r="13350" spans="1:6" ht="16.5" x14ac:dyDescent="0.3">
      <c r="A13350" s="9" t="s">
        <v>8975</v>
      </c>
      <c r="B13350" s="9" t="s">
        <v>2582</v>
      </c>
      <c r="C13350" s="10">
        <v>14969</v>
      </c>
      <c r="D13350" s="9">
        <v>1664426442</v>
      </c>
      <c r="E13350" s="9" t="e">
        <f>INDEX(#REF!:#REF!,MATCH($D13350,#REF!:#REF!,0),MATCH(#REF!,#REF!:#REF!,0))</f>
        <v>#REF!</v>
      </c>
      <c r="F13350" s="9" t="e">
        <f>INDEX(#REF!:#REF!,MATCH($D13350,#REF!:#REF!,0),MATCH(#REF!,#REF!:#REF!,0))</f>
        <v>#REF!</v>
      </c>
    </row>
    <row r="13351" spans="1:6" ht="16.5" x14ac:dyDescent="0.3">
      <c r="A13351" s="9" t="s">
        <v>8974</v>
      </c>
      <c r="B13351" s="9" t="s">
        <v>2418</v>
      </c>
      <c r="C13351" s="10">
        <v>37495</v>
      </c>
      <c r="D13351" s="9">
        <v>9620547551</v>
      </c>
      <c r="E13351" s="9" t="e">
        <f>INDEX(#REF!:#REF!,MATCH($D13351,#REF!:#REF!,0),MATCH(#REF!,#REF!:#REF!,0))</f>
        <v>#REF!</v>
      </c>
      <c r="F13351" s="9" t="e">
        <f>INDEX(#REF!:#REF!,MATCH($D13351,#REF!:#REF!,0),MATCH(#REF!,#REF!:#REF!,0))</f>
        <v>#REF!</v>
      </c>
    </row>
    <row r="13352" spans="1:6" ht="16.5" x14ac:dyDescent="0.3">
      <c r="A13352" s="9" t="s">
        <v>8973</v>
      </c>
      <c r="B13352" s="9" t="s">
        <v>3642</v>
      </c>
      <c r="C13352" s="10">
        <v>46094</v>
      </c>
      <c r="D13352" s="9">
        <v>9196221739</v>
      </c>
      <c r="E13352" s="9" t="e">
        <f>INDEX(#REF!:#REF!,MATCH($D13352,#REF!:#REF!,0),MATCH(#REF!,#REF!:#REF!,0))</f>
        <v>#REF!</v>
      </c>
      <c r="F13352" s="9" t="e">
        <f>INDEX(#REF!:#REF!,MATCH($D13352,#REF!:#REF!,0),MATCH(#REF!,#REF!:#REF!,0))</f>
        <v>#REF!</v>
      </c>
    </row>
    <row r="13353" spans="1:6" ht="16.5" x14ac:dyDescent="0.3">
      <c r="A13353" s="9" t="s">
        <v>8972</v>
      </c>
      <c r="B13353" s="9" t="s">
        <v>2970</v>
      </c>
      <c r="C13353" s="10">
        <v>35309</v>
      </c>
      <c r="D13353" s="9">
        <v>7188904251</v>
      </c>
      <c r="E13353" s="9" t="e">
        <f>INDEX(#REF!:#REF!,MATCH($D13353,#REF!:#REF!,0),MATCH(#REF!,#REF!:#REF!,0))</f>
        <v>#REF!</v>
      </c>
      <c r="F13353" s="9" t="e">
        <f>INDEX(#REF!:#REF!,MATCH($D13353,#REF!:#REF!,0),MATCH(#REF!,#REF!:#REF!,0))</f>
        <v>#REF!</v>
      </c>
    </row>
    <row r="13354" spans="1:6" ht="16.5" x14ac:dyDescent="0.3">
      <c r="A13354" s="9" t="s">
        <v>8971</v>
      </c>
      <c r="B13354" s="9" t="s">
        <v>2845</v>
      </c>
      <c r="C13354" s="10">
        <v>18906</v>
      </c>
      <c r="D13354" s="9">
        <v>7367438190</v>
      </c>
      <c r="E13354" s="9" t="e">
        <f>INDEX(#REF!:#REF!,MATCH($D13354,#REF!:#REF!,0),MATCH(#REF!,#REF!:#REF!,0))</f>
        <v>#REF!</v>
      </c>
      <c r="F13354" s="9" t="e">
        <f>INDEX(#REF!:#REF!,MATCH($D13354,#REF!:#REF!,0),MATCH(#REF!,#REF!:#REF!,0))</f>
        <v>#REF!</v>
      </c>
    </row>
    <row r="13355" spans="1:6" ht="16.5" x14ac:dyDescent="0.3">
      <c r="A13355" s="9" t="s">
        <v>8970</v>
      </c>
      <c r="B13355" s="9" t="s">
        <v>2017</v>
      </c>
      <c r="C13355" s="10">
        <v>38798</v>
      </c>
      <c r="D13355" s="9">
        <v>1042822263</v>
      </c>
      <c r="E13355" s="9" t="e">
        <f>INDEX(#REF!:#REF!,MATCH($D13355,#REF!:#REF!,0),MATCH(#REF!,#REF!:#REF!,0))</f>
        <v>#REF!</v>
      </c>
      <c r="F13355" s="9" t="e">
        <f>INDEX(#REF!:#REF!,MATCH($D13355,#REF!:#REF!,0),MATCH(#REF!,#REF!:#REF!,0))</f>
        <v>#REF!</v>
      </c>
    </row>
    <row r="13356" spans="1:6" ht="16.5" x14ac:dyDescent="0.3">
      <c r="A13356" s="9" t="s">
        <v>8969</v>
      </c>
      <c r="B13356" s="9" t="s">
        <v>1953</v>
      </c>
      <c r="C13356" s="10">
        <v>31997</v>
      </c>
      <c r="D13356" s="9">
        <v>1918356416</v>
      </c>
      <c r="E13356" s="9" t="e">
        <f>INDEX(#REF!:#REF!,MATCH($D13356,#REF!:#REF!,0),MATCH(#REF!,#REF!:#REF!,0))</f>
        <v>#REF!</v>
      </c>
      <c r="F13356" s="9" t="e">
        <f>INDEX(#REF!:#REF!,MATCH($D13356,#REF!:#REF!,0),MATCH(#REF!,#REF!:#REF!,0))</f>
        <v>#REF!</v>
      </c>
    </row>
    <row r="13357" spans="1:6" ht="16.5" x14ac:dyDescent="0.3">
      <c r="A13357" s="9" t="s">
        <v>8968</v>
      </c>
      <c r="B13357" s="9" t="s">
        <v>3079</v>
      </c>
      <c r="C13357" s="10">
        <v>57573</v>
      </c>
      <c r="D13357" s="9">
        <v>5460394635</v>
      </c>
      <c r="E13357" s="9" t="e">
        <f>INDEX(#REF!:#REF!,MATCH($D13357,#REF!:#REF!,0),MATCH(#REF!,#REF!:#REF!,0))</f>
        <v>#REF!</v>
      </c>
      <c r="F13357" s="9" t="e">
        <f>INDEX(#REF!:#REF!,MATCH($D13357,#REF!:#REF!,0),MATCH(#REF!,#REF!:#REF!,0))</f>
        <v>#REF!</v>
      </c>
    </row>
    <row r="13358" spans="1:6" ht="16.5" x14ac:dyDescent="0.3">
      <c r="A13358" s="9" t="s">
        <v>8967</v>
      </c>
      <c r="B13358" s="9" t="s">
        <v>2219</v>
      </c>
      <c r="C13358" s="10">
        <v>43450</v>
      </c>
      <c r="D13358" s="9">
        <v>132027631</v>
      </c>
      <c r="E13358" s="9" t="e">
        <f>INDEX(#REF!:#REF!,MATCH($D13358,#REF!:#REF!,0),MATCH(#REF!,#REF!:#REF!,0))</f>
        <v>#REF!</v>
      </c>
      <c r="F13358" s="9" t="e">
        <f>INDEX(#REF!:#REF!,MATCH($D13358,#REF!:#REF!,0),MATCH(#REF!,#REF!:#REF!,0))</f>
        <v>#REF!</v>
      </c>
    </row>
    <row r="13359" spans="1:6" ht="16.5" x14ac:dyDescent="0.3">
      <c r="A13359" s="9" t="s">
        <v>8966</v>
      </c>
      <c r="B13359" s="9" t="s">
        <v>2087</v>
      </c>
      <c r="C13359" s="10">
        <v>10206</v>
      </c>
      <c r="D13359" s="9">
        <v>6769297310</v>
      </c>
      <c r="E13359" s="9" t="e">
        <f>INDEX(#REF!:#REF!,MATCH($D13359,#REF!:#REF!,0),MATCH(#REF!,#REF!:#REF!,0))</f>
        <v>#REF!</v>
      </c>
      <c r="F13359" s="9" t="e">
        <f>INDEX(#REF!:#REF!,MATCH($D13359,#REF!:#REF!,0),MATCH(#REF!,#REF!:#REF!,0))</f>
        <v>#REF!</v>
      </c>
    </row>
    <row r="13360" spans="1:6" ht="16.5" x14ac:dyDescent="0.3">
      <c r="A13360" s="9" t="s">
        <v>8965</v>
      </c>
      <c r="B13360" s="9" t="s">
        <v>2431</v>
      </c>
      <c r="C13360" s="10">
        <v>49612</v>
      </c>
      <c r="D13360" s="9">
        <v>1456229036</v>
      </c>
      <c r="E13360" s="9" t="e">
        <f>INDEX(#REF!:#REF!,MATCH($D13360,#REF!:#REF!,0),MATCH(#REF!,#REF!:#REF!,0))</f>
        <v>#REF!</v>
      </c>
      <c r="F13360" s="9" t="e">
        <f>INDEX(#REF!:#REF!,MATCH($D13360,#REF!:#REF!,0),MATCH(#REF!,#REF!:#REF!,0))</f>
        <v>#REF!</v>
      </c>
    </row>
    <row r="13361" spans="1:6" ht="16.5" x14ac:dyDescent="0.3">
      <c r="A13361" s="9" t="s">
        <v>8964</v>
      </c>
      <c r="B13361" s="9" t="s">
        <v>2212</v>
      </c>
      <c r="C13361" s="10">
        <v>19047</v>
      </c>
      <c r="D13361" s="9">
        <v>8971738782</v>
      </c>
      <c r="E13361" s="9" t="e">
        <f>INDEX(#REF!:#REF!,MATCH($D13361,#REF!:#REF!,0),MATCH(#REF!,#REF!:#REF!,0))</f>
        <v>#REF!</v>
      </c>
      <c r="F13361" s="9" t="e">
        <f>INDEX(#REF!:#REF!,MATCH($D13361,#REF!:#REF!,0),MATCH(#REF!,#REF!:#REF!,0))</f>
        <v>#REF!</v>
      </c>
    </row>
    <row r="13362" spans="1:6" ht="16.5" x14ac:dyDescent="0.3">
      <c r="A13362" s="9" t="s">
        <v>8963</v>
      </c>
      <c r="B13362" s="9" t="s">
        <v>2635</v>
      </c>
      <c r="C13362" s="10">
        <v>18420</v>
      </c>
      <c r="D13362" s="9">
        <v>8718856853</v>
      </c>
      <c r="E13362" s="9" t="e">
        <f>INDEX(#REF!:#REF!,MATCH($D13362,#REF!:#REF!,0),MATCH(#REF!,#REF!:#REF!,0))</f>
        <v>#REF!</v>
      </c>
      <c r="F13362" s="9" t="e">
        <f>INDEX(#REF!:#REF!,MATCH($D13362,#REF!:#REF!,0),MATCH(#REF!,#REF!:#REF!,0))</f>
        <v>#REF!</v>
      </c>
    </row>
    <row r="13363" spans="1:6" ht="16.5" x14ac:dyDescent="0.3">
      <c r="A13363" s="9" t="s">
        <v>8962</v>
      </c>
      <c r="B13363" s="9" t="s">
        <v>2795</v>
      </c>
      <c r="C13363" s="10">
        <v>43330</v>
      </c>
      <c r="D13363" s="9">
        <v>6815475379</v>
      </c>
      <c r="E13363" s="9" t="e">
        <f>INDEX(#REF!:#REF!,MATCH($D13363,#REF!:#REF!,0),MATCH(#REF!,#REF!:#REF!,0))</f>
        <v>#REF!</v>
      </c>
      <c r="F13363" s="9" t="e">
        <f>INDEX(#REF!:#REF!,MATCH($D13363,#REF!:#REF!,0),MATCH(#REF!,#REF!:#REF!,0))</f>
        <v>#REF!</v>
      </c>
    </row>
    <row r="13364" spans="1:6" ht="16.5" x14ac:dyDescent="0.3">
      <c r="A13364" s="9" t="s">
        <v>8961</v>
      </c>
      <c r="B13364" s="9" t="s">
        <v>2219</v>
      </c>
      <c r="C13364" s="10">
        <v>51122</v>
      </c>
      <c r="D13364" s="9">
        <v>4453705328</v>
      </c>
      <c r="E13364" s="9" t="e">
        <f>INDEX(#REF!:#REF!,MATCH($D13364,#REF!:#REF!,0),MATCH(#REF!,#REF!:#REF!,0))</f>
        <v>#REF!</v>
      </c>
      <c r="F13364" s="9" t="e">
        <f>INDEX(#REF!:#REF!,MATCH($D13364,#REF!:#REF!,0),MATCH(#REF!,#REF!:#REF!,0))</f>
        <v>#REF!</v>
      </c>
    </row>
    <row r="13365" spans="1:6" ht="16.5" x14ac:dyDescent="0.3">
      <c r="A13365" s="9" t="s">
        <v>8960</v>
      </c>
      <c r="B13365" s="9" t="s">
        <v>3144</v>
      </c>
      <c r="C13365" s="10">
        <v>46202</v>
      </c>
      <c r="D13365" s="9">
        <v>8998375370</v>
      </c>
      <c r="E13365" s="9" t="e">
        <f>INDEX(#REF!:#REF!,MATCH($D13365,#REF!:#REF!,0),MATCH(#REF!,#REF!:#REF!,0))</f>
        <v>#REF!</v>
      </c>
      <c r="F13365" s="9" t="e">
        <f>INDEX(#REF!:#REF!,MATCH($D13365,#REF!:#REF!,0),MATCH(#REF!,#REF!:#REF!,0))</f>
        <v>#REF!</v>
      </c>
    </row>
    <row r="13366" spans="1:6" ht="16.5" x14ac:dyDescent="0.3">
      <c r="A13366" s="9" t="s">
        <v>8959</v>
      </c>
      <c r="B13366" s="9" t="s">
        <v>2169</v>
      </c>
      <c r="C13366" s="10">
        <v>16121</v>
      </c>
      <c r="D13366" s="9">
        <v>4849214614</v>
      </c>
      <c r="E13366" s="9" t="e">
        <f>INDEX(#REF!:#REF!,MATCH($D13366,#REF!:#REF!,0),MATCH(#REF!,#REF!:#REF!,0))</f>
        <v>#REF!</v>
      </c>
      <c r="F13366" s="9" t="e">
        <f>INDEX(#REF!:#REF!,MATCH($D13366,#REF!:#REF!,0),MATCH(#REF!,#REF!:#REF!,0))</f>
        <v>#REF!</v>
      </c>
    </row>
    <row r="13367" spans="1:6" ht="16.5" x14ac:dyDescent="0.3">
      <c r="A13367" s="9" t="s">
        <v>8958</v>
      </c>
      <c r="B13367" s="9" t="s">
        <v>3388</v>
      </c>
      <c r="C13367" s="10">
        <v>38412</v>
      </c>
      <c r="D13367" s="9">
        <v>7191906499</v>
      </c>
      <c r="E13367" s="9" t="e">
        <f>INDEX(#REF!:#REF!,MATCH($D13367,#REF!:#REF!,0),MATCH(#REF!,#REF!:#REF!,0))</f>
        <v>#REF!</v>
      </c>
      <c r="F13367" s="9" t="e">
        <f>INDEX(#REF!:#REF!,MATCH($D13367,#REF!:#REF!,0),MATCH(#REF!,#REF!:#REF!,0))</f>
        <v>#REF!</v>
      </c>
    </row>
    <row r="13368" spans="1:6" ht="16.5" x14ac:dyDescent="0.3">
      <c r="A13368" s="9" t="s">
        <v>8957</v>
      </c>
      <c r="B13368" s="9" t="s">
        <v>2945</v>
      </c>
      <c r="C13368" s="10">
        <v>57854</v>
      </c>
      <c r="D13368" s="9">
        <v>8895721314</v>
      </c>
      <c r="E13368" s="9" t="e">
        <f>INDEX(#REF!:#REF!,MATCH($D13368,#REF!:#REF!,0),MATCH(#REF!,#REF!:#REF!,0))</f>
        <v>#REF!</v>
      </c>
      <c r="F13368" s="9" t="e">
        <f>INDEX(#REF!:#REF!,MATCH($D13368,#REF!:#REF!,0),MATCH(#REF!,#REF!:#REF!,0))</f>
        <v>#REF!</v>
      </c>
    </row>
    <row r="13369" spans="1:6" ht="16.5" x14ac:dyDescent="0.3">
      <c r="A13369" s="9" t="s">
        <v>8956</v>
      </c>
      <c r="B13369" s="9" t="s">
        <v>2368</v>
      </c>
      <c r="C13369" s="10">
        <v>13108</v>
      </c>
      <c r="D13369" s="9">
        <v>4037854406</v>
      </c>
      <c r="E13369" s="9" t="e">
        <f>INDEX(#REF!:#REF!,MATCH($D13369,#REF!:#REF!,0),MATCH(#REF!,#REF!:#REF!,0))</f>
        <v>#REF!</v>
      </c>
      <c r="F13369" s="9" t="e">
        <f>INDEX(#REF!:#REF!,MATCH($D13369,#REF!:#REF!,0),MATCH(#REF!,#REF!:#REF!,0))</f>
        <v>#REF!</v>
      </c>
    </row>
    <row r="13370" spans="1:6" ht="16.5" x14ac:dyDescent="0.3">
      <c r="A13370" s="9" t="s">
        <v>8955</v>
      </c>
      <c r="B13370" s="9" t="s">
        <v>2935</v>
      </c>
      <c r="C13370" s="10">
        <v>53033</v>
      </c>
      <c r="D13370" s="9">
        <v>9561367408</v>
      </c>
      <c r="E13370" s="9" t="e">
        <f>INDEX(#REF!:#REF!,MATCH($D13370,#REF!:#REF!,0),MATCH(#REF!,#REF!:#REF!,0))</f>
        <v>#REF!</v>
      </c>
      <c r="F13370" s="9" t="e">
        <f>INDEX(#REF!:#REF!,MATCH($D13370,#REF!:#REF!,0),MATCH(#REF!,#REF!:#REF!,0))</f>
        <v>#REF!</v>
      </c>
    </row>
    <row r="13371" spans="1:6" ht="16.5" x14ac:dyDescent="0.3">
      <c r="A13371" s="9" t="s">
        <v>8954</v>
      </c>
      <c r="B13371" s="9" t="s">
        <v>2284</v>
      </c>
      <c r="C13371" s="10">
        <v>44676</v>
      </c>
      <c r="D13371" s="9">
        <v>5792300712</v>
      </c>
      <c r="E13371" s="9" t="e">
        <f>INDEX(#REF!:#REF!,MATCH($D13371,#REF!:#REF!,0),MATCH(#REF!,#REF!:#REF!,0))</f>
        <v>#REF!</v>
      </c>
      <c r="F13371" s="9" t="e">
        <f>INDEX(#REF!:#REF!,MATCH($D13371,#REF!:#REF!,0),MATCH(#REF!,#REF!:#REF!,0))</f>
        <v>#REF!</v>
      </c>
    </row>
    <row r="13372" spans="1:6" ht="16.5" x14ac:dyDescent="0.3">
      <c r="A13372" s="9" t="s">
        <v>8953</v>
      </c>
      <c r="B13372" s="9" t="s">
        <v>2459</v>
      </c>
      <c r="C13372" s="10">
        <v>28265</v>
      </c>
      <c r="D13372" s="9">
        <v>7374898193</v>
      </c>
      <c r="E13372" s="9" t="e">
        <f>INDEX(#REF!:#REF!,MATCH($D13372,#REF!:#REF!,0),MATCH(#REF!,#REF!:#REF!,0))</f>
        <v>#REF!</v>
      </c>
      <c r="F13372" s="9" t="e">
        <f>INDEX(#REF!:#REF!,MATCH($D13372,#REF!:#REF!,0),MATCH(#REF!,#REF!:#REF!,0))</f>
        <v>#REF!</v>
      </c>
    </row>
    <row r="13373" spans="1:6" ht="16.5" x14ac:dyDescent="0.3">
      <c r="A13373" s="9" t="s">
        <v>8952</v>
      </c>
      <c r="B13373" s="9" t="s">
        <v>2386</v>
      </c>
      <c r="C13373" s="10">
        <v>57247</v>
      </c>
      <c r="D13373" s="9">
        <v>8173067724</v>
      </c>
      <c r="E13373" s="9" t="e">
        <f>INDEX(#REF!:#REF!,MATCH($D13373,#REF!:#REF!,0),MATCH(#REF!,#REF!:#REF!,0))</f>
        <v>#REF!</v>
      </c>
      <c r="F13373" s="9" t="e">
        <f>INDEX(#REF!:#REF!,MATCH($D13373,#REF!:#REF!,0),MATCH(#REF!,#REF!:#REF!,0))</f>
        <v>#REF!</v>
      </c>
    </row>
    <row r="13374" spans="1:6" ht="16.5" x14ac:dyDescent="0.3">
      <c r="A13374" s="9" t="s">
        <v>8951</v>
      </c>
      <c r="B13374" s="9" t="s">
        <v>2357</v>
      </c>
      <c r="C13374" s="10">
        <v>59941</v>
      </c>
      <c r="D13374" s="9">
        <v>4698538416</v>
      </c>
      <c r="E13374" s="9" t="e">
        <f>INDEX(#REF!:#REF!,MATCH($D13374,#REF!:#REF!,0),MATCH(#REF!,#REF!:#REF!,0))</f>
        <v>#REF!</v>
      </c>
      <c r="F13374" s="9" t="e">
        <f>INDEX(#REF!:#REF!,MATCH($D13374,#REF!:#REF!,0),MATCH(#REF!,#REF!:#REF!,0))</f>
        <v>#REF!</v>
      </c>
    </row>
    <row r="13375" spans="1:6" ht="16.5" x14ac:dyDescent="0.3">
      <c r="A13375" s="9" t="s">
        <v>8950</v>
      </c>
      <c r="B13375" s="9" t="s">
        <v>2003</v>
      </c>
      <c r="C13375" s="10">
        <v>52412</v>
      </c>
      <c r="D13375" s="9">
        <v>7966083349</v>
      </c>
      <c r="E13375" s="9" t="e">
        <f>INDEX(#REF!:#REF!,MATCH($D13375,#REF!:#REF!,0),MATCH(#REF!,#REF!:#REF!,0))</f>
        <v>#REF!</v>
      </c>
      <c r="F13375" s="9" t="e">
        <f>INDEX(#REF!:#REF!,MATCH($D13375,#REF!:#REF!,0),MATCH(#REF!,#REF!:#REF!,0))</f>
        <v>#REF!</v>
      </c>
    </row>
    <row r="13376" spans="1:6" ht="16.5" x14ac:dyDescent="0.3">
      <c r="A13376" s="9" t="s">
        <v>8949</v>
      </c>
      <c r="B13376" s="9" t="s">
        <v>2169</v>
      </c>
      <c r="C13376" s="10">
        <v>31892</v>
      </c>
      <c r="D13376" s="9">
        <v>7011563598</v>
      </c>
      <c r="E13376" s="9" t="e">
        <f>INDEX(#REF!:#REF!,MATCH($D13376,#REF!:#REF!,0),MATCH(#REF!,#REF!:#REF!,0))</f>
        <v>#REF!</v>
      </c>
      <c r="F13376" s="9" t="e">
        <f>INDEX(#REF!:#REF!,MATCH($D13376,#REF!:#REF!,0),MATCH(#REF!,#REF!:#REF!,0))</f>
        <v>#REF!</v>
      </c>
    </row>
    <row r="13377" spans="1:6" ht="16.5" x14ac:dyDescent="0.3">
      <c r="A13377" s="9" t="s">
        <v>8948</v>
      </c>
      <c r="B13377" s="9" t="s">
        <v>2293</v>
      </c>
      <c r="C13377" s="10">
        <v>37579</v>
      </c>
      <c r="D13377" s="9">
        <v>5138969978</v>
      </c>
      <c r="E13377" s="9" t="e">
        <f>INDEX(#REF!:#REF!,MATCH($D13377,#REF!:#REF!,0),MATCH(#REF!,#REF!:#REF!,0))</f>
        <v>#REF!</v>
      </c>
      <c r="F13377" s="9" t="e">
        <f>INDEX(#REF!:#REF!,MATCH($D13377,#REF!:#REF!,0),MATCH(#REF!,#REF!:#REF!,0))</f>
        <v>#REF!</v>
      </c>
    </row>
    <row r="13378" spans="1:6" ht="16.5" x14ac:dyDescent="0.3">
      <c r="A13378" s="9" t="s">
        <v>8947</v>
      </c>
      <c r="B13378" s="9" t="s">
        <v>2027</v>
      </c>
      <c r="C13378" s="10">
        <v>59895</v>
      </c>
      <c r="D13378" s="9">
        <v>9458901820</v>
      </c>
      <c r="E13378" s="9" t="e">
        <f>INDEX(#REF!:#REF!,MATCH($D13378,#REF!:#REF!,0),MATCH(#REF!,#REF!:#REF!,0))</f>
        <v>#REF!</v>
      </c>
      <c r="F13378" s="9" t="e">
        <f>INDEX(#REF!:#REF!,MATCH($D13378,#REF!:#REF!,0),MATCH(#REF!,#REF!:#REF!,0))</f>
        <v>#REF!</v>
      </c>
    </row>
    <row r="13379" spans="1:6" ht="16.5" x14ac:dyDescent="0.3">
      <c r="A13379" s="9" t="s">
        <v>8946</v>
      </c>
      <c r="B13379" s="9" t="s">
        <v>2431</v>
      </c>
      <c r="C13379" s="10">
        <v>27491</v>
      </c>
      <c r="D13379" s="9">
        <v>2792636599</v>
      </c>
      <c r="E13379" s="9" t="e">
        <f>INDEX(#REF!:#REF!,MATCH($D13379,#REF!:#REF!,0),MATCH(#REF!,#REF!:#REF!,0))</f>
        <v>#REF!</v>
      </c>
      <c r="F13379" s="9" t="e">
        <f>INDEX(#REF!:#REF!,MATCH($D13379,#REF!:#REF!,0),MATCH(#REF!,#REF!:#REF!,0))</f>
        <v>#REF!</v>
      </c>
    </row>
    <row r="13380" spans="1:6" ht="16.5" x14ac:dyDescent="0.3">
      <c r="A13380" s="9" t="s">
        <v>8945</v>
      </c>
      <c r="B13380" s="9" t="s">
        <v>2675</v>
      </c>
      <c r="C13380" s="10">
        <v>44598</v>
      </c>
      <c r="D13380" s="9">
        <v>7912639675</v>
      </c>
      <c r="E13380" s="9" t="e">
        <f>INDEX(#REF!:#REF!,MATCH($D13380,#REF!:#REF!,0),MATCH(#REF!,#REF!:#REF!,0))</f>
        <v>#REF!</v>
      </c>
      <c r="F13380" s="9" t="e">
        <f>INDEX(#REF!:#REF!,MATCH($D13380,#REF!:#REF!,0),MATCH(#REF!,#REF!:#REF!,0))</f>
        <v>#REF!</v>
      </c>
    </row>
    <row r="13381" spans="1:6" ht="16.5" x14ac:dyDescent="0.3">
      <c r="A13381" s="9" t="s">
        <v>8944</v>
      </c>
      <c r="B13381" s="9" t="s">
        <v>2036</v>
      </c>
      <c r="C13381" s="10">
        <v>45386</v>
      </c>
      <c r="D13381" s="9">
        <v>8748349712</v>
      </c>
      <c r="E13381" s="9" t="e">
        <f>INDEX(#REF!:#REF!,MATCH($D13381,#REF!:#REF!,0),MATCH(#REF!,#REF!:#REF!,0))</f>
        <v>#REF!</v>
      </c>
      <c r="F13381" s="9" t="e">
        <f>INDEX(#REF!:#REF!,MATCH($D13381,#REF!:#REF!,0),MATCH(#REF!,#REF!:#REF!,0))</f>
        <v>#REF!</v>
      </c>
    </row>
    <row r="13382" spans="1:6" ht="16.5" x14ac:dyDescent="0.3">
      <c r="A13382" s="9" t="s">
        <v>8943</v>
      </c>
      <c r="B13382" s="9" t="s">
        <v>5218</v>
      </c>
      <c r="C13382" s="10">
        <v>59248</v>
      </c>
      <c r="D13382" s="9">
        <v>5075915108</v>
      </c>
      <c r="E13382" s="9" t="e">
        <f>INDEX(#REF!:#REF!,MATCH($D13382,#REF!:#REF!,0),MATCH(#REF!,#REF!:#REF!,0))</f>
        <v>#REF!</v>
      </c>
      <c r="F13382" s="9" t="e">
        <f>INDEX(#REF!:#REF!,MATCH($D13382,#REF!:#REF!,0),MATCH(#REF!,#REF!:#REF!,0))</f>
        <v>#REF!</v>
      </c>
    </row>
    <row r="13383" spans="1:6" ht="16.5" x14ac:dyDescent="0.3">
      <c r="A13383" s="9" t="s">
        <v>8942</v>
      </c>
      <c r="B13383" s="9" t="s">
        <v>2878</v>
      </c>
      <c r="C13383" s="10">
        <v>35848</v>
      </c>
      <c r="D13383" s="9">
        <v>9627071331</v>
      </c>
      <c r="E13383" s="9" t="e">
        <f>INDEX(#REF!:#REF!,MATCH($D13383,#REF!:#REF!,0),MATCH(#REF!,#REF!:#REF!,0))</f>
        <v>#REF!</v>
      </c>
      <c r="F13383" s="9" t="e">
        <f>INDEX(#REF!:#REF!,MATCH($D13383,#REF!:#REF!,0),MATCH(#REF!,#REF!:#REF!,0))</f>
        <v>#REF!</v>
      </c>
    </row>
    <row r="13384" spans="1:6" ht="16.5" x14ac:dyDescent="0.3">
      <c r="A13384" s="9" t="s">
        <v>8941</v>
      </c>
      <c r="B13384" s="9" t="s">
        <v>2683</v>
      </c>
      <c r="C13384" s="10">
        <v>16403</v>
      </c>
      <c r="D13384" s="9">
        <v>9597202352</v>
      </c>
      <c r="E13384" s="9" t="e">
        <f>INDEX(#REF!:#REF!,MATCH($D13384,#REF!:#REF!,0),MATCH(#REF!,#REF!:#REF!,0))</f>
        <v>#REF!</v>
      </c>
      <c r="F13384" s="9" t="e">
        <f>INDEX(#REF!:#REF!,MATCH($D13384,#REF!:#REF!,0),MATCH(#REF!,#REF!:#REF!,0))</f>
        <v>#REF!</v>
      </c>
    </row>
    <row r="13385" spans="1:6" ht="16.5" x14ac:dyDescent="0.3">
      <c r="A13385" s="9" t="s">
        <v>8940</v>
      </c>
      <c r="B13385" s="9" t="s">
        <v>2029</v>
      </c>
      <c r="C13385" s="10">
        <v>13966</v>
      </c>
      <c r="D13385" s="9">
        <v>8377113392</v>
      </c>
      <c r="E13385" s="9" t="e">
        <f>INDEX(#REF!:#REF!,MATCH($D13385,#REF!:#REF!,0),MATCH(#REF!,#REF!:#REF!,0))</f>
        <v>#REF!</v>
      </c>
      <c r="F13385" s="9" t="e">
        <f>INDEX(#REF!:#REF!,MATCH($D13385,#REF!:#REF!,0),MATCH(#REF!,#REF!:#REF!,0))</f>
        <v>#REF!</v>
      </c>
    </row>
    <row r="13386" spans="1:6" ht="16.5" x14ac:dyDescent="0.3">
      <c r="A13386" s="9" t="s">
        <v>8939</v>
      </c>
      <c r="B13386" s="9" t="s">
        <v>2147</v>
      </c>
      <c r="C13386" s="10">
        <v>30096</v>
      </c>
      <c r="D13386" s="9">
        <v>2083520173</v>
      </c>
      <c r="E13386" s="9" t="e">
        <f>INDEX(#REF!:#REF!,MATCH($D13386,#REF!:#REF!,0),MATCH(#REF!,#REF!:#REF!,0))</f>
        <v>#REF!</v>
      </c>
      <c r="F13386" s="9" t="e">
        <f>INDEX(#REF!:#REF!,MATCH($D13386,#REF!:#REF!,0),MATCH(#REF!,#REF!:#REF!,0))</f>
        <v>#REF!</v>
      </c>
    </row>
    <row r="13387" spans="1:6" ht="16.5" x14ac:dyDescent="0.3">
      <c r="A13387" s="9" t="s">
        <v>8938</v>
      </c>
      <c r="B13387" s="9" t="s">
        <v>2103</v>
      </c>
      <c r="C13387" s="10">
        <v>15995</v>
      </c>
      <c r="D13387" s="9">
        <v>4039266773</v>
      </c>
      <c r="E13387" s="9" t="e">
        <f>INDEX(#REF!:#REF!,MATCH($D13387,#REF!:#REF!,0),MATCH(#REF!,#REF!:#REF!,0))</f>
        <v>#REF!</v>
      </c>
      <c r="F13387" s="9" t="e">
        <f>INDEX(#REF!:#REF!,MATCH($D13387,#REF!:#REF!,0),MATCH(#REF!,#REF!:#REF!,0))</f>
        <v>#REF!</v>
      </c>
    </row>
    <row r="13388" spans="1:6" ht="16.5" x14ac:dyDescent="0.3">
      <c r="A13388" s="9" t="s">
        <v>8937</v>
      </c>
      <c r="B13388" s="9" t="s">
        <v>2994</v>
      </c>
      <c r="C13388" s="10">
        <v>50993</v>
      </c>
      <c r="D13388" s="9">
        <v>2292892200</v>
      </c>
      <c r="E13388" s="9" t="e">
        <f>INDEX(#REF!:#REF!,MATCH($D13388,#REF!:#REF!,0),MATCH(#REF!,#REF!:#REF!,0))</f>
        <v>#REF!</v>
      </c>
      <c r="F13388" s="9" t="e">
        <f>INDEX(#REF!:#REF!,MATCH($D13388,#REF!:#REF!,0),MATCH(#REF!,#REF!:#REF!,0))</f>
        <v>#REF!</v>
      </c>
    </row>
    <row r="13389" spans="1:6" ht="16.5" x14ac:dyDescent="0.3">
      <c r="A13389" s="9" t="s">
        <v>8936</v>
      </c>
      <c r="B13389" s="9" t="s">
        <v>2138</v>
      </c>
      <c r="C13389" s="10">
        <v>24542</v>
      </c>
      <c r="D13389" s="9">
        <v>2191014690</v>
      </c>
      <c r="E13389" s="9" t="e">
        <f>INDEX(#REF!:#REF!,MATCH($D13389,#REF!:#REF!,0),MATCH(#REF!,#REF!:#REF!,0))</f>
        <v>#REF!</v>
      </c>
      <c r="F13389" s="9" t="e">
        <f>INDEX(#REF!:#REF!,MATCH($D13389,#REF!:#REF!,0),MATCH(#REF!,#REF!:#REF!,0))</f>
        <v>#REF!</v>
      </c>
    </row>
    <row r="13390" spans="1:6" ht="16.5" x14ac:dyDescent="0.3">
      <c r="A13390" s="9" t="s">
        <v>8935</v>
      </c>
      <c r="B13390" s="9" t="s">
        <v>2881</v>
      </c>
      <c r="C13390" s="10">
        <v>27597</v>
      </c>
      <c r="D13390" s="9">
        <v>4323171323</v>
      </c>
      <c r="E13390" s="9" t="e">
        <f>INDEX(#REF!:#REF!,MATCH($D13390,#REF!:#REF!,0),MATCH(#REF!,#REF!:#REF!,0))</f>
        <v>#REF!</v>
      </c>
      <c r="F13390" s="9" t="e">
        <f>INDEX(#REF!:#REF!,MATCH($D13390,#REF!:#REF!,0),MATCH(#REF!,#REF!:#REF!,0))</f>
        <v>#REF!</v>
      </c>
    </row>
    <row r="13391" spans="1:6" ht="16.5" x14ac:dyDescent="0.3">
      <c r="A13391" s="9" t="s">
        <v>8934</v>
      </c>
      <c r="B13391" s="9" t="s">
        <v>2056</v>
      </c>
      <c r="C13391" s="10">
        <v>54613</v>
      </c>
      <c r="D13391" s="9">
        <v>4260324861</v>
      </c>
      <c r="E13391" s="9" t="e">
        <f>INDEX(#REF!:#REF!,MATCH($D13391,#REF!:#REF!,0),MATCH(#REF!,#REF!:#REF!,0))</f>
        <v>#REF!</v>
      </c>
      <c r="F13391" s="9" t="e">
        <f>INDEX(#REF!:#REF!,MATCH($D13391,#REF!:#REF!,0),MATCH(#REF!,#REF!:#REF!,0))</f>
        <v>#REF!</v>
      </c>
    </row>
    <row r="13392" spans="1:6" ht="16.5" x14ac:dyDescent="0.3">
      <c r="A13392" s="9" t="s">
        <v>8933</v>
      </c>
      <c r="B13392" s="9" t="s">
        <v>2572</v>
      </c>
      <c r="C13392" s="10">
        <v>46813</v>
      </c>
      <c r="D13392" s="9">
        <v>9260254965</v>
      </c>
      <c r="E13392" s="9" t="e">
        <f>INDEX(#REF!:#REF!,MATCH($D13392,#REF!:#REF!,0),MATCH(#REF!,#REF!:#REF!,0))</f>
        <v>#REF!</v>
      </c>
      <c r="F13392" s="9" t="e">
        <f>INDEX(#REF!:#REF!,MATCH($D13392,#REF!:#REF!,0),MATCH(#REF!,#REF!:#REF!,0))</f>
        <v>#REF!</v>
      </c>
    </row>
    <row r="13393" spans="1:6" ht="16.5" x14ac:dyDescent="0.3">
      <c r="A13393" s="9" t="s">
        <v>8932</v>
      </c>
      <c r="B13393" s="9" t="s">
        <v>2448</v>
      </c>
      <c r="C13393" s="10">
        <v>46293</v>
      </c>
      <c r="D13393" s="9">
        <v>3772653790</v>
      </c>
      <c r="E13393" s="9" t="e">
        <f>INDEX(#REF!:#REF!,MATCH($D13393,#REF!:#REF!,0),MATCH(#REF!,#REF!:#REF!,0))</f>
        <v>#REF!</v>
      </c>
      <c r="F13393" s="9" t="e">
        <f>INDEX(#REF!:#REF!,MATCH($D13393,#REF!:#REF!,0),MATCH(#REF!,#REF!:#REF!,0))</f>
        <v>#REF!</v>
      </c>
    </row>
    <row r="13394" spans="1:6" ht="16.5" x14ac:dyDescent="0.3">
      <c r="A13394" s="9" t="s">
        <v>8931</v>
      </c>
      <c r="B13394" s="9" t="s">
        <v>3580</v>
      </c>
      <c r="C13394" s="10">
        <v>56597</v>
      </c>
      <c r="D13394" s="9">
        <v>1062607929</v>
      </c>
      <c r="E13394" s="9" t="e">
        <f>INDEX(#REF!:#REF!,MATCH($D13394,#REF!:#REF!,0),MATCH(#REF!,#REF!:#REF!,0))</f>
        <v>#REF!</v>
      </c>
      <c r="F13394" s="9" t="e">
        <f>INDEX(#REF!:#REF!,MATCH($D13394,#REF!:#REF!,0),MATCH(#REF!,#REF!:#REF!,0))</f>
        <v>#REF!</v>
      </c>
    </row>
    <row r="13395" spans="1:6" ht="16.5" x14ac:dyDescent="0.3">
      <c r="A13395" s="9" t="s">
        <v>8930</v>
      </c>
      <c r="B13395" s="9" t="s">
        <v>2230</v>
      </c>
      <c r="C13395" s="10">
        <v>23097</v>
      </c>
      <c r="D13395" s="9">
        <v>3524504531</v>
      </c>
      <c r="E13395" s="9" t="e">
        <f>INDEX(#REF!:#REF!,MATCH($D13395,#REF!:#REF!,0),MATCH(#REF!,#REF!:#REF!,0))</f>
        <v>#REF!</v>
      </c>
      <c r="F13395" s="9" t="e">
        <f>INDEX(#REF!:#REF!,MATCH($D13395,#REF!:#REF!,0),MATCH(#REF!,#REF!:#REF!,0))</f>
        <v>#REF!</v>
      </c>
    </row>
    <row r="13396" spans="1:6" ht="16.5" x14ac:dyDescent="0.3">
      <c r="A13396" s="9" t="s">
        <v>8929</v>
      </c>
      <c r="B13396" s="9" t="s">
        <v>1957</v>
      </c>
      <c r="C13396" s="10">
        <v>46031</v>
      </c>
      <c r="D13396" s="9">
        <v>1958063002</v>
      </c>
      <c r="E13396" s="9" t="e">
        <f>INDEX(#REF!:#REF!,MATCH($D13396,#REF!:#REF!,0),MATCH(#REF!,#REF!:#REF!,0))</f>
        <v>#REF!</v>
      </c>
      <c r="F13396" s="9" t="e">
        <f>INDEX(#REF!:#REF!,MATCH($D13396,#REF!:#REF!,0),MATCH(#REF!,#REF!:#REF!,0))</f>
        <v>#REF!</v>
      </c>
    </row>
    <row r="13397" spans="1:6" ht="16.5" x14ac:dyDescent="0.3">
      <c r="A13397" s="9" t="s">
        <v>8928</v>
      </c>
      <c r="B13397" s="9" t="s">
        <v>2653</v>
      </c>
      <c r="C13397" s="10">
        <v>38224</v>
      </c>
      <c r="D13397" s="9">
        <v>966588630</v>
      </c>
      <c r="E13397" s="9" t="e">
        <f>INDEX(#REF!:#REF!,MATCH($D13397,#REF!:#REF!,0),MATCH(#REF!,#REF!:#REF!,0))</f>
        <v>#REF!</v>
      </c>
      <c r="F13397" s="9" t="e">
        <f>INDEX(#REF!:#REF!,MATCH($D13397,#REF!:#REF!,0),MATCH(#REF!,#REF!:#REF!,0))</f>
        <v>#REF!</v>
      </c>
    </row>
    <row r="13398" spans="1:6" ht="16.5" x14ac:dyDescent="0.3">
      <c r="A13398" s="9" t="s">
        <v>8927</v>
      </c>
      <c r="B13398" s="9" t="s">
        <v>2046</v>
      </c>
      <c r="C13398" s="10">
        <v>37357</v>
      </c>
      <c r="D13398" s="9">
        <v>8568859739</v>
      </c>
      <c r="E13398" s="9" t="e">
        <f>INDEX(#REF!:#REF!,MATCH($D13398,#REF!:#REF!,0),MATCH(#REF!,#REF!:#REF!,0))</f>
        <v>#REF!</v>
      </c>
      <c r="F13398" s="9" t="e">
        <f>INDEX(#REF!:#REF!,MATCH($D13398,#REF!:#REF!,0),MATCH(#REF!,#REF!:#REF!,0))</f>
        <v>#REF!</v>
      </c>
    </row>
    <row r="13399" spans="1:6" ht="16.5" x14ac:dyDescent="0.3">
      <c r="A13399" s="9" t="s">
        <v>8926</v>
      </c>
      <c r="B13399" s="9" t="s">
        <v>2465</v>
      </c>
      <c r="C13399" s="10">
        <v>38871</v>
      </c>
      <c r="D13399" s="9">
        <v>6235447353</v>
      </c>
      <c r="E13399" s="9" t="e">
        <f>INDEX(#REF!:#REF!,MATCH($D13399,#REF!:#REF!,0),MATCH(#REF!,#REF!:#REF!,0))</f>
        <v>#REF!</v>
      </c>
      <c r="F13399" s="9" t="e">
        <f>INDEX(#REF!:#REF!,MATCH($D13399,#REF!:#REF!,0),MATCH(#REF!,#REF!:#REF!,0))</f>
        <v>#REF!</v>
      </c>
    </row>
    <row r="13400" spans="1:6" ht="16.5" x14ac:dyDescent="0.3">
      <c r="A13400" s="9" t="s">
        <v>8925</v>
      </c>
      <c r="B13400" s="9" t="s">
        <v>2835</v>
      </c>
      <c r="C13400" s="10">
        <v>36901</v>
      </c>
      <c r="D13400" s="9">
        <v>4688336071</v>
      </c>
      <c r="E13400" s="9" t="e">
        <f>INDEX(#REF!:#REF!,MATCH($D13400,#REF!:#REF!,0),MATCH(#REF!,#REF!:#REF!,0))</f>
        <v>#REF!</v>
      </c>
      <c r="F13400" s="9" t="e">
        <f>INDEX(#REF!:#REF!,MATCH($D13400,#REF!:#REF!,0),MATCH(#REF!,#REF!:#REF!,0))</f>
        <v>#REF!</v>
      </c>
    </row>
    <row r="13401" spans="1:6" ht="16.5" x14ac:dyDescent="0.3">
      <c r="A13401" s="9" t="s">
        <v>8924</v>
      </c>
      <c r="B13401" s="9" t="s">
        <v>2304</v>
      </c>
      <c r="C13401" s="10">
        <v>21151</v>
      </c>
      <c r="D13401" s="9">
        <v>8646243699</v>
      </c>
      <c r="E13401" s="9" t="e">
        <f>INDEX(#REF!:#REF!,MATCH($D13401,#REF!:#REF!,0),MATCH(#REF!,#REF!:#REF!,0))</f>
        <v>#REF!</v>
      </c>
      <c r="F13401" s="9" t="e">
        <f>INDEX(#REF!:#REF!,MATCH($D13401,#REF!:#REF!,0),MATCH(#REF!,#REF!:#REF!,0))</f>
        <v>#REF!</v>
      </c>
    </row>
    <row r="13402" spans="1:6" ht="16.5" x14ac:dyDescent="0.3">
      <c r="A13402" s="9" t="s">
        <v>8923</v>
      </c>
      <c r="B13402" s="9" t="s">
        <v>3416</v>
      </c>
      <c r="C13402" s="10">
        <v>37871</v>
      </c>
      <c r="D13402" s="9">
        <v>7783641539</v>
      </c>
      <c r="E13402" s="9" t="e">
        <f>INDEX(#REF!:#REF!,MATCH($D13402,#REF!:#REF!,0),MATCH(#REF!,#REF!:#REF!,0))</f>
        <v>#REF!</v>
      </c>
      <c r="F13402" s="9" t="e">
        <f>INDEX(#REF!:#REF!,MATCH($D13402,#REF!:#REF!,0),MATCH(#REF!,#REF!:#REF!,0))</f>
        <v>#REF!</v>
      </c>
    </row>
    <row r="13403" spans="1:6" ht="16.5" x14ac:dyDescent="0.3">
      <c r="A13403" s="9" t="s">
        <v>8922</v>
      </c>
      <c r="B13403" s="9" t="s">
        <v>2129</v>
      </c>
      <c r="C13403" s="10">
        <v>53727</v>
      </c>
      <c r="D13403" s="9">
        <v>797655034</v>
      </c>
      <c r="E13403" s="9" t="e">
        <f>INDEX(#REF!:#REF!,MATCH($D13403,#REF!:#REF!,0),MATCH(#REF!,#REF!:#REF!,0))</f>
        <v>#REF!</v>
      </c>
      <c r="F13403" s="9" t="e">
        <f>INDEX(#REF!:#REF!,MATCH($D13403,#REF!:#REF!,0),MATCH(#REF!,#REF!:#REF!,0))</f>
        <v>#REF!</v>
      </c>
    </row>
    <row r="13404" spans="1:6" ht="16.5" x14ac:dyDescent="0.3">
      <c r="A13404" s="9" t="s">
        <v>8921</v>
      </c>
      <c r="B13404" s="9" t="s">
        <v>2470</v>
      </c>
      <c r="C13404" s="10">
        <v>30020</v>
      </c>
      <c r="D13404" s="9">
        <v>9089601147</v>
      </c>
      <c r="E13404" s="9" t="e">
        <f>INDEX(#REF!:#REF!,MATCH($D13404,#REF!:#REF!,0),MATCH(#REF!,#REF!:#REF!,0))</f>
        <v>#REF!</v>
      </c>
      <c r="F13404" s="9" t="e">
        <f>INDEX(#REF!:#REF!,MATCH($D13404,#REF!:#REF!,0),MATCH(#REF!,#REF!:#REF!,0))</f>
        <v>#REF!</v>
      </c>
    </row>
    <row r="13405" spans="1:6" ht="16.5" x14ac:dyDescent="0.3">
      <c r="A13405" s="9" t="s">
        <v>8920</v>
      </c>
      <c r="B13405" s="9" t="s">
        <v>2112</v>
      </c>
      <c r="C13405" s="10">
        <v>33338</v>
      </c>
      <c r="D13405" s="9">
        <v>9238967105</v>
      </c>
      <c r="E13405" s="9" t="e">
        <f>INDEX(#REF!:#REF!,MATCH($D13405,#REF!:#REF!,0),MATCH(#REF!,#REF!:#REF!,0))</f>
        <v>#REF!</v>
      </c>
      <c r="F13405" s="9" t="e">
        <f>INDEX(#REF!:#REF!,MATCH($D13405,#REF!:#REF!,0),MATCH(#REF!,#REF!:#REF!,0))</f>
        <v>#REF!</v>
      </c>
    </row>
    <row r="13406" spans="1:6" ht="16.5" x14ac:dyDescent="0.3">
      <c r="A13406" s="9" t="s">
        <v>8919</v>
      </c>
      <c r="B13406" s="9" t="s">
        <v>2608</v>
      </c>
      <c r="C13406" s="10">
        <v>14750</v>
      </c>
      <c r="D13406" s="9">
        <v>27852261</v>
      </c>
      <c r="E13406" s="9" t="e">
        <f>INDEX(#REF!:#REF!,MATCH($D13406,#REF!:#REF!,0),MATCH(#REF!,#REF!:#REF!,0))</f>
        <v>#REF!</v>
      </c>
      <c r="F13406" s="9" t="e">
        <f>INDEX(#REF!:#REF!,MATCH($D13406,#REF!:#REF!,0),MATCH(#REF!,#REF!:#REF!,0))</f>
        <v>#REF!</v>
      </c>
    </row>
    <row r="13407" spans="1:6" ht="16.5" x14ac:dyDescent="0.3">
      <c r="A13407" s="9" t="s">
        <v>8918</v>
      </c>
      <c r="B13407" s="9" t="s">
        <v>2092</v>
      </c>
      <c r="C13407" s="10">
        <v>49241</v>
      </c>
      <c r="D13407" s="9">
        <v>1958063002</v>
      </c>
      <c r="E13407" s="9" t="e">
        <f>INDEX(#REF!:#REF!,MATCH($D13407,#REF!:#REF!,0),MATCH(#REF!,#REF!:#REF!,0))</f>
        <v>#REF!</v>
      </c>
      <c r="F13407" s="9" t="e">
        <f>INDEX(#REF!:#REF!,MATCH($D13407,#REF!:#REF!,0),MATCH(#REF!,#REF!:#REF!,0))</f>
        <v>#REF!</v>
      </c>
    </row>
    <row r="13408" spans="1:6" ht="16.5" x14ac:dyDescent="0.3">
      <c r="A13408" s="9" t="s">
        <v>8917</v>
      </c>
      <c r="B13408" s="9" t="s">
        <v>2092</v>
      </c>
      <c r="C13408" s="10">
        <v>35734</v>
      </c>
      <c r="D13408" s="9">
        <v>1573192775</v>
      </c>
      <c r="E13408" s="9" t="e">
        <f>INDEX(#REF!:#REF!,MATCH($D13408,#REF!:#REF!,0),MATCH(#REF!,#REF!:#REF!,0))</f>
        <v>#REF!</v>
      </c>
      <c r="F13408" s="9" t="e">
        <f>INDEX(#REF!:#REF!,MATCH($D13408,#REF!:#REF!,0),MATCH(#REF!,#REF!:#REF!,0))</f>
        <v>#REF!</v>
      </c>
    </row>
    <row r="13409" spans="1:6" ht="16.5" x14ac:dyDescent="0.3">
      <c r="A13409" s="9" t="s">
        <v>8916</v>
      </c>
      <c r="B13409" s="9" t="s">
        <v>2918</v>
      </c>
      <c r="C13409" s="10">
        <v>32386</v>
      </c>
      <c r="D13409" s="9">
        <v>6819637888</v>
      </c>
      <c r="E13409" s="9" t="e">
        <f>INDEX(#REF!:#REF!,MATCH($D13409,#REF!:#REF!,0),MATCH(#REF!,#REF!:#REF!,0))</f>
        <v>#REF!</v>
      </c>
      <c r="F13409" s="9" t="e">
        <f>INDEX(#REF!:#REF!,MATCH($D13409,#REF!:#REF!,0),MATCH(#REF!,#REF!:#REF!,0))</f>
        <v>#REF!</v>
      </c>
    </row>
    <row r="13410" spans="1:6" ht="16.5" x14ac:dyDescent="0.3">
      <c r="A13410" s="9" t="s">
        <v>8915</v>
      </c>
      <c r="B13410" s="9" t="s">
        <v>2396</v>
      </c>
      <c r="C13410" s="10">
        <v>29266</v>
      </c>
      <c r="D13410" s="9">
        <v>4649590612</v>
      </c>
      <c r="E13410" s="9" t="e">
        <f>INDEX(#REF!:#REF!,MATCH($D13410,#REF!:#REF!,0),MATCH(#REF!,#REF!:#REF!,0))</f>
        <v>#REF!</v>
      </c>
      <c r="F13410" s="9" t="e">
        <f>INDEX(#REF!:#REF!,MATCH($D13410,#REF!:#REF!,0),MATCH(#REF!,#REF!:#REF!,0))</f>
        <v>#REF!</v>
      </c>
    </row>
    <row r="13411" spans="1:6" ht="16.5" x14ac:dyDescent="0.3">
      <c r="A13411" s="9" t="s">
        <v>8914</v>
      </c>
      <c r="B13411" s="9" t="s">
        <v>3168</v>
      </c>
      <c r="C13411" s="10">
        <v>16560</v>
      </c>
      <c r="D13411" s="9">
        <v>8346855079</v>
      </c>
      <c r="E13411" s="9" t="e">
        <f>INDEX(#REF!:#REF!,MATCH($D13411,#REF!:#REF!,0),MATCH(#REF!,#REF!:#REF!,0))</f>
        <v>#REF!</v>
      </c>
      <c r="F13411" s="9" t="e">
        <f>INDEX(#REF!:#REF!,MATCH($D13411,#REF!:#REF!,0),MATCH(#REF!,#REF!:#REF!,0))</f>
        <v>#REF!</v>
      </c>
    </row>
    <row r="13412" spans="1:6" ht="16.5" x14ac:dyDescent="0.3">
      <c r="A13412" s="9" t="s">
        <v>8913</v>
      </c>
      <c r="B13412" s="9" t="s">
        <v>2952</v>
      </c>
      <c r="C13412" s="10">
        <v>48323</v>
      </c>
      <c r="D13412" s="9">
        <v>8858733592</v>
      </c>
      <c r="E13412" s="9" t="e">
        <f>INDEX(#REF!:#REF!,MATCH($D13412,#REF!:#REF!,0),MATCH(#REF!,#REF!:#REF!,0))</f>
        <v>#REF!</v>
      </c>
      <c r="F13412" s="9" t="e">
        <f>INDEX(#REF!:#REF!,MATCH($D13412,#REF!:#REF!,0),MATCH(#REF!,#REF!:#REF!,0))</f>
        <v>#REF!</v>
      </c>
    </row>
    <row r="13413" spans="1:6" ht="16.5" x14ac:dyDescent="0.3">
      <c r="A13413" s="9" t="s">
        <v>8912</v>
      </c>
      <c r="B13413" s="9" t="s">
        <v>2496</v>
      </c>
      <c r="C13413" s="10">
        <v>53355</v>
      </c>
      <c r="D13413" s="9">
        <v>7493076952</v>
      </c>
      <c r="E13413" s="9" t="e">
        <f>INDEX(#REF!:#REF!,MATCH($D13413,#REF!:#REF!,0),MATCH(#REF!,#REF!:#REF!,0))</f>
        <v>#REF!</v>
      </c>
      <c r="F13413" s="9" t="e">
        <f>INDEX(#REF!:#REF!,MATCH($D13413,#REF!:#REF!,0),MATCH(#REF!,#REF!:#REF!,0))</f>
        <v>#REF!</v>
      </c>
    </row>
    <row r="13414" spans="1:6" ht="16.5" x14ac:dyDescent="0.3">
      <c r="A13414" s="9" t="s">
        <v>8911</v>
      </c>
      <c r="B13414" s="9" t="s">
        <v>2942</v>
      </c>
      <c r="C13414" s="10">
        <v>27070</v>
      </c>
      <c r="D13414" s="9">
        <v>7521557441</v>
      </c>
      <c r="E13414" s="9" t="e">
        <f>INDEX(#REF!:#REF!,MATCH($D13414,#REF!:#REF!,0),MATCH(#REF!,#REF!:#REF!,0))</f>
        <v>#REF!</v>
      </c>
      <c r="F13414" s="9" t="e">
        <f>INDEX(#REF!:#REF!,MATCH($D13414,#REF!:#REF!,0),MATCH(#REF!,#REF!:#REF!,0))</f>
        <v>#REF!</v>
      </c>
    </row>
    <row r="13415" spans="1:6" ht="16.5" x14ac:dyDescent="0.3">
      <c r="A13415" s="9" t="s">
        <v>8910</v>
      </c>
      <c r="B13415" s="9" t="s">
        <v>2496</v>
      </c>
      <c r="C13415" s="10">
        <v>59557</v>
      </c>
      <c r="D13415" s="9">
        <v>6321654205</v>
      </c>
      <c r="E13415" s="9" t="e">
        <f>INDEX(#REF!:#REF!,MATCH($D13415,#REF!:#REF!,0),MATCH(#REF!,#REF!:#REF!,0))</f>
        <v>#REF!</v>
      </c>
      <c r="F13415" s="9" t="e">
        <f>INDEX(#REF!:#REF!,MATCH($D13415,#REF!:#REF!,0),MATCH(#REF!,#REF!:#REF!,0))</f>
        <v>#REF!</v>
      </c>
    </row>
    <row r="13416" spans="1:6" ht="16.5" x14ac:dyDescent="0.3">
      <c r="A13416" s="9" t="s">
        <v>8909</v>
      </c>
      <c r="B13416" s="9" t="s">
        <v>2036</v>
      </c>
      <c r="C13416" s="10">
        <v>54231</v>
      </c>
      <c r="D13416" s="9">
        <v>2547511673</v>
      </c>
      <c r="E13416" s="9" t="e">
        <f>INDEX(#REF!:#REF!,MATCH($D13416,#REF!:#REF!,0),MATCH(#REF!,#REF!:#REF!,0))</f>
        <v>#REF!</v>
      </c>
      <c r="F13416" s="9" t="e">
        <f>INDEX(#REF!:#REF!,MATCH($D13416,#REF!:#REF!,0),MATCH(#REF!,#REF!:#REF!,0))</f>
        <v>#REF!</v>
      </c>
    </row>
    <row r="13417" spans="1:6" ht="16.5" x14ac:dyDescent="0.3">
      <c r="A13417" s="9" t="s">
        <v>8908</v>
      </c>
      <c r="B13417" s="9" t="s">
        <v>3430</v>
      </c>
      <c r="C13417" s="10">
        <v>36387</v>
      </c>
      <c r="D13417" s="9">
        <v>2524572722</v>
      </c>
      <c r="E13417" s="9" t="e">
        <f>INDEX(#REF!:#REF!,MATCH($D13417,#REF!:#REF!,0),MATCH(#REF!,#REF!:#REF!,0))</f>
        <v>#REF!</v>
      </c>
      <c r="F13417" s="9" t="e">
        <f>INDEX(#REF!:#REF!,MATCH($D13417,#REF!:#REF!,0),MATCH(#REF!,#REF!:#REF!,0))</f>
        <v>#REF!</v>
      </c>
    </row>
    <row r="13418" spans="1:6" ht="16.5" x14ac:dyDescent="0.3">
      <c r="A13418" s="9" t="s">
        <v>8907</v>
      </c>
      <c r="B13418" s="9" t="s">
        <v>2511</v>
      </c>
      <c r="C13418" s="10">
        <v>17334</v>
      </c>
      <c r="D13418" s="9">
        <v>7492341709</v>
      </c>
      <c r="E13418" s="9" t="e">
        <f>INDEX(#REF!:#REF!,MATCH($D13418,#REF!:#REF!,0),MATCH(#REF!,#REF!:#REF!,0))</f>
        <v>#REF!</v>
      </c>
      <c r="F13418" s="9" t="e">
        <f>INDEX(#REF!:#REF!,MATCH($D13418,#REF!:#REF!,0),MATCH(#REF!,#REF!:#REF!,0))</f>
        <v>#REF!</v>
      </c>
    </row>
    <row r="13419" spans="1:6" ht="16.5" x14ac:dyDescent="0.3">
      <c r="A13419" s="9" t="s">
        <v>8906</v>
      </c>
      <c r="B13419" s="9" t="s">
        <v>2505</v>
      </c>
      <c r="C13419" s="10">
        <v>13015</v>
      </c>
      <c r="D13419" s="9">
        <v>1606657585</v>
      </c>
      <c r="E13419" s="9" t="e">
        <f>INDEX(#REF!:#REF!,MATCH($D13419,#REF!:#REF!,0),MATCH(#REF!,#REF!:#REF!,0))</f>
        <v>#REF!</v>
      </c>
      <c r="F13419" s="9" t="e">
        <f>INDEX(#REF!:#REF!,MATCH($D13419,#REF!:#REF!,0),MATCH(#REF!,#REF!:#REF!,0))</f>
        <v>#REF!</v>
      </c>
    </row>
    <row r="13420" spans="1:6" ht="16.5" x14ac:dyDescent="0.3">
      <c r="A13420" s="9" t="s">
        <v>8905</v>
      </c>
      <c r="B13420" s="9" t="s">
        <v>2675</v>
      </c>
      <c r="C13420" s="10">
        <v>25560</v>
      </c>
      <c r="D13420" s="9">
        <v>1549399640</v>
      </c>
      <c r="E13420" s="9" t="e">
        <f>INDEX(#REF!:#REF!,MATCH($D13420,#REF!:#REF!,0),MATCH(#REF!,#REF!:#REF!,0))</f>
        <v>#REF!</v>
      </c>
      <c r="F13420" s="9" t="e">
        <f>INDEX(#REF!:#REF!,MATCH($D13420,#REF!:#REF!,0),MATCH(#REF!,#REF!:#REF!,0))</f>
        <v>#REF!</v>
      </c>
    </row>
    <row r="13421" spans="1:6" ht="16.5" x14ac:dyDescent="0.3">
      <c r="A13421" s="9" t="s">
        <v>8904</v>
      </c>
      <c r="B13421" s="9" t="s">
        <v>2640</v>
      </c>
      <c r="C13421" s="10">
        <v>34498</v>
      </c>
      <c r="D13421" s="9">
        <v>2421688019</v>
      </c>
      <c r="E13421" s="9" t="e">
        <f>INDEX(#REF!:#REF!,MATCH($D13421,#REF!:#REF!,0),MATCH(#REF!,#REF!:#REF!,0))</f>
        <v>#REF!</v>
      </c>
      <c r="F13421" s="9" t="e">
        <f>INDEX(#REF!:#REF!,MATCH($D13421,#REF!:#REF!,0),MATCH(#REF!,#REF!:#REF!,0))</f>
        <v>#REF!</v>
      </c>
    </row>
    <row r="13422" spans="1:6" ht="16.5" x14ac:dyDescent="0.3">
      <c r="A13422" s="9" t="s">
        <v>8903</v>
      </c>
      <c r="B13422" s="9" t="s">
        <v>3642</v>
      </c>
      <c r="C13422" s="10">
        <v>44332</v>
      </c>
      <c r="D13422" s="9">
        <v>6260817967</v>
      </c>
      <c r="E13422" s="9" t="e">
        <f>INDEX(#REF!:#REF!,MATCH($D13422,#REF!:#REF!,0),MATCH(#REF!,#REF!:#REF!,0))</f>
        <v>#REF!</v>
      </c>
      <c r="F13422" s="9" t="e">
        <f>INDEX(#REF!:#REF!,MATCH($D13422,#REF!:#REF!,0),MATCH(#REF!,#REF!:#REF!,0))</f>
        <v>#REF!</v>
      </c>
    </row>
    <row r="13423" spans="1:6" ht="16.5" x14ac:dyDescent="0.3">
      <c r="A13423" s="9" t="s">
        <v>8902</v>
      </c>
      <c r="B13423" s="9" t="s">
        <v>2831</v>
      </c>
      <c r="C13423" s="10">
        <v>20764</v>
      </c>
      <c r="D13423" s="9">
        <v>1439916314</v>
      </c>
      <c r="E13423" s="9" t="e">
        <f>INDEX(#REF!:#REF!,MATCH($D13423,#REF!:#REF!,0),MATCH(#REF!,#REF!:#REF!,0))</f>
        <v>#REF!</v>
      </c>
      <c r="F13423" s="9" t="e">
        <f>INDEX(#REF!:#REF!,MATCH($D13423,#REF!:#REF!,0),MATCH(#REF!,#REF!:#REF!,0))</f>
        <v>#REF!</v>
      </c>
    </row>
    <row r="13424" spans="1:6" ht="16.5" x14ac:dyDescent="0.3">
      <c r="A13424" s="9" t="s">
        <v>8901</v>
      </c>
      <c r="B13424" s="9" t="s">
        <v>2683</v>
      </c>
      <c r="C13424" s="10">
        <v>42970</v>
      </c>
      <c r="D13424" s="9">
        <v>6322781804</v>
      </c>
      <c r="E13424" s="9" t="e">
        <f>INDEX(#REF!:#REF!,MATCH($D13424,#REF!:#REF!,0),MATCH(#REF!,#REF!:#REF!,0))</f>
        <v>#REF!</v>
      </c>
      <c r="F13424" s="9" t="e">
        <f>INDEX(#REF!:#REF!,MATCH($D13424,#REF!:#REF!,0),MATCH(#REF!,#REF!:#REF!,0))</f>
        <v>#REF!</v>
      </c>
    </row>
    <row r="13425" spans="1:6" ht="16.5" x14ac:dyDescent="0.3">
      <c r="A13425" s="9" t="s">
        <v>8900</v>
      </c>
      <c r="B13425" s="9" t="s">
        <v>1987</v>
      </c>
      <c r="C13425" s="10">
        <v>33414</v>
      </c>
      <c r="D13425" s="9">
        <v>2083520173</v>
      </c>
      <c r="E13425" s="9" t="e">
        <f>INDEX(#REF!:#REF!,MATCH($D13425,#REF!:#REF!,0),MATCH(#REF!,#REF!:#REF!,0))</f>
        <v>#REF!</v>
      </c>
      <c r="F13425" s="9" t="e">
        <f>INDEX(#REF!:#REF!,MATCH($D13425,#REF!:#REF!,0),MATCH(#REF!,#REF!:#REF!,0))</f>
        <v>#REF!</v>
      </c>
    </row>
    <row r="13426" spans="1:6" ht="16.5" x14ac:dyDescent="0.3">
      <c r="A13426" s="9" t="s">
        <v>8899</v>
      </c>
      <c r="B13426" s="9" t="s">
        <v>2431</v>
      </c>
      <c r="C13426" s="10">
        <v>58135</v>
      </c>
      <c r="D13426" s="9">
        <v>7979647432</v>
      </c>
      <c r="E13426" s="9" t="e">
        <f>INDEX(#REF!:#REF!,MATCH($D13426,#REF!:#REF!,0),MATCH(#REF!,#REF!:#REF!,0))</f>
        <v>#REF!</v>
      </c>
      <c r="F13426" s="9" t="e">
        <f>INDEX(#REF!:#REF!,MATCH($D13426,#REF!:#REF!,0),MATCH(#REF!,#REF!:#REF!,0))</f>
        <v>#REF!</v>
      </c>
    </row>
    <row r="13427" spans="1:6" ht="16.5" x14ac:dyDescent="0.3">
      <c r="A13427" s="9" t="s">
        <v>8898</v>
      </c>
      <c r="B13427" s="9" t="s">
        <v>2845</v>
      </c>
      <c r="C13427" s="10">
        <v>42265</v>
      </c>
      <c r="D13427" s="9">
        <v>2405876701</v>
      </c>
      <c r="E13427" s="9" t="e">
        <f>INDEX(#REF!:#REF!,MATCH($D13427,#REF!:#REF!,0),MATCH(#REF!,#REF!:#REF!,0))</f>
        <v>#REF!</v>
      </c>
      <c r="F13427" s="9" t="e">
        <f>INDEX(#REF!:#REF!,MATCH($D13427,#REF!:#REF!,0),MATCH(#REF!,#REF!:#REF!,0))</f>
        <v>#REF!</v>
      </c>
    </row>
    <row r="13428" spans="1:6" ht="16.5" x14ac:dyDescent="0.3">
      <c r="A13428" s="9" t="s">
        <v>8897</v>
      </c>
      <c r="B13428" s="9" t="s">
        <v>2254</v>
      </c>
      <c r="C13428" s="10">
        <v>57027</v>
      </c>
      <c r="D13428" s="9">
        <v>885693418</v>
      </c>
      <c r="E13428" s="9" t="e">
        <f>INDEX(#REF!:#REF!,MATCH($D13428,#REF!:#REF!,0),MATCH(#REF!,#REF!:#REF!,0))</f>
        <v>#REF!</v>
      </c>
      <c r="F13428" s="9" t="e">
        <f>INDEX(#REF!:#REF!,MATCH($D13428,#REF!:#REF!,0),MATCH(#REF!,#REF!:#REF!,0))</f>
        <v>#REF!</v>
      </c>
    </row>
    <row r="13429" spans="1:6" ht="16.5" x14ac:dyDescent="0.3">
      <c r="A13429" s="9" t="s">
        <v>8896</v>
      </c>
      <c r="B13429" s="9" t="s">
        <v>3168</v>
      </c>
      <c r="C13429" s="10">
        <v>43880</v>
      </c>
      <c r="D13429" s="9">
        <v>6284045549</v>
      </c>
      <c r="E13429" s="9" t="e">
        <f>INDEX(#REF!:#REF!,MATCH($D13429,#REF!:#REF!,0),MATCH(#REF!,#REF!:#REF!,0))</f>
        <v>#REF!</v>
      </c>
      <c r="F13429" s="9" t="e">
        <f>INDEX(#REF!:#REF!,MATCH($D13429,#REF!:#REF!,0),MATCH(#REF!,#REF!:#REF!,0))</f>
        <v>#REF!</v>
      </c>
    </row>
    <row r="13430" spans="1:6" ht="16.5" x14ac:dyDescent="0.3">
      <c r="A13430" s="9" t="s">
        <v>8895</v>
      </c>
      <c r="B13430" s="9" t="s">
        <v>2011</v>
      </c>
      <c r="C13430" s="10">
        <v>10088</v>
      </c>
      <c r="D13430" s="9">
        <v>6436551115</v>
      </c>
      <c r="E13430" s="9" t="e">
        <f>INDEX(#REF!:#REF!,MATCH($D13430,#REF!:#REF!,0),MATCH(#REF!,#REF!:#REF!,0))</f>
        <v>#REF!</v>
      </c>
      <c r="F13430" s="9" t="e">
        <f>INDEX(#REF!:#REF!,MATCH($D13430,#REF!:#REF!,0),MATCH(#REF!,#REF!:#REF!,0))</f>
        <v>#REF!</v>
      </c>
    </row>
    <row r="13431" spans="1:6" ht="16.5" x14ac:dyDescent="0.3">
      <c r="A13431" s="9" t="s">
        <v>8894</v>
      </c>
      <c r="B13431" s="9" t="s">
        <v>3116</v>
      </c>
      <c r="C13431" s="10">
        <v>55139</v>
      </c>
      <c r="D13431" s="9">
        <v>2259282237</v>
      </c>
      <c r="E13431" s="9" t="e">
        <f>INDEX(#REF!:#REF!,MATCH($D13431,#REF!:#REF!,0),MATCH(#REF!,#REF!:#REF!,0))</f>
        <v>#REF!</v>
      </c>
      <c r="F13431" s="9" t="e">
        <f>INDEX(#REF!:#REF!,MATCH($D13431,#REF!:#REF!,0),MATCH(#REF!,#REF!:#REF!,0))</f>
        <v>#REF!</v>
      </c>
    </row>
    <row r="13432" spans="1:6" ht="16.5" x14ac:dyDescent="0.3">
      <c r="A13432" s="9" t="s">
        <v>8893</v>
      </c>
      <c r="B13432" s="9" t="s">
        <v>2357</v>
      </c>
      <c r="C13432" s="10">
        <v>52019</v>
      </c>
      <c r="D13432" s="9">
        <v>5998486889</v>
      </c>
      <c r="E13432" s="9" t="e">
        <f>INDEX(#REF!:#REF!,MATCH($D13432,#REF!:#REF!,0),MATCH(#REF!,#REF!:#REF!,0))</f>
        <v>#REF!</v>
      </c>
      <c r="F13432" s="9" t="e">
        <f>INDEX(#REF!:#REF!,MATCH($D13432,#REF!:#REF!,0),MATCH(#REF!,#REF!:#REF!,0))</f>
        <v>#REF!</v>
      </c>
    </row>
    <row r="13433" spans="1:6" ht="16.5" x14ac:dyDescent="0.3">
      <c r="A13433" s="9" t="s">
        <v>8892</v>
      </c>
      <c r="B13433" s="9" t="s">
        <v>2222</v>
      </c>
      <c r="C13433" s="10">
        <v>17350</v>
      </c>
      <c r="D13433" s="9">
        <v>7242677408</v>
      </c>
      <c r="E13433" s="9" t="e">
        <f>INDEX(#REF!:#REF!,MATCH($D13433,#REF!:#REF!,0),MATCH(#REF!,#REF!:#REF!,0))</f>
        <v>#REF!</v>
      </c>
      <c r="F13433" s="9" t="e">
        <f>INDEX(#REF!:#REF!,MATCH($D13433,#REF!:#REF!,0),MATCH(#REF!,#REF!:#REF!,0))</f>
        <v>#REF!</v>
      </c>
    </row>
    <row r="13434" spans="1:6" ht="16.5" x14ac:dyDescent="0.3">
      <c r="A13434" s="9" t="s">
        <v>8891</v>
      </c>
      <c r="B13434" s="9" t="s">
        <v>2783</v>
      </c>
      <c r="C13434" s="10">
        <v>53271</v>
      </c>
      <c r="D13434" s="9">
        <v>3538909016</v>
      </c>
      <c r="E13434" s="9" t="e">
        <f>INDEX(#REF!:#REF!,MATCH($D13434,#REF!:#REF!,0),MATCH(#REF!,#REF!:#REF!,0))</f>
        <v>#REF!</v>
      </c>
      <c r="F13434" s="9" t="e">
        <f>INDEX(#REF!:#REF!,MATCH($D13434,#REF!:#REF!,0),MATCH(#REF!,#REF!:#REF!,0))</f>
        <v>#REF!</v>
      </c>
    </row>
    <row r="13435" spans="1:6" ht="16.5" x14ac:dyDescent="0.3">
      <c r="A13435" s="9" t="s">
        <v>8890</v>
      </c>
      <c r="B13435" s="9" t="s">
        <v>2389</v>
      </c>
      <c r="C13435" s="10">
        <v>57016</v>
      </c>
      <c r="D13435" s="9">
        <v>8333777430</v>
      </c>
      <c r="E13435" s="9" t="e">
        <f>INDEX(#REF!:#REF!,MATCH($D13435,#REF!:#REF!,0),MATCH(#REF!,#REF!:#REF!,0))</f>
        <v>#REF!</v>
      </c>
      <c r="F13435" s="9" t="e">
        <f>INDEX(#REF!:#REF!,MATCH($D13435,#REF!:#REF!,0),MATCH(#REF!,#REF!:#REF!,0))</f>
        <v>#REF!</v>
      </c>
    </row>
    <row r="13436" spans="1:6" ht="16.5" x14ac:dyDescent="0.3">
      <c r="A13436" s="9" t="s">
        <v>8889</v>
      </c>
      <c r="B13436" s="9" t="s">
        <v>2418</v>
      </c>
      <c r="C13436" s="10">
        <v>16326</v>
      </c>
      <c r="D13436" s="9">
        <v>1573192775</v>
      </c>
      <c r="E13436" s="9" t="e">
        <f>INDEX(#REF!:#REF!,MATCH($D13436,#REF!:#REF!,0),MATCH(#REF!,#REF!:#REF!,0))</f>
        <v>#REF!</v>
      </c>
      <c r="F13436" s="9" t="e">
        <f>INDEX(#REF!:#REF!,MATCH($D13436,#REF!:#REF!,0),MATCH(#REF!,#REF!:#REF!,0))</f>
        <v>#REF!</v>
      </c>
    </row>
    <row r="13437" spans="1:6" ht="16.5" x14ac:dyDescent="0.3">
      <c r="A13437" s="9" t="s">
        <v>8888</v>
      </c>
      <c r="B13437" s="9" t="s">
        <v>1943</v>
      </c>
      <c r="C13437" s="10">
        <v>57407</v>
      </c>
      <c r="D13437" s="9">
        <v>9260254965</v>
      </c>
      <c r="E13437" s="9" t="e">
        <f>INDEX(#REF!:#REF!,MATCH($D13437,#REF!:#REF!,0),MATCH(#REF!,#REF!:#REF!,0))</f>
        <v>#REF!</v>
      </c>
      <c r="F13437" s="9" t="e">
        <f>INDEX(#REF!:#REF!,MATCH($D13437,#REF!:#REF!,0),MATCH(#REF!,#REF!:#REF!,0))</f>
        <v>#REF!</v>
      </c>
    </row>
    <row r="13438" spans="1:6" ht="16.5" x14ac:dyDescent="0.3">
      <c r="A13438" s="9" t="s">
        <v>8887</v>
      </c>
      <c r="B13438" s="9" t="s">
        <v>2025</v>
      </c>
      <c r="C13438" s="10">
        <v>43608</v>
      </c>
      <c r="D13438" s="9">
        <v>7670936274</v>
      </c>
      <c r="E13438" s="9" t="e">
        <f>INDEX(#REF!:#REF!,MATCH($D13438,#REF!:#REF!,0),MATCH(#REF!,#REF!:#REF!,0))</f>
        <v>#REF!</v>
      </c>
      <c r="F13438" s="9" t="e">
        <f>INDEX(#REF!:#REF!,MATCH($D13438,#REF!:#REF!,0),MATCH(#REF!,#REF!:#REF!,0))</f>
        <v>#REF!</v>
      </c>
    </row>
    <row r="13439" spans="1:6" ht="16.5" x14ac:dyDescent="0.3">
      <c r="A13439" s="9" t="s">
        <v>8886</v>
      </c>
      <c r="B13439" s="9" t="s">
        <v>2110</v>
      </c>
      <c r="C13439" s="10">
        <v>43999</v>
      </c>
      <c r="D13439" s="9">
        <v>4278470843</v>
      </c>
      <c r="E13439" s="9" t="e">
        <f>INDEX(#REF!:#REF!,MATCH($D13439,#REF!:#REF!,0),MATCH(#REF!,#REF!:#REF!,0))</f>
        <v>#REF!</v>
      </c>
      <c r="F13439" s="9" t="e">
        <f>INDEX(#REF!:#REF!,MATCH($D13439,#REF!:#REF!,0),MATCH(#REF!,#REF!:#REF!,0))</f>
        <v>#REF!</v>
      </c>
    </row>
    <row r="13440" spans="1:6" ht="16.5" x14ac:dyDescent="0.3">
      <c r="A13440" s="9" t="s">
        <v>8885</v>
      </c>
      <c r="B13440" s="9" t="s">
        <v>2548</v>
      </c>
      <c r="C13440" s="10">
        <v>49600</v>
      </c>
      <c r="D13440" s="9">
        <v>6978367184</v>
      </c>
      <c r="E13440" s="9" t="e">
        <f>INDEX(#REF!:#REF!,MATCH($D13440,#REF!:#REF!,0),MATCH(#REF!,#REF!:#REF!,0))</f>
        <v>#REF!</v>
      </c>
      <c r="F13440" s="9" t="e">
        <f>INDEX(#REF!:#REF!,MATCH($D13440,#REF!:#REF!,0),MATCH(#REF!,#REF!:#REF!,0))</f>
        <v>#REF!</v>
      </c>
    </row>
    <row r="13441" spans="1:6" ht="16.5" x14ac:dyDescent="0.3">
      <c r="A13441" s="9" t="s">
        <v>8884</v>
      </c>
      <c r="B13441" s="9" t="s">
        <v>2954</v>
      </c>
      <c r="C13441" s="10">
        <v>55636</v>
      </c>
      <c r="D13441" s="9">
        <v>4649590612</v>
      </c>
      <c r="E13441" s="9" t="e">
        <f>INDEX(#REF!:#REF!,MATCH($D13441,#REF!:#REF!,0),MATCH(#REF!,#REF!:#REF!,0))</f>
        <v>#REF!</v>
      </c>
      <c r="F13441" s="9" t="e">
        <f>INDEX(#REF!:#REF!,MATCH($D13441,#REF!:#REF!,0),MATCH(#REF!,#REF!:#REF!,0))</f>
        <v>#REF!</v>
      </c>
    </row>
    <row r="13442" spans="1:6" ht="16.5" x14ac:dyDescent="0.3">
      <c r="A13442" s="9" t="s">
        <v>8883</v>
      </c>
      <c r="B13442" s="9" t="s">
        <v>2503</v>
      </c>
      <c r="C13442" s="10">
        <v>26147</v>
      </c>
      <c r="D13442" s="9">
        <v>3488994694</v>
      </c>
      <c r="E13442" s="9" t="e">
        <f>INDEX(#REF!:#REF!,MATCH($D13442,#REF!:#REF!,0),MATCH(#REF!,#REF!:#REF!,0))</f>
        <v>#REF!</v>
      </c>
      <c r="F13442" s="9" t="e">
        <f>INDEX(#REF!:#REF!,MATCH($D13442,#REF!:#REF!,0),MATCH(#REF!,#REF!:#REF!,0))</f>
        <v>#REF!</v>
      </c>
    </row>
    <row r="13443" spans="1:6" ht="16.5" x14ac:dyDescent="0.3">
      <c r="A13443" s="9" t="s">
        <v>8882</v>
      </c>
      <c r="B13443" s="9" t="s">
        <v>2918</v>
      </c>
      <c r="C13443" s="10">
        <v>17179</v>
      </c>
      <c r="D13443" s="9">
        <v>3554200719</v>
      </c>
      <c r="E13443" s="9" t="e">
        <f>INDEX(#REF!:#REF!,MATCH($D13443,#REF!:#REF!,0),MATCH(#REF!,#REF!:#REF!,0))</f>
        <v>#REF!</v>
      </c>
      <c r="F13443" s="9" t="e">
        <f>INDEX(#REF!:#REF!,MATCH($D13443,#REF!:#REF!,0),MATCH(#REF!,#REF!:#REF!,0))</f>
        <v>#REF!</v>
      </c>
    </row>
    <row r="13444" spans="1:6" ht="16.5" x14ac:dyDescent="0.3">
      <c r="A13444" s="9" t="s">
        <v>8881</v>
      </c>
      <c r="B13444" s="9" t="s">
        <v>2226</v>
      </c>
      <c r="C13444" s="10">
        <v>24586</v>
      </c>
      <c r="D13444" s="9">
        <v>5984294621</v>
      </c>
      <c r="E13444" s="9" t="e">
        <f>INDEX(#REF!:#REF!,MATCH($D13444,#REF!:#REF!,0),MATCH(#REF!,#REF!:#REF!,0))</f>
        <v>#REF!</v>
      </c>
      <c r="F13444" s="9" t="e">
        <f>INDEX(#REF!:#REF!,MATCH($D13444,#REF!:#REF!,0),MATCH(#REF!,#REF!:#REF!,0))</f>
        <v>#REF!</v>
      </c>
    </row>
    <row r="13445" spans="1:6" ht="16.5" x14ac:dyDescent="0.3">
      <c r="A13445" s="9" t="s">
        <v>8880</v>
      </c>
      <c r="B13445" s="9" t="s">
        <v>2914</v>
      </c>
      <c r="C13445" s="10">
        <v>28997</v>
      </c>
      <c r="D13445" s="9">
        <v>2973558387</v>
      </c>
      <c r="E13445" s="9" t="e">
        <f>INDEX(#REF!:#REF!,MATCH($D13445,#REF!:#REF!,0),MATCH(#REF!,#REF!:#REF!,0))</f>
        <v>#REF!</v>
      </c>
      <c r="F13445" s="9" t="e">
        <f>INDEX(#REF!:#REF!,MATCH($D13445,#REF!:#REF!,0),MATCH(#REF!,#REF!:#REF!,0))</f>
        <v>#REF!</v>
      </c>
    </row>
    <row r="13446" spans="1:6" ht="16.5" x14ac:dyDescent="0.3">
      <c r="A13446" s="9" t="s">
        <v>8879</v>
      </c>
      <c r="B13446" s="9" t="s">
        <v>2539</v>
      </c>
      <c r="C13446" s="10">
        <v>32778</v>
      </c>
      <c r="D13446" s="9">
        <v>3554301841</v>
      </c>
      <c r="E13446" s="9" t="e">
        <f>INDEX(#REF!:#REF!,MATCH($D13446,#REF!:#REF!,0),MATCH(#REF!,#REF!:#REF!,0))</f>
        <v>#REF!</v>
      </c>
      <c r="F13446" s="9" t="e">
        <f>INDEX(#REF!:#REF!,MATCH($D13446,#REF!:#REF!,0),MATCH(#REF!,#REF!:#REF!,0))</f>
        <v>#REF!</v>
      </c>
    </row>
    <row r="13447" spans="1:6" ht="16.5" x14ac:dyDescent="0.3">
      <c r="A13447" s="9" t="s">
        <v>8878</v>
      </c>
      <c r="B13447" s="9" t="s">
        <v>2918</v>
      </c>
      <c r="C13447" s="10">
        <v>54478</v>
      </c>
      <c r="D13447" s="9">
        <v>9228842121</v>
      </c>
      <c r="E13447" s="9" t="e">
        <f>INDEX(#REF!:#REF!,MATCH($D13447,#REF!:#REF!,0),MATCH(#REF!,#REF!:#REF!,0))</f>
        <v>#REF!</v>
      </c>
      <c r="F13447" s="9" t="e">
        <f>INDEX(#REF!:#REF!,MATCH($D13447,#REF!:#REF!,0),MATCH(#REF!,#REF!:#REF!,0))</f>
        <v>#REF!</v>
      </c>
    </row>
    <row r="13448" spans="1:6" ht="16.5" x14ac:dyDescent="0.3">
      <c r="A13448" s="9" t="s">
        <v>8877</v>
      </c>
      <c r="B13448" s="9" t="s">
        <v>2935</v>
      </c>
      <c r="C13448" s="10">
        <v>23291</v>
      </c>
      <c r="D13448" s="9">
        <v>2821741499</v>
      </c>
      <c r="E13448" s="9" t="e">
        <f>INDEX(#REF!:#REF!,MATCH($D13448,#REF!:#REF!,0),MATCH(#REF!,#REF!:#REF!,0))</f>
        <v>#REF!</v>
      </c>
      <c r="F13448" s="9" t="e">
        <f>INDEX(#REF!:#REF!,MATCH($D13448,#REF!:#REF!,0),MATCH(#REF!,#REF!:#REF!,0))</f>
        <v>#REF!</v>
      </c>
    </row>
    <row r="13449" spans="1:6" ht="16.5" x14ac:dyDescent="0.3">
      <c r="A13449" s="9" t="s">
        <v>8876</v>
      </c>
      <c r="B13449" s="9" t="s">
        <v>1981</v>
      </c>
      <c r="C13449" s="10">
        <v>47569</v>
      </c>
      <c r="D13449" s="9">
        <v>9684187432</v>
      </c>
      <c r="E13449" s="9" t="e">
        <f>INDEX(#REF!:#REF!,MATCH($D13449,#REF!:#REF!,0),MATCH(#REF!,#REF!:#REF!,0))</f>
        <v>#REF!</v>
      </c>
      <c r="F13449" s="9" t="e">
        <f>INDEX(#REF!:#REF!,MATCH($D13449,#REF!:#REF!,0),MATCH(#REF!,#REF!:#REF!,0))</f>
        <v>#REF!</v>
      </c>
    </row>
    <row r="13450" spans="1:6" ht="16.5" x14ac:dyDescent="0.3">
      <c r="A13450" s="9" t="s">
        <v>8875</v>
      </c>
      <c r="B13450" s="9" t="s">
        <v>2306</v>
      </c>
      <c r="C13450" s="10">
        <v>20151</v>
      </c>
      <c r="D13450" s="9">
        <v>7188904251</v>
      </c>
      <c r="E13450" s="9" t="e">
        <f>INDEX(#REF!:#REF!,MATCH($D13450,#REF!:#REF!,0),MATCH(#REF!,#REF!:#REF!,0))</f>
        <v>#REF!</v>
      </c>
      <c r="F13450" s="9" t="e">
        <f>INDEX(#REF!:#REF!,MATCH($D13450,#REF!:#REF!,0),MATCH(#REF!,#REF!:#REF!,0))</f>
        <v>#REF!</v>
      </c>
    </row>
    <row r="13451" spans="1:6" ht="16.5" x14ac:dyDescent="0.3">
      <c r="A13451" s="9" t="s">
        <v>8874</v>
      </c>
      <c r="B13451" s="9" t="s">
        <v>1957</v>
      </c>
      <c r="C13451" s="10">
        <v>51006</v>
      </c>
      <c r="D13451" s="9">
        <v>4691333258</v>
      </c>
      <c r="E13451" s="9" t="e">
        <f>INDEX(#REF!:#REF!,MATCH($D13451,#REF!:#REF!,0),MATCH(#REF!,#REF!:#REF!,0))</f>
        <v>#REF!</v>
      </c>
      <c r="F13451" s="9" t="e">
        <f>INDEX(#REF!:#REF!,MATCH($D13451,#REF!:#REF!,0),MATCH(#REF!,#REF!:#REF!,0))</f>
        <v>#REF!</v>
      </c>
    </row>
    <row r="13452" spans="1:6" ht="16.5" x14ac:dyDescent="0.3">
      <c r="A13452" s="9" t="s">
        <v>8873</v>
      </c>
      <c r="B13452" s="9" t="s">
        <v>2450</v>
      </c>
      <c r="C13452" s="10">
        <v>28254</v>
      </c>
      <c r="D13452" s="9">
        <v>5975948169</v>
      </c>
      <c r="E13452" s="9" t="e">
        <f>INDEX(#REF!:#REF!,MATCH($D13452,#REF!:#REF!,0),MATCH(#REF!,#REF!:#REF!,0))</f>
        <v>#REF!</v>
      </c>
      <c r="F13452" s="9" t="e">
        <f>INDEX(#REF!:#REF!,MATCH($D13452,#REF!:#REF!,0),MATCH(#REF!,#REF!:#REF!,0))</f>
        <v>#REF!</v>
      </c>
    </row>
    <row r="13453" spans="1:6" ht="16.5" x14ac:dyDescent="0.3">
      <c r="A13453" s="9" t="s">
        <v>8872</v>
      </c>
      <c r="B13453" s="9" t="s">
        <v>2169</v>
      </c>
      <c r="C13453" s="10">
        <v>22050</v>
      </c>
      <c r="D13453" s="9">
        <v>471886378</v>
      </c>
      <c r="E13453" s="9" t="e">
        <f>INDEX(#REF!:#REF!,MATCH($D13453,#REF!:#REF!,0),MATCH(#REF!,#REF!:#REF!,0))</f>
        <v>#REF!</v>
      </c>
      <c r="F13453" s="9" t="e">
        <f>INDEX(#REF!:#REF!,MATCH($D13453,#REF!:#REF!,0),MATCH(#REF!,#REF!:#REF!,0))</f>
        <v>#REF!</v>
      </c>
    </row>
    <row r="13454" spans="1:6" ht="16.5" x14ac:dyDescent="0.3">
      <c r="A13454" s="9" t="s">
        <v>8871</v>
      </c>
      <c r="B13454" s="9" t="s">
        <v>2831</v>
      </c>
      <c r="C13454" s="10">
        <v>58317</v>
      </c>
      <c r="D13454" s="9">
        <v>3217797337</v>
      </c>
      <c r="E13454" s="9" t="e">
        <f>INDEX(#REF!:#REF!,MATCH($D13454,#REF!:#REF!,0),MATCH(#REF!,#REF!:#REF!,0))</f>
        <v>#REF!</v>
      </c>
      <c r="F13454" s="9" t="e">
        <f>INDEX(#REF!:#REF!,MATCH($D13454,#REF!:#REF!,0),MATCH(#REF!,#REF!:#REF!,0))</f>
        <v>#REF!</v>
      </c>
    </row>
    <row r="13455" spans="1:6" ht="16.5" x14ac:dyDescent="0.3">
      <c r="A13455" s="9" t="s">
        <v>8870</v>
      </c>
      <c r="B13455" s="9" t="s">
        <v>2366</v>
      </c>
      <c r="C13455" s="10">
        <v>56471</v>
      </c>
      <c r="D13455" s="9">
        <v>1522190236</v>
      </c>
      <c r="E13455" s="9" t="e">
        <f>INDEX(#REF!:#REF!,MATCH($D13455,#REF!:#REF!,0),MATCH(#REF!,#REF!:#REF!,0))</f>
        <v>#REF!</v>
      </c>
      <c r="F13455" s="9" t="e">
        <f>INDEX(#REF!:#REF!,MATCH($D13455,#REF!:#REF!,0),MATCH(#REF!,#REF!:#REF!,0))</f>
        <v>#REF!</v>
      </c>
    </row>
    <row r="13456" spans="1:6" ht="16.5" x14ac:dyDescent="0.3">
      <c r="A13456" s="9" t="s">
        <v>8869</v>
      </c>
      <c r="B13456" s="9" t="s">
        <v>3079</v>
      </c>
      <c r="C13456" s="10">
        <v>32798</v>
      </c>
      <c r="D13456" s="9">
        <v>2739934548</v>
      </c>
      <c r="E13456" s="9" t="e">
        <f>INDEX(#REF!:#REF!,MATCH($D13456,#REF!:#REF!,0),MATCH(#REF!,#REF!:#REF!,0))</f>
        <v>#REF!</v>
      </c>
      <c r="F13456" s="9" t="e">
        <f>INDEX(#REF!:#REF!,MATCH($D13456,#REF!:#REF!,0),MATCH(#REF!,#REF!:#REF!,0))</f>
        <v>#REF!</v>
      </c>
    </row>
    <row r="13457" spans="1:6" ht="16.5" x14ac:dyDescent="0.3">
      <c r="A13457" s="9" t="s">
        <v>8868</v>
      </c>
      <c r="B13457" s="9" t="s">
        <v>2456</v>
      </c>
      <c r="C13457" s="10">
        <v>54422</v>
      </c>
      <c r="D13457" s="9">
        <v>8065075959</v>
      </c>
      <c r="E13457" s="9" t="e">
        <f>INDEX(#REF!:#REF!,MATCH($D13457,#REF!:#REF!,0),MATCH(#REF!,#REF!:#REF!,0))</f>
        <v>#REF!</v>
      </c>
      <c r="F13457" s="9" t="e">
        <f>INDEX(#REF!:#REF!,MATCH($D13457,#REF!:#REF!,0),MATCH(#REF!,#REF!:#REF!,0))</f>
        <v>#REF!</v>
      </c>
    </row>
    <row r="13458" spans="1:6" ht="16.5" x14ac:dyDescent="0.3">
      <c r="A13458" s="9" t="s">
        <v>8867</v>
      </c>
      <c r="B13458" s="9" t="s">
        <v>4046</v>
      </c>
      <c r="C13458" s="10">
        <v>44685</v>
      </c>
      <c r="D13458" s="9">
        <v>9153408497</v>
      </c>
      <c r="E13458" s="9" t="e">
        <f>INDEX(#REF!:#REF!,MATCH($D13458,#REF!:#REF!,0),MATCH(#REF!,#REF!:#REF!,0))</f>
        <v>#REF!</v>
      </c>
      <c r="F13458" s="9" t="e">
        <f>INDEX(#REF!:#REF!,MATCH($D13458,#REF!:#REF!,0),MATCH(#REF!,#REF!:#REF!,0))</f>
        <v>#REF!</v>
      </c>
    </row>
    <row r="13459" spans="1:6" ht="16.5" x14ac:dyDescent="0.3">
      <c r="A13459" s="9" t="s">
        <v>8866</v>
      </c>
      <c r="B13459" s="9" t="s">
        <v>2183</v>
      </c>
      <c r="C13459" s="10">
        <v>14598</v>
      </c>
      <c r="D13459" s="9">
        <v>4306425231</v>
      </c>
      <c r="E13459" s="9" t="e">
        <f>INDEX(#REF!:#REF!,MATCH($D13459,#REF!:#REF!,0),MATCH(#REF!,#REF!:#REF!,0))</f>
        <v>#REF!</v>
      </c>
      <c r="F13459" s="9" t="e">
        <f>INDEX(#REF!:#REF!,MATCH($D13459,#REF!:#REF!,0),MATCH(#REF!,#REF!:#REF!,0))</f>
        <v>#REF!</v>
      </c>
    </row>
    <row r="13460" spans="1:6" ht="16.5" x14ac:dyDescent="0.3">
      <c r="A13460" s="9" t="s">
        <v>8865</v>
      </c>
      <c r="B13460" s="9" t="s">
        <v>3255</v>
      </c>
      <c r="C13460" s="10">
        <v>27064</v>
      </c>
      <c r="D13460" s="9">
        <v>7837437543</v>
      </c>
      <c r="E13460" s="9" t="e">
        <f>INDEX(#REF!:#REF!,MATCH($D13460,#REF!:#REF!,0),MATCH(#REF!,#REF!:#REF!,0))</f>
        <v>#REF!</v>
      </c>
      <c r="F13460" s="9" t="e">
        <f>INDEX(#REF!:#REF!,MATCH($D13460,#REF!:#REF!,0),MATCH(#REF!,#REF!:#REF!,0))</f>
        <v>#REF!</v>
      </c>
    </row>
    <row r="13461" spans="1:6" ht="16.5" x14ac:dyDescent="0.3">
      <c r="A13461" s="9" t="s">
        <v>8864</v>
      </c>
      <c r="B13461" s="9" t="s">
        <v>2103</v>
      </c>
      <c r="C13461" s="10">
        <v>51738</v>
      </c>
      <c r="D13461" s="9">
        <v>4839119791</v>
      </c>
      <c r="E13461" s="9" t="e">
        <f>INDEX(#REF!:#REF!,MATCH($D13461,#REF!:#REF!,0),MATCH(#REF!,#REF!:#REF!,0))</f>
        <v>#REF!</v>
      </c>
      <c r="F13461" s="9" t="e">
        <f>INDEX(#REF!:#REF!,MATCH($D13461,#REF!:#REF!,0),MATCH(#REF!,#REF!:#REF!,0))</f>
        <v>#REF!</v>
      </c>
    </row>
    <row r="13462" spans="1:6" ht="16.5" x14ac:dyDescent="0.3">
      <c r="A13462" s="9" t="s">
        <v>8863</v>
      </c>
      <c r="B13462" s="9" t="s">
        <v>2833</v>
      </c>
      <c r="C13462" s="10">
        <v>34867</v>
      </c>
      <c r="D13462" s="9">
        <v>895027720</v>
      </c>
      <c r="E13462" s="9" t="e">
        <f>INDEX(#REF!:#REF!,MATCH($D13462,#REF!:#REF!,0),MATCH(#REF!,#REF!:#REF!,0))</f>
        <v>#REF!</v>
      </c>
      <c r="F13462" s="9" t="e">
        <f>INDEX(#REF!:#REF!,MATCH($D13462,#REF!:#REF!,0),MATCH(#REF!,#REF!:#REF!,0))</f>
        <v>#REF!</v>
      </c>
    </row>
    <row r="13463" spans="1:6" ht="16.5" x14ac:dyDescent="0.3">
      <c r="A13463" s="9" t="s">
        <v>8862</v>
      </c>
      <c r="B13463" s="9" t="s">
        <v>3116</v>
      </c>
      <c r="C13463" s="10">
        <v>24033</v>
      </c>
      <c r="D13463" s="9">
        <v>797655034</v>
      </c>
      <c r="E13463" s="9" t="e">
        <f>INDEX(#REF!:#REF!,MATCH($D13463,#REF!:#REF!,0),MATCH(#REF!,#REF!:#REF!,0))</f>
        <v>#REF!</v>
      </c>
      <c r="F13463" s="9" t="e">
        <f>INDEX(#REF!:#REF!,MATCH($D13463,#REF!:#REF!,0),MATCH(#REF!,#REF!:#REF!,0))</f>
        <v>#REF!</v>
      </c>
    </row>
    <row r="13464" spans="1:6" ht="16.5" x14ac:dyDescent="0.3">
      <c r="A13464" s="9" t="s">
        <v>8861</v>
      </c>
      <c r="B13464" s="9" t="s">
        <v>2336</v>
      </c>
      <c r="C13464" s="10">
        <v>44219</v>
      </c>
      <c r="D13464" s="9">
        <v>7931128354</v>
      </c>
      <c r="E13464" s="9" t="e">
        <f>INDEX(#REF!:#REF!,MATCH($D13464,#REF!:#REF!,0),MATCH(#REF!,#REF!:#REF!,0))</f>
        <v>#REF!</v>
      </c>
      <c r="F13464" s="9" t="e">
        <f>INDEX(#REF!:#REF!,MATCH($D13464,#REF!:#REF!,0),MATCH(#REF!,#REF!:#REF!,0))</f>
        <v>#REF!</v>
      </c>
    </row>
    <row r="13465" spans="1:6" ht="16.5" x14ac:dyDescent="0.3">
      <c r="A13465" s="9" t="s">
        <v>8860</v>
      </c>
      <c r="B13465" s="9" t="s">
        <v>2381</v>
      </c>
      <c r="C13465" s="10">
        <v>13175</v>
      </c>
      <c r="D13465" s="9">
        <v>4085082426</v>
      </c>
      <c r="E13465" s="9" t="e">
        <f>INDEX(#REF!:#REF!,MATCH($D13465,#REF!:#REF!,0),MATCH(#REF!,#REF!:#REF!,0))</f>
        <v>#REF!</v>
      </c>
      <c r="F13465" s="9" t="e">
        <f>INDEX(#REF!:#REF!,MATCH($D13465,#REF!:#REF!,0),MATCH(#REF!,#REF!:#REF!,0))</f>
        <v>#REF!</v>
      </c>
    </row>
    <row r="13466" spans="1:6" ht="16.5" x14ac:dyDescent="0.3">
      <c r="A13466" s="9" t="s">
        <v>8859</v>
      </c>
      <c r="B13466" s="9" t="s">
        <v>2389</v>
      </c>
      <c r="C13466" s="10">
        <v>48524</v>
      </c>
      <c r="D13466" s="9">
        <v>4194897803</v>
      </c>
      <c r="E13466" s="9" t="e">
        <f>INDEX(#REF!:#REF!,MATCH($D13466,#REF!:#REF!,0),MATCH(#REF!,#REF!:#REF!,0))</f>
        <v>#REF!</v>
      </c>
      <c r="F13466" s="9" t="e">
        <f>INDEX(#REF!:#REF!,MATCH($D13466,#REF!:#REF!,0),MATCH(#REF!,#REF!:#REF!,0))</f>
        <v>#REF!</v>
      </c>
    </row>
    <row r="13467" spans="1:6" ht="16.5" x14ac:dyDescent="0.3">
      <c r="A13467" s="9" t="s">
        <v>8858</v>
      </c>
      <c r="B13467" s="9" t="s">
        <v>2487</v>
      </c>
      <c r="C13467" s="10">
        <v>41460</v>
      </c>
      <c r="D13467" s="9">
        <v>3996818513</v>
      </c>
      <c r="E13467" s="9" t="e">
        <f>INDEX(#REF!:#REF!,MATCH($D13467,#REF!:#REF!,0),MATCH(#REF!,#REF!:#REF!,0))</f>
        <v>#REF!</v>
      </c>
      <c r="F13467" s="9" t="e">
        <f>INDEX(#REF!:#REF!,MATCH($D13467,#REF!:#REF!,0),MATCH(#REF!,#REF!:#REF!,0))</f>
        <v>#REF!</v>
      </c>
    </row>
    <row r="13468" spans="1:6" ht="16.5" x14ac:dyDescent="0.3">
      <c r="A13468" s="9" t="s">
        <v>8857</v>
      </c>
      <c r="B13468" s="9" t="s">
        <v>2171</v>
      </c>
      <c r="C13468" s="10">
        <v>14278</v>
      </c>
      <c r="D13468" s="9">
        <v>3806430489</v>
      </c>
      <c r="E13468" s="9" t="e">
        <f>INDEX(#REF!:#REF!,MATCH($D13468,#REF!:#REF!,0),MATCH(#REF!,#REF!:#REF!,0))</f>
        <v>#REF!</v>
      </c>
      <c r="F13468" s="9" t="e">
        <f>INDEX(#REF!:#REF!,MATCH($D13468,#REF!:#REF!,0),MATCH(#REF!,#REF!:#REF!,0))</f>
        <v>#REF!</v>
      </c>
    </row>
    <row r="13469" spans="1:6" ht="16.5" x14ac:dyDescent="0.3">
      <c r="A13469" s="9" t="s">
        <v>8856</v>
      </c>
      <c r="B13469" s="9" t="s">
        <v>2125</v>
      </c>
      <c r="C13469" s="10">
        <v>53155</v>
      </c>
      <c r="D13469" s="9">
        <v>7374898193</v>
      </c>
      <c r="E13469" s="9" t="e">
        <f>INDEX(#REF!:#REF!,MATCH($D13469,#REF!:#REF!,0),MATCH(#REF!,#REF!:#REF!,0))</f>
        <v>#REF!</v>
      </c>
      <c r="F13469" s="9" t="e">
        <f>INDEX(#REF!:#REF!,MATCH($D13469,#REF!:#REF!,0),MATCH(#REF!,#REF!:#REF!,0))</f>
        <v>#REF!</v>
      </c>
    </row>
    <row r="13470" spans="1:6" ht="16.5" x14ac:dyDescent="0.3">
      <c r="A13470" s="9" t="s">
        <v>8855</v>
      </c>
      <c r="B13470" s="9" t="s">
        <v>2381</v>
      </c>
      <c r="C13470" s="10">
        <v>25741</v>
      </c>
      <c r="D13470" s="9">
        <v>4475496373</v>
      </c>
      <c r="E13470" s="9" t="e">
        <f>INDEX(#REF!:#REF!,MATCH($D13470,#REF!:#REF!,0),MATCH(#REF!,#REF!:#REF!,0))</f>
        <v>#REF!</v>
      </c>
      <c r="F13470" s="9" t="e">
        <f>INDEX(#REF!:#REF!,MATCH($D13470,#REF!:#REF!,0),MATCH(#REF!,#REF!:#REF!,0))</f>
        <v>#REF!</v>
      </c>
    </row>
    <row r="13471" spans="1:6" ht="16.5" x14ac:dyDescent="0.3">
      <c r="A13471" s="9" t="s">
        <v>8854</v>
      </c>
      <c r="B13471" s="9" t="s">
        <v>3366</v>
      </c>
      <c r="C13471" s="10">
        <v>46614</v>
      </c>
      <c r="D13471" s="9">
        <v>879297433</v>
      </c>
      <c r="E13471" s="9" t="e">
        <f>INDEX(#REF!:#REF!,MATCH($D13471,#REF!:#REF!,0),MATCH(#REF!,#REF!:#REF!,0))</f>
        <v>#REF!</v>
      </c>
      <c r="F13471" s="9" t="e">
        <f>INDEX(#REF!:#REF!,MATCH($D13471,#REF!:#REF!,0),MATCH(#REF!,#REF!:#REF!,0))</f>
        <v>#REF!</v>
      </c>
    </row>
    <row r="13472" spans="1:6" ht="16.5" x14ac:dyDescent="0.3">
      <c r="A13472" s="9" t="s">
        <v>8853</v>
      </c>
      <c r="B13472" s="9" t="s">
        <v>3200</v>
      </c>
      <c r="C13472" s="10">
        <v>48973</v>
      </c>
      <c r="D13472" s="9">
        <v>6894004730</v>
      </c>
      <c r="E13472" s="9" t="e">
        <f>INDEX(#REF!:#REF!,MATCH($D13472,#REF!:#REF!,0),MATCH(#REF!,#REF!:#REF!,0))</f>
        <v>#REF!</v>
      </c>
      <c r="F13472" s="9" t="e">
        <f>INDEX(#REF!:#REF!,MATCH($D13472,#REF!:#REF!,0),MATCH(#REF!,#REF!:#REF!,0))</f>
        <v>#REF!</v>
      </c>
    </row>
    <row r="13473" spans="1:6" ht="16.5" x14ac:dyDescent="0.3">
      <c r="A13473" s="9" t="s">
        <v>8852</v>
      </c>
      <c r="B13473" s="9" t="s">
        <v>2673</v>
      </c>
      <c r="C13473" s="10">
        <v>37108</v>
      </c>
      <c r="D13473" s="9">
        <v>4978659442</v>
      </c>
      <c r="E13473" s="9" t="e">
        <f>INDEX(#REF!:#REF!,MATCH($D13473,#REF!:#REF!,0),MATCH(#REF!,#REF!:#REF!,0))</f>
        <v>#REF!</v>
      </c>
      <c r="F13473" s="9" t="e">
        <f>INDEX(#REF!:#REF!,MATCH($D13473,#REF!:#REF!,0),MATCH(#REF!,#REF!:#REF!,0))</f>
        <v>#REF!</v>
      </c>
    </row>
    <row r="13474" spans="1:6" ht="16.5" x14ac:dyDescent="0.3">
      <c r="A13474" s="9" t="s">
        <v>8851</v>
      </c>
      <c r="B13474" s="9" t="s">
        <v>2099</v>
      </c>
      <c r="C13474" s="10">
        <v>29470</v>
      </c>
      <c r="D13474" s="9">
        <v>9312128221</v>
      </c>
      <c r="E13474" s="9" t="e">
        <f>INDEX(#REF!:#REF!,MATCH($D13474,#REF!:#REF!,0),MATCH(#REF!,#REF!:#REF!,0))</f>
        <v>#REF!</v>
      </c>
      <c r="F13474" s="9" t="e">
        <f>INDEX(#REF!:#REF!,MATCH($D13474,#REF!:#REF!,0),MATCH(#REF!,#REF!:#REF!,0))</f>
        <v>#REF!</v>
      </c>
    </row>
    <row r="13475" spans="1:6" ht="16.5" x14ac:dyDescent="0.3">
      <c r="A13475" s="9" t="s">
        <v>8850</v>
      </c>
      <c r="B13475" s="9" t="s">
        <v>2048</v>
      </c>
      <c r="C13475" s="10">
        <v>58956</v>
      </c>
      <c r="D13475" s="9">
        <v>7011563598</v>
      </c>
      <c r="E13475" s="9" t="e">
        <f>INDEX(#REF!:#REF!,MATCH($D13475,#REF!:#REF!,0),MATCH(#REF!,#REF!:#REF!,0))</f>
        <v>#REF!</v>
      </c>
      <c r="F13475" s="9" t="e">
        <f>INDEX(#REF!:#REF!,MATCH($D13475,#REF!:#REF!,0),MATCH(#REF!,#REF!:#REF!,0))</f>
        <v>#REF!</v>
      </c>
    </row>
    <row r="13476" spans="1:6" ht="16.5" x14ac:dyDescent="0.3">
      <c r="A13476" s="9" t="s">
        <v>8849</v>
      </c>
      <c r="B13476" s="9" t="s">
        <v>2226</v>
      </c>
      <c r="C13476" s="10">
        <v>30595</v>
      </c>
      <c r="D13476" s="9">
        <v>8223052873</v>
      </c>
      <c r="E13476" s="9" t="e">
        <f>INDEX(#REF!:#REF!,MATCH($D13476,#REF!:#REF!,0),MATCH(#REF!,#REF!:#REF!,0))</f>
        <v>#REF!</v>
      </c>
      <c r="F13476" s="9" t="e">
        <f>INDEX(#REF!:#REF!,MATCH($D13476,#REF!:#REF!,0),MATCH(#REF!,#REF!:#REF!,0))</f>
        <v>#REF!</v>
      </c>
    </row>
    <row r="13477" spans="1:6" ht="16.5" x14ac:dyDescent="0.3">
      <c r="A13477" s="9" t="s">
        <v>8848</v>
      </c>
      <c r="B13477" s="9" t="s">
        <v>2274</v>
      </c>
      <c r="C13477" s="10">
        <v>52766</v>
      </c>
      <c r="D13477" s="9">
        <v>2083520173</v>
      </c>
      <c r="E13477" s="9" t="e">
        <f>INDEX(#REF!:#REF!,MATCH($D13477,#REF!:#REF!,0),MATCH(#REF!,#REF!:#REF!,0))</f>
        <v>#REF!</v>
      </c>
      <c r="F13477" s="9" t="e">
        <f>INDEX(#REF!:#REF!,MATCH($D13477,#REF!:#REF!,0),MATCH(#REF!,#REF!:#REF!,0))</f>
        <v>#REF!</v>
      </c>
    </row>
    <row r="13478" spans="1:6" ht="16.5" x14ac:dyDescent="0.3">
      <c r="A13478" s="9" t="s">
        <v>8847</v>
      </c>
      <c r="B13478" s="9" t="s">
        <v>2431</v>
      </c>
      <c r="C13478" s="10">
        <v>54877</v>
      </c>
      <c r="D13478" s="9">
        <v>5988565948</v>
      </c>
      <c r="E13478" s="9" t="e">
        <f>INDEX(#REF!:#REF!,MATCH($D13478,#REF!:#REF!,0),MATCH(#REF!,#REF!:#REF!,0))</f>
        <v>#REF!</v>
      </c>
      <c r="F13478" s="9" t="e">
        <f>INDEX(#REF!:#REF!,MATCH($D13478,#REF!:#REF!,0),MATCH(#REF!,#REF!:#REF!,0))</f>
        <v>#REF!</v>
      </c>
    </row>
    <row r="13479" spans="1:6" ht="16.5" x14ac:dyDescent="0.3">
      <c r="A13479" s="9" t="s">
        <v>8846</v>
      </c>
      <c r="B13479" s="9" t="s">
        <v>2302</v>
      </c>
      <c r="C13479" s="10">
        <v>45984</v>
      </c>
      <c r="D13479" s="9">
        <v>6446166575</v>
      </c>
      <c r="E13479" s="9" t="e">
        <f>INDEX(#REF!:#REF!,MATCH($D13479,#REF!:#REF!,0),MATCH(#REF!,#REF!:#REF!,0))</f>
        <v>#REF!</v>
      </c>
      <c r="F13479" s="9" t="e">
        <f>INDEX(#REF!:#REF!,MATCH($D13479,#REF!:#REF!,0),MATCH(#REF!,#REF!:#REF!,0))</f>
        <v>#REF!</v>
      </c>
    </row>
    <row r="13480" spans="1:6" ht="16.5" x14ac:dyDescent="0.3">
      <c r="A13480" s="9" t="s">
        <v>8845</v>
      </c>
      <c r="B13480" s="9" t="s">
        <v>3856</v>
      </c>
      <c r="C13480" s="10">
        <v>44107</v>
      </c>
      <c r="D13480" s="9">
        <v>7427985850</v>
      </c>
      <c r="E13480" s="9" t="e">
        <f>INDEX(#REF!:#REF!,MATCH($D13480,#REF!:#REF!,0),MATCH(#REF!,#REF!:#REF!,0))</f>
        <v>#REF!</v>
      </c>
      <c r="F13480" s="9" t="e">
        <f>INDEX(#REF!:#REF!,MATCH($D13480,#REF!:#REF!,0),MATCH(#REF!,#REF!:#REF!,0))</f>
        <v>#REF!</v>
      </c>
    </row>
    <row r="13481" spans="1:6" ht="16.5" x14ac:dyDescent="0.3">
      <c r="A13481" s="9" t="s">
        <v>8844</v>
      </c>
      <c r="B13481" s="9" t="s">
        <v>2315</v>
      </c>
      <c r="C13481" s="10">
        <v>24818</v>
      </c>
      <c r="D13481" s="9">
        <v>3269054114</v>
      </c>
      <c r="E13481" s="9" t="e">
        <f>INDEX(#REF!:#REF!,MATCH($D13481,#REF!:#REF!,0),MATCH(#REF!,#REF!:#REF!,0))</f>
        <v>#REF!</v>
      </c>
      <c r="F13481" s="9" t="e">
        <f>INDEX(#REF!:#REF!,MATCH($D13481,#REF!:#REF!,0),MATCH(#REF!,#REF!:#REF!,0))</f>
        <v>#REF!</v>
      </c>
    </row>
    <row r="13482" spans="1:6" ht="16.5" x14ac:dyDescent="0.3">
      <c r="A13482" s="9" t="s">
        <v>8843</v>
      </c>
      <c r="B13482" s="9" t="s">
        <v>2090</v>
      </c>
      <c r="C13482" s="10">
        <v>13562</v>
      </c>
      <c r="D13482" s="9">
        <v>62571575</v>
      </c>
      <c r="E13482" s="9" t="e">
        <f>INDEX(#REF!:#REF!,MATCH($D13482,#REF!:#REF!,0),MATCH(#REF!,#REF!:#REF!,0))</f>
        <v>#REF!</v>
      </c>
      <c r="F13482" s="9" t="e">
        <f>INDEX(#REF!:#REF!,MATCH($D13482,#REF!:#REF!,0),MATCH(#REF!,#REF!:#REF!,0))</f>
        <v>#REF!</v>
      </c>
    </row>
    <row r="13483" spans="1:6" ht="16.5" x14ac:dyDescent="0.3">
      <c r="A13483" s="9" t="s">
        <v>8842</v>
      </c>
      <c r="B13483" s="9" t="s">
        <v>2870</v>
      </c>
      <c r="C13483" s="10">
        <v>35717</v>
      </c>
      <c r="D13483" s="9">
        <v>6978367184</v>
      </c>
      <c r="E13483" s="9" t="e">
        <f>INDEX(#REF!:#REF!,MATCH($D13483,#REF!:#REF!,0),MATCH(#REF!,#REF!:#REF!,0))</f>
        <v>#REF!</v>
      </c>
      <c r="F13483" s="9" t="e">
        <f>INDEX(#REF!:#REF!,MATCH($D13483,#REF!:#REF!,0),MATCH(#REF!,#REF!:#REF!,0))</f>
        <v>#REF!</v>
      </c>
    </row>
    <row r="13484" spans="1:6" ht="16.5" x14ac:dyDescent="0.3">
      <c r="A13484" s="9" t="s">
        <v>8841</v>
      </c>
      <c r="B13484" s="9" t="s">
        <v>2952</v>
      </c>
      <c r="C13484" s="10">
        <v>33161</v>
      </c>
      <c r="D13484" s="9">
        <v>5405945366</v>
      </c>
      <c r="E13484" s="9" t="e">
        <f>INDEX(#REF!:#REF!,MATCH($D13484,#REF!:#REF!,0),MATCH(#REF!,#REF!:#REF!,0))</f>
        <v>#REF!</v>
      </c>
      <c r="F13484" s="9" t="e">
        <f>INDEX(#REF!:#REF!,MATCH($D13484,#REF!:#REF!,0),MATCH(#REF!,#REF!:#REF!,0))</f>
        <v>#REF!</v>
      </c>
    </row>
    <row r="13485" spans="1:6" ht="16.5" x14ac:dyDescent="0.3">
      <c r="A13485" s="9" t="s">
        <v>8840</v>
      </c>
      <c r="B13485" s="9" t="s">
        <v>3800</v>
      </c>
      <c r="C13485" s="10">
        <v>54574</v>
      </c>
      <c r="D13485" s="9">
        <v>1096335336</v>
      </c>
      <c r="E13485" s="9" t="e">
        <f>INDEX(#REF!:#REF!,MATCH($D13485,#REF!:#REF!,0),MATCH(#REF!,#REF!:#REF!,0))</f>
        <v>#REF!</v>
      </c>
      <c r="F13485" s="9" t="e">
        <f>INDEX(#REF!:#REF!,MATCH($D13485,#REF!:#REF!,0),MATCH(#REF!,#REF!:#REF!,0))</f>
        <v>#REF!</v>
      </c>
    </row>
    <row r="13486" spans="1:6" ht="16.5" x14ac:dyDescent="0.3">
      <c r="A13486" s="9" t="s">
        <v>8839</v>
      </c>
      <c r="B13486" s="9" t="s">
        <v>2945</v>
      </c>
      <c r="C13486" s="10">
        <v>28433</v>
      </c>
      <c r="D13486" s="9">
        <v>5077974136</v>
      </c>
      <c r="E13486" s="9" t="e">
        <f>INDEX(#REF!:#REF!,MATCH($D13486,#REF!:#REF!,0),MATCH(#REF!,#REF!:#REF!,0))</f>
        <v>#REF!</v>
      </c>
      <c r="F13486" s="9" t="e">
        <f>INDEX(#REF!:#REF!,MATCH($D13486,#REF!:#REF!,0),MATCH(#REF!,#REF!:#REF!,0))</f>
        <v>#REF!</v>
      </c>
    </row>
    <row r="13487" spans="1:6" ht="16.5" x14ac:dyDescent="0.3">
      <c r="A13487" s="9" t="s">
        <v>8838</v>
      </c>
      <c r="B13487" s="9" t="s">
        <v>2056</v>
      </c>
      <c r="C13487" s="10">
        <v>29866</v>
      </c>
      <c r="D13487" s="9">
        <v>4610039311</v>
      </c>
      <c r="E13487" s="9" t="e">
        <f>INDEX(#REF!:#REF!,MATCH($D13487,#REF!:#REF!,0),MATCH(#REF!,#REF!:#REF!,0))</f>
        <v>#REF!</v>
      </c>
      <c r="F13487" s="9" t="e">
        <f>INDEX(#REF!:#REF!,MATCH($D13487,#REF!:#REF!,0),MATCH(#REF!,#REF!:#REF!,0))</f>
        <v>#REF!</v>
      </c>
    </row>
    <row r="13488" spans="1:6" ht="16.5" x14ac:dyDescent="0.3">
      <c r="A13488" s="9" t="s">
        <v>8837</v>
      </c>
      <c r="B13488" s="9" t="s">
        <v>2158</v>
      </c>
      <c r="C13488" s="10">
        <v>43846</v>
      </c>
      <c r="D13488" s="9">
        <v>1081492333</v>
      </c>
      <c r="E13488" s="9" t="e">
        <f>INDEX(#REF!:#REF!,MATCH($D13488,#REF!:#REF!,0),MATCH(#REF!,#REF!:#REF!,0))</f>
        <v>#REF!</v>
      </c>
      <c r="F13488" s="9" t="e">
        <f>INDEX(#REF!:#REF!,MATCH($D13488,#REF!:#REF!,0),MATCH(#REF!,#REF!:#REF!,0))</f>
        <v>#REF!</v>
      </c>
    </row>
    <row r="13489" spans="1:6" ht="16.5" x14ac:dyDescent="0.3">
      <c r="A13489" s="9" t="s">
        <v>8836</v>
      </c>
      <c r="B13489" s="9" t="s">
        <v>1995</v>
      </c>
      <c r="C13489" s="10">
        <v>11719</v>
      </c>
      <c r="D13489" s="9">
        <v>3597778305</v>
      </c>
      <c r="E13489" s="9" t="e">
        <f>INDEX(#REF!:#REF!,MATCH($D13489,#REF!:#REF!,0),MATCH(#REF!,#REF!:#REF!,0))</f>
        <v>#REF!</v>
      </c>
      <c r="F13489" s="9" t="e">
        <f>INDEX(#REF!:#REF!,MATCH($D13489,#REF!:#REF!,0),MATCH(#REF!,#REF!:#REF!,0))</f>
        <v>#REF!</v>
      </c>
    </row>
    <row r="13490" spans="1:6" ht="16.5" x14ac:dyDescent="0.3">
      <c r="A13490" s="9" t="s">
        <v>8835</v>
      </c>
      <c r="B13490" s="9" t="s">
        <v>2440</v>
      </c>
      <c r="C13490" s="10">
        <v>58663</v>
      </c>
      <c r="D13490" s="9">
        <v>2070860833</v>
      </c>
      <c r="E13490" s="9" t="e">
        <f>INDEX(#REF!:#REF!,MATCH($D13490,#REF!:#REF!,0),MATCH(#REF!,#REF!:#REF!,0))</f>
        <v>#REF!</v>
      </c>
      <c r="F13490" s="9" t="e">
        <f>INDEX(#REF!:#REF!,MATCH($D13490,#REF!:#REF!,0),MATCH(#REF!,#REF!:#REF!,0))</f>
        <v>#REF!</v>
      </c>
    </row>
    <row r="13491" spans="1:6" ht="16.5" x14ac:dyDescent="0.3">
      <c r="A13491" s="9" t="s">
        <v>8834</v>
      </c>
      <c r="B13491" s="9" t="s">
        <v>2099</v>
      </c>
      <c r="C13491" s="10">
        <v>10792</v>
      </c>
      <c r="D13491" s="9">
        <v>8832488175</v>
      </c>
      <c r="E13491" s="9" t="e">
        <f>INDEX(#REF!:#REF!,MATCH($D13491,#REF!:#REF!,0),MATCH(#REF!,#REF!:#REF!,0))</f>
        <v>#REF!</v>
      </c>
      <c r="F13491" s="9" t="e">
        <f>INDEX(#REF!:#REF!,MATCH($D13491,#REF!:#REF!,0),MATCH(#REF!,#REF!:#REF!,0))</f>
        <v>#REF!</v>
      </c>
    </row>
    <row r="13492" spans="1:6" ht="16.5" x14ac:dyDescent="0.3">
      <c r="A13492" s="9" t="s">
        <v>8833</v>
      </c>
      <c r="B13492" s="9" t="s">
        <v>2262</v>
      </c>
      <c r="C13492" s="10">
        <v>53397</v>
      </c>
      <c r="D13492" s="9">
        <v>6408517315</v>
      </c>
      <c r="E13492" s="9" t="e">
        <f>INDEX(#REF!:#REF!,MATCH($D13492,#REF!:#REF!,0),MATCH(#REF!,#REF!:#REF!,0))</f>
        <v>#REF!</v>
      </c>
      <c r="F13492" s="9" t="e">
        <f>INDEX(#REF!:#REF!,MATCH($D13492,#REF!:#REF!,0),MATCH(#REF!,#REF!:#REF!,0))</f>
        <v>#REF!</v>
      </c>
    </row>
    <row r="13493" spans="1:6" ht="16.5" x14ac:dyDescent="0.3">
      <c r="A13493" s="9" t="s">
        <v>8832</v>
      </c>
      <c r="B13493" s="9" t="s">
        <v>2119</v>
      </c>
      <c r="C13493" s="10">
        <v>10500</v>
      </c>
      <c r="D13493" s="9">
        <v>5503746279</v>
      </c>
      <c r="E13493" s="9" t="e">
        <f>INDEX(#REF!:#REF!,MATCH($D13493,#REF!:#REF!,0),MATCH(#REF!,#REF!:#REF!,0))</f>
        <v>#REF!</v>
      </c>
      <c r="F13493" s="9" t="e">
        <f>INDEX(#REF!:#REF!,MATCH($D13493,#REF!:#REF!,0),MATCH(#REF!,#REF!:#REF!,0))</f>
        <v>#REF!</v>
      </c>
    </row>
    <row r="13494" spans="1:6" ht="16.5" x14ac:dyDescent="0.3">
      <c r="A13494" s="9" t="s">
        <v>8831</v>
      </c>
      <c r="B13494" s="9" t="s">
        <v>2115</v>
      </c>
      <c r="C13494" s="10">
        <v>25246</v>
      </c>
      <c r="D13494" s="9">
        <v>2456061896</v>
      </c>
      <c r="E13494" s="9" t="e">
        <f>INDEX(#REF!:#REF!,MATCH($D13494,#REF!:#REF!,0),MATCH(#REF!,#REF!:#REF!,0))</f>
        <v>#REF!</v>
      </c>
      <c r="F13494" s="9" t="e">
        <f>INDEX(#REF!:#REF!,MATCH($D13494,#REF!:#REF!,0),MATCH(#REF!,#REF!:#REF!,0))</f>
        <v>#REF!</v>
      </c>
    </row>
    <row r="13495" spans="1:6" ht="16.5" x14ac:dyDescent="0.3">
      <c r="A13495" s="9" t="s">
        <v>8830</v>
      </c>
      <c r="B13495" s="9" t="s">
        <v>2232</v>
      </c>
      <c r="C13495" s="10">
        <v>26104</v>
      </c>
      <c r="D13495" s="9">
        <v>1231429186</v>
      </c>
      <c r="E13495" s="9" t="e">
        <f>INDEX(#REF!:#REF!,MATCH($D13495,#REF!:#REF!,0),MATCH(#REF!,#REF!:#REF!,0))</f>
        <v>#REF!</v>
      </c>
      <c r="F13495" s="9" t="e">
        <f>INDEX(#REF!:#REF!,MATCH($D13495,#REF!:#REF!,0),MATCH(#REF!,#REF!:#REF!,0))</f>
        <v>#REF!</v>
      </c>
    </row>
    <row r="13496" spans="1:6" ht="16.5" x14ac:dyDescent="0.3">
      <c r="A13496" s="9" t="s">
        <v>8829</v>
      </c>
      <c r="B13496" s="9" t="s">
        <v>2653</v>
      </c>
      <c r="C13496" s="10">
        <v>44915</v>
      </c>
      <c r="D13496" s="9">
        <v>6007705854</v>
      </c>
      <c r="E13496" s="9" t="e">
        <f>INDEX(#REF!:#REF!,MATCH($D13496,#REF!:#REF!,0),MATCH(#REF!,#REF!:#REF!,0))</f>
        <v>#REF!</v>
      </c>
      <c r="F13496" s="9" t="e">
        <f>INDEX(#REF!:#REF!,MATCH($D13496,#REF!:#REF!,0),MATCH(#REF!,#REF!:#REF!,0))</f>
        <v>#REF!</v>
      </c>
    </row>
    <row r="13497" spans="1:6" ht="16.5" x14ac:dyDescent="0.3">
      <c r="A13497" s="9" t="s">
        <v>8828</v>
      </c>
      <c r="B13497" s="9" t="s">
        <v>2541</v>
      </c>
      <c r="C13497" s="10">
        <v>24277</v>
      </c>
      <c r="D13497" s="9">
        <v>8748349712</v>
      </c>
      <c r="E13497" s="9" t="e">
        <f>INDEX(#REF!:#REF!,MATCH($D13497,#REF!:#REF!,0),MATCH(#REF!,#REF!:#REF!,0))</f>
        <v>#REF!</v>
      </c>
      <c r="F13497" s="9" t="e">
        <f>INDEX(#REF!:#REF!,MATCH($D13497,#REF!:#REF!,0),MATCH(#REF!,#REF!:#REF!,0))</f>
        <v>#REF!</v>
      </c>
    </row>
    <row r="13498" spans="1:6" ht="16.5" x14ac:dyDescent="0.3">
      <c r="A13498" s="9" t="s">
        <v>8827</v>
      </c>
      <c r="B13498" s="9" t="s">
        <v>3720</v>
      </c>
      <c r="C13498" s="10">
        <v>43344</v>
      </c>
      <c r="D13498" s="9">
        <v>6842801095</v>
      </c>
      <c r="E13498" s="9" t="e">
        <f>INDEX(#REF!:#REF!,MATCH($D13498,#REF!:#REF!,0),MATCH(#REF!,#REF!:#REF!,0))</f>
        <v>#REF!</v>
      </c>
      <c r="F13498" s="9" t="e">
        <f>INDEX(#REF!:#REF!,MATCH($D13498,#REF!:#REF!,0),MATCH(#REF!,#REF!:#REF!,0))</f>
        <v>#REF!</v>
      </c>
    </row>
    <row r="13499" spans="1:6" ht="16.5" x14ac:dyDescent="0.3">
      <c r="A13499" s="9" t="s">
        <v>8826</v>
      </c>
      <c r="B13499" s="9" t="s">
        <v>3478</v>
      </c>
      <c r="C13499" s="10">
        <v>26066</v>
      </c>
      <c r="D13499" s="9">
        <v>3164004753</v>
      </c>
      <c r="E13499" s="9" t="e">
        <f>INDEX(#REF!:#REF!,MATCH($D13499,#REF!:#REF!,0),MATCH(#REF!,#REF!:#REF!,0))</f>
        <v>#REF!</v>
      </c>
      <c r="F13499" s="9" t="e">
        <f>INDEX(#REF!:#REF!,MATCH($D13499,#REF!:#REF!,0),MATCH(#REF!,#REF!:#REF!,0))</f>
        <v>#REF!</v>
      </c>
    </row>
    <row r="13500" spans="1:6" ht="16.5" x14ac:dyDescent="0.3">
      <c r="A13500" s="9" t="s">
        <v>8825</v>
      </c>
      <c r="B13500" s="9" t="s">
        <v>2021</v>
      </c>
      <c r="C13500" s="10">
        <v>29119</v>
      </c>
      <c r="D13500" s="9">
        <v>4453705328</v>
      </c>
      <c r="E13500" s="9" t="e">
        <f>INDEX(#REF!:#REF!,MATCH($D13500,#REF!:#REF!,0),MATCH(#REF!,#REF!:#REF!,0))</f>
        <v>#REF!</v>
      </c>
      <c r="F13500" s="9" t="e">
        <f>INDEX(#REF!:#REF!,MATCH($D13500,#REF!:#REF!,0),MATCH(#REF!,#REF!:#REF!,0))</f>
        <v>#REF!</v>
      </c>
    </row>
    <row r="13501" spans="1:6" ht="16.5" x14ac:dyDescent="0.3">
      <c r="A13501" s="9" t="s">
        <v>8824</v>
      </c>
      <c r="B13501" s="9" t="s">
        <v>4007</v>
      </c>
      <c r="C13501" s="10">
        <v>56342</v>
      </c>
      <c r="D13501" s="9">
        <v>3473885983</v>
      </c>
      <c r="E13501" s="9" t="e">
        <f>INDEX(#REF!:#REF!,MATCH($D13501,#REF!:#REF!,0),MATCH(#REF!,#REF!:#REF!,0))</f>
        <v>#REF!</v>
      </c>
      <c r="F13501" s="9" t="e">
        <f>INDEX(#REF!:#REF!,MATCH($D13501,#REF!:#REF!,0),MATCH(#REF!,#REF!:#REF!,0))</f>
        <v>#REF!</v>
      </c>
    </row>
    <row r="13502" spans="1:6" ht="16.5" x14ac:dyDescent="0.3">
      <c r="A13502" s="9" t="s">
        <v>8823</v>
      </c>
      <c r="B13502" s="9" t="s">
        <v>2935</v>
      </c>
      <c r="C13502" s="10">
        <v>12607</v>
      </c>
      <c r="D13502" s="9">
        <v>6084639828</v>
      </c>
      <c r="E13502" s="9" t="e">
        <f>INDEX(#REF!:#REF!,MATCH($D13502,#REF!:#REF!,0),MATCH(#REF!,#REF!:#REF!,0))</f>
        <v>#REF!</v>
      </c>
      <c r="F13502" s="9" t="e">
        <f>INDEX(#REF!:#REF!,MATCH($D13502,#REF!:#REF!,0),MATCH(#REF!,#REF!:#REF!,0))</f>
        <v>#REF!</v>
      </c>
    </row>
    <row r="13503" spans="1:6" ht="16.5" x14ac:dyDescent="0.3">
      <c r="A13503" s="9" t="s">
        <v>8822</v>
      </c>
      <c r="B13503" s="9" t="s">
        <v>2762</v>
      </c>
      <c r="C13503" s="10">
        <v>45051</v>
      </c>
      <c r="D13503" s="9">
        <v>513904581</v>
      </c>
      <c r="E13503" s="9" t="e">
        <f>INDEX(#REF!:#REF!,MATCH($D13503,#REF!:#REF!,0),MATCH(#REF!,#REF!:#REF!,0))</f>
        <v>#REF!</v>
      </c>
      <c r="F13503" s="9" t="e">
        <f>INDEX(#REF!:#REF!,MATCH($D13503,#REF!:#REF!,0),MATCH(#REF!,#REF!:#REF!,0))</f>
        <v>#REF!</v>
      </c>
    </row>
    <row r="13504" spans="1:6" ht="16.5" x14ac:dyDescent="0.3">
      <c r="A13504" s="9" t="s">
        <v>8821</v>
      </c>
      <c r="B13504" s="9" t="s">
        <v>2208</v>
      </c>
      <c r="C13504" s="10">
        <v>40947</v>
      </c>
      <c r="D13504" s="9">
        <v>1599457717</v>
      </c>
      <c r="E13504" s="9" t="e">
        <f>INDEX(#REF!:#REF!,MATCH($D13504,#REF!:#REF!,0),MATCH(#REF!,#REF!:#REF!,0))</f>
        <v>#REF!</v>
      </c>
      <c r="F13504" s="9" t="e">
        <f>INDEX(#REF!:#REF!,MATCH($D13504,#REF!:#REF!,0),MATCH(#REF!,#REF!:#REF!,0))</f>
        <v>#REF!</v>
      </c>
    </row>
    <row r="13505" spans="1:6" ht="16.5" x14ac:dyDescent="0.3">
      <c r="A13505" s="9" t="s">
        <v>8820</v>
      </c>
      <c r="B13505" s="9" t="s">
        <v>2123</v>
      </c>
      <c r="C13505" s="10">
        <v>37629</v>
      </c>
      <c r="D13505" s="9">
        <v>101658508</v>
      </c>
      <c r="E13505" s="9" t="e">
        <f>INDEX(#REF!:#REF!,MATCH($D13505,#REF!:#REF!,0),MATCH(#REF!,#REF!:#REF!,0))</f>
        <v>#REF!</v>
      </c>
      <c r="F13505" s="9" t="e">
        <f>INDEX(#REF!:#REF!,MATCH($D13505,#REF!:#REF!,0),MATCH(#REF!,#REF!:#REF!,0))</f>
        <v>#REF!</v>
      </c>
    </row>
    <row r="13506" spans="1:6" ht="16.5" x14ac:dyDescent="0.3">
      <c r="A13506" s="9" t="s">
        <v>8819</v>
      </c>
      <c r="B13506" s="9" t="s">
        <v>2286</v>
      </c>
      <c r="C13506" s="10">
        <v>46862</v>
      </c>
      <c r="D13506" s="9">
        <v>9163060264</v>
      </c>
      <c r="E13506" s="9" t="e">
        <f>INDEX(#REF!:#REF!,MATCH($D13506,#REF!:#REF!,0),MATCH(#REF!,#REF!:#REF!,0))</f>
        <v>#REF!</v>
      </c>
      <c r="F13506" s="9" t="e">
        <f>INDEX(#REF!:#REF!,MATCH($D13506,#REF!:#REF!,0),MATCH(#REF!,#REF!:#REF!,0))</f>
        <v>#REF!</v>
      </c>
    </row>
    <row r="13507" spans="1:6" ht="16.5" x14ac:dyDescent="0.3">
      <c r="A13507" s="9" t="s">
        <v>8818</v>
      </c>
      <c r="B13507" s="9" t="s">
        <v>2025</v>
      </c>
      <c r="C13507" s="10">
        <v>59490</v>
      </c>
      <c r="D13507" s="9">
        <v>7957976743</v>
      </c>
      <c r="E13507" s="9" t="e">
        <f>INDEX(#REF!:#REF!,MATCH($D13507,#REF!:#REF!,0),MATCH(#REF!,#REF!:#REF!,0))</f>
        <v>#REF!</v>
      </c>
      <c r="F13507" s="9" t="e">
        <f>INDEX(#REF!:#REF!,MATCH($D13507,#REF!:#REF!,0),MATCH(#REF!,#REF!:#REF!,0))</f>
        <v>#REF!</v>
      </c>
    </row>
    <row r="13508" spans="1:6" ht="16.5" x14ac:dyDescent="0.3">
      <c r="A13508" s="9" t="s">
        <v>8817</v>
      </c>
      <c r="B13508" s="9" t="s">
        <v>2386</v>
      </c>
      <c r="C13508" s="10">
        <v>58552</v>
      </c>
      <c r="D13508" s="9">
        <v>9651729414</v>
      </c>
      <c r="E13508" s="9" t="e">
        <f>INDEX(#REF!:#REF!,MATCH($D13508,#REF!:#REF!,0),MATCH(#REF!,#REF!:#REF!,0))</f>
        <v>#REF!</v>
      </c>
      <c r="F13508" s="9" t="e">
        <f>INDEX(#REF!:#REF!,MATCH($D13508,#REF!:#REF!,0),MATCH(#REF!,#REF!:#REF!,0))</f>
        <v>#REF!</v>
      </c>
    </row>
    <row r="13509" spans="1:6" ht="16.5" x14ac:dyDescent="0.3">
      <c r="A13509" s="9" t="s">
        <v>8816</v>
      </c>
      <c r="B13509" s="9" t="s">
        <v>2317</v>
      </c>
      <c r="C13509" s="10">
        <v>38895</v>
      </c>
      <c r="D13509" s="9">
        <v>6276010022</v>
      </c>
      <c r="E13509" s="9" t="e">
        <f>INDEX(#REF!:#REF!,MATCH($D13509,#REF!:#REF!,0),MATCH(#REF!,#REF!:#REF!,0))</f>
        <v>#REF!</v>
      </c>
      <c r="F13509" s="9" t="e">
        <f>INDEX(#REF!:#REF!,MATCH($D13509,#REF!:#REF!,0),MATCH(#REF!,#REF!:#REF!,0))</f>
        <v>#REF!</v>
      </c>
    </row>
    <row r="13510" spans="1:6" ht="16.5" x14ac:dyDescent="0.3">
      <c r="A13510" s="9" t="s">
        <v>8815</v>
      </c>
      <c r="B13510" s="9" t="s">
        <v>2056</v>
      </c>
      <c r="C13510" s="10">
        <v>54892</v>
      </c>
      <c r="D13510" s="9">
        <v>2183763965</v>
      </c>
      <c r="E13510" s="9" t="e">
        <f>INDEX(#REF!:#REF!,MATCH($D13510,#REF!:#REF!,0),MATCH(#REF!,#REF!:#REF!,0))</f>
        <v>#REF!</v>
      </c>
      <c r="F13510" s="9" t="e">
        <f>INDEX(#REF!:#REF!,MATCH($D13510,#REF!:#REF!,0),MATCH(#REF!,#REF!:#REF!,0))</f>
        <v>#REF!</v>
      </c>
    </row>
    <row r="13511" spans="1:6" ht="16.5" x14ac:dyDescent="0.3">
      <c r="A13511" s="9" t="s">
        <v>8814</v>
      </c>
      <c r="B13511" s="9" t="s">
        <v>2256</v>
      </c>
      <c r="C13511" s="10">
        <v>22666</v>
      </c>
      <c r="D13511" s="9">
        <v>7427985850</v>
      </c>
      <c r="E13511" s="9" t="e">
        <f>INDEX(#REF!:#REF!,MATCH($D13511,#REF!:#REF!,0),MATCH(#REF!,#REF!:#REF!,0))</f>
        <v>#REF!</v>
      </c>
      <c r="F13511" s="9" t="e">
        <f>INDEX(#REF!:#REF!,MATCH($D13511,#REF!:#REF!,0),MATCH(#REF!,#REF!:#REF!,0))</f>
        <v>#REF!</v>
      </c>
    </row>
    <row r="13512" spans="1:6" ht="16.5" x14ac:dyDescent="0.3">
      <c r="A13512" s="9" t="s">
        <v>8813</v>
      </c>
      <c r="B13512" s="9" t="s">
        <v>2206</v>
      </c>
      <c r="C13512" s="10">
        <v>40105</v>
      </c>
      <c r="D13512" s="9">
        <v>6890491998</v>
      </c>
      <c r="E13512" s="9" t="e">
        <f>INDEX(#REF!:#REF!,MATCH($D13512,#REF!:#REF!,0),MATCH(#REF!,#REF!:#REF!,0))</f>
        <v>#REF!</v>
      </c>
      <c r="F13512" s="9" t="e">
        <f>INDEX(#REF!:#REF!,MATCH($D13512,#REF!:#REF!,0),MATCH(#REF!,#REF!:#REF!,0))</f>
        <v>#REF!</v>
      </c>
    </row>
    <row r="13513" spans="1:6" ht="16.5" x14ac:dyDescent="0.3">
      <c r="A13513" s="9" t="s">
        <v>8812</v>
      </c>
      <c r="B13513" s="9" t="s">
        <v>2389</v>
      </c>
      <c r="C13513" s="10">
        <v>12175</v>
      </c>
      <c r="D13513" s="9">
        <v>2524849899</v>
      </c>
      <c r="E13513" s="9" t="e">
        <f>INDEX(#REF!:#REF!,MATCH($D13513,#REF!:#REF!,0),MATCH(#REF!,#REF!:#REF!,0))</f>
        <v>#REF!</v>
      </c>
      <c r="F13513" s="9" t="e">
        <f>INDEX(#REF!:#REF!,MATCH($D13513,#REF!:#REF!,0),MATCH(#REF!,#REF!:#REF!,0))</f>
        <v>#REF!</v>
      </c>
    </row>
    <row r="13514" spans="1:6" ht="16.5" x14ac:dyDescent="0.3">
      <c r="A13514" s="9" t="s">
        <v>8811</v>
      </c>
      <c r="B13514" s="9" t="s">
        <v>2582</v>
      </c>
      <c r="C13514" s="10">
        <v>34140</v>
      </c>
      <c r="D13514" s="9">
        <v>2314136845</v>
      </c>
      <c r="E13514" s="9" t="e">
        <f>INDEX(#REF!:#REF!,MATCH($D13514,#REF!:#REF!,0),MATCH(#REF!,#REF!:#REF!,0))</f>
        <v>#REF!</v>
      </c>
      <c r="F13514" s="9" t="e">
        <f>INDEX(#REF!:#REF!,MATCH($D13514,#REF!:#REF!,0),MATCH(#REF!,#REF!:#REF!,0))</f>
        <v>#REF!</v>
      </c>
    </row>
    <row r="13515" spans="1:6" ht="16.5" x14ac:dyDescent="0.3">
      <c r="A13515" s="9" t="s">
        <v>8810</v>
      </c>
      <c r="B13515" s="9" t="s">
        <v>3448</v>
      </c>
      <c r="C13515" s="10">
        <v>33536</v>
      </c>
      <c r="D13515" s="9">
        <v>7367438190</v>
      </c>
      <c r="E13515" s="9" t="e">
        <f>INDEX(#REF!:#REF!,MATCH($D13515,#REF!:#REF!,0),MATCH(#REF!,#REF!:#REF!,0))</f>
        <v>#REF!</v>
      </c>
      <c r="F13515" s="9" t="e">
        <f>INDEX(#REF!:#REF!,MATCH($D13515,#REF!:#REF!,0),MATCH(#REF!,#REF!:#REF!,0))</f>
        <v>#REF!</v>
      </c>
    </row>
    <row r="13516" spans="1:6" ht="16.5" x14ac:dyDescent="0.3">
      <c r="A13516" s="9" t="s">
        <v>8809</v>
      </c>
      <c r="B13516" s="9" t="s">
        <v>2216</v>
      </c>
      <c r="C13516" s="10">
        <v>17151</v>
      </c>
      <c r="D13516" s="9">
        <v>1420239228</v>
      </c>
      <c r="E13516" s="9" t="e">
        <f>INDEX(#REF!:#REF!,MATCH($D13516,#REF!:#REF!,0),MATCH(#REF!,#REF!:#REF!,0))</f>
        <v>#REF!</v>
      </c>
      <c r="F13516" s="9" t="e">
        <f>INDEX(#REF!:#REF!,MATCH($D13516,#REF!:#REF!,0),MATCH(#REF!,#REF!:#REF!,0))</f>
        <v>#REF!</v>
      </c>
    </row>
    <row r="13517" spans="1:6" ht="16.5" x14ac:dyDescent="0.3">
      <c r="A13517" s="9" t="s">
        <v>8808</v>
      </c>
      <c r="B13517" s="9" t="s">
        <v>2230</v>
      </c>
      <c r="C13517" s="10">
        <v>55367</v>
      </c>
      <c r="D13517" s="9">
        <v>1280521902</v>
      </c>
      <c r="E13517" s="9" t="e">
        <f>INDEX(#REF!:#REF!,MATCH($D13517,#REF!:#REF!,0),MATCH(#REF!,#REF!:#REF!,0))</f>
        <v>#REF!</v>
      </c>
      <c r="F13517" s="9" t="e">
        <f>INDEX(#REF!:#REF!,MATCH($D13517,#REF!:#REF!,0),MATCH(#REF!,#REF!:#REF!,0))</f>
        <v>#REF!</v>
      </c>
    </row>
    <row r="13518" spans="1:6" ht="16.5" x14ac:dyDescent="0.3">
      <c r="A13518" s="9" t="s">
        <v>8807</v>
      </c>
      <c r="B13518" s="9" t="s">
        <v>2300</v>
      </c>
      <c r="C13518" s="10">
        <v>13039</v>
      </c>
      <c r="D13518" s="9">
        <v>966588630</v>
      </c>
      <c r="E13518" s="9" t="e">
        <f>INDEX(#REF!:#REF!,MATCH($D13518,#REF!:#REF!,0),MATCH(#REF!,#REF!:#REF!,0))</f>
        <v>#REF!</v>
      </c>
      <c r="F13518" s="9" t="e">
        <f>INDEX(#REF!:#REF!,MATCH($D13518,#REF!:#REF!,0),MATCH(#REF!,#REF!:#REF!,0))</f>
        <v>#REF!</v>
      </c>
    </row>
    <row r="13519" spans="1:6" ht="16.5" x14ac:dyDescent="0.3">
      <c r="A13519" s="9" t="s">
        <v>8806</v>
      </c>
      <c r="B13519" s="9" t="s">
        <v>2011</v>
      </c>
      <c r="C13519" s="10">
        <v>22432</v>
      </c>
      <c r="D13519" s="9">
        <v>37593587</v>
      </c>
      <c r="E13519" s="9" t="e">
        <f>INDEX(#REF!:#REF!,MATCH($D13519,#REF!:#REF!,0),MATCH(#REF!,#REF!:#REF!,0))</f>
        <v>#REF!</v>
      </c>
      <c r="F13519" s="9" t="e">
        <f>INDEX(#REF!:#REF!,MATCH($D13519,#REF!:#REF!,0),MATCH(#REF!,#REF!:#REF!,0))</f>
        <v>#REF!</v>
      </c>
    </row>
    <row r="13520" spans="1:6" ht="16.5" x14ac:dyDescent="0.3">
      <c r="A13520" s="9" t="s">
        <v>8805</v>
      </c>
      <c r="B13520" s="9" t="s">
        <v>2492</v>
      </c>
      <c r="C13520" s="10">
        <v>26582</v>
      </c>
      <c r="D13520" s="9">
        <v>3991963221</v>
      </c>
      <c r="E13520" s="9" t="e">
        <f>INDEX(#REF!:#REF!,MATCH($D13520,#REF!:#REF!,0),MATCH(#REF!,#REF!:#REF!,0))</f>
        <v>#REF!</v>
      </c>
      <c r="F13520" s="9" t="e">
        <f>INDEX(#REF!:#REF!,MATCH($D13520,#REF!:#REF!,0),MATCH(#REF!,#REF!:#REF!,0))</f>
        <v>#REF!</v>
      </c>
    </row>
    <row r="13521" spans="1:6" ht="16.5" x14ac:dyDescent="0.3">
      <c r="A13521" s="9" t="s">
        <v>8804</v>
      </c>
      <c r="B13521" s="9" t="s">
        <v>2418</v>
      </c>
      <c r="C13521" s="10">
        <v>43789</v>
      </c>
      <c r="D13521" s="9">
        <v>3016446324</v>
      </c>
      <c r="E13521" s="9" t="e">
        <f>INDEX(#REF!:#REF!,MATCH($D13521,#REF!:#REF!,0),MATCH(#REF!,#REF!:#REF!,0))</f>
        <v>#REF!</v>
      </c>
      <c r="F13521" s="9" t="e">
        <f>INDEX(#REF!:#REF!,MATCH($D13521,#REF!:#REF!,0),MATCH(#REF!,#REF!:#REF!,0))</f>
        <v>#REF!</v>
      </c>
    </row>
    <row r="13522" spans="1:6" ht="16.5" x14ac:dyDescent="0.3">
      <c r="A13522" s="9" t="s">
        <v>8803</v>
      </c>
      <c r="B13522" s="9" t="s">
        <v>2606</v>
      </c>
      <c r="C13522" s="10">
        <v>42812</v>
      </c>
      <c r="D13522" s="9">
        <v>5117202538</v>
      </c>
      <c r="E13522" s="9" t="e">
        <f>INDEX(#REF!:#REF!,MATCH($D13522,#REF!:#REF!,0),MATCH(#REF!,#REF!:#REF!,0))</f>
        <v>#REF!</v>
      </c>
      <c r="F13522" s="9" t="e">
        <f>INDEX(#REF!:#REF!,MATCH($D13522,#REF!:#REF!,0),MATCH(#REF!,#REF!:#REF!,0))</f>
        <v>#REF!</v>
      </c>
    </row>
    <row r="13523" spans="1:6" ht="16.5" x14ac:dyDescent="0.3">
      <c r="A13523" s="9" t="s">
        <v>8802</v>
      </c>
      <c r="B13523" s="9" t="s">
        <v>1999</v>
      </c>
      <c r="C13523" s="10">
        <v>11935</v>
      </c>
      <c r="D13523" s="9">
        <v>992720575</v>
      </c>
      <c r="E13523" s="9" t="e">
        <f>INDEX(#REF!:#REF!,MATCH($D13523,#REF!:#REF!,0),MATCH(#REF!,#REF!:#REF!,0))</f>
        <v>#REF!</v>
      </c>
      <c r="F13523" s="9" t="e">
        <f>INDEX(#REF!:#REF!,MATCH($D13523,#REF!:#REF!,0),MATCH(#REF!,#REF!:#REF!,0))</f>
        <v>#REF!</v>
      </c>
    </row>
    <row r="13524" spans="1:6" ht="16.5" x14ac:dyDescent="0.3">
      <c r="A13524" s="9" t="s">
        <v>8801</v>
      </c>
      <c r="B13524" s="9" t="s">
        <v>2140</v>
      </c>
      <c r="C13524" s="10">
        <v>36889</v>
      </c>
      <c r="D13524" s="9">
        <v>2074776004</v>
      </c>
      <c r="E13524" s="9" t="e">
        <f>INDEX(#REF!:#REF!,MATCH($D13524,#REF!:#REF!,0),MATCH(#REF!,#REF!:#REF!,0))</f>
        <v>#REF!</v>
      </c>
      <c r="F13524" s="9" t="e">
        <f>INDEX(#REF!:#REF!,MATCH($D13524,#REF!:#REF!,0),MATCH(#REF!,#REF!:#REF!,0))</f>
        <v>#REF!</v>
      </c>
    </row>
    <row r="13525" spans="1:6" ht="16.5" x14ac:dyDescent="0.3">
      <c r="A13525" s="9" t="s">
        <v>8800</v>
      </c>
      <c r="B13525" s="9" t="s">
        <v>1955</v>
      </c>
      <c r="C13525" s="10">
        <v>21659</v>
      </c>
      <c r="D13525" s="9">
        <v>2294342399</v>
      </c>
      <c r="E13525" s="9" t="e">
        <f>INDEX(#REF!:#REF!,MATCH($D13525,#REF!:#REF!,0),MATCH(#REF!,#REF!:#REF!,0))</f>
        <v>#REF!</v>
      </c>
      <c r="F13525" s="9" t="e">
        <f>INDEX(#REF!:#REF!,MATCH($D13525,#REF!:#REF!,0),MATCH(#REF!,#REF!:#REF!,0))</f>
        <v>#REF!</v>
      </c>
    </row>
    <row r="13526" spans="1:6" ht="16.5" x14ac:dyDescent="0.3">
      <c r="A13526" s="9" t="s">
        <v>8799</v>
      </c>
      <c r="B13526" s="9" t="s">
        <v>2230</v>
      </c>
      <c r="C13526" s="10">
        <v>42915</v>
      </c>
      <c r="D13526" s="9">
        <v>8238030943</v>
      </c>
      <c r="E13526" s="9" t="e">
        <f>INDEX(#REF!:#REF!,MATCH($D13526,#REF!:#REF!,0),MATCH(#REF!,#REF!:#REF!,0))</f>
        <v>#REF!</v>
      </c>
      <c r="F13526" s="9" t="e">
        <f>INDEX(#REF!:#REF!,MATCH($D13526,#REF!:#REF!,0),MATCH(#REF!,#REF!:#REF!,0))</f>
        <v>#REF!</v>
      </c>
    </row>
    <row r="13527" spans="1:6" ht="16.5" x14ac:dyDescent="0.3">
      <c r="A13527" s="9" t="s">
        <v>8798</v>
      </c>
      <c r="B13527" s="9" t="s">
        <v>2125</v>
      </c>
      <c r="C13527" s="10">
        <v>56496</v>
      </c>
      <c r="D13527" s="9">
        <v>7596173217</v>
      </c>
      <c r="E13527" s="9" t="e">
        <f>INDEX(#REF!:#REF!,MATCH($D13527,#REF!:#REF!,0),MATCH(#REF!,#REF!:#REF!,0))</f>
        <v>#REF!</v>
      </c>
      <c r="F13527" s="9" t="e">
        <f>INDEX(#REF!:#REF!,MATCH($D13527,#REF!:#REF!,0),MATCH(#REF!,#REF!:#REF!,0))</f>
        <v>#REF!</v>
      </c>
    </row>
    <row r="13528" spans="1:6" ht="16.5" x14ac:dyDescent="0.3">
      <c r="A13528" s="9" t="s">
        <v>8797</v>
      </c>
      <c r="B13528" s="9" t="s">
        <v>2574</v>
      </c>
      <c r="C13528" s="10">
        <v>19914</v>
      </c>
      <c r="D13528" s="9">
        <v>2185059785</v>
      </c>
      <c r="E13528" s="9" t="e">
        <f>INDEX(#REF!:#REF!,MATCH($D13528,#REF!:#REF!,0),MATCH(#REF!,#REF!:#REF!,0))</f>
        <v>#REF!</v>
      </c>
      <c r="F13528" s="9" t="e">
        <f>INDEX(#REF!:#REF!,MATCH($D13528,#REF!:#REF!,0),MATCH(#REF!,#REF!:#REF!,0))</f>
        <v>#REF!</v>
      </c>
    </row>
    <row r="13529" spans="1:6" ht="16.5" x14ac:dyDescent="0.3">
      <c r="A13529" s="9" t="s">
        <v>8796</v>
      </c>
      <c r="B13529" s="9" t="s">
        <v>2768</v>
      </c>
      <c r="C13529" s="10">
        <v>55850</v>
      </c>
      <c r="D13529" s="9">
        <v>5929508313</v>
      </c>
      <c r="E13529" s="9" t="e">
        <f>INDEX(#REF!:#REF!,MATCH($D13529,#REF!:#REF!,0),MATCH(#REF!,#REF!:#REF!,0))</f>
        <v>#REF!</v>
      </c>
      <c r="F13529" s="9" t="e">
        <f>INDEX(#REF!:#REF!,MATCH($D13529,#REF!:#REF!,0),MATCH(#REF!,#REF!:#REF!,0))</f>
        <v>#REF!</v>
      </c>
    </row>
    <row r="13530" spans="1:6" ht="16.5" x14ac:dyDescent="0.3">
      <c r="A13530" s="9" t="s">
        <v>8795</v>
      </c>
      <c r="B13530" s="9" t="s">
        <v>2762</v>
      </c>
      <c r="C13530" s="10">
        <v>25648</v>
      </c>
      <c r="D13530" s="9">
        <v>1462166245</v>
      </c>
      <c r="E13530" s="9" t="e">
        <f>INDEX(#REF!:#REF!,MATCH($D13530,#REF!:#REF!,0),MATCH(#REF!,#REF!:#REF!,0))</f>
        <v>#REF!</v>
      </c>
      <c r="F13530" s="9" t="e">
        <f>INDEX(#REF!:#REF!,MATCH($D13530,#REF!:#REF!,0),MATCH(#REF!,#REF!:#REF!,0))</f>
        <v>#REF!</v>
      </c>
    </row>
    <row r="13531" spans="1:6" ht="16.5" x14ac:dyDescent="0.3">
      <c r="A13531" s="9" t="s">
        <v>8794</v>
      </c>
      <c r="B13531" s="9" t="s">
        <v>1985</v>
      </c>
      <c r="C13531" s="10">
        <v>22762</v>
      </c>
      <c r="D13531" s="9">
        <v>8731494560</v>
      </c>
      <c r="E13531" s="9" t="e">
        <f>INDEX(#REF!:#REF!,MATCH($D13531,#REF!:#REF!,0),MATCH(#REF!,#REF!:#REF!,0))</f>
        <v>#REF!</v>
      </c>
      <c r="F13531" s="9" t="e">
        <f>INDEX(#REF!:#REF!,MATCH($D13531,#REF!:#REF!,0),MATCH(#REF!,#REF!:#REF!,0))</f>
        <v>#REF!</v>
      </c>
    </row>
    <row r="13532" spans="1:6" ht="16.5" x14ac:dyDescent="0.3">
      <c r="A13532" s="9" t="s">
        <v>8793</v>
      </c>
      <c r="B13532" s="9" t="s">
        <v>2489</v>
      </c>
      <c r="C13532" s="10">
        <v>50876</v>
      </c>
      <c r="D13532" s="9">
        <v>5792300712</v>
      </c>
      <c r="E13532" s="9" t="e">
        <f>INDEX(#REF!:#REF!,MATCH($D13532,#REF!:#REF!,0),MATCH(#REF!,#REF!:#REF!,0))</f>
        <v>#REF!</v>
      </c>
      <c r="F13532" s="9" t="e">
        <f>INDEX(#REF!:#REF!,MATCH($D13532,#REF!:#REF!,0),MATCH(#REF!,#REF!:#REF!,0))</f>
        <v>#REF!</v>
      </c>
    </row>
    <row r="13533" spans="1:6" ht="16.5" x14ac:dyDescent="0.3">
      <c r="A13533" s="9" t="s">
        <v>8792</v>
      </c>
      <c r="B13533" s="9" t="s">
        <v>2155</v>
      </c>
      <c r="C13533" s="10">
        <v>51236</v>
      </c>
      <c r="D13533" s="9">
        <v>7462961601</v>
      </c>
      <c r="E13533" s="9" t="e">
        <f>INDEX(#REF!:#REF!,MATCH($D13533,#REF!:#REF!,0),MATCH(#REF!,#REF!:#REF!,0))</f>
        <v>#REF!</v>
      </c>
      <c r="F13533" s="9" t="e">
        <f>INDEX(#REF!:#REF!,MATCH($D13533,#REF!:#REF!,0),MATCH(#REF!,#REF!:#REF!,0))</f>
        <v>#REF!</v>
      </c>
    </row>
    <row r="13534" spans="1:6" ht="16.5" x14ac:dyDescent="0.3">
      <c r="A13534" s="9" t="s">
        <v>8791</v>
      </c>
      <c r="B13534" s="9" t="s">
        <v>2424</v>
      </c>
      <c r="C13534" s="10">
        <v>49741</v>
      </c>
      <c r="D13534" s="9">
        <v>5511711233</v>
      </c>
      <c r="E13534" s="9" t="e">
        <f>INDEX(#REF!:#REF!,MATCH($D13534,#REF!:#REF!,0),MATCH(#REF!,#REF!:#REF!,0))</f>
        <v>#REF!</v>
      </c>
      <c r="F13534" s="9" t="e">
        <f>INDEX(#REF!:#REF!,MATCH($D13534,#REF!:#REF!,0),MATCH(#REF!,#REF!:#REF!,0))</f>
        <v>#REF!</v>
      </c>
    </row>
    <row r="13535" spans="1:6" ht="16.5" x14ac:dyDescent="0.3">
      <c r="A13535" s="9" t="s">
        <v>8790</v>
      </c>
      <c r="B13535" s="9" t="s">
        <v>3241</v>
      </c>
      <c r="C13535" s="10">
        <v>23076</v>
      </c>
      <c r="D13535" s="9">
        <v>7966879720</v>
      </c>
      <c r="E13535" s="9" t="e">
        <f>INDEX(#REF!:#REF!,MATCH($D13535,#REF!:#REF!,0),MATCH(#REF!,#REF!:#REF!,0))</f>
        <v>#REF!</v>
      </c>
      <c r="F13535" s="9" t="e">
        <f>INDEX(#REF!:#REF!,MATCH($D13535,#REF!:#REF!,0),MATCH(#REF!,#REF!:#REF!,0))</f>
        <v>#REF!</v>
      </c>
    </row>
    <row r="13536" spans="1:6" ht="16.5" x14ac:dyDescent="0.3">
      <c r="A13536" s="9" t="s">
        <v>8789</v>
      </c>
      <c r="B13536" s="9" t="s">
        <v>2117</v>
      </c>
      <c r="C13536" s="10">
        <v>27197</v>
      </c>
      <c r="D13536" s="9">
        <v>6358114417</v>
      </c>
      <c r="E13536" s="9" t="e">
        <f>INDEX(#REF!:#REF!,MATCH($D13536,#REF!:#REF!,0),MATCH(#REF!,#REF!:#REF!,0))</f>
        <v>#REF!</v>
      </c>
      <c r="F13536" s="9" t="e">
        <f>INDEX(#REF!:#REF!,MATCH($D13536,#REF!:#REF!,0),MATCH(#REF!,#REF!:#REF!,0))</f>
        <v>#REF!</v>
      </c>
    </row>
    <row r="13537" spans="1:6" ht="16.5" x14ac:dyDescent="0.3">
      <c r="A13537" s="9" t="s">
        <v>8788</v>
      </c>
      <c r="B13537" s="9" t="s">
        <v>3177</v>
      </c>
      <c r="C13537" s="10">
        <v>49475</v>
      </c>
      <c r="D13537" s="9">
        <v>5383734902</v>
      </c>
      <c r="E13537" s="9" t="e">
        <f>INDEX(#REF!:#REF!,MATCH($D13537,#REF!:#REF!,0),MATCH(#REF!,#REF!:#REF!,0))</f>
        <v>#REF!</v>
      </c>
      <c r="F13537" s="9" t="e">
        <f>INDEX(#REF!:#REF!,MATCH($D13537,#REF!:#REF!,0),MATCH(#REF!,#REF!:#REF!,0))</f>
        <v>#REF!</v>
      </c>
    </row>
    <row r="13538" spans="1:6" ht="16.5" x14ac:dyDescent="0.3">
      <c r="A13538" s="9" t="s">
        <v>8787</v>
      </c>
      <c r="B13538" s="9" t="s">
        <v>2368</v>
      </c>
      <c r="C13538" s="10">
        <v>45608</v>
      </c>
      <c r="D13538" s="9">
        <v>1659418720</v>
      </c>
      <c r="E13538" s="9" t="e">
        <f>INDEX(#REF!:#REF!,MATCH($D13538,#REF!:#REF!,0),MATCH(#REF!,#REF!:#REF!,0))</f>
        <v>#REF!</v>
      </c>
      <c r="F13538" s="9" t="e">
        <f>INDEX(#REF!:#REF!,MATCH($D13538,#REF!:#REF!,0),MATCH(#REF!,#REF!:#REF!,0))</f>
        <v>#REF!</v>
      </c>
    </row>
    <row r="13539" spans="1:6" ht="16.5" x14ac:dyDescent="0.3">
      <c r="A13539" s="9" t="s">
        <v>8786</v>
      </c>
      <c r="B13539" s="9" t="s">
        <v>2293</v>
      </c>
      <c r="C13539" s="10">
        <v>22516</v>
      </c>
      <c r="D13539" s="9">
        <v>9457151267</v>
      </c>
      <c r="E13539" s="9" t="e">
        <f>INDEX(#REF!:#REF!,MATCH($D13539,#REF!:#REF!,0),MATCH(#REF!,#REF!:#REF!,0))</f>
        <v>#REF!</v>
      </c>
      <c r="F13539" s="9" t="e">
        <f>INDEX(#REF!:#REF!,MATCH($D13539,#REF!:#REF!,0),MATCH(#REF!,#REF!:#REF!,0))</f>
        <v>#REF!</v>
      </c>
    </row>
    <row r="13540" spans="1:6" ht="16.5" x14ac:dyDescent="0.3">
      <c r="A13540" s="9" t="s">
        <v>8785</v>
      </c>
      <c r="B13540" s="9" t="s">
        <v>3029</v>
      </c>
      <c r="C13540" s="10">
        <v>34720</v>
      </c>
      <c r="D13540" s="9">
        <v>4306425231</v>
      </c>
      <c r="E13540" s="9" t="e">
        <f>INDEX(#REF!:#REF!,MATCH($D13540,#REF!:#REF!,0),MATCH(#REF!,#REF!:#REF!,0))</f>
        <v>#REF!</v>
      </c>
      <c r="F13540" s="9" t="e">
        <f>INDEX(#REF!:#REF!,MATCH($D13540,#REF!:#REF!,0),MATCH(#REF!,#REF!:#REF!,0))</f>
        <v>#REF!</v>
      </c>
    </row>
    <row r="13541" spans="1:6" ht="16.5" x14ac:dyDescent="0.3">
      <c r="A13541" s="9" t="s">
        <v>8784</v>
      </c>
      <c r="B13541" s="9" t="s">
        <v>2052</v>
      </c>
      <c r="C13541" s="10">
        <v>25320</v>
      </c>
      <c r="D13541" s="9">
        <v>8519669638</v>
      </c>
      <c r="E13541" s="9" t="e">
        <f>INDEX(#REF!:#REF!,MATCH($D13541,#REF!:#REF!,0),MATCH(#REF!,#REF!:#REF!,0))</f>
        <v>#REF!</v>
      </c>
      <c r="F13541" s="9" t="e">
        <f>INDEX(#REF!:#REF!,MATCH($D13541,#REF!:#REF!,0),MATCH(#REF!,#REF!:#REF!,0))</f>
        <v>#REF!</v>
      </c>
    </row>
    <row r="13542" spans="1:6" ht="16.5" x14ac:dyDescent="0.3">
      <c r="A13542" s="9" t="s">
        <v>8783</v>
      </c>
      <c r="B13542" s="9" t="s">
        <v>2559</v>
      </c>
      <c r="C13542" s="10">
        <v>55214</v>
      </c>
      <c r="D13542" s="9">
        <v>4401069773</v>
      </c>
      <c r="E13542" s="9" t="e">
        <f>INDEX(#REF!:#REF!,MATCH($D13542,#REF!:#REF!,0),MATCH(#REF!,#REF!:#REF!,0))</f>
        <v>#REF!</v>
      </c>
      <c r="F13542" s="9" t="e">
        <f>INDEX(#REF!:#REF!,MATCH($D13542,#REF!:#REF!,0),MATCH(#REF!,#REF!:#REF!,0))</f>
        <v>#REF!</v>
      </c>
    </row>
    <row r="13543" spans="1:6" ht="16.5" x14ac:dyDescent="0.3">
      <c r="A13543" s="9" t="s">
        <v>8782</v>
      </c>
      <c r="B13543" s="9" t="s">
        <v>1943</v>
      </c>
      <c r="C13543" s="10">
        <v>37073</v>
      </c>
      <c r="D13543" s="9">
        <v>4838770758</v>
      </c>
      <c r="E13543" s="9" t="e">
        <f>INDEX(#REF!:#REF!,MATCH($D13543,#REF!:#REF!,0),MATCH(#REF!,#REF!:#REF!,0))</f>
        <v>#REF!</v>
      </c>
      <c r="F13543" s="9" t="e">
        <f>INDEX(#REF!:#REF!,MATCH($D13543,#REF!:#REF!,0),MATCH(#REF!,#REF!:#REF!,0))</f>
        <v>#REF!</v>
      </c>
    </row>
    <row r="13544" spans="1:6" ht="16.5" x14ac:dyDescent="0.3">
      <c r="A13544" s="9" t="s">
        <v>8781</v>
      </c>
      <c r="B13544" s="9" t="s">
        <v>2952</v>
      </c>
      <c r="C13544" s="10">
        <v>30668</v>
      </c>
      <c r="D13544" s="9">
        <v>9305168396</v>
      </c>
      <c r="E13544" s="9" t="e">
        <f>INDEX(#REF!:#REF!,MATCH($D13544,#REF!:#REF!,0),MATCH(#REF!,#REF!:#REF!,0))</f>
        <v>#REF!</v>
      </c>
      <c r="F13544" s="9" t="e">
        <f>INDEX(#REF!:#REF!,MATCH($D13544,#REF!:#REF!,0),MATCH(#REF!,#REF!:#REF!,0))</f>
        <v>#REF!</v>
      </c>
    </row>
    <row r="13545" spans="1:6" ht="16.5" x14ac:dyDescent="0.3">
      <c r="A13545" s="9" t="s">
        <v>8780</v>
      </c>
      <c r="B13545" s="9" t="s">
        <v>2974</v>
      </c>
      <c r="C13545" s="10">
        <v>27608</v>
      </c>
      <c r="D13545" s="9">
        <v>2565093969</v>
      </c>
      <c r="E13545" s="9" t="e">
        <f>INDEX(#REF!:#REF!,MATCH($D13545,#REF!:#REF!,0),MATCH(#REF!,#REF!:#REF!,0))</f>
        <v>#REF!</v>
      </c>
      <c r="F13545" s="9" t="e">
        <f>INDEX(#REF!:#REF!,MATCH($D13545,#REF!:#REF!,0),MATCH(#REF!,#REF!:#REF!,0))</f>
        <v>#REF!</v>
      </c>
    </row>
    <row r="13546" spans="1:6" ht="16.5" x14ac:dyDescent="0.3">
      <c r="A13546" s="9" t="s">
        <v>8779</v>
      </c>
      <c r="B13546" s="9" t="s">
        <v>2526</v>
      </c>
      <c r="C13546" s="10">
        <v>22612</v>
      </c>
      <c r="D13546" s="9">
        <v>8728207157</v>
      </c>
      <c r="E13546" s="9" t="e">
        <f>INDEX(#REF!:#REF!,MATCH($D13546,#REF!:#REF!,0),MATCH(#REF!,#REF!:#REF!,0))</f>
        <v>#REF!</v>
      </c>
      <c r="F13546" s="9" t="e">
        <f>INDEX(#REF!:#REF!,MATCH($D13546,#REF!:#REF!,0),MATCH(#REF!,#REF!:#REF!,0))</f>
        <v>#REF!</v>
      </c>
    </row>
    <row r="13547" spans="1:6" ht="16.5" x14ac:dyDescent="0.3">
      <c r="A13547" s="9" t="s">
        <v>8778</v>
      </c>
      <c r="B13547" s="9" t="s">
        <v>3255</v>
      </c>
      <c r="C13547" s="10">
        <v>29101</v>
      </c>
      <c r="D13547" s="9">
        <v>4029727026</v>
      </c>
      <c r="E13547" s="9" t="e">
        <f>INDEX(#REF!:#REF!,MATCH($D13547,#REF!:#REF!,0),MATCH(#REF!,#REF!:#REF!,0))</f>
        <v>#REF!</v>
      </c>
      <c r="F13547" s="9" t="e">
        <f>INDEX(#REF!:#REF!,MATCH($D13547,#REF!:#REF!,0),MATCH(#REF!,#REF!:#REF!,0))</f>
        <v>#REF!</v>
      </c>
    </row>
    <row r="13548" spans="1:6" ht="16.5" x14ac:dyDescent="0.3">
      <c r="A13548" s="9" t="s">
        <v>8777</v>
      </c>
      <c r="B13548" s="9" t="s">
        <v>2310</v>
      </c>
      <c r="C13548" s="10">
        <v>12644</v>
      </c>
      <c r="D13548" s="9">
        <v>7516977292</v>
      </c>
      <c r="E13548" s="9" t="e">
        <f>INDEX(#REF!:#REF!,MATCH($D13548,#REF!:#REF!,0),MATCH(#REF!,#REF!:#REF!,0))</f>
        <v>#REF!</v>
      </c>
      <c r="F13548" s="9" t="e">
        <f>INDEX(#REF!:#REF!,MATCH($D13548,#REF!:#REF!,0),MATCH(#REF!,#REF!:#REF!,0))</f>
        <v>#REF!</v>
      </c>
    </row>
    <row r="13549" spans="1:6" ht="16.5" x14ac:dyDescent="0.3">
      <c r="A13549" s="9" t="s">
        <v>8776</v>
      </c>
      <c r="B13549" s="9" t="s">
        <v>2933</v>
      </c>
      <c r="C13549" s="10">
        <v>39474</v>
      </c>
      <c r="D13549" s="9">
        <v>630160104</v>
      </c>
      <c r="E13549" s="9" t="e">
        <f>INDEX(#REF!:#REF!,MATCH($D13549,#REF!:#REF!,0),MATCH(#REF!,#REF!:#REF!,0))</f>
        <v>#REF!</v>
      </c>
      <c r="F13549" s="9" t="e">
        <f>INDEX(#REF!:#REF!,MATCH($D13549,#REF!:#REF!,0),MATCH(#REF!,#REF!:#REF!,0))</f>
        <v>#REF!</v>
      </c>
    </row>
    <row r="13550" spans="1:6" ht="16.5" x14ac:dyDescent="0.3">
      <c r="A13550" s="9" t="s">
        <v>8775</v>
      </c>
      <c r="B13550" s="9" t="s">
        <v>2021</v>
      </c>
      <c r="C13550" s="10">
        <v>18919</v>
      </c>
      <c r="D13550" s="9">
        <v>2561690342</v>
      </c>
      <c r="E13550" s="9" t="e">
        <f>INDEX(#REF!:#REF!,MATCH($D13550,#REF!:#REF!,0),MATCH(#REF!,#REF!:#REF!,0))</f>
        <v>#REF!</v>
      </c>
      <c r="F13550" s="9" t="e">
        <f>INDEX(#REF!:#REF!,MATCH($D13550,#REF!:#REF!,0),MATCH(#REF!,#REF!:#REF!,0))</f>
        <v>#REF!</v>
      </c>
    </row>
    <row r="13551" spans="1:6" ht="16.5" x14ac:dyDescent="0.3">
      <c r="A13551" s="9" t="s">
        <v>8774</v>
      </c>
      <c r="B13551" s="9" t="s">
        <v>2412</v>
      </c>
      <c r="C13551" s="10">
        <v>48108</v>
      </c>
      <c r="D13551" s="9">
        <v>7625163059</v>
      </c>
      <c r="E13551" s="9" t="e">
        <f>INDEX(#REF!:#REF!,MATCH($D13551,#REF!:#REF!,0),MATCH(#REF!,#REF!:#REF!,0))</f>
        <v>#REF!</v>
      </c>
      <c r="F13551" s="9" t="e">
        <f>INDEX(#REF!:#REF!,MATCH($D13551,#REF!:#REF!,0),MATCH(#REF!,#REF!:#REF!,0))</f>
        <v>#REF!</v>
      </c>
    </row>
    <row r="13552" spans="1:6" ht="16.5" x14ac:dyDescent="0.3">
      <c r="A13552" s="9" t="s">
        <v>8773</v>
      </c>
      <c r="B13552" s="9" t="s">
        <v>3510</v>
      </c>
      <c r="C13552" s="10">
        <v>43409</v>
      </c>
      <c r="D13552" s="9">
        <v>8850022085</v>
      </c>
      <c r="E13552" s="9" t="e">
        <f>INDEX(#REF!:#REF!,MATCH($D13552,#REF!:#REF!,0),MATCH(#REF!,#REF!:#REF!,0))</f>
        <v>#REF!</v>
      </c>
      <c r="F13552" s="9" t="e">
        <f>INDEX(#REF!:#REF!,MATCH($D13552,#REF!:#REF!,0),MATCH(#REF!,#REF!:#REF!,0))</f>
        <v>#REF!</v>
      </c>
    </row>
    <row r="13553" spans="1:6" ht="16.5" x14ac:dyDescent="0.3">
      <c r="A13553" s="9" t="s">
        <v>8772</v>
      </c>
      <c r="B13553" s="9" t="s">
        <v>2878</v>
      </c>
      <c r="C13553" s="10">
        <v>10856</v>
      </c>
      <c r="D13553" s="9">
        <v>4085082426</v>
      </c>
      <c r="E13553" s="9" t="e">
        <f>INDEX(#REF!:#REF!,MATCH($D13553,#REF!:#REF!,0),MATCH(#REF!,#REF!:#REF!,0))</f>
        <v>#REF!</v>
      </c>
      <c r="F13553" s="9" t="e">
        <f>INDEX(#REF!:#REF!,MATCH($D13553,#REF!:#REF!,0),MATCH(#REF!,#REF!:#REF!,0))</f>
        <v>#REF!</v>
      </c>
    </row>
    <row r="13554" spans="1:6" ht="16.5" x14ac:dyDescent="0.3">
      <c r="A13554" s="9" t="s">
        <v>8771</v>
      </c>
      <c r="B13554" s="9" t="s">
        <v>3156</v>
      </c>
      <c r="C13554" s="10">
        <v>24990</v>
      </c>
      <c r="D13554" s="9">
        <v>6695538166</v>
      </c>
      <c r="E13554" s="9" t="e">
        <f>INDEX(#REF!:#REF!,MATCH($D13554,#REF!:#REF!,0),MATCH(#REF!,#REF!:#REF!,0))</f>
        <v>#REF!</v>
      </c>
      <c r="F13554" s="9" t="e">
        <f>INDEX(#REF!:#REF!,MATCH($D13554,#REF!:#REF!,0),MATCH(#REF!,#REF!:#REF!,0))</f>
        <v>#REF!</v>
      </c>
    </row>
    <row r="13555" spans="1:6" ht="16.5" x14ac:dyDescent="0.3">
      <c r="A13555" s="9" t="s">
        <v>8770</v>
      </c>
      <c r="B13555" s="9" t="s">
        <v>2650</v>
      </c>
      <c r="C13555" s="10">
        <v>41228</v>
      </c>
      <c r="D13555" s="9">
        <v>9023313240</v>
      </c>
      <c r="E13555" s="9" t="e">
        <f>INDEX(#REF!:#REF!,MATCH($D13555,#REF!:#REF!,0),MATCH(#REF!,#REF!:#REF!,0))</f>
        <v>#REF!</v>
      </c>
      <c r="F13555" s="9" t="e">
        <f>INDEX(#REF!:#REF!,MATCH($D13555,#REF!:#REF!,0),MATCH(#REF!,#REF!:#REF!,0))</f>
        <v>#REF!</v>
      </c>
    </row>
    <row r="13556" spans="1:6" ht="16.5" x14ac:dyDescent="0.3">
      <c r="A13556" s="9" t="s">
        <v>8769</v>
      </c>
      <c r="B13556" s="9" t="s">
        <v>2574</v>
      </c>
      <c r="C13556" s="10">
        <v>56573</v>
      </c>
      <c r="D13556" s="9">
        <v>1754740677</v>
      </c>
      <c r="E13556" s="9" t="e">
        <f>INDEX(#REF!:#REF!,MATCH($D13556,#REF!:#REF!,0),MATCH(#REF!,#REF!:#REF!,0))</f>
        <v>#REF!</v>
      </c>
      <c r="F13556" s="9" t="e">
        <f>INDEX(#REF!:#REF!,MATCH($D13556,#REF!:#REF!,0),MATCH(#REF!,#REF!:#REF!,0))</f>
        <v>#REF!</v>
      </c>
    </row>
    <row r="13557" spans="1:6" ht="16.5" x14ac:dyDescent="0.3">
      <c r="A13557" s="9" t="s">
        <v>8768</v>
      </c>
      <c r="B13557" s="9" t="s">
        <v>2768</v>
      </c>
      <c r="C13557" s="10">
        <v>27398</v>
      </c>
      <c r="D13557" s="9">
        <v>4670832530</v>
      </c>
      <c r="E13557" s="9" t="e">
        <f>INDEX(#REF!:#REF!,MATCH($D13557,#REF!:#REF!,0),MATCH(#REF!,#REF!:#REF!,0))</f>
        <v>#REF!</v>
      </c>
      <c r="F13557" s="9" t="e">
        <f>INDEX(#REF!:#REF!,MATCH($D13557,#REF!:#REF!,0),MATCH(#REF!,#REF!:#REF!,0))</f>
        <v>#REF!</v>
      </c>
    </row>
    <row r="13558" spans="1:6" ht="16.5" x14ac:dyDescent="0.3">
      <c r="A13558" s="9" t="s">
        <v>8767</v>
      </c>
      <c r="B13558" s="9" t="s">
        <v>2232</v>
      </c>
      <c r="C13558" s="10">
        <v>29570</v>
      </c>
      <c r="D13558" s="9">
        <v>8694120054</v>
      </c>
      <c r="E13558" s="9" t="e">
        <f>INDEX(#REF!:#REF!,MATCH($D13558,#REF!:#REF!,0),MATCH(#REF!,#REF!:#REF!,0))</f>
        <v>#REF!</v>
      </c>
      <c r="F13558" s="9" t="e">
        <f>INDEX(#REF!:#REF!,MATCH($D13558,#REF!:#REF!,0),MATCH(#REF!,#REF!:#REF!,0))</f>
        <v>#REF!</v>
      </c>
    </row>
    <row r="13559" spans="1:6" ht="16.5" x14ac:dyDescent="0.3">
      <c r="A13559" s="9" t="s">
        <v>8766</v>
      </c>
      <c r="B13559" s="9" t="s">
        <v>2083</v>
      </c>
      <c r="C13559" s="10">
        <v>35200</v>
      </c>
      <c r="D13559" s="9">
        <v>701563818</v>
      </c>
      <c r="E13559" s="9" t="e">
        <f>INDEX(#REF!:#REF!,MATCH($D13559,#REF!:#REF!,0),MATCH(#REF!,#REF!:#REF!,0))</f>
        <v>#REF!</v>
      </c>
      <c r="F13559" s="9" t="e">
        <f>INDEX(#REF!:#REF!,MATCH($D13559,#REF!:#REF!,0),MATCH(#REF!,#REF!:#REF!,0))</f>
        <v>#REF!</v>
      </c>
    </row>
    <row r="13560" spans="1:6" ht="16.5" x14ac:dyDescent="0.3">
      <c r="A13560" s="9" t="s">
        <v>8765</v>
      </c>
      <c r="B13560" s="9" t="s">
        <v>2436</v>
      </c>
      <c r="C13560" s="10">
        <v>46500</v>
      </c>
      <c r="D13560" s="9">
        <v>8911781207</v>
      </c>
      <c r="E13560" s="9" t="e">
        <f>INDEX(#REF!:#REF!,MATCH($D13560,#REF!:#REF!,0),MATCH(#REF!,#REF!:#REF!,0))</f>
        <v>#REF!</v>
      </c>
      <c r="F13560" s="9" t="e">
        <f>INDEX(#REF!:#REF!,MATCH($D13560,#REF!:#REF!,0),MATCH(#REF!,#REF!:#REF!,0))</f>
        <v>#REF!</v>
      </c>
    </row>
    <row r="13561" spans="1:6" ht="16.5" x14ac:dyDescent="0.3">
      <c r="A13561" s="9" t="s">
        <v>8764</v>
      </c>
      <c r="B13561" s="9" t="s">
        <v>2003</v>
      </c>
      <c r="C13561" s="10">
        <v>58602</v>
      </c>
      <c r="D13561" s="9">
        <v>1892125439</v>
      </c>
      <c r="E13561" s="9" t="e">
        <f>INDEX(#REF!:#REF!,MATCH($D13561,#REF!:#REF!,0),MATCH(#REF!,#REF!:#REF!,0))</f>
        <v>#REF!</v>
      </c>
      <c r="F13561" s="9" t="e">
        <f>INDEX(#REF!:#REF!,MATCH($D13561,#REF!:#REF!,0),MATCH(#REF!,#REF!:#REF!,0))</f>
        <v>#REF!</v>
      </c>
    </row>
    <row r="13562" spans="1:6" ht="16.5" x14ac:dyDescent="0.3">
      <c r="A13562" s="9" t="s">
        <v>8763</v>
      </c>
      <c r="B13562" s="9" t="s">
        <v>1989</v>
      </c>
      <c r="C13562" s="10">
        <v>22812</v>
      </c>
      <c r="D13562" s="9">
        <v>5203144281</v>
      </c>
      <c r="E13562" s="9" t="e">
        <f>INDEX(#REF!:#REF!,MATCH($D13562,#REF!:#REF!,0),MATCH(#REF!,#REF!:#REF!,0))</f>
        <v>#REF!</v>
      </c>
      <c r="F13562" s="9" t="e">
        <f>INDEX(#REF!:#REF!,MATCH($D13562,#REF!:#REF!,0),MATCH(#REF!,#REF!:#REF!,0))</f>
        <v>#REF!</v>
      </c>
    </row>
    <row r="13563" spans="1:6" ht="16.5" x14ac:dyDescent="0.3">
      <c r="A13563" s="9" t="s">
        <v>8762</v>
      </c>
      <c r="B13563" s="9" t="s">
        <v>2783</v>
      </c>
      <c r="C13563" s="10">
        <v>34658</v>
      </c>
      <c r="D13563" s="9">
        <v>8550875457</v>
      </c>
      <c r="E13563" s="9" t="e">
        <f>INDEX(#REF!:#REF!,MATCH($D13563,#REF!:#REF!,0),MATCH(#REF!,#REF!:#REF!,0))</f>
        <v>#REF!</v>
      </c>
      <c r="F13563" s="9" t="e">
        <f>INDEX(#REF!:#REF!,MATCH($D13563,#REF!:#REF!,0),MATCH(#REF!,#REF!:#REF!,0))</f>
        <v>#REF!</v>
      </c>
    </row>
    <row r="13564" spans="1:6" ht="16.5" x14ac:dyDescent="0.3">
      <c r="A13564" s="9" t="s">
        <v>8761</v>
      </c>
      <c r="B13564" s="9" t="s">
        <v>2206</v>
      </c>
      <c r="C13564" s="10">
        <v>47227</v>
      </c>
      <c r="D13564" s="9">
        <v>5913755731</v>
      </c>
      <c r="E13564" s="9" t="e">
        <f>INDEX(#REF!:#REF!,MATCH($D13564,#REF!:#REF!,0),MATCH(#REF!,#REF!:#REF!,0))</f>
        <v>#REF!</v>
      </c>
      <c r="F13564" s="9" t="e">
        <f>INDEX(#REF!:#REF!,MATCH($D13564,#REF!:#REF!,0),MATCH(#REF!,#REF!:#REF!,0))</f>
        <v>#REF!</v>
      </c>
    </row>
    <row r="13565" spans="1:6" ht="16.5" x14ac:dyDescent="0.3">
      <c r="A13565" s="9" t="s">
        <v>8760</v>
      </c>
      <c r="B13565" s="9" t="s">
        <v>2381</v>
      </c>
      <c r="C13565" s="10">
        <v>34039</v>
      </c>
      <c r="D13565" s="9">
        <v>813832926</v>
      </c>
      <c r="E13565" s="9" t="e">
        <f>INDEX(#REF!:#REF!,MATCH($D13565,#REF!:#REF!,0),MATCH(#REF!,#REF!:#REF!,0))</f>
        <v>#REF!</v>
      </c>
      <c r="F13565" s="9" t="e">
        <f>INDEX(#REF!:#REF!,MATCH($D13565,#REF!:#REF!,0),MATCH(#REF!,#REF!:#REF!,0))</f>
        <v>#REF!</v>
      </c>
    </row>
    <row r="13566" spans="1:6" ht="16.5" x14ac:dyDescent="0.3">
      <c r="A13566" s="9" t="s">
        <v>8759</v>
      </c>
      <c r="B13566" s="9" t="s">
        <v>2381</v>
      </c>
      <c r="C13566" s="10">
        <v>10793</v>
      </c>
      <c r="D13566" s="9">
        <v>2698184272</v>
      </c>
      <c r="E13566" s="9" t="e">
        <f>INDEX(#REF!:#REF!,MATCH($D13566,#REF!:#REF!,0),MATCH(#REF!,#REF!:#REF!,0))</f>
        <v>#REF!</v>
      </c>
      <c r="F13566" s="9" t="e">
        <f>INDEX(#REF!:#REF!,MATCH($D13566,#REF!:#REF!,0),MATCH(#REF!,#REF!:#REF!,0))</f>
        <v>#REF!</v>
      </c>
    </row>
    <row r="13567" spans="1:6" ht="16.5" x14ac:dyDescent="0.3">
      <c r="A13567" s="9" t="s">
        <v>8758</v>
      </c>
      <c r="B13567" s="9" t="s">
        <v>2450</v>
      </c>
      <c r="C13567" s="10">
        <v>59292</v>
      </c>
      <c r="D13567" s="9">
        <v>3554301841</v>
      </c>
      <c r="E13567" s="9" t="e">
        <f>INDEX(#REF!:#REF!,MATCH($D13567,#REF!:#REF!,0),MATCH(#REF!,#REF!:#REF!,0))</f>
        <v>#REF!</v>
      </c>
      <c r="F13567" s="9" t="e">
        <f>INDEX(#REF!:#REF!,MATCH($D13567,#REF!:#REF!,0),MATCH(#REF!,#REF!:#REF!,0))</f>
        <v>#REF!</v>
      </c>
    </row>
    <row r="13568" spans="1:6" ht="16.5" x14ac:dyDescent="0.3">
      <c r="A13568" s="9" t="s">
        <v>8757</v>
      </c>
      <c r="B13568" s="9" t="s">
        <v>2440</v>
      </c>
      <c r="C13568" s="10">
        <v>15831</v>
      </c>
      <c r="D13568" s="9">
        <v>5623178685</v>
      </c>
      <c r="E13568" s="9" t="e">
        <f>INDEX(#REF!:#REF!,MATCH($D13568,#REF!:#REF!,0),MATCH(#REF!,#REF!:#REF!,0))</f>
        <v>#REF!</v>
      </c>
      <c r="F13568" s="9" t="e">
        <f>INDEX(#REF!:#REF!,MATCH($D13568,#REF!:#REF!,0),MATCH(#REF!,#REF!:#REF!,0))</f>
        <v>#REF!</v>
      </c>
    </row>
    <row r="13569" spans="1:6" ht="16.5" x14ac:dyDescent="0.3">
      <c r="A13569" s="9" t="s">
        <v>8756</v>
      </c>
      <c r="B13569" s="9" t="s">
        <v>2450</v>
      </c>
      <c r="C13569" s="10">
        <v>32415</v>
      </c>
      <c r="D13569" s="9">
        <v>6750554423</v>
      </c>
      <c r="E13569" s="9" t="e">
        <f>INDEX(#REF!:#REF!,MATCH($D13569,#REF!:#REF!,0),MATCH(#REF!,#REF!:#REF!,0))</f>
        <v>#REF!</v>
      </c>
      <c r="F13569" s="9" t="e">
        <f>INDEX(#REF!:#REF!,MATCH($D13569,#REF!:#REF!,0),MATCH(#REF!,#REF!:#REF!,0))</f>
        <v>#REF!</v>
      </c>
    </row>
    <row r="13570" spans="1:6" ht="16.5" x14ac:dyDescent="0.3">
      <c r="A13570" s="9" t="s">
        <v>8755</v>
      </c>
      <c r="B13570" s="9" t="s">
        <v>1945</v>
      </c>
      <c r="C13570" s="10">
        <v>14476</v>
      </c>
      <c r="D13570" s="9">
        <v>397599129</v>
      </c>
      <c r="E13570" s="9" t="e">
        <f>INDEX(#REF!:#REF!,MATCH($D13570,#REF!:#REF!,0),MATCH(#REF!,#REF!:#REF!,0))</f>
        <v>#REF!</v>
      </c>
      <c r="F13570" s="9" t="e">
        <f>INDEX(#REF!:#REF!,MATCH($D13570,#REF!:#REF!,0),MATCH(#REF!,#REF!:#REF!,0))</f>
        <v>#REF!</v>
      </c>
    </row>
    <row r="13571" spans="1:6" ht="16.5" x14ac:dyDescent="0.3">
      <c r="A13571" s="9" t="s">
        <v>8754</v>
      </c>
      <c r="B13571" s="9" t="s">
        <v>2942</v>
      </c>
      <c r="C13571" s="10">
        <v>13546</v>
      </c>
      <c r="D13571" s="9">
        <v>8705788102</v>
      </c>
      <c r="E13571" s="9" t="e">
        <f>INDEX(#REF!:#REF!,MATCH($D13571,#REF!:#REF!,0),MATCH(#REF!,#REF!:#REF!,0))</f>
        <v>#REF!</v>
      </c>
      <c r="F13571" s="9" t="e">
        <f>INDEX(#REF!:#REF!,MATCH($D13571,#REF!:#REF!,0),MATCH(#REF!,#REF!:#REF!,0))</f>
        <v>#REF!</v>
      </c>
    </row>
    <row r="13572" spans="1:6" ht="16.5" x14ac:dyDescent="0.3">
      <c r="A13572" s="9" t="s">
        <v>8753</v>
      </c>
      <c r="B13572" s="9" t="s">
        <v>2513</v>
      </c>
      <c r="C13572" s="10">
        <v>13713</v>
      </c>
      <c r="D13572" s="9">
        <v>4428088442</v>
      </c>
      <c r="E13572" s="9" t="e">
        <f>INDEX(#REF!:#REF!,MATCH($D13572,#REF!:#REF!,0),MATCH(#REF!,#REF!:#REF!,0))</f>
        <v>#REF!</v>
      </c>
      <c r="F13572" s="9" t="e">
        <f>INDEX(#REF!:#REF!,MATCH($D13572,#REF!:#REF!,0),MATCH(#REF!,#REF!:#REF!,0))</f>
        <v>#REF!</v>
      </c>
    </row>
    <row r="13573" spans="1:6" ht="16.5" x14ac:dyDescent="0.3">
      <c r="A13573" s="9" t="s">
        <v>8752</v>
      </c>
      <c r="B13573" s="9" t="s">
        <v>2572</v>
      </c>
      <c r="C13573" s="10">
        <v>30953</v>
      </c>
      <c r="D13573" s="9">
        <v>6106380341</v>
      </c>
      <c r="E13573" s="9" t="e">
        <f>INDEX(#REF!:#REF!,MATCH($D13573,#REF!:#REF!,0),MATCH(#REF!,#REF!:#REF!,0))</f>
        <v>#REF!</v>
      </c>
      <c r="F13573" s="9" t="e">
        <f>INDEX(#REF!:#REF!,MATCH($D13573,#REF!:#REF!,0),MATCH(#REF!,#REF!:#REF!,0))</f>
        <v>#REF!</v>
      </c>
    </row>
    <row r="13574" spans="1:6" ht="16.5" x14ac:dyDescent="0.3">
      <c r="A13574" s="9" t="s">
        <v>8751</v>
      </c>
      <c r="B13574" s="9" t="s">
        <v>2149</v>
      </c>
      <c r="C13574" s="10">
        <v>33679</v>
      </c>
      <c r="D13574" s="9">
        <v>2975315244</v>
      </c>
      <c r="E13574" s="9" t="e">
        <f>INDEX(#REF!:#REF!,MATCH($D13574,#REF!:#REF!,0),MATCH(#REF!,#REF!:#REF!,0))</f>
        <v>#REF!</v>
      </c>
      <c r="F13574" s="9" t="e">
        <f>INDEX(#REF!:#REF!,MATCH($D13574,#REF!:#REF!,0),MATCH(#REF!,#REF!:#REF!,0))</f>
        <v>#REF!</v>
      </c>
    </row>
    <row r="13575" spans="1:6" ht="16.5" x14ac:dyDescent="0.3">
      <c r="A13575" s="9" t="s">
        <v>8750</v>
      </c>
      <c r="B13575" s="9" t="s">
        <v>2492</v>
      </c>
      <c r="C13575" s="10">
        <v>47219</v>
      </c>
      <c r="D13575" s="9">
        <v>4967603564</v>
      </c>
      <c r="E13575" s="9" t="e">
        <f>INDEX(#REF!:#REF!,MATCH($D13575,#REF!:#REF!,0),MATCH(#REF!,#REF!:#REF!,0))</f>
        <v>#REF!</v>
      </c>
      <c r="F13575" s="9" t="e">
        <f>INDEX(#REF!:#REF!,MATCH($D13575,#REF!:#REF!,0),MATCH(#REF!,#REF!:#REF!,0))</f>
        <v>#REF!</v>
      </c>
    </row>
    <row r="13576" spans="1:6" ht="16.5" x14ac:dyDescent="0.3">
      <c r="A13576" s="9" t="s">
        <v>8749</v>
      </c>
      <c r="B13576" s="9" t="s">
        <v>2548</v>
      </c>
      <c r="C13576" s="10">
        <v>18869</v>
      </c>
      <c r="D13576" s="9">
        <v>7374898193</v>
      </c>
      <c r="E13576" s="9" t="e">
        <f>INDEX(#REF!:#REF!,MATCH($D13576,#REF!:#REF!,0),MATCH(#REF!,#REF!:#REF!,0))</f>
        <v>#REF!</v>
      </c>
      <c r="F13576" s="9" t="e">
        <f>INDEX(#REF!:#REF!,MATCH($D13576,#REF!:#REF!,0),MATCH(#REF!,#REF!:#REF!,0))</f>
        <v>#REF!</v>
      </c>
    </row>
    <row r="13577" spans="1:6" ht="16.5" x14ac:dyDescent="0.3">
      <c r="A13577" s="9" t="s">
        <v>8748</v>
      </c>
      <c r="B13577" s="9" t="s">
        <v>2222</v>
      </c>
      <c r="C13577" s="10">
        <v>18490</v>
      </c>
      <c r="D13577" s="9">
        <v>8127128031</v>
      </c>
      <c r="E13577" s="9" t="e">
        <f>INDEX(#REF!:#REF!,MATCH($D13577,#REF!:#REF!,0),MATCH(#REF!,#REF!:#REF!,0))</f>
        <v>#REF!</v>
      </c>
      <c r="F13577" s="9" t="e">
        <f>INDEX(#REF!:#REF!,MATCH($D13577,#REF!:#REF!,0),MATCH(#REF!,#REF!:#REF!,0))</f>
        <v>#REF!</v>
      </c>
    </row>
    <row r="13578" spans="1:6" ht="16.5" x14ac:dyDescent="0.3">
      <c r="A13578" s="9" t="s">
        <v>8747</v>
      </c>
      <c r="B13578" s="9" t="s">
        <v>2942</v>
      </c>
      <c r="C13578" s="10">
        <v>52341</v>
      </c>
      <c r="D13578" s="9">
        <v>5075915108</v>
      </c>
      <c r="E13578" s="9" t="e">
        <f>INDEX(#REF!:#REF!,MATCH($D13578,#REF!:#REF!,0),MATCH(#REF!,#REF!:#REF!,0))</f>
        <v>#REF!</v>
      </c>
      <c r="F13578" s="9" t="e">
        <f>INDEX(#REF!:#REF!,MATCH($D13578,#REF!:#REF!,0),MATCH(#REF!,#REF!:#REF!,0))</f>
        <v>#REF!</v>
      </c>
    </row>
    <row r="13579" spans="1:6" ht="16.5" x14ac:dyDescent="0.3">
      <c r="A13579" s="9" t="s">
        <v>8746</v>
      </c>
      <c r="B13579" s="9" t="s">
        <v>1953</v>
      </c>
      <c r="C13579" s="10">
        <v>57923</v>
      </c>
      <c r="D13579" s="9">
        <v>6255831884</v>
      </c>
      <c r="E13579" s="9" t="e">
        <f>INDEX(#REF!:#REF!,MATCH($D13579,#REF!:#REF!,0),MATCH(#REF!,#REF!:#REF!,0))</f>
        <v>#REF!</v>
      </c>
      <c r="F13579" s="9" t="e">
        <f>INDEX(#REF!:#REF!,MATCH($D13579,#REF!:#REF!,0),MATCH(#REF!,#REF!:#REF!,0))</f>
        <v>#REF!</v>
      </c>
    </row>
    <row r="13580" spans="1:6" ht="16.5" x14ac:dyDescent="0.3">
      <c r="A13580" s="9" t="s">
        <v>8745</v>
      </c>
      <c r="B13580" s="9" t="s">
        <v>2875</v>
      </c>
      <c r="C13580" s="10">
        <v>51389</v>
      </c>
      <c r="D13580" s="9">
        <v>4256220232</v>
      </c>
      <c r="E13580" s="9" t="e">
        <f>INDEX(#REF!:#REF!,MATCH($D13580,#REF!:#REF!,0),MATCH(#REF!,#REF!:#REF!,0))</f>
        <v>#REF!</v>
      </c>
      <c r="F13580" s="9" t="e">
        <f>INDEX(#REF!:#REF!,MATCH($D13580,#REF!:#REF!,0),MATCH(#REF!,#REF!:#REF!,0))</f>
        <v>#REF!</v>
      </c>
    </row>
    <row r="13581" spans="1:6" ht="16.5" x14ac:dyDescent="0.3">
      <c r="A13581" s="9" t="s">
        <v>8744</v>
      </c>
      <c r="B13581" s="9" t="s">
        <v>2112</v>
      </c>
      <c r="C13581" s="10">
        <v>30332</v>
      </c>
      <c r="D13581" s="9">
        <v>2873915978</v>
      </c>
      <c r="E13581" s="9" t="e">
        <f>INDEX(#REF!:#REF!,MATCH($D13581,#REF!:#REF!,0),MATCH(#REF!,#REF!:#REF!,0))</f>
        <v>#REF!</v>
      </c>
      <c r="F13581" s="9" t="e">
        <f>INDEX(#REF!:#REF!,MATCH($D13581,#REF!:#REF!,0),MATCH(#REF!,#REF!:#REF!,0))</f>
        <v>#REF!</v>
      </c>
    </row>
    <row r="13582" spans="1:6" ht="16.5" x14ac:dyDescent="0.3">
      <c r="A13582" s="9" t="s">
        <v>8743</v>
      </c>
      <c r="B13582" s="9" t="s">
        <v>2336</v>
      </c>
      <c r="C13582" s="10">
        <v>58868</v>
      </c>
      <c r="D13582" s="9">
        <v>2279888742</v>
      </c>
      <c r="E13582" s="9" t="e">
        <f>INDEX(#REF!:#REF!,MATCH($D13582,#REF!:#REF!,0),MATCH(#REF!,#REF!:#REF!,0))</f>
        <v>#REF!</v>
      </c>
      <c r="F13582" s="9" t="e">
        <f>INDEX(#REF!:#REF!,MATCH($D13582,#REF!:#REF!,0),MATCH(#REF!,#REF!:#REF!,0))</f>
        <v>#REF!</v>
      </c>
    </row>
    <row r="13583" spans="1:6" ht="16.5" x14ac:dyDescent="0.3">
      <c r="A13583" s="9" t="s">
        <v>8742</v>
      </c>
      <c r="B13583" s="9" t="s">
        <v>1977</v>
      </c>
      <c r="C13583" s="10">
        <v>55763</v>
      </c>
      <c r="D13583" s="9">
        <v>1887308636</v>
      </c>
      <c r="E13583" s="9" t="e">
        <f>INDEX(#REF!:#REF!,MATCH($D13583,#REF!:#REF!,0),MATCH(#REF!,#REF!:#REF!,0))</f>
        <v>#REF!</v>
      </c>
      <c r="F13583" s="9" t="e">
        <f>INDEX(#REF!:#REF!,MATCH($D13583,#REF!:#REF!,0),MATCH(#REF!,#REF!:#REF!,0))</f>
        <v>#REF!</v>
      </c>
    </row>
    <row r="13584" spans="1:6" ht="16.5" x14ac:dyDescent="0.3">
      <c r="A13584" s="9" t="s">
        <v>8741</v>
      </c>
      <c r="B13584" s="9" t="s">
        <v>2032</v>
      </c>
      <c r="C13584" s="10">
        <v>16695</v>
      </c>
      <c r="D13584" s="9">
        <v>2070860833</v>
      </c>
      <c r="E13584" s="9" t="e">
        <f>INDEX(#REF!:#REF!,MATCH($D13584,#REF!:#REF!,0),MATCH(#REF!,#REF!:#REF!,0))</f>
        <v>#REF!</v>
      </c>
      <c r="F13584" s="9" t="e">
        <f>INDEX(#REF!:#REF!,MATCH($D13584,#REF!:#REF!,0),MATCH(#REF!,#REF!:#REF!,0))</f>
        <v>#REF!</v>
      </c>
    </row>
    <row r="13585" spans="1:6" ht="16.5" x14ac:dyDescent="0.3">
      <c r="A13585" s="9" t="s">
        <v>8740</v>
      </c>
      <c r="B13585" s="9" t="s">
        <v>3275</v>
      </c>
      <c r="C13585" s="10">
        <v>41462</v>
      </c>
      <c r="D13585" s="9">
        <v>9153408497</v>
      </c>
      <c r="E13585" s="9" t="e">
        <f>INDEX(#REF!:#REF!,MATCH($D13585,#REF!:#REF!,0),MATCH(#REF!,#REF!:#REF!,0))</f>
        <v>#REF!</v>
      </c>
      <c r="F13585" s="9" t="e">
        <f>INDEX(#REF!:#REF!,MATCH($D13585,#REF!:#REF!,0),MATCH(#REF!,#REF!:#REF!,0))</f>
        <v>#REF!</v>
      </c>
    </row>
    <row r="13586" spans="1:6" ht="16.5" x14ac:dyDescent="0.3">
      <c r="A13586" s="9" t="s">
        <v>8739</v>
      </c>
      <c r="B13586" s="9" t="s">
        <v>2272</v>
      </c>
      <c r="C13586" s="10">
        <v>33714</v>
      </c>
      <c r="D13586" s="9">
        <v>6938295417</v>
      </c>
      <c r="E13586" s="9" t="e">
        <f>INDEX(#REF!:#REF!,MATCH($D13586,#REF!:#REF!,0),MATCH(#REF!,#REF!:#REF!,0))</f>
        <v>#REF!</v>
      </c>
      <c r="F13586" s="9" t="e">
        <f>INDEX(#REF!:#REF!,MATCH($D13586,#REF!:#REF!,0),MATCH(#REF!,#REF!:#REF!,0))</f>
        <v>#REF!</v>
      </c>
    </row>
    <row r="13587" spans="1:6" ht="16.5" x14ac:dyDescent="0.3">
      <c r="A13587" s="9" t="s">
        <v>8738</v>
      </c>
      <c r="B13587" s="9" t="s">
        <v>2105</v>
      </c>
      <c r="C13587" s="10">
        <v>19730</v>
      </c>
      <c r="D13587" s="9">
        <v>3580617389</v>
      </c>
      <c r="E13587" s="9" t="e">
        <f>INDEX(#REF!:#REF!,MATCH($D13587,#REF!:#REF!,0),MATCH(#REF!,#REF!:#REF!,0))</f>
        <v>#REF!</v>
      </c>
      <c r="F13587" s="9" t="e">
        <f>INDEX(#REF!:#REF!,MATCH($D13587,#REF!:#REF!,0),MATCH(#REF!,#REF!:#REF!,0))</f>
        <v>#REF!</v>
      </c>
    </row>
    <row r="13588" spans="1:6" ht="16.5" x14ac:dyDescent="0.3">
      <c r="A13588" s="9" t="s">
        <v>8737</v>
      </c>
      <c r="B13588" s="9" t="s">
        <v>2201</v>
      </c>
      <c r="C13588" s="10">
        <v>53639</v>
      </c>
      <c r="D13588" s="9">
        <v>4192879565</v>
      </c>
      <c r="E13588" s="9" t="e">
        <f>INDEX(#REF!:#REF!,MATCH($D13588,#REF!:#REF!,0),MATCH(#REF!,#REF!:#REF!,0))</f>
        <v>#REF!</v>
      </c>
      <c r="F13588" s="9" t="e">
        <f>INDEX(#REF!:#REF!,MATCH($D13588,#REF!:#REF!,0),MATCH(#REF!,#REF!:#REF!,0))</f>
        <v>#REF!</v>
      </c>
    </row>
    <row r="13589" spans="1:6" ht="16.5" x14ac:dyDescent="0.3">
      <c r="A13589" s="9" t="s">
        <v>8736</v>
      </c>
      <c r="B13589" s="9" t="s">
        <v>2092</v>
      </c>
      <c r="C13589" s="10">
        <v>32344</v>
      </c>
      <c r="D13589" s="9">
        <v>6789690301</v>
      </c>
      <c r="E13589" s="9" t="e">
        <f>INDEX(#REF!:#REF!,MATCH($D13589,#REF!:#REF!,0),MATCH(#REF!,#REF!:#REF!,0))</f>
        <v>#REF!</v>
      </c>
      <c r="F13589" s="9" t="e">
        <f>INDEX(#REF!:#REF!,MATCH($D13589,#REF!:#REF!,0),MATCH(#REF!,#REF!:#REF!,0))</f>
        <v>#REF!</v>
      </c>
    </row>
    <row r="13590" spans="1:6" ht="16.5" x14ac:dyDescent="0.3">
      <c r="A13590" s="9" t="s">
        <v>8735</v>
      </c>
      <c r="B13590" s="9" t="s">
        <v>2054</v>
      </c>
      <c r="C13590" s="10">
        <v>19746</v>
      </c>
      <c r="D13590" s="9">
        <v>9491257560</v>
      </c>
      <c r="E13590" s="9" t="e">
        <f>INDEX(#REF!:#REF!,MATCH($D13590,#REF!:#REF!,0),MATCH(#REF!,#REF!:#REF!,0))</f>
        <v>#REF!</v>
      </c>
      <c r="F13590" s="9" t="e">
        <f>INDEX(#REF!:#REF!,MATCH($D13590,#REF!:#REF!,0),MATCH(#REF!,#REF!:#REF!,0))</f>
        <v>#REF!</v>
      </c>
    </row>
    <row r="13591" spans="1:6" ht="16.5" x14ac:dyDescent="0.3">
      <c r="A13591" s="9" t="s">
        <v>8734</v>
      </c>
      <c r="B13591" s="9" t="s">
        <v>2680</v>
      </c>
      <c r="C13591" s="10">
        <v>31826</v>
      </c>
      <c r="D13591" s="9">
        <v>8682006391</v>
      </c>
      <c r="E13591" s="9" t="e">
        <f>INDEX(#REF!:#REF!,MATCH($D13591,#REF!:#REF!,0),MATCH(#REF!,#REF!:#REF!,0))</f>
        <v>#REF!</v>
      </c>
      <c r="F13591" s="9" t="e">
        <f>INDEX(#REF!:#REF!,MATCH($D13591,#REF!:#REF!,0),MATCH(#REF!,#REF!:#REF!,0))</f>
        <v>#REF!</v>
      </c>
    </row>
    <row r="13592" spans="1:6" ht="16.5" x14ac:dyDescent="0.3">
      <c r="A13592" s="9" t="s">
        <v>8733</v>
      </c>
      <c r="B13592" s="9" t="s">
        <v>2534</v>
      </c>
      <c r="C13592" s="10">
        <v>19750</v>
      </c>
      <c r="D13592" s="9">
        <v>6801140183</v>
      </c>
      <c r="E13592" s="9" t="e">
        <f>INDEX(#REF!:#REF!,MATCH($D13592,#REF!:#REF!,0),MATCH(#REF!,#REF!:#REF!,0))</f>
        <v>#REF!</v>
      </c>
      <c r="F13592" s="9" t="e">
        <f>INDEX(#REF!:#REF!,MATCH($D13592,#REF!:#REF!,0),MATCH(#REF!,#REF!:#REF!,0))</f>
        <v>#REF!</v>
      </c>
    </row>
    <row r="13593" spans="1:6" ht="16.5" x14ac:dyDescent="0.3">
      <c r="A13593" s="9" t="s">
        <v>8732</v>
      </c>
      <c r="B13593" s="9" t="s">
        <v>2622</v>
      </c>
      <c r="C13593" s="10">
        <v>13539</v>
      </c>
      <c r="D13593" s="9">
        <v>9966428720</v>
      </c>
      <c r="E13593" s="9" t="e">
        <f>INDEX(#REF!:#REF!,MATCH($D13593,#REF!:#REF!,0),MATCH(#REF!,#REF!:#REF!,0))</f>
        <v>#REF!</v>
      </c>
      <c r="F13593" s="9" t="e">
        <f>INDEX(#REF!:#REF!,MATCH($D13593,#REF!:#REF!,0),MATCH(#REF!,#REF!:#REF!,0))</f>
        <v>#REF!</v>
      </c>
    </row>
    <row r="13594" spans="1:6" ht="16.5" x14ac:dyDescent="0.3">
      <c r="A13594" s="9" t="s">
        <v>8731</v>
      </c>
      <c r="B13594" s="9" t="s">
        <v>2142</v>
      </c>
      <c r="C13594" s="10">
        <v>23130</v>
      </c>
      <c r="D13594" s="9">
        <v>9619649427</v>
      </c>
      <c r="E13594" s="9" t="e">
        <f>INDEX(#REF!:#REF!,MATCH($D13594,#REF!:#REF!,0),MATCH(#REF!,#REF!:#REF!,0))</f>
        <v>#REF!</v>
      </c>
      <c r="F13594" s="9" t="e">
        <f>INDEX(#REF!:#REF!,MATCH($D13594,#REF!:#REF!,0),MATCH(#REF!,#REF!:#REF!,0))</f>
        <v>#REF!</v>
      </c>
    </row>
    <row r="13595" spans="1:6" ht="16.5" x14ac:dyDescent="0.3">
      <c r="A13595" s="9" t="s">
        <v>8730</v>
      </c>
      <c r="B13595" s="9" t="s">
        <v>2204</v>
      </c>
      <c r="C13595" s="10">
        <v>29499</v>
      </c>
      <c r="D13595" s="9">
        <v>2885061928</v>
      </c>
      <c r="E13595" s="9" t="e">
        <f>INDEX(#REF!:#REF!,MATCH($D13595,#REF!:#REF!,0),MATCH(#REF!,#REF!:#REF!,0))</f>
        <v>#REF!</v>
      </c>
      <c r="F13595" s="9" t="e">
        <f>INDEX(#REF!:#REF!,MATCH($D13595,#REF!:#REF!,0),MATCH(#REF!,#REF!:#REF!,0))</f>
        <v>#REF!</v>
      </c>
    </row>
    <row r="13596" spans="1:6" ht="16.5" x14ac:dyDescent="0.3">
      <c r="A13596" s="9" t="s">
        <v>8729</v>
      </c>
      <c r="B13596" s="9" t="s">
        <v>2470</v>
      </c>
      <c r="C13596" s="10">
        <v>31251</v>
      </c>
      <c r="D13596" s="9">
        <v>7118642576</v>
      </c>
      <c r="E13596" s="9" t="e">
        <f>INDEX(#REF!:#REF!,MATCH($D13596,#REF!:#REF!,0),MATCH(#REF!,#REF!:#REF!,0))</f>
        <v>#REF!</v>
      </c>
      <c r="F13596" s="9" t="e">
        <f>INDEX(#REF!:#REF!,MATCH($D13596,#REF!:#REF!,0),MATCH(#REF!,#REF!:#REF!,0))</f>
        <v>#REF!</v>
      </c>
    </row>
    <row r="13597" spans="1:6" ht="16.5" x14ac:dyDescent="0.3">
      <c r="A13597" s="9" t="s">
        <v>8728</v>
      </c>
      <c r="B13597" s="9" t="s">
        <v>3281</v>
      </c>
      <c r="C13597" s="10">
        <v>20954</v>
      </c>
      <c r="D13597" s="9">
        <v>4039266773</v>
      </c>
      <c r="E13597" s="9" t="e">
        <f>INDEX(#REF!:#REF!,MATCH($D13597,#REF!:#REF!,0),MATCH(#REF!,#REF!:#REF!,0))</f>
        <v>#REF!</v>
      </c>
      <c r="F13597" s="9" t="e">
        <f>INDEX(#REF!:#REF!,MATCH($D13597,#REF!:#REF!,0),MATCH(#REF!,#REF!:#REF!,0))</f>
        <v>#REF!</v>
      </c>
    </row>
    <row r="13598" spans="1:6" ht="16.5" x14ac:dyDescent="0.3">
      <c r="A13598" s="9" t="s">
        <v>8727</v>
      </c>
      <c r="B13598" s="9" t="s">
        <v>2204</v>
      </c>
      <c r="C13598" s="10">
        <v>21087</v>
      </c>
      <c r="D13598" s="9">
        <v>2493113470</v>
      </c>
      <c r="E13598" s="9" t="e">
        <f>INDEX(#REF!:#REF!,MATCH($D13598,#REF!:#REF!,0),MATCH(#REF!,#REF!:#REF!,0))</f>
        <v>#REF!</v>
      </c>
      <c r="F13598" s="9" t="e">
        <f>INDEX(#REF!:#REF!,MATCH($D13598,#REF!:#REF!,0),MATCH(#REF!,#REF!:#REF!,0))</f>
        <v>#REF!</v>
      </c>
    </row>
    <row r="13599" spans="1:6" ht="16.5" x14ac:dyDescent="0.3">
      <c r="A13599" s="9" t="s">
        <v>8726</v>
      </c>
      <c r="B13599" s="9" t="s">
        <v>2914</v>
      </c>
      <c r="C13599" s="10">
        <v>20546</v>
      </c>
      <c r="D13599" s="9">
        <v>2209340063</v>
      </c>
      <c r="E13599" s="9" t="e">
        <f>INDEX(#REF!:#REF!,MATCH($D13599,#REF!:#REF!,0),MATCH(#REF!,#REF!:#REF!,0))</f>
        <v>#REF!</v>
      </c>
      <c r="F13599" s="9" t="e">
        <f>INDEX(#REF!:#REF!,MATCH($D13599,#REF!:#REF!,0),MATCH(#REF!,#REF!:#REF!,0))</f>
        <v>#REF!</v>
      </c>
    </row>
    <row r="13600" spans="1:6" ht="16.5" x14ac:dyDescent="0.3">
      <c r="A13600" s="9" t="s">
        <v>8725</v>
      </c>
      <c r="B13600" s="9" t="s">
        <v>3510</v>
      </c>
      <c r="C13600" s="10">
        <v>44091</v>
      </c>
      <c r="D13600" s="9">
        <v>1469328364</v>
      </c>
      <c r="E13600" s="9" t="e">
        <f>INDEX(#REF!:#REF!,MATCH($D13600,#REF!:#REF!,0),MATCH(#REF!,#REF!:#REF!,0))</f>
        <v>#REF!</v>
      </c>
      <c r="F13600" s="9" t="e">
        <f>INDEX(#REF!:#REF!,MATCH($D13600,#REF!:#REF!,0),MATCH(#REF!,#REF!:#REF!,0))</f>
        <v>#REF!</v>
      </c>
    </row>
    <row r="13601" spans="1:6" ht="16.5" x14ac:dyDescent="0.3">
      <c r="A13601" s="9" t="s">
        <v>8724</v>
      </c>
      <c r="B13601" s="9" t="s">
        <v>2368</v>
      </c>
      <c r="C13601" s="10">
        <v>34933</v>
      </c>
      <c r="D13601" s="9">
        <v>8864419241</v>
      </c>
      <c r="E13601" s="9" t="e">
        <f>INDEX(#REF!:#REF!,MATCH($D13601,#REF!:#REF!,0),MATCH(#REF!,#REF!:#REF!,0))</f>
        <v>#REF!</v>
      </c>
      <c r="F13601" s="9" t="e">
        <f>INDEX(#REF!:#REF!,MATCH($D13601,#REF!:#REF!,0),MATCH(#REF!,#REF!:#REF!,0))</f>
        <v>#REF!</v>
      </c>
    </row>
    <row r="13602" spans="1:6" ht="16.5" x14ac:dyDescent="0.3">
      <c r="A13602" s="9" t="s">
        <v>8723</v>
      </c>
      <c r="B13602" s="9" t="s">
        <v>2386</v>
      </c>
      <c r="C13602" s="10">
        <v>36066</v>
      </c>
      <c r="D13602" s="9">
        <v>8467388188</v>
      </c>
      <c r="E13602" s="9" t="e">
        <f>INDEX(#REF!:#REF!,MATCH($D13602,#REF!:#REF!,0),MATCH(#REF!,#REF!:#REF!,0))</f>
        <v>#REF!</v>
      </c>
      <c r="F13602" s="9" t="e">
        <f>INDEX(#REF!:#REF!,MATCH($D13602,#REF!:#REF!,0),MATCH(#REF!,#REF!:#REF!,0))</f>
        <v>#REF!</v>
      </c>
    </row>
    <row r="13603" spans="1:6" ht="16.5" x14ac:dyDescent="0.3">
      <c r="A13603" s="9" t="s">
        <v>8722</v>
      </c>
      <c r="B13603" s="9" t="s">
        <v>2704</v>
      </c>
      <c r="C13603" s="10">
        <v>37618</v>
      </c>
      <c r="D13603" s="9">
        <v>4487905370</v>
      </c>
      <c r="E13603" s="9" t="e">
        <f>INDEX(#REF!:#REF!,MATCH($D13603,#REF!:#REF!,0),MATCH(#REF!,#REF!:#REF!,0))</f>
        <v>#REF!</v>
      </c>
      <c r="F13603" s="9" t="e">
        <f>INDEX(#REF!:#REF!,MATCH($D13603,#REF!:#REF!,0),MATCH(#REF!,#REF!:#REF!,0))</f>
        <v>#REF!</v>
      </c>
    </row>
    <row r="13604" spans="1:6" ht="16.5" x14ac:dyDescent="0.3">
      <c r="A13604" s="9" t="s">
        <v>8721</v>
      </c>
      <c r="B13604" s="9" t="s">
        <v>2190</v>
      </c>
      <c r="C13604" s="10">
        <v>24660</v>
      </c>
      <c r="D13604" s="9">
        <v>9258570278</v>
      </c>
      <c r="E13604" s="9" t="e">
        <f>INDEX(#REF!:#REF!,MATCH($D13604,#REF!:#REF!,0),MATCH(#REF!,#REF!:#REF!,0))</f>
        <v>#REF!</v>
      </c>
      <c r="F13604" s="9" t="e">
        <f>INDEX(#REF!:#REF!,MATCH($D13604,#REF!:#REF!,0),MATCH(#REF!,#REF!:#REF!,0))</f>
        <v>#REF!</v>
      </c>
    </row>
    <row r="13605" spans="1:6" ht="16.5" x14ac:dyDescent="0.3">
      <c r="A13605" s="9" t="s">
        <v>8720</v>
      </c>
      <c r="B13605" s="9" t="s">
        <v>2003</v>
      </c>
      <c r="C13605" s="10">
        <v>43460</v>
      </c>
      <c r="D13605" s="9">
        <v>161397387</v>
      </c>
      <c r="E13605" s="9" t="e">
        <f>INDEX(#REF!:#REF!,MATCH($D13605,#REF!:#REF!,0),MATCH(#REF!,#REF!:#REF!,0))</f>
        <v>#REF!</v>
      </c>
      <c r="F13605" s="9" t="e">
        <f>INDEX(#REF!:#REF!,MATCH($D13605,#REF!:#REF!,0),MATCH(#REF!,#REF!:#REF!,0))</f>
        <v>#REF!</v>
      </c>
    </row>
    <row r="13606" spans="1:6" ht="16.5" x14ac:dyDescent="0.3">
      <c r="A13606" s="9" t="s">
        <v>8719</v>
      </c>
      <c r="B13606" s="9" t="s">
        <v>3275</v>
      </c>
      <c r="C13606" s="10">
        <v>18198</v>
      </c>
      <c r="D13606" s="9">
        <v>6173504774</v>
      </c>
      <c r="E13606" s="9" t="e">
        <f>INDEX(#REF!:#REF!,MATCH($D13606,#REF!:#REF!,0),MATCH(#REF!,#REF!:#REF!,0))</f>
        <v>#REF!</v>
      </c>
      <c r="F13606" s="9" t="e">
        <f>INDEX(#REF!:#REF!,MATCH($D13606,#REF!:#REF!,0),MATCH(#REF!,#REF!:#REF!,0))</f>
        <v>#REF!</v>
      </c>
    </row>
    <row r="13607" spans="1:6" ht="16.5" x14ac:dyDescent="0.3">
      <c r="A13607" s="9" t="s">
        <v>8718</v>
      </c>
      <c r="B13607" s="9" t="s">
        <v>3187</v>
      </c>
      <c r="C13607" s="10">
        <v>14404</v>
      </c>
      <c r="D13607" s="9">
        <v>5117202538</v>
      </c>
      <c r="E13607" s="9" t="e">
        <f>INDEX(#REF!:#REF!,MATCH($D13607,#REF!:#REF!,0),MATCH(#REF!,#REF!:#REF!,0))</f>
        <v>#REF!</v>
      </c>
      <c r="F13607" s="9" t="e">
        <f>INDEX(#REF!:#REF!,MATCH($D13607,#REF!:#REF!,0),MATCH(#REF!,#REF!:#REF!,0))</f>
        <v>#REF!</v>
      </c>
    </row>
    <row r="13608" spans="1:6" ht="16.5" x14ac:dyDescent="0.3">
      <c r="A13608" s="9" t="s">
        <v>8717</v>
      </c>
      <c r="B13608" s="9" t="s">
        <v>3416</v>
      </c>
      <c r="C13608" s="10">
        <v>27094</v>
      </c>
      <c r="D13608" s="9">
        <v>532074068</v>
      </c>
      <c r="E13608" s="9" t="e">
        <f>INDEX(#REF!:#REF!,MATCH($D13608,#REF!:#REF!,0),MATCH(#REF!,#REF!:#REF!,0))</f>
        <v>#REF!</v>
      </c>
      <c r="F13608" s="9" t="e">
        <f>INDEX(#REF!:#REF!,MATCH($D13608,#REF!:#REF!,0),MATCH(#REF!,#REF!:#REF!,0))</f>
        <v>#REF!</v>
      </c>
    </row>
    <row r="13609" spans="1:6" ht="16.5" x14ac:dyDescent="0.3">
      <c r="A13609" s="9" t="s">
        <v>8716</v>
      </c>
      <c r="B13609" s="9" t="s">
        <v>2564</v>
      </c>
      <c r="C13609" s="10">
        <v>21280</v>
      </c>
      <c r="D13609" s="9">
        <v>6724903874</v>
      </c>
      <c r="E13609" s="9" t="e">
        <f>INDEX(#REF!:#REF!,MATCH($D13609,#REF!:#REF!,0),MATCH(#REF!,#REF!:#REF!,0))</f>
        <v>#REF!</v>
      </c>
      <c r="F13609" s="9" t="e">
        <f>INDEX(#REF!:#REF!,MATCH($D13609,#REF!:#REF!,0),MATCH(#REF!,#REF!:#REF!,0))</f>
        <v>#REF!</v>
      </c>
    </row>
    <row r="13610" spans="1:6" ht="16.5" x14ac:dyDescent="0.3">
      <c r="A13610" s="9" t="s">
        <v>8715</v>
      </c>
      <c r="B13610" s="9" t="s">
        <v>2163</v>
      </c>
      <c r="C13610" s="10">
        <v>57988</v>
      </c>
      <c r="D13610" s="9">
        <v>2234966051</v>
      </c>
      <c r="E13610" s="9" t="e">
        <f>INDEX(#REF!:#REF!,MATCH($D13610,#REF!:#REF!,0),MATCH(#REF!,#REF!:#REF!,0))</f>
        <v>#REF!</v>
      </c>
      <c r="F13610" s="9" t="e">
        <f>INDEX(#REF!:#REF!,MATCH($D13610,#REF!:#REF!,0),MATCH(#REF!,#REF!:#REF!,0))</f>
        <v>#REF!</v>
      </c>
    </row>
    <row r="13611" spans="1:6" ht="16.5" x14ac:dyDescent="0.3">
      <c r="A13611" s="9" t="s">
        <v>8714</v>
      </c>
      <c r="B13611" s="9" t="s">
        <v>3079</v>
      </c>
      <c r="C13611" s="10">
        <v>13572</v>
      </c>
      <c r="D13611" s="9">
        <v>2279888742</v>
      </c>
      <c r="E13611" s="9" t="e">
        <f>INDEX(#REF!:#REF!,MATCH($D13611,#REF!:#REF!,0),MATCH(#REF!,#REF!:#REF!,0))</f>
        <v>#REF!</v>
      </c>
      <c r="F13611" s="9" t="e">
        <f>INDEX(#REF!:#REF!,MATCH($D13611,#REF!:#REF!,0),MATCH(#REF!,#REF!:#REF!,0))</f>
        <v>#REF!</v>
      </c>
    </row>
    <row r="13612" spans="1:6" ht="16.5" x14ac:dyDescent="0.3">
      <c r="A13612" s="9" t="s">
        <v>8713</v>
      </c>
      <c r="B13612" s="9" t="s">
        <v>2042</v>
      </c>
      <c r="C13612" s="10">
        <v>11688</v>
      </c>
      <c r="D13612" s="9">
        <v>1898839557</v>
      </c>
      <c r="E13612" s="9" t="e">
        <f>INDEX(#REF!:#REF!,MATCH($D13612,#REF!:#REF!,0),MATCH(#REF!,#REF!:#REF!,0))</f>
        <v>#REF!</v>
      </c>
      <c r="F13612" s="9" t="e">
        <f>INDEX(#REF!:#REF!,MATCH($D13612,#REF!:#REF!,0),MATCH(#REF!,#REF!:#REF!,0))</f>
        <v>#REF!</v>
      </c>
    </row>
    <row r="13613" spans="1:6" ht="16.5" x14ac:dyDescent="0.3">
      <c r="A13613" s="9" t="s">
        <v>8712</v>
      </c>
      <c r="B13613" s="9" t="s">
        <v>1949</v>
      </c>
      <c r="C13613" s="10">
        <v>46003</v>
      </c>
      <c r="D13613" s="9">
        <v>4768254810</v>
      </c>
      <c r="E13613" s="9" t="e">
        <f>INDEX(#REF!:#REF!,MATCH($D13613,#REF!:#REF!,0),MATCH(#REF!,#REF!:#REF!,0))</f>
        <v>#REF!</v>
      </c>
      <c r="F13613" s="9" t="e">
        <f>INDEX(#REF!:#REF!,MATCH($D13613,#REF!:#REF!,0),MATCH(#REF!,#REF!:#REF!,0))</f>
        <v>#REF!</v>
      </c>
    </row>
    <row r="13614" spans="1:6" ht="16.5" x14ac:dyDescent="0.3">
      <c r="A13614" s="9" t="s">
        <v>8711</v>
      </c>
      <c r="B13614" s="9" t="s">
        <v>2487</v>
      </c>
      <c r="C13614" s="10">
        <v>49745</v>
      </c>
      <c r="D13614" s="9">
        <v>797787712</v>
      </c>
      <c r="E13614" s="9" t="e">
        <f>INDEX(#REF!:#REF!,MATCH($D13614,#REF!:#REF!,0),MATCH(#REF!,#REF!:#REF!,0))</f>
        <v>#REF!</v>
      </c>
      <c r="F13614" s="9" t="e">
        <f>INDEX(#REF!:#REF!,MATCH($D13614,#REF!:#REF!,0),MATCH(#REF!,#REF!:#REF!,0))</f>
        <v>#REF!</v>
      </c>
    </row>
    <row r="13615" spans="1:6" ht="16.5" x14ac:dyDescent="0.3">
      <c r="A13615" s="9" t="s">
        <v>8710</v>
      </c>
      <c r="B13615" s="9" t="s">
        <v>2359</v>
      </c>
      <c r="C13615" s="10">
        <v>39886</v>
      </c>
      <c r="D13615" s="9">
        <v>8189289020</v>
      </c>
      <c r="E13615" s="9" t="e">
        <f>INDEX(#REF!:#REF!,MATCH($D13615,#REF!:#REF!,0),MATCH(#REF!,#REF!:#REF!,0))</f>
        <v>#REF!</v>
      </c>
      <c r="F13615" s="9" t="e">
        <f>INDEX(#REF!:#REF!,MATCH($D13615,#REF!:#REF!,0),MATCH(#REF!,#REF!:#REF!,0))</f>
        <v>#REF!</v>
      </c>
    </row>
    <row r="13616" spans="1:6" ht="16.5" x14ac:dyDescent="0.3">
      <c r="A13616" s="9" t="s">
        <v>8709</v>
      </c>
      <c r="B13616" s="9" t="s">
        <v>3123</v>
      </c>
      <c r="C13616" s="10">
        <v>50377</v>
      </c>
      <c r="D13616" s="9">
        <v>6842911427</v>
      </c>
      <c r="E13616" s="9" t="e">
        <f>INDEX(#REF!:#REF!,MATCH($D13616,#REF!:#REF!,0),MATCH(#REF!,#REF!:#REF!,0))</f>
        <v>#REF!</v>
      </c>
      <c r="F13616" s="9" t="e">
        <f>INDEX(#REF!:#REF!,MATCH($D13616,#REF!:#REF!,0),MATCH(#REF!,#REF!:#REF!,0))</f>
        <v>#REF!</v>
      </c>
    </row>
    <row r="13617" spans="1:6" ht="16.5" x14ac:dyDescent="0.3">
      <c r="A13617" s="9" t="s">
        <v>8708</v>
      </c>
      <c r="B13617" s="9" t="s">
        <v>2584</v>
      </c>
      <c r="C13617" s="10">
        <v>53899</v>
      </c>
      <c r="D13617" s="9">
        <v>9287480133</v>
      </c>
      <c r="E13617" s="9" t="e">
        <f>INDEX(#REF!:#REF!,MATCH($D13617,#REF!:#REF!,0),MATCH(#REF!,#REF!:#REF!,0))</f>
        <v>#REF!</v>
      </c>
      <c r="F13617" s="9" t="e">
        <f>INDEX(#REF!:#REF!,MATCH($D13617,#REF!:#REF!,0),MATCH(#REF!,#REF!:#REF!,0))</f>
        <v>#REF!</v>
      </c>
    </row>
    <row r="13618" spans="1:6" ht="16.5" x14ac:dyDescent="0.3">
      <c r="A13618" s="9" t="s">
        <v>8707</v>
      </c>
      <c r="B13618" s="9" t="s">
        <v>1995</v>
      </c>
      <c r="C13618" s="10">
        <v>21453</v>
      </c>
      <c r="D13618" s="9">
        <v>1787288307</v>
      </c>
      <c r="E13618" s="9" t="e">
        <f>INDEX(#REF!:#REF!,MATCH($D13618,#REF!:#REF!,0),MATCH(#REF!,#REF!:#REF!,0))</f>
        <v>#REF!</v>
      </c>
      <c r="F13618" s="9" t="e">
        <f>INDEX(#REF!:#REF!,MATCH($D13618,#REF!:#REF!,0),MATCH(#REF!,#REF!:#REF!,0))</f>
        <v>#REF!</v>
      </c>
    </row>
    <row r="13619" spans="1:6" ht="16.5" x14ac:dyDescent="0.3">
      <c r="A13619" s="9" t="s">
        <v>8706</v>
      </c>
      <c r="B13619" s="9" t="s">
        <v>2462</v>
      </c>
      <c r="C13619" s="10">
        <v>50670</v>
      </c>
      <c r="D13619" s="9">
        <v>8731494560</v>
      </c>
      <c r="E13619" s="9" t="e">
        <f>INDEX(#REF!:#REF!,MATCH($D13619,#REF!:#REF!,0),MATCH(#REF!,#REF!:#REF!,0))</f>
        <v>#REF!</v>
      </c>
      <c r="F13619" s="9" t="e">
        <f>INDEX(#REF!:#REF!,MATCH($D13619,#REF!:#REF!,0),MATCH(#REF!,#REF!:#REF!,0))</f>
        <v>#REF!</v>
      </c>
    </row>
    <row r="13620" spans="1:6" ht="16.5" x14ac:dyDescent="0.3">
      <c r="A13620" s="9" t="s">
        <v>8705</v>
      </c>
      <c r="B13620" s="9" t="s">
        <v>2597</v>
      </c>
      <c r="C13620" s="10">
        <v>17231</v>
      </c>
      <c r="D13620" s="9">
        <v>3217797337</v>
      </c>
      <c r="E13620" s="9" t="e">
        <f>INDEX(#REF!:#REF!,MATCH($D13620,#REF!:#REF!,0),MATCH(#REF!,#REF!:#REF!,0))</f>
        <v>#REF!</v>
      </c>
      <c r="F13620" s="9" t="e">
        <f>INDEX(#REF!:#REF!,MATCH($D13620,#REF!:#REF!,0),MATCH(#REF!,#REF!:#REF!,0))</f>
        <v>#REF!</v>
      </c>
    </row>
    <row r="13621" spans="1:6" ht="16.5" x14ac:dyDescent="0.3">
      <c r="A13621" s="9" t="s">
        <v>8704</v>
      </c>
      <c r="B13621" s="9" t="s">
        <v>1945</v>
      </c>
      <c r="C13621" s="10">
        <v>21648</v>
      </c>
      <c r="D13621" s="9">
        <v>8069192305</v>
      </c>
      <c r="E13621" s="9" t="e">
        <f>INDEX(#REF!:#REF!,MATCH($D13621,#REF!:#REF!,0),MATCH(#REF!,#REF!:#REF!,0))</f>
        <v>#REF!</v>
      </c>
      <c r="F13621" s="9" t="e">
        <f>INDEX(#REF!:#REF!,MATCH($D13621,#REF!:#REF!,0),MATCH(#REF!,#REF!:#REF!,0))</f>
        <v>#REF!</v>
      </c>
    </row>
    <row r="13622" spans="1:6" ht="16.5" x14ac:dyDescent="0.3">
      <c r="A13622" s="9" t="s">
        <v>8703</v>
      </c>
      <c r="B13622" s="9" t="s">
        <v>1991</v>
      </c>
      <c r="C13622" s="10">
        <v>36626</v>
      </c>
      <c r="D13622" s="9">
        <v>1425230725</v>
      </c>
      <c r="E13622" s="9" t="e">
        <f>INDEX(#REF!:#REF!,MATCH($D13622,#REF!:#REF!,0),MATCH(#REF!,#REF!:#REF!,0))</f>
        <v>#REF!</v>
      </c>
      <c r="F13622" s="9" t="e">
        <f>INDEX(#REF!:#REF!,MATCH($D13622,#REF!:#REF!,0),MATCH(#REF!,#REF!:#REF!,0))</f>
        <v>#REF!</v>
      </c>
    </row>
    <row r="13623" spans="1:6" ht="16.5" x14ac:dyDescent="0.3">
      <c r="A13623" s="9" t="s">
        <v>8702</v>
      </c>
      <c r="B13623" s="9" t="s">
        <v>3493</v>
      </c>
      <c r="C13623" s="10">
        <v>57866</v>
      </c>
      <c r="D13623" s="9">
        <v>9624054975</v>
      </c>
      <c r="E13623" s="9" t="e">
        <f>INDEX(#REF!:#REF!,MATCH($D13623,#REF!:#REF!,0),MATCH(#REF!,#REF!:#REF!,0))</f>
        <v>#REF!</v>
      </c>
      <c r="F13623" s="9" t="e">
        <f>INDEX(#REF!:#REF!,MATCH($D13623,#REF!:#REF!,0),MATCH(#REF!,#REF!:#REF!,0))</f>
        <v>#REF!</v>
      </c>
    </row>
    <row r="13624" spans="1:6" ht="16.5" x14ac:dyDescent="0.3">
      <c r="A13624" s="9" t="s">
        <v>8701</v>
      </c>
      <c r="B13624" s="9" t="s">
        <v>2826</v>
      </c>
      <c r="C13624" s="10">
        <v>39175</v>
      </c>
      <c r="D13624" s="9">
        <v>2524572722</v>
      </c>
      <c r="E13624" s="9" t="e">
        <f>INDEX(#REF!:#REF!,MATCH($D13624,#REF!:#REF!,0),MATCH(#REF!,#REF!:#REF!,0))</f>
        <v>#REF!</v>
      </c>
      <c r="F13624" s="9" t="e">
        <f>INDEX(#REF!:#REF!,MATCH($D13624,#REF!:#REF!,0),MATCH(#REF!,#REF!:#REF!,0))</f>
        <v>#REF!</v>
      </c>
    </row>
    <row r="13625" spans="1:6" ht="16.5" x14ac:dyDescent="0.3">
      <c r="A13625" s="9" t="s">
        <v>8700</v>
      </c>
      <c r="B13625" s="9" t="s">
        <v>1953</v>
      </c>
      <c r="C13625" s="10">
        <v>22487</v>
      </c>
      <c r="D13625" s="9">
        <v>6402318035</v>
      </c>
      <c r="E13625" s="9" t="e">
        <f>INDEX(#REF!:#REF!,MATCH($D13625,#REF!:#REF!,0),MATCH(#REF!,#REF!:#REF!,0))</f>
        <v>#REF!</v>
      </c>
      <c r="F13625" s="9" t="e">
        <f>INDEX(#REF!:#REF!,MATCH($D13625,#REF!:#REF!,0),MATCH(#REF!,#REF!:#REF!,0))</f>
        <v>#REF!</v>
      </c>
    </row>
    <row r="13626" spans="1:6" ht="16.5" x14ac:dyDescent="0.3">
      <c r="A13626" s="9" t="s">
        <v>8699</v>
      </c>
      <c r="B13626" s="9" t="s">
        <v>2462</v>
      </c>
      <c r="C13626" s="10">
        <v>40390</v>
      </c>
      <c r="D13626" s="9">
        <v>7966083349</v>
      </c>
      <c r="E13626" s="9" t="e">
        <f>INDEX(#REF!:#REF!,MATCH($D13626,#REF!:#REF!,0),MATCH(#REF!,#REF!:#REF!,0))</f>
        <v>#REF!</v>
      </c>
      <c r="F13626" s="9" t="e">
        <f>INDEX(#REF!:#REF!,MATCH($D13626,#REF!:#REF!,0),MATCH(#REF!,#REF!:#REF!,0))</f>
        <v>#REF!</v>
      </c>
    </row>
    <row r="13627" spans="1:6" ht="16.5" x14ac:dyDescent="0.3">
      <c r="A13627" s="9" t="s">
        <v>8698</v>
      </c>
      <c r="B13627" s="9" t="s">
        <v>2671</v>
      </c>
      <c r="C13627" s="10">
        <v>53544</v>
      </c>
      <c r="D13627" s="9">
        <v>9238967105</v>
      </c>
      <c r="E13627" s="9" t="e">
        <f>INDEX(#REF!:#REF!,MATCH($D13627,#REF!:#REF!,0),MATCH(#REF!,#REF!:#REF!,0))</f>
        <v>#REF!</v>
      </c>
      <c r="F13627" s="9" t="e">
        <f>INDEX(#REF!:#REF!,MATCH($D13627,#REF!:#REF!,0),MATCH(#REF!,#REF!:#REF!,0))</f>
        <v>#REF!</v>
      </c>
    </row>
    <row r="13628" spans="1:6" ht="16.5" x14ac:dyDescent="0.3">
      <c r="A13628" s="9" t="s">
        <v>8697</v>
      </c>
      <c r="B13628" s="9" t="s">
        <v>2284</v>
      </c>
      <c r="C13628" s="10">
        <v>54391</v>
      </c>
      <c r="D13628" s="9">
        <v>1079691642</v>
      </c>
      <c r="E13628" s="9" t="e">
        <f>INDEX(#REF!:#REF!,MATCH($D13628,#REF!:#REF!,0),MATCH(#REF!,#REF!:#REF!,0))</f>
        <v>#REF!</v>
      </c>
      <c r="F13628" s="9" t="e">
        <f>INDEX(#REF!:#REF!,MATCH($D13628,#REF!:#REF!,0),MATCH(#REF!,#REF!:#REF!,0))</f>
        <v>#REF!</v>
      </c>
    </row>
    <row r="13629" spans="1:6" ht="16.5" x14ac:dyDescent="0.3">
      <c r="A13629" s="9" t="s">
        <v>8696</v>
      </c>
      <c r="B13629" s="9" t="s">
        <v>2952</v>
      </c>
      <c r="C13629" s="10">
        <v>23401</v>
      </c>
      <c r="D13629" s="9">
        <v>7436398989</v>
      </c>
      <c r="E13629" s="9" t="e">
        <f>INDEX(#REF!:#REF!,MATCH($D13629,#REF!:#REF!,0),MATCH(#REF!,#REF!:#REF!,0))</f>
        <v>#REF!</v>
      </c>
      <c r="F13629" s="9" t="e">
        <f>INDEX(#REF!:#REF!,MATCH($D13629,#REF!:#REF!,0),MATCH(#REF!,#REF!:#REF!,0))</f>
        <v>#REF!</v>
      </c>
    </row>
    <row r="13630" spans="1:6" ht="16.5" x14ac:dyDescent="0.3">
      <c r="A13630" s="9" t="s">
        <v>8695</v>
      </c>
      <c r="B13630" s="9" t="s">
        <v>2947</v>
      </c>
      <c r="C13630" s="10">
        <v>40564</v>
      </c>
      <c r="D13630" s="9">
        <v>4372257910</v>
      </c>
      <c r="E13630" s="9" t="e">
        <f>INDEX(#REF!:#REF!,MATCH($D13630,#REF!:#REF!,0),MATCH(#REF!,#REF!:#REF!,0))</f>
        <v>#REF!</v>
      </c>
      <c r="F13630" s="9" t="e">
        <f>INDEX(#REF!:#REF!,MATCH($D13630,#REF!:#REF!,0),MATCH(#REF!,#REF!:#REF!,0))</f>
        <v>#REF!</v>
      </c>
    </row>
    <row r="13631" spans="1:6" ht="16.5" x14ac:dyDescent="0.3">
      <c r="A13631" s="9" t="s">
        <v>8694</v>
      </c>
      <c r="B13631" s="9" t="s">
        <v>3309</v>
      </c>
      <c r="C13631" s="10">
        <v>16172</v>
      </c>
      <c r="D13631" s="9">
        <v>2659144249</v>
      </c>
      <c r="E13631" s="9" t="e">
        <f>INDEX(#REF!:#REF!,MATCH($D13631,#REF!:#REF!,0),MATCH(#REF!,#REF!:#REF!,0))</f>
        <v>#REF!</v>
      </c>
      <c r="F13631" s="9" t="e">
        <f>INDEX(#REF!:#REF!,MATCH($D13631,#REF!:#REF!,0),MATCH(#REF!,#REF!:#REF!,0))</f>
        <v>#REF!</v>
      </c>
    </row>
    <row r="13632" spans="1:6" ht="16.5" x14ac:dyDescent="0.3">
      <c r="A13632" s="9" t="s">
        <v>8693</v>
      </c>
      <c r="B13632" s="9" t="s">
        <v>1947</v>
      </c>
      <c r="C13632" s="10">
        <v>32369</v>
      </c>
      <c r="D13632" s="9">
        <v>2083520173</v>
      </c>
      <c r="E13632" s="9" t="e">
        <f>INDEX(#REF!:#REF!,MATCH($D13632,#REF!:#REF!,0),MATCH(#REF!,#REF!:#REF!,0))</f>
        <v>#REF!</v>
      </c>
      <c r="F13632" s="9" t="e">
        <f>INDEX(#REF!:#REF!,MATCH($D13632,#REF!:#REF!,0),MATCH(#REF!,#REF!:#REF!,0))</f>
        <v>#REF!</v>
      </c>
    </row>
    <row r="13633" spans="1:6" ht="16.5" x14ac:dyDescent="0.3">
      <c r="A13633" s="9" t="s">
        <v>8692</v>
      </c>
      <c r="B13633" s="9" t="s">
        <v>2450</v>
      </c>
      <c r="C13633" s="10">
        <v>22908</v>
      </c>
      <c r="D13633" s="9">
        <v>9153408497</v>
      </c>
      <c r="E13633" s="9" t="e">
        <f>INDEX(#REF!:#REF!,MATCH($D13633,#REF!:#REF!,0),MATCH(#REF!,#REF!:#REF!,0))</f>
        <v>#REF!</v>
      </c>
      <c r="F13633" s="9" t="e">
        <f>INDEX(#REF!:#REF!,MATCH($D13633,#REF!:#REF!,0),MATCH(#REF!,#REF!:#REF!,0))</f>
        <v>#REF!</v>
      </c>
    </row>
    <row r="13634" spans="1:6" ht="16.5" x14ac:dyDescent="0.3">
      <c r="A13634" s="9" t="s">
        <v>8691</v>
      </c>
      <c r="B13634" s="9" t="s">
        <v>2034</v>
      </c>
      <c r="C13634" s="10">
        <v>26181</v>
      </c>
      <c r="D13634" s="9">
        <v>4219825649</v>
      </c>
      <c r="E13634" s="9" t="e">
        <f>INDEX(#REF!:#REF!,MATCH($D13634,#REF!:#REF!,0),MATCH(#REF!,#REF!:#REF!,0))</f>
        <v>#REF!</v>
      </c>
      <c r="F13634" s="9" t="e">
        <f>INDEX(#REF!:#REF!,MATCH($D13634,#REF!:#REF!,0),MATCH(#REF!,#REF!:#REF!,0))</f>
        <v>#REF!</v>
      </c>
    </row>
    <row r="13635" spans="1:6" ht="16.5" x14ac:dyDescent="0.3">
      <c r="A13635" s="9" t="s">
        <v>8690</v>
      </c>
      <c r="B13635" s="9" t="s">
        <v>1985</v>
      </c>
      <c r="C13635" s="10">
        <v>15540</v>
      </c>
      <c r="D13635" s="9">
        <v>3545427749</v>
      </c>
      <c r="E13635" s="9" t="e">
        <f>INDEX(#REF!:#REF!,MATCH($D13635,#REF!:#REF!,0),MATCH(#REF!,#REF!:#REF!,0))</f>
        <v>#REF!</v>
      </c>
      <c r="F13635" s="9" t="e">
        <f>INDEX(#REF!:#REF!,MATCH($D13635,#REF!:#REF!,0),MATCH(#REF!,#REF!:#REF!,0))</f>
        <v>#REF!</v>
      </c>
    </row>
    <row r="13636" spans="1:6" ht="16.5" x14ac:dyDescent="0.3">
      <c r="A13636" s="9" t="s">
        <v>8689</v>
      </c>
      <c r="B13636" s="9" t="s">
        <v>2171</v>
      </c>
      <c r="C13636" s="10">
        <v>12289</v>
      </c>
      <c r="D13636" s="9">
        <v>9885165231</v>
      </c>
      <c r="E13636" s="9" t="e">
        <f>INDEX(#REF!:#REF!,MATCH($D13636,#REF!:#REF!,0),MATCH(#REF!,#REF!:#REF!,0))</f>
        <v>#REF!</v>
      </c>
      <c r="F13636" s="9" t="e">
        <f>INDEX(#REF!:#REF!,MATCH($D13636,#REF!:#REF!,0),MATCH(#REF!,#REF!:#REF!,0))</f>
        <v>#REF!</v>
      </c>
    </row>
    <row r="13637" spans="1:6" ht="16.5" x14ac:dyDescent="0.3">
      <c r="A13637" s="9" t="s">
        <v>8688</v>
      </c>
      <c r="B13637" s="9" t="s">
        <v>2017</v>
      </c>
      <c r="C13637" s="10">
        <v>47343</v>
      </c>
      <c r="D13637" s="9">
        <v>2130919499</v>
      </c>
      <c r="E13637" s="9" t="e">
        <f>INDEX(#REF!:#REF!,MATCH($D13637,#REF!:#REF!,0),MATCH(#REF!,#REF!:#REF!,0))</f>
        <v>#REF!</v>
      </c>
      <c r="F13637" s="9" t="e">
        <f>INDEX(#REF!:#REF!,MATCH($D13637,#REF!:#REF!,0),MATCH(#REF!,#REF!:#REF!,0))</f>
        <v>#REF!</v>
      </c>
    </row>
    <row r="13638" spans="1:6" ht="16.5" x14ac:dyDescent="0.3">
      <c r="A13638" s="9" t="s">
        <v>8687</v>
      </c>
      <c r="B13638" s="9" t="s">
        <v>2179</v>
      </c>
      <c r="C13638" s="10">
        <v>46218</v>
      </c>
      <c r="D13638" s="9">
        <v>9518260397</v>
      </c>
      <c r="E13638" s="9" t="e">
        <f>INDEX(#REF!:#REF!,MATCH($D13638,#REF!:#REF!,0),MATCH(#REF!,#REF!:#REF!,0))</f>
        <v>#REF!</v>
      </c>
      <c r="F13638" s="9" t="e">
        <f>INDEX(#REF!:#REF!,MATCH($D13638,#REF!:#REF!,0),MATCH(#REF!,#REF!:#REF!,0))</f>
        <v>#REF!</v>
      </c>
    </row>
    <row r="13639" spans="1:6" ht="16.5" x14ac:dyDescent="0.3">
      <c r="A13639" s="9" t="s">
        <v>8686</v>
      </c>
      <c r="B13639" s="9" t="s">
        <v>2121</v>
      </c>
      <c r="C13639" s="10">
        <v>11424</v>
      </c>
      <c r="D13639" s="9">
        <v>5186660353</v>
      </c>
      <c r="E13639" s="9" t="e">
        <f>INDEX(#REF!:#REF!,MATCH($D13639,#REF!:#REF!,0),MATCH(#REF!,#REF!:#REF!,0))</f>
        <v>#REF!</v>
      </c>
      <c r="F13639" s="9" t="e">
        <f>INDEX(#REF!:#REF!,MATCH($D13639,#REF!:#REF!,0),MATCH(#REF!,#REF!:#REF!,0))</f>
        <v>#REF!</v>
      </c>
    </row>
    <row r="13640" spans="1:6" ht="16.5" x14ac:dyDescent="0.3">
      <c r="A13640" s="9" t="s">
        <v>8685</v>
      </c>
      <c r="B13640" s="9" t="s">
        <v>3720</v>
      </c>
      <c r="C13640" s="10">
        <v>32219</v>
      </c>
      <c r="D13640" s="9">
        <v>5861892008</v>
      </c>
      <c r="E13640" s="9" t="e">
        <f>INDEX(#REF!:#REF!,MATCH($D13640,#REF!:#REF!,0),MATCH(#REF!,#REF!:#REF!,0))</f>
        <v>#REF!</v>
      </c>
      <c r="F13640" s="9" t="e">
        <f>INDEX(#REF!:#REF!,MATCH($D13640,#REF!:#REF!,0),MATCH(#REF!,#REF!:#REF!,0))</f>
        <v>#REF!</v>
      </c>
    </row>
    <row r="13641" spans="1:6" ht="16.5" x14ac:dyDescent="0.3">
      <c r="A13641" s="9" t="s">
        <v>8684</v>
      </c>
      <c r="B13641" s="9" t="s">
        <v>2161</v>
      </c>
      <c r="C13641" s="10">
        <v>59562</v>
      </c>
      <c r="D13641" s="9">
        <v>37593587</v>
      </c>
      <c r="E13641" s="9" t="e">
        <f>INDEX(#REF!:#REF!,MATCH($D13641,#REF!:#REF!,0),MATCH(#REF!,#REF!:#REF!,0))</f>
        <v>#REF!</v>
      </c>
      <c r="F13641" s="9" t="e">
        <f>INDEX(#REF!:#REF!,MATCH($D13641,#REF!:#REF!,0),MATCH(#REF!,#REF!:#REF!,0))</f>
        <v>#REF!</v>
      </c>
    </row>
    <row r="13642" spans="1:6" ht="16.5" x14ac:dyDescent="0.3">
      <c r="A13642" s="9" t="s">
        <v>8683</v>
      </c>
      <c r="B13642" s="9" t="s">
        <v>1971</v>
      </c>
      <c r="C13642" s="10">
        <v>47471</v>
      </c>
      <c r="D13642" s="9">
        <v>1152386727</v>
      </c>
      <c r="E13642" s="9" t="e">
        <f>INDEX(#REF!:#REF!,MATCH($D13642,#REF!:#REF!,0),MATCH(#REF!,#REF!:#REF!,0))</f>
        <v>#REF!</v>
      </c>
      <c r="F13642" s="9" t="e">
        <f>INDEX(#REF!:#REF!,MATCH($D13642,#REF!:#REF!,0),MATCH(#REF!,#REF!:#REF!,0))</f>
        <v>#REF!</v>
      </c>
    </row>
    <row r="13643" spans="1:6" ht="16.5" x14ac:dyDescent="0.3">
      <c r="A13643" s="9" t="s">
        <v>8682</v>
      </c>
      <c r="B13643" s="9" t="s">
        <v>2867</v>
      </c>
      <c r="C13643" s="10">
        <v>25321</v>
      </c>
      <c r="D13643" s="9">
        <v>3418374697</v>
      </c>
      <c r="E13643" s="9" t="e">
        <f>INDEX(#REF!:#REF!,MATCH($D13643,#REF!:#REF!,0),MATCH(#REF!,#REF!:#REF!,0))</f>
        <v>#REF!</v>
      </c>
      <c r="F13643" s="9" t="e">
        <f>INDEX(#REF!:#REF!,MATCH($D13643,#REF!:#REF!,0),MATCH(#REF!,#REF!:#REF!,0))</f>
        <v>#REF!</v>
      </c>
    </row>
    <row r="13644" spans="1:6" ht="16.5" x14ac:dyDescent="0.3">
      <c r="A13644" s="9" t="s">
        <v>8681</v>
      </c>
      <c r="B13644" s="9" t="s">
        <v>2063</v>
      </c>
      <c r="C13644" s="10">
        <v>40936</v>
      </c>
      <c r="D13644" s="9">
        <v>7914395587</v>
      </c>
      <c r="E13644" s="9" t="e">
        <f>INDEX(#REF!:#REF!,MATCH($D13644,#REF!:#REF!,0),MATCH(#REF!,#REF!:#REF!,0))</f>
        <v>#REF!</v>
      </c>
      <c r="F13644" s="9" t="e">
        <f>INDEX(#REF!:#REF!,MATCH($D13644,#REF!:#REF!,0),MATCH(#REF!,#REF!:#REF!,0))</f>
        <v>#REF!</v>
      </c>
    </row>
    <row r="13645" spans="1:6" ht="16.5" x14ac:dyDescent="0.3">
      <c r="A13645" s="9" t="s">
        <v>8680</v>
      </c>
      <c r="B13645" s="9" t="s">
        <v>1983</v>
      </c>
      <c r="C13645" s="10">
        <v>12047</v>
      </c>
      <c r="D13645" s="9">
        <v>2859931651</v>
      </c>
      <c r="E13645" s="9" t="e">
        <f>INDEX(#REF!:#REF!,MATCH($D13645,#REF!:#REF!,0),MATCH(#REF!,#REF!:#REF!,0))</f>
        <v>#REF!</v>
      </c>
      <c r="F13645" s="9" t="e">
        <f>INDEX(#REF!:#REF!,MATCH($D13645,#REF!:#REF!,0),MATCH(#REF!,#REF!:#REF!,0))</f>
        <v>#REF!</v>
      </c>
    </row>
    <row r="13646" spans="1:6" ht="16.5" x14ac:dyDescent="0.3">
      <c r="A13646" s="9" t="s">
        <v>8679</v>
      </c>
      <c r="B13646" s="9" t="s">
        <v>2985</v>
      </c>
      <c r="C13646" s="10">
        <v>47011</v>
      </c>
      <c r="D13646" s="9">
        <v>7411705322</v>
      </c>
      <c r="E13646" s="9" t="e">
        <f>INDEX(#REF!:#REF!,MATCH($D13646,#REF!:#REF!,0),MATCH(#REF!,#REF!:#REF!,0))</f>
        <v>#REF!</v>
      </c>
      <c r="F13646" s="9" t="e">
        <f>INDEX(#REF!:#REF!,MATCH($D13646,#REF!:#REF!,0),MATCH(#REF!,#REF!:#REF!,0))</f>
        <v>#REF!</v>
      </c>
    </row>
    <row r="13647" spans="1:6" ht="16.5" x14ac:dyDescent="0.3">
      <c r="A13647" s="9" t="s">
        <v>8678</v>
      </c>
      <c r="B13647" s="9" t="s">
        <v>2015</v>
      </c>
      <c r="C13647" s="10">
        <v>42761</v>
      </c>
      <c r="D13647" s="9">
        <v>8223052873</v>
      </c>
      <c r="E13647" s="9" t="e">
        <f>INDEX(#REF!:#REF!,MATCH($D13647,#REF!:#REF!,0),MATCH(#REF!,#REF!:#REF!,0))</f>
        <v>#REF!</v>
      </c>
      <c r="F13647" s="9" t="e">
        <f>INDEX(#REF!:#REF!,MATCH($D13647,#REF!:#REF!,0),MATCH(#REF!,#REF!:#REF!,0))</f>
        <v>#REF!</v>
      </c>
    </row>
    <row r="13648" spans="1:6" ht="16.5" x14ac:dyDescent="0.3">
      <c r="A13648" s="9" t="s">
        <v>8677</v>
      </c>
      <c r="B13648" s="9" t="s">
        <v>3116</v>
      </c>
      <c r="C13648" s="10">
        <v>38774</v>
      </c>
      <c r="D13648" s="9">
        <v>8748349712</v>
      </c>
      <c r="E13648" s="9" t="e">
        <f>INDEX(#REF!:#REF!,MATCH($D13648,#REF!:#REF!,0),MATCH(#REF!,#REF!:#REF!,0))</f>
        <v>#REF!</v>
      </c>
      <c r="F13648" s="9" t="e">
        <f>INDEX(#REF!:#REF!,MATCH($D13648,#REF!:#REF!,0),MATCH(#REF!,#REF!:#REF!,0))</f>
        <v>#REF!</v>
      </c>
    </row>
    <row r="13649" spans="1:6" ht="16.5" x14ac:dyDescent="0.3">
      <c r="A13649" s="9" t="s">
        <v>8676</v>
      </c>
      <c r="B13649" s="9" t="s">
        <v>2921</v>
      </c>
      <c r="C13649" s="10">
        <v>26508</v>
      </c>
      <c r="D13649" s="9">
        <v>3000763902</v>
      </c>
      <c r="E13649" s="9" t="e">
        <f>INDEX(#REF!:#REF!,MATCH($D13649,#REF!:#REF!,0),MATCH(#REF!,#REF!:#REF!,0))</f>
        <v>#REF!</v>
      </c>
      <c r="F13649" s="9" t="e">
        <f>INDEX(#REF!:#REF!,MATCH($D13649,#REF!:#REF!,0),MATCH(#REF!,#REF!:#REF!,0))</f>
        <v>#REF!</v>
      </c>
    </row>
    <row r="13650" spans="1:6" ht="16.5" x14ac:dyDescent="0.3">
      <c r="A13650" s="9" t="s">
        <v>8675</v>
      </c>
      <c r="B13650" s="9" t="s">
        <v>3241</v>
      </c>
      <c r="C13650" s="10">
        <v>11668</v>
      </c>
      <c r="D13650" s="9">
        <v>9966428720</v>
      </c>
      <c r="E13650" s="9" t="e">
        <f>INDEX(#REF!:#REF!,MATCH($D13650,#REF!:#REF!,0),MATCH(#REF!,#REF!:#REF!,0))</f>
        <v>#REF!</v>
      </c>
      <c r="F13650" s="9" t="e">
        <f>INDEX(#REF!:#REF!,MATCH($D13650,#REF!:#REF!,0),MATCH(#REF!,#REF!:#REF!,0))</f>
        <v>#REF!</v>
      </c>
    </row>
    <row r="13651" spans="1:6" ht="16.5" x14ac:dyDescent="0.3">
      <c r="A13651" s="9" t="s">
        <v>8674</v>
      </c>
      <c r="B13651" s="9" t="s">
        <v>2050</v>
      </c>
      <c r="C13651" s="10">
        <v>20671</v>
      </c>
      <c r="D13651" s="9">
        <v>197180590</v>
      </c>
      <c r="E13651" s="9" t="e">
        <f>INDEX(#REF!:#REF!,MATCH($D13651,#REF!:#REF!,0),MATCH(#REF!,#REF!:#REF!,0))</f>
        <v>#REF!</v>
      </c>
      <c r="F13651" s="9" t="e">
        <f>INDEX(#REF!:#REF!,MATCH($D13651,#REF!:#REF!,0),MATCH(#REF!,#REF!:#REF!,0))</f>
        <v>#REF!</v>
      </c>
    </row>
    <row r="13652" spans="1:6" ht="16.5" x14ac:dyDescent="0.3">
      <c r="A13652" s="9" t="s">
        <v>8673</v>
      </c>
      <c r="B13652" s="9" t="s">
        <v>2269</v>
      </c>
      <c r="C13652" s="10">
        <v>47072</v>
      </c>
      <c r="D13652" s="9">
        <v>8054305400</v>
      </c>
      <c r="E13652" s="9" t="e">
        <f>INDEX(#REF!:#REF!,MATCH($D13652,#REF!:#REF!,0),MATCH(#REF!,#REF!:#REF!,0))</f>
        <v>#REF!</v>
      </c>
      <c r="F13652" s="9" t="e">
        <f>INDEX(#REF!:#REF!,MATCH($D13652,#REF!:#REF!,0),MATCH(#REF!,#REF!:#REF!,0))</f>
        <v>#REF!</v>
      </c>
    </row>
    <row r="13653" spans="1:6" ht="16.5" x14ac:dyDescent="0.3">
      <c r="A13653" s="9" t="s">
        <v>8672</v>
      </c>
      <c r="B13653" s="9" t="s">
        <v>2559</v>
      </c>
      <c r="C13653" s="10">
        <v>42802</v>
      </c>
      <c r="D13653" s="9">
        <v>5244119095</v>
      </c>
      <c r="E13653" s="9" t="e">
        <f>INDEX(#REF!:#REF!,MATCH($D13653,#REF!:#REF!,0),MATCH(#REF!,#REF!:#REF!,0))</f>
        <v>#REF!</v>
      </c>
      <c r="F13653" s="9" t="e">
        <f>INDEX(#REF!:#REF!,MATCH($D13653,#REF!:#REF!,0),MATCH(#REF!,#REF!:#REF!,0))</f>
        <v>#REF!</v>
      </c>
    </row>
    <row r="13654" spans="1:6" ht="16.5" x14ac:dyDescent="0.3">
      <c r="A13654" s="9" t="s">
        <v>8671</v>
      </c>
      <c r="B13654" s="9" t="s">
        <v>2274</v>
      </c>
      <c r="C13654" s="10">
        <v>23179</v>
      </c>
      <c r="D13654" s="9">
        <v>4009257075</v>
      </c>
      <c r="E13654" s="9" t="e">
        <f>INDEX(#REF!:#REF!,MATCH($D13654,#REF!:#REF!,0),MATCH(#REF!,#REF!:#REF!,0))</f>
        <v>#REF!</v>
      </c>
      <c r="F13654" s="9" t="e">
        <f>INDEX(#REF!:#REF!,MATCH($D13654,#REF!:#REF!,0),MATCH(#REF!,#REF!:#REF!,0))</f>
        <v>#REF!</v>
      </c>
    </row>
    <row r="13655" spans="1:6" ht="16.5" x14ac:dyDescent="0.3">
      <c r="A13655" s="9" t="s">
        <v>8670</v>
      </c>
      <c r="B13655" s="9" t="s">
        <v>4046</v>
      </c>
      <c r="C13655" s="10">
        <v>32997</v>
      </c>
      <c r="D13655" s="9">
        <v>2376099331</v>
      </c>
      <c r="E13655" s="9" t="e">
        <f>INDEX(#REF!:#REF!,MATCH($D13655,#REF!:#REF!,0),MATCH(#REF!,#REF!:#REF!,0))</f>
        <v>#REF!</v>
      </c>
      <c r="F13655" s="9" t="e">
        <f>INDEX(#REF!:#REF!,MATCH($D13655,#REF!:#REF!,0),MATCH(#REF!,#REF!:#REF!,0))</f>
        <v>#REF!</v>
      </c>
    </row>
    <row r="13656" spans="1:6" ht="16.5" x14ac:dyDescent="0.3">
      <c r="A13656" s="9" t="s">
        <v>8669</v>
      </c>
      <c r="B13656" s="9" t="s">
        <v>2027</v>
      </c>
      <c r="C13656" s="10">
        <v>13726</v>
      </c>
      <c r="D13656" s="9">
        <v>6515844751</v>
      </c>
      <c r="E13656" s="9" t="e">
        <f>INDEX(#REF!:#REF!,MATCH($D13656,#REF!:#REF!,0),MATCH(#REF!,#REF!:#REF!,0))</f>
        <v>#REF!</v>
      </c>
      <c r="F13656" s="9" t="e">
        <f>INDEX(#REF!:#REF!,MATCH($D13656,#REF!:#REF!,0),MATCH(#REF!,#REF!:#REF!,0))</f>
        <v>#REF!</v>
      </c>
    </row>
    <row r="13657" spans="1:6" ht="16.5" x14ac:dyDescent="0.3">
      <c r="A13657" s="9" t="s">
        <v>8668</v>
      </c>
      <c r="B13657" s="9" t="s">
        <v>3222</v>
      </c>
      <c r="C13657" s="10">
        <v>25115</v>
      </c>
      <c r="D13657" s="9">
        <v>7707009371</v>
      </c>
      <c r="E13657" s="9" t="e">
        <f>INDEX(#REF!:#REF!,MATCH($D13657,#REF!:#REF!,0),MATCH(#REF!,#REF!:#REF!,0))</f>
        <v>#REF!</v>
      </c>
      <c r="F13657" s="9" t="e">
        <f>INDEX(#REF!:#REF!,MATCH($D13657,#REF!:#REF!,0),MATCH(#REF!,#REF!:#REF!,0))</f>
        <v>#REF!</v>
      </c>
    </row>
    <row r="13658" spans="1:6" ht="16.5" x14ac:dyDescent="0.3">
      <c r="A13658" s="9" t="s">
        <v>8667</v>
      </c>
      <c r="B13658" s="9" t="s">
        <v>2222</v>
      </c>
      <c r="C13658" s="10">
        <v>14154</v>
      </c>
      <c r="D13658" s="9">
        <v>9228842121</v>
      </c>
      <c r="E13658" s="9" t="e">
        <f>INDEX(#REF!:#REF!,MATCH($D13658,#REF!:#REF!,0),MATCH(#REF!,#REF!:#REF!,0))</f>
        <v>#REF!</v>
      </c>
      <c r="F13658" s="9" t="e">
        <f>INDEX(#REF!:#REF!,MATCH($D13658,#REF!:#REF!,0),MATCH(#REF!,#REF!:#REF!,0))</f>
        <v>#REF!</v>
      </c>
    </row>
    <row r="13659" spans="1:6" ht="16.5" x14ac:dyDescent="0.3">
      <c r="A13659" s="9" t="s">
        <v>8666</v>
      </c>
      <c r="B13659" s="9" t="s">
        <v>2557</v>
      </c>
      <c r="C13659" s="10">
        <v>57304</v>
      </c>
      <c r="D13659" s="9">
        <v>8256403403</v>
      </c>
      <c r="E13659" s="9" t="e">
        <f>INDEX(#REF!:#REF!,MATCH($D13659,#REF!:#REF!,0),MATCH(#REF!,#REF!:#REF!,0))</f>
        <v>#REF!</v>
      </c>
      <c r="F13659" s="9" t="e">
        <f>INDEX(#REF!:#REF!,MATCH($D13659,#REF!:#REF!,0),MATCH(#REF!,#REF!:#REF!,0))</f>
        <v>#REF!</v>
      </c>
    </row>
    <row r="13660" spans="1:6" ht="16.5" x14ac:dyDescent="0.3">
      <c r="A13660" s="9" t="s">
        <v>8665</v>
      </c>
      <c r="B13660" s="9" t="s">
        <v>2121</v>
      </c>
      <c r="C13660" s="10">
        <v>46410</v>
      </c>
      <c r="D13660" s="9">
        <v>7263964236</v>
      </c>
      <c r="E13660" s="9" t="e">
        <f>INDEX(#REF!:#REF!,MATCH($D13660,#REF!:#REF!,0),MATCH(#REF!,#REF!:#REF!,0))</f>
        <v>#REF!</v>
      </c>
      <c r="F13660" s="9" t="e">
        <f>INDEX(#REF!:#REF!,MATCH($D13660,#REF!:#REF!,0),MATCH(#REF!,#REF!:#REF!,0))</f>
        <v>#REF!</v>
      </c>
    </row>
    <row r="13661" spans="1:6" ht="16.5" x14ac:dyDescent="0.3">
      <c r="A13661" s="9" t="s">
        <v>8664</v>
      </c>
      <c r="B13661" s="9" t="s">
        <v>2783</v>
      </c>
      <c r="C13661" s="10">
        <v>47701</v>
      </c>
      <c r="D13661" s="9">
        <v>8189289020</v>
      </c>
      <c r="E13661" s="9" t="e">
        <f>INDEX(#REF!:#REF!,MATCH($D13661,#REF!:#REF!,0),MATCH(#REF!,#REF!:#REF!,0))</f>
        <v>#REF!</v>
      </c>
      <c r="F13661" s="9" t="e">
        <f>INDEX(#REF!:#REF!,MATCH($D13661,#REF!:#REF!,0),MATCH(#REF!,#REF!:#REF!,0))</f>
        <v>#REF!</v>
      </c>
    </row>
    <row r="13662" spans="1:6" ht="16.5" x14ac:dyDescent="0.3">
      <c r="A13662" s="9" t="s">
        <v>8663</v>
      </c>
      <c r="B13662" s="9" t="s">
        <v>3357</v>
      </c>
      <c r="C13662" s="10">
        <v>20665</v>
      </c>
      <c r="D13662" s="9">
        <v>9072843924</v>
      </c>
      <c r="E13662" s="9" t="e">
        <f>INDEX(#REF!:#REF!,MATCH($D13662,#REF!:#REF!,0),MATCH(#REF!,#REF!:#REF!,0))</f>
        <v>#REF!</v>
      </c>
      <c r="F13662" s="9" t="e">
        <f>INDEX(#REF!:#REF!,MATCH($D13662,#REF!:#REF!,0),MATCH(#REF!,#REF!:#REF!,0))</f>
        <v>#REF!</v>
      </c>
    </row>
    <row r="13663" spans="1:6" ht="16.5" x14ac:dyDescent="0.3">
      <c r="A13663" s="9" t="s">
        <v>8662</v>
      </c>
      <c r="B13663" s="9" t="s">
        <v>1971</v>
      </c>
      <c r="C13663" s="10">
        <v>26928</v>
      </c>
      <c r="D13663" s="9">
        <v>2060025532</v>
      </c>
      <c r="E13663" s="9" t="e">
        <f>INDEX(#REF!:#REF!,MATCH($D13663,#REF!:#REF!,0),MATCH(#REF!,#REF!:#REF!,0))</f>
        <v>#REF!</v>
      </c>
      <c r="F13663" s="9" t="e">
        <f>INDEX(#REF!:#REF!,MATCH($D13663,#REF!:#REF!,0),MATCH(#REF!,#REF!:#REF!,0))</f>
        <v>#REF!</v>
      </c>
    </row>
    <row r="13664" spans="1:6" ht="16.5" x14ac:dyDescent="0.3">
      <c r="A13664" s="9" t="s">
        <v>8661</v>
      </c>
      <c r="B13664" s="9" t="s">
        <v>2450</v>
      </c>
      <c r="C13664" s="10">
        <v>44560</v>
      </c>
      <c r="D13664" s="9">
        <v>5519420165</v>
      </c>
      <c r="E13664" s="9" t="e">
        <f>INDEX(#REF!:#REF!,MATCH($D13664,#REF!:#REF!,0),MATCH(#REF!,#REF!:#REF!,0))</f>
        <v>#REF!</v>
      </c>
      <c r="F13664" s="9" t="e">
        <f>INDEX(#REF!:#REF!,MATCH($D13664,#REF!:#REF!,0),MATCH(#REF!,#REF!:#REF!,0))</f>
        <v>#REF!</v>
      </c>
    </row>
    <row r="13665" spans="1:6" ht="16.5" x14ac:dyDescent="0.3">
      <c r="A13665" s="9" t="s">
        <v>8660</v>
      </c>
      <c r="B13665" s="9" t="s">
        <v>2459</v>
      </c>
      <c r="C13665" s="10">
        <v>40928</v>
      </c>
      <c r="D13665" s="9">
        <v>1958063002</v>
      </c>
      <c r="E13665" s="9" t="e">
        <f>INDEX(#REF!:#REF!,MATCH($D13665,#REF!:#REF!,0),MATCH(#REF!,#REF!:#REF!,0))</f>
        <v>#REF!</v>
      </c>
      <c r="F13665" s="9" t="e">
        <f>INDEX(#REF!:#REF!,MATCH($D13665,#REF!:#REF!,0),MATCH(#REF!,#REF!:#REF!,0))</f>
        <v>#REF!</v>
      </c>
    </row>
    <row r="13666" spans="1:6" ht="16.5" x14ac:dyDescent="0.3">
      <c r="A13666" s="9" t="s">
        <v>8659</v>
      </c>
      <c r="B13666" s="9" t="s">
        <v>2420</v>
      </c>
      <c r="C13666" s="10">
        <v>15808</v>
      </c>
      <c r="D13666" s="9">
        <v>8445779583</v>
      </c>
      <c r="E13666" s="9" t="e">
        <f>INDEX(#REF!:#REF!,MATCH($D13666,#REF!:#REF!,0),MATCH(#REF!,#REF!:#REF!,0))</f>
        <v>#REF!</v>
      </c>
      <c r="F13666" s="9" t="e">
        <f>INDEX(#REF!:#REF!,MATCH($D13666,#REF!:#REF!,0),MATCH(#REF!,#REF!:#REF!,0))</f>
        <v>#REF!</v>
      </c>
    </row>
    <row r="13667" spans="1:6" ht="16.5" x14ac:dyDescent="0.3">
      <c r="A13667" s="9" t="s">
        <v>8658</v>
      </c>
      <c r="B13667" s="9" t="s">
        <v>2269</v>
      </c>
      <c r="C13667" s="10">
        <v>25072</v>
      </c>
      <c r="D13667" s="9">
        <v>9458901820</v>
      </c>
      <c r="E13667" s="9" t="e">
        <f>INDEX(#REF!:#REF!,MATCH($D13667,#REF!:#REF!,0),MATCH(#REF!,#REF!:#REF!,0))</f>
        <v>#REF!</v>
      </c>
      <c r="F13667" s="9" t="e">
        <f>INDEX(#REF!:#REF!,MATCH($D13667,#REF!:#REF!,0),MATCH(#REF!,#REF!:#REF!,0))</f>
        <v>#REF!</v>
      </c>
    </row>
    <row r="13668" spans="1:6" ht="16.5" x14ac:dyDescent="0.3">
      <c r="A13668" s="9" t="s">
        <v>8657</v>
      </c>
      <c r="B13668" s="9" t="s">
        <v>2845</v>
      </c>
      <c r="C13668" s="10">
        <v>48888</v>
      </c>
      <c r="D13668" s="9">
        <v>8277918739</v>
      </c>
      <c r="E13668" s="9" t="e">
        <f>INDEX(#REF!:#REF!,MATCH($D13668,#REF!:#REF!,0),MATCH(#REF!,#REF!:#REF!,0))</f>
        <v>#REF!</v>
      </c>
      <c r="F13668" s="9" t="e">
        <f>INDEX(#REF!:#REF!,MATCH($D13668,#REF!:#REF!,0),MATCH(#REF!,#REF!:#REF!,0))</f>
        <v>#REF!</v>
      </c>
    </row>
    <row r="13669" spans="1:6" ht="16.5" x14ac:dyDescent="0.3">
      <c r="A13669" s="9" t="s">
        <v>8656</v>
      </c>
      <c r="B13669" s="9" t="s">
        <v>2478</v>
      </c>
      <c r="C13669" s="10">
        <v>34116</v>
      </c>
      <c r="D13669" s="9">
        <v>1992195951</v>
      </c>
      <c r="E13669" s="9" t="e">
        <f>INDEX(#REF!:#REF!,MATCH($D13669,#REF!:#REF!,0),MATCH(#REF!,#REF!:#REF!,0))</f>
        <v>#REF!</v>
      </c>
      <c r="F13669" s="9" t="e">
        <f>INDEX(#REF!:#REF!,MATCH($D13669,#REF!:#REF!,0),MATCH(#REF!,#REF!:#REF!,0))</f>
        <v>#REF!</v>
      </c>
    </row>
    <row r="13670" spans="1:6" ht="16.5" x14ac:dyDescent="0.3">
      <c r="A13670" s="9" t="s">
        <v>8655</v>
      </c>
      <c r="B13670" s="9" t="s">
        <v>3357</v>
      </c>
      <c r="C13670" s="10">
        <v>10680</v>
      </c>
      <c r="D13670" s="9">
        <v>5299481160</v>
      </c>
      <c r="E13670" s="9" t="e">
        <f>INDEX(#REF!:#REF!,MATCH($D13670,#REF!:#REF!,0),MATCH(#REF!,#REF!:#REF!,0))</f>
        <v>#REF!</v>
      </c>
      <c r="F13670" s="9" t="e">
        <f>INDEX(#REF!:#REF!,MATCH($D13670,#REF!:#REF!,0),MATCH(#REF!,#REF!:#REF!,0))</f>
        <v>#REF!</v>
      </c>
    </row>
    <row r="13671" spans="1:6" ht="16.5" x14ac:dyDescent="0.3">
      <c r="A13671" s="9" t="s">
        <v>8654</v>
      </c>
      <c r="B13671" s="9" t="s">
        <v>2017</v>
      </c>
      <c r="C13671" s="10">
        <v>35223</v>
      </c>
      <c r="D13671" s="9">
        <v>2565290632</v>
      </c>
      <c r="E13671" s="9" t="e">
        <f>INDEX(#REF!:#REF!,MATCH($D13671,#REF!:#REF!,0),MATCH(#REF!,#REF!:#REF!,0))</f>
        <v>#REF!</v>
      </c>
      <c r="F13671" s="9" t="e">
        <f>INDEX(#REF!:#REF!,MATCH($D13671,#REF!:#REF!,0),MATCH(#REF!,#REF!:#REF!,0))</f>
        <v>#REF!</v>
      </c>
    </row>
    <row r="13672" spans="1:6" ht="16.5" x14ac:dyDescent="0.3">
      <c r="A13672" s="9" t="s">
        <v>8653</v>
      </c>
      <c r="B13672" s="9" t="s">
        <v>3357</v>
      </c>
      <c r="C13672" s="10">
        <v>56558</v>
      </c>
      <c r="D13672" s="9">
        <v>9155356869</v>
      </c>
      <c r="E13672" s="9" t="e">
        <f>INDEX(#REF!:#REF!,MATCH($D13672,#REF!:#REF!,0),MATCH(#REF!,#REF!:#REF!,0))</f>
        <v>#REF!</v>
      </c>
      <c r="F13672" s="9" t="e">
        <f>INDEX(#REF!:#REF!,MATCH($D13672,#REF!:#REF!,0),MATCH(#REF!,#REF!:#REF!,0))</f>
        <v>#REF!</v>
      </c>
    </row>
    <row r="13673" spans="1:6" ht="16.5" x14ac:dyDescent="0.3">
      <c r="A13673" s="9" t="s">
        <v>8652</v>
      </c>
      <c r="B13673" s="9" t="s">
        <v>3071</v>
      </c>
      <c r="C13673" s="10">
        <v>53037</v>
      </c>
      <c r="D13673" s="9">
        <v>1953937357</v>
      </c>
      <c r="E13673" s="9" t="e">
        <f>INDEX(#REF!:#REF!,MATCH($D13673,#REF!:#REF!,0),MATCH(#REF!,#REF!:#REF!,0))</f>
        <v>#REF!</v>
      </c>
      <c r="F13673" s="9" t="e">
        <f>INDEX(#REF!:#REF!,MATCH($D13673,#REF!:#REF!,0),MATCH(#REF!,#REF!:#REF!,0))</f>
        <v>#REF!</v>
      </c>
    </row>
    <row r="13674" spans="1:6" ht="16.5" x14ac:dyDescent="0.3">
      <c r="A13674" s="9" t="s">
        <v>8651</v>
      </c>
      <c r="B13674" s="9" t="s">
        <v>2034</v>
      </c>
      <c r="C13674" s="10">
        <v>27091</v>
      </c>
      <c r="D13674" s="9">
        <v>4997183822</v>
      </c>
      <c r="E13674" s="9" t="e">
        <f>INDEX(#REF!:#REF!,MATCH($D13674,#REF!:#REF!,0),MATCH(#REF!,#REF!:#REF!,0))</f>
        <v>#REF!</v>
      </c>
      <c r="F13674" s="9" t="e">
        <f>INDEX(#REF!:#REF!,MATCH($D13674,#REF!:#REF!,0),MATCH(#REF!,#REF!:#REF!,0))</f>
        <v>#REF!</v>
      </c>
    </row>
    <row r="13675" spans="1:6" ht="16.5" x14ac:dyDescent="0.3">
      <c r="A13675" s="9" t="s">
        <v>8650</v>
      </c>
      <c r="B13675" s="9" t="s">
        <v>2633</v>
      </c>
      <c r="C13675" s="10">
        <v>54334</v>
      </c>
      <c r="D13675" s="9">
        <v>320120716</v>
      </c>
      <c r="E13675" s="9" t="e">
        <f>INDEX(#REF!:#REF!,MATCH($D13675,#REF!:#REF!,0),MATCH(#REF!,#REF!:#REF!,0))</f>
        <v>#REF!</v>
      </c>
      <c r="F13675" s="9" t="e">
        <f>INDEX(#REF!:#REF!,MATCH($D13675,#REF!:#REF!,0),MATCH(#REF!,#REF!:#REF!,0))</f>
        <v>#REF!</v>
      </c>
    </row>
    <row r="13676" spans="1:6" ht="16.5" x14ac:dyDescent="0.3">
      <c r="A13676" s="9" t="s">
        <v>8649</v>
      </c>
      <c r="B13676" s="9" t="s">
        <v>2662</v>
      </c>
      <c r="C13676" s="10">
        <v>57592</v>
      </c>
      <c r="D13676" s="9">
        <v>9483290694</v>
      </c>
      <c r="E13676" s="9" t="e">
        <f>INDEX(#REF!:#REF!,MATCH($D13676,#REF!:#REF!,0),MATCH(#REF!,#REF!:#REF!,0))</f>
        <v>#REF!</v>
      </c>
      <c r="F13676" s="9" t="e">
        <f>INDEX(#REF!:#REF!,MATCH($D13676,#REF!:#REF!,0),MATCH(#REF!,#REF!:#REF!,0))</f>
        <v>#REF!</v>
      </c>
    </row>
    <row r="13677" spans="1:6" ht="16.5" x14ac:dyDescent="0.3">
      <c r="A13677" s="9" t="s">
        <v>8648</v>
      </c>
      <c r="B13677" s="9" t="s">
        <v>2272</v>
      </c>
      <c r="C13677" s="10">
        <v>42248</v>
      </c>
      <c r="D13677" s="9">
        <v>7281103514</v>
      </c>
      <c r="E13677" s="9" t="e">
        <f>INDEX(#REF!:#REF!,MATCH($D13677,#REF!:#REF!,0),MATCH(#REF!,#REF!:#REF!,0))</f>
        <v>#REF!</v>
      </c>
      <c r="F13677" s="9" t="e">
        <f>INDEX(#REF!:#REF!,MATCH($D13677,#REF!:#REF!,0),MATCH(#REF!,#REF!:#REF!,0))</f>
        <v>#REF!</v>
      </c>
    </row>
    <row r="13678" spans="1:6" ht="16.5" x14ac:dyDescent="0.3">
      <c r="A13678" s="9" t="s">
        <v>8647</v>
      </c>
      <c r="B13678" s="9" t="s">
        <v>2856</v>
      </c>
      <c r="C13678" s="10">
        <v>50271</v>
      </c>
      <c r="D13678" s="9">
        <v>8971738782</v>
      </c>
      <c r="E13678" s="9" t="e">
        <f>INDEX(#REF!:#REF!,MATCH($D13678,#REF!:#REF!,0),MATCH(#REF!,#REF!:#REF!,0))</f>
        <v>#REF!</v>
      </c>
      <c r="F13678" s="9" t="e">
        <f>INDEX(#REF!:#REF!,MATCH($D13678,#REF!:#REF!,0),MATCH(#REF!,#REF!:#REF!,0))</f>
        <v>#REF!</v>
      </c>
    </row>
    <row r="13679" spans="1:6" ht="16.5" x14ac:dyDescent="0.3">
      <c r="A13679" s="9" t="s">
        <v>8646</v>
      </c>
      <c r="B13679" s="9" t="s">
        <v>3098</v>
      </c>
      <c r="C13679" s="10">
        <v>17530</v>
      </c>
      <c r="D13679" s="9">
        <v>933051662</v>
      </c>
      <c r="E13679" s="9" t="e">
        <f>INDEX(#REF!:#REF!,MATCH($D13679,#REF!:#REF!,0),MATCH(#REF!,#REF!:#REF!,0))</f>
        <v>#REF!</v>
      </c>
      <c r="F13679" s="9" t="e">
        <f>INDEX(#REF!:#REF!,MATCH($D13679,#REF!:#REF!,0),MATCH(#REF!,#REF!:#REF!,0))</f>
        <v>#REF!</v>
      </c>
    </row>
    <row r="13680" spans="1:6" ht="16.5" x14ac:dyDescent="0.3">
      <c r="A13680" s="9" t="s">
        <v>8645</v>
      </c>
      <c r="B13680" s="9" t="s">
        <v>3125</v>
      </c>
      <c r="C13680" s="10">
        <v>21136</v>
      </c>
      <c r="D13680" s="9">
        <v>7688943361</v>
      </c>
      <c r="E13680" s="9" t="e">
        <f>INDEX(#REF!:#REF!,MATCH($D13680,#REF!:#REF!,0),MATCH(#REF!,#REF!:#REF!,0))</f>
        <v>#REF!</v>
      </c>
      <c r="F13680" s="9" t="e">
        <f>INDEX(#REF!:#REF!,MATCH($D13680,#REF!:#REF!,0),MATCH(#REF!,#REF!:#REF!,0))</f>
        <v>#REF!</v>
      </c>
    </row>
    <row r="13681" spans="1:6" ht="16.5" x14ac:dyDescent="0.3">
      <c r="A13681" s="9" t="s">
        <v>8644</v>
      </c>
      <c r="B13681" s="9" t="s">
        <v>1983</v>
      </c>
      <c r="C13681" s="10">
        <v>16331</v>
      </c>
      <c r="D13681" s="9">
        <v>896700143</v>
      </c>
      <c r="E13681" s="9" t="e">
        <f>INDEX(#REF!:#REF!,MATCH($D13681,#REF!:#REF!,0),MATCH(#REF!,#REF!:#REF!,0))</f>
        <v>#REF!</v>
      </c>
      <c r="F13681" s="9" t="e">
        <f>INDEX(#REF!:#REF!,MATCH($D13681,#REF!:#REF!,0),MATCH(#REF!,#REF!:#REF!,0))</f>
        <v>#REF!</v>
      </c>
    </row>
    <row r="13682" spans="1:6" ht="16.5" x14ac:dyDescent="0.3">
      <c r="A13682" s="9" t="s">
        <v>8643</v>
      </c>
      <c r="B13682" s="9" t="s">
        <v>3800</v>
      </c>
      <c r="C13682" s="10">
        <v>52936</v>
      </c>
      <c r="D13682" s="9">
        <v>6321654205</v>
      </c>
      <c r="E13682" s="9" t="e">
        <f>INDEX(#REF!:#REF!,MATCH($D13682,#REF!:#REF!,0),MATCH(#REF!,#REF!:#REF!,0))</f>
        <v>#REF!</v>
      </c>
      <c r="F13682" s="9" t="e">
        <f>INDEX(#REF!:#REF!,MATCH($D13682,#REF!:#REF!,0),MATCH(#REF!,#REF!:#REF!,0))</f>
        <v>#REF!</v>
      </c>
    </row>
    <row r="13683" spans="1:6" ht="16.5" x14ac:dyDescent="0.3">
      <c r="A13683" s="9" t="s">
        <v>8642</v>
      </c>
      <c r="B13683" s="9" t="s">
        <v>2470</v>
      </c>
      <c r="C13683" s="10">
        <v>16604</v>
      </c>
      <c r="D13683" s="9">
        <v>132027631</v>
      </c>
      <c r="E13683" s="9" t="e">
        <f>INDEX(#REF!:#REF!,MATCH($D13683,#REF!:#REF!,0),MATCH(#REF!,#REF!:#REF!,0))</f>
        <v>#REF!</v>
      </c>
      <c r="F13683" s="9" t="e">
        <f>INDEX(#REF!:#REF!,MATCH($D13683,#REF!:#REF!,0),MATCH(#REF!,#REF!:#REF!,0))</f>
        <v>#REF!</v>
      </c>
    </row>
    <row r="13684" spans="1:6" ht="16.5" x14ac:dyDescent="0.3">
      <c r="A13684" s="9" t="s">
        <v>8641</v>
      </c>
      <c r="B13684" s="9" t="s">
        <v>2595</v>
      </c>
      <c r="C13684" s="10">
        <v>16671</v>
      </c>
      <c r="D13684" s="9">
        <v>1475796307</v>
      </c>
      <c r="E13684" s="9" t="e">
        <f>INDEX(#REF!:#REF!,MATCH($D13684,#REF!:#REF!,0),MATCH(#REF!,#REF!:#REF!,0))</f>
        <v>#REF!</v>
      </c>
      <c r="F13684" s="9" t="e">
        <f>INDEX(#REF!:#REF!,MATCH($D13684,#REF!:#REF!,0),MATCH(#REF!,#REF!:#REF!,0))</f>
        <v>#REF!</v>
      </c>
    </row>
    <row r="13685" spans="1:6" ht="16.5" x14ac:dyDescent="0.3">
      <c r="A13685" s="9" t="s">
        <v>8640</v>
      </c>
      <c r="B13685" s="9" t="s">
        <v>2597</v>
      </c>
      <c r="C13685" s="10">
        <v>45610</v>
      </c>
      <c r="D13685" s="9">
        <v>9892583027</v>
      </c>
      <c r="E13685" s="9" t="e">
        <f>INDEX(#REF!:#REF!,MATCH($D13685,#REF!:#REF!,0),MATCH(#REF!,#REF!:#REF!,0))</f>
        <v>#REF!</v>
      </c>
      <c r="F13685" s="9" t="e">
        <f>INDEX(#REF!:#REF!,MATCH($D13685,#REF!:#REF!,0),MATCH(#REF!,#REF!:#REF!,0))</f>
        <v>#REF!</v>
      </c>
    </row>
    <row r="13686" spans="1:6" ht="16.5" x14ac:dyDescent="0.3">
      <c r="A13686" s="9" t="s">
        <v>8639</v>
      </c>
      <c r="B13686" s="9" t="s">
        <v>2110</v>
      </c>
      <c r="C13686" s="10">
        <v>17836</v>
      </c>
      <c r="D13686" s="9">
        <v>4009257075</v>
      </c>
      <c r="E13686" s="9" t="e">
        <f>INDEX(#REF!:#REF!,MATCH($D13686,#REF!:#REF!,0),MATCH(#REF!,#REF!:#REF!,0))</f>
        <v>#REF!</v>
      </c>
      <c r="F13686" s="9" t="e">
        <f>INDEX(#REF!:#REF!,MATCH($D13686,#REF!:#REF!,0),MATCH(#REF!,#REF!:#REF!,0))</f>
        <v>#REF!</v>
      </c>
    </row>
    <row r="13687" spans="1:6" ht="16.5" x14ac:dyDescent="0.3">
      <c r="A13687" s="9" t="s">
        <v>8638</v>
      </c>
      <c r="B13687" s="9" t="s">
        <v>2274</v>
      </c>
      <c r="C13687" s="10">
        <v>55788</v>
      </c>
      <c r="D13687" s="9">
        <v>1462119603</v>
      </c>
      <c r="E13687" s="9" t="e">
        <f>INDEX(#REF!:#REF!,MATCH($D13687,#REF!:#REF!,0),MATCH(#REF!,#REF!:#REF!,0))</f>
        <v>#REF!</v>
      </c>
      <c r="F13687" s="9" t="e">
        <f>INDEX(#REF!:#REF!,MATCH($D13687,#REF!:#REF!,0),MATCH(#REF!,#REF!:#REF!,0))</f>
        <v>#REF!</v>
      </c>
    </row>
    <row r="13688" spans="1:6" ht="16.5" x14ac:dyDescent="0.3">
      <c r="A13688" s="9" t="s">
        <v>8637</v>
      </c>
      <c r="B13688" s="9" t="s">
        <v>2704</v>
      </c>
      <c r="C13688" s="10">
        <v>28146</v>
      </c>
      <c r="D13688" s="9">
        <v>2958727874</v>
      </c>
      <c r="E13688" s="9" t="e">
        <f>INDEX(#REF!:#REF!,MATCH($D13688,#REF!:#REF!,0),MATCH(#REF!,#REF!:#REF!,0))</f>
        <v>#REF!</v>
      </c>
      <c r="F13688" s="9" t="e">
        <f>INDEX(#REF!:#REF!,MATCH($D13688,#REF!:#REF!,0),MATCH(#REF!,#REF!:#REF!,0))</f>
        <v>#REF!</v>
      </c>
    </row>
    <row r="13689" spans="1:6" ht="16.5" x14ac:dyDescent="0.3">
      <c r="A13689" s="9" t="s">
        <v>8636</v>
      </c>
      <c r="B13689" s="9" t="s">
        <v>2436</v>
      </c>
      <c r="C13689" s="10">
        <v>26274</v>
      </c>
      <c r="D13689" s="9">
        <v>9458901820</v>
      </c>
      <c r="E13689" s="9" t="e">
        <f>INDEX(#REF!:#REF!,MATCH($D13689,#REF!:#REF!,0),MATCH(#REF!,#REF!:#REF!,0))</f>
        <v>#REF!</v>
      </c>
      <c r="F13689" s="9" t="e">
        <f>INDEX(#REF!:#REF!,MATCH($D13689,#REF!:#REF!,0),MATCH(#REF!,#REF!:#REF!,0))</f>
        <v>#REF!</v>
      </c>
    </row>
    <row r="13690" spans="1:6" ht="16.5" x14ac:dyDescent="0.3">
      <c r="A13690" s="9" t="s">
        <v>8635</v>
      </c>
      <c r="B13690" s="9" t="s">
        <v>2530</v>
      </c>
      <c r="C13690" s="10">
        <v>49523</v>
      </c>
      <c r="D13690" s="9">
        <v>8908432159</v>
      </c>
      <c r="E13690" s="9" t="e">
        <f>INDEX(#REF!:#REF!,MATCH($D13690,#REF!:#REF!,0),MATCH(#REF!,#REF!:#REF!,0))</f>
        <v>#REF!</v>
      </c>
      <c r="F13690" s="9" t="e">
        <f>INDEX(#REF!:#REF!,MATCH($D13690,#REF!:#REF!,0),MATCH(#REF!,#REF!:#REF!,0))</f>
        <v>#REF!</v>
      </c>
    </row>
    <row r="13691" spans="1:6" ht="16.5" x14ac:dyDescent="0.3">
      <c r="A13691" s="9" t="s">
        <v>8634</v>
      </c>
      <c r="B13691" s="9" t="s">
        <v>2933</v>
      </c>
      <c r="C13691" s="10">
        <v>23858</v>
      </c>
      <c r="D13691" s="9">
        <v>1855604000</v>
      </c>
      <c r="E13691" s="9" t="e">
        <f>INDEX(#REF!:#REF!,MATCH($D13691,#REF!:#REF!,0),MATCH(#REF!,#REF!:#REF!,0))</f>
        <v>#REF!</v>
      </c>
      <c r="F13691" s="9" t="e">
        <f>INDEX(#REF!:#REF!,MATCH($D13691,#REF!:#REF!,0),MATCH(#REF!,#REF!:#REF!,0))</f>
        <v>#REF!</v>
      </c>
    </row>
    <row r="13692" spans="1:6" ht="16.5" x14ac:dyDescent="0.3">
      <c r="A13692" s="9" t="s">
        <v>8633</v>
      </c>
      <c r="B13692" s="9" t="s">
        <v>1995</v>
      </c>
      <c r="C13692" s="10">
        <v>36400</v>
      </c>
      <c r="D13692" s="9">
        <v>5064247826</v>
      </c>
      <c r="E13692" s="9" t="e">
        <f>INDEX(#REF!:#REF!,MATCH($D13692,#REF!:#REF!,0),MATCH(#REF!,#REF!:#REF!,0))</f>
        <v>#REF!</v>
      </c>
      <c r="F13692" s="9" t="e">
        <f>INDEX(#REF!:#REF!,MATCH($D13692,#REF!:#REF!,0),MATCH(#REF!,#REF!:#REF!,0))</f>
        <v>#REF!</v>
      </c>
    </row>
    <row r="13693" spans="1:6" ht="16.5" x14ac:dyDescent="0.3">
      <c r="A13693" s="9" t="s">
        <v>8632</v>
      </c>
      <c r="B13693" s="9" t="s">
        <v>2354</v>
      </c>
      <c r="C13693" s="10">
        <v>42888</v>
      </c>
      <c r="D13693" s="9">
        <v>4752702681</v>
      </c>
      <c r="E13693" s="9" t="e">
        <f>INDEX(#REF!:#REF!,MATCH($D13693,#REF!:#REF!,0),MATCH(#REF!,#REF!:#REF!,0))</f>
        <v>#REF!</v>
      </c>
      <c r="F13693" s="9" t="e">
        <f>INDEX(#REF!:#REF!,MATCH($D13693,#REF!:#REF!,0),MATCH(#REF!,#REF!:#REF!,0))</f>
        <v>#REF!</v>
      </c>
    </row>
    <row r="13694" spans="1:6" ht="16.5" x14ac:dyDescent="0.3">
      <c r="A13694" s="9" t="s">
        <v>8631</v>
      </c>
      <c r="B13694" s="9" t="s">
        <v>2974</v>
      </c>
      <c r="C13694" s="10">
        <v>18886</v>
      </c>
      <c r="D13694" s="9">
        <v>6313424239</v>
      </c>
      <c r="E13694" s="9" t="e">
        <f>INDEX(#REF!:#REF!,MATCH($D13694,#REF!:#REF!,0),MATCH(#REF!,#REF!:#REF!,0))</f>
        <v>#REF!</v>
      </c>
      <c r="F13694" s="9" t="e">
        <f>INDEX(#REF!:#REF!,MATCH($D13694,#REF!:#REF!,0),MATCH(#REF!,#REF!:#REF!,0))</f>
        <v>#REF!</v>
      </c>
    </row>
    <row r="13695" spans="1:6" ht="16.5" x14ac:dyDescent="0.3">
      <c r="A13695" s="9" t="s">
        <v>8630</v>
      </c>
      <c r="B13695" s="9" t="s">
        <v>2038</v>
      </c>
      <c r="C13695" s="10">
        <v>10645</v>
      </c>
      <c r="D13695" s="9">
        <v>5998486889</v>
      </c>
      <c r="E13695" s="9" t="e">
        <f>INDEX(#REF!:#REF!,MATCH($D13695,#REF!:#REF!,0),MATCH(#REF!,#REF!:#REF!,0))</f>
        <v>#REF!</v>
      </c>
      <c r="F13695" s="9" t="e">
        <f>INDEX(#REF!:#REF!,MATCH($D13695,#REF!:#REF!,0),MATCH(#REF!,#REF!:#REF!,0))</f>
        <v>#REF!</v>
      </c>
    </row>
    <row r="13696" spans="1:6" ht="16.5" x14ac:dyDescent="0.3">
      <c r="A13696" s="9" t="s">
        <v>8629</v>
      </c>
      <c r="B13696" s="9" t="s">
        <v>2431</v>
      </c>
      <c r="C13696" s="10">
        <v>31474</v>
      </c>
      <c r="D13696" s="9">
        <v>4852897158</v>
      </c>
      <c r="E13696" s="9" t="e">
        <f>INDEX(#REF!:#REF!,MATCH($D13696,#REF!:#REF!,0),MATCH(#REF!,#REF!:#REF!,0))</f>
        <v>#REF!</v>
      </c>
      <c r="F13696" s="9" t="e">
        <f>INDEX(#REF!:#REF!,MATCH($D13696,#REF!:#REF!,0),MATCH(#REF!,#REF!:#REF!,0))</f>
        <v>#REF!</v>
      </c>
    </row>
    <row r="13697" spans="1:6" ht="16.5" x14ac:dyDescent="0.3">
      <c r="A13697" s="9" t="s">
        <v>8628</v>
      </c>
      <c r="B13697" s="9" t="s">
        <v>2092</v>
      </c>
      <c r="C13697" s="10">
        <v>22947</v>
      </c>
      <c r="D13697" s="9">
        <v>8162941088</v>
      </c>
      <c r="E13697" s="9" t="e">
        <f>INDEX(#REF!:#REF!,MATCH($D13697,#REF!:#REF!,0),MATCH(#REF!,#REF!:#REF!,0))</f>
        <v>#REF!</v>
      </c>
      <c r="F13697" s="9" t="e">
        <f>INDEX(#REF!:#REF!,MATCH($D13697,#REF!:#REF!,0),MATCH(#REF!,#REF!:#REF!,0))</f>
        <v>#REF!</v>
      </c>
    </row>
    <row r="13698" spans="1:6" ht="16.5" x14ac:dyDescent="0.3">
      <c r="A13698" s="9" t="s">
        <v>8627</v>
      </c>
      <c r="B13698" s="9" t="s">
        <v>2845</v>
      </c>
      <c r="C13698" s="10">
        <v>31400</v>
      </c>
      <c r="D13698" s="9">
        <v>6436551115</v>
      </c>
      <c r="E13698" s="9" t="e">
        <f>INDEX(#REF!:#REF!,MATCH($D13698,#REF!:#REF!,0),MATCH(#REF!,#REF!:#REF!,0))</f>
        <v>#REF!</v>
      </c>
      <c r="F13698" s="9" t="e">
        <f>INDEX(#REF!:#REF!,MATCH($D13698,#REF!:#REF!,0),MATCH(#REF!,#REF!:#REF!,0))</f>
        <v>#REF!</v>
      </c>
    </row>
    <row r="13699" spans="1:6" ht="16.5" x14ac:dyDescent="0.3">
      <c r="A13699" s="9" t="s">
        <v>8626</v>
      </c>
      <c r="B13699" s="9" t="s">
        <v>3506</v>
      </c>
      <c r="C13699" s="10">
        <v>22185</v>
      </c>
      <c r="D13699" s="9">
        <v>3463222345</v>
      </c>
      <c r="E13699" s="9" t="e">
        <f>INDEX(#REF!:#REF!,MATCH($D13699,#REF!:#REF!,0),MATCH(#REF!,#REF!:#REF!,0))</f>
        <v>#REF!</v>
      </c>
      <c r="F13699" s="9" t="e">
        <f>INDEX(#REF!:#REF!,MATCH($D13699,#REF!:#REF!,0),MATCH(#REF!,#REF!:#REF!,0))</f>
        <v>#REF!</v>
      </c>
    </row>
    <row r="13700" spans="1:6" ht="16.5" x14ac:dyDescent="0.3">
      <c r="A13700" s="9" t="s">
        <v>8625</v>
      </c>
      <c r="B13700" s="9" t="s">
        <v>2025</v>
      </c>
      <c r="C13700" s="10">
        <v>46710</v>
      </c>
      <c r="D13700" s="9">
        <v>1958063002</v>
      </c>
      <c r="E13700" s="9" t="e">
        <f>INDEX(#REF!:#REF!,MATCH($D13700,#REF!:#REF!,0),MATCH(#REF!,#REF!:#REF!,0))</f>
        <v>#REF!</v>
      </c>
      <c r="F13700" s="9" t="e">
        <f>INDEX(#REF!:#REF!,MATCH($D13700,#REF!:#REF!,0),MATCH(#REF!,#REF!:#REF!,0))</f>
        <v>#REF!</v>
      </c>
    </row>
    <row r="13701" spans="1:6" ht="16.5" x14ac:dyDescent="0.3">
      <c r="A13701" s="9" t="s">
        <v>8624</v>
      </c>
      <c r="B13701" s="9" t="s">
        <v>2568</v>
      </c>
      <c r="C13701" s="10">
        <v>37501</v>
      </c>
      <c r="D13701" s="9">
        <v>2402470968</v>
      </c>
      <c r="E13701" s="9" t="e">
        <f>INDEX(#REF!:#REF!,MATCH($D13701,#REF!:#REF!,0),MATCH(#REF!,#REF!:#REF!,0))</f>
        <v>#REF!</v>
      </c>
      <c r="F13701" s="9" t="e">
        <f>INDEX(#REF!:#REF!,MATCH($D13701,#REF!:#REF!,0),MATCH(#REF!,#REF!:#REF!,0))</f>
        <v>#REF!</v>
      </c>
    </row>
    <row r="13702" spans="1:6" ht="16.5" x14ac:dyDescent="0.3">
      <c r="A13702" s="9" t="s">
        <v>8623</v>
      </c>
      <c r="B13702" s="9" t="s">
        <v>1989</v>
      </c>
      <c r="C13702" s="10">
        <v>54691</v>
      </c>
      <c r="D13702" s="9">
        <v>274599287</v>
      </c>
      <c r="E13702" s="9" t="e">
        <f>INDEX(#REF!:#REF!,MATCH($D13702,#REF!:#REF!,0),MATCH(#REF!,#REF!:#REF!,0))</f>
        <v>#REF!</v>
      </c>
      <c r="F13702" s="9" t="e">
        <f>INDEX(#REF!:#REF!,MATCH($D13702,#REF!:#REF!,0),MATCH(#REF!,#REF!:#REF!,0))</f>
        <v>#REF!</v>
      </c>
    </row>
    <row r="13703" spans="1:6" ht="16.5" x14ac:dyDescent="0.3">
      <c r="A13703" s="9" t="s">
        <v>8622</v>
      </c>
      <c r="B13703" s="9" t="s">
        <v>2040</v>
      </c>
      <c r="C13703" s="10">
        <v>59195</v>
      </c>
      <c r="D13703" s="9">
        <v>4075444457</v>
      </c>
      <c r="E13703" s="9" t="e">
        <f>INDEX(#REF!:#REF!,MATCH($D13703,#REF!:#REF!,0),MATCH(#REF!,#REF!:#REF!,0))</f>
        <v>#REF!</v>
      </c>
      <c r="F13703" s="9" t="e">
        <f>INDEX(#REF!:#REF!,MATCH($D13703,#REF!:#REF!,0),MATCH(#REF!,#REF!:#REF!,0))</f>
        <v>#REF!</v>
      </c>
    </row>
    <row r="13704" spans="1:6" ht="16.5" x14ac:dyDescent="0.3">
      <c r="A13704" s="9" t="s">
        <v>8621</v>
      </c>
      <c r="B13704" s="9" t="s">
        <v>2820</v>
      </c>
      <c r="C13704" s="10">
        <v>58395</v>
      </c>
      <c r="D13704" s="9">
        <v>2191014690</v>
      </c>
      <c r="E13704" s="9" t="e">
        <f>INDEX(#REF!:#REF!,MATCH($D13704,#REF!:#REF!,0),MATCH(#REF!,#REF!:#REF!,0))</f>
        <v>#REF!</v>
      </c>
      <c r="F13704" s="9" t="e">
        <f>INDEX(#REF!:#REF!,MATCH($D13704,#REF!:#REF!,0),MATCH(#REF!,#REF!:#REF!,0))</f>
        <v>#REF!</v>
      </c>
    </row>
    <row r="13705" spans="1:6" ht="16.5" x14ac:dyDescent="0.3">
      <c r="A13705" s="9" t="s">
        <v>8620</v>
      </c>
      <c r="B13705" s="9" t="s">
        <v>3328</v>
      </c>
      <c r="C13705" s="10">
        <v>51775</v>
      </c>
      <c r="D13705" s="9">
        <v>2524849899</v>
      </c>
      <c r="E13705" s="9" t="e">
        <f>INDEX(#REF!:#REF!,MATCH($D13705,#REF!:#REF!,0),MATCH(#REF!,#REF!:#REF!,0))</f>
        <v>#REF!</v>
      </c>
      <c r="F13705" s="9" t="e">
        <f>INDEX(#REF!:#REF!,MATCH($D13705,#REF!:#REF!,0),MATCH(#REF!,#REF!:#REF!,0))</f>
        <v>#REF!</v>
      </c>
    </row>
    <row r="13706" spans="1:6" ht="16.5" x14ac:dyDescent="0.3">
      <c r="A13706" s="9" t="s">
        <v>8619</v>
      </c>
      <c r="B13706" s="9" t="s">
        <v>2147</v>
      </c>
      <c r="C13706" s="10">
        <v>54584</v>
      </c>
      <c r="D13706" s="9">
        <v>6235447353</v>
      </c>
      <c r="E13706" s="9" t="e">
        <f>INDEX(#REF!:#REF!,MATCH($D13706,#REF!:#REF!,0),MATCH(#REF!,#REF!:#REF!,0))</f>
        <v>#REF!</v>
      </c>
      <c r="F13706" s="9" t="e">
        <f>INDEX(#REF!:#REF!,MATCH($D13706,#REF!:#REF!,0),MATCH(#REF!,#REF!:#REF!,0))</f>
        <v>#REF!</v>
      </c>
    </row>
    <row r="13707" spans="1:6" ht="16.5" x14ac:dyDescent="0.3">
      <c r="A13707" s="9" t="s">
        <v>8618</v>
      </c>
      <c r="B13707" s="9" t="s">
        <v>2557</v>
      </c>
      <c r="C13707" s="10">
        <v>35068</v>
      </c>
      <c r="D13707" s="9">
        <v>3956653289</v>
      </c>
      <c r="E13707" s="9" t="e">
        <f>INDEX(#REF!:#REF!,MATCH($D13707,#REF!:#REF!,0),MATCH(#REF!,#REF!:#REF!,0))</f>
        <v>#REF!</v>
      </c>
      <c r="F13707" s="9" t="e">
        <f>INDEX(#REF!:#REF!,MATCH($D13707,#REF!:#REF!,0),MATCH(#REF!,#REF!:#REF!,0))</f>
        <v>#REF!</v>
      </c>
    </row>
    <row r="13708" spans="1:6" ht="16.5" x14ac:dyDescent="0.3">
      <c r="A13708" s="9" t="s">
        <v>8617</v>
      </c>
      <c r="B13708" s="9" t="s">
        <v>2795</v>
      </c>
      <c r="C13708" s="10">
        <v>53766</v>
      </c>
      <c r="D13708" s="9">
        <v>6364724701</v>
      </c>
      <c r="E13708" s="9" t="e">
        <f>INDEX(#REF!:#REF!,MATCH($D13708,#REF!:#REF!,0),MATCH(#REF!,#REF!:#REF!,0))</f>
        <v>#REF!</v>
      </c>
      <c r="F13708" s="9" t="e">
        <f>INDEX(#REF!:#REF!,MATCH($D13708,#REF!:#REF!,0),MATCH(#REF!,#REF!:#REF!,0))</f>
        <v>#REF!</v>
      </c>
    </row>
    <row r="13709" spans="1:6" ht="16.5" x14ac:dyDescent="0.3">
      <c r="A13709" s="9" t="s">
        <v>8616</v>
      </c>
      <c r="B13709" s="9" t="s">
        <v>2856</v>
      </c>
      <c r="C13709" s="10">
        <v>14809</v>
      </c>
      <c r="D13709" s="9">
        <v>2792636599</v>
      </c>
      <c r="E13709" s="9" t="e">
        <f>INDEX(#REF!:#REF!,MATCH($D13709,#REF!:#REF!,0),MATCH(#REF!,#REF!:#REF!,0))</f>
        <v>#REF!</v>
      </c>
      <c r="F13709" s="9" t="e">
        <f>INDEX(#REF!:#REF!,MATCH($D13709,#REF!:#REF!,0),MATCH(#REF!,#REF!:#REF!,0))</f>
        <v>#REF!</v>
      </c>
    </row>
    <row r="13710" spans="1:6" ht="16.5" x14ac:dyDescent="0.3">
      <c r="A13710" s="9" t="s">
        <v>8615</v>
      </c>
      <c r="B13710" s="9" t="s">
        <v>2371</v>
      </c>
      <c r="C13710" s="10">
        <v>51573</v>
      </c>
      <c r="D13710" s="9">
        <v>3642988458</v>
      </c>
      <c r="E13710" s="9" t="e">
        <f>INDEX(#REF!:#REF!,MATCH($D13710,#REF!:#REF!,0),MATCH(#REF!,#REF!:#REF!,0))</f>
        <v>#REF!</v>
      </c>
      <c r="F13710" s="9" t="e">
        <f>INDEX(#REF!:#REF!,MATCH($D13710,#REF!:#REF!,0),MATCH(#REF!,#REF!:#REF!,0))</f>
        <v>#REF!</v>
      </c>
    </row>
    <row r="13711" spans="1:6" ht="16.5" x14ac:dyDescent="0.3">
      <c r="A13711" s="9" t="s">
        <v>8614</v>
      </c>
      <c r="B13711" s="9" t="s">
        <v>1995</v>
      </c>
      <c r="C13711" s="10">
        <v>49825</v>
      </c>
      <c r="D13711" s="9">
        <v>357531329</v>
      </c>
      <c r="E13711" s="9" t="e">
        <f>INDEX(#REF!:#REF!,MATCH($D13711,#REF!:#REF!,0),MATCH(#REF!,#REF!:#REF!,0))</f>
        <v>#REF!</v>
      </c>
      <c r="F13711" s="9" t="e">
        <f>INDEX(#REF!:#REF!,MATCH($D13711,#REF!:#REF!,0),MATCH(#REF!,#REF!:#REF!,0))</f>
        <v>#REF!</v>
      </c>
    </row>
    <row r="13712" spans="1:6" ht="16.5" x14ac:dyDescent="0.3">
      <c r="A13712" s="9" t="s">
        <v>8613</v>
      </c>
      <c r="B13712" s="9" t="s">
        <v>2424</v>
      </c>
      <c r="C13712" s="10">
        <v>55229</v>
      </c>
      <c r="D13712" s="9">
        <v>2670196322</v>
      </c>
      <c r="E13712" s="9" t="e">
        <f>INDEX(#REF!:#REF!,MATCH($D13712,#REF!:#REF!,0),MATCH(#REF!,#REF!:#REF!,0))</f>
        <v>#REF!</v>
      </c>
      <c r="F13712" s="9" t="e">
        <f>INDEX(#REF!:#REF!,MATCH($D13712,#REF!:#REF!,0),MATCH(#REF!,#REF!:#REF!,0))</f>
        <v>#REF!</v>
      </c>
    </row>
    <row r="13713" spans="1:6" ht="16.5" x14ac:dyDescent="0.3">
      <c r="A13713" s="9" t="s">
        <v>8612</v>
      </c>
      <c r="B13713" s="9" t="s">
        <v>2003</v>
      </c>
      <c r="C13713" s="10">
        <v>51557</v>
      </c>
      <c r="D13713" s="9">
        <v>6718456802</v>
      </c>
      <c r="E13713" s="9" t="e">
        <f>INDEX(#REF!:#REF!,MATCH($D13713,#REF!:#REF!,0),MATCH(#REF!,#REF!:#REF!,0))</f>
        <v>#REF!</v>
      </c>
      <c r="F13713" s="9" t="e">
        <f>INDEX(#REF!:#REF!,MATCH($D13713,#REF!:#REF!,0),MATCH(#REF!,#REF!:#REF!,0))</f>
        <v>#REF!</v>
      </c>
    </row>
    <row r="13714" spans="1:6" ht="16.5" x14ac:dyDescent="0.3">
      <c r="A13714" s="9" t="s">
        <v>8611</v>
      </c>
      <c r="B13714" s="9" t="s">
        <v>2366</v>
      </c>
      <c r="C13714" s="10">
        <v>55168</v>
      </c>
      <c r="D13714" s="9">
        <v>2353272215</v>
      </c>
      <c r="E13714" s="9" t="e">
        <f>INDEX(#REF!:#REF!,MATCH($D13714,#REF!:#REF!,0),MATCH(#REF!,#REF!:#REF!,0))</f>
        <v>#REF!</v>
      </c>
      <c r="F13714" s="9" t="e">
        <f>INDEX(#REF!:#REF!,MATCH($D13714,#REF!:#REF!,0),MATCH(#REF!,#REF!:#REF!,0))</f>
        <v>#REF!</v>
      </c>
    </row>
    <row r="13715" spans="1:6" ht="16.5" x14ac:dyDescent="0.3">
      <c r="A13715" s="9" t="s">
        <v>8610</v>
      </c>
      <c r="B13715" s="9" t="s">
        <v>2945</v>
      </c>
      <c r="C13715" s="10">
        <v>17124</v>
      </c>
      <c r="D13715" s="9">
        <v>6148235056</v>
      </c>
      <c r="E13715" s="9" t="e">
        <f>INDEX(#REF!:#REF!,MATCH($D13715,#REF!:#REF!,0),MATCH(#REF!,#REF!:#REF!,0))</f>
        <v>#REF!</v>
      </c>
      <c r="F13715" s="9" t="e">
        <f>INDEX(#REF!:#REF!,MATCH($D13715,#REF!:#REF!,0),MATCH(#REF!,#REF!:#REF!,0))</f>
        <v>#REF!</v>
      </c>
    </row>
    <row r="13716" spans="1:6" ht="16.5" x14ac:dyDescent="0.3">
      <c r="A13716" s="9" t="s">
        <v>8609</v>
      </c>
      <c r="B13716" s="9" t="s">
        <v>2142</v>
      </c>
      <c r="C13716" s="10">
        <v>19879</v>
      </c>
      <c r="D13716" s="9">
        <v>1419116835</v>
      </c>
      <c r="E13716" s="9" t="e">
        <f>INDEX(#REF!:#REF!,MATCH($D13716,#REF!:#REF!,0),MATCH(#REF!,#REF!:#REF!,0))</f>
        <v>#REF!</v>
      </c>
      <c r="F13716" s="9" t="e">
        <f>INDEX(#REF!:#REF!,MATCH($D13716,#REF!:#REF!,0),MATCH(#REF!,#REF!:#REF!,0))</f>
        <v>#REF!</v>
      </c>
    </row>
    <row r="13717" spans="1:6" ht="16.5" x14ac:dyDescent="0.3">
      <c r="A13717" s="9" t="s">
        <v>8608</v>
      </c>
      <c r="B13717" s="9" t="s">
        <v>2608</v>
      </c>
      <c r="C13717" s="10">
        <v>41469</v>
      </c>
      <c r="D13717" s="9">
        <v>6209983448</v>
      </c>
      <c r="E13717" s="9" t="e">
        <f>INDEX(#REF!:#REF!,MATCH($D13717,#REF!:#REF!,0),MATCH(#REF!,#REF!:#REF!,0))</f>
        <v>#REF!</v>
      </c>
      <c r="F13717" s="9" t="e">
        <f>INDEX(#REF!:#REF!,MATCH($D13717,#REF!:#REF!,0),MATCH(#REF!,#REF!:#REF!,0))</f>
        <v>#REF!</v>
      </c>
    </row>
    <row r="13718" spans="1:6" ht="16.5" x14ac:dyDescent="0.3">
      <c r="A13718" s="9" t="s">
        <v>8607</v>
      </c>
      <c r="B13718" s="9" t="s">
        <v>2163</v>
      </c>
      <c r="C13718" s="10">
        <v>11873</v>
      </c>
      <c r="D13718" s="9">
        <v>6471464479</v>
      </c>
      <c r="E13718" s="9" t="e">
        <f>INDEX(#REF!:#REF!,MATCH($D13718,#REF!:#REF!,0),MATCH(#REF!,#REF!:#REF!,0))</f>
        <v>#REF!</v>
      </c>
      <c r="F13718" s="9" t="e">
        <f>INDEX(#REF!:#REF!,MATCH($D13718,#REF!:#REF!,0),MATCH(#REF!,#REF!:#REF!,0))</f>
        <v>#REF!</v>
      </c>
    </row>
    <row r="13719" spans="1:6" ht="16.5" x14ac:dyDescent="0.3">
      <c r="A13719" s="9" t="s">
        <v>8606</v>
      </c>
      <c r="B13719" s="9" t="s">
        <v>2945</v>
      </c>
      <c r="C13719" s="10">
        <v>34019</v>
      </c>
      <c r="D13719" s="9">
        <v>8335120919</v>
      </c>
      <c r="E13719" s="9" t="e">
        <f>INDEX(#REF!:#REF!,MATCH($D13719,#REF!:#REF!,0),MATCH(#REF!,#REF!:#REF!,0))</f>
        <v>#REF!</v>
      </c>
      <c r="F13719" s="9" t="e">
        <f>INDEX(#REF!:#REF!,MATCH($D13719,#REF!:#REF!,0),MATCH(#REF!,#REF!:#REF!,0))</f>
        <v>#REF!</v>
      </c>
    </row>
    <row r="13720" spans="1:6" ht="16.5" x14ac:dyDescent="0.3">
      <c r="A13720" s="9" t="s">
        <v>8605</v>
      </c>
      <c r="B13720" s="9" t="s">
        <v>2815</v>
      </c>
      <c r="C13720" s="10">
        <v>36665</v>
      </c>
      <c r="D13720" s="9">
        <v>9096285417</v>
      </c>
      <c r="E13720" s="9" t="e">
        <f>INDEX(#REF!:#REF!,MATCH($D13720,#REF!:#REF!,0),MATCH(#REF!,#REF!:#REF!,0))</f>
        <v>#REF!</v>
      </c>
      <c r="F13720" s="9" t="e">
        <f>INDEX(#REF!:#REF!,MATCH($D13720,#REF!:#REF!,0),MATCH(#REF!,#REF!:#REF!,0))</f>
        <v>#REF!</v>
      </c>
    </row>
    <row r="13721" spans="1:6" ht="16.5" x14ac:dyDescent="0.3">
      <c r="A13721" s="9" t="s">
        <v>8604</v>
      </c>
      <c r="B13721" s="9" t="s">
        <v>2052</v>
      </c>
      <c r="C13721" s="10">
        <v>34848</v>
      </c>
      <c r="D13721" s="9">
        <v>7273123196</v>
      </c>
      <c r="E13721" s="9" t="e">
        <f>INDEX(#REF!:#REF!,MATCH($D13721,#REF!:#REF!,0),MATCH(#REF!,#REF!:#REF!,0))</f>
        <v>#REF!</v>
      </c>
      <c r="F13721" s="9" t="e">
        <f>INDEX(#REF!:#REF!,MATCH($D13721,#REF!:#REF!,0),MATCH(#REF!,#REF!:#REF!,0))</f>
        <v>#REF!</v>
      </c>
    </row>
    <row r="13722" spans="1:6" ht="16.5" x14ac:dyDescent="0.3">
      <c r="A13722" s="9" t="s">
        <v>8603</v>
      </c>
      <c r="B13722" s="9" t="s">
        <v>2856</v>
      </c>
      <c r="C13722" s="10">
        <v>39677</v>
      </c>
      <c r="D13722" s="9">
        <v>7596173217</v>
      </c>
      <c r="E13722" s="9" t="e">
        <f>INDEX(#REF!:#REF!,MATCH($D13722,#REF!:#REF!,0),MATCH(#REF!,#REF!:#REF!,0))</f>
        <v>#REF!</v>
      </c>
      <c r="F13722" s="9" t="e">
        <f>INDEX(#REF!:#REF!,MATCH($D13722,#REF!:#REF!,0),MATCH(#REF!,#REF!:#REF!,0))</f>
        <v>#REF!</v>
      </c>
    </row>
    <row r="13723" spans="1:6" ht="16.5" x14ac:dyDescent="0.3">
      <c r="A13723" s="9" t="s">
        <v>8602</v>
      </c>
      <c r="B13723" s="9" t="s">
        <v>2286</v>
      </c>
      <c r="C13723" s="10">
        <v>46015</v>
      </c>
      <c r="D13723" s="9">
        <v>495702854</v>
      </c>
      <c r="E13723" s="9" t="e">
        <f>INDEX(#REF!:#REF!,MATCH($D13723,#REF!:#REF!,0),MATCH(#REF!,#REF!:#REF!,0))</f>
        <v>#REF!</v>
      </c>
      <c r="F13723" s="9" t="e">
        <f>INDEX(#REF!:#REF!,MATCH($D13723,#REF!:#REF!,0),MATCH(#REF!,#REF!:#REF!,0))</f>
        <v>#REF!</v>
      </c>
    </row>
    <row r="13724" spans="1:6" ht="16.5" x14ac:dyDescent="0.3">
      <c r="A13724" s="9" t="s">
        <v>8601</v>
      </c>
      <c r="B13724" s="9" t="s">
        <v>2744</v>
      </c>
      <c r="C13724" s="10">
        <v>33794</v>
      </c>
      <c r="D13724" s="9">
        <v>7039995972</v>
      </c>
      <c r="E13724" s="9" t="e">
        <f>INDEX(#REF!:#REF!,MATCH($D13724,#REF!:#REF!,0),MATCH(#REF!,#REF!:#REF!,0))</f>
        <v>#REF!</v>
      </c>
      <c r="F13724" s="9" t="e">
        <f>INDEX(#REF!:#REF!,MATCH($D13724,#REF!:#REF!,0),MATCH(#REF!,#REF!:#REF!,0))</f>
        <v>#REF!</v>
      </c>
    </row>
    <row r="13725" spans="1:6" ht="16.5" x14ac:dyDescent="0.3">
      <c r="A13725" s="9" t="s">
        <v>8600</v>
      </c>
      <c r="B13725" s="9" t="s">
        <v>1979</v>
      </c>
      <c r="C13725" s="10">
        <v>27447</v>
      </c>
      <c r="D13725" s="9">
        <v>9782845590</v>
      </c>
      <c r="E13725" s="9" t="e">
        <f>INDEX(#REF!:#REF!,MATCH($D13725,#REF!:#REF!,0),MATCH(#REF!,#REF!:#REF!,0))</f>
        <v>#REF!</v>
      </c>
      <c r="F13725" s="9" t="e">
        <f>INDEX(#REF!:#REF!,MATCH($D13725,#REF!:#REF!,0),MATCH(#REF!,#REF!:#REF!,0))</f>
        <v>#REF!</v>
      </c>
    </row>
    <row r="13726" spans="1:6" ht="16.5" x14ac:dyDescent="0.3">
      <c r="A13726" s="9" t="s">
        <v>8599</v>
      </c>
      <c r="B13726" s="9" t="s">
        <v>3642</v>
      </c>
      <c r="C13726" s="10">
        <v>54752</v>
      </c>
      <c r="D13726" s="9">
        <v>6375014751</v>
      </c>
      <c r="E13726" s="9" t="e">
        <f>INDEX(#REF!:#REF!,MATCH($D13726,#REF!:#REF!,0),MATCH(#REF!,#REF!:#REF!,0))</f>
        <v>#REF!</v>
      </c>
      <c r="F13726" s="9" t="e">
        <f>INDEX(#REF!:#REF!,MATCH($D13726,#REF!:#REF!,0),MATCH(#REF!,#REF!:#REF!,0))</f>
        <v>#REF!</v>
      </c>
    </row>
    <row r="13727" spans="1:6" ht="16.5" x14ac:dyDescent="0.3">
      <c r="A13727" s="9" t="s">
        <v>8598</v>
      </c>
      <c r="B13727" s="9" t="s">
        <v>3328</v>
      </c>
      <c r="C13727" s="10">
        <v>18477</v>
      </c>
      <c r="D13727" s="9">
        <v>7775126329</v>
      </c>
      <c r="E13727" s="9" t="e">
        <f>INDEX(#REF!:#REF!,MATCH($D13727,#REF!:#REF!,0),MATCH(#REF!,#REF!:#REF!,0))</f>
        <v>#REF!</v>
      </c>
      <c r="F13727" s="9" t="e">
        <f>INDEX(#REF!:#REF!,MATCH($D13727,#REF!:#REF!,0),MATCH(#REF!,#REF!:#REF!,0))</f>
        <v>#REF!</v>
      </c>
    </row>
    <row r="13728" spans="1:6" ht="16.5" x14ac:dyDescent="0.3">
      <c r="A13728" s="9" t="s">
        <v>8597</v>
      </c>
      <c r="B13728" s="9" t="s">
        <v>2298</v>
      </c>
      <c r="C13728" s="10">
        <v>11518</v>
      </c>
      <c r="D13728" s="9">
        <v>5138969978</v>
      </c>
      <c r="E13728" s="9" t="e">
        <f>INDEX(#REF!:#REF!,MATCH($D13728,#REF!:#REF!,0),MATCH(#REF!,#REF!:#REF!,0))</f>
        <v>#REF!</v>
      </c>
      <c r="F13728" s="9" t="e">
        <f>INDEX(#REF!:#REF!,MATCH($D13728,#REF!:#REF!,0),MATCH(#REF!,#REF!:#REF!,0))</f>
        <v>#REF!</v>
      </c>
    </row>
    <row r="13729" spans="1:6" ht="16.5" x14ac:dyDescent="0.3">
      <c r="A13729" s="9" t="s">
        <v>8596</v>
      </c>
      <c r="B13729" s="9" t="s">
        <v>2208</v>
      </c>
      <c r="C13729" s="10">
        <v>10861</v>
      </c>
      <c r="D13729" s="9">
        <v>1573192775</v>
      </c>
      <c r="E13729" s="9" t="e">
        <f>INDEX(#REF!:#REF!,MATCH($D13729,#REF!:#REF!,0),MATCH(#REF!,#REF!:#REF!,0))</f>
        <v>#REF!</v>
      </c>
      <c r="F13729" s="9" t="e">
        <f>INDEX(#REF!:#REF!,MATCH($D13729,#REF!:#REF!,0),MATCH(#REF!,#REF!:#REF!,0))</f>
        <v>#REF!</v>
      </c>
    </row>
    <row r="13730" spans="1:6" ht="16.5" x14ac:dyDescent="0.3">
      <c r="A13730" s="9" t="s">
        <v>8595</v>
      </c>
      <c r="B13730" s="9" t="s">
        <v>1941</v>
      </c>
      <c r="C13730" s="10">
        <v>29096</v>
      </c>
      <c r="D13730" s="9">
        <v>9153408497</v>
      </c>
      <c r="E13730" s="9" t="e">
        <f>INDEX(#REF!:#REF!,MATCH($D13730,#REF!:#REF!,0),MATCH(#REF!,#REF!:#REF!,0))</f>
        <v>#REF!</v>
      </c>
      <c r="F13730" s="9" t="e">
        <f>INDEX(#REF!:#REF!,MATCH($D13730,#REF!:#REF!,0),MATCH(#REF!,#REF!:#REF!,0))</f>
        <v>#REF!</v>
      </c>
    </row>
    <row r="13731" spans="1:6" ht="16.5" x14ac:dyDescent="0.3">
      <c r="A13731" s="9" t="s">
        <v>8594</v>
      </c>
      <c r="B13731" s="9" t="s">
        <v>2291</v>
      </c>
      <c r="C13731" s="10">
        <v>50824</v>
      </c>
      <c r="D13731" s="9">
        <v>9023313240</v>
      </c>
      <c r="E13731" s="9" t="e">
        <f>INDEX(#REF!:#REF!,MATCH($D13731,#REF!:#REF!,0),MATCH(#REF!,#REF!:#REF!,0))</f>
        <v>#REF!</v>
      </c>
      <c r="F13731" s="9" t="e">
        <f>INDEX(#REF!:#REF!,MATCH($D13731,#REF!:#REF!,0),MATCH(#REF!,#REF!:#REF!,0))</f>
        <v>#REF!</v>
      </c>
    </row>
    <row r="13732" spans="1:6" ht="16.5" x14ac:dyDescent="0.3">
      <c r="A13732" s="9" t="s">
        <v>8593</v>
      </c>
      <c r="B13732" s="9" t="s">
        <v>2115</v>
      </c>
      <c r="C13732" s="10">
        <v>18732</v>
      </c>
      <c r="D13732" s="9">
        <v>4838770758</v>
      </c>
      <c r="E13732" s="9" t="e">
        <f>INDEX(#REF!:#REF!,MATCH($D13732,#REF!:#REF!,0),MATCH(#REF!,#REF!:#REF!,0))</f>
        <v>#REF!</v>
      </c>
      <c r="F13732" s="9" t="e">
        <f>INDEX(#REF!:#REF!,MATCH($D13732,#REF!:#REF!,0),MATCH(#REF!,#REF!:#REF!,0))</f>
        <v>#REF!</v>
      </c>
    </row>
    <row r="13733" spans="1:6" ht="16.5" x14ac:dyDescent="0.3">
      <c r="A13733" s="9" t="s">
        <v>8592</v>
      </c>
      <c r="B13733" s="9" t="s">
        <v>2532</v>
      </c>
      <c r="C13733" s="10">
        <v>54872</v>
      </c>
      <c r="D13733" s="9">
        <v>8065075959</v>
      </c>
      <c r="E13733" s="9" t="e">
        <f>INDEX(#REF!:#REF!,MATCH($D13733,#REF!:#REF!,0),MATCH(#REF!,#REF!:#REF!,0))</f>
        <v>#REF!</v>
      </c>
      <c r="F13733" s="9" t="e">
        <f>INDEX(#REF!:#REF!,MATCH($D13733,#REF!:#REF!,0),MATCH(#REF!,#REF!:#REF!,0))</f>
        <v>#REF!</v>
      </c>
    </row>
    <row r="13734" spans="1:6" ht="16.5" x14ac:dyDescent="0.3">
      <c r="A13734" s="9" t="s">
        <v>8591</v>
      </c>
      <c r="B13734" s="9" t="s">
        <v>2112</v>
      </c>
      <c r="C13734" s="10">
        <v>39717</v>
      </c>
      <c r="D13734" s="9">
        <v>7962906979</v>
      </c>
      <c r="E13734" s="9" t="e">
        <f>INDEX(#REF!:#REF!,MATCH($D13734,#REF!:#REF!,0),MATCH(#REF!,#REF!:#REF!,0))</f>
        <v>#REF!</v>
      </c>
      <c r="F13734" s="9" t="e">
        <f>INDEX(#REF!:#REF!,MATCH($D13734,#REF!:#REF!,0),MATCH(#REF!,#REF!:#REF!,0))</f>
        <v>#REF!</v>
      </c>
    </row>
    <row r="13735" spans="1:6" ht="16.5" x14ac:dyDescent="0.3">
      <c r="A13735" s="9" t="s">
        <v>8590</v>
      </c>
      <c r="B13735" s="9" t="s">
        <v>1969</v>
      </c>
      <c r="C13735" s="10">
        <v>40034</v>
      </c>
      <c r="D13735" s="9">
        <v>5795848808</v>
      </c>
      <c r="E13735" s="9" t="e">
        <f>INDEX(#REF!:#REF!,MATCH($D13735,#REF!:#REF!,0),MATCH(#REF!,#REF!:#REF!,0))</f>
        <v>#REF!</v>
      </c>
      <c r="F13735" s="9" t="e">
        <f>INDEX(#REF!:#REF!,MATCH($D13735,#REF!:#REF!,0),MATCH(#REF!,#REF!:#REF!,0))</f>
        <v>#REF!</v>
      </c>
    </row>
    <row r="13736" spans="1:6" ht="16.5" x14ac:dyDescent="0.3">
      <c r="A13736" s="9" t="s">
        <v>8589</v>
      </c>
      <c r="B13736" s="9" t="s">
        <v>2129</v>
      </c>
      <c r="C13736" s="10">
        <v>15102</v>
      </c>
      <c r="D13736" s="9">
        <v>1231429186</v>
      </c>
      <c r="E13736" s="9" t="e">
        <f>INDEX(#REF!:#REF!,MATCH($D13736,#REF!:#REF!,0),MATCH(#REF!,#REF!:#REF!,0))</f>
        <v>#REF!</v>
      </c>
      <c r="F13736" s="9" t="e">
        <f>INDEX(#REF!:#REF!,MATCH($D13736,#REF!:#REF!,0),MATCH(#REF!,#REF!:#REF!,0))</f>
        <v>#REF!</v>
      </c>
    </row>
    <row r="13737" spans="1:6" ht="16.5" x14ac:dyDescent="0.3">
      <c r="A13737" s="9" t="s">
        <v>8588</v>
      </c>
      <c r="B13737" s="9" t="s">
        <v>2539</v>
      </c>
      <c r="C13737" s="10">
        <v>38413</v>
      </c>
      <c r="D13737" s="9">
        <v>6462250968</v>
      </c>
      <c r="E13737" s="9" t="e">
        <f>INDEX(#REF!:#REF!,MATCH($D13737,#REF!:#REF!,0),MATCH(#REF!,#REF!:#REF!,0))</f>
        <v>#REF!</v>
      </c>
      <c r="F13737" s="9" t="e">
        <f>INDEX(#REF!:#REF!,MATCH($D13737,#REF!:#REF!,0),MATCH(#REF!,#REF!:#REF!,0))</f>
        <v>#REF!</v>
      </c>
    </row>
    <row r="13738" spans="1:6" ht="16.5" x14ac:dyDescent="0.3">
      <c r="A13738" s="9" t="s">
        <v>8587</v>
      </c>
      <c r="B13738" s="9" t="s">
        <v>2077</v>
      </c>
      <c r="C13738" s="10">
        <v>28486</v>
      </c>
      <c r="D13738" s="9">
        <v>7132417177</v>
      </c>
      <c r="E13738" s="9" t="e">
        <f>INDEX(#REF!:#REF!,MATCH($D13738,#REF!:#REF!,0),MATCH(#REF!,#REF!:#REF!,0))</f>
        <v>#REF!</v>
      </c>
      <c r="F13738" s="9" t="e">
        <f>INDEX(#REF!:#REF!,MATCH($D13738,#REF!:#REF!,0),MATCH(#REF!,#REF!:#REF!,0))</f>
        <v>#REF!</v>
      </c>
    </row>
    <row r="13739" spans="1:6" ht="16.5" x14ac:dyDescent="0.3">
      <c r="A13739" s="9" t="s">
        <v>8586</v>
      </c>
      <c r="B13739" s="9" t="s">
        <v>2713</v>
      </c>
      <c r="C13739" s="10">
        <v>27912</v>
      </c>
      <c r="D13739" s="9">
        <v>9128677390</v>
      </c>
      <c r="E13739" s="9" t="e">
        <f>INDEX(#REF!:#REF!,MATCH($D13739,#REF!:#REF!,0),MATCH(#REF!,#REF!:#REF!,0))</f>
        <v>#REF!</v>
      </c>
      <c r="F13739" s="9" t="e">
        <f>INDEX(#REF!:#REF!,MATCH($D13739,#REF!:#REF!,0),MATCH(#REF!,#REF!:#REF!,0))</f>
        <v>#REF!</v>
      </c>
    </row>
    <row r="13740" spans="1:6" ht="16.5" x14ac:dyDescent="0.3">
      <c r="A13740" s="9" t="s">
        <v>8585</v>
      </c>
      <c r="B13740" s="9" t="s">
        <v>2633</v>
      </c>
      <c r="C13740" s="10">
        <v>25827</v>
      </c>
      <c r="D13740" s="9">
        <v>7132417177</v>
      </c>
      <c r="E13740" s="9" t="e">
        <f>INDEX(#REF!:#REF!,MATCH($D13740,#REF!:#REF!,0),MATCH(#REF!,#REF!:#REF!,0))</f>
        <v>#REF!</v>
      </c>
      <c r="F13740" s="9" t="e">
        <f>INDEX(#REF!:#REF!,MATCH($D13740,#REF!:#REF!,0),MATCH(#REF!,#REF!:#REF!,0))</f>
        <v>#REF!</v>
      </c>
    </row>
    <row r="13741" spans="1:6" ht="16.5" x14ac:dyDescent="0.3">
      <c r="A13741" s="9" t="s">
        <v>8584</v>
      </c>
      <c r="B13741" s="9" t="s">
        <v>2121</v>
      </c>
      <c r="C13741" s="10">
        <v>42247</v>
      </c>
      <c r="D13741" s="9">
        <v>495702854</v>
      </c>
      <c r="E13741" s="9" t="e">
        <f>INDEX(#REF!:#REF!,MATCH($D13741,#REF!:#REF!,0),MATCH(#REF!,#REF!:#REF!,0))</f>
        <v>#REF!</v>
      </c>
      <c r="F13741" s="9" t="e">
        <f>INDEX(#REF!:#REF!,MATCH($D13741,#REF!:#REF!,0),MATCH(#REF!,#REF!:#REF!,0))</f>
        <v>#REF!</v>
      </c>
    </row>
    <row r="13742" spans="1:6" ht="16.5" x14ac:dyDescent="0.3">
      <c r="A13742" s="9" t="s">
        <v>8583</v>
      </c>
      <c r="B13742" s="9" t="s">
        <v>3085</v>
      </c>
      <c r="C13742" s="10">
        <v>19997</v>
      </c>
      <c r="D13742" s="9">
        <v>819852252</v>
      </c>
      <c r="E13742" s="9" t="e">
        <f>INDEX(#REF!:#REF!,MATCH($D13742,#REF!:#REF!,0),MATCH(#REF!,#REF!:#REF!,0))</f>
        <v>#REF!</v>
      </c>
      <c r="F13742" s="9" t="e">
        <f>INDEX(#REF!:#REF!,MATCH($D13742,#REF!:#REF!,0),MATCH(#REF!,#REF!:#REF!,0))</f>
        <v>#REF!</v>
      </c>
    </row>
    <row r="13743" spans="1:6" ht="16.5" x14ac:dyDescent="0.3">
      <c r="A13743" s="9" t="s">
        <v>8582</v>
      </c>
      <c r="B13743" s="9" t="s">
        <v>2675</v>
      </c>
      <c r="C13743" s="10">
        <v>27697</v>
      </c>
      <c r="D13743" s="9">
        <v>2405876701</v>
      </c>
      <c r="E13743" s="9" t="e">
        <f>INDEX(#REF!:#REF!,MATCH($D13743,#REF!:#REF!,0),MATCH(#REF!,#REF!:#REF!,0))</f>
        <v>#REF!</v>
      </c>
      <c r="F13743" s="9" t="e">
        <f>INDEX(#REF!:#REF!,MATCH($D13743,#REF!:#REF!,0),MATCH(#REF!,#REF!:#REF!,0))</f>
        <v>#REF!</v>
      </c>
    </row>
    <row r="13744" spans="1:6" ht="16.5" x14ac:dyDescent="0.3">
      <c r="A13744" s="9" t="s">
        <v>8581</v>
      </c>
      <c r="B13744" s="9" t="s">
        <v>2511</v>
      </c>
      <c r="C13744" s="10">
        <v>39163</v>
      </c>
      <c r="D13744" s="9">
        <v>6988089128</v>
      </c>
      <c r="E13744" s="9" t="e">
        <f>INDEX(#REF!:#REF!,MATCH($D13744,#REF!:#REF!,0),MATCH(#REF!,#REF!:#REF!,0))</f>
        <v>#REF!</v>
      </c>
      <c r="F13744" s="9" t="e">
        <f>INDEX(#REF!:#REF!,MATCH($D13744,#REF!:#REF!,0),MATCH(#REF!,#REF!:#REF!,0))</f>
        <v>#REF!</v>
      </c>
    </row>
    <row r="13745" spans="1:6" ht="16.5" x14ac:dyDescent="0.3">
      <c r="A13745" s="9" t="s">
        <v>8580</v>
      </c>
      <c r="B13745" s="9" t="s">
        <v>3493</v>
      </c>
      <c r="C13745" s="10">
        <v>20714</v>
      </c>
      <c r="D13745" s="9">
        <v>9483290694</v>
      </c>
      <c r="E13745" s="9" t="e">
        <f>INDEX(#REF!:#REF!,MATCH($D13745,#REF!:#REF!,0),MATCH(#REF!,#REF!:#REF!,0))</f>
        <v>#REF!</v>
      </c>
      <c r="F13745" s="9" t="e">
        <f>INDEX(#REF!:#REF!,MATCH($D13745,#REF!:#REF!,0),MATCH(#REF!,#REF!:#REF!,0))</f>
        <v>#REF!</v>
      </c>
    </row>
    <row r="13746" spans="1:6" ht="16.5" x14ac:dyDescent="0.3">
      <c r="A13746" s="9" t="s">
        <v>8579</v>
      </c>
      <c r="B13746" s="9" t="s">
        <v>2433</v>
      </c>
      <c r="C13746" s="10">
        <v>20023</v>
      </c>
      <c r="D13746" s="9">
        <v>5077974136</v>
      </c>
      <c r="E13746" s="9" t="e">
        <f>INDEX(#REF!:#REF!,MATCH($D13746,#REF!:#REF!,0),MATCH(#REF!,#REF!:#REF!,0))</f>
        <v>#REF!</v>
      </c>
      <c r="F13746" s="9" t="e">
        <f>INDEX(#REF!:#REF!,MATCH($D13746,#REF!:#REF!,0),MATCH(#REF!,#REF!:#REF!,0))</f>
        <v>#REF!</v>
      </c>
    </row>
    <row r="13747" spans="1:6" ht="16.5" x14ac:dyDescent="0.3">
      <c r="A13747" s="9" t="s">
        <v>8578</v>
      </c>
      <c r="B13747" s="9" t="s">
        <v>2881</v>
      </c>
      <c r="C13747" s="10">
        <v>32516</v>
      </c>
      <c r="D13747" s="9">
        <v>1266227768</v>
      </c>
      <c r="E13747" s="9" t="e">
        <f>INDEX(#REF!:#REF!,MATCH($D13747,#REF!:#REF!,0),MATCH(#REF!,#REF!:#REF!,0))</f>
        <v>#REF!</v>
      </c>
      <c r="F13747" s="9" t="e">
        <f>INDEX(#REF!:#REF!,MATCH($D13747,#REF!:#REF!,0),MATCH(#REF!,#REF!:#REF!,0))</f>
        <v>#REF!</v>
      </c>
    </row>
    <row r="13748" spans="1:6" ht="16.5" x14ac:dyDescent="0.3">
      <c r="A13748" s="9" t="s">
        <v>8577</v>
      </c>
      <c r="B13748" s="9" t="s">
        <v>2107</v>
      </c>
      <c r="C13748" s="10">
        <v>35848</v>
      </c>
      <c r="D13748" s="9">
        <v>8519669638</v>
      </c>
      <c r="E13748" s="9" t="e">
        <f>INDEX(#REF!:#REF!,MATCH($D13748,#REF!:#REF!,0),MATCH(#REF!,#REF!:#REF!,0))</f>
        <v>#REF!</v>
      </c>
      <c r="F13748" s="9" t="e">
        <f>INDEX(#REF!:#REF!,MATCH($D13748,#REF!:#REF!,0),MATCH(#REF!,#REF!:#REF!,0))</f>
        <v>#REF!</v>
      </c>
    </row>
    <row r="13749" spans="1:6" ht="16.5" x14ac:dyDescent="0.3">
      <c r="A13749" s="9" t="s">
        <v>8576</v>
      </c>
      <c r="B13749" s="9" t="s">
        <v>2015</v>
      </c>
      <c r="C13749" s="10">
        <v>35471</v>
      </c>
      <c r="D13749" s="9">
        <v>4578004252</v>
      </c>
      <c r="E13749" s="9" t="e">
        <f>INDEX(#REF!:#REF!,MATCH($D13749,#REF!:#REF!,0),MATCH(#REF!,#REF!:#REF!,0))</f>
        <v>#REF!</v>
      </c>
      <c r="F13749" s="9" t="e">
        <f>INDEX(#REF!:#REF!,MATCH($D13749,#REF!:#REF!,0),MATCH(#REF!,#REF!:#REF!,0))</f>
        <v>#REF!</v>
      </c>
    </row>
    <row r="13750" spans="1:6" ht="16.5" x14ac:dyDescent="0.3">
      <c r="A13750" s="9" t="s">
        <v>8575</v>
      </c>
      <c r="B13750" s="9" t="s">
        <v>2241</v>
      </c>
      <c r="C13750" s="10">
        <v>43360</v>
      </c>
      <c r="D13750" s="9">
        <v>232367817</v>
      </c>
      <c r="E13750" s="9" t="e">
        <f>INDEX(#REF!:#REF!,MATCH($D13750,#REF!:#REF!,0),MATCH(#REF!,#REF!:#REF!,0))</f>
        <v>#REF!</v>
      </c>
      <c r="F13750" s="9" t="e">
        <f>INDEX(#REF!:#REF!,MATCH($D13750,#REF!:#REF!,0),MATCH(#REF!,#REF!:#REF!,0))</f>
        <v>#REF!</v>
      </c>
    </row>
    <row r="13751" spans="1:6" ht="16.5" x14ac:dyDescent="0.3">
      <c r="A13751" s="9" t="s">
        <v>8574</v>
      </c>
      <c r="B13751" s="9" t="s">
        <v>2431</v>
      </c>
      <c r="C13751" s="10">
        <v>53073</v>
      </c>
      <c r="D13751" s="9">
        <v>9963057691</v>
      </c>
      <c r="E13751" s="9" t="e">
        <f>INDEX(#REF!:#REF!,MATCH($D13751,#REF!:#REF!,0),MATCH(#REF!,#REF!:#REF!,0))</f>
        <v>#REF!</v>
      </c>
      <c r="F13751" s="9" t="e">
        <f>INDEX(#REF!:#REF!,MATCH($D13751,#REF!:#REF!,0),MATCH(#REF!,#REF!:#REF!,0))</f>
        <v>#REF!</v>
      </c>
    </row>
    <row r="13752" spans="1:6" ht="16.5" x14ac:dyDescent="0.3">
      <c r="A13752" s="9" t="s">
        <v>8573</v>
      </c>
      <c r="B13752" s="9" t="s">
        <v>3841</v>
      </c>
      <c r="C13752" s="10">
        <v>49361</v>
      </c>
      <c r="D13752" s="9">
        <v>6842911427</v>
      </c>
      <c r="E13752" s="9" t="e">
        <f>INDEX(#REF!:#REF!,MATCH($D13752,#REF!:#REF!,0),MATCH(#REF!,#REF!:#REF!,0))</f>
        <v>#REF!</v>
      </c>
      <c r="F13752" s="9" t="e">
        <f>INDEX(#REF!:#REF!,MATCH($D13752,#REF!:#REF!,0),MATCH(#REF!,#REF!:#REF!,0))</f>
        <v>#REF!</v>
      </c>
    </row>
    <row r="13753" spans="1:6" ht="16.5" x14ac:dyDescent="0.3">
      <c r="A13753" s="9" t="s">
        <v>8572</v>
      </c>
      <c r="B13753" s="9" t="s">
        <v>2361</v>
      </c>
      <c r="C13753" s="10">
        <v>50239</v>
      </c>
      <c r="D13753" s="9">
        <v>6988089128</v>
      </c>
      <c r="E13753" s="9" t="e">
        <f>INDEX(#REF!:#REF!,MATCH($D13753,#REF!:#REF!,0),MATCH(#REF!,#REF!:#REF!,0))</f>
        <v>#REF!</v>
      </c>
      <c r="F13753" s="9" t="e">
        <f>INDEX(#REF!:#REF!,MATCH($D13753,#REF!:#REF!,0),MATCH(#REF!,#REF!:#REF!,0))</f>
        <v>#REF!</v>
      </c>
    </row>
    <row r="13754" spans="1:6" ht="16.5" x14ac:dyDescent="0.3">
      <c r="A13754" s="9" t="s">
        <v>8571</v>
      </c>
      <c r="B13754" s="9" t="s">
        <v>2537</v>
      </c>
      <c r="C13754" s="10">
        <v>23283</v>
      </c>
      <c r="D13754" s="9">
        <v>5779075530</v>
      </c>
      <c r="E13754" s="9" t="e">
        <f>INDEX(#REF!:#REF!,MATCH($D13754,#REF!:#REF!,0),MATCH(#REF!,#REF!:#REF!,0))</f>
        <v>#REF!</v>
      </c>
      <c r="F13754" s="9" t="e">
        <f>INDEX(#REF!:#REF!,MATCH($D13754,#REF!:#REF!,0),MATCH(#REF!,#REF!:#REF!,0))</f>
        <v>#REF!</v>
      </c>
    </row>
    <row r="13755" spans="1:6" ht="16.5" x14ac:dyDescent="0.3">
      <c r="A13755" s="9" t="s">
        <v>8570</v>
      </c>
      <c r="B13755" s="9" t="s">
        <v>2886</v>
      </c>
      <c r="C13755" s="10">
        <v>30722</v>
      </c>
      <c r="D13755" s="9">
        <v>140020098</v>
      </c>
      <c r="E13755" s="9" t="e">
        <f>INDEX(#REF!:#REF!,MATCH($D13755,#REF!:#REF!,0),MATCH(#REF!,#REF!:#REF!,0))</f>
        <v>#REF!</v>
      </c>
      <c r="F13755" s="9" t="e">
        <f>INDEX(#REF!:#REF!,MATCH($D13755,#REF!:#REF!,0),MATCH(#REF!,#REF!:#REF!,0))</f>
        <v>#REF!</v>
      </c>
    </row>
    <row r="13756" spans="1:6" ht="16.5" x14ac:dyDescent="0.3">
      <c r="A13756" s="9" t="s">
        <v>8569</v>
      </c>
      <c r="B13756" s="9" t="s">
        <v>4007</v>
      </c>
      <c r="C13756" s="10">
        <v>48605</v>
      </c>
      <c r="D13756" s="9">
        <v>4838770758</v>
      </c>
      <c r="E13756" s="9" t="e">
        <f>INDEX(#REF!:#REF!,MATCH($D13756,#REF!:#REF!,0),MATCH(#REF!,#REF!:#REF!,0))</f>
        <v>#REF!</v>
      </c>
      <c r="F13756" s="9" t="e">
        <f>INDEX(#REF!:#REF!,MATCH($D13756,#REF!:#REF!,0),MATCH(#REF!,#REF!:#REF!,0))</f>
        <v>#REF!</v>
      </c>
    </row>
    <row r="13757" spans="1:6" ht="16.5" x14ac:dyDescent="0.3">
      <c r="A13757" s="9" t="s">
        <v>8568</v>
      </c>
      <c r="B13757" s="9" t="s">
        <v>2424</v>
      </c>
      <c r="C13757" s="10">
        <v>47117</v>
      </c>
      <c r="D13757" s="9">
        <v>2944219065</v>
      </c>
      <c r="E13757" s="9" t="e">
        <f>INDEX(#REF!:#REF!,MATCH($D13757,#REF!:#REF!,0),MATCH(#REF!,#REF!:#REF!,0))</f>
        <v>#REF!</v>
      </c>
      <c r="F13757" s="9" t="e">
        <f>INDEX(#REF!:#REF!,MATCH($D13757,#REF!:#REF!,0),MATCH(#REF!,#REF!:#REF!,0))</f>
        <v>#REF!</v>
      </c>
    </row>
    <row r="13758" spans="1:6" ht="16.5" x14ac:dyDescent="0.3">
      <c r="A13758" s="9" t="s">
        <v>8567</v>
      </c>
      <c r="B13758" s="9" t="s">
        <v>2683</v>
      </c>
      <c r="C13758" s="10">
        <v>45006</v>
      </c>
      <c r="D13758" s="9">
        <v>8640079943</v>
      </c>
      <c r="E13758" s="9" t="e">
        <f>INDEX(#REF!:#REF!,MATCH($D13758,#REF!:#REF!,0),MATCH(#REF!,#REF!:#REF!,0))</f>
        <v>#REF!</v>
      </c>
      <c r="F13758" s="9" t="e">
        <f>INDEX(#REF!:#REF!,MATCH($D13758,#REF!:#REF!,0),MATCH(#REF!,#REF!:#REF!,0))</f>
        <v>#REF!</v>
      </c>
    </row>
    <row r="13759" spans="1:6" ht="16.5" x14ac:dyDescent="0.3">
      <c r="A13759" s="9" t="s">
        <v>8566</v>
      </c>
      <c r="B13759" s="9" t="s">
        <v>2326</v>
      </c>
      <c r="C13759" s="10">
        <v>56158</v>
      </c>
      <c r="D13759" s="9">
        <v>4876404933</v>
      </c>
      <c r="E13759" s="9" t="e">
        <f>INDEX(#REF!:#REF!,MATCH($D13759,#REF!:#REF!,0),MATCH(#REF!,#REF!:#REF!,0))</f>
        <v>#REF!</v>
      </c>
      <c r="F13759" s="9" t="e">
        <f>INDEX(#REF!:#REF!,MATCH($D13759,#REF!:#REF!,0),MATCH(#REF!,#REF!:#REF!,0))</f>
        <v>#REF!</v>
      </c>
    </row>
    <row r="13760" spans="1:6" ht="16.5" x14ac:dyDescent="0.3">
      <c r="A13760" s="9" t="s">
        <v>8565</v>
      </c>
      <c r="B13760" s="9" t="s">
        <v>2117</v>
      </c>
      <c r="C13760" s="10">
        <v>53356</v>
      </c>
      <c r="D13760" s="9">
        <v>4191160419</v>
      </c>
      <c r="E13760" s="9" t="e">
        <f>INDEX(#REF!:#REF!,MATCH($D13760,#REF!:#REF!,0),MATCH(#REF!,#REF!:#REF!,0))</f>
        <v>#REF!</v>
      </c>
      <c r="F13760" s="9" t="e">
        <f>INDEX(#REF!:#REF!,MATCH($D13760,#REF!:#REF!,0),MATCH(#REF!,#REF!:#REF!,0))</f>
        <v>#REF!</v>
      </c>
    </row>
    <row r="13761" spans="1:6" ht="16.5" x14ac:dyDescent="0.3">
      <c r="A13761" s="9" t="s">
        <v>8564</v>
      </c>
      <c r="B13761" s="9" t="s">
        <v>2783</v>
      </c>
      <c r="C13761" s="10">
        <v>24776</v>
      </c>
      <c r="D13761" s="9">
        <v>9491257560</v>
      </c>
      <c r="E13761" s="9" t="e">
        <f>INDEX(#REF!:#REF!,MATCH($D13761,#REF!:#REF!,0),MATCH(#REF!,#REF!:#REF!,0))</f>
        <v>#REF!</v>
      </c>
      <c r="F13761" s="9" t="e">
        <f>INDEX(#REF!:#REF!,MATCH($D13761,#REF!:#REF!,0),MATCH(#REF!,#REF!:#REF!,0))</f>
        <v>#REF!</v>
      </c>
    </row>
    <row r="13762" spans="1:6" ht="16.5" x14ac:dyDescent="0.3">
      <c r="A13762" s="9" t="s">
        <v>8563</v>
      </c>
      <c r="B13762" s="9" t="s">
        <v>2300</v>
      </c>
      <c r="C13762" s="10">
        <v>21748</v>
      </c>
      <c r="D13762" s="9">
        <v>2659144249</v>
      </c>
      <c r="E13762" s="9" t="e">
        <f>INDEX(#REF!:#REF!,MATCH($D13762,#REF!:#REF!,0),MATCH(#REF!,#REF!:#REF!,0))</f>
        <v>#REF!</v>
      </c>
      <c r="F13762" s="9" t="e">
        <f>INDEX(#REF!:#REF!,MATCH($D13762,#REF!:#REF!,0),MATCH(#REF!,#REF!:#REF!,0))</f>
        <v>#REF!</v>
      </c>
    </row>
    <row r="13763" spans="1:6" ht="16.5" x14ac:dyDescent="0.3">
      <c r="A13763" s="9" t="s">
        <v>8562</v>
      </c>
      <c r="B13763" s="9" t="s">
        <v>2067</v>
      </c>
      <c r="C13763" s="10">
        <v>38511</v>
      </c>
      <c r="D13763" s="9">
        <v>3877279783</v>
      </c>
      <c r="E13763" s="9" t="e">
        <f>INDEX(#REF!:#REF!,MATCH($D13763,#REF!:#REF!,0),MATCH(#REF!,#REF!:#REF!,0))</f>
        <v>#REF!</v>
      </c>
      <c r="F13763" s="9" t="e">
        <f>INDEX(#REF!:#REF!,MATCH($D13763,#REF!:#REF!,0),MATCH(#REF!,#REF!:#REF!,0))</f>
        <v>#REF!</v>
      </c>
    </row>
    <row r="13764" spans="1:6" ht="16.5" x14ac:dyDescent="0.3">
      <c r="A13764" s="9" t="s">
        <v>8561</v>
      </c>
      <c r="B13764" s="9" t="s">
        <v>2622</v>
      </c>
      <c r="C13764" s="10">
        <v>27291</v>
      </c>
      <c r="D13764" s="9">
        <v>1532722974</v>
      </c>
      <c r="E13764" s="9" t="e">
        <f>INDEX(#REF!:#REF!,MATCH($D13764,#REF!:#REF!,0),MATCH(#REF!,#REF!:#REF!,0))</f>
        <v>#REF!</v>
      </c>
      <c r="F13764" s="9" t="e">
        <f>INDEX(#REF!:#REF!,MATCH($D13764,#REF!:#REF!,0),MATCH(#REF!,#REF!:#REF!,0))</f>
        <v>#REF!</v>
      </c>
    </row>
    <row r="13765" spans="1:6" ht="16.5" x14ac:dyDescent="0.3">
      <c r="A13765" s="9" t="s">
        <v>8560</v>
      </c>
      <c r="B13765" s="9" t="s">
        <v>1985</v>
      </c>
      <c r="C13765" s="10">
        <v>58385</v>
      </c>
      <c r="D13765" s="9">
        <v>3661649302</v>
      </c>
      <c r="E13765" s="9" t="e">
        <f>INDEX(#REF!:#REF!,MATCH($D13765,#REF!:#REF!,0),MATCH(#REF!,#REF!:#REF!,0))</f>
        <v>#REF!</v>
      </c>
      <c r="F13765" s="9" t="e">
        <f>INDEX(#REF!:#REF!,MATCH($D13765,#REF!:#REF!,0),MATCH(#REF!,#REF!:#REF!,0))</f>
        <v>#REF!</v>
      </c>
    </row>
    <row r="13766" spans="1:6" ht="16.5" x14ac:dyDescent="0.3">
      <c r="A13766" s="9" t="s">
        <v>8559</v>
      </c>
      <c r="B13766" s="9" t="s">
        <v>2230</v>
      </c>
      <c r="C13766" s="10">
        <v>34728</v>
      </c>
      <c r="D13766" s="9">
        <v>9128677390</v>
      </c>
      <c r="E13766" s="9" t="e">
        <f>INDEX(#REF!:#REF!,MATCH($D13766,#REF!:#REF!,0),MATCH(#REF!,#REF!:#REF!,0))</f>
        <v>#REF!</v>
      </c>
      <c r="F13766" s="9" t="e">
        <f>INDEX(#REF!:#REF!,MATCH($D13766,#REF!:#REF!,0),MATCH(#REF!,#REF!:#REF!,0))</f>
        <v>#REF!</v>
      </c>
    </row>
    <row r="13767" spans="1:6" ht="16.5" x14ac:dyDescent="0.3">
      <c r="A13767" s="9" t="s">
        <v>8558</v>
      </c>
      <c r="B13767" s="9" t="s">
        <v>2127</v>
      </c>
      <c r="C13767" s="10">
        <v>32778</v>
      </c>
      <c r="D13767" s="9">
        <v>5764488419</v>
      </c>
      <c r="E13767" s="9" t="e">
        <f>INDEX(#REF!:#REF!,MATCH($D13767,#REF!:#REF!,0),MATCH(#REF!,#REF!:#REF!,0))</f>
        <v>#REF!</v>
      </c>
      <c r="F13767" s="9" t="e">
        <f>INDEX(#REF!:#REF!,MATCH($D13767,#REF!:#REF!,0),MATCH(#REF!,#REF!:#REF!,0))</f>
        <v>#REF!</v>
      </c>
    </row>
    <row r="13768" spans="1:6" ht="16.5" x14ac:dyDescent="0.3">
      <c r="A13768" s="9" t="s">
        <v>8557</v>
      </c>
      <c r="B13768" s="9" t="s">
        <v>2069</v>
      </c>
      <c r="C13768" s="10">
        <v>26356</v>
      </c>
      <c r="D13768" s="9">
        <v>1296185559</v>
      </c>
      <c r="E13768" s="9" t="e">
        <f>INDEX(#REF!:#REF!,MATCH($D13768,#REF!:#REF!,0),MATCH(#REF!,#REF!:#REF!,0))</f>
        <v>#REF!</v>
      </c>
      <c r="F13768" s="9" t="e">
        <f>INDEX(#REF!:#REF!,MATCH($D13768,#REF!:#REF!,0),MATCH(#REF!,#REF!:#REF!,0))</f>
        <v>#REF!</v>
      </c>
    </row>
    <row r="13769" spans="1:6" ht="16.5" x14ac:dyDescent="0.3">
      <c r="A13769" s="9" t="s">
        <v>8556</v>
      </c>
      <c r="B13769" s="9" t="s">
        <v>1995</v>
      </c>
      <c r="C13769" s="10">
        <v>18769</v>
      </c>
      <c r="D13769" s="9">
        <v>3086393343</v>
      </c>
      <c r="E13769" s="9" t="e">
        <f>INDEX(#REF!:#REF!,MATCH($D13769,#REF!:#REF!,0),MATCH(#REF!,#REF!:#REF!,0))</f>
        <v>#REF!</v>
      </c>
      <c r="F13769" s="9" t="e">
        <f>INDEX(#REF!:#REF!,MATCH($D13769,#REF!:#REF!,0),MATCH(#REF!,#REF!:#REF!,0))</f>
        <v>#REF!</v>
      </c>
    </row>
    <row r="13770" spans="1:6" ht="16.5" x14ac:dyDescent="0.3">
      <c r="A13770" s="9" t="s">
        <v>8555</v>
      </c>
      <c r="B13770" s="9" t="s">
        <v>2167</v>
      </c>
      <c r="C13770" s="10">
        <v>14166</v>
      </c>
      <c r="D13770" s="9">
        <v>2177097355</v>
      </c>
      <c r="E13770" s="9" t="e">
        <f>INDEX(#REF!:#REF!,MATCH($D13770,#REF!:#REF!,0),MATCH(#REF!,#REF!:#REF!,0))</f>
        <v>#REF!</v>
      </c>
      <c r="F13770" s="9" t="e">
        <f>INDEX(#REF!:#REF!,MATCH($D13770,#REF!:#REF!,0),MATCH(#REF!,#REF!:#REF!,0))</f>
        <v>#REF!</v>
      </c>
    </row>
    <row r="13771" spans="1:6" ht="16.5" x14ac:dyDescent="0.3">
      <c r="A13771" s="9" t="s">
        <v>8554</v>
      </c>
      <c r="B13771" s="9" t="s">
        <v>2826</v>
      </c>
      <c r="C13771" s="10">
        <v>44552</v>
      </c>
      <c r="D13771" s="9">
        <v>3273288531</v>
      </c>
      <c r="E13771" s="9" t="e">
        <f>INDEX(#REF!:#REF!,MATCH($D13771,#REF!:#REF!,0),MATCH(#REF!,#REF!:#REF!,0))</f>
        <v>#REF!</v>
      </c>
      <c r="F13771" s="9" t="e">
        <f>INDEX(#REF!:#REF!,MATCH($D13771,#REF!:#REF!,0),MATCH(#REF!,#REF!:#REF!,0))</f>
        <v>#REF!</v>
      </c>
    </row>
    <row r="13772" spans="1:6" ht="16.5" x14ac:dyDescent="0.3">
      <c r="A13772" s="9" t="s">
        <v>8553</v>
      </c>
      <c r="B13772" s="9" t="s">
        <v>2144</v>
      </c>
      <c r="C13772" s="10">
        <v>38146</v>
      </c>
      <c r="D13772" s="9">
        <v>8002426673</v>
      </c>
      <c r="E13772" s="9" t="e">
        <f>INDEX(#REF!:#REF!,MATCH($D13772,#REF!:#REF!,0),MATCH(#REF!,#REF!:#REF!,0))</f>
        <v>#REF!</v>
      </c>
      <c r="F13772" s="9" t="e">
        <f>INDEX(#REF!:#REF!,MATCH($D13772,#REF!:#REF!,0),MATCH(#REF!,#REF!:#REF!,0))</f>
        <v>#REF!</v>
      </c>
    </row>
    <row r="13773" spans="1:6" ht="16.5" x14ac:dyDescent="0.3">
      <c r="A13773" s="9" t="s">
        <v>8552</v>
      </c>
      <c r="B13773" s="9" t="s">
        <v>2564</v>
      </c>
      <c r="C13773" s="10">
        <v>57773</v>
      </c>
      <c r="D13773" s="9">
        <v>7866715386</v>
      </c>
      <c r="E13773" s="9" t="e">
        <f>INDEX(#REF!:#REF!,MATCH($D13773,#REF!:#REF!,0),MATCH(#REF!,#REF!:#REF!,0))</f>
        <v>#REF!</v>
      </c>
      <c r="F13773" s="9" t="e">
        <f>INDEX(#REF!:#REF!,MATCH($D13773,#REF!:#REF!,0),MATCH(#REF!,#REF!:#REF!,0))</f>
        <v>#REF!</v>
      </c>
    </row>
    <row r="13774" spans="1:6" ht="16.5" x14ac:dyDescent="0.3">
      <c r="A13774" s="9" t="s">
        <v>8551</v>
      </c>
      <c r="B13774" s="9" t="s">
        <v>3168</v>
      </c>
      <c r="C13774" s="10">
        <v>50335</v>
      </c>
      <c r="D13774" s="9">
        <v>483886254</v>
      </c>
      <c r="E13774" s="9" t="e">
        <f>INDEX(#REF!:#REF!,MATCH($D13774,#REF!:#REF!,0),MATCH(#REF!,#REF!:#REF!,0))</f>
        <v>#REF!</v>
      </c>
      <c r="F13774" s="9" t="e">
        <f>INDEX(#REF!:#REF!,MATCH($D13774,#REF!:#REF!,0),MATCH(#REF!,#REF!:#REF!,0))</f>
        <v>#REF!</v>
      </c>
    </row>
    <row r="13775" spans="1:6" ht="16.5" x14ac:dyDescent="0.3">
      <c r="A13775" s="9" t="s">
        <v>8550</v>
      </c>
      <c r="B13775" s="9" t="s">
        <v>2081</v>
      </c>
      <c r="C13775" s="10">
        <v>17546</v>
      </c>
      <c r="D13775" s="9">
        <v>1829869566</v>
      </c>
      <c r="E13775" s="9" t="e">
        <f>INDEX(#REF!:#REF!,MATCH($D13775,#REF!:#REF!,0),MATCH(#REF!,#REF!:#REF!,0))</f>
        <v>#REF!</v>
      </c>
      <c r="F13775" s="9" t="e">
        <f>INDEX(#REF!:#REF!,MATCH($D13775,#REF!:#REF!,0),MATCH(#REF!,#REF!:#REF!,0))</f>
        <v>#REF!</v>
      </c>
    </row>
    <row r="13776" spans="1:6" ht="16.5" x14ac:dyDescent="0.3">
      <c r="A13776" s="9" t="s">
        <v>8549</v>
      </c>
      <c r="B13776" s="9" t="s">
        <v>2119</v>
      </c>
      <c r="C13776" s="10">
        <v>13071</v>
      </c>
      <c r="D13776" s="9">
        <v>1739513533</v>
      </c>
      <c r="E13776" s="9" t="e">
        <f>INDEX(#REF!:#REF!,MATCH($D13776,#REF!:#REF!,0),MATCH(#REF!,#REF!:#REF!,0))</f>
        <v>#REF!</v>
      </c>
      <c r="F13776" s="9" t="e">
        <f>INDEX(#REF!:#REF!,MATCH($D13776,#REF!:#REF!,0),MATCH(#REF!,#REF!:#REF!,0))</f>
        <v>#REF!</v>
      </c>
    </row>
    <row r="13777" spans="1:6" ht="16.5" x14ac:dyDescent="0.3">
      <c r="A13777" s="9" t="s">
        <v>8548</v>
      </c>
      <c r="B13777" s="9" t="s">
        <v>2645</v>
      </c>
      <c r="C13777" s="10">
        <v>18742</v>
      </c>
      <c r="D13777" s="9">
        <v>960994726</v>
      </c>
      <c r="E13777" s="9" t="e">
        <f>INDEX(#REF!:#REF!,MATCH($D13777,#REF!:#REF!,0),MATCH(#REF!,#REF!:#REF!,0))</f>
        <v>#REF!</v>
      </c>
      <c r="F13777" s="9" t="e">
        <f>INDEX(#REF!:#REF!,MATCH($D13777,#REF!:#REF!,0),MATCH(#REF!,#REF!:#REF!,0))</f>
        <v>#REF!</v>
      </c>
    </row>
    <row r="13778" spans="1:6" ht="16.5" x14ac:dyDescent="0.3">
      <c r="A13778" s="9" t="s">
        <v>8547</v>
      </c>
      <c r="B13778" s="9" t="s">
        <v>2117</v>
      </c>
      <c r="C13778" s="10">
        <v>34160</v>
      </c>
      <c r="D13778" s="9">
        <v>8460683117</v>
      </c>
      <c r="E13778" s="9" t="e">
        <f>INDEX(#REF!:#REF!,MATCH($D13778,#REF!:#REF!,0),MATCH(#REF!,#REF!:#REF!,0))</f>
        <v>#REF!</v>
      </c>
      <c r="F13778" s="9" t="e">
        <f>INDEX(#REF!:#REF!,MATCH($D13778,#REF!:#REF!,0),MATCH(#REF!,#REF!:#REF!,0))</f>
        <v>#REF!</v>
      </c>
    </row>
    <row r="13779" spans="1:6" ht="16.5" x14ac:dyDescent="0.3">
      <c r="A13779" s="9" t="s">
        <v>8546</v>
      </c>
      <c r="B13779" s="9" t="s">
        <v>1975</v>
      </c>
      <c r="C13779" s="10">
        <v>34208</v>
      </c>
      <c r="D13779" s="9">
        <v>5082945165</v>
      </c>
      <c r="E13779" s="9" t="e">
        <f>INDEX(#REF!:#REF!,MATCH($D13779,#REF!:#REF!,0),MATCH(#REF!,#REF!:#REF!,0))</f>
        <v>#REF!</v>
      </c>
      <c r="F13779" s="9" t="e">
        <f>INDEX(#REF!:#REF!,MATCH($D13779,#REF!:#REF!,0),MATCH(#REF!,#REF!:#REF!,0))</f>
        <v>#REF!</v>
      </c>
    </row>
    <row r="13780" spans="1:6" ht="16.5" x14ac:dyDescent="0.3">
      <c r="A13780" s="9" t="s">
        <v>8545</v>
      </c>
      <c r="B13780" s="9" t="s">
        <v>1941</v>
      </c>
      <c r="C13780" s="10">
        <v>33220</v>
      </c>
      <c r="D13780" s="9">
        <v>3547596165</v>
      </c>
      <c r="E13780" s="9" t="e">
        <f>INDEX(#REF!:#REF!,MATCH($D13780,#REF!:#REF!,0),MATCH(#REF!,#REF!:#REF!,0))</f>
        <v>#REF!</v>
      </c>
      <c r="F13780" s="9" t="e">
        <f>INDEX(#REF!:#REF!,MATCH($D13780,#REF!:#REF!,0),MATCH(#REF!,#REF!:#REF!,0))</f>
        <v>#REF!</v>
      </c>
    </row>
    <row r="13781" spans="1:6" ht="16.5" x14ac:dyDescent="0.3">
      <c r="A13781" s="9" t="s">
        <v>8544</v>
      </c>
      <c r="B13781" s="9" t="s">
        <v>2662</v>
      </c>
      <c r="C13781" s="10">
        <v>10769</v>
      </c>
      <c r="D13781" s="9">
        <v>3145039288</v>
      </c>
      <c r="E13781" s="9" t="e">
        <f>INDEX(#REF!:#REF!,MATCH($D13781,#REF!:#REF!,0),MATCH(#REF!,#REF!:#REF!,0))</f>
        <v>#REF!</v>
      </c>
      <c r="F13781" s="9" t="e">
        <f>INDEX(#REF!:#REF!,MATCH($D13781,#REF!:#REF!,0),MATCH(#REF!,#REF!:#REF!,0))</f>
        <v>#REF!</v>
      </c>
    </row>
    <row r="13782" spans="1:6" ht="16.5" x14ac:dyDescent="0.3">
      <c r="A13782" s="9" t="s">
        <v>8543</v>
      </c>
      <c r="B13782" s="9" t="s">
        <v>2606</v>
      </c>
      <c r="C13782" s="10">
        <v>33617</v>
      </c>
      <c r="D13782" s="9">
        <v>7630993544</v>
      </c>
      <c r="E13782" s="9" t="e">
        <f>INDEX(#REF!:#REF!,MATCH($D13782,#REF!:#REF!,0),MATCH(#REF!,#REF!:#REF!,0))</f>
        <v>#REF!</v>
      </c>
      <c r="F13782" s="9" t="e">
        <f>INDEX(#REF!:#REF!,MATCH($D13782,#REF!:#REF!,0),MATCH(#REF!,#REF!:#REF!,0))</f>
        <v>#REF!</v>
      </c>
    </row>
    <row r="13783" spans="1:6" ht="16.5" x14ac:dyDescent="0.3">
      <c r="A13783" s="9" t="s">
        <v>8542</v>
      </c>
      <c r="B13783" s="9" t="s">
        <v>2127</v>
      </c>
      <c r="C13783" s="10">
        <v>44375</v>
      </c>
      <c r="D13783" s="9">
        <v>1918356416</v>
      </c>
      <c r="E13783" s="9" t="e">
        <f>INDEX(#REF!:#REF!,MATCH($D13783,#REF!:#REF!,0),MATCH(#REF!,#REF!:#REF!,0))</f>
        <v>#REF!</v>
      </c>
      <c r="F13783" s="9" t="e">
        <f>INDEX(#REF!:#REF!,MATCH($D13783,#REF!:#REF!,0),MATCH(#REF!,#REF!:#REF!,0))</f>
        <v>#REF!</v>
      </c>
    </row>
    <row r="13784" spans="1:6" ht="16.5" x14ac:dyDescent="0.3">
      <c r="A13784" s="9" t="s">
        <v>8541</v>
      </c>
      <c r="B13784" s="9" t="s">
        <v>2492</v>
      </c>
      <c r="C13784" s="10">
        <v>33144</v>
      </c>
      <c r="D13784" s="9">
        <v>1053331541</v>
      </c>
      <c r="E13784" s="9" t="e">
        <f>INDEX(#REF!:#REF!,MATCH($D13784,#REF!:#REF!,0),MATCH(#REF!,#REF!:#REF!,0))</f>
        <v>#REF!</v>
      </c>
      <c r="F13784" s="9" t="e">
        <f>INDEX(#REF!:#REF!,MATCH($D13784,#REF!:#REF!,0),MATCH(#REF!,#REF!:#REF!,0))</f>
        <v>#REF!</v>
      </c>
    </row>
    <row r="13785" spans="1:6" ht="16.5" x14ac:dyDescent="0.3">
      <c r="A13785" s="9" t="s">
        <v>8540</v>
      </c>
      <c r="B13785" s="9" t="s">
        <v>2219</v>
      </c>
      <c r="C13785" s="10">
        <v>17849</v>
      </c>
      <c r="D13785" s="9">
        <v>6126779991</v>
      </c>
      <c r="E13785" s="9" t="e">
        <f>INDEX(#REF!:#REF!,MATCH($D13785,#REF!:#REF!,0),MATCH(#REF!,#REF!:#REF!,0))</f>
        <v>#REF!</v>
      </c>
      <c r="F13785" s="9" t="e">
        <f>INDEX(#REF!:#REF!,MATCH($D13785,#REF!:#REF!,0),MATCH(#REF!,#REF!:#REF!,0))</f>
        <v>#REF!</v>
      </c>
    </row>
    <row r="13786" spans="1:6" ht="16.5" x14ac:dyDescent="0.3">
      <c r="A13786" s="9" t="s">
        <v>8539</v>
      </c>
      <c r="B13786" s="9" t="s">
        <v>2985</v>
      </c>
      <c r="C13786" s="10">
        <v>33152</v>
      </c>
      <c r="D13786" s="9">
        <v>2074776004</v>
      </c>
      <c r="E13786" s="9" t="e">
        <f>INDEX(#REF!:#REF!,MATCH($D13786,#REF!:#REF!,0),MATCH(#REF!,#REF!:#REF!,0))</f>
        <v>#REF!</v>
      </c>
      <c r="F13786" s="9" t="e">
        <f>INDEX(#REF!:#REF!,MATCH($D13786,#REF!:#REF!,0),MATCH(#REF!,#REF!:#REF!,0))</f>
        <v>#REF!</v>
      </c>
    </row>
    <row r="13787" spans="1:6" ht="16.5" x14ac:dyDescent="0.3">
      <c r="A13787" s="9" t="s">
        <v>8538</v>
      </c>
      <c r="B13787" s="9" t="s">
        <v>2230</v>
      </c>
      <c r="C13787" s="10">
        <v>17248</v>
      </c>
      <c r="D13787" s="9">
        <v>4972162740</v>
      </c>
      <c r="E13787" s="9" t="e">
        <f>INDEX(#REF!:#REF!,MATCH($D13787,#REF!:#REF!,0),MATCH(#REF!,#REF!:#REF!,0))</f>
        <v>#REF!</v>
      </c>
      <c r="F13787" s="9" t="e">
        <f>INDEX(#REF!:#REF!,MATCH($D13787,#REF!:#REF!,0),MATCH(#REF!,#REF!:#REF!,0))</f>
        <v>#REF!</v>
      </c>
    </row>
    <row r="13788" spans="1:6" ht="16.5" x14ac:dyDescent="0.3">
      <c r="A13788" s="9" t="s">
        <v>8537</v>
      </c>
      <c r="B13788" s="9" t="s">
        <v>1949</v>
      </c>
      <c r="C13788" s="10">
        <v>22386</v>
      </c>
      <c r="D13788" s="9">
        <v>6275593709</v>
      </c>
      <c r="E13788" s="9" t="e">
        <f>INDEX(#REF!:#REF!,MATCH($D13788,#REF!:#REF!,0),MATCH(#REF!,#REF!:#REF!,0))</f>
        <v>#REF!</v>
      </c>
      <c r="F13788" s="9" t="e">
        <f>INDEX(#REF!:#REF!,MATCH($D13788,#REF!:#REF!,0),MATCH(#REF!,#REF!:#REF!,0))</f>
        <v>#REF!</v>
      </c>
    </row>
    <row r="13789" spans="1:6" ht="16.5" x14ac:dyDescent="0.3">
      <c r="A13789" s="9" t="s">
        <v>8536</v>
      </c>
      <c r="B13789" s="9" t="s">
        <v>2315</v>
      </c>
      <c r="C13789" s="10">
        <v>39030</v>
      </c>
      <c r="D13789" s="9">
        <v>710473923</v>
      </c>
      <c r="E13789" s="9" t="e">
        <f>INDEX(#REF!:#REF!,MATCH($D13789,#REF!:#REF!,0),MATCH(#REF!,#REF!:#REF!,0))</f>
        <v>#REF!</v>
      </c>
      <c r="F13789" s="9" t="e">
        <f>INDEX(#REF!:#REF!,MATCH($D13789,#REF!:#REF!,0),MATCH(#REF!,#REF!:#REF!,0))</f>
        <v>#REF!</v>
      </c>
    </row>
    <row r="13790" spans="1:6" ht="16.5" x14ac:dyDescent="0.3">
      <c r="A13790" s="9" t="s">
        <v>8535</v>
      </c>
      <c r="B13790" s="9" t="s">
        <v>2489</v>
      </c>
      <c r="C13790" s="10">
        <v>14513</v>
      </c>
      <c r="D13790" s="9">
        <v>7088886472</v>
      </c>
      <c r="E13790" s="9" t="e">
        <f>INDEX(#REF!:#REF!,MATCH($D13790,#REF!:#REF!,0),MATCH(#REF!,#REF!:#REF!,0))</f>
        <v>#REF!</v>
      </c>
      <c r="F13790" s="9" t="e">
        <f>INDEX(#REF!:#REF!,MATCH($D13790,#REF!:#REF!,0),MATCH(#REF!,#REF!:#REF!,0))</f>
        <v>#REF!</v>
      </c>
    </row>
    <row r="13791" spans="1:6" ht="16.5" x14ac:dyDescent="0.3">
      <c r="A13791" s="9" t="s">
        <v>8534</v>
      </c>
      <c r="B13791" s="9" t="s">
        <v>1967</v>
      </c>
      <c r="C13791" s="10">
        <v>39431</v>
      </c>
      <c r="D13791" s="9">
        <v>679204083</v>
      </c>
      <c r="E13791" s="9" t="e">
        <f>INDEX(#REF!:#REF!,MATCH($D13791,#REF!:#REF!,0),MATCH(#REF!,#REF!:#REF!,0))</f>
        <v>#REF!</v>
      </c>
      <c r="F13791" s="9" t="e">
        <f>INDEX(#REF!:#REF!,MATCH($D13791,#REF!:#REF!,0),MATCH(#REF!,#REF!:#REF!,0))</f>
        <v>#REF!</v>
      </c>
    </row>
    <row r="13792" spans="1:6" ht="16.5" x14ac:dyDescent="0.3">
      <c r="A13792" s="9" t="s">
        <v>8533</v>
      </c>
      <c r="B13792" s="9" t="s">
        <v>4007</v>
      </c>
      <c r="C13792" s="10">
        <v>23242</v>
      </c>
      <c r="D13792" s="9">
        <v>7367438190</v>
      </c>
      <c r="E13792" s="9" t="e">
        <f>INDEX(#REF!:#REF!,MATCH($D13792,#REF!:#REF!,0),MATCH(#REF!,#REF!:#REF!,0))</f>
        <v>#REF!</v>
      </c>
      <c r="F13792" s="9" t="e">
        <f>INDEX(#REF!:#REF!,MATCH($D13792,#REF!:#REF!,0),MATCH(#REF!,#REF!:#REF!,0))</f>
        <v>#REF!</v>
      </c>
    </row>
    <row r="13793" spans="1:6" ht="16.5" x14ac:dyDescent="0.3">
      <c r="A13793" s="9" t="s">
        <v>8532</v>
      </c>
      <c r="B13793" s="9" t="s">
        <v>2288</v>
      </c>
      <c r="C13793" s="10">
        <v>58330</v>
      </c>
      <c r="D13793" s="9">
        <v>8481632066</v>
      </c>
      <c r="E13793" s="9" t="e">
        <f>INDEX(#REF!:#REF!,MATCH($D13793,#REF!:#REF!,0),MATCH(#REF!,#REF!:#REF!,0))</f>
        <v>#REF!</v>
      </c>
      <c r="F13793" s="9" t="e">
        <f>INDEX(#REF!:#REF!,MATCH($D13793,#REF!:#REF!,0),MATCH(#REF!,#REF!:#REF!,0))</f>
        <v>#REF!</v>
      </c>
    </row>
    <row r="13794" spans="1:6" ht="16.5" x14ac:dyDescent="0.3">
      <c r="A13794" s="9" t="s">
        <v>8531</v>
      </c>
      <c r="B13794" s="9" t="s">
        <v>3510</v>
      </c>
      <c r="C13794" s="10">
        <v>46579</v>
      </c>
      <c r="D13794" s="9">
        <v>2012142672</v>
      </c>
      <c r="E13794" s="9" t="e">
        <f>INDEX(#REF!:#REF!,MATCH($D13794,#REF!:#REF!,0),MATCH(#REF!,#REF!:#REF!,0))</f>
        <v>#REF!</v>
      </c>
      <c r="F13794" s="9" t="e">
        <f>INDEX(#REF!:#REF!,MATCH($D13794,#REF!:#REF!,0),MATCH(#REF!,#REF!:#REF!,0))</f>
        <v>#REF!</v>
      </c>
    </row>
    <row r="13795" spans="1:6" ht="16.5" x14ac:dyDescent="0.3">
      <c r="A13795" s="9" t="s">
        <v>8530</v>
      </c>
      <c r="B13795" s="9" t="s">
        <v>2044</v>
      </c>
      <c r="C13795" s="10">
        <v>18813</v>
      </c>
      <c r="D13795" s="9">
        <v>4937054791</v>
      </c>
      <c r="E13795" s="9" t="e">
        <f>INDEX(#REF!:#REF!,MATCH($D13795,#REF!:#REF!,0),MATCH(#REF!,#REF!:#REF!,0))</f>
        <v>#REF!</v>
      </c>
      <c r="F13795" s="9" t="e">
        <f>INDEX(#REF!:#REF!,MATCH($D13795,#REF!:#REF!,0),MATCH(#REF!,#REF!:#REF!,0))</f>
        <v>#REF!</v>
      </c>
    </row>
    <row r="13796" spans="1:6" ht="16.5" x14ac:dyDescent="0.3">
      <c r="A13796" s="9" t="s">
        <v>8529</v>
      </c>
      <c r="B13796" s="9" t="s">
        <v>2032</v>
      </c>
      <c r="C13796" s="10">
        <v>55499</v>
      </c>
      <c r="D13796" s="9">
        <v>7281103514</v>
      </c>
      <c r="E13796" s="9" t="e">
        <f>INDEX(#REF!:#REF!,MATCH($D13796,#REF!:#REF!,0),MATCH(#REF!,#REF!:#REF!,0))</f>
        <v>#REF!</v>
      </c>
      <c r="F13796" s="9" t="e">
        <f>INDEX(#REF!:#REF!,MATCH($D13796,#REF!:#REF!,0),MATCH(#REF!,#REF!:#REF!,0))</f>
        <v>#REF!</v>
      </c>
    </row>
    <row r="13797" spans="1:6" ht="16.5" x14ac:dyDescent="0.3">
      <c r="A13797" s="9" t="s">
        <v>8528</v>
      </c>
      <c r="B13797" s="9" t="s">
        <v>2103</v>
      </c>
      <c r="C13797" s="10">
        <v>16835</v>
      </c>
      <c r="D13797" s="9">
        <v>2259282237</v>
      </c>
      <c r="E13797" s="9" t="e">
        <f>INDEX(#REF!:#REF!,MATCH($D13797,#REF!:#REF!,0),MATCH(#REF!,#REF!:#REF!,0))</f>
        <v>#REF!</v>
      </c>
      <c r="F13797" s="9" t="e">
        <f>INDEX(#REF!:#REF!,MATCH($D13797,#REF!:#REF!,0),MATCH(#REF!,#REF!:#REF!,0))</f>
        <v>#REF!</v>
      </c>
    </row>
    <row r="13798" spans="1:6" ht="16.5" x14ac:dyDescent="0.3">
      <c r="A13798" s="9" t="s">
        <v>8527</v>
      </c>
      <c r="B13798" s="9" t="s">
        <v>2034</v>
      </c>
      <c r="C13798" s="10">
        <v>17838</v>
      </c>
      <c r="D13798" s="9">
        <v>3097425365</v>
      </c>
      <c r="E13798" s="9" t="e">
        <f>INDEX(#REF!:#REF!,MATCH($D13798,#REF!:#REF!,0),MATCH(#REF!,#REF!:#REF!,0))</f>
        <v>#REF!</v>
      </c>
      <c r="F13798" s="9" t="e">
        <f>INDEX(#REF!:#REF!,MATCH($D13798,#REF!:#REF!,0),MATCH(#REF!,#REF!:#REF!,0))</f>
        <v>#REF!</v>
      </c>
    </row>
    <row r="13799" spans="1:6" ht="16.5" x14ac:dyDescent="0.3">
      <c r="A13799" s="9" t="s">
        <v>8526</v>
      </c>
      <c r="B13799" s="9" t="s">
        <v>3372</v>
      </c>
      <c r="C13799" s="10">
        <v>13919</v>
      </c>
      <c r="D13799" s="9">
        <v>8264394108</v>
      </c>
      <c r="E13799" s="9" t="e">
        <f>INDEX(#REF!:#REF!,MATCH($D13799,#REF!:#REF!,0),MATCH(#REF!,#REF!:#REF!,0))</f>
        <v>#REF!</v>
      </c>
      <c r="F13799" s="9" t="e">
        <f>INDEX(#REF!:#REF!,MATCH($D13799,#REF!:#REF!,0),MATCH(#REF!,#REF!:#REF!,0))</f>
        <v>#REF!</v>
      </c>
    </row>
    <row r="13800" spans="1:6" ht="16.5" x14ac:dyDescent="0.3">
      <c r="A13800" s="9" t="s">
        <v>8525</v>
      </c>
      <c r="B13800" s="9" t="s">
        <v>2036</v>
      </c>
      <c r="C13800" s="10">
        <v>12401</v>
      </c>
      <c r="D13800" s="9">
        <v>4372257910</v>
      </c>
      <c r="E13800" s="9" t="e">
        <f>INDEX(#REF!:#REF!,MATCH($D13800,#REF!:#REF!,0),MATCH(#REF!,#REF!:#REF!,0))</f>
        <v>#REF!</v>
      </c>
      <c r="F13800" s="9" t="e">
        <f>INDEX(#REF!:#REF!,MATCH($D13800,#REF!:#REF!,0),MATCH(#REF!,#REF!:#REF!,0))</f>
        <v>#REF!</v>
      </c>
    </row>
    <row r="13801" spans="1:6" ht="16.5" x14ac:dyDescent="0.3">
      <c r="A13801" s="9" t="s">
        <v>8524</v>
      </c>
      <c r="B13801" s="9" t="s">
        <v>2224</v>
      </c>
      <c r="C13801" s="10">
        <v>46208</v>
      </c>
      <c r="D13801" s="9">
        <v>1953937357</v>
      </c>
      <c r="E13801" s="9" t="e">
        <f>INDEX(#REF!:#REF!,MATCH($D13801,#REF!:#REF!,0),MATCH(#REF!,#REF!:#REF!,0))</f>
        <v>#REF!</v>
      </c>
      <c r="F13801" s="9" t="e">
        <f>INDEX(#REF!:#REF!,MATCH($D13801,#REF!:#REF!,0),MATCH(#REF!,#REF!:#REF!,0))</f>
        <v>#REF!</v>
      </c>
    </row>
    <row r="13802" spans="1:6" ht="16.5" x14ac:dyDescent="0.3">
      <c r="A13802" s="9" t="s">
        <v>8523</v>
      </c>
      <c r="B13802" s="9" t="s">
        <v>2138</v>
      </c>
      <c r="C13802" s="10">
        <v>27939</v>
      </c>
      <c r="D13802" s="9">
        <v>4439073344</v>
      </c>
      <c r="E13802" s="9" t="e">
        <f>INDEX(#REF!:#REF!,MATCH($D13802,#REF!:#REF!,0),MATCH(#REF!,#REF!:#REF!,0))</f>
        <v>#REF!</v>
      </c>
      <c r="F13802" s="9" t="e">
        <f>INDEX(#REF!:#REF!,MATCH($D13802,#REF!:#REF!,0),MATCH(#REF!,#REF!:#REF!,0))</f>
        <v>#REF!</v>
      </c>
    </row>
    <row r="13803" spans="1:6" ht="16.5" x14ac:dyDescent="0.3">
      <c r="A13803" s="9" t="s">
        <v>8522</v>
      </c>
      <c r="B13803" s="9" t="s">
        <v>2267</v>
      </c>
      <c r="C13803" s="10">
        <v>39850</v>
      </c>
      <c r="D13803" s="9">
        <v>2670196322</v>
      </c>
      <c r="E13803" s="9" t="e">
        <f>INDEX(#REF!:#REF!,MATCH($D13803,#REF!:#REF!,0),MATCH(#REF!,#REF!:#REF!,0))</f>
        <v>#REF!</v>
      </c>
      <c r="F13803" s="9" t="e">
        <f>INDEX(#REF!:#REF!,MATCH($D13803,#REF!:#REF!,0),MATCH(#REF!,#REF!:#REF!,0))</f>
        <v>#REF!</v>
      </c>
    </row>
    <row r="13804" spans="1:6" ht="16.5" x14ac:dyDescent="0.3">
      <c r="A13804" s="9" t="s">
        <v>8521</v>
      </c>
      <c r="B13804" s="9" t="s">
        <v>2381</v>
      </c>
      <c r="C13804" s="10">
        <v>36342</v>
      </c>
      <c r="D13804" s="9">
        <v>7888574610</v>
      </c>
      <c r="E13804" s="9" t="e">
        <f>INDEX(#REF!:#REF!,MATCH($D13804,#REF!:#REF!,0),MATCH(#REF!,#REF!:#REF!,0))</f>
        <v>#REF!</v>
      </c>
      <c r="F13804" s="9" t="e">
        <f>INDEX(#REF!:#REF!,MATCH($D13804,#REF!:#REF!,0),MATCH(#REF!,#REF!:#REF!,0))</f>
        <v>#REF!</v>
      </c>
    </row>
    <row r="13805" spans="1:6" ht="16.5" x14ac:dyDescent="0.3">
      <c r="A13805" s="9" t="s">
        <v>8520</v>
      </c>
      <c r="B13805" s="9" t="s">
        <v>2092</v>
      </c>
      <c r="C13805" s="10">
        <v>55123</v>
      </c>
      <c r="D13805" s="9">
        <v>8658719154</v>
      </c>
      <c r="E13805" s="9" t="e">
        <f>INDEX(#REF!:#REF!,MATCH($D13805,#REF!:#REF!,0),MATCH(#REF!,#REF!:#REF!,0))</f>
        <v>#REF!</v>
      </c>
      <c r="F13805" s="9" t="e">
        <f>INDEX(#REF!:#REF!,MATCH($D13805,#REF!:#REF!,0),MATCH(#REF!,#REF!:#REF!,0))</f>
        <v>#REF!</v>
      </c>
    </row>
    <row r="13806" spans="1:6" ht="16.5" x14ac:dyDescent="0.3">
      <c r="A13806" s="9" t="s">
        <v>8519</v>
      </c>
      <c r="B13806" s="9" t="s">
        <v>2125</v>
      </c>
      <c r="C13806" s="10">
        <v>27379</v>
      </c>
      <c r="D13806" s="9">
        <v>2561690342</v>
      </c>
      <c r="E13806" s="9" t="e">
        <f>INDEX(#REF!:#REF!,MATCH($D13806,#REF!:#REF!,0),MATCH(#REF!,#REF!:#REF!,0))</f>
        <v>#REF!</v>
      </c>
      <c r="F13806" s="9" t="e">
        <f>INDEX(#REF!:#REF!,MATCH($D13806,#REF!:#REF!,0),MATCH(#REF!,#REF!:#REF!,0))</f>
        <v>#REF!</v>
      </c>
    </row>
    <row r="13807" spans="1:6" ht="16.5" x14ac:dyDescent="0.3">
      <c r="A13807" s="9" t="s">
        <v>8518</v>
      </c>
      <c r="B13807" s="9" t="s">
        <v>2029</v>
      </c>
      <c r="C13807" s="10">
        <v>18685</v>
      </c>
      <c r="D13807" s="9">
        <v>2352201101</v>
      </c>
      <c r="E13807" s="9" t="e">
        <f>INDEX(#REF!:#REF!,MATCH($D13807,#REF!:#REF!,0),MATCH(#REF!,#REF!:#REF!,0))</f>
        <v>#REF!</v>
      </c>
      <c r="F13807" s="9" t="e">
        <f>INDEX(#REF!:#REF!,MATCH($D13807,#REF!:#REF!,0),MATCH(#REF!,#REF!:#REF!,0))</f>
        <v>#REF!</v>
      </c>
    </row>
    <row r="13808" spans="1:6" ht="16.5" x14ac:dyDescent="0.3">
      <c r="A13808" s="9" t="s">
        <v>8517</v>
      </c>
      <c r="B13808" s="9" t="s">
        <v>2947</v>
      </c>
      <c r="C13808" s="10">
        <v>30898</v>
      </c>
      <c r="D13808" s="9">
        <v>1313434965</v>
      </c>
      <c r="E13808" s="9" t="e">
        <f>INDEX(#REF!:#REF!,MATCH($D13808,#REF!:#REF!,0),MATCH(#REF!,#REF!:#REF!,0))</f>
        <v>#REF!</v>
      </c>
      <c r="F13808" s="9" t="e">
        <f>INDEX(#REF!:#REF!,MATCH($D13808,#REF!:#REF!,0),MATCH(#REF!,#REF!:#REF!,0))</f>
        <v>#REF!</v>
      </c>
    </row>
    <row r="13809" spans="1:6" ht="16.5" x14ac:dyDescent="0.3">
      <c r="A13809" s="9" t="s">
        <v>8516</v>
      </c>
      <c r="B13809" s="9" t="s">
        <v>2081</v>
      </c>
      <c r="C13809" s="10">
        <v>55250</v>
      </c>
      <c r="D13809" s="9">
        <v>8971738782</v>
      </c>
      <c r="E13809" s="9" t="e">
        <f>INDEX(#REF!:#REF!,MATCH($D13809,#REF!:#REF!,0),MATCH(#REF!,#REF!:#REF!,0))</f>
        <v>#REF!</v>
      </c>
      <c r="F13809" s="9" t="e">
        <f>INDEX(#REF!:#REF!,MATCH($D13809,#REF!:#REF!,0),MATCH(#REF!,#REF!:#REF!,0))</f>
        <v>#REF!</v>
      </c>
    </row>
    <row r="13810" spans="1:6" ht="16.5" x14ac:dyDescent="0.3">
      <c r="A13810" s="9" t="s">
        <v>8515</v>
      </c>
      <c r="B13810" s="9" t="s">
        <v>2284</v>
      </c>
      <c r="C13810" s="10">
        <v>40447</v>
      </c>
      <c r="D13810" s="9">
        <v>4009257075</v>
      </c>
      <c r="E13810" s="9" t="e">
        <f>INDEX(#REF!:#REF!,MATCH($D13810,#REF!:#REF!,0),MATCH(#REF!,#REF!:#REF!,0))</f>
        <v>#REF!</v>
      </c>
      <c r="F13810" s="9" t="e">
        <f>INDEX(#REF!:#REF!,MATCH($D13810,#REF!:#REF!,0),MATCH(#REF!,#REF!:#REF!,0))</f>
        <v>#REF!</v>
      </c>
    </row>
    <row r="13811" spans="1:6" ht="16.5" x14ac:dyDescent="0.3">
      <c r="A13811" s="9" t="s">
        <v>8514</v>
      </c>
      <c r="B13811" s="9" t="s">
        <v>2478</v>
      </c>
      <c r="C13811" s="10">
        <v>26635</v>
      </c>
      <c r="D13811" s="9">
        <v>9258570278</v>
      </c>
      <c r="E13811" s="9" t="e">
        <f>INDEX(#REF!:#REF!,MATCH($D13811,#REF!:#REF!,0),MATCH(#REF!,#REF!:#REF!,0))</f>
        <v>#REF!</v>
      </c>
      <c r="F13811" s="9" t="e">
        <f>INDEX(#REF!:#REF!,MATCH($D13811,#REF!:#REF!,0),MATCH(#REF!,#REF!:#REF!,0))</f>
        <v>#REF!</v>
      </c>
    </row>
    <row r="13812" spans="1:6" ht="16.5" x14ac:dyDescent="0.3">
      <c r="A13812" s="9" t="s">
        <v>8513</v>
      </c>
      <c r="B13812" s="9" t="s">
        <v>2557</v>
      </c>
      <c r="C13812" s="10">
        <v>34731</v>
      </c>
      <c r="D13812" s="9">
        <v>4866916575</v>
      </c>
      <c r="E13812" s="9" t="e">
        <f>INDEX(#REF!:#REF!,MATCH($D13812,#REF!:#REF!,0),MATCH(#REF!,#REF!:#REF!,0))</f>
        <v>#REF!</v>
      </c>
      <c r="F13812" s="9" t="e">
        <f>INDEX(#REF!:#REF!,MATCH($D13812,#REF!:#REF!,0),MATCH(#REF!,#REF!:#REF!,0))</f>
        <v>#REF!</v>
      </c>
    </row>
    <row r="13813" spans="1:6" ht="16.5" x14ac:dyDescent="0.3">
      <c r="A13813" s="9" t="s">
        <v>8512</v>
      </c>
      <c r="B13813" s="9" t="s">
        <v>2005</v>
      </c>
      <c r="C13813" s="10">
        <v>23296</v>
      </c>
      <c r="D13813" s="9">
        <v>2177097355</v>
      </c>
      <c r="E13813" s="9" t="e">
        <f>INDEX(#REF!:#REF!,MATCH($D13813,#REF!:#REF!,0),MATCH(#REF!,#REF!:#REF!,0))</f>
        <v>#REF!</v>
      </c>
      <c r="F13813" s="9" t="e">
        <f>INDEX(#REF!:#REF!,MATCH($D13813,#REF!:#REF!,0),MATCH(#REF!,#REF!:#REF!,0))</f>
        <v>#REF!</v>
      </c>
    </row>
    <row r="13814" spans="1:6" ht="16.5" x14ac:dyDescent="0.3">
      <c r="A13814" s="9" t="s">
        <v>8511</v>
      </c>
      <c r="B13814" s="9" t="s">
        <v>1969</v>
      </c>
      <c r="C13814" s="10">
        <v>43547</v>
      </c>
      <c r="D13814" s="9">
        <v>6618120233</v>
      </c>
      <c r="E13814" s="9" t="e">
        <f>INDEX(#REF!:#REF!,MATCH($D13814,#REF!:#REF!,0),MATCH(#REF!,#REF!:#REF!,0))</f>
        <v>#REF!</v>
      </c>
      <c r="F13814" s="9" t="e">
        <f>INDEX(#REF!:#REF!,MATCH($D13814,#REF!:#REF!,0),MATCH(#REF!,#REF!:#REF!,0))</f>
        <v>#REF!</v>
      </c>
    </row>
    <row r="13815" spans="1:6" ht="16.5" x14ac:dyDescent="0.3">
      <c r="A13815" s="9" t="s">
        <v>8510</v>
      </c>
      <c r="B13815" s="9" t="s">
        <v>5218</v>
      </c>
      <c r="C13815" s="10">
        <v>12116</v>
      </c>
      <c r="D13815" s="9">
        <v>9447906176</v>
      </c>
      <c r="E13815" s="9" t="e">
        <f>INDEX(#REF!:#REF!,MATCH($D13815,#REF!:#REF!,0),MATCH(#REF!,#REF!:#REF!,0))</f>
        <v>#REF!</v>
      </c>
      <c r="F13815" s="9" t="e">
        <f>INDEX(#REF!:#REF!,MATCH($D13815,#REF!:#REF!,0),MATCH(#REF!,#REF!:#REF!,0))</f>
        <v>#REF!</v>
      </c>
    </row>
    <row r="13816" spans="1:6" ht="16.5" x14ac:dyDescent="0.3">
      <c r="A13816" s="9" t="s">
        <v>8509</v>
      </c>
      <c r="B13816" s="9" t="s">
        <v>2364</v>
      </c>
      <c r="C13816" s="10">
        <v>14969</v>
      </c>
      <c r="D13816" s="9">
        <v>5792300712</v>
      </c>
      <c r="E13816" s="9" t="e">
        <f>INDEX(#REF!:#REF!,MATCH($D13816,#REF!:#REF!,0),MATCH(#REF!,#REF!:#REF!,0))</f>
        <v>#REF!</v>
      </c>
      <c r="F13816" s="9" t="e">
        <f>INDEX(#REF!:#REF!,MATCH($D13816,#REF!:#REF!,0),MATCH(#REF!,#REF!:#REF!,0))</f>
        <v>#REF!</v>
      </c>
    </row>
    <row r="13817" spans="1:6" ht="16.5" x14ac:dyDescent="0.3">
      <c r="A13817" s="9" t="s">
        <v>8508</v>
      </c>
      <c r="B13817" s="9" t="s">
        <v>2155</v>
      </c>
      <c r="C13817" s="10">
        <v>43983</v>
      </c>
      <c r="D13817" s="9">
        <v>5372344725</v>
      </c>
      <c r="E13817" s="9" t="e">
        <f>INDEX(#REF!:#REF!,MATCH($D13817,#REF!:#REF!,0),MATCH(#REF!,#REF!:#REF!,0))</f>
        <v>#REF!</v>
      </c>
      <c r="F13817" s="9" t="e">
        <f>INDEX(#REF!:#REF!,MATCH($D13817,#REF!:#REF!,0),MATCH(#REF!,#REF!:#REF!,0))</f>
        <v>#REF!</v>
      </c>
    </row>
    <row r="13818" spans="1:6" ht="16.5" x14ac:dyDescent="0.3">
      <c r="A13818" s="9" t="s">
        <v>8507</v>
      </c>
      <c r="B13818" s="9" t="s">
        <v>2606</v>
      </c>
      <c r="C13818" s="10">
        <v>41971</v>
      </c>
      <c r="D13818" s="9">
        <v>9590888275</v>
      </c>
      <c r="E13818" s="9" t="e">
        <f>INDEX(#REF!:#REF!,MATCH($D13818,#REF!:#REF!,0),MATCH(#REF!,#REF!:#REF!,0))</f>
        <v>#REF!</v>
      </c>
      <c r="F13818" s="9" t="e">
        <f>INDEX(#REF!:#REF!,MATCH($D13818,#REF!:#REF!,0),MATCH(#REF!,#REF!:#REF!,0))</f>
        <v>#REF!</v>
      </c>
    </row>
    <row r="13819" spans="1:6" ht="16.5" x14ac:dyDescent="0.3">
      <c r="A13819" s="9" t="s">
        <v>8506</v>
      </c>
      <c r="B13819" s="9" t="s">
        <v>2260</v>
      </c>
      <c r="C13819" s="10">
        <v>51453</v>
      </c>
      <c r="D13819" s="9">
        <v>8189289020</v>
      </c>
      <c r="E13819" s="9" t="e">
        <f>INDEX(#REF!:#REF!,MATCH($D13819,#REF!:#REF!,0),MATCH(#REF!,#REF!:#REF!,0))</f>
        <v>#REF!</v>
      </c>
      <c r="F13819" s="9" t="e">
        <f>INDEX(#REF!:#REF!,MATCH($D13819,#REF!:#REF!,0),MATCH(#REF!,#REF!:#REF!,0))</f>
        <v>#REF!</v>
      </c>
    </row>
    <row r="13820" spans="1:6" ht="16.5" x14ac:dyDescent="0.3">
      <c r="A13820" s="9" t="s">
        <v>8505</v>
      </c>
      <c r="B13820" s="9" t="s">
        <v>2564</v>
      </c>
      <c r="C13820" s="10">
        <v>42108</v>
      </c>
      <c r="D13820" s="9">
        <v>5186660353</v>
      </c>
      <c r="E13820" s="9" t="e">
        <f>INDEX(#REF!:#REF!,MATCH($D13820,#REF!:#REF!,0),MATCH(#REF!,#REF!:#REF!,0))</f>
        <v>#REF!</v>
      </c>
      <c r="F13820" s="9" t="e">
        <f>INDEX(#REF!:#REF!,MATCH($D13820,#REF!:#REF!,0),MATCH(#REF!,#REF!:#REF!,0))</f>
        <v>#REF!</v>
      </c>
    </row>
    <row r="13821" spans="1:6" ht="16.5" x14ac:dyDescent="0.3">
      <c r="A13821" s="9" t="s">
        <v>8504</v>
      </c>
      <c r="B13821" s="9" t="s">
        <v>2250</v>
      </c>
      <c r="C13821" s="10">
        <v>38417</v>
      </c>
      <c r="D13821" s="9">
        <v>3867281491</v>
      </c>
      <c r="E13821" s="9" t="e">
        <f>INDEX(#REF!:#REF!,MATCH($D13821,#REF!:#REF!,0),MATCH(#REF!,#REF!:#REF!,0))</f>
        <v>#REF!</v>
      </c>
      <c r="F13821" s="9" t="e">
        <f>INDEX(#REF!:#REF!,MATCH($D13821,#REF!:#REF!,0),MATCH(#REF!,#REF!:#REF!,0))</f>
        <v>#REF!</v>
      </c>
    </row>
    <row r="13822" spans="1:6" ht="16.5" x14ac:dyDescent="0.3">
      <c r="A13822" s="9" t="s">
        <v>8503</v>
      </c>
      <c r="B13822" s="9" t="s">
        <v>2870</v>
      </c>
      <c r="C13822" s="10">
        <v>17731</v>
      </c>
      <c r="D13822" s="9">
        <v>2128813026</v>
      </c>
      <c r="E13822" s="9" t="e">
        <f>INDEX(#REF!:#REF!,MATCH($D13822,#REF!:#REF!,0),MATCH(#REF!,#REF!:#REF!,0))</f>
        <v>#REF!</v>
      </c>
      <c r="F13822" s="9" t="e">
        <f>INDEX(#REF!:#REF!,MATCH($D13822,#REF!:#REF!,0),MATCH(#REF!,#REF!:#REF!,0))</f>
        <v>#REF!</v>
      </c>
    </row>
    <row r="13823" spans="1:6" ht="16.5" x14ac:dyDescent="0.3">
      <c r="A13823" s="9" t="s">
        <v>8502</v>
      </c>
      <c r="B13823" s="9" t="s">
        <v>2505</v>
      </c>
      <c r="C13823" s="10">
        <v>40435</v>
      </c>
      <c r="D13823" s="9">
        <v>4236713853</v>
      </c>
      <c r="E13823" s="9" t="e">
        <f>INDEX(#REF!:#REF!,MATCH($D13823,#REF!:#REF!,0),MATCH(#REF!,#REF!:#REF!,0))</f>
        <v>#REF!</v>
      </c>
      <c r="F13823" s="9" t="e">
        <f>INDEX(#REF!:#REF!,MATCH($D13823,#REF!:#REF!,0),MATCH(#REF!,#REF!:#REF!,0))</f>
        <v>#REF!</v>
      </c>
    </row>
    <row r="13824" spans="1:6" ht="16.5" x14ac:dyDescent="0.3">
      <c r="A13824" s="9" t="s">
        <v>8501</v>
      </c>
      <c r="B13824" s="9" t="s">
        <v>2974</v>
      </c>
      <c r="C13824" s="10">
        <v>39831</v>
      </c>
      <c r="D13824" s="9">
        <v>6313424239</v>
      </c>
      <c r="E13824" s="9" t="e">
        <f>INDEX(#REF!:#REF!,MATCH($D13824,#REF!:#REF!,0),MATCH(#REF!,#REF!:#REF!,0))</f>
        <v>#REF!</v>
      </c>
      <c r="F13824" s="9" t="e">
        <f>INDEX(#REF!:#REF!,MATCH($D13824,#REF!:#REF!,0),MATCH(#REF!,#REF!:#REF!,0))</f>
        <v>#REF!</v>
      </c>
    </row>
    <row r="13825" spans="1:6" ht="16.5" x14ac:dyDescent="0.3">
      <c r="A13825" s="9" t="s">
        <v>8500</v>
      </c>
      <c r="B13825" s="9" t="s">
        <v>4046</v>
      </c>
      <c r="C13825" s="10">
        <v>14830</v>
      </c>
      <c r="D13825" s="9">
        <v>4548725172</v>
      </c>
      <c r="E13825" s="9" t="e">
        <f>INDEX(#REF!:#REF!,MATCH($D13825,#REF!:#REF!,0),MATCH(#REF!,#REF!:#REF!,0))</f>
        <v>#REF!</v>
      </c>
      <c r="F13825" s="9" t="e">
        <f>INDEX(#REF!:#REF!,MATCH($D13825,#REF!:#REF!,0),MATCH(#REF!,#REF!:#REF!,0))</f>
        <v>#REF!</v>
      </c>
    </row>
    <row r="13826" spans="1:6" ht="16.5" x14ac:dyDescent="0.3">
      <c r="A13826" s="9" t="s">
        <v>8499</v>
      </c>
      <c r="B13826" s="9" t="s">
        <v>1981</v>
      </c>
      <c r="C13826" s="10">
        <v>30930</v>
      </c>
      <c r="D13826" s="9">
        <v>8832488175</v>
      </c>
      <c r="E13826" s="9" t="e">
        <f>INDEX(#REF!:#REF!,MATCH($D13826,#REF!:#REF!,0),MATCH(#REF!,#REF!:#REF!,0))</f>
        <v>#REF!</v>
      </c>
      <c r="F13826" s="9" t="e">
        <f>INDEX(#REF!:#REF!,MATCH($D13826,#REF!:#REF!,0),MATCH(#REF!,#REF!:#REF!,0))</f>
        <v>#REF!</v>
      </c>
    </row>
    <row r="13827" spans="1:6" ht="16.5" x14ac:dyDescent="0.3">
      <c r="A13827" s="9" t="s">
        <v>8498</v>
      </c>
      <c r="B13827" s="9" t="s">
        <v>3144</v>
      </c>
      <c r="C13827" s="10">
        <v>14204</v>
      </c>
      <c r="D13827" s="9">
        <v>6596440737</v>
      </c>
      <c r="E13827" s="9" t="e">
        <f>INDEX(#REF!:#REF!,MATCH($D13827,#REF!:#REF!,0),MATCH(#REF!,#REF!:#REF!,0))</f>
        <v>#REF!</v>
      </c>
      <c r="F13827" s="9" t="e">
        <f>INDEX(#REF!:#REF!,MATCH($D13827,#REF!:#REF!,0),MATCH(#REF!,#REF!:#REF!,0))</f>
        <v>#REF!</v>
      </c>
    </row>
    <row r="13828" spans="1:6" ht="16.5" x14ac:dyDescent="0.3">
      <c r="A13828" s="9" t="s">
        <v>8497</v>
      </c>
      <c r="B13828" s="9" t="s">
        <v>2304</v>
      </c>
      <c r="C13828" s="10">
        <v>40502</v>
      </c>
      <c r="D13828" s="9">
        <v>3000763902</v>
      </c>
      <c r="E13828" s="9" t="e">
        <f>INDEX(#REF!:#REF!,MATCH($D13828,#REF!:#REF!,0),MATCH(#REF!,#REF!:#REF!,0))</f>
        <v>#REF!</v>
      </c>
      <c r="F13828" s="9" t="e">
        <f>INDEX(#REF!:#REF!,MATCH($D13828,#REF!:#REF!,0),MATCH(#REF!,#REF!:#REF!,0))</f>
        <v>#REF!</v>
      </c>
    </row>
    <row r="13829" spans="1:6" ht="16.5" x14ac:dyDescent="0.3">
      <c r="A13829" s="9" t="s">
        <v>8496</v>
      </c>
      <c r="B13829" s="9" t="s">
        <v>2645</v>
      </c>
      <c r="C13829" s="10">
        <v>25418</v>
      </c>
      <c r="D13829" s="9">
        <v>7233077789</v>
      </c>
      <c r="E13829" s="9" t="e">
        <f>INDEX(#REF!:#REF!,MATCH($D13829,#REF!:#REF!,0),MATCH(#REF!,#REF!:#REF!,0))</f>
        <v>#REF!</v>
      </c>
      <c r="F13829" s="9" t="e">
        <f>INDEX(#REF!:#REF!,MATCH($D13829,#REF!:#REF!,0),MATCH(#REF!,#REF!:#REF!,0))</f>
        <v>#REF!</v>
      </c>
    </row>
    <row r="13830" spans="1:6" ht="16.5" x14ac:dyDescent="0.3">
      <c r="A13830" s="9" t="s">
        <v>8495</v>
      </c>
      <c r="B13830" s="9" t="s">
        <v>2450</v>
      </c>
      <c r="C13830" s="10">
        <v>31644</v>
      </c>
      <c r="D13830" s="9">
        <v>8481632066</v>
      </c>
      <c r="E13830" s="9" t="e">
        <f>INDEX(#REF!:#REF!,MATCH($D13830,#REF!:#REF!,0),MATCH(#REF!,#REF!:#REF!,0))</f>
        <v>#REF!</v>
      </c>
      <c r="F13830" s="9" t="e">
        <f>INDEX(#REF!:#REF!,MATCH($D13830,#REF!:#REF!,0),MATCH(#REF!,#REF!:#REF!,0))</f>
        <v>#REF!</v>
      </c>
    </row>
    <row r="13831" spans="1:6" ht="16.5" x14ac:dyDescent="0.3">
      <c r="A13831" s="9" t="s">
        <v>8494</v>
      </c>
      <c r="B13831" s="9" t="s">
        <v>1943</v>
      </c>
      <c r="C13831" s="10">
        <v>21575</v>
      </c>
      <c r="D13831" s="9">
        <v>1192770250</v>
      </c>
      <c r="E13831" s="9" t="e">
        <f>INDEX(#REF!:#REF!,MATCH($D13831,#REF!:#REF!,0),MATCH(#REF!,#REF!:#REF!,0))</f>
        <v>#REF!</v>
      </c>
      <c r="F13831" s="9" t="e">
        <f>INDEX(#REF!:#REF!,MATCH($D13831,#REF!:#REF!,0),MATCH(#REF!,#REF!:#REF!,0))</f>
        <v>#REF!</v>
      </c>
    </row>
    <row r="13832" spans="1:6" ht="16.5" x14ac:dyDescent="0.3">
      <c r="A13832" s="9" t="s">
        <v>8493</v>
      </c>
      <c r="B13832" s="9" t="s">
        <v>2110</v>
      </c>
      <c r="C13832" s="10">
        <v>50065</v>
      </c>
      <c r="D13832" s="9">
        <v>3381164996</v>
      </c>
      <c r="E13832" s="9" t="e">
        <f>INDEX(#REF!:#REF!,MATCH($D13832,#REF!:#REF!,0),MATCH(#REF!,#REF!:#REF!,0))</f>
        <v>#REF!</v>
      </c>
      <c r="F13832" s="9" t="e">
        <f>INDEX(#REF!:#REF!,MATCH($D13832,#REF!:#REF!,0),MATCH(#REF!,#REF!:#REF!,0))</f>
        <v>#REF!</v>
      </c>
    </row>
    <row r="13833" spans="1:6" ht="16.5" x14ac:dyDescent="0.3">
      <c r="A13833" s="9" t="s">
        <v>8492</v>
      </c>
      <c r="B13833" s="9" t="s">
        <v>2349</v>
      </c>
      <c r="C13833" s="10">
        <v>25666</v>
      </c>
      <c r="D13833" s="9">
        <v>8646243699</v>
      </c>
      <c r="E13833" s="9" t="e">
        <f>INDEX(#REF!:#REF!,MATCH($D13833,#REF!:#REF!,0),MATCH(#REF!,#REF!:#REF!,0))</f>
        <v>#REF!</v>
      </c>
      <c r="F13833" s="9" t="e">
        <f>INDEX(#REF!:#REF!,MATCH($D13833,#REF!:#REF!,0),MATCH(#REF!,#REF!:#REF!,0))</f>
        <v>#REF!</v>
      </c>
    </row>
    <row r="13834" spans="1:6" ht="16.5" x14ac:dyDescent="0.3">
      <c r="A13834" s="9" t="s">
        <v>8491</v>
      </c>
      <c r="B13834" s="9" t="s">
        <v>3388</v>
      </c>
      <c r="C13834" s="10">
        <v>13636</v>
      </c>
      <c r="D13834" s="9">
        <v>509393462</v>
      </c>
      <c r="E13834" s="9" t="e">
        <f>INDEX(#REF!:#REF!,MATCH($D13834,#REF!:#REF!,0),MATCH(#REF!,#REF!:#REF!,0))</f>
        <v>#REF!</v>
      </c>
      <c r="F13834" s="9" t="e">
        <f>INDEX(#REF!:#REF!,MATCH($D13834,#REF!:#REF!,0),MATCH(#REF!,#REF!:#REF!,0))</f>
        <v>#REF!</v>
      </c>
    </row>
    <row r="13835" spans="1:6" ht="16.5" x14ac:dyDescent="0.3">
      <c r="A13835" s="9" t="s">
        <v>8490</v>
      </c>
      <c r="B13835" s="9" t="s">
        <v>2140</v>
      </c>
      <c r="C13835" s="10">
        <v>30424</v>
      </c>
      <c r="D13835" s="9">
        <v>9260254965</v>
      </c>
      <c r="E13835" s="9" t="e">
        <f>INDEX(#REF!:#REF!,MATCH($D13835,#REF!:#REF!,0),MATCH(#REF!,#REF!:#REF!,0))</f>
        <v>#REF!</v>
      </c>
      <c r="F13835" s="9" t="e">
        <f>INDEX(#REF!:#REF!,MATCH($D13835,#REF!:#REF!,0),MATCH(#REF!,#REF!:#REF!,0))</f>
        <v>#REF!</v>
      </c>
    </row>
    <row r="13836" spans="1:6" ht="16.5" x14ac:dyDescent="0.3">
      <c r="A13836" s="9" t="s">
        <v>8489</v>
      </c>
      <c r="B13836" s="9" t="s">
        <v>2478</v>
      </c>
      <c r="C13836" s="10">
        <v>38716</v>
      </c>
      <c r="D13836" s="9">
        <v>37593587</v>
      </c>
      <c r="E13836" s="9" t="e">
        <f>INDEX(#REF!:#REF!,MATCH($D13836,#REF!:#REF!,0),MATCH(#REF!,#REF!:#REF!,0))</f>
        <v>#REF!</v>
      </c>
      <c r="F13836" s="9" t="e">
        <f>INDEX(#REF!:#REF!,MATCH($D13836,#REF!:#REF!,0),MATCH(#REF!,#REF!:#REF!,0))</f>
        <v>#REF!</v>
      </c>
    </row>
    <row r="13837" spans="1:6" ht="16.5" x14ac:dyDescent="0.3">
      <c r="A13837" s="9" t="s">
        <v>8488</v>
      </c>
      <c r="B13837" s="9" t="s">
        <v>2537</v>
      </c>
      <c r="C13837" s="10">
        <v>44786</v>
      </c>
      <c r="D13837" s="9">
        <v>5347887761</v>
      </c>
      <c r="E13837" s="9" t="e">
        <f>INDEX(#REF!:#REF!,MATCH($D13837,#REF!:#REF!,0),MATCH(#REF!,#REF!:#REF!,0))</f>
        <v>#REF!</v>
      </c>
      <c r="F13837" s="9" t="e">
        <f>INDEX(#REF!:#REF!,MATCH($D13837,#REF!:#REF!,0),MATCH(#REF!,#REF!:#REF!,0))</f>
        <v>#REF!</v>
      </c>
    </row>
    <row r="13838" spans="1:6" ht="16.5" x14ac:dyDescent="0.3">
      <c r="A13838" s="9" t="s">
        <v>8487</v>
      </c>
      <c r="B13838" s="9" t="s">
        <v>2982</v>
      </c>
      <c r="C13838" s="10">
        <v>20144</v>
      </c>
      <c r="D13838" s="9">
        <v>713650656</v>
      </c>
      <c r="E13838" s="9" t="e">
        <f>INDEX(#REF!:#REF!,MATCH($D13838,#REF!:#REF!,0),MATCH(#REF!,#REF!:#REF!,0))</f>
        <v>#REF!</v>
      </c>
      <c r="F13838" s="9" t="e">
        <f>INDEX(#REF!:#REF!,MATCH($D13838,#REF!:#REF!,0),MATCH(#REF!,#REF!:#REF!,0))</f>
        <v>#REF!</v>
      </c>
    </row>
    <row r="13839" spans="1:6" ht="16.5" x14ac:dyDescent="0.3">
      <c r="A13839" s="9" t="s">
        <v>8486</v>
      </c>
      <c r="B13839" s="9" t="s">
        <v>2339</v>
      </c>
      <c r="C13839" s="10">
        <v>35238</v>
      </c>
      <c r="D13839" s="9">
        <v>4849214614</v>
      </c>
      <c r="E13839" s="9" t="e">
        <f>INDEX(#REF!:#REF!,MATCH($D13839,#REF!:#REF!,0),MATCH(#REF!,#REF!:#REF!,0))</f>
        <v>#REF!</v>
      </c>
      <c r="F13839" s="9" t="e">
        <f>INDEX(#REF!:#REF!,MATCH($D13839,#REF!:#REF!,0),MATCH(#REF!,#REF!:#REF!,0))</f>
        <v>#REF!</v>
      </c>
    </row>
    <row r="13840" spans="1:6" ht="16.5" x14ac:dyDescent="0.3">
      <c r="A13840" s="9" t="s">
        <v>8485</v>
      </c>
      <c r="B13840" s="9" t="s">
        <v>2942</v>
      </c>
      <c r="C13840" s="10">
        <v>34550</v>
      </c>
      <c r="D13840" s="9">
        <v>5407735911</v>
      </c>
      <c r="E13840" s="9" t="e">
        <f>INDEX(#REF!:#REF!,MATCH($D13840,#REF!:#REF!,0),MATCH(#REF!,#REF!:#REF!,0))</f>
        <v>#REF!</v>
      </c>
      <c r="F13840" s="9" t="e">
        <f>INDEX(#REF!:#REF!,MATCH($D13840,#REF!:#REF!,0),MATCH(#REF!,#REF!:#REF!,0))</f>
        <v>#REF!</v>
      </c>
    </row>
    <row r="13841" spans="1:6" ht="16.5" x14ac:dyDescent="0.3">
      <c r="A13841" s="9" t="s">
        <v>8484</v>
      </c>
      <c r="B13841" s="9" t="s">
        <v>2044</v>
      </c>
      <c r="C13841" s="10">
        <v>24548</v>
      </c>
      <c r="D13841" s="9">
        <v>1266227768</v>
      </c>
      <c r="E13841" s="9" t="e">
        <f>INDEX(#REF!:#REF!,MATCH($D13841,#REF!:#REF!,0),MATCH(#REF!,#REF!:#REF!,0))</f>
        <v>#REF!</v>
      </c>
      <c r="F13841" s="9" t="e">
        <f>INDEX(#REF!:#REF!,MATCH($D13841,#REF!:#REF!,0),MATCH(#REF!,#REF!:#REF!,0))</f>
        <v>#REF!</v>
      </c>
    </row>
    <row r="13842" spans="1:6" ht="16.5" x14ac:dyDescent="0.3">
      <c r="A13842" s="9" t="s">
        <v>8483</v>
      </c>
      <c r="B13842" s="9" t="s">
        <v>2503</v>
      </c>
      <c r="C13842" s="10">
        <v>30719</v>
      </c>
      <c r="D13842" s="9">
        <v>9292607561</v>
      </c>
      <c r="E13842" s="9" t="e">
        <f>INDEX(#REF!:#REF!,MATCH($D13842,#REF!:#REF!,0),MATCH(#REF!,#REF!:#REF!,0))</f>
        <v>#REF!</v>
      </c>
      <c r="F13842" s="9" t="e">
        <f>INDEX(#REF!:#REF!,MATCH($D13842,#REF!:#REF!,0),MATCH(#REF!,#REF!:#REF!,0))</f>
        <v>#REF!</v>
      </c>
    </row>
    <row r="13843" spans="1:6" ht="16.5" x14ac:dyDescent="0.3">
      <c r="A13843" s="9" t="s">
        <v>8482</v>
      </c>
      <c r="B13843" s="9" t="s">
        <v>2667</v>
      </c>
      <c r="C13843" s="10">
        <v>22351</v>
      </c>
      <c r="D13843" s="9">
        <v>4937054791</v>
      </c>
      <c r="E13843" s="9" t="e">
        <f>INDEX(#REF!:#REF!,MATCH($D13843,#REF!:#REF!,0),MATCH(#REF!,#REF!:#REF!,0))</f>
        <v>#REF!</v>
      </c>
      <c r="F13843" s="9" t="e">
        <f>INDEX(#REF!:#REF!,MATCH($D13843,#REF!:#REF!,0),MATCH(#REF!,#REF!:#REF!,0))</f>
        <v>#REF!</v>
      </c>
    </row>
    <row r="13844" spans="1:6" ht="16.5" x14ac:dyDescent="0.3">
      <c r="A13844" s="9" t="s">
        <v>8481</v>
      </c>
      <c r="B13844" s="9" t="s">
        <v>2379</v>
      </c>
      <c r="C13844" s="10">
        <v>51237</v>
      </c>
      <c r="D13844" s="9">
        <v>2792636599</v>
      </c>
      <c r="E13844" s="9" t="e">
        <f>INDEX(#REF!:#REF!,MATCH($D13844,#REF!:#REF!,0),MATCH(#REF!,#REF!:#REF!,0))</f>
        <v>#REF!</v>
      </c>
      <c r="F13844" s="9" t="e">
        <f>INDEX(#REF!:#REF!,MATCH($D13844,#REF!:#REF!,0),MATCH(#REF!,#REF!:#REF!,0))</f>
        <v>#REF!</v>
      </c>
    </row>
    <row r="13845" spans="1:6" ht="16.5" x14ac:dyDescent="0.3">
      <c r="A13845" s="9" t="s">
        <v>8480</v>
      </c>
      <c r="B13845" s="9" t="s">
        <v>2115</v>
      </c>
      <c r="C13845" s="10">
        <v>32044</v>
      </c>
      <c r="D13845" s="9">
        <v>8904404991</v>
      </c>
      <c r="E13845" s="9" t="e">
        <f>INDEX(#REF!:#REF!,MATCH($D13845,#REF!:#REF!,0),MATCH(#REF!,#REF!:#REF!,0))</f>
        <v>#REF!</v>
      </c>
      <c r="F13845" s="9" t="e">
        <f>INDEX(#REF!:#REF!,MATCH($D13845,#REF!:#REF!,0),MATCH(#REF!,#REF!:#REF!,0))</f>
        <v>#REF!</v>
      </c>
    </row>
    <row r="13846" spans="1:6" ht="16.5" x14ac:dyDescent="0.3">
      <c r="A13846" s="9" t="s">
        <v>8479</v>
      </c>
      <c r="B13846" s="9" t="s">
        <v>2685</v>
      </c>
      <c r="C13846" s="10">
        <v>57609</v>
      </c>
      <c r="D13846" s="9">
        <v>4049350750</v>
      </c>
      <c r="E13846" s="9" t="e">
        <f>INDEX(#REF!:#REF!,MATCH($D13846,#REF!:#REF!,0),MATCH(#REF!,#REF!:#REF!,0))</f>
        <v>#REF!</v>
      </c>
      <c r="F13846" s="9" t="e">
        <f>INDEX(#REF!:#REF!,MATCH($D13846,#REF!:#REF!,0),MATCH(#REF!,#REF!:#REF!,0))</f>
        <v>#REF!</v>
      </c>
    </row>
    <row r="13847" spans="1:6" ht="16.5" x14ac:dyDescent="0.3">
      <c r="A13847" s="9" t="s">
        <v>8478</v>
      </c>
      <c r="B13847" s="9" t="s">
        <v>2835</v>
      </c>
      <c r="C13847" s="10">
        <v>32662</v>
      </c>
      <c r="D13847" s="9">
        <v>4688336071</v>
      </c>
      <c r="E13847" s="9" t="e">
        <f>INDEX(#REF!:#REF!,MATCH($D13847,#REF!:#REF!,0),MATCH(#REF!,#REF!:#REF!,0))</f>
        <v>#REF!</v>
      </c>
      <c r="F13847" s="9" t="e">
        <f>INDEX(#REF!:#REF!,MATCH($D13847,#REF!:#REF!,0),MATCH(#REF!,#REF!:#REF!,0))</f>
        <v>#REF!</v>
      </c>
    </row>
    <row r="13848" spans="1:6" ht="16.5" x14ac:dyDescent="0.3">
      <c r="A13848" s="9" t="s">
        <v>8477</v>
      </c>
      <c r="B13848" s="9" t="s">
        <v>3951</v>
      </c>
      <c r="C13848" s="10">
        <v>37309</v>
      </c>
      <c r="D13848" s="9">
        <v>9617190826</v>
      </c>
      <c r="E13848" s="9" t="e">
        <f>INDEX(#REF!:#REF!,MATCH($D13848,#REF!:#REF!,0),MATCH(#REF!,#REF!:#REF!,0))</f>
        <v>#REF!</v>
      </c>
      <c r="F13848" s="9" t="e">
        <f>INDEX(#REF!:#REF!,MATCH($D13848,#REF!:#REF!,0),MATCH(#REF!,#REF!:#REF!,0))</f>
        <v>#REF!</v>
      </c>
    </row>
    <row r="13849" spans="1:6" ht="16.5" x14ac:dyDescent="0.3">
      <c r="A13849" s="9" t="s">
        <v>8476</v>
      </c>
      <c r="B13849" s="9" t="s">
        <v>3172</v>
      </c>
      <c r="C13849" s="10">
        <v>11786</v>
      </c>
      <c r="D13849" s="9">
        <v>3547596165</v>
      </c>
      <c r="E13849" s="9" t="e">
        <f>INDEX(#REF!:#REF!,MATCH($D13849,#REF!:#REF!,0),MATCH(#REF!,#REF!:#REF!,0))</f>
        <v>#REF!</v>
      </c>
      <c r="F13849" s="9" t="e">
        <f>INDEX(#REF!:#REF!,MATCH($D13849,#REF!:#REF!,0),MATCH(#REF!,#REF!:#REF!,0))</f>
        <v>#REF!</v>
      </c>
    </row>
    <row r="13850" spans="1:6" ht="16.5" x14ac:dyDescent="0.3">
      <c r="A13850" s="9" t="s">
        <v>8475</v>
      </c>
      <c r="B13850" s="9" t="s">
        <v>1949</v>
      </c>
      <c r="C13850" s="10">
        <v>35525</v>
      </c>
      <c r="D13850" s="9">
        <v>3227873028</v>
      </c>
      <c r="E13850" s="9" t="e">
        <f>INDEX(#REF!:#REF!,MATCH($D13850,#REF!:#REF!,0),MATCH(#REF!,#REF!:#REF!,0))</f>
        <v>#REF!</v>
      </c>
      <c r="F13850" s="9" t="e">
        <f>INDEX(#REF!:#REF!,MATCH($D13850,#REF!:#REF!,0),MATCH(#REF!,#REF!:#REF!,0))</f>
        <v>#REF!</v>
      </c>
    </row>
    <row r="13851" spans="1:6" ht="16.5" x14ac:dyDescent="0.3">
      <c r="A13851" s="9" t="s">
        <v>8474</v>
      </c>
      <c r="B13851" s="9" t="s">
        <v>3275</v>
      </c>
      <c r="C13851" s="10">
        <v>13753</v>
      </c>
      <c r="D13851" s="9">
        <v>4372257910</v>
      </c>
      <c r="E13851" s="9" t="e">
        <f>INDEX(#REF!:#REF!,MATCH($D13851,#REF!:#REF!,0),MATCH(#REF!,#REF!:#REF!,0))</f>
        <v>#REF!</v>
      </c>
      <c r="F13851" s="9" t="e">
        <f>INDEX(#REF!:#REF!,MATCH($D13851,#REF!:#REF!,0),MATCH(#REF!,#REF!:#REF!,0))</f>
        <v>#REF!</v>
      </c>
    </row>
    <row r="13852" spans="1:6" ht="16.5" x14ac:dyDescent="0.3">
      <c r="A13852" s="9" t="s">
        <v>8473</v>
      </c>
      <c r="B13852" s="9" t="s">
        <v>3071</v>
      </c>
      <c r="C13852" s="10">
        <v>44618</v>
      </c>
      <c r="D13852" s="9">
        <v>2763158331</v>
      </c>
      <c r="E13852" s="9" t="e">
        <f>INDEX(#REF!:#REF!,MATCH($D13852,#REF!:#REF!,0),MATCH(#REF!,#REF!:#REF!,0))</f>
        <v>#REF!</v>
      </c>
      <c r="F13852" s="9" t="e">
        <f>INDEX(#REF!:#REF!,MATCH($D13852,#REF!:#REF!,0),MATCH(#REF!,#REF!:#REF!,0))</f>
        <v>#REF!</v>
      </c>
    </row>
    <row r="13853" spans="1:6" ht="16.5" x14ac:dyDescent="0.3">
      <c r="A13853" s="9" t="s">
        <v>8472</v>
      </c>
      <c r="B13853" s="9" t="s">
        <v>2580</v>
      </c>
      <c r="C13853" s="10">
        <v>23998</v>
      </c>
      <c r="D13853" s="9">
        <v>1252810490</v>
      </c>
      <c r="E13853" s="9" t="e">
        <f>INDEX(#REF!:#REF!,MATCH($D13853,#REF!:#REF!,0),MATCH(#REF!,#REF!:#REF!,0))</f>
        <v>#REF!</v>
      </c>
      <c r="F13853" s="9" t="e">
        <f>INDEX(#REF!:#REF!,MATCH($D13853,#REF!:#REF!,0),MATCH(#REF!,#REF!:#REF!,0))</f>
        <v>#REF!</v>
      </c>
    </row>
    <row r="13854" spans="1:6" ht="16.5" x14ac:dyDescent="0.3">
      <c r="A13854" s="9" t="s">
        <v>8471</v>
      </c>
      <c r="B13854" s="9" t="s">
        <v>2071</v>
      </c>
      <c r="C13854" s="10">
        <v>37352</v>
      </c>
      <c r="D13854" s="9">
        <v>6852060985</v>
      </c>
      <c r="E13854" s="9" t="e">
        <f>INDEX(#REF!:#REF!,MATCH($D13854,#REF!:#REF!,0),MATCH(#REF!,#REF!:#REF!,0))</f>
        <v>#REF!</v>
      </c>
      <c r="F13854" s="9" t="e">
        <f>INDEX(#REF!:#REF!,MATCH($D13854,#REF!:#REF!,0),MATCH(#REF!,#REF!:#REF!,0))</f>
        <v>#REF!</v>
      </c>
    </row>
    <row r="13855" spans="1:6" ht="16.5" x14ac:dyDescent="0.3">
      <c r="A13855" s="9" t="s">
        <v>8470</v>
      </c>
      <c r="B13855" s="9" t="s">
        <v>2136</v>
      </c>
      <c r="C13855" s="10">
        <v>27488</v>
      </c>
      <c r="D13855" s="9">
        <v>2547511673</v>
      </c>
      <c r="E13855" s="9" t="e">
        <f>INDEX(#REF!:#REF!,MATCH($D13855,#REF!:#REF!,0),MATCH(#REF!,#REF!:#REF!,0))</f>
        <v>#REF!</v>
      </c>
      <c r="F13855" s="9" t="e">
        <f>INDEX(#REF!:#REF!,MATCH($D13855,#REF!:#REF!,0),MATCH(#REF!,#REF!:#REF!,0))</f>
        <v>#REF!</v>
      </c>
    </row>
    <row r="13856" spans="1:6" ht="16.5" x14ac:dyDescent="0.3">
      <c r="A13856" s="9" t="s">
        <v>8469</v>
      </c>
      <c r="B13856" s="9" t="s">
        <v>2019</v>
      </c>
      <c r="C13856" s="10">
        <v>33827</v>
      </c>
      <c r="D13856" s="9">
        <v>5234982726</v>
      </c>
      <c r="E13856" s="9" t="e">
        <f>INDEX(#REF!:#REF!,MATCH($D13856,#REF!:#REF!,0),MATCH(#REF!,#REF!:#REF!,0))</f>
        <v>#REF!</v>
      </c>
      <c r="F13856" s="9" t="e">
        <f>INDEX(#REF!:#REF!,MATCH($D13856,#REF!:#REF!,0),MATCH(#REF!,#REF!:#REF!,0))</f>
        <v>#REF!</v>
      </c>
    </row>
    <row r="13857" spans="1:6" ht="16.5" x14ac:dyDescent="0.3">
      <c r="A13857" s="9" t="s">
        <v>8468</v>
      </c>
      <c r="B13857" s="9" t="s">
        <v>3144</v>
      </c>
      <c r="C13857" s="10">
        <v>54534</v>
      </c>
      <c r="D13857" s="9">
        <v>5974179625</v>
      </c>
      <c r="E13857" s="9" t="e">
        <f>INDEX(#REF!:#REF!,MATCH($D13857,#REF!:#REF!,0),MATCH(#REF!,#REF!:#REF!,0))</f>
        <v>#REF!</v>
      </c>
      <c r="F13857" s="9" t="e">
        <f>INDEX(#REF!:#REF!,MATCH($D13857,#REF!:#REF!,0),MATCH(#REF!,#REF!:#REF!,0))</f>
        <v>#REF!</v>
      </c>
    </row>
    <row r="13858" spans="1:6" ht="16.5" x14ac:dyDescent="0.3">
      <c r="A13858" s="9" t="s">
        <v>8467</v>
      </c>
      <c r="B13858" s="9" t="s">
        <v>2878</v>
      </c>
      <c r="C13858" s="10">
        <v>18570</v>
      </c>
      <c r="D13858" s="9">
        <v>8373529241</v>
      </c>
      <c r="E13858" s="9" t="e">
        <f>INDEX(#REF!:#REF!,MATCH($D13858,#REF!:#REF!,0),MATCH(#REF!,#REF!:#REF!,0))</f>
        <v>#REF!</v>
      </c>
      <c r="F13858" s="9" t="e">
        <f>INDEX(#REF!:#REF!,MATCH($D13858,#REF!:#REF!,0),MATCH(#REF!,#REF!:#REF!,0))</f>
        <v>#REF!</v>
      </c>
    </row>
    <row r="13859" spans="1:6" ht="16.5" x14ac:dyDescent="0.3">
      <c r="A13859" s="9" t="s">
        <v>8466</v>
      </c>
      <c r="B13859" s="9" t="s">
        <v>2704</v>
      </c>
      <c r="C13859" s="10">
        <v>41422</v>
      </c>
      <c r="D13859" s="9">
        <v>8346855079</v>
      </c>
      <c r="E13859" s="9" t="e">
        <f>INDEX(#REF!:#REF!,MATCH($D13859,#REF!:#REF!,0),MATCH(#REF!,#REF!:#REF!,0))</f>
        <v>#REF!</v>
      </c>
      <c r="F13859" s="9" t="e">
        <f>INDEX(#REF!:#REF!,MATCH($D13859,#REF!:#REF!,0),MATCH(#REF!,#REF!:#REF!,0))</f>
        <v>#REF!</v>
      </c>
    </row>
    <row r="13860" spans="1:6" ht="16.5" x14ac:dyDescent="0.3">
      <c r="A13860" s="9" t="s">
        <v>8465</v>
      </c>
      <c r="B13860" s="9" t="s">
        <v>2933</v>
      </c>
      <c r="C13860" s="10">
        <v>51565</v>
      </c>
      <c r="D13860" s="9">
        <v>4372257910</v>
      </c>
      <c r="E13860" s="9" t="e">
        <f>INDEX(#REF!:#REF!,MATCH($D13860,#REF!:#REF!,0),MATCH(#REF!,#REF!:#REF!,0))</f>
        <v>#REF!</v>
      </c>
      <c r="F13860" s="9" t="e">
        <f>INDEX(#REF!:#REF!,MATCH($D13860,#REF!:#REF!,0),MATCH(#REF!,#REF!:#REF!,0))</f>
        <v>#REF!</v>
      </c>
    </row>
    <row r="13861" spans="1:6" ht="16.5" x14ac:dyDescent="0.3">
      <c r="A13861" s="9" t="s">
        <v>8464</v>
      </c>
      <c r="B13861" s="9" t="s">
        <v>2306</v>
      </c>
      <c r="C13861" s="10">
        <v>54278</v>
      </c>
      <c r="D13861" s="9">
        <v>7492341709</v>
      </c>
      <c r="E13861" s="9" t="e">
        <f>INDEX(#REF!:#REF!,MATCH($D13861,#REF!:#REF!,0),MATCH(#REF!,#REF!:#REF!,0))</f>
        <v>#REF!</v>
      </c>
      <c r="F13861" s="9" t="e">
        <f>INDEX(#REF!:#REF!,MATCH($D13861,#REF!:#REF!,0),MATCH(#REF!,#REF!:#REF!,0))</f>
        <v>#REF!</v>
      </c>
    </row>
    <row r="13862" spans="1:6" ht="16.5" x14ac:dyDescent="0.3">
      <c r="A13862" s="9" t="s">
        <v>8463</v>
      </c>
      <c r="B13862" s="9" t="s">
        <v>2833</v>
      </c>
      <c r="C13862" s="10">
        <v>32095</v>
      </c>
      <c r="D13862" s="9">
        <v>6284045549</v>
      </c>
      <c r="E13862" s="9" t="e">
        <f>INDEX(#REF!:#REF!,MATCH($D13862,#REF!:#REF!,0),MATCH(#REF!,#REF!:#REF!,0))</f>
        <v>#REF!</v>
      </c>
      <c r="F13862" s="9" t="e">
        <f>INDEX(#REF!:#REF!,MATCH($D13862,#REF!:#REF!,0),MATCH(#REF!,#REF!:#REF!,0))</f>
        <v>#REF!</v>
      </c>
    </row>
    <row r="13863" spans="1:6" ht="16.5" x14ac:dyDescent="0.3">
      <c r="A13863" s="9" t="s">
        <v>8462</v>
      </c>
      <c r="B13863" s="9" t="s">
        <v>2511</v>
      </c>
      <c r="C13863" s="10">
        <v>53922</v>
      </c>
      <c r="D13863" s="9">
        <v>5209112160</v>
      </c>
      <c r="E13863" s="9" t="e">
        <f>INDEX(#REF!:#REF!,MATCH($D13863,#REF!:#REF!,0),MATCH(#REF!,#REF!:#REF!,0))</f>
        <v>#REF!</v>
      </c>
      <c r="F13863" s="9" t="e">
        <f>INDEX(#REF!:#REF!,MATCH($D13863,#REF!:#REF!,0),MATCH(#REF!,#REF!:#REF!,0))</f>
        <v>#REF!</v>
      </c>
    </row>
    <row r="13864" spans="1:6" ht="16.5" x14ac:dyDescent="0.3">
      <c r="A13864" s="9" t="s">
        <v>8461</v>
      </c>
      <c r="B13864" s="9" t="s">
        <v>2044</v>
      </c>
      <c r="C13864" s="10">
        <v>31073</v>
      </c>
      <c r="D13864" s="9">
        <v>630160104</v>
      </c>
      <c r="E13864" s="9" t="e">
        <f>INDEX(#REF!:#REF!,MATCH($D13864,#REF!:#REF!,0),MATCH(#REF!,#REF!:#REF!,0))</f>
        <v>#REF!</v>
      </c>
      <c r="F13864" s="9" t="e">
        <f>INDEX(#REF!:#REF!,MATCH($D13864,#REF!:#REF!,0),MATCH(#REF!,#REF!:#REF!,0))</f>
        <v>#REF!</v>
      </c>
    </row>
    <row r="13865" spans="1:6" ht="16.5" x14ac:dyDescent="0.3">
      <c r="A13865" s="9" t="s">
        <v>8460</v>
      </c>
      <c r="B13865" s="9" t="s">
        <v>1997</v>
      </c>
      <c r="C13865" s="10">
        <v>13908</v>
      </c>
      <c r="D13865" s="9">
        <v>9529277938</v>
      </c>
      <c r="E13865" s="9" t="e">
        <f>INDEX(#REF!:#REF!,MATCH($D13865,#REF!:#REF!,0),MATCH(#REF!,#REF!:#REF!,0))</f>
        <v>#REF!</v>
      </c>
      <c r="F13865" s="9" t="e">
        <f>INDEX(#REF!:#REF!,MATCH($D13865,#REF!:#REF!,0),MATCH(#REF!,#REF!:#REF!,0))</f>
        <v>#REF!</v>
      </c>
    </row>
    <row r="13866" spans="1:6" ht="16.5" x14ac:dyDescent="0.3">
      <c r="A13866" s="9" t="s">
        <v>8459</v>
      </c>
      <c r="B13866" s="9" t="s">
        <v>2443</v>
      </c>
      <c r="C13866" s="10">
        <v>41729</v>
      </c>
      <c r="D13866" s="9">
        <v>5907724676</v>
      </c>
      <c r="E13866" s="9" t="e">
        <f>INDEX(#REF!:#REF!,MATCH($D13866,#REF!:#REF!,0),MATCH(#REF!,#REF!:#REF!,0))</f>
        <v>#REF!</v>
      </c>
      <c r="F13866" s="9" t="e">
        <f>INDEX(#REF!:#REF!,MATCH($D13866,#REF!:#REF!,0),MATCH(#REF!,#REF!:#REF!,0))</f>
        <v>#REF!</v>
      </c>
    </row>
    <row r="13867" spans="1:6" ht="16.5" x14ac:dyDescent="0.3">
      <c r="A13867" s="9" t="s">
        <v>8458</v>
      </c>
      <c r="B13867" s="9" t="s">
        <v>2600</v>
      </c>
      <c r="C13867" s="10">
        <v>15663</v>
      </c>
      <c r="D13867" s="9">
        <v>2804488179</v>
      </c>
      <c r="E13867" s="9" t="e">
        <f>INDEX(#REF!:#REF!,MATCH($D13867,#REF!:#REF!,0),MATCH(#REF!,#REF!:#REF!,0))</f>
        <v>#REF!</v>
      </c>
      <c r="F13867" s="9" t="e">
        <f>INDEX(#REF!:#REF!,MATCH($D13867,#REF!:#REF!,0),MATCH(#REF!,#REF!:#REF!,0))</f>
        <v>#REF!</v>
      </c>
    </row>
    <row r="13868" spans="1:6" ht="16.5" x14ac:dyDescent="0.3">
      <c r="A13868" s="9" t="s">
        <v>8457</v>
      </c>
      <c r="B13868" s="9" t="s">
        <v>1973</v>
      </c>
      <c r="C13868" s="10">
        <v>30999</v>
      </c>
      <c r="D13868" s="9">
        <v>8526090127</v>
      </c>
      <c r="E13868" s="9" t="e">
        <f>INDEX(#REF!:#REF!,MATCH($D13868,#REF!:#REF!,0),MATCH(#REF!,#REF!:#REF!,0))</f>
        <v>#REF!</v>
      </c>
      <c r="F13868" s="9" t="e">
        <f>INDEX(#REF!:#REF!,MATCH($D13868,#REF!:#REF!,0),MATCH(#REF!,#REF!:#REF!,0))</f>
        <v>#REF!</v>
      </c>
    </row>
    <row r="13869" spans="1:6" ht="16.5" x14ac:dyDescent="0.3">
      <c r="A13869" s="9" t="s">
        <v>8456</v>
      </c>
      <c r="B13869" s="9" t="s">
        <v>2132</v>
      </c>
      <c r="C13869" s="10">
        <v>18259</v>
      </c>
      <c r="D13869" s="9">
        <v>6148303353</v>
      </c>
      <c r="E13869" s="9" t="e">
        <f>INDEX(#REF!:#REF!,MATCH($D13869,#REF!:#REF!,0),MATCH(#REF!,#REF!:#REF!,0))</f>
        <v>#REF!</v>
      </c>
      <c r="F13869" s="9" t="e">
        <f>INDEX(#REF!:#REF!,MATCH($D13869,#REF!:#REF!,0),MATCH(#REF!,#REF!:#REF!,0))</f>
        <v>#REF!</v>
      </c>
    </row>
    <row r="13870" spans="1:6" ht="16.5" x14ac:dyDescent="0.3">
      <c r="A13870" s="9" t="s">
        <v>8455</v>
      </c>
      <c r="B13870" s="9" t="s">
        <v>3617</v>
      </c>
      <c r="C13870" s="10">
        <v>30485</v>
      </c>
      <c r="D13870" s="9">
        <v>4162153728</v>
      </c>
      <c r="E13870" s="9" t="e">
        <f>INDEX(#REF!:#REF!,MATCH($D13870,#REF!:#REF!,0),MATCH(#REF!,#REF!:#REF!,0))</f>
        <v>#REF!</v>
      </c>
      <c r="F13870" s="9" t="e">
        <f>INDEX(#REF!:#REF!,MATCH($D13870,#REF!:#REF!,0),MATCH(#REF!,#REF!:#REF!,0))</f>
        <v>#REF!</v>
      </c>
    </row>
    <row r="13871" spans="1:6" ht="16.5" x14ac:dyDescent="0.3">
      <c r="A13871" s="9" t="s">
        <v>8454</v>
      </c>
      <c r="B13871" s="9" t="s">
        <v>3144</v>
      </c>
      <c r="C13871" s="10">
        <v>28712</v>
      </c>
      <c r="D13871" s="9">
        <v>9305168396</v>
      </c>
      <c r="E13871" s="9" t="e">
        <f>INDEX(#REF!:#REF!,MATCH($D13871,#REF!:#REF!,0),MATCH(#REF!,#REF!:#REF!,0))</f>
        <v>#REF!</v>
      </c>
      <c r="F13871" s="9" t="e">
        <f>INDEX(#REF!:#REF!,MATCH($D13871,#REF!:#REF!,0),MATCH(#REF!,#REF!:#REF!,0))</f>
        <v>#REF!</v>
      </c>
    </row>
    <row r="13872" spans="1:6" ht="16.5" x14ac:dyDescent="0.3">
      <c r="A13872" s="9" t="s">
        <v>8453</v>
      </c>
      <c r="B13872" s="9" t="s">
        <v>2165</v>
      </c>
      <c r="C13872" s="10">
        <v>53378</v>
      </c>
      <c r="D13872" s="9">
        <v>5726465660</v>
      </c>
      <c r="E13872" s="9" t="e">
        <f>INDEX(#REF!:#REF!,MATCH($D13872,#REF!:#REF!,0),MATCH(#REF!,#REF!:#REF!,0))</f>
        <v>#REF!</v>
      </c>
      <c r="F13872" s="9" t="e">
        <f>INDEX(#REF!:#REF!,MATCH($D13872,#REF!:#REF!,0),MATCH(#REF!,#REF!:#REF!,0))</f>
        <v>#REF!</v>
      </c>
    </row>
    <row r="13873" spans="1:6" ht="16.5" x14ac:dyDescent="0.3">
      <c r="A13873" s="9" t="s">
        <v>8452</v>
      </c>
      <c r="B13873" s="9" t="s">
        <v>2230</v>
      </c>
      <c r="C13873" s="10">
        <v>32306</v>
      </c>
      <c r="D13873" s="9">
        <v>3288836432</v>
      </c>
      <c r="E13873" s="9" t="e">
        <f>INDEX(#REF!:#REF!,MATCH($D13873,#REF!:#REF!,0),MATCH(#REF!,#REF!:#REF!,0))</f>
        <v>#REF!</v>
      </c>
      <c r="F13873" s="9" t="e">
        <f>INDEX(#REF!:#REF!,MATCH($D13873,#REF!:#REF!,0),MATCH(#REF!,#REF!:#REF!,0))</f>
        <v>#REF!</v>
      </c>
    </row>
    <row r="13874" spans="1:6" ht="16.5" x14ac:dyDescent="0.3">
      <c r="A13874" s="9" t="s">
        <v>8451</v>
      </c>
      <c r="B13874" s="9" t="s">
        <v>2530</v>
      </c>
      <c r="C13874" s="10">
        <v>55857</v>
      </c>
      <c r="D13874" s="9">
        <v>4691333258</v>
      </c>
      <c r="E13874" s="9" t="e">
        <f>INDEX(#REF!:#REF!,MATCH($D13874,#REF!:#REF!,0),MATCH(#REF!,#REF!:#REF!,0))</f>
        <v>#REF!</v>
      </c>
      <c r="F13874" s="9" t="e">
        <f>INDEX(#REF!:#REF!,MATCH($D13874,#REF!:#REF!,0),MATCH(#REF!,#REF!:#REF!,0))</f>
        <v>#REF!</v>
      </c>
    </row>
    <row r="13875" spans="1:6" ht="16.5" x14ac:dyDescent="0.3">
      <c r="A13875" s="9" t="s">
        <v>8450</v>
      </c>
      <c r="B13875" s="9" t="s">
        <v>2433</v>
      </c>
      <c r="C13875" s="10">
        <v>31339</v>
      </c>
      <c r="D13875" s="9">
        <v>5552170407</v>
      </c>
      <c r="E13875" s="9" t="e">
        <f>INDEX(#REF!:#REF!,MATCH($D13875,#REF!:#REF!,0),MATCH(#REF!,#REF!:#REF!,0))</f>
        <v>#REF!</v>
      </c>
      <c r="F13875" s="9" t="e">
        <f>INDEX(#REF!:#REF!,MATCH($D13875,#REF!:#REF!,0),MATCH(#REF!,#REF!:#REF!,0))</f>
        <v>#REF!</v>
      </c>
    </row>
    <row r="13876" spans="1:6" ht="16.5" x14ac:dyDescent="0.3">
      <c r="A13876" s="9" t="s">
        <v>8449</v>
      </c>
      <c r="B13876" s="9" t="s">
        <v>2017</v>
      </c>
      <c r="C13876" s="10">
        <v>51569</v>
      </c>
      <c r="D13876" s="9">
        <v>8646243699</v>
      </c>
      <c r="E13876" s="9" t="e">
        <f>INDEX(#REF!:#REF!,MATCH($D13876,#REF!:#REF!,0),MATCH(#REF!,#REF!:#REF!,0))</f>
        <v>#REF!</v>
      </c>
      <c r="F13876" s="9" t="e">
        <f>INDEX(#REF!:#REF!,MATCH($D13876,#REF!:#REF!,0),MATCH(#REF!,#REF!:#REF!,0))</f>
        <v>#REF!</v>
      </c>
    </row>
    <row r="13877" spans="1:6" ht="16.5" x14ac:dyDescent="0.3">
      <c r="A13877" s="9" t="s">
        <v>8448</v>
      </c>
      <c r="B13877" s="9" t="s">
        <v>1975</v>
      </c>
      <c r="C13877" s="10">
        <v>25481</v>
      </c>
      <c r="D13877" s="9">
        <v>6733929554</v>
      </c>
      <c r="E13877" s="9" t="e">
        <f>INDEX(#REF!:#REF!,MATCH($D13877,#REF!:#REF!,0),MATCH(#REF!,#REF!:#REF!,0))</f>
        <v>#REF!</v>
      </c>
      <c r="F13877" s="9" t="e">
        <f>INDEX(#REF!:#REF!,MATCH($D13877,#REF!:#REF!,0),MATCH(#REF!,#REF!:#REF!,0))</f>
        <v>#REF!</v>
      </c>
    </row>
    <row r="13878" spans="1:6" ht="16.5" x14ac:dyDescent="0.3">
      <c r="A13878" s="9" t="s">
        <v>8447</v>
      </c>
      <c r="B13878" s="9" t="s">
        <v>3156</v>
      </c>
      <c r="C13878" s="10">
        <v>26838</v>
      </c>
      <c r="D13878" s="9">
        <v>7191906499</v>
      </c>
      <c r="E13878" s="9" t="e">
        <f>INDEX(#REF!:#REF!,MATCH($D13878,#REF!:#REF!,0),MATCH(#REF!,#REF!:#REF!,0))</f>
        <v>#REF!</v>
      </c>
      <c r="F13878" s="9" t="e">
        <f>INDEX(#REF!:#REF!,MATCH($D13878,#REF!:#REF!,0),MATCH(#REF!,#REF!:#REF!,0))</f>
        <v>#REF!</v>
      </c>
    </row>
    <row r="13879" spans="1:6" ht="16.5" x14ac:dyDescent="0.3">
      <c r="A13879" s="9" t="s">
        <v>8446</v>
      </c>
      <c r="B13879" s="9" t="s">
        <v>2707</v>
      </c>
      <c r="C13879" s="10">
        <v>10701</v>
      </c>
      <c r="D13879" s="9">
        <v>6733929554</v>
      </c>
      <c r="E13879" s="9" t="e">
        <f>INDEX(#REF!:#REF!,MATCH($D13879,#REF!:#REF!,0),MATCH(#REF!,#REF!:#REF!,0))</f>
        <v>#REF!</v>
      </c>
      <c r="F13879" s="9" t="e">
        <f>INDEX(#REF!:#REF!,MATCH($D13879,#REF!:#REF!,0),MATCH(#REF!,#REF!:#REF!,0))</f>
        <v>#REF!</v>
      </c>
    </row>
    <row r="13880" spans="1:6" ht="16.5" x14ac:dyDescent="0.3">
      <c r="A13880" s="9" t="s">
        <v>8445</v>
      </c>
      <c r="B13880" s="9" t="s">
        <v>2357</v>
      </c>
      <c r="C13880" s="10">
        <v>10210</v>
      </c>
      <c r="D13880" s="9">
        <v>7338728615</v>
      </c>
      <c r="E13880" s="9" t="e">
        <f>INDEX(#REF!:#REF!,MATCH($D13880,#REF!:#REF!,0),MATCH(#REF!,#REF!:#REF!,0))</f>
        <v>#REF!</v>
      </c>
      <c r="F13880" s="9" t="e">
        <f>INDEX(#REF!:#REF!,MATCH($D13880,#REF!:#REF!,0),MATCH(#REF!,#REF!:#REF!,0))</f>
        <v>#REF!</v>
      </c>
    </row>
    <row r="13881" spans="1:6" ht="16.5" x14ac:dyDescent="0.3">
      <c r="A13881" s="9" t="s">
        <v>8444</v>
      </c>
      <c r="B13881" s="9" t="s">
        <v>2151</v>
      </c>
      <c r="C13881" s="10">
        <v>17466</v>
      </c>
      <c r="D13881" s="9">
        <v>9795921177</v>
      </c>
      <c r="E13881" s="9" t="e">
        <f>INDEX(#REF!:#REF!,MATCH($D13881,#REF!:#REF!,0),MATCH(#REF!,#REF!:#REF!,0))</f>
        <v>#REF!</v>
      </c>
      <c r="F13881" s="9" t="e">
        <f>INDEX(#REF!:#REF!,MATCH($D13881,#REF!:#REF!,0),MATCH(#REF!,#REF!:#REF!,0))</f>
        <v>#REF!</v>
      </c>
    </row>
    <row r="13882" spans="1:6" ht="16.5" x14ac:dyDescent="0.3">
      <c r="A13882" s="9" t="s">
        <v>8443</v>
      </c>
      <c r="B13882" s="9" t="s">
        <v>2112</v>
      </c>
      <c r="C13882" s="10">
        <v>52562</v>
      </c>
      <c r="D13882" s="9">
        <v>6858776575</v>
      </c>
      <c r="E13882" s="9" t="e">
        <f>INDEX(#REF!:#REF!,MATCH($D13882,#REF!:#REF!,0),MATCH(#REF!,#REF!:#REF!,0))</f>
        <v>#REF!</v>
      </c>
      <c r="F13882" s="9" t="e">
        <f>INDEX(#REF!:#REF!,MATCH($D13882,#REF!:#REF!,0),MATCH(#REF!,#REF!:#REF!,0))</f>
        <v>#REF!</v>
      </c>
    </row>
    <row r="13883" spans="1:6" ht="16.5" x14ac:dyDescent="0.3">
      <c r="A13883" s="9" t="s">
        <v>8442</v>
      </c>
      <c r="B13883" s="9" t="s">
        <v>2095</v>
      </c>
      <c r="C13883" s="10">
        <v>23884</v>
      </c>
      <c r="D13883" s="9">
        <v>3580617389</v>
      </c>
      <c r="E13883" s="9" t="e">
        <f>INDEX(#REF!:#REF!,MATCH($D13883,#REF!:#REF!,0),MATCH(#REF!,#REF!:#REF!,0))</f>
        <v>#REF!</v>
      </c>
      <c r="F13883" s="9" t="e">
        <f>INDEX(#REF!:#REF!,MATCH($D13883,#REF!:#REF!,0),MATCH(#REF!,#REF!:#REF!,0))</f>
        <v>#REF!</v>
      </c>
    </row>
    <row r="13884" spans="1:6" ht="16.5" x14ac:dyDescent="0.3">
      <c r="A13884" s="9" t="s">
        <v>8441</v>
      </c>
      <c r="B13884" s="9" t="s">
        <v>2954</v>
      </c>
      <c r="C13884" s="10">
        <v>23991</v>
      </c>
      <c r="D13884" s="9">
        <v>7493076952</v>
      </c>
      <c r="E13884" s="9" t="e">
        <f>INDEX(#REF!:#REF!,MATCH($D13884,#REF!:#REF!,0),MATCH(#REF!,#REF!:#REF!,0))</f>
        <v>#REF!</v>
      </c>
      <c r="F13884" s="9" t="e">
        <f>INDEX(#REF!:#REF!,MATCH($D13884,#REF!:#REF!,0),MATCH(#REF!,#REF!:#REF!,0))</f>
        <v>#REF!</v>
      </c>
    </row>
    <row r="13885" spans="1:6" ht="16.5" x14ac:dyDescent="0.3">
      <c r="A13885" s="9" t="s">
        <v>8440</v>
      </c>
      <c r="B13885" s="9" t="s">
        <v>2061</v>
      </c>
      <c r="C13885" s="10">
        <v>38768</v>
      </c>
      <c r="D13885" s="9">
        <v>5479449389</v>
      </c>
      <c r="E13885" s="9" t="e">
        <f>INDEX(#REF!:#REF!,MATCH($D13885,#REF!:#REF!,0),MATCH(#REF!,#REF!:#REF!,0))</f>
        <v>#REF!</v>
      </c>
      <c r="F13885" s="9" t="e">
        <f>INDEX(#REF!:#REF!,MATCH($D13885,#REF!:#REF!,0),MATCH(#REF!,#REF!:#REF!,0))</f>
        <v>#REF!</v>
      </c>
    </row>
    <row r="13886" spans="1:6" ht="16.5" x14ac:dyDescent="0.3">
      <c r="A13886" s="9" t="s">
        <v>8439</v>
      </c>
      <c r="B13886" s="9" t="s">
        <v>2428</v>
      </c>
      <c r="C13886" s="10">
        <v>25536</v>
      </c>
      <c r="D13886" s="9">
        <v>5561472151</v>
      </c>
      <c r="E13886" s="9" t="e">
        <f>INDEX(#REF!:#REF!,MATCH($D13886,#REF!:#REF!,0),MATCH(#REF!,#REF!:#REF!,0))</f>
        <v>#REF!</v>
      </c>
      <c r="F13886" s="9" t="e">
        <f>INDEX(#REF!:#REF!,MATCH($D13886,#REF!:#REF!,0),MATCH(#REF!,#REF!:#REF!,0))</f>
        <v>#REF!</v>
      </c>
    </row>
    <row r="13887" spans="1:6" ht="16.5" x14ac:dyDescent="0.3">
      <c r="A13887" s="9" t="s">
        <v>8438</v>
      </c>
      <c r="B13887" s="9" t="s">
        <v>2606</v>
      </c>
      <c r="C13887" s="10">
        <v>56039</v>
      </c>
      <c r="D13887" s="9">
        <v>4978659442</v>
      </c>
      <c r="E13887" s="9" t="e">
        <f>INDEX(#REF!:#REF!,MATCH($D13887,#REF!:#REF!,0),MATCH(#REF!,#REF!:#REF!,0))</f>
        <v>#REF!</v>
      </c>
      <c r="F13887" s="9" t="e">
        <f>INDEX(#REF!:#REF!,MATCH($D13887,#REF!:#REF!,0),MATCH(#REF!,#REF!:#REF!,0))</f>
        <v>#REF!</v>
      </c>
    </row>
    <row r="13888" spans="1:6" ht="16.5" x14ac:dyDescent="0.3">
      <c r="A13888" s="9" t="s">
        <v>8437</v>
      </c>
      <c r="B13888" s="9" t="s">
        <v>2129</v>
      </c>
      <c r="C13888" s="10">
        <v>19272</v>
      </c>
      <c r="D13888" s="9">
        <v>9089601147</v>
      </c>
      <c r="E13888" s="9" t="e">
        <f>INDEX(#REF!:#REF!,MATCH($D13888,#REF!:#REF!,0),MATCH(#REF!,#REF!:#REF!,0))</f>
        <v>#REF!</v>
      </c>
      <c r="F13888" s="9" t="e">
        <f>INDEX(#REF!:#REF!,MATCH($D13888,#REF!:#REF!,0),MATCH(#REF!,#REF!:#REF!,0))</f>
        <v>#REF!</v>
      </c>
    </row>
    <row r="13889" spans="1:6" ht="16.5" x14ac:dyDescent="0.3">
      <c r="A13889" s="9" t="s">
        <v>8436</v>
      </c>
      <c r="B13889" s="9" t="s">
        <v>2090</v>
      </c>
      <c r="C13889" s="10">
        <v>44225</v>
      </c>
      <c r="D13889" s="9">
        <v>1573192775</v>
      </c>
      <c r="E13889" s="9" t="e">
        <f>INDEX(#REF!:#REF!,MATCH($D13889,#REF!:#REF!,0),MATCH(#REF!,#REF!:#REF!,0))</f>
        <v>#REF!</v>
      </c>
      <c r="F13889" s="9" t="e">
        <f>INDEX(#REF!:#REF!,MATCH($D13889,#REF!:#REF!,0),MATCH(#REF!,#REF!:#REF!,0))</f>
        <v>#REF!</v>
      </c>
    </row>
    <row r="13890" spans="1:6" ht="16.5" x14ac:dyDescent="0.3">
      <c r="A13890" s="9" t="s">
        <v>8435</v>
      </c>
      <c r="B13890" s="9" t="s">
        <v>2151</v>
      </c>
      <c r="C13890" s="10">
        <v>24526</v>
      </c>
      <c r="D13890" s="9">
        <v>7707009371</v>
      </c>
      <c r="E13890" s="9" t="e">
        <f>INDEX(#REF!:#REF!,MATCH($D13890,#REF!:#REF!,0),MATCH(#REF!,#REF!:#REF!,0))</f>
        <v>#REF!</v>
      </c>
      <c r="F13890" s="9" t="e">
        <f>INDEX(#REF!:#REF!,MATCH($D13890,#REF!:#REF!,0),MATCH(#REF!,#REF!:#REF!,0))</f>
        <v>#REF!</v>
      </c>
    </row>
    <row r="13891" spans="1:6" ht="16.5" x14ac:dyDescent="0.3">
      <c r="A13891" s="9" t="s">
        <v>8434</v>
      </c>
      <c r="B13891" s="9" t="s">
        <v>2468</v>
      </c>
      <c r="C13891" s="10">
        <v>11312</v>
      </c>
      <c r="D13891" s="9">
        <v>8895721314</v>
      </c>
      <c r="E13891" s="9" t="e">
        <f>INDEX(#REF!:#REF!,MATCH($D13891,#REF!:#REF!,0),MATCH(#REF!,#REF!:#REF!,0))</f>
        <v>#REF!</v>
      </c>
      <c r="F13891" s="9" t="e">
        <f>INDEX(#REF!:#REF!,MATCH($D13891,#REF!:#REF!,0),MATCH(#REF!,#REF!:#REF!,0))</f>
        <v>#REF!</v>
      </c>
    </row>
    <row r="13892" spans="1:6" ht="16.5" x14ac:dyDescent="0.3">
      <c r="A13892" s="9" t="s">
        <v>8433</v>
      </c>
      <c r="B13892" s="9" t="s">
        <v>2492</v>
      </c>
      <c r="C13892" s="10">
        <v>35392</v>
      </c>
      <c r="D13892" s="9">
        <v>6084639828</v>
      </c>
      <c r="E13892" s="9" t="e">
        <f>INDEX(#REF!:#REF!,MATCH($D13892,#REF!:#REF!,0),MATCH(#REF!,#REF!:#REF!,0))</f>
        <v>#REF!</v>
      </c>
      <c r="F13892" s="9" t="e">
        <f>INDEX(#REF!:#REF!,MATCH($D13892,#REF!:#REF!,0),MATCH(#REF!,#REF!:#REF!,0))</f>
        <v>#REF!</v>
      </c>
    </row>
    <row r="13893" spans="1:6" ht="16.5" x14ac:dyDescent="0.3">
      <c r="A13893" s="9" t="s">
        <v>8432</v>
      </c>
      <c r="B13893" s="9" t="s">
        <v>1943</v>
      </c>
      <c r="C13893" s="10">
        <v>10221</v>
      </c>
      <c r="D13893" s="9">
        <v>2975315244</v>
      </c>
      <c r="E13893" s="9" t="e">
        <f>INDEX(#REF!:#REF!,MATCH($D13893,#REF!:#REF!,0),MATCH(#REF!,#REF!:#REF!,0))</f>
        <v>#REF!</v>
      </c>
      <c r="F13893" s="9" t="e">
        <f>INDEX(#REF!:#REF!,MATCH($D13893,#REF!:#REF!,0),MATCH(#REF!,#REF!:#REF!,0))</f>
        <v>#REF!</v>
      </c>
    </row>
    <row r="13894" spans="1:6" ht="16.5" x14ac:dyDescent="0.3">
      <c r="A13894" s="9" t="s">
        <v>8431</v>
      </c>
      <c r="B13894" s="9" t="s">
        <v>2470</v>
      </c>
      <c r="C13894" s="10">
        <v>44201</v>
      </c>
      <c r="D13894" s="9">
        <v>4786629839</v>
      </c>
      <c r="E13894" s="9" t="e">
        <f>INDEX(#REF!:#REF!,MATCH($D13894,#REF!:#REF!,0),MATCH(#REF!,#REF!:#REF!,0))</f>
        <v>#REF!</v>
      </c>
      <c r="F13894" s="9" t="e">
        <f>INDEX(#REF!:#REF!,MATCH($D13894,#REF!:#REF!,0),MATCH(#REF!,#REF!:#REF!,0))</f>
        <v>#REF!</v>
      </c>
    </row>
    <row r="13895" spans="1:6" ht="16.5" x14ac:dyDescent="0.3">
      <c r="A13895" s="9" t="s">
        <v>8430</v>
      </c>
      <c r="B13895" s="9" t="s">
        <v>2226</v>
      </c>
      <c r="C13895" s="10">
        <v>11558</v>
      </c>
      <c r="D13895" s="9">
        <v>999389173</v>
      </c>
      <c r="E13895" s="9" t="e">
        <f>INDEX(#REF!:#REF!,MATCH($D13895,#REF!:#REF!,0),MATCH(#REF!,#REF!:#REF!,0))</f>
        <v>#REF!</v>
      </c>
      <c r="F13895" s="9" t="e">
        <f>INDEX(#REF!:#REF!,MATCH($D13895,#REF!:#REF!,0),MATCH(#REF!,#REF!:#REF!,0))</f>
        <v>#REF!</v>
      </c>
    </row>
    <row r="13896" spans="1:6" ht="16.5" x14ac:dyDescent="0.3">
      <c r="A13896" s="9" t="s">
        <v>8429</v>
      </c>
      <c r="B13896" s="9" t="s">
        <v>2481</v>
      </c>
      <c r="C13896" s="10">
        <v>22262</v>
      </c>
      <c r="D13896" s="9">
        <v>1079691642</v>
      </c>
      <c r="E13896" s="9" t="e">
        <f>INDEX(#REF!:#REF!,MATCH($D13896,#REF!:#REF!,0),MATCH(#REF!,#REF!:#REF!,0))</f>
        <v>#REF!</v>
      </c>
      <c r="F13896" s="9" t="e">
        <f>INDEX(#REF!:#REF!,MATCH($D13896,#REF!:#REF!,0),MATCH(#REF!,#REF!:#REF!,0))</f>
        <v>#REF!</v>
      </c>
    </row>
    <row r="13897" spans="1:6" ht="16.5" x14ac:dyDescent="0.3">
      <c r="A13897" s="9" t="s">
        <v>8428</v>
      </c>
      <c r="B13897" s="9" t="s">
        <v>2284</v>
      </c>
      <c r="C13897" s="10">
        <v>40833</v>
      </c>
      <c r="D13897" s="9">
        <v>4535395691</v>
      </c>
      <c r="E13897" s="9" t="e">
        <f>INDEX(#REF!:#REF!,MATCH($D13897,#REF!:#REF!,0),MATCH(#REF!,#REF!:#REF!,0))</f>
        <v>#REF!</v>
      </c>
      <c r="F13897" s="9" t="e">
        <f>INDEX(#REF!:#REF!,MATCH($D13897,#REF!:#REF!,0),MATCH(#REF!,#REF!:#REF!,0))</f>
        <v>#REF!</v>
      </c>
    </row>
    <row r="13898" spans="1:6" ht="16.5" x14ac:dyDescent="0.3">
      <c r="A13898" s="9" t="s">
        <v>8427</v>
      </c>
      <c r="B13898" s="9" t="s">
        <v>2606</v>
      </c>
      <c r="C13898" s="10">
        <v>16134</v>
      </c>
      <c r="D13898" s="9">
        <v>1149008652</v>
      </c>
      <c r="E13898" s="9" t="e">
        <f>INDEX(#REF!:#REF!,MATCH($D13898,#REF!:#REF!,0),MATCH(#REF!,#REF!:#REF!,0))</f>
        <v>#REF!</v>
      </c>
      <c r="F13898" s="9" t="e">
        <f>INDEX(#REF!:#REF!,MATCH($D13898,#REF!:#REF!,0),MATCH(#REF!,#REF!:#REF!,0))</f>
        <v>#REF!</v>
      </c>
    </row>
    <row r="13899" spans="1:6" ht="16.5" x14ac:dyDescent="0.3">
      <c r="A13899" s="9" t="s">
        <v>8426</v>
      </c>
      <c r="B13899" s="9" t="s">
        <v>2443</v>
      </c>
      <c r="C13899" s="10">
        <v>45637</v>
      </c>
      <c r="D13899" s="9">
        <v>6596440737</v>
      </c>
      <c r="E13899" s="9" t="e">
        <f>INDEX(#REF!:#REF!,MATCH($D13899,#REF!:#REF!,0),MATCH(#REF!,#REF!:#REF!,0))</f>
        <v>#REF!</v>
      </c>
      <c r="F13899" s="9" t="e">
        <f>INDEX(#REF!:#REF!,MATCH($D13899,#REF!:#REF!,0),MATCH(#REF!,#REF!:#REF!,0))</f>
        <v>#REF!</v>
      </c>
    </row>
    <row r="13900" spans="1:6" ht="16.5" x14ac:dyDescent="0.3">
      <c r="A13900" s="9" t="s">
        <v>8425</v>
      </c>
      <c r="B13900" s="9" t="s">
        <v>2115</v>
      </c>
      <c r="C13900" s="10">
        <v>16870</v>
      </c>
      <c r="D13900" s="9">
        <v>5623896162</v>
      </c>
      <c r="E13900" s="9" t="e">
        <f>INDEX(#REF!:#REF!,MATCH($D13900,#REF!:#REF!,0),MATCH(#REF!,#REF!:#REF!,0))</f>
        <v>#REF!</v>
      </c>
      <c r="F13900" s="9" t="e">
        <f>INDEX(#REF!:#REF!,MATCH($D13900,#REF!:#REF!,0),MATCH(#REF!,#REF!:#REF!,0))</f>
        <v>#REF!</v>
      </c>
    </row>
    <row r="13901" spans="1:6" ht="16.5" x14ac:dyDescent="0.3">
      <c r="A13901" s="9" t="s">
        <v>8424</v>
      </c>
      <c r="B13901" s="9" t="s">
        <v>2422</v>
      </c>
      <c r="C13901" s="10">
        <v>49992</v>
      </c>
      <c r="D13901" s="9">
        <v>4688336071</v>
      </c>
      <c r="E13901" s="9" t="e">
        <f>INDEX(#REF!:#REF!,MATCH($D13901,#REF!:#REF!,0),MATCH(#REF!,#REF!:#REF!,0))</f>
        <v>#REF!</v>
      </c>
      <c r="F13901" s="9" t="e">
        <f>INDEX(#REF!:#REF!,MATCH($D13901,#REF!:#REF!,0),MATCH(#REF!,#REF!:#REF!,0))</f>
        <v>#REF!</v>
      </c>
    </row>
    <row r="13902" spans="1:6" ht="16.5" x14ac:dyDescent="0.3">
      <c r="A13902" s="9" t="s">
        <v>8423</v>
      </c>
      <c r="B13902" s="9" t="s">
        <v>2645</v>
      </c>
      <c r="C13902" s="10">
        <v>16198</v>
      </c>
      <c r="D13902" s="9">
        <v>2405876701</v>
      </c>
      <c r="E13902" s="9" t="e">
        <f>INDEX(#REF!:#REF!,MATCH($D13902,#REF!:#REF!,0),MATCH(#REF!,#REF!:#REF!,0))</f>
        <v>#REF!</v>
      </c>
      <c r="F13902" s="9" t="e">
        <f>INDEX(#REF!:#REF!,MATCH($D13902,#REF!:#REF!,0),MATCH(#REF!,#REF!:#REF!,0))</f>
        <v>#REF!</v>
      </c>
    </row>
    <row r="13903" spans="1:6" ht="16.5" x14ac:dyDescent="0.3">
      <c r="A13903" s="9" t="s">
        <v>8422</v>
      </c>
      <c r="B13903" s="9" t="s">
        <v>3498</v>
      </c>
      <c r="C13903" s="10">
        <v>16900</v>
      </c>
      <c r="D13903" s="9">
        <v>7489370671</v>
      </c>
      <c r="E13903" s="9" t="e">
        <f>INDEX(#REF!:#REF!,MATCH($D13903,#REF!:#REF!,0),MATCH(#REF!,#REF!:#REF!,0))</f>
        <v>#REF!</v>
      </c>
      <c r="F13903" s="9" t="e">
        <f>INDEX(#REF!:#REF!,MATCH($D13903,#REF!:#REF!,0),MATCH(#REF!,#REF!:#REF!,0))</f>
        <v>#REF!</v>
      </c>
    </row>
    <row r="13904" spans="1:6" ht="16.5" x14ac:dyDescent="0.3">
      <c r="A13904" s="9" t="s">
        <v>8421</v>
      </c>
      <c r="B13904" s="9" t="s">
        <v>2718</v>
      </c>
      <c r="C13904" s="10">
        <v>42386</v>
      </c>
      <c r="D13904" s="9">
        <v>1545110042</v>
      </c>
      <c r="E13904" s="9" t="e">
        <f>INDEX(#REF!:#REF!,MATCH($D13904,#REF!:#REF!,0),MATCH(#REF!,#REF!:#REF!,0))</f>
        <v>#REF!</v>
      </c>
      <c r="F13904" s="9" t="e">
        <f>INDEX(#REF!:#REF!,MATCH($D13904,#REF!:#REF!,0),MATCH(#REF!,#REF!:#REF!,0))</f>
        <v>#REF!</v>
      </c>
    </row>
    <row r="13905" spans="1:6" ht="16.5" x14ac:dyDescent="0.3">
      <c r="A13905" s="9" t="s">
        <v>8420</v>
      </c>
      <c r="B13905" s="9" t="s">
        <v>2947</v>
      </c>
      <c r="C13905" s="10">
        <v>15308</v>
      </c>
      <c r="D13905" s="9">
        <v>2859931651</v>
      </c>
      <c r="E13905" s="9" t="e">
        <f>INDEX(#REF!:#REF!,MATCH($D13905,#REF!:#REF!,0),MATCH(#REF!,#REF!:#REF!,0))</f>
        <v>#REF!</v>
      </c>
      <c r="F13905" s="9" t="e">
        <f>INDEX(#REF!:#REF!,MATCH($D13905,#REF!:#REF!,0),MATCH(#REF!,#REF!:#REF!,0))</f>
        <v>#REF!</v>
      </c>
    </row>
    <row r="13906" spans="1:6" ht="16.5" x14ac:dyDescent="0.3">
      <c r="A13906" s="9" t="s">
        <v>8419</v>
      </c>
      <c r="B13906" s="9" t="s">
        <v>2158</v>
      </c>
      <c r="C13906" s="10">
        <v>48798</v>
      </c>
      <c r="D13906" s="9">
        <v>9096285417</v>
      </c>
      <c r="E13906" s="9" t="e">
        <f>INDEX(#REF!:#REF!,MATCH($D13906,#REF!:#REF!,0),MATCH(#REF!,#REF!:#REF!,0))</f>
        <v>#REF!</v>
      </c>
      <c r="F13906" s="9" t="e">
        <f>INDEX(#REF!:#REF!,MATCH($D13906,#REF!:#REF!,0),MATCH(#REF!,#REF!:#REF!,0))</f>
        <v>#REF!</v>
      </c>
    </row>
    <row r="13907" spans="1:6" ht="16.5" x14ac:dyDescent="0.3">
      <c r="A13907" s="9" t="s">
        <v>8418</v>
      </c>
      <c r="B13907" s="9" t="s">
        <v>1995</v>
      </c>
      <c r="C13907" s="10">
        <v>59014</v>
      </c>
      <c r="D13907" s="9">
        <v>2053848936</v>
      </c>
      <c r="E13907" s="9" t="e">
        <f>INDEX(#REF!:#REF!,MATCH($D13907,#REF!:#REF!,0),MATCH(#REF!,#REF!:#REF!,0))</f>
        <v>#REF!</v>
      </c>
      <c r="F13907" s="9" t="e">
        <f>INDEX(#REF!:#REF!,MATCH($D13907,#REF!:#REF!,0),MATCH(#REF!,#REF!:#REF!,0))</f>
        <v>#REF!</v>
      </c>
    </row>
    <row r="13908" spans="1:6" ht="16.5" x14ac:dyDescent="0.3">
      <c r="A13908" s="9" t="s">
        <v>8417</v>
      </c>
      <c r="B13908" s="9" t="s">
        <v>2392</v>
      </c>
      <c r="C13908" s="10">
        <v>20420</v>
      </c>
      <c r="D13908" s="9">
        <v>9128677390</v>
      </c>
      <c r="E13908" s="9" t="e">
        <f>INDEX(#REF!:#REF!,MATCH($D13908,#REF!:#REF!,0),MATCH(#REF!,#REF!:#REF!,0))</f>
        <v>#REF!</v>
      </c>
      <c r="F13908" s="9" t="e">
        <f>INDEX(#REF!:#REF!,MATCH($D13908,#REF!:#REF!,0),MATCH(#REF!,#REF!:#REF!,0))</f>
        <v>#REF!</v>
      </c>
    </row>
    <row r="13909" spans="1:6" ht="16.5" x14ac:dyDescent="0.3">
      <c r="A13909" s="9" t="s">
        <v>8416</v>
      </c>
      <c r="B13909" s="9" t="s">
        <v>1993</v>
      </c>
      <c r="C13909" s="10">
        <v>25882</v>
      </c>
      <c r="D13909" s="9">
        <v>3560320844</v>
      </c>
      <c r="E13909" s="9" t="e">
        <f>INDEX(#REF!:#REF!,MATCH($D13909,#REF!:#REF!,0),MATCH(#REF!,#REF!:#REF!,0))</f>
        <v>#REF!</v>
      </c>
      <c r="F13909" s="9" t="e">
        <f>INDEX(#REF!:#REF!,MATCH($D13909,#REF!:#REF!,0),MATCH(#REF!,#REF!:#REF!,0))</f>
        <v>#REF!</v>
      </c>
    </row>
    <row r="13910" spans="1:6" ht="16.5" x14ac:dyDescent="0.3">
      <c r="A13910" s="9" t="s">
        <v>8415</v>
      </c>
      <c r="B13910" s="9" t="s">
        <v>2534</v>
      </c>
      <c r="C13910" s="10">
        <v>53464</v>
      </c>
      <c r="D13910" s="9">
        <v>9892583027</v>
      </c>
      <c r="E13910" s="9" t="e">
        <f>INDEX(#REF!:#REF!,MATCH($D13910,#REF!:#REF!,0),MATCH(#REF!,#REF!:#REF!,0))</f>
        <v>#REF!</v>
      </c>
      <c r="F13910" s="9" t="e">
        <f>INDEX(#REF!:#REF!,MATCH($D13910,#REF!:#REF!,0),MATCH(#REF!,#REF!:#REF!,0))</f>
        <v>#REF!</v>
      </c>
    </row>
    <row r="13911" spans="1:6" ht="16.5" x14ac:dyDescent="0.3">
      <c r="A13911" s="9" t="s">
        <v>8414</v>
      </c>
      <c r="B13911" s="9" t="s">
        <v>3448</v>
      </c>
      <c r="C13911" s="10">
        <v>13160</v>
      </c>
      <c r="D13911" s="9">
        <v>8115985503</v>
      </c>
      <c r="E13911" s="9" t="e">
        <f>INDEX(#REF!:#REF!,MATCH($D13911,#REF!:#REF!,0),MATCH(#REF!,#REF!:#REF!,0))</f>
        <v>#REF!</v>
      </c>
      <c r="F13911" s="9" t="e">
        <f>INDEX(#REF!:#REF!,MATCH($D13911,#REF!:#REF!,0),MATCH(#REF!,#REF!:#REF!,0))</f>
        <v>#REF!</v>
      </c>
    </row>
    <row r="13912" spans="1:6" ht="16.5" x14ac:dyDescent="0.3">
      <c r="A13912" s="9" t="s">
        <v>8413</v>
      </c>
      <c r="B13912" s="9" t="s">
        <v>2881</v>
      </c>
      <c r="C13912" s="10">
        <v>44317</v>
      </c>
      <c r="D13912" s="9">
        <v>7273123196</v>
      </c>
      <c r="E13912" s="9" t="e">
        <f>INDEX(#REF!:#REF!,MATCH($D13912,#REF!:#REF!,0),MATCH(#REF!,#REF!:#REF!,0))</f>
        <v>#REF!</v>
      </c>
      <c r="F13912" s="9" t="e">
        <f>INDEX(#REF!:#REF!,MATCH($D13912,#REF!:#REF!,0),MATCH(#REF!,#REF!:#REF!,0))</f>
        <v>#REF!</v>
      </c>
    </row>
    <row r="13913" spans="1:6" ht="16.5" x14ac:dyDescent="0.3">
      <c r="A13913" s="9" t="s">
        <v>8412</v>
      </c>
      <c r="B13913" s="9" t="s">
        <v>2238</v>
      </c>
      <c r="C13913" s="10">
        <v>50776</v>
      </c>
      <c r="D13913" s="9">
        <v>4445486779</v>
      </c>
      <c r="E13913" s="9" t="e">
        <f>INDEX(#REF!:#REF!,MATCH($D13913,#REF!:#REF!,0),MATCH(#REF!,#REF!:#REF!,0))</f>
        <v>#REF!</v>
      </c>
      <c r="F13913" s="9" t="e">
        <f>INDEX(#REF!:#REF!,MATCH($D13913,#REF!:#REF!,0),MATCH(#REF!,#REF!:#REF!,0))</f>
        <v>#REF!</v>
      </c>
    </row>
    <row r="13914" spans="1:6" ht="16.5" x14ac:dyDescent="0.3">
      <c r="A13914" s="9" t="s">
        <v>8411</v>
      </c>
      <c r="B13914" s="9" t="s">
        <v>1983</v>
      </c>
      <c r="C13914" s="10">
        <v>31816</v>
      </c>
      <c r="D13914" s="9">
        <v>7326611955</v>
      </c>
      <c r="E13914" s="9" t="e">
        <f>INDEX(#REF!:#REF!,MATCH($D13914,#REF!:#REF!,0),MATCH(#REF!,#REF!:#REF!,0))</f>
        <v>#REF!</v>
      </c>
      <c r="F13914" s="9" t="e">
        <f>INDEX(#REF!:#REF!,MATCH($D13914,#REF!:#REF!,0),MATCH(#REF!,#REF!:#REF!,0))</f>
        <v>#REF!</v>
      </c>
    </row>
    <row r="13915" spans="1:6" ht="16.5" x14ac:dyDescent="0.3">
      <c r="A13915" s="9" t="s">
        <v>8410</v>
      </c>
      <c r="B13915" s="9" t="s">
        <v>2582</v>
      </c>
      <c r="C13915" s="10">
        <v>58173</v>
      </c>
      <c r="D13915" s="9">
        <v>7402856011</v>
      </c>
      <c r="E13915" s="9" t="e">
        <f>INDEX(#REF!:#REF!,MATCH($D13915,#REF!:#REF!,0),MATCH(#REF!,#REF!:#REF!,0))</f>
        <v>#REF!</v>
      </c>
      <c r="F13915" s="9" t="e">
        <f>INDEX(#REF!:#REF!,MATCH($D13915,#REF!:#REF!,0),MATCH(#REF!,#REF!:#REF!,0))</f>
        <v>#REF!</v>
      </c>
    </row>
    <row r="13916" spans="1:6" ht="16.5" x14ac:dyDescent="0.3">
      <c r="A13916" s="9" t="s">
        <v>8409</v>
      </c>
      <c r="B13916" s="9" t="s">
        <v>2945</v>
      </c>
      <c r="C13916" s="10">
        <v>15279</v>
      </c>
      <c r="D13916" s="9">
        <v>5795848808</v>
      </c>
      <c r="E13916" s="9" t="e">
        <f>INDEX(#REF!:#REF!,MATCH($D13916,#REF!:#REF!,0),MATCH(#REF!,#REF!:#REF!,0))</f>
        <v>#REF!</v>
      </c>
      <c r="F13916" s="9" t="e">
        <f>INDEX(#REF!:#REF!,MATCH($D13916,#REF!:#REF!,0),MATCH(#REF!,#REF!:#REF!,0))</f>
        <v>#REF!</v>
      </c>
    </row>
    <row r="13917" spans="1:6" ht="16.5" x14ac:dyDescent="0.3">
      <c r="A13917" s="9" t="s">
        <v>8408</v>
      </c>
      <c r="B13917" s="9" t="s">
        <v>2009</v>
      </c>
      <c r="C13917" s="10">
        <v>51375</v>
      </c>
      <c r="D13917" s="9">
        <v>9107581297</v>
      </c>
      <c r="E13917" s="9" t="e">
        <f>INDEX(#REF!:#REF!,MATCH($D13917,#REF!:#REF!,0),MATCH(#REF!,#REF!:#REF!,0))</f>
        <v>#REF!</v>
      </c>
      <c r="F13917" s="9" t="e">
        <f>INDEX(#REF!:#REF!,MATCH($D13917,#REF!:#REF!,0),MATCH(#REF!,#REF!:#REF!,0))</f>
        <v>#REF!</v>
      </c>
    </row>
    <row r="13918" spans="1:6" ht="16.5" x14ac:dyDescent="0.3">
      <c r="A13918" s="9" t="s">
        <v>8407</v>
      </c>
      <c r="B13918" s="9" t="s">
        <v>3255</v>
      </c>
      <c r="C13918" s="10">
        <v>10455</v>
      </c>
      <c r="D13918" s="9">
        <v>9965847037</v>
      </c>
      <c r="E13918" s="9" t="e">
        <f>INDEX(#REF!:#REF!,MATCH($D13918,#REF!:#REF!,0),MATCH(#REF!,#REF!:#REF!,0))</f>
        <v>#REF!</v>
      </c>
      <c r="F13918" s="9" t="e">
        <f>INDEX(#REF!:#REF!,MATCH($D13918,#REF!:#REF!,0),MATCH(#REF!,#REF!:#REF!,0))</f>
        <v>#REF!</v>
      </c>
    </row>
    <row r="13919" spans="1:6" ht="16.5" x14ac:dyDescent="0.3">
      <c r="A13919" s="9" t="s">
        <v>8406</v>
      </c>
      <c r="B13919" s="9" t="s">
        <v>2704</v>
      </c>
      <c r="C13919" s="10">
        <v>12538</v>
      </c>
      <c r="D13919" s="9">
        <v>8728207157</v>
      </c>
      <c r="E13919" s="9" t="e">
        <f>INDEX(#REF!:#REF!,MATCH($D13919,#REF!:#REF!,0),MATCH(#REF!,#REF!:#REF!,0))</f>
        <v>#REF!</v>
      </c>
      <c r="F13919" s="9" t="e">
        <f>INDEX(#REF!:#REF!,MATCH($D13919,#REF!:#REF!,0),MATCH(#REF!,#REF!:#REF!,0))</f>
        <v>#REF!</v>
      </c>
    </row>
    <row r="13920" spans="1:6" ht="16.5" x14ac:dyDescent="0.3">
      <c r="A13920" s="9" t="s">
        <v>8405</v>
      </c>
      <c r="B13920" s="9" t="s">
        <v>2038</v>
      </c>
      <c r="C13920" s="10">
        <v>56005</v>
      </c>
      <c r="D13920" s="9">
        <v>1028388519</v>
      </c>
      <c r="E13920" s="9" t="e">
        <f>INDEX(#REF!:#REF!,MATCH($D13920,#REF!:#REF!,0),MATCH(#REF!,#REF!:#REF!,0))</f>
        <v>#REF!</v>
      </c>
      <c r="F13920" s="9" t="e">
        <f>INDEX(#REF!:#REF!,MATCH($D13920,#REF!:#REF!,0),MATCH(#REF!,#REF!:#REF!,0))</f>
        <v>#REF!</v>
      </c>
    </row>
    <row r="13921" spans="1:6" ht="16.5" x14ac:dyDescent="0.3">
      <c r="A13921" s="9" t="s">
        <v>8404</v>
      </c>
      <c r="B13921" s="9" t="s">
        <v>1945</v>
      </c>
      <c r="C13921" s="10">
        <v>44296</v>
      </c>
      <c r="D13921" s="9">
        <v>994826516</v>
      </c>
      <c r="E13921" s="9" t="e">
        <f>INDEX(#REF!:#REF!,MATCH($D13921,#REF!:#REF!,0),MATCH(#REF!,#REF!:#REF!,0))</f>
        <v>#REF!</v>
      </c>
      <c r="F13921" s="9" t="e">
        <f>INDEX(#REF!:#REF!,MATCH($D13921,#REF!:#REF!,0),MATCH(#REF!,#REF!:#REF!,0))</f>
        <v>#REF!</v>
      </c>
    </row>
    <row r="13922" spans="1:6" ht="16.5" x14ac:dyDescent="0.3">
      <c r="A13922" s="9" t="s">
        <v>8403</v>
      </c>
      <c r="B13922" s="9" t="s">
        <v>2406</v>
      </c>
      <c r="C13922" s="10">
        <v>38592</v>
      </c>
      <c r="D13922" s="9">
        <v>7180536660</v>
      </c>
      <c r="E13922" s="9" t="e">
        <f>INDEX(#REF!:#REF!,MATCH($D13922,#REF!:#REF!,0),MATCH(#REF!,#REF!:#REF!,0))</f>
        <v>#REF!</v>
      </c>
      <c r="F13922" s="9" t="e">
        <f>INDEX(#REF!:#REF!,MATCH($D13922,#REF!:#REF!,0),MATCH(#REF!,#REF!:#REF!,0))</f>
        <v>#REF!</v>
      </c>
    </row>
    <row r="13923" spans="1:6" ht="16.5" x14ac:dyDescent="0.3">
      <c r="A13923" s="9" t="s">
        <v>8402</v>
      </c>
      <c r="B13923" s="9" t="s">
        <v>2065</v>
      </c>
      <c r="C13923" s="10">
        <v>10910</v>
      </c>
      <c r="D13923" s="9">
        <v>4235594176</v>
      </c>
      <c r="E13923" s="9" t="e">
        <f>INDEX(#REF!:#REF!,MATCH($D13923,#REF!:#REF!,0),MATCH(#REF!,#REF!:#REF!,0))</f>
        <v>#REF!</v>
      </c>
      <c r="F13923" s="9" t="e">
        <f>INDEX(#REF!:#REF!,MATCH($D13923,#REF!:#REF!,0),MATCH(#REF!,#REF!:#REF!,0))</f>
        <v>#REF!</v>
      </c>
    </row>
    <row r="13924" spans="1:6" ht="16.5" x14ac:dyDescent="0.3">
      <c r="A13924" s="9" t="s">
        <v>8401</v>
      </c>
      <c r="B13924" s="9" t="s">
        <v>2226</v>
      </c>
      <c r="C13924" s="10">
        <v>49549</v>
      </c>
      <c r="D13924" s="9">
        <v>797655034</v>
      </c>
      <c r="E13924" s="9" t="e">
        <f>INDEX(#REF!:#REF!,MATCH($D13924,#REF!:#REF!,0),MATCH(#REF!,#REF!:#REF!,0))</f>
        <v>#REF!</v>
      </c>
      <c r="F13924" s="9" t="e">
        <f>INDEX(#REF!:#REF!,MATCH($D13924,#REF!:#REF!,0),MATCH(#REF!,#REF!:#REF!,0))</f>
        <v>#REF!</v>
      </c>
    </row>
    <row r="13925" spans="1:6" ht="16.5" x14ac:dyDescent="0.3">
      <c r="A13925" s="9" t="s">
        <v>8400</v>
      </c>
      <c r="B13925" s="9" t="s">
        <v>2835</v>
      </c>
      <c r="C13925" s="10">
        <v>51392</v>
      </c>
      <c r="D13925" s="9">
        <v>3000763902</v>
      </c>
      <c r="E13925" s="9" t="e">
        <f>INDEX(#REF!:#REF!,MATCH($D13925,#REF!:#REF!,0),MATCH(#REF!,#REF!:#REF!,0))</f>
        <v>#REF!</v>
      </c>
      <c r="F13925" s="9" t="e">
        <f>INDEX(#REF!:#REF!,MATCH($D13925,#REF!:#REF!,0),MATCH(#REF!,#REF!:#REF!,0))</f>
        <v>#REF!</v>
      </c>
    </row>
    <row r="13926" spans="1:6" ht="16.5" x14ac:dyDescent="0.3">
      <c r="A13926" s="9" t="s">
        <v>8399</v>
      </c>
      <c r="B13926" s="9" t="s">
        <v>3510</v>
      </c>
      <c r="C13926" s="10">
        <v>19743</v>
      </c>
      <c r="D13926" s="9">
        <v>8526090127</v>
      </c>
      <c r="E13926" s="9" t="e">
        <f>INDEX(#REF!:#REF!,MATCH($D13926,#REF!:#REF!,0),MATCH(#REF!,#REF!:#REF!,0))</f>
        <v>#REF!</v>
      </c>
      <c r="F13926" s="9" t="e">
        <f>INDEX(#REF!:#REF!,MATCH($D13926,#REF!:#REF!,0),MATCH(#REF!,#REF!:#REF!,0))</f>
        <v>#REF!</v>
      </c>
    </row>
    <row r="13927" spans="1:6" ht="16.5" x14ac:dyDescent="0.3">
      <c r="A13927" s="9" t="s">
        <v>8398</v>
      </c>
      <c r="B13927" s="9" t="s">
        <v>2201</v>
      </c>
      <c r="C13927" s="10">
        <v>23310</v>
      </c>
      <c r="D13927" s="9">
        <v>701563818</v>
      </c>
      <c r="E13927" s="9" t="e">
        <f>INDEX(#REF!:#REF!,MATCH($D13927,#REF!:#REF!,0),MATCH(#REF!,#REF!:#REF!,0))</f>
        <v>#REF!</v>
      </c>
      <c r="F13927" s="9" t="e">
        <f>INDEX(#REF!:#REF!,MATCH($D13927,#REF!:#REF!,0),MATCH(#REF!,#REF!:#REF!,0))</f>
        <v>#REF!</v>
      </c>
    </row>
    <row r="13928" spans="1:6" ht="16.5" x14ac:dyDescent="0.3">
      <c r="A13928" s="9" t="s">
        <v>8397</v>
      </c>
      <c r="B13928" s="9" t="s">
        <v>2548</v>
      </c>
      <c r="C13928" s="10">
        <v>27146</v>
      </c>
      <c r="D13928" s="9">
        <v>2702941109</v>
      </c>
      <c r="E13928" s="9" t="e">
        <f>INDEX(#REF!:#REF!,MATCH($D13928,#REF!:#REF!,0),MATCH(#REF!,#REF!:#REF!,0))</f>
        <v>#REF!</v>
      </c>
      <c r="F13928" s="9" t="e">
        <f>INDEX(#REF!:#REF!,MATCH($D13928,#REF!:#REF!,0),MATCH(#REF!,#REF!:#REF!,0))</f>
        <v>#REF!</v>
      </c>
    </row>
    <row r="13929" spans="1:6" ht="16.5" x14ac:dyDescent="0.3">
      <c r="A13929" s="9" t="s">
        <v>8396</v>
      </c>
      <c r="B13929" s="9" t="s">
        <v>2826</v>
      </c>
      <c r="C13929" s="10">
        <v>20579</v>
      </c>
      <c r="D13929" s="9">
        <v>7374898193</v>
      </c>
      <c r="E13929" s="9" t="e">
        <f>INDEX(#REF!:#REF!,MATCH($D13929,#REF!:#REF!,0),MATCH(#REF!,#REF!:#REF!,0))</f>
        <v>#REF!</v>
      </c>
      <c r="F13929" s="9" t="e">
        <f>INDEX(#REF!:#REF!,MATCH($D13929,#REF!:#REF!,0),MATCH(#REF!,#REF!:#REF!,0))</f>
        <v>#REF!</v>
      </c>
    </row>
    <row r="13930" spans="1:6" ht="16.5" x14ac:dyDescent="0.3">
      <c r="A13930" s="9" t="s">
        <v>8395</v>
      </c>
      <c r="B13930" s="9" t="s">
        <v>3071</v>
      </c>
      <c r="C13930" s="10">
        <v>37550</v>
      </c>
      <c r="D13930" s="9">
        <v>8024322455</v>
      </c>
      <c r="E13930" s="9" t="e">
        <f>INDEX(#REF!:#REF!,MATCH($D13930,#REF!:#REF!,0),MATCH(#REF!,#REF!:#REF!,0))</f>
        <v>#REF!</v>
      </c>
      <c r="F13930" s="9" t="e">
        <f>INDEX(#REF!:#REF!,MATCH($D13930,#REF!:#REF!,0),MATCH(#REF!,#REF!:#REF!,0))</f>
        <v>#REF!</v>
      </c>
    </row>
    <row r="13931" spans="1:6" ht="16.5" x14ac:dyDescent="0.3">
      <c r="A13931" s="9" t="s">
        <v>8394</v>
      </c>
      <c r="B13931" s="9" t="s">
        <v>2003</v>
      </c>
      <c r="C13931" s="10">
        <v>32397</v>
      </c>
      <c r="D13931" s="9">
        <v>6637560367</v>
      </c>
      <c r="E13931" s="9" t="e">
        <f>INDEX(#REF!:#REF!,MATCH($D13931,#REF!:#REF!,0),MATCH(#REF!,#REF!:#REF!,0))</f>
        <v>#REF!</v>
      </c>
      <c r="F13931" s="9" t="e">
        <f>INDEX(#REF!:#REF!,MATCH($D13931,#REF!:#REF!,0),MATCH(#REF!,#REF!:#REF!,0))</f>
        <v>#REF!</v>
      </c>
    </row>
    <row r="13932" spans="1:6" ht="16.5" x14ac:dyDescent="0.3">
      <c r="A13932" s="9" t="s">
        <v>8393</v>
      </c>
      <c r="B13932" s="9" t="s">
        <v>3071</v>
      </c>
      <c r="C13932" s="10">
        <v>52324</v>
      </c>
      <c r="D13932" s="9">
        <v>3516592710</v>
      </c>
      <c r="E13932" s="9" t="e">
        <f>INDEX(#REF!:#REF!,MATCH($D13932,#REF!:#REF!,0),MATCH(#REF!,#REF!:#REF!,0))</f>
        <v>#REF!</v>
      </c>
      <c r="F13932" s="9" t="e">
        <f>INDEX(#REF!:#REF!,MATCH($D13932,#REF!:#REF!,0),MATCH(#REF!,#REF!:#REF!,0))</f>
        <v>#REF!</v>
      </c>
    </row>
    <row r="13933" spans="1:6" ht="16.5" x14ac:dyDescent="0.3">
      <c r="A13933" s="9" t="s">
        <v>8392</v>
      </c>
      <c r="B13933" s="9" t="s">
        <v>3841</v>
      </c>
      <c r="C13933" s="10">
        <v>19826</v>
      </c>
      <c r="D13933" s="9">
        <v>7462961601</v>
      </c>
      <c r="E13933" s="9" t="e">
        <f>INDEX(#REF!:#REF!,MATCH($D13933,#REF!:#REF!,0),MATCH(#REF!,#REF!:#REF!,0))</f>
        <v>#REF!</v>
      </c>
      <c r="F13933" s="9" t="e">
        <f>INDEX(#REF!:#REF!,MATCH($D13933,#REF!:#REF!,0),MATCH(#REF!,#REF!:#REF!,0))</f>
        <v>#REF!</v>
      </c>
    </row>
    <row r="13934" spans="1:6" ht="16.5" x14ac:dyDescent="0.3">
      <c r="A13934" s="9" t="s">
        <v>8391</v>
      </c>
      <c r="B13934" s="9" t="s">
        <v>2505</v>
      </c>
      <c r="C13934" s="10">
        <v>10592</v>
      </c>
      <c r="D13934" s="9">
        <v>5002048994</v>
      </c>
      <c r="E13934" s="9" t="e">
        <f>INDEX(#REF!:#REF!,MATCH($D13934,#REF!:#REF!,0),MATCH(#REF!,#REF!:#REF!,0))</f>
        <v>#REF!</v>
      </c>
      <c r="F13934" s="9" t="e">
        <f>INDEX(#REF!:#REF!,MATCH($D13934,#REF!:#REF!,0),MATCH(#REF!,#REF!:#REF!,0))</f>
        <v>#REF!</v>
      </c>
    </row>
    <row r="13935" spans="1:6" ht="16.5" x14ac:dyDescent="0.3">
      <c r="A13935" s="9" t="s">
        <v>8390</v>
      </c>
      <c r="B13935" s="9" t="s">
        <v>2945</v>
      </c>
      <c r="C13935" s="10">
        <v>30729</v>
      </c>
      <c r="D13935" s="9">
        <v>3538909016</v>
      </c>
      <c r="E13935" s="9" t="e">
        <f>INDEX(#REF!:#REF!,MATCH($D13935,#REF!:#REF!,0),MATCH(#REF!,#REF!:#REF!,0))</f>
        <v>#REF!</v>
      </c>
      <c r="F13935" s="9" t="e">
        <f>INDEX(#REF!:#REF!,MATCH($D13935,#REF!:#REF!,0),MATCH(#REF!,#REF!:#REF!,0))</f>
        <v>#REF!</v>
      </c>
    </row>
    <row r="13936" spans="1:6" ht="16.5" x14ac:dyDescent="0.3">
      <c r="A13936" s="9" t="s">
        <v>8389</v>
      </c>
      <c r="B13936" s="9" t="s">
        <v>1987</v>
      </c>
      <c r="C13936" s="10">
        <v>17114</v>
      </c>
      <c r="D13936" s="9">
        <v>2079803735</v>
      </c>
      <c r="E13936" s="9" t="e">
        <f>INDEX(#REF!:#REF!,MATCH($D13936,#REF!:#REF!,0),MATCH(#REF!,#REF!:#REF!,0))</f>
        <v>#REF!</v>
      </c>
      <c r="F13936" s="9" t="e">
        <f>INDEX(#REF!:#REF!,MATCH($D13936,#REF!:#REF!,0),MATCH(#REF!,#REF!:#REF!,0))</f>
        <v>#REF!</v>
      </c>
    </row>
    <row r="13937" spans="1:6" ht="16.5" x14ac:dyDescent="0.3">
      <c r="A13937" s="9" t="s">
        <v>8388</v>
      </c>
      <c r="B13937" s="9" t="s">
        <v>2248</v>
      </c>
      <c r="C13937" s="10">
        <v>57583</v>
      </c>
      <c r="D13937" s="9">
        <v>5358183647</v>
      </c>
      <c r="E13937" s="9" t="e">
        <f>INDEX(#REF!:#REF!,MATCH($D13937,#REF!:#REF!,0),MATCH(#REF!,#REF!:#REF!,0))</f>
        <v>#REF!</v>
      </c>
      <c r="F13937" s="9" t="e">
        <f>INDEX(#REF!:#REF!,MATCH($D13937,#REF!:#REF!,0),MATCH(#REF!,#REF!:#REF!,0))</f>
        <v>#REF!</v>
      </c>
    </row>
    <row r="13938" spans="1:6" ht="16.5" x14ac:dyDescent="0.3">
      <c r="A13938" s="9" t="s">
        <v>8387</v>
      </c>
      <c r="B13938" s="9" t="s">
        <v>2284</v>
      </c>
      <c r="C13938" s="10">
        <v>40451</v>
      </c>
      <c r="D13938" s="9">
        <v>1718344562</v>
      </c>
      <c r="E13938" s="9" t="e">
        <f>INDEX(#REF!:#REF!,MATCH($D13938,#REF!:#REF!,0),MATCH(#REF!,#REF!:#REF!,0))</f>
        <v>#REF!</v>
      </c>
      <c r="F13938" s="9" t="e">
        <f>INDEX(#REF!:#REF!,MATCH($D13938,#REF!:#REF!,0),MATCH(#REF!,#REF!:#REF!,0))</f>
        <v>#REF!</v>
      </c>
    </row>
    <row r="13939" spans="1:6" ht="16.5" x14ac:dyDescent="0.3">
      <c r="A13939" s="9" t="s">
        <v>8386</v>
      </c>
      <c r="B13939" s="9" t="s">
        <v>3123</v>
      </c>
      <c r="C13939" s="10">
        <v>32199</v>
      </c>
      <c r="D13939" s="9">
        <v>4718207207</v>
      </c>
      <c r="E13939" s="9" t="e">
        <f>INDEX(#REF!:#REF!,MATCH($D13939,#REF!:#REF!,0),MATCH(#REF!,#REF!:#REF!,0))</f>
        <v>#REF!</v>
      </c>
      <c r="F13939" s="9" t="e">
        <f>INDEX(#REF!:#REF!,MATCH($D13939,#REF!:#REF!,0),MATCH(#REF!,#REF!:#REF!,0))</f>
        <v>#REF!</v>
      </c>
    </row>
    <row r="13940" spans="1:6" ht="16.5" x14ac:dyDescent="0.3">
      <c r="A13940" s="9" t="s">
        <v>8385</v>
      </c>
      <c r="B13940" s="9" t="s">
        <v>1945</v>
      </c>
      <c r="C13940" s="10">
        <v>11971</v>
      </c>
      <c r="D13940" s="9">
        <v>6776868107</v>
      </c>
      <c r="E13940" s="9" t="e">
        <f>INDEX(#REF!:#REF!,MATCH($D13940,#REF!:#REF!,0),MATCH(#REF!,#REF!:#REF!,0))</f>
        <v>#REF!</v>
      </c>
      <c r="F13940" s="9" t="e">
        <f>INDEX(#REF!:#REF!,MATCH($D13940,#REF!:#REF!,0),MATCH(#REF!,#REF!:#REF!,0))</f>
        <v>#REF!</v>
      </c>
    </row>
    <row r="13941" spans="1:6" ht="16.5" x14ac:dyDescent="0.3">
      <c r="A13941" s="9" t="s">
        <v>8384</v>
      </c>
      <c r="B13941" s="9" t="s">
        <v>2580</v>
      </c>
      <c r="C13941" s="10">
        <v>11933</v>
      </c>
      <c r="D13941" s="9">
        <v>5623178685</v>
      </c>
      <c r="E13941" s="9" t="e">
        <f>INDEX(#REF!:#REF!,MATCH($D13941,#REF!:#REF!,0),MATCH(#REF!,#REF!:#REF!,0))</f>
        <v>#REF!</v>
      </c>
      <c r="F13941" s="9" t="e">
        <f>INDEX(#REF!:#REF!,MATCH($D13941,#REF!:#REF!,0),MATCH(#REF!,#REF!:#REF!,0))</f>
        <v>#REF!</v>
      </c>
    </row>
    <row r="13942" spans="1:6" ht="16.5" x14ac:dyDescent="0.3">
      <c r="A13942" s="9" t="s">
        <v>8383</v>
      </c>
      <c r="B13942" s="9" t="s">
        <v>2206</v>
      </c>
      <c r="C13942" s="10">
        <v>29062</v>
      </c>
      <c r="D13942" s="9">
        <v>6408517315</v>
      </c>
      <c r="E13942" s="9" t="e">
        <f>INDEX(#REF!:#REF!,MATCH($D13942,#REF!:#REF!,0),MATCH(#REF!,#REF!:#REF!,0))</f>
        <v>#REF!</v>
      </c>
      <c r="F13942" s="9" t="e">
        <f>INDEX(#REF!:#REF!,MATCH($D13942,#REF!:#REF!,0),MATCH(#REF!,#REF!:#REF!,0))</f>
        <v>#REF!</v>
      </c>
    </row>
    <row r="13943" spans="1:6" ht="16.5" x14ac:dyDescent="0.3">
      <c r="A13943" s="9" t="s">
        <v>8382</v>
      </c>
      <c r="B13943" s="9" t="s">
        <v>2386</v>
      </c>
      <c r="C13943" s="10">
        <v>28191</v>
      </c>
      <c r="D13943" s="9">
        <v>5764488419</v>
      </c>
      <c r="E13943" s="9" t="e">
        <f>INDEX(#REF!:#REF!,MATCH($D13943,#REF!:#REF!,0),MATCH(#REF!,#REF!:#REF!,0))</f>
        <v>#REF!</v>
      </c>
      <c r="F13943" s="9" t="e">
        <f>INDEX(#REF!:#REF!,MATCH($D13943,#REF!:#REF!,0),MATCH(#REF!,#REF!:#REF!,0))</f>
        <v>#REF!</v>
      </c>
    </row>
    <row r="13944" spans="1:6" ht="16.5" x14ac:dyDescent="0.3">
      <c r="A13944" s="9" t="s">
        <v>8381</v>
      </c>
      <c r="B13944" s="9" t="s">
        <v>2075</v>
      </c>
      <c r="C13944" s="10">
        <v>35895</v>
      </c>
      <c r="D13944" s="9">
        <v>7783641539</v>
      </c>
      <c r="E13944" s="9" t="e">
        <f>INDEX(#REF!:#REF!,MATCH($D13944,#REF!:#REF!,0),MATCH(#REF!,#REF!:#REF!,0))</f>
        <v>#REF!</v>
      </c>
      <c r="F13944" s="9" t="e">
        <f>INDEX(#REF!:#REF!,MATCH($D13944,#REF!:#REF!,0),MATCH(#REF!,#REF!:#REF!,0))</f>
        <v>#REF!</v>
      </c>
    </row>
    <row r="13945" spans="1:6" ht="16.5" x14ac:dyDescent="0.3">
      <c r="A13945" s="9" t="s">
        <v>8380</v>
      </c>
      <c r="B13945" s="9" t="s">
        <v>2334</v>
      </c>
      <c r="C13945" s="10">
        <v>25541</v>
      </c>
      <c r="D13945" s="9">
        <v>6938295417</v>
      </c>
      <c r="E13945" s="9" t="e">
        <f>INDEX(#REF!:#REF!,MATCH($D13945,#REF!:#REF!,0),MATCH(#REF!,#REF!:#REF!,0))</f>
        <v>#REF!</v>
      </c>
      <c r="F13945" s="9" t="e">
        <f>INDEX(#REF!:#REF!,MATCH($D13945,#REF!:#REF!,0),MATCH(#REF!,#REF!:#REF!,0))</f>
        <v>#REF!</v>
      </c>
    </row>
    <row r="13946" spans="1:6" ht="16.5" x14ac:dyDescent="0.3">
      <c r="A13946" s="9" t="s">
        <v>8379</v>
      </c>
      <c r="B13946" s="9" t="s">
        <v>2541</v>
      </c>
      <c r="C13946" s="10">
        <v>46628</v>
      </c>
      <c r="D13946" s="9">
        <v>1969484233</v>
      </c>
      <c r="E13946" s="9" t="e">
        <f>INDEX(#REF!:#REF!,MATCH($D13946,#REF!:#REF!,0),MATCH(#REF!,#REF!:#REF!,0))</f>
        <v>#REF!</v>
      </c>
      <c r="F13946" s="9" t="e">
        <f>INDEX(#REF!:#REF!,MATCH($D13946,#REF!:#REF!,0),MATCH(#REF!,#REF!:#REF!,0))</f>
        <v>#REF!</v>
      </c>
    </row>
    <row r="13947" spans="1:6" ht="16.5" x14ac:dyDescent="0.3">
      <c r="A13947" s="9" t="s">
        <v>8378</v>
      </c>
      <c r="B13947" s="9" t="s">
        <v>2147</v>
      </c>
      <c r="C13947" s="10">
        <v>48599</v>
      </c>
      <c r="D13947" s="9">
        <v>8204786093</v>
      </c>
      <c r="E13947" s="9" t="e">
        <f>INDEX(#REF!:#REF!,MATCH($D13947,#REF!:#REF!,0),MATCH(#REF!,#REF!:#REF!,0))</f>
        <v>#REF!</v>
      </c>
      <c r="F13947" s="9" t="e">
        <f>INDEX(#REF!:#REF!,MATCH($D13947,#REF!:#REF!,0),MATCH(#REF!,#REF!:#REF!,0))</f>
        <v>#REF!</v>
      </c>
    </row>
    <row r="13948" spans="1:6" ht="16.5" x14ac:dyDescent="0.3">
      <c r="A13948" s="9" t="s">
        <v>8377</v>
      </c>
      <c r="B13948" s="9" t="s">
        <v>2867</v>
      </c>
      <c r="C13948" s="10">
        <v>17350</v>
      </c>
      <c r="D13948" s="9">
        <v>3164004753</v>
      </c>
      <c r="E13948" s="9" t="e">
        <f>INDEX(#REF!:#REF!,MATCH($D13948,#REF!:#REF!,0),MATCH(#REF!,#REF!:#REF!,0))</f>
        <v>#REF!</v>
      </c>
      <c r="F13948" s="9" t="e">
        <f>INDEX(#REF!:#REF!,MATCH($D13948,#REF!:#REF!,0),MATCH(#REF!,#REF!:#REF!,0))</f>
        <v>#REF!</v>
      </c>
    </row>
    <row r="13949" spans="1:6" ht="16.5" x14ac:dyDescent="0.3">
      <c r="A13949" s="9" t="s">
        <v>8376</v>
      </c>
      <c r="B13949" s="9" t="s">
        <v>3510</v>
      </c>
      <c r="C13949" s="10">
        <v>46982</v>
      </c>
      <c r="D13949" s="9">
        <v>4972162740</v>
      </c>
      <c r="E13949" s="9" t="e">
        <f>INDEX(#REF!:#REF!,MATCH($D13949,#REF!:#REF!,0),MATCH(#REF!,#REF!:#REF!,0))</f>
        <v>#REF!</v>
      </c>
      <c r="F13949" s="9" t="e">
        <f>INDEX(#REF!:#REF!,MATCH($D13949,#REF!:#REF!,0),MATCH(#REF!,#REF!:#REF!,0))</f>
        <v>#REF!</v>
      </c>
    </row>
    <row r="13950" spans="1:6" ht="16.5" x14ac:dyDescent="0.3">
      <c r="A13950" s="9" t="s">
        <v>8375</v>
      </c>
      <c r="B13950" s="9" t="s">
        <v>3168</v>
      </c>
      <c r="C13950" s="10">
        <v>28743</v>
      </c>
      <c r="D13950" s="9">
        <v>4184483038</v>
      </c>
      <c r="E13950" s="9" t="e">
        <f>INDEX(#REF!:#REF!,MATCH($D13950,#REF!:#REF!,0),MATCH(#REF!,#REF!:#REF!,0))</f>
        <v>#REF!</v>
      </c>
      <c r="F13950" s="9" t="e">
        <f>INDEX(#REF!:#REF!,MATCH($D13950,#REF!:#REF!,0),MATCH(#REF!,#REF!:#REF!,0))</f>
        <v>#REF!</v>
      </c>
    </row>
    <row r="13951" spans="1:6" ht="16.5" x14ac:dyDescent="0.3">
      <c r="A13951" s="9" t="s">
        <v>8374</v>
      </c>
      <c r="B13951" s="9" t="s">
        <v>2136</v>
      </c>
      <c r="C13951" s="10">
        <v>37772</v>
      </c>
      <c r="D13951" s="9">
        <v>6713405010</v>
      </c>
      <c r="E13951" s="9" t="e">
        <f>INDEX(#REF!:#REF!,MATCH($D13951,#REF!:#REF!,0),MATCH(#REF!,#REF!:#REF!,0))</f>
        <v>#REF!</v>
      </c>
      <c r="F13951" s="9" t="e">
        <f>INDEX(#REF!:#REF!,MATCH($D13951,#REF!:#REF!,0),MATCH(#REF!,#REF!:#REF!,0))</f>
        <v>#REF!</v>
      </c>
    </row>
    <row r="13952" spans="1:6" ht="16.5" x14ac:dyDescent="0.3">
      <c r="A13952" s="9" t="s">
        <v>8373</v>
      </c>
      <c r="B13952" s="9" t="s">
        <v>2952</v>
      </c>
      <c r="C13952" s="10">
        <v>40497</v>
      </c>
      <c r="D13952" s="9">
        <v>1472093461</v>
      </c>
      <c r="E13952" s="9" t="e">
        <f>INDEX(#REF!:#REF!,MATCH($D13952,#REF!:#REF!,0),MATCH(#REF!,#REF!:#REF!,0))</f>
        <v>#REF!</v>
      </c>
      <c r="F13952" s="9" t="e">
        <f>INDEX(#REF!:#REF!,MATCH($D13952,#REF!:#REF!,0),MATCH(#REF!,#REF!:#REF!,0))</f>
        <v>#REF!</v>
      </c>
    </row>
    <row r="13953" spans="1:6" ht="16.5" x14ac:dyDescent="0.3">
      <c r="A13953" s="9" t="s">
        <v>8372</v>
      </c>
      <c r="B13953" s="9" t="s">
        <v>2293</v>
      </c>
      <c r="C13953" s="10">
        <v>30650</v>
      </c>
      <c r="D13953" s="9">
        <v>5503746279</v>
      </c>
      <c r="E13953" s="9" t="e">
        <f>INDEX(#REF!:#REF!,MATCH($D13953,#REF!:#REF!,0),MATCH(#REF!,#REF!:#REF!,0))</f>
        <v>#REF!</v>
      </c>
      <c r="F13953" s="9" t="e">
        <f>INDEX(#REF!:#REF!,MATCH($D13953,#REF!:#REF!,0),MATCH(#REF!,#REF!:#REF!,0))</f>
        <v>#REF!</v>
      </c>
    </row>
    <row r="13954" spans="1:6" ht="16.5" x14ac:dyDescent="0.3">
      <c r="A13954" s="9" t="s">
        <v>8371</v>
      </c>
      <c r="B13954" s="9" t="s">
        <v>2258</v>
      </c>
      <c r="C13954" s="10">
        <v>49735</v>
      </c>
      <c r="D13954" s="9">
        <v>6695538166</v>
      </c>
      <c r="E13954" s="9" t="e">
        <f>INDEX(#REF!:#REF!,MATCH($D13954,#REF!:#REF!,0),MATCH(#REF!,#REF!:#REF!,0))</f>
        <v>#REF!</v>
      </c>
      <c r="F13954" s="9" t="e">
        <f>INDEX(#REF!:#REF!,MATCH($D13954,#REF!:#REF!,0),MATCH(#REF!,#REF!:#REF!,0))</f>
        <v>#REF!</v>
      </c>
    </row>
    <row r="13955" spans="1:6" ht="16.5" x14ac:dyDescent="0.3">
      <c r="A13955" s="9" t="s">
        <v>8370</v>
      </c>
      <c r="B13955" s="9" t="s">
        <v>2513</v>
      </c>
      <c r="C13955" s="10">
        <v>14014</v>
      </c>
      <c r="D13955" s="9">
        <v>8370379001</v>
      </c>
      <c r="E13955" s="9" t="e">
        <f>INDEX(#REF!:#REF!,MATCH($D13955,#REF!:#REF!,0),MATCH(#REF!,#REF!:#REF!,0))</f>
        <v>#REF!</v>
      </c>
      <c r="F13955" s="9" t="e">
        <f>INDEX(#REF!:#REF!,MATCH($D13955,#REF!:#REF!,0),MATCH(#REF!,#REF!:#REF!,0))</f>
        <v>#REF!</v>
      </c>
    </row>
    <row r="13956" spans="1:6" ht="16.5" x14ac:dyDescent="0.3">
      <c r="A13956" s="9" t="s">
        <v>8369</v>
      </c>
      <c r="B13956" s="9" t="s">
        <v>2375</v>
      </c>
      <c r="C13956" s="10">
        <v>24565</v>
      </c>
      <c r="D13956" s="9">
        <v>5211527984</v>
      </c>
      <c r="E13956" s="9" t="e">
        <f>INDEX(#REF!:#REF!,MATCH($D13956,#REF!:#REF!,0),MATCH(#REF!,#REF!:#REF!,0))</f>
        <v>#REF!</v>
      </c>
      <c r="F13956" s="9" t="e">
        <f>INDEX(#REF!:#REF!,MATCH($D13956,#REF!:#REF!,0),MATCH(#REF!,#REF!:#REF!,0))</f>
        <v>#REF!</v>
      </c>
    </row>
    <row r="13957" spans="1:6" ht="16.5" x14ac:dyDescent="0.3">
      <c r="A13957" s="9" t="s">
        <v>8368</v>
      </c>
      <c r="B13957" s="9" t="s">
        <v>2476</v>
      </c>
      <c r="C13957" s="10">
        <v>16003</v>
      </c>
      <c r="D13957" s="9">
        <v>6815475379</v>
      </c>
      <c r="E13957" s="9" t="e">
        <f>INDEX(#REF!:#REF!,MATCH($D13957,#REF!:#REF!,0),MATCH(#REF!,#REF!:#REF!,0))</f>
        <v>#REF!</v>
      </c>
      <c r="F13957" s="9" t="e">
        <f>INDEX(#REF!:#REF!,MATCH($D13957,#REF!:#REF!,0),MATCH(#REF!,#REF!:#REF!,0))</f>
        <v>#REF!</v>
      </c>
    </row>
    <row r="13958" spans="1:6" ht="16.5" x14ac:dyDescent="0.3">
      <c r="A13958" s="9" t="s">
        <v>8367</v>
      </c>
      <c r="B13958" s="9" t="s">
        <v>2582</v>
      </c>
      <c r="C13958" s="10">
        <v>14690</v>
      </c>
      <c r="D13958" s="9">
        <v>247438790</v>
      </c>
      <c r="E13958" s="9" t="e">
        <f>INDEX(#REF!:#REF!,MATCH($D13958,#REF!:#REF!,0),MATCH(#REF!,#REF!:#REF!,0))</f>
        <v>#REF!</v>
      </c>
      <c r="F13958" s="9" t="e">
        <f>INDEX(#REF!:#REF!,MATCH($D13958,#REF!:#REF!,0),MATCH(#REF!,#REF!:#REF!,0))</f>
        <v>#REF!</v>
      </c>
    </row>
    <row r="13959" spans="1:6" ht="16.5" x14ac:dyDescent="0.3">
      <c r="A13959" s="9" t="s">
        <v>8366</v>
      </c>
      <c r="B13959" s="9" t="s">
        <v>2589</v>
      </c>
      <c r="C13959" s="10">
        <v>21572</v>
      </c>
      <c r="D13959" s="9">
        <v>999389173</v>
      </c>
      <c r="E13959" s="9" t="e">
        <f>INDEX(#REF!:#REF!,MATCH($D13959,#REF!:#REF!,0),MATCH(#REF!,#REF!:#REF!,0))</f>
        <v>#REF!</v>
      </c>
      <c r="F13959" s="9" t="e">
        <f>INDEX(#REF!:#REF!,MATCH($D13959,#REF!:#REF!,0),MATCH(#REF!,#REF!:#REF!,0))</f>
        <v>#REF!</v>
      </c>
    </row>
    <row r="13960" spans="1:6" ht="16.5" x14ac:dyDescent="0.3">
      <c r="A13960" s="9" t="s">
        <v>8365</v>
      </c>
      <c r="B13960" s="9" t="s">
        <v>1989</v>
      </c>
      <c r="C13960" s="10">
        <v>32017</v>
      </c>
      <c r="D13960" s="9">
        <v>3381164996</v>
      </c>
      <c r="E13960" s="9" t="e">
        <f>INDEX(#REF!:#REF!,MATCH($D13960,#REF!:#REF!,0),MATCH(#REF!,#REF!:#REF!,0))</f>
        <v>#REF!</v>
      </c>
      <c r="F13960" s="9" t="e">
        <f>INDEX(#REF!:#REF!,MATCH($D13960,#REF!:#REF!,0),MATCH(#REF!,#REF!:#REF!,0))</f>
        <v>#REF!</v>
      </c>
    </row>
    <row r="13961" spans="1:6" ht="16.5" x14ac:dyDescent="0.3">
      <c r="A13961" s="9" t="s">
        <v>8364</v>
      </c>
      <c r="B13961" s="9" t="s">
        <v>2633</v>
      </c>
      <c r="C13961" s="10">
        <v>18186</v>
      </c>
      <c r="D13961" s="9">
        <v>4759627103</v>
      </c>
      <c r="E13961" s="9" t="e">
        <f>INDEX(#REF!:#REF!,MATCH($D13961,#REF!:#REF!,0),MATCH(#REF!,#REF!:#REF!,0))</f>
        <v>#REF!</v>
      </c>
      <c r="F13961" s="9" t="e">
        <f>INDEX(#REF!:#REF!,MATCH($D13961,#REF!:#REF!,0),MATCH(#REF!,#REF!:#REF!,0))</f>
        <v>#REF!</v>
      </c>
    </row>
    <row r="13962" spans="1:6" ht="16.5" x14ac:dyDescent="0.3">
      <c r="A13962" s="9" t="s">
        <v>8363</v>
      </c>
      <c r="B13962" s="9" t="s">
        <v>2040</v>
      </c>
      <c r="C13962" s="10">
        <v>43774</v>
      </c>
      <c r="D13962" s="9">
        <v>5304381319</v>
      </c>
      <c r="E13962" s="9" t="e">
        <f>INDEX(#REF!:#REF!,MATCH($D13962,#REF!:#REF!,0),MATCH(#REF!,#REF!:#REF!,0))</f>
        <v>#REF!</v>
      </c>
      <c r="F13962" s="9" t="e">
        <f>INDEX(#REF!:#REF!,MATCH($D13962,#REF!:#REF!,0),MATCH(#REF!,#REF!:#REF!,0))</f>
        <v>#REF!</v>
      </c>
    </row>
    <row r="13963" spans="1:6" ht="16.5" x14ac:dyDescent="0.3">
      <c r="A13963" s="9" t="s">
        <v>8362</v>
      </c>
      <c r="B13963" s="9" t="s">
        <v>3172</v>
      </c>
      <c r="C13963" s="10">
        <v>21563</v>
      </c>
      <c r="D13963" s="9">
        <v>9305168396</v>
      </c>
      <c r="E13963" s="9" t="e">
        <f>INDEX(#REF!:#REF!,MATCH($D13963,#REF!:#REF!,0),MATCH(#REF!,#REF!:#REF!,0))</f>
        <v>#REF!</v>
      </c>
      <c r="F13963" s="9" t="e">
        <f>INDEX(#REF!:#REF!,MATCH($D13963,#REF!:#REF!,0),MATCH(#REF!,#REF!:#REF!,0))</f>
        <v>#REF!</v>
      </c>
    </row>
    <row r="13964" spans="1:6" ht="16.5" x14ac:dyDescent="0.3">
      <c r="A13964" s="9" t="s">
        <v>8361</v>
      </c>
      <c r="B13964" s="9" t="s">
        <v>2688</v>
      </c>
      <c r="C13964" s="10">
        <v>40104</v>
      </c>
      <c r="D13964" s="9">
        <v>161397387</v>
      </c>
      <c r="E13964" s="9" t="e">
        <f>INDEX(#REF!:#REF!,MATCH($D13964,#REF!:#REF!,0),MATCH(#REF!,#REF!:#REF!,0))</f>
        <v>#REF!</v>
      </c>
      <c r="F13964" s="9" t="e">
        <f>INDEX(#REF!:#REF!,MATCH($D13964,#REF!:#REF!,0),MATCH(#REF!,#REF!:#REF!,0))</f>
        <v>#REF!</v>
      </c>
    </row>
    <row r="13965" spans="1:6" ht="16.5" x14ac:dyDescent="0.3">
      <c r="A13965" s="9" t="s">
        <v>8360</v>
      </c>
      <c r="B13965" s="9" t="s">
        <v>2537</v>
      </c>
      <c r="C13965" s="10">
        <v>13072</v>
      </c>
      <c r="D13965" s="9">
        <v>2314136845</v>
      </c>
      <c r="E13965" s="9" t="e">
        <f>INDEX(#REF!:#REF!,MATCH($D13965,#REF!:#REF!,0),MATCH(#REF!,#REF!:#REF!,0))</f>
        <v>#REF!</v>
      </c>
      <c r="F13965" s="9" t="e">
        <f>INDEX(#REF!:#REF!,MATCH($D13965,#REF!:#REF!,0),MATCH(#REF!,#REF!:#REF!,0))</f>
        <v>#REF!</v>
      </c>
    </row>
    <row r="13966" spans="1:6" ht="16.5" x14ac:dyDescent="0.3">
      <c r="A13966" s="9" t="s">
        <v>8359</v>
      </c>
      <c r="B13966" s="9" t="s">
        <v>1949</v>
      </c>
      <c r="C13966" s="10">
        <v>48606</v>
      </c>
      <c r="D13966" s="9">
        <v>1268934771</v>
      </c>
      <c r="E13966" s="9" t="e">
        <f>INDEX(#REF!:#REF!,MATCH($D13966,#REF!:#REF!,0),MATCH(#REF!,#REF!:#REF!,0))</f>
        <v>#REF!</v>
      </c>
      <c r="F13966" s="9" t="e">
        <f>INDEX(#REF!:#REF!,MATCH($D13966,#REF!:#REF!,0),MATCH(#REF!,#REF!:#REF!,0))</f>
        <v>#REF!</v>
      </c>
    </row>
    <row r="13967" spans="1:6" ht="16.5" x14ac:dyDescent="0.3">
      <c r="A13967" s="9" t="s">
        <v>8358</v>
      </c>
      <c r="B13967" s="9" t="s">
        <v>2179</v>
      </c>
      <c r="C13967" s="10">
        <v>21434</v>
      </c>
      <c r="D13967" s="9">
        <v>8322342209</v>
      </c>
      <c r="E13967" s="9" t="e">
        <f>INDEX(#REF!:#REF!,MATCH($D13967,#REF!:#REF!,0),MATCH(#REF!,#REF!:#REF!,0))</f>
        <v>#REF!</v>
      </c>
      <c r="F13967" s="9" t="e">
        <f>INDEX(#REF!:#REF!,MATCH($D13967,#REF!:#REF!,0),MATCH(#REF!,#REF!:#REF!,0))</f>
        <v>#REF!</v>
      </c>
    </row>
    <row r="13968" spans="1:6" ht="16.5" x14ac:dyDescent="0.3">
      <c r="A13968" s="9" t="s">
        <v>8357</v>
      </c>
      <c r="B13968" s="9" t="s">
        <v>1979</v>
      </c>
      <c r="C13968" s="10">
        <v>36731</v>
      </c>
      <c r="D13968" s="9">
        <v>7462961601</v>
      </c>
      <c r="E13968" s="9" t="e">
        <f>INDEX(#REF!:#REF!,MATCH($D13968,#REF!:#REF!,0),MATCH(#REF!,#REF!:#REF!,0))</f>
        <v>#REF!</v>
      </c>
      <c r="F13968" s="9" t="e">
        <f>INDEX(#REF!:#REF!,MATCH($D13968,#REF!:#REF!,0),MATCH(#REF!,#REF!:#REF!,0))</f>
        <v>#REF!</v>
      </c>
    </row>
    <row r="13969" spans="1:6" ht="16.5" x14ac:dyDescent="0.3">
      <c r="A13969" s="9" t="s">
        <v>8356</v>
      </c>
      <c r="B13969" s="9" t="s">
        <v>2947</v>
      </c>
      <c r="C13969" s="10">
        <v>28864</v>
      </c>
      <c r="D13969" s="9">
        <v>594961432</v>
      </c>
      <c r="E13969" s="9" t="e">
        <f>INDEX(#REF!:#REF!,MATCH($D13969,#REF!:#REF!,0),MATCH(#REF!,#REF!:#REF!,0))</f>
        <v>#REF!</v>
      </c>
      <c r="F13969" s="9" t="e">
        <f>INDEX(#REF!:#REF!,MATCH($D13969,#REF!:#REF!,0),MATCH(#REF!,#REF!:#REF!,0))</f>
        <v>#REF!</v>
      </c>
    </row>
    <row r="13970" spans="1:6" ht="16.5" x14ac:dyDescent="0.3">
      <c r="A13970" s="9" t="s">
        <v>8355</v>
      </c>
      <c r="B13970" s="9" t="s">
        <v>2174</v>
      </c>
      <c r="C13970" s="10">
        <v>22164</v>
      </c>
      <c r="D13970" s="9">
        <v>994826516</v>
      </c>
      <c r="E13970" s="9" t="e">
        <f>INDEX(#REF!:#REF!,MATCH($D13970,#REF!:#REF!,0),MATCH(#REF!,#REF!:#REF!,0))</f>
        <v>#REF!</v>
      </c>
      <c r="F13970" s="9" t="e">
        <f>INDEX(#REF!:#REF!,MATCH($D13970,#REF!:#REF!,0),MATCH(#REF!,#REF!:#REF!,0))</f>
        <v>#REF!</v>
      </c>
    </row>
    <row r="13971" spans="1:6" ht="16.5" x14ac:dyDescent="0.3">
      <c r="A13971" s="9" t="s">
        <v>8354</v>
      </c>
      <c r="B13971" s="9" t="s">
        <v>1949</v>
      </c>
      <c r="C13971" s="10">
        <v>58641</v>
      </c>
      <c r="D13971" s="9">
        <v>3509620267</v>
      </c>
      <c r="E13971" s="9" t="e">
        <f>INDEX(#REF!:#REF!,MATCH($D13971,#REF!:#REF!,0),MATCH(#REF!,#REF!:#REF!,0))</f>
        <v>#REF!</v>
      </c>
      <c r="F13971" s="9" t="e">
        <f>INDEX(#REF!:#REF!,MATCH($D13971,#REF!:#REF!,0),MATCH(#REF!,#REF!:#REF!,0))</f>
        <v>#REF!</v>
      </c>
    </row>
    <row r="13972" spans="1:6" ht="16.5" x14ac:dyDescent="0.3">
      <c r="A13972" s="9" t="s">
        <v>8353</v>
      </c>
      <c r="B13972" s="9" t="s">
        <v>2511</v>
      </c>
      <c r="C13972" s="10">
        <v>28061</v>
      </c>
      <c r="D13972" s="9">
        <v>6531376252</v>
      </c>
      <c r="E13972" s="9" t="e">
        <f>INDEX(#REF!:#REF!,MATCH($D13972,#REF!:#REF!,0),MATCH(#REF!,#REF!:#REF!,0))</f>
        <v>#REF!</v>
      </c>
      <c r="F13972" s="9" t="e">
        <f>INDEX(#REF!:#REF!,MATCH($D13972,#REF!:#REF!,0),MATCH(#REF!,#REF!:#REF!,0))</f>
        <v>#REF!</v>
      </c>
    </row>
    <row r="13973" spans="1:6" ht="16.5" x14ac:dyDescent="0.3">
      <c r="A13973" s="9" t="s">
        <v>8352</v>
      </c>
      <c r="B13973" s="9" t="s">
        <v>2127</v>
      </c>
      <c r="C13973" s="10">
        <v>52523</v>
      </c>
      <c r="D13973" s="9">
        <v>3935718624</v>
      </c>
      <c r="E13973" s="9" t="e">
        <f>INDEX(#REF!:#REF!,MATCH($D13973,#REF!:#REF!,0),MATCH(#REF!,#REF!:#REF!,0))</f>
        <v>#REF!</v>
      </c>
      <c r="F13973" s="9" t="e">
        <f>INDEX(#REF!:#REF!,MATCH($D13973,#REF!:#REF!,0),MATCH(#REF!,#REF!:#REF!,0))</f>
        <v>#REF!</v>
      </c>
    </row>
    <row r="13974" spans="1:6" ht="16.5" x14ac:dyDescent="0.3">
      <c r="A13974" s="9" t="s">
        <v>8351</v>
      </c>
      <c r="B13974" s="9" t="s">
        <v>2713</v>
      </c>
      <c r="C13974" s="10">
        <v>21433</v>
      </c>
      <c r="D13974" s="9">
        <v>556704134</v>
      </c>
      <c r="E13974" s="9" t="e">
        <f>INDEX(#REF!:#REF!,MATCH($D13974,#REF!:#REF!,0),MATCH(#REF!,#REF!:#REF!,0))</f>
        <v>#REF!</v>
      </c>
      <c r="F13974" s="9" t="e">
        <f>INDEX(#REF!:#REF!,MATCH($D13974,#REF!:#REF!,0),MATCH(#REF!,#REF!:#REF!,0))</f>
        <v>#REF!</v>
      </c>
    </row>
    <row r="13975" spans="1:6" ht="16.5" x14ac:dyDescent="0.3">
      <c r="A13975" s="9" t="s">
        <v>8350</v>
      </c>
      <c r="B13975" s="9" t="s">
        <v>1993</v>
      </c>
      <c r="C13975" s="10">
        <v>10547</v>
      </c>
      <c r="D13975" s="9">
        <v>7039995972</v>
      </c>
      <c r="E13975" s="9" t="e">
        <f>INDEX(#REF!:#REF!,MATCH($D13975,#REF!:#REF!,0),MATCH(#REF!,#REF!:#REF!,0))</f>
        <v>#REF!</v>
      </c>
      <c r="F13975" s="9" t="e">
        <f>INDEX(#REF!:#REF!,MATCH($D13975,#REF!:#REF!,0),MATCH(#REF!,#REF!:#REF!,0))</f>
        <v>#REF!</v>
      </c>
    </row>
    <row r="13976" spans="1:6" ht="16.5" x14ac:dyDescent="0.3">
      <c r="A13976" s="9" t="s">
        <v>8349</v>
      </c>
      <c r="B13976" s="9" t="s">
        <v>1997</v>
      </c>
      <c r="C13976" s="10">
        <v>57246</v>
      </c>
      <c r="D13976" s="9">
        <v>4306425231</v>
      </c>
      <c r="E13976" s="9" t="e">
        <f>INDEX(#REF!:#REF!,MATCH($D13976,#REF!:#REF!,0),MATCH(#REF!,#REF!:#REF!,0))</f>
        <v>#REF!</v>
      </c>
      <c r="F13976" s="9" t="e">
        <f>INDEX(#REF!:#REF!,MATCH($D13976,#REF!:#REF!,0),MATCH(#REF!,#REF!:#REF!,0))</f>
        <v>#REF!</v>
      </c>
    </row>
    <row r="13977" spans="1:6" ht="16.5" x14ac:dyDescent="0.3">
      <c r="A13977" s="9" t="s">
        <v>8348</v>
      </c>
      <c r="B13977" s="9" t="s">
        <v>2158</v>
      </c>
      <c r="C13977" s="10">
        <v>48689</v>
      </c>
      <c r="D13977" s="9">
        <v>3133221701</v>
      </c>
      <c r="E13977" s="9" t="e">
        <f>INDEX(#REF!:#REF!,MATCH($D13977,#REF!:#REF!,0),MATCH(#REF!,#REF!:#REF!,0))</f>
        <v>#REF!</v>
      </c>
      <c r="F13977" s="9" t="e">
        <f>INDEX(#REF!:#REF!,MATCH($D13977,#REF!:#REF!,0),MATCH(#REF!,#REF!:#REF!,0))</f>
        <v>#REF!</v>
      </c>
    </row>
    <row r="13978" spans="1:6" ht="16.5" x14ac:dyDescent="0.3">
      <c r="A13978" s="9" t="s">
        <v>8347</v>
      </c>
      <c r="B13978" s="9" t="s">
        <v>2254</v>
      </c>
      <c r="C13978" s="10">
        <v>13326</v>
      </c>
      <c r="D13978" s="9">
        <v>9264026959</v>
      </c>
      <c r="E13978" s="9" t="e">
        <f>INDEX(#REF!:#REF!,MATCH($D13978,#REF!:#REF!,0),MATCH(#REF!,#REF!:#REF!,0))</f>
        <v>#REF!</v>
      </c>
      <c r="F13978" s="9" t="e">
        <f>INDEX(#REF!:#REF!,MATCH($D13978,#REF!:#REF!,0),MATCH(#REF!,#REF!:#REF!,0))</f>
        <v>#REF!</v>
      </c>
    </row>
    <row r="13979" spans="1:6" ht="16.5" x14ac:dyDescent="0.3">
      <c r="A13979" s="9" t="s">
        <v>8346</v>
      </c>
      <c r="B13979" s="9" t="s">
        <v>2793</v>
      </c>
      <c r="C13979" s="10">
        <v>35951</v>
      </c>
      <c r="D13979" s="9">
        <v>4191160419</v>
      </c>
      <c r="E13979" s="9" t="e">
        <f>INDEX(#REF!:#REF!,MATCH($D13979,#REF!:#REF!,0),MATCH(#REF!,#REF!:#REF!,0))</f>
        <v>#REF!</v>
      </c>
      <c r="F13979" s="9" t="e">
        <f>INDEX(#REF!:#REF!,MATCH($D13979,#REF!:#REF!,0),MATCH(#REF!,#REF!:#REF!,0))</f>
        <v>#REF!</v>
      </c>
    </row>
    <row r="13980" spans="1:6" ht="16.5" x14ac:dyDescent="0.3">
      <c r="A13980" s="9" t="s">
        <v>8345</v>
      </c>
      <c r="B13980" s="9" t="s">
        <v>2704</v>
      </c>
      <c r="C13980" s="10">
        <v>22409</v>
      </c>
      <c r="D13980" s="9">
        <v>7263964236</v>
      </c>
      <c r="E13980" s="9" t="e">
        <f>INDEX(#REF!:#REF!,MATCH($D13980,#REF!:#REF!,0),MATCH(#REF!,#REF!:#REF!,0))</f>
        <v>#REF!</v>
      </c>
      <c r="F13980" s="9" t="e">
        <f>INDEX(#REF!:#REF!,MATCH($D13980,#REF!:#REF!,0),MATCH(#REF!,#REF!:#REF!,0))</f>
        <v>#REF!</v>
      </c>
    </row>
    <row r="13981" spans="1:6" ht="16.5" x14ac:dyDescent="0.3">
      <c r="A13981" s="9" t="s">
        <v>8344</v>
      </c>
      <c r="B13981" s="9" t="s">
        <v>2188</v>
      </c>
      <c r="C13981" s="10">
        <v>53972</v>
      </c>
      <c r="D13981" s="9">
        <v>1855604000</v>
      </c>
      <c r="E13981" s="9" t="e">
        <f>INDEX(#REF!:#REF!,MATCH($D13981,#REF!:#REF!,0),MATCH(#REF!,#REF!:#REF!,0))</f>
        <v>#REF!</v>
      </c>
      <c r="F13981" s="9" t="e">
        <f>INDEX(#REF!:#REF!,MATCH($D13981,#REF!:#REF!,0),MATCH(#REF!,#REF!:#REF!,0))</f>
        <v>#REF!</v>
      </c>
    </row>
    <row r="13982" spans="1:6" ht="16.5" x14ac:dyDescent="0.3">
      <c r="A13982" s="9" t="s">
        <v>8343</v>
      </c>
      <c r="B13982" s="9" t="s">
        <v>2487</v>
      </c>
      <c r="C13982" s="10">
        <v>16268</v>
      </c>
      <c r="D13982" s="9">
        <v>1462119603</v>
      </c>
      <c r="E13982" s="9" t="e">
        <f>INDEX(#REF!:#REF!,MATCH($D13982,#REF!:#REF!,0),MATCH(#REF!,#REF!:#REF!,0))</f>
        <v>#REF!</v>
      </c>
      <c r="F13982" s="9" t="e">
        <f>INDEX(#REF!:#REF!,MATCH($D13982,#REF!:#REF!,0),MATCH(#REF!,#REF!:#REF!,0))</f>
        <v>#REF!</v>
      </c>
    </row>
    <row r="13983" spans="1:6" ht="16.5" x14ac:dyDescent="0.3">
      <c r="A13983" s="9" t="s">
        <v>8342</v>
      </c>
      <c r="B13983" s="9" t="s">
        <v>2267</v>
      </c>
      <c r="C13983" s="10">
        <v>49530</v>
      </c>
      <c r="D13983" s="9">
        <v>3996818513</v>
      </c>
      <c r="E13983" s="9" t="e">
        <f>INDEX(#REF!:#REF!,MATCH($D13983,#REF!:#REF!,0),MATCH(#REF!,#REF!:#REF!,0))</f>
        <v>#REF!</v>
      </c>
      <c r="F13983" s="9" t="e">
        <f>INDEX(#REF!:#REF!,MATCH($D13983,#REF!:#REF!,0),MATCH(#REF!,#REF!:#REF!,0))</f>
        <v>#REF!</v>
      </c>
    </row>
    <row r="13984" spans="1:6" ht="16.5" x14ac:dyDescent="0.3">
      <c r="A13984" s="9" t="s">
        <v>8341</v>
      </c>
      <c r="B13984" s="9" t="s">
        <v>1953</v>
      </c>
      <c r="C13984" s="10">
        <v>33431</v>
      </c>
      <c r="D13984" s="9">
        <v>6788593582</v>
      </c>
      <c r="E13984" s="9" t="e">
        <f>INDEX(#REF!:#REF!,MATCH($D13984,#REF!:#REF!,0),MATCH(#REF!,#REF!:#REF!,0))</f>
        <v>#REF!</v>
      </c>
      <c r="F13984" s="9" t="e">
        <f>INDEX(#REF!:#REF!,MATCH($D13984,#REF!:#REF!,0),MATCH(#REF!,#REF!:#REF!,0))</f>
        <v>#REF!</v>
      </c>
    </row>
    <row r="13985" spans="1:6" ht="16.5" x14ac:dyDescent="0.3">
      <c r="A13985" s="9" t="s">
        <v>8340</v>
      </c>
      <c r="B13985" s="9" t="s">
        <v>3187</v>
      </c>
      <c r="C13985" s="10">
        <v>15525</v>
      </c>
      <c r="D13985" s="9">
        <v>1565607864</v>
      </c>
      <c r="E13985" s="9" t="e">
        <f>INDEX(#REF!:#REF!,MATCH($D13985,#REF!:#REF!,0),MATCH(#REF!,#REF!:#REF!,0))</f>
        <v>#REF!</v>
      </c>
      <c r="F13985" s="9" t="e">
        <f>INDEX(#REF!:#REF!,MATCH($D13985,#REF!:#REF!,0),MATCH(#REF!,#REF!:#REF!,0))</f>
        <v>#REF!</v>
      </c>
    </row>
    <row r="13986" spans="1:6" ht="16.5" x14ac:dyDescent="0.3">
      <c r="A13986" s="9" t="s">
        <v>8339</v>
      </c>
      <c r="B13986" s="9" t="s">
        <v>2288</v>
      </c>
      <c r="C13986" s="10">
        <v>40807</v>
      </c>
      <c r="D13986" s="9">
        <v>6172549286</v>
      </c>
      <c r="E13986" s="9" t="e">
        <f>INDEX(#REF!:#REF!,MATCH($D13986,#REF!:#REF!,0),MATCH(#REF!,#REF!:#REF!,0))</f>
        <v>#REF!</v>
      </c>
      <c r="F13986" s="9" t="e">
        <f>INDEX(#REF!:#REF!,MATCH($D13986,#REF!:#REF!,0),MATCH(#REF!,#REF!:#REF!,0))</f>
        <v>#REF!</v>
      </c>
    </row>
    <row r="13987" spans="1:6" ht="16.5" x14ac:dyDescent="0.3">
      <c r="A13987" s="9" t="s">
        <v>8338</v>
      </c>
      <c r="B13987" s="9" t="s">
        <v>2489</v>
      </c>
      <c r="C13987" s="10">
        <v>32360</v>
      </c>
      <c r="D13987" s="9">
        <v>7070564503</v>
      </c>
      <c r="E13987" s="9" t="e">
        <f>INDEX(#REF!:#REF!,MATCH($D13987,#REF!:#REF!,0),MATCH(#REF!,#REF!:#REF!,0))</f>
        <v>#REF!</v>
      </c>
      <c r="F13987" s="9" t="e">
        <f>INDEX(#REF!:#REF!,MATCH($D13987,#REF!:#REF!,0),MATCH(#REF!,#REF!:#REF!,0))</f>
        <v>#REF!</v>
      </c>
    </row>
    <row r="13988" spans="1:6" ht="16.5" x14ac:dyDescent="0.3">
      <c r="A13988" s="9" t="s">
        <v>8337</v>
      </c>
      <c r="B13988" s="9" t="s">
        <v>2158</v>
      </c>
      <c r="C13988" s="10">
        <v>51630</v>
      </c>
      <c r="D13988" s="9">
        <v>769312748</v>
      </c>
      <c r="E13988" s="9" t="e">
        <f>INDEX(#REF!:#REF!,MATCH($D13988,#REF!:#REF!,0),MATCH(#REF!,#REF!:#REF!,0))</f>
        <v>#REF!</v>
      </c>
      <c r="F13988" s="9" t="e">
        <f>INDEX(#REF!:#REF!,MATCH($D13988,#REF!:#REF!,0),MATCH(#REF!,#REF!:#REF!,0))</f>
        <v>#REF!</v>
      </c>
    </row>
    <row r="13989" spans="1:6" ht="16.5" x14ac:dyDescent="0.3">
      <c r="A13989" s="9" t="s">
        <v>8336</v>
      </c>
      <c r="B13989" s="9" t="s">
        <v>3357</v>
      </c>
      <c r="C13989" s="10">
        <v>23853</v>
      </c>
      <c r="D13989" s="9">
        <v>3273288531</v>
      </c>
      <c r="E13989" s="9" t="e">
        <f>INDEX(#REF!:#REF!,MATCH($D13989,#REF!:#REF!,0),MATCH(#REF!,#REF!:#REF!,0))</f>
        <v>#REF!</v>
      </c>
      <c r="F13989" s="9" t="e">
        <f>INDEX(#REF!:#REF!,MATCH($D13989,#REF!:#REF!,0),MATCH(#REF!,#REF!:#REF!,0))</f>
        <v>#REF!</v>
      </c>
    </row>
    <row r="13990" spans="1:6" ht="16.5" x14ac:dyDescent="0.3">
      <c r="A13990" s="9" t="s">
        <v>8335</v>
      </c>
      <c r="B13990" s="9" t="s">
        <v>3478</v>
      </c>
      <c r="C13990" s="10">
        <v>43466</v>
      </c>
      <c r="D13990" s="9">
        <v>6007705854</v>
      </c>
      <c r="E13990" s="9" t="e">
        <f>INDEX(#REF!:#REF!,MATCH($D13990,#REF!:#REF!,0),MATCH(#REF!,#REF!:#REF!,0))</f>
        <v>#REF!</v>
      </c>
      <c r="F13990" s="9" t="e">
        <f>INDEX(#REF!:#REF!,MATCH($D13990,#REF!:#REF!,0),MATCH(#REF!,#REF!:#REF!,0))</f>
        <v>#REF!</v>
      </c>
    </row>
    <row r="13991" spans="1:6" ht="16.5" x14ac:dyDescent="0.3">
      <c r="A13991" s="9" t="s">
        <v>8334</v>
      </c>
      <c r="B13991" s="9" t="s">
        <v>2974</v>
      </c>
      <c r="C13991" s="10">
        <v>53112</v>
      </c>
      <c r="D13991" s="9">
        <v>4786629839</v>
      </c>
      <c r="E13991" s="9" t="e">
        <f>INDEX(#REF!:#REF!,MATCH($D13991,#REF!:#REF!,0),MATCH(#REF!,#REF!:#REF!,0))</f>
        <v>#REF!</v>
      </c>
      <c r="F13991" s="9" t="e">
        <f>INDEX(#REF!:#REF!,MATCH($D13991,#REF!:#REF!,0),MATCH(#REF!,#REF!:#REF!,0))</f>
        <v>#REF!</v>
      </c>
    </row>
    <row r="13992" spans="1:6" ht="16.5" x14ac:dyDescent="0.3">
      <c r="A13992" s="9" t="s">
        <v>8333</v>
      </c>
      <c r="B13992" s="9" t="s">
        <v>2149</v>
      </c>
      <c r="C13992" s="10">
        <v>50202</v>
      </c>
      <c r="D13992" s="9">
        <v>7249524151</v>
      </c>
      <c r="E13992" s="9" t="e">
        <f>INDEX(#REF!:#REF!,MATCH($D13992,#REF!:#REF!,0),MATCH(#REF!,#REF!:#REF!,0))</f>
        <v>#REF!</v>
      </c>
      <c r="F13992" s="9" t="e">
        <f>INDEX(#REF!:#REF!,MATCH($D13992,#REF!:#REF!,0),MATCH(#REF!,#REF!:#REF!,0))</f>
        <v>#REF!</v>
      </c>
    </row>
    <row r="13993" spans="1:6" ht="16.5" x14ac:dyDescent="0.3">
      <c r="A13993" s="9" t="s">
        <v>8332</v>
      </c>
      <c r="B13993" s="9" t="s">
        <v>2117</v>
      </c>
      <c r="C13993" s="10">
        <v>36282</v>
      </c>
      <c r="D13993" s="9">
        <v>228985188</v>
      </c>
      <c r="E13993" s="9" t="e">
        <f>INDEX(#REF!:#REF!,MATCH($D13993,#REF!:#REF!,0),MATCH(#REF!,#REF!:#REF!,0))</f>
        <v>#REF!</v>
      </c>
      <c r="F13993" s="9" t="e">
        <f>INDEX(#REF!:#REF!,MATCH($D13993,#REF!:#REF!,0),MATCH(#REF!,#REF!:#REF!,0))</f>
        <v>#REF!</v>
      </c>
    </row>
    <row r="13994" spans="1:6" ht="16.5" x14ac:dyDescent="0.3">
      <c r="A13994" s="9" t="s">
        <v>8331</v>
      </c>
      <c r="B13994" s="9" t="s">
        <v>2878</v>
      </c>
      <c r="C13994" s="10">
        <v>20927</v>
      </c>
      <c r="D13994" s="9">
        <v>8695742075</v>
      </c>
      <c r="E13994" s="9" t="e">
        <f>INDEX(#REF!:#REF!,MATCH($D13994,#REF!:#REF!,0),MATCH(#REF!,#REF!:#REF!,0))</f>
        <v>#REF!</v>
      </c>
      <c r="F13994" s="9" t="e">
        <f>INDEX(#REF!:#REF!,MATCH($D13994,#REF!:#REF!,0),MATCH(#REF!,#REF!:#REF!,0))</f>
        <v>#REF!</v>
      </c>
    </row>
    <row r="13995" spans="1:6" ht="16.5" x14ac:dyDescent="0.3">
      <c r="A13995" s="9" t="s">
        <v>8330</v>
      </c>
      <c r="B13995" s="9" t="s">
        <v>3029</v>
      </c>
      <c r="C13995" s="10">
        <v>54685</v>
      </c>
      <c r="D13995" s="9">
        <v>6300411419</v>
      </c>
      <c r="E13995" s="9" t="e">
        <f>INDEX(#REF!:#REF!,MATCH($D13995,#REF!:#REF!,0),MATCH(#REF!,#REF!:#REF!,0))</f>
        <v>#REF!</v>
      </c>
      <c r="F13995" s="9" t="e">
        <f>INDEX(#REF!:#REF!,MATCH($D13995,#REF!:#REF!,0),MATCH(#REF!,#REF!:#REF!,0))</f>
        <v>#REF!</v>
      </c>
    </row>
    <row r="13996" spans="1:6" ht="16.5" x14ac:dyDescent="0.3">
      <c r="A13996" s="9" t="s">
        <v>8329</v>
      </c>
      <c r="B13996" s="9" t="s">
        <v>1995</v>
      </c>
      <c r="C13996" s="10">
        <v>18504</v>
      </c>
      <c r="D13996" s="9">
        <v>4192443678</v>
      </c>
      <c r="E13996" s="9" t="e">
        <f>INDEX(#REF!:#REF!,MATCH($D13996,#REF!:#REF!,0),MATCH(#REF!,#REF!:#REF!,0))</f>
        <v>#REF!</v>
      </c>
      <c r="F13996" s="9" t="e">
        <f>INDEX(#REF!:#REF!,MATCH($D13996,#REF!:#REF!,0),MATCH(#REF!,#REF!:#REF!,0))</f>
        <v>#REF!</v>
      </c>
    </row>
    <row r="13997" spans="1:6" ht="16.5" x14ac:dyDescent="0.3">
      <c r="A13997" s="9" t="s">
        <v>8328</v>
      </c>
      <c r="B13997" s="9" t="s">
        <v>2117</v>
      </c>
      <c r="C13997" s="10">
        <v>10997</v>
      </c>
      <c r="D13997" s="9">
        <v>4260324861</v>
      </c>
      <c r="E13997" s="9" t="e">
        <f>INDEX(#REF!:#REF!,MATCH($D13997,#REF!:#REF!,0),MATCH(#REF!,#REF!:#REF!,0))</f>
        <v>#REF!</v>
      </c>
      <c r="F13997" s="9" t="e">
        <f>INDEX(#REF!:#REF!,MATCH($D13997,#REF!:#REF!,0),MATCH(#REF!,#REF!:#REF!,0))</f>
        <v>#REF!</v>
      </c>
    </row>
    <row r="13998" spans="1:6" ht="16.5" x14ac:dyDescent="0.3">
      <c r="A13998" s="9" t="s">
        <v>8327</v>
      </c>
      <c r="B13998" s="9" t="s">
        <v>2007</v>
      </c>
      <c r="C13998" s="10">
        <v>59258</v>
      </c>
      <c r="D13998" s="9">
        <v>6260817967</v>
      </c>
      <c r="E13998" s="9" t="e">
        <f>INDEX(#REF!:#REF!,MATCH($D13998,#REF!:#REF!,0),MATCH(#REF!,#REF!:#REF!,0))</f>
        <v>#REF!</v>
      </c>
      <c r="F13998" s="9" t="e">
        <f>INDEX(#REF!:#REF!,MATCH($D13998,#REF!:#REF!,0),MATCH(#REF!,#REF!:#REF!,0))</f>
        <v>#REF!</v>
      </c>
    </row>
    <row r="13999" spans="1:6" ht="16.5" x14ac:dyDescent="0.3">
      <c r="A13999" s="9" t="s">
        <v>8326</v>
      </c>
      <c r="B13999" s="9" t="s">
        <v>2021</v>
      </c>
      <c r="C13999" s="10">
        <v>25019</v>
      </c>
      <c r="D13999" s="9">
        <v>2492824950</v>
      </c>
      <c r="E13999" s="9" t="e">
        <f>INDEX(#REF!:#REF!,MATCH($D13999,#REF!:#REF!,0),MATCH(#REF!,#REF!:#REF!,0))</f>
        <v>#REF!</v>
      </c>
      <c r="F13999" s="9" t="e">
        <f>INDEX(#REF!:#REF!,MATCH($D13999,#REF!:#REF!,0),MATCH(#REF!,#REF!:#REF!,0))</f>
        <v>#REF!</v>
      </c>
    </row>
    <row r="14000" spans="1:6" ht="16.5" x14ac:dyDescent="0.3">
      <c r="A14000" s="9" t="s">
        <v>8325</v>
      </c>
      <c r="B14000" s="9" t="s">
        <v>2835</v>
      </c>
      <c r="C14000" s="10">
        <v>29155</v>
      </c>
      <c r="D14000" s="9">
        <v>4759627103</v>
      </c>
      <c r="E14000" s="9" t="e">
        <f>INDEX(#REF!:#REF!,MATCH($D14000,#REF!:#REF!,0),MATCH(#REF!,#REF!:#REF!,0))</f>
        <v>#REF!</v>
      </c>
      <c r="F14000" s="9" t="e">
        <f>INDEX(#REF!:#REF!,MATCH($D14000,#REF!:#REF!,0),MATCH(#REF!,#REF!:#REF!,0))</f>
        <v>#REF!</v>
      </c>
    </row>
    <row r="14001" spans="1:6" ht="16.5" x14ac:dyDescent="0.3">
      <c r="A14001" s="9" t="s">
        <v>8324</v>
      </c>
      <c r="B14001" s="9" t="s">
        <v>3195</v>
      </c>
      <c r="C14001" s="10">
        <v>50579</v>
      </c>
      <c r="D14001" s="9">
        <v>1425230725</v>
      </c>
      <c r="E14001" s="9" t="e">
        <f>INDEX(#REF!:#REF!,MATCH($D14001,#REF!:#REF!,0),MATCH(#REF!,#REF!:#REF!,0))</f>
        <v>#REF!</v>
      </c>
      <c r="F14001" s="9" t="e">
        <f>INDEX(#REF!:#REF!,MATCH($D14001,#REF!:#REF!,0),MATCH(#REF!,#REF!:#REF!,0))</f>
        <v>#REF!</v>
      </c>
    </row>
    <row r="14002" spans="1:6" ht="16.5" x14ac:dyDescent="0.3">
      <c r="A14002" s="9" t="s">
        <v>8323</v>
      </c>
      <c r="B14002" s="9" t="s">
        <v>2056</v>
      </c>
      <c r="C14002" s="10">
        <v>30684</v>
      </c>
      <c r="D14002" s="9">
        <v>9096285417</v>
      </c>
      <c r="E14002" s="9" t="e">
        <f>INDEX(#REF!:#REF!,MATCH($D14002,#REF!:#REF!,0),MATCH(#REF!,#REF!:#REF!,0))</f>
        <v>#REF!</v>
      </c>
      <c r="F14002" s="9" t="e">
        <f>INDEX(#REF!:#REF!,MATCH($D14002,#REF!:#REF!,0),MATCH(#REF!,#REF!:#REF!,0))</f>
        <v>#REF!</v>
      </c>
    </row>
    <row r="14003" spans="1:6" ht="16.5" x14ac:dyDescent="0.3">
      <c r="A14003" s="9" t="s">
        <v>8322</v>
      </c>
      <c r="B14003" s="9" t="s">
        <v>2048</v>
      </c>
      <c r="C14003" s="10">
        <v>52905</v>
      </c>
      <c r="D14003" s="9">
        <v>115757341</v>
      </c>
      <c r="E14003" s="9" t="e">
        <f>INDEX(#REF!:#REF!,MATCH($D14003,#REF!:#REF!,0),MATCH(#REF!,#REF!:#REF!,0))</f>
        <v>#REF!</v>
      </c>
      <c r="F14003" s="9" t="e">
        <f>INDEX(#REF!:#REF!,MATCH($D14003,#REF!:#REF!,0),MATCH(#REF!,#REF!:#REF!,0))</f>
        <v>#REF!</v>
      </c>
    </row>
    <row r="14004" spans="1:6" ht="16.5" x14ac:dyDescent="0.3">
      <c r="A14004" s="9" t="s">
        <v>8321</v>
      </c>
      <c r="B14004" s="9" t="s">
        <v>1979</v>
      </c>
      <c r="C14004" s="10">
        <v>50187</v>
      </c>
      <c r="D14004" s="9">
        <v>8223052873</v>
      </c>
      <c r="E14004" s="9" t="e">
        <f>INDEX(#REF!:#REF!,MATCH($D14004,#REF!:#REF!,0),MATCH(#REF!,#REF!:#REF!,0))</f>
        <v>#REF!</v>
      </c>
      <c r="F14004" s="9" t="e">
        <f>INDEX(#REF!:#REF!,MATCH($D14004,#REF!:#REF!,0),MATCH(#REF!,#REF!:#REF!,0))</f>
        <v>#REF!</v>
      </c>
    </row>
    <row r="14005" spans="1:6" ht="16.5" x14ac:dyDescent="0.3">
      <c r="A14005" s="9" t="s">
        <v>8320</v>
      </c>
      <c r="B14005" s="9" t="s">
        <v>2753</v>
      </c>
      <c r="C14005" s="10">
        <v>30544</v>
      </c>
      <c r="D14005" s="9">
        <v>76572129</v>
      </c>
      <c r="E14005" s="9" t="e">
        <f>INDEX(#REF!:#REF!,MATCH($D14005,#REF!:#REF!,0),MATCH(#REF!,#REF!:#REF!,0))</f>
        <v>#REF!</v>
      </c>
      <c r="F14005" s="9" t="e">
        <f>INDEX(#REF!:#REF!,MATCH($D14005,#REF!:#REF!,0),MATCH(#REF!,#REF!:#REF!,0))</f>
        <v>#REF!</v>
      </c>
    </row>
    <row r="14006" spans="1:6" ht="16.5" x14ac:dyDescent="0.3">
      <c r="A14006" s="9" t="s">
        <v>8319</v>
      </c>
      <c r="B14006" s="9" t="s">
        <v>3073</v>
      </c>
      <c r="C14006" s="10">
        <v>22452</v>
      </c>
      <c r="D14006" s="9">
        <v>5138969978</v>
      </c>
      <c r="E14006" s="9" t="e">
        <f>INDEX(#REF!:#REF!,MATCH($D14006,#REF!:#REF!,0),MATCH(#REF!,#REF!:#REF!,0))</f>
        <v>#REF!</v>
      </c>
      <c r="F14006" s="9" t="e">
        <f>INDEX(#REF!:#REF!,MATCH($D14006,#REF!:#REF!,0),MATCH(#REF!,#REF!:#REF!,0))</f>
        <v>#REF!</v>
      </c>
    </row>
    <row r="14007" spans="1:6" ht="16.5" x14ac:dyDescent="0.3">
      <c r="A14007" s="9" t="s">
        <v>8318</v>
      </c>
      <c r="B14007" s="9" t="s">
        <v>2336</v>
      </c>
      <c r="C14007" s="10">
        <v>21226</v>
      </c>
      <c r="D14007" s="9">
        <v>7325246862</v>
      </c>
      <c r="E14007" s="9" t="e">
        <f>INDEX(#REF!:#REF!,MATCH($D14007,#REF!:#REF!,0),MATCH(#REF!,#REF!:#REF!,0))</f>
        <v>#REF!</v>
      </c>
      <c r="F14007" s="9" t="e">
        <f>INDEX(#REF!:#REF!,MATCH($D14007,#REF!:#REF!,0),MATCH(#REF!,#REF!:#REF!,0))</f>
        <v>#REF!</v>
      </c>
    </row>
    <row r="14008" spans="1:6" ht="16.5" x14ac:dyDescent="0.3">
      <c r="A14008" s="9" t="s">
        <v>8317</v>
      </c>
      <c r="B14008" s="9" t="s">
        <v>2346</v>
      </c>
      <c r="C14008" s="10">
        <v>27302</v>
      </c>
      <c r="D14008" s="9">
        <v>4649590612</v>
      </c>
      <c r="E14008" s="9" t="e">
        <f>INDEX(#REF!:#REF!,MATCH($D14008,#REF!:#REF!,0),MATCH(#REF!,#REF!:#REF!,0))</f>
        <v>#REF!</v>
      </c>
      <c r="F14008" s="9" t="e">
        <f>INDEX(#REF!:#REF!,MATCH($D14008,#REF!:#REF!,0),MATCH(#REF!,#REF!:#REF!,0))</f>
        <v>#REF!</v>
      </c>
    </row>
    <row r="14009" spans="1:6" ht="16.5" x14ac:dyDescent="0.3">
      <c r="A14009" s="9" t="s">
        <v>8316</v>
      </c>
      <c r="B14009" s="9" t="s">
        <v>2757</v>
      </c>
      <c r="C14009" s="10">
        <v>40348</v>
      </c>
      <c r="D14009" s="9">
        <v>8977805007</v>
      </c>
      <c r="E14009" s="9" t="e">
        <f>INDEX(#REF!:#REF!,MATCH($D14009,#REF!:#REF!,0),MATCH(#REF!,#REF!:#REF!,0))</f>
        <v>#REF!</v>
      </c>
      <c r="F14009" s="9" t="e">
        <f>INDEX(#REF!:#REF!,MATCH($D14009,#REF!:#REF!,0),MATCH(#REF!,#REF!:#REF!,0))</f>
        <v>#REF!</v>
      </c>
    </row>
    <row r="14010" spans="1:6" ht="16.5" x14ac:dyDescent="0.3">
      <c r="A14010" s="9" t="s">
        <v>8315</v>
      </c>
      <c r="B14010" s="9" t="s">
        <v>2815</v>
      </c>
      <c r="C14010" s="10">
        <v>24946</v>
      </c>
      <c r="D14010" s="9">
        <v>8462409454</v>
      </c>
      <c r="E14010" s="9" t="e">
        <f>INDEX(#REF!:#REF!,MATCH($D14010,#REF!:#REF!,0),MATCH(#REF!,#REF!:#REF!,0))</f>
        <v>#REF!</v>
      </c>
      <c r="F14010" s="9" t="e">
        <f>INDEX(#REF!:#REF!,MATCH($D14010,#REF!:#REF!,0),MATCH(#REF!,#REF!:#REF!,0))</f>
        <v>#REF!</v>
      </c>
    </row>
    <row r="14011" spans="1:6" ht="16.5" x14ac:dyDescent="0.3">
      <c r="A14011" s="9" t="s">
        <v>8314</v>
      </c>
      <c r="B14011" s="9" t="s">
        <v>2125</v>
      </c>
      <c r="C14011" s="10">
        <v>21679</v>
      </c>
      <c r="D14011" s="9">
        <v>2592292012</v>
      </c>
      <c r="E14011" s="9" t="e">
        <f>INDEX(#REF!:#REF!,MATCH($D14011,#REF!:#REF!,0),MATCH(#REF!,#REF!:#REF!,0))</f>
        <v>#REF!</v>
      </c>
      <c r="F14011" s="9" t="e">
        <f>INDEX(#REF!:#REF!,MATCH($D14011,#REF!:#REF!,0),MATCH(#REF!,#REF!:#REF!,0))</f>
        <v>#REF!</v>
      </c>
    </row>
    <row r="14012" spans="1:6" ht="16.5" x14ac:dyDescent="0.3">
      <c r="A14012" s="9" t="s">
        <v>8313</v>
      </c>
      <c r="B14012" s="9" t="s">
        <v>2087</v>
      </c>
      <c r="C14012" s="10">
        <v>38526</v>
      </c>
      <c r="D14012" s="9">
        <v>569240891</v>
      </c>
      <c r="E14012" s="9" t="e">
        <f>INDEX(#REF!:#REF!,MATCH($D14012,#REF!:#REF!,0),MATCH(#REF!,#REF!:#REF!,0))</f>
        <v>#REF!</v>
      </c>
      <c r="F14012" s="9" t="e">
        <f>INDEX(#REF!:#REF!,MATCH($D14012,#REF!:#REF!,0),MATCH(#REF!,#REF!:#REF!,0))</f>
        <v>#REF!</v>
      </c>
    </row>
    <row r="14013" spans="1:6" ht="16.5" x14ac:dyDescent="0.3">
      <c r="A14013" s="9" t="s">
        <v>8312</v>
      </c>
      <c r="B14013" s="9" t="s">
        <v>2496</v>
      </c>
      <c r="C14013" s="10">
        <v>57857</v>
      </c>
      <c r="D14013" s="9">
        <v>4191160419</v>
      </c>
      <c r="E14013" s="9" t="e">
        <f>INDEX(#REF!:#REF!,MATCH($D14013,#REF!:#REF!,0),MATCH(#REF!,#REF!:#REF!,0))</f>
        <v>#REF!</v>
      </c>
      <c r="F14013" s="9" t="e">
        <f>INDEX(#REF!:#REF!,MATCH($D14013,#REF!:#REF!,0),MATCH(#REF!,#REF!:#REF!,0))</f>
        <v>#REF!</v>
      </c>
    </row>
    <row r="14014" spans="1:6" ht="16.5" x14ac:dyDescent="0.3">
      <c r="A14014" s="9" t="s">
        <v>8311</v>
      </c>
      <c r="B14014" s="9" t="s">
        <v>2833</v>
      </c>
      <c r="C14014" s="10">
        <v>51052</v>
      </c>
      <c r="D14014" s="9">
        <v>6471464479</v>
      </c>
      <c r="E14014" s="9" t="e">
        <f>INDEX(#REF!:#REF!,MATCH($D14014,#REF!:#REF!,0),MATCH(#REF!,#REF!:#REF!,0))</f>
        <v>#REF!</v>
      </c>
      <c r="F14014" s="9" t="e">
        <f>INDEX(#REF!:#REF!,MATCH($D14014,#REF!:#REF!,0),MATCH(#REF!,#REF!:#REF!,0))</f>
        <v>#REF!</v>
      </c>
    </row>
    <row r="14015" spans="1:6" ht="16.5" x14ac:dyDescent="0.3">
      <c r="A14015" s="9" t="s">
        <v>8310</v>
      </c>
      <c r="B14015" s="9" t="s">
        <v>2704</v>
      </c>
      <c r="C14015" s="10">
        <v>26525</v>
      </c>
      <c r="D14015" s="9">
        <v>5293354957</v>
      </c>
      <c r="E14015" s="9" t="e">
        <f>INDEX(#REF!:#REF!,MATCH($D14015,#REF!:#REF!,0),MATCH(#REF!,#REF!:#REF!,0))</f>
        <v>#REF!</v>
      </c>
      <c r="F14015" s="9" t="e">
        <f>INDEX(#REF!:#REF!,MATCH($D14015,#REF!:#REF!,0),MATCH(#REF!,#REF!:#REF!,0))</f>
        <v>#REF!</v>
      </c>
    </row>
    <row r="14016" spans="1:6" ht="16.5" x14ac:dyDescent="0.3">
      <c r="A14016" s="9" t="s">
        <v>8309</v>
      </c>
      <c r="B14016" s="9" t="s">
        <v>2954</v>
      </c>
      <c r="C14016" s="10">
        <v>50944</v>
      </c>
      <c r="D14016" s="9">
        <v>7931128354</v>
      </c>
      <c r="E14016" s="9" t="e">
        <f>INDEX(#REF!:#REF!,MATCH($D14016,#REF!:#REF!,0),MATCH(#REF!,#REF!:#REF!,0))</f>
        <v>#REF!</v>
      </c>
      <c r="F14016" s="9" t="e">
        <f>INDEX(#REF!:#REF!,MATCH($D14016,#REF!:#REF!,0),MATCH(#REF!,#REF!:#REF!,0))</f>
        <v>#REF!</v>
      </c>
    </row>
    <row r="14017" spans="1:6" ht="16.5" x14ac:dyDescent="0.3">
      <c r="A14017" s="9" t="s">
        <v>8308</v>
      </c>
      <c r="B14017" s="9" t="s">
        <v>2188</v>
      </c>
      <c r="C14017" s="10">
        <v>34317</v>
      </c>
      <c r="D14017" s="9">
        <v>9984023702</v>
      </c>
      <c r="E14017" s="9" t="e">
        <f>INDEX(#REF!:#REF!,MATCH($D14017,#REF!:#REF!,0),MATCH(#REF!,#REF!:#REF!,0))</f>
        <v>#REF!</v>
      </c>
      <c r="F14017" s="9" t="e">
        <f>INDEX(#REF!:#REF!,MATCH($D14017,#REF!:#REF!,0),MATCH(#REF!,#REF!:#REF!,0))</f>
        <v>#REF!</v>
      </c>
    </row>
    <row r="14018" spans="1:6" ht="16.5" x14ac:dyDescent="0.3">
      <c r="A14018" s="9" t="s">
        <v>8307</v>
      </c>
      <c r="B14018" s="9" t="s">
        <v>3617</v>
      </c>
      <c r="C14018" s="10">
        <v>57633</v>
      </c>
      <c r="D14018" s="9">
        <v>2841287114</v>
      </c>
      <c r="E14018" s="9" t="e">
        <f>INDEX(#REF!:#REF!,MATCH($D14018,#REF!:#REF!,0),MATCH(#REF!,#REF!:#REF!,0))</f>
        <v>#REF!</v>
      </c>
      <c r="F14018" s="9" t="e">
        <f>INDEX(#REF!:#REF!,MATCH($D14018,#REF!:#REF!,0),MATCH(#REF!,#REF!:#REF!,0))</f>
        <v>#REF!</v>
      </c>
    </row>
    <row r="14019" spans="1:6" ht="16.5" x14ac:dyDescent="0.3">
      <c r="A14019" s="9" t="s">
        <v>8306</v>
      </c>
      <c r="B14019" s="9" t="s">
        <v>2298</v>
      </c>
      <c r="C14019" s="10">
        <v>19504</v>
      </c>
      <c r="D14019" s="9">
        <v>2524849899</v>
      </c>
      <c r="E14019" s="9" t="e">
        <f>INDEX(#REF!:#REF!,MATCH($D14019,#REF!:#REF!,0),MATCH(#REF!,#REF!:#REF!,0))</f>
        <v>#REF!</v>
      </c>
      <c r="F14019" s="9" t="e">
        <f>INDEX(#REF!:#REF!,MATCH($D14019,#REF!:#REF!,0),MATCH(#REF!,#REF!:#REF!,0))</f>
        <v>#REF!</v>
      </c>
    </row>
    <row r="14020" spans="1:6" ht="16.5" x14ac:dyDescent="0.3">
      <c r="A14020" s="9" t="s">
        <v>8305</v>
      </c>
      <c r="B14020" s="9" t="s">
        <v>2044</v>
      </c>
      <c r="C14020" s="10">
        <v>29914</v>
      </c>
      <c r="D14020" s="9">
        <v>85304042</v>
      </c>
      <c r="E14020" s="9" t="e">
        <f>INDEX(#REF!:#REF!,MATCH($D14020,#REF!:#REF!,0),MATCH(#REF!,#REF!:#REF!,0))</f>
        <v>#REF!</v>
      </c>
      <c r="F14020" s="9" t="e">
        <f>INDEX(#REF!:#REF!,MATCH($D14020,#REF!:#REF!,0),MATCH(#REF!,#REF!:#REF!,0))</f>
        <v>#REF!</v>
      </c>
    </row>
    <row r="14021" spans="1:6" ht="16.5" x14ac:dyDescent="0.3">
      <c r="A14021" s="9" t="s">
        <v>8304</v>
      </c>
      <c r="B14021" s="9" t="s">
        <v>2085</v>
      </c>
      <c r="C14021" s="10">
        <v>12431</v>
      </c>
      <c r="D14021" s="9">
        <v>1892125439</v>
      </c>
      <c r="E14021" s="9" t="e">
        <f>INDEX(#REF!:#REF!,MATCH($D14021,#REF!:#REF!,0),MATCH(#REF!,#REF!:#REF!,0))</f>
        <v>#REF!</v>
      </c>
      <c r="F14021" s="9" t="e">
        <f>INDEX(#REF!:#REF!,MATCH($D14021,#REF!:#REF!,0),MATCH(#REF!,#REF!:#REF!,0))</f>
        <v>#REF!</v>
      </c>
    </row>
    <row r="14022" spans="1:6" ht="16.5" x14ac:dyDescent="0.3">
      <c r="A14022" s="9" t="s">
        <v>8303</v>
      </c>
      <c r="B14022" s="9" t="s">
        <v>2023</v>
      </c>
      <c r="C14022" s="10">
        <v>59093</v>
      </c>
      <c r="D14022" s="9">
        <v>4997183822</v>
      </c>
      <c r="E14022" s="9" t="e">
        <f>INDEX(#REF!:#REF!,MATCH($D14022,#REF!:#REF!,0),MATCH(#REF!,#REF!:#REF!,0))</f>
        <v>#REF!</v>
      </c>
      <c r="F14022" s="9" t="e">
        <f>INDEX(#REF!:#REF!,MATCH($D14022,#REF!:#REF!,0),MATCH(#REF!,#REF!:#REF!,0))</f>
        <v>#REF!</v>
      </c>
    </row>
    <row r="14023" spans="1:6" ht="16.5" x14ac:dyDescent="0.3">
      <c r="A14023" s="9" t="s">
        <v>8302</v>
      </c>
      <c r="B14023" s="9" t="s">
        <v>2826</v>
      </c>
      <c r="C14023" s="10">
        <v>45797</v>
      </c>
      <c r="D14023" s="9">
        <v>9223618401</v>
      </c>
      <c r="E14023" s="9" t="e">
        <f>INDEX(#REF!:#REF!,MATCH($D14023,#REF!:#REF!,0),MATCH(#REF!,#REF!:#REF!,0))</f>
        <v>#REF!</v>
      </c>
      <c r="F14023" s="9" t="e">
        <f>INDEX(#REF!:#REF!,MATCH($D14023,#REF!:#REF!,0),MATCH(#REF!,#REF!:#REF!,0))</f>
        <v>#REF!</v>
      </c>
    </row>
    <row r="14024" spans="1:6" ht="16.5" x14ac:dyDescent="0.3">
      <c r="A14024" s="9" t="s">
        <v>8301</v>
      </c>
      <c r="B14024" s="9" t="s">
        <v>2443</v>
      </c>
      <c r="C14024" s="10">
        <v>15578</v>
      </c>
      <c r="D14024" s="9">
        <v>5511711233</v>
      </c>
      <c r="E14024" s="9" t="e">
        <f>INDEX(#REF!:#REF!,MATCH($D14024,#REF!:#REF!,0),MATCH(#REF!,#REF!:#REF!,0))</f>
        <v>#REF!</v>
      </c>
      <c r="F14024" s="9" t="e">
        <f>INDEX(#REF!:#REF!,MATCH($D14024,#REF!:#REF!,0),MATCH(#REF!,#REF!:#REF!,0))</f>
        <v>#REF!</v>
      </c>
    </row>
    <row r="14025" spans="1:6" ht="16.5" x14ac:dyDescent="0.3">
      <c r="A14025" s="9" t="s">
        <v>8300</v>
      </c>
      <c r="B14025" s="9" t="s">
        <v>2110</v>
      </c>
      <c r="C14025" s="10">
        <v>10222</v>
      </c>
      <c r="D14025" s="9">
        <v>8875305560</v>
      </c>
      <c r="E14025" s="9" t="e">
        <f>INDEX(#REF!:#REF!,MATCH($D14025,#REF!:#REF!,0),MATCH(#REF!,#REF!:#REF!,0))</f>
        <v>#REF!</v>
      </c>
      <c r="F14025" s="9" t="e">
        <f>INDEX(#REF!:#REF!,MATCH($D14025,#REF!:#REF!,0),MATCH(#REF!,#REF!:#REF!,0))</f>
        <v>#REF!</v>
      </c>
    </row>
    <row r="14026" spans="1:6" ht="16.5" x14ac:dyDescent="0.3">
      <c r="A14026" s="9" t="s">
        <v>8299</v>
      </c>
      <c r="B14026" s="9" t="s">
        <v>2075</v>
      </c>
      <c r="C14026" s="10">
        <v>19339</v>
      </c>
      <c r="D14026" s="9">
        <v>4739588234</v>
      </c>
      <c r="E14026" s="9" t="e">
        <f>INDEX(#REF!:#REF!,MATCH($D14026,#REF!:#REF!,0),MATCH(#REF!,#REF!:#REF!,0))</f>
        <v>#REF!</v>
      </c>
      <c r="F14026" s="9" t="e">
        <f>INDEX(#REF!:#REF!,MATCH($D14026,#REF!:#REF!,0),MATCH(#REF!,#REF!:#REF!,0))</f>
        <v>#REF!</v>
      </c>
    </row>
    <row r="14027" spans="1:6" ht="16.5" x14ac:dyDescent="0.3">
      <c r="A14027" s="9" t="s">
        <v>8298</v>
      </c>
      <c r="B14027" s="9" t="s">
        <v>2450</v>
      </c>
      <c r="C14027" s="10">
        <v>34951</v>
      </c>
      <c r="D14027" s="9">
        <v>1472093461</v>
      </c>
      <c r="E14027" s="9" t="e">
        <f>INDEX(#REF!:#REF!,MATCH($D14027,#REF!:#REF!,0),MATCH(#REF!,#REF!:#REF!,0))</f>
        <v>#REF!</v>
      </c>
      <c r="F14027" s="9" t="e">
        <f>INDEX(#REF!:#REF!,MATCH($D14027,#REF!:#REF!,0),MATCH(#REF!,#REF!:#REF!,0))</f>
        <v>#REF!</v>
      </c>
    </row>
    <row r="14028" spans="1:6" ht="16.5" x14ac:dyDescent="0.3">
      <c r="A14028" s="9" t="s">
        <v>8297</v>
      </c>
      <c r="B14028" s="9" t="s">
        <v>3309</v>
      </c>
      <c r="C14028" s="10">
        <v>35540</v>
      </c>
      <c r="D14028" s="9">
        <v>5792300712</v>
      </c>
      <c r="E14028" s="9" t="e">
        <f>INDEX(#REF!:#REF!,MATCH($D14028,#REF!:#REF!,0),MATCH(#REF!,#REF!:#REF!,0))</f>
        <v>#REF!</v>
      </c>
      <c r="F14028" s="9" t="e">
        <f>INDEX(#REF!:#REF!,MATCH($D14028,#REF!:#REF!,0),MATCH(#REF!,#REF!:#REF!,0))</f>
        <v>#REF!</v>
      </c>
    </row>
    <row r="14029" spans="1:6" ht="16.5" x14ac:dyDescent="0.3">
      <c r="A14029" s="9" t="s">
        <v>8296</v>
      </c>
      <c r="B14029" s="9" t="s">
        <v>2364</v>
      </c>
      <c r="C14029" s="10">
        <v>49910</v>
      </c>
      <c r="D14029" s="9">
        <v>2314136845</v>
      </c>
      <c r="E14029" s="9" t="e">
        <f>INDEX(#REF!:#REF!,MATCH($D14029,#REF!:#REF!,0),MATCH(#REF!,#REF!:#REF!,0))</f>
        <v>#REF!</v>
      </c>
      <c r="F14029" s="9" t="e">
        <f>INDEX(#REF!:#REF!,MATCH($D14029,#REF!:#REF!,0),MATCH(#REF!,#REF!:#REF!,0))</f>
        <v>#REF!</v>
      </c>
    </row>
    <row r="14030" spans="1:6" ht="16.5" x14ac:dyDescent="0.3">
      <c r="A14030" s="9" t="s">
        <v>8295</v>
      </c>
      <c r="B14030" s="9" t="s">
        <v>2123</v>
      </c>
      <c r="C14030" s="10">
        <v>49683</v>
      </c>
      <c r="D14030" s="9">
        <v>4256220232</v>
      </c>
      <c r="E14030" s="9" t="e">
        <f>INDEX(#REF!:#REF!,MATCH($D14030,#REF!:#REF!,0),MATCH(#REF!,#REF!:#REF!,0))</f>
        <v>#REF!</v>
      </c>
      <c r="F14030" s="9" t="e">
        <f>INDEX(#REF!:#REF!,MATCH($D14030,#REF!:#REF!,0),MATCH(#REF!,#REF!:#REF!,0))</f>
        <v>#REF!</v>
      </c>
    </row>
    <row r="14031" spans="1:6" ht="16.5" x14ac:dyDescent="0.3">
      <c r="A14031" s="9" t="s">
        <v>8294</v>
      </c>
      <c r="B14031" s="9" t="s">
        <v>2179</v>
      </c>
      <c r="C14031" s="10">
        <v>47198</v>
      </c>
      <c r="D14031" s="9">
        <v>3991175401</v>
      </c>
      <c r="E14031" s="9" t="e">
        <f>INDEX(#REF!:#REF!,MATCH($D14031,#REF!:#REF!,0),MATCH(#REF!,#REF!:#REF!,0))</f>
        <v>#REF!</v>
      </c>
      <c r="F14031" s="9" t="e">
        <f>INDEX(#REF!:#REF!,MATCH($D14031,#REF!:#REF!,0),MATCH(#REF!,#REF!:#REF!,0))</f>
        <v>#REF!</v>
      </c>
    </row>
    <row r="14032" spans="1:6" ht="16.5" x14ac:dyDescent="0.3">
      <c r="A14032" s="9" t="s">
        <v>8293</v>
      </c>
      <c r="B14032" s="9" t="s">
        <v>2564</v>
      </c>
      <c r="C14032" s="10">
        <v>29677</v>
      </c>
      <c r="D14032" s="9">
        <v>4475496373</v>
      </c>
      <c r="E14032" s="9" t="e">
        <f>INDEX(#REF!:#REF!,MATCH($D14032,#REF!:#REF!,0),MATCH(#REF!,#REF!:#REF!,0))</f>
        <v>#REF!</v>
      </c>
      <c r="F14032" s="9" t="e">
        <f>INDEX(#REF!:#REF!,MATCH($D14032,#REF!:#REF!,0),MATCH(#REF!,#REF!:#REF!,0))</f>
        <v>#REF!</v>
      </c>
    </row>
    <row r="14033" spans="1:6" ht="16.5" x14ac:dyDescent="0.3">
      <c r="A14033" s="9" t="s">
        <v>8292</v>
      </c>
      <c r="B14033" s="9" t="s">
        <v>2112</v>
      </c>
      <c r="C14033" s="10">
        <v>51709</v>
      </c>
      <c r="D14033" s="9">
        <v>3661649302</v>
      </c>
      <c r="E14033" s="9" t="e">
        <f>INDEX(#REF!:#REF!,MATCH($D14033,#REF!:#REF!,0),MATCH(#REF!,#REF!:#REF!,0))</f>
        <v>#REF!</v>
      </c>
      <c r="F14033" s="9" t="e">
        <f>INDEX(#REF!:#REF!,MATCH($D14033,#REF!:#REF!,0),MATCH(#REF!,#REF!:#REF!,0))</f>
        <v>#REF!</v>
      </c>
    </row>
    <row r="14034" spans="1:6" ht="16.5" x14ac:dyDescent="0.3">
      <c r="A14034" s="9" t="s">
        <v>8291</v>
      </c>
      <c r="B14034" s="9" t="s">
        <v>2134</v>
      </c>
      <c r="C14034" s="10">
        <v>27368</v>
      </c>
      <c r="D14034" s="9">
        <v>5407735911</v>
      </c>
      <c r="E14034" s="9" t="e">
        <f>INDEX(#REF!:#REF!,MATCH($D14034,#REF!:#REF!,0),MATCH(#REF!,#REF!:#REF!,0))</f>
        <v>#REF!</v>
      </c>
      <c r="F14034" s="9" t="e">
        <f>INDEX(#REF!:#REF!,MATCH($D14034,#REF!:#REF!,0),MATCH(#REF!,#REF!:#REF!,0))</f>
        <v>#REF!</v>
      </c>
    </row>
    <row r="14035" spans="1:6" ht="16.5" x14ac:dyDescent="0.3">
      <c r="A14035" s="9" t="s">
        <v>8290</v>
      </c>
      <c r="B14035" s="9" t="s">
        <v>2260</v>
      </c>
      <c r="C14035" s="10">
        <v>35353</v>
      </c>
      <c r="D14035" s="9">
        <v>1990334539</v>
      </c>
      <c r="E14035" s="9" t="e">
        <f>INDEX(#REF!:#REF!,MATCH($D14035,#REF!:#REF!,0),MATCH(#REF!,#REF!:#REF!,0))</f>
        <v>#REF!</v>
      </c>
      <c r="F14035" s="9" t="e">
        <f>INDEX(#REF!:#REF!,MATCH($D14035,#REF!:#REF!,0),MATCH(#REF!,#REF!:#REF!,0))</f>
        <v>#REF!</v>
      </c>
    </row>
    <row r="14036" spans="1:6" ht="16.5" x14ac:dyDescent="0.3">
      <c r="A14036" s="9" t="s">
        <v>8289</v>
      </c>
      <c r="B14036" s="9" t="s">
        <v>2608</v>
      </c>
      <c r="C14036" s="10">
        <v>36486</v>
      </c>
      <c r="D14036" s="9">
        <v>5990182805</v>
      </c>
      <c r="E14036" s="9" t="e">
        <f>INDEX(#REF!:#REF!,MATCH($D14036,#REF!:#REF!,0),MATCH(#REF!,#REF!:#REF!,0))</f>
        <v>#REF!</v>
      </c>
      <c r="F14036" s="9" t="e">
        <f>INDEX(#REF!:#REF!,MATCH($D14036,#REF!:#REF!,0),MATCH(#REF!,#REF!:#REF!,0))</f>
        <v>#REF!</v>
      </c>
    </row>
    <row r="14037" spans="1:6" ht="16.5" x14ac:dyDescent="0.3">
      <c r="A14037" s="9" t="s">
        <v>8288</v>
      </c>
      <c r="B14037" s="9" t="s">
        <v>2428</v>
      </c>
      <c r="C14037" s="10">
        <v>15043</v>
      </c>
      <c r="D14037" s="9">
        <v>8757371024</v>
      </c>
      <c r="E14037" s="9" t="e">
        <f>INDEX(#REF!:#REF!,MATCH($D14037,#REF!:#REF!,0),MATCH(#REF!,#REF!:#REF!,0))</f>
        <v>#REF!</v>
      </c>
      <c r="F14037" s="9" t="e">
        <f>INDEX(#REF!:#REF!,MATCH($D14037,#REF!:#REF!,0),MATCH(#REF!,#REF!:#REF!,0))</f>
        <v>#REF!</v>
      </c>
    </row>
    <row r="14038" spans="1:6" ht="16.5" x14ac:dyDescent="0.3">
      <c r="A14038" s="9" t="s">
        <v>8287</v>
      </c>
      <c r="B14038" s="9" t="s">
        <v>2914</v>
      </c>
      <c r="C14038" s="10">
        <v>40728</v>
      </c>
      <c r="D14038" s="9">
        <v>679204083</v>
      </c>
      <c r="E14038" s="9" t="e">
        <f>INDEX(#REF!:#REF!,MATCH($D14038,#REF!:#REF!,0),MATCH(#REF!,#REF!:#REF!,0))</f>
        <v>#REF!</v>
      </c>
      <c r="F14038" s="9" t="e">
        <f>INDEX(#REF!:#REF!,MATCH($D14038,#REF!:#REF!,0),MATCH(#REF!,#REF!:#REF!,0))</f>
        <v>#REF!</v>
      </c>
    </row>
    <row r="14039" spans="1:6" ht="16.5" x14ac:dyDescent="0.3">
      <c r="A14039" s="9" t="s">
        <v>8286</v>
      </c>
      <c r="B14039" s="9" t="s">
        <v>2574</v>
      </c>
      <c r="C14039" s="10">
        <v>19288</v>
      </c>
      <c r="D14039" s="9">
        <v>8264394108</v>
      </c>
      <c r="E14039" s="9" t="e">
        <f>INDEX(#REF!:#REF!,MATCH($D14039,#REF!:#REF!,0),MATCH(#REF!,#REF!:#REF!,0))</f>
        <v>#REF!</v>
      </c>
      <c r="F14039" s="9" t="e">
        <f>INDEX(#REF!:#REF!,MATCH($D14039,#REF!:#REF!,0),MATCH(#REF!,#REF!:#REF!,0))</f>
        <v>#REF!</v>
      </c>
    </row>
    <row r="14040" spans="1:6" ht="16.5" x14ac:dyDescent="0.3">
      <c r="A14040" s="9" t="s">
        <v>8285</v>
      </c>
      <c r="B14040" s="9" t="s">
        <v>2149</v>
      </c>
      <c r="C14040" s="10">
        <v>46787</v>
      </c>
      <c r="D14040" s="9">
        <v>7931128354</v>
      </c>
      <c r="E14040" s="9" t="e">
        <f>INDEX(#REF!:#REF!,MATCH($D14040,#REF!:#REF!,0),MATCH(#REF!,#REF!:#REF!,0))</f>
        <v>#REF!</v>
      </c>
      <c r="F14040" s="9" t="e">
        <f>INDEX(#REF!:#REF!,MATCH($D14040,#REF!:#REF!,0),MATCH(#REF!,#REF!:#REF!,0))</f>
        <v>#REF!</v>
      </c>
    </row>
    <row r="14041" spans="1:6" ht="16.5" x14ac:dyDescent="0.3">
      <c r="A14041" s="9" t="s">
        <v>8284</v>
      </c>
      <c r="B14041" s="9" t="s">
        <v>2260</v>
      </c>
      <c r="C14041" s="10">
        <v>36628</v>
      </c>
      <c r="D14041" s="9">
        <v>1456229036</v>
      </c>
      <c r="E14041" s="9" t="e">
        <f>INDEX(#REF!:#REF!,MATCH($D14041,#REF!:#REF!,0),MATCH(#REF!,#REF!:#REF!,0))</f>
        <v>#REF!</v>
      </c>
      <c r="F14041" s="9" t="e">
        <f>INDEX(#REF!:#REF!,MATCH($D14041,#REF!:#REF!,0),MATCH(#REF!,#REF!:#REF!,0))</f>
        <v>#REF!</v>
      </c>
    </row>
    <row r="14042" spans="1:6" ht="16.5" x14ac:dyDescent="0.3">
      <c r="A14042" s="9" t="s">
        <v>8283</v>
      </c>
      <c r="B14042" s="9" t="s">
        <v>1989</v>
      </c>
      <c r="C14042" s="10">
        <v>53732</v>
      </c>
      <c r="D14042" s="9">
        <v>6731572691</v>
      </c>
      <c r="E14042" s="9" t="e">
        <f>INDEX(#REF!:#REF!,MATCH($D14042,#REF!:#REF!,0),MATCH(#REF!,#REF!:#REF!,0))</f>
        <v>#REF!</v>
      </c>
      <c r="F14042" s="9" t="e">
        <f>INDEX(#REF!:#REF!,MATCH($D14042,#REF!:#REF!,0),MATCH(#REF!,#REF!:#REF!,0))</f>
        <v>#REF!</v>
      </c>
    </row>
    <row r="14043" spans="1:6" ht="16.5" x14ac:dyDescent="0.3">
      <c r="A14043" s="9" t="s">
        <v>8282</v>
      </c>
      <c r="B14043" s="9" t="s">
        <v>1965</v>
      </c>
      <c r="C14043" s="10">
        <v>19918</v>
      </c>
      <c r="D14043" s="9">
        <v>9674189459</v>
      </c>
      <c r="E14043" s="9" t="e">
        <f>INDEX(#REF!:#REF!,MATCH($D14043,#REF!:#REF!,0),MATCH(#REF!,#REF!:#REF!,0))</f>
        <v>#REF!</v>
      </c>
      <c r="F14043" s="9" t="e">
        <f>INDEX(#REF!:#REF!,MATCH($D14043,#REF!:#REF!,0),MATCH(#REF!,#REF!:#REF!,0))</f>
        <v>#REF!</v>
      </c>
    </row>
    <row r="14044" spans="1:6" ht="16.5" x14ac:dyDescent="0.3">
      <c r="A14044" s="9" t="s">
        <v>8281</v>
      </c>
      <c r="B14044" s="9" t="s">
        <v>2685</v>
      </c>
      <c r="C14044" s="10">
        <v>33244</v>
      </c>
      <c r="D14044" s="9">
        <v>2975315244</v>
      </c>
      <c r="E14044" s="9" t="e">
        <f>INDEX(#REF!:#REF!,MATCH($D14044,#REF!:#REF!,0),MATCH(#REF!,#REF!:#REF!,0))</f>
        <v>#REF!</v>
      </c>
      <c r="F14044" s="9" t="e">
        <f>INDEX(#REF!:#REF!,MATCH($D14044,#REF!:#REF!,0),MATCH(#REF!,#REF!:#REF!,0))</f>
        <v>#REF!</v>
      </c>
    </row>
    <row r="14045" spans="1:6" ht="16.5" x14ac:dyDescent="0.3">
      <c r="A14045" s="9" t="s">
        <v>8280</v>
      </c>
      <c r="B14045" s="9" t="s">
        <v>2274</v>
      </c>
      <c r="C14045" s="10">
        <v>18969</v>
      </c>
      <c r="D14045" s="9">
        <v>3933021111</v>
      </c>
      <c r="E14045" s="9" t="e">
        <f>INDEX(#REF!:#REF!,MATCH($D14045,#REF!:#REF!,0),MATCH(#REF!,#REF!:#REF!,0))</f>
        <v>#REF!</v>
      </c>
      <c r="F14045" s="9" t="e">
        <f>INDEX(#REF!:#REF!,MATCH($D14045,#REF!:#REF!,0),MATCH(#REF!,#REF!:#REF!,0))</f>
        <v>#REF!</v>
      </c>
    </row>
    <row r="14046" spans="1:6" ht="16.5" x14ac:dyDescent="0.3">
      <c r="A14046" s="9" t="s">
        <v>8279</v>
      </c>
      <c r="B14046" s="9" t="s">
        <v>2341</v>
      </c>
      <c r="C14046" s="10">
        <v>15360</v>
      </c>
      <c r="D14046" s="9">
        <v>8401146046</v>
      </c>
      <c r="E14046" s="9" t="e">
        <f>INDEX(#REF!:#REF!,MATCH($D14046,#REF!:#REF!,0),MATCH(#REF!,#REF!:#REF!,0))</f>
        <v>#REF!</v>
      </c>
      <c r="F14046" s="9" t="e">
        <f>INDEX(#REF!:#REF!,MATCH($D14046,#REF!:#REF!,0),MATCH(#REF!,#REF!:#REF!,0))</f>
        <v>#REF!</v>
      </c>
    </row>
    <row r="14047" spans="1:6" ht="16.5" x14ac:dyDescent="0.3">
      <c r="A14047" s="9" t="s">
        <v>8278</v>
      </c>
      <c r="B14047" s="9" t="s">
        <v>2470</v>
      </c>
      <c r="C14047" s="10">
        <v>35478</v>
      </c>
      <c r="D14047" s="9">
        <v>5405945366</v>
      </c>
      <c r="E14047" s="9" t="e">
        <f>INDEX(#REF!:#REF!,MATCH($D14047,#REF!:#REF!,0),MATCH(#REF!,#REF!:#REF!,0))</f>
        <v>#REF!</v>
      </c>
      <c r="F14047" s="9" t="e">
        <f>INDEX(#REF!:#REF!,MATCH($D14047,#REF!:#REF!,0),MATCH(#REF!,#REF!:#REF!,0))</f>
        <v>#REF!</v>
      </c>
    </row>
    <row r="14048" spans="1:6" ht="16.5" x14ac:dyDescent="0.3">
      <c r="A14048" s="9" t="s">
        <v>8277</v>
      </c>
      <c r="B14048" s="9" t="s">
        <v>2073</v>
      </c>
      <c r="C14048" s="10">
        <v>55719</v>
      </c>
      <c r="D14048" s="9">
        <v>2280674246</v>
      </c>
      <c r="E14048" s="9" t="e">
        <f>INDEX(#REF!:#REF!,MATCH($D14048,#REF!:#REF!,0),MATCH(#REF!,#REF!:#REF!,0))</f>
        <v>#REF!</v>
      </c>
      <c r="F14048" s="9" t="e">
        <f>INDEX(#REF!:#REF!,MATCH($D14048,#REF!:#REF!,0),MATCH(#REF!,#REF!:#REF!,0))</f>
        <v>#REF!</v>
      </c>
    </row>
    <row r="14049" spans="1:6" ht="16.5" x14ac:dyDescent="0.3">
      <c r="A14049" s="9" t="s">
        <v>8276</v>
      </c>
      <c r="B14049" s="9" t="s">
        <v>2557</v>
      </c>
      <c r="C14049" s="10">
        <v>27444</v>
      </c>
      <c r="D14049" s="9">
        <v>5623930522</v>
      </c>
      <c r="E14049" s="9" t="e">
        <f>INDEX(#REF!:#REF!,MATCH($D14049,#REF!:#REF!,0),MATCH(#REF!,#REF!:#REF!,0))</f>
        <v>#REF!</v>
      </c>
      <c r="F14049" s="9" t="e">
        <f>INDEX(#REF!:#REF!,MATCH($D14049,#REF!:#REF!,0),MATCH(#REF!,#REF!:#REF!,0))</f>
        <v>#REF!</v>
      </c>
    </row>
    <row r="14050" spans="1:6" ht="16.5" x14ac:dyDescent="0.3">
      <c r="A14050" s="9" t="s">
        <v>8275</v>
      </c>
      <c r="B14050" s="9" t="s">
        <v>3510</v>
      </c>
      <c r="C14050" s="10">
        <v>57685</v>
      </c>
      <c r="D14050" s="9">
        <v>2565290632</v>
      </c>
      <c r="E14050" s="9" t="e">
        <f>INDEX(#REF!:#REF!,MATCH($D14050,#REF!:#REF!,0),MATCH(#REF!,#REF!:#REF!,0))</f>
        <v>#REF!</v>
      </c>
      <c r="F14050" s="9" t="e">
        <f>INDEX(#REF!:#REF!,MATCH($D14050,#REF!:#REF!,0),MATCH(#REF!,#REF!:#REF!,0))</f>
        <v>#REF!</v>
      </c>
    </row>
    <row r="14051" spans="1:6" ht="16.5" x14ac:dyDescent="0.3">
      <c r="A14051" s="9" t="s">
        <v>8274</v>
      </c>
      <c r="B14051" s="9" t="s">
        <v>2315</v>
      </c>
      <c r="C14051" s="10">
        <v>39762</v>
      </c>
      <c r="D14051" s="9">
        <v>9107581297</v>
      </c>
      <c r="E14051" s="9" t="e">
        <f>INDEX(#REF!:#REF!,MATCH($D14051,#REF!:#REF!,0),MATCH(#REF!,#REF!:#REF!,0))</f>
        <v>#REF!</v>
      </c>
      <c r="F14051" s="9" t="e">
        <f>INDEX(#REF!:#REF!,MATCH($D14051,#REF!:#REF!,0),MATCH(#REF!,#REF!:#REF!,0))</f>
        <v>#REF!</v>
      </c>
    </row>
    <row r="14052" spans="1:6" ht="16.5" x14ac:dyDescent="0.3">
      <c r="A14052" s="9" t="s">
        <v>8273</v>
      </c>
      <c r="B14052" s="9" t="s">
        <v>2142</v>
      </c>
      <c r="C14052" s="10">
        <v>16474</v>
      </c>
      <c r="D14052" s="9">
        <v>449160092</v>
      </c>
      <c r="E14052" s="9" t="e">
        <f>INDEX(#REF!:#REF!,MATCH($D14052,#REF!:#REF!,0),MATCH(#REF!,#REF!:#REF!,0))</f>
        <v>#REF!</v>
      </c>
      <c r="F14052" s="9" t="e">
        <f>INDEX(#REF!:#REF!,MATCH($D14052,#REF!:#REF!,0),MATCH(#REF!,#REF!:#REF!,0))</f>
        <v>#REF!</v>
      </c>
    </row>
    <row r="14053" spans="1:6" ht="16.5" x14ac:dyDescent="0.3">
      <c r="A14053" s="9" t="s">
        <v>8272</v>
      </c>
      <c r="B14053" s="9" t="s">
        <v>2445</v>
      </c>
      <c r="C14053" s="10">
        <v>55753</v>
      </c>
      <c r="D14053" s="9">
        <v>9292607561</v>
      </c>
      <c r="E14053" s="9" t="e">
        <f>INDEX(#REF!:#REF!,MATCH($D14053,#REF!:#REF!,0),MATCH(#REF!,#REF!:#REF!,0))</f>
        <v>#REF!</v>
      </c>
      <c r="F14053" s="9" t="e">
        <f>INDEX(#REF!:#REF!,MATCH($D14053,#REF!:#REF!,0),MATCH(#REF!,#REF!:#REF!,0))</f>
        <v>#REF!</v>
      </c>
    </row>
    <row r="14054" spans="1:6" ht="16.5" x14ac:dyDescent="0.3">
      <c r="A14054" s="9" t="s">
        <v>8271</v>
      </c>
      <c r="B14054" s="9" t="s">
        <v>2667</v>
      </c>
      <c r="C14054" s="10">
        <v>42344</v>
      </c>
      <c r="D14054" s="9">
        <v>3041948354</v>
      </c>
      <c r="E14054" s="9" t="e">
        <f>INDEX(#REF!:#REF!,MATCH($D14054,#REF!:#REF!,0),MATCH(#REF!,#REF!:#REF!,0))</f>
        <v>#REF!</v>
      </c>
      <c r="F14054" s="9" t="e">
        <f>INDEX(#REF!:#REF!,MATCH($D14054,#REF!:#REF!,0),MATCH(#REF!,#REF!:#REF!,0))</f>
        <v>#REF!</v>
      </c>
    </row>
    <row r="14055" spans="1:6" ht="16.5" x14ac:dyDescent="0.3">
      <c r="A14055" s="9" t="s">
        <v>8270</v>
      </c>
      <c r="B14055" s="9" t="s">
        <v>2103</v>
      </c>
      <c r="C14055" s="10">
        <v>40656</v>
      </c>
      <c r="D14055" s="9">
        <v>8187246642</v>
      </c>
      <c r="E14055" s="9" t="e">
        <f>INDEX(#REF!:#REF!,MATCH($D14055,#REF!:#REF!,0),MATCH(#REF!,#REF!:#REF!,0))</f>
        <v>#REF!</v>
      </c>
      <c r="F14055" s="9" t="e">
        <f>INDEX(#REF!:#REF!,MATCH($D14055,#REF!:#REF!,0),MATCH(#REF!,#REF!:#REF!,0))</f>
        <v>#REF!</v>
      </c>
    </row>
    <row r="14056" spans="1:6" ht="16.5" x14ac:dyDescent="0.3">
      <c r="A14056" s="9" t="s">
        <v>8269</v>
      </c>
      <c r="B14056" s="9" t="s">
        <v>2067</v>
      </c>
      <c r="C14056" s="10">
        <v>56701</v>
      </c>
      <c r="D14056" s="9">
        <v>6322781804</v>
      </c>
      <c r="E14056" s="9" t="e">
        <f>INDEX(#REF!:#REF!,MATCH($D14056,#REF!:#REF!,0),MATCH(#REF!,#REF!:#REF!,0))</f>
        <v>#REF!</v>
      </c>
      <c r="F14056" s="9" t="e">
        <f>INDEX(#REF!:#REF!,MATCH($D14056,#REF!:#REF!,0),MATCH(#REF!,#REF!:#REF!,0))</f>
        <v>#REF!</v>
      </c>
    </row>
    <row r="14057" spans="1:6" ht="16.5" x14ac:dyDescent="0.3">
      <c r="A14057" s="9" t="s">
        <v>8268</v>
      </c>
      <c r="B14057" s="9" t="s">
        <v>2572</v>
      </c>
      <c r="C14057" s="10">
        <v>26648</v>
      </c>
      <c r="D14057" s="9">
        <v>2408183758</v>
      </c>
      <c r="E14057" s="9" t="e">
        <f>INDEX(#REF!:#REF!,MATCH($D14057,#REF!:#REF!,0),MATCH(#REF!,#REF!:#REF!,0))</f>
        <v>#REF!</v>
      </c>
      <c r="F14057" s="9" t="e">
        <f>INDEX(#REF!:#REF!,MATCH($D14057,#REF!:#REF!,0),MATCH(#REF!,#REF!:#REF!,0))</f>
        <v>#REF!</v>
      </c>
    </row>
    <row r="14058" spans="1:6" ht="16.5" x14ac:dyDescent="0.3">
      <c r="A14058" s="9" t="s">
        <v>8267</v>
      </c>
      <c r="B14058" s="9" t="s">
        <v>2511</v>
      </c>
      <c r="C14058" s="10">
        <v>10842</v>
      </c>
      <c r="D14058" s="9">
        <v>2421688019</v>
      </c>
      <c r="E14058" s="9" t="e">
        <f>INDEX(#REF!:#REF!,MATCH($D14058,#REF!:#REF!,0),MATCH(#REF!,#REF!:#REF!,0))</f>
        <v>#REF!</v>
      </c>
      <c r="F14058" s="9" t="e">
        <f>INDEX(#REF!:#REF!,MATCH($D14058,#REF!:#REF!,0),MATCH(#REF!,#REF!:#REF!,0))</f>
        <v>#REF!</v>
      </c>
    </row>
    <row r="14059" spans="1:6" ht="16.5" x14ac:dyDescent="0.3">
      <c r="A14059" s="9" t="s">
        <v>8266</v>
      </c>
      <c r="B14059" s="9" t="s">
        <v>2548</v>
      </c>
      <c r="C14059" s="10">
        <v>51553</v>
      </c>
      <c r="D14059" s="9">
        <v>6235447353</v>
      </c>
      <c r="E14059" s="9" t="e">
        <f>INDEX(#REF!:#REF!,MATCH($D14059,#REF!:#REF!,0),MATCH(#REF!,#REF!:#REF!,0))</f>
        <v>#REF!</v>
      </c>
      <c r="F14059" s="9" t="e">
        <f>INDEX(#REF!:#REF!,MATCH($D14059,#REF!:#REF!,0),MATCH(#REF!,#REF!:#REF!,0))</f>
        <v>#REF!</v>
      </c>
    </row>
    <row r="14060" spans="1:6" ht="16.5" x14ac:dyDescent="0.3">
      <c r="A14060" s="9" t="s">
        <v>8265</v>
      </c>
      <c r="B14060" s="9" t="s">
        <v>2921</v>
      </c>
      <c r="C14060" s="10">
        <v>34489</v>
      </c>
      <c r="D14060" s="9">
        <v>2698184272</v>
      </c>
      <c r="E14060" s="9" t="e">
        <f>INDEX(#REF!:#REF!,MATCH($D14060,#REF!:#REF!,0),MATCH(#REF!,#REF!:#REF!,0))</f>
        <v>#REF!</v>
      </c>
      <c r="F14060" s="9" t="e">
        <f>INDEX(#REF!:#REF!,MATCH($D14060,#REF!:#REF!,0),MATCH(#REF!,#REF!:#REF!,0))</f>
        <v>#REF!</v>
      </c>
    </row>
    <row r="14061" spans="1:6" ht="16.5" x14ac:dyDescent="0.3">
      <c r="A14061" s="9" t="s">
        <v>8264</v>
      </c>
      <c r="B14061" s="9" t="s">
        <v>2568</v>
      </c>
      <c r="C14061" s="10">
        <v>42283</v>
      </c>
      <c r="D14061" s="9">
        <v>4159390110</v>
      </c>
      <c r="E14061" s="9" t="e">
        <f>INDEX(#REF!:#REF!,MATCH($D14061,#REF!:#REF!,0),MATCH(#REF!,#REF!:#REF!,0))</f>
        <v>#REF!</v>
      </c>
      <c r="F14061" s="9" t="e">
        <f>INDEX(#REF!:#REF!,MATCH($D14061,#REF!:#REF!,0),MATCH(#REF!,#REF!:#REF!,0))</f>
        <v>#REF!</v>
      </c>
    </row>
    <row r="14062" spans="1:6" ht="16.5" x14ac:dyDescent="0.3">
      <c r="A14062" s="9" t="s">
        <v>8263</v>
      </c>
      <c r="B14062" s="9" t="s">
        <v>2985</v>
      </c>
      <c r="C14062" s="10">
        <v>30688</v>
      </c>
      <c r="D14062" s="9">
        <v>5134745579</v>
      </c>
      <c r="E14062" s="9" t="e">
        <f>INDEX(#REF!:#REF!,MATCH($D14062,#REF!:#REF!,0),MATCH(#REF!,#REF!:#REF!,0))</f>
        <v>#REF!</v>
      </c>
      <c r="F14062" s="9" t="e">
        <f>INDEX(#REF!:#REF!,MATCH($D14062,#REF!:#REF!,0),MATCH(#REF!,#REF!:#REF!,0))</f>
        <v>#REF!</v>
      </c>
    </row>
    <row r="14063" spans="1:6" ht="16.5" x14ac:dyDescent="0.3">
      <c r="A14063" s="9" t="s">
        <v>8262</v>
      </c>
      <c r="B14063" s="9" t="s">
        <v>2481</v>
      </c>
      <c r="C14063" s="10">
        <v>52765</v>
      </c>
      <c r="D14063" s="9">
        <v>1475796307</v>
      </c>
      <c r="E14063" s="9" t="e">
        <f>INDEX(#REF!:#REF!,MATCH($D14063,#REF!:#REF!,0),MATCH(#REF!,#REF!:#REF!,0))</f>
        <v>#REF!</v>
      </c>
      <c r="F14063" s="9" t="e">
        <f>INDEX(#REF!:#REF!,MATCH($D14063,#REF!:#REF!,0),MATCH(#REF!,#REF!:#REF!,0))</f>
        <v>#REF!</v>
      </c>
    </row>
    <row r="14064" spans="1:6" ht="16.5" x14ac:dyDescent="0.3">
      <c r="A14064" s="9" t="s">
        <v>8261</v>
      </c>
      <c r="B14064" s="9" t="s">
        <v>2011</v>
      </c>
      <c r="C14064" s="10">
        <v>44724</v>
      </c>
      <c r="D14064" s="9">
        <v>9260254965</v>
      </c>
      <c r="E14064" s="9" t="e">
        <f>INDEX(#REF!:#REF!,MATCH($D14064,#REF!:#REF!,0),MATCH(#REF!,#REF!:#REF!,0))</f>
        <v>#REF!</v>
      </c>
      <c r="F14064" s="9" t="e">
        <f>INDEX(#REF!:#REF!,MATCH($D14064,#REF!:#REF!,0),MATCH(#REF!,#REF!:#REF!,0))</f>
        <v>#REF!</v>
      </c>
    </row>
    <row r="14065" spans="1:6" ht="16.5" x14ac:dyDescent="0.3">
      <c r="A14065" s="9" t="s">
        <v>8260</v>
      </c>
      <c r="B14065" s="9" t="s">
        <v>2655</v>
      </c>
      <c r="C14065" s="10">
        <v>55170</v>
      </c>
      <c r="D14065" s="9">
        <v>1382734301</v>
      </c>
      <c r="E14065" s="9" t="e">
        <f>INDEX(#REF!:#REF!,MATCH($D14065,#REF!:#REF!,0),MATCH(#REF!,#REF!:#REF!,0))</f>
        <v>#REF!</v>
      </c>
      <c r="F14065" s="9" t="e">
        <f>INDEX(#REF!:#REF!,MATCH($D14065,#REF!:#REF!,0),MATCH(#REF!,#REF!:#REF!,0))</f>
        <v>#REF!</v>
      </c>
    </row>
    <row r="14066" spans="1:6" ht="16.5" x14ac:dyDescent="0.3">
      <c r="A14066" s="9" t="s">
        <v>8259</v>
      </c>
      <c r="B14066" s="9" t="s">
        <v>2293</v>
      </c>
      <c r="C14066" s="10">
        <v>16388</v>
      </c>
      <c r="D14066" s="9">
        <v>101658508</v>
      </c>
      <c r="E14066" s="9" t="e">
        <f>INDEX(#REF!:#REF!,MATCH($D14066,#REF!:#REF!,0),MATCH(#REF!,#REF!:#REF!,0))</f>
        <v>#REF!</v>
      </c>
      <c r="F14066" s="9" t="e">
        <f>INDEX(#REF!:#REF!,MATCH($D14066,#REF!:#REF!,0),MATCH(#REF!,#REF!:#REF!,0))</f>
        <v>#REF!</v>
      </c>
    </row>
    <row r="14067" spans="1:6" ht="16.5" x14ac:dyDescent="0.3">
      <c r="A14067" s="9" t="s">
        <v>8258</v>
      </c>
      <c r="B14067" s="9" t="s">
        <v>1951</v>
      </c>
      <c r="C14067" s="10">
        <v>32924</v>
      </c>
      <c r="D14067" s="9">
        <v>9651729414</v>
      </c>
      <c r="E14067" s="9" t="e">
        <f>INDEX(#REF!:#REF!,MATCH($D14067,#REF!:#REF!,0),MATCH(#REF!,#REF!:#REF!,0))</f>
        <v>#REF!</v>
      </c>
      <c r="F14067" s="9" t="e">
        <f>INDEX(#REF!:#REF!,MATCH($D14067,#REF!:#REF!,0),MATCH(#REF!,#REF!:#REF!,0))</f>
        <v>#REF!</v>
      </c>
    </row>
    <row r="14068" spans="1:6" ht="16.5" x14ac:dyDescent="0.3">
      <c r="A14068" s="9" t="s">
        <v>8257</v>
      </c>
      <c r="B14068" s="9" t="s">
        <v>2650</v>
      </c>
      <c r="C14068" s="10">
        <v>47708</v>
      </c>
      <c r="D14068" s="9">
        <v>2136806068</v>
      </c>
      <c r="E14068" s="9" t="e">
        <f>INDEX(#REF!:#REF!,MATCH($D14068,#REF!:#REF!,0),MATCH(#REF!,#REF!:#REF!,0))</f>
        <v>#REF!</v>
      </c>
      <c r="F14068" s="9" t="e">
        <f>INDEX(#REF!:#REF!,MATCH($D14068,#REF!:#REF!,0),MATCH(#REF!,#REF!:#REF!,0))</f>
        <v>#REF!</v>
      </c>
    </row>
    <row r="14069" spans="1:6" ht="16.5" x14ac:dyDescent="0.3">
      <c r="A14069" s="9" t="s">
        <v>8256</v>
      </c>
      <c r="B14069" s="9" t="s">
        <v>2528</v>
      </c>
      <c r="C14069" s="10">
        <v>36177</v>
      </c>
      <c r="D14069" s="9">
        <v>2138131904</v>
      </c>
      <c r="E14069" s="9" t="e">
        <f>INDEX(#REF!:#REF!,MATCH($D14069,#REF!:#REF!,0),MATCH(#REF!,#REF!:#REF!,0))</f>
        <v>#REF!</v>
      </c>
      <c r="F14069" s="9" t="e">
        <f>INDEX(#REF!:#REF!,MATCH($D14069,#REF!:#REF!,0),MATCH(#REF!,#REF!:#REF!,0))</f>
        <v>#REF!</v>
      </c>
    </row>
    <row r="14070" spans="1:6" ht="16.5" x14ac:dyDescent="0.3">
      <c r="A14070" s="9" t="s">
        <v>8255</v>
      </c>
      <c r="B14070" s="9" t="s">
        <v>2142</v>
      </c>
      <c r="C14070" s="10">
        <v>54659</v>
      </c>
      <c r="D14070" s="9">
        <v>793441269</v>
      </c>
      <c r="E14070" s="9" t="e">
        <f>INDEX(#REF!:#REF!,MATCH($D14070,#REF!:#REF!,0),MATCH(#REF!,#REF!:#REF!,0))</f>
        <v>#REF!</v>
      </c>
      <c r="F14070" s="9" t="e">
        <f>INDEX(#REF!:#REF!,MATCH($D14070,#REF!:#REF!,0),MATCH(#REF!,#REF!:#REF!,0))</f>
        <v>#REF!</v>
      </c>
    </row>
    <row r="14071" spans="1:6" ht="16.5" x14ac:dyDescent="0.3">
      <c r="A14071" s="9" t="s">
        <v>8254</v>
      </c>
      <c r="B14071" s="9" t="s">
        <v>2878</v>
      </c>
      <c r="C14071" s="10">
        <v>20862</v>
      </c>
      <c r="D14071" s="9">
        <v>76572129</v>
      </c>
      <c r="E14071" s="9" t="e">
        <f>INDEX(#REF!:#REF!,MATCH($D14071,#REF!:#REF!,0),MATCH(#REF!,#REF!:#REF!,0))</f>
        <v>#REF!</v>
      </c>
      <c r="F14071" s="9" t="e">
        <f>INDEX(#REF!:#REF!,MATCH($D14071,#REF!:#REF!,0),MATCH(#REF!,#REF!:#REF!,0))</f>
        <v>#REF!</v>
      </c>
    </row>
    <row r="14072" spans="1:6" ht="16.5" x14ac:dyDescent="0.3">
      <c r="A14072" s="9" t="s">
        <v>8253</v>
      </c>
      <c r="B14072" s="9" t="s">
        <v>2396</v>
      </c>
      <c r="C14072" s="10">
        <v>11382</v>
      </c>
      <c r="D14072" s="9">
        <v>7192290785</v>
      </c>
      <c r="E14072" s="9" t="e">
        <f>INDEX(#REF!:#REF!,MATCH($D14072,#REF!:#REF!,0),MATCH(#REF!,#REF!:#REF!,0))</f>
        <v>#REF!</v>
      </c>
      <c r="F14072" s="9" t="e">
        <f>INDEX(#REF!:#REF!,MATCH($D14072,#REF!:#REF!,0),MATCH(#REF!,#REF!:#REF!,0))</f>
        <v>#REF!</v>
      </c>
    </row>
    <row r="14073" spans="1:6" ht="16.5" x14ac:dyDescent="0.3">
      <c r="A14073" s="9" t="s">
        <v>8252</v>
      </c>
      <c r="B14073" s="9" t="s">
        <v>2409</v>
      </c>
      <c r="C14073" s="10">
        <v>39254</v>
      </c>
      <c r="D14073" s="9">
        <v>7659816853</v>
      </c>
      <c r="E14073" s="9" t="e">
        <f>INDEX(#REF!:#REF!,MATCH($D14073,#REF!:#REF!,0),MATCH(#REF!,#REF!:#REF!,0))</f>
        <v>#REF!</v>
      </c>
      <c r="F14073" s="9" t="e">
        <f>INDEX(#REF!:#REF!,MATCH($D14073,#REF!:#REF!,0),MATCH(#REF!,#REF!:#REF!,0))</f>
        <v>#REF!</v>
      </c>
    </row>
    <row r="14074" spans="1:6" ht="16.5" x14ac:dyDescent="0.3">
      <c r="A14074" s="9" t="s">
        <v>8251</v>
      </c>
      <c r="B14074" s="9" t="s">
        <v>2386</v>
      </c>
      <c r="C14074" s="10">
        <v>45112</v>
      </c>
      <c r="D14074" s="9">
        <v>2355104786</v>
      </c>
      <c r="E14074" s="9" t="e">
        <f>INDEX(#REF!:#REF!,MATCH($D14074,#REF!:#REF!,0),MATCH(#REF!,#REF!:#REF!,0))</f>
        <v>#REF!</v>
      </c>
      <c r="F14074" s="9" t="e">
        <f>INDEX(#REF!:#REF!,MATCH($D14074,#REF!:#REF!,0),MATCH(#REF!,#REF!:#REF!,0))</f>
        <v>#REF!</v>
      </c>
    </row>
    <row r="14075" spans="1:6" ht="16.5" x14ac:dyDescent="0.3">
      <c r="A14075" s="9" t="s">
        <v>8250</v>
      </c>
      <c r="B14075" s="9" t="s">
        <v>3430</v>
      </c>
      <c r="C14075" s="10">
        <v>34559</v>
      </c>
      <c r="D14075" s="9">
        <v>453763030</v>
      </c>
      <c r="E14075" s="9" t="e">
        <f>INDEX(#REF!:#REF!,MATCH($D14075,#REF!:#REF!,0),MATCH(#REF!,#REF!:#REF!,0))</f>
        <v>#REF!</v>
      </c>
      <c r="F14075" s="9" t="e">
        <f>INDEX(#REF!:#REF!,MATCH($D14075,#REF!:#REF!,0),MATCH(#REF!,#REF!:#REF!,0))</f>
        <v>#REF!</v>
      </c>
    </row>
    <row r="14076" spans="1:6" ht="16.5" x14ac:dyDescent="0.3">
      <c r="A14076" s="9" t="s">
        <v>8249</v>
      </c>
      <c r="B14076" s="9" t="s">
        <v>2994</v>
      </c>
      <c r="C14076" s="10">
        <v>37773</v>
      </c>
      <c r="D14076" s="9">
        <v>8017115954</v>
      </c>
      <c r="E14076" s="9" t="e">
        <f>INDEX(#REF!:#REF!,MATCH($D14076,#REF!:#REF!,0),MATCH(#REF!,#REF!:#REF!,0))</f>
        <v>#REF!</v>
      </c>
      <c r="F14076" s="9" t="e">
        <f>INDEX(#REF!:#REF!,MATCH($D14076,#REF!:#REF!,0),MATCH(#REF!,#REF!:#REF!,0))</f>
        <v>#REF!</v>
      </c>
    </row>
    <row r="14077" spans="1:6" ht="16.5" x14ac:dyDescent="0.3">
      <c r="A14077" s="9" t="s">
        <v>8248</v>
      </c>
      <c r="B14077" s="9" t="s">
        <v>2392</v>
      </c>
      <c r="C14077" s="10">
        <v>48703</v>
      </c>
      <c r="D14077" s="9">
        <v>1532722974</v>
      </c>
      <c r="E14077" s="9" t="e">
        <f>INDEX(#REF!:#REF!,MATCH($D14077,#REF!:#REF!,0),MATCH(#REF!,#REF!:#REF!,0))</f>
        <v>#REF!</v>
      </c>
      <c r="F14077" s="9" t="e">
        <f>INDEX(#REF!:#REF!,MATCH($D14077,#REF!:#REF!,0),MATCH(#REF!,#REF!:#REF!,0))</f>
        <v>#REF!</v>
      </c>
    </row>
    <row r="14078" spans="1:6" ht="16.5" x14ac:dyDescent="0.3">
      <c r="A14078" s="9" t="s">
        <v>8247</v>
      </c>
      <c r="B14078" s="9" t="s">
        <v>2315</v>
      </c>
      <c r="C14078" s="10">
        <v>43000</v>
      </c>
      <c r="D14078" s="9">
        <v>4972162740</v>
      </c>
      <c r="E14078" s="9" t="e">
        <f>INDEX(#REF!:#REF!,MATCH($D14078,#REF!:#REF!,0),MATCH(#REF!,#REF!:#REF!,0))</f>
        <v>#REF!</v>
      </c>
      <c r="F14078" s="9" t="e">
        <f>INDEX(#REF!:#REF!,MATCH($D14078,#REF!:#REF!,0),MATCH(#REF!,#REF!:#REF!,0))</f>
        <v>#REF!</v>
      </c>
    </row>
    <row r="14079" spans="1:6" ht="16.5" x14ac:dyDescent="0.3">
      <c r="A14079" s="9" t="s">
        <v>8246</v>
      </c>
      <c r="B14079" s="9" t="s">
        <v>2727</v>
      </c>
      <c r="C14079" s="10">
        <v>56282</v>
      </c>
      <c r="D14079" s="9">
        <v>3764546336</v>
      </c>
      <c r="E14079" s="9" t="e">
        <f>INDEX(#REF!:#REF!,MATCH($D14079,#REF!:#REF!,0),MATCH(#REF!,#REF!:#REF!,0))</f>
        <v>#REF!</v>
      </c>
      <c r="F14079" s="9" t="e">
        <f>INDEX(#REF!:#REF!,MATCH($D14079,#REF!:#REF!,0),MATCH(#REF!,#REF!:#REF!,0))</f>
        <v>#REF!</v>
      </c>
    </row>
    <row r="14080" spans="1:6" ht="16.5" x14ac:dyDescent="0.3">
      <c r="A14080" s="9" t="s">
        <v>8245</v>
      </c>
      <c r="B14080" s="9" t="s">
        <v>2783</v>
      </c>
      <c r="C14080" s="10">
        <v>42705</v>
      </c>
      <c r="D14080" s="9">
        <v>2066028762</v>
      </c>
      <c r="E14080" s="9" t="e">
        <f>INDEX(#REF!:#REF!,MATCH($D14080,#REF!:#REF!,0),MATCH(#REF!,#REF!:#REF!,0))</f>
        <v>#REF!</v>
      </c>
      <c r="F14080" s="9" t="e">
        <f>INDEX(#REF!:#REF!,MATCH($D14080,#REF!:#REF!,0),MATCH(#REF!,#REF!:#REF!,0))</f>
        <v>#REF!</v>
      </c>
    </row>
    <row r="14081" spans="1:6" ht="16.5" x14ac:dyDescent="0.3">
      <c r="A14081" s="9" t="s">
        <v>8244</v>
      </c>
      <c r="B14081" s="9" t="s">
        <v>2428</v>
      </c>
      <c r="C14081" s="10">
        <v>34518</v>
      </c>
      <c r="D14081" s="9">
        <v>2408183758</v>
      </c>
      <c r="E14081" s="9" t="e">
        <f>INDEX(#REF!:#REF!,MATCH($D14081,#REF!:#REF!,0),MATCH(#REF!,#REF!:#REF!,0))</f>
        <v>#REF!</v>
      </c>
      <c r="F14081" s="9" t="e">
        <f>INDEX(#REF!:#REF!,MATCH($D14081,#REF!:#REF!,0),MATCH(#REF!,#REF!:#REF!,0))</f>
        <v>#REF!</v>
      </c>
    </row>
    <row r="14082" spans="1:6" ht="16.5" x14ac:dyDescent="0.3">
      <c r="A14082" s="9" t="s">
        <v>8243</v>
      </c>
      <c r="B14082" s="9" t="s">
        <v>2262</v>
      </c>
      <c r="C14082" s="10">
        <v>12001</v>
      </c>
      <c r="D14082" s="9">
        <v>2423731264</v>
      </c>
      <c r="E14082" s="9" t="e">
        <f>INDEX(#REF!:#REF!,MATCH($D14082,#REF!:#REF!,0),MATCH(#REF!,#REF!:#REF!,0))</f>
        <v>#REF!</v>
      </c>
      <c r="F14082" s="9" t="e">
        <f>INDEX(#REF!:#REF!,MATCH($D14082,#REF!:#REF!,0),MATCH(#REF!,#REF!:#REF!,0))</f>
        <v>#REF!</v>
      </c>
    </row>
    <row r="14083" spans="1:6" ht="16.5" x14ac:dyDescent="0.3">
      <c r="A14083" s="9" t="s">
        <v>8242</v>
      </c>
      <c r="B14083" s="9" t="s">
        <v>3281</v>
      </c>
      <c r="C14083" s="10">
        <v>23827</v>
      </c>
      <c r="D14083" s="9">
        <v>1892125439</v>
      </c>
      <c r="E14083" s="9" t="e">
        <f>INDEX(#REF!:#REF!,MATCH($D14083,#REF!:#REF!,0),MATCH(#REF!,#REF!:#REF!,0))</f>
        <v>#REF!</v>
      </c>
      <c r="F14083" s="9" t="e">
        <f>INDEX(#REF!:#REF!,MATCH($D14083,#REF!:#REF!,0),MATCH(#REF!,#REF!:#REF!,0))</f>
        <v>#REF!</v>
      </c>
    </row>
    <row r="14084" spans="1:6" ht="16.5" x14ac:dyDescent="0.3">
      <c r="A14084" s="9" t="s">
        <v>8241</v>
      </c>
      <c r="B14084" s="9" t="s">
        <v>2939</v>
      </c>
      <c r="C14084" s="10">
        <v>49647</v>
      </c>
      <c r="D14084" s="9">
        <v>2702941109</v>
      </c>
      <c r="E14084" s="9" t="e">
        <f>INDEX(#REF!:#REF!,MATCH($D14084,#REF!:#REF!,0),MATCH(#REF!,#REF!:#REF!,0))</f>
        <v>#REF!</v>
      </c>
      <c r="F14084" s="9" t="e">
        <f>INDEX(#REF!:#REF!,MATCH($D14084,#REF!:#REF!,0),MATCH(#REF!,#REF!:#REF!,0))</f>
        <v>#REF!</v>
      </c>
    </row>
    <row r="14085" spans="1:6" ht="16.5" x14ac:dyDescent="0.3">
      <c r="A14085" s="9" t="s">
        <v>8240</v>
      </c>
      <c r="B14085" s="9" t="s">
        <v>2142</v>
      </c>
      <c r="C14085" s="10">
        <v>18875</v>
      </c>
      <c r="D14085" s="9">
        <v>2177097355</v>
      </c>
      <c r="E14085" s="9" t="e">
        <f>INDEX(#REF!:#REF!,MATCH($D14085,#REF!:#REF!,0),MATCH(#REF!,#REF!:#REF!,0))</f>
        <v>#REF!</v>
      </c>
      <c r="F14085" s="9" t="e">
        <f>INDEX(#REF!:#REF!,MATCH($D14085,#REF!:#REF!,0),MATCH(#REF!,#REF!:#REF!,0))</f>
        <v>#REF!</v>
      </c>
    </row>
    <row r="14086" spans="1:6" ht="16.5" x14ac:dyDescent="0.3">
      <c r="A14086" s="9" t="s">
        <v>8239</v>
      </c>
      <c r="B14086" s="9" t="s">
        <v>3077</v>
      </c>
      <c r="C14086" s="10">
        <v>46780</v>
      </c>
      <c r="D14086" s="9">
        <v>4290015026</v>
      </c>
      <c r="E14086" s="9" t="e">
        <f>INDEX(#REF!:#REF!,MATCH($D14086,#REF!:#REF!,0),MATCH(#REF!,#REF!:#REF!,0))</f>
        <v>#REF!</v>
      </c>
      <c r="F14086" s="9" t="e">
        <f>INDEX(#REF!:#REF!,MATCH($D14086,#REF!:#REF!,0),MATCH(#REF!,#REF!:#REF!,0))</f>
        <v>#REF!</v>
      </c>
    </row>
    <row r="14087" spans="1:6" ht="16.5" x14ac:dyDescent="0.3">
      <c r="A14087" s="9" t="s">
        <v>8238</v>
      </c>
      <c r="B14087" s="9" t="s">
        <v>2260</v>
      </c>
      <c r="C14087" s="10">
        <v>45471</v>
      </c>
      <c r="D14087" s="9">
        <v>7516977292</v>
      </c>
      <c r="E14087" s="9" t="e">
        <f>INDEX(#REF!:#REF!,MATCH($D14087,#REF!:#REF!,0),MATCH(#REF!,#REF!:#REF!,0))</f>
        <v>#REF!</v>
      </c>
      <c r="F14087" s="9" t="e">
        <f>INDEX(#REF!:#REF!,MATCH($D14087,#REF!:#REF!,0),MATCH(#REF!,#REF!:#REF!,0))</f>
        <v>#REF!</v>
      </c>
    </row>
    <row r="14088" spans="1:6" ht="16.5" x14ac:dyDescent="0.3">
      <c r="A14088" s="9" t="s">
        <v>8237</v>
      </c>
      <c r="B14088" s="9" t="s">
        <v>2683</v>
      </c>
      <c r="C14088" s="10">
        <v>19818</v>
      </c>
      <c r="D14088" s="9">
        <v>960994726</v>
      </c>
      <c r="E14088" s="9" t="e">
        <f>INDEX(#REF!:#REF!,MATCH($D14088,#REF!:#REF!,0),MATCH(#REF!,#REF!:#REF!,0))</f>
        <v>#REF!</v>
      </c>
      <c r="F14088" s="9" t="e">
        <f>INDEX(#REF!:#REF!,MATCH($D14088,#REF!:#REF!,0),MATCH(#REF!,#REF!:#REF!,0))</f>
        <v>#REF!</v>
      </c>
    </row>
    <row r="14089" spans="1:6" ht="16.5" x14ac:dyDescent="0.3">
      <c r="A14089" s="9" t="s">
        <v>8236</v>
      </c>
      <c r="B14089" s="9" t="s">
        <v>2085</v>
      </c>
      <c r="C14089" s="10">
        <v>32877</v>
      </c>
      <c r="D14089" s="9">
        <v>6009848660</v>
      </c>
      <c r="E14089" s="9" t="e">
        <f>INDEX(#REF!:#REF!,MATCH($D14089,#REF!:#REF!,0),MATCH(#REF!,#REF!:#REF!,0))</f>
        <v>#REF!</v>
      </c>
      <c r="F14089" s="9" t="e">
        <f>INDEX(#REF!:#REF!,MATCH($D14089,#REF!:#REF!,0),MATCH(#REF!,#REF!:#REF!,0))</f>
        <v>#REF!</v>
      </c>
    </row>
    <row r="14090" spans="1:6" ht="16.5" x14ac:dyDescent="0.3">
      <c r="A14090" s="9" t="s">
        <v>8235</v>
      </c>
      <c r="B14090" s="9" t="s">
        <v>2127</v>
      </c>
      <c r="C14090" s="10">
        <v>11142</v>
      </c>
      <c r="D14090" s="9">
        <v>9072843924</v>
      </c>
      <c r="E14090" s="9" t="e">
        <f>INDEX(#REF!:#REF!,MATCH($D14090,#REF!:#REF!,0),MATCH(#REF!,#REF!:#REF!,0))</f>
        <v>#REF!</v>
      </c>
      <c r="F14090" s="9" t="e">
        <f>INDEX(#REF!:#REF!,MATCH($D14090,#REF!:#REF!,0),MATCH(#REF!,#REF!:#REF!,0))</f>
        <v>#REF!</v>
      </c>
    </row>
    <row r="14091" spans="1:6" ht="16.5" x14ac:dyDescent="0.3">
      <c r="A14091" s="9" t="s">
        <v>8234</v>
      </c>
      <c r="B14091" s="9" t="s">
        <v>3116</v>
      </c>
      <c r="C14091" s="10">
        <v>31101</v>
      </c>
      <c r="D14091" s="9">
        <v>8128449354</v>
      </c>
      <c r="E14091" s="9" t="e">
        <f>INDEX(#REF!:#REF!,MATCH($D14091,#REF!:#REF!,0),MATCH(#REF!,#REF!:#REF!,0))</f>
        <v>#REF!</v>
      </c>
      <c r="F14091" s="9" t="e">
        <f>INDEX(#REF!:#REF!,MATCH($D14091,#REF!:#REF!,0),MATCH(#REF!,#REF!:#REF!,0))</f>
        <v>#REF!</v>
      </c>
    </row>
    <row r="14092" spans="1:6" ht="16.5" x14ac:dyDescent="0.3">
      <c r="A14092" s="9" t="s">
        <v>8233</v>
      </c>
      <c r="B14092" s="9" t="s">
        <v>3116</v>
      </c>
      <c r="C14092" s="10">
        <v>57096</v>
      </c>
      <c r="D14092" s="9">
        <v>2083520173</v>
      </c>
      <c r="E14092" s="9" t="e">
        <f>INDEX(#REF!:#REF!,MATCH($D14092,#REF!:#REF!,0),MATCH(#REF!,#REF!:#REF!,0))</f>
        <v>#REF!</v>
      </c>
      <c r="F14092" s="9" t="e">
        <f>INDEX(#REF!:#REF!,MATCH($D14092,#REF!:#REF!,0),MATCH(#REF!,#REF!:#REF!,0))</f>
        <v>#REF!</v>
      </c>
    </row>
    <row r="14093" spans="1:6" ht="16.5" x14ac:dyDescent="0.3">
      <c r="A14093" s="9" t="s">
        <v>8232</v>
      </c>
      <c r="B14093" s="9" t="s">
        <v>2063</v>
      </c>
      <c r="C14093" s="10">
        <v>29003</v>
      </c>
      <c r="D14093" s="9">
        <v>8507800106</v>
      </c>
      <c r="E14093" s="9" t="e">
        <f>INDEX(#REF!:#REF!,MATCH($D14093,#REF!:#REF!,0),MATCH(#REF!,#REF!:#REF!,0))</f>
        <v>#REF!</v>
      </c>
      <c r="F14093" s="9" t="e">
        <f>INDEX(#REF!:#REF!,MATCH($D14093,#REF!:#REF!,0),MATCH(#REF!,#REF!:#REF!,0))</f>
        <v>#REF!</v>
      </c>
    </row>
    <row r="14094" spans="1:6" ht="16.5" x14ac:dyDescent="0.3">
      <c r="A14094" s="9" t="s">
        <v>8231</v>
      </c>
      <c r="B14094" s="9" t="s">
        <v>2015</v>
      </c>
      <c r="C14094" s="10">
        <v>57869</v>
      </c>
      <c r="D14094" s="9">
        <v>7938954179</v>
      </c>
      <c r="E14094" s="9" t="e">
        <f>INDEX(#REF!:#REF!,MATCH($D14094,#REF!:#REF!,0),MATCH(#REF!,#REF!:#REF!,0))</f>
        <v>#REF!</v>
      </c>
      <c r="F14094" s="9" t="e">
        <f>INDEX(#REF!:#REF!,MATCH($D14094,#REF!:#REF!,0),MATCH(#REF!,#REF!:#REF!,0))</f>
        <v>#REF!</v>
      </c>
    </row>
    <row r="14095" spans="1:6" ht="16.5" x14ac:dyDescent="0.3">
      <c r="A14095" s="9" t="s">
        <v>8230</v>
      </c>
      <c r="B14095" s="9" t="s">
        <v>2007</v>
      </c>
      <c r="C14095" s="10">
        <v>26019</v>
      </c>
      <c r="D14095" s="9">
        <v>9547713507</v>
      </c>
      <c r="E14095" s="9" t="e">
        <f>INDEX(#REF!:#REF!,MATCH($D14095,#REF!:#REF!,0),MATCH(#REF!,#REF!:#REF!,0))</f>
        <v>#REF!</v>
      </c>
      <c r="F14095" s="9" t="e">
        <f>INDEX(#REF!:#REF!,MATCH($D14095,#REF!:#REF!,0),MATCH(#REF!,#REF!:#REF!,0))</f>
        <v>#REF!</v>
      </c>
    </row>
    <row r="14096" spans="1:6" ht="16.5" x14ac:dyDescent="0.3">
      <c r="A14096" s="9" t="s">
        <v>8229</v>
      </c>
      <c r="B14096" s="9" t="s">
        <v>2610</v>
      </c>
      <c r="C14096" s="10">
        <v>47427</v>
      </c>
      <c r="D14096" s="9">
        <v>1659448174</v>
      </c>
      <c r="E14096" s="9" t="e">
        <f>INDEX(#REF!:#REF!,MATCH($D14096,#REF!:#REF!,0),MATCH(#REF!,#REF!:#REF!,0))</f>
        <v>#REF!</v>
      </c>
      <c r="F14096" s="9" t="e">
        <f>INDEX(#REF!:#REF!,MATCH($D14096,#REF!:#REF!,0),MATCH(#REF!,#REF!:#REF!,0))</f>
        <v>#REF!</v>
      </c>
    </row>
    <row r="14097" spans="1:6" ht="16.5" x14ac:dyDescent="0.3">
      <c r="A14097" s="9" t="s">
        <v>8228</v>
      </c>
      <c r="B14097" s="9" t="s">
        <v>3800</v>
      </c>
      <c r="C14097" s="10">
        <v>12992</v>
      </c>
      <c r="D14097" s="9">
        <v>8676088039</v>
      </c>
      <c r="E14097" s="9" t="e">
        <f>INDEX(#REF!:#REF!,MATCH($D14097,#REF!:#REF!,0),MATCH(#REF!,#REF!:#REF!,0))</f>
        <v>#REF!</v>
      </c>
      <c r="F14097" s="9" t="e">
        <f>INDEX(#REF!:#REF!,MATCH($D14097,#REF!:#REF!,0),MATCH(#REF!,#REF!:#REF!,0))</f>
        <v>#REF!</v>
      </c>
    </row>
    <row r="14098" spans="1:6" ht="16.5" x14ac:dyDescent="0.3">
      <c r="A14098" s="9" t="s">
        <v>8227</v>
      </c>
      <c r="B14098" s="9" t="s">
        <v>2081</v>
      </c>
      <c r="C14098" s="10">
        <v>31939</v>
      </c>
      <c r="D14098" s="9">
        <v>8552526727</v>
      </c>
      <c r="E14098" s="9" t="e">
        <f>INDEX(#REF!:#REF!,MATCH($D14098,#REF!:#REF!,0),MATCH(#REF!,#REF!:#REF!,0))</f>
        <v>#REF!</v>
      </c>
      <c r="F14098" s="9" t="e">
        <f>INDEX(#REF!:#REF!,MATCH($D14098,#REF!:#REF!,0),MATCH(#REF!,#REF!:#REF!,0))</f>
        <v>#REF!</v>
      </c>
    </row>
    <row r="14099" spans="1:6" ht="16.5" x14ac:dyDescent="0.3">
      <c r="A14099" s="9" t="s">
        <v>8226</v>
      </c>
      <c r="B14099" s="9" t="s">
        <v>2945</v>
      </c>
      <c r="C14099" s="10">
        <v>24278</v>
      </c>
      <c r="D14099" s="9">
        <v>5203144281</v>
      </c>
      <c r="E14099" s="9" t="e">
        <f>INDEX(#REF!:#REF!,MATCH($D14099,#REF!:#REF!,0),MATCH(#REF!,#REF!:#REF!,0))</f>
        <v>#REF!</v>
      </c>
      <c r="F14099" s="9" t="e">
        <f>INDEX(#REF!:#REF!,MATCH($D14099,#REF!:#REF!,0),MATCH(#REF!,#REF!:#REF!,0))</f>
        <v>#REF!</v>
      </c>
    </row>
    <row r="14100" spans="1:6" ht="16.5" x14ac:dyDescent="0.3">
      <c r="A14100" s="9" t="s">
        <v>8225</v>
      </c>
      <c r="B14100" s="9" t="s">
        <v>2468</v>
      </c>
      <c r="C14100" s="10">
        <v>12427</v>
      </c>
      <c r="D14100" s="9">
        <v>8047841793</v>
      </c>
      <c r="E14100" s="9" t="e">
        <f>INDEX(#REF!:#REF!,MATCH($D14100,#REF!:#REF!,0),MATCH(#REF!,#REF!:#REF!,0))</f>
        <v>#REF!</v>
      </c>
      <c r="F14100" s="9" t="e">
        <f>INDEX(#REF!:#REF!,MATCH($D14100,#REF!:#REF!,0),MATCH(#REF!,#REF!:#REF!,0))</f>
        <v>#REF!</v>
      </c>
    </row>
    <row r="14101" spans="1:6" ht="16.5" x14ac:dyDescent="0.3">
      <c r="A14101" s="9" t="s">
        <v>8224</v>
      </c>
      <c r="B14101" s="9" t="s">
        <v>2284</v>
      </c>
      <c r="C14101" s="10">
        <v>31161</v>
      </c>
      <c r="D14101" s="9">
        <v>3101620996</v>
      </c>
      <c r="E14101" s="9" t="e">
        <f>INDEX(#REF!:#REF!,MATCH($D14101,#REF!:#REF!,0),MATCH(#REF!,#REF!:#REF!,0))</f>
        <v>#REF!</v>
      </c>
      <c r="F14101" s="9" t="e">
        <f>INDEX(#REF!:#REF!,MATCH($D14101,#REF!:#REF!,0),MATCH(#REF!,#REF!:#REF!,0))</f>
        <v>#REF!</v>
      </c>
    </row>
    <row r="14102" spans="1:6" ht="16.5" x14ac:dyDescent="0.3">
      <c r="A14102" s="9" t="s">
        <v>8223</v>
      </c>
      <c r="B14102" s="9" t="s">
        <v>2580</v>
      </c>
      <c r="C14102" s="10">
        <v>14511</v>
      </c>
      <c r="D14102" s="9">
        <v>6126779991</v>
      </c>
      <c r="E14102" s="9" t="e">
        <f>INDEX(#REF!:#REF!,MATCH($D14102,#REF!:#REF!,0),MATCH(#REF!,#REF!:#REF!,0))</f>
        <v>#REF!</v>
      </c>
      <c r="F14102" s="9" t="e">
        <f>INDEX(#REF!:#REF!,MATCH($D14102,#REF!:#REF!,0),MATCH(#REF!,#REF!:#REF!,0))</f>
        <v>#REF!</v>
      </c>
    </row>
    <row r="14103" spans="1:6" ht="16.5" x14ac:dyDescent="0.3">
      <c r="A14103" s="9" t="s">
        <v>8222</v>
      </c>
      <c r="B14103" s="9" t="s">
        <v>2306</v>
      </c>
      <c r="C14103" s="10">
        <v>15154</v>
      </c>
      <c r="D14103" s="9">
        <v>7573774818</v>
      </c>
      <c r="E14103" s="9" t="e">
        <f>INDEX(#REF!:#REF!,MATCH($D14103,#REF!:#REF!,0),MATCH(#REF!,#REF!:#REF!,0))</f>
        <v>#REF!</v>
      </c>
      <c r="F14103" s="9" t="e">
        <f>INDEX(#REF!:#REF!,MATCH($D14103,#REF!:#REF!,0),MATCH(#REF!,#REF!:#REF!,0))</f>
        <v>#REF!</v>
      </c>
    </row>
    <row r="14104" spans="1:6" ht="16.5" x14ac:dyDescent="0.3">
      <c r="A14104" s="9" t="s">
        <v>8221</v>
      </c>
      <c r="B14104" s="9" t="s">
        <v>2315</v>
      </c>
      <c r="C14104" s="10">
        <v>31141</v>
      </c>
      <c r="D14104" s="9">
        <v>263573389</v>
      </c>
      <c r="E14104" s="9" t="e">
        <f>INDEX(#REF!:#REF!,MATCH($D14104,#REF!:#REF!,0),MATCH(#REF!,#REF!:#REF!,0))</f>
        <v>#REF!</v>
      </c>
      <c r="F14104" s="9" t="e">
        <f>INDEX(#REF!:#REF!,MATCH($D14104,#REF!:#REF!,0),MATCH(#REF!,#REF!:#REF!,0))</f>
        <v>#REF!</v>
      </c>
    </row>
    <row r="14105" spans="1:6" ht="16.5" x14ac:dyDescent="0.3">
      <c r="A14105" s="9" t="s">
        <v>8220</v>
      </c>
      <c r="B14105" s="9" t="s">
        <v>2628</v>
      </c>
      <c r="C14105" s="10">
        <v>45247</v>
      </c>
      <c r="D14105" s="9">
        <v>5405945366</v>
      </c>
      <c r="E14105" s="9" t="e">
        <f>INDEX(#REF!:#REF!,MATCH($D14105,#REF!:#REF!,0),MATCH(#REF!,#REF!:#REF!,0))</f>
        <v>#REF!</v>
      </c>
      <c r="F14105" s="9" t="e">
        <f>INDEX(#REF!:#REF!,MATCH($D14105,#REF!:#REF!,0),MATCH(#REF!,#REF!:#REF!,0))</f>
        <v>#REF!</v>
      </c>
    </row>
    <row r="14106" spans="1:6" ht="16.5" x14ac:dyDescent="0.3">
      <c r="A14106" s="9" t="s">
        <v>8219</v>
      </c>
      <c r="B14106" s="9" t="s">
        <v>3357</v>
      </c>
      <c r="C14106" s="10">
        <v>36107</v>
      </c>
      <c r="D14106" s="9">
        <v>7326611955</v>
      </c>
      <c r="E14106" s="9" t="e">
        <f>INDEX(#REF!:#REF!,MATCH($D14106,#REF!:#REF!,0),MATCH(#REF!,#REF!:#REF!,0))</f>
        <v>#REF!</v>
      </c>
      <c r="F14106" s="9" t="e">
        <f>INDEX(#REF!:#REF!,MATCH($D14106,#REF!:#REF!,0),MATCH(#REF!,#REF!:#REF!,0))</f>
        <v>#REF!</v>
      </c>
    </row>
    <row r="14107" spans="1:6" ht="16.5" x14ac:dyDescent="0.3">
      <c r="A14107" s="9" t="s">
        <v>8218</v>
      </c>
      <c r="B14107" s="9" t="s">
        <v>2568</v>
      </c>
      <c r="C14107" s="10">
        <v>29358</v>
      </c>
      <c r="D14107" s="9">
        <v>5984294621</v>
      </c>
      <c r="E14107" s="9" t="e">
        <f>INDEX(#REF!:#REF!,MATCH($D14107,#REF!:#REF!,0),MATCH(#REF!,#REF!:#REF!,0))</f>
        <v>#REF!</v>
      </c>
      <c r="F14107" s="9" t="e">
        <f>INDEX(#REF!:#REF!,MATCH($D14107,#REF!:#REF!,0),MATCH(#REF!,#REF!:#REF!,0))</f>
        <v>#REF!</v>
      </c>
    </row>
    <row r="14108" spans="1:6" ht="16.5" x14ac:dyDescent="0.3">
      <c r="A14108" s="9" t="s">
        <v>8217</v>
      </c>
      <c r="B14108" s="9" t="s">
        <v>2277</v>
      </c>
      <c r="C14108" s="10">
        <v>13342</v>
      </c>
      <c r="D14108" s="9">
        <v>6253520369</v>
      </c>
      <c r="E14108" s="9" t="e">
        <f>INDEX(#REF!:#REF!,MATCH($D14108,#REF!:#REF!,0),MATCH(#REF!,#REF!:#REF!,0))</f>
        <v>#REF!</v>
      </c>
      <c r="F14108" s="9" t="e">
        <f>INDEX(#REF!:#REF!,MATCH($D14108,#REF!:#REF!,0),MATCH(#REF!,#REF!:#REF!,0))</f>
        <v>#REF!</v>
      </c>
    </row>
    <row r="14109" spans="1:6" ht="16.5" x14ac:dyDescent="0.3">
      <c r="A14109" s="9" t="s">
        <v>8216</v>
      </c>
      <c r="B14109" s="9" t="s">
        <v>2140</v>
      </c>
      <c r="C14109" s="10">
        <v>43015</v>
      </c>
      <c r="D14109" s="9">
        <v>8832488175</v>
      </c>
      <c r="E14109" s="9" t="e">
        <f>INDEX(#REF!:#REF!,MATCH($D14109,#REF!:#REF!,0),MATCH(#REF!,#REF!:#REF!,0))</f>
        <v>#REF!</v>
      </c>
      <c r="F14109" s="9" t="e">
        <f>INDEX(#REF!:#REF!,MATCH($D14109,#REF!:#REF!,0),MATCH(#REF!,#REF!:#REF!,0))</f>
        <v>#REF!</v>
      </c>
    </row>
    <row r="14110" spans="1:6" ht="16.5" x14ac:dyDescent="0.3">
      <c r="A14110" s="9" t="s">
        <v>8215</v>
      </c>
      <c r="B14110" s="9" t="s">
        <v>2465</v>
      </c>
      <c r="C14110" s="10">
        <v>13292</v>
      </c>
      <c r="D14110" s="9">
        <v>7707009371</v>
      </c>
      <c r="E14110" s="9" t="e">
        <f>INDEX(#REF!:#REF!,MATCH($D14110,#REF!:#REF!,0),MATCH(#REF!,#REF!:#REF!,0))</f>
        <v>#REF!</v>
      </c>
      <c r="F14110" s="9" t="e">
        <f>INDEX(#REF!:#REF!,MATCH($D14110,#REF!:#REF!,0),MATCH(#REF!,#REF!:#REF!,0))</f>
        <v>#REF!</v>
      </c>
    </row>
    <row r="14111" spans="1:6" ht="16.5" x14ac:dyDescent="0.3">
      <c r="A14111" s="9" t="s">
        <v>8214</v>
      </c>
      <c r="B14111" s="9" t="s">
        <v>1967</v>
      </c>
      <c r="C14111" s="10">
        <v>53618</v>
      </c>
      <c r="D14111" s="9">
        <v>6009848660</v>
      </c>
      <c r="E14111" s="9" t="e">
        <f>INDEX(#REF!:#REF!,MATCH($D14111,#REF!:#REF!,0),MATCH(#REF!,#REF!:#REF!,0))</f>
        <v>#REF!</v>
      </c>
      <c r="F14111" s="9" t="e">
        <f>INDEX(#REF!:#REF!,MATCH($D14111,#REF!:#REF!,0),MATCH(#REF!,#REF!:#REF!,0))</f>
        <v>#REF!</v>
      </c>
    </row>
    <row r="14112" spans="1:6" ht="16.5" x14ac:dyDescent="0.3">
      <c r="A14112" s="9" t="s">
        <v>8213</v>
      </c>
      <c r="B14112" s="9" t="s">
        <v>2151</v>
      </c>
      <c r="C14112" s="10">
        <v>50798</v>
      </c>
      <c r="D14112" s="9">
        <v>3670950885</v>
      </c>
      <c r="E14112" s="9" t="e">
        <f>INDEX(#REF!:#REF!,MATCH($D14112,#REF!:#REF!,0),MATCH(#REF!,#REF!:#REF!,0))</f>
        <v>#REF!</v>
      </c>
      <c r="F14112" s="9" t="e">
        <f>INDEX(#REF!:#REF!,MATCH($D14112,#REF!:#REF!,0),MATCH(#REF!,#REF!:#REF!,0))</f>
        <v>#REF!</v>
      </c>
    </row>
    <row r="14113" spans="1:6" ht="16.5" x14ac:dyDescent="0.3">
      <c r="A14113" s="9" t="s">
        <v>8212</v>
      </c>
      <c r="B14113" s="9" t="s">
        <v>2783</v>
      </c>
      <c r="C14113" s="10">
        <v>51181</v>
      </c>
      <c r="D14113" s="9">
        <v>4866916575</v>
      </c>
      <c r="E14113" s="9" t="e">
        <f>INDEX(#REF!:#REF!,MATCH($D14113,#REF!:#REF!,0),MATCH(#REF!,#REF!:#REF!,0))</f>
        <v>#REF!</v>
      </c>
      <c r="F14113" s="9" t="e">
        <f>INDEX(#REF!:#REF!,MATCH($D14113,#REF!:#REF!,0),MATCH(#REF!,#REF!:#REF!,0))</f>
        <v>#REF!</v>
      </c>
    </row>
    <row r="14114" spans="1:6" ht="16.5" x14ac:dyDescent="0.3">
      <c r="A14114" s="9" t="s">
        <v>8211</v>
      </c>
      <c r="B14114" s="9" t="s">
        <v>2422</v>
      </c>
      <c r="C14114" s="10">
        <v>42023</v>
      </c>
      <c r="D14114" s="9">
        <v>9958099322</v>
      </c>
      <c r="E14114" s="9" t="e">
        <f>INDEX(#REF!:#REF!,MATCH($D14114,#REF!:#REF!,0),MATCH(#REF!,#REF!:#REF!,0))</f>
        <v>#REF!</v>
      </c>
      <c r="F14114" s="9" t="e">
        <f>INDEX(#REF!:#REF!,MATCH($D14114,#REF!:#REF!,0),MATCH(#REF!,#REF!:#REF!,0))</f>
        <v>#REF!</v>
      </c>
    </row>
    <row r="14115" spans="1:6" ht="16.5" x14ac:dyDescent="0.3">
      <c r="A14115" s="9" t="s">
        <v>8210</v>
      </c>
      <c r="B14115" s="9" t="s">
        <v>2140</v>
      </c>
      <c r="C14115" s="10">
        <v>12604</v>
      </c>
      <c r="D14115" s="9">
        <v>1081492333</v>
      </c>
      <c r="E14115" s="9" t="e">
        <f>INDEX(#REF!:#REF!,MATCH($D14115,#REF!:#REF!,0),MATCH(#REF!,#REF!:#REF!,0))</f>
        <v>#REF!</v>
      </c>
      <c r="F14115" s="9" t="e">
        <f>INDEX(#REF!:#REF!,MATCH($D14115,#REF!:#REF!,0),MATCH(#REF!,#REF!:#REF!,0))</f>
        <v>#REF!</v>
      </c>
    </row>
    <row r="14116" spans="1:6" ht="16.5" x14ac:dyDescent="0.3">
      <c r="A14116" s="9" t="s">
        <v>8209</v>
      </c>
      <c r="B14116" s="9" t="s">
        <v>2970</v>
      </c>
      <c r="C14116" s="10">
        <v>21448</v>
      </c>
      <c r="D14116" s="9">
        <v>9008589443</v>
      </c>
      <c r="E14116" s="9" t="e">
        <f>INDEX(#REF!:#REF!,MATCH($D14116,#REF!:#REF!,0),MATCH(#REF!,#REF!:#REF!,0))</f>
        <v>#REF!</v>
      </c>
      <c r="F14116" s="9" t="e">
        <f>INDEX(#REF!:#REF!,MATCH($D14116,#REF!:#REF!,0),MATCH(#REF!,#REF!:#REF!,0))</f>
        <v>#REF!</v>
      </c>
    </row>
    <row r="14117" spans="1:6" ht="16.5" x14ac:dyDescent="0.3">
      <c r="A14117" s="9" t="s">
        <v>8208</v>
      </c>
      <c r="B14117" s="9" t="s">
        <v>1963</v>
      </c>
      <c r="C14117" s="10">
        <v>28949</v>
      </c>
      <c r="D14117" s="9">
        <v>9369490930</v>
      </c>
      <c r="E14117" s="9" t="e">
        <f>INDEX(#REF!:#REF!,MATCH($D14117,#REF!:#REF!,0),MATCH(#REF!,#REF!:#REF!,0))</f>
        <v>#REF!</v>
      </c>
      <c r="F14117" s="9" t="e">
        <f>INDEX(#REF!:#REF!,MATCH($D14117,#REF!:#REF!,0),MATCH(#REF!,#REF!:#REF!,0))</f>
        <v>#REF!</v>
      </c>
    </row>
    <row r="14118" spans="1:6" ht="16.5" x14ac:dyDescent="0.3">
      <c r="A14118" s="9" t="s">
        <v>8207</v>
      </c>
      <c r="B14118" s="9" t="s">
        <v>2214</v>
      </c>
      <c r="C14118" s="10">
        <v>23716</v>
      </c>
      <c r="D14118" s="9">
        <v>3779559293</v>
      </c>
      <c r="E14118" s="9" t="e">
        <f>INDEX(#REF!:#REF!,MATCH($D14118,#REF!:#REF!,0),MATCH(#REF!,#REF!:#REF!,0))</f>
        <v>#REF!</v>
      </c>
      <c r="F14118" s="9" t="e">
        <f>INDEX(#REF!:#REF!,MATCH($D14118,#REF!:#REF!,0),MATCH(#REF!,#REF!:#REF!,0))</f>
        <v>#REF!</v>
      </c>
    </row>
    <row r="14119" spans="1:6" ht="16.5" x14ac:dyDescent="0.3">
      <c r="A14119" s="9" t="s">
        <v>8206</v>
      </c>
      <c r="B14119" s="9" t="s">
        <v>2615</v>
      </c>
      <c r="C14119" s="10">
        <v>31033</v>
      </c>
      <c r="D14119" s="9">
        <v>7427985850</v>
      </c>
      <c r="E14119" s="9" t="e">
        <f>INDEX(#REF!:#REF!,MATCH($D14119,#REF!:#REF!,0),MATCH(#REF!,#REF!:#REF!,0))</f>
        <v>#REF!</v>
      </c>
      <c r="F14119" s="9" t="e">
        <f>INDEX(#REF!:#REF!,MATCH($D14119,#REF!:#REF!,0),MATCH(#REF!,#REF!:#REF!,0))</f>
        <v>#REF!</v>
      </c>
    </row>
    <row r="14120" spans="1:6" ht="16.5" x14ac:dyDescent="0.3">
      <c r="A14120" s="9" t="s">
        <v>8205</v>
      </c>
      <c r="B14120" s="9" t="s">
        <v>3856</v>
      </c>
      <c r="C14120" s="10">
        <v>31093</v>
      </c>
      <c r="D14120" s="9">
        <v>3545427749</v>
      </c>
      <c r="E14120" s="9" t="e">
        <f>INDEX(#REF!:#REF!,MATCH($D14120,#REF!:#REF!,0),MATCH(#REF!,#REF!:#REF!,0))</f>
        <v>#REF!</v>
      </c>
      <c r="F14120" s="9" t="e">
        <f>INDEX(#REF!:#REF!,MATCH($D14120,#REF!:#REF!,0),MATCH(#REF!,#REF!:#REF!,0))</f>
        <v>#REF!</v>
      </c>
    </row>
    <row r="14121" spans="1:6" ht="16.5" x14ac:dyDescent="0.3">
      <c r="A14121" s="9" t="s">
        <v>8204</v>
      </c>
      <c r="B14121" s="9" t="s">
        <v>2526</v>
      </c>
      <c r="C14121" s="10">
        <v>58130</v>
      </c>
      <c r="D14121" s="9">
        <v>5837066497</v>
      </c>
      <c r="E14121" s="9" t="e">
        <f>INDEX(#REF!:#REF!,MATCH($D14121,#REF!:#REF!,0),MATCH(#REF!,#REF!:#REF!,0))</f>
        <v>#REF!</v>
      </c>
      <c r="F14121" s="9" t="e">
        <f>INDEX(#REF!:#REF!,MATCH($D14121,#REF!:#REF!,0),MATCH(#REF!,#REF!:#REF!,0))</f>
        <v>#REF!</v>
      </c>
    </row>
    <row r="14122" spans="1:6" ht="16.5" x14ac:dyDescent="0.3">
      <c r="A14122" s="9" t="s">
        <v>8203</v>
      </c>
      <c r="B14122" s="9" t="s">
        <v>2167</v>
      </c>
      <c r="C14122" s="10">
        <v>23335</v>
      </c>
      <c r="D14122" s="9">
        <v>8620758454</v>
      </c>
      <c r="E14122" s="9" t="e">
        <f>INDEX(#REF!:#REF!,MATCH($D14122,#REF!:#REF!,0),MATCH(#REF!,#REF!:#REF!,0))</f>
        <v>#REF!</v>
      </c>
      <c r="F14122" s="9" t="e">
        <f>INDEX(#REF!:#REF!,MATCH($D14122,#REF!:#REF!,0),MATCH(#REF!,#REF!:#REF!,0))</f>
        <v>#REF!</v>
      </c>
    </row>
    <row r="14123" spans="1:6" ht="16.5" x14ac:dyDescent="0.3">
      <c r="A14123" s="9" t="s">
        <v>8202</v>
      </c>
      <c r="B14123" s="9" t="s">
        <v>5218</v>
      </c>
      <c r="C14123" s="10">
        <v>13262</v>
      </c>
      <c r="D14123" s="9">
        <v>7673188813</v>
      </c>
      <c r="E14123" s="9" t="e">
        <f>INDEX(#REF!:#REF!,MATCH($D14123,#REF!:#REF!,0),MATCH(#REF!,#REF!:#REF!,0))</f>
        <v>#REF!</v>
      </c>
      <c r="F14123" s="9" t="e">
        <f>INDEX(#REF!:#REF!,MATCH($D14123,#REF!:#REF!,0),MATCH(#REF!,#REF!:#REF!,0))</f>
        <v>#REF!</v>
      </c>
    </row>
    <row r="14124" spans="1:6" ht="16.5" x14ac:dyDescent="0.3">
      <c r="A14124" s="9" t="s">
        <v>8201</v>
      </c>
      <c r="B14124" s="9" t="s">
        <v>2574</v>
      </c>
      <c r="C14124" s="10">
        <v>53318</v>
      </c>
      <c r="D14124" s="9">
        <v>8850022085</v>
      </c>
      <c r="E14124" s="9" t="e">
        <f>INDEX(#REF!:#REF!,MATCH($D14124,#REF!:#REF!,0),MATCH(#REF!,#REF!:#REF!,0))</f>
        <v>#REF!</v>
      </c>
      <c r="F14124" s="9" t="e">
        <f>INDEX(#REF!:#REF!,MATCH($D14124,#REF!:#REF!,0),MATCH(#REF!,#REF!:#REF!,0))</f>
        <v>#REF!</v>
      </c>
    </row>
    <row r="14125" spans="1:6" ht="16.5" x14ac:dyDescent="0.3">
      <c r="A14125" s="9" t="s">
        <v>8200</v>
      </c>
      <c r="B14125" s="9" t="s">
        <v>2521</v>
      </c>
      <c r="C14125" s="10">
        <v>20990</v>
      </c>
      <c r="D14125" s="9">
        <v>4162153728</v>
      </c>
      <c r="E14125" s="9" t="e">
        <f>INDEX(#REF!:#REF!,MATCH($D14125,#REF!:#REF!,0),MATCH(#REF!,#REF!:#REF!,0))</f>
        <v>#REF!</v>
      </c>
      <c r="F14125" s="9" t="e">
        <f>INDEX(#REF!:#REF!,MATCH($D14125,#REF!:#REF!,0),MATCH(#REF!,#REF!:#REF!,0))</f>
        <v>#REF!</v>
      </c>
    </row>
    <row r="14126" spans="1:6" ht="16.5" x14ac:dyDescent="0.3">
      <c r="A14126" s="9" t="s">
        <v>8199</v>
      </c>
      <c r="B14126" s="9" t="s">
        <v>2052</v>
      </c>
      <c r="C14126" s="10">
        <v>18161</v>
      </c>
      <c r="D14126" s="9">
        <v>8832488175</v>
      </c>
      <c r="E14126" s="9" t="e">
        <f>INDEX(#REF!:#REF!,MATCH($D14126,#REF!:#REF!,0),MATCH(#REF!,#REF!:#REF!,0))</f>
        <v>#REF!</v>
      </c>
      <c r="F14126" s="9" t="e">
        <f>INDEX(#REF!:#REF!,MATCH($D14126,#REF!:#REF!,0),MATCH(#REF!,#REF!:#REF!,0))</f>
        <v>#REF!</v>
      </c>
    </row>
    <row r="14127" spans="1:6" ht="16.5" x14ac:dyDescent="0.3">
      <c r="A14127" s="9" t="s">
        <v>8198</v>
      </c>
      <c r="B14127" s="9" t="s">
        <v>1999</v>
      </c>
      <c r="C14127" s="10">
        <v>20626</v>
      </c>
      <c r="D14127" s="9">
        <v>9287480133</v>
      </c>
      <c r="E14127" s="9" t="e">
        <f>INDEX(#REF!:#REF!,MATCH($D14127,#REF!:#REF!,0),MATCH(#REF!,#REF!:#REF!,0))</f>
        <v>#REF!</v>
      </c>
      <c r="F14127" s="9" t="e">
        <f>INDEX(#REF!:#REF!,MATCH($D14127,#REF!:#REF!,0),MATCH(#REF!,#REF!:#REF!,0))</f>
        <v>#REF!</v>
      </c>
    </row>
    <row r="14128" spans="1:6" ht="16.5" x14ac:dyDescent="0.3">
      <c r="A14128" s="9" t="s">
        <v>8197</v>
      </c>
      <c r="B14128" s="9" t="s">
        <v>2485</v>
      </c>
      <c r="C14128" s="10">
        <v>58069</v>
      </c>
      <c r="D14128" s="9">
        <v>7888574610</v>
      </c>
      <c r="E14128" s="9" t="e">
        <f>INDEX(#REF!:#REF!,MATCH($D14128,#REF!:#REF!,0),MATCH(#REF!,#REF!:#REF!,0))</f>
        <v>#REF!</v>
      </c>
      <c r="F14128" s="9" t="e">
        <f>INDEX(#REF!:#REF!,MATCH($D14128,#REF!:#REF!,0),MATCH(#REF!,#REF!:#REF!,0))</f>
        <v>#REF!</v>
      </c>
    </row>
    <row r="14129" spans="1:6" ht="16.5" x14ac:dyDescent="0.3">
      <c r="A14129" s="9" t="s">
        <v>8196</v>
      </c>
      <c r="B14129" s="9" t="s">
        <v>2875</v>
      </c>
      <c r="C14129" s="10">
        <v>33785</v>
      </c>
      <c r="D14129" s="9">
        <v>9590888275</v>
      </c>
      <c r="E14129" s="9" t="e">
        <f>INDEX(#REF!:#REF!,MATCH($D14129,#REF!:#REF!,0),MATCH(#REF!,#REF!:#REF!,0))</f>
        <v>#REF!</v>
      </c>
      <c r="F14129" s="9" t="e">
        <f>INDEX(#REF!:#REF!,MATCH($D14129,#REF!:#REF!,0),MATCH(#REF!,#REF!:#REF!,0))</f>
        <v>#REF!</v>
      </c>
    </row>
    <row r="14130" spans="1:6" ht="16.5" x14ac:dyDescent="0.3">
      <c r="A14130" s="9" t="s">
        <v>8195</v>
      </c>
      <c r="B14130" s="9" t="s">
        <v>2428</v>
      </c>
      <c r="C14130" s="10">
        <v>30319</v>
      </c>
      <c r="D14130" s="9">
        <v>5082945165</v>
      </c>
      <c r="E14130" s="9" t="e">
        <f>INDEX(#REF!:#REF!,MATCH($D14130,#REF!:#REF!,0),MATCH(#REF!,#REF!:#REF!,0))</f>
        <v>#REF!</v>
      </c>
      <c r="F14130" s="9" t="e">
        <f>INDEX(#REF!:#REF!,MATCH($D14130,#REF!:#REF!,0),MATCH(#REF!,#REF!:#REF!,0))</f>
        <v>#REF!</v>
      </c>
    </row>
    <row r="14131" spans="1:6" ht="16.5" x14ac:dyDescent="0.3">
      <c r="A14131" s="9" t="s">
        <v>8194</v>
      </c>
      <c r="B14131" s="9" t="s">
        <v>2061</v>
      </c>
      <c r="C14131" s="10">
        <v>21698</v>
      </c>
      <c r="D14131" s="9">
        <v>5574535556</v>
      </c>
      <c r="E14131" s="9" t="e">
        <f>INDEX(#REF!:#REF!,MATCH($D14131,#REF!:#REF!,0),MATCH(#REF!,#REF!:#REF!,0))</f>
        <v>#REF!</v>
      </c>
      <c r="F14131" s="9" t="e">
        <f>INDEX(#REF!:#REF!,MATCH($D14131,#REF!:#REF!,0),MATCH(#REF!,#REF!:#REF!,0))</f>
        <v>#REF!</v>
      </c>
    </row>
    <row r="14132" spans="1:6" ht="16.5" x14ac:dyDescent="0.3">
      <c r="A14132" s="9" t="s">
        <v>8193</v>
      </c>
      <c r="B14132" s="9" t="s">
        <v>1941</v>
      </c>
      <c r="C14132" s="10">
        <v>16074</v>
      </c>
      <c r="D14132" s="9">
        <v>5075915108</v>
      </c>
      <c r="E14132" s="9" t="e">
        <f>INDEX(#REF!:#REF!,MATCH($D14132,#REF!:#REF!,0),MATCH(#REF!,#REF!:#REF!,0))</f>
        <v>#REF!</v>
      </c>
      <c r="F14132" s="9" t="e">
        <f>INDEX(#REF!:#REF!,MATCH($D14132,#REF!:#REF!,0),MATCH(#REF!,#REF!:#REF!,0))</f>
        <v>#REF!</v>
      </c>
    </row>
    <row r="14133" spans="1:6" ht="16.5" x14ac:dyDescent="0.3">
      <c r="A14133" s="9" t="s">
        <v>8192</v>
      </c>
      <c r="B14133" s="9" t="s">
        <v>3077</v>
      </c>
      <c r="C14133" s="10">
        <v>40212</v>
      </c>
      <c r="D14133" s="9">
        <v>1898839557</v>
      </c>
      <c r="E14133" s="9" t="e">
        <f>INDEX(#REF!:#REF!,MATCH($D14133,#REF!:#REF!,0),MATCH(#REF!,#REF!:#REF!,0))</f>
        <v>#REF!</v>
      </c>
      <c r="F14133" s="9" t="e">
        <f>INDEX(#REF!:#REF!,MATCH($D14133,#REF!:#REF!,0),MATCH(#REF!,#REF!:#REF!,0))</f>
        <v>#REF!</v>
      </c>
    </row>
    <row r="14134" spans="1:6" ht="16.5" x14ac:dyDescent="0.3">
      <c r="A14134" s="9" t="s">
        <v>8191</v>
      </c>
      <c r="B14134" s="9" t="s">
        <v>1995</v>
      </c>
      <c r="C14134" s="10">
        <v>31329</v>
      </c>
      <c r="D14134" s="9">
        <v>7635344498</v>
      </c>
      <c r="E14134" s="9" t="e">
        <f>INDEX(#REF!:#REF!,MATCH($D14134,#REF!:#REF!,0),MATCH(#REF!,#REF!:#REF!,0))</f>
        <v>#REF!</v>
      </c>
      <c r="F14134" s="9" t="e">
        <f>INDEX(#REF!:#REF!,MATCH($D14134,#REF!:#REF!,0),MATCH(#REF!,#REF!:#REF!,0))</f>
        <v>#REF!</v>
      </c>
    </row>
    <row r="14135" spans="1:6" ht="16.5" x14ac:dyDescent="0.3">
      <c r="A14135" s="9" t="s">
        <v>8190</v>
      </c>
      <c r="B14135" s="9" t="s">
        <v>3229</v>
      </c>
      <c r="C14135" s="10">
        <v>56274</v>
      </c>
      <c r="D14135" s="9">
        <v>1231429186</v>
      </c>
      <c r="E14135" s="9" t="e">
        <f>INDEX(#REF!:#REF!,MATCH($D14135,#REF!:#REF!,0),MATCH(#REF!,#REF!:#REF!,0))</f>
        <v>#REF!</v>
      </c>
      <c r="F14135" s="9" t="e">
        <f>INDEX(#REF!:#REF!,MATCH($D14135,#REF!:#REF!,0),MATCH(#REF!,#REF!:#REF!,0))</f>
        <v>#REF!</v>
      </c>
    </row>
    <row r="14136" spans="1:6" ht="16.5" x14ac:dyDescent="0.3">
      <c r="A14136" s="9" t="s">
        <v>8189</v>
      </c>
      <c r="B14136" s="9" t="s">
        <v>2448</v>
      </c>
      <c r="C14136" s="10">
        <v>18367</v>
      </c>
      <c r="D14136" s="9">
        <v>5519420165</v>
      </c>
      <c r="E14136" s="9" t="e">
        <f>INDEX(#REF!:#REF!,MATCH($D14136,#REF!:#REF!,0),MATCH(#REF!,#REF!:#REF!,0))</f>
        <v>#REF!</v>
      </c>
      <c r="F14136" s="9" t="e">
        <f>INDEX(#REF!:#REF!,MATCH($D14136,#REF!:#REF!,0),MATCH(#REF!,#REF!:#REF!,0))</f>
        <v>#REF!</v>
      </c>
    </row>
    <row r="14137" spans="1:6" ht="16.5" x14ac:dyDescent="0.3">
      <c r="A14137" s="9" t="s">
        <v>8188</v>
      </c>
      <c r="B14137" s="9" t="s">
        <v>2867</v>
      </c>
      <c r="C14137" s="10">
        <v>39791</v>
      </c>
      <c r="D14137" s="9">
        <v>5756920838</v>
      </c>
      <c r="E14137" s="9" t="e">
        <f>INDEX(#REF!:#REF!,MATCH($D14137,#REF!:#REF!,0),MATCH(#REF!,#REF!:#REF!,0))</f>
        <v>#REF!</v>
      </c>
      <c r="F14137" s="9" t="e">
        <f>INDEX(#REF!:#REF!,MATCH($D14137,#REF!:#REF!,0),MATCH(#REF!,#REF!:#REF!,0))</f>
        <v>#REF!</v>
      </c>
    </row>
    <row r="14138" spans="1:6" ht="16.5" x14ac:dyDescent="0.3">
      <c r="A14138" s="9" t="s">
        <v>8187</v>
      </c>
      <c r="B14138" s="9" t="s">
        <v>2396</v>
      </c>
      <c r="C14138" s="10">
        <v>34939</v>
      </c>
      <c r="D14138" s="9">
        <v>2748937082</v>
      </c>
      <c r="E14138" s="9" t="e">
        <f>INDEX(#REF!:#REF!,MATCH($D14138,#REF!:#REF!,0),MATCH(#REF!,#REF!:#REF!,0))</f>
        <v>#REF!</v>
      </c>
      <c r="F14138" s="9" t="e">
        <f>INDEX(#REF!:#REF!,MATCH($D14138,#REF!:#REF!,0),MATCH(#REF!,#REF!:#REF!,0))</f>
        <v>#REF!</v>
      </c>
    </row>
    <row r="14139" spans="1:6" ht="16.5" x14ac:dyDescent="0.3">
      <c r="A14139" s="9" t="s">
        <v>8186</v>
      </c>
      <c r="B14139" s="9" t="s">
        <v>2312</v>
      </c>
      <c r="C14139" s="10">
        <v>36679</v>
      </c>
      <c r="D14139" s="9">
        <v>3060876401</v>
      </c>
      <c r="E14139" s="9" t="e">
        <f>INDEX(#REF!:#REF!,MATCH($D14139,#REF!:#REF!,0),MATCH(#REF!,#REF!:#REF!,0))</f>
        <v>#REF!</v>
      </c>
      <c r="F14139" s="9" t="e">
        <f>INDEX(#REF!:#REF!,MATCH($D14139,#REF!:#REF!,0),MATCH(#REF!,#REF!:#REF!,0))</f>
        <v>#REF!</v>
      </c>
    </row>
    <row r="14140" spans="1:6" ht="16.5" x14ac:dyDescent="0.3">
      <c r="A14140" s="9" t="s">
        <v>8185</v>
      </c>
      <c r="B14140" s="9" t="s">
        <v>2019</v>
      </c>
      <c r="C14140" s="10">
        <v>33138</v>
      </c>
      <c r="D14140" s="9">
        <v>8908432159</v>
      </c>
      <c r="E14140" s="9" t="e">
        <f>INDEX(#REF!:#REF!,MATCH($D14140,#REF!:#REF!,0),MATCH(#REF!,#REF!:#REF!,0))</f>
        <v>#REF!</v>
      </c>
      <c r="F14140" s="9" t="e">
        <f>INDEX(#REF!:#REF!,MATCH($D14140,#REF!:#REF!,0),MATCH(#REF!,#REF!:#REF!,0))</f>
        <v>#REF!</v>
      </c>
    </row>
    <row r="14141" spans="1:6" ht="16.5" x14ac:dyDescent="0.3">
      <c r="A14141" s="9" t="s">
        <v>8184</v>
      </c>
      <c r="B14141" s="9" t="s">
        <v>3156</v>
      </c>
      <c r="C14141" s="10">
        <v>29224</v>
      </c>
      <c r="D14141" s="9">
        <v>2480515559</v>
      </c>
      <c r="E14141" s="9" t="e">
        <f>INDEX(#REF!:#REF!,MATCH($D14141,#REF!:#REF!,0),MATCH(#REF!,#REF!:#REF!,0))</f>
        <v>#REF!</v>
      </c>
      <c r="F14141" s="9" t="e">
        <f>INDEX(#REF!:#REF!,MATCH($D14141,#REF!:#REF!,0),MATCH(#REF!,#REF!:#REF!,0))</f>
        <v>#REF!</v>
      </c>
    </row>
    <row r="14142" spans="1:6" ht="16.5" x14ac:dyDescent="0.3">
      <c r="A14142" s="9" t="s">
        <v>8183</v>
      </c>
      <c r="B14142" s="9" t="s">
        <v>1975</v>
      </c>
      <c r="C14142" s="10">
        <v>53923</v>
      </c>
      <c r="D14142" s="9">
        <v>3967370569</v>
      </c>
      <c r="E14142" s="9" t="e">
        <f>INDEX(#REF!:#REF!,MATCH($D14142,#REF!:#REF!,0),MATCH(#REF!,#REF!:#REF!,0))</f>
        <v>#REF!</v>
      </c>
      <c r="F14142" s="9" t="e">
        <f>INDEX(#REF!:#REF!,MATCH($D14142,#REF!:#REF!,0),MATCH(#REF!,#REF!:#REF!,0))</f>
        <v>#REF!</v>
      </c>
    </row>
    <row r="14143" spans="1:6" ht="16.5" x14ac:dyDescent="0.3">
      <c r="A14143" s="9" t="s">
        <v>8182</v>
      </c>
      <c r="B14143" s="9" t="s">
        <v>2241</v>
      </c>
      <c r="C14143" s="10">
        <v>37288</v>
      </c>
      <c r="D14143" s="9">
        <v>5341512014</v>
      </c>
      <c r="E14143" s="9" t="e">
        <f>INDEX(#REF!:#REF!,MATCH($D14143,#REF!:#REF!,0),MATCH(#REF!,#REF!:#REF!,0))</f>
        <v>#REF!</v>
      </c>
      <c r="F14143" s="9" t="e">
        <f>INDEX(#REF!:#REF!,MATCH($D14143,#REF!:#REF!,0),MATCH(#REF!,#REF!:#REF!,0))</f>
        <v>#REF!</v>
      </c>
    </row>
    <row r="14144" spans="1:6" ht="16.5" x14ac:dyDescent="0.3">
      <c r="A14144" s="9" t="s">
        <v>8181</v>
      </c>
      <c r="B14144" s="9" t="s">
        <v>2312</v>
      </c>
      <c r="C14144" s="10">
        <v>53936</v>
      </c>
      <c r="D14144" s="9">
        <v>4323727860</v>
      </c>
      <c r="E14144" s="9" t="e">
        <f>INDEX(#REF!:#REF!,MATCH($D14144,#REF!:#REF!,0),MATCH(#REF!,#REF!:#REF!,0))</f>
        <v>#REF!</v>
      </c>
      <c r="F14144" s="9" t="e">
        <f>INDEX(#REF!:#REF!,MATCH($D14144,#REF!:#REF!,0),MATCH(#REF!,#REF!:#REF!,0))</f>
        <v>#REF!</v>
      </c>
    </row>
    <row r="14145" spans="1:6" ht="16.5" x14ac:dyDescent="0.3">
      <c r="A14145" s="9" t="s">
        <v>8180</v>
      </c>
      <c r="B14145" s="9" t="s">
        <v>2032</v>
      </c>
      <c r="C14145" s="10">
        <v>15523</v>
      </c>
      <c r="D14145" s="9">
        <v>5675852751</v>
      </c>
      <c r="E14145" s="9" t="e">
        <f>INDEX(#REF!:#REF!,MATCH($D14145,#REF!:#REF!,0),MATCH(#REF!,#REF!:#REF!,0))</f>
        <v>#REF!</v>
      </c>
      <c r="F14145" s="9" t="e">
        <f>INDEX(#REF!:#REF!,MATCH($D14145,#REF!:#REF!,0),MATCH(#REF!,#REF!:#REF!,0))</f>
        <v>#REF!</v>
      </c>
    </row>
    <row r="14146" spans="1:6" ht="16.5" x14ac:dyDescent="0.3">
      <c r="A14146" s="9" t="s">
        <v>8179</v>
      </c>
      <c r="B14146" s="9" t="s">
        <v>2918</v>
      </c>
      <c r="C14146" s="10">
        <v>54220</v>
      </c>
      <c r="D14146" s="9">
        <v>2417008025</v>
      </c>
      <c r="E14146" s="9" t="e">
        <f>INDEX(#REF!:#REF!,MATCH($D14146,#REF!:#REF!,0),MATCH(#REF!,#REF!:#REF!,0))</f>
        <v>#REF!</v>
      </c>
      <c r="F14146" s="9" t="e">
        <f>INDEX(#REF!:#REF!,MATCH($D14146,#REF!:#REF!,0),MATCH(#REF!,#REF!:#REF!,0))</f>
        <v>#REF!</v>
      </c>
    </row>
    <row r="14147" spans="1:6" ht="16.5" x14ac:dyDescent="0.3">
      <c r="A14147" s="9" t="s">
        <v>8178</v>
      </c>
      <c r="B14147" s="9" t="s">
        <v>2647</v>
      </c>
      <c r="C14147" s="10">
        <v>30490</v>
      </c>
      <c r="D14147" s="9">
        <v>4578004252</v>
      </c>
      <c r="E14147" s="9" t="e">
        <f>INDEX(#REF!:#REF!,MATCH($D14147,#REF!:#REF!,0),MATCH(#REF!,#REF!:#REF!,0))</f>
        <v>#REF!</v>
      </c>
      <c r="F14147" s="9" t="e">
        <f>INDEX(#REF!:#REF!,MATCH($D14147,#REF!:#REF!,0),MATCH(#REF!,#REF!:#REF!,0))</f>
        <v>#REF!</v>
      </c>
    </row>
    <row r="14148" spans="1:6" ht="16.5" x14ac:dyDescent="0.3">
      <c r="A14148" s="9" t="s">
        <v>8177</v>
      </c>
      <c r="B14148" s="9" t="s">
        <v>2406</v>
      </c>
      <c r="C14148" s="10">
        <v>58433</v>
      </c>
      <c r="D14148" s="9">
        <v>5000631609</v>
      </c>
      <c r="E14148" s="9" t="e">
        <f>INDEX(#REF!:#REF!,MATCH($D14148,#REF!:#REF!,0),MATCH(#REF!,#REF!:#REF!,0))</f>
        <v>#REF!</v>
      </c>
      <c r="F14148" s="9" t="e">
        <f>INDEX(#REF!:#REF!,MATCH($D14148,#REF!:#REF!,0),MATCH(#REF!,#REF!:#REF!,0))</f>
        <v>#REF!</v>
      </c>
    </row>
    <row r="14149" spans="1:6" ht="16.5" x14ac:dyDescent="0.3">
      <c r="A14149" s="9" t="s">
        <v>8176</v>
      </c>
      <c r="B14149" s="9" t="s">
        <v>2544</v>
      </c>
      <c r="C14149" s="10">
        <v>38719</v>
      </c>
      <c r="D14149" s="9">
        <v>7001733199</v>
      </c>
      <c r="E14149" s="9" t="e">
        <f>INDEX(#REF!:#REF!,MATCH($D14149,#REF!:#REF!,0),MATCH(#REF!,#REF!:#REF!,0))</f>
        <v>#REF!</v>
      </c>
      <c r="F14149" s="9" t="e">
        <f>INDEX(#REF!:#REF!,MATCH($D14149,#REF!:#REF!,0),MATCH(#REF!,#REF!:#REF!,0))</f>
        <v>#REF!</v>
      </c>
    </row>
    <row r="14150" spans="1:6" ht="16.5" x14ac:dyDescent="0.3">
      <c r="A14150" s="9" t="s">
        <v>8175</v>
      </c>
      <c r="B14150" s="9" t="s">
        <v>2087</v>
      </c>
      <c r="C14150" s="10">
        <v>27814</v>
      </c>
      <c r="D14150" s="9">
        <v>3554301841</v>
      </c>
      <c r="E14150" s="9" t="e">
        <f>INDEX(#REF!:#REF!,MATCH($D14150,#REF!:#REF!,0),MATCH(#REF!,#REF!:#REF!,0))</f>
        <v>#REF!</v>
      </c>
      <c r="F14150" s="9" t="e">
        <f>INDEX(#REF!:#REF!,MATCH($D14150,#REF!:#REF!,0),MATCH(#REF!,#REF!:#REF!,0))</f>
        <v>#REF!</v>
      </c>
    </row>
    <row r="14151" spans="1:6" ht="16.5" x14ac:dyDescent="0.3">
      <c r="A14151" s="9" t="s">
        <v>8174</v>
      </c>
      <c r="B14151" s="9" t="s">
        <v>2671</v>
      </c>
      <c r="C14151" s="10">
        <v>49051</v>
      </c>
      <c r="D14151" s="9">
        <v>6788593582</v>
      </c>
      <c r="E14151" s="9" t="e">
        <f>INDEX(#REF!:#REF!,MATCH($D14151,#REF!:#REF!,0),MATCH(#REF!,#REF!:#REF!,0))</f>
        <v>#REF!</v>
      </c>
      <c r="F14151" s="9" t="e">
        <f>INDEX(#REF!:#REF!,MATCH($D14151,#REF!:#REF!,0),MATCH(#REF!,#REF!:#REF!,0))</f>
        <v>#REF!</v>
      </c>
    </row>
    <row r="14152" spans="1:6" ht="16.5" x14ac:dyDescent="0.3">
      <c r="A14152" s="9" t="s">
        <v>8173</v>
      </c>
      <c r="B14152" s="9" t="s">
        <v>2304</v>
      </c>
      <c r="C14152" s="10">
        <v>15512</v>
      </c>
      <c r="D14152" s="9">
        <v>7243767311</v>
      </c>
      <c r="E14152" s="9" t="e">
        <f>INDEX(#REF!:#REF!,MATCH($D14152,#REF!:#REF!,0),MATCH(#REF!,#REF!:#REF!,0))</f>
        <v>#REF!</v>
      </c>
      <c r="F14152" s="9" t="e">
        <f>INDEX(#REF!:#REF!,MATCH($D14152,#REF!:#REF!,0),MATCH(#REF!,#REF!:#REF!,0))</f>
        <v>#REF!</v>
      </c>
    </row>
    <row r="14153" spans="1:6" ht="16.5" x14ac:dyDescent="0.3">
      <c r="A14153" s="9" t="s">
        <v>8172</v>
      </c>
      <c r="B14153" s="9" t="s">
        <v>2351</v>
      </c>
      <c r="C14153" s="10">
        <v>38353</v>
      </c>
      <c r="D14153" s="9">
        <v>6915102108</v>
      </c>
      <c r="E14153" s="9" t="e">
        <f>INDEX(#REF!:#REF!,MATCH($D14153,#REF!:#REF!,0),MATCH(#REF!,#REF!:#REF!,0))</f>
        <v>#REF!</v>
      </c>
      <c r="F14153" s="9" t="e">
        <f>INDEX(#REF!:#REF!,MATCH($D14153,#REF!:#REF!,0),MATCH(#REF!,#REF!:#REF!,0))</f>
        <v>#REF!</v>
      </c>
    </row>
    <row r="14154" spans="1:6" ht="16.5" x14ac:dyDescent="0.3">
      <c r="A14154" s="9" t="s">
        <v>8171</v>
      </c>
      <c r="B14154" s="9" t="s">
        <v>3125</v>
      </c>
      <c r="C14154" s="10">
        <v>14488</v>
      </c>
      <c r="D14154" s="9">
        <v>8750494546</v>
      </c>
      <c r="E14154" s="9" t="e">
        <f>INDEX(#REF!:#REF!,MATCH($D14154,#REF!:#REF!,0),MATCH(#REF!,#REF!:#REF!,0))</f>
        <v>#REF!</v>
      </c>
      <c r="F14154" s="9" t="e">
        <f>INDEX(#REF!:#REF!,MATCH($D14154,#REF!:#REF!,0),MATCH(#REF!,#REF!:#REF!,0))</f>
        <v>#REF!</v>
      </c>
    </row>
    <row r="14155" spans="1:6" ht="16.5" x14ac:dyDescent="0.3">
      <c r="A14155" s="9" t="s">
        <v>8170</v>
      </c>
      <c r="B14155" s="9" t="s">
        <v>2048</v>
      </c>
      <c r="C14155" s="10">
        <v>39022</v>
      </c>
      <c r="D14155" s="9">
        <v>1439916314</v>
      </c>
      <c r="E14155" s="9" t="e">
        <f>INDEX(#REF!:#REF!,MATCH($D14155,#REF!:#REF!,0),MATCH(#REF!,#REF!:#REF!,0))</f>
        <v>#REF!</v>
      </c>
      <c r="F14155" s="9" t="e">
        <f>INDEX(#REF!:#REF!,MATCH($D14155,#REF!:#REF!,0),MATCH(#REF!,#REF!:#REF!,0))</f>
        <v>#REF!</v>
      </c>
    </row>
    <row r="14156" spans="1:6" ht="16.5" x14ac:dyDescent="0.3">
      <c r="A14156" s="9" t="s">
        <v>8169</v>
      </c>
      <c r="B14156" s="9" t="s">
        <v>1967</v>
      </c>
      <c r="C14156" s="10">
        <v>57697</v>
      </c>
      <c r="D14156" s="9">
        <v>6380488901</v>
      </c>
      <c r="E14156" s="9" t="e">
        <f>INDEX(#REF!:#REF!,MATCH($D14156,#REF!:#REF!,0),MATCH(#REF!,#REF!:#REF!,0))</f>
        <v>#REF!</v>
      </c>
      <c r="F14156" s="9" t="e">
        <f>INDEX(#REF!:#REF!,MATCH($D14156,#REF!:#REF!,0),MATCH(#REF!,#REF!:#REF!,0))</f>
        <v>#REF!</v>
      </c>
    </row>
    <row r="14157" spans="1:6" ht="16.5" x14ac:dyDescent="0.3">
      <c r="A14157" s="9" t="s">
        <v>8168</v>
      </c>
      <c r="B14157" s="9" t="s">
        <v>1995</v>
      </c>
      <c r="C14157" s="10">
        <v>14259</v>
      </c>
      <c r="D14157" s="9">
        <v>9331851693</v>
      </c>
      <c r="E14157" s="9" t="e">
        <f>INDEX(#REF!:#REF!,MATCH($D14157,#REF!:#REF!,0),MATCH(#REF!,#REF!:#REF!,0))</f>
        <v>#REF!</v>
      </c>
      <c r="F14157" s="9" t="e">
        <f>INDEX(#REF!:#REF!,MATCH($D14157,#REF!:#REF!,0),MATCH(#REF!,#REF!:#REF!,0))</f>
        <v>#REF!</v>
      </c>
    </row>
    <row r="14158" spans="1:6" ht="16.5" x14ac:dyDescent="0.3">
      <c r="A14158" s="9" t="s">
        <v>8167</v>
      </c>
      <c r="B14158" s="9" t="s">
        <v>3255</v>
      </c>
      <c r="C14158" s="10">
        <v>34949</v>
      </c>
      <c r="D14158" s="9">
        <v>1754740677</v>
      </c>
      <c r="E14158" s="9" t="e">
        <f>INDEX(#REF!:#REF!,MATCH($D14158,#REF!:#REF!,0),MATCH(#REF!,#REF!:#REF!,0))</f>
        <v>#REF!</v>
      </c>
      <c r="F14158" s="9" t="e">
        <f>INDEX(#REF!:#REF!,MATCH($D14158,#REF!:#REF!,0),MATCH(#REF!,#REF!:#REF!,0))</f>
        <v>#REF!</v>
      </c>
    </row>
    <row r="14159" spans="1:6" ht="16.5" x14ac:dyDescent="0.3">
      <c r="A14159" s="9" t="s">
        <v>8166</v>
      </c>
      <c r="B14159" s="9" t="s">
        <v>2019</v>
      </c>
      <c r="C14159" s="10">
        <v>13628</v>
      </c>
      <c r="D14159" s="9">
        <v>5603330430</v>
      </c>
      <c r="E14159" s="9" t="e">
        <f>INDEX(#REF!:#REF!,MATCH($D14159,#REF!:#REF!,0),MATCH(#REF!,#REF!:#REF!,0))</f>
        <v>#REF!</v>
      </c>
      <c r="F14159" s="9" t="e">
        <f>INDEX(#REF!:#REF!,MATCH($D14159,#REF!:#REF!,0),MATCH(#REF!,#REF!:#REF!,0))</f>
        <v>#REF!</v>
      </c>
    </row>
    <row r="14160" spans="1:6" ht="16.5" x14ac:dyDescent="0.3">
      <c r="A14160" s="9" t="s">
        <v>8165</v>
      </c>
      <c r="B14160" s="9" t="s">
        <v>3506</v>
      </c>
      <c r="C14160" s="10">
        <v>47855</v>
      </c>
      <c r="D14160" s="9">
        <v>8620758454</v>
      </c>
      <c r="E14160" s="9" t="e">
        <f>INDEX(#REF!:#REF!,MATCH($D14160,#REF!:#REF!,0),MATCH(#REF!,#REF!:#REF!,0))</f>
        <v>#REF!</v>
      </c>
      <c r="F14160" s="9" t="e">
        <f>INDEX(#REF!:#REF!,MATCH($D14160,#REF!:#REF!,0),MATCH(#REF!,#REF!:#REF!,0))</f>
        <v>#REF!</v>
      </c>
    </row>
    <row r="14161" spans="1:6" ht="16.5" x14ac:dyDescent="0.3">
      <c r="A14161" s="9" t="s">
        <v>8164</v>
      </c>
      <c r="B14161" s="9" t="s">
        <v>2476</v>
      </c>
      <c r="C14161" s="10">
        <v>38447</v>
      </c>
      <c r="D14161" s="9">
        <v>6214787945</v>
      </c>
      <c r="E14161" s="9" t="e">
        <f>INDEX(#REF!:#REF!,MATCH($D14161,#REF!:#REF!,0),MATCH(#REF!,#REF!:#REF!,0))</f>
        <v>#REF!</v>
      </c>
      <c r="F14161" s="9" t="e">
        <f>INDEX(#REF!:#REF!,MATCH($D14161,#REF!:#REF!,0),MATCH(#REF!,#REF!:#REF!,0))</f>
        <v>#REF!</v>
      </c>
    </row>
    <row r="14162" spans="1:6" ht="16.5" x14ac:dyDescent="0.3">
      <c r="A14162" s="9" t="s">
        <v>8163</v>
      </c>
      <c r="B14162" s="9" t="s">
        <v>2119</v>
      </c>
      <c r="C14162" s="10">
        <v>17491</v>
      </c>
      <c r="D14162" s="9">
        <v>9611070055</v>
      </c>
      <c r="E14162" s="9" t="e">
        <f>INDEX(#REF!:#REF!,MATCH($D14162,#REF!:#REF!,0),MATCH(#REF!,#REF!:#REF!,0))</f>
        <v>#REF!</v>
      </c>
      <c r="F14162" s="9" t="e">
        <f>INDEX(#REF!:#REF!,MATCH($D14162,#REF!:#REF!,0),MATCH(#REF!,#REF!:#REF!,0))</f>
        <v>#REF!</v>
      </c>
    </row>
    <row r="14163" spans="1:6" ht="16.5" x14ac:dyDescent="0.3">
      <c r="A14163" s="9" t="s">
        <v>8162</v>
      </c>
      <c r="B14163" s="9" t="s">
        <v>2826</v>
      </c>
      <c r="C14163" s="10">
        <v>39919</v>
      </c>
      <c r="D14163" s="9">
        <v>1231429186</v>
      </c>
      <c r="E14163" s="9" t="e">
        <f>INDEX(#REF!:#REF!,MATCH($D14163,#REF!:#REF!,0),MATCH(#REF!,#REF!:#REF!,0))</f>
        <v>#REF!</v>
      </c>
      <c r="F14163" s="9" t="e">
        <f>INDEX(#REF!:#REF!,MATCH($D14163,#REF!:#REF!,0),MATCH(#REF!,#REF!:#REF!,0))</f>
        <v>#REF!</v>
      </c>
    </row>
    <row r="14164" spans="1:6" ht="16.5" x14ac:dyDescent="0.3">
      <c r="A14164" s="9" t="s">
        <v>8161</v>
      </c>
      <c r="B14164" s="9" t="s">
        <v>1963</v>
      </c>
      <c r="C14164" s="10">
        <v>39527</v>
      </c>
      <c r="D14164" s="9">
        <v>9491257560</v>
      </c>
      <c r="E14164" s="9" t="e">
        <f>INDEX(#REF!:#REF!,MATCH($D14164,#REF!:#REF!,0),MATCH(#REF!,#REF!:#REF!,0))</f>
        <v>#REF!</v>
      </c>
      <c r="F14164" s="9" t="e">
        <f>INDEX(#REF!:#REF!,MATCH($D14164,#REF!:#REF!,0),MATCH(#REF!,#REF!:#REF!,0))</f>
        <v>#REF!</v>
      </c>
    </row>
    <row r="14165" spans="1:6" ht="16.5" x14ac:dyDescent="0.3">
      <c r="A14165" s="9" t="s">
        <v>8160</v>
      </c>
      <c r="B14165" s="9" t="s">
        <v>2034</v>
      </c>
      <c r="C14165" s="10">
        <v>47005</v>
      </c>
      <c r="D14165" s="9">
        <v>4876404933</v>
      </c>
      <c r="E14165" s="9" t="e">
        <f>INDEX(#REF!:#REF!,MATCH($D14165,#REF!:#REF!,0),MATCH(#REF!,#REF!:#REF!,0))</f>
        <v>#REF!</v>
      </c>
      <c r="F14165" s="9" t="e">
        <f>INDEX(#REF!:#REF!,MATCH($D14165,#REF!:#REF!,0),MATCH(#REF!,#REF!:#REF!,0))</f>
        <v>#REF!</v>
      </c>
    </row>
    <row r="14166" spans="1:6" ht="16.5" x14ac:dyDescent="0.3">
      <c r="A14166" s="9" t="s">
        <v>8159</v>
      </c>
      <c r="B14166" s="9" t="s">
        <v>2208</v>
      </c>
      <c r="C14166" s="10">
        <v>17093</v>
      </c>
      <c r="D14166" s="9">
        <v>9264026959</v>
      </c>
      <c r="E14166" s="9" t="e">
        <f>INDEX(#REF!:#REF!,MATCH($D14166,#REF!:#REF!,0),MATCH(#REF!,#REF!:#REF!,0))</f>
        <v>#REF!</v>
      </c>
      <c r="F14166" s="9" t="e">
        <f>INDEX(#REF!:#REF!,MATCH($D14166,#REF!:#REF!,0),MATCH(#REF!,#REF!:#REF!,0))</f>
        <v>#REF!</v>
      </c>
    </row>
    <row r="14167" spans="1:6" ht="16.5" x14ac:dyDescent="0.3">
      <c r="A14167" s="9" t="s">
        <v>8158</v>
      </c>
      <c r="B14167" s="9" t="s">
        <v>2511</v>
      </c>
      <c r="C14167" s="10">
        <v>16738</v>
      </c>
      <c r="D14167" s="9">
        <v>6894004730</v>
      </c>
      <c r="E14167" s="9" t="e">
        <f>INDEX(#REF!:#REF!,MATCH($D14167,#REF!:#REF!,0),MATCH(#REF!,#REF!:#REF!,0))</f>
        <v>#REF!</v>
      </c>
      <c r="F14167" s="9" t="e">
        <f>INDEX(#REF!:#REF!,MATCH($D14167,#REF!:#REF!,0),MATCH(#REF!,#REF!:#REF!,0))</f>
        <v>#REF!</v>
      </c>
    </row>
    <row r="14168" spans="1:6" ht="16.5" x14ac:dyDescent="0.3">
      <c r="A14168" s="9" t="s">
        <v>8157</v>
      </c>
      <c r="B14168" s="9" t="s">
        <v>3085</v>
      </c>
      <c r="C14168" s="10">
        <v>33556</v>
      </c>
      <c r="D14168" s="9">
        <v>1456229036</v>
      </c>
      <c r="E14168" s="9" t="e">
        <f>INDEX(#REF!:#REF!,MATCH($D14168,#REF!:#REF!,0),MATCH(#REF!,#REF!:#REF!,0))</f>
        <v>#REF!</v>
      </c>
      <c r="F14168" s="9" t="e">
        <f>INDEX(#REF!:#REF!,MATCH($D14168,#REF!:#REF!,0),MATCH(#REF!,#REF!:#REF!,0))</f>
        <v>#REF!</v>
      </c>
    </row>
    <row r="14169" spans="1:6" ht="16.5" x14ac:dyDescent="0.3">
      <c r="A14169" s="9" t="s">
        <v>8156</v>
      </c>
      <c r="B14169" s="9" t="s">
        <v>2820</v>
      </c>
      <c r="C14169" s="10">
        <v>24787</v>
      </c>
      <c r="D14169" s="9">
        <v>6283719635</v>
      </c>
      <c r="E14169" s="9" t="e">
        <f>INDEX(#REF!:#REF!,MATCH($D14169,#REF!:#REF!,0),MATCH(#REF!,#REF!:#REF!,0))</f>
        <v>#REF!</v>
      </c>
      <c r="F14169" s="9" t="e">
        <f>INDEX(#REF!:#REF!,MATCH($D14169,#REF!:#REF!,0),MATCH(#REF!,#REF!:#REF!,0))</f>
        <v>#REF!</v>
      </c>
    </row>
    <row r="14170" spans="1:6" ht="16.5" x14ac:dyDescent="0.3">
      <c r="A14170" s="9" t="s">
        <v>8155</v>
      </c>
      <c r="B14170" s="9" t="s">
        <v>3042</v>
      </c>
      <c r="C14170" s="10">
        <v>36790</v>
      </c>
      <c r="D14170" s="9">
        <v>8315800957</v>
      </c>
      <c r="E14170" s="9" t="e">
        <f>INDEX(#REF!:#REF!,MATCH($D14170,#REF!:#REF!,0),MATCH(#REF!,#REF!:#REF!,0))</f>
        <v>#REF!</v>
      </c>
      <c r="F14170" s="9" t="e">
        <f>INDEX(#REF!:#REF!,MATCH($D14170,#REF!:#REF!,0),MATCH(#REF!,#REF!:#REF!,0))</f>
        <v>#REF!</v>
      </c>
    </row>
    <row r="14171" spans="1:6" ht="16.5" x14ac:dyDescent="0.3">
      <c r="A14171" s="9" t="s">
        <v>8154</v>
      </c>
      <c r="B14171" s="9" t="s">
        <v>2095</v>
      </c>
      <c r="C14171" s="10">
        <v>27577</v>
      </c>
      <c r="D14171" s="9">
        <v>5005774041</v>
      </c>
      <c r="E14171" s="9" t="e">
        <f>INDEX(#REF!:#REF!,MATCH($D14171,#REF!:#REF!,0),MATCH(#REF!,#REF!:#REF!,0))</f>
        <v>#REF!</v>
      </c>
      <c r="F14171" s="9" t="e">
        <f>INDEX(#REF!:#REF!,MATCH($D14171,#REF!:#REF!,0),MATCH(#REF!,#REF!:#REF!,0))</f>
        <v>#REF!</v>
      </c>
    </row>
    <row r="14172" spans="1:6" ht="16.5" x14ac:dyDescent="0.3">
      <c r="A14172" s="9" t="s">
        <v>8153</v>
      </c>
      <c r="B14172" s="9" t="s">
        <v>2019</v>
      </c>
      <c r="C14172" s="10">
        <v>16037</v>
      </c>
      <c r="D14172" s="9">
        <v>939715988</v>
      </c>
      <c r="E14172" s="9" t="e">
        <f>INDEX(#REF!:#REF!,MATCH($D14172,#REF!:#REF!,0),MATCH(#REF!,#REF!:#REF!,0))</f>
        <v>#REF!</v>
      </c>
      <c r="F14172" s="9" t="e">
        <f>INDEX(#REF!:#REF!,MATCH($D14172,#REF!:#REF!,0),MATCH(#REF!,#REF!:#REF!,0))</f>
        <v>#REF!</v>
      </c>
    </row>
    <row r="14173" spans="1:6" ht="16.5" x14ac:dyDescent="0.3">
      <c r="A14173" s="9" t="s">
        <v>8152</v>
      </c>
      <c r="B14173" s="9" t="s">
        <v>2302</v>
      </c>
      <c r="C14173" s="10">
        <v>22882</v>
      </c>
      <c r="D14173" s="9">
        <v>4323727860</v>
      </c>
      <c r="E14173" s="9" t="e">
        <f>INDEX(#REF!:#REF!,MATCH($D14173,#REF!:#REF!,0),MATCH(#REF!,#REF!:#REF!,0))</f>
        <v>#REF!</v>
      </c>
      <c r="F14173" s="9" t="e">
        <f>INDEX(#REF!:#REF!,MATCH($D14173,#REF!:#REF!,0),MATCH(#REF!,#REF!:#REF!,0))</f>
        <v>#REF!</v>
      </c>
    </row>
    <row r="14174" spans="1:6" ht="16.5" x14ac:dyDescent="0.3">
      <c r="A14174" s="9" t="s">
        <v>8151</v>
      </c>
      <c r="B14174" s="9" t="s">
        <v>2336</v>
      </c>
      <c r="C14174" s="10">
        <v>54292</v>
      </c>
      <c r="D14174" s="9">
        <v>4579641655</v>
      </c>
      <c r="E14174" s="9" t="e">
        <f>INDEX(#REF!:#REF!,MATCH($D14174,#REF!:#REF!,0),MATCH(#REF!,#REF!:#REF!,0))</f>
        <v>#REF!</v>
      </c>
      <c r="F14174" s="9" t="e">
        <f>INDEX(#REF!:#REF!,MATCH($D14174,#REF!:#REF!,0),MATCH(#REF!,#REF!:#REF!,0))</f>
        <v>#REF!</v>
      </c>
    </row>
    <row r="14175" spans="1:6" ht="16.5" x14ac:dyDescent="0.3">
      <c r="A14175" s="9" t="s">
        <v>8150</v>
      </c>
      <c r="B14175" s="9" t="s">
        <v>2878</v>
      </c>
      <c r="C14175" s="10">
        <v>40161</v>
      </c>
      <c r="D14175" s="9">
        <v>4972162740</v>
      </c>
      <c r="E14175" s="9" t="e">
        <f>INDEX(#REF!:#REF!,MATCH($D14175,#REF!:#REF!,0),MATCH(#REF!,#REF!:#REF!,0))</f>
        <v>#REF!</v>
      </c>
      <c r="F14175" s="9" t="e">
        <f>INDEX(#REF!:#REF!,MATCH($D14175,#REF!:#REF!,0),MATCH(#REF!,#REF!:#REF!,0))</f>
        <v>#REF!</v>
      </c>
    </row>
    <row r="14176" spans="1:6" ht="16.5" x14ac:dyDescent="0.3">
      <c r="A14176" s="9" t="s">
        <v>8149</v>
      </c>
      <c r="B14176" s="9" t="s">
        <v>2117</v>
      </c>
      <c r="C14176" s="10">
        <v>57448</v>
      </c>
      <c r="D14176" s="9">
        <v>4406664351</v>
      </c>
      <c r="E14176" s="9" t="e">
        <f>INDEX(#REF!:#REF!,MATCH($D14176,#REF!:#REF!,0),MATCH(#REF!,#REF!:#REF!,0))</f>
        <v>#REF!</v>
      </c>
      <c r="F14176" s="9" t="e">
        <f>INDEX(#REF!:#REF!,MATCH($D14176,#REF!:#REF!,0),MATCH(#REF!,#REF!:#REF!,0))</f>
        <v>#REF!</v>
      </c>
    </row>
    <row r="14177" spans="1:6" ht="16.5" x14ac:dyDescent="0.3">
      <c r="A14177" s="9" t="s">
        <v>8148</v>
      </c>
      <c r="B14177" s="9" t="s">
        <v>2272</v>
      </c>
      <c r="C14177" s="10">
        <v>39825</v>
      </c>
      <c r="D14177" s="9">
        <v>8377113392</v>
      </c>
      <c r="E14177" s="9" t="e">
        <f>INDEX(#REF!:#REF!,MATCH($D14177,#REF!:#REF!,0),MATCH(#REF!,#REF!:#REF!,0))</f>
        <v>#REF!</v>
      </c>
      <c r="F14177" s="9" t="e">
        <f>INDEX(#REF!:#REF!,MATCH($D14177,#REF!:#REF!,0),MATCH(#REF!,#REF!:#REF!,0))</f>
        <v>#REF!</v>
      </c>
    </row>
    <row r="14178" spans="1:6" ht="16.5" x14ac:dyDescent="0.3">
      <c r="A14178" s="9" t="s">
        <v>8147</v>
      </c>
      <c r="B14178" s="9" t="s">
        <v>2453</v>
      </c>
      <c r="C14178" s="10">
        <v>34526</v>
      </c>
      <c r="D14178" s="9">
        <v>7533163729</v>
      </c>
      <c r="E14178" s="9" t="e">
        <f>INDEX(#REF!:#REF!,MATCH($D14178,#REF!:#REF!,0),MATCH(#REF!,#REF!:#REF!,0))</f>
        <v>#REF!</v>
      </c>
      <c r="F14178" s="9" t="e">
        <f>INDEX(#REF!:#REF!,MATCH($D14178,#REF!:#REF!,0),MATCH(#REF!,#REF!:#REF!,0))</f>
        <v>#REF!</v>
      </c>
    </row>
    <row r="14179" spans="1:6" ht="16.5" x14ac:dyDescent="0.3">
      <c r="A14179" s="9" t="s">
        <v>8146</v>
      </c>
      <c r="B14179" s="9" t="s">
        <v>2052</v>
      </c>
      <c r="C14179" s="10">
        <v>47715</v>
      </c>
      <c r="D14179" s="9">
        <v>1887308636</v>
      </c>
      <c r="E14179" s="9" t="e">
        <f>INDEX(#REF!:#REF!,MATCH($D14179,#REF!:#REF!,0),MATCH(#REF!,#REF!:#REF!,0))</f>
        <v>#REF!</v>
      </c>
      <c r="F14179" s="9" t="e">
        <f>INDEX(#REF!:#REF!,MATCH($D14179,#REF!:#REF!,0),MATCH(#REF!,#REF!:#REF!,0))</f>
        <v>#REF!</v>
      </c>
    </row>
    <row r="14180" spans="1:6" ht="16.5" x14ac:dyDescent="0.3">
      <c r="A14180" s="9" t="s">
        <v>8145</v>
      </c>
      <c r="B14180" s="9" t="s">
        <v>2468</v>
      </c>
      <c r="C14180" s="10">
        <v>34349</v>
      </c>
      <c r="D14180" s="9">
        <v>879297433</v>
      </c>
      <c r="E14180" s="9" t="e">
        <f>INDEX(#REF!:#REF!,MATCH($D14180,#REF!:#REF!,0),MATCH(#REF!,#REF!:#REF!,0))</f>
        <v>#REF!</v>
      </c>
      <c r="F14180" s="9" t="e">
        <f>INDEX(#REF!:#REF!,MATCH($D14180,#REF!:#REF!,0),MATCH(#REF!,#REF!:#REF!,0))</f>
        <v>#REF!</v>
      </c>
    </row>
    <row r="14181" spans="1:6" ht="16.5" x14ac:dyDescent="0.3">
      <c r="A14181" s="9" t="s">
        <v>8144</v>
      </c>
      <c r="B14181" s="9" t="s">
        <v>2144</v>
      </c>
      <c r="C14181" s="10">
        <v>38157</v>
      </c>
      <c r="D14181" s="9">
        <v>9260254965</v>
      </c>
      <c r="E14181" s="9" t="e">
        <f>INDEX(#REF!:#REF!,MATCH($D14181,#REF!:#REF!,0),MATCH(#REF!,#REF!:#REF!,0))</f>
        <v>#REF!</v>
      </c>
      <c r="F14181" s="9" t="e">
        <f>INDEX(#REF!:#REF!,MATCH($D14181,#REF!:#REF!,0),MATCH(#REF!,#REF!:#REF!,0))</f>
        <v>#REF!</v>
      </c>
    </row>
    <row r="14182" spans="1:6" ht="16.5" x14ac:dyDescent="0.3">
      <c r="A14182" s="9" t="s">
        <v>8143</v>
      </c>
      <c r="B14182" s="9" t="s">
        <v>1965</v>
      </c>
      <c r="C14182" s="10">
        <v>56141</v>
      </c>
      <c r="D14182" s="9">
        <v>1754740677</v>
      </c>
      <c r="E14182" s="9" t="e">
        <f>INDEX(#REF!:#REF!,MATCH($D14182,#REF!:#REF!,0),MATCH(#REF!,#REF!:#REF!,0))</f>
        <v>#REF!</v>
      </c>
      <c r="F14182" s="9" t="e">
        <f>INDEX(#REF!:#REF!,MATCH($D14182,#REF!:#REF!,0),MATCH(#REF!,#REF!:#REF!,0))</f>
        <v>#REF!</v>
      </c>
    </row>
    <row r="14183" spans="1:6" ht="16.5" x14ac:dyDescent="0.3">
      <c r="A14183" s="9" t="s">
        <v>8142</v>
      </c>
      <c r="B14183" s="9" t="s">
        <v>2085</v>
      </c>
      <c r="C14183" s="10">
        <v>41875</v>
      </c>
      <c r="D14183" s="9">
        <v>3580617389</v>
      </c>
      <c r="E14183" s="9" t="e">
        <f>INDEX(#REF!:#REF!,MATCH($D14183,#REF!:#REF!,0),MATCH(#REF!,#REF!:#REF!,0))</f>
        <v>#REF!</v>
      </c>
      <c r="F14183" s="9" t="e">
        <f>INDEX(#REF!:#REF!,MATCH($D14183,#REF!:#REF!,0),MATCH(#REF!,#REF!:#REF!,0))</f>
        <v>#REF!</v>
      </c>
    </row>
    <row r="14184" spans="1:6" ht="16.5" x14ac:dyDescent="0.3">
      <c r="A14184" s="9" t="s">
        <v>8141</v>
      </c>
      <c r="B14184" s="9" t="s">
        <v>1997</v>
      </c>
      <c r="C14184" s="10">
        <v>32830</v>
      </c>
      <c r="D14184" s="9">
        <v>4670832530</v>
      </c>
      <c r="E14184" s="9" t="e">
        <f>INDEX(#REF!:#REF!,MATCH($D14184,#REF!:#REF!,0),MATCH(#REF!,#REF!:#REF!,0))</f>
        <v>#REF!</v>
      </c>
      <c r="F14184" s="9" t="e">
        <f>INDEX(#REF!:#REF!,MATCH($D14184,#REF!:#REF!,0),MATCH(#REF!,#REF!:#REF!,0))</f>
        <v>#REF!</v>
      </c>
    </row>
    <row r="14185" spans="1:6" ht="16.5" x14ac:dyDescent="0.3">
      <c r="A14185" s="9" t="s">
        <v>8140</v>
      </c>
      <c r="B14185" s="9" t="s">
        <v>2503</v>
      </c>
      <c r="C14185" s="10">
        <v>23716</v>
      </c>
      <c r="D14185" s="9">
        <v>2355104786</v>
      </c>
      <c r="E14185" s="9" t="e">
        <f>INDEX(#REF!:#REF!,MATCH($D14185,#REF!:#REF!,0),MATCH(#REF!,#REF!:#REF!,0))</f>
        <v>#REF!</v>
      </c>
      <c r="F14185" s="9" t="e">
        <f>INDEX(#REF!:#REF!,MATCH($D14185,#REF!:#REF!,0),MATCH(#REF!,#REF!:#REF!,0))</f>
        <v>#REF!</v>
      </c>
    </row>
    <row r="14186" spans="1:6" ht="16.5" x14ac:dyDescent="0.3">
      <c r="A14186" s="9" t="s">
        <v>8139</v>
      </c>
      <c r="B14186" s="9" t="s">
        <v>2167</v>
      </c>
      <c r="C14186" s="10">
        <v>58311</v>
      </c>
      <c r="D14186" s="9">
        <v>5407735911</v>
      </c>
      <c r="E14186" s="9" t="e">
        <f>INDEX(#REF!:#REF!,MATCH($D14186,#REF!:#REF!,0),MATCH(#REF!,#REF!:#REF!,0))</f>
        <v>#REF!</v>
      </c>
      <c r="F14186" s="9" t="e">
        <f>INDEX(#REF!:#REF!,MATCH($D14186,#REF!:#REF!,0),MATCH(#REF!,#REF!:#REF!,0))</f>
        <v>#REF!</v>
      </c>
    </row>
    <row r="14187" spans="1:6" ht="16.5" x14ac:dyDescent="0.3">
      <c r="A14187" s="9" t="s">
        <v>8138</v>
      </c>
      <c r="B14187" s="9" t="s">
        <v>2422</v>
      </c>
      <c r="C14187" s="10">
        <v>32032</v>
      </c>
      <c r="D14187" s="9">
        <v>1351073265</v>
      </c>
      <c r="E14187" s="9" t="e">
        <f>INDEX(#REF!:#REF!,MATCH($D14187,#REF!:#REF!,0),MATCH(#REF!,#REF!:#REF!,0))</f>
        <v>#REF!</v>
      </c>
      <c r="F14187" s="9" t="e">
        <f>INDEX(#REF!:#REF!,MATCH($D14187,#REF!:#REF!,0),MATCH(#REF!,#REF!:#REF!,0))</f>
        <v>#REF!</v>
      </c>
    </row>
    <row r="14188" spans="1:6" ht="16.5" x14ac:dyDescent="0.3">
      <c r="A14188" s="9" t="s">
        <v>8137</v>
      </c>
      <c r="B14188" s="9" t="s">
        <v>2498</v>
      </c>
      <c r="C14188" s="10">
        <v>29848</v>
      </c>
      <c r="D14188" s="9">
        <v>1502791994</v>
      </c>
      <c r="E14188" s="9" t="e">
        <f>INDEX(#REF!:#REF!,MATCH($D14188,#REF!:#REF!,0),MATCH(#REF!,#REF!:#REF!,0))</f>
        <v>#REF!</v>
      </c>
      <c r="F14188" s="9" t="e">
        <f>INDEX(#REF!:#REF!,MATCH($D14188,#REF!:#REF!,0),MATCH(#REF!,#REF!:#REF!,0))</f>
        <v>#REF!</v>
      </c>
    </row>
    <row r="14189" spans="1:6" ht="16.5" x14ac:dyDescent="0.3">
      <c r="A14189" s="9" t="s">
        <v>8136</v>
      </c>
      <c r="B14189" s="9" t="s">
        <v>2107</v>
      </c>
      <c r="C14189" s="10">
        <v>46310</v>
      </c>
      <c r="D14189" s="9">
        <v>5372344725</v>
      </c>
      <c r="E14189" s="9" t="e">
        <f>INDEX(#REF!:#REF!,MATCH($D14189,#REF!:#REF!,0),MATCH(#REF!,#REF!:#REF!,0))</f>
        <v>#REF!</v>
      </c>
      <c r="F14189" s="9" t="e">
        <f>INDEX(#REF!:#REF!,MATCH($D14189,#REF!:#REF!,0),MATCH(#REF!,#REF!:#REF!,0))</f>
        <v>#REF!</v>
      </c>
    </row>
    <row r="14190" spans="1:6" ht="16.5" x14ac:dyDescent="0.3">
      <c r="A14190" s="9" t="s">
        <v>8135</v>
      </c>
      <c r="B14190" s="9" t="s">
        <v>3642</v>
      </c>
      <c r="C14190" s="10">
        <v>33269</v>
      </c>
      <c r="D14190" s="9">
        <v>4328154427</v>
      </c>
      <c r="E14190" s="9" t="e">
        <f>INDEX(#REF!:#REF!,MATCH($D14190,#REF!:#REF!,0),MATCH(#REF!,#REF!:#REF!,0))</f>
        <v>#REF!</v>
      </c>
      <c r="F14190" s="9" t="e">
        <f>INDEX(#REF!:#REF!,MATCH($D14190,#REF!:#REF!,0),MATCH(#REF!,#REF!:#REF!,0))</f>
        <v>#REF!</v>
      </c>
    </row>
    <row r="14191" spans="1:6" ht="16.5" x14ac:dyDescent="0.3">
      <c r="A14191" s="9" t="s">
        <v>8134</v>
      </c>
      <c r="B14191" s="9" t="s">
        <v>2933</v>
      </c>
      <c r="C14191" s="10">
        <v>51007</v>
      </c>
      <c r="D14191" s="9">
        <v>4029727026</v>
      </c>
      <c r="E14191" s="9" t="e">
        <f>INDEX(#REF!:#REF!,MATCH($D14191,#REF!:#REF!,0),MATCH(#REF!,#REF!:#REF!,0))</f>
        <v>#REF!</v>
      </c>
      <c r="F14191" s="9" t="e">
        <f>INDEX(#REF!:#REF!,MATCH($D14191,#REF!:#REF!,0),MATCH(#REF!,#REF!:#REF!,0))</f>
        <v>#REF!</v>
      </c>
    </row>
    <row r="14192" spans="1:6" ht="16.5" x14ac:dyDescent="0.3">
      <c r="A14192" s="9" t="s">
        <v>8133</v>
      </c>
      <c r="B14192" s="9" t="s">
        <v>3123</v>
      </c>
      <c r="C14192" s="10">
        <v>22477</v>
      </c>
      <c r="D14192" s="9">
        <v>5479449389</v>
      </c>
      <c r="E14192" s="9" t="e">
        <f>INDEX(#REF!:#REF!,MATCH($D14192,#REF!:#REF!,0),MATCH(#REF!,#REF!:#REF!,0))</f>
        <v>#REF!</v>
      </c>
      <c r="F14192" s="9" t="e">
        <f>INDEX(#REF!:#REF!,MATCH($D14192,#REF!:#REF!,0),MATCH(#REF!,#REF!:#REF!,0))</f>
        <v>#REF!</v>
      </c>
    </row>
    <row r="14193" spans="1:6" ht="16.5" x14ac:dyDescent="0.3">
      <c r="A14193" s="9" t="s">
        <v>8132</v>
      </c>
      <c r="B14193" s="9" t="s">
        <v>2103</v>
      </c>
      <c r="C14193" s="10">
        <v>41963</v>
      </c>
      <c r="D14193" s="9">
        <v>7039995972</v>
      </c>
      <c r="E14193" s="9" t="e">
        <f>INDEX(#REF!:#REF!,MATCH($D14193,#REF!:#REF!,0),MATCH(#REF!,#REF!:#REF!,0))</f>
        <v>#REF!</v>
      </c>
      <c r="F14193" s="9" t="e">
        <f>INDEX(#REF!:#REF!,MATCH($D14193,#REF!:#REF!,0),MATCH(#REF!,#REF!:#REF!,0))</f>
        <v>#REF!</v>
      </c>
    </row>
    <row r="14194" spans="1:6" ht="16.5" x14ac:dyDescent="0.3">
      <c r="A14194" s="9" t="s">
        <v>8131</v>
      </c>
      <c r="B14194" s="9" t="s">
        <v>2103</v>
      </c>
      <c r="C14194" s="10">
        <v>37459</v>
      </c>
      <c r="D14194" s="9">
        <v>7645724897</v>
      </c>
      <c r="E14194" s="9" t="e">
        <f>INDEX(#REF!:#REF!,MATCH($D14194,#REF!:#REF!,0),MATCH(#REF!,#REF!:#REF!,0))</f>
        <v>#REF!</v>
      </c>
      <c r="F14194" s="9" t="e">
        <f>INDEX(#REF!:#REF!,MATCH($D14194,#REF!:#REF!,0),MATCH(#REF!,#REF!:#REF!,0))</f>
        <v>#REF!</v>
      </c>
    </row>
    <row r="14195" spans="1:6" ht="16.5" x14ac:dyDescent="0.3">
      <c r="A14195" s="9" t="s">
        <v>8130</v>
      </c>
      <c r="B14195" s="9" t="s">
        <v>2107</v>
      </c>
      <c r="C14195" s="10">
        <v>48229</v>
      </c>
      <c r="D14195" s="9">
        <v>274599287</v>
      </c>
      <c r="E14195" s="9" t="e">
        <f>INDEX(#REF!:#REF!,MATCH($D14195,#REF!:#REF!,0),MATCH(#REF!,#REF!:#REF!,0))</f>
        <v>#REF!</v>
      </c>
      <c r="F14195" s="9" t="e">
        <f>INDEX(#REF!:#REF!,MATCH($D14195,#REF!:#REF!,0),MATCH(#REF!,#REF!:#REF!,0))</f>
        <v>#REF!</v>
      </c>
    </row>
    <row r="14196" spans="1:6" ht="16.5" x14ac:dyDescent="0.3">
      <c r="A14196" s="9" t="s">
        <v>8129</v>
      </c>
      <c r="B14196" s="9" t="s">
        <v>2534</v>
      </c>
      <c r="C14196" s="10">
        <v>58550</v>
      </c>
      <c r="D14196" s="9">
        <v>5280433926</v>
      </c>
      <c r="E14196" s="9" t="e">
        <f>INDEX(#REF!:#REF!,MATCH($D14196,#REF!:#REF!,0),MATCH(#REF!,#REF!:#REF!,0))</f>
        <v>#REF!</v>
      </c>
      <c r="F14196" s="9" t="e">
        <f>INDEX(#REF!:#REF!,MATCH($D14196,#REF!:#REF!,0),MATCH(#REF!,#REF!:#REF!,0))</f>
        <v>#REF!</v>
      </c>
    </row>
    <row r="14197" spans="1:6" ht="16.5" x14ac:dyDescent="0.3">
      <c r="A14197" s="9" t="s">
        <v>8128</v>
      </c>
      <c r="B14197" s="9" t="s">
        <v>3388</v>
      </c>
      <c r="C14197" s="10">
        <v>39884</v>
      </c>
      <c r="D14197" s="9">
        <v>8333777430</v>
      </c>
      <c r="E14197" s="9" t="e">
        <f>INDEX(#REF!:#REF!,MATCH($D14197,#REF!:#REF!,0),MATCH(#REF!,#REF!:#REF!,0))</f>
        <v>#REF!</v>
      </c>
      <c r="F14197" s="9" t="e">
        <f>INDEX(#REF!:#REF!,MATCH($D14197,#REF!:#REF!,0),MATCH(#REF!,#REF!:#REF!,0))</f>
        <v>#REF!</v>
      </c>
    </row>
    <row r="14198" spans="1:6" ht="16.5" x14ac:dyDescent="0.3">
      <c r="A14198" s="9" t="s">
        <v>8127</v>
      </c>
      <c r="B14198" s="9" t="s">
        <v>2219</v>
      </c>
      <c r="C14198" s="10">
        <v>40161</v>
      </c>
      <c r="D14198" s="9">
        <v>7070564503</v>
      </c>
      <c r="E14198" s="9" t="e">
        <f>INDEX(#REF!:#REF!,MATCH($D14198,#REF!:#REF!,0),MATCH(#REF!,#REF!:#REF!,0))</f>
        <v>#REF!</v>
      </c>
      <c r="F14198" s="9" t="e">
        <f>INDEX(#REF!:#REF!,MATCH($D14198,#REF!:#REF!,0),MATCH(#REF!,#REF!:#REF!,0))</f>
        <v>#REF!</v>
      </c>
    </row>
    <row r="14199" spans="1:6" ht="16.5" x14ac:dyDescent="0.3">
      <c r="A14199" s="9" t="s">
        <v>8126</v>
      </c>
      <c r="B14199" s="9" t="s">
        <v>2125</v>
      </c>
      <c r="C14199" s="10">
        <v>32676</v>
      </c>
      <c r="D14199" s="9">
        <v>3933561566</v>
      </c>
      <c r="E14199" s="9" t="e">
        <f>INDEX(#REF!:#REF!,MATCH($D14199,#REF!:#REF!,0),MATCH(#REF!,#REF!:#REF!,0))</f>
        <v>#REF!</v>
      </c>
      <c r="F14199" s="9" t="e">
        <f>INDEX(#REF!:#REF!,MATCH($D14199,#REF!:#REF!,0),MATCH(#REF!,#REF!:#REF!,0))</f>
        <v>#REF!</v>
      </c>
    </row>
    <row r="14200" spans="1:6" ht="16.5" x14ac:dyDescent="0.3">
      <c r="A14200" s="9" t="s">
        <v>8125</v>
      </c>
      <c r="B14200" s="9" t="s">
        <v>3360</v>
      </c>
      <c r="C14200" s="10">
        <v>42927</v>
      </c>
      <c r="D14200" s="9">
        <v>2353272215</v>
      </c>
      <c r="E14200" s="9" t="e">
        <f>INDEX(#REF!:#REF!,MATCH($D14200,#REF!:#REF!,0),MATCH(#REF!,#REF!:#REF!,0))</f>
        <v>#REF!</v>
      </c>
      <c r="F14200" s="9" t="e">
        <f>INDEX(#REF!:#REF!,MATCH($D14200,#REF!:#REF!,0),MATCH(#REF!,#REF!:#REF!,0))</f>
        <v>#REF!</v>
      </c>
    </row>
    <row r="14201" spans="1:6" ht="16.5" x14ac:dyDescent="0.3">
      <c r="A14201" s="9" t="s">
        <v>8124</v>
      </c>
      <c r="B14201" s="9" t="s">
        <v>2496</v>
      </c>
      <c r="C14201" s="10">
        <v>21567</v>
      </c>
      <c r="D14201" s="9">
        <v>85304042</v>
      </c>
      <c r="E14201" s="9" t="e">
        <f>INDEX(#REF!:#REF!,MATCH($D14201,#REF!:#REF!,0),MATCH(#REF!,#REF!:#REF!,0))</f>
        <v>#REF!</v>
      </c>
      <c r="F14201" s="9" t="e">
        <f>INDEX(#REF!:#REF!,MATCH($D14201,#REF!:#REF!,0),MATCH(#REF!,#REF!:#REF!,0))</f>
        <v>#REF!</v>
      </c>
    </row>
    <row r="14202" spans="1:6" ht="16.5" x14ac:dyDescent="0.3">
      <c r="A14202" s="9" t="s">
        <v>8123</v>
      </c>
      <c r="B14202" s="9" t="s">
        <v>2206</v>
      </c>
      <c r="C14202" s="10">
        <v>36206</v>
      </c>
      <c r="D14202" s="9">
        <v>1518783783</v>
      </c>
      <c r="E14202" s="9" t="e">
        <f>INDEX(#REF!:#REF!,MATCH($D14202,#REF!:#REF!,0),MATCH(#REF!,#REF!:#REF!,0))</f>
        <v>#REF!</v>
      </c>
      <c r="F14202" s="9" t="e">
        <f>INDEX(#REF!:#REF!,MATCH($D14202,#REF!:#REF!,0),MATCH(#REF!,#REF!:#REF!,0))</f>
        <v>#REF!</v>
      </c>
    </row>
    <row r="14203" spans="1:6" ht="16.5" x14ac:dyDescent="0.3">
      <c r="A14203" s="9" t="s">
        <v>8122</v>
      </c>
      <c r="B14203" s="9" t="s">
        <v>2375</v>
      </c>
      <c r="C14203" s="10">
        <v>22056</v>
      </c>
      <c r="D14203" s="9">
        <v>7521557441</v>
      </c>
      <c r="E14203" s="9" t="e">
        <f>INDEX(#REF!:#REF!,MATCH($D14203,#REF!:#REF!,0),MATCH(#REF!,#REF!:#REF!,0))</f>
        <v>#REF!</v>
      </c>
      <c r="F14203" s="9" t="e">
        <f>INDEX(#REF!:#REF!,MATCH($D14203,#REF!:#REF!,0),MATCH(#REF!,#REF!:#REF!,0))</f>
        <v>#REF!</v>
      </c>
    </row>
    <row r="14204" spans="1:6" ht="16.5" x14ac:dyDescent="0.3">
      <c r="A14204" s="9" t="s">
        <v>8121</v>
      </c>
      <c r="B14204" s="9" t="s">
        <v>2123</v>
      </c>
      <c r="C14204" s="10">
        <v>28480</v>
      </c>
      <c r="D14204" s="9">
        <v>6815475379</v>
      </c>
      <c r="E14204" s="9" t="e">
        <f>INDEX(#REF!:#REF!,MATCH($D14204,#REF!:#REF!,0),MATCH(#REF!,#REF!:#REF!,0))</f>
        <v>#REF!</v>
      </c>
      <c r="F14204" s="9" t="e">
        <f>INDEX(#REF!:#REF!,MATCH($D14204,#REF!:#REF!,0),MATCH(#REF!,#REF!:#REF!,0))</f>
        <v>#REF!</v>
      </c>
    </row>
    <row r="14205" spans="1:6" ht="16.5" x14ac:dyDescent="0.3">
      <c r="A14205" s="9" t="s">
        <v>8120</v>
      </c>
      <c r="B14205" s="9" t="s">
        <v>3049</v>
      </c>
      <c r="C14205" s="10">
        <v>27039</v>
      </c>
      <c r="D14205" s="9">
        <v>9223618401</v>
      </c>
      <c r="E14205" s="9" t="e">
        <f>INDEX(#REF!:#REF!,MATCH($D14205,#REF!:#REF!,0),MATCH(#REF!,#REF!:#REF!,0))</f>
        <v>#REF!</v>
      </c>
      <c r="F14205" s="9" t="e">
        <f>INDEX(#REF!:#REF!,MATCH($D14205,#REF!:#REF!,0),MATCH(#REF!,#REF!:#REF!,0))</f>
        <v>#REF!</v>
      </c>
    </row>
    <row r="14206" spans="1:6" ht="16.5" x14ac:dyDescent="0.3">
      <c r="A14206" s="9" t="s">
        <v>8119</v>
      </c>
      <c r="B14206" s="9" t="s">
        <v>2456</v>
      </c>
      <c r="C14206" s="10">
        <v>43196</v>
      </c>
      <c r="D14206" s="9">
        <v>1755716656</v>
      </c>
      <c r="E14206" s="9" t="e">
        <f>INDEX(#REF!:#REF!,MATCH($D14206,#REF!:#REF!,0),MATCH(#REF!,#REF!:#REF!,0))</f>
        <v>#REF!</v>
      </c>
      <c r="F14206" s="9" t="e">
        <f>INDEX(#REF!:#REF!,MATCH($D14206,#REF!:#REF!,0),MATCH(#REF!,#REF!:#REF!,0))</f>
        <v>#REF!</v>
      </c>
    </row>
    <row r="14207" spans="1:6" ht="16.5" x14ac:dyDescent="0.3">
      <c r="A14207" s="9" t="s">
        <v>8118</v>
      </c>
      <c r="B14207" s="9" t="s">
        <v>2017</v>
      </c>
      <c r="C14207" s="10">
        <v>23340</v>
      </c>
      <c r="D14207" s="9">
        <v>4428088442</v>
      </c>
      <c r="E14207" s="9" t="e">
        <f>INDEX(#REF!:#REF!,MATCH($D14207,#REF!:#REF!,0),MATCH(#REF!,#REF!:#REF!,0))</f>
        <v>#REF!</v>
      </c>
      <c r="F14207" s="9" t="e">
        <f>INDEX(#REF!:#REF!,MATCH($D14207,#REF!:#REF!,0),MATCH(#REF!,#REF!:#REF!,0))</f>
        <v>#REF!</v>
      </c>
    </row>
    <row r="14208" spans="1:6" ht="16.5" x14ac:dyDescent="0.3">
      <c r="A14208" s="9" t="s">
        <v>8117</v>
      </c>
      <c r="B14208" s="9" t="s">
        <v>2485</v>
      </c>
      <c r="C14208" s="10">
        <v>56565</v>
      </c>
      <c r="D14208" s="9">
        <v>2859566597</v>
      </c>
      <c r="E14208" s="9" t="e">
        <f>INDEX(#REF!:#REF!,MATCH($D14208,#REF!:#REF!,0),MATCH(#REF!,#REF!:#REF!,0))</f>
        <v>#REF!</v>
      </c>
      <c r="F14208" s="9" t="e">
        <f>INDEX(#REF!:#REF!,MATCH($D14208,#REF!:#REF!,0),MATCH(#REF!,#REF!:#REF!,0))</f>
        <v>#REF!</v>
      </c>
    </row>
    <row r="14209" spans="1:6" ht="16.5" x14ac:dyDescent="0.3">
      <c r="A14209" s="9" t="s">
        <v>8116</v>
      </c>
      <c r="B14209" s="9" t="s">
        <v>1957</v>
      </c>
      <c r="C14209" s="10">
        <v>56521</v>
      </c>
      <c r="D14209" s="9">
        <v>7205288142</v>
      </c>
      <c r="E14209" s="9" t="e">
        <f>INDEX(#REF!:#REF!,MATCH($D14209,#REF!:#REF!,0),MATCH(#REF!,#REF!:#REF!,0))</f>
        <v>#REF!</v>
      </c>
      <c r="F14209" s="9" t="e">
        <f>INDEX(#REF!:#REF!,MATCH($D14209,#REF!:#REF!,0),MATCH(#REF!,#REF!:#REF!,0))</f>
        <v>#REF!</v>
      </c>
    </row>
    <row r="14210" spans="1:6" ht="16.5" x14ac:dyDescent="0.3">
      <c r="A14210" s="9" t="s">
        <v>8115</v>
      </c>
      <c r="B14210" s="9" t="s">
        <v>2747</v>
      </c>
      <c r="C14210" s="10">
        <v>17580</v>
      </c>
      <c r="D14210" s="9">
        <v>819852252</v>
      </c>
      <c r="E14210" s="9" t="e">
        <f>INDEX(#REF!:#REF!,MATCH($D14210,#REF!:#REF!,0),MATCH(#REF!,#REF!:#REF!,0))</f>
        <v>#REF!</v>
      </c>
      <c r="F14210" s="9" t="e">
        <f>INDEX(#REF!:#REF!,MATCH($D14210,#REF!:#REF!,0),MATCH(#REF!,#REF!:#REF!,0))</f>
        <v>#REF!</v>
      </c>
    </row>
    <row r="14211" spans="1:6" ht="16.5" x14ac:dyDescent="0.3">
      <c r="A14211" s="9" t="s">
        <v>8114</v>
      </c>
      <c r="B14211" s="9" t="s">
        <v>1951</v>
      </c>
      <c r="C14211" s="10">
        <v>26348</v>
      </c>
      <c r="D14211" s="9">
        <v>813371287</v>
      </c>
      <c r="E14211" s="9" t="e">
        <f>INDEX(#REF!:#REF!,MATCH($D14211,#REF!:#REF!,0),MATCH(#REF!,#REF!:#REF!,0))</f>
        <v>#REF!</v>
      </c>
      <c r="F14211" s="9" t="e">
        <f>INDEX(#REF!:#REF!,MATCH($D14211,#REF!:#REF!,0),MATCH(#REF!,#REF!:#REF!,0))</f>
        <v>#REF!</v>
      </c>
    </row>
    <row r="14212" spans="1:6" ht="16.5" x14ac:dyDescent="0.3">
      <c r="A14212" s="9" t="s">
        <v>8113</v>
      </c>
      <c r="B14212" s="9" t="s">
        <v>3281</v>
      </c>
      <c r="C14212" s="10">
        <v>58633</v>
      </c>
      <c r="D14212" s="9">
        <v>5149710571</v>
      </c>
      <c r="E14212" s="9" t="e">
        <f>INDEX(#REF!:#REF!,MATCH($D14212,#REF!:#REF!,0),MATCH(#REF!,#REF!:#REF!,0))</f>
        <v>#REF!</v>
      </c>
      <c r="F14212" s="9" t="e">
        <f>INDEX(#REF!:#REF!,MATCH($D14212,#REF!:#REF!,0),MATCH(#REF!,#REF!:#REF!,0))</f>
        <v>#REF!</v>
      </c>
    </row>
    <row r="14213" spans="1:6" ht="16.5" x14ac:dyDescent="0.3">
      <c r="A14213" s="9" t="s">
        <v>8112</v>
      </c>
      <c r="B14213" s="9" t="s">
        <v>2831</v>
      </c>
      <c r="C14213" s="10">
        <v>39597</v>
      </c>
      <c r="D14213" s="9">
        <v>1549399640</v>
      </c>
      <c r="E14213" s="9" t="e">
        <f>INDEX(#REF!:#REF!,MATCH($D14213,#REF!:#REF!,0),MATCH(#REF!,#REF!:#REF!,0))</f>
        <v>#REF!</v>
      </c>
      <c r="F14213" s="9" t="e">
        <f>INDEX(#REF!:#REF!,MATCH($D14213,#REF!:#REF!,0),MATCH(#REF!,#REF!:#REF!,0))</f>
        <v>#REF!</v>
      </c>
    </row>
    <row r="14214" spans="1:6" ht="16.5" x14ac:dyDescent="0.3">
      <c r="A14214" s="9" t="s">
        <v>8111</v>
      </c>
      <c r="B14214" s="9" t="s">
        <v>2470</v>
      </c>
      <c r="C14214" s="10">
        <v>18041</v>
      </c>
      <c r="D14214" s="9">
        <v>7741079360</v>
      </c>
      <c r="E14214" s="9" t="e">
        <f>INDEX(#REF!:#REF!,MATCH($D14214,#REF!:#REF!,0),MATCH(#REF!,#REF!:#REF!,0))</f>
        <v>#REF!</v>
      </c>
      <c r="F14214" s="9" t="e">
        <f>INDEX(#REF!:#REF!,MATCH($D14214,#REF!:#REF!,0),MATCH(#REF!,#REF!:#REF!,0))</f>
        <v>#REF!</v>
      </c>
    </row>
    <row r="14215" spans="1:6" ht="16.5" x14ac:dyDescent="0.3">
      <c r="A14215" s="9" t="s">
        <v>8110</v>
      </c>
      <c r="B14215" s="9" t="s">
        <v>2036</v>
      </c>
      <c r="C14215" s="10">
        <v>35336</v>
      </c>
      <c r="D14215" s="9">
        <v>6358114417</v>
      </c>
      <c r="E14215" s="9" t="e">
        <f>INDEX(#REF!:#REF!,MATCH($D14215,#REF!:#REF!,0),MATCH(#REF!,#REF!:#REF!,0))</f>
        <v>#REF!</v>
      </c>
      <c r="F14215" s="9" t="e">
        <f>INDEX(#REF!:#REF!,MATCH($D14215,#REF!:#REF!,0),MATCH(#REF!,#REF!:#REF!,0))</f>
        <v>#REF!</v>
      </c>
    </row>
    <row r="14216" spans="1:6" ht="16.5" x14ac:dyDescent="0.3">
      <c r="A14216" s="9" t="s">
        <v>8109</v>
      </c>
      <c r="B14216" s="9" t="s">
        <v>1961</v>
      </c>
      <c r="C14216" s="10">
        <v>58929</v>
      </c>
      <c r="D14216" s="9">
        <v>6471464479</v>
      </c>
      <c r="E14216" s="9" t="e">
        <f>INDEX(#REF!:#REF!,MATCH($D14216,#REF!:#REF!,0),MATCH(#REF!,#REF!:#REF!,0))</f>
        <v>#REF!</v>
      </c>
      <c r="F14216" s="9" t="e">
        <f>INDEX(#REF!:#REF!,MATCH($D14216,#REF!:#REF!,0),MATCH(#REF!,#REF!:#REF!,0))</f>
        <v>#REF!</v>
      </c>
    </row>
    <row r="14217" spans="1:6" ht="16.5" x14ac:dyDescent="0.3">
      <c r="A14217" s="9" t="s">
        <v>8108</v>
      </c>
      <c r="B14217" s="9" t="s">
        <v>3388</v>
      </c>
      <c r="C14217" s="10">
        <v>32655</v>
      </c>
      <c r="D14217" s="9">
        <v>2450711406</v>
      </c>
      <c r="E14217" s="9" t="e">
        <f>INDEX(#REF!:#REF!,MATCH($D14217,#REF!:#REF!,0),MATCH(#REF!,#REF!:#REF!,0))</f>
        <v>#REF!</v>
      </c>
      <c r="F14217" s="9" t="e">
        <f>INDEX(#REF!:#REF!,MATCH($D14217,#REF!:#REF!,0),MATCH(#REF!,#REF!:#REF!,0))</f>
        <v>#REF!</v>
      </c>
    </row>
    <row r="14218" spans="1:6" ht="16.5" x14ac:dyDescent="0.3">
      <c r="A14218" s="9" t="s">
        <v>8107</v>
      </c>
      <c r="B14218" s="9" t="s">
        <v>2260</v>
      </c>
      <c r="C14218" s="10">
        <v>29041</v>
      </c>
      <c r="D14218" s="9">
        <v>2493113470</v>
      </c>
      <c r="E14218" s="9" t="e">
        <f>INDEX(#REF!:#REF!,MATCH($D14218,#REF!:#REF!,0),MATCH(#REF!,#REF!:#REF!,0))</f>
        <v>#REF!</v>
      </c>
      <c r="F14218" s="9" t="e">
        <f>INDEX(#REF!:#REF!,MATCH($D14218,#REF!:#REF!,0),MATCH(#REF!,#REF!:#REF!,0))</f>
        <v>#REF!</v>
      </c>
    </row>
    <row r="14219" spans="1:6" ht="16.5" x14ac:dyDescent="0.3">
      <c r="A14219" s="9" t="s">
        <v>8106</v>
      </c>
      <c r="B14219" s="9" t="s">
        <v>1991</v>
      </c>
      <c r="C14219" s="10">
        <v>39168</v>
      </c>
      <c r="D14219" s="9">
        <v>6801140183</v>
      </c>
      <c r="E14219" s="9" t="e">
        <f>INDEX(#REF!:#REF!,MATCH($D14219,#REF!:#REF!,0),MATCH(#REF!,#REF!:#REF!,0))</f>
        <v>#REF!</v>
      </c>
      <c r="F14219" s="9" t="e">
        <f>INDEX(#REF!:#REF!,MATCH($D14219,#REF!:#REF!,0),MATCH(#REF!,#REF!:#REF!,0))</f>
        <v>#REF!</v>
      </c>
    </row>
    <row r="14220" spans="1:6" ht="16.5" x14ac:dyDescent="0.3">
      <c r="A14220" s="9" t="s">
        <v>8105</v>
      </c>
      <c r="B14220" s="9" t="s">
        <v>2640</v>
      </c>
      <c r="C14220" s="10">
        <v>46267</v>
      </c>
      <c r="D14220" s="9">
        <v>7628323464</v>
      </c>
      <c r="E14220" s="9" t="e">
        <f>INDEX(#REF!:#REF!,MATCH($D14220,#REF!:#REF!,0),MATCH(#REF!,#REF!:#REF!,0))</f>
        <v>#REF!</v>
      </c>
      <c r="F14220" s="9" t="e">
        <f>INDEX(#REF!:#REF!,MATCH($D14220,#REF!:#REF!,0),MATCH(#REF!,#REF!:#REF!,0))</f>
        <v>#REF!</v>
      </c>
    </row>
    <row r="14221" spans="1:6" ht="16.5" x14ac:dyDescent="0.3">
      <c r="A14221" s="9" t="s">
        <v>8104</v>
      </c>
      <c r="B14221" s="9" t="s">
        <v>1999</v>
      </c>
      <c r="C14221" s="10">
        <v>45226</v>
      </c>
      <c r="D14221" s="9">
        <v>209942509</v>
      </c>
      <c r="E14221" s="9" t="e">
        <f>INDEX(#REF!:#REF!,MATCH($D14221,#REF!:#REF!,0),MATCH(#REF!,#REF!:#REF!,0))</f>
        <v>#REF!</v>
      </c>
      <c r="F14221" s="9" t="e">
        <f>INDEX(#REF!:#REF!,MATCH($D14221,#REF!:#REF!,0),MATCH(#REF!,#REF!:#REF!,0))</f>
        <v>#REF!</v>
      </c>
    </row>
    <row r="14222" spans="1:6" ht="16.5" x14ac:dyDescent="0.3">
      <c r="A14222" s="9" t="s">
        <v>8103</v>
      </c>
      <c r="B14222" s="9" t="s">
        <v>2600</v>
      </c>
      <c r="C14222" s="10">
        <v>44893</v>
      </c>
      <c r="D14222" s="9">
        <v>6009848660</v>
      </c>
      <c r="E14222" s="9" t="e">
        <f>INDEX(#REF!:#REF!,MATCH($D14222,#REF!:#REF!,0),MATCH(#REF!,#REF!:#REF!,0))</f>
        <v>#REF!</v>
      </c>
      <c r="F14222" s="9" t="e">
        <f>INDEX(#REF!:#REF!,MATCH($D14222,#REF!:#REF!,0),MATCH(#REF!,#REF!:#REF!,0))</f>
        <v>#REF!</v>
      </c>
    </row>
    <row r="14223" spans="1:6" ht="16.5" x14ac:dyDescent="0.3">
      <c r="A14223" s="9" t="s">
        <v>8102</v>
      </c>
      <c r="B14223" s="9" t="s">
        <v>3498</v>
      </c>
      <c r="C14223" s="10">
        <v>15367</v>
      </c>
      <c r="D14223" s="9">
        <v>5077974136</v>
      </c>
      <c r="E14223" s="9" t="e">
        <f>INDEX(#REF!:#REF!,MATCH($D14223,#REF!:#REF!,0),MATCH(#REF!,#REF!:#REF!,0))</f>
        <v>#REF!</v>
      </c>
      <c r="F14223" s="9" t="e">
        <f>INDEX(#REF!:#REF!,MATCH($D14223,#REF!:#REF!,0),MATCH(#REF!,#REF!:#REF!,0))</f>
        <v>#REF!</v>
      </c>
    </row>
    <row r="14224" spans="1:6" ht="16.5" x14ac:dyDescent="0.3">
      <c r="A14224" s="9" t="s">
        <v>8101</v>
      </c>
      <c r="B14224" s="9" t="s">
        <v>2038</v>
      </c>
      <c r="C14224" s="10">
        <v>47192</v>
      </c>
      <c r="D14224" s="9">
        <v>3145039288</v>
      </c>
      <c r="E14224" s="9" t="e">
        <f>INDEX(#REF!:#REF!,MATCH($D14224,#REF!:#REF!,0),MATCH(#REF!,#REF!:#REF!,0))</f>
        <v>#REF!</v>
      </c>
      <c r="F14224" s="9" t="e">
        <f>INDEX(#REF!:#REF!,MATCH($D14224,#REF!:#REF!,0),MATCH(#REF!,#REF!:#REF!,0))</f>
        <v>#REF!</v>
      </c>
    </row>
    <row r="14225" spans="1:6" ht="16.5" x14ac:dyDescent="0.3">
      <c r="A14225" s="9" t="s">
        <v>8100</v>
      </c>
      <c r="B14225" s="9" t="s">
        <v>2013</v>
      </c>
      <c r="C14225" s="10">
        <v>49626</v>
      </c>
      <c r="D14225" s="9">
        <v>6209983448</v>
      </c>
      <c r="E14225" s="9" t="e">
        <f>INDEX(#REF!:#REF!,MATCH($D14225,#REF!:#REF!,0),MATCH(#REF!,#REF!:#REF!,0))</f>
        <v>#REF!</v>
      </c>
      <c r="F14225" s="9" t="e">
        <f>INDEX(#REF!:#REF!,MATCH($D14225,#REF!:#REF!,0),MATCH(#REF!,#REF!:#REF!,0))</f>
        <v>#REF!</v>
      </c>
    </row>
    <row r="14226" spans="1:6" ht="16.5" x14ac:dyDescent="0.3">
      <c r="A14226" s="9" t="s">
        <v>8099</v>
      </c>
      <c r="B14226" s="9" t="s">
        <v>2568</v>
      </c>
      <c r="C14226" s="10">
        <v>15060</v>
      </c>
      <c r="D14226" s="9">
        <v>8044612831</v>
      </c>
      <c r="E14226" s="9" t="e">
        <f>INDEX(#REF!:#REF!,MATCH($D14226,#REF!:#REF!,0),MATCH(#REF!,#REF!:#REF!,0))</f>
        <v>#REF!</v>
      </c>
      <c r="F14226" s="9" t="e">
        <f>INDEX(#REF!:#REF!,MATCH($D14226,#REF!:#REF!,0),MATCH(#REF!,#REF!:#REF!,0))</f>
        <v>#REF!</v>
      </c>
    </row>
    <row r="14227" spans="1:6" ht="16.5" x14ac:dyDescent="0.3">
      <c r="A14227" s="9" t="s">
        <v>8098</v>
      </c>
      <c r="B14227" s="9" t="s">
        <v>2994</v>
      </c>
      <c r="C14227" s="10">
        <v>59361</v>
      </c>
      <c r="D14227" s="9">
        <v>6789690301</v>
      </c>
      <c r="E14227" s="9" t="e">
        <f>INDEX(#REF!:#REF!,MATCH($D14227,#REF!:#REF!,0),MATCH(#REF!,#REF!:#REF!,0))</f>
        <v>#REF!</v>
      </c>
      <c r="F14227" s="9" t="e">
        <f>INDEX(#REF!:#REF!,MATCH($D14227,#REF!:#REF!,0),MATCH(#REF!,#REF!:#REF!,0))</f>
        <v>#REF!</v>
      </c>
    </row>
    <row r="14228" spans="1:6" ht="16.5" x14ac:dyDescent="0.3">
      <c r="A14228" s="9" t="s">
        <v>8097</v>
      </c>
      <c r="B14228" s="9" t="s">
        <v>2046</v>
      </c>
      <c r="C14228" s="10">
        <v>18525</v>
      </c>
      <c r="D14228" s="9">
        <v>5005774041</v>
      </c>
      <c r="E14228" s="9" t="e">
        <f>INDEX(#REF!:#REF!,MATCH($D14228,#REF!:#REF!,0),MATCH(#REF!,#REF!:#REF!,0))</f>
        <v>#REF!</v>
      </c>
      <c r="F14228" s="9" t="e">
        <f>INDEX(#REF!:#REF!,MATCH($D14228,#REF!:#REF!,0),MATCH(#REF!,#REF!:#REF!,0))</f>
        <v>#REF!</v>
      </c>
    </row>
    <row r="14229" spans="1:6" ht="16.5" x14ac:dyDescent="0.3">
      <c r="A14229" s="9" t="s">
        <v>8096</v>
      </c>
      <c r="B14229" s="9" t="s">
        <v>2783</v>
      </c>
      <c r="C14229" s="10">
        <v>20724</v>
      </c>
      <c r="D14229" s="9">
        <v>8264394108</v>
      </c>
      <c r="E14229" s="9" t="e">
        <f>INDEX(#REF!:#REF!,MATCH($D14229,#REF!:#REF!,0),MATCH(#REF!,#REF!:#REF!,0))</f>
        <v>#REF!</v>
      </c>
      <c r="F14229" s="9" t="e">
        <f>INDEX(#REF!:#REF!,MATCH($D14229,#REF!:#REF!,0),MATCH(#REF!,#REF!:#REF!,0))</f>
        <v>#REF!</v>
      </c>
    </row>
    <row r="14230" spans="1:6" ht="16.5" x14ac:dyDescent="0.3">
      <c r="A14230" s="9" t="s">
        <v>8095</v>
      </c>
      <c r="B14230" s="9" t="s">
        <v>2645</v>
      </c>
      <c r="C14230" s="10">
        <v>52771</v>
      </c>
      <c r="D14230" s="9">
        <v>9151658844</v>
      </c>
      <c r="E14230" s="9" t="e">
        <f>INDEX(#REF!:#REF!,MATCH($D14230,#REF!:#REF!,0),MATCH(#REF!,#REF!:#REF!,0))</f>
        <v>#REF!</v>
      </c>
      <c r="F14230" s="9" t="e">
        <f>INDEX(#REF!:#REF!,MATCH($D14230,#REF!:#REF!,0),MATCH(#REF!,#REF!:#REF!,0))</f>
        <v>#REF!</v>
      </c>
    </row>
    <row r="14231" spans="1:6" ht="16.5" x14ac:dyDescent="0.3">
      <c r="A14231" s="9" t="s">
        <v>8094</v>
      </c>
      <c r="B14231" s="9" t="s">
        <v>2478</v>
      </c>
      <c r="C14231" s="10">
        <v>53049</v>
      </c>
      <c r="D14231" s="9">
        <v>5241020535</v>
      </c>
      <c r="E14231" s="9" t="e">
        <f>INDEX(#REF!:#REF!,MATCH($D14231,#REF!:#REF!,0),MATCH(#REF!,#REF!:#REF!,0))</f>
        <v>#REF!</v>
      </c>
      <c r="F14231" s="9" t="e">
        <f>INDEX(#REF!:#REF!,MATCH($D14231,#REF!:#REF!,0),MATCH(#REF!,#REF!:#REF!,0))</f>
        <v>#REF!</v>
      </c>
    </row>
    <row r="14232" spans="1:6" ht="16.5" x14ac:dyDescent="0.3">
      <c r="A14232" s="9" t="s">
        <v>8093</v>
      </c>
      <c r="B14232" s="9" t="s">
        <v>1967</v>
      </c>
      <c r="C14232" s="10">
        <v>25288</v>
      </c>
      <c r="D14232" s="9">
        <v>3580617389</v>
      </c>
      <c r="E14232" s="9" t="e">
        <f>INDEX(#REF!:#REF!,MATCH($D14232,#REF!:#REF!,0),MATCH(#REF!,#REF!:#REF!,0))</f>
        <v>#REF!</v>
      </c>
      <c r="F14232" s="9" t="e">
        <f>INDEX(#REF!:#REF!,MATCH($D14232,#REF!:#REF!,0),MATCH(#REF!,#REF!:#REF!,0))</f>
        <v>#REF!</v>
      </c>
    </row>
    <row r="14233" spans="1:6" ht="16.5" x14ac:dyDescent="0.3">
      <c r="A14233" s="9" t="s">
        <v>8092</v>
      </c>
      <c r="B14233" s="9" t="s">
        <v>2982</v>
      </c>
      <c r="C14233" s="10">
        <v>51260</v>
      </c>
      <c r="D14233" s="9">
        <v>6938295417</v>
      </c>
      <c r="E14233" s="9" t="e">
        <f>INDEX(#REF!:#REF!,MATCH($D14233,#REF!:#REF!,0),MATCH(#REF!,#REF!:#REF!,0))</f>
        <v>#REF!</v>
      </c>
      <c r="F14233" s="9" t="e">
        <f>INDEX(#REF!:#REF!,MATCH($D14233,#REF!:#REF!,0),MATCH(#REF!,#REF!:#REF!,0))</f>
        <v>#REF!</v>
      </c>
    </row>
    <row r="14234" spans="1:6" ht="16.5" x14ac:dyDescent="0.3">
      <c r="A14234" s="9" t="s">
        <v>8091</v>
      </c>
      <c r="B14234" s="9" t="s">
        <v>2097</v>
      </c>
      <c r="C14234" s="10">
        <v>17718</v>
      </c>
      <c r="D14234" s="9">
        <v>8277918739</v>
      </c>
      <c r="E14234" s="9" t="e">
        <f>INDEX(#REF!:#REF!,MATCH($D14234,#REF!:#REF!,0),MATCH(#REF!,#REF!:#REF!,0))</f>
        <v>#REF!</v>
      </c>
      <c r="F14234" s="9" t="e">
        <f>INDEX(#REF!:#REF!,MATCH($D14234,#REF!:#REF!,0),MATCH(#REF!,#REF!:#REF!,0))</f>
        <v>#REF!</v>
      </c>
    </row>
    <row r="14235" spans="1:6" ht="16.5" x14ac:dyDescent="0.3">
      <c r="A14235" s="9" t="s">
        <v>8090</v>
      </c>
      <c r="B14235" s="9" t="s">
        <v>2530</v>
      </c>
      <c r="C14235" s="10">
        <v>11821</v>
      </c>
      <c r="D14235" s="9">
        <v>7205288142</v>
      </c>
      <c r="E14235" s="9" t="e">
        <f>INDEX(#REF!:#REF!,MATCH($D14235,#REF!:#REF!,0),MATCH(#REF!,#REF!:#REF!,0))</f>
        <v>#REF!</v>
      </c>
      <c r="F14235" s="9" t="e">
        <f>INDEX(#REF!:#REF!,MATCH($D14235,#REF!:#REF!,0),MATCH(#REF!,#REF!:#REF!,0))</f>
        <v>#REF!</v>
      </c>
    </row>
    <row r="14236" spans="1:6" ht="16.5" x14ac:dyDescent="0.3">
      <c r="A14236" s="9" t="s">
        <v>8089</v>
      </c>
      <c r="B14236" s="9" t="s">
        <v>2431</v>
      </c>
      <c r="C14236" s="10">
        <v>17136</v>
      </c>
      <c r="D14236" s="9">
        <v>3569619966</v>
      </c>
      <c r="E14236" s="9" t="e">
        <f>INDEX(#REF!:#REF!,MATCH($D14236,#REF!:#REF!,0),MATCH(#REF!,#REF!:#REF!,0))</f>
        <v>#REF!</v>
      </c>
      <c r="F14236" s="9" t="e">
        <f>INDEX(#REF!:#REF!,MATCH($D14236,#REF!:#REF!,0),MATCH(#REF!,#REF!:#REF!,0))</f>
        <v>#REF!</v>
      </c>
    </row>
    <row r="14237" spans="1:6" ht="16.5" x14ac:dyDescent="0.3">
      <c r="A14237" s="9" t="s">
        <v>8088</v>
      </c>
      <c r="B14237" s="9" t="s">
        <v>2645</v>
      </c>
      <c r="C14237" s="10">
        <v>24606</v>
      </c>
      <c r="D14237" s="9">
        <v>1545110042</v>
      </c>
      <c r="E14237" s="9" t="e">
        <f>INDEX(#REF!:#REF!,MATCH($D14237,#REF!:#REF!,0),MATCH(#REF!,#REF!:#REF!,0))</f>
        <v>#REF!</v>
      </c>
      <c r="F14237" s="9" t="e">
        <f>INDEX(#REF!:#REF!,MATCH($D14237,#REF!:#REF!,0),MATCH(#REF!,#REF!:#REF!,0))</f>
        <v>#REF!</v>
      </c>
    </row>
    <row r="14238" spans="1:6" ht="16.5" x14ac:dyDescent="0.3">
      <c r="A14238" s="9" t="s">
        <v>8087</v>
      </c>
      <c r="B14238" s="9" t="s">
        <v>2386</v>
      </c>
      <c r="C14238" s="10">
        <v>48888</v>
      </c>
      <c r="D14238" s="9">
        <v>1545110042</v>
      </c>
      <c r="E14238" s="9" t="e">
        <f>INDEX(#REF!:#REF!,MATCH($D14238,#REF!:#REF!,0),MATCH(#REF!,#REF!:#REF!,0))</f>
        <v>#REF!</v>
      </c>
      <c r="F14238" s="9" t="e">
        <f>INDEX(#REF!:#REF!,MATCH($D14238,#REF!:#REF!,0),MATCH(#REF!,#REF!:#REF!,0))</f>
        <v>#REF!</v>
      </c>
    </row>
    <row r="14239" spans="1:6" ht="16.5" x14ac:dyDescent="0.3">
      <c r="A14239" s="9" t="s">
        <v>8086</v>
      </c>
      <c r="B14239" s="9" t="s">
        <v>2138</v>
      </c>
      <c r="C14239" s="10">
        <v>16316</v>
      </c>
      <c r="D14239" s="9">
        <v>544760832</v>
      </c>
      <c r="E14239" s="9" t="e">
        <f>INDEX(#REF!:#REF!,MATCH($D14239,#REF!:#REF!,0),MATCH(#REF!,#REF!:#REF!,0))</f>
        <v>#REF!</v>
      </c>
      <c r="F14239" s="9" t="e">
        <f>INDEX(#REF!:#REF!,MATCH($D14239,#REF!:#REF!,0),MATCH(#REF!,#REF!:#REF!,0))</f>
        <v>#REF!</v>
      </c>
    </row>
    <row r="14240" spans="1:6" ht="16.5" x14ac:dyDescent="0.3">
      <c r="A14240" s="9" t="s">
        <v>8085</v>
      </c>
      <c r="B14240" s="9" t="s">
        <v>2433</v>
      </c>
      <c r="C14240" s="10">
        <v>26609</v>
      </c>
      <c r="D14240" s="9">
        <v>960994726</v>
      </c>
      <c r="E14240" s="9" t="e">
        <f>INDEX(#REF!:#REF!,MATCH($D14240,#REF!:#REF!,0),MATCH(#REF!,#REF!:#REF!,0))</f>
        <v>#REF!</v>
      </c>
      <c r="F14240" s="9" t="e">
        <f>INDEX(#REF!:#REF!,MATCH($D14240,#REF!:#REF!,0),MATCH(#REF!,#REF!:#REF!,0))</f>
        <v>#REF!</v>
      </c>
    </row>
    <row r="14241" spans="1:6" ht="16.5" x14ac:dyDescent="0.3">
      <c r="A14241" s="9" t="s">
        <v>8084</v>
      </c>
      <c r="B14241" s="9" t="s">
        <v>2357</v>
      </c>
      <c r="C14241" s="10">
        <v>53364</v>
      </c>
      <c r="D14241" s="9">
        <v>7462528568</v>
      </c>
      <c r="E14241" s="9" t="e">
        <f>INDEX(#REF!:#REF!,MATCH($D14241,#REF!:#REF!,0),MATCH(#REF!,#REF!:#REF!,0))</f>
        <v>#REF!</v>
      </c>
      <c r="F14241" s="9" t="e">
        <f>INDEX(#REF!:#REF!,MATCH($D14241,#REF!:#REF!,0),MATCH(#REF!,#REF!:#REF!,0))</f>
        <v>#REF!</v>
      </c>
    </row>
    <row r="14242" spans="1:6" ht="16.5" x14ac:dyDescent="0.3">
      <c r="A14242" s="9" t="s">
        <v>8083</v>
      </c>
      <c r="B14242" s="9" t="s">
        <v>2820</v>
      </c>
      <c r="C14242" s="10">
        <v>32128</v>
      </c>
      <c r="D14242" s="9">
        <v>8808097757</v>
      </c>
      <c r="E14242" s="9" t="e">
        <f>INDEX(#REF!:#REF!,MATCH($D14242,#REF!:#REF!,0),MATCH(#REF!,#REF!:#REF!,0))</f>
        <v>#REF!</v>
      </c>
      <c r="F14242" s="9" t="e">
        <f>INDEX(#REF!:#REF!,MATCH($D14242,#REF!:#REF!,0),MATCH(#REF!,#REF!:#REF!,0))</f>
        <v>#REF!</v>
      </c>
    </row>
    <row r="14243" spans="1:6" ht="16.5" x14ac:dyDescent="0.3">
      <c r="A14243" s="9" t="s">
        <v>8082</v>
      </c>
      <c r="B14243" s="9" t="s">
        <v>2241</v>
      </c>
      <c r="C14243" s="10">
        <v>45426</v>
      </c>
      <c r="D14243" s="9">
        <v>2524572722</v>
      </c>
      <c r="E14243" s="9" t="e">
        <f>INDEX(#REF!:#REF!,MATCH($D14243,#REF!:#REF!,0),MATCH(#REF!,#REF!:#REF!,0))</f>
        <v>#REF!</v>
      </c>
      <c r="F14243" s="9" t="e">
        <f>INDEX(#REF!:#REF!,MATCH($D14243,#REF!:#REF!,0),MATCH(#REF!,#REF!:#REF!,0))</f>
        <v>#REF!</v>
      </c>
    </row>
    <row r="14244" spans="1:6" ht="16.5" x14ac:dyDescent="0.3">
      <c r="A14244" s="9" t="s">
        <v>8081</v>
      </c>
      <c r="B14244" s="9" t="s">
        <v>2628</v>
      </c>
      <c r="C14244" s="10">
        <v>58789</v>
      </c>
      <c r="D14244" s="9">
        <v>4739588234</v>
      </c>
      <c r="E14244" s="9" t="e">
        <f>INDEX(#REF!:#REF!,MATCH($D14244,#REF!:#REF!,0),MATCH(#REF!,#REF!:#REF!,0))</f>
        <v>#REF!</v>
      </c>
      <c r="F14244" s="9" t="e">
        <f>INDEX(#REF!:#REF!,MATCH($D14244,#REF!:#REF!,0),MATCH(#REF!,#REF!:#REF!,0))</f>
        <v>#REF!</v>
      </c>
    </row>
    <row r="14245" spans="1:6" ht="16.5" x14ac:dyDescent="0.3">
      <c r="A14245" s="9" t="s">
        <v>8080</v>
      </c>
      <c r="B14245" s="9" t="s">
        <v>2683</v>
      </c>
      <c r="C14245" s="10">
        <v>51880</v>
      </c>
      <c r="D14245" s="9">
        <v>8256403403</v>
      </c>
      <c r="E14245" s="9" t="e">
        <f>INDEX(#REF!:#REF!,MATCH($D14245,#REF!:#REF!,0),MATCH(#REF!,#REF!:#REF!,0))</f>
        <v>#REF!</v>
      </c>
      <c r="F14245" s="9" t="e">
        <f>INDEX(#REF!:#REF!,MATCH($D14245,#REF!:#REF!,0),MATCH(#REF!,#REF!:#REF!,0))</f>
        <v>#REF!</v>
      </c>
    </row>
    <row r="14246" spans="1:6" ht="16.5" x14ac:dyDescent="0.3">
      <c r="A14246" s="9" t="s">
        <v>8079</v>
      </c>
      <c r="B14246" s="9" t="s">
        <v>2123</v>
      </c>
      <c r="C14246" s="10">
        <v>14775</v>
      </c>
      <c r="D14246" s="9">
        <v>1296185559</v>
      </c>
      <c r="E14246" s="9" t="e">
        <f>INDEX(#REF!:#REF!,MATCH($D14246,#REF!:#REF!,0),MATCH(#REF!,#REF!:#REF!,0))</f>
        <v>#REF!</v>
      </c>
      <c r="F14246" s="9" t="e">
        <f>INDEX(#REF!:#REF!,MATCH($D14246,#REF!:#REF!,0),MATCH(#REF!,#REF!:#REF!,0))</f>
        <v>#REF!</v>
      </c>
    </row>
    <row r="14247" spans="1:6" ht="16.5" x14ac:dyDescent="0.3">
      <c r="A14247" s="9" t="s">
        <v>8078</v>
      </c>
      <c r="B14247" s="9" t="s">
        <v>2707</v>
      </c>
      <c r="C14247" s="10">
        <v>11910</v>
      </c>
      <c r="D14247" s="9">
        <v>3086393343</v>
      </c>
      <c r="E14247" s="9" t="e">
        <f>INDEX(#REF!:#REF!,MATCH($D14247,#REF!:#REF!,0),MATCH(#REF!,#REF!:#REF!,0))</f>
        <v>#REF!</v>
      </c>
      <c r="F14247" s="9" t="e">
        <f>INDEX(#REF!:#REF!,MATCH($D14247,#REF!:#REF!,0),MATCH(#REF!,#REF!:#REF!,0))</f>
        <v>#REF!</v>
      </c>
    </row>
    <row r="14248" spans="1:6" ht="16.5" x14ac:dyDescent="0.3">
      <c r="A14248" s="9" t="s">
        <v>8077</v>
      </c>
      <c r="B14248" s="9" t="s">
        <v>2153</v>
      </c>
      <c r="C14248" s="10">
        <v>20060</v>
      </c>
      <c r="D14248" s="9">
        <v>7074056774</v>
      </c>
      <c r="E14248" s="9" t="e">
        <f>INDEX(#REF!:#REF!,MATCH($D14248,#REF!:#REF!,0),MATCH(#REF!,#REF!:#REF!,0))</f>
        <v>#REF!</v>
      </c>
      <c r="F14248" s="9" t="e">
        <f>INDEX(#REF!:#REF!,MATCH($D14248,#REF!:#REF!,0),MATCH(#REF!,#REF!:#REF!,0))</f>
        <v>#REF!</v>
      </c>
    </row>
    <row r="14249" spans="1:6" ht="16.5" x14ac:dyDescent="0.3">
      <c r="A14249" s="9" t="s">
        <v>8076</v>
      </c>
      <c r="B14249" s="9" t="s">
        <v>2007</v>
      </c>
      <c r="C14249" s="10">
        <v>18254</v>
      </c>
      <c r="D14249" s="9">
        <v>5186660353</v>
      </c>
      <c r="E14249" s="9" t="e">
        <f>INDEX(#REF!:#REF!,MATCH($D14249,#REF!:#REF!,0),MATCH(#REF!,#REF!:#REF!,0))</f>
        <v>#REF!</v>
      </c>
      <c r="F14249" s="9" t="e">
        <f>INDEX(#REF!:#REF!,MATCH($D14249,#REF!:#REF!,0),MATCH(#REF!,#REF!:#REF!,0))</f>
        <v>#REF!</v>
      </c>
    </row>
    <row r="14250" spans="1:6" ht="16.5" x14ac:dyDescent="0.3">
      <c r="A14250" s="9" t="s">
        <v>8075</v>
      </c>
      <c r="B14250" s="9" t="s">
        <v>2680</v>
      </c>
      <c r="C14250" s="10">
        <v>26350</v>
      </c>
      <c r="D14250" s="9">
        <v>5241020535</v>
      </c>
      <c r="E14250" s="9" t="e">
        <f>INDEX(#REF!:#REF!,MATCH($D14250,#REF!:#REF!,0),MATCH(#REF!,#REF!:#REF!,0))</f>
        <v>#REF!</v>
      </c>
      <c r="F14250" s="9" t="e">
        <f>INDEX(#REF!:#REF!,MATCH($D14250,#REF!:#REF!,0),MATCH(#REF!,#REF!:#REF!,0))</f>
        <v>#REF!</v>
      </c>
    </row>
    <row r="14251" spans="1:6" ht="16.5" x14ac:dyDescent="0.3">
      <c r="A14251" s="9" t="s">
        <v>8074</v>
      </c>
      <c r="B14251" s="9" t="s">
        <v>2179</v>
      </c>
      <c r="C14251" s="10">
        <v>27511</v>
      </c>
      <c r="D14251" s="9">
        <v>278558984</v>
      </c>
      <c r="E14251" s="9" t="e">
        <f>INDEX(#REF!:#REF!,MATCH($D14251,#REF!:#REF!,0),MATCH(#REF!,#REF!:#REF!,0))</f>
        <v>#REF!</v>
      </c>
      <c r="F14251" s="9" t="e">
        <f>INDEX(#REF!:#REF!,MATCH($D14251,#REF!:#REF!,0),MATCH(#REF!,#REF!:#REF!,0))</f>
        <v>#REF!</v>
      </c>
    </row>
    <row r="14252" spans="1:6" ht="16.5" x14ac:dyDescent="0.3">
      <c r="A14252" s="9" t="s">
        <v>8073</v>
      </c>
      <c r="B14252" s="9" t="s">
        <v>3328</v>
      </c>
      <c r="C14252" s="10">
        <v>52548</v>
      </c>
      <c r="D14252" s="9">
        <v>4548725172</v>
      </c>
      <c r="E14252" s="9" t="e">
        <f>INDEX(#REF!:#REF!,MATCH($D14252,#REF!:#REF!,0),MATCH(#REF!,#REF!:#REF!,0))</f>
        <v>#REF!</v>
      </c>
      <c r="F14252" s="9" t="e">
        <f>INDEX(#REF!:#REF!,MATCH($D14252,#REF!:#REF!,0),MATCH(#REF!,#REF!:#REF!,0))</f>
        <v>#REF!</v>
      </c>
    </row>
    <row r="14253" spans="1:6" ht="16.5" x14ac:dyDescent="0.3">
      <c r="A14253" s="9" t="s">
        <v>8072</v>
      </c>
      <c r="B14253" s="9" t="s">
        <v>2669</v>
      </c>
      <c r="C14253" s="10">
        <v>11032</v>
      </c>
      <c r="D14253" s="9">
        <v>5244119095</v>
      </c>
      <c r="E14253" s="9" t="e">
        <f>INDEX(#REF!:#REF!,MATCH($D14253,#REF!:#REF!,0),MATCH(#REF!,#REF!:#REF!,0))</f>
        <v>#REF!</v>
      </c>
      <c r="F14253" s="9" t="e">
        <f>INDEX(#REF!:#REF!,MATCH($D14253,#REF!:#REF!,0),MATCH(#REF!,#REF!:#REF!,0))</f>
        <v>#REF!</v>
      </c>
    </row>
    <row r="14254" spans="1:6" ht="16.5" x14ac:dyDescent="0.3">
      <c r="A14254" s="9" t="s">
        <v>8071</v>
      </c>
      <c r="B14254" s="9" t="s">
        <v>2323</v>
      </c>
      <c r="C14254" s="10">
        <v>15560</v>
      </c>
      <c r="D14254" s="9">
        <v>797787712</v>
      </c>
      <c r="E14254" s="9" t="e">
        <f>INDEX(#REF!:#REF!,MATCH($D14254,#REF!:#REF!,0),MATCH(#REF!,#REF!:#REF!,0))</f>
        <v>#REF!</v>
      </c>
      <c r="F14254" s="9" t="e">
        <f>INDEX(#REF!:#REF!,MATCH($D14254,#REF!:#REF!,0),MATCH(#REF!,#REF!:#REF!,0))</f>
        <v>#REF!</v>
      </c>
    </row>
    <row r="14255" spans="1:6" ht="16.5" x14ac:dyDescent="0.3">
      <c r="A14255" s="9" t="s">
        <v>8070</v>
      </c>
      <c r="B14255" s="9" t="s">
        <v>2650</v>
      </c>
      <c r="C14255" s="10">
        <v>40371</v>
      </c>
      <c r="D14255" s="9">
        <v>6789106936</v>
      </c>
      <c r="E14255" s="9" t="e">
        <f>INDEX(#REF!:#REF!,MATCH($D14255,#REF!:#REF!,0),MATCH(#REF!,#REF!:#REF!,0))</f>
        <v>#REF!</v>
      </c>
      <c r="F14255" s="9" t="e">
        <f>INDEX(#REF!:#REF!,MATCH($D14255,#REF!:#REF!,0),MATCH(#REF!,#REF!:#REF!,0))</f>
        <v>#REF!</v>
      </c>
    </row>
    <row r="14256" spans="1:6" ht="16.5" x14ac:dyDescent="0.3">
      <c r="A14256" s="9" t="s">
        <v>8069</v>
      </c>
      <c r="B14256" s="9" t="s">
        <v>2334</v>
      </c>
      <c r="C14256" s="10">
        <v>40187</v>
      </c>
      <c r="D14256" s="9">
        <v>274599287</v>
      </c>
      <c r="E14256" s="9" t="e">
        <f>INDEX(#REF!:#REF!,MATCH($D14256,#REF!:#REF!,0),MATCH(#REF!,#REF!:#REF!,0))</f>
        <v>#REF!</v>
      </c>
      <c r="F14256" s="9" t="e">
        <f>INDEX(#REF!:#REF!,MATCH($D14256,#REF!:#REF!,0),MATCH(#REF!,#REF!:#REF!,0))</f>
        <v>#REF!</v>
      </c>
    </row>
    <row r="14257" spans="1:6" ht="16.5" x14ac:dyDescent="0.3">
      <c r="A14257" s="9" t="s">
        <v>8068</v>
      </c>
      <c r="B14257" s="9" t="s">
        <v>2465</v>
      </c>
      <c r="C14257" s="10">
        <v>42933</v>
      </c>
      <c r="D14257" s="9">
        <v>2779378506</v>
      </c>
      <c r="E14257" s="9" t="e">
        <f>INDEX(#REF!:#REF!,MATCH($D14257,#REF!:#REF!,0),MATCH(#REF!,#REF!:#REF!,0))</f>
        <v>#REF!</v>
      </c>
      <c r="F14257" s="9" t="e">
        <f>INDEX(#REF!:#REF!,MATCH($D14257,#REF!:#REF!,0),MATCH(#REF!,#REF!:#REF!,0))</f>
        <v>#REF!</v>
      </c>
    </row>
    <row r="14258" spans="1:6" ht="16.5" x14ac:dyDescent="0.3">
      <c r="A14258" s="9" t="s">
        <v>8067</v>
      </c>
      <c r="B14258" s="9" t="s">
        <v>2258</v>
      </c>
      <c r="C14258" s="10">
        <v>42816</v>
      </c>
      <c r="D14258" s="9">
        <v>8692509450</v>
      </c>
      <c r="E14258" s="9" t="e">
        <f>INDEX(#REF!:#REF!,MATCH($D14258,#REF!:#REF!,0),MATCH(#REF!,#REF!:#REF!,0))</f>
        <v>#REF!</v>
      </c>
      <c r="F14258" s="9" t="e">
        <f>INDEX(#REF!:#REF!,MATCH($D14258,#REF!:#REF!,0),MATCH(#REF!,#REF!:#REF!,0))</f>
        <v>#REF!</v>
      </c>
    </row>
    <row r="14259" spans="1:6" ht="16.5" x14ac:dyDescent="0.3">
      <c r="A14259" s="9" t="s">
        <v>8066</v>
      </c>
      <c r="B14259" s="9" t="s">
        <v>3098</v>
      </c>
      <c r="C14259" s="10">
        <v>37127</v>
      </c>
      <c r="D14259" s="9">
        <v>3435517239</v>
      </c>
      <c r="E14259" s="9" t="e">
        <f>INDEX(#REF!:#REF!,MATCH($D14259,#REF!:#REF!,0),MATCH(#REF!,#REF!:#REF!,0))</f>
        <v>#REF!</v>
      </c>
      <c r="F14259" s="9" t="e">
        <f>INDEX(#REF!:#REF!,MATCH($D14259,#REF!:#REF!,0),MATCH(#REF!,#REF!:#REF!,0))</f>
        <v>#REF!</v>
      </c>
    </row>
    <row r="14260" spans="1:6" ht="16.5" x14ac:dyDescent="0.3">
      <c r="A14260" s="9" t="s">
        <v>8065</v>
      </c>
      <c r="B14260" s="9" t="s">
        <v>2315</v>
      </c>
      <c r="C14260" s="10">
        <v>55638</v>
      </c>
      <c r="D14260" s="9">
        <v>3792993961</v>
      </c>
      <c r="E14260" s="9" t="e">
        <f>INDEX(#REF!:#REF!,MATCH($D14260,#REF!:#REF!,0),MATCH(#REF!,#REF!:#REF!,0))</f>
        <v>#REF!</v>
      </c>
      <c r="F14260" s="9" t="e">
        <f>INDEX(#REF!:#REF!,MATCH($D14260,#REF!:#REF!,0),MATCH(#REF!,#REF!:#REF!,0))</f>
        <v>#REF!</v>
      </c>
    </row>
    <row r="14261" spans="1:6" ht="16.5" x14ac:dyDescent="0.3">
      <c r="A14261" s="9" t="s">
        <v>8064</v>
      </c>
      <c r="B14261" s="9" t="s">
        <v>2662</v>
      </c>
      <c r="C14261" s="10">
        <v>14929</v>
      </c>
      <c r="D14261" s="9">
        <v>2873915978</v>
      </c>
      <c r="E14261" s="9" t="e">
        <f>INDEX(#REF!:#REF!,MATCH($D14261,#REF!:#REF!,0),MATCH(#REF!,#REF!:#REF!,0))</f>
        <v>#REF!</v>
      </c>
      <c r="F14261" s="9" t="e">
        <f>INDEX(#REF!:#REF!,MATCH($D14261,#REF!:#REF!,0),MATCH(#REF!,#REF!:#REF!,0))</f>
        <v>#REF!</v>
      </c>
    </row>
    <row r="14262" spans="1:6" ht="16.5" x14ac:dyDescent="0.3">
      <c r="A14262" s="9" t="s">
        <v>8063</v>
      </c>
      <c r="B14262" s="9" t="s">
        <v>2597</v>
      </c>
      <c r="C14262" s="10">
        <v>37919</v>
      </c>
      <c r="D14262" s="9">
        <v>3219601650</v>
      </c>
      <c r="E14262" s="9" t="e">
        <f>INDEX(#REF!:#REF!,MATCH($D14262,#REF!:#REF!,0),MATCH(#REF!,#REF!:#REF!,0))</f>
        <v>#REF!</v>
      </c>
      <c r="F14262" s="9" t="e">
        <f>INDEX(#REF!:#REF!,MATCH($D14262,#REF!:#REF!,0),MATCH(#REF!,#REF!:#REF!,0))</f>
        <v>#REF!</v>
      </c>
    </row>
    <row r="14263" spans="1:6" ht="16.5" x14ac:dyDescent="0.3">
      <c r="A14263" s="9" t="s">
        <v>8062</v>
      </c>
      <c r="B14263" s="9" t="s">
        <v>3229</v>
      </c>
      <c r="C14263" s="10">
        <v>53653</v>
      </c>
      <c r="D14263" s="9">
        <v>8507800106</v>
      </c>
      <c r="E14263" s="9" t="e">
        <f>INDEX(#REF!:#REF!,MATCH($D14263,#REF!:#REF!,0),MATCH(#REF!,#REF!:#REF!,0))</f>
        <v>#REF!</v>
      </c>
      <c r="F14263" s="9" t="e">
        <f>INDEX(#REF!:#REF!,MATCH($D14263,#REF!:#REF!,0),MATCH(#REF!,#REF!:#REF!,0))</f>
        <v>#REF!</v>
      </c>
    </row>
    <row r="14264" spans="1:6" ht="16.5" x14ac:dyDescent="0.3">
      <c r="A14264" s="9" t="s">
        <v>8061</v>
      </c>
      <c r="B14264" s="9" t="s">
        <v>3951</v>
      </c>
      <c r="C14264" s="10">
        <v>54690</v>
      </c>
      <c r="D14264" s="9">
        <v>4900475084</v>
      </c>
      <c r="E14264" s="9" t="e">
        <f>INDEX(#REF!:#REF!,MATCH($D14264,#REF!:#REF!,0),MATCH(#REF!,#REF!:#REF!,0))</f>
        <v>#REF!</v>
      </c>
      <c r="F14264" s="9" t="e">
        <f>INDEX(#REF!:#REF!,MATCH($D14264,#REF!:#REF!,0),MATCH(#REF!,#REF!:#REF!,0))</f>
        <v>#REF!</v>
      </c>
    </row>
    <row r="14265" spans="1:6" ht="16.5" x14ac:dyDescent="0.3">
      <c r="A14265" s="9" t="s">
        <v>8060</v>
      </c>
      <c r="B14265" s="9" t="s">
        <v>3187</v>
      </c>
      <c r="C14265" s="10">
        <v>21470</v>
      </c>
      <c r="D14265" s="9">
        <v>2607689635</v>
      </c>
      <c r="E14265" s="9" t="e">
        <f>INDEX(#REF!:#REF!,MATCH($D14265,#REF!:#REF!,0),MATCH(#REF!,#REF!:#REF!,0))</f>
        <v>#REF!</v>
      </c>
      <c r="F14265" s="9" t="e">
        <f>INDEX(#REF!:#REF!,MATCH($D14265,#REF!:#REF!,0),MATCH(#REF!,#REF!:#REF!,0))</f>
        <v>#REF!</v>
      </c>
    </row>
    <row r="14266" spans="1:6" ht="16.5" x14ac:dyDescent="0.3">
      <c r="A14266" s="9" t="s">
        <v>8059</v>
      </c>
      <c r="B14266" s="9" t="s">
        <v>2744</v>
      </c>
      <c r="C14266" s="10">
        <v>50216</v>
      </c>
      <c r="D14266" s="9">
        <v>549857826</v>
      </c>
      <c r="E14266" s="9" t="e">
        <f>INDEX(#REF!:#REF!,MATCH($D14266,#REF!:#REF!,0),MATCH(#REF!,#REF!:#REF!,0))</f>
        <v>#REF!</v>
      </c>
      <c r="F14266" s="9" t="e">
        <f>INDEX(#REF!:#REF!,MATCH($D14266,#REF!:#REF!,0),MATCH(#REF!,#REF!:#REF!,0))</f>
        <v>#REF!</v>
      </c>
    </row>
    <row r="14267" spans="1:6" ht="16.5" x14ac:dyDescent="0.3">
      <c r="A14267" s="9" t="s">
        <v>8058</v>
      </c>
      <c r="B14267" s="9" t="s">
        <v>2349</v>
      </c>
      <c r="C14267" s="10">
        <v>15092</v>
      </c>
      <c r="D14267" s="9">
        <v>9939542542</v>
      </c>
      <c r="E14267" s="9" t="e">
        <f>INDEX(#REF!:#REF!,MATCH($D14267,#REF!:#REF!,0),MATCH(#REF!,#REF!:#REF!,0))</f>
        <v>#REF!</v>
      </c>
      <c r="F14267" s="9" t="e">
        <f>INDEX(#REF!:#REF!,MATCH($D14267,#REF!:#REF!,0),MATCH(#REF!,#REF!:#REF!,0))</f>
        <v>#REF!</v>
      </c>
    </row>
    <row r="14268" spans="1:6" ht="16.5" x14ac:dyDescent="0.3">
      <c r="A14268" s="9" t="s">
        <v>8057</v>
      </c>
      <c r="B14268" s="9" t="s">
        <v>2248</v>
      </c>
      <c r="C14268" s="10">
        <v>25910</v>
      </c>
      <c r="D14268" s="9">
        <v>3877279783</v>
      </c>
      <c r="E14268" s="9" t="e">
        <f>INDEX(#REF!:#REF!,MATCH($D14268,#REF!:#REF!,0),MATCH(#REF!,#REF!:#REF!,0))</f>
        <v>#REF!</v>
      </c>
      <c r="F14268" s="9" t="e">
        <f>INDEX(#REF!:#REF!,MATCH($D14268,#REF!:#REF!,0),MATCH(#REF!,#REF!:#REF!,0))</f>
        <v>#REF!</v>
      </c>
    </row>
    <row r="14269" spans="1:6" ht="16.5" x14ac:dyDescent="0.3">
      <c r="A14269" s="9" t="s">
        <v>8056</v>
      </c>
      <c r="B14269" s="9" t="s">
        <v>2188</v>
      </c>
      <c r="C14269" s="10">
        <v>26128</v>
      </c>
      <c r="D14269" s="9">
        <v>5186660353</v>
      </c>
      <c r="E14269" s="9" t="e">
        <f>INDEX(#REF!:#REF!,MATCH($D14269,#REF!:#REF!,0),MATCH(#REF!,#REF!:#REF!,0))</f>
        <v>#REF!</v>
      </c>
      <c r="F14269" s="9" t="e">
        <f>INDEX(#REF!:#REF!,MATCH($D14269,#REF!:#REF!,0),MATCH(#REF!,#REF!:#REF!,0))</f>
        <v>#REF!</v>
      </c>
    </row>
    <row r="14270" spans="1:6" ht="16.5" x14ac:dyDescent="0.3">
      <c r="A14270" s="9" t="s">
        <v>8055</v>
      </c>
      <c r="B14270" s="9" t="s">
        <v>3241</v>
      </c>
      <c r="C14270" s="10">
        <v>33675</v>
      </c>
      <c r="D14270" s="9">
        <v>471886378</v>
      </c>
      <c r="E14270" s="9" t="e">
        <f>INDEX(#REF!:#REF!,MATCH($D14270,#REF!:#REF!,0),MATCH(#REF!,#REF!:#REF!,0))</f>
        <v>#REF!</v>
      </c>
      <c r="F14270" s="9" t="e">
        <f>INDEX(#REF!:#REF!,MATCH($D14270,#REF!:#REF!,0),MATCH(#REF!,#REF!:#REF!,0))</f>
        <v>#REF!</v>
      </c>
    </row>
    <row r="14271" spans="1:6" ht="16.5" x14ac:dyDescent="0.3">
      <c r="A14271" s="9" t="s">
        <v>8054</v>
      </c>
      <c r="B14271" s="9" t="s">
        <v>1989</v>
      </c>
      <c r="C14271" s="10">
        <v>28766</v>
      </c>
      <c r="D14271" s="9">
        <v>3021692982</v>
      </c>
      <c r="E14271" s="9" t="e">
        <f>INDEX(#REF!:#REF!,MATCH($D14271,#REF!:#REF!,0),MATCH(#REF!,#REF!:#REF!,0))</f>
        <v>#REF!</v>
      </c>
      <c r="F14271" s="9" t="e">
        <f>INDEX(#REF!:#REF!,MATCH($D14271,#REF!:#REF!,0),MATCH(#REF!,#REF!:#REF!,0))</f>
        <v>#REF!</v>
      </c>
    </row>
    <row r="14272" spans="1:6" ht="16.5" x14ac:dyDescent="0.3">
      <c r="A14272" s="9" t="s">
        <v>8053</v>
      </c>
      <c r="B14272" s="9" t="s">
        <v>2392</v>
      </c>
      <c r="C14272" s="10">
        <v>20743</v>
      </c>
      <c r="D14272" s="9">
        <v>1364767856</v>
      </c>
      <c r="E14272" s="9" t="e">
        <f>INDEX(#REF!:#REF!,MATCH($D14272,#REF!:#REF!,0),MATCH(#REF!,#REF!:#REF!,0))</f>
        <v>#REF!</v>
      </c>
      <c r="F14272" s="9" t="e">
        <f>INDEX(#REF!:#REF!,MATCH($D14272,#REF!:#REF!,0),MATCH(#REF!,#REF!:#REF!,0))</f>
        <v>#REF!</v>
      </c>
    </row>
    <row r="14273" spans="1:6" ht="16.5" x14ac:dyDescent="0.3">
      <c r="A14273" s="9" t="s">
        <v>8052</v>
      </c>
      <c r="B14273" s="9" t="s">
        <v>3498</v>
      </c>
      <c r="C14273" s="10">
        <v>54503</v>
      </c>
      <c r="D14273" s="9">
        <v>2565093969</v>
      </c>
      <c r="E14273" s="9" t="e">
        <f>INDEX(#REF!:#REF!,MATCH($D14273,#REF!:#REF!,0),MATCH(#REF!,#REF!:#REF!,0))</f>
        <v>#REF!</v>
      </c>
      <c r="F14273" s="9" t="e">
        <f>INDEX(#REF!:#REF!,MATCH($D14273,#REF!:#REF!,0),MATCH(#REF!,#REF!:#REF!,0))</f>
        <v>#REF!</v>
      </c>
    </row>
    <row r="14274" spans="1:6" ht="16.5" x14ac:dyDescent="0.3">
      <c r="A14274" s="9" t="s">
        <v>8051</v>
      </c>
      <c r="B14274" s="9" t="s">
        <v>2675</v>
      </c>
      <c r="C14274" s="10">
        <v>23445</v>
      </c>
      <c r="D14274" s="9">
        <v>8550875457</v>
      </c>
      <c r="E14274" s="9" t="e">
        <f>INDEX(#REF!:#REF!,MATCH($D14274,#REF!:#REF!,0),MATCH(#REF!,#REF!:#REF!,0))</f>
        <v>#REF!</v>
      </c>
      <c r="F14274" s="9" t="e">
        <f>INDEX(#REF!:#REF!,MATCH($D14274,#REF!:#REF!,0),MATCH(#REF!,#REF!:#REF!,0))</f>
        <v>#REF!</v>
      </c>
    </row>
    <row r="14275" spans="1:6" ht="16.5" x14ac:dyDescent="0.3">
      <c r="A14275" s="9" t="s">
        <v>8050</v>
      </c>
      <c r="B14275" s="9" t="s">
        <v>2140</v>
      </c>
      <c r="C14275" s="10">
        <v>43365</v>
      </c>
      <c r="D14275" s="9">
        <v>7866715386</v>
      </c>
      <c r="E14275" s="9" t="e">
        <f>INDEX(#REF!:#REF!,MATCH($D14275,#REF!:#REF!,0),MATCH(#REF!,#REF!:#REF!,0))</f>
        <v>#REF!</v>
      </c>
      <c r="F14275" s="9" t="e">
        <f>INDEX(#REF!:#REF!,MATCH($D14275,#REF!:#REF!,0),MATCH(#REF!,#REF!:#REF!,0))</f>
        <v>#REF!</v>
      </c>
    </row>
    <row r="14276" spans="1:6" ht="16.5" x14ac:dyDescent="0.3">
      <c r="A14276" s="9" t="s">
        <v>8049</v>
      </c>
      <c r="B14276" s="9" t="s">
        <v>2655</v>
      </c>
      <c r="C14276" s="10">
        <v>35944</v>
      </c>
      <c r="D14276" s="9">
        <v>1042822263</v>
      </c>
      <c r="E14276" s="9" t="e">
        <f>INDEX(#REF!:#REF!,MATCH($D14276,#REF!:#REF!,0),MATCH(#REF!,#REF!:#REF!,0))</f>
        <v>#REF!</v>
      </c>
      <c r="F14276" s="9" t="e">
        <f>INDEX(#REF!:#REF!,MATCH($D14276,#REF!:#REF!,0),MATCH(#REF!,#REF!:#REF!,0))</f>
        <v>#REF!</v>
      </c>
    </row>
    <row r="14277" spans="1:6" ht="16.5" x14ac:dyDescent="0.3">
      <c r="A14277" s="9" t="s">
        <v>8048</v>
      </c>
      <c r="B14277" s="9" t="s">
        <v>2050</v>
      </c>
      <c r="C14277" s="10">
        <v>42313</v>
      </c>
      <c r="D14277" s="9">
        <v>9196221739</v>
      </c>
      <c r="E14277" s="9" t="e">
        <f>INDEX(#REF!:#REF!,MATCH($D14277,#REF!:#REF!,0),MATCH(#REF!,#REF!:#REF!,0))</f>
        <v>#REF!</v>
      </c>
      <c r="F14277" s="9" t="e">
        <f>INDEX(#REF!:#REF!,MATCH($D14277,#REF!:#REF!,0),MATCH(#REF!,#REF!:#REF!,0))</f>
        <v>#REF!</v>
      </c>
    </row>
    <row r="14278" spans="1:6" ht="16.5" x14ac:dyDescent="0.3">
      <c r="A14278" s="9" t="s">
        <v>8047</v>
      </c>
      <c r="B14278" s="9" t="s">
        <v>2317</v>
      </c>
      <c r="C14278" s="10">
        <v>42487</v>
      </c>
      <c r="D14278" s="9">
        <v>116428384</v>
      </c>
      <c r="E14278" s="9" t="e">
        <f>INDEX(#REF!:#REF!,MATCH($D14278,#REF!:#REF!,0),MATCH(#REF!,#REF!:#REF!,0))</f>
        <v>#REF!</v>
      </c>
      <c r="F14278" s="9" t="e">
        <f>INDEX(#REF!:#REF!,MATCH($D14278,#REF!:#REF!,0),MATCH(#REF!,#REF!:#REF!,0))</f>
        <v>#REF!</v>
      </c>
    </row>
    <row r="14279" spans="1:6" ht="16.5" x14ac:dyDescent="0.3">
      <c r="A14279" s="9" t="s">
        <v>8046</v>
      </c>
      <c r="B14279" s="9" t="s">
        <v>3125</v>
      </c>
      <c r="C14279" s="10">
        <v>23585</v>
      </c>
      <c r="D14279" s="9">
        <v>116428384</v>
      </c>
      <c r="E14279" s="9" t="e">
        <f>INDEX(#REF!:#REF!,MATCH($D14279,#REF!:#REF!,0),MATCH(#REF!,#REF!:#REF!,0))</f>
        <v>#REF!</v>
      </c>
      <c r="F14279" s="9" t="e">
        <f>INDEX(#REF!:#REF!,MATCH($D14279,#REF!:#REF!,0),MATCH(#REF!,#REF!:#REF!,0))</f>
        <v>#REF!</v>
      </c>
    </row>
    <row r="14280" spans="1:6" ht="16.5" x14ac:dyDescent="0.3">
      <c r="A14280" s="9" t="s">
        <v>8045</v>
      </c>
      <c r="B14280" s="9" t="s">
        <v>2580</v>
      </c>
      <c r="C14280" s="10">
        <v>20628</v>
      </c>
      <c r="D14280" s="9">
        <v>5903124704</v>
      </c>
      <c r="E14280" s="9" t="e">
        <f>INDEX(#REF!:#REF!,MATCH($D14280,#REF!:#REF!,0),MATCH(#REF!,#REF!:#REF!,0))</f>
        <v>#REF!</v>
      </c>
      <c r="F14280" s="9" t="e">
        <f>INDEX(#REF!:#REF!,MATCH($D14280,#REF!:#REF!,0),MATCH(#REF!,#REF!:#REF!,0))</f>
        <v>#REF!</v>
      </c>
    </row>
    <row r="14281" spans="1:6" ht="16.5" x14ac:dyDescent="0.3">
      <c r="A14281" s="9" t="s">
        <v>8044</v>
      </c>
      <c r="B14281" s="9" t="s">
        <v>2121</v>
      </c>
      <c r="C14281" s="10">
        <v>28062</v>
      </c>
      <c r="D14281" s="9">
        <v>6446166575</v>
      </c>
      <c r="E14281" s="9" t="e">
        <f>INDEX(#REF!:#REF!,MATCH($D14281,#REF!:#REF!,0),MATCH(#REF!,#REF!:#REF!,0))</f>
        <v>#REF!</v>
      </c>
      <c r="F14281" s="9" t="e">
        <f>INDEX(#REF!:#REF!,MATCH($D14281,#REF!:#REF!,0),MATCH(#REF!,#REF!:#REF!,0))</f>
        <v>#REF!</v>
      </c>
    </row>
    <row r="14282" spans="1:6" ht="16.5" x14ac:dyDescent="0.3">
      <c r="A14282" s="9" t="s">
        <v>8043</v>
      </c>
      <c r="B14282" s="9" t="s">
        <v>2389</v>
      </c>
      <c r="C14282" s="10">
        <v>14940</v>
      </c>
      <c r="D14282" s="9">
        <v>6322781804</v>
      </c>
      <c r="E14282" s="9" t="e">
        <f>INDEX(#REF!:#REF!,MATCH($D14282,#REF!:#REF!,0),MATCH(#REF!,#REF!:#REF!,0))</f>
        <v>#REF!</v>
      </c>
      <c r="F14282" s="9" t="e">
        <f>INDEX(#REF!:#REF!,MATCH($D14282,#REF!:#REF!,0),MATCH(#REF!,#REF!:#REF!,0))</f>
        <v>#REF!</v>
      </c>
    </row>
    <row r="14283" spans="1:6" ht="16.5" x14ac:dyDescent="0.3">
      <c r="A14283" s="9" t="s">
        <v>8042</v>
      </c>
      <c r="B14283" s="9" t="s">
        <v>2323</v>
      </c>
      <c r="C14283" s="10">
        <v>43754</v>
      </c>
      <c r="D14283" s="9">
        <v>1469328364</v>
      </c>
      <c r="E14283" s="9" t="e">
        <f>INDEX(#REF!:#REF!,MATCH($D14283,#REF!:#REF!,0),MATCH(#REF!,#REF!:#REF!,0))</f>
        <v>#REF!</v>
      </c>
      <c r="F14283" s="9" t="e">
        <f>INDEX(#REF!:#REF!,MATCH($D14283,#REF!:#REF!,0),MATCH(#REF!,#REF!:#REF!,0))</f>
        <v>#REF!</v>
      </c>
    </row>
    <row r="14284" spans="1:6" ht="16.5" x14ac:dyDescent="0.3">
      <c r="A14284" s="9" t="s">
        <v>8041</v>
      </c>
      <c r="B14284" s="9" t="s">
        <v>1955</v>
      </c>
      <c r="C14284" s="10">
        <v>10352</v>
      </c>
      <c r="D14284" s="9">
        <v>5153694038</v>
      </c>
      <c r="E14284" s="9" t="e">
        <f>INDEX(#REF!:#REF!,MATCH($D14284,#REF!:#REF!,0),MATCH(#REF!,#REF!:#REF!,0))</f>
        <v>#REF!</v>
      </c>
      <c r="F14284" s="9" t="e">
        <f>INDEX(#REF!:#REF!,MATCH($D14284,#REF!:#REF!,0),MATCH(#REF!,#REF!:#REF!,0))</f>
        <v>#REF!</v>
      </c>
    </row>
    <row r="14285" spans="1:6" ht="16.5" x14ac:dyDescent="0.3">
      <c r="A14285" s="9" t="s">
        <v>8040</v>
      </c>
      <c r="B14285" s="9" t="s">
        <v>2238</v>
      </c>
      <c r="C14285" s="10">
        <v>43527</v>
      </c>
      <c r="D14285" s="9">
        <v>9331851693</v>
      </c>
      <c r="E14285" s="9" t="e">
        <f>INDEX(#REF!:#REF!,MATCH($D14285,#REF!:#REF!,0),MATCH(#REF!,#REF!:#REF!,0))</f>
        <v>#REF!</v>
      </c>
      <c r="F14285" s="9" t="e">
        <f>INDEX(#REF!:#REF!,MATCH($D14285,#REF!:#REF!,0),MATCH(#REF!,#REF!:#REF!,0))</f>
        <v>#REF!</v>
      </c>
    </row>
    <row r="14286" spans="1:6" ht="16.5" x14ac:dyDescent="0.3">
      <c r="A14286" s="9" t="s">
        <v>8039</v>
      </c>
      <c r="B14286" s="9" t="s">
        <v>2171</v>
      </c>
      <c r="C14286" s="10">
        <v>56640</v>
      </c>
      <c r="D14286" s="9">
        <v>6183510505</v>
      </c>
      <c r="E14286" s="9" t="e">
        <f>INDEX(#REF!:#REF!,MATCH($D14286,#REF!:#REF!,0),MATCH(#REF!,#REF!:#REF!,0))</f>
        <v>#REF!</v>
      </c>
      <c r="F14286" s="9" t="e">
        <f>INDEX(#REF!:#REF!,MATCH($D14286,#REF!:#REF!,0),MATCH(#REF!,#REF!:#REF!,0))</f>
        <v>#REF!</v>
      </c>
    </row>
    <row r="14287" spans="1:6" ht="16.5" x14ac:dyDescent="0.3">
      <c r="A14287" s="9" t="s">
        <v>8038</v>
      </c>
      <c r="B14287" s="9" t="s">
        <v>3281</v>
      </c>
      <c r="C14287" s="10">
        <v>31652</v>
      </c>
      <c r="D14287" s="9">
        <v>4162153728</v>
      </c>
      <c r="E14287" s="9" t="e">
        <f>INDEX(#REF!:#REF!,MATCH($D14287,#REF!:#REF!,0),MATCH(#REF!,#REF!:#REF!,0))</f>
        <v>#REF!</v>
      </c>
      <c r="F14287" s="9" t="e">
        <f>INDEX(#REF!:#REF!,MATCH($D14287,#REF!:#REF!,0),MATCH(#REF!,#REF!:#REF!,0))</f>
        <v>#REF!</v>
      </c>
    </row>
    <row r="14288" spans="1:6" ht="16.5" x14ac:dyDescent="0.3">
      <c r="A14288" s="9" t="s">
        <v>8037</v>
      </c>
      <c r="B14288" s="9" t="s">
        <v>1979</v>
      </c>
      <c r="C14288" s="10">
        <v>57521</v>
      </c>
      <c r="D14288" s="9">
        <v>3145010581</v>
      </c>
      <c r="E14288" s="9" t="e">
        <f>INDEX(#REF!:#REF!,MATCH($D14288,#REF!:#REF!,0),MATCH(#REF!,#REF!:#REF!,0))</f>
        <v>#REF!</v>
      </c>
      <c r="F14288" s="9" t="e">
        <f>INDEX(#REF!:#REF!,MATCH($D14288,#REF!:#REF!,0),MATCH(#REF!,#REF!:#REF!,0))</f>
        <v>#REF!</v>
      </c>
    </row>
    <row r="14289" spans="1:6" ht="16.5" x14ac:dyDescent="0.3">
      <c r="A14289" s="9" t="s">
        <v>8036</v>
      </c>
      <c r="B14289" s="9" t="s">
        <v>2046</v>
      </c>
      <c r="C14289" s="10">
        <v>55884</v>
      </c>
      <c r="D14289" s="9">
        <v>5574535556</v>
      </c>
      <c r="E14289" s="9" t="e">
        <f>INDEX(#REF!:#REF!,MATCH($D14289,#REF!:#REF!,0),MATCH(#REF!,#REF!:#REF!,0))</f>
        <v>#REF!</v>
      </c>
      <c r="F14289" s="9" t="e">
        <f>INDEX(#REF!:#REF!,MATCH($D14289,#REF!:#REF!,0),MATCH(#REF!,#REF!:#REF!,0))</f>
        <v>#REF!</v>
      </c>
    </row>
    <row r="14290" spans="1:6" ht="16.5" x14ac:dyDescent="0.3">
      <c r="A14290" s="9" t="s">
        <v>8035</v>
      </c>
      <c r="B14290" s="9" t="s">
        <v>2572</v>
      </c>
      <c r="C14290" s="10">
        <v>40991</v>
      </c>
      <c r="D14290" s="9">
        <v>6487054410</v>
      </c>
      <c r="E14290" s="9" t="e">
        <f>INDEX(#REF!:#REF!,MATCH($D14290,#REF!:#REF!,0),MATCH(#REF!,#REF!:#REF!,0))</f>
        <v>#REF!</v>
      </c>
      <c r="F14290" s="9" t="e">
        <f>INDEX(#REF!:#REF!,MATCH($D14290,#REF!:#REF!,0),MATCH(#REF!,#REF!:#REF!,0))</f>
        <v>#REF!</v>
      </c>
    </row>
    <row r="14291" spans="1:6" ht="16.5" x14ac:dyDescent="0.3">
      <c r="A14291" s="9" t="s">
        <v>8034</v>
      </c>
      <c r="B14291" s="9" t="s">
        <v>3222</v>
      </c>
      <c r="C14291" s="10">
        <v>40250</v>
      </c>
      <c r="D14291" s="9">
        <v>9726268931</v>
      </c>
      <c r="E14291" s="9" t="e">
        <f>INDEX(#REF!:#REF!,MATCH($D14291,#REF!:#REF!,0),MATCH(#REF!,#REF!:#REF!,0))</f>
        <v>#REF!</v>
      </c>
      <c r="F14291" s="9" t="e">
        <f>INDEX(#REF!:#REF!,MATCH($D14291,#REF!:#REF!,0),MATCH(#REF!,#REF!:#REF!,0))</f>
        <v>#REF!</v>
      </c>
    </row>
    <row r="14292" spans="1:6" ht="16.5" x14ac:dyDescent="0.3">
      <c r="A14292" s="9" t="s">
        <v>8033</v>
      </c>
      <c r="B14292" s="9" t="s">
        <v>2083</v>
      </c>
      <c r="C14292" s="10">
        <v>35390</v>
      </c>
      <c r="D14292" s="9">
        <v>9013891098</v>
      </c>
      <c r="E14292" s="9" t="e">
        <f>INDEX(#REF!:#REF!,MATCH($D14292,#REF!:#REF!,0),MATCH(#REF!,#REF!:#REF!,0))</f>
        <v>#REF!</v>
      </c>
      <c r="F14292" s="9" t="e">
        <f>INDEX(#REF!:#REF!,MATCH($D14292,#REF!:#REF!,0),MATCH(#REF!,#REF!:#REF!,0))</f>
        <v>#REF!</v>
      </c>
    </row>
    <row r="14293" spans="1:6" ht="16.5" x14ac:dyDescent="0.3">
      <c r="A14293" s="9" t="s">
        <v>8032</v>
      </c>
      <c r="B14293" s="9" t="s">
        <v>2389</v>
      </c>
      <c r="C14293" s="10">
        <v>51265</v>
      </c>
      <c r="D14293" s="9">
        <v>5759255762</v>
      </c>
      <c r="E14293" s="9" t="e">
        <f>INDEX(#REF!:#REF!,MATCH($D14293,#REF!:#REF!,0),MATCH(#REF!,#REF!:#REF!,0))</f>
        <v>#REF!</v>
      </c>
      <c r="F14293" s="9" t="e">
        <f>INDEX(#REF!:#REF!,MATCH($D14293,#REF!:#REF!,0),MATCH(#REF!,#REF!:#REF!,0))</f>
        <v>#REF!</v>
      </c>
    </row>
    <row r="14294" spans="1:6" ht="16.5" x14ac:dyDescent="0.3">
      <c r="A14294" s="9" t="s">
        <v>8031</v>
      </c>
      <c r="B14294" s="9" t="s">
        <v>2077</v>
      </c>
      <c r="C14294" s="10">
        <v>48026</v>
      </c>
      <c r="D14294" s="9">
        <v>8664054479</v>
      </c>
      <c r="E14294" s="9" t="e">
        <f>INDEX(#REF!:#REF!,MATCH($D14294,#REF!:#REF!,0),MATCH(#REF!,#REF!:#REF!,0))</f>
        <v>#REF!</v>
      </c>
      <c r="F14294" s="9" t="e">
        <f>INDEX(#REF!:#REF!,MATCH($D14294,#REF!:#REF!,0),MATCH(#REF!,#REF!:#REF!,0))</f>
        <v>#REF!</v>
      </c>
    </row>
    <row r="14295" spans="1:6" ht="16.5" x14ac:dyDescent="0.3">
      <c r="A14295" s="9" t="s">
        <v>8030</v>
      </c>
      <c r="B14295" s="9" t="s">
        <v>2688</v>
      </c>
      <c r="C14295" s="10">
        <v>32347</v>
      </c>
      <c r="D14295" s="9">
        <v>2702941109</v>
      </c>
      <c r="E14295" s="9" t="e">
        <f>INDEX(#REF!:#REF!,MATCH($D14295,#REF!:#REF!,0),MATCH(#REF!,#REF!:#REF!,0))</f>
        <v>#REF!</v>
      </c>
      <c r="F14295" s="9" t="e">
        <f>INDEX(#REF!:#REF!,MATCH($D14295,#REF!:#REF!,0),MATCH(#REF!,#REF!:#REF!,0))</f>
        <v>#REF!</v>
      </c>
    </row>
    <row r="14296" spans="1:6" ht="16.5" x14ac:dyDescent="0.3">
      <c r="A14296" s="9" t="s">
        <v>8029</v>
      </c>
      <c r="B14296" s="9" t="s">
        <v>2783</v>
      </c>
      <c r="C14296" s="10">
        <v>55005</v>
      </c>
      <c r="D14296" s="9">
        <v>3213290963</v>
      </c>
      <c r="E14296" s="9" t="e">
        <f>INDEX(#REF!:#REF!,MATCH($D14296,#REF!:#REF!,0),MATCH(#REF!,#REF!:#REF!,0))</f>
        <v>#REF!</v>
      </c>
      <c r="F14296" s="9" t="e">
        <f>INDEX(#REF!:#REF!,MATCH($D14296,#REF!:#REF!,0),MATCH(#REF!,#REF!:#REF!,0))</f>
        <v>#REF!</v>
      </c>
    </row>
    <row r="14297" spans="1:6" ht="16.5" x14ac:dyDescent="0.3">
      <c r="A14297" s="9" t="s">
        <v>8028</v>
      </c>
      <c r="B14297" s="9" t="s">
        <v>2952</v>
      </c>
      <c r="C14297" s="10">
        <v>31586</v>
      </c>
      <c r="D14297" s="9">
        <v>1053331541</v>
      </c>
      <c r="E14297" s="9" t="e">
        <f>INDEX(#REF!:#REF!,MATCH($D14297,#REF!:#REF!,0),MATCH(#REF!,#REF!:#REF!,0))</f>
        <v>#REF!</v>
      </c>
      <c r="F14297" s="9" t="e">
        <f>INDEX(#REF!:#REF!,MATCH($D14297,#REF!:#REF!,0),MATCH(#REF!,#REF!:#REF!,0))</f>
        <v>#REF!</v>
      </c>
    </row>
    <row r="14298" spans="1:6" ht="16.5" x14ac:dyDescent="0.3">
      <c r="A14298" s="9" t="s">
        <v>8027</v>
      </c>
      <c r="B14298" s="9" t="s">
        <v>2498</v>
      </c>
      <c r="C14298" s="10">
        <v>32246</v>
      </c>
      <c r="D14298" s="9">
        <v>5863557389</v>
      </c>
      <c r="E14298" s="9" t="e">
        <f>INDEX(#REF!:#REF!,MATCH($D14298,#REF!:#REF!,0),MATCH(#REF!,#REF!:#REF!,0))</f>
        <v>#REF!</v>
      </c>
      <c r="F14298" s="9" t="e">
        <f>INDEX(#REF!:#REF!,MATCH($D14298,#REF!:#REF!,0),MATCH(#REF!,#REF!:#REF!,0))</f>
        <v>#REF!</v>
      </c>
    </row>
    <row r="14299" spans="1:6" ht="16.5" x14ac:dyDescent="0.3">
      <c r="A14299" s="9" t="s">
        <v>8026</v>
      </c>
      <c r="B14299" s="9" t="s">
        <v>2248</v>
      </c>
      <c r="C14299" s="10">
        <v>36092</v>
      </c>
      <c r="D14299" s="9">
        <v>4290015026</v>
      </c>
      <c r="E14299" s="9" t="e">
        <f>INDEX(#REF!:#REF!,MATCH($D14299,#REF!:#REF!,0),MATCH(#REF!,#REF!:#REF!,0))</f>
        <v>#REF!</v>
      </c>
      <c r="F14299" s="9" t="e">
        <f>INDEX(#REF!:#REF!,MATCH($D14299,#REF!:#REF!,0),MATCH(#REF!,#REF!:#REF!,0))</f>
        <v>#REF!</v>
      </c>
    </row>
    <row r="14300" spans="1:6" ht="16.5" x14ac:dyDescent="0.3">
      <c r="A14300" s="9" t="s">
        <v>8025</v>
      </c>
      <c r="B14300" s="9" t="s">
        <v>2982</v>
      </c>
      <c r="C14300" s="10">
        <v>19499</v>
      </c>
      <c r="D14300" s="9">
        <v>8256403403</v>
      </c>
      <c r="E14300" s="9" t="e">
        <f>INDEX(#REF!:#REF!,MATCH($D14300,#REF!:#REF!,0),MATCH(#REF!,#REF!:#REF!,0))</f>
        <v>#REF!</v>
      </c>
      <c r="F14300" s="9" t="e">
        <f>INDEX(#REF!:#REF!,MATCH($D14300,#REF!:#REF!,0),MATCH(#REF!,#REF!:#REF!,0))</f>
        <v>#REF!</v>
      </c>
    </row>
    <row r="14301" spans="1:6" ht="16.5" x14ac:dyDescent="0.3">
      <c r="A14301" s="9" t="s">
        <v>8024</v>
      </c>
      <c r="B14301" s="9" t="s">
        <v>1973</v>
      </c>
      <c r="C14301" s="10">
        <v>22676</v>
      </c>
      <c r="D14301" s="9">
        <v>9651729414</v>
      </c>
      <c r="E14301" s="9" t="e">
        <f>INDEX(#REF!:#REF!,MATCH($D14301,#REF!:#REF!,0),MATCH(#REF!,#REF!:#REF!,0))</f>
        <v>#REF!</v>
      </c>
      <c r="F14301" s="9" t="e">
        <f>INDEX(#REF!:#REF!,MATCH($D14301,#REF!:#REF!,0),MATCH(#REF!,#REF!:#REF!,0))</f>
        <v>#REF!</v>
      </c>
    </row>
    <row r="14302" spans="1:6" ht="16.5" x14ac:dyDescent="0.3">
      <c r="A14302" s="9" t="s">
        <v>8023</v>
      </c>
      <c r="B14302" s="9" t="s">
        <v>2171</v>
      </c>
      <c r="C14302" s="10">
        <v>23055</v>
      </c>
      <c r="D14302" s="9">
        <v>9829586073</v>
      </c>
      <c r="E14302" s="9" t="e">
        <f>INDEX(#REF!:#REF!,MATCH($D14302,#REF!:#REF!,0),MATCH(#REF!,#REF!:#REF!,0))</f>
        <v>#REF!</v>
      </c>
      <c r="F14302" s="9" t="e">
        <f>INDEX(#REF!:#REF!,MATCH($D14302,#REF!:#REF!,0),MATCH(#REF!,#REF!:#REF!,0))</f>
        <v>#REF!</v>
      </c>
    </row>
    <row r="14303" spans="1:6" ht="16.5" x14ac:dyDescent="0.3">
      <c r="A14303" s="9" t="s">
        <v>8022</v>
      </c>
      <c r="B14303" s="9" t="s">
        <v>2073</v>
      </c>
      <c r="C14303" s="10">
        <v>16190</v>
      </c>
      <c r="D14303" s="9">
        <v>9795921177</v>
      </c>
      <c r="E14303" s="9" t="e">
        <f>INDEX(#REF!:#REF!,MATCH($D14303,#REF!:#REF!,0),MATCH(#REF!,#REF!:#REF!,0))</f>
        <v>#REF!</v>
      </c>
      <c r="F14303" s="9" t="e">
        <f>INDEX(#REF!:#REF!,MATCH($D14303,#REF!:#REF!,0),MATCH(#REF!,#REF!:#REF!,0))</f>
        <v>#REF!</v>
      </c>
    </row>
    <row r="14304" spans="1:6" ht="16.5" x14ac:dyDescent="0.3">
      <c r="A14304" s="9" t="s">
        <v>8021</v>
      </c>
      <c r="B14304" s="9" t="s">
        <v>2048</v>
      </c>
      <c r="C14304" s="10">
        <v>24880</v>
      </c>
      <c r="D14304" s="9">
        <v>2922893758</v>
      </c>
      <c r="E14304" s="9" t="e">
        <f>INDEX(#REF!:#REF!,MATCH($D14304,#REF!:#REF!,0),MATCH(#REF!,#REF!:#REF!,0))</f>
        <v>#REF!</v>
      </c>
      <c r="F14304" s="9" t="e">
        <f>INDEX(#REF!:#REF!,MATCH($D14304,#REF!:#REF!,0),MATCH(#REF!,#REF!:#REF!,0))</f>
        <v>#REF!</v>
      </c>
    </row>
    <row r="14305" spans="1:6" ht="16.5" x14ac:dyDescent="0.3">
      <c r="A14305" s="9" t="s">
        <v>8020</v>
      </c>
      <c r="B14305" s="9" t="s">
        <v>2713</v>
      </c>
      <c r="C14305" s="10">
        <v>35790</v>
      </c>
      <c r="D14305" s="9">
        <v>9958099322</v>
      </c>
      <c r="E14305" s="9" t="e">
        <f>INDEX(#REF!:#REF!,MATCH($D14305,#REF!:#REF!,0),MATCH(#REF!,#REF!:#REF!,0))</f>
        <v>#REF!</v>
      </c>
      <c r="F14305" s="9" t="e">
        <f>INDEX(#REF!:#REF!,MATCH($D14305,#REF!:#REF!,0),MATCH(#REF!,#REF!:#REF!,0))</f>
        <v>#REF!</v>
      </c>
    </row>
    <row r="14306" spans="1:6" ht="16.5" x14ac:dyDescent="0.3">
      <c r="A14306" s="9" t="s">
        <v>8019</v>
      </c>
      <c r="B14306" s="9" t="s">
        <v>2267</v>
      </c>
      <c r="C14306" s="10">
        <v>34161</v>
      </c>
      <c r="D14306" s="9">
        <v>5811999097</v>
      </c>
      <c r="E14306" s="9" t="e">
        <f>INDEX(#REF!:#REF!,MATCH($D14306,#REF!:#REF!,0),MATCH(#REF!,#REF!:#REF!,0))</f>
        <v>#REF!</v>
      </c>
      <c r="F14306" s="9" t="e">
        <f>INDEX(#REF!:#REF!,MATCH($D14306,#REF!:#REF!,0),MATCH(#REF!,#REF!:#REF!,0))</f>
        <v>#REF!</v>
      </c>
    </row>
    <row r="14307" spans="1:6" ht="16.5" x14ac:dyDescent="0.3">
      <c r="A14307" s="9" t="s">
        <v>8018</v>
      </c>
      <c r="B14307" s="9" t="s">
        <v>2007</v>
      </c>
      <c r="C14307" s="10">
        <v>53927</v>
      </c>
      <c r="D14307" s="9">
        <v>784224471</v>
      </c>
      <c r="E14307" s="9" t="e">
        <f>INDEX(#REF!:#REF!,MATCH($D14307,#REF!:#REF!,0),MATCH(#REF!,#REF!:#REF!,0))</f>
        <v>#REF!</v>
      </c>
      <c r="F14307" s="9" t="e">
        <f>INDEX(#REF!:#REF!,MATCH($D14307,#REF!:#REF!,0),MATCH(#REF!,#REF!:#REF!,0))</f>
        <v>#REF!</v>
      </c>
    </row>
    <row r="14308" spans="1:6" ht="16.5" x14ac:dyDescent="0.3">
      <c r="A14308" s="9" t="s">
        <v>8017</v>
      </c>
      <c r="B14308" s="9" t="s">
        <v>3357</v>
      </c>
      <c r="C14308" s="10">
        <v>56731</v>
      </c>
      <c r="D14308" s="9">
        <v>509389570</v>
      </c>
      <c r="E14308" s="9" t="e">
        <f>INDEX(#REF!:#REF!,MATCH($D14308,#REF!:#REF!,0),MATCH(#REF!,#REF!:#REF!,0))</f>
        <v>#REF!</v>
      </c>
      <c r="F14308" s="9" t="e">
        <f>INDEX(#REF!:#REF!,MATCH($D14308,#REF!:#REF!,0),MATCH(#REF!,#REF!:#REF!,0))</f>
        <v>#REF!</v>
      </c>
    </row>
    <row r="14309" spans="1:6" ht="16.5" x14ac:dyDescent="0.3">
      <c r="A14309" s="9" t="s">
        <v>8016</v>
      </c>
      <c r="B14309" s="9" t="s">
        <v>2241</v>
      </c>
      <c r="C14309" s="10">
        <v>22649</v>
      </c>
      <c r="D14309" s="9">
        <v>7892446737</v>
      </c>
      <c r="E14309" s="9" t="e">
        <f>INDEX(#REF!:#REF!,MATCH($D14309,#REF!:#REF!,0),MATCH(#REF!,#REF!:#REF!,0))</f>
        <v>#REF!</v>
      </c>
      <c r="F14309" s="9" t="e">
        <f>INDEX(#REF!:#REF!,MATCH($D14309,#REF!:#REF!,0),MATCH(#REF!,#REF!:#REF!,0))</f>
        <v>#REF!</v>
      </c>
    </row>
    <row r="14310" spans="1:6" ht="16.5" x14ac:dyDescent="0.3">
      <c r="A14310" s="9" t="s">
        <v>8015</v>
      </c>
      <c r="B14310" s="9" t="s">
        <v>2680</v>
      </c>
      <c r="C14310" s="10">
        <v>35623</v>
      </c>
      <c r="D14310" s="9">
        <v>2408183758</v>
      </c>
      <c r="E14310" s="9" t="e">
        <f>INDEX(#REF!:#REF!,MATCH($D14310,#REF!:#REF!,0),MATCH(#REF!,#REF!:#REF!,0))</f>
        <v>#REF!</v>
      </c>
      <c r="F14310" s="9" t="e">
        <f>INDEX(#REF!:#REF!,MATCH($D14310,#REF!:#REF!,0),MATCH(#REF!,#REF!:#REF!,0))</f>
        <v>#REF!</v>
      </c>
    </row>
    <row r="14311" spans="1:6" ht="16.5" x14ac:dyDescent="0.3">
      <c r="A14311" s="9" t="s">
        <v>8014</v>
      </c>
      <c r="B14311" s="9" t="s">
        <v>2713</v>
      </c>
      <c r="C14311" s="10">
        <v>36788</v>
      </c>
      <c r="D14311" s="9">
        <v>9260254965</v>
      </c>
      <c r="E14311" s="9" t="e">
        <f>INDEX(#REF!:#REF!,MATCH($D14311,#REF!:#REF!,0),MATCH(#REF!,#REF!:#REF!,0))</f>
        <v>#REF!</v>
      </c>
      <c r="F14311" s="9" t="e">
        <f>INDEX(#REF!:#REF!,MATCH($D14311,#REF!:#REF!,0),MATCH(#REF!,#REF!:#REF!,0))</f>
        <v>#REF!</v>
      </c>
    </row>
    <row r="14312" spans="1:6" ht="16.5" x14ac:dyDescent="0.3">
      <c r="A14312" s="9" t="s">
        <v>8013</v>
      </c>
      <c r="B14312" s="9" t="s">
        <v>2090</v>
      </c>
      <c r="C14312" s="10">
        <v>42172</v>
      </c>
      <c r="D14312" s="9">
        <v>9412192312</v>
      </c>
      <c r="E14312" s="9" t="e">
        <f>INDEX(#REF!:#REF!,MATCH($D14312,#REF!:#REF!,0),MATCH(#REF!,#REF!:#REF!,0))</f>
        <v>#REF!</v>
      </c>
      <c r="F14312" s="9" t="e">
        <f>INDEX(#REF!:#REF!,MATCH($D14312,#REF!:#REF!,0),MATCH(#REF!,#REF!:#REF!,0))</f>
        <v>#REF!</v>
      </c>
    </row>
    <row r="14313" spans="1:6" ht="16.5" x14ac:dyDescent="0.3">
      <c r="A14313" s="9" t="s">
        <v>8012</v>
      </c>
      <c r="B14313" s="9" t="s">
        <v>2602</v>
      </c>
      <c r="C14313" s="10">
        <v>28844</v>
      </c>
      <c r="D14313" s="9">
        <v>9561367408</v>
      </c>
      <c r="E14313" s="9" t="e">
        <f>INDEX(#REF!:#REF!,MATCH($D14313,#REF!:#REF!,0),MATCH(#REF!,#REF!:#REF!,0))</f>
        <v>#REF!</v>
      </c>
      <c r="F14313" s="9" t="e">
        <f>INDEX(#REF!:#REF!,MATCH($D14313,#REF!:#REF!,0),MATCH(#REF!,#REF!:#REF!,0))</f>
        <v>#REF!</v>
      </c>
    </row>
    <row r="14314" spans="1:6" ht="16.5" x14ac:dyDescent="0.3">
      <c r="A14314" s="9" t="s">
        <v>8011</v>
      </c>
      <c r="B14314" s="9" t="s">
        <v>2683</v>
      </c>
      <c r="C14314" s="10">
        <v>58832</v>
      </c>
      <c r="D14314" s="9">
        <v>8673837456</v>
      </c>
      <c r="E14314" s="9" t="e">
        <f>INDEX(#REF!:#REF!,MATCH($D14314,#REF!:#REF!,0),MATCH(#REF!,#REF!:#REF!,0))</f>
        <v>#REF!</v>
      </c>
      <c r="F14314" s="9" t="e">
        <f>INDEX(#REF!:#REF!,MATCH($D14314,#REF!:#REF!,0),MATCH(#REF!,#REF!:#REF!,0))</f>
        <v>#REF!</v>
      </c>
    </row>
    <row r="14315" spans="1:6" ht="16.5" x14ac:dyDescent="0.3">
      <c r="A14315" s="9" t="s">
        <v>8010</v>
      </c>
      <c r="B14315" s="9" t="s">
        <v>2119</v>
      </c>
      <c r="C14315" s="10">
        <v>11710</v>
      </c>
      <c r="D14315" s="9">
        <v>2649428619</v>
      </c>
      <c r="E14315" s="9" t="e">
        <f>INDEX(#REF!:#REF!,MATCH($D14315,#REF!:#REF!,0),MATCH(#REF!,#REF!:#REF!,0))</f>
        <v>#REF!</v>
      </c>
      <c r="F14315" s="9" t="e">
        <f>INDEX(#REF!:#REF!,MATCH($D14315,#REF!:#REF!,0),MATCH(#REF!,#REF!:#REF!,0))</f>
        <v>#REF!</v>
      </c>
    </row>
    <row r="14316" spans="1:6" ht="16.5" x14ac:dyDescent="0.3">
      <c r="A14316" s="9" t="s">
        <v>8009</v>
      </c>
      <c r="B14316" s="9" t="s">
        <v>2054</v>
      </c>
      <c r="C14316" s="10">
        <v>15027</v>
      </c>
      <c r="D14316" s="9">
        <v>1028388519</v>
      </c>
      <c r="E14316" s="9" t="e">
        <f>INDEX(#REF!:#REF!,MATCH($D14316,#REF!:#REF!,0),MATCH(#REF!,#REF!:#REF!,0))</f>
        <v>#REF!</v>
      </c>
      <c r="F14316" s="9" t="e">
        <f>INDEX(#REF!:#REF!,MATCH($D14316,#REF!:#REF!,0),MATCH(#REF!,#REF!:#REF!,0))</f>
        <v>#REF!</v>
      </c>
    </row>
    <row r="14317" spans="1:6" ht="16.5" x14ac:dyDescent="0.3">
      <c r="A14317" s="9" t="s">
        <v>8008</v>
      </c>
      <c r="B14317" s="9" t="s">
        <v>2412</v>
      </c>
      <c r="C14317" s="10">
        <v>52909</v>
      </c>
      <c r="D14317" s="9">
        <v>901154172</v>
      </c>
      <c r="E14317" s="9" t="e">
        <f>INDEX(#REF!:#REF!,MATCH($D14317,#REF!:#REF!,0),MATCH(#REF!,#REF!:#REF!,0))</f>
        <v>#REF!</v>
      </c>
      <c r="F14317" s="9" t="e">
        <f>INDEX(#REF!:#REF!,MATCH($D14317,#REF!:#REF!,0),MATCH(#REF!,#REF!:#REF!,0))</f>
        <v>#REF!</v>
      </c>
    </row>
    <row r="14318" spans="1:6" ht="16.5" x14ac:dyDescent="0.3">
      <c r="A14318" s="9" t="s">
        <v>8007</v>
      </c>
      <c r="B14318" s="9" t="s">
        <v>3071</v>
      </c>
      <c r="C14318" s="10">
        <v>38832</v>
      </c>
      <c r="D14318" s="9">
        <v>5234982726</v>
      </c>
      <c r="E14318" s="9" t="e">
        <f>INDEX(#REF!:#REF!,MATCH($D14318,#REF!:#REF!,0),MATCH(#REF!,#REF!:#REF!,0))</f>
        <v>#REF!</v>
      </c>
      <c r="F14318" s="9" t="e">
        <f>INDEX(#REF!:#REF!,MATCH($D14318,#REF!:#REF!,0),MATCH(#REF!,#REF!:#REF!,0))</f>
        <v>#REF!</v>
      </c>
    </row>
    <row r="14319" spans="1:6" ht="16.5" x14ac:dyDescent="0.3">
      <c r="A14319" s="9" t="s">
        <v>8006</v>
      </c>
      <c r="B14319" s="9" t="s">
        <v>2105</v>
      </c>
      <c r="C14319" s="10">
        <v>57252</v>
      </c>
      <c r="D14319" s="9">
        <v>4849214614</v>
      </c>
      <c r="E14319" s="9" t="e">
        <f>INDEX(#REF!:#REF!,MATCH($D14319,#REF!:#REF!,0),MATCH(#REF!,#REF!:#REF!,0))</f>
        <v>#REF!</v>
      </c>
      <c r="F14319" s="9" t="e">
        <f>INDEX(#REF!:#REF!,MATCH($D14319,#REF!:#REF!,0),MATCH(#REF!,#REF!:#REF!,0))</f>
        <v>#REF!</v>
      </c>
    </row>
    <row r="14320" spans="1:6" ht="16.5" x14ac:dyDescent="0.3">
      <c r="A14320" s="9" t="s">
        <v>8005</v>
      </c>
      <c r="B14320" s="9" t="s">
        <v>1965</v>
      </c>
      <c r="C14320" s="10">
        <v>53885</v>
      </c>
      <c r="D14320" s="9">
        <v>9516781780</v>
      </c>
      <c r="E14320" s="9" t="e">
        <f>INDEX(#REF!:#REF!,MATCH($D14320,#REF!:#REF!,0),MATCH(#REF!,#REF!:#REF!,0))</f>
        <v>#REF!</v>
      </c>
      <c r="F14320" s="9" t="e">
        <f>INDEX(#REF!:#REF!,MATCH($D14320,#REF!:#REF!,0),MATCH(#REF!,#REF!:#REF!,0))</f>
        <v>#REF!</v>
      </c>
    </row>
    <row r="14321" spans="1:6" ht="16.5" x14ac:dyDescent="0.3">
      <c r="A14321" s="9" t="s">
        <v>8004</v>
      </c>
      <c r="B14321" s="9" t="s">
        <v>2747</v>
      </c>
      <c r="C14321" s="10">
        <v>57375</v>
      </c>
      <c r="D14321" s="9">
        <v>4037854406</v>
      </c>
      <c r="E14321" s="9" t="e">
        <f>INDEX(#REF!:#REF!,MATCH($D14321,#REF!:#REF!,0),MATCH(#REF!,#REF!:#REF!,0))</f>
        <v>#REF!</v>
      </c>
      <c r="F14321" s="9" t="e">
        <f>INDEX(#REF!:#REF!,MATCH($D14321,#REF!:#REF!,0),MATCH(#REF!,#REF!:#REF!,0))</f>
        <v>#REF!</v>
      </c>
    </row>
    <row r="14322" spans="1:6" ht="16.5" x14ac:dyDescent="0.3">
      <c r="A14322" s="9" t="s">
        <v>8003</v>
      </c>
      <c r="B14322" s="9" t="s">
        <v>2036</v>
      </c>
      <c r="C14322" s="10">
        <v>21545</v>
      </c>
      <c r="D14322" s="9">
        <v>7263964236</v>
      </c>
      <c r="E14322" s="9" t="e">
        <f>INDEX(#REF!:#REF!,MATCH($D14322,#REF!:#REF!,0),MATCH(#REF!,#REF!:#REF!,0))</f>
        <v>#REF!</v>
      </c>
      <c r="F14322" s="9" t="e">
        <f>INDEX(#REF!:#REF!,MATCH($D14322,#REF!:#REF!,0),MATCH(#REF!,#REF!:#REF!,0))</f>
        <v>#REF!</v>
      </c>
    </row>
    <row r="14323" spans="1:6" ht="16.5" x14ac:dyDescent="0.3">
      <c r="A14323" s="9" t="s">
        <v>8002</v>
      </c>
      <c r="B14323" s="9" t="s">
        <v>2032</v>
      </c>
      <c r="C14323" s="10">
        <v>17357</v>
      </c>
      <c r="D14323" s="9">
        <v>5984294621</v>
      </c>
      <c r="E14323" s="9" t="e">
        <f>INDEX(#REF!:#REF!,MATCH($D14323,#REF!:#REF!,0),MATCH(#REF!,#REF!:#REF!,0))</f>
        <v>#REF!</v>
      </c>
      <c r="F14323" s="9" t="e">
        <f>INDEX(#REF!:#REF!,MATCH($D14323,#REF!:#REF!,0),MATCH(#REF!,#REF!:#REF!,0))</f>
        <v>#REF!</v>
      </c>
    </row>
    <row r="14324" spans="1:6" ht="16.5" x14ac:dyDescent="0.3">
      <c r="A14324" s="9" t="s">
        <v>8001</v>
      </c>
      <c r="B14324" s="9" t="s">
        <v>2462</v>
      </c>
      <c r="C14324" s="10">
        <v>20888</v>
      </c>
      <c r="D14324" s="9">
        <v>9229113786</v>
      </c>
      <c r="E14324" s="9" t="e">
        <f>INDEX(#REF!:#REF!,MATCH($D14324,#REF!:#REF!,0),MATCH(#REF!,#REF!:#REF!,0))</f>
        <v>#REF!</v>
      </c>
      <c r="F14324" s="9" t="e">
        <f>INDEX(#REF!:#REF!,MATCH($D14324,#REF!:#REF!,0),MATCH(#REF!,#REF!:#REF!,0))</f>
        <v>#REF!</v>
      </c>
    </row>
    <row r="14325" spans="1:6" ht="16.5" x14ac:dyDescent="0.3">
      <c r="A14325" s="9" t="s">
        <v>8000</v>
      </c>
      <c r="B14325" s="9" t="s">
        <v>1961</v>
      </c>
      <c r="C14325" s="10">
        <v>43419</v>
      </c>
      <c r="D14325" s="9">
        <v>7760701055</v>
      </c>
      <c r="E14325" s="9" t="e">
        <f>INDEX(#REF!:#REF!,MATCH($D14325,#REF!:#REF!,0),MATCH(#REF!,#REF!:#REF!,0))</f>
        <v>#REF!</v>
      </c>
      <c r="F14325" s="9" t="e">
        <f>INDEX(#REF!:#REF!,MATCH($D14325,#REF!:#REF!,0),MATCH(#REF!,#REF!:#REF!,0))</f>
        <v>#REF!</v>
      </c>
    </row>
    <row r="14326" spans="1:6" ht="16.5" x14ac:dyDescent="0.3">
      <c r="A14326" s="9" t="s">
        <v>7999</v>
      </c>
      <c r="B14326" s="9" t="s">
        <v>2557</v>
      </c>
      <c r="C14326" s="10">
        <v>28397</v>
      </c>
      <c r="D14326" s="9">
        <v>492630925</v>
      </c>
      <c r="E14326" s="9" t="e">
        <f>INDEX(#REF!:#REF!,MATCH($D14326,#REF!:#REF!,0),MATCH(#REF!,#REF!:#REF!,0))</f>
        <v>#REF!</v>
      </c>
      <c r="F14326" s="9" t="e">
        <f>INDEX(#REF!:#REF!,MATCH($D14326,#REF!:#REF!,0),MATCH(#REF!,#REF!:#REF!,0))</f>
        <v>#REF!</v>
      </c>
    </row>
    <row r="14327" spans="1:6" ht="16.5" x14ac:dyDescent="0.3">
      <c r="A14327" s="9" t="s">
        <v>7998</v>
      </c>
      <c r="B14327" s="9" t="s">
        <v>1997</v>
      </c>
      <c r="C14327" s="10">
        <v>46576</v>
      </c>
      <c r="D14327" s="9">
        <v>4688336071</v>
      </c>
      <c r="E14327" s="9" t="e">
        <f>INDEX(#REF!:#REF!,MATCH($D14327,#REF!:#REF!,0),MATCH(#REF!,#REF!:#REF!,0))</f>
        <v>#REF!</v>
      </c>
      <c r="F14327" s="9" t="e">
        <f>INDEX(#REF!:#REF!,MATCH($D14327,#REF!:#REF!,0),MATCH(#REF!,#REF!:#REF!,0))</f>
        <v>#REF!</v>
      </c>
    </row>
    <row r="14328" spans="1:6" ht="16.5" x14ac:dyDescent="0.3">
      <c r="A14328" s="9" t="s">
        <v>7997</v>
      </c>
      <c r="B14328" s="9" t="s">
        <v>4046</v>
      </c>
      <c r="C14328" s="10">
        <v>23052</v>
      </c>
      <c r="D14328" s="9">
        <v>6279928705</v>
      </c>
      <c r="E14328" s="9" t="e">
        <f>INDEX(#REF!:#REF!,MATCH($D14328,#REF!:#REF!,0),MATCH(#REF!,#REF!:#REF!,0))</f>
        <v>#REF!</v>
      </c>
      <c r="F14328" s="9" t="e">
        <f>INDEX(#REF!:#REF!,MATCH($D14328,#REF!:#REF!,0),MATCH(#REF!,#REF!:#REF!,0))</f>
        <v>#REF!</v>
      </c>
    </row>
    <row r="14329" spans="1:6" ht="16.5" x14ac:dyDescent="0.3">
      <c r="A14329" s="9" t="s">
        <v>7996</v>
      </c>
      <c r="B14329" s="9" t="s">
        <v>2195</v>
      </c>
      <c r="C14329" s="10">
        <v>27685</v>
      </c>
      <c r="D14329" s="9">
        <v>7585281072</v>
      </c>
      <c r="E14329" s="9" t="e">
        <f>INDEX(#REF!:#REF!,MATCH($D14329,#REF!:#REF!,0),MATCH(#REF!,#REF!:#REF!,0))</f>
        <v>#REF!</v>
      </c>
      <c r="F14329" s="9" t="e">
        <f>INDEX(#REF!:#REF!,MATCH($D14329,#REF!:#REF!,0),MATCH(#REF!,#REF!:#REF!,0))</f>
        <v>#REF!</v>
      </c>
    </row>
    <row r="14330" spans="1:6" ht="16.5" x14ac:dyDescent="0.3">
      <c r="A14330" s="9" t="s">
        <v>7995</v>
      </c>
      <c r="B14330" s="9" t="s">
        <v>3800</v>
      </c>
      <c r="C14330" s="10">
        <v>54488</v>
      </c>
      <c r="D14330" s="9">
        <v>2524849899</v>
      </c>
      <c r="E14330" s="9" t="e">
        <f>INDEX(#REF!:#REF!,MATCH($D14330,#REF!:#REF!,0),MATCH(#REF!,#REF!:#REF!,0))</f>
        <v>#REF!</v>
      </c>
      <c r="F14330" s="9" t="e">
        <f>INDEX(#REF!:#REF!,MATCH($D14330,#REF!:#REF!,0),MATCH(#REF!,#REF!:#REF!,0))</f>
        <v>#REF!</v>
      </c>
    </row>
    <row r="14331" spans="1:6" ht="16.5" x14ac:dyDescent="0.3">
      <c r="A14331" s="9" t="s">
        <v>7994</v>
      </c>
      <c r="B14331" s="9" t="s">
        <v>2256</v>
      </c>
      <c r="C14331" s="10">
        <v>27289</v>
      </c>
      <c r="D14331" s="9">
        <v>1888605537</v>
      </c>
      <c r="E14331" s="9" t="e">
        <f>INDEX(#REF!:#REF!,MATCH($D14331,#REF!:#REF!,0),MATCH(#REF!,#REF!:#REF!,0))</f>
        <v>#REF!</v>
      </c>
      <c r="F14331" s="9" t="e">
        <f>INDEX(#REF!:#REF!,MATCH($D14331,#REF!:#REF!,0),MATCH(#REF!,#REF!:#REF!,0))</f>
        <v>#REF!</v>
      </c>
    </row>
    <row r="14332" spans="1:6" ht="16.5" x14ac:dyDescent="0.3">
      <c r="A14332" s="9" t="s">
        <v>7993</v>
      </c>
      <c r="B14332" s="9" t="s">
        <v>2302</v>
      </c>
      <c r="C14332" s="10">
        <v>21814</v>
      </c>
      <c r="D14332" s="9">
        <v>6106380341</v>
      </c>
      <c r="E14332" s="9" t="e">
        <f>INDEX(#REF!:#REF!,MATCH($D14332,#REF!:#REF!,0),MATCH(#REF!,#REF!:#REF!,0))</f>
        <v>#REF!</v>
      </c>
      <c r="F14332" s="9" t="e">
        <f>INDEX(#REF!:#REF!,MATCH($D14332,#REF!:#REF!,0),MATCH(#REF!,#REF!:#REF!,0))</f>
        <v>#REF!</v>
      </c>
    </row>
    <row r="14333" spans="1:6" ht="16.5" x14ac:dyDescent="0.3">
      <c r="A14333" s="9" t="s">
        <v>7992</v>
      </c>
      <c r="B14333" s="9" t="s">
        <v>2600</v>
      </c>
      <c r="C14333" s="10">
        <v>20958</v>
      </c>
      <c r="D14333" s="9">
        <v>5828678620</v>
      </c>
      <c r="E14333" s="9" t="e">
        <f>INDEX(#REF!:#REF!,MATCH($D14333,#REF!:#REF!,0),MATCH(#REF!,#REF!:#REF!,0))</f>
        <v>#REF!</v>
      </c>
      <c r="F14333" s="9" t="e">
        <f>INDEX(#REF!:#REF!,MATCH($D14333,#REF!:#REF!,0),MATCH(#REF!,#REF!:#REF!,0))</f>
        <v>#REF!</v>
      </c>
    </row>
    <row r="14334" spans="1:6" ht="16.5" x14ac:dyDescent="0.3">
      <c r="A14334" s="9" t="s">
        <v>7991</v>
      </c>
      <c r="B14334" s="9" t="s">
        <v>2564</v>
      </c>
      <c r="C14334" s="10">
        <v>58433</v>
      </c>
      <c r="D14334" s="9">
        <v>9412192312</v>
      </c>
      <c r="E14334" s="9" t="e">
        <f>INDEX(#REF!:#REF!,MATCH($D14334,#REF!:#REF!,0),MATCH(#REF!,#REF!:#REF!,0))</f>
        <v>#REF!</v>
      </c>
      <c r="F14334" s="9" t="e">
        <f>INDEX(#REF!:#REF!,MATCH($D14334,#REF!:#REF!,0),MATCH(#REF!,#REF!:#REF!,0))</f>
        <v>#REF!</v>
      </c>
    </row>
    <row r="14335" spans="1:6" ht="16.5" x14ac:dyDescent="0.3">
      <c r="A14335" s="9" t="s">
        <v>7990</v>
      </c>
      <c r="B14335" s="9" t="s">
        <v>3077</v>
      </c>
      <c r="C14335" s="10">
        <v>58858</v>
      </c>
      <c r="D14335" s="9">
        <v>6776868107</v>
      </c>
      <c r="E14335" s="9" t="e">
        <f>INDEX(#REF!:#REF!,MATCH($D14335,#REF!:#REF!,0),MATCH(#REF!,#REF!:#REF!,0))</f>
        <v>#REF!</v>
      </c>
      <c r="F14335" s="9" t="e">
        <f>INDEX(#REF!:#REF!,MATCH($D14335,#REF!:#REF!,0),MATCH(#REF!,#REF!:#REF!,0))</f>
        <v>#REF!</v>
      </c>
    </row>
    <row r="14336" spans="1:6" ht="16.5" x14ac:dyDescent="0.3">
      <c r="A14336" s="9" t="s">
        <v>7989</v>
      </c>
      <c r="B14336" s="9" t="s">
        <v>2602</v>
      </c>
      <c r="C14336" s="10">
        <v>33408</v>
      </c>
      <c r="D14336" s="9">
        <v>8908432159</v>
      </c>
      <c r="E14336" s="9" t="e">
        <f>INDEX(#REF!:#REF!,MATCH($D14336,#REF!:#REF!,0),MATCH(#REF!,#REF!:#REF!,0))</f>
        <v>#REF!</v>
      </c>
      <c r="F14336" s="9" t="e">
        <f>INDEX(#REF!:#REF!,MATCH($D14336,#REF!:#REF!,0),MATCH(#REF!,#REF!:#REF!,0))</f>
        <v>#REF!</v>
      </c>
    </row>
    <row r="14337" spans="1:6" ht="16.5" x14ac:dyDescent="0.3">
      <c r="A14337" s="9" t="s">
        <v>7988</v>
      </c>
      <c r="B14337" s="9" t="s">
        <v>2645</v>
      </c>
      <c r="C14337" s="10">
        <v>26551</v>
      </c>
      <c r="D14337" s="9">
        <v>3738218785</v>
      </c>
      <c r="E14337" s="9" t="e">
        <f>INDEX(#REF!:#REF!,MATCH($D14337,#REF!:#REF!,0),MATCH(#REF!,#REF!:#REF!,0))</f>
        <v>#REF!</v>
      </c>
      <c r="F14337" s="9" t="e">
        <f>INDEX(#REF!:#REF!,MATCH($D14337,#REF!:#REF!,0),MATCH(#REF!,#REF!:#REF!,0))</f>
        <v>#REF!</v>
      </c>
    </row>
    <row r="14338" spans="1:6" ht="16.5" x14ac:dyDescent="0.3">
      <c r="A14338" s="9" t="s">
        <v>7987</v>
      </c>
      <c r="B14338" s="9" t="s">
        <v>2341</v>
      </c>
      <c r="C14338" s="10">
        <v>47631</v>
      </c>
      <c r="D14338" s="9">
        <v>2149326663</v>
      </c>
      <c r="E14338" s="9" t="e">
        <f>INDEX(#REF!:#REF!,MATCH($D14338,#REF!:#REF!,0),MATCH(#REF!,#REF!:#REF!,0))</f>
        <v>#REF!</v>
      </c>
      <c r="F14338" s="9" t="e">
        <f>INDEX(#REF!:#REF!,MATCH($D14338,#REF!:#REF!,0),MATCH(#REF!,#REF!:#REF!,0))</f>
        <v>#REF!</v>
      </c>
    </row>
    <row r="14339" spans="1:6" ht="16.5" x14ac:dyDescent="0.3">
      <c r="A14339" s="9" t="s">
        <v>7986</v>
      </c>
      <c r="B14339" s="9" t="s">
        <v>2129</v>
      </c>
      <c r="C14339" s="10">
        <v>45338</v>
      </c>
      <c r="D14339" s="9">
        <v>901154172</v>
      </c>
      <c r="E14339" s="9" t="e">
        <f>INDEX(#REF!:#REF!,MATCH($D14339,#REF!:#REF!,0),MATCH(#REF!,#REF!:#REF!,0))</f>
        <v>#REF!</v>
      </c>
      <c r="F14339" s="9" t="e">
        <f>INDEX(#REF!:#REF!,MATCH($D14339,#REF!:#REF!,0),MATCH(#REF!,#REF!:#REF!,0))</f>
        <v>#REF!</v>
      </c>
    </row>
    <row r="14340" spans="1:6" ht="16.5" x14ac:dyDescent="0.3">
      <c r="A14340" s="9" t="s">
        <v>7985</v>
      </c>
      <c r="B14340" s="9" t="s">
        <v>2158</v>
      </c>
      <c r="C14340" s="10">
        <v>31619</v>
      </c>
      <c r="D14340" s="9">
        <v>4323171323</v>
      </c>
      <c r="E14340" s="9" t="e">
        <f>INDEX(#REF!:#REF!,MATCH($D14340,#REF!:#REF!,0),MATCH(#REF!,#REF!:#REF!,0))</f>
        <v>#REF!</v>
      </c>
      <c r="F14340" s="9" t="e">
        <f>INDEX(#REF!:#REF!,MATCH($D14340,#REF!:#REF!,0),MATCH(#REF!,#REF!:#REF!,0))</f>
        <v>#REF!</v>
      </c>
    </row>
    <row r="14341" spans="1:6" ht="16.5" x14ac:dyDescent="0.3">
      <c r="A14341" s="9" t="s">
        <v>7984</v>
      </c>
      <c r="B14341" s="9" t="s">
        <v>3510</v>
      </c>
      <c r="C14341" s="10">
        <v>25392</v>
      </c>
      <c r="D14341" s="9">
        <v>3597778305</v>
      </c>
      <c r="E14341" s="9" t="e">
        <f>INDEX(#REF!:#REF!,MATCH($D14341,#REF!:#REF!,0),MATCH(#REF!,#REF!:#REF!,0))</f>
        <v>#REF!</v>
      </c>
      <c r="F14341" s="9" t="e">
        <f>INDEX(#REF!:#REF!,MATCH($D14341,#REF!:#REF!,0),MATCH(#REF!,#REF!:#REF!,0))</f>
        <v>#REF!</v>
      </c>
    </row>
    <row r="14342" spans="1:6" ht="16.5" x14ac:dyDescent="0.3">
      <c r="A14342" s="9" t="s">
        <v>7983</v>
      </c>
      <c r="B14342" s="9" t="s">
        <v>2054</v>
      </c>
      <c r="C14342" s="10">
        <v>27473</v>
      </c>
      <c r="D14342" s="9">
        <v>471886378</v>
      </c>
      <c r="E14342" s="9" t="e">
        <f>INDEX(#REF!:#REF!,MATCH($D14342,#REF!:#REF!,0),MATCH(#REF!,#REF!:#REF!,0))</f>
        <v>#REF!</v>
      </c>
      <c r="F14342" s="9" t="e">
        <f>INDEX(#REF!:#REF!,MATCH($D14342,#REF!:#REF!,0),MATCH(#REF!,#REF!:#REF!,0))</f>
        <v>#REF!</v>
      </c>
    </row>
    <row r="14343" spans="1:6" ht="16.5" x14ac:dyDescent="0.3">
      <c r="A14343" s="9" t="s">
        <v>7982</v>
      </c>
      <c r="B14343" s="9" t="s">
        <v>1969</v>
      </c>
      <c r="C14343" s="10">
        <v>17738</v>
      </c>
      <c r="D14343" s="9">
        <v>5779075530</v>
      </c>
      <c r="E14343" s="9" t="e">
        <f>INDEX(#REF!:#REF!,MATCH($D14343,#REF!:#REF!,0),MATCH(#REF!,#REF!:#REF!,0))</f>
        <v>#REF!</v>
      </c>
      <c r="F14343" s="9" t="e">
        <f>INDEX(#REF!:#REF!,MATCH($D14343,#REF!:#REF!,0),MATCH(#REF!,#REF!:#REF!,0))</f>
        <v>#REF!</v>
      </c>
    </row>
    <row r="14344" spans="1:6" ht="16.5" x14ac:dyDescent="0.3">
      <c r="A14344" s="9" t="s">
        <v>7981</v>
      </c>
      <c r="B14344" s="9" t="s">
        <v>2519</v>
      </c>
      <c r="C14344" s="10">
        <v>14743</v>
      </c>
      <c r="D14344" s="9">
        <v>1252810490</v>
      </c>
      <c r="E14344" s="9" t="e">
        <f>INDEX(#REF!:#REF!,MATCH($D14344,#REF!:#REF!,0),MATCH(#REF!,#REF!:#REF!,0))</f>
        <v>#REF!</v>
      </c>
      <c r="F14344" s="9" t="e">
        <f>INDEX(#REF!:#REF!,MATCH($D14344,#REF!:#REF!,0),MATCH(#REF!,#REF!:#REF!,0))</f>
        <v>#REF!</v>
      </c>
    </row>
    <row r="14345" spans="1:6" ht="16.5" x14ac:dyDescent="0.3">
      <c r="A14345" s="9" t="s">
        <v>7980</v>
      </c>
      <c r="B14345" s="9" t="s">
        <v>2044</v>
      </c>
      <c r="C14345" s="10">
        <v>26084</v>
      </c>
      <c r="D14345" s="9">
        <v>5000631609</v>
      </c>
      <c r="E14345" s="9" t="e">
        <f>INDEX(#REF!:#REF!,MATCH($D14345,#REF!:#REF!,0),MATCH(#REF!,#REF!:#REF!,0))</f>
        <v>#REF!</v>
      </c>
      <c r="F14345" s="9" t="e">
        <f>INDEX(#REF!:#REF!,MATCH($D14345,#REF!:#REF!,0),MATCH(#REF!,#REF!:#REF!,0))</f>
        <v>#REF!</v>
      </c>
    </row>
    <row r="14346" spans="1:6" ht="16.5" x14ac:dyDescent="0.3">
      <c r="A14346" s="9" t="s">
        <v>7979</v>
      </c>
      <c r="B14346" s="9" t="s">
        <v>2167</v>
      </c>
      <c r="C14346" s="10">
        <v>55241</v>
      </c>
      <c r="D14346" s="9">
        <v>1252810490</v>
      </c>
      <c r="E14346" s="9" t="e">
        <f>INDEX(#REF!:#REF!,MATCH($D14346,#REF!:#REF!,0),MATCH(#REF!,#REF!:#REF!,0))</f>
        <v>#REF!</v>
      </c>
      <c r="F14346" s="9" t="e">
        <f>INDEX(#REF!:#REF!,MATCH($D14346,#REF!:#REF!,0),MATCH(#REF!,#REF!:#REF!,0))</f>
        <v>#REF!</v>
      </c>
    </row>
    <row r="14347" spans="1:6" ht="16.5" x14ac:dyDescent="0.3">
      <c r="A14347" s="9" t="s">
        <v>7978</v>
      </c>
      <c r="B14347" s="9" t="s">
        <v>3800</v>
      </c>
      <c r="C14347" s="10">
        <v>39811</v>
      </c>
      <c r="D14347" s="9">
        <v>893122882</v>
      </c>
      <c r="E14347" s="9" t="e">
        <f>INDEX(#REF!:#REF!,MATCH($D14347,#REF!:#REF!,0),MATCH(#REF!,#REF!:#REF!,0))</f>
        <v>#REF!</v>
      </c>
      <c r="F14347" s="9" t="e">
        <f>INDEX(#REF!:#REF!,MATCH($D14347,#REF!:#REF!,0),MATCH(#REF!,#REF!:#REF!,0))</f>
        <v>#REF!</v>
      </c>
    </row>
    <row r="14348" spans="1:6" ht="16.5" x14ac:dyDescent="0.3">
      <c r="A14348" s="9" t="s">
        <v>7977</v>
      </c>
      <c r="B14348" s="9" t="s">
        <v>2304</v>
      </c>
      <c r="C14348" s="10">
        <v>51176</v>
      </c>
      <c r="D14348" s="9">
        <v>3219601650</v>
      </c>
      <c r="E14348" s="9" t="e">
        <f>INDEX(#REF!:#REF!,MATCH($D14348,#REF!:#REF!,0),MATCH(#REF!,#REF!:#REF!,0))</f>
        <v>#REF!</v>
      </c>
      <c r="F14348" s="9" t="e">
        <f>INDEX(#REF!:#REF!,MATCH($D14348,#REF!:#REF!,0),MATCH(#REF!,#REF!:#REF!,0))</f>
        <v>#REF!</v>
      </c>
    </row>
    <row r="14349" spans="1:6" ht="16.5" x14ac:dyDescent="0.3">
      <c r="A14349" s="9" t="s">
        <v>7976</v>
      </c>
      <c r="B14349" s="9" t="s">
        <v>2097</v>
      </c>
      <c r="C14349" s="10">
        <v>24917</v>
      </c>
      <c r="D14349" s="9">
        <v>7098438871</v>
      </c>
      <c r="E14349" s="9" t="e">
        <f>INDEX(#REF!:#REF!,MATCH($D14349,#REF!:#REF!,0),MATCH(#REF!,#REF!:#REF!,0))</f>
        <v>#REF!</v>
      </c>
      <c r="F14349" s="9" t="e">
        <f>INDEX(#REF!:#REF!,MATCH($D14349,#REF!:#REF!,0),MATCH(#REF!,#REF!:#REF!,0))</f>
        <v>#REF!</v>
      </c>
    </row>
    <row r="14350" spans="1:6" ht="16.5" x14ac:dyDescent="0.3">
      <c r="A14350" s="9" t="s">
        <v>7975</v>
      </c>
      <c r="B14350" s="9" t="s">
        <v>2456</v>
      </c>
      <c r="C14350" s="10">
        <v>24529</v>
      </c>
      <c r="D14350" s="9">
        <v>532074068</v>
      </c>
      <c r="E14350" s="9" t="e">
        <f>INDEX(#REF!:#REF!,MATCH($D14350,#REF!:#REF!,0),MATCH(#REF!,#REF!:#REF!,0))</f>
        <v>#REF!</v>
      </c>
      <c r="F14350" s="9" t="e">
        <f>INDEX(#REF!:#REF!,MATCH($D14350,#REF!:#REF!,0),MATCH(#REF!,#REF!:#REF!,0))</f>
        <v>#REF!</v>
      </c>
    </row>
    <row r="14351" spans="1:6" ht="16.5" x14ac:dyDescent="0.3">
      <c r="A14351" s="9" t="s">
        <v>7974</v>
      </c>
      <c r="B14351" s="9" t="s">
        <v>2783</v>
      </c>
      <c r="C14351" s="10">
        <v>31987</v>
      </c>
      <c r="D14351" s="9">
        <v>8445779583</v>
      </c>
      <c r="E14351" s="9" t="e">
        <f>INDEX(#REF!:#REF!,MATCH($D14351,#REF!:#REF!,0),MATCH(#REF!,#REF!:#REF!,0))</f>
        <v>#REF!</v>
      </c>
      <c r="F14351" s="9" t="e">
        <f>INDEX(#REF!:#REF!,MATCH($D14351,#REF!:#REF!,0),MATCH(#REF!,#REF!:#REF!,0))</f>
        <v>#REF!</v>
      </c>
    </row>
    <row r="14352" spans="1:6" ht="16.5" x14ac:dyDescent="0.3">
      <c r="A14352" s="9" t="s">
        <v>7973</v>
      </c>
      <c r="B14352" s="9" t="s">
        <v>2505</v>
      </c>
      <c r="C14352" s="10">
        <v>40223</v>
      </c>
      <c r="D14352" s="9">
        <v>2012142672</v>
      </c>
      <c r="E14352" s="9" t="e">
        <f>INDEX(#REF!:#REF!,MATCH($D14352,#REF!:#REF!,0),MATCH(#REF!,#REF!:#REF!,0))</f>
        <v>#REF!</v>
      </c>
      <c r="F14352" s="9" t="e">
        <f>INDEX(#REF!:#REF!,MATCH($D14352,#REF!:#REF!,0),MATCH(#REF!,#REF!:#REF!,0))</f>
        <v>#REF!</v>
      </c>
    </row>
    <row r="14353" spans="1:6" ht="16.5" x14ac:dyDescent="0.3">
      <c r="A14353" s="9" t="s">
        <v>7972</v>
      </c>
      <c r="B14353" s="9" t="s">
        <v>3079</v>
      </c>
      <c r="C14353" s="10">
        <v>30028</v>
      </c>
      <c r="D14353" s="9">
        <v>2973481236</v>
      </c>
      <c r="E14353" s="9" t="e">
        <f>INDEX(#REF!:#REF!,MATCH($D14353,#REF!:#REF!,0),MATCH(#REF!,#REF!:#REF!,0))</f>
        <v>#REF!</v>
      </c>
      <c r="F14353" s="9" t="e">
        <f>INDEX(#REF!:#REF!,MATCH($D14353,#REF!:#REF!,0),MATCH(#REF!,#REF!:#REF!,0))</f>
        <v>#REF!</v>
      </c>
    </row>
    <row r="14354" spans="1:6" ht="16.5" x14ac:dyDescent="0.3">
      <c r="A14354" s="9" t="s">
        <v>7971</v>
      </c>
      <c r="B14354" s="9" t="s">
        <v>2886</v>
      </c>
      <c r="C14354" s="10">
        <v>13027</v>
      </c>
      <c r="D14354" s="9">
        <v>8032296239</v>
      </c>
      <c r="E14354" s="9" t="e">
        <f>INDEX(#REF!:#REF!,MATCH($D14354,#REF!:#REF!,0),MATCH(#REF!,#REF!:#REF!,0))</f>
        <v>#REF!</v>
      </c>
      <c r="F14354" s="9" t="e">
        <f>INDEX(#REF!:#REF!,MATCH($D14354,#REF!:#REF!,0),MATCH(#REF!,#REF!:#REF!,0))</f>
        <v>#REF!</v>
      </c>
    </row>
    <row r="14355" spans="1:6" ht="16.5" x14ac:dyDescent="0.3">
      <c r="A14355" s="9" t="s">
        <v>7970</v>
      </c>
      <c r="B14355" s="9" t="s">
        <v>3177</v>
      </c>
      <c r="C14355" s="10">
        <v>49509</v>
      </c>
      <c r="D14355" s="9">
        <v>4783377790</v>
      </c>
      <c r="E14355" s="9" t="e">
        <f>INDEX(#REF!:#REF!,MATCH($D14355,#REF!:#REF!,0),MATCH(#REF!,#REF!:#REF!,0))</f>
        <v>#REF!</v>
      </c>
      <c r="F14355" s="9" t="e">
        <f>INDEX(#REF!:#REF!,MATCH($D14355,#REF!:#REF!,0),MATCH(#REF!,#REF!:#REF!,0))</f>
        <v>#REF!</v>
      </c>
    </row>
    <row r="14356" spans="1:6" ht="16.5" x14ac:dyDescent="0.3">
      <c r="A14356" s="9" t="s">
        <v>7969</v>
      </c>
      <c r="B14356" s="9" t="s">
        <v>3098</v>
      </c>
      <c r="C14356" s="10">
        <v>58066</v>
      </c>
      <c r="D14356" s="9">
        <v>325547246</v>
      </c>
      <c r="E14356" s="9" t="e">
        <f>INDEX(#REF!:#REF!,MATCH($D14356,#REF!:#REF!,0),MATCH(#REF!,#REF!:#REF!,0))</f>
        <v>#REF!</v>
      </c>
      <c r="F14356" s="9" t="e">
        <f>INDEX(#REF!:#REF!,MATCH($D14356,#REF!:#REF!,0),MATCH(#REF!,#REF!:#REF!,0))</f>
        <v>#REF!</v>
      </c>
    </row>
    <row r="14357" spans="1:6" ht="16.5" x14ac:dyDescent="0.3">
      <c r="A14357" s="9" t="s">
        <v>7968</v>
      </c>
      <c r="B14357" s="9" t="s">
        <v>2351</v>
      </c>
      <c r="C14357" s="10">
        <v>17768</v>
      </c>
      <c r="D14357" s="9">
        <v>6858776575</v>
      </c>
      <c r="E14357" s="9" t="e">
        <f>INDEX(#REF!:#REF!,MATCH($D14357,#REF!:#REF!,0),MATCH(#REF!,#REF!:#REF!,0))</f>
        <v>#REF!</v>
      </c>
      <c r="F14357" s="9" t="e">
        <f>INDEX(#REF!:#REF!,MATCH($D14357,#REF!:#REF!,0),MATCH(#REF!,#REF!:#REF!,0))</f>
        <v>#REF!</v>
      </c>
    </row>
    <row r="14358" spans="1:6" ht="16.5" x14ac:dyDescent="0.3">
      <c r="A14358" s="9" t="s">
        <v>7967</v>
      </c>
      <c r="B14358" s="9" t="s">
        <v>2544</v>
      </c>
      <c r="C14358" s="10">
        <v>12779</v>
      </c>
      <c r="D14358" s="9">
        <v>3764546336</v>
      </c>
      <c r="E14358" s="9" t="e">
        <f>INDEX(#REF!:#REF!,MATCH($D14358,#REF!:#REF!,0),MATCH(#REF!,#REF!:#REF!,0))</f>
        <v>#REF!</v>
      </c>
      <c r="F14358" s="9" t="e">
        <f>INDEX(#REF!:#REF!,MATCH($D14358,#REF!:#REF!,0),MATCH(#REF!,#REF!:#REF!,0))</f>
        <v>#REF!</v>
      </c>
    </row>
    <row r="14359" spans="1:6" ht="16.5" x14ac:dyDescent="0.3">
      <c r="A14359" s="9" t="s">
        <v>7966</v>
      </c>
      <c r="B14359" s="9" t="s">
        <v>2564</v>
      </c>
      <c r="C14359" s="10">
        <v>20837</v>
      </c>
      <c r="D14359" s="9">
        <v>515647594</v>
      </c>
      <c r="E14359" s="9" t="e">
        <f>INDEX(#REF!:#REF!,MATCH($D14359,#REF!:#REF!,0),MATCH(#REF!,#REF!:#REF!,0))</f>
        <v>#REF!</v>
      </c>
      <c r="F14359" s="9" t="e">
        <f>INDEX(#REF!:#REF!,MATCH($D14359,#REF!:#REF!,0),MATCH(#REF!,#REF!:#REF!,0))</f>
        <v>#REF!</v>
      </c>
    </row>
    <row r="14360" spans="1:6" ht="16.5" x14ac:dyDescent="0.3">
      <c r="A14360" s="9" t="s">
        <v>7965</v>
      </c>
      <c r="B14360" s="9" t="s">
        <v>2597</v>
      </c>
      <c r="C14360" s="10">
        <v>19490</v>
      </c>
      <c r="D14360" s="9">
        <v>8841637323</v>
      </c>
      <c r="E14360" s="9" t="e">
        <f>INDEX(#REF!:#REF!,MATCH($D14360,#REF!:#REF!,0),MATCH(#REF!,#REF!:#REF!,0))</f>
        <v>#REF!</v>
      </c>
      <c r="F14360" s="9" t="e">
        <f>INDEX(#REF!:#REF!,MATCH($D14360,#REF!:#REF!,0),MATCH(#REF!,#REF!:#REF!,0))</f>
        <v>#REF!</v>
      </c>
    </row>
    <row r="14361" spans="1:6" ht="16.5" x14ac:dyDescent="0.3">
      <c r="A14361" s="9" t="s">
        <v>7964</v>
      </c>
      <c r="B14361" s="9" t="s">
        <v>2077</v>
      </c>
      <c r="C14361" s="10">
        <v>42381</v>
      </c>
      <c r="D14361" s="9">
        <v>679204083</v>
      </c>
      <c r="E14361" s="9" t="e">
        <f>INDEX(#REF!:#REF!,MATCH($D14361,#REF!:#REF!,0),MATCH(#REF!,#REF!:#REF!,0))</f>
        <v>#REF!</v>
      </c>
      <c r="F14361" s="9" t="e">
        <f>INDEX(#REF!:#REF!,MATCH($D14361,#REF!:#REF!,0),MATCH(#REF!,#REF!:#REF!,0))</f>
        <v>#REF!</v>
      </c>
    </row>
    <row r="14362" spans="1:6" ht="16.5" x14ac:dyDescent="0.3">
      <c r="A14362" s="9" t="s">
        <v>7963</v>
      </c>
      <c r="B14362" s="9" t="s">
        <v>1999</v>
      </c>
      <c r="C14362" s="10">
        <v>47714</v>
      </c>
      <c r="D14362" s="9">
        <v>4838770758</v>
      </c>
      <c r="E14362" s="9" t="e">
        <f>INDEX(#REF!:#REF!,MATCH($D14362,#REF!:#REF!,0),MATCH(#REF!,#REF!:#REF!,0))</f>
        <v>#REF!</v>
      </c>
      <c r="F14362" s="9" t="e">
        <f>INDEX(#REF!:#REF!,MATCH($D14362,#REF!:#REF!,0),MATCH(#REF!,#REF!:#REF!,0))</f>
        <v>#REF!</v>
      </c>
    </row>
    <row r="14363" spans="1:6" ht="16.5" x14ac:dyDescent="0.3">
      <c r="A14363" s="9" t="s">
        <v>7962</v>
      </c>
      <c r="B14363" s="9" t="s">
        <v>2448</v>
      </c>
      <c r="C14363" s="10">
        <v>31993</v>
      </c>
      <c r="D14363" s="9">
        <v>8682006391</v>
      </c>
      <c r="E14363" s="9" t="e">
        <f>INDEX(#REF!:#REF!,MATCH($D14363,#REF!:#REF!,0),MATCH(#REF!,#REF!:#REF!,0))</f>
        <v>#REF!</v>
      </c>
      <c r="F14363" s="9" t="e">
        <f>INDEX(#REF!:#REF!,MATCH($D14363,#REF!:#REF!,0),MATCH(#REF!,#REF!:#REF!,0))</f>
        <v>#REF!</v>
      </c>
    </row>
    <row r="14364" spans="1:6" ht="16.5" x14ac:dyDescent="0.3">
      <c r="A14364" s="9" t="s">
        <v>7961</v>
      </c>
      <c r="B14364" s="9" t="s">
        <v>2232</v>
      </c>
      <c r="C14364" s="10">
        <v>41406</v>
      </c>
      <c r="D14364" s="9">
        <v>3661649302</v>
      </c>
      <c r="E14364" s="9" t="e">
        <f>INDEX(#REF!:#REF!,MATCH($D14364,#REF!:#REF!,0),MATCH(#REF!,#REF!:#REF!,0))</f>
        <v>#REF!</v>
      </c>
      <c r="F14364" s="9" t="e">
        <f>INDEX(#REF!:#REF!,MATCH($D14364,#REF!:#REF!,0),MATCH(#REF!,#REF!:#REF!,0))</f>
        <v>#REF!</v>
      </c>
    </row>
    <row r="14365" spans="1:6" ht="16.5" x14ac:dyDescent="0.3">
      <c r="A14365" s="9" t="s">
        <v>7960</v>
      </c>
      <c r="B14365" s="9" t="s">
        <v>3281</v>
      </c>
      <c r="C14365" s="10">
        <v>49469</v>
      </c>
      <c r="D14365" s="9">
        <v>899126162</v>
      </c>
      <c r="E14365" s="9" t="e">
        <f>INDEX(#REF!:#REF!,MATCH($D14365,#REF!:#REF!,0),MATCH(#REF!,#REF!:#REF!,0))</f>
        <v>#REF!</v>
      </c>
      <c r="F14365" s="9" t="e">
        <f>INDEX(#REF!:#REF!,MATCH($D14365,#REF!:#REF!,0),MATCH(#REF!,#REF!:#REF!,0))</f>
        <v>#REF!</v>
      </c>
    </row>
    <row r="14366" spans="1:6" ht="16.5" x14ac:dyDescent="0.3">
      <c r="A14366" s="9" t="s">
        <v>7959</v>
      </c>
      <c r="B14366" s="9" t="s">
        <v>2795</v>
      </c>
      <c r="C14366" s="10">
        <v>35402</v>
      </c>
      <c r="D14366" s="9">
        <v>278558984</v>
      </c>
      <c r="E14366" s="9" t="e">
        <f>INDEX(#REF!:#REF!,MATCH($D14366,#REF!:#REF!,0),MATCH(#REF!,#REF!:#REF!,0))</f>
        <v>#REF!</v>
      </c>
      <c r="F14366" s="9" t="e">
        <f>INDEX(#REF!:#REF!,MATCH($D14366,#REF!:#REF!,0),MATCH(#REF!,#REF!:#REF!,0))</f>
        <v>#REF!</v>
      </c>
    </row>
    <row r="14367" spans="1:6" ht="16.5" x14ac:dyDescent="0.3">
      <c r="A14367" s="9" t="s">
        <v>7958</v>
      </c>
      <c r="B14367" s="9" t="s">
        <v>2584</v>
      </c>
      <c r="C14367" s="10">
        <v>17908</v>
      </c>
      <c r="D14367" s="9">
        <v>5837501576</v>
      </c>
      <c r="E14367" s="9" t="e">
        <f>INDEX(#REF!:#REF!,MATCH($D14367,#REF!:#REF!,0),MATCH(#REF!,#REF!:#REF!,0))</f>
        <v>#REF!</v>
      </c>
      <c r="F14367" s="9" t="e">
        <f>INDEX(#REF!:#REF!,MATCH($D14367,#REF!:#REF!,0),MATCH(#REF!,#REF!:#REF!,0))</f>
        <v>#REF!</v>
      </c>
    </row>
    <row r="14368" spans="1:6" ht="16.5" x14ac:dyDescent="0.3">
      <c r="A14368" s="9" t="s">
        <v>7957</v>
      </c>
      <c r="B14368" s="9" t="s">
        <v>3187</v>
      </c>
      <c r="C14368" s="10">
        <v>57566</v>
      </c>
      <c r="D14368" s="9">
        <v>481875921</v>
      </c>
      <c r="E14368" s="9" t="e">
        <f>INDEX(#REF!:#REF!,MATCH($D14368,#REF!:#REF!,0),MATCH(#REF!,#REF!:#REF!,0))</f>
        <v>#REF!</v>
      </c>
      <c r="F14368" s="9" t="e">
        <f>INDEX(#REF!:#REF!,MATCH($D14368,#REF!:#REF!,0),MATCH(#REF!,#REF!:#REF!,0))</f>
        <v>#REF!</v>
      </c>
    </row>
    <row r="14369" spans="1:6" ht="16.5" x14ac:dyDescent="0.3">
      <c r="A14369" s="9" t="s">
        <v>7956</v>
      </c>
      <c r="B14369" s="9" t="s">
        <v>2453</v>
      </c>
      <c r="C14369" s="10">
        <v>34000</v>
      </c>
      <c r="D14369" s="9">
        <v>4876404933</v>
      </c>
      <c r="E14369" s="9" t="e">
        <f>INDEX(#REF!:#REF!,MATCH($D14369,#REF!:#REF!,0),MATCH(#REF!,#REF!:#REF!,0))</f>
        <v>#REF!</v>
      </c>
      <c r="F14369" s="9" t="e">
        <f>INDEX(#REF!:#REF!,MATCH($D14369,#REF!:#REF!,0),MATCH(#REF!,#REF!:#REF!,0))</f>
        <v>#REF!</v>
      </c>
    </row>
    <row r="14370" spans="1:6" ht="16.5" x14ac:dyDescent="0.3">
      <c r="A14370" s="9" t="s">
        <v>7955</v>
      </c>
      <c r="B14370" s="9" t="s">
        <v>2396</v>
      </c>
      <c r="C14370" s="10">
        <v>19495</v>
      </c>
      <c r="D14370" s="9">
        <v>2294342399</v>
      </c>
      <c r="E14370" s="9" t="e">
        <f>INDEX(#REF!:#REF!,MATCH($D14370,#REF!:#REF!,0),MATCH(#REF!,#REF!:#REF!,0))</f>
        <v>#REF!</v>
      </c>
      <c r="F14370" s="9" t="e">
        <f>INDEX(#REF!:#REF!,MATCH($D14370,#REF!:#REF!,0),MATCH(#REF!,#REF!:#REF!,0))</f>
        <v>#REF!</v>
      </c>
    </row>
    <row r="14371" spans="1:6" ht="16.5" x14ac:dyDescent="0.3">
      <c r="A14371" s="9" t="s">
        <v>7954</v>
      </c>
      <c r="B14371" s="9" t="s">
        <v>2548</v>
      </c>
      <c r="C14371" s="10">
        <v>23804</v>
      </c>
      <c r="D14371" s="9">
        <v>7492341709</v>
      </c>
      <c r="E14371" s="9" t="e">
        <f>INDEX(#REF!:#REF!,MATCH($D14371,#REF!:#REF!,0),MATCH(#REF!,#REF!:#REF!,0))</f>
        <v>#REF!</v>
      </c>
      <c r="F14371" s="9" t="e">
        <f>INDEX(#REF!:#REF!,MATCH($D14371,#REF!:#REF!,0),MATCH(#REF!,#REF!:#REF!,0))</f>
        <v>#REF!</v>
      </c>
    </row>
    <row r="14372" spans="1:6" ht="16.5" x14ac:dyDescent="0.3">
      <c r="A14372" s="9" t="s">
        <v>7953</v>
      </c>
      <c r="B14372" s="9" t="s">
        <v>3580</v>
      </c>
      <c r="C14372" s="10">
        <v>19258</v>
      </c>
      <c r="D14372" s="9">
        <v>2561690342</v>
      </c>
      <c r="E14372" s="9" t="e">
        <f>INDEX(#REF!:#REF!,MATCH($D14372,#REF!:#REF!,0),MATCH(#REF!,#REF!:#REF!,0))</f>
        <v>#REF!</v>
      </c>
      <c r="F14372" s="9" t="e">
        <f>INDEX(#REF!:#REF!,MATCH($D14372,#REF!:#REF!,0),MATCH(#REF!,#REF!:#REF!,0))</f>
        <v>#REF!</v>
      </c>
    </row>
    <row r="14373" spans="1:6" ht="16.5" x14ac:dyDescent="0.3">
      <c r="A14373" s="9" t="s">
        <v>7952</v>
      </c>
      <c r="B14373" s="9" t="s">
        <v>2212</v>
      </c>
      <c r="C14373" s="10">
        <v>12288</v>
      </c>
      <c r="D14373" s="9">
        <v>509393462</v>
      </c>
      <c r="E14373" s="9" t="e">
        <f>INDEX(#REF!:#REF!,MATCH($D14373,#REF!:#REF!,0),MATCH(#REF!,#REF!:#REF!,0))</f>
        <v>#REF!</v>
      </c>
      <c r="F14373" s="9" t="e">
        <f>INDEX(#REF!:#REF!,MATCH($D14373,#REF!:#REF!,0),MATCH(#REF!,#REF!:#REF!,0))</f>
        <v>#REF!</v>
      </c>
    </row>
    <row r="14374" spans="1:6" ht="16.5" x14ac:dyDescent="0.3">
      <c r="A14374" s="9" t="s">
        <v>7951</v>
      </c>
      <c r="B14374" s="9" t="s">
        <v>3372</v>
      </c>
      <c r="C14374" s="10">
        <v>35651</v>
      </c>
      <c r="D14374" s="9">
        <v>3933021111</v>
      </c>
      <c r="E14374" s="9" t="e">
        <f>INDEX(#REF!:#REF!,MATCH($D14374,#REF!:#REF!,0),MATCH(#REF!,#REF!:#REF!,0))</f>
        <v>#REF!</v>
      </c>
      <c r="F14374" s="9" t="e">
        <f>INDEX(#REF!:#REF!,MATCH($D14374,#REF!:#REF!,0),MATCH(#REF!,#REF!:#REF!,0))</f>
        <v>#REF!</v>
      </c>
    </row>
    <row r="14375" spans="1:6" ht="16.5" x14ac:dyDescent="0.3">
      <c r="A14375" s="9" t="s">
        <v>7950</v>
      </c>
      <c r="B14375" s="9" t="s">
        <v>2258</v>
      </c>
      <c r="C14375" s="10">
        <v>39631</v>
      </c>
      <c r="D14375" s="9">
        <v>7625163059</v>
      </c>
      <c r="E14375" s="9" t="e">
        <f>INDEX(#REF!:#REF!,MATCH($D14375,#REF!:#REF!,0),MATCH(#REF!,#REF!:#REF!,0))</f>
        <v>#REF!</v>
      </c>
      <c r="F14375" s="9" t="e">
        <f>INDEX(#REF!:#REF!,MATCH($D14375,#REF!:#REF!,0),MATCH(#REF!,#REF!:#REF!,0))</f>
        <v>#REF!</v>
      </c>
    </row>
    <row r="14376" spans="1:6" ht="16.5" x14ac:dyDescent="0.3">
      <c r="A14376" s="9" t="s">
        <v>7949</v>
      </c>
      <c r="B14376" s="9" t="s">
        <v>2011</v>
      </c>
      <c r="C14376" s="10">
        <v>53934</v>
      </c>
      <c r="D14376" s="9">
        <v>1522190236</v>
      </c>
      <c r="E14376" s="9" t="e">
        <f>INDEX(#REF!:#REF!,MATCH($D14376,#REF!:#REF!,0),MATCH(#REF!,#REF!:#REF!,0))</f>
        <v>#REF!</v>
      </c>
      <c r="F14376" s="9" t="e">
        <f>INDEX(#REF!:#REF!,MATCH($D14376,#REF!:#REF!,0),MATCH(#REF!,#REF!:#REF!,0))</f>
        <v>#REF!</v>
      </c>
    </row>
    <row r="14377" spans="1:6" ht="16.5" x14ac:dyDescent="0.3">
      <c r="A14377" s="9" t="s">
        <v>7948</v>
      </c>
      <c r="B14377" s="9" t="s">
        <v>2572</v>
      </c>
      <c r="C14377" s="10">
        <v>32905</v>
      </c>
      <c r="D14377" s="9">
        <v>115757341</v>
      </c>
      <c r="E14377" s="9" t="e">
        <f>INDEX(#REF!:#REF!,MATCH($D14377,#REF!:#REF!,0),MATCH(#REF!,#REF!:#REF!,0))</f>
        <v>#REF!</v>
      </c>
      <c r="F14377" s="9" t="e">
        <f>INDEX(#REF!:#REF!,MATCH($D14377,#REF!:#REF!,0),MATCH(#REF!,#REF!:#REF!,0))</f>
        <v>#REF!</v>
      </c>
    </row>
    <row r="14378" spans="1:6" ht="16.5" x14ac:dyDescent="0.3">
      <c r="A14378" s="9" t="s">
        <v>7947</v>
      </c>
      <c r="B14378" s="9" t="s">
        <v>2071</v>
      </c>
      <c r="C14378" s="10">
        <v>14530</v>
      </c>
      <c r="D14378" s="9">
        <v>4076701275</v>
      </c>
      <c r="E14378" s="9" t="e">
        <f>INDEX(#REF!:#REF!,MATCH($D14378,#REF!:#REF!,0),MATCH(#REF!,#REF!:#REF!,0))</f>
        <v>#REF!</v>
      </c>
      <c r="F14378" s="9" t="e">
        <f>INDEX(#REF!:#REF!,MATCH($D14378,#REF!:#REF!,0),MATCH(#REF!,#REF!:#REF!,0))</f>
        <v>#REF!</v>
      </c>
    </row>
    <row r="14379" spans="1:6" ht="16.5" x14ac:dyDescent="0.3">
      <c r="A14379" s="9" t="s">
        <v>7946</v>
      </c>
      <c r="B14379" s="9" t="s">
        <v>1945</v>
      </c>
      <c r="C14379" s="10">
        <v>27683</v>
      </c>
      <c r="D14379" s="9">
        <v>1266227768</v>
      </c>
      <c r="E14379" s="9" t="e">
        <f>INDEX(#REF!:#REF!,MATCH($D14379,#REF!:#REF!,0),MATCH(#REF!,#REF!:#REF!,0))</f>
        <v>#REF!</v>
      </c>
      <c r="F14379" s="9" t="e">
        <f>INDEX(#REF!:#REF!,MATCH($D14379,#REF!:#REF!,0),MATCH(#REF!,#REF!:#REF!,0))</f>
        <v>#REF!</v>
      </c>
    </row>
    <row r="14380" spans="1:6" ht="16.5" x14ac:dyDescent="0.3">
      <c r="A14380" s="9" t="s">
        <v>7945</v>
      </c>
      <c r="B14380" s="9" t="s">
        <v>2144</v>
      </c>
      <c r="C14380" s="10">
        <v>52935</v>
      </c>
      <c r="D14380" s="9">
        <v>357531329</v>
      </c>
      <c r="E14380" s="9" t="e">
        <f>INDEX(#REF!:#REF!,MATCH($D14380,#REF!:#REF!,0),MATCH(#REF!,#REF!:#REF!,0))</f>
        <v>#REF!</v>
      </c>
      <c r="F14380" s="9" t="e">
        <f>INDEX(#REF!:#REF!,MATCH($D14380,#REF!:#REF!,0),MATCH(#REF!,#REF!:#REF!,0))</f>
        <v>#REF!</v>
      </c>
    </row>
    <row r="14381" spans="1:6" ht="16.5" x14ac:dyDescent="0.3">
      <c r="A14381" s="9" t="s">
        <v>7944</v>
      </c>
      <c r="B14381" s="9" t="s">
        <v>2476</v>
      </c>
      <c r="C14381" s="10">
        <v>29646</v>
      </c>
      <c r="D14381" s="9">
        <v>4978659442</v>
      </c>
      <c r="E14381" s="9" t="e">
        <f>INDEX(#REF!:#REF!,MATCH($D14381,#REF!:#REF!,0),MATCH(#REF!,#REF!:#REF!,0))</f>
        <v>#REF!</v>
      </c>
      <c r="F14381" s="9" t="e">
        <f>INDEX(#REF!:#REF!,MATCH($D14381,#REF!:#REF!,0),MATCH(#REF!,#REF!:#REF!,0))</f>
        <v>#REF!</v>
      </c>
    </row>
    <row r="14382" spans="1:6" ht="16.5" x14ac:dyDescent="0.3">
      <c r="A14382" s="9" t="s">
        <v>7943</v>
      </c>
      <c r="B14382" s="9" t="s">
        <v>2034</v>
      </c>
      <c r="C14382" s="10">
        <v>41895</v>
      </c>
      <c r="D14382" s="9">
        <v>1081492333</v>
      </c>
      <c r="E14382" s="9" t="e">
        <f>INDEX(#REF!:#REF!,MATCH($D14382,#REF!:#REF!,0),MATCH(#REF!,#REF!:#REF!,0))</f>
        <v>#REF!</v>
      </c>
      <c r="F14382" s="9" t="e">
        <f>INDEX(#REF!:#REF!,MATCH($D14382,#REF!:#REF!,0),MATCH(#REF!,#REF!:#REF!,0))</f>
        <v>#REF!</v>
      </c>
    </row>
    <row r="14383" spans="1:6" ht="16.5" x14ac:dyDescent="0.3">
      <c r="A14383" s="9" t="s">
        <v>7942</v>
      </c>
      <c r="B14383" s="9" t="s">
        <v>1975</v>
      </c>
      <c r="C14383" s="10">
        <v>51056</v>
      </c>
      <c r="D14383" s="9">
        <v>4194897803</v>
      </c>
      <c r="E14383" s="9" t="e">
        <f>INDEX(#REF!:#REF!,MATCH($D14383,#REF!:#REF!,0),MATCH(#REF!,#REF!:#REF!,0))</f>
        <v>#REF!</v>
      </c>
      <c r="F14383" s="9" t="e">
        <f>INDEX(#REF!:#REF!,MATCH($D14383,#REF!:#REF!,0),MATCH(#REF!,#REF!:#REF!,0))</f>
        <v>#REF!</v>
      </c>
    </row>
    <row r="14384" spans="1:6" ht="16.5" x14ac:dyDescent="0.3">
      <c r="A14384" s="9" t="s">
        <v>7941</v>
      </c>
      <c r="B14384" s="9" t="s">
        <v>3144</v>
      </c>
      <c r="C14384" s="10">
        <v>23193</v>
      </c>
      <c r="D14384" s="9">
        <v>9674189459</v>
      </c>
      <c r="E14384" s="9" t="e">
        <f>INDEX(#REF!:#REF!,MATCH($D14384,#REF!:#REF!,0),MATCH(#REF!,#REF!:#REF!,0))</f>
        <v>#REF!</v>
      </c>
      <c r="F14384" s="9" t="e">
        <f>INDEX(#REF!:#REF!,MATCH($D14384,#REF!:#REF!,0),MATCH(#REF!,#REF!:#REF!,0))</f>
        <v>#REF!</v>
      </c>
    </row>
    <row r="14385" spans="1:6" ht="16.5" x14ac:dyDescent="0.3">
      <c r="A14385" s="9" t="s">
        <v>7940</v>
      </c>
      <c r="B14385" s="9" t="s">
        <v>2119</v>
      </c>
      <c r="C14385" s="10">
        <v>49614</v>
      </c>
      <c r="D14385" s="9">
        <v>274599287</v>
      </c>
      <c r="E14385" s="9" t="e">
        <f>INDEX(#REF!:#REF!,MATCH($D14385,#REF!:#REF!,0),MATCH(#REF!,#REF!:#REF!,0))</f>
        <v>#REF!</v>
      </c>
      <c r="F14385" s="9" t="e">
        <f>INDEX(#REF!:#REF!,MATCH($D14385,#REF!:#REF!,0),MATCH(#REF!,#REF!:#REF!,0))</f>
        <v>#REF!</v>
      </c>
    </row>
    <row r="14386" spans="1:6" ht="16.5" x14ac:dyDescent="0.3">
      <c r="A14386" s="9" t="s">
        <v>7939</v>
      </c>
      <c r="B14386" s="9" t="s">
        <v>2589</v>
      </c>
      <c r="C14386" s="10">
        <v>51138</v>
      </c>
      <c r="D14386" s="9">
        <v>7628323464</v>
      </c>
      <c r="E14386" s="9" t="e">
        <f>INDEX(#REF!:#REF!,MATCH($D14386,#REF!:#REF!,0),MATCH(#REF!,#REF!:#REF!,0))</f>
        <v>#REF!</v>
      </c>
      <c r="F14386" s="9" t="e">
        <f>INDEX(#REF!:#REF!,MATCH($D14386,#REF!:#REF!,0),MATCH(#REF!,#REF!:#REF!,0))</f>
        <v>#REF!</v>
      </c>
    </row>
    <row r="14387" spans="1:6" ht="16.5" x14ac:dyDescent="0.3">
      <c r="A14387" s="9" t="s">
        <v>7938</v>
      </c>
      <c r="B14387" s="9" t="s">
        <v>2704</v>
      </c>
      <c r="C14387" s="10">
        <v>22179</v>
      </c>
      <c r="D14387" s="9">
        <v>715518151</v>
      </c>
      <c r="E14387" s="9" t="e">
        <f>INDEX(#REF!:#REF!,MATCH($D14387,#REF!:#REF!,0),MATCH(#REF!,#REF!:#REF!,0))</f>
        <v>#REF!</v>
      </c>
      <c r="F14387" s="9" t="e">
        <f>INDEX(#REF!:#REF!,MATCH($D14387,#REF!:#REF!,0),MATCH(#REF!,#REF!:#REF!,0))</f>
        <v>#REF!</v>
      </c>
    </row>
    <row r="14388" spans="1:6" ht="16.5" x14ac:dyDescent="0.3">
      <c r="A14388" s="9" t="s">
        <v>7937</v>
      </c>
      <c r="B14388" s="9" t="s">
        <v>2059</v>
      </c>
      <c r="C14388" s="10">
        <v>20597</v>
      </c>
      <c r="D14388" s="9">
        <v>8350412399</v>
      </c>
      <c r="E14388" s="9" t="e">
        <f>INDEX(#REF!:#REF!,MATCH($D14388,#REF!:#REF!,0),MATCH(#REF!,#REF!:#REF!,0))</f>
        <v>#REF!</v>
      </c>
      <c r="F14388" s="9" t="e">
        <f>INDEX(#REF!:#REF!,MATCH($D14388,#REF!:#REF!,0),MATCH(#REF!,#REF!:#REF!,0))</f>
        <v>#REF!</v>
      </c>
    </row>
    <row r="14389" spans="1:6" ht="16.5" x14ac:dyDescent="0.3">
      <c r="A14389" s="9" t="s">
        <v>7936</v>
      </c>
      <c r="B14389" s="9" t="s">
        <v>2935</v>
      </c>
      <c r="C14389" s="10">
        <v>17663</v>
      </c>
      <c r="D14389" s="9">
        <v>7140803102</v>
      </c>
      <c r="E14389" s="9" t="e">
        <f>INDEX(#REF!:#REF!,MATCH($D14389,#REF!:#REF!,0),MATCH(#REF!,#REF!:#REF!,0))</f>
        <v>#REF!</v>
      </c>
      <c r="F14389" s="9" t="e">
        <f>INDEX(#REF!:#REF!,MATCH($D14389,#REF!:#REF!,0),MATCH(#REF!,#REF!:#REF!,0))</f>
        <v>#REF!</v>
      </c>
    </row>
    <row r="14390" spans="1:6" ht="16.5" x14ac:dyDescent="0.3">
      <c r="A14390" s="9" t="s">
        <v>7935</v>
      </c>
      <c r="B14390" s="9" t="s">
        <v>2386</v>
      </c>
      <c r="C14390" s="10">
        <v>17592</v>
      </c>
      <c r="D14390" s="9">
        <v>8162941088</v>
      </c>
      <c r="E14390" s="9" t="e">
        <f>INDEX(#REF!:#REF!,MATCH($D14390,#REF!:#REF!,0),MATCH(#REF!,#REF!:#REF!,0))</f>
        <v>#REF!</v>
      </c>
      <c r="F14390" s="9" t="e">
        <f>INDEX(#REF!:#REF!,MATCH($D14390,#REF!:#REF!,0),MATCH(#REF!,#REF!:#REF!,0))</f>
        <v>#REF!</v>
      </c>
    </row>
    <row r="14391" spans="1:6" ht="16.5" x14ac:dyDescent="0.3">
      <c r="A14391" s="9" t="s">
        <v>7934</v>
      </c>
      <c r="B14391" s="9" t="s">
        <v>2952</v>
      </c>
      <c r="C14391" s="10">
        <v>34181</v>
      </c>
      <c r="D14391" s="9">
        <v>6009848660</v>
      </c>
      <c r="E14391" s="9" t="e">
        <f>INDEX(#REF!:#REF!,MATCH($D14391,#REF!:#REF!,0),MATCH(#REF!,#REF!:#REF!,0))</f>
        <v>#REF!</v>
      </c>
      <c r="F14391" s="9" t="e">
        <f>INDEX(#REF!:#REF!,MATCH($D14391,#REF!:#REF!,0),MATCH(#REF!,#REF!:#REF!,0))</f>
        <v>#REF!</v>
      </c>
    </row>
    <row r="14392" spans="1:6" ht="16.5" x14ac:dyDescent="0.3">
      <c r="A14392" s="9" t="s">
        <v>7933</v>
      </c>
      <c r="B14392" s="9" t="s">
        <v>3172</v>
      </c>
      <c r="C14392" s="10">
        <v>49205</v>
      </c>
      <c r="D14392" s="9">
        <v>9782845590</v>
      </c>
      <c r="E14392" s="9" t="e">
        <f>INDEX(#REF!:#REF!,MATCH($D14392,#REF!:#REF!,0),MATCH(#REF!,#REF!:#REF!,0))</f>
        <v>#REF!</v>
      </c>
      <c r="F14392" s="9" t="e">
        <f>INDEX(#REF!:#REF!,MATCH($D14392,#REF!:#REF!,0),MATCH(#REF!,#REF!:#REF!,0))</f>
        <v>#REF!</v>
      </c>
    </row>
    <row r="14393" spans="1:6" ht="16.5" x14ac:dyDescent="0.3">
      <c r="A14393" s="9" t="s">
        <v>7932</v>
      </c>
      <c r="B14393" s="9" t="s">
        <v>2608</v>
      </c>
      <c r="C14393" s="10">
        <v>12573</v>
      </c>
      <c r="D14393" s="9">
        <v>7778092905</v>
      </c>
      <c r="E14393" s="9" t="e">
        <f>INDEX(#REF!:#REF!,MATCH($D14393,#REF!:#REF!,0),MATCH(#REF!,#REF!:#REF!,0))</f>
        <v>#REF!</v>
      </c>
      <c r="F14393" s="9" t="e">
        <f>INDEX(#REF!:#REF!,MATCH($D14393,#REF!:#REF!,0),MATCH(#REF!,#REF!:#REF!,0))</f>
        <v>#REF!</v>
      </c>
    </row>
    <row r="14394" spans="1:6" ht="16.5" x14ac:dyDescent="0.3">
      <c r="A14394" s="9" t="s">
        <v>7931</v>
      </c>
      <c r="B14394" s="9" t="s">
        <v>2431</v>
      </c>
      <c r="C14394" s="10">
        <v>22619</v>
      </c>
      <c r="D14394" s="9">
        <v>449160092</v>
      </c>
      <c r="E14394" s="9" t="e">
        <f>INDEX(#REF!:#REF!,MATCH($D14394,#REF!:#REF!,0),MATCH(#REF!,#REF!:#REF!,0))</f>
        <v>#REF!</v>
      </c>
      <c r="F14394" s="9" t="e">
        <f>INDEX(#REF!:#REF!,MATCH($D14394,#REF!:#REF!,0),MATCH(#REF!,#REF!:#REF!,0))</f>
        <v>#REF!</v>
      </c>
    </row>
    <row r="14395" spans="1:6" ht="16.5" x14ac:dyDescent="0.3">
      <c r="A14395" s="9" t="s">
        <v>7930</v>
      </c>
      <c r="B14395" s="9" t="s">
        <v>2744</v>
      </c>
      <c r="C14395" s="10">
        <v>28076</v>
      </c>
      <c r="D14395" s="9">
        <v>4972162740</v>
      </c>
      <c r="E14395" s="9" t="e">
        <f>INDEX(#REF!:#REF!,MATCH($D14395,#REF!:#REF!,0),MATCH(#REF!,#REF!:#REF!,0))</f>
        <v>#REF!</v>
      </c>
      <c r="F14395" s="9" t="e">
        <f>INDEX(#REF!:#REF!,MATCH($D14395,#REF!:#REF!,0),MATCH(#REF!,#REF!:#REF!,0))</f>
        <v>#REF!</v>
      </c>
    </row>
    <row r="14396" spans="1:6" ht="16.5" x14ac:dyDescent="0.3">
      <c r="A14396" s="9" t="s">
        <v>7929</v>
      </c>
      <c r="B14396" s="9" t="s">
        <v>2606</v>
      </c>
      <c r="C14396" s="10">
        <v>22291</v>
      </c>
      <c r="D14396" s="9">
        <v>7263964236</v>
      </c>
      <c r="E14396" s="9" t="e">
        <f>INDEX(#REF!:#REF!,MATCH($D14396,#REF!:#REF!,0),MATCH(#REF!,#REF!:#REF!,0))</f>
        <v>#REF!</v>
      </c>
      <c r="F14396" s="9" t="e">
        <f>INDEX(#REF!:#REF!,MATCH($D14396,#REF!:#REF!,0),MATCH(#REF!,#REF!:#REF!,0))</f>
        <v>#REF!</v>
      </c>
    </row>
    <row r="14397" spans="1:6" ht="16.5" x14ac:dyDescent="0.3">
      <c r="A14397" s="9" t="s">
        <v>7928</v>
      </c>
      <c r="B14397" s="9" t="s">
        <v>2671</v>
      </c>
      <c r="C14397" s="10">
        <v>34810</v>
      </c>
      <c r="D14397" s="9">
        <v>2066028762</v>
      </c>
      <c r="E14397" s="9" t="e">
        <f>INDEX(#REF!:#REF!,MATCH($D14397,#REF!:#REF!,0),MATCH(#REF!,#REF!:#REF!,0))</f>
        <v>#REF!</v>
      </c>
      <c r="F14397" s="9" t="e">
        <f>INDEX(#REF!:#REF!,MATCH($D14397,#REF!:#REF!,0),MATCH(#REF!,#REF!:#REF!,0))</f>
        <v>#REF!</v>
      </c>
    </row>
    <row r="14398" spans="1:6" ht="16.5" x14ac:dyDescent="0.3">
      <c r="A14398" s="9" t="s">
        <v>7927</v>
      </c>
      <c r="B14398" s="9" t="s">
        <v>2272</v>
      </c>
      <c r="C14398" s="10">
        <v>50449</v>
      </c>
      <c r="D14398" s="9">
        <v>7521557441</v>
      </c>
      <c r="E14398" s="9" t="e">
        <f>INDEX(#REF!:#REF!,MATCH($D14398,#REF!:#REF!,0),MATCH(#REF!,#REF!:#REF!,0))</f>
        <v>#REF!</v>
      </c>
      <c r="F14398" s="9" t="e">
        <f>INDEX(#REF!:#REF!,MATCH($D14398,#REF!:#REF!,0),MATCH(#REF!,#REF!:#REF!,0))</f>
        <v>#REF!</v>
      </c>
    </row>
    <row r="14399" spans="1:6" ht="16.5" x14ac:dyDescent="0.3">
      <c r="A14399" s="9" t="s">
        <v>7926</v>
      </c>
      <c r="B14399" s="9" t="s">
        <v>2653</v>
      </c>
      <c r="C14399" s="10">
        <v>23938</v>
      </c>
      <c r="D14399" s="9">
        <v>9340547551</v>
      </c>
      <c r="E14399" s="9" t="e">
        <f>INDEX(#REF!:#REF!,MATCH($D14399,#REF!:#REF!,0),MATCH(#REF!,#REF!:#REF!,0))</f>
        <v>#REF!</v>
      </c>
      <c r="F14399" s="9" t="e">
        <f>INDEX(#REF!:#REF!,MATCH($D14399,#REF!:#REF!,0),MATCH(#REF!,#REF!:#REF!,0))</f>
        <v>#REF!</v>
      </c>
    </row>
    <row r="14400" spans="1:6" ht="16.5" x14ac:dyDescent="0.3">
      <c r="A14400" s="9" t="s">
        <v>7925</v>
      </c>
      <c r="B14400" s="9" t="s">
        <v>2315</v>
      </c>
      <c r="C14400" s="10">
        <v>46133</v>
      </c>
      <c r="D14400" s="9">
        <v>8054305400</v>
      </c>
      <c r="E14400" s="9" t="e">
        <f>INDEX(#REF!:#REF!,MATCH($D14400,#REF!:#REF!,0),MATCH(#REF!,#REF!:#REF!,0))</f>
        <v>#REF!</v>
      </c>
      <c r="F14400" s="9" t="e">
        <f>INDEX(#REF!:#REF!,MATCH($D14400,#REF!:#REF!,0),MATCH(#REF!,#REF!:#REF!,0))</f>
        <v>#REF!</v>
      </c>
    </row>
    <row r="14401" spans="1:6" ht="16.5" x14ac:dyDescent="0.3">
      <c r="A14401" s="9" t="s">
        <v>7924</v>
      </c>
      <c r="B14401" s="9" t="s">
        <v>2389</v>
      </c>
      <c r="C14401" s="10">
        <v>13446</v>
      </c>
      <c r="D14401" s="9">
        <v>7132417177</v>
      </c>
      <c r="E14401" s="9" t="e">
        <f>INDEX(#REF!:#REF!,MATCH($D14401,#REF!:#REF!,0),MATCH(#REF!,#REF!:#REF!,0))</f>
        <v>#REF!</v>
      </c>
      <c r="F14401" s="9" t="e">
        <f>INDEX(#REF!:#REF!,MATCH($D14401,#REF!:#REF!,0),MATCH(#REF!,#REF!:#REF!,0))</f>
        <v>#REF!</v>
      </c>
    </row>
    <row r="14402" spans="1:6" ht="16.5" x14ac:dyDescent="0.3">
      <c r="A14402" s="9" t="s">
        <v>7923</v>
      </c>
      <c r="B14402" s="9" t="s">
        <v>2306</v>
      </c>
      <c r="C14402" s="10">
        <v>11420</v>
      </c>
      <c r="D14402" s="9">
        <v>357531329</v>
      </c>
      <c r="E14402" s="9" t="e">
        <f>INDEX(#REF!:#REF!,MATCH($D14402,#REF!:#REF!,0),MATCH(#REF!,#REF!:#REF!,0))</f>
        <v>#REF!</v>
      </c>
      <c r="F14402" s="9" t="e">
        <f>INDEX(#REF!:#REF!,MATCH($D14402,#REF!:#REF!,0),MATCH(#REF!,#REF!:#REF!,0))</f>
        <v>#REF!</v>
      </c>
    </row>
    <row r="14403" spans="1:6" ht="16.5" x14ac:dyDescent="0.3">
      <c r="A14403" s="9" t="s">
        <v>7922</v>
      </c>
      <c r="B14403" s="9" t="s">
        <v>2336</v>
      </c>
      <c r="C14403" s="10">
        <v>18390</v>
      </c>
      <c r="D14403" s="9">
        <v>8617243198</v>
      </c>
      <c r="E14403" s="9" t="e">
        <f>INDEX(#REF!:#REF!,MATCH($D14403,#REF!:#REF!,0),MATCH(#REF!,#REF!:#REF!,0))</f>
        <v>#REF!</v>
      </c>
      <c r="F14403" s="9" t="e">
        <f>INDEX(#REF!:#REF!,MATCH($D14403,#REF!:#REF!,0),MATCH(#REF!,#REF!:#REF!,0))</f>
        <v>#REF!</v>
      </c>
    </row>
    <row r="14404" spans="1:6" ht="16.5" x14ac:dyDescent="0.3">
      <c r="A14404" s="9" t="s">
        <v>7921</v>
      </c>
      <c r="B14404" s="9" t="s">
        <v>1957</v>
      </c>
      <c r="C14404" s="10">
        <v>58620</v>
      </c>
      <c r="D14404" s="9">
        <v>6408517315</v>
      </c>
      <c r="E14404" s="9" t="e">
        <f>INDEX(#REF!:#REF!,MATCH($D14404,#REF!:#REF!,0),MATCH(#REF!,#REF!:#REF!,0))</f>
        <v>#REF!</v>
      </c>
      <c r="F14404" s="9" t="e">
        <f>INDEX(#REF!:#REF!,MATCH($D14404,#REF!:#REF!,0),MATCH(#REF!,#REF!:#REF!,0))</f>
        <v>#REF!</v>
      </c>
    </row>
    <row r="14405" spans="1:6" ht="16.5" x14ac:dyDescent="0.3">
      <c r="A14405" s="9" t="s">
        <v>7920</v>
      </c>
      <c r="B14405" s="9" t="s">
        <v>2300</v>
      </c>
      <c r="C14405" s="10">
        <v>36833</v>
      </c>
      <c r="D14405" s="9">
        <v>9597202352</v>
      </c>
      <c r="E14405" s="9" t="e">
        <f>INDEX(#REF!:#REF!,MATCH($D14405,#REF!:#REF!,0),MATCH(#REF!,#REF!:#REF!,0))</f>
        <v>#REF!</v>
      </c>
      <c r="F14405" s="9" t="e">
        <f>INDEX(#REF!:#REF!,MATCH($D14405,#REF!:#REF!,0),MATCH(#REF!,#REF!:#REF!,0))</f>
        <v>#REF!</v>
      </c>
    </row>
    <row r="14406" spans="1:6" ht="16.5" x14ac:dyDescent="0.3">
      <c r="A14406" s="9" t="s">
        <v>7919</v>
      </c>
      <c r="B14406" s="9" t="s">
        <v>2260</v>
      </c>
      <c r="C14406" s="10">
        <v>21579</v>
      </c>
      <c r="D14406" s="9">
        <v>1391414047</v>
      </c>
      <c r="E14406" s="9" t="e">
        <f>INDEX(#REF!:#REF!,MATCH($D14406,#REF!:#REF!,0),MATCH(#REF!,#REF!:#REF!,0))</f>
        <v>#REF!</v>
      </c>
      <c r="F14406" s="9" t="e">
        <f>INDEX(#REF!:#REF!,MATCH($D14406,#REF!:#REF!,0),MATCH(#REF!,#REF!:#REF!,0))</f>
        <v>#REF!</v>
      </c>
    </row>
    <row r="14407" spans="1:6" ht="16.5" x14ac:dyDescent="0.3">
      <c r="A14407" s="9" t="s">
        <v>7918</v>
      </c>
      <c r="B14407" s="9" t="s">
        <v>2317</v>
      </c>
      <c r="C14407" s="10">
        <v>50249</v>
      </c>
      <c r="D14407" s="9">
        <v>8065075959</v>
      </c>
      <c r="E14407" s="9" t="e">
        <f>INDEX(#REF!:#REF!,MATCH($D14407,#REF!:#REF!,0),MATCH(#REF!,#REF!:#REF!,0))</f>
        <v>#REF!</v>
      </c>
      <c r="F14407" s="9" t="e">
        <f>INDEX(#REF!:#REF!,MATCH($D14407,#REF!:#REF!,0),MATCH(#REF!,#REF!:#REF!,0))</f>
        <v>#REF!</v>
      </c>
    </row>
    <row r="14408" spans="1:6" ht="16.5" x14ac:dyDescent="0.3">
      <c r="A14408" s="9" t="s">
        <v>7917</v>
      </c>
      <c r="B14408" s="9" t="s">
        <v>3617</v>
      </c>
      <c r="C14408" s="10">
        <v>49150</v>
      </c>
      <c r="D14408" s="9">
        <v>6769297310</v>
      </c>
      <c r="E14408" s="9" t="e">
        <f>INDEX(#REF!:#REF!,MATCH($D14408,#REF!:#REF!,0),MATCH(#REF!,#REF!:#REF!,0))</f>
        <v>#REF!</v>
      </c>
      <c r="F14408" s="9" t="e">
        <f>INDEX(#REF!:#REF!,MATCH($D14408,#REF!:#REF!,0),MATCH(#REF!,#REF!:#REF!,0))</f>
        <v>#REF!</v>
      </c>
    </row>
    <row r="14409" spans="1:6" ht="16.5" x14ac:dyDescent="0.3">
      <c r="A14409" s="9" t="s">
        <v>7916</v>
      </c>
      <c r="B14409" s="9" t="s">
        <v>2856</v>
      </c>
      <c r="C14409" s="10">
        <v>38974</v>
      </c>
      <c r="D14409" s="9">
        <v>7304628987</v>
      </c>
      <c r="E14409" s="9" t="e">
        <f>INDEX(#REF!:#REF!,MATCH($D14409,#REF!:#REF!,0),MATCH(#REF!,#REF!:#REF!,0))</f>
        <v>#REF!</v>
      </c>
      <c r="F14409" s="9" t="e">
        <f>INDEX(#REF!:#REF!,MATCH($D14409,#REF!:#REF!,0),MATCH(#REF!,#REF!:#REF!,0))</f>
        <v>#REF!</v>
      </c>
    </row>
    <row r="14410" spans="1:6" ht="16.5" x14ac:dyDescent="0.3">
      <c r="A14410" s="9" t="s">
        <v>7915</v>
      </c>
      <c r="B14410" s="9" t="s">
        <v>2123</v>
      </c>
      <c r="C14410" s="10">
        <v>29689</v>
      </c>
      <c r="D14410" s="9">
        <v>85304042</v>
      </c>
      <c r="E14410" s="9" t="e">
        <f>INDEX(#REF!:#REF!,MATCH($D14410,#REF!:#REF!,0),MATCH(#REF!,#REF!:#REF!,0))</f>
        <v>#REF!</v>
      </c>
      <c r="F14410" s="9" t="e">
        <f>INDEX(#REF!:#REF!,MATCH($D14410,#REF!:#REF!,0),MATCH(#REF!,#REF!:#REF!,0))</f>
        <v>#REF!</v>
      </c>
    </row>
    <row r="14411" spans="1:6" ht="16.5" x14ac:dyDescent="0.3">
      <c r="A14411" s="9" t="s">
        <v>7914</v>
      </c>
      <c r="B14411" s="9" t="s">
        <v>1967</v>
      </c>
      <c r="C14411" s="10">
        <v>10306</v>
      </c>
      <c r="D14411" s="9">
        <v>7273123196</v>
      </c>
      <c r="E14411" s="9" t="e">
        <f>INDEX(#REF!:#REF!,MATCH($D14411,#REF!:#REF!,0),MATCH(#REF!,#REF!:#REF!,0))</f>
        <v>#REF!</v>
      </c>
      <c r="F14411" s="9" t="e">
        <f>INDEX(#REF!:#REF!,MATCH($D14411,#REF!:#REF!,0),MATCH(#REF!,#REF!:#REF!,0))</f>
        <v>#REF!</v>
      </c>
    </row>
    <row r="14412" spans="1:6" ht="16.5" x14ac:dyDescent="0.3">
      <c r="A14412" s="9" t="s">
        <v>7913</v>
      </c>
      <c r="B14412" s="9" t="s">
        <v>2063</v>
      </c>
      <c r="C14412" s="10">
        <v>20877</v>
      </c>
      <c r="D14412" s="9">
        <v>5347887761</v>
      </c>
      <c r="E14412" s="9" t="e">
        <f>INDEX(#REF!:#REF!,MATCH($D14412,#REF!:#REF!,0),MATCH(#REF!,#REF!:#REF!,0))</f>
        <v>#REF!</v>
      </c>
      <c r="F14412" s="9" t="e">
        <f>INDEX(#REF!:#REF!,MATCH($D14412,#REF!:#REF!,0),MATCH(#REF!,#REF!:#REF!,0))</f>
        <v>#REF!</v>
      </c>
    </row>
    <row r="14413" spans="1:6" ht="16.5" x14ac:dyDescent="0.3">
      <c r="A14413" s="9" t="s">
        <v>7912</v>
      </c>
      <c r="B14413" s="9" t="s">
        <v>3902</v>
      </c>
      <c r="C14413" s="10">
        <v>30899</v>
      </c>
      <c r="D14413" s="9">
        <v>5304381319</v>
      </c>
      <c r="E14413" s="9" t="e">
        <f>INDEX(#REF!:#REF!,MATCH($D14413,#REF!:#REF!,0),MATCH(#REF!,#REF!:#REF!,0))</f>
        <v>#REF!</v>
      </c>
      <c r="F14413" s="9" t="e">
        <f>INDEX(#REF!:#REF!,MATCH($D14413,#REF!:#REF!,0),MATCH(#REF!,#REF!:#REF!,0))</f>
        <v>#REF!</v>
      </c>
    </row>
    <row r="14414" spans="1:6" ht="16.5" x14ac:dyDescent="0.3">
      <c r="A14414" s="9" t="s">
        <v>7911</v>
      </c>
      <c r="B14414" s="9" t="s">
        <v>3049</v>
      </c>
      <c r="C14414" s="10">
        <v>12243</v>
      </c>
      <c r="D14414" s="9">
        <v>2183763965</v>
      </c>
      <c r="E14414" s="9" t="e">
        <f>INDEX(#REF!:#REF!,MATCH($D14414,#REF!:#REF!,0),MATCH(#REF!,#REF!:#REF!,0))</f>
        <v>#REF!</v>
      </c>
      <c r="F14414" s="9" t="e">
        <f>INDEX(#REF!:#REF!,MATCH($D14414,#REF!:#REF!,0),MATCH(#REF!,#REF!:#REF!,0))</f>
        <v>#REF!</v>
      </c>
    </row>
    <row r="14415" spans="1:6" ht="16.5" x14ac:dyDescent="0.3">
      <c r="A14415" s="9" t="s">
        <v>7910</v>
      </c>
      <c r="B14415" s="9" t="s">
        <v>2138</v>
      </c>
      <c r="C14415" s="10">
        <v>21793</v>
      </c>
      <c r="D14415" s="9">
        <v>7286297414</v>
      </c>
      <c r="E14415" s="9" t="e">
        <f>INDEX(#REF!:#REF!,MATCH($D14415,#REF!:#REF!,0),MATCH(#REF!,#REF!:#REF!,0))</f>
        <v>#REF!</v>
      </c>
      <c r="F14415" s="9" t="e">
        <f>INDEX(#REF!:#REF!,MATCH($D14415,#REF!:#REF!,0),MATCH(#REF!,#REF!:#REF!,0))</f>
        <v>#REF!</v>
      </c>
    </row>
    <row r="14416" spans="1:6" ht="16.5" x14ac:dyDescent="0.3">
      <c r="A14416" s="9" t="s">
        <v>7909</v>
      </c>
      <c r="B14416" s="9" t="s">
        <v>1947</v>
      </c>
      <c r="C14416" s="10">
        <v>46340</v>
      </c>
      <c r="D14416" s="9">
        <v>4638232353</v>
      </c>
      <c r="E14416" s="9" t="e">
        <f>INDEX(#REF!:#REF!,MATCH($D14416,#REF!:#REF!,0),MATCH(#REF!,#REF!:#REF!,0))</f>
        <v>#REF!</v>
      </c>
      <c r="F14416" s="9" t="e">
        <f>INDEX(#REF!:#REF!,MATCH($D14416,#REF!:#REF!,0),MATCH(#REF!,#REF!:#REF!,0))</f>
        <v>#REF!</v>
      </c>
    </row>
    <row r="14417" spans="1:6" ht="16.5" x14ac:dyDescent="0.3">
      <c r="A14417" s="9" t="s">
        <v>7908</v>
      </c>
      <c r="B14417" s="9" t="s">
        <v>1941</v>
      </c>
      <c r="C14417" s="10">
        <v>27227</v>
      </c>
      <c r="D14417" s="9">
        <v>9434604370</v>
      </c>
      <c r="E14417" s="9" t="e">
        <f>INDEX(#REF!:#REF!,MATCH($D14417,#REF!:#REF!,0),MATCH(#REF!,#REF!:#REF!,0))</f>
        <v>#REF!</v>
      </c>
      <c r="F14417" s="9" t="e">
        <f>INDEX(#REF!:#REF!,MATCH($D14417,#REF!:#REF!,0),MATCH(#REF!,#REF!:#REF!,0))</f>
        <v>#REF!</v>
      </c>
    </row>
    <row r="14418" spans="1:6" ht="16.5" x14ac:dyDescent="0.3">
      <c r="A14418" s="9" t="s">
        <v>7907</v>
      </c>
      <c r="B14418" s="9" t="s">
        <v>2713</v>
      </c>
      <c r="C14418" s="10">
        <v>36541</v>
      </c>
      <c r="D14418" s="9">
        <v>9128677390</v>
      </c>
      <c r="E14418" s="9" t="e">
        <f>INDEX(#REF!:#REF!,MATCH($D14418,#REF!:#REF!,0),MATCH(#REF!,#REF!:#REF!,0))</f>
        <v>#REF!</v>
      </c>
      <c r="F14418" s="9" t="e">
        <f>INDEX(#REF!:#REF!,MATCH($D14418,#REF!:#REF!,0),MATCH(#REF!,#REF!:#REF!,0))</f>
        <v>#REF!</v>
      </c>
    </row>
    <row r="14419" spans="1:6" ht="16.5" x14ac:dyDescent="0.3">
      <c r="A14419" s="9" t="s">
        <v>7906</v>
      </c>
      <c r="B14419" s="9" t="s">
        <v>2472</v>
      </c>
      <c r="C14419" s="10">
        <v>10031</v>
      </c>
      <c r="D14419" s="9">
        <v>3227873028</v>
      </c>
      <c r="E14419" s="9" t="e">
        <f>INDEX(#REF!:#REF!,MATCH($D14419,#REF!:#REF!,0),MATCH(#REF!,#REF!:#REF!,0))</f>
        <v>#REF!</v>
      </c>
      <c r="F14419" s="9" t="e">
        <f>INDEX(#REF!:#REF!,MATCH($D14419,#REF!:#REF!,0),MATCH(#REF!,#REF!:#REF!,0))</f>
        <v>#REF!</v>
      </c>
    </row>
    <row r="14420" spans="1:6" ht="16.5" x14ac:dyDescent="0.3">
      <c r="A14420" s="9" t="s">
        <v>7905</v>
      </c>
      <c r="B14420" s="9" t="s">
        <v>2206</v>
      </c>
      <c r="C14420" s="10">
        <v>18606</v>
      </c>
      <c r="D14420" s="9">
        <v>264454596</v>
      </c>
      <c r="E14420" s="9" t="e">
        <f>INDEX(#REF!:#REF!,MATCH($D14420,#REF!:#REF!,0),MATCH(#REF!,#REF!:#REF!,0))</f>
        <v>#REF!</v>
      </c>
      <c r="F14420" s="9" t="e">
        <f>INDEX(#REF!:#REF!,MATCH($D14420,#REF!:#REF!,0),MATCH(#REF!,#REF!:#REF!,0))</f>
        <v>#REF!</v>
      </c>
    </row>
    <row r="14421" spans="1:6" ht="16.5" x14ac:dyDescent="0.3">
      <c r="A14421" s="9" t="s">
        <v>7904</v>
      </c>
      <c r="B14421" s="9" t="s">
        <v>2412</v>
      </c>
      <c r="C14421" s="10">
        <v>37624</v>
      </c>
      <c r="D14421" s="9">
        <v>4997183822</v>
      </c>
      <c r="E14421" s="9" t="e">
        <f>INDEX(#REF!:#REF!,MATCH($D14421,#REF!:#REF!,0),MATCH(#REF!,#REF!:#REF!,0))</f>
        <v>#REF!</v>
      </c>
      <c r="F14421" s="9" t="e">
        <f>INDEX(#REF!:#REF!,MATCH($D14421,#REF!:#REF!,0),MATCH(#REF!,#REF!:#REF!,0))</f>
        <v>#REF!</v>
      </c>
    </row>
    <row r="14422" spans="1:6" ht="16.5" x14ac:dyDescent="0.3">
      <c r="A14422" s="9" t="s">
        <v>7903</v>
      </c>
      <c r="B14422" s="9" t="s">
        <v>2680</v>
      </c>
      <c r="C14422" s="10">
        <v>57349</v>
      </c>
      <c r="D14422" s="9">
        <v>4866916575</v>
      </c>
      <c r="E14422" s="9" t="e">
        <f>INDEX(#REF!:#REF!,MATCH($D14422,#REF!:#REF!,0),MATCH(#REF!,#REF!:#REF!,0))</f>
        <v>#REF!</v>
      </c>
      <c r="F14422" s="9" t="e">
        <f>INDEX(#REF!:#REF!,MATCH($D14422,#REF!:#REF!,0),MATCH(#REF!,#REF!:#REF!,0))</f>
        <v>#REF!</v>
      </c>
    </row>
    <row r="14423" spans="1:6" ht="16.5" x14ac:dyDescent="0.3">
      <c r="A14423" s="9" t="s">
        <v>7902</v>
      </c>
      <c r="B14423" s="9" t="s">
        <v>3448</v>
      </c>
      <c r="C14423" s="10">
        <v>12907</v>
      </c>
      <c r="D14423" s="9">
        <v>549857826</v>
      </c>
      <c r="E14423" s="9" t="e">
        <f>INDEX(#REF!:#REF!,MATCH($D14423,#REF!:#REF!,0),MATCH(#REF!,#REF!:#REF!,0))</f>
        <v>#REF!</v>
      </c>
      <c r="F14423" s="9" t="e">
        <f>INDEX(#REF!:#REF!,MATCH($D14423,#REF!:#REF!,0),MATCH(#REF!,#REF!:#REF!,0))</f>
        <v>#REF!</v>
      </c>
    </row>
    <row r="14424" spans="1:6" ht="16.5" x14ac:dyDescent="0.3">
      <c r="A14424" s="9" t="s">
        <v>7901</v>
      </c>
      <c r="B14424" s="9" t="s">
        <v>2412</v>
      </c>
      <c r="C14424" s="10">
        <v>38969</v>
      </c>
      <c r="D14424" s="9">
        <v>2408183758</v>
      </c>
      <c r="E14424" s="9" t="e">
        <f>INDEX(#REF!:#REF!,MATCH($D14424,#REF!:#REF!,0),MATCH(#REF!,#REF!:#REF!,0))</f>
        <v>#REF!</v>
      </c>
      <c r="F14424" s="9" t="e">
        <f>INDEX(#REF!:#REF!,MATCH($D14424,#REF!:#REF!,0),MATCH(#REF!,#REF!:#REF!,0))</f>
        <v>#REF!</v>
      </c>
    </row>
    <row r="14425" spans="1:6" ht="16.5" x14ac:dyDescent="0.3">
      <c r="A14425" s="9" t="s">
        <v>7900</v>
      </c>
      <c r="B14425" s="9" t="s">
        <v>2783</v>
      </c>
      <c r="C14425" s="10">
        <v>36864</v>
      </c>
      <c r="D14425" s="9">
        <v>5241020535</v>
      </c>
      <c r="E14425" s="9" t="e">
        <f>INDEX(#REF!:#REF!,MATCH($D14425,#REF!:#REF!,0),MATCH(#REF!,#REF!:#REF!,0))</f>
        <v>#REF!</v>
      </c>
      <c r="F14425" s="9" t="e">
        <f>INDEX(#REF!:#REF!,MATCH($D14425,#REF!:#REF!,0),MATCH(#REF!,#REF!:#REF!,0))</f>
        <v>#REF!</v>
      </c>
    </row>
    <row r="14426" spans="1:6" ht="16.5" x14ac:dyDescent="0.3">
      <c r="A14426" s="9" t="s">
        <v>7899</v>
      </c>
      <c r="B14426" s="9" t="s">
        <v>3372</v>
      </c>
      <c r="C14426" s="10">
        <v>10686</v>
      </c>
      <c r="D14426" s="9">
        <v>1887308636</v>
      </c>
      <c r="E14426" s="9" t="e">
        <f>INDEX(#REF!:#REF!,MATCH($D14426,#REF!:#REF!,0),MATCH(#REF!,#REF!:#REF!,0))</f>
        <v>#REF!</v>
      </c>
      <c r="F14426" s="9" t="e">
        <f>INDEX(#REF!:#REF!,MATCH($D14426,#REF!:#REF!,0),MATCH(#REF!,#REF!:#REF!,0))</f>
        <v>#REF!</v>
      </c>
    </row>
    <row r="14427" spans="1:6" ht="16.5" x14ac:dyDescent="0.3">
      <c r="A14427" s="9" t="s">
        <v>7898</v>
      </c>
      <c r="B14427" s="9" t="s">
        <v>2277</v>
      </c>
      <c r="C14427" s="10">
        <v>15176</v>
      </c>
      <c r="D14427" s="9">
        <v>933051662</v>
      </c>
      <c r="E14427" s="9" t="e">
        <f>INDEX(#REF!:#REF!,MATCH($D14427,#REF!:#REF!,0),MATCH(#REF!,#REF!:#REF!,0))</f>
        <v>#REF!</v>
      </c>
      <c r="F14427" s="9" t="e">
        <f>INDEX(#REF!:#REF!,MATCH($D14427,#REF!:#REF!,0),MATCH(#REF!,#REF!:#REF!,0))</f>
        <v>#REF!</v>
      </c>
    </row>
    <row r="14428" spans="1:6" ht="16.5" x14ac:dyDescent="0.3">
      <c r="A14428" s="9" t="s">
        <v>7897</v>
      </c>
      <c r="B14428" s="9" t="s">
        <v>2606</v>
      </c>
      <c r="C14428" s="10">
        <v>27401</v>
      </c>
      <c r="D14428" s="9">
        <v>9340547551</v>
      </c>
      <c r="E14428" s="9" t="e">
        <f>INDEX(#REF!:#REF!,MATCH($D14428,#REF!:#REF!,0),MATCH(#REF!,#REF!:#REF!,0))</f>
        <v>#REF!</v>
      </c>
      <c r="F14428" s="9" t="e">
        <f>INDEX(#REF!:#REF!,MATCH($D14428,#REF!:#REF!,0),MATCH(#REF!,#REF!:#REF!,0))</f>
        <v>#REF!</v>
      </c>
    </row>
    <row r="14429" spans="1:6" ht="16.5" x14ac:dyDescent="0.3">
      <c r="A14429" s="9" t="s">
        <v>7896</v>
      </c>
      <c r="B14429" s="9" t="s">
        <v>2856</v>
      </c>
      <c r="C14429" s="10">
        <v>38729</v>
      </c>
      <c r="D14429" s="9">
        <v>3996818513</v>
      </c>
      <c r="E14429" s="9" t="e">
        <f>INDEX(#REF!:#REF!,MATCH($D14429,#REF!:#REF!,0),MATCH(#REF!,#REF!:#REF!,0))</f>
        <v>#REF!</v>
      </c>
      <c r="F14429" s="9" t="e">
        <f>INDEX(#REF!:#REF!,MATCH($D14429,#REF!:#REF!,0),MATCH(#REF!,#REF!:#REF!,0))</f>
        <v>#REF!</v>
      </c>
    </row>
    <row r="14430" spans="1:6" ht="16.5" x14ac:dyDescent="0.3">
      <c r="A14430" s="9" t="s">
        <v>7895</v>
      </c>
      <c r="B14430" s="9" t="s">
        <v>2001</v>
      </c>
      <c r="C14430" s="10">
        <v>24830</v>
      </c>
      <c r="D14430" s="9">
        <v>2607689635</v>
      </c>
      <c r="E14430" s="9" t="e">
        <f>INDEX(#REF!:#REF!,MATCH($D14430,#REF!:#REF!,0),MATCH(#REF!,#REF!:#REF!,0))</f>
        <v>#REF!</v>
      </c>
      <c r="F14430" s="9" t="e">
        <f>INDEX(#REF!:#REF!,MATCH($D14430,#REF!:#REF!,0),MATCH(#REF!,#REF!:#REF!,0))</f>
        <v>#REF!</v>
      </c>
    </row>
    <row r="14431" spans="1:6" ht="16.5" x14ac:dyDescent="0.3">
      <c r="A14431" s="9" t="s">
        <v>7894</v>
      </c>
      <c r="B14431" s="9" t="s">
        <v>2768</v>
      </c>
      <c r="C14431" s="10">
        <v>30764</v>
      </c>
      <c r="D14431" s="9">
        <v>3746690722</v>
      </c>
      <c r="E14431" s="9" t="e">
        <f>INDEX(#REF!:#REF!,MATCH($D14431,#REF!:#REF!,0),MATCH(#REF!,#REF!:#REF!,0))</f>
        <v>#REF!</v>
      </c>
      <c r="F14431" s="9" t="e">
        <f>INDEX(#REF!:#REF!,MATCH($D14431,#REF!:#REF!,0),MATCH(#REF!,#REF!:#REF!,0))</f>
        <v>#REF!</v>
      </c>
    </row>
    <row r="14432" spans="1:6" ht="16.5" x14ac:dyDescent="0.3">
      <c r="A14432" s="9" t="s">
        <v>7893</v>
      </c>
      <c r="B14432" s="9" t="s">
        <v>1983</v>
      </c>
      <c r="C14432" s="10">
        <v>40001</v>
      </c>
      <c r="D14432" s="9">
        <v>9726268931</v>
      </c>
      <c r="E14432" s="9" t="e">
        <f>INDEX(#REF!:#REF!,MATCH($D14432,#REF!:#REF!,0),MATCH(#REF!,#REF!:#REF!,0))</f>
        <v>#REF!</v>
      </c>
      <c r="F14432" s="9" t="e">
        <f>INDEX(#REF!:#REF!,MATCH($D14432,#REF!:#REF!,0),MATCH(#REF!,#REF!:#REF!,0))</f>
        <v>#REF!</v>
      </c>
    </row>
    <row r="14433" spans="1:6" ht="16.5" x14ac:dyDescent="0.3">
      <c r="A14433" s="9" t="s">
        <v>7892</v>
      </c>
      <c r="B14433" s="9" t="s">
        <v>2044</v>
      </c>
      <c r="C14433" s="10">
        <v>42602</v>
      </c>
      <c r="D14433" s="9">
        <v>7326611955</v>
      </c>
      <c r="E14433" s="9" t="e">
        <f>INDEX(#REF!:#REF!,MATCH($D14433,#REF!:#REF!,0),MATCH(#REF!,#REF!:#REF!,0))</f>
        <v>#REF!</v>
      </c>
      <c r="F14433" s="9" t="e">
        <f>INDEX(#REF!:#REF!,MATCH($D14433,#REF!:#REF!,0),MATCH(#REF!,#REF!:#REF!,0))</f>
        <v>#REF!</v>
      </c>
    </row>
    <row r="14434" spans="1:6" ht="16.5" x14ac:dyDescent="0.3">
      <c r="A14434" s="9" t="s">
        <v>7891</v>
      </c>
      <c r="B14434" s="9" t="s">
        <v>2339</v>
      </c>
      <c r="C14434" s="10">
        <v>39717</v>
      </c>
      <c r="D14434" s="9">
        <v>3235176993</v>
      </c>
      <c r="E14434" s="9" t="e">
        <f>INDEX(#REF!:#REF!,MATCH($D14434,#REF!:#REF!,0),MATCH(#REF!,#REF!:#REF!,0))</f>
        <v>#REF!</v>
      </c>
      <c r="F14434" s="9" t="e">
        <f>INDEX(#REF!:#REF!,MATCH($D14434,#REF!:#REF!,0),MATCH(#REF!,#REF!:#REF!,0))</f>
        <v>#REF!</v>
      </c>
    </row>
    <row r="14435" spans="1:6" ht="16.5" x14ac:dyDescent="0.3">
      <c r="A14435" s="9" t="s">
        <v>7890</v>
      </c>
      <c r="B14435" s="9" t="s">
        <v>2025</v>
      </c>
      <c r="C14435" s="10">
        <v>24530</v>
      </c>
      <c r="D14435" s="9">
        <v>4260324861</v>
      </c>
      <c r="E14435" s="9" t="e">
        <f>INDEX(#REF!:#REF!,MATCH($D14435,#REF!:#REF!,0),MATCH(#REF!,#REF!:#REF!,0))</f>
        <v>#REF!</v>
      </c>
      <c r="F14435" s="9" t="e">
        <f>INDEX(#REF!:#REF!,MATCH($D14435,#REF!:#REF!,0),MATCH(#REF!,#REF!:#REF!,0))</f>
        <v>#REF!</v>
      </c>
    </row>
    <row r="14436" spans="1:6" ht="16.5" x14ac:dyDescent="0.3">
      <c r="A14436" s="9" t="s">
        <v>7889</v>
      </c>
      <c r="B14436" s="9" t="s">
        <v>2339</v>
      </c>
      <c r="C14436" s="10">
        <v>27034</v>
      </c>
      <c r="D14436" s="9">
        <v>3016741628</v>
      </c>
      <c r="E14436" s="9" t="e">
        <f>INDEX(#REF!:#REF!,MATCH($D14436,#REF!:#REF!,0),MATCH(#REF!,#REF!:#REF!,0))</f>
        <v>#REF!</v>
      </c>
      <c r="F14436" s="9" t="e">
        <f>INDEX(#REF!:#REF!,MATCH($D14436,#REF!:#REF!,0),MATCH(#REF!,#REF!:#REF!,0))</f>
        <v>#REF!</v>
      </c>
    </row>
    <row r="14437" spans="1:6" ht="16.5" x14ac:dyDescent="0.3">
      <c r="A14437" s="9" t="s">
        <v>7888</v>
      </c>
      <c r="B14437" s="9" t="s">
        <v>2513</v>
      </c>
      <c r="C14437" s="10">
        <v>23125</v>
      </c>
      <c r="D14437" s="9">
        <v>8864419241</v>
      </c>
      <c r="E14437" s="9" t="e">
        <f>INDEX(#REF!:#REF!,MATCH($D14437,#REF!:#REF!,0),MATCH(#REF!,#REF!:#REF!,0))</f>
        <v>#REF!</v>
      </c>
      <c r="F14437" s="9" t="e">
        <f>INDEX(#REF!:#REF!,MATCH($D14437,#REF!:#REF!,0),MATCH(#REF!,#REF!:#REF!,0))</f>
        <v>#REF!</v>
      </c>
    </row>
    <row r="14438" spans="1:6" ht="16.5" x14ac:dyDescent="0.3">
      <c r="A14438" s="9" t="s">
        <v>7887</v>
      </c>
      <c r="B14438" s="9" t="s">
        <v>2001</v>
      </c>
      <c r="C14438" s="10">
        <v>43293</v>
      </c>
      <c r="D14438" s="9">
        <v>5241020535</v>
      </c>
      <c r="E14438" s="9" t="e">
        <f>INDEX(#REF!:#REF!,MATCH($D14438,#REF!:#REF!,0),MATCH(#REF!,#REF!:#REF!,0))</f>
        <v>#REF!</v>
      </c>
      <c r="F14438" s="9" t="e">
        <f>INDEX(#REF!:#REF!,MATCH($D14438,#REF!:#REF!,0),MATCH(#REF!,#REF!:#REF!,0))</f>
        <v>#REF!</v>
      </c>
    </row>
    <row r="14439" spans="1:6" ht="16.5" x14ac:dyDescent="0.3">
      <c r="A14439" s="9" t="s">
        <v>7886</v>
      </c>
      <c r="B14439" s="9" t="s">
        <v>2939</v>
      </c>
      <c r="C14439" s="10">
        <v>30178</v>
      </c>
      <c r="D14439" s="9">
        <v>4428088442</v>
      </c>
      <c r="E14439" s="9" t="e">
        <f>INDEX(#REF!:#REF!,MATCH($D14439,#REF!:#REF!,0),MATCH(#REF!,#REF!:#REF!,0))</f>
        <v>#REF!</v>
      </c>
      <c r="F14439" s="9" t="e">
        <f>INDEX(#REF!:#REF!,MATCH($D14439,#REF!:#REF!,0),MATCH(#REF!,#REF!:#REF!,0))</f>
        <v>#REF!</v>
      </c>
    </row>
    <row r="14440" spans="1:6" ht="16.5" x14ac:dyDescent="0.3">
      <c r="A14440" s="9" t="s">
        <v>7885</v>
      </c>
      <c r="B14440" s="9" t="s">
        <v>2994</v>
      </c>
      <c r="C14440" s="10">
        <v>36474</v>
      </c>
      <c r="D14440" s="9">
        <v>9518260397</v>
      </c>
      <c r="E14440" s="9" t="e">
        <f>INDEX(#REF!:#REF!,MATCH($D14440,#REF!:#REF!,0),MATCH(#REF!,#REF!:#REF!,0))</f>
        <v>#REF!</v>
      </c>
      <c r="F14440" s="9" t="e">
        <f>INDEX(#REF!:#REF!,MATCH($D14440,#REF!:#REF!,0),MATCH(#REF!,#REF!:#REF!,0))</f>
        <v>#REF!</v>
      </c>
    </row>
    <row r="14441" spans="1:6" ht="16.5" x14ac:dyDescent="0.3">
      <c r="A14441" s="9" t="s">
        <v>7884</v>
      </c>
      <c r="B14441" s="9" t="s">
        <v>2029</v>
      </c>
      <c r="C14441" s="10">
        <v>27628</v>
      </c>
      <c r="D14441" s="9">
        <v>6322781804</v>
      </c>
      <c r="E14441" s="9" t="e">
        <f>INDEX(#REF!:#REF!,MATCH($D14441,#REF!:#REF!,0),MATCH(#REF!,#REF!:#REF!,0))</f>
        <v>#REF!</v>
      </c>
      <c r="F14441" s="9" t="e">
        <f>INDEX(#REF!:#REF!,MATCH($D14441,#REF!:#REF!,0),MATCH(#REF!,#REF!:#REF!,0))</f>
        <v>#REF!</v>
      </c>
    </row>
    <row r="14442" spans="1:6" ht="16.5" x14ac:dyDescent="0.3">
      <c r="A14442" s="9" t="s">
        <v>7883</v>
      </c>
      <c r="B14442" s="9" t="s">
        <v>1979</v>
      </c>
      <c r="C14442" s="10">
        <v>34887</v>
      </c>
      <c r="D14442" s="9">
        <v>813371287</v>
      </c>
      <c r="E14442" s="9" t="e">
        <f>INDEX(#REF!:#REF!,MATCH($D14442,#REF!:#REF!,0),MATCH(#REF!,#REF!:#REF!,0))</f>
        <v>#REF!</v>
      </c>
      <c r="F14442" s="9" t="e">
        <f>INDEX(#REF!:#REF!,MATCH($D14442,#REF!:#REF!,0),MATCH(#REF!,#REF!:#REF!,0))</f>
        <v>#REF!</v>
      </c>
    </row>
    <row r="14443" spans="1:6" ht="16.5" x14ac:dyDescent="0.3">
      <c r="A14443" s="9" t="s">
        <v>7882</v>
      </c>
      <c r="B14443" s="9" t="s">
        <v>2107</v>
      </c>
      <c r="C14443" s="10">
        <v>36578</v>
      </c>
      <c r="D14443" s="9">
        <v>6172549286</v>
      </c>
      <c r="E14443" s="9" t="e">
        <f>INDEX(#REF!:#REF!,MATCH($D14443,#REF!:#REF!,0),MATCH(#REF!,#REF!:#REF!,0))</f>
        <v>#REF!</v>
      </c>
      <c r="F14443" s="9" t="e">
        <f>INDEX(#REF!:#REF!,MATCH($D14443,#REF!:#REF!,0),MATCH(#REF!,#REF!:#REF!,0))</f>
        <v>#REF!</v>
      </c>
    </row>
    <row r="14444" spans="1:6" ht="16.5" x14ac:dyDescent="0.3">
      <c r="A14444" s="9" t="s">
        <v>7881</v>
      </c>
      <c r="B14444" s="9" t="s">
        <v>2519</v>
      </c>
      <c r="C14444" s="10">
        <v>45599</v>
      </c>
      <c r="D14444" s="9">
        <v>6148303353</v>
      </c>
      <c r="E14444" s="9" t="e">
        <f>INDEX(#REF!:#REF!,MATCH($D14444,#REF!:#REF!,0),MATCH(#REF!,#REF!:#REF!,0))</f>
        <v>#REF!</v>
      </c>
      <c r="F14444" s="9" t="e">
        <f>INDEX(#REF!:#REF!,MATCH($D14444,#REF!:#REF!,0),MATCH(#REF!,#REF!:#REF!,0))</f>
        <v>#REF!</v>
      </c>
    </row>
    <row r="14445" spans="1:6" ht="16.5" x14ac:dyDescent="0.3">
      <c r="A14445" s="9" t="s">
        <v>7880</v>
      </c>
      <c r="B14445" s="9" t="s">
        <v>2371</v>
      </c>
      <c r="C14445" s="10">
        <v>15589</v>
      </c>
      <c r="D14445" s="9">
        <v>901154172</v>
      </c>
      <c r="E14445" s="9" t="e">
        <f>INDEX(#REF!:#REF!,MATCH($D14445,#REF!:#REF!,0),MATCH(#REF!,#REF!:#REF!,0))</f>
        <v>#REF!</v>
      </c>
      <c r="F14445" s="9" t="e">
        <f>INDEX(#REF!:#REF!,MATCH($D14445,#REF!:#REF!,0),MATCH(#REF!,#REF!:#REF!,0))</f>
        <v>#REF!</v>
      </c>
    </row>
    <row r="14446" spans="1:6" ht="16.5" x14ac:dyDescent="0.3">
      <c r="A14446" s="9" t="s">
        <v>7879</v>
      </c>
      <c r="B14446" s="9" t="s">
        <v>3229</v>
      </c>
      <c r="C14446" s="10">
        <v>23757</v>
      </c>
      <c r="D14446" s="9">
        <v>3516592710</v>
      </c>
      <c r="E14446" s="9" t="e">
        <f>INDEX(#REF!:#REF!,MATCH($D14446,#REF!:#REF!,0),MATCH(#REF!,#REF!:#REF!,0))</f>
        <v>#REF!</v>
      </c>
      <c r="F14446" s="9" t="e">
        <f>INDEX(#REF!:#REF!,MATCH($D14446,#REF!:#REF!,0),MATCH(#REF!,#REF!:#REF!,0))</f>
        <v>#REF!</v>
      </c>
    </row>
    <row r="14447" spans="1:6" ht="16.5" x14ac:dyDescent="0.3">
      <c r="A14447" s="9" t="s">
        <v>7878</v>
      </c>
      <c r="B14447" s="9" t="s">
        <v>2046</v>
      </c>
      <c r="C14447" s="10">
        <v>21639</v>
      </c>
      <c r="D14447" s="9">
        <v>9627071331</v>
      </c>
      <c r="E14447" s="9" t="e">
        <f>INDEX(#REF!:#REF!,MATCH($D14447,#REF!:#REF!,0),MATCH(#REF!,#REF!:#REF!,0))</f>
        <v>#REF!</v>
      </c>
      <c r="F14447" s="9" t="e">
        <f>INDEX(#REF!:#REF!,MATCH($D14447,#REF!:#REF!,0),MATCH(#REF!,#REF!:#REF!,0))</f>
        <v>#REF!</v>
      </c>
    </row>
    <row r="14448" spans="1:6" ht="16.5" x14ac:dyDescent="0.3">
      <c r="A14448" s="9" t="s">
        <v>7877</v>
      </c>
      <c r="B14448" s="9" t="s">
        <v>1997</v>
      </c>
      <c r="C14448" s="10">
        <v>56203</v>
      </c>
      <c r="D14448" s="9">
        <v>4269946768</v>
      </c>
      <c r="E14448" s="9" t="e">
        <f>INDEX(#REF!:#REF!,MATCH($D14448,#REF!:#REF!,0),MATCH(#REF!,#REF!:#REF!,0))</f>
        <v>#REF!</v>
      </c>
      <c r="F14448" s="9" t="e">
        <f>INDEX(#REF!:#REF!,MATCH($D14448,#REF!:#REF!,0),MATCH(#REF!,#REF!:#REF!,0))</f>
        <v>#REF!</v>
      </c>
    </row>
    <row r="14449" spans="1:6" ht="16.5" x14ac:dyDescent="0.3">
      <c r="A14449" s="9" t="s">
        <v>7876</v>
      </c>
      <c r="B14449" s="9" t="s">
        <v>2615</v>
      </c>
      <c r="C14449" s="10">
        <v>42494</v>
      </c>
      <c r="D14449" s="9">
        <v>7374898193</v>
      </c>
      <c r="E14449" s="9" t="e">
        <f>INDEX(#REF!:#REF!,MATCH($D14449,#REF!:#REF!,0),MATCH(#REF!,#REF!:#REF!,0))</f>
        <v>#REF!</v>
      </c>
      <c r="F14449" s="9" t="e">
        <f>INDEX(#REF!:#REF!,MATCH($D14449,#REF!:#REF!,0),MATCH(#REF!,#REF!:#REF!,0))</f>
        <v>#REF!</v>
      </c>
    </row>
    <row r="14450" spans="1:6" ht="16.5" x14ac:dyDescent="0.3">
      <c r="A14450" s="9" t="s">
        <v>7875</v>
      </c>
      <c r="B14450" s="9" t="s">
        <v>2061</v>
      </c>
      <c r="C14450" s="10">
        <v>21161</v>
      </c>
      <c r="D14450" s="9">
        <v>3819859829</v>
      </c>
      <c r="E14450" s="9" t="e">
        <f>INDEX(#REF!:#REF!,MATCH($D14450,#REF!:#REF!,0),MATCH(#REF!,#REF!:#REF!,0))</f>
        <v>#REF!</v>
      </c>
      <c r="F14450" s="9" t="e">
        <f>INDEX(#REF!:#REF!,MATCH($D14450,#REF!:#REF!,0),MATCH(#REF!,#REF!:#REF!,0))</f>
        <v>#REF!</v>
      </c>
    </row>
    <row r="14451" spans="1:6" ht="16.5" x14ac:dyDescent="0.3">
      <c r="A14451" s="9" t="s">
        <v>7874</v>
      </c>
      <c r="B14451" s="9" t="s">
        <v>2555</v>
      </c>
      <c r="C14451" s="10">
        <v>49740</v>
      </c>
      <c r="D14451" s="9">
        <v>6358114417</v>
      </c>
      <c r="E14451" s="9" t="e">
        <f>INDEX(#REF!:#REF!,MATCH($D14451,#REF!:#REF!,0),MATCH(#REF!,#REF!:#REF!,0))</f>
        <v>#REF!</v>
      </c>
      <c r="F14451" s="9" t="e">
        <f>INDEX(#REF!:#REF!,MATCH($D14451,#REF!:#REF!,0),MATCH(#REF!,#REF!:#REF!,0))</f>
        <v>#REF!</v>
      </c>
    </row>
    <row r="14452" spans="1:6" ht="16.5" x14ac:dyDescent="0.3">
      <c r="A14452" s="9" t="s">
        <v>7873</v>
      </c>
      <c r="B14452" s="9" t="s">
        <v>2117</v>
      </c>
      <c r="C14452" s="10">
        <v>59095</v>
      </c>
      <c r="D14452" s="9">
        <v>9726268931</v>
      </c>
      <c r="E14452" s="9" t="e">
        <f>INDEX(#REF!:#REF!,MATCH($D14452,#REF!:#REF!,0),MATCH(#REF!,#REF!:#REF!,0))</f>
        <v>#REF!</v>
      </c>
      <c r="F14452" s="9" t="e">
        <f>INDEX(#REF!:#REF!,MATCH($D14452,#REF!:#REF!,0),MATCH(#REF!,#REF!:#REF!,0))</f>
        <v>#REF!</v>
      </c>
    </row>
    <row r="14453" spans="1:6" ht="16.5" x14ac:dyDescent="0.3">
      <c r="A14453" s="9" t="s">
        <v>7872</v>
      </c>
      <c r="B14453" s="9" t="s">
        <v>2007</v>
      </c>
      <c r="C14453" s="10">
        <v>14631</v>
      </c>
      <c r="D14453" s="9">
        <v>3991963221</v>
      </c>
      <c r="E14453" s="9" t="e">
        <f>INDEX(#REF!:#REF!,MATCH($D14453,#REF!:#REF!,0),MATCH(#REF!,#REF!:#REF!,0))</f>
        <v>#REF!</v>
      </c>
      <c r="F14453" s="9" t="e">
        <f>INDEX(#REF!:#REF!,MATCH($D14453,#REF!:#REF!,0),MATCH(#REF!,#REF!:#REF!,0))</f>
        <v>#REF!</v>
      </c>
    </row>
    <row r="14454" spans="1:6" ht="16.5" x14ac:dyDescent="0.3">
      <c r="A14454" s="9" t="s">
        <v>7871</v>
      </c>
      <c r="B14454" s="9" t="s">
        <v>3125</v>
      </c>
      <c r="C14454" s="10">
        <v>41736</v>
      </c>
      <c r="D14454" s="9">
        <v>9892583027</v>
      </c>
      <c r="E14454" s="9" t="e">
        <f>INDEX(#REF!:#REF!,MATCH($D14454,#REF!:#REF!,0),MATCH(#REF!,#REF!:#REF!,0))</f>
        <v>#REF!</v>
      </c>
      <c r="F14454" s="9" t="e">
        <f>INDEX(#REF!:#REF!,MATCH($D14454,#REF!:#REF!,0),MATCH(#REF!,#REF!:#REF!,0))</f>
        <v>#REF!</v>
      </c>
    </row>
    <row r="14455" spans="1:6" ht="16.5" x14ac:dyDescent="0.3">
      <c r="A14455" s="9" t="s">
        <v>7870</v>
      </c>
      <c r="B14455" s="9" t="s">
        <v>2762</v>
      </c>
      <c r="C14455" s="10">
        <v>29914</v>
      </c>
      <c r="D14455" s="9">
        <v>2421688019</v>
      </c>
      <c r="E14455" s="9" t="e">
        <f>INDEX(#REF!:#REF!,MATCH($D14455,#REF!:#REF!,0),MATCH(#REF!,#REF!:#REF!,0))</f>
        <v>#REF!</v>
      </c>
      <c r="F14455" s="9" t="e">
        <f>INDEX(#REF!:#REF!,MATCH($D14455,#REF!:#REF!,0),MATCH(#REF!,#REF!:#REF!,0))</f>
        <v>#REF!</v>
      </c>
    </row>
    <row r="14456" spans="1:6" ht="16.5" x14ac:dyDescent="0.3">
      <c r="A14456" s="9" t="s">
        <v>7869</v>
      </c>
      <c r="B14456" s="9" t="s">
        <v>2608</v>
      </c>
      <c r="C14456" s="10">
        <v>56927</v>
      </c>
      <c r="D14456" s="9">
        <v>6618120233</v>
      </c>
      <c r="E14456" s="9" t="e">
        <f>INDEX(#REF!:#REF!,MATCH($D14456,#REF!:#REF!,0),MATCH(#REF!,#REF!:#REF!,0))</f>
        <v>#REF!</v>
      </c>
      <c r="F14456" s="9" t="e">
        <f>INDEX(#REF!:#REF!,MATCH($D14456,#REF!:#REF!,0),MATCH(#REF!,#REF!:#REF!,0))</f>
        <v>#REF!</v>
      </c>
    </row>
    <row r="14457" spans="1:6" ht="16.5" x14ac:dyDescent="0.3">
      <c r="A14457" s="9" t="s">
        <v>7868</v>
      </c>
      <c r="B14457" s="9" t="s">
        <v>2628</v>
      </c>
      <c r="C14457" s="10">
        <v>22856</v>
      </c>
      <c r="D14457" s="9">
        <v>5280433926</v>
      </c>
      <c r="E14457" s="9" t="e">
        <f>INDEX(#REF!:#REF!,MATCH($D14457,#REF!:#REF!,0),MATCH(#REF!,#REF!:#REF!,0))</f>
        <v>#REF!</v>
      </c>
      <c r="F14457" s="9" t="e">
        <f>INDEX(#REF!:#REF!,MATCH($D14457,#REF!:#REF!,0),MATCH(#REF!,#REF!:#REF!,0))</f>
        <v>#REF!</v>
      </c>
    </row>
    <row r="14458" spans="1:6" ht="16.5" x14ac:dyDescent="0.3">
      <c r="A14458" s="9" t="s">
        <v>7867</v>
      </c>
      <c r="B14458" s="9" t="s">
        <v>2580</v>
      </c>
      <c r="C14458" s="10">
        <v>10510</v>
      </c>
      <c r="D14458" s="9">
        <v>6819637888</v>
      </c>
      <c r="E14458" s="9" t="e">
        <f>INDEX(#REF!:#REF!,MATCH($D14458,#REF!:#REF!,0),MATCH(#REF!,#REF!:#REF!,0))</f>
        <v>#REF!</v>
      </c>
      <c r="F14458" s="9" t="e">
        <f>INDEX(#REF!:#REF!,MATCH($D14458,#REF!:#REF!,0),MATCH(#REF!,#REF!:#REF!,0))</f>
        <v>#REF!</v>
      </c>
    </row>
    <row r="14459" spans="1:6" ht="16.5" x14ac:dyDescent="0.3">
      <c r="A14459" s="9" t="s">
        <v>7866</v>
      </c>
      <c r="B14459" s="9" t="s">
        <v>2129</v>
      </c>
      <c r="C14459" s="10">
        <v>29688</v>
      </c>
      <c r="D14459" s="9">
        <v>2922893758</v>
      </c>
      <c r="E14459" s="9" t="e">
        <f>INDEX(#REF!:#REF!,MATCH($D14459,#REF!:#REF!,0),MATCH(#REF!,#REF!:#REF!,0))</f>
        <v>#REF!</v>
      </c>
      <c r="F14459" s="9" t="e">
        <f>INDEX(#REF!:#REF!,MATCH($D14459,#REF!:#REF!,0),MATCH(#REF!,#REF!:#REF!,0))</f>
        <v>#REF!</v>
      </c>
    </row>
    <row r="14460" spans="1:6" ht="16.5" x14ac:dyDescent="0.3">
      <c r="A14460" s="9" t="s">
        <v>7865</v>
      </c>
      <c r="B14460" s="9" t="s">
        <v>2379</v>
      </c>
      <c r="C14460" s="10">
        <v>17284</v>
      </c>
      <c r="D14460" s="9">
        <v>4997183822</v>
      </c>
      <c r="E14460" s="9" t="e">
        <f>INDEX(#REF!:#REF!,MATCH($D14460,#REF!:#REF!,0),MATCH(#REF!,#REF!:#REF!,0))</f>
        <v>#REF!</v>
      </c>
      <c r="F14460" s="9" t="e">
        <f>INDEX(#REF!:#REF!,MATCH($D14460,#REF!:#REF!,0),MATCH(#REF!,#REF!:#REF!,0))</f>
        <v>#REF!</v>
      </c>
    </row>
    <row r="14461" spans="1:6" ht="16.5" x14ac:dyDescent="0.3">
      <c r="A14461" s="9" t="s">
        <v>7864</v>
      </c>
      <c r="B14461" s="9" t="s">
        <v>2952</v>
      </c>
      <c r="C14461" s="10">
        <v>46846</v>
      </c>
      <c r="D14461" s="9">
        <v>9597202352</v>
      </c>
      <c r="E14461" s="9" t="e">
        <f>INDEX(#REF!:#REF!,MATCH($D14461,#REF!:#REF!,0),MATCH(#REF!,#REF!:#REF!,0))</f>
        <v>#REF!</v>
      </c>
      <c r="F14461" s="9" t="e">
        <f>INDEX(#REF!:#REF!,MATCH($D14461,#REF!:#REF!,0),MATCH(#REF!,#REF!:#REF!,0))</f>
        <v>#REF!</v>
      </c>
    </row>
    <row r="14462" spans="1:6" ht="16.5" x14ac:dyDescent="0.3">
      <c r="A14462" s="9" t="s">
        <v>7863</v>
      </c>
      <c r="B14462" s="9" t="s">
        <v>2027</v>
      </c>
      <c r="C14462" s="10">
        <v>39854</v>
      </c>
      <c r="D14462" s="9">
        <v>8808097757</v>
      </c>
      <c r="E14462" s="9" t="e">
        <f>INDEX(#REF!:#REF!,MATCH($D14462,#REF!:#REF!,0),MATCH(#REF!,#REF!:#REF!,0))</f>
        <v>#REF!</v>
      </c>
      <c r="F14462" s="9" t="e">
        <f>INDEX(#REF!:#REF!,MATCH($D14462,#REF!:#REF!,0),MATCH(#REF!,#REF!:#REF!,0))</f>
        <v>#REF!</v>
      </c>
    </row>
    <row r="14463" spans="1:6" ht="16.5" x14ac:dyDescent="0.3">
      <c r="A14463" s="9" t="s">
        <v>7862</v>
      </c>
      <c r="B14463" s="9" t="s">
        <v>2568</v>
      </c>
      <c r="C14463" s="10">
        <v>45721</v>
      </c>
      <c r="D14463" s="9">
        <v>5293354957</v>
      </c>
      <c r="E14463" s="9" t="e">
        <f>INDEX(#REF!:#REF!,MATCH($D14463,#REF!:#REF!,0),MATCH(#REF!,#REF!:#REF!,0))</f>
        <v>#REF!</v>
      </c>
      <c r="F14463" s="9" t="e">
        <f>INDEX(#REF!:#REF!,MATCH($D14463,#REF!:#REF!,0),MATCH(#REF!,#REF!:#REF!,0))</f>
        <v>#REF!</v>
      </c>
    </row>
    <row r="14464" spans="1:6" ht="16.5" x14ac:dyDescent="0.3">
      <c r="A14464" s="9" t="s">
        <v>7861</v>
      </c>
      <c r="B14464" s="9" t="s">
        <v>2208</v>
      </c>
      <c r="C14464" s="10">
        <v>29060</v>
      </c>
      <c r="D14464" s="9">
        <v>4159390110</v>
      </c>
      <c r="E14464" s="9" t="e">
        <f>INDEX(#REF!:#REF!,MATCH($D14464,#REF!:#REF!,0),MATCH(#REF!,#REF!:#REF!,0))</f>
        <v>#REF!</v>
      </c>
      <c r="F14464" s="9" t="e">
        <f>INDEX(#REF!:#REF!,MATCH($D14464,#REF!:#REF!,0),MATCH(#REF!,#REF!:#REF!,0))</f>
        <v>#REF!</v>
      </c>
    </row>
    <row r="14465" spans="1:6" ht="16.5" x14ac:dyDescent="0.3">
      <c r="A14465" s="9" t="s">
        <v>7860</v>
      </c>
      <c r="B14465" s="9" t="s">
        <v>1997</v>
      </c>
      <c r="C14465" s="10">
        <v>46188</v>
      </c>
      <c r="D14465" s="9">
        <v>1628738227</v>
      </c>
      <c r="E14465" s="9" t="e">
        <f>INDEX(#REF!:#REF!,MATCH($D14465,#REF!:#REF!,0),MATCH(#REF!,#REF!:#REF!,0))</f>
        <v>#REF!</v>
      </c>
      <c r="F14465" s="9" t="e">
        <f>INDEX(#REF!:#REF!,MATCH($D14465,#REF!:#REF!,0),MATCH(#REF!,#REF!:#REF!,0))</f>
        <v>#REF!</v>
      </c>
    </row>
    <row r="14466" spans="1:6" ht="16.5" x14ac:dyDescent="0.3">
      <c r="A14466" s="9" t="s">
        <v>7859</v>
      </c>
      <c r="B14466" s="9" t="s">
        <v>2845</v>
      </c>
      <c r="C14466" s="10">
        <v>23817</v>
      </c>
      <c r="D14466" s="9">
        <v>9104569016</v>
      </c>
      <c r="E14466" s="9" t="e">
        <f>INDEX(#REF!:#REF!,MATCH($D14466,#REF!:#REF!,0),MATCH(#REF!,#REF!:#REF!,0))</f>
        <v>#REF!</v>
      </c>
      <c r="F14466" s="9" t="e">
        <f>INDEX(#REF!:#REF!,MATCH($D14466,#REF!:#REF!,0),MATCH(#REF!,#REF!:#REF!,0))</f>
        <v>#REF!</v>
      </c>
    </row>
    <row r="14467" spans="1:6" ht="16.5" x14ac:dyDescent="0.3">
      <c r="A14467" s="9" t="s">
        <v>7858</v>
      </c>
      <c r="B14467" s="9" t="s">
        <v>2555</v>
      </c>
      <c r="C14467" s="10">
        <v>42877</v>
      </c>
      <c r="D14467" s="9">
        <v>5603002824</v>
      </c>
      <c r="E14467" s="9" t="e">
        <f>INDEX(#REF!:#REF!,MATCH($D14467,#REF!:#REF!,0),MATCH(#REF!,#REF!:#REF!,0))</f>
        <v>#REF!</v>
      </c>
      <c r="F14467" s="9" t="e">
        <f>INDEX(#REF!:#REF!,MATCH($D14467,#REF!:#REF!,0),MATCH(#REF!,#REF!:#REF!,0))</f>
        <v>#REF!</v>
      </c>
    </row>
    <row r="14468" spans="1:6" ht="16.5" x14ac:dyDescent="0.3">
      <c r="A14468" s="9" t="s">
        <v>7857</v>
      </c>
      <c r="B14468" s="9" t="s">
        <v>3275</v>
      </c>
      <c r="C14468" s="10">
        <v>38170</v>
      </c>
      <c r="D14468" s="9">
        <v>1079691642</v>
      </c>
      <c r="E14468" s="9" t="e">
        <f>INDEX(#REF!:#REF!,MATCH($D14468,#REF!:#REF!,0),MATCH(#REF!,#REF!:#REF!,0))</f>
        <v>#REF!</v>
      </c>
      <c r="F14468" s="9" t="e">
        <f>INDEX(#REF!:#REF!,MATCH($D14468,#REF!:#REF!,0),MATCH(#REF!,#REF!:#REF!,0))</f>
        <v>#REF!</v>
      </c>
    </row>
    <row r="14469" spans="1:6" ht="16.5" x14ac:dyDescent="0.3">
      <c r="A14469" s="9" t="s">
        <v>7856</v>
      </c>
      <c r="B14469" s="9" t="s">
        <v>2815</v>
      </c>
      <c r="C14469" s="10">
        <v>37148</v>
      </c>
      <c r="D14469" s="9">
        <v>4839119791</v>
      </c>
      <c r="E14469" s="9" t="e">
        <f>INDEX(#REF!:#REF!,MATCH($D14469,#REF!:#REF!,0),MATCH(#REF!,#REF!:#REF!,0))</f>
        <v>#REF!</v>
      </c>
      <c r="F14469" s="9" t="e">
        <f>INDEX(#REF!:#REF!,MATCH($D14469,#REF!:#REF!,0),MATCH(#REF!,#REF!:#REF!,0))</f>
        <v>#REF!</v>
      </c>
    </row>
    <row r="14470" spans="1:6" ht="16.5" x14ac:dyDescent="0.3">
      <c r="A14470" s="9" t="s">
        <v>7855</v>
      </c>
      <c r="B14470" s="9" t="s">
        <v>1991</v>
      </c>
      <c r="C14470" s="10">
        <v>49149</v>
      </c>
      <c r="D14470" s="9">
        <v>9013891098</v>
      </c>
      <c r="E14470" s="9" t="e">
        <f>INDEX(#REF!:#REF!,MATCH($D14470,#REF!:#REF!,0),MATCH(#REF!,#REF!:#REF!,0))</f>
        <v>#REF!</v>
      </c>
      <c r="F14470" s="9" t="e">
        <f>INDEX(#REF!:#REF!,MATCH($D14470,#REF!:#REF!,0),MATCH(#REF!,#REF!:#REF!,0))</f>
        <v>#REF!</v>
      </c>
    </row>
    <row r="14471" spans="1:6" ht="16.5" x14ac:dyDescent="0.3">
      <c r="A14471" s="9" t="s">
        <v>7854</v>
      </c>
      <c r="B14471" s="9" t="s">
        <v>2870</v>
      </c>
      <c r="C14471" s="10">
        <v>35116</v>
      </c>
      <c r="D14471" s="9">
        <v>483886254</v>
      </c>
      <c r="E14471" s="9" t="e">
        <f>INDEX(#REF!:#REF!,MATCH($D14471,#REF!:#REF!,0),MATCH(#REF!,#REF!:#REF!,0))</f>
        <v>#REF!</v>
      </c>
      <c r="F14471" s="9" t="e">
        <f>INDEX(#REF!:#REF!,MATCH($D14471,#REF!:#REF!,0),MATCH(#REF!,#REF!:#REF!,0))</f>
        <v>#REF!</v>
      </c>
    </row>
    <row r="14472" spans="1:6" ht="16.5" x14ac:dyDescent="0.3">
      <c r="A14472" s="9" t="s">
        <v>7853</v>
      </c>
      <c r="B14472" s="9" t="s">
        <v>2364</v>
      </c>
      <c r="C14472" s="10">
        <v>11527</v>
      </c>
      <c r="D14472" s="9">
        <v>4578004252</v>
      </c>
      <c r="E14472" s="9" t="e">
        <f>INDEX(#REF!:#REF!,MATCH($D14472,#REF!:#REF!,0),MATCH(#REF!,#REF!:#REF!,0))</f>
        <v>#REF!</v>
      </c>
      <c r="F14472" s="9" t="e">
        <f>INDEX(#REF!:#REF!,MATCH($D14472,#REF!:#REF!,0),MATCH(#REF!,#REF!:#REF!,0))</f>
        <v>#REF!</v>
      </c>
    </row>
    <row r="14473" spans="1:6" ht="16.5" x14ac:dyDescent="0.3">
      <c r="A14473" s="9" t="s">
        <v>7852</v>
      </c>
      <c r="B14473" s="9" t="s">
        <v>1945</v>
      </c>
      <c r="C14473" s="10">
        <v>10230</v>
      </c>
      <c r="D14473" s="9">
        <v>4688336071</v>
      </c>
      <c r="E14473" s="9" t="e">
        <f>INDEX(#REF!:#REF!,MATCH($D14473,#REF!:#REF!,0),MATCH(#REF!,#REF!:#REF!,0))</f>
        <v>#REF!</v>
      </c>
      <c r="F14473" s="9" t="e">
        <f>INDEX(#REF!:#REF!,MATCH($D14473,#REF!:#REF!,0),MATCH(#REF!,#REF!:#REF!,0))</f>
        <v>#REF!</v>
      </c>
    </row>
    <row r="14474" spans="1:6" ht="16.5" x14ac:dyDescent="0.3">
      <c r="A14474" s="9" t="s">
        <v>7851</v>
      </c>
      <c r="B14474" s="9" t="s">
        <v>2110</v>
      </c>
      <c r="C14474" s="10">
        <v>23057</v>
      </c>
      <c r="D14474" s="9">
        <v>2975315244</v>
      </c>
      <c r="E14474" s="9" t="e">
        <f>INDEX(#REF!:#REF!,MATCH($D14474,#REF!:#REF!,0),MATCH(#REF!,#REF!:#REF!,0))</f>
        <v>#REF!</v>
      </c>
      <c r="F14474" s="9" t="e">
        <f>INDEX(#REF!:#REF!,MATCH($D14474,#REF!:#REF!,0),MATCH(#REF!,#REF!:#REF!,0))</f>
        <v>#REF!</v>
      </c>
    </row>
    <row r="14475" spans="1:6" ht="16.5" x14ac:dyDescent="0.3">
      <c r="A14475" s="9" t="s">
        <v>7850</v>
      </c>
      <c r="B14475" s="9" t="s">
        <v>2795</v>
      </c>
      <c r="C14475" s="10">
        <v>36468</v>
      </c>
      <c r="D14475" s="9">
        <v>6009848660</v>
      </c>
      <c r="E14475" s="9" t="e">
        <f>INDEX(#REF!:#REF!,MATCH($D14475,#REF!:#REF!,0),MATCH(#REF!,#REF!:#REF!,0))</f>
        <v>#REF!</v>
      </c>
      <c r="F14475" s="9" t="e">
        <f>INDEX(#REF!:#REF!,MATCH($D14475,#REF!:#REF!,0),MATCH(#REF!,#REF!:#REF!,0))</f>
        <v>#REF!</v>
      </c>
    </row>
    <row r="14476" spans="1:6" ht="16.5" x14ac:dyDescent="0.3">
      <c r="A14476" s="9" t="s">
        <v>7849</v>
      </c>
      <c r="B14476" s="9" t="s">
        <v>2298</v>
      </c>
      <c r="C14476" s="10">
        <v>55191</v>
      </c>
      <c r="D14476" s="9">
        <v>4670832530</v>
      </c>
      <c r="E14476" s="9" t="e">
        <f>INDEX(#REF!:#REF!,MATCH($D14476,#REF!:#REF!,0),MATCH(#REF!,#REF!:#REF!,0))</f>
        <v>#REF!</v>
      </c>
      <c r="F14476" s="9" t="e">
        <f>INDEX(#REF!:#REF!,MATCH($D14476,#REF!:#REF!,0),MATCH(#REF!,#REF!:#REF!,0))</f>
        <v>#REF!</v>
      </c>
    </row>
    <row r="14477" spans="1:6" ht="16.5" x14ac:dyDescent="0.3">
      <c r="A14477" s="9" t="s">
        <v>7848</v>
      </c>
      <c r="B14477" s="9" t="s">
        <v>2472</v>
      </c>
      <c r="C14477" s="10">
        <v>12607</v>
      </c>
      <c r="D14477" s="9">
        <v>7473861379</v>
      </c>
      <c r="E14477" s="9" t="e">
        <f>INDEX(#REF!:#REF!,MATCH($D14477,#REF!:#REF!,0),MATCH(#REF!,#REF!:#REF!,0))</f>
        <v>#REF!</v>
      </c>
      <c r="F14477" s="9" t="e">
        <f>INDEX(#REF!:#REF!,MATCH($D14477,#REF!:#REF!,0),MATCH(#REF!,#REF!:#REF!,0))</f>
        <v>#REF!</v>
      </c>
    </row>
    <row r="14478" spans="1:6" ht="16.5" x14ac:dyDescent="0.3">
      <c r="A14478" s="9" t="s">
        <v>7847</v>
      </c>
      <c r="B14478" s="9" t="s">
        <v>2472</v>
      </c>
      <c r="C14478" s="10">
        <v>29374</v>
      </c>
      <c r="D14478" s="9">
        <v>9491257560</v>
      </c>
      <c r="E14478" s="9" t="e">
        <f>INDEX(#REF!:#REF!,MATCH($D14478,#REF!:#REF!,0),MATCH(#REF!,#REF!:#REF!,0))</f>
        <v>#REF!</v>
      </c>
      <c r="F14478" s="9" t="e">
        <f>INDEX(#REF!:#REF!,MATCH($D14478,#REF!:#REF!,0),MATCH(#REF!,#REF!:#REF!,0))</f>
        <v>#REF!</v>
      </c>
    </row>
    <row r="14479" spans="1:6" ht="16.5" x14ac:dyDescent="0.3">
      <c r="A14479" s="9" t="s">
        <v>7846</v>
      </c>
      <c r="B14479" s="9" t="s">
        <v>2009</v>
      </c>
      <c r="C14479" s="10">
        <v>10595</v>
      </c>
      <c r="D14479" s="9">
        <v>2908560011</v>
      </c>
      <c r="E14479" s="9" t="e">
        <f>INDEX(#REF!:#REF!,MATCH($D14479,#REF!:#REF!,0),MATCH(#REF!,#REF!:#REF!,0))</f>
        <v>#REF!</v>
      </c>
      <c r="F14479" s="9" t="e">
        <f>INDEX(#REF!:#REF!,MATCH($D14479,#REF!:#REF!,0),MATCH(#REF!,#REF!:#REF!,0))</f>
        <v>#REF!</v>
      </c>
    </row>
    <row r="14480" spans="1:6" ht="16.5" x14ac:dyDescent="0.3">
      <c r="A14480" s="9" t="s">
        <v>7845</v>
      </c>
      <c r="B14480" s="9" t="s">
        <v>2537</v>
      </c>
      <c r="C14480" s="10">
        <v>41379</v>
      </c>
      <c r="D14480" s="9">
        <v>7039995972</v>
      </c>
      <c r="E14480" s="9" t="e">
        <f>INDEX(#REF!:#REF!,MATCH($D14480,#REF!:#REF!,0),MATCH(#REF!,#REF!:#REF!,0))</f>
        <v>#REF!</v>
      </c>
      <c r="F14480" s="9" t="e">
        <f>INDEX(#REF!:#REF!,MATCH($D14480,#REF!:#REF!,0),MATCH(#REF!,#REF!:#REF!,0))</f>
        <v>#REF!</v>
      </c>
    </row>
    <row r="14481" spans="1:6" ht="16.5" x14ac:dyDescent="0.3">
      <c r="A14481" s="9" t="s">
        <v>7844</v>
      </c>
      <c r="B14481" s="9" t="s">
        <v>2103</v>
      </c>
      <c r="C14481" s="10">
        <v>10623</v>
      </c>
      <c r="D14481" s="9">
        <v>3469413983</v>
      </c>
      <c r="E14481" s="9" t="e">
        <f>INDEX(#REF!:#REF!,MATCH($D14481,#REF!:#REF!,0),MATCH(#REF!,#REF!:#REF!,0))</f>
        <v>#REF!</v>
      </c>
      <c r="F14481" s="9" t="e">
        <f>INDEX(#REF!:#REF!,MATCH($D14481,#REF!:#REF!,0),MATCH(#REF!,#REF!:#REF!,0))</f>
        <v>#REF!</v>
      </c>
    </row>
    <row r="14482" spans="1:6" ht="16.5" x14ac:dyDescent="0.3">
      <c r="A14482" s="9" t="s">
        <v>7843</v>
      </c>
      <c r="B14482" s="9" t="s">
        <v>1955</v>
      </c>
      <c r="C14482" s="10">
        <v>20633</v>
      </c>
      <c r="D14482" s="9">
        <v>2408183758</v>
      </c>
      <c r="E14482" s="9" t="e">
        <f>INDEX(#REF!:#REF!,MATCH($D14482,#REF!:#REF!,0),MATCH(#REF!,#REF!:#REF!,0))</f>
        <v>#REF!</v>
      </c>
      <c r="F14482" s="9" t="e">
        <f>INDEX(#REF!:#REF!,MATCH($D14482,#REF!:#REF!,0),MATCH(#REF!,#REF!:#REF!,0))</f>
        <v>#REF!</v>
      </c>
    </row>
    <row r="14483" spans="1:6" ht="16.5" x14ac:dyDescent="0.3">
      <c r="A14483" s="9" t="s">
        <v>7842</v>
      </c>
      <c r="B14483" s="9" t="s">
        <v>2015</v>
      </c>
      <c r="C14483" s="10">
        <v>41983</v>
      </c>
      <c r="D14483" s="9">
        <v>6378969205</v>
      </c>
      <c r="E14483" s="9" t="e">
        <f>INDEX(#REF!:#REF!,MATCH($D14483,#REF!:#REF!,0),MATCH(#REF!,#REF!:#REF!,0))</f>
        <v>#REF!</v>
      </c>
      <c r="F14483" s="9" t="e">
        <f>INDEX(#REF!:#REF!,MATCH($D14483,#REF!:#REF!,0),MATCH(#REF!,#REF!:#REF!,0))</f>
        <v>#REF!</v>
      </c>
    </row>
    <row r="14484" spans="1:6" ht="16.5" x14ac:dyDescent="0.3">
      <c r="A14484" s="9" t="s">
        <v>7841</v>
      </c>
      <c r="B14484" s="9" t="s">
        <v>2474</v>
      </c>
      <c r="C14484" s="10">
        <v>28308</v>
      </c>
      <c r="D14484" s="9">
        <v>1888252693</v>
      </c>
      <c r="E14484" s="9" t="e">
        <f>INDEX(#REF!:#REF!,MATCH($D14484,#REF!:#REF!,0),MATCH(#REF!,#REF!:#REF!,0))</f>
        <v>#REF!</v>
      </c>
      <c r="F14484" s="9" t="e">
        <f>INDEX(#REF!:#REF!,MATCH($D14484,#REF!:#REF!,0),MATCH(#REF!,#REF!:#REF!,0))</f>
        <v>#REF!</v>
      </c>
    </row>
    <row r="14485" spans="1:6" ht="16.5" x14ac:dyDescent="0.3">
      <c r="A14485" s="9" t="s">
        <v>7840</v>
      </c>
      <c r="B14485" s="9" t="s">
        <v>2404</v>
      </c>
      <c r="C14485" s="10">
        <v>22242</v>
      </c>
      <c r="D14485" s="9">
        <v>4192879565</v>
      </c>
      <c r="E14485" s="9" t="e">
        <f>INDEX(#REF!:#REF!,MATCH($D14485,#REF!:#REF!,0),MATCH(#REF!,#REF!:#REF!,0))</f>
        <v>#REF!</v>
      </c>
      <c r="F14485" s="9" t="e">
        <f>INDEX(#REF!:#REF!,MATCH($D14485,#REF!:#REF!,0),MATCH(#REF!,#REF!:#REF!,0))</f>
        <v>#REF!</v>
      </c>
    </row>
    <row r="14486" spans="1:6" ht="16.5" x14ac:dyDescent="0.3">
      <c r="A14486" s="9" t="s">
        <v>7839</v>
      </c>
      <c r="B14486" s="9" t="s">
        <v>2961</v>
      </c>
      <c r="C14486" s="10">
        <v>55293</v>
      </c>
      <c r="D14486" s="9">
        <v>8093156364</v>
      </c>
      <c r="E14486" s="9" t="e">
        <f>INDEX(#REF!:#REF!,MATCH($D14486,#REF!:#REF!,0),MATCH(#REF!,#REF!:#REF!,0))</f>
        <v>#REF!</v>
      </c>
      <c r="F14486" s="9" t="e">
        <f>INDEX(#REF!:#REF!,MATCH($D14486,#REF!:#REF!,0),MATCH(#REF!,#REF!:#REF!,0))</f>
        <v>#REF!</v>
      </c>
    </row>
    <row r="14487" spans="1:6" ht="16.5" x14ac:dyDescent="0.3">
      <c r="A14487" s="9" t="s">
        <v>7838</v>
      </c>
      <c r="B14487" s="9" t="s">
        <v>3372</v>
      </c>
      <c r="C14487" s="10">
        <v>38338</v>
      </c>
      <c r="D14487" s="9">
        <v>7273123196</v>
      </c>
      <c r="E14487" s="9" t="e">
        <f>INDEX(#REF!:#REF!,MATCH($D14487,#REF!:#REF!,0),MATCH(#REF!,#REF!:#REF!,0))</f>
        <v>#REF!</v>
      </c>
      <c r="F14487" s="9" t="e">
        <f>INDEX(#REF!:#REF!,MATCH($D14487,#REF!:#REF!,0),MATCH(#REF!,#REF!:#REF!,0))</f>
        <v>#REF!</v>
      </c>
    </row>
    <row r="14488" spans="1:6" ht="16.5" x14ac:dyDescent="0.3">
      <c r="A14488" s="9" t="s">
        <v>7837</v>
      </c>
      <c r="B14488" s="9" t="s">
        <v>2112</v>
      </c>
      <c r="C14488" s="10">
        <v>18707</v>
      </c>
      <c r="D14488" s="9">
        <v>324399618</v>
      </c>
      <c r="E14488" s="9" t="e">
        <f>INDEX(#REF!:#REF!,MATCH($D14488,#REF!:#REF!,0),MATCH(#REF!,#REF!:#REF!,0))</f>
        <v>#REF!</v>
      </c>
      <c r="F14488" s="9" t="e">
        <f>INDEX(#REF!:#REF!,MATCH($D14488,#REF!:#REF!,0),MATCH(#REF!,#REF!:#REF!,0))</f>
        <v>#REF!</v>
      </c>
    </row>
    <row r="14489" spans="1:6" ht="16.5" x14ac:dyDescent="0.3">
      <c r="A14489" s="9" t="s">
        <v>7836</v>
      </c>
      <c r="B14489" s="9" t="s">
        <v>2487</v>
      </c>
      <c r="C14489" s="10">
        <v>44048</v>
      </c>
      <c r="D14489" s="9">
        <v>8705788102</v>
      </c>
      <c r="E14489" s="9" t="e">
        <f>INDEX(#REF!:#REF!,MATCH($D14489,#REF!:#REF!,0),MATCH(#REF!,#REF!:#REF!,0))</f>
        <v>#REF!</v>
      </c>
      <c r="F14489" s="9" t="e">
        <f>INDEX(#REF!:#REF!,MATCH($D14489,#REF!:#REF!,0),MATCH(#REF!,#REF!:#REF!,0))</f>
        <v>#REF!</v>
      </c>
    </row>
    <row r="14490" spans="1:6" ht="16.5" x14ac:dyDescent="0.3">
      <c r="A14490" s="9" t="s">
        <v>7835</v>
      </c>
      <c r="B14490" s="9" t="s">
        <v>2019</v>
      </c>
      <c r="C14490" s="10">
        <v>24468</v>
      </c>
      <c r="D14490" s="9">
        <v>278558984</v>
      </c>
      <c r="E14490" s="9" t="e">
        <f>INDEX(#REF!:#REF!,MATCH($D14490,#REF!:#REF!,0),MATCH(#REF!,#REF!:#REF!,0))</f>
        <v>#REF!</v>
      </c>
      <c r="F14490" s="9" t="e">
        <f>INDEX(#REF!:#REF!,MATCH($D14490,#REF!:#REF!,0),MATCH(#REF!,#REF!:#REF!,0))</f>
        <v>#REF!</v>
      </c>
    </row>
    <row r="14491" spans="1:6" ht="16.5" x14ac:dyDescent="0.3">
      <c r="A14491" s="9" t="s">
        <v>7834</v>
      </c>
      <c r="B14491" s="9" t="s">
        <v>3841</v>
      </c>
      <c r="C14491" s="10">
        <v>14591</v>
      </c>
      <c r="D14491" s="9">
        <v>2149326663</v>
      </c>
      <c r="E14491" s="9" t="e">
        <f>INDEX(#REF!:#REF!,MATCH($D14491,#REF!:#REF!,0),MATCH(#REF!,#REF!:#REF!,0))</f>
        <v>#REF!</v>
      </c>
      <c r="F14491" s="9" t="e">
        <f>INDEX(#REF!:#REF!,MATCH($D14491,#REF!:#REF!,0),MATCH(#REF!,#REF!:#REF!,0))</f>
        <v>#REF!</v>
      </c>
    </row>
    <row r="14492" spans="1:6" ht="16.5" x14ac:dyDescent="0.3">
      <c r="A14492" s="9" t="s">
        <v>7833</v>
      </c>
      <c r="B14492" s="9" t="s">
        <v>2163</v>
      </c>
      <c r="C14492" s="10">
        <v>20465</v>
      </c>
      <c r="D14492" s="9">
        <v>9457151267</v>
      </c>
      <c r="E14492" s="9" t="e">
        <f>INDEX(#REF!:#REF!,MATCH($D14492,#REF!:#REF!,0),MATCH(#REF!,#REF!:#REF!,0))</f>
        <v>#REF!</v>
      </c>
      <c r="F14492" s="9" t="e">
        <f>INDEX(#REF!:#REF!,MATCH($D14492,#REF!:#REF!,0),MATCH(#REF!,#REF!:#REF!,0))</f>
        <v>#REF!</v>
      </c>
    </row>
    <row r="14493" spans="1:6" ht="16.5" x14ac:dyDescent="0.3">
      <c r="A14493" s="9" t="s">
        <v>7832</v>
      </c>
      <c r="B14493" s="9" t="s">
        <v>2021</v>
      </c>
      <c r="C14493" s="10">
        <v>11372</v>
      </c>
      <c r="D14493" s="9">
        <v>5299481160</v>
      </c>
      <c r="E14493" s="9" t="e">
        <f>INDEX(#REF!:#REF!,MATCH($D14493,#REF!:#REF!,0),MATCH(#REF!,#REF!:#REF!,0))</f>
        <v>#REF!</v>
      </c>
      <c r="F14493" s="9" t="e">
        <f>INDEX(#REF!:#REF!,MATCH($D14493,#REF!:#REF!,0),MATCH(#REF!,#REF!:#REF!,0))</f>
        <v>#REF!</v>
      </c>
    </row>
    <row r="14494" spans="1:6" ht="16.5" x14ac:dyDescent="0.3">
      <c r="A14494" s="9" t="s">
        <v>7831</v>
      </c>
      <c r="B14494" s="9" t="s">
        <v>2121</v>
      </c>
      <c r="C14494" s="10">
        <v>12736</v>
      </c>
      <c r="D14494" s="9">
        <v>5474718616</v>
      </c>
      <c r="E14494" s="9" t="e">
        <f>INDEX(#REF!:#REF!,MATCH($D14494,#REF!:#REF!,0),MATCH(#REF!,#REF!:#REF!,0))</f>
        <v>#REF!</v>
      </c>
      <c r="F14494" s="9" t="e">
        <f>INDEX(#REF!:#REF!,MATCH($D14494,#REF!:#REF!,0),MATCH(#REF!,#REF!:#REF!,0))</f>
        <v>#REF!</v>
      </c>
    </row>
    <row r="14495" spans="1:6" ht="16.5" x14ac:dyDescent="0.3">
      <c r="A14495" s="9" t="s">
        <v>7830</v>
      </c>
      <c r="B14495" s="9" t="s">
        <v>3328</v>
      </c>
      <c r="C14495" s="10">
        <v>34906</v>
      </c>
      <c r="D14495" s="9">
        <v>8945564357</v>
      </c>
      <c r="E14495" s="9" t="e">
        <f>INDEX(#REF!:#REF!,MATCH($D14495,#REF!:#REF!,0),MATCH(#REF!,#REF!:#REF!,0))</f>
        <v>#REF!</v>
      </c>
      <c r="F14495" s="9" t="e">
        <f>INDEX(#REF!:#REF!,MATCH($D14495,#REF!:#REF!,0),MATCH(#REF!,#REF!:#REF!,0))</f>
        <v>#REF!</v>
      </c>
    </row>
    <row r="14496" spans="1:6" ht="16.5" x14ac:dyDescent="0.3">
      <c r="A14496" s="9" t="s">
        <v>7829</v>
      </c>
      <c r="B14496" s="9" t="s">
        <v>2389</v>
      </c>
      <c r="C14496" s="10">
        <v>30996</v>
      </c>
      <c r="D14496" s="9">
        <v>3642988458</v>
      </c>
      <c r="E14496" s="9" t="e">
        <f>INDEX(#REF!:#REF!,MATCH($D14496,#REF!:#REF!,0),MATCH(#REF!,#REF!:#REF!,0))</f>
        <v>#REF!</v>
      </c>
      <c r="F14496" s="9" t="e">
        <f>INDEX(#REF!:#REF!,MATCH($D14496,#REF!:#REF!,0),MATCH(#REF!,#REF!:#REF!,0))</f>
        <v>#REF!</v>
      </c>
    </row>
    <row r="14497" spans="1:6" ht="16.5" x14ac:dyDescent="0.3">
      <c r="A14497" s="9" t="s">
        <v>7828</v>
      </c>
      <c r="B14497" s="9" t="s">
        <v>1983</v>
      </c>
      <c r="C14497" s="10">
        <v>35904</v>
      </c>
      <c r="D14497" s="9">
        <v>4039266773</v>
      </c>
      <c r="E14497" s="9" t="e">
        <f>INDEX(#REF!:#REF!,MATCH($D14497,#REF!:#REF!,0),MATCH(#REF!,#REF!:#REF!,0))</f>
        <v>#REF!</v>
      </c>
      <c r="F14497" s="9" t="e">
        <f>INDEX(#REF!:#REF!,MATCH($D14497,#REF!:#REF!,0),MATCH(#REF!,#REF!:#REF!,0))</f>
        <v>#REF!</v>
      </c>
    </row>
    <row r="14498" spans="1:6" ht="16.5" x14ac:dyDescent="0.3">
      <c r="A14498" s="9" t="s">
        <v>7827</v>
      </c>
      <c r="B14498" s="9" t="s">
        <v>2179</v>
      </c>
      <c r="C14498" s="10">
        <v>58885</v>
      </c>
      <c r="D14498" s="9">
        <v>9939542542</v>
      </c>
      <c r="E14498" s="9" t="e">
        <f>INDEX(#REF!:#REF!,MATCH($D14498,#REF!:#REF!,0),MATCH(#REF!,#REF!:#REF!,0))</f>
        <v>#REF!</v>
      </c>
      <c r="F14498" s="9" t="e">
        <f>INDEX(#REF!:#REF!,MATCH($D14498,#REF!:#REF!,0),MATCH(#REF!,#REF!:#REF!,0))</f>
        <v>#REF!</v>
      </c>
    </row>
    <row r="14499" spans="1:6" ht="16.5" x14ac:dyDescent="0.3">
      <c r="A14499" s="9" t="s">
        <v>7826</v>
      </c>
      <c r="B14499" s="9" t="s">
        <v>2258</v>
      </c>
      <c r="C14499" s="10">
        <v>20754</v>
      </c>
      <c r="D14499" s="9">
        <v>1518783783</v>
      </c>
      <c r="E14499" s="9" t="e">
        <f>INDEX(#REF!:#REF!,MATCH($D14499,#REF!:#REF!,0),MATCH(#REF!,#REF!:#REF!,0))</f>
        <v>#REF!</v>
      </c>
      <c r="F14499" s="9" t="e">
        <f>INDEX(#REF!:#REF!,MATCH($D14499,#REF!:#REF!,0),MATCH(#REF!,#REF!:#REF!,0))</f>
        <v>#REF!</v>
      </c>
    </row>
    <row r="14500" spans="1:6" ht="16.5" x14ac:dyDescent="0.3">
      <c r="A14500" s="9" t="s">
        <v>7825</v>
      </c>
      <c r="B14500" s="9" t="s">
        <v>2914</v>
      </c>
      <c r="C14500" s="10">
        <v>53409</v>
      </c>
      <c r="D14500" s="9">
        <v>6596440737</v>
      </c>
      <c r="E14500" s="9" t="e">
        <f>INDEX(#REF!:#REF!,MATCH($D14500,#REF!:#REF!,0),MATCH(#REF!,#REF!:#REF!,0))</f>
        <v>#REF!</v>
      </c>
      <c r="F14500" s="9" t="e">
        <f>INDEX(#REF!:#REF!,MATCH($D14500,#REF!:#REF!,0),MATCH(#REF!,#REF!:#REF!,0))</f>
        <v>#REF!</v>
      </c>
    </row>
    <row r="14501" spans="1:6" ht="16.5" x14ac:dyDescent="0.3">
      <c r="A14501" s="9" t="s">
        <v>7824</v>
      </c>
      <c r="B14501" s="9" t="s">
        <v>1945</v>
      </c>
      <c r="C14501" s="10">
        <v>55152</v>
      </c>
      <c r="D14501" s="9">
        <v>6837456032</v>
      </c>
      <c r="E14501" s="9" t="e">
        <f>INDEX(#REF!:#REF!,MATCH($D14501,#REF!:#REF!,0),MATCH(#REF!,#REF!:#REF!,0))</f>
        <v>#REF!</v>
      </c>
      <c r="F14501" s="9" t="e">
        <f>INDEX(#REF!:#REF!,MATCH($D14501,#REF!:#REF!,0),MATCH(#REF!,#REF!:#REF!,0))</f>
        <v>#REF!</v>
      </c>
    </row>
    <row r="14502" spans="1:6" ht="16.5" x14ac:dyDescent="0.3">
      <c r="A14502" s="9" t="s">
        <v>7823</v>
      </c>
      <c r="B14502" s="9" t="s">
        <v>2671</v>
      </c>
      <c r="C14502" s="10">
        <v>19131</v>
      </c>
      <c r="D14502" s="9">
        <v>583595162</v>
      </c>
      <c r="E14502" s="9" t="e">
        <f>INDEX(#REF!:#REF!,MATCH($D14502,#REF!:#REF!,0),MATCH(#REF!,#REF!:#REF!,0))</f>
        <v>#REF!</v>
      </c>
      <c r="F14502" s="9" t="e">
        <f>INDEX(#REF!:#REF!,MATCH($D14502,#REF!:#REF!,0),MATCH(#REF!,#REF!:#REF!,0))</f>
        <v>#REF!</v>
      </c>
    </row>
    <row r="14503" spans="1:6" ht="16.5" x14ac:dyDescent="0.3">
      <c r="A14503" s="9" t="s">
        <v>7822</v>
      </c>
      <c r="B14503" s="9" t="s">
        <v>2683</v>
      </c>
      <c r="C14503" s="10">
        <v>51952</v>
      </c>
      <c r="D14503" s="9">
        <v>9732655267</v>
      </c>
      <c r="E14503" s="9" t="e">
        <f>INDEX(#REF!:#REF!,MATCH($D14503,#REF!:#REF!,0),MATCH(#REF!,#REF!:#REF!,0))</f>
        <v>#REF!</v>
      </c>
      <c r="F14503" s="9" t="e">
        <f>INDEX(#REF!:#REF!,MATCH($D14503,#REF!:#REF!,0),MATCH(#REF!,#REF!:#REF!,0))</f>
        <v>#REF!</v>
      </c>
    </row>
    <row r="14504" spans="1:6" ht="16.5" x14ac:dyDescent="0.3">
      <c r="A14504" s="9" t="s">
        <v>7821</v>
      </c>
      <c r="B14504" s="9" t="s">
        <v>3079</v>
      </c>
      <c r="C14504" s="10">
        <v>57104</v>
      </c>
      <c r="D14504" s="9">
        <v>4937054791</v>
      </c>
      <c r="E14504" s="9" t="e">
        <f>INDEX(#REF!:#REF!,MATCH($D14504,#REF!:#REF!,0),MATCH(#REF!,#REF!:#REF!,0))</f>
        <v>#REF!</v>
      </c>
      <c r="F14504" s="9" t="e">
        <f>INDEX(#REF!:#REF!,MATCH($D14504,#REF!:#REF!,0),MATCH(#REF!,#REF!:#REF!,0))</f>
        <v>#REF!</v>
      </c>
    </row>
    <row r="14505" spans="1:6" ht="16.5" x14ac:dyDescent="0.3">
      <c r="A14505" s="9" t="s">
        <v>7820</v>
      </c>
      <c r="B14505" s="9" t="s">
        <v>2354</v>
      </c>
      <c r="C14505" s="10">
        <v>31573</v>
      </c>
      <c r="D14505" s="9">
        <v>3569619966</v>
      </c>
      <c r="E14505" s="9" t="e">
        <f>INDEX(#REF!:#REF!,MATCH($D14505,#REF!:#REF!,0),MATCH(#REF!,#REF!:#REF!,0))</f>
        <v>#REF!</v>
      </c>
      <c r="F14505" s="9" t="e">
        <f>INDEX(#REF!:#REF!,MATCH($D14505,#REF!:#REF!,0),MATCH(#REF!,#REF!:#REF!,0))</f>
        <v>#REF!</v>
      </c>
    </row>
    <row r="14506" spans="1:6" ht="16.5" x14ac:dyDescent="0.3">
      <c r="A14506" s="9" t="s">
        <v>7819</v>
      </c>
      <c r="B14506" s="9" t="s">
        <v>2015</v>
      </c>
      <c r="C14506" s="10">
        <v>33005</v>
      </c>
      <c r="D14506" s="9">
        <v>4194897803</v>
      </c>
      <c r="E14506" s="9" t="e">
        <f>INDEX(#REF!:#REF!,MATCH($D14506,#REF!:#REF!,0),MATCH(#REF!,#REF!:#REF!,0))</f>
        <v>#REF!</v>
      </c>
      <c r="F14506" s="9" t="e">
        <f>INDEX(#REF!:#REF!,MATCH($D14506,#REF!:#REF!,0),MATCH(#REF!,#REF!:#REF!,0))</f>
        <v>#REF!</v>
      </c>
    </row>
    <row r="14507" spans="1:6" ht="16.5" x14ac:dyDescent="0.3">
      <c r="A14507" s="9" t="s">
        <v>7818</v>
      </c>
      <c r="B14507" s="9" t="s">
        <v>1969</v>
      </c>
      <c r="C14507" s="10">
        <v>47539</v>
      </c>
      <c r="D14507" s="9">
        <v>6300411419</v>
      </c>
      <c r="E14507" s="9" t="e">
        <f>INDEX(#REF!:#REF!,MATCH($D14507,#REF!:#REF!,0),MATCH(#REF!,#REF!:#REF!,0))</f>
        <v>#REF!</v>
      </c>
      <c r="F14507" s="9" t="e">
        <f>INDEX(#REF!:#REF!,MATCH($D14507,#REF!:#REF!,0),MATCH(#REF!,#REF!:#REF!,0))</f>
        <v>#REF!</v>
      </c>
    </row>
    <row r="14508" spans="1:6" ht="16.5" x14ac:dyDescent="0.3">
      <c r="A14508" s="9" t="s">
        <v>7817</v>
      </c>
      <c r="B14508" s="9" t="s">
        <v>3029</v>
      </c>
      <c r="C14508" s="10">
        <v>47849</v>
      </c>
      <c r="D14508" s="9">
        <v>7462528568</v>
      </c>
      <c r="E14508" s="9" t="e">
        <f>INDEX(#REF!:#REF!,MATCH($D14508,#REF!:#REF!,0),MATCH(#REF!,#REF!:#REF!,0))</f>
        <v>#REF!</v>
      </c>
      <c r="F14508" s="9" t="e">
        <f>INDEX(#REF!:#REF!,MATCH($D14508,#REF!:#REF!,0),MATCH(#REF!,#REF!:#REF!,0))</f>
        <v>#REF!</v>
      </c>
    </row>
    <row r="14509" spans="1:6" ht="16.5" x14ac:dyDescent="0.3">
      <c r="A14509" s="9" t="s">
        <v>7816</v>
      </c>
      <c r="B14509" s="9" t="s">
        <v>2158</v>
      </c>
      <c r="C14509" s="10">
        <v>32757</v>
      </c>
      <c r="D14509" s="9">
        <v>9434604370</v>
      </c>
      <c r="E14509" s="9" t="e">
        <f>INDEX(#REF!:#REF!,MATCH($D14509,#REF!:#REF!,0),MATCH(#REF!,#REF!:#REF!,0))</f>
        <v>#REF!</v>
      </c>
      <c r="F14509" s="9" t="e">
        <f>INDEX(#REF!:#REF!,MATCH($D14509,#REF!:#REF!,0),MATCH(#REF!,#REF!:#REF!,0))</f>
        <v>#REF!</v>
      </c>
    </row>
    <row r="14510" spans="1:6" ht="16.5" x14ac:dyDescent="0.3">
      <c r="A14510" s="9" t="s">
        <v>7815</v>
      </c>
      <c r="B14510" s="9" t="s">
        <v>2110</v>
      </c>
      <c r="C14510" s="10">
        <v>28410</v>
      </c>
      <c r="D14510" s="9">
        <v>7596173217</v>
      </c>
      <c r="E14510" s="9" t="e">
        <f>INDEX(#REF!:#REF!,MATCH($D14510,#REF!:#REF!,0),MATCH(#REF!,#REF!:#REF!,0))</f>
        <v>#REF!</v>
      </c>
      <c r="F14510" s="9" t="e">
        <f>INDEX(#REF!:#REF!,MATCH($D14510,#REF!:#REF!,0),MATCH(#REF!,#REF!:#REF!,0))</f>
        <v>#REF!</v>
      </c>
    </row>
    <row r="14511" spans="1:6" ht="16.5" x14ac:dyDescent="0.3">
      <c r="A14511" s="9" t="s">
        <v>7814</v>
      </c>
      <c r="B14511" s="9" t="s">
        <v>2258</v>
      </c>
      <c r="C14511" s="10">
        <v>28321</v>
      </c>
      <c r="D14511" s="9">
        <v>5552170407</v>
      </c>
      <c r="E14511" s="9" t="e">
        <f>INDEX(#REF!:#REF!,MATCH($D14511,#REF!:#REF!,0),MATCH(#REF!,#REF!:#REF!,0))</f>
        <v>#REF!</v>
      </c>
      <c r="F14511" s="9" t="e">
        <f>INDEX(#REF!:#REF!,MATCH($D14511,#REF!:#REF!,0),MATCH(#REF!,#REF!:#REF!,0))</f>
        <v>#REF!</v>
      </c>
    </row>
    <row r="14512" spans="1:6" ht="16.5" x14ac:dyDescent="0.3">
      <c r="A14512" s="9" t="s">
        <v>7813</v>
      </c>
      <c r="B14512" s="9" t="s">
        <v>2067</v>
      </c>
      <c r="C14512" s="10">
        <v>57744</v>
      </c>
      <c r="D14512" s="9">
        <v>4718207207</v>
      </c>
      <c r="E14512" s="9" t="e">
        <f>INDEX(#REF!:#REF!,MATCH($D14512,#REF!:#REF!,0),MATCH(#REF!,#REF!:#REF!,0))</f>
        <v>#REF!</v>
      </c>
      <c r="F14512" s="9" t="e">
        <f>INDEX(#REF!:#REF!,MATCH($D14512,#REF!:#REF!,0),MATCH(#REF!,#REF!:#REF!,0))</f>
        <v>#REF!</v>
      </c>
    </row>
    <row r="14513" spans="1:6" ht="16.5" x14ac:dyDescent="0.3">
      <c r="A14513" s="9" t="s">
        <v>7812</v>
      </c>
      <c r="B14513" s="9" t="s">
        <v>2485</v>
      </c>
      <c r="C14513" s="10">
        <v>46659</v>
      </c>
      <c r="D14513" s="9">
        <v>2809344809</v>
      </c>
      <c r="E14513" s="9" t="e">
        <f>INDEX(#REF!:#REF!,MATCH($D14513,#REF!:#REF!,0),MATCH(#REF!,#REF!:#REF!,0))</f>
        <v>#REF!</v>
      </c>
      <c r="F14513" s="9" t="e">
        <f>INDEX(#REF!:#REF!,MATCH($D14513,#REF!:#REF!,0),MATCH(#REF!,#REF!:#REF!,0))</f>
        <v>#REF!</v>
      </c>
    </row>
    <row r="14514" spans="1:6" ht="16.5" x14ac:dyDescent="0.3">
      <c r="A14514" s="9" t="s">
        <v>7811</v>
      </c>
      <c r="B14514" s="9" t="s">
        <v>2445</v>
      </c>
      <c r="C14514" s="10">
        <v>15584</v>
      </c>
      <c r="D14514" s="9">
        <v>6836716731</v>
      </c>
      <c r="E14514" s="9" t="e">
        <f>INDEX(#REF!:#REF!,MATCH($D14514,#REF!:#REF!,0),MATCH(#REF!,#REF!:#REF!,0))</f>
        <v>#REF!</v>
      </c>
      <c r="F14514" s="9" t="e">
        <f>INDEX(#REF!:#REF!,MATCH($D14514,#REF!:#REF!,0),MATCH(#REF!,#REF!:#REF!,0))</f>
        <v>#REF!</v>
      </c>
    </row>
    <row r="14515" spans="1:6" ht="16.5" x14ac:dyDescent="0.3">
      <c r="A14515" s="9" t="s">
        <v>7810</v>
      </c>
      <c r="B14515" s="9" t="s">
        <v>2090</v>
      </c>
      <c r="C14515" s="10">
        <v>12722</v>
      </c>
      <c r="D14515" s="9">
        <v>2821741499</v>
      </c>
      <c r="E14515" s="9" t="e">
        <f>INDEX(#REF!:#REF!,MATCH($D14515,#REF!:#REF!,0),MATCH(#REF!,#REF!:#REF!,0))</f>
        <v>#REF!</v>
      </c>
      <c r="F14515" s="9" t="e">
        <f>INDEX(#REF!:#REF!,MATCH($D14515,#REF!:#REF!,0),MATCH(#REF!,#REF!:#REF!,0))</f>
        <v>#REF!</v>
      </c>
    </row>
    <row r="14516" spans="1:6" ht="16.5" x14ac:dyDescent="0.3">
      <c r="A14516" s="9" t="s">
        <v>7809</v>
      </c>
      <c r="B14516" s="9" t="s">
        <v>1995</v>
      </c>
      <c r="C14516" s="10">
        <v>14418</v>
      </c>
      <c r="D14516" s="9">
        <v>3996818513</v>
      </c>
      <c r="E14516" s="9" t="e">
        <f>INDEX(#REF!:#REF!,MATCH($D14516,#REF!:#REF!,0),MATCH(#REF!,#REF!:#REF!,0))</f>
        <v>#REF!</v>
      </c>
      <c r="F14516" s="9" t="e">
        <f>INDEX(#REF!:#REF!,MATCH($D14516,#REF!:#REF!,0),MATCH(#REF!,#REF!:#REF!,0))</f>
        <v>#REF!</v>
      </c>
    </row>
    <row r="14517" spans="1:6" ht="16.5" x14ac:dyDescent="0.3">
      <c r="A14517" s="9" t="s">
        <v>7808</v>
      </c>
      <c r="B14517" s="9" t="s">
        <v>2933</v>
      </c>
      <c r="C14517" s="10">
        <v>18896</v>
      </c>
      <c r="D14517" s="9">
        <v>2066028762</v>
      </c>
      <c r="E14517" s="9" t="e">
        <f>INDEX(#REF!:#REF!,MATCH($D14517,#REF!:#REF!,0),MATCH(#REF!,#REF!:#REF!,0))</f>
        <v>#REF!</v>
      </c>
      <c r="F14517" s="9" t="e">
        <f>INDEX(#REF!:#REF!,MATCH($D14517,#REF!:#REF!,0),MATCH(#REF!,#REF!:#REF!,0))</f>
        <v>#REF!</v>
      </c>
    </row>
    <row r="14518" spans="1:6" ht="16.5" x14ac:dyDescent="0.3">
      <c r="A14518" s="9" t="s">
        <v>7807</v>
      </c>
      <c r="B14518" s="9" t="s">
        <v>1977</v>
      </c>
      <c r="C14518" s="10">
        <v>32485</v>
      </c>
      <c r="D14518" s="9">
        <v>1014658829</v>
      </c>
      <c r="E14518" s="9" t="e">
        <f>INDEX(#REF!:#REF!,MATCH($D14518,#REF!:#REF!,0),MATCH(#REF!,#REF!:#REF!,0))</f>
        <v>#REF!</v>
      </c>
      <c r="F14518" s="9" t="e">
        <f>INDEX(#REF!:#REF!,MATCH($D14518,#REF!:#REF!,0),MATCH(#REF!,#REF!:#REF!,0))</f>
        <v>#REF!</v>
      </c>
    </row>
    <row r="14519" spans="1:6" ht="16.5" x14ac:dyDescent="0.3">
      <c r="A14519" s="9" t="s">
        <v>7806</v>
      </c>
      <c r="B14519" s="9" t="s">
        <v>2123</v>
      </c>
      <c r="C14519" s="10">
        <v>38318</v>
      </c>
      <c r="D14519" s="9">
        <v>650049144</v>
      </c>
      <c r="E14519" s="9" t="e">
        <f>INDEX(#REF!:#REF!,MATCH($D14519,#REF!:#REF!,0),MATCH(#REF!,#REF!:#REF!,0))</f>
        <v>#REF!</v>
      </c>
      <c r="F14519" s="9" t="e">
        <f>INDEX(#REF!:#REF!,MATCH($D14519,#REF!:#REF!,0),MATCH(#REF!,#REF!:#REF!,0))</f>
        <v>#REF!</v>
      </c>
    </row>
    <row r="14520" spans="1:6" ht="16.5" x14ac:dyDescent="0.3">
      <c r="A14520" s="9" t="s">
        <v>7805</v>
      </c>
      <c r="B14520" s="9" t="s">
        <v>2952</v>
      </c>
      <c r="C14520" s="10">
        <v>29382</v>
      </c>
      <c r="D14520" s="9">
        <v>6284045549</v>
      </c>
      <c r="E14520" s="9" t="e">
        <f>INDEX(#REF!:#REF!,MATCH($D14520,#REF!:#REF!,0),MATCH(#REF!,#REF!:#REF!,0))</f>
        <v>#REF!</v>
      </c>
      <c r="F14520" s="9" t="e">
        <f>INDEX(#REF!:#REF!,MATCH($D14520,#REF!:#REF!,0),MATCH(#REF!,#REF!:#REF!,0))</f>
        <v>#REF!</v>
      </c>
    </row>
    <row r="14521" spans="1:6" ht="16.5" x14ac:dyDescent="0.3">
      <c r="A14521" s="9" t="s">
        <v>7804</v>
      </c>
      <c r="B14521" s="9" t="s">
        <v>2762</v>
      </c>
      <c r="C14521" s="10">
        <v>12703</v>
      </c>
      <c r="D14521" s="9">
        <v>556704134</v>
      </c>
      <c r="E14521" s="9" t="e">
        <f>INDEX(#REF!:#REF!,MATCH($D14521,#REF!:#REF!,0),MATCH(#REF!,#REF!:#REF!,0))</f>
        <v>#REF!</v>
      </c>
      <c r="F14521" s="9" t="e">
        <f>INDEX(#REF!:#REF!,MATCH($D14521,#REF!:#REF!,0),MATCH(#REF!,#REF!:#REF!,0))</f>
        <v>#REF!</v>
      </c>
    </row>
    <row r="14522" spans="1:6" ht="16.5" x14ac:dyDescent="0.3">
      <c r="A14522" s="9" t="s">
        <v>7803</v>
      </c>
      <c r="B14522" s="9" t="s">
        <v>2274</v>
      </c>
      <c r="C14522" s="10">
        <v>31191</v>
      </c>
      <c r="D14522" s="9">
        <v>544760832</v>
      </c>
      <c r="E14522" s="9" t="e">
        <f>INDEX(#REF!:#REF!,MATCH($D14522,#REF!:#REF!,0),MATCH(#REF!,#REF!:#REF!,0))</f>
        <v>#REF!</v>
      </c>
      <c r="F14522" s="9" t="e">
        <f>INDEX(#REF!:#REF!,MATCH($D14522,#REF!:#REF!,0),MATCH(#REF!,#REF!:#REF!,0))</f>
        <v>#REF!</v>
      </c>
    </row>
    <row r="14523" spans="1:6" ht="16.5" x14ac:dyDescent="0.3">
      <c r="A14523" s="9" t="s">
        <v>7802</v>
      </c>
      <c r="B14523" s="9" t="s">
        <v>3172</v>
      </c>
      <c r="C14523" s="10">
        <v>42667</v>
      </c>
      <c r="D14523" s="9">
        <v>5395528121</v>
      </c>
      <c r="E14523" s="9" t="e">
        <f>INDEX(#REF!:#REF!,MATCH($D14523,#REF!:#REF!,0),MATCH(#REF!,#REF!:#REF!,0))</f>
        <v>#REF!</v>
      </c>
      <c r="F14523" s="9" t="e">
        <f>INDEX(#REF!:#REF!,MATCH($D14523,#REF!:#REF!,0),MATCH(#REF!,#REF!:#REF!,0))</f>
        <v>#REF!</v>
      </c>
    </row>
    <row r="14524" spans="1:6" ht="16.5" x14ac:dyDescent="0.3">
      <c r="A14524" s="9" t="s">
        <v>7801</v>
      </c>
      <c r="B14524" s="9" t="s">
        <v>2165</v>
      </c>
      <c r="C14524" s="10">
        <v>23612</v>
      </c>
      <c r="D14524" s="9">
        <v>8568859739</v>
      </c>
      <c r="E14524" s="9" t="e">
        <f>INDEX(#REF!:#REF!,MATCH($D14524,#REF!:#REF!,0),MATCH(#REF!,#REF!:#REF!,0))</f>
        <v>#REF!</v>
      </c>
      <c r="F14524" s="9" t="e">
        <f>INDEX(#REF!:#REF!,MATCH($D14524,#REF!:#REF!,0),MATCH(#REF!,#REF!:#REF!,0))</f>
        <v>#REF!</v>
      </c>
    </row>
    <row r="14525" spans="1:6" ht="16.5" x14ac:dyDescent="0.3">
      <c r="A14525" s="9" t="s">
        <v>7800</v>
      </c>
      <c r="B14525" s="9" t="s">
        <v>2125</v>
      </c>
      <c r="C14525" s="10">
        <v>53708</v>
      </c>
      <c r="D14525" s="9">
        <v>1296185559</v>
      </c>
      <c r="E14525" s="9" t="e">
        <f>INDEX(#REF!:#REF!,MATCH($D14525,#REF!:#REF!,0),MATCH(#REF!,#REF!:#REF!,0))</f>
        <v>#REF!</v>
      </c>
      <c r="F14525" s="9" t="e">
        <f>INDEX(#REF!:#REF!,MATCH($D14525,#REF!:#REF!,0),MATCH(#REF!,#REF!:#REF!,0))</f>
        <v>#REF!</v>
      </c>
    </row>
    <row r="14526" spans="1:6" ht="16.5" x14ac:dyDescent="0.3">
      <c r="A14526" s="9" t="s">
        <v>7799</v>
      </c>
      <c r="B14526" s="9" t="s">
        <v>2557</v>
      </c>
      <c r="C14526" s="10">
        <v>35449</v>
      </c>
      <c r="D14526" s="9">
        <v>5074304008</v>
      </c>
      <c r="E14526" s="9" t="e">
        <f>INDEX(#REF!:#REF!,MATCH($D14526,#REF!:#REF!,0),MATCH(#REF!,#REF!:#REF!,0))</f>
        <v>#REF!</v>
      </c>
      <c r="F14526" s="9" t="e">
        <f>INDEX(#REF!:#REF!,MATCH($D14526,#REF!:#REF!,0),MATCH(#REF!,#REF!:#REF!,0))</f>
        <v>#REF!</v>
      </c>
    </row>
    <row r="14527" spans="1:6" ht="16.5" x14ac:dyDescent="0.3">
      <c r="A14527" s="9" t="s">
        <v>7798</v>
      </c>
      <c r="B14527" s="9" t="s">
        <v>2443</v>
      </c>
      <c r="C14527" s="10">
        <v>41793</v>
      </c>
      <c r="D14527" s="9">
        <v>6789690301</v>
      </c>
      <c r="E14527" s="9" t="e">
        <f>INDEX(#REF!:#REF!,MATCH($D14527,#REF!:#REF!,0),MATCH(#REF!,#REF!:#REF!,0))</f>
        <v>#REF!</v>
      </c>
      <c r="F14527" s="9" t="e">
        <f>INDEX(#REF!:#REF!,MATCH($D14527,#REF!:#REF!,0),MATCH(#REF!,#REF!:#REF!,0))</f>
        <v>#REF!</v>
      </c>
    </row>
    <row r="14528" spans="1:6" ht="16.5" x14ac:dyDescent="0.3">
      <c r="A14528" s="9" t="s">
        <v>7797</v>
      </c>
      <c r="B14528" s="9" t="s">
        <v>3049</v>
      </c>
      <c r="C14528" s="10">
        <v>55229</v>
      </c>
      <c r="D14528" s="9">
        <v>3075132195</v>
      </c>
      <c r="E14528" s="9" t="e">
        <f>INDEX(#REF!:#REF!,MATCH($D14528,#REF!:#REF!,0),MATCH(#REF!,#REF!:#REF!,0))</f>
        <v>#REF!</v>
      </c>
      <c r="F14528" s="9" t="e">
        <f>INDEX(#REF!:#REF!,MATCH($D14528,#REF!:#REF!,0),MATCH(#REF!,#REF!:#REF!,0))</f>
        <v>#REF!</v>
      </c>
    </row>
    <row r="14529" spans="1:6" ht="16.5" x14ac:dyDescent="0.3">
      <c r="A14529" s="9" t="s">
        <v>7796</v>
      </c>
      <c r="B14529" s="9" t="s">
        <v>2260</v>
      </c>
      <c r="C14529" s="10">
        <v>25003</v>
      </c>
      <c r="D14529" s="9">
        <v>6253520369</v>
      </c>
      <c r="E14529" s="9" t="e">
        <f>INDEX(#REF!:#REF!,MATCH($D14529,#REF!:#REF!,0),MATCH(#REF!,#REF!:#REF!,0))</f>
        <v>#REF!</v>
      </c>
      <c r="F14529" s="9" t="e">
        <f>INDEX(#REF!:#REF!,MATCH($D14529,#REF!:#REF!,0),MATCH(#REF!,#REF!:#REF!,0))</f>
        <v>#REF!</v>
      </c>
    </row>
    <row r="14530" spans="1:6" ht="16.5" x14ac:dyDescent="0.3">
      <c r="A14530" s="9" t="s">
        <v>7795</v>
      </c>
      <c r="B14530" s="9" t="s">
        <v>2537</v>
      </c>
      <c r="C14530" s="10">
        <v>45890</v>
      </c>
      <c r="D14530" s="9">
        <v>9196221739</v>
      </c>
      <c r="E14530" s="9" t="e">
        <f>INDEX(#REF!:#REF!,MATCH($D14530,#REF!:#REF!,0),MATCH(#REF!,#REF!:#REF!,0))</f>
        <v>#REF!</v>
      </c>
      <c r="F14530" s="9" t="e">
        <f>INDEX(#REF!:#REF!,MATCH($D14530,#REF!:#REF!,0),MATCH(#REF!,#REF!:#REF!,0))</f>
        <v>#REF!</v>
      </c>
    </row>
    <row r="14531" spans="1:6" ht="16.5" x14ac:dyDescent="0.3">
      <c r="A14531" s="9" t="s">
        <v>7794</v>
      </c>
      <c r="B14531" s="9" t="s">
        <v>2982</v>
      </c>
      <c r="C14531" s="10">
        <v>31105</v>
      </c>
      <c r="D14531" s="9">
        <v>8695742075</v>
      </c>
      <c r="E14531" s="9" t="e">
        <f>INDEX(#REF!:#REF!,MATCH($D14531,#REF!:#REF!,0),MATCH(#REF!,#REF!:#REF!,0))</f>
        <v>#REF!</v>
      </c>
      <c r="F14531" s="9" t="e">
        <f>INDEX(#REF!:#REF!,MATCH($D14531,#REF!:#REF!,0),MATCH(#REF!,#REF!:#REF!,0))</f>
        <v>#REF!</v>
      </c>
    </row>
    <row r="14532" spans="1:6" ht="16.5" x14ac:dyDescent="0.3">
      <c r="A14532" s="9" t="s">
        <v>7793</v>
      </c>
      <c r="B14532" s="9" t="s">
        <v>3478</v>
      </c>
      <c r="C14532" s="10">
        <v>34444</v>
      </c>
      <c r="D14532" s="9">
        <v>9095573850</v>
      </c>
      <c r="E14532" s="9" t="e">
        <f>INDEX(#REF!:#REF!,MATCH($D14532,#REF!:#REF!,0),MATCH(#REF!,#REF!:#REF!,0))</f>
        <v>#REF!</v>
      </c>
      <c r="F14532" s="9" t="e">
        <f>INDEX(#REF!:#REF!,MATCH($D14532,#REF!:#REF!,0),MATCH(#REF!,#REF!:#REF!,0))</f>
        <v>#REF!</v>
      </c>
    </row>
    <row r="14533" spans="1:6" ht="16.5" x14ac:dyDescent="0.3">
      <c r="A14533" s="9" t="s">
        <v>7792</v>
      </c>
      <c r="B14533" s="9" t="s">
        <v>2487</v>
      </c>
      <c r="C14533" s="10">
        <v>17751</v>
      </c>
      <c r="D14533" s="9">
        <v>7180110256</v>
      </c>
      <c r="E14533" s="9" t="e">
        <f>INDEX(#REF!:#REF!,MATCH($D14533,#REF!:#REF!,0),MATCH(#REF!,#REF!:#REF!,0))</f>
        <v>#REF!</v>
      </c>
      <c r="F14533" s="9" t="e">
        <f>INDEX(#REF!:#REF!,MATCH($D14533,#REF!:#REF!,0),MATCH(#REF!,#REF!:#REF!,0))</f>
        <v>#REF!</v>
      </c>
    </row>
    <row r="14534" spans="1:6" ht="16.5" x14ac:dyDescent="0.3">
      <c r="A14534" s="9" t="s">
        <v>7791</v>
      </c>
      <c r="B14534" s="9" t="s">
        <v>2436</v>
      </c>
      <c r="C14534" s="10">
        <v>43864</v>
      </c>
      <c r="D14534" s="9">
        <v>3418374697</v>
      </c>
      <c r="E14534" s="9" t="e">
        <f>INDEX(#REF!:#REF!,MATCH($D14534,#REF!:#REF!,0),MATCH(#REF!,#REF!:#REF!,0))</f>
        <v>#REF!</v>
      </c>
      <c r="F14534" s="9" t="e">
        <f>INDEX(#REF!:#REF!,MATCH($D14534,#REF!:#REF!,0),MATCH(#REF!,#REF!:#REF!,0))</f>
        <v>#REF!</v>
      </c>
    </row>
    <row r="14535" spans="1:6" ht="16.5" x14ac:dyDescent="0.3">
      <c r="A14535" s="9" t="s">
        <v>7790</v>
      </c>
      <c r="B14535" s="9" t="s">
        <v>2606</v>
      </c>
      <c r="C14535" s="10">
        <v>53592</v>
      </c>
      <c r="D14535" s="9">
        <v>4406664351</v>
      </c>
      <c r="E14535" s="9" t="e">
        <f>INDEX(#REF!:#REF!,MATCH($D14535,#REF!:#REF!,0),MATCH(#REF!,#REF!:#REF!,0))</f>
        <v>#REF!</v>
      </c>
      <c r="F14535" s="9" t="e">
        <f>INDEX(#REF!:#REF!,MATCH($D14535,#REF!:#REF!,0),MATCH(#REF!,#REF!:#REF!,0))</f>
        <v>#REF!</v>
      </c>
    </row>
    <row r="14536" spans="1:6" ht="16.5" x14ac:dyDescent="0.3">
      <c r="A14536" s="9" t="s">
        <v>7789</v>
      </c>
      <c r="B14536" s="9" t="s">
        <v>3841</v>
      </c>
      <c r="C14536" s="10">
        <v>34660</v>
      </c>
      <c r="D14536" s="9">
        <v>2524572722</v>
      </c>
      <c r="E14536" s="9" t="e">
        <f>INDEX(#REF!:#REF!,MATCH($D14536,#REF!:#REF!,0),MATCH(#REF!,#REF!:#REF!,0))</f>
        <v>#REF!</v>
      </c>
      <c r="F14536" s="9" t="e">
        <f>INDEX(#REF!:#REF!,MATCH($D14536,#REF!:#REF!,0),MATCH(#REF!,#REF!:#REF!,0))</f>
        <v>#REF!</v>
      </c>
    </row>
    <row r="14537" spans="1:6" ht="16.5" x14ac:dyDescent="0.3">
      <c r="A14537" s="9" t="s">
        <v>7788</v>
      </c>
      <c r="B14537" s="9" t="s">
        <v>2409</v>
      </c>
      <c r="C14537" s="10">
        <v>41484</v>
      </c>
      <c r="D14537" s="9">
        <v>6408517315</v>
      </c>
      <c r="E14537" s="9" t="e">
        <f>INDEX(#REF!:#REF!,MATCH($D14537,#REF!:#REF!,0),MATCH(#REF!,#REF!:#REF!,0))</f>
        <v>#REF!</v>
      </c>
      <c r="F14537" s="9" t="e">
        <f>INDEX(#REF!:#REF!,MATCH($D14537,#REF!:#REF!,0),MATCH(#REF!,#REF!:#REF!,0))</f>
        <v>#REF!</v>
      </c>
    </row>
    <row r="14538" spans="1:6" ht="16.5" x14ac:dyDescent="0.3">
      <c r="A14538" s="9" t="s">
        <v>7787</v>
      </c>
      <c r="B14538" s="9" t="s">
        <v>2354</v>
      </c>
      <c r="C14538" s="10">
        <v>23104</v>
      </c>
      <c r="D14538" s="9">
        <v>4256220232</v>
      </c>
      <c r="E14538" s="9" t="e">
        <f>INDEX(#REF!:#REF!,MATCH($D14538,#REF!:#REF!,0),MATCH(#REF!,#REF!:#REF!,0))</f>
        <v>#REF!</v>
      </c>
      <c r="F14538" s="9" t="e">
        <f>INDEX(#REF!:#REF!,MATCH($D14538,#REF!:#REF!,0),MATCH(#REF!,#REF!:#REF!,0))</f>
        <v>#REF!</v>
      </c>
    </row>
    <row r="14539" spans="1:6" ht="16.5" x14ac:dyDescent="0.3">
      <c r="A14539" s="9" t="s">
        <v>7786</v>
      </c>
      <c r="B14539" s="9" t="s">
        <v>2881</v>
      </c>
      <c r="C14539" s="10">
        <v>55156</v>
      </c>
      <c r="D14539" s="9">
        <v>3000763902</v>
      </c>
      <c r="E14539" s="9" t="e">
        <f>INDEX(#REF!:#REF!,MATCH($D14539,#REF!:#REF!,0),MATCH(#REF!,#REF!:#REF!,0))</f>
        <v>#REF!</v>
      </c>
      <c r="F14539" s="9" t="e">
        <f>INDEX(#REF!:#REF!,MATCH($D14539,#REF!:#REF!,0),MATCH(#REF!,#REF!:#REF!,0))</f>
        <v>#REF!</v>
      </c>
    </row>
    <row r="14540" spans="1:6" ht="16.5" x14ac:dyDescent="0.3">
      <c r="A14540" s="9" t="s">
        <v>7785</v>
      </c>
      <c r="B14540" s="9" t="s">
        <v>2226</v>
      </c>
      <c r="C14540" s="10">
        <v>56716</v>
      </c>
      <c r="D14540" s="9">
        <v>589071254</v>
      </c>
      <c r="E14540" s="9" t="e">
        <f>INDEX(#REF!:#REF!,MATCH($D14540,#REF!:#REF!,0),MATCH(#REF!,#REF!:#REF!,0))</f>
        <v>#REF!</v>
      </c>
      <c r="F14540" s="9" t="e">
        <f>INDEX(#REF!:#REF!,MATCH($D14540,#REF!:#REF!,0),MATCH(#REF!,#REF!:#REF!,0))</f>
        <v>#REF!</v>
      </c>
    </row>
    <row r="14541" spans="1:6" ht="16.5" x14ac:dyDescent="0.3">
      <c r="A14541" s="9" t="s">
        <v>7784</v>
      </c>
      <c r="B14541" s="9" t="s">
        <v>2450</v>
      </c>
      <c r="C14541" s="10">
        <v>56664</v>
      </c>
      <c r="D14541" s="9">
        <v>1958063002</v>
      </c>
      <c r="E14541" s="9" t="e">
        <f>INDEX(#REF!:#REF!,MATCH($D14541,#REF!:#REF!,0),MATCH(#REF!,#REF!:#REF!,0))</f>
        <v>#REF!</v>
      </c>
      <c r="F14541" s="9" t="e">
        <f>INDEX(#REF!:#REF!,MATCH($D14541,#REF!:#REF!,0),MATCH(#REF!,#REF!:#REF!,0))</f>
        <v>#REF!</v>
      </c>
    </row>
    <row r="14542" spans="1:6" ht="16.5" x14ac:dyDescent="0.3">
      <c r="A14542" s="9" t="s">
        <v>7783</v>
      </c>
      <c r="B14542" s="9" t="s">
        <v>3044</v>
      </c>
      <c r="C14542" s="10">
        <v>28562</v>
      </c>
      <c r="D14542" s="9">
        <v>9518260397</v>
      </c>
      <c r="E14542" s="9" t="e">
        <f>INDEX(#REF!:#REF!,MATCH($D14542,#REF!:#REF!,0),MATCH(#REF!,#REF!:#REF!,0))</f>
        <v>#REF!</v>
      </c>
      <c r="F14542" s="9" t="e">
        <f>INDEX(#REF!:#REF!,MATCH($D14542,#REF!:#REF!,0),MATCH(#REF!,#REF!:#REF!,0))</f>
        <v>#REF!</v>
      </c>
    </row>
    <row r="14543" spans="1:6" ht="16.5" x14ac:dyDescent="0.3">
      <c r="A14543" s="9" t="s">
        <v>7782</v>
      </c>
      <c r="B14543" s="9" t="s">
        <v>2306</v>
      </c>
      <c r="C14543" s="10">
        <v>30495</v>
      </c>
      <c r="D14543" s="9">
        <v>2524849899</v>
      </c>
      <c r="E14543" s="9" t="e">
        <f>INDEX(#REF!:#REF!,MATCH($D14543,#REF!:#REF!,0),MATCH(#REF!,#REF!:#REF!,0))</f>
        <v>#REF!</v>
      </c>
      <c r="F14543" s="9" t="e">
        <f>INDEX(#REF!:#REF!,MATCH($D14543,#REF!:#REF!,0),MATCH(#REF!,#REF!:#REF!,0))</f>
        <v>#REF!</v>
      </c>
    </row>
    <row r="14544" spans="1:6" ht="16.5" x14ac:dyDescent="0.3">
      <c r="A14544" s="9" t="s">
        <v>7781</v>
      </c>
      <c r="B14544" s="9" t="s">
        <v>2054</v>
      </c>
      <c r="C14544" s="10">
        <v>22800</v>
      </c>
      <c r="D14544" s="9">
        <v>819852252</v>
      </c>
      <c r="E14544" s="9" t="e">
        <f>INDEX(#REF!:#REF!,MATCH($D14544,#REF!:#REF!,0),MATCH(#REF!,#REF!:#REF!,0))</f>
        <v>#REF!</v>
      </c>
      <c r="F14544" s="9" t="e">
        <f>INDEX(#REF!:#REF!,MATCH($D14544,#REF!:#REF!,0),MATCH(#REF!,#REF!:#REF!,0))</f>
        <v>#REF!</v>
      </c>
    </row>
    <row r="14545" spans="1:6" ht="16.5" x14ac:dyDescent="0.3">
      <c r="A14545" s="9" t="s">
        <v>7780</v>
      </c>
      <c r="B14545" s="9" t="s">
        <v>2304</v>
      </c>
      <c r="C14545" s="10">
        <v>27723</v>
      </c>
      <c r="D14545" s="9">
        <v>650049144</v>
      </c>
      <c r="E14545" s="9" t="e">
        <f>INDEX(#REF!:#REF!,MATCH($D14545,#REF!:#REF!,0),MATCH(#REF!,#REF!:#REF!,0))</f>
        <v>#REF!</v>
      </c>
      <c r="F14545" s="9" t="e">
        <f>INDEX(#REF!:#REF!,MATCH($D14545,#REF!:#REF!,0),MATCH(#REF!,#REF!:#REF!,0))</f>
        <v>#REF!</v>
      </c>
    </row>
    <row r="14546" spans="1:6" ht="16.5" x14ac:dyDescent="0.3">
      <c r="A14546" s="9" t="s">
        <v>7779</v>
      </c>
      <c r="B14546" s="9" t="s">
        <v>2783</v>
      </c>
      <c r="C14546" s="10">
        <v>29226</v>
      </c>
      <c r="D14546" s="9">
        <v>7516977292</v>
      </c>
      <c r="E14546" s="9" t="e">
        <f>INDEX(#REF!:#REF!,MATCH($D14546,#REF!:#REF!,0),MATCH(#REF!,#REF!:#REF!,0))</f>
        <v>#REF!</v>
      </c>
      <c r="F14546" s="9" t="e">
        <f>INDEX(#REF!:#REF!,MATCH($D14546,#REF!:#REF!,0),MATCH(#REF!,#REF!:#REF!,0))</f>
        <v>#REF!</v>
      </c>
    </row>
    <row r="14547" spans="1:6" ht="16.5" x14ac:dyDescent="0.3">
      <c r="A14547" s="9" t="s">
        <v>7778</v>
      </c>
      <c r="B14547" s="9" t="s">
        <v>2942</v>
      </c>
      <c r="C14547" s="10">
        <v>22693</v>
      </c>
      <c r="D14547" s="9">
        <v>7180110256</v>
      </c>
      <c r="E14547" s="9" t="e">
        <f>INDEX(#REF!:#REF!,MATCH($D14547,#REF!:#REF!,0),MATCH(#REF!,#REF!:#REF!,0))</f>
        <v>#REF!</v>
      </c>
      <c r="F14547" s="9" t="e">
        <f>INDEX(#REF!:#REF!,MATCH($D14547,#REF!:#REF!,0),MATCH(#REF!,#REF!:#REF!,0))</f>
        <v>#REF!</v>
      </c>
    </row>
    <row r="14548" spans="1:6" ht="16.5" x14ac:dyDescent="0.3">
      <c r="A14548" s="9" t="s">
        <v>7777</v>
      </c>
      <c r="B14548" s="9" t="s">
        <v>3177</v>
      </c>
      <c r="C14548" s="10">
        <v>25853</v>
      </c>
      <c r="D14548" s="9">
        <v>9854387496</v>
      </c>
      <c r="E14548" s="9" t="e">
        <f>INDEX(#REF!:#REF!,MATCH($D14548,#REF!:#REF!,0),MATCH(#REF!,#REF!:#REF!,0))</f>
        <v>#REF!</v>
      </c>
      <c r="F14548" s="9" t="e">
        <f>INDEX(#REF!:#REF!,MATCH($D14548,#REF!:#REF!,0),MATCH(#REF!,#REF!:#REF!,0))</f>
        <v>#REF!</v>
      </c>
    </row>
    <row r="14549" spans="1:6" ht="16.5" x14ac:dyDescent="0.3">
      <c r="A14549" s="9" t="s">
        <v>7776</v>
      </c>
      <c r="B14549" s="9" t="s">
        <v>2548</v>
      </c>
      <c r="C14549" s="10">
        <v>59176</v>
      </c>
      <c r="D14549" s="9">
        <v>8256403403</v>
      </c>
      <c r="E14549" s="9" t="e">
        <f>INDEX(#REF!:#REF!,MATCH($D14549,#REF!:#REF!,0),MATCH(#REF!,#REF!:#REF!,0))</f>
        <v>#REF!</v>
      </c>
      <c r="F14549" s="9" t="e">
        <f>INDEX(#REF!:#REF!,MATCH($D14549,#REF!:#REF!,0),MATCH(#REF!,#REF!:#REF!,0))</f>
        <v>#REF!</v>
      </c>
    </row>
    <row r="14550" spans="1:6" ht="16.5" x14ac:dyDescent="0.3">
      <c r="A14550" s="9" t="s">
        <v>7775</v>
      </c>
      <c r="B14550" s="9" t="s">
        <v>2099</v>
      </c>
      <c r="C14550" s="10">
        <v>16924</v>
      </c>
      <c r="D14550" s="9">
        <v>4492546545</v>
      </c>
      <c r="E14550" s="9" t="e">
        <f>INDEX(#REF!:#REF!,MATCH($D14550,#REF!:#REF!,0),MATCH(#REF!,#REF!:#REF!,0))</f>
        <v>#REF!</v>
      </c>
      <c r="F14550" s="9" t="e">
        <f>INDEX(#REF!:#REF!,MATCH($D14550,#REF!:#REF!,0),MATCH(#REF!,#REF!:#REF!,0))</f>
        <v>#REF!</v>
      </c>
    </row>
    <row r="14551" spans="1:6" ht="16.5" x14ac:dyDescent="0.3">
      <c r="A14551" s="9" t="s">
        <v>7774</v>
      </c>
      <c r="B14551" s="9" t="s">
        <v>2431</v>
      </c>
      <c r="C14551" s="10">
        <v>48254</v>
      </c>
      <c r="D14551" s="9">
        <v>2402470968</v>
      </c>
      <c r="E14551" s="9" t="e">
        <f>INDEX(#REF!:#REF!,MATCH($D14551,#REF!:#REF!,0),MATCH(#REF!,#REF!:#REF!,0))</f>
        <v>#REF!</v>
      </c>
      <c r="F14551" s="9" t="e">
        <f>INDEX(#REF!:#REF!,MATCH($D14551,#REF!:#REF!,0),MATCH(#REF!,#REF!:#REF!,0))</f>
        <v>#REF!</v>
      </c>
    </row>
    <row r="14552" spans="1:6" ht="16.5" x14ac:dyDescent="0.3">
      <c r="A14552" s="9" t="s">
        <v>7773</v>
      </c>
      <c r="B14552" s="9" t="s">
        <v>2443</v>
      </c>
      <c r="C14552" s="10">
        <v>29957</v>
      </c>
      <c r="D14552" s="9">
        <v>1462166245</v>
      </c>
      <c r="E14552" s="9" t="e">
        <f>INDEX(#REF!:#REF!,MATCH($D14552,#REF!:#REF!,0),MATCH(#REF!,#REF!:#REF!,0))</f>
        <v>#REF!</v>
      </c>
      <c r="F14552" s="9" t="e">
        <f>INDEX(#REF!:#REF!,MATCH($D14552,#REF!:#REF!,0),MATCH(#REF!,#REF!:#REF!,0))</f>
        <v>#REF!</v>
      </c>
    </row>
    <row r="14553" spans="1:6" ht="16.5" x14ac:dyDescent="0.3">
      <c r="A14553" s="9" t="s">
        <v>7772</v>
      </c>
      <c r="B14553" s="9" t="s">
        <v>1989</v>
      </c>
      <c r="C14553" s="10">
        <v>10022</v>
      </c>
      <c r="D14553" s="9">
        <v>7152427402</v>
      </c>
      <c r="E14553" s="9" t="e">
        <f>INDEX(#REF!:#REF!,MATCH($D14553,#REF!:#REF!,0),MATCH(#REF!,#REF!:#REF!,0))</f>
        <v>#REF!</v>
      </c>
      <c r="F14553" s="9" t="e">
        <f>INDEX(#REF!:#REF!,MATCH($D14553,#REF!:#REF!,0),MATCH(#REF!,#REF!:#REF!,0))</f>
        <v>#REF!</v>
      </c>
    </row>
    <row r="14554" spans="1:6" ht="16.5" x14ac:dyDescent="0.3">
      <c r="A14554" s="9" t="s">
        <v>7771</v>
      </c>
      <c r="B14554" s="9" t="s">
        <v>3222</v>
      </c>
      <c r="C14554" s="10">
        <v>57030</v>
      </c>
      <c r="D14554" s="9">
        <v>806065796</v>
      </c>
      <c r="E14554" s="9" t="e">
        <f>INDEX(#REF!:#REF!,MATCH($D14554,#REF!:#REF!,0),MATCH(#REF!,#REF!:#REF!,0))</f>
        <v>#REF!</v>
      </c>
      <c r="F14554" s="9" t="e">
        <f>INDEX(#REF!:#REF!,MATCH($D14554,#REF!:#REF!,0),MATCH(#REF!,#REF!:#REF!,0))</f>
        <v>#REF!</v>
      </c>
    </row>
    <row r="14555" spans="1:6" ht="16.5" x14ac:dyDescent="0.3">
      <c r="A14555" s="9" t="s">
        <v>7770</v>
      </c>
      <c r="B14555" s="9" t="s">
        <v>3510</v>
      </c>
      <c r="C14555" s="10">
        <v>10841</v>
      </c>
      <c r="D14555" s="9">
        <v>7304628987</v>
      </c>
      <c r="E14555" s="9" t="e">
        <f>INDEX(#REF!:#REF!,MATCH($D14555,#REF!:#REF!,0),MATCH(#REF!,#REF!:#REF!,0))</f>
        <v>#REF!</v>
      </c>
      <c r="F14555" s="9" t="e">
        <f>INDEX(#REF!:#REF!,MATCH($D14555,#REF!:#REF!,0),MATCH(#REF!,#REF!:#REF!,0))</f>
        <v>#REF!</v>
      </c>
    </row>
    <row r="14556" spans="1:6" ht="16.5" x14ac:dyDescent="0.3">
      <c r="A14556" s="9" t="s">
        <v>7769</v>
      </c>
      <c r="B14556" s="9" t="s">
        <v>2069</v>
      </c>
      <c r="C14556" s="10">
        <v>39392</v>
      </c>
      <c r="D14556" s="9">
        <v>3409869514</v>
      </c>
      <c r="E14556" s="9" t="e">
        <f>INDEX(#REF!:#REF!,MATCH($D14556,#REF!:#REF!,0),MATCH(#REF!,#REF!:#REF!,0))</f>
        <v>#REF!</v>
      </c>
      <c r="F14556" s="9" t="e">
        <f>INDEX(#REF!:#REF!,MATCH($D14556,#REF!:#REF!,0),MATCH(#REF!,#REF!:#REF!,0))</f>
        <v>#REF!</v>
      </c>
    </row>
    <row r="14557" spans="1:6" ht="16.5" x14ac:dyDescent="0.3">
      <c r="A14557" s="9" t="s">
        <v>7768</v>
      </c>
      <c r="B14557" s="9" t="s">
        <v>2236</v>
      </c>
      <c r="C14557" s="10">
        <v>10780</v>
      </c>
      <c r="D14557" s="9">
        <v>5623896162</v>
      </c>
      <c r="E14557" s="9" t="e">
        <f>INDEX(#REF!:#REF!,MATCH($D14557,#REF!:#REF!,0),MATCH(#REF!,#REF!:#REF!,0))</f>
        <v>#REF!</v>
      </c>
      <c r="F14557" s="9" t="e">
        <f>INDEX(#REF!:#REF!,MATCH($D14557,#REF!:#REF!,0),MATCH(#REF!,#REF!:#REF!,0))</f>
        <v>#REF!</v>
      </c>
    </row>
    <row r="14558" spans="1:6" ht="16.5" x14ac:dyDescent="0.3">
      <c r="A14558" s="9" t="s">
        <v>7767</v>
      </c>
      <c r="B14558" s="9" t="s">
        <v>2548</v>
      </c>
      <c r="C14558" s="10">
        <v>40226</v>
      </c>
      <c r="D14558" s="9">
        <v>9800744517</v>
      </c>
      <c r="E14558" s="9" t="e">
        <f>INDEX(#REF!:#REF!,MATCH($D14558,#REF!:#REF!,0),MATCH(#REF!,#REF!:#REF!,0))</f>
        <v>#REF!</v>
      </c>
      <c r="F14558" s="9" t="e">
        <f>INDEX(#REF!:#REF!,MATCH($D14558,#REF!:#REF!,0),MATCH(#REF!,#REF!:#REF!,0))</f>
        <v>#REF!</v>
      </c>
    </row>
    <row r="14559" spans="1:6" ht="16.5" x14ac:dyDescent="0.3">
      <c r="A14559" s="9" t="s">
        <v>7766</v>
      </c>
      <c r="B14559" s="9" t="s">
        <v>2498</v>
      </c>
      <c r="C14559" s="10">
        <v>45405</v>
      </c>
      <c r="D14559" s="9">
        <v>6383978705</v>
      </c>
      <c r="E14559" s="9" t="e">
        <f>INDEX(#REF!:#REF!,MATCH($D14559,#REF!:#REF!,0),MATCH(#REF!,#REF!:#REF!,0))</f>
        <v>#REF!</v>
      </c>
      <c r="F14559" s="9" t="e">
        <f>INDEX(#REF!:#REF!,MATCH($D14559,#REF!:#REF!,0),MATCH(#REF!,#REF!:#REF!,0))</f>
        <v>#REF!</v>
      </c>
    </row>
    <row r="14560" spans="1:6" ht="16.5" x14ac:dyDescent="0.3">
      <c r="A14560" s="9" t="s">
        <v>7765</v>
      </c>
      <c r="B14560" s="9" t="s">
        <v>2075</v>
      </c>
      <c r="C14560" s="10">
        <v>52941</v>
      </c>
      <c r="D14560" s="9">
        <v>3458178171</v>
      </c>
      <c r="E14560" s="9" t="e">
        <f>INDEX(#REF!:#REF!,MATCH($D14560,#REF!:#REF!,0),MATCH(#REF!,#REF!:#REF!,0))</f>
        <v>#REF!</v>
      </c>
      <c r="F14560" s="9" t="e">
        <f>INDEX(#REF!:#REF!,MATCH($D14560,#REF!:#REF!,0),MATCH(#REF!,#REF!:#REF!,0))</f>
        <v>#REF!</v>
      </c>
    </row>
    <row r="14561" spans="1:6" ht="16.5" x14ac:dyDescent="0.3">
      <c r="A14561" s="9" t="s">
        <v>7764</v>
      </c>
      <c r="B14561" s="9" t="s">
        <v>2653</v>
      </c>
      <c r="C14561" s="10">
        <v>50783</v>
      </c>
      <c r="D14561" s="9">
        <v>4768342426</v>
      </c>
      <c r="E14561" s="9" t="e">
        <f>INDEX(#REF!:#REF!,MATCH($D14561,#REF!:#REF!,0),MATCH(#REF!,#REF!:#REF!,0))</f>
        <v>#REF!</v>
      </c>
      <c r="F14561" s="9" t="e">
        <f>INDEX(#REF!:#REF!,MATCH($D14561,#REF!:#REF!,0),MATCH(#REF!,#REF!:#REF!,0))</f>
        <v>#REF!</v>
      </c>
    </row>
    <row r="14562" spans="1:6" ht="16.5" x14ac:dyDescent="0.3">
      <c r="A14562" s="9" t="s">
        <v>7763</v>
      </c>
      <c r="B14562" s="9" t="s">
        <v>2115</v>
      </c>
      <c r="C14562" s="10">
        <v>40768</v>
      </c>
      <c r="D14562" s="9">
        <v>4823073274</v>
      </c>
      <c r="E14562" s="9" t="e">
        <f>INDEX(#REF!:#REF!,MATCH($D14562,#REF!:#REF!,0),MATCH(#REF!,#REF!:#REF!,0))</f>
        <v>#REF!</v>
      </c>
      <c r="F14562" s="9" t="e">
        <f>INDEX(#REF!:#REF!,MATCH($D14562,#REF!:#REF!,0),MATCH(#REF!,#REF!:#REF!,0))</f>
        <v>#REF!</v>
      </c>
    </row>
    <row r="14563" spans="1:6" ht="16.5" x14ac:dyDescent="0.3">
      <c r="A14563" s="9" t="s">
        <v>7762</v>
      </c>
      <c r="B14563" s="9" t="s">
        <v>2635</v>
      </c>
      <c r="C14563" s="10">
        <v>29669</v>
      </c>
      <c r="D14563" s="9">
        <v>5197585250</v>
      </c>
      <c r="E14563" s="9" t="e">
        <f>INDEX(#REF!:#REF!,MATCH($D14563,#REF!:#REF!,0),MATCH(#REF!,#REF!:#REF!,0))</f>
        <v>#REF!</v>
      </c>
      <c r="F14563" s="9" t="e">
        <f>INDEX(#REF!:#REF!,MATCH($D14563,#REF!:#REF!,0),MATCH(#REF!,#REF!:#REF!,0))</f>
        <v>#REF!</v>
      </c>
    </row>
    <row r="14564" spans="1:6" ht="16.5" x14ac:dyDescent="0.3">
      <c r="A14564" s="9" t="s">
        <v>7761</v>
      </c>
      <c r="B14564" s="9" t="s">
        <v>2183</v>
      </c>
      <c r="C14564" s="10">
        <v>27629</v>
      </c>
      <c r="D14564" s="9">
        <v>4877108939</v>
      </c>
      <c r="E14564" s="9" t="e">
        <f>INDEX(#REF!:#REF!,MATCH($D14564,#REF!:#REF!,0),MATCH(#REF!,#REF!:#REF!,0))</f>
        <v>#REF!</v>
      </c>
      <c r="F14564" s="9" t="e">
        <f>INDEX(#REF!:#REF!,MATCH($D14564,#REF!:#REF!,0),MATCH(#REF!,#REF!:#REF!,0))</f>
        <v>#REF!</v>
      </c>
    </row>
    <row r="14565" spans="1:6" ht="16.5" x14ac:dyDescent="0.3">
      <c r="A14565" s="9" t="s">
        <v>7760</v>
      </c>
      <c r="B14565" s="9" t="s">
        <v>2298</v>
      </c>
      <c r="C14565" s="10">
        <v>16023</v>
      </c>
      <c r="D14565" s="9">
        <v>5405945366</v>
      </c>
      <c r="E14565" s="9" t="e">
        <f>INDEX(#REF!:#REF!,MATCH($D14565,#REF!:#REF!,0),MATCH(#REF!,#REF!:#REF!,0))</f>
        <v>#REF!</v>
      </c>
      <c r="F14565" s="9" t="e">
        <f>INDEX(#REF!:#REF!,MATCH($D14565,#REF!:#REF!,0),MATCH(#REF!,#REF!:#REF!,0))</f>
        <v>#REF!</v>
      </c>
    </row>
    <row r="14566" spans="1:6" ht="16.5" x14ac:dyDescent="0.3">
      <c r="A14566" s="9" t="s">
        <v>7759</v>
      </c>
      <c r="B14566" s="9" t="s">
        <v>3951</v>
      </c>
      <c r="C14566" s="10">
        <v>13341</v>
      </c>
      <c r="D14566" s="9">
        <v>9293760045</v>
      </c>
      <c r="E14566" s="9" t="e">
        <f>INDEX(#REF!:#REF!,MATCH($D14566,#REF!:#REF!,0),MATCH(#REF!,#REF!:#REF!,0))</f>
        <v>#REF!</v>
      </c>
      <c r="F14566" s="9" t="e">
        <f>INDEX(#REF!:#REF!,MATCH($D14566,#REF!:#REF!,0),MATCH(#REF!,#REF!:#REF!,0))</f>
        <v>#REF!</v>
      </c>
    </row>
    <row r="14567" spans="1:6" ht="16.5" x14ac:dyDescent="0.3">
      <c r="A14567" s="9" t="s">
        <v>7758</v>
      </c>
      <c r="B14567" s="9" t="s">
        <v>2123</v>
      </c>
      <c r="C14567" s="10">
        <v>20080</v>
      </c>
      <c r="D14567" s="9">
        <v>2973558387</v>
      </c>
      <c r="E14567" s="9" t="e">
        <f>INDEX(#REF!:#REF!,MATCH($D14567,#REF!:#REF!,0),MATCH(#REF!,#REF!:#REF!,0))</f>
        <v>#REF!</v>
      </c>
      <c r="F14567" s="9" t="e">
        <f>INDEX(#REF!:#REF!,MATCH($D14567,#REF!:#REF!,0),MATCH(#REF!,#REF!:#REF!,0))</f>
        <v>#REF!</v>
      </c>
    </row>
    <row r="14568" spans="1:6" ht="16.5" x14ac:dyDescent="0.3">
      <c r="A14568" s="9" t="s">
        <v>7757</v>
      </c>
      <c r="B14568" s="9" t="s">
        <v>2212</v>
      </c>
      <c r="C14568" s="10">
        <v>11384</v>
      </c>
      <c r="D14568" s="9">
        <v>5403399259</v>
      </c>
      <c r="E14568" s="9" t="e">
        <f>INDEX(#REF!:#REF!,MATCH($D14568,#REF!:#REF!,0),MATCH(#REF!,#REF!:#REF!,0))</f>
        <v>#REF!</v>
      </c>
      <c r="F14568" s="9" t="e">
        <f>INDEX(#REF!:#REF!,MATCH($D14568,#REF!:#REF!,0),MATCH(#REF!,#REF!:#REF!,0))</f>
        <v>#REF!</v>
      </c>
    </row>
    <row r="14569" spans="1:6" ht="16.5" x14ac:dyDescent="0.3">
      <c r="A14569" s="9" t="s">
        <v>7756</v>
      </c>
      <c r="B14569" s="9" t="s">
        <v>2366</v>
      </c>
      <c r="C14569" s="10">
        <v>36542</v>
      </c>
      <c r="D14569" s="9">
        <v>6852060985</v>
      </c>
      <c r="E14569" s="9" t="e">
        <f>INDEX(#REF!:#REF!,MATCH($D14569,#REF!:#REF!,0),MATCH(#REF!,#REF!:#REF!,0))</f>
        <v>#REF!</v>
      </c>
      <c r="F14569" s="9" t="e">
        <f>INDEX(#REF!:#REF!,MATCH($D14569,#REF!:#REF!,0),MATCH(#REF!,#REF!:#REF!,0))</f>
        <v>#REF!</v>
      </c>
    </row>
    <row r="14570" spans="1:6" ht="16.5" x14ac:dyDescent="0.3">
      <c r="A14570" s="9" t="s">
        <v>7755</v>
      </c>
      <c r="B14570" s="9" t="s">
        <v>2381</v>
      </c>
      <c r="C14570" s="10">
        <v>38364</v>
      </c>
      <c r="D14570" s="9">
        <v>4730395069</v>
      </c>
      <c r="E14570" s="9" t="e">
        <f>INDEX(#REF!:#REF!,MATCH($D14570,#REF!:#REF!,0),MATCH(#REF!,#REF!:#REF!,0))</f>
        <v>#REF!</v>
      </c>
      <c r="F14570" s="9" t="e">
        <f>INDEX(#REF!:#REF!,MATCH($D14570,#REF!:#REF!,0),MATCH(#REF!,#REF!:#REF!,0))</f>
        <v>#REF!</v>
      </c>
    </row>
    <row r="14571" spans="1:6" ht="16.5" x14ac:dyDescent="0.3">
      <c r="A14571" s="9" t="s">
        <v>7754</v>
      </c>
      <c r="B14571" s="9" t="s">
        <v>2238</v>
      </c>
      <c r="C14571" s="10">
        <v>45330</v>
      </c>
      <c r="D14571" s="9">
        <v>2259282237</v>
      </c>
      <c r="E14571" s="9" t="e">
        <f>INDEX(#REF!:#REF!,MATCH($D14571,#REF!:#REF!,0),MATCH(#REF!,#REF!:#REF!,0))</f>
        <v>#REF!</v>
      </c>
      <c r="F14571" s="9" t="e">
        <f>INDEX(#REF!:#REF!,MATCH($D14571,#REF!:#REF!,0),MATCH(#REF!,#REF!:#REF!,0))</f>
        <v>#REF!</v>
      </c>
    </row>
    <row r="14572" spans="1:6" ht="16.5" x14ac:dyDescent="0.3">
      <c r="A14572" s="9" t="s">
        <v>7753</v>
      </c>
      <c r="B14572" s="9" t="s">
        <v>2555</v>
      </c>
      <c r="C14572" s="10">
        <v>24413</v>
      </c>
      <c r="D14572" s="9">
        <v>8481632066</v>
      </c>
      <c r="E14572" s="9" t="e">
        <f>INDEX(#REF!:#REF!,MATCH($D14572,#REF!:#REF!,0),MATCH(#REF!,#REF!:#REF!,0))</f>
        <v>#REF!</v>
      </c>
      <c r="F14572" s="9" t="e">
        <f>INDEX(#REF!:#REF!,MATCH($D14572,#REF!:#REF!,0),MATCH(#REF!,#REF!:#REF!,0))</f>
        <v>#REF!</v>
      </c>
    </row>
    <row r="14573" spans="1:6" ht="16.5" x14ac:dyDescent="0.3">
      <c r="A14573" s="9" t="s">
        <v>7752</v>
      </c>
      <c r="B14573" s="9" t="s">
        <v>2274</v>
      </c>
      <c r="C14573" s="10">
        <v>11189</v>
      </c>
      <c r="D14573" s="9">
        <v>7180536660</v>
      </c>
      <c r="E14573" s="9" t="e">
        <f>INDEX(#REF!:#REF!,MATCH($D14573,#REF!:#REF!,0),MATCH(#REF!,#REF!:#REF!,0))</f>
        <v>#REF!</v>
      </c>
      <c r="F14573" s="9" t="e">
        <f>INDEX(#REF!:#REF!,MATCH($D14573,#REF!:#REF!,0),MATCH(#REF!,#REF!:#REF!,0))</f>
        <v>#REF!</v>
      </c>
    </row>
    <row r="14574" spans="1:6" ht="16.5" x14ac:dyDescent="0.3">
      <c r="A14574" s="9" t="s">
        <v>7751</v>
      </c>
      <c r="B14574" s="9" t="s">
        <v>2685</v>
      </c>
      <c r="C14574" s="10">
        <v>19203</v>
      </c>
      <c r="D14574" s="9">
        <v>2958727874</v>
      </c>
      <c r="E14574" s="9" t="e">
        <f>INDEX(#REF!:#REF!,MATCH($D14574,#REF!:#REF!,0),MATCH(#REF!,#REF!:#REF!,0))</f>
        <v>#REF!</v>
      </c>
      <c r="F14574" s="9" t="e">
        <f>INDEX(#REF!:#REF!,MATCH($D14574,#REF!:#REF!,0),MATCH(#REF!,#REF!:#REF!,0))</f>
        <v>#REF!</v>
      </c>
    </row>
    <row r="14575" spans="1:6" ht="16.5" x14ac:dyDescent="0.3">
      <c r="A14575" s="9" t="s">
        <v>7750</v>
      </c>
      <c r="B14575" s="9" t="s">
        <v>2123</v>
      </c>
      <c r="C14575" s="10">
        <v>15383</v>
      </c>
      <c r="D14575" s="9">
        <v>140020098</v>
      </c>
      <c r="E14575" s="9" t="e">
        <f>INDEX(#REF!:#REF!,MATCH($D14575,#REF!:#REF!,0),MATCH(#REF!,#REF!:#REF!,0))</f>
        <v>#REF!</v>
      </c>
      <c r="F14575" s="9" t="e">
        <f>INDEX(#REF!:#REF!,MATCH($D14575,#REF!:#REF!,0),MATCH(#REF!,#REF!:#REF!,0))</f>
        <v>#REF!</v>
      </c>
    </row>
    <row r="14576" spans="1:6" ht="16.5" x14ac:dyDescent="0.3">
      <c r="A14576" s="9" t="s">
        <v>7749</v>
      </c>
      <c r="B14576" s="9" t="s">
        <v>1979</v>
      </c>
      <c r="C14576" s="10">
        <v>18823</v>
      </c>
      <c r="D14576" s="9">
        <v>9002722281</v>
      </c>
      <c r="E14576" s="9" t="e">
        <f>INDEX(#REF!:#REF!,MATCH($D14576,#REF!:#REF!,0),MATCH(#REF!,#REF!:#REF!,0))</f>
        <v>#REF!</v>
      </c>
      <c r="F14576" s="9" t="e">
        <f>INDEX(#REF!:#REF!,MATCH($D14576,#REF!:#REF!,0),MATCH(#REF!,#REF!:#REF!,0))</f>
        <v>#REF!</v>
      </c>
    </row>
    <row r="14577" spans="1:6" ht="16.5" x14ac:dyDescent="0.3">
      <c r="A14577" s="9" t="s">
        <v>7748</v>
      </c>
      <c r="B14577" s="9" t="s">
        <v>3073</v>
      </c>
      <c r="C14577" s="10">
        <v>24480</v>
      </c>
      <c r="D14577" s="9">
        <v>7007279686</v>
      </c>
      <c r="E14577" s="9" t="e">
        <f>INDEX(#REF!:#REF!,MATCH($D14577,#REF!:#REF!,0),MATCH(#REF!,#REF!:#REF!,0))</f>
        <v>#REF!</v>
      </c>
      <c r="F14577" s="9" t="e">
        <f>INDEX(#REF!:#REF!,MATCH($D14577,#REF!:#REF!,0),MATCH(#REF!,#REF!:#REF!,0))</f>
        <v>#REF!</v>
      </c>
    </row>
    <row r="14578" spans="1:6" ht="16.5" x14ac:dyDescent="0.3">
      <c r="A14578" s="9" t="s">
        <v>7747</v>
      </c>
      <c r="B14578" s="9" t="s">
        <v>2783</v>
      </c>
      <c r="C14578" s="10">
        <v>33824</v>
      </c>
      <c r="D14578" s="9">
        <v>1545110042</v>
      </c>
      <c r="E14578" s="9" t="e">
        <f>INDEX(#REF!:#REF!,MATCH($D14578,#REF!:#REF!,0),MATCH(#REF!,#REF!:#REF!,0))</f>
        <v>#REF!</v>
      </c>
      <c r="F14578" s="9" t="e">
        <f>INDEX(#REF!:#REF!,MATCH($D14578,#REF!:#REF!,0),MATCH(#REF!,#REF!:#REF!,0))</f>
        <v>#REF!</v>
      </c>
    </row>
    <row r="14579" spans="1:6" ht="16.5" x14ac:dyDescent="0.3">
      <c r="A14579" s="9" t="s">
        <v>7746</v>
      </c>
      <c r="B14579" s="9" t="s">
        <v>3241</v>
      </c>
      <c r="C14579" s="10">
        <v>21780</v>
      </c>
      <c r="D14579" s="9">
        <v>7240169995</v>
      </c>
      <c r="E14579" s="9" t="e">
        <f>INDEX(#REF!:#REF!,MATCH($D14579,#REF!:#REF!,0),MATCH(#REF!,#REF!:#REF!,0))</f>
        <v>#REF!</v>
      </c>
      <c r="F14579" s="9" t="e">
        <f>INDEX(#REF!:#REF!,MATCH($D14579,#REF!:#REF!,0),MATCH(#REF!,#REF!:#REF!,0))</f>
        <v>#REF!</v>
      </c>
    </row>
    <row r="14580" spans="1:6" ht="16.5" x14ac:dyDescent="0.3">
      <c r="A14580" s="9" t="s">
        <v>7745</v>
      </c>
      <c r="B14580" s="9" t="s">
        <v>2050</v>
      </c>
      <c r="C14580" s="10">
        <v>57986</v>
      </c>
      <c r="D14580" s="9">
        <v>4475496373</v>
      </c>
      <c r="E14580" s="9" t="e">
        <f>INDEX(#REF!:#REF!,MATCH($D14580,#REF!:#REF!,0),MATCH(#REF!,#REF!:#REF!,0))</f>
        <v>#REF!</v>
      </c>
      <c r="F14580" s="9" t="e">
        <f>INDEX(#REF!:#REF!,MATCH($D14580,#REF!:#REF!,0),MATCH(#REF!,#REF!:#REF!,0))</f>
        <v>#REF!</v>
      </c>
    </row>
    <row r="14581" spans="1:6" ht="16.5" x14ac:dyDescent="0.3">
      <c r="A14581" s="9" t="s">
        <v>7744</v>
      </c>
      <c r="B14581" s="9" t="s">
        <v>2559</v>
      </c>
      <c r="C14581" s="10">
        <v>24778</v>
      </c>
      <c r="D14581" s="9">
        <v>994826516</v>
      </c>
      <c r="E14581" s="9" t="e">
        <f>INDEX(#REF!:#REF!,MATCH($D14581,#REF!:#REF!,0),MATCH(#REF!,#REF!:#REF!,0))</f>
        <v>#REF!</v>
      </c>
      <c r="F14581" s="9" t="e">
        <f>INDEX(#REF!:#REF!,MATCH($D14581,#REF!:#REF!,0),MATCH(#REF!,#REF!:#REF!,0))</f>
        <v>#REF!</v>
      </c>
    </row>
    <row r="14582" spans="1:6" ht="16.5" x14ac:dyDescent="0.3">
      <c r="A14582" s="9" t="s">
        <v>7743</v>
      </c>
      <c r="B14582" s="9" t="s">
        <v>1947</v>
      </c>
      <c r="C14582" s="10">
        <v>29406</v>
      </c>
      <c r="D14582" s="9">
        <v>6000780338</v>
      </c>
      <c r="E14582" s="9" t="e">
        <f>INDEX(#REF!:#REF!,MATCH($D14582,#REF!:#REF!,0),MATCH(#REF!,#REF!:#REF!,0))</f>
        <v>#REF!</v>
      </c>
      <c r="F14582" s="9" t="e">
        <f>INDEX(#REF!:#REF!,MATCH($D14582,#REF!:#REF!,0),MATCH(#REF!,#REF!:#REF!,0))</f>
        <v>#REF!</v>
      </c>
    </row>
    <row r="14583" spans="1:6" ht="16.5" x14ac:dyDescent="0.3">
      <c r="A14583" s="9" t="s">
        <v>7742</v>
      </c>
      <c r="B14583" s="9" t="s">
        <v>2144</v>
      </c>
      <c r="C14583" s="10">
        <v>18306</v>
      </c>
      <c r="D14583" s="9">
        <v>6531376252</v>
      </c>
      <c r="E14583" s="9" t="e">
        <f>INDEX(#REF!:#REF!,MATCH($D14583,#REF!:#REF!,0),MATCH(#REF!,#REF!:#REF!,0))</f>
        <v>#REF!</v>
      </c>
      <c r="F14583" s="9" t="e">
        <f>INDEX(#REF!:#REF!,MATCH($D14583,#REF!:#REF!,0),MATCH(#REF!,#REF!:#REF!,0))</f>
        <v>#REF!</v>
      </c>
    </row>
    <row r="14584" spans="1:6" ht="16.5" x14ac:dyDescent="0.3">
      <c r="A14584" s="9" t="s">
        <v>7741</v>
      </c>
      <c r="B14584" s="9" t="s">
        <v>3388</v>
      </c>
      <c r="C14584" s="10">
        <v>18641</v>
      </c>
      <c r="D14584" s="9">
        <v>3746690722</v>
      </c>
      <c r="E14584" s="9" t="e">
        <f>INDEX(#REF!:#REF!,MATCH($D14584,#REF!:#REF!,0),MATCH(#REF!,#REF!:#REF!,0))</f>
        <v>#REF!</v>
      </c>
      <c r="F14584" s="9" t="e">
        <f>INDEX(#REF!:#REF!,MATCH($D14584,#REF!:#REF!,0),MATCH(#REF!,#REF!:#REF!,0))</f>
        <v>#REF!</v>
      </c>
    </row>
    <row r="14585" spans="1:6" ht="16.5" x14ac:dyDescent="0.3">
      <c r="A14585" s="9" t="s">
        <v>7740</v>
      </c>
      <c r="B14585" s="9" t="s">
        <v>2375</v>
      </c>
      <c r="C14585" s="10">
        <v>41745</v>
      </c>
      <c r="D14585" s="9">
        <v>8875305560</v>
      </c>
      <c r="E14585" s="9" t="e">
        <f>INDEX(#REF!:#REF!,MATCH($D14585,#REF!:#REF!,0),MATCH(#REF!,#REF!:#REF!,0))</f>
        <v>#REF!</v>
      </c>
      <c r="F14585" s="9" t="e">
        <f>INDEX(#REF!:#REF!,MATCH($D14585,#REF!:#REF!,0),MATCH(#REF!,#REF!:#REF!,0))</f>
        <v>#REF!</v>
      </c>
    </row>
    <row r="14586" spans="1:6" ht="16.5" x14ac:dyDescent="0.3">
      <c r="A14586" s="9" t="s">
        <v>7739</v>
      </c>
      <c r="B14586" s="9" t="s">
        <v>2349</v>
      </c>
      <c r="C14586" s="10">
        <v>21870</v>
      </c>
      <c r="D14586" s="9">
        <v>6487054410</v>
      </c>
      <c r="E14586" s="9" t="e">
        <f>INDEX(#REF!:#REF!,MATCH($D14586,#REF!:#REF!,0),MATCH(#REF!,#REF!:#REF!,0))</f>
        <v>#REF!</v>
      </c>
      <c r="F14586" s="9" t="e">
        <f>INDEX(#REF!:#REF!,MATCH($D14586,#REF!:#REF!,0),MATCH(#REF!,#REF!:#REF!,0))</f>
        <v>#REF!</v>
      </c>
    </row>
    <row r="14587" spans="1:6" ht="16.5" x14ac:dyDescent="0.3">
      <c r="A14587" s="9" t="s">
        <v>7738</v>
      </c>
      <c r="B14587" s="9" t="s">
        <v>2293</v>
      </c>
      <c r="C14587" s="10">
        <v>51689</v>
      </c>
      <c r="D14587" s="9">
        <v>2936088178</v>
      </c>
      <c r="E14587" s="9" t="e">
        <f>INDEX(#REF!:#REF!,MATCH($D14587,#REF!:#REF!,0),MATCH(#REF!,#REF!:#REF!,0))</f>
        <v>#REF!</v>
      </c>
      <c r="F14587" s="9" t="e">
        <f>INDEX(#REF!:#REF!,MATCH($D14587,#REF!:#REF!,0),MATCH(#REF!,#REF!:#REF!,0))</f>
        <v>#REF!</v>
      </c>
    </row>
    <row r="14588" spans="1:6" ht="16.5" x14ac:dyDescent="0.3">
      <c r="A14588" s="9" t="s">
        <v>7737</v>
      </c>
      <c r="B14588" s="9" t="s">
        <v>2123</v>
      </c>
      <c r="C14588" s="10">
        <v>29100</v>
      </c>
      <c r="D14588" s="9">
        <v>3516592710</v>
      </c>
      <c r="E14588" s="9" t="e">
        <f>INDEX(#REF!:#REF!,MATCH($D14588,#REF!:#REF!,0),MATCH(#REF!,#REF!:#REF!,0))</f>
        <v>#REF!</v>
      </c>
      <c r="F14588" s="9" t="e">
        <f>INDEX(#REF!:#REF!,MATCH($D14588,#REF!:#REF!,0),MATCH(#REF!,#REF!:#REF!,0))</f>
        <v>#REF!</v>
      </c>
    </row>
    <row r="14589" spans="1:6" ht="16.5" x14ac:dyDescent="0.3">
      <c r="A14589" s="9" t="s">
        <v>7736</v>
      </c>
      <c r="B14589" s="9" t="s">
        <v>2589</v>
      </c>
      <c r="C14589" s="10">
        <v>39017</v>
      </c>
      <c r="D14589" s="9">
        <v>630160104</v>
      </c>
      <c r="E14589" s="9" t="e">
        <f>INDEX(#REF!:#REF!,MATCH($D14589,#REF!:#REF!,0),MATCH(#REF!,#REF!:#REF!,0))</f>
        <v>#REF!</v>
      </c>
      <c r="F14589" s="9" t="e">
        <f>INDEX(#REF!:#REF!,MATCH($D14589,#REF!:#REF!,0),MATCH(#REF!,#REF!:#REF!,0))</f>
        <v>#REF!</v>
      </c>
    </row>
    <row r="14590" spans="1:6" ht="16.5" x14ac:dyDescent="0.3">
      <c r="A14590" s="9" t="s">
        <v>7735</v>
      </c>
      <c r="B14590" s="9" t="s">
        <v>2346</v>
      </c>
      <c r="C14590" s="10">
        <v>57538</v>
      </c>
      <c r="D14590" s="9">
        <v>4406664351</v>
      </c>
      <c r="E14590" s="9" t="e">
        <f>INDEX(#REF!:#REF!,MATCH($D14590,#REF!:#REF!,0),MATCH(#REF!,#REF!:#REF!,0))</f>
        <v>#REF!</v>
      </c>
      <c r="F14590" s="9" t="e">
        <f>INDEX(#REF!:#REF!,MATCH($D14590,#REF!:#REF!,0),MATCH(#REF!,#REF!:#REF!,0))</f>
        <v>#REF!</v>
      </c>
    </row>
    <row r="14591" spans="1:6" ht="16.5" x14ac:dyDescent="0.3">
      <c r="A14591" s="9" t="s">
        <v>7734</v>
      </c>
      <c r="B14591" s="9" t="s">
        <v>2050</v>
      </c>
      <c r="C14591" s="10">
        <v>52686</v>
      </c>
      <c r="D14591" s="9">
        <v>278558984</v>
      </c>
      <c r="E14591" s="9" t="e">
        <f>INDEX(#REF!:#REF!,MATCH($D14591,#REF!:#REF!,0),MATCH(#REF!,#REF!:#REF!,0))</f>
        <v>#REF!</v>
      </c>
      <c r="F14591" s="9" t="e">
        <f>INDEX(#REF!:#REF!,MATCH($D14591,#REF!:#REF!,0),MATCH(#REF!,#REF!:#REF!,0))</f>
        <v>#REF!</v>
      </c>
    </row>
    <row r="14592" spans="1:6" ht="16.5" x14ac:dyDescent="0.3">
      <c r="A14592" s="9" t="s">
        <v>7733</v>
      </c>
      <c r="B14592" s="9" t="s">
        <v>2214</v>
      </c>
      <c r="C14592" s="10">
        <v>54650</v>
      </c>
      <c r="D14592" s="9">
        <v>483886254</v>
      </c>
      <c r="E14592" s="9" t="e">
        <f>INDEX(#REF!:#REF!,MATCH($D14592,#REF!:#REF!,0),MATCH(#REF!,#REF!:#REF!,0))</f>
        <v>#REF!</v>
      </c>
      <c r="F14592" s="9" t="e">
        <f>INDEX(#REF!:#REF!,MATCH($D14592,#REF!:#REF!,0),MATCH(#REF!,#REF!:#REF!,0))</f>
        <v>#REF!</v>
      </c>
    </row>
    <row r="14593" spans="1:6" ht="16.5" x14ac:dyDescent="0.3">
      <c r="A14593" s="9" t="s">
        <v>7732</v>
      </c>
      <c r="B14593" s="9" t="s">
        <v>1997</v>
      </c>
      <c r="C14593" s="10">
        <v>13310</v>
      </c>
      <c r="D14593" s="9">
        <v>4359854056</v>
      </c>
      <c r="E14593" s="9" t="e">
        <f>INDEX(#REF!:#REF!,MATCH($D14593,#REF!:#REF!,0),MATCH(#REF!,#REF!:#REF!,0))</f>
        <v>#REF!</v>
      </c>
      <c r="F14593" s="9" t="e">
        <f>INDEX(#REF!:#REF!,MATCH($D14593,#REF!:#REF!,0),MATCH(#REF!,#REF!:#REF!,0))</f>
        <v>#REF!</v>
      </c>
    </row>
    <row r="14594" spans="1:6" ht="16.5" x14ac:dyDescent="0.3">
      <c r="A14594" s="9" t="s">
        <v>7731</v>
      </c>
      <c r="B14594" s="9" t="s">
        <v>3580</v>
      </c>
      <c r="C14594" s="10">
        <v>33615</v>
      </c>
      <c r="D14594" s="9">
        <v>769312748</v>
      </c>
      <c r="E14594" s="9" t="e">
        <f>INDEX(#REF!:#REF!,MATCH($D14594,#REF!:#REF!,0),MATCH(#REF!,#REF!:#REF!,0))</f>
        <v>#REF!</v>
      </c>
      <c r="F14594" s="9" t="e">
        <f>INDEX(#REF!:#REF!,MATCH($D14594,#REF!:#REF!,0),MATCH(#REF!,#REF!:#REF!,0))</f>
        <v>#REF!</v>
      </c>
    </row>
    <row r="14595" spans="1:6" ht="16.5" x14ac:dyDescent="0.3">
      <c r="A14595" s="9" t="s">
        <v>7730</v>
      </c>
      <c r="B14595" s="9" t="s">
        <v>2759</v>
      </c>
      <c r="C14595" s="10">
        <v>48114</v>
      </c>
      <c r="D14595" s="9">
        <v>161397387</v>
      </c>
      <c r="E14595" s="9" t="e">
        <f>INDEX(#REF!:#REF!,MATCH($D14595,#REF!:#REF!,0),MATCH(#REF!,#REF!:#REF!,0))</f>
        <v>#REF!</v>
      </c>
      <c r="F14595" s="9" t="e">
        <f>INDEX(#REF!:#REF!,MATCH($D14595,#REF!:#REF!,0),MATCH(#REF!,#REF!:#REF!,0))</f>
        <v>#REF!</v>
      </c>
    </row>
    <row r="14596" spans="1:6" ht="16.5" x14ac:dyDescent="0.3">
      <c r="A14596" s="9" t="s">
        <v>7729</v>
      </c>
      <c r="B14596" s="9" t="s">
        <v>2167</v>
      </c>
      <c r="C14596" s="10">
        <v>17977</v>
      </c>
      <c r="D14596" s="9">
        <v>4223282808</v>
      </c>
      <c r="E14596" s="9" t="e">
        <f>INDEX(#REF!:#REF!,MATCH($D14596,#REF!:#REF!,0),MATCH(#REF!,#REF!:#REF!,0))</f>
        <v>#REF!</v>
      </c>
      <c r="F14596" s="9" t="e">
        <f>INDEX(#REF!:#REF!,MATCH($D14596,#REF!:#REF!,0),MATCH(#REF!,#REF!:#REF!,0))</f>
        <v>#REF!</v>
      </c>
    </row>
    <row r="14597" spans="1:6" ht="16.5" x14ac:dyDescent="0.3">
      <c r="A14597" s="9" t="s">
        <v>7728</v>
      </c>
      <c r="B14597" s="9" t="s">
        <v>2267</v>
      </c>
      <c r="C14597" s="10">
        <v>24530</v>
      </c>
      <c r="D14597" s="9">
        <v>8533410514</v>
      </c>
      <c r="E14597" s="9" t="e">
        <f>INDEX(#REF!:#REF!,MATCH($D14597,#REF!:#REF!,0),MATCH(#REF!,#REF!:#REF!,0))</f>
        <v>#REF!</v>
      </c>
      <c r="F14597" s="9" t="e">
        <f>INDEX(#REF!:#REF!,MATCH($D14597,#REF!:#REF!,0),MATCH(#REF!,#REF!:#REF!,0))</f>
        <v>#REF!</v>
      </c>
    </row>
    <row r="14598" spans="1:6" ht="16.5" x14ac:dyDescent="0.3">
      <c r="A14598" s="9" t="s">
        <v>7727</v>
      </c>
      <c r="B14598" s="9" t="s">
        <v>2063</v>
      </c>
      <c r="C14598" s="10">
        <v>29796</v>
      </c>
      <c r="D14598" s="9">
        <v>6938295417</v>
      </c>
      <c r="E14598" s="9" t="e">
        <f>INDEX(#REF!:#REF!,MATCH($D14598,#REF!:#REF!,0),MATCH(#REF!,#REF!:#REF!,0))</f>
        <v>#REF!</v>
      </c>
      <c r="F14598" s="9" t="e">
        <f>INDEX(#REF!:#REF!,MATCH($D14598,#REF!:#REF!,0),MATCH(#REF!,#REF!:#REF!,0))</f>
        <v>#REF!</v>
      </c>
    </row>
    <row r="14599" spans="1:6" ht="16.5" x14ac:dyDescent="0.3">
      <c r="A14599" s="9" t="s">
        <v>7726</v>
      </c>
      <c r="B14599" s="9" t="s">
        <v>2034</v>
      </c>
      <c r="C14599" s="10">
        <v>42859</v>
      </c>
      <c r="D14599" s="9">
        <v>5795848808</v>
      </c>
      <c r="E14599" s="9" t="e">
        <f>INDEX(#REF!:#REF!,MATCH($D14599,#REF!:#REF!,0),MATCH(#REF!,#REF!:#REF!,0))</f>
        <v>#REF!</v>
      </c>
      <c r="F14599" s="9" t="e">
        <f>INDEX(#REF!:#REF!,MATCH($D14599,#REF!:#REF!,0),MATCH(#REF!,#REF!:#REF!,0))</f>
        <v>#REF!</v>
      </c>
    </row>
    <row r="14600" spans="1:6" ht="16.5" x14ac:dyDescent="0.3">
      <c r="A14600" s="9" t="s">
        <v>7725</v>
      </c>
      <c r="B14600" s="9" t="s">
        <v>2974</v>
      </c>
      <c r="C14600" s="10">
        <v>36647</v>
      </c>
      <c r="D14600" s="9">
        <v>1425230725</v>
      </c>
      <c r="E14600" s="9" t="e">
        <f>INDEX(#REF!:#REF!,MATCH($D14600,#REF!:#REF!,0),MATCH(#REF!,#REF!:#REF!,0))</f>
        <v>#REF!</v>
      </c>
      <c r="F14600" s="9" t="e">
        <f>INDEX(#REF!:#REF!,MATCH($D14600,#REF!:#REF!,0),MATCH(#REF!,#REF!:#REF!,0))</f>
        <v>#REF!</v>
      </c>
    </row>
    <row r="14601" spans="1:6" ht="16.5" x14ac:dyDescent="0.3">
      <c r="A14601" s="9" t="s">
        <v>7724</v>
      </c>
      <c r="B14601" s="9" t="s">
        <v>3902</v>
      </c>
      <c r="C14601" s="10">
        <v>27633</v>
      </c>
      <c r="D14601" s="9">
        <v>5561472151</v>
      </c>
      <c r="E14601" s="9" t="e">
        <f>INDEX(#REF!:#REF!,MATCH($D14601,#REF!:#REF!,0),MATCH(#REF!,#REF!:#REF!,0))</f>
        <v>#REF!</v>
      </c>
      <c r="F14601" s="9" t="e">
        <f>INDEX(#REF!:#REF!,MATCH($D14601,#REF!:#REF!,0),MATCH(#REF!,#REF!:#REF!,0))</f>
        <v>#REF!</v>
      </c>
    </row>
    <row r="14602" spans="1:6" ht="16.5" x14ac:dyDescent="0.3">
      <c r="A14602" s="9" t="s">
        <v>7723</v>
      </c>
      <c r="B14602" s="9" t="s">
        <v>2277</v>
      </c>
      <c r="C14602" s="10">
        <v>19167</v>
      </c>
      <c r="D14602" s="9">
        <v>4639895275</v>
      </c>
      <c r="E14602" s="9" t="e">
        <f>INDEX(#REF!:#REF!,MATCH($D14602,#REF!:#REF!,0),MATCH(#REF!,#REF!:#REF!,0))</f>
        <v>#REF!</v>
      </c>
      <c r="F14602" s="9" t="e">
        <f>INDEX(#REF!:#REF!,MATCH($D14602,#REF!:#REF!,0),MATCH(#REF!,#REF!:#REF!,0))</f>
        <v>#REF!</v>
      </c>
    </row>
    <row r="14603" spans="1:6" ht="16.5" x14ac:dyDescent="0.3">
      <c r="A14603" s="9" t="s">
        <v>7722</v>
      </c>
      <c r="B14603" s="9" t="s">
        <v>2075</v>
      </c>
      <c r="C14603" s="10">
        <v>53374</v>
      </c>
      <c r="D14603" s="9">
        <v>8482007106</v>
      </c>
      <c r="E14603" s="9" t="e">
        <f>INDEX(#REF!:#REF!,MATCH($D14603,#REF!:#REF!,0),MATCH(#REF!,#REF!:#REF!,0))</f>
        <v>#REF!</v>
      </c>
      <c r="F14603" s="9" t="e">
        <f>INDEX(#REF!:#REF!,MATCH($D14603,#REF!:#REF!,0),MATCH(#REF!,#REF!:#REF!,0))</f>
        <v>#REF!</v>
      </c>
    </row>
    <row r="14604" spans="1:6" ht="16.5" x14ac:dyDescent="0.3">
      <c r="A14604" s="9" t="s">
        <v>7721</v>
      </c>
      <c r="B14604" s="9" t="s">
        <v>2485</v>
      </c>
      <c r="C14604" s="10">
        <v>27352</v>
      </c>
      <c r="D14604" s="9">
        <v>9726873223</v>
      </c>
      <c r="E14604" s="9" t="e">
        <f>INDEX(#REF!:#REF!,MATCH($D14604,#REF!:#REF!,0),MATCH(#REF!,#REF!:#REF!,0))</f>
        <v>#REF!</v>
      </c>
      <c r="F14604" s="9" t="e">
        <f>INDEX(#REF!:#REF!,MATCH($D14604,#REF!:#REF!,0),MATCH(#REF!,#REF!:#REF!,0))</f>
        <v>#REF!</v>
      </c>
    </row>
    <row r="14605" spans="1:6" ht="16.5" x14ac:dyDescent="0.3">
      <c r="A14605" s="9" t="s">
        <v>7720</v>
      </c>
      <c r="B14605" s="9" t="s">
        <v>2123</v>
      </c>
      <c r="C14605" s="10">
        <v>23335</v>
      </c>
      <c r="D14605" s="9">
        <v>6173504774</v>
      </c>
      <c r="E14605" s="9" t="e">
        <f>INDEX(#REF!:#REF!,MATCH($D14605,#REF!:#REF!,0),MATCH(#REF!,#REF!:#REF!,0))</f>
        <v>#REF!</v>
      </c>
      <c r="F14605" s="9" t="e">
        <f>INDEX(#REF!:#REF!,MATCH($D14605,#REF!:#REF!,0),MATCH(#REF!,#REF!:#REF!,0))</f>
        <v>#REF!</v>
      </c>
    </row>
    <row r="14606" spans="1:6" ht="16.5" x14ac:dyDescent="0.3">
      <c r="A14606" s="9" t="s">
        <v>7719</v>
      </c>
      <c r="B14606" s="9" t="s">
        <v>2323</v>
      </c>
      <c r="C14606" s="10">
        <v>11671</v>
      </c>
      <c r="D14606" s="9">
        <v>1351073265</v>
      </c>
      <c r="E14606" s="9" t="e">
        <f>INDEX(#REF!:#REF!,MATCH($D14606,#REF!:#REF!,0),MATCH(#REF!,#REF!:#REF!,0))</f>
        <v>#REF!</v>
      </c>
      <c r="F14606" s="9" t="e">
        <f>INDEX(#REF!:#REF!,MATCH($D14606,#REF!:#REF!,0),MATCH(#REF!,#REF!:#REF!,0))</f>
        <v>#REF!</v>
      </c>
    </row>
    <row r="14607" spans="1:6" ht="16.5" x14ac:dyDescent="0.3">
      <c r="A14607" s="9" t="s">
        <v>7718</v>
      </c>
      <c r="B14607" s="9" t="s">
        <v>2174</v>
      </c>
      <c r="C14607" s="10">
        <v>23771</v>
      </c>
      <c r="D14607" s="9">
        <v>4499766028</v>
      </c>
      <c r="E14607" s="9" t="e">
        <f>INDEX(#REF!:#REF!,MATCH($D14607,#REF!:#REF!,0),MATCH(#REF!,#REF!:#REF!,0))</f>
        <v>#REF!</v>
      </c>
      <c r="F14607" s="9" t="e">
        <f>INDEX(#REF!:#REF!,MATCH($D14607,#REF!:#REF!,0),MATCH(#REF!,#REF!:#REF!,0))</f>
        <v>#REF!</v>
      </c>
    </row>
    <row r="14608" spans="1:6" ht="16.5" x14ac:dyDescent="0.3">
      <c r="A14608" s="9" t="s">
        <v>7717</v>
      </c>
      <c r="B14608" s="9" t="s">
        <v>2046</v>
      </c>
      <c r="C14608" s="10">
        <v>19642</v>
      </c>
      <c r="D14608" s="9">
        <v>6854809452</v>
      </c>
      <c r="E14608" s="9" t="e">
        <f>INDEX(#REF!:#REF!,MATCH($D14608,#REF!:#REF!,0),MATCH(#REF!,#REF!:#REF!,0))</f>
        <v>#REF!</v>
      </c>
      <c r="F14608" s="9" t="e">
        <f>INDEX(#REF!:#REF!,MATCH($D14608,#REF!:#REF!,0),MATCH(#REF!,#REF!:#REF!,0))</f>
        <v>#REF!</v>
      </c>
    </row>
    <row r="14609" spans="1:6" ht="16.5" x14ac:dyDescent="0.3">
      <c r="A14609" s="9" t="s">
        <v>7716</v>
      </c>
      <c r="B14609" s="9" t="s">
        <v>1997</v>
      </c>
      <c r="C14609" s="10">
        <v>30275</v>
      </c>
      <c r="D14609" s="9">
        <v>5837066497</v>
      </c>
      <c r="E14609" s="9" t="e">
        <f>INDEX(#REF!:#REF!,MATCH($D14609,#REF!:#REF!,0),MATCH(#REF!,#REF!:#REF!,0))</f>
        <v>#REF!</v>
      </c>
      <c r="F14609" s="9" t="e">
        <f>INDEX(#REF!:#REF!,MATCH($D14609,#REF!:#REF!,0),MATCH(#REF!,#REF!:#REF!,0))</f>
        <v>#REF!</v>
      </c>
    </row>
    <row r="14610" spans="1:6" ht="16.5" x14ac:dyDescent="0.3">
      <c r="A14610" s="9" t="s">
        <v>7715</v>
      </c>
      <c r="B14610" s="9" t="s">
        <v>1983</v>
      </c>
      <c r="C14610" s="10">
        <v>52470</v>
      </c>
      <c r="D14610" s="9">
        <v>6126779991</v>
      </c>
      <c r="E14610" s="9" t="e">
        <f>INDEX(#REF!:#REF!,MATCH($D14610,#REF!:#REF!,0),MATCH(#REF!,#REF!:#REF!,0))</f>
        <v>#REF!</v>
      </c>
      <c r="F14610" s="9" t="e">
        <f>INDEX(#REF!:#REF!,MATCH($D14610,#REF!:#REF!,0),MATCH(#REF!,#REF!:#REF!,0))</f>
        <v>#REF!</v>
      </c>
    </row>
    <row r="14611" spans="1:6" ht="16.5" x14ac:dyDescent="0.3">
      <c r="A14611" s="9" t="s">
        <v>7714</v>
      </c>
      <c r="B14611" s="9" t="s">
        <v>2667</v>
      </c>
      <c r="C14611" s="10">
        <v>14654</v>
      </c>
      <c r="D14611" s="9">
        <v>6842797632</v>
      </c>
      <c r="E14611" s="9" t="e">
        <f>INDEX(#REF!:#REF!,MATCH($D14611,#REF!:#REF!,0),MATCH(#REF!,#REF!:#REF!,0))</f>
        <v>#REF!</v>
      </c>
      <c r="F14611" s="9" t="e">
        <f>INDEX(#REF!:#REF!,MATCH($D14611,#REF!:#REF!,0),MATCH(#REF!,#REF!:#REF!,0))</f>
        <v>#REF!</v>
      </c>
    </row>
    <row r="14612" spans="1:6" ht="16.5" x14ac:dyDescent="0.3">
      <c r="A14612" s="9" t="s">
        <v>7713</v>
      </c>
      <c r="B14612" s="9" t="s">
        <v>2351</v>
      </c>
      <c r="C14612" s="10">
        <v>22237</v>
      </c>
      <c r="D14612" s="9">
        <v>3075132195</v>
      </c>
      <c r="E14612" s="9" t="e">
        <f>INDEX(#REF!:#REF!,MATCH($D14612,#REF!:#REF!,0),MATCH(#REF!,#REF!:#REF!,0))</f>
        <v>#REF!</v>
      </c>
      <c r="F14612" s="9" t="e">
        <f>INDEX(#REF!:#REF!,MATCH($D14612,#REF!:#REF!,0),MATCH(#REF!,#REF!:#REF!,0))</f>
        <v>#REF!</v>
      </c>
    </row>
    <row r="14613" spans="1:6" ht="16.5" x14ac:dyDescent="0.3">
      <c r="A14613" s="9" t="s">
        <v>7712</v>
      </c>
      <c r="B14613" s="9" t="s">
        <v>2537</v>
      </c>
      <c r="C14613" s="10">
        <v>12840</v>
      </c>
      <c r="D14613" s="9">
        <v>9104569016</v>
      </c>
      <c r="E14613" s="9" t="e">
        <f>INDEX(#REF!:#REF!,MATCH($D14613,#REF!:#REF!,0),MATCH(#REF!,#REF!:#REF!,0))</f>
        <v>#REF!</v>
      </c>
      <c r="F14613" s="9" t="e">
        <f>INDEX(#REF!:#REF!,MATCH($D14613,#REF!:#REF!,0),MATCH(#REF!,#REF!:#REF!,0))</f>
        <v>#REF!</v>
      </c>
    </row>
    <row r="14614" spans="1:6" ht="16.5" x14ac:dyDescent="0.3">
      <c r="A14614" s="9" t="s">
        <v>7711</v>
      </c>
      <c r="B14614" s="9" t="s">
        <v>2140</v>
      </c>
      <c r="C14614" s="10">
        <v>34968</v>
      </c>
      <c r="D14614" s="9">
        <v>858481901</v>
      </c>
      <c r="E14614" s="9" t="e">
        <f>INDEX(#REF!:#REF!,MATCH($D14614,#REF!:#REF!,0),MATCH(#REF!,#REF!:#REF!,0))</f>
        <v>#REF!</v>
      </c>
      <c r="F14614" s="9" t="e">
        <f>INDEX(#REF!:#REF!,MATCH($D14614,#REF!:#REF!,0),MATCH(#REF!,#REF!:#REF!,0))</f>
        <v>#REF!</v>
      </c>
    </row>
    <row r="14615" spans="1:6" ht="16.5" x14ac:dyDescent="0.3">
      <c r="A14615" s="9" t="s">
        <v>7710</v>
      </c>
      <c r="B14615" s="9" t="s">
        <v>2163</v>
      </c>
      <c r="C14615" s="10">
        <v>44453</v>
      </c>
      <c r="D14615" s="9">
        <v>6618120233</v>
      </c>
      <c r="E14615" s="9" t="e">
        <f>INDEX(#REF!:#REF!,MATCH($D14615,#REF!:#REF!,0),MATCH(#REF!,#REF!:#REF!,0))</f>
        <v>#REF!</v>
      </c>
      <c r="F14615" s="9" t="e">
        <f>INDEX(#REF!:#REF!,MATCH($D14615,#REF!:#REF!,0),MATCH(#REF!,#REF!:#REF!,0))</f>
        <v>#REF!</v>
      </c>
    </row>
    <row r="14616" spans="1:6" ht="16.5" x14ac:dyDescent="0.3">
      <c r="A14616" s="9" t="s">
        <v>7709</v>
      </c>
      <c r="B14616" s="9" t="s">
        <v>2428</v>
      </c>
      <c r="C14616" s="10">
        <v>49416</v>
      </c>
      <c r="D14616" s="9">
        <v>6713405010</v>
      </c>
      <c r="E14616" s="9" t="e">
        <f>INDEX(#REF!:#REF!,MATCH($D14616,#REF!:#REF!,0),MATCH(#REF!,#REF!:#REF!,0))</f>
        <v>#REF!</v>
      </c>
      <c r="F14616" s="9" t="e">
        <f>INDEX(#REF!:#REF!,MATCH($D14616,#REF!:#REF!,0),MATCH(#REF!,#REF!:#REF!,0))</f>
        <v>#REF!</v>
      </c>
    </row>
    <row r="14617" spans="1:6" ht="16.5" x14ac:dyDescent="0.3">
      <c r="A14617" s="9" t="s">
        <v>7708</v>
      </c>
      <c r="B14617" s="9" t="s">
        <v>2511</v>
      </c>
      <c r="C14617" s="10">
        <v>33120</v>
      </c>
      <c r="D14617" s="9">
        <v>3915983489</v>
      </c>
      <c r="E14617" s="9" t="e">
        <f>INDEX(#REF!:#REF!,MATCH($D14617,#REF!:#REF!,0),MATCH(#REF!,#REF!:#REF!,0))</f>
        <v>#REF!</v>
      </c>
      <c r="F14617" s="9" t="e">
        <f>INDEX(#REF!:#REF!,MATCH($D14617,#REF!:#REF!,0),MATCH(#REF!,#REF!:#REF!,0))</f>
        <v>#REF!</v>
      </c>
    </row>
    <row r="14618" spans="1:6" ht="16.5" x14ac:dyDescent="0.3">
      <c r="A14618" s="9" t="s">
        <v>7707</v>
      </c>
      <c r="B14618" s="9" t="s">
        <v>2112</v>
      </c>
      <c r="C14618" s="10">
        <v>18490</v>
      </c>
      <c r="D14618" s="9">
        <v>8173067724</v>
      </c>
      <c r="E14618" s="9" t="e">
        <f>INDEX(#REF!:#REF!,MATCH($D14618,#REF!:#REF!,0),MATCH(#REF!,#REF!:#REF!,0))</f>
        <v>#REF!</v>
      </c>
      <c r="F14618" s="9" t="e">
        <f>INDEX(#REF!:#REF!,MATCH($D14618,#REF!:#REF!,0),MATCH(#REF!,#REF!:#REF!,0))</f>
        <v>#REF!</v>
      </c>
    </row>
    <row r="14619" spans="1:6" ht="16.5" x14ac:dyDescent="0.3">
      <c r="A14619" s="9" t="s">
        <v>7706</v>
      </c>
      <c r="B14619" s="9" t="s">
        <v>2468</v>
      </c>
      <c r="C14619" s="10">
        <v>17181</v>
      </c>
      <c r="D14619" s="9">
        <v>5304381319</v>
      </c>
      <c r="E14619" s="9" t="e">
        <f>INDEX(#REF!:#REF!,MATCH($D14619,#REF!:#REF!,0),MATCH(#REF!,#REF!:#REF!,0))</f>
        <v>#REF!</v>
      </c>
      <c r="F14619" s="9" t="e">
        <f>INDEX(#REF!:#REF!,MATCH($D14619,#REF!:#REF!,0),MATCH(#REF!,#REF!:#REF!,0))</f>
        <v>#REF!</v>
      </c>
    </row>
    <row r="14620" spans="1:6" ht="16.5" x14ac:dyDescent="0.3">
      <c r="A14620" s="9" t="s">
        <v>7705</v>
      </c>
      <c r="B14620" s="9" t="s">
        <v>2532</v>
      </c>
      <c r="C14620" s="10">
        <v>45541</v>
      </c>
      <c r="D14620" s="9">
        <v>3145039288</v>
      </c>
      <c r="E14620" s="9" t="e">
        <f>INDEX(#REF!:#REF!,MATCH($D14620,#REF!:#REF!,0),MATCH(#REF!,#REF!:#REF!,0))</f>
        <v>#REF!</v>
      </c>
      <c r="F14620" s="9" t="e">
        <f>INDEX(#REF!:#REF!,MATCH($D14620,#REF!:#REF!,0),MATCH(#REF!,#REF!:#REF!,0))</f>
        <v>#REF!</v>
      </c>
    </row>
    <row r="14621" spans="1:6" ht="16.5" x14ac:dyDescent="0.3">
      <c r="A14621" s="9" t="s">
        <v>7704</v>
      </c>
      <c r="B14621" s="9" t="s">
        <v>3448</v>
      </c>
      <c r="C14621" s="10">
        <v>43605</v>
      </c>
      <c r="D14621" s="9">
        <v>4997183822</v>
      </c>
      <c r="E14621" s="9" t="e">
        <f>INDEX(#REF!:#REF!,MATCH($D14621,#REF!:#REF!,0),MATCH(#REF!,#REF!:#REF!,0))</f>
        <v>#REF!</v>
      </c>
      <c r="F14621" s="9" t="e">
        <f>INDEX(#REF!:#REF!,MATCH($D14621,#REF!:#REF!,0),MATCH(#REF!,#REF!:#REF!,0))</f>
        <v>#REF!</v>
      </c>
    </row>
    <row r="14622" spans="1:6" ht="16.5" x14ac:dyDescent="0.3">
      <c r="A14622" s="9" t="s">
        <v>7703</v>
      </c>
      <c r="B14622" s="9" t="s">
        <v>2083</v>
      </c>
      <c r="C14622" s="10">
        <v>14307</v>
      </c>
      <c r="D14622" s="9">
        <v>7205256240</v>
      </c>
      <c r="E14622" s="9" t="e">
        <f>INDEX(#REF!:#REF!,MATCH($D14622,#REF!:#REF!,0),MATCH(#REF!,#REF!:#REF!,0))</f>
        <v>#REF!</v>
      </c>
      <c r="F14622" s="9" t="e">
        <f>INDEX(#REF!:#REF!,MATCH($D14622,#REF!:#REF!,0),MATCH(#REF!,#REF!:#REF!,0))</f>
        <v>#REF!</v>
      </c>
    </row>
    <row r="14623" spans="1:6" ht="16.5" x14ac:dyDescent="0.3">
      <c r="A14623" s="9" t="s">
        <v>7702</v>
      </c>
      <c r="B14623" s="9" t="s">
        <v>2608</v>
      </c>
      <c r="C14623" s="10">
        <v>26005</v>
      </c>
      <c r="D14623" s="9">
        <v>7039995972</v>
      </c>
      <c r="E14623" s="9" t="e">
        <f>INDEX(#REF!:#REF!,MATCH($D14623,#REF!:#REF!,0),MATCH(#REF!,#REF!:#REF!,0))</f>
        <v>#REF!</v>
      </c>
      <c r="F14623" s="9" t="e">
        <f>INDEX(#REF!:#REF!,MATCH($D14623,#REF!:#REF!,0),MATCH(#REF!,#REF!:#REF!,0))</f>
        <v>#REF!</v>
      </c>
    </row>
    <row r="14624" spans="1:6" ht="16.5" x14ac:dyDescent="0.3">
      <c r="A14624" s="9" t="s">
        <v>7701</v>
      </c>
      <c r="B14624" s="9" t="s">
        <v>3255</v>
      </c>
      <c r="C14624" s="10">
        <v>48118</v>
      </c>
      <c r="D14624" s="9">
        <v>492630925</v>
      </c>
      <c r="E14624" s="9" t="e">
        <f>INDEX(#REF!:#REF!,MATCH($D14624,#REF!:#REF!,0),MATCH(#REF!,#REF!:#REF!,0))</f>
        <v>#REF!</v>
      </c>
      <c r="F14624" s="9" t="e">
        <f>INDEX(#REF!:#REF!,MATCH($D14624,#REF!:#REF!,0),MATCH(#REF!,#REF!:#REF!,0))</f>
        <v>#REF!</v>
      </c>
    </row>
    <row r="14625" spans="1:6" ht="16.5" x14ac:dyDescent="0.3">
      <c r="A14625" s="9" t="s">
        <v>7700</v>
      </c>
      <c r="B14625" s="9" t="s">
        <v>2061</v>
      </c>
      <c r="C14625" s="10">
        <v>25658</v>
      </c>
      <c r="D14625" s="9">
        <v>9545462825</v>
      </c>
      <c r="E14625" s="9" t="e">
        <f>INDEX(#REF!:#REF!,MATCH($D14625,#REF!:#REF!,0),MATCH(#REF!,#REF!:#REF!,0))</f>
        <v>#REF!</v>
      </c>
      <c r="F14625" s="9" t="e">
        <f>INDEX(#REF!:#REF!,MATCH($D14625,#REF!:#REF!,0),MATCH(#REF!,#REF!:#REF!,0))</f>
        <v>#REF!</v>
      </c>
    </row>
    <row r="14626" spans="1:6" ht="16.5" x14ac:dyDescent="0.3">
      <c r="A14626" s="9" t="s">
        <v>7699</v>
      </c>
      <c r="B14626" s="9" t="s">
        <v>3200</v>
      </c>
      <c r="C14626" s="10">
        <v>43767</v>
      </c>
      <c r="D14626" s="9">
        <v>1231429186</v>
      </c>
      <c r="E14626" s="9" t="e">
        <f>INDEX(#REF!:#REF!,MATCH($D14626,#REF!:#REF!,0),MATCH(#REF!,#REF!:#REF!,0))</f>
        <v>#REF!</v>
      </c>
      <c r="F14626" s="9" t="e">
        <f>INDEX(#REF!:#REF!,MATCH($D14626,#REF!:#REF!,0),MATCH(#REF!,#REF!:#REF!,0))</f>
        <v>#REF!</v>
      </c>
    </row>
    <row r="14627" spans="1:6" ht="16.5" x14ac:dyDescent="0.3">
      <c r="A14627" s="9" t="s">
        <v>7698</v>
      </c>
      <c r="B14627" s="9" t="s">
        <v>2704</v>
      </c>
      <c r="C14627" s="10">
        <v>46343</v>
      </c>
      <c r="D14627" s="9">
        <v>544760832</v>
      </c>
      <c r="E14627" s="9" t="e">
        <f>INDEX(#REF!:#REF!,MATCH($D14627,#REF!:#REF!,0),MATCH(#REF!,#REF!:#REF!,0))</f>
        <v>#REF!</v>
      </c>
      <c r="F14627" s="9" t="e">
        <f>INDEX(#REF!:#REF!,MATCH($D14627,#REF!:#REF!,0),MATCH(#REF!,#REF!:#REF!,0))</f>
        <v>#REF!</v>
      </c>
    </row>
    <row r="14628" spans="1:6" ht="16.5" x14ac:dyDescent="0.3">
      <c r="A14628" s="9" t="s">
        <v>7697</v>
      </c>
      <c r="B14628" s="9" t="s">
        <v>2054</v>
      </c>
      <c r="C14628" s="10">
        <v>10532</v>
      </c>
      <c r="D14628" s="9">
        <v>8401146046</v>
      </c>
      <c r="E14628" s="9" t="e">
        <f>INDEX(#REF!:#REF!,MATCH($D14628,#REF!:#REF!,0),MATCH(#REF!,#REF!:#REF!,0))</f>
        <v>#REF!</v>
      </c>
      <c r="F14628" s="9" t="e">
        <f>INDEX(#REF!:#REF!,MATCH($D14628,#REF!:#REF!,0),MATCH(#REF!,#REF!:#REF!,0))</f>
        <v>#REF!</v>
      </c>
    </row>
    <row r="14629" spans="1:6" ht="16.5" x14ac:dyDescent="0.3">
      <c r="A14629" s="9" t="s">
        <v>7696</v>
      </c>
      <c r="B14629" s="9" t="s">
        <v>2481</v>
      </c>
      <c r="C14629" s="10">
        <v>39832</v>
      </c>
      <c r="D14629" s="9">
        <v>3000763902</v>
      </c>
      <c r="E14629" s="9" t="e">
        <f>INDEX(#REF!:#REF!,MATCH($D14629,#REF!:#REF!,0),MATCH(#REF!,#REF!:#REF!,0))</f>
        <v>#REF!</v>
      </c>
      <c r="F14629" s="9" t="e">
        <f>INDEX(#REF!:#REF!,MATCH($D14629,#REF!:#REF!,0),MATCH(#REF!,#REF!:#REF!,0))</f>
        <v>#REF!</v>
      </c>
    </row>
    <row r="14630" spans="1:6" ht="16.5" x14ac:dyDescent="0.3">
      <c r="A14630" s="9" t="s">
        <v>7695</v>
      </c>
      <c r="B14630" s="9" t="s">
        <v>2481</v>
      </c>
      <c r="C14630" s="10">
        <v>13392</v>
      </c>
      <c r="D14630" s="9">
        <v>3075132195</v>
      </c>
      <c r="E14630" s="9" t="e">
        <f>INDEX(#REF!:#REF!,MATCH($D14630,#REF!:#REF!,0),MATCH(#REF!,#REF!:#REF!,0))</f>
        <v>#REF!</v>
      </c>
      <c r="F14630" s="9" t="e">
        <f>INDEX(#REF!:#REF!,MATCH($D14630,#REF!:#REF!,0),MATCH(#REF!,#REF!:#REF!,0))</f>
        <v>#REF!</v>
      </c>
    </row>
    <row r="14631" spans="1:6" ht="16.5" x14ac:dyDescent="0.3">
      <c r="A14631" s="9" t="s">
        <v>7694</v>
      </c>
      <c r="B14631" s="9" t="s">
        <v>2768</v>
      </c>
      <c r="C14631" s="10">
        <v>11758</v>
      </c>
      <c r="D14631" s="9">
        <v>6842797632</v>
      </c>
      <c r="E14631" s="9" t="e">
        <f>INDEX(#REF!:#REF!,MATCH($D14631,#REF!:#REF!,0),MATCH(#REF!,#REF!:#REF!,0))</f>
        <v>#REF!</v>
      </c>
      <c r="F14631" s="9" t="e">
        <f>INDEX(#REF!:#REF!,MATCH($D14631,#REF!:#REF!,0),MATCH(#REF!,#REF!:#REF!,0))</f>
        <v>#REF!</v>
      </c>
    </row>
    <row r="14632" spans="1:6" ht="16.5" x14ac:dyDescent="0.3">
      <c r="A14632" s="9" t="s">
        <v>7693</v>
      </c>
      <c r="B14632" s="9" t="s">
        <v>1963</v>
      </c>
      <c r="C14632" s="10">
        <v>21133</v>
      </c>
      <c r="D14632" s="9">
        <v>325547246</v>
      </c>
      <c r="E14632" s="9" t="e">
        <f>INDEX(#REF!:#REF!,MATCH($D14632,#REF!:#REF!,0),MATCH(#REF!,#REF!:#REF!,0))</f>
        <v>#REF!</v>
      </c>
      <c r="F14632" s="9" t="e">
        <f>INDEX(#REF!:#REF!,MATCH($D14632,#REF!:#REF!,0),MATCH(#REF!,#REF!:#REF!,0))</f>
        <v>#REF!</v>
      </c>
    </row>
    <row r="14633" spans="1:6" ht="16.5" x14ac:dyDescent="0.3">
      <c r="A14633" s="9" t="s">
        <v>7692</v>
      </c>
      <c r="B14633" s="9" t="s">
        <v>2056</v>
      </c>
      <c r="C14633" s="10">
        <v>56690</v>
      </c>
      <c r="D14633" s="9">
        <v>7304628987</v>
      </c>
      <c r="E14633" s="9" t="e">
        <f>INDEX(#REF!:#REF!,MATCH($D14633,#REF!:#REF!,0),MATCH(#REF!,#REF!:#REF!,0))</f>
        <v>#REF!</v>
      </c>
      <c r="F14633" s="9" t="e">
        <f>INDEX(#REF!:#REF!,MATCH($D14633,#REF!:#REF!,0),MATCH(#REF!,#REF!:#REF!,0))</f>
        <v>#REF!</v>
      </c>
    </row>
    <row r="14634" spans="1:6" ht="16.5" x14ac:dyDescent="0.3">
      <c r="A14634" s="9" t="s">
        <v>7691</v>
      </c>
      <c r="B14634" s="9" t="s">
        <v>2559</v>
      </c>
      <c r="C14634" s="10">
        <v>53988</v>
      </c>
      <c r="D14634" s="9">
        <v>2053848936</v>
      </c>
      <c r="E14634" s="9" t="e">
        <f>INDEX(#REF!:#REF!,MATCH($D14634,#REF!:#REF!,0),MATCH(#REF!,#REF!:#REF!,0))</f>
        <v>#REF!</v>
      </c>
      <c r="F14634" s="9" t="e">
        <f>INDEX(#REF!:#REF!,MATCH($D14634,#REF!:#REF!,0),MATCH(#REF!,#REF!:#REF!,0))</f>
        <v>#REF!</v>
      </c>
    </row>
    <row r="14635" spans="1:6" ht="16.5" x14ac:dyDescent="0.3">
      <c r="A14635" s="9" t="s">
        <v>7690</v>
      </c>
      <c r="B14635" s="9" t="s">
        <v>2149</v>
      </c>
      <c r="C14635" s="10">
        <v>23567</v>
      </c>
      <c r="D14635" s="9">
        <v>1841759848</v>
      </c>
      <c r="E14635" s="9" t="e">
        <f>INDEX(#REF!:#REF!,MATCH($D14635,#REF!:#REF!,0),MATCH(#REF!,#REF!:#REF!,0))</f>
        <v>#REF!</v>
      </c>
      <c r="F14635" s="9" t="e">
        <f>INDEX(#REF!:#REF!,MATCH($D14635,#REF!:#REF!,0),MATCH(#REF!,#REF!:#REF!,0))</f>
        <v>#REF!</v>
      </c>
    </row>
    <row r="14636" spans="1:6" ht="16.5" x14ac:dyDescent="0.3">
      <c r="A14636" s="9" t="s">
        <v>7689</v>
      </c>
      <c r="B14636" s="9" t="s">
        <v>2017</v>
      </c>
      <c r="C14636" s="10">
        <v>23504</v>
      </c>
      <c r="D14636" s="9">
        <v>9674189459</v>
      </c>
      <c r="E14636" s="9" t="e">
        <f>INDEX(#REF!:#REF!,MATCH($D14636,#REF!:#REF!,0),MATCH(#REF!,#REF!:#REF!,0))</f>
        <v>#REF!</v>
      </c>
      <c r="F14636" s="9" t="e">
        <f>INDEX(#REF!:#REF!,MATCH($D14636,#REF!:#REF!,0),MATCH(#REF!,#REF!:#REF!,0))</f>
        <v>#REF!</v>
      </c>
    </row>
    <row r="14637" spans="1:6" ht="16.5" x14ac:dyDescent="0.3">
      <c r="A14637" s="9" t="s">
        <v>7688</v>
      </c>
      <c r="B14637" s="9" t="s">
        <v>2462</v>
      </c>
      <c r="C14637" s="10">
        <v>14877</v>
      </c>
      <c r="D14637" s="9">
        <v>844376051</v>
      </c>
      <c r="E14637" s="9" t="e">
        <f>INDEX(#REF!:#REF!,MATCH($D14637,#REF!:#REF!,0),MATCH(#REF!,#REF!:#REF!,0))</f>
        <v>#REF!</v>
      </c>
      <c r="F14637" s="9" t="e">
        <f>INDEX(#REF!:#REF!,MATCH($D14637,#REF!:#REF!,0),MATCH(#REF!,#REF!:#REF!,0))</f>
        <v>#REF!</v>
      </c>
    </row>
    <row r="14638" spans="1:6" ht="16.5" x14ac:dyDescent="0.3">
      <c r="A14638" s="9" t="s">
        <v>7687</v>
      </c>
      <c r="B14638" s="9" t="s">
        <v>3168</v>
      </c>
      <c r="C14638" s="10">
        <v>42453</v>
      </c>
      <c r="D14638" s="9">
        <v>9340388305</v>
      </c>
      <c r="E14638" s="9" t="e">
        <f>INDEX(#REF!:#REF!,MATCH($D14638,#REF!:#REF!,0),MATCH(#REF!,#REF!:#REF!,0))</f>
        <v>#REF!</v>
      </c>
      <c r="F14638" s="9" t="e">
        <f>INDEX(#REF!:#REF!,MATCH($D14638,#REF!:#REF!,0),MATCH(#REF!,#REF!:#REF!,0))</f>
        <v>#REF!</v>
      </c>
    </row>
    <row r="14639" spans="1:6" ht="16.5" x14ac:dyDescent="0.3">
      <c r="A14639" s="9" t="s">
        <v>7686</v>
      </c>
      <c r="B14639" s="9" t="s">
        <v>2277</v>
      </c>
      <c r="C14639" s="10">
        <v>43409</v>
      </c>
      <c r="D14639" s="9">
        <v>3156820482</v>
      </c>
      <c r="E14639" s="9" t="e">
        <f>INDEX(#REF!:#REF!,MATCH($D14639,#REF!:#REF!,0),MATCH(#REF!,#REF!:#REF!,0))</f>
        <v>#REF!</v>
      </c>
      <c r="F14639" s="9" t="e">
        <f>INDEX(#REF!:#REF!,MATCH($D14639,#REF!:#REF!,0),MATCH(#REF!,#REF!:#REF!,0))</f>
        <v>#REF!</v>
      </c>
    </row>
    <row r="14640" spans="1:6" ht="16.5" x14ac:dyDescent="0.3">
      <c r="A14640" s="9" t="s">
        <v>7685</v>
      </c>
      <c r="B14640" s="9" t="s">
        <v>2489</v>
      </c>
      <c r="C14640" s="10">
        <v>53845</v>
      </c>
      <c r="D14640" s="9">
        <v>1755716656</v>
      </c>
      <c r="E14640" s="9" t="e">
        <f>INDEX(#REF!:#REF!,MATCH($D14640,#REF!:#REF!,0),MATCH(#REF!,#REF!:#REF!,0))</f>
        <v>#REF!</v>
      </c>
      <c r="F14640" s="9" t="e">
        <f>INDEX(#REF!:#REF!,MATCH($D14640,#REF!:#REF!,0),MATCH(#REF!,#REF!:#REF!,0))</f>
        <v>#REF!</v>
      </c>
    </row>
    <row r="14641" spans="1:6" ht="16.5" x14ac:dyDescent="0.3">
      <c r="A14641" s="9" t="s">
        <v>7684</v>
      </c>
      <c r="B14641" s="9" t="s">
        <v>2248</v>
      </c>
      <c r="C14641" s="10">
        <v>41596</v>
      </c>
      <c r="D14641" s="9">
        <v>3133221701</v>
      </c>
      <c r="E14641" s="9" t="e">
        <f>INDEX(#REF!:#REF!,MATCH($D14641,#REF!:#REF!,0),MATCH(#REF!,#REF!:#REF!,0))</f>
        <v>#REF!</v>
      </c>
      <c r="F14641" s="9" t="e">
        <f>INDEX(#REF!:#REF!,MATCH($D14641,#REF!:#REF!,0),MATCH(#REF!,#REF!:#REF!,0))</f>
        <v>#REF!</v>
      </c>
    </row>
    <row r="14642" spans="1:6" ht="16.5" x14ac:dyDescent="0.3">
      <c r="A14642" s="9" t="s">
        <v>7683</v>
      </c>
      <c r="B14642" s="9" t="s">
        <v>3172</v>
      </c>
      <c r="C14642" s="10">
        <v>38798</v>
      </c>
      <c r="D14642" s="9">
        <v>6000780338</v>
      </c>
      <c r="E14642" s="9" t="e">
        <f>INDEX(#REF!:#REF!,MATCH($D14642,#REF!:#REF!,0),MATCH(#REF!,#REF!:#REF!,0))</f>
        <v>#REF!</v>
      </c>
      <c r="F14642" s="9" t="e">
        <f>INDEX(#REF!:#REF!,MATCH($D14642,#REF!:#REF!,0),MATCH(#REF!,#REF!:#REF!,0))</f>
        <v>#REF!</v>
      </c>
    </row>
    <row r="14643" spans="1:6" ht="16.5" x14ac:dyDescent="0.3">
      <c r="A14643" s="9" t="s">
        <v>7682</v>
      </c>
      <c r="B14643" s="9" t="s">
        <v>2985</v>
      </c>
      <c r="C14643" s="10">
        <v>58875</v>
      </c>
      <c r="D14643" s="9">
        <v>3779559293</v>
      </c>
      <c r="E14643" s="9" t="e">
        <f>INDEX(#REF!:#REF!,MATCH($D14643,#REF!:#REF!,0),MATCH(#REF!,#REF!:#REF!,0))</f>
        <v>#REF!</v>
      </c>
      <c r="F14643" s="9" t="e">
        <f>INDEX(#REF!:#REF!,MATCH($D14643,#REF!:#REF!,0),MATCH(#REF!,#REF!:#REF!,0))</f>
        <v>#REF!</v>
      </c>
    </row>
    <row r="14644" spans="1:6" ht="16.5" x14ac:dyDescent="0.3">
      <c r="A14644" s="9" t="s">
        <v>7681</v>
      </c>
      <c r="B14644" s="9" t="s">
        <v>2831</v>
      </c>
      <c r="C14644" s="10">
        <v>20933</v>
      </c>
      <c r="D14644" s="9">
        <v>7326611955</v>
      </c>
      <c r="E14644" s="9" t="e">
        <f>INDEX(#REF!:#REF!,MATCH($D14644,#REF!:#REF!,0),MATCH(#REF!,#REF!:#REF!,0))</f>
        <v>#REF!</v>
      </c>
      <c r="F14644" s="9" t="e">
        <f>INDEX(#REF!:#REF!,MATCH($D14644,#REF!:#REF!,0),MATCH(#REF!,#REF!:#REF!,0))</f>
        <v>#REF!</v>
      </c>
    </row>
    <row r="14645" spans="1:6" ht="16.5" x14ac:dyDescent="0.3">
      <c r="A14645" s="9" t="s">
        <v>7680</v>
      </c>
      <c r="B14645" s="9" t="s">
        <v>2151</v>
      </c>
      <c r="C14645" s="10">
        <v>14310</v>
      </c>
      <c r="D14645" s="9">
        <v>1962975932</v>
      </c>
      <c r="E14645" s="9" t="e">
        <f>INDEX(#REF!:#REF!,MATCH($D14645,#REF!:#REF!,0),MATCH(#REF!,#REF!:#REF!,0))</f>
        <v>#REF!</v>
      </c>
      <c r="F14645" s="9" t="e">
        <f>INDEX(#REF!:#REF!,MATCH($D14645,#REF!:#REF!,0),MATCH(#REF!,#REF!:#REF!,0))</f>
        <v>#REF!</v>
      </c>
    </row>
    <row r="14646" spans="1:6" ht="16.5" x14ac:dyDescent="0.3">
      <c r="A14646" s="9" t="s">
        <v>7679</v>
      </c>
      <c r="B14646" s="9" t="s">
        <v>2288</v>
      </c>
      <c r="C14646" s="10">
        <v>24990</v>
      </c>
      <c r="D14646" s="9">
        <v>5974179625</v>
      </c>
      <c r="E14646" s="9" t="e">
        <f>INDEX(#REF!:#REF!,MATCH($D14646,#REF!:#REF!,0),MATCH(#REF!,#REF!:#REF!,0))</f>
        <v>#REF!</v>
      </c>
      <c r="F14646" s="9" t="e">
        <f>INDEX(#REF!:#REF!,MATCH($D14646,#REF!:#REF!,0),MATCH(#REF!,#REF!:#REF!,0))</f>
        <v>#REF!</v>
      </c>
    </row>
    <row r="14647" spans="1:6" ht="16.5" x14ac:dyDescent="0.3">
      <c r="A14647" s="9" t="s">
        <v>7678</v>
      </c>
      <c r="B14647" s="9" t="s">
        <v>2017</v>
      </c>
      <c r="C14647" s="10">
        <v>31648</v>
      </c>
      <c r="D14647" s="9">
        <v>630160104</v>
      </c>
      <c r="E14647" s="9" t="e">
        <f>INDEX(#REF!:#REF!,MATCH($D14647,#REF!:#REF!,0),MATCH(#REF!,#REF!:#REF!,0))</f>
        <v>#REF!</v>
      </c>
      <c r="F14647" s="9" t="e">
        <f>INDEX(#REF!:#REF!,MATCH($D14647,#REF!:#REF!,0),MATCH(#REF!,#REF!:#REF!,0))</f>
        <v>#REF!</v>
      </c>
    </row>
    <row r="14648" spans="1:6" ht="16.5" x14ac:dyDescent="0.3">
      <c r="A14648" s="9" t="s">
        <v>7677</v>
      </c>
      <c r="B14648" s="9" t="s">
        <v>2198</v>
      </c>
      <c r="C14648" s="10">
        <v>44649</v>
      </c>
      <c r="D14648" s="9">
        <v>6961242316</v>
      </c>
      <c r="E14648" s="9" t="e">
        <f>INDEX(#REF!:#REF!,MATCH($D14648,#REF!:#REF!,0),MATCH(#REF!,#REF!:#REF!,0))</f>
        <v>#REF!</v>
      </c>
      <c r="F14648" s="9" t="e">
        <f>INDEX(#REF!:#REF!,MATCH($D14648,#REF!:#REF!,0),MATCH(#REF!,#REF!:#REF!,0))</f>
        <v>#REF!</v>
      </c>
    </row>
    <row r="14649" spans="1:6" ht="16.5" x14ac:dyDescent="0.3">
      <c r="A14649" s="9" t="s">
        <v>7676</v>
      </c>
      <c r="B14649" s="9" t="s">
        <v>3042</v>
      </c>
      <c r="C14649" s="10">
        <v>23484</v>
      </c>
      <c r="D14649" s="9">
        <v>7707009371</v>
      </c>
      <c r="E14649" s="9" t="e">
        <f>INDEX(#REF!:#REF!,MATCH($D14649,#REF!:#REF!,0),MATCH(#REF!,#REF!:#REF!,0))</f>
        <v>#REF!</v>
      </c>
      <c r="F14649" s="9" t="e">
        <f>INDEX(#REF!:#REF!,MATCH($D14649,#REF!:#REF!,0),MATCH(#REF!,#REF!:#REF!,0))</f>
        <v>#REF!</v>
      </c>
    </row>
    <row r="14650" spans="1:6" ht="16.5" x14ac:dyDescent="0.3">
      <c r="A14650" s="9" t="s">
        <v>7675</v>
      </c>
      <c r="B14650" s="9" t="s">
        <v>1997</v>
      </c>
      <c r="C14650" s="10">
        <v>36914</v>
      </c>
      <c r="D14650" s="9">
        <v>8302317314</v>
      </c>
      <c r="E14650" s="9" t="e">
        <f>INDEX(#REF!:#REF!,MATCH($D14650,#REF!:#REF!,0),MATCH(#REF!,#REF!:#REF!,0))</f>
        <v>#REF!</v>
      </c>
      <c r="F14650" s="9" t="e">
        <f>INDEX(#REF!:#REF!,MATCH($D14650,#REF!:#REF!,0),MATCH(#REF!,#REF!:#REF!,0))</f>
        <v>#REF!</v>
      </c>
    </row>
    <row r="14651" spans="1:6" ht="16.5" x14ac:dyDescent="0.3">
      <c r="A14651" s="9" t="s">
        <v>7674</v>
      </c>
      <c r="B14651" s="9" t="s">
        <v>2003</v>
      </c>
      <c r="C14651" s="10">
        <v>15014</v>
      </c>
      <c r="D14651" s="9">
        <v>6007705854</v>
      </c>
      <c r="E14651" s="9" t="e">
        <f>INDEX(#REF!:#REF!,MATCH($D14651,#REF!:#REF!,0),MATCH(#REF!,#REF!:#REF!,0))</f>
        <v>#REF!</v>
      </c>
      <c r="F14651" s="9" t="e">
        <f>INDEX(#REF!:#REF!,MATCH($D14651,#REF!:#REF!,0),MATCH(#REF!,#REF!:#REF!,0))</f>
        <v>#REF!</v>
      </c>
    </row>
    <row r="14652" spans="1:6" ht="16.5" x14ac:dyDescent="0.3">
      <c r="A14652" s="9" t="s">
        <v>7673</v>
      </c>
      <c r="B14652" s="9" t="s">
        <v>2304</v>
      </c>
      <c r="C14652" s="10">
        <v>12893</v>
      </c>
      <c r="D14652" s="9">
        <v>5383734902</v>
      </c>
      <c r="E14652" s="9" t="e">
        <f>INDEX(#REF!:#REF!,MATCH($D14652,#REF!:#REF!,0),MATCH(#REF!,#REF!:#REF!,0))</f>
        <v>#REF!</v>
      </c>
      <c r="F14652" s="9" t="e">
        <f>INDEX(#REF!:#REF!,MATCH($D14652,#REF!:#REF!,0),MATCH(#REF!,#REF!:#REF!,0))</f>
        <v>#REF!</v>
      </c>
    </row>
    <row r="14653" spans="1:6" ht="16.5" x14ac:dyDescent="0.3">
      <c r="A14653" s="9" t="s">
        <v>7672</v>
      </c>
      <c r="B14653" s="9" t="s">
        <v>2142</v>
      </c>
      <c r="C14653" s="10">
        <v>36551</v>
      </c>
      <c r="D14653" s="9">
        <v>2792636599</v>
      </c>
      <c r="E14653" s="9" t="e">
        <f>INDEX(#REF!:#REF!,MATCH($D14653,#REF!:#REF!,0),MATCH(#REF!,#REF!:#REF!,0))</f>
        <v>#REF!</v>
      </c>
      <c r="F14653" s="9" t="e">
        <f>INDEX(#REF!:#REF!,MATCH($D14653,#REF!:#REF!,0),MATCH(#REF!,#REF!:#REF!,0))</f>
        <v>#REF!</v>
      </c>
    </row>
    <row r="14654" spans="1:6" ht="16.5" x14ac:dyDescent="0.3">
      <c r="A14654" s="9" t="s">
        <v>7671</v>
      </c>
      <c r="B14654" s="9" t="s">
        <v>2867</v>
      </c>
      <c r="C14654" s="10">
        <v>37787</v>
      </c>
      <c r="D14654" s="9">
        <v>8189289020</v>
      </c>
      <c r="E14654" s="9" t="e">
        <f>INDEX(#REF!:#REF!,MATCH($D14654,#REF!:#REF!,0),MATCH(#REF!,#REF!:#REF!,0))</f>
        <v>#REF!</v>
      </c>
      <c r="F14654" s="9" t="e">
        <f>INDEX(#REF!:#REF!,MATCH($D14654,#REF!:#REF!,0),MATCH(#REF!,#REF!:#REF!,0))</f>
        <v>#REF!</v>
      </c>
    </row>
    <row r="14655" spans="1:6" ht="16.5" x14ac:dyDescent="0.3">
      <c r="A14655" s="9" t="s">
        <v>7670</v>
      </c>
      <c r="B14655" s="9" t="s">
        <v>1999</v>
      </c>
      <c r="C14655" s="10">
        <v>51133</v>
      </c>
      <c r="D14655" s="9">
        <v>3915983489</v>
      </c>
      <c r="E14655" s="9" t="e">
        <f>INDEX(#REF!:#REF!,MATCH($D14655,#REF!:#REF!,0),MATCH(#REF!,#REF!:#REF!,0))</f>
        <v>#REF!</v>
      </c>
      <c r="F14655" s="9" t="e">
        <f>INDEX(#REF!:#REF!,MATCH($D14655,#REF!:#REF!,0),MATCH(#REF!,#REF!:#REF!,0))</f>
        <v>#REF!</v>
      </c>
    </row>
    <row r="14656" spans="1:6" ht="16.5" x14ac:dyDescent="0.3">
      <c r="A14656" s="9" t="s">
        <v>7669</v>
      </c>
      <c r="B14656" s="9" t="s">
        <v>2757</v>
      </c>
      <c r="C14656" s="10">
        <v>18146</v>
      </c>
      <c r="D14656" s="9">
        <v>5234982726</v>
      </c>
      <c r="E14656" s="9" t="e">
        <f>INDEX(#REF!:#REF!,MATCH($D14656,#REF!:#REF!,0),MATCH(#REF!,#REF!:#REF!,0))</f>
        <v>#REF!</v>
      </c>
      <c r="F14656" s="9" t="e">
        <f>INDEX(#REF!:#REF!,MATCH($D14656,#REF!:#REF!,0),MATCH(#REF!,#REF!:#REF!,0))</f>
        <v>#REF!</v>
      </c>
    </row>
    <row r="14657" spans="1:6" ht="16.5" x14ac:dyDescent="0.3">
      <c r="A14657" s="9" t="s">
        <v>7668</v>
      </c>
      <c r="B14657" s="9" t="s">
        <v>2704</v>
      </c>
      <c r="C14657" s="10">
        <v>29182</v>
      </c>
      <c r="D14657" s="9">
        <v>5998486889</v>
      </c>
      <c r="E14657" s="9" t="e">
        <f>INDEX(#REF!:#REF!,MATCH($D14657,#REF!:#REF!,0),MATCH(#REF!,#REF!:#REF!,0))</f>
        <v>#REF!</v>
      </c>
      <c r="F14657" s="9" t="e">
        <f>INDEX(#REF!:#REF!,MATCH($D14657,#REF!:#REF!,0),MATCH(#REF!,#REF!:#REF!,0))</f>
        <v>#REF!</v>
      </c>
    </row>
    <row r="14658" spans="1:6" ht="16.5" x14ac:dyDescent="0.3">
      <c r="A14658" s="9" t="s">
        <v>7667</v>
      </c>
      <c r="B14658" s="9" t="s">
        <v>2541</v>
      </c>
      <c r="C14658" s="10">
        <v>17708</v>
      </c>
      <c r="D14658" s="9">
        <v>6260817967</v>
      </c>
      <c r="E14658" s="9" t="e">
        <f>INDEX(#REF!:#REF!,MATCH($D14658,#REF!:#REF!,0),MATCH(#REF!,#REF!:#REF!,0))</f>
        <v>#REF!</v>
      </c>
      <c r="F14658" s="9" t="e">
        <f>INDEX(#REF!:#REF!,MATCH($D14658,#REF!:#REF!,0),MATCH(#REF!,#REF!:#REF!,0))</f>
        <v>#REF!</v>
      </c>
    </row>
    <row r="14659" spans="1:6" ht="16.5" x14ac:dyDescent="0.3">
      <c r="A14659" s="9" t="s">
        <v>7666</v>
      </c>
      <c r="B14659" s="9" t="s">
        <v>2103</v>
      </c>
      <c r="C14659" s="10">
        <v>52039</v>
      </c>
      <c r="D14659" s="9">
        <v>569240891</v>
      </c>
      <c r="E14659" s="9" t="e">
        <f>INDEX(#REF!:#REF!,MATCH($D14659,#REF!:#REF!,0),MATCH(#REF!,#REF!:#REF!,0))</f>
        <v>#REF!</v>
      </c>
      <c r="F14659" s="9" t="e">
        <f>INDEX(#REF!:#REF!,MATCH($D14659,#REF!:#REF!,0),MATCH(#REF!,#REF!:#REF!,0))</f>
        <v>#REF!</v>
      </c>
    </row>
    <row r="14660" spans="1:6" ht="16.5" x14ac:dyDescent="0.3">
      <c r="A14660" s="9" t="s">
        <v>7665</v>
      </c>
      <c r="B14660" s="9" t="s">
        <v>2063</v>
      </c>
      <c r="C14660" s="10">
        <v>45982</v>
      </c>
      <c r="D14660" s="9">
        <v>1541082834</v>
      </c>
      <c r="E14660" s="9" t="e">
        <f>INDEX(#REF!:#REF!,MATCH($D14660,#REF!:#REF!,0),MATCH(#REF!,#REF!:#REF!,0))</f>
        <v>#REF!</v>
      </c>
      <c r="F14660" s="9" t="e">
        <f>INDEX(#REF!:#REF!,MATCH($D14660,#REF!:#REF!,0),MATCH(#REF!,#REF!:#REF!,0))</f>
        <v>#REF!</v>
      </c>
    </row>
    <row r="14661" spans="1:6" ht="16.5" x14ac:dyDescent="0.3">
      <c r="A14661" s="9" t="s">
        <v>7664</v>
      </c>
      <c r="B14661" s="9" t="s">
        <v>3085</v>
      </c>
      <c r="C14661" s="10">
        <v>59335</v>
      </c>
      <c r="D14661" s="9">
        <v>471886378</v>
      </c>
      <c r="E14661" s="9" t="e">
        <f>INDEX(#REF!:#REF!,MATCH($D14661,#REF!:#REF!,0),MATCH(#REF!,#REF!:#REF!,0))</f>
        <v>#REF!</v>
      </c>
      <c r="F14661" s="9" t="e">
        <f>INDEX(#REF!:#REF!,MATCH($D14661,#REF!:#REF!,0),MATCH(#REF!,#REF!:#REF!,0))</f>
        <v>#REF!</v>
      </c>
    </row>
    <row r="14662" spans="1:6" ht="16.5" x14ac:dyDescent="0.3">
      <c r="A14662" s="9" t="s">
        <v>7663</v>
      </c>
      <c r="B14662" s="9" t="s">
        <v>2364</v>
      </c>
      <c r="C14662" s="10">
        <v>17228</v>
      </c>
      <c r="D14662" s="9">
        <v>769312748</v>
      </c>
      <c r="E14662" s="9" t="e">
        <f>INDEX(#REF!:#REF!,MATCH($D14662,#REF!:#REF!,0),MATCH(#REF!,#REF!:#REF!,0))</f>
        <v>#REF!</v>
      </c>
      <c r="F14662" s="9" t="e">
        <f>INDEX(#REF!:#REF!,MATCH($D14662,#REF!:#REF!,0),MATCH(#REF!,#REF!:#REF!,0))</f>
        <v>#REF!</v>
      </c>
    </row>
    <row r="14663" spans="1:6" ht="16.5" x14ac:dyDescent="0.3">
      <c r="A14663" s="9" t="s">
        <v>7662</v>
      </c>
      <c r="B14663" s="9" t="s">
        <v>2795</v>
      </c>
      <c r="C14663" s="10">
        <v>15649</v>
      </c>
      <c r="D14663" s="9">
        <v>8603912793</v>
      </c>
      <c r="E14663" s="9" t="e">
        <f>INDEX(#REF!:#REF!,MATCH($D14663,#REF!:#REF!,0),MATCH(#REF!,#REF!:#REF!,0))</f>
        <v>#REF!</v>
      </c>
      <c r="F14663" s="9" t="e">
        <f>INDEX(#REF!:#REF!,MATCH($D14663,#REF!:#REF!,0),MATCH(#REF!,#REF!:#REF!,0))</f>
        <v>#REF!</v>
      </c>
    </row>
    <row r="14664" spans="1:6" ht="16.5" x14ac:dyDescent="0.3">
      <c r="A14664" s="9" t="s">
        <v>7661</v>
      </c>
      <c r="B14664" s="9" t="s">
        <v>2675</v>
      </c>
      <c r="C14664" s="10">
        <v>49513</v>
      </c>
      <c r="D14664" s="9">
        <v>1573192775</v>
      </c>
      <c r="E14664" s="9" t="e">
        <f>INDEX(#REF!:#REF!,MATCH($D14664,#REF!:#REF!,0),MATCH(#REF!,#REF!:#REF!,0))</f>
        <v>#REF!</v>
      </c>
      <c r="F14664" s="9" t="e">
        <f>INDEX(#REF!:#REF!,MATCH($D14664,#REF!:#REF!,0),MATCH(#REF!,#REF!:#REF!,0))</f>
        <v>#REF!</v>
      </c>
    </row>
    <row r="14665" spans="1:6" ht="16.5" x14ac:dyDescent="0.3">
      <c r="A14665" s="9" t="s">
        <v>7660</v>
      </c>
      <c r="B14665" s="9" t="s">
        <v>2005</v>
      </c>
      <c r="C14665" s="10">
        <v>14671</v>
      </c>
      <c r="D14665" s="9">
        <v>8401146046</v>
      </c>
      <c r="E14665" s="9" t="e">
        <f>INDEX(#REF!:#REF!,MATCH($D14665,#REF!:#REF!,0),MATCH(#REF!,#REF!:#REF!,0))</f>
        <v>#REF!</v>
      </c>
      <c r="F14665" s="9" t="e">
        <f>INDEX(#REF!:#REF!,MATCH($D14665,#REF!:#REF!,0),MATCH(#REF!,#REF!:#REF!,0))</f>
        <v>#REF!</v>
      </c>
    </row>
    <row r="14666" spans="1:6" ht="16.5" x14ac:dyDescent="0.3">
      <c r="A14666" s="9" t="s">
        <v>7659</v>
      </c>
      <c r="B14666" s="9" t="s">
        <v>2193</v>
      </c>
      <c r="C14666" s="10">
        <v>14971</v>
      </c>
      <c r="D14666" s="9">
        <v>1371021422</v>
      </c>
      <c r="E14666" s="9" t="e">
        <f>INDEX(#REF!:#REF!,MATCH($D14666,#REF!:#REF!,0),MATCH(#REF!,#REF!:#REF!,0))</f>
        <v>#REF!</v>
      </c>
      <c r="F14666" s="9" t="e">
        <f>INDEX(#REF!:#REF!,MATCH($D14666,#REF!:#REF!,0),MATCH(#REF!,#REF!:#REF!,0))</f>
        <v>#REF!</v>
      </c>
    </row>
    <row r="14667" spans="1:6" ht="16.5" x14ac:dyDescent="0.3">
      <c r="A14667" s="9" t="s">
        <v>7658</v>
      </c>
      <c r="B14667" s="9" t="s">
        <v>2534</v>
      </c>
      <c r="C14667" s="10">
        <v>34393</v>
      </c>
      <c r="D14667" s="9">
        <v>4428088442</v>
      </c>
      <c r="E14667" s="9" t="e">
        <f>INDEX(#REF!:#REF!,MATCH($D14667,#REF!:#REF!,0),MATCH(#REF!,#REF!:#REF!,0))</f>
        <v>#REF!</v>
      </c>
      <c r="F14667" s="9" t="e">
        <f>INDEX(#REF!:#REF!,MATCH($D14667,#REF!:#REF!,0),MATCH(#REF!,#REF!:#REF!,0))</f>
        <v>#REF!</v>
      </c>
    </row>
    <row r="14668" spans="1:6" ht="16.5" x14ac:dyDescent="0.3">
      <c r="A14668" s="9" t="s">
        <v>7657</v>
      </c>
      <c r="B14668" s="9" t="s">
        <v>2572</v>
      </c>
      <c r="C14668" s="10">
        <v>25117</v>
      </c>
      <c r="D14668" s="9">
        <v>2079803735</v>
      </c>
      <c r="E14668" s="9" t="e">
        <f>INDEX(#REF!:#REF!,MATCH($D14668,#REF!:#REF!,0),MATCH(#REF!,#REF!:#REF!,0))</f>
        <v>#REF!</v>
      </c>
      <c r="F14668" s="9" t="e">
        <f>INDEX(#REF!:#REF!,MATCH($D14668,#REF!:#REF!,0),MATCH(#REF!,#REF!:#REF!,0))</f>
        <v>#REF!</v>
      </c>
    </row>
    <row r="14669" spans="1:6" ht="16.5" x14ac:dyDescent="0.3">
      <c r="A14669" s="9" t="s">
        <v>7656</v>
      </c>
      <c r="B14669" s="9" t="s">
        <v>2371</v>
      </c>
      <c r="C14669" s="10">
        <v>34651</v>
      </c>
      <c r="D14669" s="9">
        <v>325547246</v>
      </c>
      <c r="E14669" s="9" t="e">
        <f>INDEX(#REF!:#REF!,MATCH($D14669,#REF!:#REF!,0),MATCH(#REF!,#REF!:#REF!,0))</f>
        <v>#REF!</v>
      </c>
      <c r="F14669" s="9" t="e">
        <f>INDEX(#REF!:#REF!,MATCH($D14669,#REF!:#REF!,0),MATCH(#REF!,#REF!:#REF!,0))</f>
        <v>#REF!</v>
      </c>
    </row>
    <row r="14670" spans="1:6" ht="16.5" x14ac:dyDescent="0.3">
      <c r="A14670" s="9" t="s">
        <v>7655</v>
      </c>
      <c r="B14670" s="9" t="s">
        <v>2564</v>
      </c>
      <c r="C14670" s="10">
        <v>55306</v>
      </c>
      <c r="D14670" s="9">
        <v>1085075834</v>
      </c>
      <c r="E14670" s="9" t="e">
        <f>INDEX(#REF!:#REF!,MATCH($D14670,#REF!:#REF!,0),MATCH(#REF!,#REF!:#REF!,0))</f>
        <v>#REF!</v>
      </c>
      <c r="F14670" s="9" t="e">
        <f>INDEX(#REF!:#REF!,MATCH($D14670,#REF!:#REF!,0),MATCH(#REF!,#REF!:#REF!,0))</f>
        <v>#REF!</v>
      </c>
    </row>
    <row r="14671" spans="1:6" ht="16.5" x14ac:dyDescent="0.3">
      <c r="A14671" s="9" t="s">
        <v>7654</v>
      </c>
      <c r="B14671" s="9" t="s">
        <v>2361</v>
      </c>
      <c r="C14671" s="10">
        <v>13322</v>
      </c>
      <c r="D14671" s="9">
        <v>6938295417</v>
      </c>
      <c r="E14671" s="9" t="e">
        <f>INDEX(#REF!:#REF!,MATCH($D14671,#REF!:#REF!,0),MATCH(#REF!,#REF!:#REF!,0))</f>
        <v>#REF!</v>
      </c>
      <c r="F14671" s="9" t="e">
        <f>INDEX(#REF!:#REF!,MATCH($D14671,#REF!:#REF!,0),MATCH(#REF!,#REF!:#REF!,0))</f>
        <v>#REF!</v>
      </c>
    </row>
    <row r="14672" spans="1:6" ht="16.5" x14ac:dyDescent="0.3">
      <c r="A14672" s="9" t="s">
        <v>7653</v>
      </c>
      <c r="B14672" s="9" t="s">
        <v>3580</v>
      </c>
      <c r="C14672" s="10">
        <v>47355</v>
      </c>
      <c r="D14672" s="9">
        <v>4718207207</v>
      </c>
      <c r="E14672" s="9" t="e">
        <f>INDEX(#REF!:#REF!,MATCH($D14672,#REF!:#REF!,0),MATCH(#REF!,#REF!:#REF!,0))</f>
        <v>#REF!</v>
      </c>
      <c r="F14672" s="9" t="e">
        <f>INDEX(#REF!:#REF!,MATCH($D14672,#REF!:#REF!,0),MATCH(#REF!,#REF!:#REF!,0))</f>
        <v>#REF!</v>
      </c>
    </row>
    <row r="14673" spans="1:6" ht="16.5" x14ac:dyDescent="0.3">
      <c r="A14673" s="9" t="s">
        <v>7652</v>
      </c>
      <c r="B14673" s="9" t="s">
        <v>2433</v>
      </c>
      <c r="C14673" s="10">
        <v>32357</v>
      </c>
      <c r="D14673" s="9">
        <v>966588630</v>
      </c>
      <c r="E14673" s="9" t="e">
        <f>INDEX(#REF!:#REF!,MATCH($D14673,#REF!:#REF!,0),MATCH(#REF!,#REF!:#REF!,0))</f>
        <v>#REF!</v>
      </c>
      <c r="F14673" s="9" t="e">
        <f>INDEX(#REF!:#REF!,MATCH($D14673,#REF!:#REF!,0),MATCH(#REF!,#REF!:#REF!,0))</f>
        <v>#REF!</v>
      </c>
    </row>
    <row r="14674" spans="1:6" ht="16.5" x14ac:dyDescent="0.3">
      <c r="A14674" s="9" t="s">
        <v>7651</v>
      </c>
      <c r="B14674" s="9" t="s">
        <v>2288</v>
      </c>
      <c r="C14674" s="10">
        <v>30348</v>
      </c>
      <c r="D14674" s="9">
        <v>1062607929</v>
      </c>
      <c r="E14674" s="9" t="e">
        <f>INDEX(#REF!:#REF!,MATCH($D14674,#REF!:#REF!,0),MATCH(#REF!,#REF!:#REF!,0))</f>
        <v>#REF!</v>
      </c>
      <c r="F14674" s="9" t="e">
        <f>INDEX(#REF!:#REF!,MATCH($D14674,#REF!:#REF!,0),MATCH(#REF!,#REF!:#REF!,0))</f>
        <v>#REF!</v>
      </c>
    </row>
    <row r="14675" spans="1:6" ht="16.5" x14ac:dyDescent="0.3">
      <c r="A14675" s="9" t="s">
        <v>7650</v>
      </c>
      <c r="B14675" s="9" t="s">
        <v>3116</v>
      </c>
      <c r="C14675" s="10">
        <v>44098</v>
      </c>
      <c r="D14675" s="9">
        <v>3792993961</v>
      </c>
      <c r="E14675" s="9" t="e">
        <f>INDEX(#REF!:#REF!,MATCH($D14675,#REF!:#REF!,0),MATCH(#REF!,#REF!:#REF!,0))</f>
        <v>#REF!</v>
      </c>
      <c r="F14675" s="9" t="e">
        <f>INDEX(#REF!:#REF!,MATCH($D14675,#REF!:#REF!,0),MATCH(#REF!,#REF!:#REF!,0))</f>
        <v>#REF!</v>
      </c>
    </row>
    <row r="14676" spans="1:6" ht="16.5" x14ac:dyDescent="0.3">
      <c r="A14676" s="9" t="s">
        <v>7649</v>
      </c>
      <c r="B14676" s="9" t="s">
        <v>1943</v>
      </c>
      <c r="C14676" s="10">
        <v>29787</v>
      </c>
      <c r="D14676" s="9">
        <v>2924550912</v>
      </c>
      <c r="E14676" s="9" t="e">
        <f>INDEX(#REF!:#REF!,MATCH($D14676,#REF!:#REF!,0),MATCH(#REF!,#REF!:#REF!,0))</f>
        <v>#REF!</v>
      </c>
      <c r="F14676" s="9" t="e">
        <f>INDEX(#REF!:#REF!,MATCH($D14676,#REF!:#REF!,0),MATCH(#REF!,#REF!:#REF!,0))</f>
        <v>#REF!</v>
      </c>
    </row>
    <row r="14677" spans="1:6" ht="16.5" x14ac:dyDescent="0.3">
      <c r="A14677" s="9" t="s">
        <v>7648</v>
      </c>
      <c r="B14677" s="9" t="s">
        <v>2431</v>
      </c>
      <c r="C14677" s="10">
        <v>25494</v>
      </c>
      <c r="D14677" s="9">
        <v>3642452728</v>
      </c>
      <c r="E14677" s="9" t="e">
        <f>INDEX(#REF!:#REF!,MATCH($D14677,#REF!:#REF!,0),MATCH(#REF!,#REF!:#REF!,0))</f>
        <v>#REF!</v>
      </c>
      <c r="F14677" s="9" t="e">
        <f>INDEX(#REF!:#REF!,MATCH($D14677,#REF!:#REF!,0),MATCH(#REF!,#REF!:#REF!,0))</f>
        <v>#REF!</v>
      </c>
    </row>
    <row r="14678" spans="1:6" ht="16.5" x14ac:dyDescent="0.3">
      <c r="A14678" s="9" t="s">
        <v>7647</v>
      </c>
      <c r="B14678" s="9" t="s">
        <v>2090</v>
      </c>
      <c r="C14678" s="10">
        <v>12101</v>
      </c>
      <c r="D14678" s="9">
        <v>2565290632</v>
      </c>
      <c r="E14678" s="9" t="e">
        <f>INDEX(#REF!:#REF!,MATCH($D14678,#REF!:#REF!,0),MATCH(#REF!,#REF!:#REF!,0))</f>
        <v>#REF!</v>
      </c>
      <c r="F14678" s="9" t="e">
        <f>INDEX(#REF!:#REF!,MATCH($D14678,#REF!:#REF!,0),MATCH(#REF!,#REF!:#REF!,0))</f>
        <v>#REF!</v>
      </c>
    </row>
    <row r="14679" spans="1:6" ht="16.5" x14ac:dyDescent="0.3">
      <c r="A14679" s="9" t="s">
        <v>7646</v>
      </c>
      <c r="B14679" s="9" t="s">
        <v>2942</v>
      </c>
      <c r="C14679" s="10">
        <v>58891</v>
      </c>
      <c r="D14679" s="9">
        <v>4286367630</v>
      </c>
      <c r="E14679" s="9" t="e">
        <f>INDEX(#REF!:#REF!,MATCH($D14679,#REF!:#REF!,0),MATCH(#REF!,#REF!:#REF!,0))</f>
        <v>#REF!</v>
      </c>
      <c r="F14679" s="9" t="e">
        <f>INDEX(#REF!:#REF!,MATCH($D14679,#REF!:#REF!,0),MATCH(#REF!,#REF!:#REF!,0))</f>
        <v>#REF!</v>
      </c>
    </row>
    <row r="14680" spans="1:6" ht="16.5" x14ac:dyDescent="0.3">
      <c r="A14680" s="9" t="s">
        <v>7645</v>
      </c>
      <c r="B14680" s="9" t="s">
        <v>3841</v>
      </c>
      <c r="C14680" s="10">
        <v>46211</v>
      </c>
      <c r="D14680" s="9">
        <v>3524504531</v>
      </c>
      <c r="E14680" s="9" t="e">
        <f>INDEX(#REF!:#REF!,MATCH($D14680,#REF!:#REF!,0),MATCH(#REF!,#REF!:#REF!,0))</f>
        <v>#REF!</v>
      </c>
      <c r="F14680" s="9" t="e">
        <f>INDEX(#REF!:#REF!,MATCH($D14680,#REF!:#REF!,0),MATCH(#REF!,#REF!:#REF!,0))</f>
        <v>#REF!</v>
      </c>
    </row>
    <row r="14681" spans="1:6" ht="16.5" x14ac:dyDescent="0.3">
      <c r="A14681" s="9" t="s">
        <v>7644</v>
      </c>
      <c r="B14681" s="9" t="s">
        <v>2241</v>
      </c>
      <c r="C14681" s="10">
        <v>37274</v>
      </c>
      <c r="D14681" s="9">
        <v>5383734902</v>
      </c>
      <c r="E14681" s="9" t="e">
        <f>INDEX(#REF!:#REF!,MATCH($D14681,#REF!:#REF!,0),MATCH(#REF!,#REF!:#REF!,0))</f>
        <v>#REF!</v>
      </c>
      <c r="F14681" s="9" t="e">
        <f>INDEX(#REF!:#REF!,MATCH($D14681,#REF!:#REF!,0),MATCH(#REF!,#REF!:#REF!,0))</f>
        <v>#REF!</v>
      </c>
    </row>
    <row r="14682" spans="1:6" ht="16.5" x14ac:dyDescent="0.3">
      <c r="A14682" s="9" t="s">
        <v>7643</v>
      </c>
      <c r="B14682" s="9" t="s">
        <v>2870</v>
      </c>
      <c r="C14682" s="10">
        <v>55040</v>
      </c>
      <c r="D14682" s="9">
        <v>4278470843</v>
      </c>
      <c r="E14682" s="9" t="e">
        <f>INDEX(#REF!:#REF!,MATCH($D14682,#REF!:#REF!,0),MATCH(#REF!,#REF!:#REF!,0))</f>
        <v>#REF!</v>
      </c>
      <c r="F14682" s="9" t="e">
        <f>INDEX(#REF!:#REF!,MATCH($D14682,#REF!:#REF!,0),MATCH(#REF!,#REF!:#REF!,0))</f>
        <v>#REF!</v>
      </c>
    </row>
    <row r="14683" spans="1:6" ht="16.5" x14ac:dyDescent="0.3">
      <c r="A14683" s="9" t="s">
        <v>7642</v>
      </c>
      <c r="B14683" s="9" t="s">
        <v>2158</v>
      </c>
      <c r="C14683" s="10">
        <v>18028</v>
      </c>
      <c r="D14683" s="9">
        <v>7931128354</v>
      </c>
      <c r="E14683" s="9" t="e">
        <f>INDEX(#REF!:#REF!,MATCH($D14683,#REF!:#REF!,0),MATCH(#REF!,#REF!:#REF!,0))</f>
        <v>#REF!</v>
      </c>
      <c r="F14683" s="9" t="e">
        <f>INDEX(#REF!:#REF!,MATCH($D14683,#REF!:#REF!,0),MATCH(#REF!,#REF!:#REF!,0))</f>
        <v>#REF!</v>
      </c>
    </row>
    <row r="14684" spans="1:6" ht="16.5" x14ac:dyDescent="0.3">
      <c r="A14684" s="9" t="s">
        <v>7641</v>
      </c>
      <c r="B14684" s="9" t="s">
        <v>3144</v>
      </c>
      <c r="C14684" s="10">
        <v>50571</v>
      </c>
      <c r="D14684" s="9">
        <v>1887308636</v>
      </c>
      <c r="E14684" s="9" t="e">
        <f>INDEX(#REF!:#REF!,MATCH($D14684,#REF!:#REF!,0),MATCH(#REF!,#REF!:#REF!,0))</f>
        <v>#REF!</v>
      </c>
      <c r="F14684" s="9" t="e">
        <f>INDEX(#REF!:#REF!,MATCH($D14684,#REF!:#REF!,0),MATCH(#REF!,#REF!:#REF!,0))</f>
        <v>#REF!</v>
      </c>
    </row>
    <row r="14685" spans="1:6" ht="16.5" x14ac:dyDescent="0.3">
      <c r="A14685" s="9" t="s">
        <v>7640</v>
      </c>
      <c r="B14685" s="9" t="s">
        <v>3951</v>
      </c>
      <c r="C14685" s="10">
        <v>24920</v>
      </c>
      <c r="D14685" s="9">
        <v>3217797337</v>
      </c>
      <c r="E14685" s="9" t="e">
        <f>INDEX(#REF!:#REF!,MATCH($D14685,#REF!:#REF!,0),MATCH(#REF!,#REF!:#REF!,0))</f>
        <v>#REF!</v>
      </c>
      <c r="F14685" s="9" t="e">
        <f>INDEX(#REF!:#REF!,MATCH($D14685,#REF!:#REF!,0),MATCH(#REF!,#REF!:#REF!,0))</f>
        <v>#REF!</v>
      </c>
    </row>
    <row r="14686" spans="1:6" ht="16.5" x14ac:dyDescent="0.3">
      <c r="A14686" s="9" t="s">
        <v>7639</v>
      </c>
      <c r="B14686" s="9" t="s">
        <v>2364</v>
      </c>
      <c r="C14686" s="10">
        <v>34395</v>
      </c>
      <c r="D14686" s="9">
        <v>3891707452</v>
      </c>
      <c r="E14686" s="9" t="e">
        <f>INDEX(#REF!:#REF!,MATCH($D14686,#REF!:#REF!,0),MATCH(#REF!,#REF!:#REF!,0))</f>
        <v>#REF!</v>
      </c>
      <c r="F14686" s="9" t="e">
        <f>INDEX(#REF!:#REF!,MATCH($D14686,#REF!:#REF!,0),MATCH(#REF!,#REF!:#REF!,0))</f>
        <v>#REF!</v>
      </c>
    </row>
    <row r="14687" spans="1:6" ht="16.5" x14ac:dyDescent="0.3">
      <c r="A14687" s="9" t="s">
        <v>7638</v>
      </c>
      <c r="B14687" s="9" t="s">
        <v>2509</v>
      </c>
      <c r="C14687" s="10">
        <v>59107</v>
      </c>
      <c r="D14687" s="9">
        <v>1489889981</v>
      </c>
      <c r="E14687" s="9" t="e">
        <f>INDEX(#REF!:#REF!,MATCH($D14687,#REF!:#REF!,0),MATCH(#REF!,#REF!:#REF!,0))</f>
        <v>#REF!</v>
      </c>
      <c r="F14687" s="9" t="e">
        <f>INDEX(#REF!:#REF!,MATCH($D14687,#REF!:#REF!,0),MATCH(#REF!,#REF!:#REF!,0))</f>
        <v>#REF!</v>
      </c>
    </row>
    <row r="14688" spans="1:6" ht="16.5" x14ac:dyDescent="0.3">
      <c r="A14688" s="9" t="s">
        <v>7637</v>
      </c>
      <c r="B14688" s="9" t="s">
        <v>2163</v>
      </c>
      <c r="C14688" s="10">
        <v>19947</v>
      </c>
      <c r="D14688" s="9">
        <v>3877279783</v>
      </c>
      <c r="E14688" s="9" t="e">
        <f>INDEX(#REF!:#REF!,MATCH($D14688,#REF!:#REF!,0),MATCH(#REF!,#REF!:#REF!,0))</f>
        <v>#REF!</v>
      </c>
      <c r="F14688" s="9" t="e">
        <f>INDEX(#REF!:#REF!,MATCH($D14688,#REF!:#REF!,0),MATCH(#REF!,#REF!:#REF!,0))</f>
        <v>#REF!</v>
      </c>
    </row>
    <row r="14689" spans="1:6" ht="16.5" x14ac:dyDescent="0.3">
      <c r="A14689" s="9" t="s">
        <v>7636</v>
      </c>
      <c r="B14689" s="9" t="s">
        <v>2481</v>
      </c>
      <c r="C14689" s="10">
        <v>59742</v>
      </c>
      <c r="D14689" s="9">
        <v>1888252693</v>
      </c>
      <c r="E14689" s="9" t="e">
        <f>INDEX(#REF!:#REF!,MATCH($D14689,#REF!:#REF!,0),MATCH(#REF!,#REF!:#REF!,0))</f>
        <v>#REF!</v>
      </c>
      <c r="F14689" s="9" t="e">
        <f>INDEX(#REF!:#REF!,MATCH($D14689,#REF!:#REF!,0),MATCH(#REF!,#REF!:#REF!,0))</f>
        <v>#REF!</v>
      </c>
    </row>
    <row r="14690" spans="1:6" ht="16.5" x14ac:dyDescent="0.3">
      <c r="A14690" s="9" t="s">
        <v>7635</v>
      </c>
      <c r="B14690" s="9" t="s">
        <v>2151</v>
      </c>
      <c r="C14690" s="10">
        <v>26433</v>
      </c>
      <c r="D14690" s="9">
        <v>6007705854</v>
      </c>
      <c r="E14690" s="9" t="e">
        <f>INDEX(#REF!:#REF!,MATCH($D14690,#REF!:#REF!,0),MATCH(#REF!,#REF!:#REF!,0))</f>
        <v>#REF!</v>
      </c>
      <c r="F14690" s="9" t="e">
        <f>INDEX(#REF!:#REF!,MATCH($D14690,#REF!:#REF!,0),MATCH(#REF!,#REF!:#REF!,0))</f>
        <v>#REF!</v>
      </c>
    </row>
    <row r="14691" spans="1:6" ht="16.5" x14ac:dyDescent="0.3">
      <c r="A14691" s="9" t="s">
        <v>7634</v>
      </c>
      <c r="B14691" s="9" t="s">
        <v>3951</v>
      </c>
      <c r="C14691" s="10">
        <v>41688</v>
      </c>
      <c r="D14691" s="9">
        <v>1425230725</v>
      </c>
      <c r="E14691" s="9" t="e">
        <f>INDEX(#REF!:#REF!,MATCH($D14691,#REF!:#REF!,0),MATCH(#REF!,#REF!:#REF!,0))</f>
        <v>#REF!</v>
      </c>
      <c r="F14691" s="9" t="e">
        <f>INDEX(#REF!:#REF!,MATCH($D14691,#REF!:#REF!,0),MATCH(#REF!,#REF!:#REF!,0))</f>
        <v>#REF!</v>
      </c>
    </row>
    <row r="14692" spans="1:6" ht="16.5" x14ac:dyDescent="0.3">
      <c r="A14692" s="9" t="s">
        <v>7633</v>
      </c>
      <c r="B14692" s="9" t="s">
        <v>2269</v>
      </c>
      <c r="C14692" s="10">
        <v>11360</v>
      </c>
      <c r="D14692" s="9">
        <v>6478891895</v>
      </c>
      <c r="E14692" s="9" t="e">
        <f>INDEX(#REF!:#REF!,MATCH($D14692,#REF!:#REF!,0),MATCH(#REF!,#REF!:#REF!,0))</f>
        <v>#REF!</v>
      </c>
      <c r="F14692" s="9" t="e">
        <f>INDEX(#REF!:#REF!,MATCH($D14692,#REF!:#REF!,0),MATCH(#REF!,#REF!:#REF!,0))</f>
        <v>#REF!</v>
      </c>
    </row>
    <row r="14693" spans="1:6" ht="16.5" x14ac:dyDescent="0.3">
      <c r="A14693" s="9" t="s">
        <v>7632</v>
      </c>
      <c r="B14693" s="9" t="s">
        <v>2048</v>
      </c>
      <c r="C14693" s="10">
        <v>58916</v>
      </c>
      <c r="D14693" s="9">
        <v>8223052873</v>
      </c>
      <c r="E14693" s="9" t="e">
        <f>INDEX(#REF!:#REF!,MATCH($D14693,#REF!:#REF!,0),MATCH(#REF!,#REF!:#REF!,0))</f>
        <v>#REF!</v>
      </c>
      <c r="F14693" s="9" t="e">
        <f>INDEX(#REF!:#REF!,MATCH($D14693,#REF!:#REF!,0),MATCH(#REF!,#REF!:#REF!,0))</f>
        <v>#REF!</v>
      </c>
    </row>
    <row r="14694" spans="1:6" ht="16.5" x14ac:dyDescent="0.3">
      <c r="A14694" s="9" t="s">
        <v>7631</v>
      </c>
      <c r="B14694" s="9" t="s">
        <v>1961</v>
      </c>
      <c r="C14694" s="10">
        <v>28581</v>
      </c>
      <c r="D14694" s="9">
        <v>7088886472</v>
      </c>
      <c r="E14694" s="9" t="e">
        <f>INDEX(#REF!:#REF!,MATCH($D14694,#REF!:#REF!,0),MATCH(#REF!,#REF!:#REF!,0))</f>
        <v>#REF!</v>
      </c>
      <c r="F14694" s="9" t="e">
        <f>INDEX(#REF!:#REF!,MATCH($D14694,#REF!:#REF!,0),MATCH(#REF!,#REF!:#REF!,0))</f>
        <v>#REF!</v>
      </c>
    </row>
    <row r="14695" spans="1:6" ht="16.5" x14ac:dyDescent="0.3">
      <c r="A14695" s="9" t="s">
        <v>7630</v>
      </c>
      <c r="B14695" s="9" t="s">
        <v>2138</v>
      </c>
      <c r="C14695" s="10">
        <v>17832</v>
      </c>
      <c r="D14695" s="9">
        <v>5779075530</v>
      </c>
      <c r="E14695" s="9" t="e">
        <f>INDEX(#REF!:#REF!,MATCH($D14695,#REF!:#REF!,0),MATCH(#REF!,#REF!:#REF!,0))</f>
        <v>#REF!</v>
      </c>
      <c r="F14695" s="9" t="e">
        <f>INDEX(#REF!:#REF!,MATCH($D14695,#REF!:#REF!,0),MATCH(#REF!,#REF!:#REF!,0))</f>
        <v>#REF!</v>
      </c>
    </row>
    <row r="14696" spans="1:6" ht="16.5" x14ac:dyDescent="0.3">
      <c r="A14696" s="9" t="s">
        <v>7629</v>
      </c>
      <c r="B14696" s="9" t="s">
        <v>2628</v>
      </c>
      <c r="C14696" s="10">
        <v>29959</v>
      </c>
      <c r="D14696" s="9">
        <v>601779371</v>
      </c>
      <c r="E14696" s="9" t="e">
        <f>INDEX(#REF!:#REF!,MATCH($D14696,#REF!:#REF!,0),MATCH(#REF!,#REF!:#REF!,0))</f>
        <v>#REF!</v>
      </c>
      <c r="F14696" s="9" t="e">
        <f>INDEX(#REF!:#REF!,MATCH($D14696,#REF!:#REF!,0),MATCH(#REF!,#REF!:#REF!,0))</f>
        <v>#REF!</v>
      </c>
    </row>
    <row r="14697" spans="1:6" ht="16.5" x14ac:dyDescent="0.3">
      <c r="A14697" s="9" t="s">
        <v>7628</v>
      </c>
      <c r="B14697" s="9" t="s">
        <v>2954</v>
      </c>
      <c r="C14697" s="10">
        <v>40230</v>
      </c>
      <c r="D14697" s="9">
        <v>6235447353</v>
      </c>
      <c r="E14697" s="9" t="e">
        <f>INDEX(#REF!:#REF!,MATCH($D14697,#REF!:#REF!,0),MATCH(#REF!,#REF!:#REF!,0))</f>
        <v>#REF!</v>
      </c>
      <c r="F14697" s="9" t="e">
        <f>INDEX(#REF!:#REF!,MATCH($D14697,#REF!:#REF!,0),MATCH(#REF!,#REF!:#REF!,0))</f>
        <v>#REF!</v>
      </c>
    </row>
    <row r="14698" spans="1:6" ht="16.5" x14ac:dyDescent="0.3">
      <c r="A14698" s="9" t="s">
        <v>7627</v>
      </c>
      <c r="B14698" s="9" t="s">
        <v>2688</v>
      </c>
      <c r="C14698" s="10">
        <v>26881</v>
      </c>
      <c r="D14698" s="9">
        <v>2908560011</v>
      </c>
      <c r="E14698" s="9" t="e">
        <f>INDEX(#REF!:#REF!,MATCH($D14698,#REF!:#REF!,0),MATCH(#REF!,#REF!:#REF!,0))</f>
        <v>#REF!</v>
      </c>
      <c r="F14698" s="9" t="e">
        <f>INDEX(#REF!:#REF!,MATCH($D14698,#REF!:#REF!,0),MATCH(#REF!,#REF!:#REF!,0))</f>
        <v>#REF!</v>
      </c>
    </row>
    <row r="14699" spans="1:6" ht="16.5" x14ac:dyDescent="0.3">
      <c r="A14699" s="9" t="s">
        <v>7626</v>
      </c>
      <c r="B14699" s="9" t="s">
        <v>2025</v>
      </c>
      <c r="C14699" s="10">
        <v>18594</v>
      </c>
      <c r="D14699" s="9">
        <v>5623930522</v>
      </c>
      <c r="E14699" s="9" t="e">
        <f>INDEX(#REF!:#REF!,MATCH($D14699,#REF!:#REF!,0),MATCH(#REF!,#REF!:#REF!,0))</f>
        <v>#REF!</v>
      </c>
      <c r="F14699" s="9" t="e">
        <f>INDEX(#REF!:#REF!,MATCH($D14699,#REF!:#REF!,0),MATCH(#REF!,#REF!:#REF!,0))</f>
        <v>#REF!</v>
      </c>
    </row>
    <row r="14700" spans="1:6" ht="16.5" x14ac:dyDescent="0.3">
      <c r="A14700" s="9" t="s">
        <v>7625</v>
      </c>
      <c r="B14700" s="9" t="s">
        <v>2357</v>
      </c>
      <c r="C14700" s="10">
        <v>54953</v>
      </c>
      <c r="D14700" s="9">
        <v>3877279783</v>
      </c>
      <c r="E14700" s="9" t="e">
        <f>INDEX(#REF!:#REF!,MATCH($D14700,#REF!:#REF!,0),MATCH(#REF!,#REF!:#REF!,0))</f>
        <v>#REF!</v>
      </c>
      <c r="F14700" s="9" t="e">
        <f>INDEX(#REF!:#REF!,MATCH($D14700,#REF!:#REF!,0),MATCH(#REF!,#REF!:#REF!,0))</f>
        <v>#REF!</v>
      </c>
    </row>
    <row r="14701" spans="1:6" ht="16.5" x14ac:dyDescent="0.3">
      <c r="A14701" s="9" t="s">
        <v>7624</v>
      </c>
      <c r="B14701" s="9" t="s">
        <v>1973</v>
      </c>
      <c r="C14701" s="10">
        <v>18433</v>
      </c>
      <c r="D14701" s="9">
        <v>8682006391</v>
      </c>
      <c r="E14701" s="9" t="e">
        <f>INDEX(#REF!:#REF!,MATCH($D14701,#REF!:#REF!,0),MATCH(#REF!,#REF!:#REF!,0))</f>
        <v>#REF!</v>
      </c>
      <c r="F14701" s="9" t="e">
        <f>INDEX(#REF!:#REF!,MATCH($D14701,#REF!:#REF!,0),MATCH(#REF!,#REF!:#REF!,0))</f>
        <v>#REF!</v>
      </c>
    </row>
    <row r="14702" spans="1:6" ht="16.5" x14ac:dyDescent="0.3">
      <c r="A14702" s="9" t="s">
        <v>7623</v>
      </c>
      <c r="B14702" s="9" t="s">
        <v>3493</v>
      </c>
      <c r="C14702" s="10">
        <v>11376</v>
      </c>
      <c r="D14702" s="9">
        <v>4323171323</v>
      </c>
      <c r="E14702" s="9" t="e">
        <f>INDEX(#REF!:#REF!,MATCH($D14702,#REF!:#REF!,0),MATCH(#REF!,#REF!:#REF!,0))</f>
        <v>#REF!</v>
      </c>
      <c r="F14702" s="9" t="e">
        <f>INDEX(#REF!:#REF!,MATCH($D14702,#REF!:#REF!,0),MATCH(#REF!,#REF!:#REF!,0))</f>
        <v>#REF!</v>
      </c>
    </row>
    <row r="14703" spans="1:6" ht="16.5" x14ac:dyDescent="0.3">
      <c r="A14703" s="9" t="s">
        <v>7622</v>
      </c>
      <c r="B14703" s="9" t="s">
        <v>2640</v>
      </c>
      <c r="C14703" s="10">
        <v>17904</v>
      </c>
      <c r="D14703" s="9">
        <v>209942509</v>
      </c>
      <c r="E14703" s="9" t="e">
        <f>INDEX(#REF!:#REF!,MATCH($D14703,#REF!:#REF!,0),MATCH(#REF!,#REF!:#REF!,0))</f>
        <v>#REF!</v>
      </c>
      <c r="F14703" s="9" t="e">
        <f>INDEX(#REF!:#REF!,MATCH($D14703,#REF!:#REF!,0),MATCH(#REF!,#REF!:#REF!,0))</f>
        <v>#REF!</v>
      </c>
    </row>
    <row r="14704" spans="1:6" ht="16.5" x14ac:dyDescent="0.3">
      <c r="A14704" s="9" t="s">
        <v>7621</v>
      </c>
      <c r="B14704" s="9" t="s">
        <v>3071</v>
      </c>
      <c r="C14704" s="10">
        <v>52599</v>
      </c>
      <c r="D14704" s="9">
        <v>7621218967</v>
      </c>
      <c r="E14704" s="9" t="e">
        <f>INDEX(#REF!:#REF!,MATCH($D14704,#REF!:#REF!,0),MATCH(#REF!,#REF!:#REF!,0))</f>
        <v>#REF!</v>
      </c>
      <c r="F14704" s="9" t="e">
        <f>INDEX(#REF!:#REF!,MATCH($D14704,#REF!:#REF!,0),MATCH(#REF!,#REF!:#REF!,0))</f>
        <v>#REF!</v>
      </c>
    </row>
    <row r="14705" spans="1:6" ht="16.5" x14ac:dyDescent="0.3">
      <c r="A14705" s="9" t="s">
        <v>7620</v>
      </c>
      <c r="B14705" s="9" t="s">
        <v>2095</v>
      </c>
      <c r="C14705" s="10">
        <v>22733</v>
      </c>
      <c r="D14705" s="9">
        <v>2259282237</v>
      </c>
      <c r="E14705" s="9" t="e">
        <f>INDEX(#REF!:#REF!,MATCH($D14705,#REF!:#REF!,0),MATCH(#REF!,#REF!:#REF!,0))</f>
        <v>#REF!</v>
      </c>
      <c r="F14705" s="9" t="e">
        <f>INDEX(#REF!:#REF!,MATCH($D14705,#REF!:#REF!,0),MATCH(#REF!,#REF!:#REF!,0))</f>
        <v>#REF!</v>
      </c>
    </row>
    <row r="14706" spans="1:6" ht="16.5" x14ac:dyDescent="0.3">
      <c r="A14706" s="9" t="s">
        <v>7619</v>
      </c>
      <c r="B14706" s="9" t="s">
        <v>1999</v>
      </c>
      <c r="C14706" s="10">
        <v>43893</v>
      </c>
      <c r="D14706" s="9">
        <v>2022565827</v>
      </c>
      <c r="E14706" s="9" t="e">
        <f>INDEX(#REF!:#REF!,MATCH($D14706,#REF!:#REF!,0),MATCH(#REF!,#REF!:#REF!,0))</f>
        <v>#REF!</v>
      </c>
      <c r="F14706" s="9" t="e">
        <f>INDEX(#REF!:#REF!,MATCH($D14706,#REF!:#REF!,0),MATCH(#REF!,#REF!:#REF!,0))</f>
        <v>#REF!</v>
      </c>
    </row>
    <row r="14707" spans="1:6" ht="16.5" x14ac:dyDescent="0.3">
      <c r="A14707" s="9" t="s">
        <v>7618</v>
      </c>
      <c r="B14707" s="9" t="s">
        <v>2404</v>
      </c>
      <c r="C14707" s="10">
        <v>32660</v>
      </c>
      <c r="D14707" s="9">
        <v>4773306254</v>
      </c>
      <c r="E14707" s="9" t="e">
        <f>INDEX(#REF!:#REF!,MATCH($D14707,#REF!:#REF!,0),MATCH(#REF!,#REF!:#REF!,0))</f>
        <v>#REF!</v>
      </c>
      <c r="F14707" s="9" t="e">
        <f>INDEX(#REF!:#REF!,MATCH($D14707,#REF!:#REF!,0),MATCH(#REF!,#REF!:#REF!,0))</f>
        <v>#REF!</v>
      </c>
    </row>
    <row r="14708" spans="1:6" ht="16.5" x14ac:dyDescent="0.3">
      <c r="A14708" s="9" t="s">
        <v>7617</v>
      </c>
      <c r="B14708" s="9" t="s">
        <v>2272</v>
      </c>
      <c r="C14708" s="10">
        <v>57715</v>
      </c>
      <c r="D14708" s="9">
        <v>8733080267</v>
      </c>
      <c r="E14708" s="9" t="e">
        <f>INDEX(#REF!:#REF!,MATCH($D14708,#REF!:#REF!,0),MATCH(#REF!,#REF!:#REF!,0))</f>
        <v>#REF!</v>
      </c>
      <c r="F14708" s="9" t="e">
        <f>INDEX(#REF!:#REF!,MATCH($D14708,#REF!:#REF!,0),MATCH(#REF!,#REF!:#REF!,0))</f>
        <v>#REF!</v>
      </c>
    </row>
    <row r="14709" spans="1:6" ht="16.5" x14ac:dyDescent="0.3">
      <c r="A14709" s="9" t="s">
        <v>7616</v>
      </c>
      <c r="B14709" s="9" t="s">
        <v>3144</v>
      </c>
      <c r="C14709" s="10">
        <v>47494</v>
      </c>
      <c r="D14709" s="9">
        <v>3904109642</v>
      </c>
      <c r="E14709" s="9" t="e">
        <f>INDEX(#REF!:#REF!,MATCH($D14709,#REF!:#REF!,0),MATCH(#REF!,#REF!:#REF!,0))</f>
        <v>#REF!</v>
      </c>
      <c r="F14709" s="9" t="e">
        <f>INDEX(#REF!:#REF!,MATCH($D14709,#REF!:#REF!,0),MATCH(#REF!,#REF!:#REF!,0))</f>
        <v>#REF!</v>
      </c>
    </row>
    <row r="14710" spans="1:6" ht="16.5" x14ac:dyDescent="0.3">
      <c r="A14710" s="9" t="s">
        <v>7615</v>
      </c>
      <c r="B14710" s="9" t="s">
        <v>2757</v>
      </c>
      <c r="C14710" s="10">
        <v>15123</v>
      </c>
      <c r="D14710" s="9">
        <v>5988565948</v>
      </c>
      <c r="E14710" s="9" t="e">
        <f>INDEX(#REF!:#REF!,MATCH($D14710,#REF!:#REF!,0),MATCH(#REF!,#REF!:#REF!,0))</f>
        <v>#REF!</v>
      </c>
      <c r="F14710" s="9" t="e">
        <f>INDEX(#REF!:#REF!,MATCH($D14710,#REF!:#REF!,0),MATCH(#REF!,#REF!:#REF!,0))</f>
        <v>#REF!</v>
      </c>
    </row>
    <row r="14711" spans="1:6" ht="16.5" x14ac:dyDescent="0.3">
      <c r="A14711" s="9" t="s">
        <v>7614</v>
      </c>
      <c r="B14711" s="9" t="s">
        <v>2744</v>
      </c>
      <c r="C14711" s="10">
        <v>59366</v>
      </c>
      <c r="D14711" s="9">
        <v>5079859830</v>
      </c>
      <c r="E14711" s="9" t="e">
        <f>INDEX(#REF!:#REF!,MATCH($D14711,#REF!:#REF!,0),MATCH(#REF!,#REF!:#REF!,0))</f>
        <v>#REF!</v>
      </c>
      <c r="F14711" s="9" t="e">
        <f>INDEX(#REF!:#REF!,MATCH($D14711,#REF!:#REF!,0),MATCH(#REF!,#REF!:#REF!,0))</f>
        <v>#REF!</v>
      </c>
    </row>
    <row r="14712" spans="1:6" ht="16.5" x14ac:dyDescent="0.3">
      <c r="A14712" s="9" t="s">
        <v>7613</v>
      </c>
      <c r="B14712" s="9" t="s">
        <v>2312</v>
      </c>
      <c r="C14712" s="10">
        <v>26175</v>
      </c>
      <c r="D14712" s="9">
        <v>3891707452</v>
      </c>
      <c r="E14712" s="9" t="e">
        <f>INDEX(#REF!:#REF!,MATCH($D14712,#REF!:#REF!,0),MATCH(#REF!,#REF!:#REF!,0))</f>
        <v>#REF!</v>
      </c>
      <c r="F14712" s="9" t="e">
        <f>INDEX(#REF!:#REF!,MATCH($D14712,#REF!:#REF!,0),MATCH(#REF!,#REF!:#REF!,0))</f>
        <v>#REF!</v>
      </c>
    </row>
    <row r="14713" spans="1:6" ht="16.5" x14ac:dyDescent="0.3">
      <c r="A14713" s="9" t="s">
        <v>7612</v>
      </c>
      <c r="B14713" s="9" t="s">
        <v>2582</v>
      </c>
      <c r="C14713" s="10">
        <v>10960</v>
      </c>
      <c r="D14713" s="9">
        <v>4579641655</v>
      </c>
      <c r="E14713" s="9" t="e">
        <f>INDEX(#REF!:#REF!,MATCH($D14713,#REF!:#REF!,0),MATCH(#REF!,#REF!:#REF!,0))</f>
        <v>#REF!</v>
      </c>
      <c r="F14713" s="9" t="e">
        <f>INDEX(#REF!:#REF!,MATCH($D14713,#REF!:#REF!,0),MATCH(#REF!,#REF!:#REF!,0))</f>
        <v>#REF!</v>
      </c>
    </row>
    <row r="14714" spans="1:6" ht="16.5" x14ac:dyDescent="0.3">
      <c r="A14714" s="9" t="s">
        <v>7611</v>
      </c>
      <c r="B14714" s="9" t="s">
        <v>1951</v>
      </c>
      <c r="C14714" s="10">
        <v>32407</v>
      </c>
      <c r="D14714" s="9">
        <v>5511711233</v>
      </c>
      <c r="E14714" s="9" t="e">
        <f>INDEX(#REF!:#REF!,MATCH($D14714,#REF!:#REF!,0),MATCH(#REF!,#REF!:#REF!,0))</f>
        <v>#REF!</v>
      </c>
      <c r="F14714" s="9" t="e">
        <f>INDEX(#REF!:#REF!,MATCH($D14714,#REF!:#REF!,0),MATCH(#REF!,#REF!:#REF!,0))</f>
        <v>#REF!</v>
      </c>
    </row>
    <row r="14715" spans="1:6" ht="16.5" x14ac:dyDescent="0.3">
      <c r="A14715" s="9" t="s">
        <v>7610</v>
      </c>
      <c r="B14715" s="9" t="s">
        <v>2274</v>
      </c>
      <c r="C14715" s="10">
        <v>27315</v>
      </c>
      <c r="D14715" s="9">
        <v>1249074622</v>
      </c>
      <c r="E14715" s="9" t="e">
        <f>INDEX(#REF!:#REF!,MATCH($D14715,#REF!:#REF!,0),MATCH(#REF!,#REF!:#REF!,0))</f>
        <v>#REF!</v>
      </c>
      <c r="F14715" s="9" t="e">
        <f>INDEX(#REF!:#REF!,MATCH($D14715,#REF!:#REF!,0),MATCH(#REF!,#REF!:#REF!,0))</f>
        <v>#REF!</v>
      </c>
    </row>
    <row r="14716" spans="1:6" ht="16.5" x14ac:dyDescent="0.3">
      <c r="A14716" s="9" t="s">
        <v>7609</v>
      </c>
      <c r="B14716" s="9" t="s">
        <v>1957</v>
      </c>
      <c r="C14716" s="10">
        <v>36817</v>
      </c>
      <c r="D14716" s="9">
        <v>4504361140</v>
      </c>
      <c r="E14716" s="9" t="e">
        <f>INDEX(#REF!:#REF!,MATCH($D14716,#REF!:#REF!,0),MATCH(#REF!,#REF!:#REF!,0))</f>
        <v>#REF!</v>
      </c>
      <c r="F14716" s="9" t="e">
        <f>INDEX(#REF!:#REF!,MATCH($D14716,#REF!:#REF!,0),MATCH(#REF!,#REF!:#REF!,0))</f>
        <v>#REF!</v>
      </c>
    </row>
    <row r="14717" spans="1:6" ht="16.5" x14ac:dyDescent="0.3">
      <c r="A14717" s="9" t="s">
        <v>7608</v>
      </c>
      <c r="B14717" s="9" t="s">
        <v>3498</v>
      </c>
      <c r="C14717" s="10">
        <v>39231</v>
      </c>
      <c r="D14717" s="9">
        <v>4396213212</v>
      </c>
      <c r="E14717" s="9" t="e">
        <f>INDEX(#REF!:#REF!,MATCH($D14717,#REF!:#REF!,0),MATCH(#REF!,#REF!:#REF!,0))</f>
        <v>#REF!</v>
      </c>
      <c r="F14717" s="9" t="e">
        <f>INDEX(#REF!:#REF!,MATCH($D14717,#REF!:#REF!,0),MATCH(#REF!,#REF!:#REF!,0))</f>
        <v>#REF!</v>
      </c>
    </row>
    <row r="14718" spans="1:6" ht="16.5" x14ac:dyDescent="0.3">
      <c r="A14718" s="9" t="s">
        <v>7607</v>
      </c>
      <c r="B14718" s="9" t="s">
        <v>3493</v>
      </c>
      <c r="C14718" s="10">
        <v>35753</v>
      </c>
      <c r="D14718" s="9">
        <v>1598957961</v>
      </c>
      <c r="E14718" s="9" t="e">
        <f>INDEX(#REF!:#REF!,MATCH($D14718,#REF!:#REF!,0),MATCH(#REF!,#REF!:#REF!,0))</f>
        <v>#REF!</v>
      </c>
      <c r="F14718" s="9" t="e">
        <f>INDEX(#REF!:#REF!,MATCH($D14718,#REF!:#REF!,0),MATCH(#REF!,#REF!:#REF!,0))</f>
        <v>#REF!</v>
      </c>
    </row>
    <row r="14719" spans="1:6" ht="16.5" x14ac:dyDescent="0.3">
      <c r="A14719" s="9" t="s">
        <v>7606</v>
      </c>
      <c r="B14719" s="9" t="s">
        <v>3187</v>
      </c>
      <c r="C14719" s="10">
        <v>11007</v>
      </c>
      <c r="D14719" s="9">
        <v>6446166575</v>
      </c>
      <c r="E14719" s="9" t="e">
        <f>INDEX(#REF!:#REF!,MATCH($D14719,#REF!:#REF!,0),MATCH(#REF!,#REF!:#REF!,0))</f>
        <v>#REF!</v>
      </c>
      <c r="F14719" s="9" t="e">
        <f>INDEX(#REF!:#REF!,MATCH($D14719,#REF!:#REF!,0),MATCH(#REF!,#REF!:#REF!,0))</f>
        <v>#REF!</v>
      </c>
    </row>
    <row r="14720" spans="1:6" ht="16.5" x14ac:dyDescent="0.3">
      <c r="A14720" s="9" t="s">
        <v>7605</v>
      </c>
      <c r="B14720" s="9" t="s">
        <v>1981</v>
      </c>
      <c r="C14720" s="10">
        <v>51351</v>
      </c>
      <c r="D14720" s="9">
        <v>923191143</v>
      </c>
      <c r="E14720" s="9" t="e">
        <f>INDEX(#REF!:#REF!,MATCH($D14720,#REF!:#REF!,0),MATCH(#REF!,#REF!:#REF!,0))</f>
        <v>#REF!</v>
      </c>
      <c r="F14720" s="9" t="e">
        <f>INDEX(#REF!:#REF!,MATCH($D14720,#REF!:#REF!,0),MATCH(#REF!,#REF!:#REF!,0))</f>
        <v>#REF!</v>
      </c>
    </row>
    <row r="14721" spans="1:6" ht="16.5" x14ac:dyDescent="0.3">
      <c r="A14721" s="9" t="s">
        <v>7604</v>
      </c>
      <c r="B14721" s="9" t="s">
        <v>2530</v>
      </c>
      <c r="C14721" s="10">
        <v>10471</v>
      </c>
      <c r="D14721" s="9">
        <v>4525743115</v>
      </c>
      <c r="E14721" s="9" t="e">
        <f>INDEX(#REF!:#REF!,MATCH($D14721,#REF!:#REF!,0),MATCH(#REF!,#REF!:#REF!,0))</f>
        <v>#REF!</v>
      </c>
      <c r="F14721" s="9" t="e">
        <f>INDEX(#REF!:#REF!,MATCH($D14721,#REF!:#REF!,0),MATCH(#REF!,#REF!:#REF!,0))</f>
        <v>#REF!</v>
      </c>
    </row>
    <row r="14722" spans="1:6" ht="16.5" x14ac:dyDescent="0.3">
      <c r="A14722" s="9" t="s">
        <v>7603</v>
      </c>
      <c r="B14722" s="9" t="s">
        <v>2982</v>
      </c>
      <c r="C14722" s="10">
        <v>32842</v>
      </c>
      <c r="D14722" s="9">
        <v>6850203894</v>
      </c>
      <c r="E14722" s="9" t="e">
        <f>INDEX(#REF!:#REF!,MATCH($D14722,#REF!:#REF!,0),MATCH(#REF!,#REF!:#REF!,0))</f>
        <v>#REF!</v>
      </c>
      <c r="F14722" s="9" t="e">
        <f>INDEX(#REF!:#REF!,MATCH($D14722,#REF!:#REF!,0),MATCH(#REF!,#REF!:#REF!,0))</f>
        <v>#REF!</v>
      </c>
    </row>
    <row r="14723" spans="1:6" ht="16.5" x14ac:dyDescent="0.3">
      <c r="A14723" s="9" t="s">
        <v>7602</v>
      </c>
      <c r="B14723" s="9" t="s">
        <v>2470</v>
      </c>
      <c r="C14723" s="10">
        <v>34540</v>
      </c>
      <c r="D14723" s="9">
        <v>7402856011</v>
      </c>
      <c r="E14723" s="9" t="e">
        <f>INDEX(#REF!:#REF!,MATCH($D14723,#REF!:#REF!,0),MATCH(#REF!,#REF!:#REF!,0))</f>
        <v>#REF!</v>
      </c>
      <c r="F14723" s="9" t="e">
        <f>INDEX(#REF!:#REF!,MATCH($D14723,#REF!:#REF!,0),MATCH(#REF!,#REF!:#REF!,0))</f>
        <v>#REF!</v>
      </c>
    </row>
    <row r="14724" spans="1:6" ht="16.5" x14ac:dyDescent="0.3">
      <c r="A14724" s="9" t="s">
        <v>7601</v>
      </c>
      <c r="B14724" s="9" t="s">
        <v>2034</v>
      </c>
      <c r="C14724" s="10">
        <v>20677</v>
      </c>
      <c r="D14724" s="9">
        <v>7180536660</v>
      </c>
      <c r="E14724" s="9" t="e">
        <f>INDEX(#REF!:#REF!,MATCH($D14724,#REF!:#REF!,0),MATCH(#REF!,#REF!:#REF!,0))</f>
        <v>#REF!</v>
      </c>
      <c r="F14724" s="9" t="e">
        <f>INDEX(#REF!:#REF!,MATCH($D14724,#REF!:#REF!,0),MATCH(#REF!,#REF!:#REF!,0))</f>
        <v>#REF!</v>
      </c>
    </row>
    <row r="14725" spans="1:6" ht="16.5" x14ac:dyDescent="0.3">
      <c r="A14725" s="9" t="s">
        <v>7600</v>
      </c>
      <c r="B14725" s="9" t="s">
        <v>2448</v>
      </c>
      <c r="C14725" s="10">
        <v>20949</v>
      </c>
      <c r="D14725" s="9">
        <v>9267164694</v>
      </c>
      <c r="E14725" s="9" t="e">
        <f>INDEX(#REF!:#REF!,MATCH($D14725,#REF!:#REF!,0),MATCH(#REF!,#REF!:#REF!,0))</f>
        <v>#REF!</v>
      </c>
      <c r="F14725" s="9" t="e">
        <f>INDEX(#REF!:#REF!,MATCH($D14725,#REF!:#REF!,0),MATCH(#REF!,#REF!:#REF!,0))</f>
        <v>#REF!</v>
      </c>
    </row>
    <row r="14726" spans="1:6" ht="16.5" x14ac:dyDescent="0.3">
      <c r="A14726" s="9" t="s">
        <v>7599</v>
      </c>
      <c r="B14726" s="9" t="s">
        <v>2608</v>
      </c>
      <c r="C14726" s="10">
        <v>15839</v>
      </c>
      <c r="D14726" s="9">
        <v>1755716656</v>
      </c>
      <c r="E14726" s="9" t="e">
        <f>INDEX(#REF!:#REF!,MATCH($D14726,#REF!:#REF!,0),MATCH(#REF!,#REF!:#REF!,0))</f>
        <v>#REF!</v>
      </c>
      <c r="F14726" s="9" t="e">
        <f>INDEX(#REF!:#REF!,MATCH($D14726,#REF!:#REF!,0),MATCH(#REF!,#REF!:#REF!,0))</f>
        <v>#REF!</v>
      </c>
    </row>
    <row r="14727" spans="1:6" ht="16.5" x14ac:dyDescent="0.3">
      <c r="A14727" s="9" t="s">
        <v>7598</v>
      </c>
      <c r="B14727" s="9" t="s">
        <v>2647</v>
      </c>
      <c r="C14727" s="10">
        <v>56501</v>
      </c>
      <c r="D14727" s="9">
        <v>3764546336</v>
      </c>
      <c r="E14727" s="9" t="e">
        <f>INDEX(#REF!:#REF!,MATCH($D14727,#REF!:#REF!,0),MATCH(#REF!,#REF!:#REF!,0))</f>
        <v>#REF!</v>
      </c>
      <c r="F14727" s="9" t="e">
        <f>INDEX(#REF!:#REF!,MATCH($D14727,#REF!:#REF!,0),MATCH(#REF!,#REF!:#REF!,0))</f>
        <v>#REF!</v>
      </c>
    </row>
    <row r="14728" spans="1:6" ht="16.5" x14ac:dyDescent="0.3">
      <c r="A14728" s="9" t="s">
        <v>7597</v>
      </c>
      <c r="B14728" s="9" t="s">
        <v>2572</v>
      </c>
      <c r="C14728" s="10">
        <v>50204</v>
      </c>
      <c r="D14728" s="9">
        <v>3488994694</v>
      </c>
      <c r="E14728" s="9" t="e">
        <f>INDEX(#REF!:#REF!,MATCH($D14728,#REF!:#REF!,0),MATCH(#REF!,#REF!:#REF!,0))</f>
        <v>#REF!</v>
      </c>
      <c r="F14728" s="9" t="e">
        <f>INDEX(#REF!:#REF!,MATCH($D14728,#REF!:#REF!,0),MATCH(#REF!,#REF!:#REF!,0))</f>
        <v>#REF!</v>
      </c>
    </row>
    <row r="14729" spans="1:6" ht="16.5" x14ac:dyDescent="0.3">
      <c r="A14729" s="9" t="s">
        <v>7596</v>
      </c>
      <c r="B14729" s="9" t="s">
        <v>2034</v>
      </c>
      <c r="C14729" s="10">
        <v>15107</v>
      </c>
      <c r="D14729" s="9">
        <v>449160092</v>
      </c>
      <c r="E14729" s="9" t="e">
        <f>INDEX(#REF!:#REF!,MATCH($D14729,#REF!:#REF!,0),MATCH(#REF!,#REF!:#REF!,0))</f>
        <v>#REF!</v>
      </c>
      <c r="F14729" s="9" t="e">
        <f>INDEX(#REF!:#REF!,MATCH($D14729,#REF!:#REF!,0),MATCH(#REF!,#REF!:#REF!,0))</f>
        <v>#REF!</v>
      </c>
    </row>
    <row r="14730" spans="1:6" ht="16.5" x14ac:dyDescent="0.3">
      <c r="A14730" s="9" t="s">
        <v>7595</v>
      </c>
      <c r="B14730" s="9" t="s">
        <v>2023</v>
      </c>
      <c r="C14730" s="10">
        <v>35444</v>
      </c>
      <c r="D14730" s="9">
        <v>7286297414</v>
      </c>
      <c r="E14730" s="9" t="e">
        <f>INDEX(#REF!:#REF!,MATCH($D14730,#REF!:#REF!,0),MATCH(#REF!,#REF!:#REF!,0))</f>
        <v>#REF!</v>
      </c>
      <c r="F14730" s="9" t="e">
        <f>INDEX(#REF!:#REF!,MATCH($D14730,#REF!:#REF!,0),MATCH(#REF!,#REF!:#REF!,0))</f>
        <v>#REF!</v>
      </c>
    </row>
    <row r="14731" spans="1:6" ht="16.5" x14ac:dyDescent="0.3">
      <c r="A14731" s="9" t="s">
        <v>7594</v>
      </c>
      <c r="B14731" s="9" t="s">
        <v>4007</v>
      </c>
      <c r="C14731" s="10">
        <v>44900</v>
      </c>
      <c r="D14731" s="9">
        <v>4786629839</v>
      </c>
      <c r="E14731" s="9" t="e">
        <f>INDEX(#REF!:#REF!,MATCH($D14731,#REF!:#REF!,0),MATCH(#REF!,#REF!:#REF!,0))</f>
        <v>#REF!</v>
      </c>
      <c r="F14731" s="9" t="e">
        <f>INDEX(#REF!:#REF!,MATCH($D14731,#REF!:#REF!,0),MATCH(#REF!,#REF!:#REF!,0))</f>
        <v>#REF!</v>
      </c>
    </row>
    <row r="14732" spans="1:6" ht="16.5" x14ac:dyDescent="0.3">
      <c r="A14732" s="9" t="s">
        <v>7593</v>
      </c>
      <c r="B14732" s="9" t="s">
        <v>2288</v>
      </c>
      <c r="C14732" s="10">
        <v>24466</v>
      </c>
      <c r="D14732" s="9">
        <v>2804488179</v>
      </c>
      <c r="E14732" s="9" t="e">
        <f>INDEX(#REF!:#REF!,MATCH($D14732,#REF!:#REF!,0),MATCH(#REF!,#REF!:#REF!,0))</f>
        <v>#REF!</v>
      </c>
      <c r="F14732" s="9" t="e">
        <f>INDEX(#REF!:#REF!,MATCH($D14732,#REF!:#REF!,0),MATCH(#REF!,#REF!:#REF!,0))</f>
        <v>#REF!</v>
      </c>
    </row>
    <row r="14733" spans="1:6" ht="16.5" x14ac:dyDescent="0.3">
      <c r="A14733" s="9" t="s">
        <v>7592</v>
      </c>
      <c r="B14733" s="9" t="s">
        <v>2230</v>
      </c>
      <c r="C14733" s="10">
        <v>12555</v>
      </c>
      <c r="D14733" s="9">
        <v>7567063646</v>
      </c>
      <c r="E14733" s="9" t="e">
        <f>INDEX(#REF!:#REF!,MATCH($D14733,#REF!:#REF!,0),MATCH(#REF!,#REF!:#REF!,0))</f>
        <v>#REF!</v>
      </c>
      <c r="F14733" s="9" t="e">
        <f>INDEX(#REF!:#REF!,MATCH($D14733,#REF!:#REF!,0),MATCH(#REF!,#REF!:#REF!,0))</f>
        <v>#REF!</v>
      </c>
    </row>
    <row r="14734" spans="1:6" ht="16.5" x14ac:dyDescent="0.3">
      <c r="A14734" s="9" t="s">
        <v>7591</v>
      </c>
      <c r="B14734" s="9" t="s">
        <v>2658</v>
      </c>
      <c r="C14734" s="10">
        <v>43874</v>
      </c>
      <c r="D14734" s="9">
        <v>4119729087</v>
      </c>
      <c r="E14734" s="9" t="e">
        <f>INDEX(#REF!:#REF!,MATCH($D14734,#REF!:#REF!,0),MATCH(#REF!,#REF!:#REF!,0))</f>
        <v>#REF!</v>
      </c>
      <c r="F14734" s="9" t="e">
        <f>INDEX(#REF!:#REF!,MATCH($D14734,#REF!:#REF!,0),MATCH(#REF!,#REF!:#REF!,0))</f>
        <v>#REF!</v>
      </c>
    </row>
    <row r="14735" spans="1:6" ht="16.5" x14ac:dyDescent="0.3">
      <c r="A14735" s="9" t="s">
        <v>7590</v>
      </c>
      <c r="B14735" s="9" t="s">
        <v>2167</v>
      </c>
      <c r="C14735" s="10">
        <v>17578</v>
      </c>
      <c r="D14735" s="9">
        <v>6235447353</v>
      </c>
      <c r="E14735" s="9" t="e">
        <f>INDEX(#REF!:#REF!,MATCH($D14735,#REF!:#REF!,0),MATCH(#REF!,#REF!:#REF!,0))</f>
        <v>#REF!</v>
      </c>
      <c r="F14735" s="9" t="e">
        <f>INDEX(#REF!:#REF!,MATCH($D14735,#REF!:#REF!,0),MATCH(#REF!,#REF!:#REF!,0))</f>
        <v>#REF!</v>
      </c>
    </row>
    <row r="14736" spans="1:6" ht="16.5" x14ac:dyDescent="0.3">
      <c r="A14736" s="9" t="s">
        <v>7589</v>
      </c>
      <c r="B14736" s="9" t="s">
        <v>2274</v>
      </c>
      <c r="C14736" s="10">
        <v>19220</v>
      </c>
      <c r="D14736" s="9">
        <v>9705650896</v>
      </c>
      <c r="E14736" s="9" t="e">
        <f>INDEX(#REF!:#REF!,MATCH($D14736,#REF!:#REF!,0),MATCH(#REF!,#REF!:#REF!,0))</f>
        <v>#REF!</v>
      </c>
      <c r="F14736" s="9" t="e">
        <f>INDEX(#REF!:#REF!,MATCH($D14736,#REF!:#REF!,0),MATCH(#REF!,#REF!:#REF!,0))</f>
        <v>#REF!</v>
      </c>
    </row>
    <row r="14737" spans="1:6" ht="16.5" x14ac:dyDescent="0.3">
      <c r="A14737" s="9" t="s">
        <v>7588</v>
      </c>
      <c r="B14737" s="9" t="s">
        <v>2580</v>
      </c>
      <c r="C14737" s="10">
        <v>18034</v>
      </c>
      <c r="D14737" s="9">
        <v>7180536660</v>
      </c>
      <c r="E14737" s="9" t="e">
        <f>INDEX(#REF!:#REF!,MATCH($D14737,#REF!:#REF!,0),MATCH(#REF!,#REF!:#REF!,0))</f>
        <v>#REF!</v>
      </c>
      <c r="F14737" s="9" t="e">
        <f>INDEX(#REF!:#REF!,MATCH($D14737,#REF!:#REF!,0),MATCH(#REF!,#REF!:#REF!,0))</f>
        <v>#REF!</v>
      </c>
    </row>
    <row r="14738" spans="1:6" ht="16.5" x14ac:dyDescent="0.3">
      <c r="A14738" s="9" t="s">
        <v>7587</v>
      </c>
      <c r="B14738" s="9" t="s">
        <v>2688</v>
      </c>
      <c r="C14738" s="10">
        <v>40646</v>
      </c>
      <c r="D14738" s="9">
        <v>5153694038</v>
      </c>
      <c r="E14738" s="9" t="e">
        <f>INDEX(#REF!:#REF!,MATCH($D14738,#REF!:#REF!,0),MATCH(#REF!,#REF!:#REF!,0))</f>
        <v>#REF!</v>
      </c>
      <c r="F14738" s="9" t="e">
        <f>INDEX(#REF!:#REF!,MATCH($D14738,#REF!:#REF!,0),MATCH(#REF!,#REF!:#REF!,0))</f>
        <v>#REF!</v>
      </c>
    </row>
    <row r="14739" spans="1:6" ht="16.5" x14ac:dyDescent="0.3">
      <c r="A14739" s="9" t="s">
        <v>7586</v>
      </c>
      <c r="B14739" s="9" t="s">
        <v>2040</v>
      </c>
      <c r="C14739" s="10">
        <v>35338</v>
      </c>
      <c r="D14739" s="9">
        <v>8370379001</v>
      </c>
      <c r="E14739" s="9" t="e">
        <f>INDEX(#REF!:#REF!,MATCH($D14739,#REF!:#REF!,0),MATCH(#REF!,#REF!:#REF!,0))</f>
        <v>#REF!</v>
      </c>
      <c r="F14739" s="9" t="e">
        <f>INDEX(#REF!:#REF!,MATCH($D14739,#REF!:#REF!,0),MATCH(#REF!,#REF!:#REF!,0))</f>
        <v>#REF!</v>
      </c>
    </row>
    <row r="14740" spans="1:6" ht="16.5" x14ac:dyDescent="0.3">
      <c r="A14740" s="9" t="s">
        <v>7585</v>
      </c>
      <c r="B14740" s="9" t="s">
        <v>2615</v>
      </c>
      <c r="C14740" s="10">
        <v>55032</v>
      </c>
      <c r="D14740" s="9">
        <v>29906814</v>
      </c>
      <c r="E14740" s="9" t="e">
        <f>INDEX(#REF!:#REF!,MATCH($D14740,#REF!:#REF!,0),MATCH(#REF!,#REF!:#REF!,0))</f>
        <v>#REF!</v>
      </c>
      <c r="F14740" s="9" t="e">
        <f>INDEX(#REF!:#REF!,MATCH($D14740,#REF!:#REF!,0),MATCH(#REF!,#REF!:#REF!,0))</f>
        <v>#REF!</v>
      </c>
    </row>
    <row r="14741" spans="1:6" ht="16.5" x14ac:dyDescent="0.3">
      <c r="A14741" s="9" t="s">
        <v>7584</v>
      </c>
      <c r="B14741" s="9" t="s">
        <v>3151</v>
      </c>
      <c r="C14741" s="10">
        <v>24465</v>
      </c>
      <c r="D14741" s="9">
        <v>6283719635</v>
      </c>
      <c r="E14741" s="9" t="e">
        <f>INDEX(#REF!:#REF!,MATCH($D14741,#REF!:#REF!,0),MATCH(#REF!,#REF!:#REF!,0))</f>
        <v>#REF!</v>
      </c>
      <c r="F14741" s="9" t="e">
        <f>INDEX(#REF!:#REF!,MATCH($D14741,#REF!:#REF!,0),MATCH(#REF!,#REF!:#REF!,0))</f>
        <v>#REF!</v>
      </c>
    </row>
    <row r="14742" spans="1:6" ht="16.5" x14ac:dyDescent="0.3">
      <c r="A14742" s="9" t="s">
        <v>7583</v>
      </c>
      <c r="B14742" s="9" t="s">
        <v>2169</v>
      </c>
      <c r="C14742" s="10">
        <v>42143</v>
      </c>
      <c r="D14742" s="9">
        <v>7794042674</v>
      </c>
      <c r="E14742" s="9" t="e">
        <f>INDEX(#REF!:#REF!,MATCH($D14742,#REF!:#REF!,0),MATCH(#REF!,#REF!:#REF!,0))</f>
        <v>#REF!</v>
      </c>
      <c r="F14742" s="9" t="e">
        <f>INDEX(#REF!:#REF!,MATCH($D14742,#REF!:#REF!,0),MATCH(#REF!,#REF!:#REF!,0))</f>
        <v>#REF!</v>
      </c>
    </row>
    <row r="14743" spans="1:6" ht="16.5" x14ac:dyDescent="0.3">
      <c r="A14743" s="9" t="s">
        <v>7582</v>
      </c>
      <c r="B14743" s="9" t="s">
        <v>2653</v>
      </c>
      <c r="C14743" s="10">
        <v>29595</v>
      </c>
      <c r="D14743" s="9">
        <v>3806430489</v>
      </c>
      <c r="E14743" s="9" t="e">
        <f>INDEX(#REF!:#REF!,MATCH($D14743,#REF!:#REF!,0),MATCH(#REF!,#REF!:#REF!,0))</f>
        <v>#REF!</v>
      </c>
      <c r="F14743" s="9" t="e">
        <f>INDEX(#REF!:#REF!,MATCH($D14743,#REF!:#REF!,0),MATCH(#REF!,#REF!:#REF!,0))</f>
        <v>#REF!</v>
      </c>
    </row>
    <row r="14744" spans="1:6" ht="16.5" x14ac:dyDescent="0.3">
      <c r="A14744" s="9" t="s">
        <v>7581</v>
      </c>
      <c r="B14744" s="9" t="s">
        <v>2753</v>
      </c>
      <c r="C14744" s="10">
        <v>41247</v>
      </c>
      <c r="D14744" s="9">
        <v>8757371024</v>
      </c>
      <c r="E14744" s="9" t="e">
        <f>INDEX(#REF!:#REF!,MATCH($D14744,#REF!:#REF!,0),MATCH(#REF!,#REF!:#REF!,0))</f>
        <v>#REF!</v>
      </c>
      <c r="F14744" s="9" t="e">
        <f>INDEX(#REF!:#REF!,MATCH($D14744,#REF!:#REF!,0),MATCH(#REF!,#REF!:#REF!,0))</f>
        <v>#REF!</v>
      </c>
    </row>
    <row r="14745" spans="1:6" ht="16.5" x14ac:dyDescent="0.3">
      <c r="A14745" s="9" t="s">
        <v>7580</v>
      </c>
      <c r="B14745" s="9" t="s">
        <v>2539</v>
      </c>
      <c r="C14745" s="10">
        <v>54880</v>
      </c>
      <c r="D14745" s="9">
        <v>299663825</v>
      </c>
      <c r="E14745" s="9" t="e">
        <f>INDEX(#REF!:#REF!,MATCH($D14745,#REF!:#REF!,0),MATCH(#REF!,#REF!:#REF!,0))</f>
        <v>#REF!</v>
      </c>
      <c r="F14745" s="9" t="e">
        <f>INDEX(#REF!:#REF!,MATCH($D14745,#REF!:#REF!,0),MATCH(#REF!,#REF!:#REF!,0))</f>
        <v>#REF!</v>
      </c>
    </row>
    <row r="14746" spans="1:6" ht="16.5" x14ac:dyDescent="0.3">
      <c r="A14746" s="9" t="s">
        <v>7579</v>
      </c>
      <c r="B14746" s="9" t="s">
        <v>2204</v>
      </c>
      <c r="C14746" s="10">
        <v>44459</v>
      </c>
      <c r="D14746" s="9">
        <v>481875921</v>
      </c>
      <c r="E14746" s="9" t="e">
        <f>INDEX(#REF!:#REF!,MATCH($D14746,#REF!:#REF!,0),MATCH(#REF!,#REF!:#REF!,0))</f>
        <v>#REF!</v>
      </c>
      <c r="F14746" s="9" t="e">
        <f>INDEX(#REF!:#REF!,MATCH($D14746,#REF!:#REF!,0),MATCH(#REF!,#REF!:#REF!,0))</f>
        <v>#REF!</v>
      </c>
    </row>
    <row r="14747" spans="1:6" ht="16.5" x14ac:dyDescent="0.3">
      <c r="A14747" s="9" t="s">
        <v>7578</v>
      </c>
      <c r="B14747" s="9" t="s">
        <v>1965</v>
      </c>
      <c r="C14747" s="10">
        <v>29094</v>
      </c>
      <c r="D14747" s="9">
        <v>9651729414</v>
      </c>
      <c r="E14747" s="9" t="e">
        <f>INDEX(#REF!:#REF!,MATCH($D14747,#REF!:#REF!,0),MATCH(#REF!,#REF!:#REF!,0))</f>
        <v>#REF!</v>
      </c>
      <c r="F14747" s="9" t="e">
        <f>INDEX(#REF!:#REF!,MATCH($D14747,#REF!:#REF!,0),MATCH(#REF!,#REF!:#REF!,0))</f>
        <v>#REF!</v>
      </c>
    </row>
    <row r="14748" spans="1:6" ht="16.5" x14ac:dyDescent="0.3">
      <c r="A14748" s="9" t="s">
        <v>7577</v>
      </c>
      <c r="B14748" s="9" t="s">
        <v>2214</v>
      </c>
      <c r="C14748" s="10">
        <v>20567</v>
      </c>
      <c r="D14748" s="9">
        <v>85304042</v>
      </c>
      <c r="E14748" s="9" t="e">
        <f>INDEX(#REF!:#REF!,MATCH($D14748,#REF!:#REF!,0),MATCH(#REF!,#REF!:#REF!,0))</f>
        <v>#REF!</v>
      </c>
      <c r="F14748" s="9" t="e">
        <f>INDEX(#REF!:#REF!,MATCH($D14748,#REF!:#REF!,0),MATCH(#REF!,#REF!:#REF!,0))</f>
        <v>#REF!</v>
      </c>
    </row>
    <row r="14749" spans="1:6" ht="16.5" x14ac:dyDescent="0.3">
      <c r="A14749" s="9" t="s">
        <v>7576</v>
      </c>
      <c r="B14749" s="9" t="s">
        <v>2312</v>
      </c>
      <c r="C14749" s="10">
        <v>20662</v>
      </c>
      <c r="D14749" s="9">
        <v>896700143</v>
      </c>
      <c r="E14749" s="9" t="e">
        <f>INDEX(#REF!:#REF!,MATCH($D14749,#REF!:#REF!,0),MATCH(#REF!,#REF!:#REF!,0))</f>
        <v>#REF!</v>
      </c>
      <c r="F14749" s="9" t="e">
        <f>INDEX(#REF!:#REF!,MATCH($D14749,#REF!:#REF!,0),MATCH(#REF!,#REF!:#REF!,0))</f>
        <v>#REF!</v>
      </c>
    </row>
    <row r="14750" spans="1:6" ht="16.5" x14ac:dyDescent="0.3">
      <c r="A14750" s="9" t="s">
        <v>7575</v>
      </c>
      <c r="B14750" s="9" t="s">
        <v>1955</v>
      </c>
      <c r="C14750" s="10">
        <v>38185</v>
      </c>
      <c r="D14750" s="9">
        <v>9008589443</v>
      </c>
      <c r="E14750" s="9" t="e">
        <f>INDEX(#REF!:#REF!,MATCH($D14750,#REF!:#REF!,0),MATCH(#REF!,#REF!:#REF!,0))</f>
        <v>#REF!</v>
      </c>
      <c r="F14750" s="9" t="e">
        <f>INDEX(#REF!:#REF!,MATCH($D14750,#REF!:#REF!,0),MATCH(#REF!,#REF!:#REF!,0))</f>
        <v>#REF!</v>
      </c>
    </row>
    <row r="14751" spans="1:6" ht="16.5" x14ac:dyDescent="0.3">
      <c r="A14751" s="9" t="s">
        <v>7574</v>
      </c>
      <c r="B14751" s="9" t="s">
        <v>1973</v>
      </c>
      <c r="C14751" s="10">
        <v>49920</v>
      </c>
      <c r="D14751" s="9">
        <v>3086393343</v>
      </c>
      <c r="E14751" s="9" t="e">
        <f>INDEX(#REF!:#REF!,MATCH($D14751,#REF!:#REF!,0),MATCH(#REF!,#REF!:#REF!,0))</f>
        <v>#REF!</v>
      </c>
      <c r="F14751" s="9" t="e">
        <f>INDEX(#REF!:#REF!,MATCH($D14751,#REF!:#REF!,0),MATCH(#REF!,#REF!:#REF!,0))</f>
        <v>#REF!</v>
      </c>
    </row>
    <row r="14752" spans="1:6" ht="16.5" x14ac:dyDescent="0.3">
      <c r="A14752" s="9" t="s">
        <v>7573</v>
      </c>
      <c r="B14752" s="9" t="s">
        <v>2042</v>
      </c>
      <c r="C14752" s="10">
        <v>39037</v>
      </c>
      <c r="D14752" s="9">
        <v>5623930522</v>
      </c>
      <c r="E14752" s="9" t="e">
        <f>INDEX(#REF!:#REF!,MATCH($D14752,#REF!:#REF!,0),MATCH(#REF!,#REF!:#REF!,0))</f>
        <v>#REF!</v>
      </c>
      <c r="F14752" s="9" t="e">
        <f>INDEX(#REF!:#REF!,MATCH($D14752,#REF!:#REF!,0),MATCH(#REF!,#REF!:#REF!,0))</f>
        <v>#REF!</v>
      </c>
    </row>
    <row r="14753" spans="1:6" ht="16.5" x14ac:dyDescent="0.3">
      <c r="A14753" s="9" t="s">
        <v>7572</v>
      </c>
      <c r="B14753" s="9" t="s">
        <v>2204</v>
      </c>
      <c r="C14753" s="10">
        <v>40961</v>
      </c>
      <c r="D14753" s="9">
        <v>250257920</v>
      </c>
      <c r="E14753" s="9" t="e">
        <f>INDEX(#REF!:#REF!,MATCH($D14753,#REF!:#REF!,0),MATCH(#REF!,#REF!:#REF!,0))</f>
        <v>#REF!</v>
      </c>
      <c r="F14753" s="9" t="e">
        <f>INDEX(#REF!:#REF!,MATCH($D14753,#REF!:#REF!,0),MATCH(#REF!,#REF!:#REF!,0))</f>
        <v>#REF!</v>
      </c>
    </row>
    <row r="14754" spans="1:6" ht="16.5" x14ac:dyDescent="0.3">
      <c r="A14754" s="9" t="s">
        <v>7571</v>
      </c>
      <c r="B14754" s="9" t="s">
        <v>2833</v>
      </c>
      <c r="C14754" s="10">
        <v>19291</v>
      </c>
      <c r="D14754" s="9">
        <v>8905919081</v>
      </c>
      <c r="E14754" s="9" t="e">
        <f>INDEX(#REF!:#REF!,MATCH($D14754,#REF!:#REF!,0),MATCH(#REF!,#REF!:#REF!,0))</f>
        <v>#REF!</v>
      </c>
      <c r="F14754" s="9" t="e">
        <f>INDEX(#REF!:#REF!,MATCH($D14754,#REF!:#REF!,0),MATCH(#REF!,#REF!:#REF!,0))</f>
        <v>#REF!</v>
      </c>
    </row>
    <row r="14755" spans="1:6" ht="16.5" x14ac:dyDescent="0.3">
      <c r="A14755" s="9" t="s">
        <v>7570</v>
      </c>
      <c r="B14755" s="9" t="s">
        <v>2087</v>
      </c>
      <c r="C14755" s="10">
        <v>55922</v>
      </c>
      <c r="D14755" s="9">
        <v>1990335721</v>
      </c>
      <c r="E14755" s="9" t="e">
        <f>INDEX(#REF!:#REF!,MATCH($D14755,#REF!:#REF!,0),MATCH(#REF!,#REF!:#REF!,0))</f>
        <v>#REF!</v>
      </c>
      <c r="F14755" s="9" t="e">
        <f>INDEX(#REF!:#REF!,MATCH($D14755,#REF!:#REF!,0),MATCH(#REF!,#REF!:#REF!,0))</f>
        <v>#REF!</v>
      </c>
    </row>
    <row r="14756" spans="1:6" ht="16.5" x14ac:dyDescent="0.3">
      <c r="A14756" s="9" t="s">
        <v>7569</v>
      </c>
      <c r="B14756" s="9" t="s">
        <v>1941</v>
      </c>
      <c r="C14756" s="10">
        <v>27885</v>
      </c>
      <c r="D14756" s="9">
        <v>9820632102</v>
      </c>
      <c r="E14756" s="9" t="e">
        <f>INDEX(#REF!:#REF!,MATCH($D14756,#REF!:#REF!,0),MATCH(#REF!,#REF!:#REF!,0))</f>
        <v>#REF!</v>
      </c>
      <c r="F14756" s="9" t="e">
        <f>INDEX(#REF!:#REF!,MATCH($D14756,#REF!:#REF!,0),MATCH(#REF!,#REF!:#REF!,0))</f>
        <v>#REF!</v>
      </c>
    </row>
    <row r="14757" spans="1:6" ht="16.5" x14ac:dyDescent="0.3">
      <c r="A14757" s="9" t="s">
        <v>7568</v>
      </c>
      <c r="B14757" s="9" t="s">
        <v>2833</v>
      </c>
      <c r="C14757" s="10">
        <v>33264</v>
      </c>
      <c r="D14757" s="9">
        <v>5285704227</v>
      </c>
      <c r="E14757" s="9" t="e">
        <f>INDEX(#REF!:#REF!,MATCH($D14757,#REF!:#REF!,0),MATCH(#REF!,#REF!:#REF!,0))</f>
        <v>#REF!</v>
      </c>
      <c r="F14757" s="9" t="e">
        <f>INDEX(#REF!:#REF!,MATCH($D14757,#REF!:#REF!,0),MATCH(#REF!,#REF!:#REF!,0))</f>
        <v>#REF!</v>
      </c>
    </row>
    <row r="14758" spans="1:6" ht="16.5" x14ac:dyDescent="0.3">
      <c r="A14758" s="9" t="s">
        <v>7567</v>
      </c>
      <c r="B14758" s="9" t="s">
        <v>2580</v>
      </c>
      <c r="C14758" s="10">
        <v>42543</v>
      </c>
      <c r="D14758" s="9">
        <v>7892446737</v>
      </c>
      <c r="E14758" s="9" t="e">
        <f>INDEX(#REF!:#REF!,MATCH($D14758,#REF!:#REF!,0),MATCH(#REF!,#REF!:#REF!,0))</f>
        <v>#REF!</v>
      </c>
      <c r="F14758" s="9" t="e">
        <f>INDEX(#REF!:#REF!,MATCH($D14758,#REF!:#REF!,0),MATCH(#REF!,#REF!:#REF!,0))</f>
        <v>#REF!</v>
      </c>
    </row>
    <row r="14759" spans="1:6" ht="16.5" x14ac:dyDescent="0.3">
      <c r="A14759" s="9" t="s">
        <v>7566</v>
      </c>
      <c r="B14759" s="9" t="s">
        <v>2768</v>
      </c>
      <c r="C14759" s="10">
        <v>53301</v>
      </c>
      <c r="D14759" s="9">
        <v>8024322455</v>
      </c>
      <c r="E14759" s="9" t="e">
        <f>INDEX(#REF!:#REF!,MATCH($D14759,#REF!:#REF!,0),MATCH(#REF!,#REF!:#REF!,0))</f>
        <v>#REF!</v>
      </c>
      <c r="F14759" s="9" t="e">
        <f>INDEX(#REF!:#REF!,MATCH($D14759,#REF!:#REF!,0),MATCH(#REF!,#REF!:#REF!,0))</f>
        <v>#REF!</v>
      </c>
    </row>
    <row r="14760" spans="1:6" ht="16.5" x14ac:dyDescent="0.3">
      <c r="A14760" s="9" t="s">
        <v>7565</v>
      </c>
      <c r="B14760" s="9" t="s">
        <v>2001</v>
      </c>
      <c r="C14760" s="10">
        <v>40257</v>
      </c>
      <c r="D14760" s="9">
        <v>7906441400</v>
      </c>
      <c r="E14760" s="9" t="e">
        <f>INDEX(#REF!:#REF!,MATCH($D14760,#REF!:#REF!,0),MATCH(#REF!,#REF!:#REF!,0))</f>
        <v>#REF!</v>
      </c>
      <c r="F14760" s="9" t="e">
        <f>INDEX(#REF!:#REF!,MATCH($D14760,#REF!:#REF!,0),MATCH(#REF!,#REF!:#REF!,0))</f>
        <v>#REF!</v>
      </c>
    </row>
    <row r="14761" spans="1:6" ht="16.5" x14ac:dyDescent="0.3">
      <c r="A14761" s="9" t="s">
        <v>7564</v>
      </c>
      <c r="B14761" s="9" t="s">
        <v>3328</v>
      </c>
      <c r="C14761" s="10">
        <v>39083</v>
      </c>
      <c r="D14761" s="9">
        <v>3991175401</v>
      </c>
      <c r="E14761" s="9" t="e">
        <f>INDEX(#REF!:#REF!,MATCH($D14761,#REF!:#REF!,0),MATCH(#REF!,#REF!:#REF!,0))</f>
        <v>#REF!</v>
      </c>
      <c r="F14761" s="9" t="e">
        <f>INDEX(#REF!:#REF!,MATCH($D14761,#REF!:#REF!,0),MATCH(#REF!,#REF!:#REF!,0))</f>
        <v>#REF!</v>
      </c>
    </row>
    <row r="14762" spans="1:6" ht="16.5" x14ac:dyDescent="0.3">
      <c r="A14762" s="9" t="s">
        <v>7563</v>
      </c>
      <c r="B14762" s="9" t="s">
        <v>1947</v>
      </c>
      <c r="C14762" s="10">
        <v>37201</v>
      </c>
      <c r="D14762" s="9">
        <v>4409014943</v>
      </c>
      <c r="E14762" s="9" t="e">
        <f>INDEX(#REF!:#REF!,MATCH($D14762,#REF!:#REF!,0),MATCH(#REF!,#REF!:#REF!,0))</f>
        <v>#REF!</v>
      </c>
      <c r="F14762" s="9" t="e">
        <f>INDEX(#REF!:#REF!,MATCH($D14762,#REF!:#REF!,0),MATCH(#REF!,#REF!:#REF!,0))</f>
        <v>#REF!</v>
      </c>
    </row>
    <row r="14763" spans="1:6" ht="16.5" x14ac:dyDescent="0.3">
      <c r="A14763" s="9" t="s">
        <v>7562</v>
      </c>
      <c r="B14763" s="9" t="s">
        <v>2496</v>
      </c>
      <c r="C14763" s="10">
        <v>34586</v>
      </c>
      <c r="D14763" s="9">
        <v>5082945165</v>
      </c>
      <c r="E14763" s="9" t="e">
        <f>INDEX(#REF!:#REF!,MATCH($D14763,#REF!:#REF!,0),MATCH(#REF!,#REF!:#REF!,0))</f>
        <v>#REF!</v>
      </c>
      <c r="F14763" s="9" t="e">
        <f>INDEX(#REF!:#REF!,MATCH($D14763,#REF!:#REF!,0),MATCH(#REF!,#REF!:#REF!,0))</f>
        <v>#REF!</v>
      </c>
    </row>
    <row r="14764" spans="1:6" ht="16.5" x14ac:dyDescent="0.3">
      <c r="A14764" s="9" t="s">
        <v>7561</v>
      </c>
      <c r="B14764" s="9" t="s">
        <v>2519</v>
      </c>
      <c r="C14764" s="10">
        <v>22574</v>
      </c>
      <c r="D14764" s="9">
        <v>7938954179</v>
      </c>
      <c r="E14764" s="9" t="e">
        <f>INDEX(#REF!:#REF!,MATCH($D14764,#REF!:#REF!,0),MATCH(#REF!,#REF!:#REF!,0))</f>
        <v>#REF!</v>
      </c>
      <c r="F14764" s="9" t="e">
        <f>INDEX(#REF!:#REF!,MATCH($D14764,#REF!:#REF!,0),MATCH(#REF!,#REF!:#REF!,0))</f>
        <v>#REF!</v>
      </c>
    </row>
    <row r="14765" spans="1:6" ht="16.5" x14ac:dyDescent="0.3">
      <c r="A14765" s="9" t="s">
        <v>7560</v>
      </c>
      <c r="B14765" s="9" t="s">
        <v>2349</v>
      </c>
      <c r="C14765" s="10">
        <v>15752</v>
      </c>
      <c r="D14765" s="9">
        <v>3933561566</v>
      </c>
      <c r="E14765" s="9" t="e">
        <f>INDEX(#REF!:#REF!,MATCH($D14765,#REF!:#REF!,0),MATCH(#REF!,#REF!:#REF!,0))</f>
        <v>#REF!</v>
      </c>
      <c r="F14765" s="9" t="e">
        <f>INDEX(#REF!:#REF!,MATCH($D14765,#REF!:#REF!,0),MATCH(#REF!,#REF!:#REF!,0))</f>
        <v>#REF!</v>
      </c>
    </row>
    <row r="14766" spans="1:6" ht="16.5" x14ac:dyDescent="0.3">
      <c r="A14766" s="9" t="s">
        <v>7559</v>
      </c>
      <c r="B14766" s="9" t="s">
        <v>2368</v>
      </c>
      <c r="C14766" s="10">
        <v>39369</v>
      </c>
      <c r="D14766" s="9">
        <v>495702854</v>
      </c>
      <c r="E14766" s="9" t="e">
        <f>INDEX(#REF!:#REF!,MATCH($D14766,#REF!:#REF!,0),MATCH(#REF!,#REF!:#REF!,0))</f>
        <v>#REF!</v>
      </c>
      <c r="F14766" s="9" t="e">
        <f>INDEX(#REF!:#REF!,MATCH($D14766,#REF!:#REF!,0),MATCH(#REF!,#REF!:#REF!,0))</f>
        <v>#REF!</v>
      </c>
    </row>
    <row r="14767" spans="1:6" ht="16.5" x14ac:dyDescent="0.3">
      <c r="A14767" s="9" t="s">
        <v>7558</v>
      </c>
      <c r="B14767" s="9" t="s">
        <v>2645</v>
      </c>
      <c r="C14767" s="10">
        <v>17998</v>
      </c>
      <c r="D14767" s="9">
        <v>9963057691</v>
      </c>
      <c r="E14767" s="9" t="e">
        <f>INDEX(#REF!:#REF!,MATCH($D14767,#REF!:#REF!,0),MATCH(#REF!,#REF!:#REF!,0))</f>
        <v>#REF!</v>
      </c>
      <c r="F14767" s="9" t="e">
        <f>INDEX(#REF!:#REF!,MATCH($D14767,#REF!:#REF!,0),MATCH(#REF!,#REF!:#REF!,0))</f>
        <v>#REF!</v>
      </c>
    </row>
    <row r="14768" spans="1:6" ht="16.5" x14ac:dyDescent="0.3">
      <c r="A14768" s="9" t="s">
        <v>7557</v>
      </c>
      <c r="B14768" s="9" t="s">
        <v>2003</v>
      </c>
      <c r="C14768" s="10">
        <v>12549</v>
      </c>
      <c r="D14768" s="9">
        <v>4039266773</v>
      </c>
      <c r="E14768" s="9" t="e">
        <f>INDEX(#REF!:#REF!,MATCH($D14768,#REF!:#REF!,0),MATCH(#REF!,#REF!:#REF!,0))</f>
        <v>#REF!</v>
      </c>
      <c r="F14768" s="9" t="e">
        <f>INDEX(#REF!:#REF!,MATCH($D14768,#REF!:#REF!,0),MATCH(#REF!,#REF!:#REF!,0))</f>
        <v>#REF!</v>
      </c>
    </row>
    <row r="14769" spans="1:6" ht="16.5" x14ac:dyDescent="0.3">
      <c r="A14769" s="9" t="s">
        <v>7556</v>
      </c>
      <c r="B14769" s="9" t="s">
        <v>2149</v>
      </c>
      <c r="C14769" s="10">
        <v>46122</v>
      </c>
      <c r="D14769" s="9">
        <v>4482855448</v>
      </c>
      <c r="E14769" s="9" t="e">
        <f>INDEX(#REF!:#REF!,MATCH($D14769,#REF!:#REF!,0),MATCH(#REF!,#REF!:#REF!,0))</f>
        <v>#REF!</v>
      </c>
      <c r="F14769" s="9" t="e">
        <f>INDEX(#REF!:#REF!,MATCH($D14769,#REF!:#REF!,0),MATCH(#REF!,#REF!:#REF!,0))</f>
        <v>#REF!</v>
      </c>
    </row>
    <row r="14770" spans="1:6" ht="16.5" x14ac:dyDescent="0.3">
      <c r="A14770" s="9" t="s">
        <v>7555</v>
      </c>
      <c r="B14770" s="9" t="s">
        <v>2361</v>
      </c>
      <c r="C14770" s="10">
        <v>36091</v>
      </c>
      <c r="D14770" s="9">
        <v>594961432</v>
      </c>
      <c r="E14770" s="9" t="e">
        <f>INDEX(#REF!:#REF!,MATCH($D14770,#REF!:#REF!,0),MATCH(#REF!,#REF!:#REF!,0))</f>
        <v>#REF!</v>
      </c>
      <c r="F14770" s="9" t="e">
        <f>INDEX(#REF!:#REF!,MATCH($D14770,#REF!:#REF!,0),MATCH(#REF!,#REF!:#REF!,0))</f>
        <v>#REF!</v>
      </c>
    </row>
    <row r="14771" spans="1:6" ht="16.5" x14ac:dyDescent="0.3">
      <c r="A14771" s="9" t="s">
        <v>7554</v>
      </c>
      <c r="B14771" s="9" t="s">
        <v>2136</v>
      </c>
      <c r="C14771" s="10">
        <v>19032</v>
      </c>
      <c r="D14771" s="9">
        <v>515647594</v>
      </c>
      <c r="E14771" s="9" t="e">
        <f>INDEX(#REF!:#REF!,MATCH($D14771,#REF!:#REF!,0),MATCH(#REF!,#REF!:#REF!,0))</f>
        <v>#REF!</v>
      </c>
      <c r="F14771" s="9" t="e">
        <f>INDEX(#REF!:#REF!,MATCH($D14771,#REF!:#REF!,0),MATCH(#REF!,#REF!:#REF!,0))</f>
        <v>#REF!</v>
      </c>
    </row>
    <row r="14772" spans="1:6" ht="16.5" x14ac:dyDescent="0.3">
      <c r="A14772" s="9" t="s">
        <v>7553</v>
      </c>
      <c r="B14772" s="9" t="s">
        <v>2158</v>
      </c>
      <c r="C14772" s="10">
        <v>54962</v>
      </c>
      <c r="D14772" s="9">
        <v>2748937082</v>
      </c>
      <c r="E14772" s="9" t="e">
        <f>INDEX(#REF!:#REF!,MATCH($D14772,#REF!:#REF!,0),MATCH(#REF!,#REF!:#REF!,0))</f>
        <v>#REF!</v>
      </c>
      <c r="F14772" s="9" t="e">
        <f>INDEX(#REF!:#REF!,MATCH($D14772,#REF!:#REF!,0),MATCH(#REF!,#REF!:#REF!,0))</f>
        <v>#REF!</v>
      </c>
    </row>
    <row r="14773" spans="1:6" ht="16.5" x14ac:dyDescent="0.3">
      <c r="A14773" s="9" t="s">
        <v>7552</v>
      </c>
      <c r="B14773" s="9" t="s">
        <v>2500</v>
      </c>
      <c r="C14773" s="10">
        <v>43073</v>
      </c>
      <c r="D14773" s="9">
        <v>6731572691</v>
      </c>
      <c r="E14773" s="9" t="e">
        <f>INDEX(#REF!:#REF!,MATCH($D14773,#REF!:#REF!,0),MATCH(#REF!,#REF!:#REF!,0))</f>
        <v>#REF!</v>
      </c>
      <c r="F14773" s="9" t="e">
        <f>INDEX(#REF!:#REF!,MATCH($D14773,#REF!:#REF!,0),MATCH(#REF!,#REF!:#REF!,0))</f>
        <v>#REF!</v>
      </c>
    </row>
    <row r="14774" spans="1:6" ht="16.5" x14ac:dyDescent="0.3">
      <c r="A14774" s="9" t="s">
        <v>7551</v>
      </c>
      <c r="B14774" s="9" t="s">
        <v>2521</v>
      </c>
      <c r="C14774" s="10">
        <v>49676</v>
      </c>
      <c r="D14774" s="9">
        <v>3867281491</v>
      </c>
      <c r="E14774" s="9" t="e">
        <f>INDEX(#REF!:#REF!,MATCH($D14774,#REF!:#REF!,0),MATCH(#REF!,#REF!:#REF!,0))</f>
        <v>#REF!</v>
      </c>
      <c r="F14774" s="9" t="e">
        <f>INDEX(#REF!:#REF!,MATCH($D14774,#REF!:#REF!,0),MATCH(#REF!,#REF!:#REF!,0))</f>
        <v>#REF!</v>
      </c>
    </row>
    <row r="14775" spans="1:6" ht="16.5" x14ac:dyDescent="0.3">
      <c r="A14775" s="9" t="s">
        <v>7550</v>
      </c>
      <c r="B14775" s="9" t="s">
        <v>2339</v>
      </c>
      <c r="C14775" s="10">
        <v>52916</v>
      </c>
      <c r="D14775" s="9">
        <v>8695742075</v>
      </c>
      <c r="E14775" s="9" t="e">
        <f>INDEX(#REF!:#REF!,MATCH($D14775,#REF!:#REF!,0),MATCH(#REF!,#REF!:#REF!,0))</f>
        <v>#REF!</v>
      </c>
      <c r="F14775" s="9" t="e">
        <f>INDEX(#REF!:#REF!,MATCH($D14775,#REF!:#REF!,0),MATCH(#REF!,#REF!:#REF!,0))</f>
        <v>#REF!</v>
      </c>
    </row>
    <row r="14776" spans="1:6" ht="16.5" x14ac:dyDescent="0.3">
      <c r="A14776" s="9" t="s">
        <v>7549</v>
      </c>
      <c r="B14776" s="9" t="s">
        <v>2110</v>
      </c>
      <c r="C14776" s="10">
        <v>25055</v>
      </c>
      <c r="D14776" s="9">
        <v>6284045549</v>
      </c>
      <c r="E14776" s="9" t="e">
        <f>INDEX(#REF!:#REF!,MATCH($D14776,#REF!:#REF!,0),MATCH(#REF!,#REF!:#REF!,0))</f>
        <v>#REF!</v>
      </c>
      <c r="F14776" s="9" t="e">
        <f>INDEX(#REF!:#REF!,MATCH($D14776,#REF!:#REF!,0),MATCH(#REF!,#REF!:#REF!,0))</f>
        <v>#REF!</v>
      </c>
    </row>
    <row r="14777" spans="1:6" ht="16.5" x14ac:dyDescent="0.3">
      <c r="A14777" s="9" t="s">
        <v>7548</v>
      </c>
      <c r="B14777" s="9" t="s">
        <v>3580</v>
      </c>
      <c r="C14777" s="10">
        <v>48276</v>
      </c>
      <c r="D14777" s="9">
        <v>3021692982</v>
      </c>
      <c r="E14777" s="9" t="e">
        <f>INDEX(#REF!:#REF!,MATCH($D14777,#REF!:#REF!,0),MATCH(#REF!,#REF!:#REF!,0))</f>
        <v>#REF!</v>
      </c>
      <c r="F14777" s="9" t="e">
        <f>INDEX(#REF!:#REF!,MATCH($D14777,#REF!:#REF!,0),MATCH(#REF!,#REF!:#REF!,0))</f>
        <v>#REF!</v>
      </c>
    </row>
    <row r="14778" spans="1:6" ht="16.5" x14ac:dyDescent="0.3">
      <c r="A14778" s="9" t="s">
        <v>7547</v>
      </c>
      <c r="B14778" s="9" t="s">
        <v>2286</v>
      </c>
      <c r="C14778" s="10">
        <v>48866</v>
      </c>
      <c r="D14778" s="9">
        <v>2352201101</v>
      </c>
      <c r="E14778" s="9" t="e">
        <f>INDEX(#REF!:#REF!,MATCH($D14778,#REF!:#REF!,0),MATCH(#REF!,#REF!:#REF!,0))</f>
        <v>#REF!</v>
      </c>
      <c r="F14778" s="9" t="e">
        <f>INDEX(#REF!:#REF!,MATCH($D14778,#REF!:#REF!,0),MATCH(#REF!,#REF!:#REF!,0))</f>
        <v>#REF!</v>
      </c>
    </row>
    <row r="14779" spans="1:6" ht="16.5" x14ac:dyDescent="0.3">
      <c r="A14779" s="9" t="s">
        <v>7546</v>
      </c>
      <c r="B14779" s="9" t="s">
        <v>2453</v>
      </c>
      <c r="C14779" s="10">
        <v>19795</v>
      </c>
      <c r="D14779" s="9">
        <v>250257920</v>
      </c>
      <c r="E14779" s="9" t="e">
        <f>INDEX(#REF!:#REF!,MATCH($D14779,#REF!:#REF!,0),MATCH(#REF!,#REF!:#REF!,0))</f>
        <v>#REF!</v>
      </c>
      <c r="F14779" s="9" t="e">
        <f>INDEX(#REF!:#REF!,MATCH($D14779,#REF!:#REF!,0),MATCH(#REF!,#REF!:#REF!,0))</f>
        <v>#REF!</v>
      </c>
    </row>
    <row r="14780" spans="1:6" ht="16.5" x14ac:dyDescent="0.3">
      <c r="A14780" s="9" t="s">
        <v>7545</v>
      </c>
      <c r="B14780" s="9" t="s">
        <v>2201</v>
      </c>
      <c r="C14780" s="10">
        <v>10415</v>
      </c>
      <c r="D14780" s="9">
        <v>4878156686</v>
      </c>
      <c r="E14780" s="9" t="e">
        <f>INDEX(#REF!:#REF!,MATCH($D14780,#REF!:#REF!,0),MATCH(#REF!,#REF!:#REF!,0))</f>
        <v>#REF!</v>
      </c>
      <c r="F14780" s="9" t="e">
        <f>INDEX(#REF!:#REF!,MATCH($D14780,#REF!:#REF!,0),MATCH(#REF!,#REF!:#REF!,0))</f>
        <v>#REF!</v>
      </c>
    </row>
    <row r="14781" spans="1:6" ht="16.5" x14ac:dyDescent="0.3">
      <c r="A14781" s="9" t="s">
        <v>7544</v>
      </c>
      <c r="B14781" s="9" t="s">
        <v>2476</v>
      </c>
      <c r="C14781" s="10">
        <v>30072</v>
      </c>
      <c r="D14781" s="9">
        <v>6713405010</v>
      </c>
      <c r="E14781" s="9" t="e">
        <f>INDEX(#REF!:#REF!,MATCH($D14781,#REF!:#REF!,0),MATCH(#REF!,#REF!:#REF!,0))</f>
        <v>#REF!</v>
      </c>
      <c r="F14781" s="9" t="e">
        <f>INDEX(#REF!:#REF!,MATCH($D14781,#REF!:#REF!,0),MATCH(#REF!,#REF!:#REF!,0))</f>
        <v>#REF!</v>
      </c>
    </row>
    <row r="14782" spans="1:6" ht="16.5" x14ac:dyDescent="0.3">
      <c r="A14782" s="9" t="s">
        <v>7543</v>
      </c>
      <c r="B14782" s="9" t="s">
        <v>2044</v>
      </c>
      <c r="C14782" s="10">
        <v>31938</v>
      </c>
      <c r="D14782" s="9">
        <v>5068508845</v>
      </c>
      <c r="E14782" s="9" t="e">
        <f>INDEX(#REF!:#REF!,MATCH($D14782,#REF!:#REF!,0),MATCH(#REF!,#REF!:#REF!,0))</f>
        <v>#REF!</v>
      </c>
      <c r="F14782" s="9" t="e">
        <f>INDEX(#REF!:#REF!,MATCH($D14782,#REF!:#REF!,0),MATCH(#REF!,#REF!:#REF!,0))</f>
        <v>#REF!</v>
      </c>
    </row>
    <row r="14783" spans="1:6" ht="16.5" x14ac:dyDescent="0.3">
      <c r="A14783" s="9" t="s">
        <v>7542</v>
      </c>
      <c r="B14783" s="9" t="s">
        <v>2040</v>
      </c>
      <c r="C14783" s="10">
        <v>40685</v>
      </c>
      <c r="D14783" s="9">
        <v>589071254</v>
      </c>
      <c r="E14783" s="9" t="e">
        <f>INDEX(#REF!:#REF!,MATCH($D14783,#REF!:#REF!,0),MATCH(#REF!,#REF!:#REF!,0))</f>
        <v>#REF!</v>
      </c>
      <c r="F14783" s="9" t="e">
        <f>INDEX(#REF!:#REF!,MATCH($D14783,#REF!:#REF!,0),MATCH(#REF!,#REF!:#REF!,0))</f>
        <v>#REF!</v>
      </c>
    </row>
    <row r="14784" spans="1:6" ht="16.5" x14ac:dyDescent="0.3">
      <c r="A14784" s="9" t="s">
        <v>7541</v>
      </c>
      <c r="B14784" s="9" t="s">
        <v>2572</v>
      </c>
      <c r="C14784" s="10">
        <v>15575</v>
      </c>
      <c r="D14784" s="9">
        <v>8750494546</v>
      </c>
      <c r="E14784" s="9" t="e">
        <f>INDEX(#REF!:#REF!,MATCH($D14784,#REF!:#REF!,0),MATCH(#REF!,#REF!:#REF!,0))</f>
        <v>#REF!</v>
      </c>
      <c r="F14784" s="9" t="e">
        <f>INDEX(#REF!:#REF!,MATCH($D14784,#REF!:#REF!,0),MATCH(#REF!,#REF!:#REF!,0))</f>
        <v>#REF!</v>
      </c>
    </row>
    <row r="14785" spans="1:6" ht="16.5" x14ac:dyDescent="0.3">
      <c r="A14785" s="9" t="s">
        <v>7540</v>
      </c>
      <c r="B14785" s="9" t="s">
        <v>3187</v>
      </c>
      <c r="C14785" s="10">
        <v>36354</v>
      </c>
      <c r="D14785" s="9">
        <v>5383734902</v>
      </c>
      <c r="E14785" s="9" t="e">
        <f>INDEX(#REF!:#REF!,MATCH($D14785,#REF!:#REF!,0),MATCH(#REF!,#REF!:#REF!,0))</f>
        <v>#REF!</v>
      </c>
      <c r="F14785" s="9" t="e">
        <f>INDEX(#REF!:#REF!,MATCH($D14785,#REF!:#REF!,0),MATCH(#REF!,#REF!:#REF!,0))</f>
        <v>#REF!</v>
      </c>
    </row>
    <row r="14786" spans="1:6" ht="16.5" x14ac:dyDescent="0.3">
      <c r="A14786" s="9" t="s">
        <v>7539</v>
      </c>
      <c r="B14786" s="9" t="s">
        <v>2115</v>
      </c>
      <c r="C14786" s="10">
        <v>30915</v>
      </c>
      <c r="D14786" s="9">
        <v>3164004753</v>
      </c>
      <c r="E14786" s="9" t="e">
        <f>INDEX(#REF!:#REF!,MATCH($D14786,#REF!:#REF!,0),MATCH(#REF!,#REF!:#REF!,0))</f>
        <v>#REF!</v>
      </c>
      <c r="F14786" s="9" t="e">
        <f>INDEX(#REF!:#REF!,MATCH($D14786,#REF!:#REF!,0),MATCH(#REF!,#REF!:#REF!,0))</f>
        <v>#REF!</v>
      </c>
    </row>
    <row r="14787" spans="1:6" ht="16.5" x14ac:dyDescent="0.3">
      <c r="A14787" s="9" t="s">
        <v>7538</v>
      </c>
      <c r="B14787" s="9" t="s">
        <v>2954</v>
      </c>
      <c r="C14787" s="10">
        <v>28353</v>
      </c>
      <c r="D14787" s="9">
        <v>2070860833</v>
      </c>
      <c r="E14787" s="9" t="e">
        <f>INDEX(#REF!:#REF!,MATCH($D14787,#REF!:#REF!,0),MATCH(#REF!,#REF!:#REF!,0))</f>
        <v>#REF!</v>
      </c>
      <c r="F14787" s="9" t="e">
        <f>INDEX(#REF!:#REF!,MATCH($D14787,#REF!:#REF!,0),MATCH(#REF!,#REF!:#REF!,0))</f>
        <v>#REF!</v>
      </c>
    </row>
    <row r="14788" spans="1:6" ht="16.5" x14ac:dyDescent="0.3">
      <c r="A14788" s="9" t="s">
        <v>7537</v>
      </c>
      <c r="B14788" s="9" t="s">
        <v>2783</v>
      </c>
      <c r="C14788" s="10">
        <v>31462</v>
      </c>
      <c r="D14788" s="9">
        <v>5405945366</v>
      </c>
      <c r="E14788" s="9" t="e">
        <f>INDEX(#REF!:#REF!,MATCH($D14788,#REF!:#REF!,0),MATCH(#REF!,#REF!:#REF!,0))</f>
        <v>#REF!</v>
      </c>
      <c r="F14788" s="9" t="e">
        <f>INDEX(#REF!:#REF!,MATCH($D14788,#REF!:#REF!,0),MATCH(#REF!,#REF!:#REF!,0))</f>
        <v>#REF!</v>
      </c>
    </row>
    <row r="14789" spans="1:6" ht="16.5" x14ac:dyDescent="0.3">
      <c r="A14789" s="9" t="s">
        <v>7536</v>
      </c>
      <c r="B14789" s="9" t="s">
        <v>1995</v>
      </c>
      <c r="C14789" s="10">
        <v>22391</v>
      </c>
      <c r="D14789" s="9">
        <v>3145010581</v>
      </c>
      <c r="E14789" s="9" t="e">
        <f>INDEX(#REF!:#REF!,MATCH($D14789,#REF!:#REF!,0),MATCH(#REF!,#REF!:#REF!,0))</f>
        <v>#REF!</v>
      </c>
      <c r="F14789" s="9" t="e">
        <f>INDEX(#REF!:#REF!,MATCH($D14789,#REF!:#REF!,0),MATCH(#REF!,#REF!:#REF!,0))</f>
        <v>#REF!</v>
      </c>
    </row>
    <row r="14790" spans="1:6" ht="16.5" x14ac:dyDescent="0.3">
      <c r="A14790" s="9" t="s">
        <v>7535</v>
      </c>
      <c r="B14790" s="9" t="s">
        <v>2149</v>
      </c>
      <c r="C14790" s="10">
        <v>55173</v>
      </c>
      <c r="D14790" s="9">
        <v>5079859830</v>
      </c>
      <c r="E14790" s="9" t="e">
        <f>INDEX(#REF!:#REF!,MATCH($D14790,#REF!:#REF!,0),MATCH(#REF!,#REF!:#REF!,0))</f>
        <v>#REF!</v>
      </c>
      <c r="F14790" s="9" t="e">
        <f>INDEX(#REF!:#REF!,MATCH($D14790,#REF!:#REF!,0),MATCH(#REF!,#REF!:#REF!,0))</f>
        <v>#REF!</v>
      </c>
    </row>
    <row r="14791" spans="1:6" ht="16.5" x14ac:dyDescent="0.3">
      <c r="A14791" s="9" t="s">
        <v>7534</v>
      </c>
      <c r="B14791" s="9" t="s">
        <v>2011</v>
      </c>
      <c r="C14791" s="10">
        <v>56585</v>
      </c>
      <c r="D14791" s="9">
        <v>4184483038</v>
      </c>
      <c r="E14791" s="9" t="e">
        <f>INDEX(#REF!:#REF!,MATCH($D14791,#REF!:#REF!,0),MATCH(#REF!,#REF!:#REF!,0))</f>
        <v>#REF!</v>
      </c>
      <c r="F14791" s="9" t="e">
        <f>INDEX(#REF!:#REF!,MATCH($D14791,#REF!:#REF!,0),MATCH(#REF!,#REF!:#REF!,0))</f>
        <v>#REF!</v>
      </c>
    </row>
    <row r="14792" spans="1:6" ht="16.5" x14ac:dyDescent="0.3">
      <c r="A14792" s="9" t="s">
        <v>7533</v>
      </c>
      <c r="B14792" s="9" t="s">
        <v>2433</v>
      </c>
      <c r="C14792" s="10">
        <v>31465</v>
      </c>
      <c r="D14792" s="9">
        <v>4323171323</v>
      </c>
      <c r="E14792" s="9" t="e">
        <f>INDEX(#REF!:#REF!,MATCH($D14792,#REF!:#REF!,0),MATCH(#REF!,#REF!:#REF!,0))</f>
        <v>#REF!</v>
      </c>
      <c r="F14792" s="9" t="e">
        <f>INDEX(#REF!:#REF!,MATCH($D14792,#REF!:#REF!,0),MATCH(#REF!,#REF!:#REF!,0))</f>
        <v>#REF!</v>
      </c>
    </row>
    <row r="14793" spans="1:6" ht="16.5" x14ac:dyDescent="0.3">
      <c r="A14793" s="9" t="s">
        <v>7532</v>
      </c>
      <c r="B14793" s="9" t="s">
        <v>2392</v>
      </c>
      <c r="C14793" s="10">
        <v>21744</v>
      </c>
      <c r="D14793" s="9">
        <v>3547596165</v>
      </c>
      <c r="E14793" s="9" t="e">
        <f>INDEX(#REF!:#REF!,MATCH($D14793,#REF!:#REF!,0),MATCH(#REF!,#REF!:#REF!,0))</f>
        <v>#REF!</v>
      </c>
      <c r="F14793" s="9" t="e">
        <f>INDEX(#REF!:#REF!,MATCH($D14793,#REF!:#REF!,0),MATCH(#REF!,#REF!:#REF!,0))</f>
        <v>#REF!</v>
      </c>
    </row>
    <row r="14794" spans="1:6" ht="16.5" x14ac:dyDescent="0.3">
      <c r="A14794" s="9" t="s">
        <v>7531</v>
      </c>
      <c r="B14794" s="9" t="s">
        <v>2564</v>
      </c>
      <c r="C14794" s="10">
        <v>31688</v>
      </c>
      <c r="D14794" s="9">
        <v>1079691642</v>
      </c>
      <c r="E14794" s="9" t="e">
        <f>INDEX(#REF!:#REF!,MATCH($D14794,#REF!:#REF!,0),MATCH(#REF!,#REF!:#REF!,0))</f>
        <v>#REF!</v>
      </c>
      <c r="F14794" s="9" t="e">
        <f>INDEX(#REF!:#REF!,MATCH($D14794,#REF!:#REF!,0),MATCH(#REF!,#REF!:#REF!,0))</f>
        <v>#REF!</v>
      </c>
    </row>
    <row r="14795" spans="1:6" ht="16.5" x14ac:dyDescent="0.3">
      <c r="A14795" s="9" t="s">
        <v>7530</v>
      </c>
      <c r="B14795" s="9" t="s">
        <v>2945</v>
      </c>
      <c r="C14795" s="10">
        <v>22696</v>
      </c>
      <c r="D14795" s="9">
        <v>2908560011</v>
      </c>
      <c r="E14795" s="9" t="e">
        <f>INDEX(#REF!:#REF!,MATCH($D14795,#REF!:#REF!,0),MATCH(#REF!,#REF!:#REF!,0))</f>
        <v>#REF!</v>
      </c>
      <c r="F14795" s="9" t="e">
        <f>INDEX(#REF!:#REF!,MATCH($D14795,#REF!:#REF!,0),MATCH(#REF!,#REF!:#REF!,0))</f>
        <v>#REF!</v>
      </c>
    </row>
    <row r="14796" spans="1:6" ht="16.5" x14ac:dyDescent="0.3">
      <c r="A14796" s="9" t="s">
        <v>7529</v>
      </c>
      <c r="B14796" s="9" t="s">
        <v>2056</v>
      </c>
      <c r="C14796" s="10">
        <v>46437</v>
      </c>
      <c r="D14796" s="9">
        <v>8467388188</v>
      </c>
      <c r="E14796" s="9" t="e">
        <f>INDEX(#REF!:#REF!,MATCH($D14796,#REF!:#REF!,0),MATCH(#REF!,#REF!:#REF!,0))</f>
        <v>#REF!</v>
      </c>
      <c r="F14796" s="9" t="e">
        <f>INDEX(#REF!:#REF!,MATCH($D14796,#REF!:#REF!,0),MATCH(#REF!,#REF!:#REF!,0))</f>
        <v>#REF!</v>
      </c>
    </row>
    <row r="14797" spans="1:6" ht="16.5" x14ac:dyDescent="0.3">
      <c r="A14797" s="9" t="s">
        <v>7528</v>
      </c>
      <c r="B14797" s="9" t="s">
        <v>2198</v>
      </c>
      <c r="C14797" s="10">
        <v>23116</v>
      </c>
      <c r="D14797" s="9">
        <v>6788593582</v>
      </c>
      <c r="E14797" s="9" t="e">
        <f>INDEX(#REF!:#REF!,MATCH($D14797,#REF!:#REF!,0),MATCH(#REF!,#REF!:#REF!,0))</f>
        <v>#REF!</v>
      </c>
      <c r="F14797" s="9" t="e">
        <f>INDEX(#REF!:#REF!,MATCH($D14797,#REF!:#REF!,0),MATCH(#REF!,#REF!:#REF!,0))</f>
        <v>#REF!</v>
      </c>
    </row>
    <row r="14798" spans="1:6" ht="16.5" x14ac:dyDescent="0.3">
      <c r="A14798" s="9" t="s">
        <v>7527</v>
      </c>
      <c r="B14798" s="9" t="s">
        <v>2001</v>
      </c>
      <c r="C14798" s="10">
        <v>58515</v>
      </c>
      <c r="D14798" s="9">
        <v>6255831884</v>
      </c>
      <c r="E14798" s="9" t="e">
        <f>INDEX(#REF!:#REF!,MATCH($D14798,#REF!:#REF!,0),MATCH(#REF!,#REF!:#REF!,0))</f>
        <v>#REF!</v>
      </c>
      <c r="F14798" s="9" t="e">
        <f>INDEX(#REF!:#REF!,MATCH($D14798,#REF!:#REF!,0),MATCH(#REF!,#REF!:#REF!,0))</f>
        <v>#REF!</v>
      </c>
    </row>
    <row r="14799" spans="1:6" ht="16.5" x14ac:dyDescent="0.3">
      <c r="A14799" s="9" t="s">
        <v>7526</v>
      </c>
      <c r="B14799" s="9" t="s">
        <v>1973</v>
      </c>
      <c r="C14799" s="10">
        <v>37318</v>
      </c>
      <c r="D14799" s="9">
        <v>8069192305</v>
      </c>
      <c r="E14799" s="9" t="e">
        <f>INDEX(#REF!:#REF!,MATCH($D14799,#REF!:#REF!,0),MATCH(#REF!,#REF!:#REF!,0))</f>
        <v>#REF!</v>
      </c>
      <c r="F14799" s="9" t="e">
        <f>INDEX(#REF!:#REF!,MATCH($D14799,#REF!:#REF!,0),MATCH(#REF!,#REF!:#REF!,0))</f>
        <v>#REF!</v>
      </c>
    </row>
    <row r="14800" spans="1:6" ht="16.5" x14ac:dyDescent="0.3">
      <c r="A14800" s="9" t="s">
        <v>7525</v>
      </c>
      <c r="B14800" s="9" t="s">
        <v>2982</v>
      </c>
      <c r="C14800" s="10">
        <v>42214</v>
      </c>
      <c r="D14800" s="9">
        <v>8832488175</v>
      </c>
      <c r="E14800" s="9" t="e">
        <f>INDEX(#REF!:#REF!,MATCH($D14800,#REF!:#REF!,0),MATCH(#REF!,#REF!:#REF!,0))</f>
        <v>#REF!</v>
      </c>
      <c r="F14800" s="9" t="e">
        <f>INDEX(#REF!:#REF!,MATCH($D14800,#REF!:#REF!,0),MATCH(#REF!,#REF!:#REF!,0))</f>
        <v>#REF!</v>
      </c>
    </row>
    <row r="14801" spans="1:6" ht="16.5" x14ac:dyDescent="0.3">
      <c r="A14801" s="9" t="s">
        <v>7524</v>
      </c>
      <c r="B14801" s="9" t="s">
        <v>2357</v>
      </c>
      <c r="C14801" s="10">
        <v>22422</v>
      </c>
      <c r="D14801" s="9">
        <v>7039995972</v>
      </c>
      <c r="E14801" s="9" t="e">
        <f>INDEX(#REF!:#REF!,MATCH($D14801,#REF!:#REF!,0),MATCH(#REF!,#REF!:#REF!,0))</f>
        <v>#REF!</v>
      </c>
      <c r="F14801" s="9" t="e">
        <f>INDEX(#REF!:#REF!,MATCH($D14801,#REF!:#REF!,0),MATCH(#REF!,#REF!:#REF!,0))</f>
        <v>#REF!</v>
      </c>
    </row>
    <row r="14802" spans="1:6" ht="16.5" x14ac:dyDescent="0.3">
      <c r="A14802" s="9" t="s">
        <v>7523</v>
      </c>
      <c r="B14802" s="9" t="s">
        <v>2505</v>
      </c>
      <c r="C14802" s="10">
        <v>21795</v>
      </c>
      <c r="D14802" s="9">
        <v>7178607831</v>
      </c>
      <c r="E14802" s="9" t="e">
        <f>INDEX(#REF!:#REF!,MATCH($D14802,#REF!:#REF!,0),MATCH(#REF!,#REF!:#REF!,0))</f>
        <v>#REF!</v>
      </c>
      <c r="F14802" s="9" t="e">
        <f>INDEX(#REF!:#REF!,MATCH($D14802,#REF!:#REF!,0),MATCH(#REF!,#REF!:#REF!,0))</f>
        <v>#REF!</v>
      </c>
    </row>
    <row r="14803" spans="1:6" ht="16.5" x14ac:dyDescent="0.3">
      <c r="A14803" s="9" t="s">
        <v>7522</v>
      </c>
      <c r="B14803" s="9" t="s">
        <v>2396</v>
      </c>
      <c r="C14803" s="10">
        <v>11476</v>
      </c>
      <c r="D14803" s="9">
        <v>6596440737</v>
      </c>
      <c r="E14803" s="9" t="e">
        <f>INDEX(#REF!:#REF!,MATCH($D14803,#REF!:#REF!,0),MATCH(#REF!,#REF!:#REF!,0))</f>
        <v>#REF!</v>
      </c>
      <c r="F14803" s="9" t="e">
        <f>INDEX(#REF!:#REF!,MATCH($D14803,#REF!:#REF!,0),MATCH(#REF!,#REF!:#REF!,0))</f>
        <v>#REF!</v>
      </c>
    </row>
    <row r="14804" spans="1:6" ht="16.5" x14ac:dyDescent="0.3">
      <c r="A14804" s="9" t="s">
        <v>7521</v>
      </c>
      <c r="B14804" s="9" t="s">
        <v>2406</v>
      </c>
      <c r="C14804" s="10">
        <v>45453</v>
      </c>
      <c r="D14804" s="9">
        <v>4849214614</v>
      </c>
      <c r="E14804" s="9" t="e">
        <f>INDEX(#REF!:#REF!,MATCH($D14804,#REF!:#REF!,0),MATCH(#REF!,#REF!:#REF!,0))</f>
        <v>#REF!</v>
      </c>
      <c r="F14804" s="9" t="e">
        <f>INDEX(#REF!:#REF!,MATCH($D14804,#REF!:#REF!,0),MATCH(#REF!,#REF!:#REF!,0))</f>
        <v>#REF!</v>
      </c>
    </row>
    <row r="14805" spans="1:6" ht="16.5" x14ac:dyDescent="0.3">
      <c r="A14805" s="9" t="s">
        <v>7520</v>
      </c>
      <c r="B14805" s="9" t="s">
        <v>2671</v>
      </c>
      <c r="C14805" s="10">
        <v>32741</v>
      </c>
      <c r="D14805" s="9">
        <v>7957976743</v>
      </c>
      <c r="E14805" s="9" t="e">
        <f>INDEX(#REF!:#REF!,MATCH($D14805,#REF!:#REF!,0),MATCH(#REF!,#REF!:#REF!,0))</f>
        <v>#REF!</v>
      </c>
      <c r="F14805" s="9" t="e">
        <f>INDEX(#REF!:#REF!,MATCH($D14805,#REF!:#REF!,0),MATCH(#REF!,#REF!:#REF!,0))</f>
        <v>#REF!</v>
      </c>
    </row>
    <row r="14806" spans="1:6" ht="16.5" x14ac:dyDescent="0.3">
      <c r="A14806" s="9" t="s">
        <v>7519</v>
      </c>
      <c r="B14806" s="9" t="s">
        <v>3241</v>
      </c>
      <c r="C14806" s="10">
        <v>17011</v>
      </c>
      <c r="D14806" s="9">
        <v>1657097021</v>
      </c>
      <c r="E14806" s="9" t="e">
        <f>INDEX(#REF!:#REF!,MATCH($D14806,#REF!:#REF!,0),MATCH(#REF!,#REF!:#REF!,0))</f>
        <v>#REF!</v>
      </c>
      <c r="F14806" s="9" t="e">
        <f>INDEX(#REF!:#REF!,MATCH($D14806,#REF!:#REF!,0),MATCH(#REF!,#REF!:#REF!,0))</f>
        <v>#REF!</v>
      </c>
    </row>
    <row r="14807" spans="1:6" ht="16.5" x14ac:dyDescent="0.3">
      <c r="A14807" s="9" t="s">
        <v>7518</v>
      </c>
      <c r="B14807" s="9" t="s">
        <v>2044</v>
      </c>
      <c r="C14807" s="10">
        <v>55093</v>
      </c>
      <c r="D14807" s="9">
        <v>320120716</v>
      </c>
      <c r="E14807" s="9" t="e">
        <f>INDEX(#REF!:#REF!,MATCH($D14807,#REF!:#REF!,0),MATCH(#REF!,#REF!:#REF!,0))</f>
        <v>#REF!</v>
      </c>
      <c r="F14807" s="9" t="e">
        <f>INDEX(#REF!:#REF!,MATCH($D14807,#REF!:#REF!,0),MATCH(#REF!,#REF!:#REF!,0))</f>
        <v>#REF!</v>
      </c>
    </row>
    <row r="14808" spans="1:6" ht="16.5" x14ac:dyDescent="0.3">
      <c r="A14808" s="9" t="s">
        <v>7517</v>
      </c>
      <c r="B14808" s="9" t="s">
        <v>3856</v>
      </c>
      <c r="C14808" s="10">
        <v>28815</v>
      </c>
      <c r="D14808" s="9">
        <v>6801140183</v>
      </c>
      <c r="E14808" s="9" t="e">
        <f>INDEX(#REF!:#REF!,MATCH($D14808,#REF!:#REF!,0),MATCH(#REF!,#REF!:#REF!,0))</f>
        <v>#REF!</v>
      </c>
      <c r="F14808" s="9" t="e">
        <f>INDEX(#REF!:#REF!,MATCH($D14808,#REF!:#REF!,0),MATCH(#REF!,#REF!:#REF!,0))</f>
        <v>#REF!</v>
      </c>
    </row>
    <row r="14809" spans="1:6" ht="16.5" x14ac:dyDescent="0.3">
      <c r="A14809" s="9" t="s">
        <v>7516</v>
      </c>
      <c r="B14809" s="9" t="s">
        <v>2881</v>
      </c>
      <c r="C14809" s="10">
        <v>23151</v>
      </c>
      <c r="D14809" s="9">
        <v>6836716731</v>
      </c>
      <c r="E14809" s="9" t="e">
        <f>INDEX(#REF!:#REF!,MATCH($D14809,#REF!:#REF!,0),MATCH(#REF!,#REF!:#REF!,0))</f>
        <v>#REF!</v>
      </c>
      <c r="F14809" s="9" t="e">
        <f>INDEX(#REF!:#REF!,MATCH($D14809,#REF!:#REF!,0),MATCH(#REF!,#REF!:#REF!,0))</f>
        <v>#REF!</v>
      </c>
    </row>
    <row r="14810" spans="1:6" ht="16.5" x14ac:dyDescent="0.3">
      <c r="A14810" s="9" t="s">
        <v>7515</v>
      </c>
      <c r="B14810" s="9" t="s">
        <v>2521</v>
      </c>
      <c r="C14810" s="10">
        <v>58223</v>
      </c>
      <c r="D14810" s="9">
        <v>25254650</v>
      </c>
      <c r="E14810" s="9" t="e">
        <f>INDEX(#REF!:#REF!,MATCH($D14810,#REF!:#REF!,0),MATCH(#REF!,#REF!:#REF!,0))</f>
        <v>#REF!</v>
      </c>
      <c r="F14810" s="9" t="e">
        <f>INDEX(#REF!:#REF!,MATCH($D14810,#REF!:#REF!,0),MATCH(#REF!,#REF!:#REF!,0))</f>
        <v>#REF!</v>
      </c>
    </row>
    <row r="14811" spans="1:6" ht="16.5" x14ac:dyDescent="0.3">
      <c r="A14811" s="9" t="s">
        <v>7514</v>
      </c>
      <c r="B14811" s="9" t="s">
        <v>2087</v>
      </c>
      <c r="C14811" s="10">
        <v>11769</v>
      </c>
      <c r="D14811" s="9">
        <v>3609467622</v>
      </c>
      <c r="E14811" s="9" t="e">
        <f>INDEX(#REF!:#REF!,MATCH($D14811,#REF!:#REF!,0),MATCH(#REF!,#REF!:#REF!,0))</f>
        <v>#REF!</v>
      </c>
      <c r="F14811" s="9" t="e">
        <f>INDEX(#REF!:#REF!,MATCH($D14811,#REF!:#REF!,0),MATCH(#REF!,#REF!:#REF!,0))</f>
        <v>#REF!</v>
      </c>
    </row>
    <row r="14812" spans="1:6" ht="16.5" x14ac:dyDescent="0.3">
      <c r="A14812" s="9" t="s">
        <v>7513</v>
      </c>
      <c r="B14812" s="9" t="s">
        <v>2341</v>
      </c>
      <c r="C14812" s="10">
        <v>16611</v>
      </c>
      <c r="D14812" s="9">
        <v>8998375370</v>
      </c>
      <c r="E14812" s="9" t="e">
        <f>INDEX(#REF!:#REF!,MATCH($D14812,#REF!:#REF!,0),MATCH(#REF!,#REF!:#REF!,0))</f>
        <v>#REF!</v>
      </c>
      <c r="F14812" s="9" t="e">
        <f>INDEX(#REF!:#REF!,MATCH($D14812,#REF!:#REF!,0),MATCH(#REF!,#REF!:#REF!,0))</f>
        <v>#REF!</v>
      </c>
    </row>
    <row r="14813" spans="1:6" ht="16.5" x14ac:dyDescent="0.3">
      <c r="A14813" s="9" t="s">
        <v>7512</v>
      </c>
      <c r="B14813" s="9" t="s">
        <v>1957</v>
      </c>
      <c r="C14813" s="10">
        <v>48480</v>
      </c>
      <c r="D14813" s="9">
        <v>3738218785</v>
      </c>
      <c r="E14813" s="9" t="e">
        <f>INDEX(#REF!:#REF!,MATCH($D14813,#REF!:#REF!,0),MATCH(#REF!,#REF!:#REF!,0))</f>
        <v>#REF!</v>
      </c>
      <c r="F14813" s="9" t="e">
        <f>INDEX(#REF!:#REF!,MATCH($D14813,#REF!:#REF!,0),MATCH(#REF!,#REF!:#REF!,0))</f>
        <v>#REF!</v>
      </c>
    </row>
    <row r="14814" spans="1:6" ht="16.5" x14ac:dyDescent="0.3">
      <c r="A14814" s="9" t="s">
        <v>7511</v>
      </c>
      <c r="B14814" s="9" t="s">
        <v>2132</v>
      </c>
      <c r="C14814" s="10">
        <v>50559</v>
      </c>
      <c r="D14814" s="9">
        <v>6837456032</v>
      </c>
      <c r="E14814" s="9" t="e">
        <f>INDEX(#REF!:#REF!,MATCH($D14814,#REF!:#REF!,0),MATCH(#REF!,#REF!:#REF!,0))</f>
        <v>#REF!</v>
      </c>
      <c r="F14814" s="9" t="e">
        <f>INDEX(#REF!:#REF!,MATCH($D14814,#REF!:#REF!,0),MATCH(#REF!,#REF!:#REF!,0))</f>
        <v>#REF!</v>
      </c>
    </row>
    <row r="14815" spans="1:6" ht="16.5" x14ac:dyDescent="0.3">
      <c r="A14815" s="9" t="s">
        <v>7510</v>
      </c>
      <c r="B14815" s="9" t="s">
        <v>2914</v>
      </c>
      <c r="C14815" s="10">
        <v>20944</v>
      </c>
      <c r="D14815" s="9">
        <v>9795921177</v>
      </c>
      <c r="E14815" s="9" t="e">
        <f>INDEX(#REF!:#REF!,MATCH($D14815,#REF!:#REF!,0),MATCH(#REF!,#REF!:#REF!,0))</f>
        <v>#REF!</v>
      </c>
      <c r="F14815" s="9" t="e">
        <f>INDEX(#REF!:#REF!,MATCH($D14815,#REF!:#REF!,0),MATCH(#REF!,#REF!:#REF!,0))</f>
        <v>#REF!</v>
      </c>
    </row>
    <row r="14816" spans="1:6" ht="16.5" x14ac:dyDescent="0.3">
      <c r="A14816" s="9" t="s">
        <v>7509</v>
      </c>
      <c r="B14816" s="9" t="s">
        <v>2947</v>
      </c>
      <c r="C14816" s="10">
        <v>40896</v>
      </c>
      <c r="D14816" s="9">
        <v>2421688019</v>
      </c>
      <c r="E14816" s="9" t="e">
        <f>INDEX(#REF!:#REF!,MATCH($D14816,#REF!:#REF!,0),MATCH(#REF!,#REF!:#REF!,0))</f>
        <v>#REF!</v>
      </c>
      <c r="F14816" s="9" t="e">
        <f>INDEX(#REF!:#REF!,MATCH($D14816,#REF!:#REF!,0),MATCH(#REF!,#REF!:#REF!,0))</f>
        <v>#REF!</v>
      </c>
    </row>
    <row r="14817" spans="1:6" ht="16.5" x14ac:dyDescent="0.3">
      <c r="A14817" s="9" t="s">
        <v>7508</v>
      </c>
      <c r="B14817" s="9" t="s">
        <v>2017</v>
      </c>
      <c r="C14817" s="10">
        <v>22590</v>
      </c>
      <c r="D14817" s="9">
        <v>650049144</v>
      </c>
      <c r="E14817" s="9" t="e">
        <f>INDEX(#REF!:#REF!,MATCH($D14817,#REF!:#REF!,0),MATCH(#REF!,#REF!:#REF!,0))</f>
        <v>#REF!</v>
      </c>
      <c r="F14817" s="9" t="e">
        <f>INDEX(#REF!:#REF!,MATCH($D14817,#REF!:#REF!,0),MATCH(#REF!,#REF!:#REF!,0))</f>
        <v>#REF!</v>
      </c>
    </row>
    <row r="14818" spans="1:6" ht="16.5" x14ac:dyDescent="0.3">
      <c r="A14818" s="9" t="s">
        <v>7507</v>
      </c>
      <c r="B14818" s="9" t="s">
        <v>2595</v>
      </c>
      <c r="C14818" s="10">
        <v>37718</v>
      </c>
      <c r="D14818" s="9">
        <v>9958099322</v>
      </c>
      <c r="E14818" s="9" t="e">
        <f>INDEX(#REF!:#REF!,MATCH($D14818,#REF!:#REF!,0),MATCH(#REF!,#REF!:#REF!,0))</f>
        <v>#REF!</v>
      </c>
      <c r="F14818" s="9" t="e">
        <f>INDEX(#REF!:#REF!,MATCH($D14818,#REF!:#REF!,0),MATCH(#REF!,#REF!:#REF!,0))</f>
        <v>#REF!</v>
      </c>
    </row>
    <row r="14819" spans="1:6" ht="16.5" x14ac:dyDescent="0.3">
      <c r="A14819" s="9" t="s">
        <v>7506</v>
      </c>
      <c r="B14819" s="9" t="s">
        <v>2013</v>
      </c>
      <c r="C14819" s="10">
        <v>32872</v>
      </c>
      <c r="D14819" s="9">
        <v>3219601650</v>
      </c>
      <c r="E14819" s="9" t="e">
        <f>INDEX(#REF!:#REF!,MATCH($D14819,#REF!:#REF!,0),MATCH(#REF!,#REF!:#REF!,0))</f>
        <v>#REF!</v>
      </c>
      <c r="F14819" s="9" t="e">
        <f>INDEX(#REF!:#REF!,MATCH($D14819,#REF!:#REF!,0),MATCH(#REF!,#REF!:#REF!,0))</f>
        <v>#REF!</v>
      </c>
    </row>
    <row r="14820" spans="1:6" ht="16.5" x14ac:dyDescent="0.3">
      <c r="A14820" s="9" t="s">
        <v>7505</v>
      </c>
      <c r="B14820" s="9" t="s">
        <v>2856</v>
      </c>
      <c r="C14820" s="10">
        <v>50861</v>
      </c>
      <c r="D14820" s="9">
        <v>6788593582</v>
      </c>
      <c r="E14820" s="9" t="e">
        <f>INDEX(#REF!:#REF!,MATCH($D14820,#REF!:#REF!,0),MATCH(#REF!,#REF!:#REF!,0))</f>
        <v>#REF!</v>
      </c>
      <c r="F14820" s="9" t="e">
        <f>INDEX(#REF!:#REF!,MATCH($D14820,#REF!:#REF!,0),MATCH(#REF!,#REF!:#REF!,0))</f>
        <v>#REF!</v>
      </c>
    </row>
    <row r="14821" spans="1:6" ht="16.5" x14ac:dyDescent="0.3">
      <c r="A14821" s="9" t="s">
        <v>7504</v>
      </c>
      <c r="B14821" s="9" t="s">
        <v>2404</v>
      </c>
      <c r="C14821" s="10">
        <v>44895</v>
      </c>
      <c r="D14821" s="9">
        <v>9287480133</v>
      </c>
      <c r="E14821" s="9" t="e">
        <f>INDEX(#REF!:#REF!,MATCH($D14821,#REF!:#REF!,0),MATCH(#REF!,#REF!:#REF!,0))</f>
        <v>#REF!</v>
      </c>
      <c r="F14821" s="9" t="e">
        <f>INDEX(#REF!:#REF!,MATCH($D14821,#REF!:#REF!,0),MATCH(#REF!,#REF!:#REF!,0))</f>
        <v>#REF!</v>
      </c>
    </row>
    <row r="14822" spans="1:6" ht="16.5" x14ac:dyDescent="0.3">
      <c r="A14822" s="9" t="s">
        <v>7503</v>
      </c>
      <c r="B14822" s="9" t="s">
        <v>2768</v>
      </c>
      <c r="C14822" s="10">
        <v>20692</v>
      </c>
      <c r="D14822" s="9">
        <v>6720857681</v>
      </c>
      <c r="E14822" s="9" t="e">
        <f>INDEX(#REF!:#REF!,MATCH($D14822,#REF!:#REF!,0),MATCH(#REF!,#REF!:#REF!,0))</f>
        <v>#REF!</v>
      </c>
      <c r="F14822" s="9" t="e">
        <f>INDEX(#REF!:#REF!,MATCH($D14822,#REF!:#REF!,0),MATCH(#REF!,#REF!:#REF!,0))</f>
        <v>#REF!</v>
      </c>
    </row>
    <row r="14823" spans="1:6" ht="16.5" x14ac:dyDescent="0.3">
      <c r="A14823" s="9" t="s">
        <v>7502</v>
      </c>
      <c r="B14823" s="9" t="s">
        <v>1975</v>
      </c>
      <c r="C14823" s="10">
        <v>57784</v>
      </c>
      <c r="D14823" s="9">
        <v>8887868026</v>
      </c>
      <c r="E14823" s="9" t="e">
        <f>INDEX(#REF!:#REF!,MATCH($D14823,#REF!:#REF!,0),MATCH(#REF!,#REF!:#REF!,0))</f>
        <v>#REF!</v>
      </c>
      <c r="F14823" s="9" t="e">
        <f>INDEX(#REF!:#REF!,MATCH($D14823,#REF!:#REF!,0),MATCH(#REF!,#REF!:#REF!,0))</f>
        <v>#REF!</v>
      </c>
    </row>
    <row r="14824" spans="1:6" ht="16.5" x14ac:dyDescent="0.3">
      <c r="A14824" s="9" t="s">
        <v>7501</v>
      </c>
      <c r="B14824" s="9" t="s">
        <v>2667</v>
      </c>
      <c r="C14824" s="10">
        <v>35589</v>
      </c>
      <c r="D14824" s="9">
        <v>9293760045</v>
      </c>
      <c r="E14824" s="9" t="e">
        <f>INDEX(#REF!:#REF!,MATCH($D14824,#REF!:#REF!,0),MATCH(#REF!,#REF!:#REF!,0))</f>
        <v>#REF!</v>
      </c>
      <c r="F14824" s="9" t="e">
        <f>INDEX(#REF!:#REF!,MATCH($D14824,#REF!:#REF!,0),MATCH(#REF!,#REF!:#REF!,0))</f>
        <v>#REF!</v>
      </c>
    </row>
    <row r="14825" spans="1:6" ht="16.5" x14ac:dyDescent="0.3">
      <c r="A14825" s="9" t="s">
        <v>7500</v>
      </c>
      <c r="B14825" s="9" t="s">
        <v>3281</v>
      </c>
      <c r="C14825" s="10">
        <v>47397</v>
      </c>
      <c r="D14825" s="9">
        <v>4986200380</v>
      </c>
      <c r="E14825" s="9" t="e">
        <f>INDEX(#REF!:#REF!,MATCH($D14825,#REF!:#REF!,0),MATCH(#REF!,#REF!:#REF!,0))</f>
        <v>#REF!</v>
      </c>
      <c r="F14825" s="9" t="e">
        <f>INDEX(#REF!:#REF!,MATCH($D14825,#REF!:#REF!,0),MATCH(#REF!,#REF!:#REF!,0))</f>
        <v>#REF!</v>
      </c>
    </row>
    <row r="14826" spans="1:6" ht="16.5" x14ac:dyDescent="0.3">
      <c r="A14826" s="9" t="s">
        <v>7499</v>
      </c>
      <c r="B14826" s="9" t="s">
        <v>2193</v>
      </c>
      <c r="C14826" s="10">
        <v>55743</v>
      </c>
      <c r="D14826" s="9">
        <v>4359854056</v>
      </c>
      <c r="E14826" s="9" t="e">
        <f>INDEX(#REF!:#REF!,MATCH($D14826,#REF!:#REF!,0),MATCH(#REF!,#REF!:#REF!,0))</f>
        <v>#REF!</v>
      </c>
      <c r="F14826" s="9" t="e">
        <f>INDEX(#REF!:#REF!,MATCH($D14826,#REF!:#REF!,0),MATCH(#REF!,#REF!:#REF!,0))</f>
        <v>#REF!</v>
      </c>
    </row>
    <row r="14827" spans="1:6" ht="16.5" x14ac:dyDescent="0.3">
      <c r="A14827" s="9" t="s">
        <v>7498</v>
      </c>
      <c r="B14827" s="9" t="s">
        <v>2961</v>
      </c>
      <c r="C14827" s="10">
        <v>31279</v>
      </c>
      <c r="D14827" s="9">
        <v>5984294621</v>
      </c>
      <c r="E14827" s="9" t="e">
        <f>INDEX(#REF!:#REF!,MATCH($D14827,#REF!:#REF!,0),MATCH(#REF!,#REF!:#REF!,0))</f>
        <v>#REF!</v>
      </c>
      <c r="F14827" s="9" t="e">
        <f>INDEX(#REF!:#REF!,MATCH($D14827,#REF!:#REF!,0),MATCH(#REF!,#REF!:#REF!,0))</f>
        <v>#REF!</v>
      </c>
    </row>
    <row r="14828" spans="1:6" ht="16.5" x14ac:dyDescent="0.3">
      <c r="A14828" s="9" t="s">
        <v>7497</v>
      </c>
      <c r="B14828" s="9" t="s">
        <v>2671</v>
      </c>
      <c r="C14828" s="10">
        <v>57546</v>
      </c>
      <c r="D14828" s="9">
        <v>9892583027</v>
      </c>
      <c r="E14828" s="9" t="e">
        <f>INDEX(#REF!:#REF!,MATCH($D14828,#REF!:#REF!,0),MATCH(#REF!,#REF!:#REF!,0))</f>
        <v>#REF!</v>
      </c>
      <c r="F14828" s="9" t="e">
        <f>INDEX(#REF!:#REF!,MATCH($D14828,#REF!:#REF!,0),MATCH(#REF!,#REF!:#REF!,0))</f>
        <v>#REF!</v>
      </c>
    </row>
    <row r="14829" spans="1:6" ht="16.5" x14ac:dyDescent="0.3">
      <c r="A14829" s="9" t="s">
        <v>7496</v>
      </c>
      <c r="B14829" s="9" t="s">
        <v>2933</v>
      </c>
      <c r="C14829" s="10">
        <v>17441</v>
      </c>
      <c r="D14829" s="9">
        <v>8302317314</v>
      </c>
      <c r="E14829" s="9" t="e">
        <f>INDEX(#REF!:#REF!,MATCH($D14829,#REF!:#REF!,0),MATCH(#REF!,#REF!:#REF!,0))</f>
        <v>#REF!</v>
      </c>
      <c r="F14829" s="9" t="e">
        <f>INDEX(#REF!:#REF!,MATCH($D14829,#REF!:#REF!,0),MATCH(#REF!,#REF!:#REF!,0))</f>
        <v>#REF!</v>
      </c>
    </row>
    <row r="14830" spans="1:6" ht="16.5" x14ac:dyDescent="0.3">
      <c r="A14830" s="9" t="s">
        <v>7495</v>
      </c>
      <c r="B14830" s="9" t="s">
        <v>2232</v>
      </c>
      <c r="C14830" s="10">
        <v>20057</v>
      </c>
      <c r="D14830" s="9">
        <v>1439916314</v>
      </c>
      <c r="E14830" s="9" t="e">
        <f>INDEX(#REF!:#REF!,MATCH($D14830,#REF!:#REF!,0),MATCH(#REF!,#REF!:#REF!,0))</f>
        <v>#REF!</v>
      </c>
      <c r="F14830" s="9" t="e">
        <f>INDEX(#REF!:#REF!,MATCH($D14830,#REF!:#REF!,0),MATCH(#REF!,#REF!:#REF!,0))</f>
        <v>#REF!</v>
      </c>
    </row>
    <row r="14831" spans="1:6" ht="16.5" x14ac:dyDescent="0.3">
      <c r="A14831" s="9" t="s">
        <v>7494</v>
      </c>
      <c r="B14831" s="9" t="s">
        <v>2003</v>
      </c>
      <c r="C14831" s="10">
        <v>44575</v>
      </c>
      <c r="D14831" s="9">
        <v>8419732141</v>
      </c>
      <c r="E14831" s="9" t="e">
        <f>INDEX(#REF!:#REF!,MATCH($D14831,#REF!:#REF!,0),MATCH(#REF!,#REF!:#REF!,0))</f>
        <v>#REF!</v>
      </c>
      <c r="F14831" s="9" t="e">
        <f>INDEX(#REF!:#REF!,MATCH($D14831,#REF!:#REF!,0),MATCH(#REF!,#REF!:#REF!,0))</f>
        <v>#REF!</v>
      </c>
    </row>
    <row r="14832" spans="1:6" ht="16.5" x14ac:dyDescent="0.3">
      <c r="A14832" s="9" t="s">
        <v>7493</v>
      </c>
      <c r="B14832" s="9" t="s">
        <v>2548</v>
      </c>
      <c r="C14832" s="10">
        <v>46066</v>
      </c>
      <c r="D14832" s="9">
        <v>7188904251</v>
      </c>
      <c r="E14832" s="9" t="e">
        <f>INDEX(#REF!:#REF!,MATCH($D14832,#REF!:#REF!,0),MATCH(#REF!,#REF!:#REF!,0))</f>
        <v>#REF!</v>
      </c>
      <c r="F14832" s="9" t="e">
        <f>INDEX(#REF!:#REF!,MATCH($D14832,#REF!:#REF!,0),MATCH(#REF!,#REF!:#REF!,0))</f>
        <v>#REF!</v>
      </c>
    </row>
    <row r="14833" spans="1:6" ht="16.5" x14ac:dyDescent="0.3">
      <c r="A14833" s="9" t="s">
        <v>7492</v>
      </c>
      <c r="B14833" s="9" t="s">
        <v>2513</v>
      </c>
      <c r="C14833" s="10">
        <v>52936</v>
      </c>
      <c r="D14833" s="9">
        <v>4085082426</v>
      </c>
      <c r="E14833" s="9" t="e">
        <f>INDEX(#REF!:#REF!,MATCH($D14833,#REF!:#REF!,0),MATCH(#REF!,#REF!:#REF!,0))</f>
        <v>#REF!</v>
      </c>
      <c r="F14833" s="9" t="e">
        <f>INDEX(#REF!:#REF!,MATCH($D14833,#REF!:#REF!,0),MATCH(#REF!,#REF!:#REF!,0))</f>
        <v>#REF!</v>
      </c>
    </row>
    <row r="14834" spans="1:6" ht="16.5" x14ac:dyDescent="0.3">
      <c r="A14834" s="9" t="s">
        <v>7491</v>
      </c>
      <c r="B14834" s="9" t="s">
        <v>2306</v>
      </c>
      <c r="C14834" s="10">
        <v>13787</v>
      </c>
      <c r="D14834" s="9">
        <v>2607689635</v>
      </c>
      <c r="E14834" s="9" t="e">
        <f>INDEX(#REF!:#REF!,MATCH($D14834,#REF!:#REF!,0),MATCH(#REF!,#REF!:#REF!,0))</f>
        <v>#REF!</v>
      </c>
      <c r="F14834" s="9" t="e">
        <f>INDEX(#REF!:#REF!,MATCH($D14834,#REF!:#REF!,0),MATCH(#REF!,#REF!:#REF!,0))</f>
        <v>#REF!</v>
      </c>
    </row>
    <row r="14835" spans="1:6" ht="16.5" x14ac:dyDescent="0.3">
      <c r="A14835" s="9" t="s">
        <v>7490</v>
      </c>
      <c r="B14835" s="9" t="s">
        <v>2054</v>
      </c>
      <c r="C14835" s="10">
        <v>54884</v>
      </c>
      <c r="D14835" s="9">
        <v>7304628987</v>
      </c>
      <c r="E14835" s="9" t="e">
        <f>INDEX(#REF!:#REF!,MATCH($D14835,#REF!:#REF!,0),MATCH(#REF!,#REF!:#REF!,0))</f>
        <v>#REF!</v>
      </c>
      <c r="F14835" s="9" t="e">
        <f>INDEX(#REF!:#REF!,MATCH($D14835,#REF!:#REF!,0),MATCH(#REF!,#REF!:#REF!,0))</f>
        <v>#REF!</v>
      </c>
    </row>
    <row r="14836" spans="1:6" ht="16.5" x14ac:dyDescent="0.3">
      <c r="A14836" s="9" t="s">
        <v>7489</v>
      </c>
      <c r="B14836" s="9" t="s">
        <v>2381</v>
      </c>
      <c r="C14836" s="10">
        <v>56216</v>
      </c>
      <c r="D14836" s="9">
        <v>3463222345</v>
      </c>
      <c r="E14836" s="9" t="e">
        <f>INDEX(#REF!:#REF!,MATCH($D14836,#REF!:#REF!,0),MATCH(#REF!,#REF!:#REF!,0))</f>
        <v>#REF!</v>
      </c>
      <c r="F14836" s="9" t="e">
        <f>INDEX(#REF!:#REF!,MATCH($D14836,#REF!:#REF!,0),MATCH(#REF!,#REF!:#REF!,0))</f>
        <v>#REF!</v>
      </c>
    </row>
    <row r="14837" spans="1:6" ht="16.5" x14ac:dyDescent="0.3">
      <c r="A14837" s="9" t="s">
        <v>7488</v>
      </c>
      <c r="B14837" s="9" t="s">
        <v>2505</v>
      </c>
      <c r="C14837" s="10">
        <v>10115</v>
      </c>
      <c r="D14837" s="9">
        <v>228985188</v>
      </c>
      <c r="E14837" s="9" t="e">
        <f>INDEX(#REF!:#REF!,MATCH($D14837,#REF!:#REF!,0),MATCH(#REF!,#REF!:#REF!,0))</f>
        <v>#REF!</v>
      </c>
      <c r="F14837" s="9" t="e">
        <f>INDEX(#REF!:#REF!,MATCH($D14837,#REF!:#REF!,0),MATCH(#REF!,#REF!:#REF!,0))</f>
        <v>#REF!</v>
      </c>
    </row>
    <row r="14838" spans="1:6" ht="16.5" x14ac:dyDescent="0.3">
      <c r="A14838" s="9" t="s">
        <v>7487</v>
      </c>
      <c r="B14838" s="9" t="s">
        <v>2250</v>
      </c>
      <c r="C14838" s="10">
        <v>20457</v>
      </c>
      <c r="D14838" s="9">
        <v>3524504531</v>
      </c>
      <c r="E14838" s="9" t="e">
        <f>INDEX(#REF!:#REF!,MATCH($D14838,#REF!:#REF!,0),MATCH(#REF!,#REF!:#REF!,0))</f>
        <v>#REF!</v>
      </c>
      <c r="F14838" s="9" t="e">
        <f>INDEX(#REF!:#REF!,MATCH($D14838,#REF!:#REF!,0),MATCH(#REF!,#REF!:#REF!,0))</f>
        <v>#REF!</v>
      </c>
    </row>
    <row r="14839" spans="1:6" ht="16.5" x14ac:dyDescent="0.3">
      <c r="A14839" s="9" t="s">
        <v>7486</v>
      </c>
      <c r="B14839" s="9" t="s">
        <v>2875</v>
      </c>
      <c r="C14839" s="10">
        <v>36899</v>
      </c>
      <c r="D14839" s="9">
        <v>1163292249</v>
      </c>
      <c r="E14839" s="9" t="e">
        <f>INDEX(#REF!:#REF!,MATCH($D14839,#REF!:#REF!,0),MATCH(#REF!,#REF!:#REF!,0))</f>
        <v>#REF!</v>
      </c>
      <c r="F14839" s="9" t="e">
        <f>INDEX(#REF!:#REF!,MATCH($D14839,#REF!:#REF!,0),MATCH(#REF!,#REF!:#REF!,0))</f>
        <v>#REF!</v>
      </c>
    </row>
    <row r="14840" spans="1:6" ht="16.5" x14ac:dyDescent="0.3">
      <c r="A14840" s="9" t="s">
        <v>7485</v>
      </c>
      <c r="B14840" s="9" t="s">
        <v>2354</v>
      </c>
      <c r="C14840" s="10">
        <v>44324</v>
      </c>
      <c r="D14840" s="9">
        <v>3933561566</v>
      </c>
      <c r="E14840" s="9" t="e">
        <f>INDEX(#REF!:#REF!,MATCH($D14840,#REF!:#REF!,0),MATCH(#REF!,#REF!:#REF!,0))</f>
        <v>#REF!</v>
      </c>
      <c r="F14840" s="9" t="e">
        <f>INDEX(#REF!:#REF!,MATCH($D14840,#REF!:#REF!,0),MATCH(#REF!,#REF!:#REF!,0))</f>
        <v>#REF!</v>
      </c>
    </row>
    <row r="14841" spans="1:6" ht="16.5" x14ac:dyDescent="0.3">
      <c r="A14841" s="9" t="s">
        <v>7484</v>
      </c>
      <c r="B14841" s="9" t="s">
        <v>2354</v>
      </c>
      <c r="C14841" s="10">
        <v>23728</v>
      </c>
      <c r="D14841" s="9">
        <v>8054305400</v>
      </c>
      <c r="E14841" s="9" t="e">
        <f>INDEX(#REF!:#REF!,MATCH($D14841,#REF!:#REF!,0),MATCH(#REF!,#REF!:#REF!,0))</f>
        <v>#REF!</v>
      </c>
      <c r="F14841" s="9" t="e">
        <f>INDEX(#REF!:#REF!,MATCH($D14841,#REF!:#REF!,0),MATCH(#REF!,#REF!:#REF!,0))</f>
        <v>#REF!</v>
      </c>
    </row>
    <row r="14842" spans="1:6" ht="16.5" x14ac:dyDescent="0.3">
      <c r="A14842" s="9" t="s">
        <v>7483</v>
      </c>
      <c r="B14842" s="9" t="s">
        <v>2532</v>
      </c>
      <c r="C14842" s="10">
        <v>29322</v>
      </c>
      <c r="D14842" s="9">
        <v>5372344725</v>
      </c>
      <c r="E14842" s="9" t="e">
        <f>INDEX(#REF!:#REF!,MATCH($D14842,#REF!:#REF!,0),MATCH(#REF!,#REF!:#REF!,0))</f>
        <v>#REF!</v>
      </c>
      <c r="F14842" s="9" t="e">
        <f>INDEX(#REF!:#REF!,MATCH($D14842,#REF!:#REF!,0),MATCH(#REF!,#REF!:#REF!,0))</f>
        <v>#REF!</v>
      </c>
    </row>
    <row r="14843" spans="1:6" ht="16.5" x14ac:dyDescent="0.3">
      <c r="A14843" s="9" t="s">
        <v>7482</v>
      </c>
      <c r="B14843" s="9" t="s">
        <v>2323</v>
      </c>
      <c r="C14843" s="10">
        <v>55136</v>
      </c>
      <c r="D14843" s="9">
        <v>2958727874</v>
      </c>
      <c r="E14843" s="9" t="e">
        <f>INDEX(#REF!:#REF!,MATCH($D14843,#REF!:#REF!,0),MATCH(#REF!,#REF!:#REF!,0))</f>
        <v>#REF!</v>
      </c>
      <c r="F14843" s="9" t="e">
        <f>INDEX(#REF!:#REF!,MATCH($D14843,#REF!:#REF!,0),MATCH(#REF!,#REF!:#REF!,0))</f>
        <v>#REF!</v>
      </c>
    </row>
    <row r="14844" spans="1:6" ht="16.5" x14ac:dyDescent="0.3">
      <c r="A14844" s="9" t="s">
        <v>7481</v>
      </c>
      <c r="B14844" s="9" t="s">
        <v>2762</v>
      </c>
      <c r="C14844" s="10">
        <v>34116</v>
      </c>
      <c r="D14844" s="9">
        <v>7492341709</v>
      </c>
      <c r="E14844" s="9" t="e">
        <f>INDEX(#REF!:#REF!,MATCH($D14844,#REF!:#REF!,0),MATCH(#REF!,#REF!:#REF!,0))</f>
        <v>#REF!</v>
      </c>
      <c r="F14844" s="9" t="e">
        <f>INDEX(#REF!:#REF!,MATCH($D14844,#REF!:#REF!,0),MATCH(#REF!,#REF!:#REF!,0))</f>
        <v>#REF!</v>
      </c>
    </row>
    <row r="14845" spans="1:6" ht="16.5" x14ac:dyDescent="0.3">
      <c r="A14845" s="9" t="s">
        <v>7480</v>
      </c>
      <c r="B14845" s="9" t="s">
        <v>2144</v>
      </c>
      <c r="C14845" s="10">
        <v>37882</v>
      </c>
      <c r="D14845" s="9">
        <v>3219601650</v>
      </c>
      <c r="E14845" s="9" t="e">
        <f>INDEX(#REF!:#REF!,MATCH($D14845,#REF!:#REF!,0),MATCH(#REF!,#REF!:#REF!,0))</f>
        <v>#REF!</v>
      </c>
      <c r="F14845" s="9" t="e">
        <f>INDEX(#REF!:#REF!,MATCH($D14845,#REF!:#REF!,0),MATCH(#REF!,#REF!:#REF!,0))</f>
        <v>#REF!</v>
      </c>
    </row>
    <row r="14846" spans="1:6" ht="16.5" x14ac:dyDescent="0.3">
      <c r="A14846" s="9" t="s">
        <v>7479</v>
      </c>
      <c r="B14846" s="9" t="s">
        <v>3200</v>
      </c>
      <c r="C14846" s="10">
        <v>48542</v>
      </c>
      <c r="D14846" s="9">
        <v>8157157730</v>
      </c>
      <c r="E14846" s="9" t="e">
        <f>INDEX(#REF!:#REF!,MATCH($D14846,#REF!:#REF!,0),MATCH(#REF!,#REF!:#REF!,0))</f>
        <v>#REF!</v>
      </c>
      <c r="F14846" s="9" t="e">
        <f>INDEX(#REF!:#REF!,MATCH($D14846,#REF!:#REF!,0),MATCH(#REF!,#REF!:#REF!,0))</f>
        <v>#REF!</v>
      </c>
    </row>
    <row r="14847" spans="1:6" ht="16.5" x14ac:dyDescent="0.3">
      <c r="A14847" s="9" t="s">
        <v>7478</v>
      </c>
      <c r="B14847" s="9" t="s">
        <v>2386</v>
      </c>
      <c r="C14847" s="10">
        <v>17837</v>
      </c>
      <c r="D14847" s="9">
        <v>3273288531</v>
      </c>
      <c r="E14847" s="9" t="e">
        <f>INDEX(#REF!:#REF!,MATCH($D14847,#REF!:#REF!,0),MATCH(#REF!,#REF!:#REF!,0))</f>
        <v>#REF!</v>
      </c>
      <c r="F14847" s="9" t="e">
        <f>INDEX(#REF!:#REF!,MATCH($D14847,#REF!:#REF!,0),MATCH(#REF!,#REF!:#REF!,0))</f>
        <v>#REF!</v>
      </c>
    </row>
    <row r="14848" spans="1:6" ht="16.5" x14ac:dyDescent="0.3">
      <c r="A14848" s="9" t="s">
        <v>7477</v>
      </c>
      <c r="B14848" s="9" t="s">
        <v>1963</v>
      </c>
      <c r="C14848" s="10">
        <v>13057</v>
      </c>
      <c r="D14848" s="9">
        <v>8349606134</v>
      </c>
      <c r="E14848" s="9" t="e">
        <f>INDEX(#REF!:#REF!,MATCH($D14848,#REF!:#REF!,0),MATCH(#REF!,#REF!:#REF!,0))</f>
        <v>#REF!</v>
      </c>
      <c r="F14848" s="9" t="e">
        <f>INDEX(#REF!:#REF!,MATCH($D14848,#REF!:#REF!,0),MATCH(#REF!,#REF!:#REF!,0))</f>
        <v>#REF!</v>
      </c>
    </row>
    <row r="14849" spans="1:6" ht="16.5" x14ac:dyDescent="0.3">
      <c r="A14849" s="9" t="s">
        <v>7476</v>
      </c>
      <c r="B14849" s="9" t="s">
        <v>2373</v>
      </c>
      <c r="C14849" s="10">
        <v>19058</v>
      </c>
      <c r="D14849" s="9">
        <v>9013891098</v>
      </c>
      <c r="E14849" s="9" t="e">
        <f>INDEX(#REF!:#REF!,MATCH($D14849,#REF!:#REF!,0),MATCH(#REF!,#REF!:#REF!,0))</f>
        <v>#REF!</v>
      </c>
      <c r="F14849" s="9" t="e">
        <f>INDEX(#REF!:#REF!,MATCH($D14849,#REF!:#REF!,0),MATCH(#REF!,#REF!:#REF!,0))</f>
        <v>#REF!</v>
      </c>
    </row>
    <row r="14850" spans="1:6" ht="16.5" x14ac:dyDescent="0.3">
      <c r="A14850" s="9" t="s">
        <v>7475</v>
      </c>
      <c r="B14850" s="9" t="s">
        <v>2293</v>
      </c>
      <c r="C14850" s="10">
        <v>44180</v>
      </c>
      <c r="D14850" s="9">
        <v>1263903657</v>
      </c>
      <c r="E14850" s="9" t="e">
        <f>INDEX(#REF!:#REF!,MATCH($D14850,#REF!:#REF!,0),MATCH(#REF!,#REF!:#REF!,0))</f>
        <v>#REF!</v>
      </c>
      <c r="F14850" s="9" t="e">
        <f>INDEX(#REF!:#REF!,MATCH($D14850,#REF!:#REF!,0),MATCH(#REF!,#REF!:#REF!,0))</f>
        <v>#REF!</v>
      </c>
    </row>
    <row r="14851" spans="1:6" ht="16.5" x14ac:dyDescent="0.3">
      <c r="A14851" s="9" t="s">
        <v>7474</v>
      </c>
      <c r="B14851" s="9" t="s">
        <v>1993</v>
      </c>
      <c r="C14851" s="10">
        <v>19568</v>
      </c>
      <c r="D14851" s="9">
        <v>7338728615</v>
      </c>
      <c r="E14851" s="9" t="e">
        <f>INDEX(#REF!:#REF!,MATCH($D14851,#REF!:#REF!,0),MATCH(#REF!,#REF!:#REF!,0))</f>
        <v>#REF!</v>
      </c>
      <c r="F14851" s="9" t="e">
        <f>INDEX(#REF!:#REF!,MATCH($D14851,#REF!:#REF!,0),MATCH(#REF!,#REF!:#REF!,0))</f>
        <v>#REF!</v>
      </c>
    </row>
    <row r="14852" spans="1:6" ht="16.5" x14ac:dyDescent="0.3">
      <c r="A14852" s="9" t="s">
        <v>7473</v>
      </c>
      <c r="B14852" s="9" t="s">
        <v>2048</v>
      </c>
      <c r="C14852" s="10">
        <v>35112</v>
      </c>
      <c r="D14852" s="9">
        <v>6788593582</v>
      </c>
      <c r="E14852" s="9" t="e">
        <f>INDEX(#REF!:#REF!,MATCH($D14852,#REF!:#REF!,0),MATCH(#REF!,#REF!:#REF!,0))</f>
        <v>#REF!</v>
      </c>
      <c r="F14852" s="9" t="e">
        <f>INDEX(#REF!:#REF!,MATCH($D14852,#REF!:#REF!,0),MATCH(#REF!,#REF!:#REF!,0))</f>
        <v>#REF!</v>
      </c>
    </row>
    <row r="14853" spans="1:6" ht="16.5" x14ac:dyDescent="0.3">
      <c r="A14853" s="9" t="s">
        <v>7472</v>
      </c>
      <c r="B14853" s="9" t="s">
        <v>2050</v>
      </c>
      <c r="C14853" s="10">
        <v>37314</v>
      </c>
      <c r="D14853" s="9">
        <v>2524849899</v>
      </c>
      <c r="E14853" s="9" t="e">
        <f>INDEX(#REF!:#REF!,MATCH($D14853,#REF!:#REF!,0),MATCH(#REF!,#REF!:#REF!,0))</f>
        <v>#REF!</v>
      </c>
      <c r="F14853" s="9" t="e">
        <f>INDEX(#REF!:#REF!,MATCH($D14853,#REF!:#REF!,0),MATCH(#REF!,#REF!:#REF!,0))</f>
        <v>#REF!</v>
      </c>
    </row>
    <row r="14854" spans="1:6" ht="16.5" x14ac:dyDescent="0.3">
      <c r="A14854" s="9" t="s">
        <v>7471</v>
      </c>
      <c r="B14854" s="9" t="s">
        <v>2534</v>
      </c>
      <c r="C14854" s="10">
        <v>47196</v>
      </c>
      <c r="D14854" s="9">
        <v>4972162740</v>
      </c>
      <c r="E14854" s="9" t="e">
        <f>INDEX(#REF!:#REF!,MATCH($D14854,#REF!:#REF!,0),MATCH(#REF!,#REF!:#REF!,0))</f>
        <v>#REF!</v>
      </c>
      <c r="F14854" s="9" t="e">
        <f>INDEX(#REF!:#REF!,MATCH($D14854,#REF!:#REF!,0),MATCH(#REF!,#REF!:#REF!,0))</f>
        <v>#REF!</v>
      </c>
    </row>
    <row r="14855" spans="1:6" ht="16.5" x14ac:dyDescent="0.3">
      <c r="A14855" s="9" t="s">
        <v>7470</v>
      </c>
      <c r="B14855" s="9" t="s">
        <v>2019</v>
      </c>
      <c r="C14855" s="10">
        <v>53146</v>
      </c>
      <c r="D14855" s="9">
        <v>9153408497</v>
      </c>
      <c r="E14855" s="9" t="e">
        <f>INDEX(#REF!:#REF!,MATCH($D14855,#REF!:#REF!,0),MATCH(#REF!,#REF!:#REF!,0))</f>
        <v>#REF!</v>
      </c>
      <c r="F14855" s="9" t="e">
        <f>INDEX(#REF!:#REF!,MATCH($D14855,#REF!:#REF!,0),MATCH(#REF!,#REF!:#REF!,0))</f>
        <v>#REF!</v>
      </c>
    </row>
    <row r="14856" spans="1:6" ht="16.5" x14ac:dyDescent="0.3">
      <c r="A14856" s="9" t="s">
        <v>7469</v>
      </c>
      <c r="B14856" s="9" t="s">
        <v>2117</v>
      </c>
      <c r="C14856" s="10">
        <v>14850</v>
      </c>
      <c r="D14856" s="9">
        <v>5863557389</v>
      </c>
      <c r="E14856" s="9" t="e">
        <f>INDEX(#REF!:#REF!,MATCH($D14856,#REF!:#REF!,0),MATCH(#REF!,#REF!:#REF!,0))</f>
        <v>#REF!</v>
      </c>
      <c r="F14856" s="9" t="e">
        <f>INDEX(#REF!:#REF!,MATCH($D14856,#REF!:#REF!,0),MATCH(#REF!,#REF!:#REF!,0))</f>
        <v>#REF!</v>
      </c>
    </row>
    <row r="14857" spans="1:6" ht="16.5" x14ac:dyDescent="0.3">
      <c r="A14857" s="9" t="s">
        <v>7468</v>
      </c>
      <c r="B14857" s="9" t="s">
        <v>2505</v>
      </c>
      <c r="C14857" s="10">
        <v>52399</v>
      </c>
      <c r="D14857" s="9">
        <v>8731494560</v>
      </c>
      <c r="E14857" s="9" t="e">
        <f>INDEX(#REF!:#REF!,MATCH($D14857,#REF!:#REF!,0),MATCH(#REF!,#REF!:#REF!,0))</f>
        <v>#REF!</v>
      </c>
      <c r="F14857" s="9" t="e">
        <f>INDEX(#REF!:#REF!,MATCH($D14857,#REF!:#REF!,0),MATCH(#REF!,#REF!:#REF!,0))</f>
        <v>#REF!</v>
      </c>
    </row>
    <row r="14858" spans="1:6" ht="16.5" x14ac:dyDescent="0.3">
      <c r="A14858" s="9" t="s">
        <v>7467</v>
      </c>
      <c r="B14858" s="9" t="s">
        <v>2544</v>
      </c>
      <c r="C14858" s="10">
        <v>16106</v>
      </c>
      <c r="D14858" s="9">
        <v>2804488179</v>
      </c>
      <c r="E14858" s="9" t="e">
        <f>INDEX(#REF!:#REF!,MATCH($D14858,#REF!:#REF!,0),MATCH(#REF!,#REF!:#REF!,0))</f>
        <v>#REF!</v>
      </c>
      <c r="F14858" s="9" t="e">
        <f>INDEX(#REF!:#REF!,MATCH($D14858,#REF!:#REF!,0),MATCH(#REF!,#REF!:#REF!,0))</f>
        <v>#REF!</v>
      </c>
    </row>
    <row r="14859" spans="1:6" ht="16.5" x14ac:dyDescent="0.3">
      <c r="A14859" s="9" t="s">
        <v>7466</v>
      </c>
      <c r="B14859" s="9" t="s">
        <v>1975</v>
      </c>
      <c r="C14859" s="10">
        <v>52023</v>
      </c>
      <c r="D14859" s="9">
        <v>2280674246</v>
      </c>
      <c r="E14859" s="9" t="e">
        <f>INDEX(#REF!:#REF!,MATCH($D14859,#REF!:#REF!,0),MATCH(#REF!,#REF!:#REF!,0))</f>
        <v>#REF!</v>
      </c>
      <c r="F14859" s="9" t="e">
        <f>INDEX(#REF!:#REF!,MATCH($D14859,#REF!:#REF!,0),MATCH(#REF!,#REF!:#REF!,0))</f>
        <v>#REF!</v>
      </c>
    </row>
    <row r="14860" spans="1:6" ht="16.5" x14ac:dyDescent="0.3">
      <c r="A14860" s="9" t="s">
        <v>7465</v>
      </c>
      <c r="B14860" s="9" t="s">
        <v>2555</v>
      </c>
      <c r="C14860" s="10">
        <v>10157</v>
      </c>
      <c r="D14860" s="9">
        <v>5479449389</v>
      </c>
      <c r="E14860" s="9" t="e">
        <f>INDEX(#REF!:#REF!,MATCH($D14860,#REF!:#REF!,0),MATCH(#REF!,#REF!:#REF!,0))</f>
        <v>#REF!</v>
      </c>
      <c r="F14860" s="9" t="e">
        <f>INDEX(#REF!:#REF!,MATCH($D14860,#REF!:#REF!,0),MATCH(#REF!,#REF!:#REF!,0))</f>
        <v>#REF!</v>
      </c>
    </row>
    <row r="14861" spans="1:6" ht="16.5" x14ac:dyDescent="0.3">
      <c r="A14861" s="9" t="s">
        <v>7464</v>
      </c>
      <c r="B14861" s="9" t="s">
        <v>2361</v>
      </c>
      <c r="C14861" s="10">
        <v>26956</v>
      </c>
      <c r="D14861" s="9">
        <v>7906441400</v>
      </c>
      <c r="E14861" s="9" t="e">
        <f>INDEX(#REF!:#REF!,MATCH($D14861,#REF!:#REF!,0),MATCH(#REF!,#REF!:#REF!,0))</f>
        <v>#REF!</v>
      </c>
      <c r="F14861" s="9" t="e">
        <f>INDEX(#REF!:#REF!,MATCH($D14861,#REF!:#REF!,0),MATCH(#REF!,#REF!:#REF!,0))</f>
        <v>#REF!</v>
      </c>
    </row>
    <row r="14862" spans="1:6" ht="16.5" x14ac:dyDescent="0.3">
      <c r="A14862" s="9" t="s">
        <v>7463</v>
      </c>
      <c r="B14862" s="9" t="s">
        <v>3241</v>
      </c>
      <c r="C14862" s="10">
        <v>54314</v>
      </c>
      <c r="D14862" s="9">
        <v>3213290963</v>
      </c>
      <c r="E14862" s="9" t="e">
        <f>INDEX(#REF!:#REF!,MATCH($D14862,#REF!:#REF!,0),MATCH(#REF!,#REF!:#REF!,0))</f>
        <v>#REF!</v>
      </c>
      <c r="F14862" s="9" t="e">
        <f>INDEX(#REF!:#REF!,MATCH($D14862,#REF!:#REF!,0),MATCH(#REF!,#REF!:#REF!,0))</f>
        <v>#REF!</v>
      </c>
    </row>
    <row r="14863" spans="1:6" ht="16.5" x14ac:dyDescent="0.3">
      <c r="A14863" s="9" t="s">
        <v>7462</v>
      </c>
      <c r="B14863" s="9" t="s">
        <v>2602</v>
      </c>
      <c r="C14863" s="10">
        <v>50435</v>
      </c>
      <c r="D14863" s="9">
        <v>9412192312</v>
      </c>
      <c r="E14863" s="9" t="e">
        <f>INDEX(#REF!:#REF!,MATCH($D14863,#REF!:#REF!,0),MATCH(#REF!,#REF!:#REF!,0))</f>
        <v>#REF!</v>
      </c>
      <c r="F14863" s="9" t="e">
        <f>INDEX(#REF!:#REF!,MATCH($D14863,#REF!:#REF!,0),MATCH(#REF!,#REF!:#REF!,0))</f>
        <v>#REF!</v>
      </c>
    </row>
    <row r="14864" spans="1:6" ht="16.5" x14ac:dyDescent="0.3">
      <c r="A14864" s="9" t="s">
        <v>7461</v>
      </c>
      <c r="B14864" s="9" t="s">
        <v>2933</v>
      </c>
      <c r="C14864" s="10">
        <v>31979</v>
      </c>
      <c r="D14864" s="9">
        <v>715518151</v>
      </c>
      <c r="E14864" s="9" t="e">
        <f>INDEX(#REF!:#REF!,MATCH($D14864,#REF!:#REF!,0),MATCH(#REF!,#REF!:#REF!,0))</f>
        <v>#REF!</v>
      </c>
      <c r="F14864" s="9" t="e">
        <f>INDEX(#REF!:#REF!,MATCH($D14864,#REF!:#REF!,0),MATCH(#REF!,#REF!:#REF!,0))</f>
        <v>#REF!</v>
      </c>
    </row>
    <row r="14865" spans="1:6" ht="16.5" x14ac:dyDescent="0.3">
      <c r="A14865" s="9" t="s">
        <v>7460</v>
      </c>
      <c r="B14865" s="9" t="s">
        <v>2640</v>
      </c>
      <c r="C14865" s="10">
        <v>23983</v>
      </c>
      <c r="D14865" s="9">
        <v>8256403403</v>
      </c>
      <c r="E14865" s="9" t="e">
        <f>INDEX(#REF!:#REF!,MATCH($D14865,#REF!:#REF!,0),MATCH(#REF!,#REF!:#REF!,0))</f>
        <v>#REF!</v>
      </c>
      <c r="F14865" s="9" t="e">
        <f>INDEX(#REF!:#REF!,MATCH($D14865,#REF!:#REF!,0),MATCH(#REF!,#REF!:#REF!,0))</f>
        <v>#REF!</v>
      </c>
    </row>
    <row r="14866" spans="1:6" ht="16.5" x14ac:dyDescent="0.3">
      <c r="A14866" s="9" t="s">
        <v>7459</v>
      </c>
      <c r="B14866" s="9" t="s">
        <v>2195</v>
      </c>
      <c r="C14866" s="10">
        <v>33242</v>
      </c>
      <c r="D14866" s="9">
        <v>2117567142</v>
      </c>
      <c r="E14866" s="9" t="e">
        <f>INDEX(#REF!:#REF!,MATCH($D14866,#REF!:#REF!,0),MATCH(#REF!,#REF!:#REF!,0))</f>
        <v>#REF!</v>
      </c>
      <c r="F14866" s="9" t="e">
        <f>INDEX(#REF!:#REF!,MATCH($D14866,#REF!:#REF!,0),MATCH(#REF!,#REF!:#REF!,0))</f>
        <v>#REF!</v>
      </c>
    </row>
    <row r="14867" spans="1:6" ht="16.5" x14ac:dyDescent="0.3">
      <c r="A14867" s="9" t="s">
        <v>7458</v>
      </c>
      <c r="B14867" s="9" t="s">
        <v>2171</v>
      </c>
      <c r="C14867" s="10">
        <v>57173</v>
      </c>
      <c r="D14867" s="9">
        <v>502909099</v>
      </c>
      <c r="E14867" s="9" t="e">
        <f>INDEX(#REF!:#REF!,MATCH($D14867,#REF!:#REF!,0),MATCH(#REF!,#REF!:#REF!,0))</f>
        <v>#REF!</v>
      </c>
      <c r="F14867" s="9" t="e">
        <f>INDEX(#REF!:#REF!,MATCH($D14867,#REF!:#REF!,0),MATCH(#REF!,#REF!:#REF!,0))</f>
        <v>#REF!</v>
      </c>
    </row>
    <row r="14868" spans="1:6" ht="16.5" x14ac:dyDescent="0.3">
      <c r="A14868" s="9" t="s">
        <v>7457</v>
      </c>
      <c r="B14868" s="9" t="s">
        <v>2300</v>
      </c>
      <c r="C14868" s="10">
        <v>43563</v>
      </c>
      <c r="D14868" s="9">
        <v>5075915108</v>
      </c>
      <c r="E14868" s="9" t="e">
        <f>INDEX(#REF!:#REF!,MATCH($D14868,#REF!:#REF!,0),MATCH(#REF!,#REF!:#REF!,0))</f>
        <v>#REF!</v>
      </c>
      <c r="F14868" s="9" t="e">
        <f>INDEX(#REF!:#REF!,MATCH($D14868,#REF!:#REF!,0),MATCH(#REF!,#REF!:#REF!,0))</f>
        <v>#REF!</v>
      </c>
    </row>
    <row r="14869" spans="1:6" ht="16.5" x14ac:dyDescent="0.3">
      <c r="A14869" s="9" t="s">
        <v>7456</v>
      </c>
      <c r="B14869" s="9" t="s">
        <v>2334</v>
      </c>
      <c r="C14869" s="10">
        <v>53187</v>
      </c>
      <c r="D14869" s="9">
        <v>1565607864</v>
      </c>
      <c r="E14869" s="9" t="e">
        <f>INDEX(#REF!:#REF!,MATCH($D14869,#REF!:#REF!,0),MATCH(#REF!,#REF!:#REF!,0))</f>
        <v>#REF!</v>
      </c>
      <c r="F14869" s="9" t="e">
        <f>INDEX(#REF!:#REF!,MATCH($D14869,#REF!:#REF!,0),MATCH(#REF!,#REF!:#REF!,0))</f>
        <v>#REF!</v>
      </c>
    </row>
    <row r="14870" spans="1:6" ht="16.5" x14ac:dyDescent="0.3">
      <c r="A14870" s="9" t="s">
        <v>7455</v>
      </c>
      <c r="B14870" s="9" t="s">
        <v>3617</v>
      </c>
      <c r="C14870" s="10">
        <v>13474</v>
      </c>
      <c r="D14870" s="9">
        <v>5209112160</v>
      </c>
      <c r="E14870" s="9" t="e">
        <f>INDEX(#REF!:#REF!,MATCH($D14870,#REF!:#REF!,0),MATCH(#REF!,#REF!:#REF!,0))</f>
        <v>#REF!</v>
      </c>
      <c r="F14870" s="9" t="e">
        <f>INDEX(#REF!:#REF!,MATCH($D14870,#REF!:#REF!,0),MATCH(#REF!,#REF!:#REF!,0))</f>
        <v>#REF!</v>
      </c>
    </row>
    <row r="14871" spans="1:6" ht="16.5" x14ac:dyDescent="0.3">
      <c r="A14871" s="9" t="s">
        <v>7454</v>
      </c>
      <c r="B14871" s="9" t="s">
        <v>2396</v>
      </c>
      <c r="C14871" s="10">
        <v>30302</v>
      </c>
      <c r="D14871" s="9">
        <v>397599129</v>
      </c>
      <c r="E14871" s="9" t="e">
        <f>INDEX(#REF!:#REF!,MATCH($D14871,#REF!:#REF!,0),MATCH(#REF!,#REF!:#REF!,0))</f>
        <v>#REF!</v>
      </c>
      <c r="F14871" s="9" t="e">
        <f>INDEX(#REF!:#REF!,MATCH($D14871,#REF!:#REF!,0),MATCH(#REF!,#REF!:#REF!,0))</f>
        <v>#REF!</v>
      </c>
    </row>
    <row r="14872" spans="1:6" ht="16.5" x14ac:dyDescent="0.3">
      <c r="A14872" s="9" t="s">
        <v>7453</v>
      </c>
      <c r="B14872" s="9" t="s">
        <v>2961</v>
      </c>
      <c r="C14872" s="10">
        <v>17740</v>
      </c>
      <c r="D14872" s="9">
        <v>8047841793</v>
      </c>
      <c r="E14872" s="9" t="e">
        <f>INDEX(#REF!:#REF!,MATCH($D14872,#REF!:#REF!,0),MATCH(#REF!,#REF!:#REF!,0))</f>
        <v>#REF!</v>
      </c>
      <c r="F14872" s="9" t="e">
        <f>INDEX(#REF!:#REF!,MATCH($D14872,#REF!:#REF!,0),MATCH(#REF!,#REF!:#REF!,0))</f>
        <v>#REF!</v>
      </c>
    </row>
    <row r="14873" spans="1:6" ht="16.5" x14ac:dyDescent="0.3">
      <c r="A14873" s="9" t="s">
        <v>7452</v>
      </c>
      <c r="B14873" s="9" t="s">
        <v>2933</v>
      </c>
      <c r="C14873" s="10">
        <v>33925</v>
      </c>
      <c r="D14873" s="9">
        <v>1028388519</v>
      </c>
      <c r="E14873" s="9" t="e">
        <f>INDEX(#REF!:#REF!,MATCH($D14873,#REF!:#REF!,0),MATCH(#REF!,#REF!:#REF!,0))</f>
        <v>#REF!</v>
      </c>
      <c r="F14873" s="9" t="e">
        <f>INDEX(#REF!:#REF!,MATCH($D14873,#REF!:#REF!,0),MATCH(#REF!,#REF!:#REF!,0))</f>
        <v>#REF!</v>
      </c>
    </row>
    <row r="14874" spans="1:6" ht="16.5" x14ac:dyDescent="0.3">
      <c r="A14874" s="9" t="s">
        <v>7451</v>
      </c>
      <c r="B14874" s="9" t="s">
        <v>2351</v>
      </c>
      <c r="C14874" s="10">
        <v>24682</v>
      </c>
      <c r="D14874" s="9">
        <v>244523738</v>
      </c>
      <c r="E14874" s="9" t="e">
        <f>INDEX(#REF!:#REF!,MATCH($D14874,#REF!:#REF!,0),MATCH(#REF!,#REF!:#REF!,0))</f>
        <v>#REF!</v>
      </c>
      <c r="F14874" s="9" t="e">
        <f>INDEX(#REF!:#REF!,MATCH($D14874,#REF!:#REF!,0),MATCH(#REF!,#REF!:#REF!,0))</f>
        <v>#REF!</v>
      </c>
    </row>
    <row r="14875" spans="1:6" ht="16.5" x14ac:dyDescent="0.3">
      <c r="A14875" s="9" t="s">
        <v>7450</v>
      </c>
      <c r="B14875" s="9" t="s">
        <v>2134</v>
      </c>
      <c r="C14875" s="10">
        <v>12294</v>
      </c>
      <c r="D14875" s="9">
        <v>8419732141</v>
      </c>
      <c r="E14875" s="9" t="e">
        <f>INDEX(#REF!:#REF!,MATCH($D14875,#REF!:#REF!,0),MATCH(#REF!,#REF!:#REF!,0))</f>
        <v>#REF!</v>
      </c>
      <c r="F14875" s="9" t="e">
        <f>INDEX(#REF!:#REF!,MATCH($D14875,#REF!:#REF!,0),MATCH(#REF!,#REF!:#REF!,0))</f>
        <v>#REF!</v>
      </c>
    </row>
    <row r="14876" spans="1:6" ht="16.5" x14ac:dyDescent="0.3">
      <c r="A14876" s="9" t="s">
        <v>7449</v>
      </c>
      <c r="B14876" s="9" t="s">
        <v>1971</v>
      </c>
      <c r="C14876" s="10">
        <v>53296</v>
      </c>
      <c r="D14876" s="9">
        <v>1898839557</v>
      </c>
      <c r="E14876" s="9" t="e">
        <f>INDEX(#REF!:#REF!,MATCH($D14876,#REF!:#REF!,0),MATCH(#REF!,#REF!:#REF!,0))</f>
        <v>#REF!</v>
      </c>
      <c r="F14876" s="9" t="e">
        <f>INDEX(#REF!:#REF!,MATCH($D14876,#REF!:#REF!,0),MATCH(#REF!,#REF!:#REF!,0))</f>
        <v>#REF!</v>
      </c>
    </row>
    <row r="14877" spans="1:6" ht="16.5" x14ac:dyDescent="0.3">
      <c r="A14877" s="9" t="s">
        <v>7448</v>
      </c>
      <c r="B14877" s="9" t="s">
        <v>2815</v>
      </c>
      <c r="C14877" s="10">
        <v>42655</v>
      </c>
      <c r="D14877" s="9">
        <v>483886254</v>
      </c>
      <c r="E14877" s="9" t="e">
        <f>INDEX(#REF!:#REF!,MATCH($D14877,#REF!:#REF!,0),MATCH(#REF!,#REF!:#REF!,0))</f>
        <v>#REF!</v>
      </c>
      <c r="F14877" s="9" t="e">
        <f>INDEX(#REF!:#REF!,MATCH($D14877,#REF!:#REF!,0),MATCH(#REF!,#REF!:#REF!,0))</f>
        <v>#REF!</v>
      </c>
    </row>
    <row r="14878" spans="1:6" ht="16.5" x14ac:dyDescent="0.3">
      <c r="A14878" s="9" t="s">
        <v>7447</v>
      </c>
      <c r="B14878" s="9" t="s">
        <v>2671</v>
      </c>
      <c r="C14878" s="10">
        <v>47213</v>
      </c>
      <c r="D14878" s="9">
        <v>2922893758</v>
      </c>
      <c r="E14878" s="9" t="e">
        <f>INDEX(#REF!:#REF!,MATCH($D14878,#REF!:#REF!,0),MATCH(#REF!,#REF!:#REF!,0))</f>
        <v>#REF!</v>
      </c>
      <c r="F14878" s="9" t="e">
        <f>INDEX(#REF!:#REF!,MATCH($D14878,#REF!:#REF!,0),MATCH(#REF!,#REF!:#REF!,0))</f>
        <v>#REF!</v>
      </c>
    </row>
    <row r="14879" spans="1:6" ht="16.5" x14ac:dyDescent="0.3">
      <c r="A14879" s="9" t="s">
        <v>7446</v>
      </c>
      <c r="B14879" s="9" t="s">
        <v>2144</v>
      </c>
      <c r="C14879" s="10">
        <v>26074</v>
      </c>
      <c r="D14879" s="9">
        <v>2493113470</v>
      </c>
      <c r="E14879" s="9" t="e">
        <f>INDEX(#REF!:#REF!,MATCH($D14879,#REF!:#REF!,0),MATCH(#REF!,#REF!:#REF!,0))</f>
        <v>#REF!</v>
      </c>
      <c r="F14879" s="9" t="e">
        <f>INDEX(#REF!:#REF!,MATCH($D14879,#REF!:#REF!,0),MATCH(#REF!,#REF!:#REF!,0))</f>
        <v>#REF!</v>
      </c>
    </row>
    <row r="14880" spans="1:6" ht="16.5" x14ac:dyDescent="0.3">
      <c r="A14880" s="9" t="s">
        <v>7445</v>
      </c>
      <c r="B14880" s="9" t="s">
        <v>2284</v>
      </c>
      <c r="C14880" s="10">
        <v>32231</v>
      </c>
      <c r="D14880" s="9">
        <v>3217797337</v>
      </c>
      <c r="E14880" s="9" t="e">
        <f>INDEX(#REF!:#REF!,MATCH($D14880,#REF!:#REF!,0),MATCH(#REF!,#REF!:#REF!,0))</f>
        <v>#REF!</v>
      </c>
      <c r="F14880" s="9" t="e">
        <f>INDEX(#REF!:#REF!,MATCH($D14880,#REF!:#REF!,0),MATCH(#REF!,#REF!:#REF!,0))</f>
        <v>#REF!</v>
      </c>
    </row>
    <row r="14881" spans="1:6" ht="16.5" x14ac:dyDescent="0.3">
      <c r="A14881" s="9" t="s">
        <v>7444</v>
      </c>
      <c r="B14881" s="9" t="s">
        <v>2105</v>
      </c>
      <c r="C14881" s="10">
        <v>36369</v>
      </c>
      <c r="D14881" s="9">
        <v>2599557828</v>
      </c>
      <c r="E14881" s="9" t="e">
        <f>INDEX(#REF!:#REF!,MATCH($D14881,#REF!:#REF!,0),MATCH(#REF!,#REF!:#REF!,0))</f>
        <v>#REF!</v>
      </c>
      <c r="F14881" s="9" t="e">
        <f>INDEX(#REF!:#REF!,MATCH($D14881,#REF!:#REF!,0),MATCH(#REF!,#REF!:#REF!,0))</f>
        <v>#REF!</v>
      </c>
    </row>
    <row r="14882" spans="1:6" ht="16.5" x14ac:dyDescent="0.3">
      <c r="A14882" s="9" t="s">
        <v>7443</v>
      </c>
      <c r="B14882" s="9" t="s">
        <v>2373</v>
      </c>
      <c r="C14882" s="10">
        <v>46205</v>
      </c>
      <c r="D14882" s="9">
        <v>6510701464</v>
      </c>
      <c r="E14882" s="9" t="e">
        <f>INDEX(#REF!:#REF!,MATCH($D14882,#REF!:#REF!,0),MATCH(#REF!,#REF!:#REF!,0))</f>
        <v>#REF!</v>
      </c>
      <c r="F14882" s="9" t="e">
        <f>INDEX(#REF!:#REF!,MATCH($D14882,#REF!:#REF!,0),MATCH(#REF!,#REF!:#REF!,0))</f>
        <v>#REF!</v>
      </c>
    </row>
    <row r="14883" spans="1:6" ht="16.5" x14ac:dyDescent="0.3">
      <c r="A14883" s="9" t="s">
        <v>7442</v>
      </c>
      <c r="B14883" s="9" t="s">
        <v>3360</v>
      </c>
      <c r="C14883" s="10">
        <v>36738</v>
      </c>
      <c r="D14883" s="9">
        <v>8065075959</v>
      </c>
      <c r="E14883" s="9" t="e">
        <f>INDEX(#REF!:#REF!,MATCH($D14883,#REF!:#REF!,0),MATCH(#REF!,#REF!:#REF!,0))</f>
        <v>#REF!</v>
      </c>
      <c r="F14883" s="9" t="e">
        <f>INDEX(#REF!:#REF!,MATCH($D14883,#REF!:#REF!,0),MATCH(#REF!,#REF!:#REF!,0))</f>
        <v>#REF!</v>
      </c>
    </row>
    <row r="14884" spans="1:6" ht="16.5" x14ac:dyDescent="0.3">
      <c r="A14884" s="9" t="s">
        <v>7441</v>
      </c>
      <c r="B14884" s="9" t="s">
        <v>1995</v>
      </c>
      <c r="C14884" s="10">
        <v>50409</v>
      </c>
      <c r="D14884" s="9">
        <v>7326611955</v>
      </c>
      <c r="E14884" s="9" t="e">
        <f>INDEX(#REF!:#REF!,MATCH($D14884,#REF!:#REF!,0),MATCH(#REF!,#REF!:#REF!,0))</f>
        <v>#REF!</v>
      </c>
      <c r="F14884" s="9" t="e">
        <f>INDEX(#REF!:#REF!,MATCH($D14884,#REF!:#REF!,0),MATCH(#REF!,#REF!:#REF!,0))</f>
        <v>#REF!</v>
      </c>
    </row>
    <row r="14885" spans="1:6" ht="16.5" x14ac:dyDescent="0.3">
      <c r="A14885" s="9" t="s">
        <v>7440</v>
      </c>
      <c r="B14885" s="9" t="s">
        <v>3642</v>
      </c>
      <c r="C14885" s="10">
        <v>56602</v>
      </c>
      <c r="D14885" s="9">
        <v>3488994694</v>
      </c>
      <c r="E14885" s="9" t="e">
        <f>INDEX(#REF!:#REF!,MATCH($D14885,#REF!:#REF!,0),MATCH(#REF!,#REF!:#REF!,0))</f>
        <v>#REF!</v>
      </c>
      <c r="F14885" s="9" t="e">
        <f>INDEX(#REF!:#REF!,MATCH($D14885,#REF!:#REF!,0),MATCH(#REF!,#REF!:#REF!,0))</f>
        <v>#REF!</v>
      </c>
    </row>
    <row r="14886" spans="1:6" ht="16.5" x14ac:dyDescent="0.3">
      <c r="A14886" s="9" t="s">
        <v>7439</v>
      </c>
      <c r="B14886" s="9" t="s">
        <v>2406</v>
      </c>
      <c r="C14886" s="10">
        <v>24327</v>
      </c>
      <c r="D14886" s="9">
        <v>4256220232</v>
      </c>
      <c r="E14886" s="9" t="e">
        <f>INDEX(#REF!:#REF!,MATCH($D14886,#REF!:#REF!,0),MATCH(#REF!,#REF!:#REF!,0))</f>
        <v>#REF!</v>
      </c>
      <c r="F14886" s="9" t="e">
        <f>INDEX(#REF!:#REF!,MATCH($D14886,#REF!:#REF!,0),MATCH(#REF!,#REF!:#REF!,0))</f>
        <v>#REF!</v>
      </c>
    </row>
    <row r="14887" spans="1:6" ht="16.5" x14ac:dyDescent="0.3">
      <c r="A14887" s="9" t="s">
        <v>7438</v>
      </c>
      <c r="B14887" s="9" t="s">
        <v>1995</v>
      </c>
      <c r="C14887" s="10">
        <v>37862</v>
      </c>
      <c r="D14887" s="9">
        <v>7205256240</v>
      </c>
      <c r="E14887" s="9" t="e">
        <f>INDEX(#REF!:#REF!,MATCH($D14887,#REF!:#REF!,0),MATCH(#REF!,#REF!:#REF!,0))</f>
        <v>#REF!</v>
      </c>
      <c r="F14887" s="9" t="e">
        <f>INDEX(#REF!:#REF!,MATCH($D14887,#REF!:#REF!,0),MATCH(#REF!,#REF!:#REF!,0))</f>
        <v>#REF!</v>
      </c>
    </row>
    <row r="14888" spans="1:6" ht="16.5" x14ac:dyDescent="0.3">
      <c r="A14888" s="9" t="s">
        <v>7437</v>
      </c>
      <c r="B14888" s="9" t="s">
        <v>2256</v>
      </c>
      <c r="C14888" s="10">
        <v>34734</v>
      </c>
      <c r="D14888" s="9">
        <v>509393462</v>
      </c>
      <c r="E14888" s="9" t="e">
        <f>INDEX(#REF!:#REF!,MATCH($D14888,#REF!:#REF!,0),MATCH(#REF!,#REF!:#REF!,0))</f>
        <v>#REF!</v>
      </c>
      <c r="F14888" s="9" t="e">
        <f>INDEX(#REF!:#REF!,MATCH($D14888,#REF!:#REF!,0),MATCH(#REF!,#REF!:#REF!,0))</f>
        <v>#REF!</v>
      </c>
    </row>
    <row r="14889" spans="1:6" ht="16.5" x14ac:dyDescent="0.3">
      <c r="A14889" s="9" t="s">
        <v>7436</v>
      </c>
      <c r="B14889" s="9" t="s">
        <v>2029</v>
      </c>
      <c r="C14889" s="10">
        <v>27070</v>
      </c>
      <c r="D14889" s="9">
        <v>6209983448</v>
      </c>
      <c r="E14889" s="9" t="e">
        <f>INDEX(#REF!:#REF!,MATCH($D14889,#REF!:#REF!,0),MATCH(#REF!,#REF!:#REF!,0))</f>
        <v>#REF!</v>
      </c>
      <c r="F14889" s="9" t="e">
        <f>INDEX(#REF!:#REF!,MATCH($D14889,#REF!:#REF!,0),MATCH(#REF!,#REF!:#REF!,0))</f>
        <v>#REF!</v>
      </c>
    </row>
    <row r="14890" spans="1:6" ht="16.5" x14ac:dyDescent="0.3">
      <c r="A14890" s="9" t="s">
        <v>7435</v>
      </c>
      <c r="B14890" s="9" t="s">
        <v>1949</v>
      </c>
      <c r="C14890" s="10">
        <v>37818</v>
      </c>
      <c r="D14890" s="9">
        <v>8875305560</v>
      </c>
      <c r="E14890" s="9" t="e">
        <f>INDEX(#REF!:#REF!,MATCH($D14890,#REF!:#REF!,0),MATCH(#REF!,#REF!:#REF!,0))</f>
        <v>#REF!</v>
      </c>
      <c r="F14890" s="9" t="e">
        <f>INDEX(#REF!:#REF!,MATCH($D14890,#REF!:#REF!,0),MATCH(#REF!,#REF!:#REF!,0))</f>
        <v>#REF!</v>
      </c>
    </row>
    <row r="14891" spans="1:6" ht="16.5" x14ac:dyDescent="0.3">
      <c r="A14891" s="9" t="s">
        <v>7434</v>
      </c>
      <c r="B14891" s="9" t="s">
        <v>1975</v>
      </c>
      <c r="C14891" s="10">
        <v>37632</v>
      </c>
      <c r="D14891" s="9">
        <v>3000763902</v>
      </c>
      <c r="E14891" s="9" t="e">
        <f>INDEX(#REF!:#REF!,MATCH($D14891,#REF!:#REF!,0),MATCH(#REF!,#REF!:#REF!,0))</f>
        <v>#REF!</v>
      </c>
      <c r="F14891" s="9" t="e">
        <f>INDEX(#REF!:#REF!,MATCH($D14891,#REF!:#REF!,0),MATCH(#REF!,#REF!:#REF!,0))</f>
        <v>#REF!</v>
      </c>
    </row>
    <row r="14892" spans="1:6" ht="16.5" x14ac:dyDescent="0.3">
      <c r="A14892" s="9" t="s">
        <v>7433</v>
      </c>
      <c r="B14892" s="9" t="s">
        <v>3156</v>
      </c>
      <c r="C14892" s="10">
        <v>32331</v>
      </c>
      <c r="D14892" s="9">
        <v>784224471</v>
      </c>
      <c r="E14892" s="9" t="e">
        <f>INDEX(#REF!:#REF!,MATCH($D14892,#REF!:#REF!,0),MATCH(#REF!,#REF!:#REF!,0))</f>
        <v>#REF!</v>
      </c>
      <c r="F14892" s="9" t="e">
        <f>INDEX(#REF!:#REF!,MATCH($D14892,#REF!:#REF!,0),MATCH(#REF!,#REF!:#REF!,0))</f>
        <v>#REF!</v>
      </c>
    </row>
    <row r="14893" spans="1:6" ht="16.5" x14ac:dyDescent="0.3">
      <c r="A14893" s="9" t="s">
        <v>7432</v>
      </c>
      <c r="B14893" s="9" t="s">
        <v>1993</v>
      </c>
      <c r="C14893" s="10">
        <v>55201</v>
      </c>
      <c r="D14893" s="9">
        <v>8044612831</v>
      </c>
      <c r="E14893" s="9" t="e">
        <f>INDEX(#REF!:#REF!,MATCH($D14893,#REF!:#REF!,0),MATCH(#REF!,#REF!:#REF!,0))</f>
        <v>#REF!</v>
      </c>
      <c r="F14893" s="9" t="e">
        <f>INDEX(#REF!:#REF!,MATCH($D14893,#REF!:#REF!,0),MATCH(#REF!,#REF!:#REF!,0))</f>
        <v>#REF!</v>
      </c>
    </row>
    <row r="14894" spans="1:6" ht="16.5" x14ac:dyDescent="0.3">
      <c r="A14894" s="9" t="s">
        <v>7431</v>
      </c>
      <c r="B14894" s="9" t="s">
        <v>3098</v>
      </c>
      <c r="C14894" s="10">
        <v>13065</v>
      </c>
      <c r="D14894" s="9">
        <v>8350412399</v>
      </c>
      <c r="E14894" s="9" t="e">
        <f>INDEX(#REF!:#REF!,MATCH($D14894,#REF!:#REF!,0),MATCH(#REF!,#REF!:#REF!,0))</f>
        <v>#REF!</v>
      </c>
      <c r="F14894" s="9" t="e">
        <f>INDEX(#REF!:#REF!,MATCH($D14894,#REF!:#REF!,0),MATCH(#REF!,#REF!:#REF!,0))</f>
        <v>#REF!</v>
      </c>
    </row>
    <row r="14895" spans="1:6" ht="16.5" x14ac:dyDescent="0.3">
      <c r="A14895" s="9" t="s">
        <v>7430</v>
      </c>
      <c r="B14895" s="9" t="s">
        <v>2226</v>
      </c>
      <c r="C14895" s="10">
        <v>15249</v>
      </c>
      <c r="D14895" s="9">
        <v>8187246642</v>
      </c>
      <c r="E14895" s="9" t="e">
        <f>INDEX(#REF!:#REF!,MATCH($D14895,#REF!:#REF!,0),MATCH(#REF!,#REF!:#REF!,0))</f>
        <v>#REF!</v>
      </c>
      <c r="F14895" s="9" t="e">
        <f>INDEX(#REF!:#REF!,MATCH($D14895,#REF!:#REF!,0),MATCH(#REF!,#REF!:#REF!,0))</f>
        <v>#REF!</v>
      </c>
    </row>
    <row r="14896" spans="1:6" ht="16.5" x14ac:dyDescent="0.3">
      <c r="A14896" s="9" t="s">
        <v>7429</v>
      </c>
      <c r="B14896" s="9" t="s">
        <v>1971</v>
      </c>
      <c r="C14896" s="10">
        <v>58089</v>
      </c>
      <c r="D14896" s="9">
        <v>6255831884</v>
      </c>
      <c r="E14896" s="9" t="e">
        <f>INDEX(#REF!:#REF!,MATCH($D14896,#REF!:#REF!,0),MATCH(#REF!,#REF!:#REF!,0))</f>
        <v>#REF!</v>
      </c>
      <c r="F14896" s="9" t="e">
        <f>INDEX(#REF!:#REF!,MATCH($D14896,#REF!:#REF!,0),MATCH(#REF!,#REF!:#REF!,0))</f>
        <v>#REF!</v>
      </c>
    </row>
    <row r="14897" spans="1:6" ht="16.5" x14ac:dyDescent="0.3">
      <c r="A14897" s="9" t="s">
        <v>7428</v>
      </c>
      <c r="B14897" s="9" t="s">
        <v>1961</v>
      </c>
      <c r="C14897" s="10">
        <v>19881</v>
      </c>
      <c r="D14897" s="9">
        <v>4691333258</v>
      </c>
      <c r="E14897" s="9" t="e">
        <f>INDEX(#REF!:#REF!,MATCH($D14897,#REF!:#REF!,0),MATCH(#REF!,#REF!:#REF!,0))</f>
        <v>#REF!</v>
      </c>
      <c r="F14897" s="9" t="e">
        <f>INDEX(#REF!:#REF!,MATCH($D14897,#REF!:#REF!,0),MATCH(#REF!,#REF!:#REF!,0))</f>
        <v>#REF!</v>
      </c>
    </row>
    <row r="14898" spans="1:6" ht="16.5" x14ac:dyDescent="0.3">
      <c r="A14898" s="9" t="s">
        <v>7427</v>
      </c>
      <c r="B14898" s="9" t="s">
        <v>2867</v>
      </c>
      <c r="C14898" s="10">
        <v>47628</v>
      </c>
      <c r="D14898" s="9">
        <v>1152386727</v>
      </c>
      <c r="E14898" s="9" t="e">
        <f>INDEX(#REF!:#REF!,MATCH($D14898,#REF!:#REF!,0),MATCH(#REF!,#REF!:#REF!,0))</f>
        <v>#REF!</v>
      </c>
      <c r="F14898" s="9" t="e">
        <f>INDEX(#REF!:#REF!,MATCH($D14898,#REF!:#REF!,0),MATCH(#REF!,#REF!:#REF!,0))</f>
        <v>#REF!</v>
      </c>
    </row>
    <row r="14899" spans="1:6" ht="16.5" x14ac:dyDescent="0.3">
      <c r="A14899" s="9" t="s">
        <v>7426</v>
      </c>
      <c r="B14899" s="9" t="s">
        <v>2069</v>
      </c>
      <c r="C14899" s="10">
        <v>33629</v>
      </c>
      <c r="D14899" s="9">
        <v>5241020535</v>
      </c>
      <c r="E14899" s="9" t="e">
        <f>INDEX(#REF!:#REF!,MATCH($D14899,#REF!:#REF!,0),MATCH(#REF!,#REF!:#REF!,0))</f>
        <v>#REF!</v>
      </c>
      <c r="F14899" s="9" t="e">
        <f>INDEX(#REF!:#REF!,MATCH($D14899,#REF!:#REF!,0),MATCH(#REF!,#REF!:#REF!,0))</f>
        <v>#REF!</v>
      </c>
    </row>
    <row r="14900" spans="1:6" ht="16.5" x14ac:dyDescent="0.3">
      <c r="A14900" s="9" t="s">
        <v>7425</v>
      </c>
      <c r="B14900" s="9" t="s">
        <v>1955</v>
      </c>
      <c r="C14900" s="10">
        <v>42713</v>
      </c>
      <c r="D14900" s="9">
        <v>2944219065</v>
      </c>
      <c r="E14900" s="9" t="e">
        <f>INDEX(#REF!:#REF!,MATCH($D14900,#REF!:#REF!,0),MATCH(#REF!,#REF!:#REF!,0))</f>
        <v>#REF!</v>
      </c>
      <c r="F14900" s="9" t="e">
        <f>INDEX(#REF!:#REF!,MATCH($D14900,#REF!:#REF!,0),MATCH(#REF!,#REF!:#REF!,0))</f>
        <v>#REF!</v>
      </c>
    </row>
    <row r="14901" spans="1:6" ht="16.5" x14ac:dyDescent="0.3">
      <c r="A14901" s="9" t="s">
        <v>7424</v>
      </c>
      <c r="B14901" s="9" t="s">
        <v>2860</v>
      </c>
      <c r="C14901" s="10">
        <v>29503</v>
      </c>
      <c r="D14901" s="9">
        <v>556704134</v>
      </c>
      <c r="E14901" s="9" t="e">
        <f>INDEX(#REF!:#REF!,MATCH($D14901,#REF!:#REF!,0),MATCH(#REF!,#REF!:#REF!,0))</f>
        <v>#REF!</v>
      </c>
      <c r="F14901" s="9" t="e">
        <f>INDEX(#REF!:#REF!,MATCH($D14901,#REF!:#REF!,0),MATCH(#REF!,#REF!:#REF!,0))</f>
        <v>#REF!</v>
      </c>
    </row>
    <row r="14902" spans="1:6" ht="16.5" x14ac:dyDescent="0.3">
      <c r="A14902" s="9" t="s">
        <v>7423</v>
      </c>
      <c r="B14902" s="9" t="s">
        <v>2198</v>
      </c>
      <c r="C14902" s="10">
        <v>44209</v>
      </c>
      <c r="D14902" s="9">
        <v>8895721314</v>
      </c>
      <c r="E14902" s="9" t="e">
        <f>INDEX(#REF!:#REF!,MATCH($D14902,#REF!:#REF!,0),MATCH(#REF!,#REF!:#REF!,0))</f>
        <v>#REF!</v>
      </c>
      <c r="F14902" s="9" t="e">
        <f>INDEX(#REF!:#REF!,MATCH($D14902,#REF!:#REF!,0),MATCH(#REF!,#REF!:#REF!,0))</f>
        <v>#REF!</v>
      </c>
    </row>
    <row r="14903" spans="1:6" ht="16.5" x14ac:dyDescent="0.3">
      <c r="A14903" s="9" t="s">
        <v>7422</v>
      </c>
      <c r="B14903" s="9" t="s">
        <v>2167</v>
      </c>
      <c r="C14903" s="10">
        <v>15157</v>
      </c>
      <c r="D14903" s="9">
        <v>6286877770</v>
      </c>
      <c r="E14903" s="9" t="e">
        <f>INDEX(#REF!:#REF!,MATCH($D14903,#REF!:#REF!,0),MATCH(#REF!,#REF!:#REF!,0))</f>
        <v>#REF!</v>
      </c>
      <c r="F14903" s="9" t="e">
        <f>INDEX(#REF!:#REF!,MATCH($D14903,#REF!:#REF!,0),MATCH(#REF!,#REF!:#REF!,0))</f>
        <v>#REF!</v>
      </c>
    </row>
    <row r="14904" spans="1:6" ht="16.5" x14ac:dyDescent="0.3">
      <c r="A14904" s="9" t="s">
        <v>7421</v>
      </c>
      <c r="B14904" s="9" t="s">
        <v>1979</v>
      </c>
      <c r="C14904" s="10">
        <v>20722</v>
      </c>
      <c r="D14904" s="9">
        <v>1231429186</v>
      </c>
      <c r="E14904" s="9" t="e">
        <f>INDEX(#REF!:#REF!,MATCH($D14904,#REF!:#REF!,0),MATCH(#REF!,#REF!:#REF!,0))</f>
        <v>#REF!</v>
      </c>
      <c r="F14904" s="9" t="e">
        <f>INDEX(#REF!:#REF!,MATCH($D14904,#REF!:#REF!,0),MATCH(#REF!,#REF!:#REF!,0))</f>
        <v>#REF!</v>
      </c>
    </row>
    <row r="14905" spans="1:6" ht="16.5" x14ac:dyDescent="0.3">
      <c r="A14905" s="9" t="s">
        <v>7420</v>
      </c>
      <c r="B14905" s="9" t="s">
        <v>2185</v>
      </c>
      <c r="C14905" s="10">
        <v>28734</v>
      </c>
      <c r="D14905" s="9">
        <v>3991963221</v>
      </c>
      <c r="E14905" s="9" t="e">
        <f>INDEX(#REF!:#REF!,MATCH($D14905,#REF!:#REF!,0),MATCH(#REF!,#REF!:#REF!,0))</f>
        <v>#REF!</v>
      </c>
      <c r="F14905" s="9" t="e">
        <f>INDEX(#REF!:#REF!,MATCH($D14905,#REF!:#REF!,0),MATCH(#REF!,#REF!:#REF!,0))</f>
        <v>#REF!</v>
      </c>
    </row>
    <row r="14906" spans="1:6" ht="16.5" x14ac:dyDescent="0.3">
      <c r="A14906" s="9" t="s">
        <v>7419</v>
      </c>
      <c r="B14906" s="9" t="s">
        <v>2474</v>
      </c>
      <c r="C14906" s="10">
        <v>54340</v>
      </c>
      <c r="D14906" s="9">
        <v>2306669465</v>
      </c>
      <c r="E14906" s="9" t="e">
        <f>INDEX(#REF!:#REF!,MATCH($D14906,#REF!:#REF!,0),MATCH(#REF!,#REF!:#REF!,0))</f>
        <v>#REF!</v>
      </c>
      <c r="F14906" s="9" t="e">
        <f>INDEX(#REF!:#REF!,MATCH($D14906,#REF!:#REF!,0),MATCH(#REF!,#REF!:#REF!,0))</f>
        <v>#REF!</v>
      </c>
    </row>
    <row r="14907" spans="1:6" ht="16.5" x14ac:dyDescent="0.3">
      <c r="A14907" s="9" t="s">
        <v>7418</v>
      </c>
      <c r="B14907" s="9" t="s">
        <v>3416</v>
      </c>
      <c r="C14907" s="10">
        <v>49911</v>
      </c>
      <c r="D14907" s="9">
        <v>1972775170</v>
      </c>
      <c r="E14907" s="9" t="e">
        <f>INDEX(#REF!:#REF!,MATCH($D14907,#REF!:#REF!,0),MATCH(#REF!,#REF!:#REF!,0))</f>
        <v>#REF!</v>
      </c>
      <c r="F14907" s="9" t="e">
        <f>INDEX(#REF!:#REF!,MATCH($D14907,#REF!:#REF!,0),MATCH(#REF!,#REF!:#REF!,0))</f>
        <v>#REF!</v>
      </c>
    </row>
    <row r="14908" spans="1:6" ht="16.5" x14ac:dyDescent="0.3">
      <c r="A14908" s="9" t="s">
        <v>7417</v>
      </c>
      <c r="B14908" s="9" t="s">
        <v>2087</v>
      </c>
      <c r="C14908" s="10">
        <v>43083</v>
      </c>
      <c r="D14908" s="9">
        <v>7233077789</v>
      </c>
      <c r="E14908" s="9" t="e">
        <f>INDEX(#REF!:#REF!,MATCH($D14908,#REF!:#REF!,0),MATCH(#REF!,#REF!:#REF!,0))</f>
        <v>#REF!</v>
      </c>
      <c r="F14908" s="9" t="e">
        <f>INDEX(#REF!:#REF!,MATCH($D14908,#REF!:#REF!,0),MATCH(#REF!,#REF!:#REF!,0))</f>
        <v>#REF!</v>
      </c>
    </row>
    <row r="14909" spans="1:6" ht="16.5" x14ac:dyDescent="0.3">
      <c r="A14909" s="9" t="s">
        <v>7416</v>
      </c>
      <c r="B14909" s="9" t="s">
        <v>1951</v>
      </c>
      <c r="C14909" s="10">
        <v>26946</v>
      </c>
      <c r="D14909" s="9">
        <v>6596440737</v>
      </c>
      <c r="E14909" s="9" t="e">
        <f>INDEX(#REF!:#REF!,MATCH($D14909,#REF!:#REF!,0),MATCH(#REF!,#REF!:#REF!,0))</f>
        <v>#REF!</v>
      </c>
      <c r="F14909" s="9" t="e">
        <f>INDEX(#REF!:#REF!,MATCH($D14909,#REF!:#REF!,0),MATCH(#REF!,#REF!:#REF!,0))</f>
        <v>#REF!</v>
      </c>
    </row>
    <row r="14910" spans="1:6" ht="16.5" x14ac:dyDescent="0.3">
      <c r="A14910" s="9" t="s">
        <v>7415</v>
      </c>
      <c r="B14910" s="9" t="s">
        <v>2820</v>
      </c>
      <c r="C14910" s="10">
        <v>13943</v>
      </c>
      <c r="D14910" s="9">
        <v>9458901820</v>
      </c>
      <c r="E14910" s="9" t="e">
        <f>INDEX(#REF!:#REF!,MATCH($D14910,#REF!:#REF!,0),MATCH(#REF!,#REF!:#REF!,0))</f>
        <v>#REF!</v>
      </c>
      <c r="F14910" s="9" t="e">
        <f>INDEX(#REF!:#REF!,MATCH($D14910,#REF!:#REF!,0),MATCH(#REF!,#REF!:#REF!,0))</f>
        <v>#REF!</v>
      </c>
    </row>
    <row r="14911" spans="1:6" ht="16.5" x14ac:dyDescent="0.3">
      <c r="A14911" s="9" t="s">
        <v>7414</v>
      </c>
      <c r="B14911" s="9" t="s">
        <v>2302</v>
      </c>
      <c r="C14911" s="10">
        <v>38412</v>
      </c>
      <c r="D14911" s="9">
        <v>5407735911</v>
      </c>
      <c r="E14911" s="9" t="e">
        <f>INDEX(#REF!:#REF!,MATCH($D14911,#REF!:#REF!,0),MATCH(#REF!,#REF!:#REF!,0))</f>
        <v>#REF!</v>
      </c>
      <c r="F14911" s="9" t="e">
        <f>INDEX(#REF!:#REF!,MATCH($D14911,#REF!:#REF!,0),MATCH(#REF!,#REF!:#REF!,0))</f>
        <v>#REF!</v>
      </c>
    </row>
    <row r="14912" spans="1:6" ht="16.5" x14ac:dyDescent="0.3">
      <c r="A14912" s="9" t="s">
        <v>7413</v>
      </c>
      <c r="B14912" s="9" t="s">
        <v>2768</v>
      </c>
      <c r="C14912" s="10">
        <v>21893</v>
      </c>
      <c r="D14912" s="9">
        <v>2493113470</v>
      </c>
      <c r="E14912" s="9" t="e">
        <f>INDEX(#REF!:#REF!,MATCH($D14912,#REF!:#REF!,0),MATCH(#REF!,#REF!:#REF!,0))</f>
        <v>#REF!</v>
      </c>
      <c r="F14912" s="9" t="e">
        <f>INDEX(#REF!:#REF!,MATCH($D14912,#REF!:#REF!,0),MATCH(#REF!,#REF!:#REF!,0))</f>
        <v>#REF!</v>
      </c>
    </row>
    <row r="14913" spans="1:6" ht="16.5" x14ac:dyDescent="0.3">
      <c r="A14913" s="9" t="s">
        <v>7412</v>
      </c>
      <c r="B14913" s="9" t="s">
        <v>2474</v>
      </c>
      <c r="C14913" s="10">
        <v>48768</v>
      </c>
      <c r="D14913" s="9">
        <v>4076701275</v>
      </c>
      <c r="E14913" s="9" t="e">
        <f>INDEX(#REF!:#REF!,MATCH($D14913,#REF!:#REF!,0),MATCH(#REF!,#REF!:#REF!,0))</f>
        <v>#REF!</v>
      </c>
      <c r="F14913" s="9" t="e">
        <f>INDEX(#REF!:#REF!,MATCH($D14913,#REF!:#REF!,0),MATCH(#REF!,#REF!:#REF!,0))</f>
        <v>#REF!</v>
      </c>
    </row>
    <row r="14914" spans="1:6" ht="16.5" x14ac:dyDescent="0.3">
      <c r="A14914" s="9" t="s">
        <v>7411</v>
      </c>
      <c r="B14914" s="9" t="s">
        <v>2815</v>
      </c>
      <c r="C14914" s="10">
        <v>47848</v>
      </c>
      <c r="D14914" s="9">
        <v>4075444457</v>
      </c>
      <c r="E14914" s="9" t="e">
        <f>INDEX(#REF!:#REF!,MATCH($D14914,#REF!:#REF!,0),MATCH(#REF!,#REF!:#REF!,0))</f>
        <v>#REF!</v>
      </c>
      <c r="F14914" s="9" t="e">
        <f>INDEX(#REF!:#REF!,MATCH($D14914,#REF!:#REF!,0),MATCH(#REF!,#REF!:#REF!,0))</f>
        <v>#REF!</v>
      </c>
    </row>
    <row r="14915" spans="1:6" ht="16.5" x14ac:dyDescent="0.3">
      <c r="A14915" s="9" t="s">
        <v>7410</v>
      </c>
      <c r="B14915" s="9" t="s">
        <v>2589</v>
      </c>
      <c r="C14915" s="10">
        <v>54769</v>
      </c>
      <c r="D14915" s="9">
        <v>5197585250</v>
      </c>
      <c r="E14915" s="9" t="e">
        <f>INDEX(#REF!:#REF!,MATCH($D14915,#REF!:#REF!,0),MATCH(#REF!,#REF!:#REF!,0))</f>
        <v>#REF!</v>
      </c>
      <c r="F14915" s="9" t="e">
        <f>INDEX(#REF!:#REF!,MATCH($D14915,#REF!:#REF!,0),MATCH(#REF!,#REF!:#REF!,0))</f>
        <v>#REF!</v>
      </c>
    </row>
    <row r="14916" spans="1:6" ht="16.5" x14ac:dyDescent="0.3">
      <c r="A14916" s="9" t="s">
        <v>7409</v>
      </c>
      <c r="B14916" s="9" t="s">
        <v>2753</v>
      </c>
      <c r="C14916" s="10">
        <v>28481</v>
      </c>
      <c r="D14916" s="9">
        <v>7794042674</v>
      </c>
      <c r="E14916" s="9" t="e">
        <f>INDEX(#REF!:#REF!,MATCH($D14916,#REF!:#REF!,0),MATCH(#REF!,#REF!:#REF!,0))</f>
        <v>#REF!</v>
      </c>
      <c r="F14916" s="9" t="e">
        <f>INDEX(#REF!:#REF!,MATCH($D14916,#REF!:#REF!,0),MATCH(#REF!,#REF!:#REF!,0))</f>
        <v>#REF!</v>
      </c>
    </row>
    <row r="14917" spans="1:6" ht="16.5" x14ac:dyDescent="0.3">
      <c r="A14917" s="9" t="s">
        <v>7408</v>
      </c>
      <c r="B14917" s="9" t="s">
        <v>2640</v>
      </c>
      <c r="C14917" s="10">
        <v>33293</v>
      </c>
      <c r="D14917" s="9">
        <v>9516781780</v>
      </c>
      <c r="E14917" s="9" t="e">
        <f>INDEX(#REF!:#REF!,MATCH($D14917,#REF!:#REF!,0),MATCH(#REF!,#REF!:#REF!,0))</f>
        <v>#REF!</v>
      </c>
      <c r="F14917" s="9" t="e">
        <f>INDEX(#REF!:#REF!,MATCH($D14917,#REF!:#REF!,0),MATCH(#REF!,#REF!:#REF!,0))</f>
        <v>#REF!</v>
      </c>
    </row>
    <row r="14918" spans="1:6" ht="16.5" x14ac:dyDescent="0.3">
      <c r="A14918" s="9" t="s">
        <v>7407</v>
      </c>
      <c r="B14918" s="9" t="s">
        <v>2939</v>
      </c>
      <c r="C14918" s="10">
        <v>32655</v>
      </c>
      <c r="D14918" s="9">
        <v>9916787441</v>
      </c>
      <c r="E14918" s="9" t="e">
        <f>INDEX(#REF!:#REF!,MATCH($D14918,#REF!:#REF!,0),MATCH(#REF!,#REF!:#REF!,0))</f>
        <v>#REF!</v>
      </c>
      <c r="F14918" s="9" t="e">
        <f>INDEX(#REF!:#REF!,MATCH($D14918,#REF!:#REF!,0),MATCH(#REF!,#REF!:#REF!,0))</f>
        <v>#REF!</v>
      </c>
    </row>
    <row r="14919" spans="1:6" ht="16.5" x14ac:dyDescent="0.3">
      <c r="A14919" s="9" t="s">
        <v>7406</v>
      </c>
      <c r="B14919" s="9" t="s">
        <v>2744</v>
      </c>
      <c r="C14919" s="10">
        <v>33942</v>
      </c>
      <c r="D14919" s="9">
        <v>8507800106</v>
      </c>
      <c r="E14919" s="9" t="e">
        <f>INDEX(#REF!:#REF!,MATCH($D14919,#REF!:#REF!,0),MATCH(#REF!,#REF!:#REF!,0))</f>
        <v>#REF!</v>
      </c>
      <c r="F14919" s="9" t="e">
        <f>INDEX(#REF!:#REF!,MATCH($D14919,#REF!:#REF!,0),MATCH(#REF!,#REF!:#REF!,0))</f>
        <v>#REF!</v>
      </c>
    </row>
    <row r="14920" spans="1:6" ht="16.5" x14ac:dyDescent="0.3">
      <c r="A14920" s="9" t="s">
        <v>7405</v>
      </c>
      <c r="B14920" s="9" t="s">
        <v>2190</v>
      </c>
      <c r="C14920" s="10">
        <v>49904</v>
      </c>
      <c r="D14920" s="9">
        <v>4049350750</v>
      </c>
      <c r="E14920" s="9" t="e">
        <f>INDEX(#REF!:#REF!,MATCH($D14920,#REF!:#REF!,0),MATCH(#REF!,#REF!:#REF!,0))</f>
        <v>#REF!</v>
      </c>
      <c r="F14920" s="9" t="e">
        <f>INDEX(#REF!:#REF!,MATCH($D14920,#REF!:#REF!,0),MATCH(#REF!,#REF!:#REF!,0))</f>
        <v>#REF!</v>
      </c>
    </row>
    <row r="14921" spans="1:6" ht="16.5" x14ac:dyDescent="0.3">
      <c r="A14921" s="9" t="s">
        <v>7404</v>
      </c>
      <c r="B14921" s="9" t="s">
        <v>3123</v>
      </c>
      <c r="C14921" s="10">
        <v>29159</v>
      </c>
      <c r="D14921" s="9">
        <v>1192770250</v>
      </c>
      <c r="E14921" s="9" t="e">
        <f>INDEX(#REF!:#REF!,MATCH($D14921,#REF!:#REF!,0),MATCH(#REF!,#REF!:#REF!,0))</f>
        <v>#REF!</v>
      </c>
      <c r="F14921" s="9" t="e">
        <f>INDEX(#REF!:#REF!,MATCH($D14921,#REF!:#REF!,0),MATCH(#REF!,#REF!:#REF!,0))</f>
        <v>#REF!</v>
      </c>
    </row>
    <row r="14922" spans="1:6" ht="16.5" x14ac:dyDescent="0.3">
      <c r="A14922" s="9" t="s">
        <v>7403</v>
      </c>
      <c r="B14922" s="9" t="s">
        <v>1941</v>
      </c>
      <c r="C14922" s="10">
        <v>59014</v>
      </c>
      <c r="D14922" s="9">
        <v>325547246</v>
      </c>
      <c r="E14922" s="9" t="e">
        <f>INDEX(#REF!:#REF!,MATCH($D14922,#REF!:#REF!,0),MATCH(#REF!,#REF!:#REF!,0))</f>
        <v>#REF!</v>
      </c>
      <c r="F14922" s="9" t="e">
        <f>INDEX(#REF!:#REF!,MATCH($D14922,#REF!:#REF!,0),MATCH(#REF!,#REF!:#REF!,0))</f>
        <v>#REF!</v>
      </c>
    </row>
    <row r="14923" spans="1:6" ht="16.5" x14ac:dyDescent="0.3">
      <c r="A14923" s="9" t="s">
        <v>7402</v>
      </c>
      <c r="B14923" s="9" t="s">
        <v>2017</v>
      </c>
      <c r="C14923" s="10">
        <v>35409</v>
      </c>
      <c r="D14923" s="9">
        <v>4876404933</v>
      </c>
      <c r="E14923" s="9" t="e">
        <f>INDEX(#REF!:#REF!,MATCH($D14923,#REF!:#REF!,0),MATCH(#REF!,#REF!:#REF!,0))</f>
        <v>#REF!</v>
      </c>
      <c r="F14923" s="9" t="e">
        <f>INDEX(#REF!:#REF!,MATCH($D14923,#REF!:#REF!,0),MATCH(#REF!,#REF!:#REF!,0))</f>
        <v>#REF!</v>
      </c>
    </row>
    <row r="14924" spans="1:6" ht="16.5" x14ac:dyDescent="0.3">
      <c r="A14924" s="9" t="s">
        <v>7401</v>
      </c>
      <c r="B14924" s="9" t="s">
        <v>1961</v>
      </c>
      <c r="C14924" s="10">
        <v>17459</v>
      </c>
      <c r="D14924" s="9">
        <v>87033755</v>
      </c>
      <c r="E14924" s="9" t="e">
        <f>INDEX(#REF!:#REF!,MATCH($D14924,#REF!:#REF!,0),MATCH(#REF!,#REF!:#REF!,0))</f>
        <v>#REF!</v>
      </c>
      <c r="F14924" s="9" t="e">
        <f>INDEX(#REF!:#REF!,MATCH($D14924,#REF!:#REF!,0),MATCH(#REF!,#REF!:#REF!,0))</f>
        <v>#REF!</v>
      </c>
    </row>
    <row r="14925" spans="1:6" ht="16.5" x14ac:dyDescent="0.3">
      <c r="A14925" s="9" t="s">
        <v>7400</v>
      </c>
      <c r="B14925" s="9" t="s">
        <v>4046</v>
      </c>
      <c r="C14925" s="10">
        <v>29578</v>
      </c>
      <c r="D14925" s="9">
        <v>4286367630</v>
      </c>
      <c r="E14925" s="9" t="e">
        <f>INDEX(#REF!:#REF!,MATCH($D14925,#REF!:#REF!,0),MATCH(#REF!,#REF!:#REF!,0))</f>
        <v>#REF!</v>
      </c>
      <c r="F14925" s="9" t="e">
        <f>INDEX(#REF!:#REF!,MATCH($D14925,#REF!:#REF!,0),MATCH(#REF!,#REF!:#REF!,0))</f>
        <v>#REF!</v>
      </c>
    </row>
    <row r="14926" spans="1:6" ht="16.5" x14ac:dyDescent="0.3">
      <c r="A14926" s="9" t="s">
        <v>7399</v>
      </c>
      <c r="B14926" s="9" t="s">
        <v>2422</v>
      </c>
      <c r="C14926" s="10">
        <v>20048</v>
      </c>
      <c r="D14926" s="9">
        <v>1192770250</v>
      </c>
      <c r="E14926" s="9" t="e">
        <f>INDEX(#REF!:#REF!,MATCH($D14926,#REF!:#REF!,0),MATCH(#REF!,#REF!:#REF!,0))</f>
        <v>#REF!</v>
      </c>
      <c r="F14926" s="9" t="e">
        <f>INDEX(#REF!:#REF!,MATCH($D14926,#REF!:#REF!,0),MATCH(#REF!,#REF!:#REF!,0))</f>
        <v>#REF!</v>
      </c>
    </row>
    <row r="14927" spans="1:6" ht="16.5" x14ac:dyDescent="0.3">
      <c r="A14927" s="9" t="s">
        <v>7398</v>
      </c>
      <c r="B14927" s="9" t="s">
        <v>2456</v>
      </c>
      <c r="C14927" s="10">
        <v>38525</v>
      </c>
      <c r="D14927" s="9">
        <v>1923178164</v>
      </c>
      <c r="E14927" s="9" t="e">
        <f>INDEX(#REF!:#REF!,MATCH($D14927,#REF!:#REF!,0),MATCH(#REF!,#REF!:#REF!,0))</f>
        <v>#REF!</v>
      </c>
      <c r="F14927" s="9" t="e">
        <f>INDEX(#REF!:#REF!,MATCH($D14927,#REF!:#REF!,0),MATCH(#REF!,#REF!:#REF!,0))</f>
        <v>#REF!</v>
      </c>
    </row>
    <row r="14928" spans="1:6" ht="16.5" x14ac:dyDescent="0.3">
      <c r="A14928" s="9" t="s">
        <v>7397</v>
      </c>
      <c r="B14928" s="9" t="s">
        <v>2198</v>
      </c>
      <c r="C14928" s="10">
        <v>55897</v>
      </c>
      <c r="D14928" s="9">
        <v>8460683117</v>
      </c>
      <c r="E14928" s="9" t="e">
        <f>INDEX(#REF!:#REF!,MATCH($D14928,#REF!:#REF!,0),MATCH(#REF!,#REF!:#REF!,0))</f>
        <v>#REF!</v>
      </c>
      <c r="F14928" s="9" t="e">
        <f>INDEX(#REF!:#REF!,MATCH($D14928,#REF!:#REF!,0),MATCH(#REF!,#REF!:#REF!,0))</f>
        <v>#REF!</v>
      </c>
    </row>
    <row r="14929" spans="1:6" ht="16.5" x14ac:dyDescent="0.3">
      <c r="A14929" s="9" t="s">
        <v>7396</v>
      </c>
      <c r="B14929" s="9" t="s">
        <v>2870</v>
      </c>
      <c r="C14929" s="10">
        <v>38890</v>
      </c>
      <c r="D14929" s="9">
        <v>1364767856</v>
      </c>
      <c r="E14929" s="9" t="e">
        <f>INDEX(#REF!:#REF!,MATCH($D14929,#REF!:#REF!,0),MATCH(#REF!,#REF!:#REF!,0))</f>
        <v>#REF!</v>
      </c>
      <c r="F14929" s="9" t="e">
        <f>INDEX(#REF!:#REF!,MATCH($D14929,#REF!:#REF!,0),MATCH(#REF!,#REF!:#REF!,0))</f>
        <v>#REF!</v>
      </c>
    </row>
    <row r="14930" spans="1:6" ht="16.5" x14ac:dyDescent="0.3">
      <c r="A14930" s="9" t="s">
        <v>7395</v>
      </c>
      <c r="B14930" s="9" t="s">
        <v>2933</v>
      </c>
      <c r="C14930" s="10">
        <v>50022</v>
      </c>
      <c r="D14930" s="9">
        <v>4074728869</v>
      </c>
      <c r="E14930" s="9" t="e">
        <f>INDEX(#REF!:#REF!,MATCH($D14930,#REF!:#REF!,0),MATCH(#REF!,#REF!:#REF!,0))</f>
        <v>#REF!</v>
      </c>
      <c r="F14930" s="9" t="e">
        <f>INDEX(#REF!:#REF!,MATCH($D14930,#REF!:#REF!,0),MATCH(#REF!,#REF!:#REF!,0))</f>
        <v>#REF!</v>
      </c>
    </row>
    <row r="14931" spans="1:6" ht="16.5" x14ac:dyDescent="0.3">
      <c r="A14931" s="9" t="s">
        <v>7394</v>
      </c>
      <c r="B14931" s="9" t="s">
        <v>1993</v>
      </c>
      <c r="C14931" s="10">
        <v>29343</v>
      </c>
      <c r="D14931" s="9">
        <v>6842797632</v>
      </c>
      <c r="E14931" s="9" t="e">
        <f>INDEX(#REF!:#REF!,MATCH($D14931,#REF!:#REF!,0),MATCH(#REF!,#REF!:#REF!,0))</f>
        <v>#REF!</v>
      </c>
      <c r="F14931" s="9" t="e">
        <f>INDEX(#REF!:#REF!,MATCH($D14931,#REF!:#REF!,0),MATCH(#REF!,#REF!:#REF!,0))</f>
        <v>#REF!</v>
      </c>
    </row>
    <row r="14932" spans="1:6" ht="16.5" x14ac:dyDescent="0.3">
      <c r="A14932" s="9" t="s">
        <v>7393</v>
      </c>
      <c r="B14932" s="9" t="s">
        <v>2075</v>
      </c>
      <c r="C14932" s="10">
        <v>44581</v>
      </c>
      <c r="D14932" s="9">
        <v>4236713853</v>
      </c>
      <c r="E14932" s="9" t="e">
        <f>INDEX(#REF!:#REF!,MATCH($D14932,#REF!:#REF!,0),MATCH(#REF!,#REF!:#REF!,0))</f>
        <v>#REF!</v>
      </c>
      <c r="F14932" s="9" t="e">
        <f>INDEX(#REF!:#REF!,MATCH($D14932,#REF!:#REF!,0),MATCH(#REF!,#REF!:#REF!,0))</f>
        <v>#REF!</v>
      </c>
    </row>
    <row r="14933" spans="1:6" ht="16.5" x14ac:dyDescent="0.3">
      <c r="A14933" s="9" t="s">
        <v>7392</v>
      </c>
      <c r="B14933" s="9" t="s">
        <v>2653</v>
      </c>
      <c r="C14933" s="10">
        <v>35713</v>
      </c>
      <c r="D14933" s="9">
        <v>3156820482</v>
      </c>
      <c r="E14933" s="9" t="e">
        <f>INDEX(#REF!:#REF!,MATCH($D14933,#REF!:#REF!,0),MATCH(#REF!,#REF!:#REF!,0))</f>
        <v>#REF!</v>
      </c>
      <c r="F14933" s="9" t="e">
        <f>INDEX(#REF!:#REF!,MATCH($D14933,#REF!:#REF!,0),MATCH(#REF!,#REF!:#REF!,0))</f>
        <v>#REF!</v>
      </c>
    </row>
    <row r="14934" spans="1:6" ht="16.5" x14ac:dyDescent="0.3">
      <c r="A14934" s="9" t="s">
        <v>7391</v>
      </c>
      <c r="B14934" s="9" t="s">
        <v>2511</v>
      </c>
      <c r="C14934" s="10">
        <v>47241</v>
      </c>
      <c r="D14934" s="9">
        <v>8731494560</v>
      </c>
      <c r="E14934" s="9" t="e">
        <f>INDEX(#REF!:#REF!,MATCH($D14934,#REF!:#REF!,0),MATCH(#REF!,#REF!:#REF!,0))</f>
        <v>#REF!</v>
      </c>
      <c r="F14934" s="9" t="e">
        <f>INDEX(#REF!:#REF!,MATCH($D14934,#REF!:#REF!,0),MATCH(#REF!,#REF!:#REF!,0))</f>
        <v>#REF!</v>
      </c>
    </row>
    <row r="14935" spans="1:6" ht="16.5" x14ac:dyDescent="0.3">
      <c r="A14935" s="9" t="s">
        <v>7390</v>
      </c>
      <c r="B14935" s="9" t="s">
        <v>2541</v>
      </c>
      <c r="C14935" s="10">
        <v>19085</v>
      </c>
      <c r="D14935" s="9">
        <v>3991175401</v>
      </c>
      <c r="E14935" s="9" t="e">
        <f>INDEX(#REF!:#REF!,MATCH($D14935,#REF!:#REF!,0),MATCH(#REF!,#REF!:#REF!,0))</f>
        <v>#REF!</v>
      </c>
      <c r="F14935" s="9" t="e">
        <f>INDEX(#REF!:#REF!,MATCH($D14935,#REF!:#REF!,0),MATCH(#REF!,#REF!:#REF!,0))</f>
        <v>#REF!</v>
      </c>
    </row>
    <row r="14936" spans="1:6" ht="16.5" x14ac:dyDescent="0.3">
      <c r="A14936" s="9" t="s">
        <v>7389</v>
      </c>
      <c r="B14936" s="9" t="s">
        <v>2945</v>
      </c>
      <c r="C14936" s="10">
        <v>47455</v>
      </c>
      <c r="D14936" s="9">
        <v>5623178685</v>
      </c>
      <c r="E14936" s="9" t="e">
        <f>INDEX(#REF!:#REF!,MATCH($D14936,#REF!:#REF!,0),MATCH(#REF!,#REF!:#REF!,0))</f>
        <v>#REF!</v>
      </c>
      <c r="F14936" s="9" t="e">
        <f>INDEX(#REF!:#REF!,MATCH($D14936,#REF!:#REF!,0),MATCH(#REF!,#REF!:#REF!,0))</f>
        <v>#REF!</v>
      </c>
    </row>
    <row r="14937" spans="1:6" ht="16.5" x14ac:dyDescent="0.3">
      <c r="A14937" s="9" t="s">
        <v>7388</v>
      </c>
      <c r="B14937" s="9" t="s">
        <v>2125</v>
      </c>
      <c r="C14937" s="10">
        <v>36930</v>
      </c>
      <c r="D14937" s="9">
        <v>1565607864</v>
      </c>
      <c r="E14937" s="9" t="e">
        <f>INDEX(#REF!:#REF!,MATCH($D14937,#REF!:#REF!,0),MATCH(#REF!,#REF!:#REF!,0))</f>
        <v>#REF!</v>
      </c>
      <c r="F14937" s="9" t="e">
        <f>INDEX(#REF!:#REF!,MATCH($D14937,#REF!:#REF!,0),MATCH(#REF!,#REF!:#REF!,0))</f>
        <v>#REF!</v>
      </c>
    </row>
    <row r="14938" spans="1:6" ht="16.5" x14ac:dyDescent="0.3">
      <c r="A14938" s="9" t="s">
        <v>7387</v>
      </c>
      <c r="B14938" s="9" t="s">
        <v>2532</v>
      </c>
      <c r="C14938" s="10">
        <v>15396</v>
      </c>
      <c r="D14938" s="9">
        <v>8526090127</v>
      </c>
      <c r="E14938" s="9" t="e">
        <f>INDEX(#REF!:#REF!,MATCH($D14938,#REF!:#REF!,0),MATCH(#REF!,#REF!:#REF!,0))</f>
        <v>#REF!</v>
      </c>
      <c r="F14938" s="9" t="e">
        <f>INDEX(#REF!:#REF!,MATCH($D14938,#REF!:#REF!,0),MATCH(#REF!,#REF!:#REF!,0))</f>
        <v>#REF!</v>
      </c>
    </row>
    <row r="14939" spans="1:6" ht="16.5" x14ac:dyDescent="0.3">
      <c r="A14939" s="9" t="s">
        <v>7386</v>
      </c>
      <c r="B14939" s="9" t="s">
        <v>2025</v>
      </c>
      <c r="C14939" s="10">
        <v>23532</v>
      </c>
      <c r="D14939" s="9">
        <v>4009257075</v>
      </c>
      <c r="E14939" s="9" t="e">
        <f>INDEX(#REF!:#REF!,MATCH($D14939,#REF!:#REF!,0),MATCH(#REF!,#REF!:#REF!,0))</f>
        <v>#REF!</v>
      </c>
      <c r="F14939" s="9" t="e">
        <f>INDEX(#REF!:#REF!,MATCH($D14939,#REF!:#REF!,0),MATCH(#REF!,#REF!:#REF!,0))</f>
        <v>#REF!</v>
      </c>
    </row>
    <row r="14940" spans="1:6" ht="16.5" x14ac:dyDescent="0.3">
      <c r="A14940" s="9" t="s">
        <v>7385</v>
      </c>
      <c r="B14940" s="9" t="s">
        <v>2918</v>
      </c>
      <c r="C14940" s="10">
        <v>14381</v>
      </c>
      <c r="D14940" s="9">
        <v>4445486779</v>
      </c>
      <c r="E14940" s="9" t="e">
        <f>INDEX(#REF!:#REF!,MATCH($D14940,#REF!:#REF!,0),MATCH(#REF!,#REF!:#REF!,0))</f>
        <v>#REF!</v>
      </c>
      <c r="F14940" s="9" t="e">
        <f>INDEX(#REF!:#REF!,MATCH($D14940,#REF!:#REF!,0),MATCH(#REF!,#REF!:#REF!,0))</f>
        <v>#REF!</v>
      </c>
    </row>
    <row r="14941" spans="1:6" ht="16.5" x14ac:dyDescent="0.3">
      <c r="A14941" s="9" t="s">
        <v>7384</v>
      </c>
      <c r="B14941" s="9" t="s">
        <v>2669</v>
      </c>
      <c r="C14941" s="10">
        <v>31232</v>
      </c>
      <c r="D14941" s="9">
        <v>3792993961</v>
      </c>
      <c r="E14941" s="9" t="e">
        <f>INDEX(#REF!:#REF!,MATCH($D14941,#REF!:#REF!,0),MATCH(#REF!,#REF!:#REF!,0))</f>
        <v>#REF!</v>
      </c>
      <c r="F14941" s="9" t="e">
        <f>INDEX(#REF!:#REF!,MATCH($D14941,#REF!:#REF!,0),MATCH(#REF!,#REF!:#REF!,0))</f>
        <v>#REF!</v>
      </c>
    </row>
    <row r="14942" spans="1:6" ht="16.5" x14ac:dyDescent="0.3">
      <c r="A14942" s="9" t="s">
        <v>7383</v>
      </c>
      <c r="B14942" s="9" t="s">
        <v>2433</v>
      </c>
      <c r="C14942" s="10">
        <v>17369</v>
      </c>
      <c r="D14942" s="9">
        <v>2809344809</v>
      </c>
      <c r="E14942" s="9" t="e">
        <f>INDEX(#REF!:#REF!,MATCH($D14942,#REF!:#REF!,0),MATCH(#REF!,#REF!:#REF!,0))</f>
        <v>#REF!</v>
      </c>
      <c r="F14942" s="9" t="e">
        <f>INDEX(#REF!:#REF!,MATCH($D14942,#REF!:#REF!,0),MATCH(#REF!,#REF!:#REF!,0))</f>
        <v>#REF!</v>
      </c>
    </row>
    <row r="14943" spans="1:6" ht="16.5" x14ac:dyDescent="0.3">
      <c r="A14943" s="9" t="s">
        <v>7382</v>
      </c>
      <c r="B14943" s="9" t="s">
        <v>2671</v>
      </c>
      <c r="C14943" s="10">
        <v>15634</v>
      </c>
      <c r="D14943" s="9">
        <v>8335120919</v>
      </c>
      <c r="E14943" s="9" t="e">
        <f>INDEX(#REF!:#REF!,MATCH($D14943,#REF!:#REF!,0),MATCH(#REF!,#REF!:#REF!,0))</f>
        <v>#REF!</v>
      </c>
      <c r="F14943" s="9" t="e">
        <f>INDEX(#REF!:#REF!,MATCH($D14943,#REF!:#REF!,0),MATCH(#REF!,#REF!:#REF!,0))</f>
        <v>#REF!</v>
      </c>
    </row>
    <row r="14944" spans="1:6" ht="16.5" x14ac:dyDescent="0.3">
      <c r="A14944" s="9" t="s">
        <v>7381</v>
      </c>
      <c r="B14944" s="9" t="s">
        <v>2667</v>
      </c>
      <c r="C14944" s="10">
        <v>47642</v>
      </c>
      <c r="D14944" s="9">
        <v>9766606919</v>
      </c>
      <c r="E14944" s="9" t="e">
        <f>INDEX(#REF!:#REF!,MATCH($D14944,#REF!:#REF!,0),MATCH(#REF!,#REF!:#REF!,0))</f>
        <v>#REF!</v>
      </c>
      <c r="F14944" s="9" t="e">
        <f>INDEX(#REF!:#REF!,MATCH($D14944,#REF!:#REF!,0),MATCH(#REF!,#REF!:#REF!,0))</f>
        <v>#REF!</v>
      </c>
    </row>
    <row r="14945" spans="1:6" ht="16.5" x14ac:dyDescent="0.3">
      <c r="A14945" s="9" t="s">
        <v>7380</v>
      </c>
      <c r="B14945" s="9" t="s">
        <v>3168</v>
      </c>
      <c r="C14945" s="10">
        <v>39089</v>
      </c>
      <c r="D14945" s="9">
        <v>2649428619</v>
      </c>
      <c r="E14945" s="9" t="e">
        <f>INDEX(#REF!:#REF!,MATCH($D14945,#REF!:#REF!,0),MATCH(#REF!,#REF!:#REF!,0))</f>
        <v>#REF!</v>
      </c>
      <c r="F14945" s="9" t="e">
        <f>INDEX(#REF!:#REF!,MATCH($D14945,#REF!:#REF!,0),MATCH(#REF!,#REF!:#REF!,0))</f>
        <v>#REF!</v>
      </c>
    </row>
    <row r="14946" spans="1:6" ht="16.5" x14ac:dyDescent="0.3">
      <c r="A14946" s="9" t="s">
        <v>7379</v>
      </c>
      <c r="B14946" s="9" t="s">
        <v>2183</v>
      </c>
      <c r="C14946" s="10">
        <v>38784</v>
      </c>
      <c r="D14946" s="9">
        <v>858481901</v>
      </c>
      <c r="E14946" s="9" t="e">
        <f>INDEX(#REF!:#REF!,MATCH($D14946,#REF!:#REF!,0),MATCH(#REF!,#REF!:#REF!,0))</f>
        <v>#REF!</v>
      </c>
      <c r="F14946" s="9" t="e">
        <f>INDEX(#REF!:#REF!,MATCH($D14946,#REF!:#REF!,0),MATCH(#REF!,#REF!:#REF!,0))</f>
        <v>#REF!</v>
      </c>
    </row>
    <row r="14947" spans="1:6" ht="16.5" x14ac:dyDescent="0.3">
      <c r="A14947" s="9" t="s">
        <v>7378</v>
      </c>
      <c r="B14947" s="9" t="s">
        <v>3144</v>
      </c>
      <c r="C14947" s="10">
        <v>48067</v>
      </c>
      <c r="D14947" s="9">
        <v>9403474378</v>
      </c>
      <c r="E14947" s="9" t="e">
        <f>INDEX(#REF!:#REF!,MATCH($D14947,#REF!:#REF!,0),MATCH(#REF!,#REF!:#REF!,0))</f>
        <v>#REF!</v>
      </c>
      <c r="F14947" s="9" t="e">
        <f>INDEX(#REF!:#REF!,MATCH($D14947,#REF!:#REF!,0),MATCH(#REF!,#REF!:#REF!,0))</f>
        <v>#REF!</v>
      </c>
    </row>
    <row r="14948" spans="1:6" ht="16.5" x14ac:dyDescent="0.3">
      <c r="A14948" s="9" t="s">
        <v>7377</v>
      </c>
      <c r="B14948" s="9" t="s">
        <v>2110</v>
      </c>
      <c r="C14948" s="10">
        <v>54276</v>
      </c>
      <c r="D14948" s="9">
        <v>5186660353</v>
      </c>
      <c r="E14948" s="9" t="e">
        <f>INDEX(#REF!:#REF!,MATCH($D14948,#REF!:#REF!,0),MATCH(#REF!,#REF!:#REF!,0))</f>
        <v>#REF!</v>
      </c>
      <c r="F14948" s="9" t="e">
        <f>INDEX(#REF!:#REF!,MATCH($D14948,#REF!:#REF!,0),MATCH(#REF!,#REF!:#REF!,0))</f>
        <v>#REF!</v>
      </c>
    </row>
    <row r="14949" spans="1:6" ht="16.5" x14ac:dyDescent="0.3">
      <c r="A14949" s="9" t="s">
        <v>7376</v>
      </c>
      <c r="B14949" s="9" t="s">
        <v>2433</v>
      </c>
      <c r="C14949" s="10">
        <v>26782</v>
      </c>
      <c r="D14949" s="9">
        <v>858481901</v>
      </c>
      <c r="E14949" s="9" t="e">
        <f>INDEX(#REF!:#REF!,MATCH($D14949,#REF!:#REF!,0),MATCH(#REF!,#REF!:#REF!,0))</f>
        <v>#REF!</v>
      </c>
      <c r="F14949" s="9" t="e">
        <f>INDEX(#REF!:#REF!,MATCH($D14949,#REF!:#REF!,0),MATCH(#REF!,#REF!:#REF!,0))</f>
        <v>#REF!</v>
      </c>
    </row>
    <row r="14950" spans="1:6" ht="16.5" x14ac:dyDescent="0.3">
      <c r="A14950" s="9" t="s">
        <v>7375</v>
      </c>
      <c r="B14950" s="9" t="s">
        <v>2881</v>
      </c>
      <c r="C14950" s="10">
        <v>28809</v>
      </c>
      <c r="D14950" s="9">
        <v>4194897803</v>
      </c>
      <c r="E14950" s="9" t="e">
        <f>INDEX(#REF!:#REF!,MATCH($D14950,#REF!:#REF!,0),MATCH(#REF!,#REF!:#REF!,0))</f>
        <v>#REF!</v>
      </c>
      <c r="F14950" s="9" t="e">
        <f>INDEX(#REF!:#REF!,MATCH($D14950,#REF!:#REF!,0),MATCH(#REF!,#REF!:#REF!,0))</f>
        <v>#REF!</v>
      </c>
    </row>
    <row r="14951" spans="1:6" ht="16.5" x14ac:dyDescent="0.3">
      <c r="A14951" s="9" t="s">
        <v>7374</v>
      </c>
      <c r="B14951" s="9" t="s">
        <v>2671</v>
      </c>
      <c r="C14951" s="10">
        <v>16006</v>
      </c>
      <c r="D14951" s="9">
        <v>1888605537</v>
      </c>
      <c r="E14951" s="9" t="e">
        <f>INDEX(#REF!:#REF!,MATCH($D14951,#REF!:#REF!,0),MATCH(#REF!,#REF!:#REF!,0))</f>
        <v>#REF!</v>
      </c>
      <c r="F14951" s="9" t="e">
        <f>INDEX(#REF!:#REF!,MATCH($D14951,#REF!:#REF!,0),MATCH(#REF!,#REF!:#REF!,0))</f>
        <v>#REF!</v>
      </c>
    </row>
    <row r="14952" spans="1:6" ht="16.5" x14ac:dyDescent="0.3">
      <c r="A14952" s="9" t="s">
        <v>7373</v>
      </c>
      <c r="B14952" s="9" t="s">
        <v>3498</v>
      </c>
      <c r="C14952" s="10">
        <v>20276</v>
      </c>
      <c r="D14952" s="9">
        <v>5358183647</v>
      </c>
      <c r="E14952" s="9" t="e">
        <f>INDEX(#REF!:#REF!,MATCH($D14952,#REF!:#REF!,0),MATCH(#REF!,#REF!:#REF!,0))</f>
        <v>#REF!</v>
      </c>
      <c r="F14952" s="9" t="e">
        <f>INDEX(#REF!:#REF!,MATCH($D14952,#REF!:#REF!,0),MATCH(#REF!,#REF!:#REF!,0))</f>
        <v>#REF!</v>
      </c>
    </row>
    <row r="14953" spans="1:6" ht="16.5" x14ac:dyDescent="0.3">
      <c r="A14953" s="9" t="s">
        <v>7372</v>
      </c>
      <c r="B14953" s="9" t="s">
        <v>2867</v>
      </c>
      <c r="C14953" s="10">
        <v>24218</v>
      </c>
      <c r="D14953" s="9">
        <v>8044612831</v>
      </c>
      <c r="E14953" s="9" t="e">
        <f>INDEX(#REF!:#REF!,MATCH($D14953,#REF!:#REF!,0),MATCH(#REF!,#REF!:#REF!,0))</f>
        <v>#REF!</v>
      </c>
      <c r="F14953" s="9" t="e">
        <f>INDEX(#REF!:#REF!,MATCH($D14953,#REF!:#REF!,0),MATCH(#REF!,#REF!:#REF!,0))</f>
        <v>#REF!</v>
      </c>
    </row>
    <row r="14954" spans="1:6" ht="16.5" x14ac:dyDescent="0.3">
      <c r="A14954" s="9" t="s">
        <v>7371</v>
      </c>
      <c r="B14954" s="9" t="s">
        <v>2622</v>
      </c>
      <c r="C14954" s="10">
        <v>29010</v>
      </c>
      <c r="D14954" s="9">
        <v>6890491998</v>
      </c>
      <c r="E14954" s="9" t="e">
        <f>INDEX(#REF!:#REF!,MATCH($D14954,#REF!:#REF!,0),MATCH(#REF!,#REF!:#REF!,0))</f>
        <v>#REF!</v>
      </c>
      <c r="F14954" s="9" t="e">
        <f>INDEX(#REF!:#REF!,MATCH($D14954,#REF!:#REF!,0),MATCH(#REF!,#REF!:#REF!,0))</f>
        <v>#REF!</v>
      </c>
    </row>
    <row r="14955" spans="1:6" ht="16.5" x14ac:dyDescent="0.3">
      <c r="A14955" s="9" t="s">
        <v>7370</v>
      </c>
      <c r="B14955" s="9" t="s">
        <v>2606</v>
      </c>
      <c r="C14955" s="10">
        <v>47195</v>
      </c>
      <c r="D14955" s="9">
        <v>132027631</v>
      </c>
      <c r="E14955" s="9" t="e">
        <f>INDEX(#REF!:#REF!,MATCH($D14955,#REF!:#REF!,0),MATCH(#REF!,#REF!:#REF!,0))</f>
        <v>#REF!</v>
      </c>
      <c r="F14955" s="9" t="e">
        <f>INDEX(#REF!:#REF!,MATCH($D14955,#REF!:#REF!,0),MATCH(#REF!,#REF!:#REF!,0))</f>
        <v>#REF!</v>
      </c>
    </row>
    <row r="14956" spans="1:6" ht="16.5" x14ac:dyDescent="0.3">
      <c r="A14956" s="9" t="s">
        <v>7369</v>
      </c>
      <c r="B14956" s="9" t="s">
        <v>2831</v>
      </c>
      <c r="C14956" s="10">
        <v>13579</v>
      </c>
      <c r="D14956" s="9">
        <v>4768254810</v>
      </c>
      <c r="E14956" s="9" t="e">
        <f>INDEX(#REF!:#REF!,MATCH($D14956,#REF!:#REF!,0),MATCH(#REF!,#REF!:#REF!,0))</f>
        <v>#REF!</v>
      </c>
      <c r="F14956" s="9" t="e">
        <f>INDEX(#REF!:#REF!,MATCH($D14956,#REF!:#REF!,0),MATCH(#REF!,#REF!:#REF!,0))</f>
        <v>#REF!</v>
      </c>
    </row>
    <row r="14957" spans="1:6" ht="16.5" x14ac:dyDescent="0.3">
      <c r="A14957" s="9" t="s">
        <v>7368</v>
      </c>
      <c r="B14957" s="9" t="s">
        <v>3156</v>
      </c>
      <c r="C14957" s="10">
        <v>46753</v>
      </c>
      <c r="D14957" s="9">
        <v>896700143</v>
      </c>
      <c r="E14957" s="9" t="e">
        <f>INDEX(#REF!:#REF!,MATCH($D14957,#REF!:#REF!,0),MATCH(#REF!,#REF!:#REF!,0))</f>
        <v>#REF!</v>
      </c>
      <c r="F14957" s="9" t="e">
        <f>INDEX(#REF!:#REF!,MATCH($D14957,#REF!:#REF!,0),MATCH(#REF!,#REF!:#REF!,0))</f>
        <v>#REF!</v>
      </c>
    </row>
    <row r="14958" spans="1:6" ht="16.5" x14ac:dyDescent="0.3">
      <c r="A14958" s="9" t="s">
        <v>7367</v>
      </c>
      <c r="B14958" s="9" t="s">
        <v>1999</v>
      </c>
      <c r="C14958" s="10">
        <v>34145</v>
      </c>
      <c r="D14958" s="9">
        <v>594961432</v>
      </c>
      <c r="E14958" s="9" t="e">
        <f>INDEX(#REF!:#REF!,MATCH($D14958,#REF!:#REF!,0),MATCH(#REF!,#REF!:#REF!,0))</f>
        <v>#REF!</v>
      </c>
      <c r="F14958" s="9" t="e">
        <f>INDEX(#REF!:#REF!,MATCH($D14958,#REF!:#REF!,0),MATCH(#REF!,#REF!:#REF!,0))</f>
        <v>#REF!</v>
      </c>
    </row>
    <row r="14959" spans="1:6" ht="16.5" x14ac:dyDescent="0.3">
      <c r="A14959" s="9" t="s">
        <v>7366</v>
      </c>
      <c r="B14959" s="9" t="s">
        <v>2539</v>
      </c>
      <c r="C14959" s="10">
        <v>21797</v>
      </c>
      <c r="D14959" s="9">
        <v>2579936017</v>
      </c>
      <c r="E14959" s="9" t="e">
        <f>INDEX(#REF!:#REF!,MATCH($D14959,#REF!:#REF!,0),MATCH(#REF!,#REF!:#REF!,0))</f>
        <v>#REF!</v>
      </c>
      <c r="F14959" s="9" t="e">
        <f>INDEX(#REF!:#REF!,MATCH($D14959,#REF!:#REF!,0),MATCH(#REF!,#REF!:#REF!,0))</f>
        <v>#REF!</v>
      </c>
    </row>
    <row r="14960" spans="1:6" ht="16.5" x14ac:dyDescent="0.3">
      <c r="A14960" s="9" t="s">
        <v>7365</v>
      </c>
      <c r="B14960" s="9" t="s">
        <v>2317</v>
      </c>
      <c r="C14960" s="10">
        <v>16864</v>
      </c>
      <c r="D14960" s="9">
        <v>2936088178</v>
      </c>
      <c r="E14960" s="9" t="e">
        <f>INDEX(#REF!:#REF!,MATCH($D14960,#REF!:#REF!,0),MATCH(#REF!,#REF!:#REF!,0))</f>
        <v>#REF!</v>
      </c>
      <c r="F14960" s="9" t="e">
        <f>INDEX(#REF!:#REF!,MATCH($D14960,#REF!:#REF!,0),MATCH(#REF!,#REF!:#REF!,0))</f>
        <v>#REF!</v>
      </c>
    </row>
    <row r="14961" spans="1:6" ht="16.5" x14ac:dyDescent="0.3">
      <c r="A14961" s="9" t="s">
        <v>7364</v>
      </c>
      <c r="B14961" s="9" t="s">
        <v>2361</v>
      </c>
      <c r="C14961" s="10">
        <v>19565</v>
      </c>
      <c r="D14961" s="9">
        <v>2779378506</v>
      </c>
      <c r="E14961" s="9" t="e">
        <f>INDEX(#REF!:#REF!,MATCH($D14961,#REF!:#REF!,0),MATCH(#REF!,#REF!:#REF!,0))</f>
        <v>#REF!</v>
      </c>
      <c r="F14961" s="9" t="e">
        <f>INDEX(#REF!:#REF!,MATCH($D14961,#REF!:#REF!,0),MATCH(#REF!,#REF!:#REF!,0))</f>
        <v>#REF!</v>
      </c>
    </row>
    <row r="14962" spans="1:6" ht="16.5" x14ac:dyDescent="0.3">
      <c r="A14962" s="9" t="s">
        <v>7363</v>
      </c>
      <c r="B14962" s="9" t="s">
        <v>2537</v>
      </c>
      <c r="C14962" s="10">
        <v>37654</v>
      </c>
      <c r="D14962" s="9">
        <v>2450711406</v>
      </c>
      <c r="E14962" s="9" t="e">
        <f>INDEX(#REF!:#REF!,MATCH($D14962,#REF!:#REF!,0),MATCH(#REF!,#REF!:#REF!,0))</f>
        <v>#REF!</v>
      </c>
      <c r="F14962" s="9" t="e">
        <f>INDEX(#REF!:#REF!,MATCH($D14962,#REF!:#REF!,0),MATCH(#REF!,#REF!:#REF!,0))</f>
        <v>#REF!</v>
      </c>
    </row>
    <row r="14963" spans="1:6" ht="16.5" x14ac:dyDescent="0.3">
      <c r="A14963" s="9" t="s">
        <v>7362</v>
      </c>
      <c r="B14963" s="9" t="s">
        <v>1955</v>
      </c>
      <c r="C14963" s="10">
        <v>26144</v>
      </c>
      <c r="D14963" s="9">
        <v>2230983466</v>
      </c>
      <c r="E14963" s="9" t="e">
        <f>INDEX(#REF!:#REF!,MATCH($D14963,#REF!:#REF!,0),MATCH(#REF!,#REF!:#REF!,0))</f>
        <v>#REF!</v>
      </c>
      <c r="F14963" s="9" t="e">
        <f>INDEX(#REF!:#REF!,MATCH($D14963,#REF!:#REF!,0),MATCH(#REF!,#REF!:#REF!,0))</f>
        <v>#REF!</v>
      </c>
    </row>
    <row r="14964" spans="1:6" ht="16.5" x14ac:dyDescent="0.3">
      <c r="A14964" s="9" t="s">
        <v>7361</v>
      </c>
      <c r="B14964" s="9" t="s">
        <v>2087</v>
      </c>
      <c r="C14964" s="10">
        <v>58123</v>
      </c>
      <c r="D14964" s="9">
        <v>7411705322</v>
      </c>
      <c r="E14964" s="9" t="e">
        <f>INDEX(#REF!:#REF!,MATCH($D14964,#REF!:#REF!,0),MATCH(#REF!,#REF!:#REF!,0))</f>
        <v>#REF!</v>
      </c>
      <c r="F14964" s="9" t="e">
        <f>INDEX(#REF!:#REF!,MATCH($D14964,#REF!:#REF!,0),MATCH(#REF!,#REF!:#REF!,0))</f>
        <v>#REF!</v>
      </c>
    </row>
    <row r="14965" spans="1:6" ht="16.5" x14ac:dyDescent="0.3">
      <c r="A14965" s="9" t="s">
        <v>7360</v>
      </c>
      <c r="B14965" s="9" t="s">
        <v>2214</v>
      </c>
      <c r="C14965" s="10">
        <v>34305</v>
      </c>
      <c r="D14965" s="9">
        <v>5439294325</v>
      </c>
      <c r="E14965" s="9" t="e">
        <f>INDEX(#REF!:#REF!,MATCH($D14965,#REF!:#REF!,0),MATCH(#REF!,#REF!:#REF!,0))</f>
        <v>#REF!</v>
      </c>
      <c r="F14965" s="9" t="e">
        <f>INDEX(#REF!:#REF!,MATCH($D14965,#REF!:#REF!,0),MATCH(#REF!,#REF!:#REF!,0))</f>
        <v>#REF!</v>
      </c>
    </row>
    <row r="14966" spans="1:6" ht="16.5" x14ac:dyDescent="0.3">
      <c r="A14966" s="9" t="s">
        <v>7359</v>
      </c>
      <c r="B14966" s="9" t="s">
        <v>2704</v>
      </c>
      <c r="C14966" s="10">
        <v>27632</v>
      </c>
      <c r="D14966" s="9">
        <v>4759627103</v>
      </c>
      <c r="E14966" s="9" t="e">
        <f>INDEX(#REF!:#REF!,MATCH($D14966,#REF!:#REF!,0),MATCH(#REF!,#REF!:#REF!,0))</f>
        <v>#REF!</v>
      </c>
      <c r="F14966" s="9" t="e">
        <f>INDEX(#REF!:#REF!,MATCH($D14966,#REF!:#REF!,0),MATCH(#REF!,#REF!:#REF!,0))</f>
        <v>#REF!</v>
      </c>
    </row>
    <row r="14967" spans="1:6" ht="16.5" x14ac:dyDescent="0.3">
      <c r="A14967" s="9" t="s">
        <v>7358</v>
      </c>
      <c r="B14967" s="9" t="s">
        <v>2149</v>
      </c>
      <c r="C14967" s="10">
        <v>51089</v>
      </c>
      <c r="D14967" s="9">
        <v>5439294325</v>
      </c>
      <c r="E14967" s="9" t="e">
        <f>INDEX(#REF!:#REF!,MATCH($D14967,#REF!:#REF!,0),MATCH(#REF!,#REF!:#REF!,0))</f>
        <v>#REF!</v>
      </c>
      <c r="F14967" s="9" t="e">
        <f>INDEX(#REF!:#REF!,MATCH($D14967,#REF!:#REF!,0),MATCH(#REF!,#REF!:#REF!,0))</f>
        <v>#REF!</v>
      </c>
    </row>
    <row r="14968" spans="1:6" ht="16.5" x14ac:dyDescent="0.3">
      <c r="A14968" s="9" t="s">
        <v>7357</v>
      </c>
      <c r="B14968" s="9" t="s">
        <v>1967</v>
      </c>
      <c r="C14968" s="10">
        <v>11610</v>
      </c>
      <c r="D14968" s="9">
        <v>2045928187</v>
      </c>
      <c r="E14968" s="9" t="e">
        <f>INDEX(#REF!:#REF!,MATCH($D14968,#REF!:#REF!,0),MATCH(#REF!,#REF!:#REF!,0))</f>
        <v>#REF!</v>
      </c>
      <c r="F14968" s="9" t="e">
        <f>INDEX(#REF!:#REF!,MATCH($D14968,#REF!:#REF!,0),MATCH(#REF!,#REF!:#REF!,0))</f>
        <v>#REF!</v>
      </c>
    </row>
    <row r="14969" spans="1:6" ht="16.5" x14ac:dyDescent="0.3">
      <c r="A14969" s="9" t="s">
        <v>7356</v>
      </c>
      <c r="B14969" s="9" t="s">
        <v>2090</v>
      </c>
      <c r="C14969" s="10">
        <v>21441</v>
      </c>
      <c r="D14969" s="9">
        <v>7892446737</v>
      </c>
      <c r="E14969" s="9" t="e">
        <f>INDEX(#REF!:#REF!,MATCH($D14969,#REF!:#REF!,0),MATCH(#REF!,#REF!:#REF!,0))</f>
        <v>#REF!</v>
      </c>
      <c r="F14969" s="9" t="e">
        <f>INDEX(#REF!:#REF!,MATCH($D14969,#REF!:#REF!,0),MATCH(#REF!,#REF!:#REF!,0))</f>
        <v>#REF!</v>
      </c>
    </row>
    <row r="14970" spans="1:6" ht="16.5" x14ac:dyDescent="0.3">
      <c r="A14970" s="9" t="s">
        <v>7355</v>
      </c>
      <c r="B14970" s="9" t="s">
        <v>3720</v>
      </c>
      <c r="C14970" s="10">
        <v>45964</v>
      </c>
      <c r="D14970" s="9">
        <v>5503746279</v>
      </c>
      <c r="E14970" s="9" t="e">
        <f>INDEX(#REF!:#REF!,MATCH($D14970,#REF!:#REF!,0),MATCH(#REF!,#REF!:#REF!,0))</f>
        <v>#REF!</v>
      </c>
      <c r="F14970" s="9" t="e">
        <f>INDEX(#REF!:#REF!,MATCH($D14970,#REF!:#REF!,0),MATCH(#REF!,#REF!:#REF!,0))</f>
        <v>#REF!</v>
      </c>
    </row>
    <row r="14971" spans="1:6" ht="16.5" x14ac:dyDescent="0.3">
      <c r="A14971" s="9" t="s">
        <v>7354</v>
      </c>
      <c r="B14971" s="9" t="s">
        <v>2341</v>
      </c>
      <c r="C14971" s="10">
        <v>47944</v>
      </c>
      <c r="D14971" s="9">
        <v>6084639828</v>
      </c>
      <c r="E14971" s="9" t="e">
        <f>INDEX(#REF!:#REF!,MATCH($D14971,#REF!:#REF!,0),MATCH(#REF!,#REF!:#REF!,0))</f>
        <v>#REF!</v>
      </c>
      <c r="F14971" s="9" t="e">
        <f>INDEX(#REF!:#REF!,MATCH($D14971,#REF!:#REF!,0),MATCH(#REF!,#REF!:#REF!,0))</f>
        <v>#REF!</v>
      </c>
    </row>
    <row r="14972" spans="1:6" ht="16.5" x14ac:dyDescent="0.3">
      <c r="A14972" s="9" t="s">
        <v>7353</v>
      </c>
      <c r="B14972" s="9" t="s">
        <v>2359</v>
      </c>
      <c r="C14972" s="10">
        <v>45112</v>
      </c>
      <c r="D14972" s="9">
        <v>5347887761</v>
      </c>
      <c r="E14972" s="9" t="e">
        <f>INDEX(#REF!:#REF!,MATCH($D14972,#REF!:#REF!,0),MATCH(#REF!,#REF!:#REF!,0))</f>
        <v>#REF!</v>
      </c>
      <c r="F14972" s="9" t="e">
        <f>INDEX(#REF!:#REF!,MATCH($D14972,#REF!:#REF!,0),MATCH(#REF!,#REF!:#REF!,0))</f>
        <v>#REF!</v>
      </c>
    </row>
    <row r="14973" spans="1:6" ht="16.5" x14ac:dyDescent="0.3">
      <c r="A14973" s="9" t="s">
        <v>7352</v>
      </c>
      <c r="B14973" s="9" t="s">
        <v>2140</v>
      </c>
      <c r="C14973" s="10">
        <v>26271</v>
      </c>
      <c r="D14973" s="9">
        <v>8526090127</v>
      </c>
      <c r="E14973" s="9" t="e">
        <f>INDEX(#REF!:#REF!,MATCH($D14973,#REF!:#REF!,0),MATCH(#REF!,#REF!:#REF!,0))</f>
        <v>#REF!</v>
      </c>
      <c r="F14973" s="9" t="e">
        <f>INDEX(#REF!:#REF!,MATCH($D14973,#REF!:#REF!,0),MATCH(#REF!,#REF!:#REF!,0))</f>
        <v>#REF!</v>
      </c>
    </row>
    <row r="14974" spans="1:6" ht="16.5" x14ac:dyDescent="0.3">
      <c r="A14974" s="9" t="s">
        <v>7351</v>
      </c>
      <c r="B14974" s="9" t="s">
        <v>3430</v>
      </c>
      <c r="C14974" s="10">
        <v>30988</v>
      </c>
      <c r="D14974" s="9">
        <v>5153694038</v>
      </c>
      <c r="E14974" s="9" t="e">
        <f>INDEX(#REF!:#REF!,MATCH($D14974,#REF!:#REF!,0),MATCH(#REF!,#REF!:#REF!,0))</f>
        <v>#REF!</v>
      </c>
      <c r="F14974" s="9" t="e">
        <f>INDEX(#REF!:#REF!,MATCH($D14974,#REF!:#REF!,0),MATCH(#REF!,#REF!:#REF!,0))</f>
        <v>#REF!</v>
      </c>
    </row>
    <row r="14975" spans="1:6" ht="16.5" x14ac:dyDescent="0.3">
      <c r="A14975" s="9" t="s">
        <v>7350</v>
      </c>
      <c r="B14975" s="9" t="s">
        <v>2381</v>
      </c>
      <c r="C14975" s="10">
        <v>58242</v>
      </c>
      <c r="D14975" s="9">
        <v>1739513533</v>
      </c>
      <c r="E14975" s="9" t="e">
        <f>INDEX(#REF!:#REF!,MATCH($D14975,#REF!:#REF!,0),MATCH(#REF!,#REF!:#REF!,0))</f>
        <v>#REF!</v>
      </c>
      <c r="F14975" s="9" t="e">
        <f>INDEX(#REF!:#REF!,MATCH($D14975,#REF!:#REF!,0),MATCH(#REF!,#REF!:#REF!,0))</f>
        <v>#REF!</v>
      </c>
    </row>
    <row r="14976" spans="1:6" ht="16.5" x14ac:dyDescent="0.3">
      <c r="A14976" s="9" t="s">
        <v>7349</v>
      </c>
      <c r="B14976" s="9" t="s">
        <v>2206</v>
      </c>
      <c r="C14976" s="10">
        <v>34671</v>
      </c>
      <c r="D14976" s="9">
        <v>4900475084</v>
      </c>
      <c r="E14976" s="9" t="e">
        <f>INDEX(#REF!:#REF!,MATCH($D14976,#REF!:#REF!,0),MATCH(#REF!,#REF!:#REF!,0))</f>
        <v>#REF!</v>
      </c>
      <c r="F14976" s="9" t="e">
        <f>INDEX(#REF!:#REF!,MATCH($D14976,#REF!:#REF!,0),MATCH(#REF!,#REF!:#REF!,0))</f>
        <v>#REF!</v>
      </c>
    </row>
    <row r="14977" spans="1:6" ht="16.5" x14ac:dyDescent="0.3">
      <c r="A14977" s="9" t="s">
        <v>7348</v>
      </c>
      <c r="B14977" s="9" t="s">
        <v>2185</v>
      </c>
      <c r="C14977" s="10">
        <v>24326</v>
      </c>
      <c r="D14977" s="9">
        <v>3806430489</v>
      </c>
      <c r="E14977" s="9" t="e">
        <f>INDEX(#REF!:#REF!,MATCH($D14977,#REF!:#REF!,0),MATCH(#REF!,#REF!:#REF!,0))</f>
        <v>#REF!</v>
      </c>
      <c r="F14977" s="9" t="e">
        <f>INDEX(#REF!:#REF!,MATCH($D14977,#REF!:#REF!,0),MATCH(#REF!,#REF!:#REF!,0))</f>
        <v>#REF!</v>
      </c>
    </row>
    <row r="14978" spans="1:6" ht="16.5" x14ac:dyDescent="0.3">
      <c r="A14978" s="9" t="s">
        <v>7347</v>
      </c>
      <c r="B14978" s="9" t="s">
        <v>2662</v>
      </c>
      <c r="C14978" s="10">
        <v>11866</v>
      </c>
      <c r="D14978" s="9">
        <v>1475796307</v>
      </c>
      <c r="E14978" s="9" t="e">
        <f>INDEX(#REF!:#REF!,MATCH($D14978,#REF!:#REF!,0),MATCH(#REF!,#REF!:#REF!,0))</f>
        <v>#REF!</v>
      </c>
      <c r="F14978" s="9" t="e">
        <f>INDEX(#REF!:#REF!,MATCH($D14978,#REF!:#REF!,0),MATCH(#REF!,#REF!:#REF!,0))</f>
        <v>#REF!</v>
      </c>
    </row>
    <row r="14979" spans="1:6" ht="16.5" x14ac:dyDescent="0.3">
      <c r="A14979" s="9" t="s">
        <v>7346</v>
      </c>
      <c r="B14979" s="9" t="s">
        <v>3580</v>
      </c>
      <c r="C14979" s="10">
        <v>54466</v>
      </c>
      <c r="D14979" s="9">
        <v>813832926</v>
      </c>
      <c r="E14979" s="9" t="e">
        <f>INDEX(#REF!:#REF!,MATCH($D14979,#REF!:#REF!,0),MATCH(#REF!,#REF!:#REF!,0))</f>
        <v>#REF!</v>
      </c>
      <c r="F14979" s="9" t="e">
        <f>INDEX(#REF!:#REF!,MATCH($D14979,#REF!:#REF!,0),MATCH(#REF!,#REF!:#REF!,0))</f>
        <v>#REF!</v>
      </c>
    </row>
    <row r="14980" spans="1:6" ht="16.5" x14ac:dyDescent="0.3">
      <c r="A14980" s="9" t="s">
        <v>7345</v>
      </c>
      <c r="B14980" s="9" t="s">
        <v>2067</v>
      </c>
      <c r="C14980" s="10">
        <v>19965</v>
      </c>
      <c r="D14980" s="9">
        <v>5142790693</v>
      </c>
      <c r="E14980" s="9" t="e">
        <f>INDEX(#REF!:#REF!,MATCH($D14980,#REF!:#REF!,0),MATCH(#REF!,#REF!:#REF!,0))</f>
        <v>#REF!</v>
      </c>
      <c r="F14980" s="9" t="e">
        <f>INDEX(#REF!:#REF!,MATCH($D14980,#REF!:#REF!,0),MATCH(#REF!,#REF!:#REF!,0))</f>
        <v>#REF!</v>
      </c>
    </row>
    <row r="14981" spans="1:6" ht="16.5" x14ac:dyDescent="0.3">
      <c r="A14981" s="9" t="s">
        <v>7344</v>
      </c>
      <c r="B14981" s="9" t="s">
        <v>2005</v>
      </c>
      <c r="C14981" s="10">
        <v>24135</v>
      </c>
      <c r="D14981" s="9">
        <v>8462409454</v>
      </c>
      <c r="E14981" s="9" t="e">
        <f>INDEX(#REF!:#REF!,MATCH($D14981,#REF!:#REF!,0),MATCH(#REF!,#REF!:#REF!,0))</f>
        <v>#REF!</v>
      </c>
      <c r="F14981" s="9" t="e">
        <f>INDEX(#REF!:#REF!,MATCH($D14981,#REF!:#REF!,0),MATCH(#REF!,#REF!:#REF!,0))</f>
        <v>#REF!</v>
      </c>
    </row>
    <row r="14982" spans="1:6" ht="16.5" x14ac:dyDescent="0.3">
      <c r="A14982" s="9" t="s">
        <v>7343</v>
      </c>
      <c r="B14982" s="9" t="s">
        <v>2123</v>
      </c>
      <c r="C14982" s="10">
        <v>51466</v>
      </c>
      <c r="D14982" s="9">
        <v>4862005330</v>
      </c>
      <c r="E14982" s="9" t="e">
        <f>INDEX(#REF!:#REF!,MATCH($D14982,#REF!:#REF!,0),MATCH(#REF!,#REF!:#REF!,0))</f>
        <v>#REF!</v>
      </c>
      <c r="F14982" s="9" t="e">
        <f>INDEX(#REF!:#REF!,MATCH($D14982,#REF!:#REF!,0),MATCH(#REF!,#REF!:#REF!,0))</f>
        <v>#REF!</v>
      </c>
    </row>
    <row r="14983" spans="1:6" ht="16.5" x14ac:dyDescent="0.3">
      <c r="A14983" s="9" t="s">
        <v>7342</v>
      </c>
      <c r="B14983" s="9" t="s">
        <v>2036</v>
      </c>
      <c r="C14983" s="10">
        <v>51771</v>
      </c>
      <c r="D14983" s="9">
        <v>6000780338</v>
      </c>
      <c r="E14983" s="9" t="e">
        <f>INDEX(#REF!:#REF!,MATCH($D14983,#REF!:#REF!,0),MATCH(#REF!,#REF!:#REF!,0))</f>
        <v>#REF!</v>
      </c>
      <c r="F14983" s="9" t="e">
        <f>INDEX(#REF!:#REF!,MATCH($D14983,#REF!:#REF!,0),MATCH(#REF!,#REF!:#REF!,0))</f>
        <v>#REF!</v>
      </c>
    </row>
    <row r="14984" spans="1:6" ht="16.5" x14ac:dyDescent="0.3">
      <c r="A14984" s="9" t="s">
        <v>7341</v>
      </c>
      <c r="B14984" s="9" t="s">
        <v>2198</v>
      </c>
      <c r="C14984" s="10">
        <v>50033</v>
      </c>
      <c r="D14984" s="9">
        <v>6209983448</v>
      </c>
      <c r="E14984" s="9" t="e">
        <f>INDEX(#REF!:#REF!,MATCH($D14984,#REF!:#REF!,0),MATCH(#REF!,#REF!:#REF!,0))</f>
        <v>#REF!</v>
      </c>
      <c r="F14984" s="9" t="e">
        <f>INDEX(#REF!:#REF!,MATCH($D14984,#REF!:#REF!,0),MATCH(#REF!,#REF!:#REF!,0))</f>
        <v>#REF!</v>
      </c>
    </row>
    <row r="14985" spans="1:6" ht="16.5" x14ac:dyDescent="0.3">
      <c r="A14985" s="9" t="s">
        <v>7340</v>
      </c>
      <c r="B14985" s="9" t="s">
        <v>2375</v>
      </c>
      <c r="C14985" s="10">
        <v>54701</v>
      </c>
      <c r="D14985" s="9">
        <v>3097425365</v>
      </c>
      <c r="E14985" s="9" t="e">
        <f>INDEX(#REF!:#REF!,MATCH($D14985,#REF!:#REF!,0),MATCH(#REF!,#REF!:#REF!,0))</f>
        <v>#REF!</v>
      </c>
      <c r="F14985" s="9" t="e">
        <f>INDEX(#REF!:#REF!,MATCH($D14985,#REF!:#REF!,0),MATCH(#REF!,#REF!:#REF!,0))</f>
        <v>#REF!</v>
      </c>
    </row>
    <row r="14986" spans="1:6" ht="16.5" x14ac:dyDescent="0.3">
      <c r="A14986" s="9" t="s">
        <v>7339</v>
      </c>
      <c r="B14986" s="9" t="s">
        <v>5218</v>
      </c>
      <c r="C14986" s="10">
        <v>54692</v>
      </c>
      <c r="D14986" s="9">
        <v>8552526727</v>
      </c>
      <c r="E14986" s="9" t="e">
        <f>INDEX(#REF!:#REF!,MATCH($D14986,#REF!:#REF!,0),MATCH(#REF!,#REF!:#REF!,0))</f>
        <v>#REF!</v>
      </c>
      <c r="F14986" s="9" t="e">
        <f>INDEX(#REF!:#REF!,MATCH($D14986,#REF!:#REF!,0),MATCH(#REF!,#REF!:#REF!,0))</f>
        <v>#REF!</v>
      </c>
    </row>
    <row r="14987" spans="1:6" ht="16.5" x14ac:dyDescent="0.3">
      <c r="A14987" s="9" t="s">
        <v>7338</v>
      </c>
      <c r="B14987" s="9" t="s">
        <v>2293</v>
      </c>
      <c r="C14987" s="10">
        <v>57861</v>
      </c>
      <c r="D14987" s="9">
        <v>650049144</v>
      </c>
      <c r="E14987" s="9" t="e">
        <f>INDEX(#REF!:#REF!,MATCH($D14987,#REF!:#REF!,0),MATCH(#REF!,#REF!:#REF!,0))</f>
        <v>#REF!</v>
      </c>
      <c r="F14987" s="9" t="e">
        <f>INDEX(#REF!:#REF!,MATCH($D14987,#REF!:#REF!,0),MATCH(#REF!,#REF!:#REF!,0))</f>
        <v>#REF!</v>
      </c>
    </row>
    <row r="14988" spans="1:6" ht="16.5" x14ac:dyDescent="0.3">
      <c r="A14988" s="9" t="s">
        <v>7337</v>
      </c>
      <c r="B14988" s="9" t="s">
        <v>2248</v>
      </c>
      <c r="C14988" s="10">
        <v>36467</v>
      </c>
      <c r="D14988" s="9">
        <v>6769297310</v>
      </c>
      <c r="E14988" s="9" t="e">
        <f>INDEX(#REF!:#REF!,MATCH($D14988,#REF!:#REF!,0),MATCH(#REF!,#REF!:#REF!,0))</f>
        <v>#REF!</v>
      </c>
      <c r="F14988" s="9" t="e">
        <f>INDEX(#REF!:#REF!,MATCH($D14988,#REF!:#REF!,0),MATCH(#REF!,#REF!:#REF!,0))</f>
        <v>#REF!</v>
      </c>
    </row>
    <row r="14989" spans="1:6" ht="16.5" x14ac:dyDescent="0.3">
      <c r="A14989" s="9" t="s">
        <v>7336</v>
      </c>
      <c r="B14989" s="9" t="s">
        <v>2762</v>
      </c>
      <c r="C14989" s="10">
        <v>18897</v>
      </c>
      <c r="D14989" s="9">
        <v>2060025532</v>
      </c>
      <c r="E14989" s="9" t="e">
        <f>INDEX(#REF!:#REF!,MATCH($D14989,#REF!:#REF!,0),MATCH(#REF!,#REF!:#REF!,0))</f>
        <v>#REF!</v>
      </c>
      <c r="F14989" s="9" t="e">
        <f>INDEX(#REF!:#REF!,MATCH($D14989,#REF!:#REF!,0),MATCH(#REF!,#REF!:#REF!,0))</f>
        <v>#REF!</v>
      </c>
    </row>
    <row r="14990" spans="1:6" ht="16.5" x14ac:dyDescent="0.3">
      <c r="A14990" s="9" t="s">
        <v>7335</v>
      </c>
      <c r="B14990" s="9" t="s">
        <v>2500</v>
      </c>
      <c r="C14990" s="10">
        <v>56954</v>
      </c>
      <c r="D14990" s="9">
        <v>8908432159</v>
      </c>
      <c r="E14990" s="9" t="e">
        <f>INDEX(#REF!:#REF!,MATCH($D14990,#REF!:#REF!,0),MATCH(#REF!,#REF!:#REF!,0))</f>
        <v>#REF!</v>
      </c>
      <c r="F14990" s="9" t="e">
        <f>INDEX(#REF!:#REF!,MATCH($D14990,#REF!:#REF!,0),MATCH(#REF!,#REF!:#REF!,0))</f>
        <v>#REF!</v>
      </c>
    </row>
    <row r="14991" spans="1:6" ht="16.5" x14ac:dyDescent="0.3">
      <c r="A14991" s="9" t="s">
        <v>7334</v>
      </c>
      <c r="B14991" s="9" t="s">
        <v>2190</v>
      </c>
      <c r="C14991" s="10">
        <v>45892</v>
      </c>
      <c r="D14991" s="9">
        <v>2411473303</v>
      </c>
      <c r="E14991" s="9" t="e">
        <f>INDEX(#REF!:#REF!,MATCH($D14991,#REF!:#REF!,0),MATCH(#REF!,#REF!:#REF!,0))</f>
        <v>#REF!</v>
      </c>
      <c r="F14991" s="9" t="e">
        <f>INDEX(#REF!:#REF!,MATCH($D14991,#REF!:#REF!,0),MATCH(#REF!,#REF!:#REF!,0))</f>
        <v>#REF!</v>
      </c>
    </row>
    <row r="14992" spans="1:6" ht="16.5" x14ac:dyDescent="0.3">
      <c r="A14992" s="9" t="s">
        <v>7333</v>
      </c>
      <c r="B14992" s="9" t="s">
        <v>2019</v>
      </c>
      <c r="C14992" s="10">
        <v>38874</v>
      </c>
      <c r="D14992" s="9">
        <v>1953937357</v>
      </c>
      <c r="E14992" s="9" t="e">
        <f>INDEX(#REF!:#REF!,MATCH($D14992,#REF!:#REF!,0),MATCH(#REF!,#REF!:#REF!,0))</f>
        <v>#REF!</v>
      </c>
      <c r="F14992" s="9" t="e">
        <f>INDEX(#REF!:#REF!,MATCH($D14992,#REF!:#REF!,0),MATCH(#REF!,#REF!:#REF!,0))</f>
        <v>#REF!</v>
      </c>
    </row>
    <row r="14993" spans="1:6" ht="16.5" x14ac:dyDescent="0.3">
      <c r="A14993" s="9" t="s">
        <v>7332</v>
      </c>
      <c r="B14993" s="9" t="s">
        <v>2783</v>
      </c>
      <c r="C14993" s="10">
        <v>24718</v>
      </c>
      <c r="D14993" s="9">
        <v>6837456032</v>
      </c>
      <c r="E14993" s="9" t="e">
        <f>INDEX(#REF!:#REF!,MATCH($D14993,#REF!:#REF!,0),MATCH(#REF!,#REF!:#REF!,0))</f>
        <v>#REF!</v>
      </c>
      <c r="F14993" s="9" t="e">
        <f>INDEX(#REF!:#REF!,MATCH($D14993,#REF!:#REF!,0),MATCH(#REF!,#REF!:#REF!,0))</f>
        <v>#REF!</v>
      </c>
    </row>
    <row r="14994" spans="1:6" ht="16.5" x14ac:dyDescent="0.3">
      <c r="A14994" s="9" t="s">
        <v>7331</v>
      </c>
      <c r="B14994" s="9" t="s">
        <v>2293</v>
      </c>
      <c r="C14994" s="10">
        <v>12422</v>
      </c>
      <c r="D14994" s="9">
        <v>6978367184</v>
      </c>
      <c r="E14994" s="9" t="e">
        <f>INDEX(#REF!:#REF!,MATCH($D14994,#REF!:#REF!,0),MATCH(#REF!,#REF!:#REF!,0))</f>
        <v>#REF!</v>
      </c>
      <c r="F14994" s="9" t="e">
        <f>INDEX(#REF!:#REF!,MATCH($D14994,#REF!:#REF!,0),MATCH(#REF!,#REF!:#REF!,0))</f>
        <v>#REF!</v>
      </c>
    </row>
    <row r="14995" spans="1:6" ht="16.5" x14ac:dyDescent="0.3">
      <c r="A14995" s="9" t="s">
        <v>7330</v>
      </c>
      <c r="B14995" s="9" t="s">
        <v>1969</v>
      </c>
      <c r="C14995" s="10">
        <v>59117</v>
      </c>
      <c r="D14995" s="9">
        <v>2561690342</v>
      </c>
      <c r="E14995" s="9" t="e">
        <f>INDEX(#REF!:#REF!,MATCH($D14995,#REF!:#REF!,0),MATCH(#REF!,#REF!:#REF!,0))</f>
        <v>#REF!</v>
      </c>
      <c r="F14995" s="9" t="e">
        <f>INDEX(#REF!:#REF!,MATCH($D14995,#REF!:#REF!,0),MATCH(#REF!,#REF!:#REF!,0))</f>
        <v>#REF!</v>
      </c>
    </row>
    <row r="14996" spans="1:6" ht="16.5" x14ac:dyDescent="0.3">
      <c r="A14996" s="9" t="s">
        <v>7329</v>
      </c>
      <c r="B14996" s="9" t="s">
        <v>2061</v>
      </c>
      <c r="C14996" s="10">
        <v>42641</v>
      </c>
      <c r="D14996" s="9">
        <v>5353923685</v>
      </c>
      <c r="E14996" s="9" t="e">
        <f>INDEX(#REF!:#REF!,MATCH($D14996,#REF!:#REF!,0),MATCH(#REF!,#REF!:#REF!,0))</f>
        <v>#REF!</v>
      </c>
      <c r="F14996" s="9" t="e">
        <f>INDEX(#REF!:#REF!,MATCH($D14996,#REF!:#REF!,0),MATCH(#REF!,#REF!:#REF!,0))</f>
        <v>#REF!</v>
      </c>
    </row>
    <row r="14997" spans="1:6" ht="16.5" x14ac:dyDescent="0.3">
      <c r="A14997" s="9" t="s">
        <v>7328</v>
      </c>
      <c r="B14997" s="9" t="s">
        <v>2881</v>
      </c>
      <c r="C14997" s="10">
        <v>21111</v>
      </c>
      <c r="D14997" s="9">
        <v>5984294621</v>
      </c>
      <c r="E14997" s="9" t="e">
        <f>INDEX(#REF!:#REF!,MATCH($D14997,#REF!:#REF!,0),MATCH(#REF!,#REF!:#REF!,0))</f>
        <v>#REF!</v>
      </c>
      <c r="F14997" s="9" t="e">
        <f>INDEX(#REF!:#REF!,MATCH($D14997,#REF!:#REF!,0),MATCH(#REF!,#REF!:#REF!,0))</f>
        <v>#REF!</v>
      </c>
    </row>
    <row r="14998" spans="1:6" ht="16.5" x14ac:dyDescent="0.3">
      <c r="A14998" s="9" t="s">
        <v>7327</v>
      </c>
      <c r="B14998" s="9" t="s">
        <v>2881</v>
      </c>
      <c r="C14998" s="10">
        <v>20673</v>
      </c>
      <c r="D14998" s="9">
        <v>7098438871</v>
      </c>
      <c r="E14998" s="9" t="e">
        <f>INDEX(#REF!:#REF!,MATCH($D14998,#REF!:#REF!,0),MATCH(#REF!,#REF!:#REF!,0))</f>
        <v>#REF!</v>
      </c>
      <c r="F14998" s="9" t="e">
        <f>INDEX(#REF!:#REF!,MATCH($D14998,#REF!:#REF!,0),MATCH(#REF!,#REF!:#REF!,0))</f>
        <v>#REF!</v>
      </c>
    </row>
    <row r="14999" spans="1:6" ht="16.5" x14ac:dyDescent="0.3">
      <c r="A14999" s="9" t="s">
        <v>7326</v>
      </c>
      <c r="B14999" s="9" t="s">
        <v>2258</v>
      </c>
      <c r="C14999" s="10">
        <v>27300</v>
      </c>
      <c r="D14999" s="9">
        <v>679204083</v>
      </c>
      <c r="E14999" s="9" t="e">
        <f>INDEX(#REF!:#REF!,MATCH($D14999,#REF!:#REF!,0),MATCH(#REF!,#REF!:#REF!,0))</f>
        <v>#REF!</v>
      </c>
      <c r="F14999" s="9" t="e">
        <f>INDEX(#REF!:#REF!,MATCH($D14999,#REF!:#REF!,0),MATCH(#REF!,#REF!:#REF!,0))</f>
        <v>#REF!</v>
      </c>
    </row>
    <row r="15000" spans="1:6" ht="16.5" x14ac:dyDescent="0.3">
      <c r="A15000" s="9" t="s">
        <v>7325</v>
      </c>
      <c r="B15000" s="9" t="s">
        <v>2564</v>
      </c>
      <c r="C15000" s="10">
        <v>53021</v>
      </c>
      <c r="D15000" s="9">
        <v>7427985850</v>
      </c>
      <c r="E15000" s="9" t="e">
        <f>INDEX(#REF!:#REF!,MATCH($D15000,#REF!:#REF!,0),MATCH(#REF!,#REF!:#REF!,0))</f>
        <v>#REF!</v>
      </c>
      <c r="F15000" s="9" t="e">
        <f>INDEX(#REF!:#REF!,MATCH($D15000,#REF!:#REF!,0),MATCH(#REF!,#REF!:#REF!,0))</f>
        <v>#REF!</v>
      </c>
    </row>
    <row r="15001" spans="1:6" ht="16.5" x14ac:dyDescent="0.3">
      <c r="A15001" s="9" t="s">
        <v>7324</v>
      </c>
      <c r="B15001" s="9" t="s">
        <v>2056</v>
      </c>
      <c r="C15001" s="10">
        <v>26755</v>
      </c>
      <c r="D15001" s="9">
        <v>2510440322</v>
      </c>
      <c r="E15001" s="9" t="e">
        <f>INDEX(#REF!:#REF!,MATCH($D15001,#REF!:#REF!,0),MATCH(#REF!,#REF!:#REF!,0))</f>
        <v>#REF!</v>
      </c>
      <c r="F15001" s="9" t="e">
        <f>INDEX(#REF!:#REF!,MATCH($D15001,#REF!:#REF!,0),MATCH(#REF!,#REF!:#REF!,0))</f>
        <v>#REF!</v>
      </c>
    </row>
    <row r="15002" spans="1:6" ht="16.5" x14ac:dyDescent="0.3">
      <c r="A15002" s="9" t="s">
        <v>7323</v>
      </c>
      <c r="B15002" s="9" t="s">
        <v>2675</v>
      </c>
      <c r="C15002" s="10">
        <v>57860</v>
      </c>
      <c r="D15002" s="9">
        <v>4256220232</v>
      </c>
      <c r="E15002" s="9" t="e">
        <f>INDEX(#REF!:#REF!,MATCH($D15002,#REF!:#REF!,0),MATCH(#REF!,#REF!:#REF!,0))</f>
        <v>#REF!</v>
      </c>
      <c r="F15002" s="9" t="e">
        <f>INDEX(#REF!:#REF!,MATCH($D15002,#REF!:#REF!,0),MATCH(#REF!,#REF!:#REF!,0))</f>
        <v>#REF!</v>
      </c>
    </row>
    <row r="15003" spans="1:6" ht="16.5" x14ac:dyDescent="0.3">
      <c r="A15003" s="9" t="s">
        <v>7322</v>
      </c>
      <c r="B15003" s="9" t="s">
        <v>2052</v>
      </c>
      <c r="C15003" s="10">
        <v>13274</v>
      </c>
      <c r="D15003" s="9">
        <v>4184483038</v>
      </c>
      <c r="E15003" s="9" t="e">
        <f>INDEX(#REF!:#REF!,MATCH($D15003,#REF!:#REF!,0),MATCH(#REF!,#REF!:#REF!,0))</f>
        <v>#REF!</v>
      </c>
      <c r="F15003" s="9" t="e">
        <f>INDEX(#REF!:#REF!,MATCH($D15003,#REF!:#REF!,0),MATCH(#REF!,#REF!:#REF!,0))</f>
        <v>#REF!</v>
      </c>
    </row>
    <row r="15004" spans="1:6" ht="16.5" x14ac:dyDescent="0.3">
      <c r="A15004" s="9" t="s">
        <v>7321</v>
      </c>
      <c r="B15004" s="9" t="s">
        <v>2368</v>
      </c>
      <c r="C15004" s="10">
        <v>22516</v>
      </c>
      <c r="D15004" s="9">
        <v>8603912793</v>
      </c>
      <c r="E15004" s="9" t="e">
        <f>INDEX(#REF!:#REF!,MATCH($D15004,#REF!:#REF!,0),MATCH(#REF!,#REF!:#REF!,0))</f>
        <v>#REF!</v>
      </c>
      <c r="F15004" s="9" t="e">
        <f>INDEX(#REF!:#REF!,MATCH($D15004,#REF!:#REF!,0),MATCH(#REF!,#REF!:#REF!,0))</f>
        <v>#REF!</v>
      </c>
    </row>
    <row r="15005" spans="1:6" ht="16.5" x14ac:dyDescent="0.3">
      <c r="A15005" s="9" t="s">
        <v>7320</v>
      </c>
      <c r="B15005" s="9" t="s">
        <v>2216</v>
      </c>
      <c r="C15005" s="10">
        <v>12022</v>
      </c>
      <c r="D15005" s="9">
        <v>8256403403</v>
      </c>
      <c r="E15005" s="9" t="e">
        <f>INDEX(#REF!:#REF!,MATCH($D15005,#REF!:#REF!,0),MATCH(#REF!,#REF!:#REF!,0))</f>
        <v>#REF!</v>
      </c>
      <c r="F15005" s="9" t="e">
        <f>INDEX(#REF!:#REF!,MATCH($D15005,#REF!:#REF!,0),MATCH(#REF!,#REF!:#REF!,0))</f>
        <v>#REF!</v>
      </c>
    </row>
    <row r="15006" spans="1:6" ht="16.5" x14ac:dyDescent="0.3">
      <c r="A15006" s="9" t="s">
        <v>7319</v>
      </c>
      <c r="B15006" s="9" t="s">
        <v>2017</v>
      </c>
      <c r="C15006" s="10">
        <v>23587</v>
      </c>
      <c r="D15006" s="9">
        <v>9107581297</v>
      </c>
      <c r="E15006" s="9" t="e">
        <f>INDEX(#REF!:#REF!,MATCH($D15006,#REF!:#REF!,0),MATCH(#REF!,#REF!:#REF!,0))</f>
        <v>#REF!</v>
      </c>
      <c r="F15006" s="9" t="e">
        <f>INDEX(#REF!:#REF!,MATCH($D15006,#REF!:#REF!,0),MATCH(#REF!,#REF!:#REF!,0))</f>
        <v>#REF!</v>
      </c>
    </row>
    <row r="15007" spans="1:6" ht="16.5" x14ac:dyDescent="0.3">
      <c r="A15007" s="9" t="s">
        <v>7318</v>
      </c>
      <c r="B15007" s="9" t="s">
        <v>3448</v>
      </c>
      <c r="C15007" s="10">
        <v>56283</v>
      </c>
      <c r="D15007" s="9">
        <v>8664054479</v>
      </c>
      <c r="E15007" s="9" t="e">
        <f>INDEX(#REF!:#REF!,MATCH($D15007,#REF!:#REF!,0),MATCH(#REF!,#REF!:#REF!,0))</f>
        <v>#REF!</v>
      </c>
      <c r="F15007" s="9" t="e">
        <f>INDEX(#REF!:#REF!,MATCH($D15007,#REF!:#REF!,0),MATCH(#REF!,#REF!:#REF!,0))</f>
        <v>#REF!</v>
      </c>
    </row>
    <row r="15008" spans="1:6" ht="16.5" x14ac:dyDescent="0.3">
      <c r="A15008" s="9" t="s">
        <v>7317</v>
      </c>
      <c r="B15008" s="9" t="s">
        <v>2544</v>
      </c>
      <c r="C15008" s="10">
        <v>55830</v>
      </c>
      <c r="D15008" s="9">
        <v>7645724897</v>
      </c>
      <c r="E15008" s="9" t="e">
        <f>INDEX(#REF!:#REF!,MATCH($D15008,#REF!:#REF!,0),MATCH(#REF!,#REF!:#REF!,0))</f>
        <v>#REF!</v>
      </c>
      <c r="F15008" s="9" t="e">
        <f>INDEX(#REF!:#REF!,MATCH($D15008,#REF!:#REF!,0),MATCH(#REF!,#REF!:#REF!,0))</f>
        <v>#REF!</v>
      </c>
    </row>
    <row r="15009" spans="1:6" ht="16.5" x14ac:dyDescent="0.3">
      <c r="A15009" s="9" t="s">
        <v>7316</v>
      </c>
      <c r="B15009" s="9" t="s">
        <v>2105</v>
      </c>
      <c r="C15009" s="10">
        <v>59244</v>
      </c>
      <c r="D15009" s="9">
        <v>7436398989</v>
      </c>
      <c r="E15009" s="9" t="e">
        <f>INDEX(#REF!:#REF!,MATCH($D15009,#REF!:#REF!,0),MATCH(#REF!,#REF!:#REF!,0))</f>
        <v>#REF!</v>
      </c>
      <c r="F15009" s="9" t="e">
        <f>INDEX(#REF!:#REF!,MATCH($D15009,#REF!:#REF!,0),MATCH(#REF!,#REF!:#REF!,0))</f>
        <v>#REF!</v>
      </c>
    </row>
    <row r="15010" spans="1:6" ht="16.5" x14ac:dyDescent="0.3">
      <c r="A15010" s="9" t="s">
        <v>7315</v>
      </c>
      <c r="B15010" s="9" t="s">
        <v>1957</v>
      </c>
      <c r="C15010" s="10">
        <v>40573</v>
      </c>
      <c r="D15010" s="9">
        <v>6259267215</v>
      </c>
      <c r="E15010" s="9" t="e">
        <f>INDEX(#REF!:#REF!,MATCH($D15010,#REF!:#REF!,0),MATCH(#REF!,#REF!:#REF!,0))</f>
        <v>#REF!</v>
      </c>
      <c r="F15010" s="9" t="e">
        <f>INDEX(#REF!:#REF!,MATCH($D15010,#REF!:#REF!,0),MATCH(#REF!,#REF!:#REF!,0))</f>
        <v>#REF!</v>
      </c>
    </row>
    <row r="15011" spans="1:6" ht="16.5" x14ac:dyDescent="0.3">
      <c r="A15011" s="9" t="s">
        <v>7314</v>
      </c>
      <c r="B15011" s="9" t="s">
        <v>2537</v>
      </c>
      <c r="C15011" s="10">
        <v>50268</v>
      </c>
      <c r="D15011" s="9">
        <v>8905919081</v>
      </c>
      <c r="E15011" s="9" t="e">
        <f>INDEX(#REF!:#REF!,MATCH($D15011,#REF!:#REF!,0),MATCH(#REF!,#REF!:#REF!,0))</f>
        <v>#REF!</v>
      </c>
      <c r="F15011" s="9" t="e">
        <f>INDEX(#REF!:#REF!,MATCH($D15011,#REF!:#REF!,0),MATCH(#REF!,#REF!:#REF!,0))</f>
        <v>#REF!</v>
      </c>
    </row>
    <row r="15012" spans="1:6" ht="16.5" x14ac:dyDescent="0.3">
      <c r="A15012" s="9" t="s">
        <v>7313</v>
      </c>
      <c r="B15012" s="9" t="s">
        <v>3071</v>
      </c>
      <c r="C15012" s="10">
        <v>33434</v>
      </c>
      <c r="D15012" s="9">
        <v>3843300291</v>
      </c>
      <c r="E15012" s="9" t="e">
        <f>INDEX(#REF!:#REF!,MATCH($D15012,#REF!:#REF!,0),MATCH(#REF!,#REF!:#REF!,0))</f>
        <v>#REF!</v>
      </c>
      <c r="F15012" s="9" t="e">
        <f>INDEX(#REF!:#REF!,MATCH($D15012,#REF!:#REF!,0),MATCH(#REF!,#REF!:#REF!,0))</f>
        <v>#REF!</v>
      </c>
    </row>
    <row r="15013" spans="1:6" ht="16.5" x14ac:dyDescent="0.3">
      <c r="A15013" s="9" t="s">
        <v>7312</v>
      </c>
      <c r="B15013" s="9" t="s">
        <v>2038</v>
      </c>
      <c r="C15013" s="10">
        <v>32450</v>
      </c>
      <c r="D15013" s="9">
        <v>9686840923</v>
      </c>
      <c r="E15013" s="9" t="e">
        <f>INDEX(#REF!:#REF!,MATCH($D15013,#REF!:#REF!,0),MATCH(#REF!,#REF!:#REF!,0))</f>
        <v>#REF!</v>
      </c>
      <c r="F15013" s="9" t="e">
        <f>INDEX(#REF!:#REF!,MATCH($D15013,#REF!:#REF!,0),MATCH(#REF!,#REF!:#REF!,0))</f>
        <v>#REF!</v>
      </c>
    </row>
    <row r="15014" spans="1:6" ht="16.5" x14ac:dyDescent="0.3">
      <c r="A15014" s="9" t="s">
        <v>7311</v>
      </c>
      <c r="B15014" s="9" t="s">
        <v>3617</v>
      </c>
      <c r="C15014" s="10">
        <v>26477</v>
      </c>
      <c r="D15014" s="9">
        <v>2402470968</v>
      </c>
      <c r="E15014" s="9" t="e">
        <f>INDEX(#REF!:#REF!,MATCH($D15014,#REF!:#REF!,0),MATCH(#REF!,#REF!:#REF!,0))</f>
        <v>#REF!</v>
      </c>
      <c r="F15014" s="9" t="e">
        <f>INDEX(#REF!:#REF!,MATCH($D15014,#REF!:#REF!,0),MATCH(#REF!,#REF!:#REF!,0))</f>
        <v>#REF!</v>
      </c>
    </row>
    <row r="15015" spans="1:6" ht="16.5" x14ac:dyDescent="0.3">
      <c r="A15015" s="9" t="s">
        <v>7310</v>
      </c>
      <c r="B15015" s="9" t="s">
        <v>2195</v>
      </c>
      <c r="C15015" s="10">
        <v>17762</v>
      </c>
      <c r="D15015" s="9">
        <v>9340547551</v>
      </c>
      <c r="E15015" s="9" t="e">
        <f>INDEX(#REF!:#REF!,MATCH($D15015,#REF!:#REF!,0),MATCH(#REF!,#REF!:#REF!,0))</f>
        <v>#REF!</v>
      </c>
      <c r="F15015" s="9" t="e">
        <f>INDEX(#REF!:#REF!,MATCH($D15015,#REF!:#REF!,0),MATCH(#REF!,#REF!:#REF!,0))</f>
        <v>#REF!</v>
      </c>
    </row>
    <row r="15016" spans="1:6" ht="16.5" x14ac:dyDescent="0.3">
      <c r="A15016" s="9" t="s">
        <v>7309</v>
      </c>
      <c r="B15016" s="9" t="s">
        <v>2381</v>
      </c>
      <c r="C15016" s="10">
        <v>54988</v>
      </c>
      <c r="D15016" s="9">
        <v>8264394108</v>
      </c>
      <c r="E15016" s="9" t="e">
        <f>INDEX(#REF!:#REF!,MATCH($D15016,#REF!:#REF!,0),MATCH(#REF!,#REF!:#REF!,0))</f>
        <v>#REF!</v>
      </c>
      <c r="F15016" s="9" t="e">
        <f>INDEX(#REF!:#REF!,MATCH($D15016,#REF!:#REF!,0),MATCH(#REF!,#REF!:#REF!,0))</f>
        <v>#REF!</v>
      </c>
    </row>
    <row r="15017" spans="1:6" ht="16.5" x14ac:dyDescent="0.3">
      <c r="A15017" s="9" t="s">
        <v>7308</v>
      </c>
      <c r="B15017" s="9" t="s">
        <v>2286</v>
      </c>
      <c r="C15017" s="10">
        <v>35676</v>
      </c>
      <c r="D15017" s="9">
        <v>7493076952</v>
      </c>
      <c r="E15017" s="9" t="e">
        <f>INDEX(#REF!:#REF!,MATCH($D15017,#REF!:#REF!,0),MATCH(#REF!,#REF!:#REF!,0))</f>
        <v>#REF!</v>
      </c>
      <c r="F15017" s="9" t="e">
        <f>INDEX(#REF!:#REF!,MATCH($D15017,#REF!:#REF!,0),MATCH(#REF!,#REF!:#REF!,0))</f>
        <v>#REF!</v>
      </c>
    </row>
    <row r="15018" spans="1:6" ht="16.5" x14ac:dyDescent="0.3">
      <c r="A15018" s="9" t="s">
        <v>7307</v>
      </c>
      <c r="B15018" s="9" t="s">
        <v>2635</v>
      </c>
      <c r="C15018" s="10">
        <v>42961</v>
      </c>
      <c r="D15018" s="9">
        <v>4428088442</v>
      </c>
      <c r="E15018" s="9" t="e">
        <f>INDEX(#REF!:#REF!,MATCH($D15018,#REF!:#REF!,0),MATCH(#REF!,#REF!:#REF!,0))</f>
        <v>#REF!</v>
      </c>
      <c r="F15018" s="9" t="e">
        <f>INDEX(#REF!:#REF!,MATCH($D15018,#REF!:#REF!,0),MATCH(#REF!,#REF!:#REF!,0))</f>
        <v>#REF!</v>
      </c>
    </row>
    <row r="15019" spans="1:6" ht="16.5" x14ac:dyDescent="0.3">
      <c r="A15019" s="9" t="s">
        <v>7306</v>
      </c>
      <c r="B15019" s="9" t="s">
        <v>2183</v>
      </c>
      <c r="C15019" s="10">
        <v>12485</v>
      </c>
      <c r="D15019" s="9">
        <v>8065075959</v>
      </c>
      <c r="E15019" s="9" t="e">
        <f>INDEX(#REF!:#REF!,MATCH($D15019,#REF!:#REF!,0),MATCH(#REF!,#REF!:#REF!,0))</f>
        <v>#REF!</v>
      </c>
      <c r="F15019" s="9" t="e">
        <f>INDEX(#REF!:#REF!,MATCH($D15019,#REF!:#REF!,0),MATCH(#REF!,#REF!:#REF!,0))</f>
        <v>#REF!</v>
      </c>
    </row>
    <row r="15020" spans="1:6" ht="16.5" x14ac:dyDescent="0.3">
      <c r="A15020" s="9" t="s">
        <v>7305</v>
      </c>
      <c r="B15020" s="9" t="s">
        <v>2718</v>
      </c>
      <c r="C15020" s="10">
        <v>31673</v>
      </c>
      <c r="D15020" s="9">
        <v>6815475379</v>
      </c>
      <c r="E15020" s="9" t="e">
        <f>INDEX(#REF!:#REF!,MATCH($D15020,#REF!:#REF!,0),MATCH(#REF!,#REF!:#REF!,0))</f>
        <v>#REF!</v>
      </c>
      <c r="F15020" s="9" t="e">
        <f>INDEX(#REF!:#REF!,MATCH($D15020,#REF!:#REF!,0),MATCH(#REF!,#REF!:#REF!,0))</f>
        <v>#REF!</v>
      </c>
    </row>
    <row r="15021" spans="1:6" ht="16.5" x14ac:dyDescent="0.3">
      <c r="A15021" s="9" t="s">
        <v>7304</v>
      </c>
      <c r="B15021" s="9" t="s">
        <v>2067</v>
      </c>
      <c r="C15021" s="10">
        <v>44436</v>
      </c>
      <c r="D15021" s="9">
        <v>1888605537</v>
      </c>
      <c r="E15021" s="9" t="e">
        <f>INDEX(#REF!:#REF!,MATCH($D15021,#REF!:#REF!,0),MATCH(#REF!,#REF!:#REF!,0))</f>
        <v>#REF!</v>
      </c>
      <c r="F15021" s="9" t="e">
        <f>INDEX(#REF!:#REF!,MATCH($D15021,#REF!:#REF!,0),MATCH(#REF!,#REF!:#REF!,0))</f>
        <v>#REF!</v>
      </c>
    </row>
    <row r="15022" spans="1:6" ht="16.5" x14ac:dyDescent="0.3">
      <c r="A15022" s="9" t="s">
        <v>7303</v>
      </c>
      <c r="B15022" s="9" t="s">
        <v>2835</v>
      </c>
      <c r="C15022" s="10">
        <v>16445</v>
      </c>
      <c r="D15022" s="9">
        <v>6788593582</v>
      </c>
      <c r="E15022" s="9" t="e">
        <f>INDEX(#REF!:#REF!,MATCH($D15022,#REF!:#REF!,0),MATCH(#REF!,#REF!:#REF!,0))</f>
        <v>#REF!</v>
      </c>
      <c r="F15022" s="9" t="e">
        <f>INDEX(#REF!:#REF!,MATCH($D15022,#REF!:#REF!,0),MATCH(#REF!,#REF!:#REF!,0))</f>
        <v>#REF!</v>
      </c>
    </row>
    <row r="15023" spans="1:6" ht="16.5" x14ac:dyDescent="0.3">
      <c r="A15023" s="9" t="s">
        <v>7302</v>
      </c>
      <c r="B15023" s="9" t="s">
        <v>2947</v>
      </c>
      <c r="C15023" s="10">
        <v>49574</v>
      </c>
      <c r="D15023" s="9">
        <v>320120716</v>
      </c>
      <c r="E15023" s="9" t="e">
        <f>INDEX(#REF!:#REF!,MATCH($D15023,#REF!:#REF!,0),MATCH(#REF!,#REF!:#REF!,0))</f>
        <v>#REF!</v>
      </c>
      <c r="F15023" s="9" t="e">
        <f>INDEX(#REF!:#REF!,MATCH($D15023,#REF!:#REF!,0),MATCH(#REF!,#REF!:#REF!,0))</f>
        <v>#REF!</v>
      </c>
    </row>
    <row r="15024" spans="1:6" ht="16.5" x14ac:dyDescent="0.3">
      <c r="A15024" s="9" t="s">
        <v>7301</v>
      </c>
      <c r="B15024" s="9" t="s">
        <v>1949</v>
      </c>
      <c r="C15024" s="10">
        <v>21097</v>
      </c>
      <c r="D15024" s="9">
        <v>5637692440</v>
      </c>
      <c r="E15024" s="9" t="e">
        <f>INDEX(#REF!:#REF!,MATCH($D15024,#REF!:#REF!,0),MATCH(#REF!,#REF!:#REF!,0))</f>
        <v>#REF!</v>
      </c>
      <c r="F15024" s="9" t="e">
        <f>INDEX(#REF!:#REF!,MATCH($D15024,#REF!:#REF!,0),MATCH(#REF!,#REF!:#REF!,0))</f>
        <v>#REF!</v>
      </c>
    </row>
    <row r="15025" spans="1:6" ht="16.5" x14ac:dyDescent="0.3">
      <c r="A15025" s="9" t="s">
        <v>7300</v>
      </c>
      <c r="B15025" s="9" t="s">
        <v>2005</v>
      </c>
      <c r="C15025" s="10">
        <v>35539</v>
      </c>
      <c r="D15025" s="9">
        <v>7286297414</v>
      </c>
      <c r="E15025" s="9" t="e">
        <f>INDEX(#REF!:#REF!,MATCH($D15025,#REF!:#REF!,0),MATCH(#REF!,#REF!:#REF!,0))</f>
        <v>#REF!</v>
      </c>
      <c r="F15025" s="9" t="e">
        <f>INDEX(#REF!:#REF!,MATCH($D15025,#REF!:#REF!,0),MATCH(#REF!,#REF!:#REF!,0))</f>
        <v>#REF!</v>
      </c>
    </row>
    <row r="15026" spans="1:6" ht="16.5" x14ac:dyDescent="0.3">
      <c r="A15026" s="9" t="s">
        <v>7299</v>
      </c>
      <c r="B15026" s="9" t="s">
        <v>2151</v>
      </c>
      <c r="C15026" s="10">
        <v>11921</v>
      </c>
      <c r="D15026" s="9">
        <v>6478891895</v>
      </c>
      <c r="E15026" s="9" t="e">
        <f>INDEX(#REF!:#REF!,MATCH($D15026,#REF!:#REF!,0),MATCH(#REF!,#REF!:#REF!,0))</f>
        <v>#REF!</v>
      </c>
      <c r="F15026" s="9" t="e">
        <f>INDEX(#REF!:#REF!,MATCH($D15026,#REF!:#REF!,0),MATCH(#REF!,#REF!:#REF!,0))</f>
        <v>#REF!</v>
      </c>
    </row>
    <row r="15027" spans="1:6" ht="16.5" x14ac:dyDescent="0.3">
      <c r="A15027" s="9" t="s">
        <v>7298</v>
      </c>
      <c r="B15027" s="9" t="s">
        <v>2304</v>
      </c>
      <c r="C15027" s="10">
        <v>16635</v>
      </c>
      <c r="D15027" s="9">
        <v>2209340063</v>
      </c>
      <c r="E15027" s="9" t="e">
        <f>INDEX(#REF!:#REF!,MATCH($D15027,#REF!:#REF!,0),MATCH(#REF!,#REF!:#REF!,0))</f>
        <v>#REF!</v>
      </c>
      <c r="F15027" s="9" t="e">
        <f>INDEX(#REF!:#REF!,MATCH($D15027,#REF!:#REF!,0),MATCH(#REF!,#REF!:#REF!,0))</f>
        <v>#REF!</v>
      </c>
    </row>
    <row r="15028" spans="1:6" ht="16.5" x14ac:dyDescent="0.3">
      <c r="A15028" s="9" t="s">
        <v>7297</v>
      </c>
      <c r="B15028" s="9" t="s">
        <v>2364</v>
      </c>
      <c r="C15028" s="10">
        <v>16558</v>
      </c>
      <c r="D15028" s="9">
        <v>8349606134</v>
      </c>
      <c r="E15028" s="9" t="e">
        <f>INDEX(#REF!:#REF!,MATCH($D15028,#REF!:#REF!,0),MATCH(#REF!,#REF!:#REF!,0))</f>
        <v>#REF!</v>
      </c>
      <c r="F15028" s="9" t="e">
        <f>INDEX(#REF!:#REF!,MATCH($D15028,#REF!:#REF!,0),MATCH(#REF!,#REF!:#REF!,0))</f>
        <v>#REF!</v>
      </c>
    </row>
    <row r="15029" spans="1:6" ht="16.5" x14ac:dyDescent="0.3">
      <c r="A15029" s="9" t="s">
        <v>7296</v>
      </c>
      <c r="B15029" s="9" t="s">
        <v>2121</v>
      </c>
      <c r="C15029" s="10">
        <v>16477</v>
      </c>
      <c r="D15029" s="9">
        <v>3764546336</v>
      </c>
      <c r="E15029" s="9" t="e">
        <f>INDEX(#REF!:#REF!,MATCH($D15029,#REF!:#REF!,0),MATCH(#REF!,#REF!:#REF!,0))</f>
        <v>#REF!</v>
      </c>
      <c r="F15029" s="9" t="e">
        <f>INDEX(#REF!:#REF!,MATCH($D15029,#REF!:#REF!,0),MATCH(#REF!,#REF!:#REF!,0))</f>
        <v>#REF!</v>
      </c>
    </row>
    <row r="15030" spans="1:6" ht="16.5" x14ac:dyDescent="0.3">
      <c r="A15030" s="9" t="s">
        <v>7295</v>
      </c>
      <c r="B15030" s="9" t="s">
        <v>2095</v>
      </c>
      <c r="C15030" s="10">
        <v>25196</v>
      </c>
      <c r="D15030" s="9">
        <v>4967603564</v>
      </c>
      <c r="E15030" s="9" t="e">
        <f>INDEX(#REF!:#REF!,MATCH($D15030,#REF!:#REF!,0),MATCH(#REF!,#REF!:#REF!,0))</f>
        <v>#REF!</v>
      </c>
      <c r="F15030" s="9" t="e">
        <f>INDEX(#REF!:#REF!,MATCH($D15030,#REF!:#REF!,0),MATCH(#REF!,#REF!:#REF!,0))</f>
        <v>#REF!</v>
      </c>
    </row>
    <row r="15031" spans="1:6" ht="16.5" x14ac:dyDescent="0.3">
      <c r="A15031" s="9" t="s">
        <v>7294</v>
      </c>
      <c r="B15031" s="9" t="s">
        <v>2496</v>
      </c>
      <c r="C15031" s="10">
        <v>16963</v>
      </c>
      <c r="D15031" s="9">
        <v>5863557389</v>
      </c>
      <c r="E15031" s="9" t="e">
        <f>INDEX(#REF!:#REF!,MATCH($D15031,#REF!:#REF!,0),MATCH(#REF!,#REF!:#REF!,0))</f>
        <v>#REF!</v>
      </c>
      <c r="F15031" s="9" t="e">
        <f>INDEX(#REF!:#REF!,MATCH($D15031,#REF!:#REF!,0),MATCH(#REF!,#REF!:#REF!,0))</f>
        <v>#REF!</v>
      </c>
    </row>
    <row r="15032" spans="1:6" ht="16.5" x14ac:dyDescent="0.3">
      <c r="A15032" s="9" t="s">
        <v>7293</v>
      </c>
      <c r="B15032" s="9" t="s">
        <v>2050</v>
      </c>
      <c r="C15032" s="10">
        <v>19541</v>
      </c>
      <c r="D15032" s="9">
        <v>710473923</v>
      </c>
      <c r="E15032" s="9" t="e">
        <f>INDEX(#REF!:#REF!,MATCH($D15032,#REF!:#REF!,0),MATCH(#REF!,#REF!:#REF!,0))</f>
        <v>#REF!</v>
      </c>
      <c r="F15032" s="9" t="e">
        <f>INDEX(#REF!:#REF!,MATCH($D15032,#REF!:#REF!,0),MATCH(#REF!,#REF!:#REF!,0))</f>
        <v>#REF!</v>
      </c>
    </row>
    <row r="15033" spans="1:6" ht="16.5" x14ac:dyDescent="0.3">
      <c r="A15033" s="9" t="s">
        <v>7292</v>
      </c>
      <c r="B15033" s="9" t="s">
        <v>2759</v>
      </c>
      <c r="C15033" s="10">
        <v>17917</v>
      </c>
      <c r="D15033" s="9">
        <v>3060876401</v>
      </c>
      <c r="E15033" s="9" t="e">
        <f>INDEX(#REF!:#REF!,MATCH($D15033,#REF!:#REF!,0),MATCH(#REF!,#REF!:#REF!,0))</f>
        <v>#REF!</v>
      </c>
      <c r="F15033" s="9" t="e">
        <f>INDEX(#REF!:#REF!,MATCH($D15033,#REF!:#REF!,0),MATCH(#REF!,#REF!:#REF!,0))</f>
        <v>#REF!</v>
      </c>
    </row>
    <row r="15034" spans="1:6" ht="16.5" x14ac:dyDescent="0.3">
      <c r="A15034" s="9" t="s">
        <v>7291</v>
      </c>
      <c r="B15034" s="9" t="s">
        <v>2945</v>
      </c>
      <c r="C15034" s="10">
        <v>36082</v>
      </c>
      <c r="D15034" s="9">
        <v>3507341514</v>
      </c>
      <c r="E15034" s="9" t="e">
        <f>INDEX(#REF!:#REF!,MATCH($D15034,#REF!:#REF!,0),MATCH(#REF!,#REF!:#REF!,0))</f>
        <v>#REF!</v>
      </c>
      <c r="F15034" s="9" t="e">
        <f>INDEX(#REF!:#REF!,MATCH($D15034,#REF!:#REF!,0),MATCH(#REF!,#REF!:#REF!,0))</f>
        <v>#REF!</v>
      </c>
    </row>
    <row r="15035" spans="1:6" ht="16.5" x14ac:dyDescent="0.3">
      <c r="A15035" s="9" t="s">
        <v>7290</v>
      </c>
      <c r="B15035" s="9" t="s">
        <v>2768</v>
      </c>
      <c r="C15035" s="10">
        <v>15432</v>
      </c>
      <c r="D15035" s="9">
        <v>7007279686</v>
      </c>
      <c r="E15035" s="9" t="e">
        <f>INDEX(#REF!:#REF!,MATCH($D15035,#REF!:#REF!,0),MATCH(#REF!,#REF!:#REF!,0))</f>
        <v>#REF!</v>
      </c>
      <c r="F15035" s="9" t="e">
        <f>INDEX(#REF!:#REF!,MATCH($D15035,#REF!:#REF!,0),MATCH(#REF!,#REF!:#REF!,0))</f>
        <v>#REF!</v>
      </c>
    </row>
    <row r="15036" spans="1:6" ht="16.5" x14ac:dyDescent="0.3">
      <c r="A15036" s="9" t="s">
        <v>7289</v>
      </c>
      <c r="B15036" s="9" t="s">
        <v>2230</v>
      </c>
      <c r="C15036" s="10">
        <v>16626</v>
      </c>
      <c r="D15036" s="9">
        <v>813371287</v>
      </c>
      <c r="E15036" s="9" t="e">
        <f>INDEX(#REF!:#REF!,MATCH($D15036,#REF!:#REF!,0),MATCH(#REF!,#REF!:#REF!,0))</f>
        <v>#REF!</v>
      </c>
      <c r="F15036" s="9" t="e">
        <f>INDEX(#REF!:#REF!,MATCH($D15036,#REF!:#REF!,0),MATCH(#REF!,#REF!:#REF!,0))</f>
        <v>#REF!</v>
      </c>
    </row>
    <row r="15037" spans="1:6" ht="16.5" x14ac:dyDescent="0.3">
      <c r="A15037" s="9" t="s">
        <v>7288</v>
      </c>
      <c r="B15037" s="9" t="s">
        <v>2248</v>
      </c>
      <c r="C15037" s="10">
        <v>27438</v>
      </c>
      <c r="D15037" s="9">
        <v>9223618401</v>
      </c>
      <c r="E15037" s="9" t="e">
        <f>INDEX(#REF!:#REF!,MATCH($D15037,#REF!:#REF!,0),MATCH(#REF!,#REF!:#REF!,0))</f>
        <v>#REF!</v>
      </c>
      <c r="F15037" s="9" t="e">
        <f>INDEX(#REF!:#REF!,MATCH($D15037,#REF!:#REF!,0),MATCH(#REF!,#REF!:#REF!,0))</f>
        <v>#REF!</v>
      </c>
    </row>
    <row r="15038" spans="1:6" ht="16.5" x14ac:dyDescent="0.3">
      <c r="A15038" s="9" t="s">
        <v>7287</v>
      </c>
      <c r="B15038" s="9" t="s">
        <v>2375</v>
      </c>
      <c r="C15038" s="10">
        <v>49178</v>
      </c>
      <c r="D15038" s="9">
        <v>8370379001</v>
      </c>
      <c r="E15038" s="9" t="e">
        <f>INDEX(#REF!:#REF!,MATCH($D15038,#REF!:#REF!,0),MATCH(#REF!,#REF!:#REF!,0))</f>
        <v>#REF!</v>
      </c>
      <c r="F15038" s="9" t="e">
        <f>INDEX(#REF!:#REF!,MATCH($D15038,#REF!:#REF!,0),MATCH(#REF!,#REF!:#REF!,0))</f>
        <v>#REF!</v>
      </c>
    </row>
    <row r="15039" spans="1:6" ht="16.5" x14ac:dyDescent="0.3">
      <c r="A15039" s="9" t="s">
        <v>7286</v>
      </c>
      <c r="B15039" s="9" t="s">
        <v>2498</v>
      </c>
      <c r="C15039" s="10">
        <v>24974</v>
      </c>
      <c r="D15039" s="9">
        <v>7775126329</v>
      </c>
      <c r="E15039" s="9" t="e">
        <f>INDEX(#REF!:#REF!,MATCH($D15039,#REF!:#REF!,0),MATCH(#REF!,#REF!:#REF!,0))</f>
        <v>#REF!</v>
      </c>
      <c r="F15039" s="9" t="e">
        <f>INDEX(#REF!:#REF!,MATCH($D15039,#REF!:#REF!,0),MATCH(#REF!,#REF!:#REF!,0))</f>
        <v>#REF!</v>
      </c>
    </row>
    <row r="15040" spans="1:6" ht="16.5" x14ac:dyDescent="0.3">
      <c r="A15040" s="9" t="s">
        <v>7285</v>
      </c>
      <c r="B15040" s="9" t="s">
        <v>2462</v>
      </c>
      <c r="C15040" s="10">
        <v>31024</v>
      </c>
      <c r="D15040" s="9">
        <v>899126162</v>
      </c>
      <c r="E15040" s="9" t="e">
        <f>INDEX(#REF!:#REF!,MATCH($D15040,#REF!:#REF!,0),MATCH(#REF!,#REF!:#REF!,0))</f>
        <v>#REF!</v>
      </c>
      <c r="F15040" s="9" t="e">
        <f>INDEX(#REF!:#REF!,MATCH($D15040,#REF!:#REF!,0),MATCH(#REF!,#REF!:#REF!,0))</f>
        <v>#REF!</v>
      </c>
    </row>
    <row r="15041" spans="1:6" ht="16.5" x14ac:dyDescent="0.3">
      <c r="A15041" s="9" t="s">
        <v>7284</v>
      </c>
      <c r="B15041" s="9" t="s">
        <v>2615</v>
      </c>
      <c r="C15041" s="10">
        <v>36296</v>
      </c>
      <c r="D15041" s="9">
        <v>8516539148</v>
      </c>
      <c r="E15041" s="9" t="e">
        <f>INDEX(#REF!:#REF!,MATCH($D15041,#REF!:#REF!,0),MATCH(#REF!,#REF!:#REF!,0))</f>
        <v>#REF!</v>
      </c>
      <c r="F15041" s="9" t="e">
        <f>INDEX(#REF!:#REF!,MATCH($D15041,#REF!:#REF!,0),MATCH(#REF!,#REF!:#REF!,0))</f>
        <v>#REF!</v>
      </c>
    </row>
    <row r="15042" spans="1:6" ht="16.5" x14ac:dyDescent="0.3">
      <c r="A15042" s="9" t="s">
        <v>7283</v>
      </c>
      <c r="B15042" s="9" t="s">
        <v>2140</v>
      </c>
      <c r="C15042" s="10">
        <v>12585</v>
      </c>
      <c r="D15042" s="9">
        <v>5988565948</v>
      </c>
      <c r="E15042" s="9" t="e">
        <f>INDEX(#REF!:#REF!,MATCH($D15042,#REF!:#REF!,0),MATCH(#REF!,#REF!:#REF!,0))</f>
        <v>#REF!</v>
      </c>
      <c r="F15042" s="9" t="e">
        <f>INDEX(#REF!:#REF!,MATCH($D15042,#REF!:#REF!,0),MATCH(#REF!,#REF!:#REF!,0))</f>
        <v>#REF!</v>
      </c>
    </row>
    <row r="15043" spans="1:6" ht="16.5" x14ac:dyDescent="0.3">
      <c r="A15043" s="9" t="s">
        <v>7282</v>
      </c>
      <c r="B15043" s="9" t="s">
        <v>2496</v>
      </c>
      <c r="C15043" s="10">
        <v>46298</v>
      </c>
      <c r="D15043" s="9">
        <v>813371287</v>
      </c>
      <c r="E15043" s="9" t="e">
        <f>INDEX(#REF!:#REF!,MATCH($D15043,#REF!:#REF!,0),MATCH(#REF!,#REF!:#REF!,0))</f>
        <v>#REF!</v>
      </c>
      <c r="F15043" s="9" t="e">
        <f>INDEX(#REF!:#REF!,MATCH($D15043,#REF!:#REF!,0),MATCH(#REF!,#REF!:#REF!,0))</f>
        <v>#REF!</v>
      </c>
    </row>
    <row r="15044" spans="1:6" ht="16.5" x14ac:dyDescent="0.3">
      <c r="A15044" s="9" t="s">
        <v>7281</v>
      </c>
      <c r="B15044" s="9" t="s">
        <v>5218</v>
      </c>
      <c r="C15044" s="10">
        <v>39076</v>
      </c>
      <c r="D15044" s="9">
        <v>5241020535</v>
      </c>
      <c r="E15044" s="9" t="e">
        <f>INDEX(#REF!:#REF!,MATCH($D15044,#REF!:#REF!,0),MATCH(#REF!,#REF!:#REF!,0))</f>
        <v>#REF!</v>
      </c>
      <c r="F15044" s="9" t="e">
        <f>INDEX(#REF!:#REF!,MATCH($D15044,#REF!:#REF!,0),MATCH(#REF!,#REF!:#REF!,0))</f>
        <v>#REF!</v>
      </c>
    </row>
    <row r="15045" spans="1:6" ht="16.5" x14ac:dyDescent="0.3">
      <c r="A15045" s="9" t="s">
        <v>7280</v>
      </c>
      <c r="B15045" s="9" t="s">
        <v>3125</v>
      </c>
      <c r="C15045" s="10">
        <v>23955</v>
      </c>
      <c r="D15045" s="9">
        <v>1598957961</v>
      </c>
      <c r="E15045" s="9" t="e">
        <f>INDEX(#REF!:#REF!,MATCH($D15045,#REF!:#REF!,0),MATCH(#REF!,#REF!:#REF!,0))</f>
        <v>#REF!</v>
      </c>
      <c r="F15045" s="9" t="e">
        <f>INDEX(#REF!:#REF!,MATCH($D15045,#REF!:#REF!,0),MATCH(#REF!,#REF!:#REF!,0))</f>
        <v>#REF!</v>
      </c>
    </row>
    <row r="15046" spans="1:6" ht="16.5" x14ac:dyDescent="0.3">
      <c r="A15046" s="9" t="s">
        <v>7279</v>
      </c>
      <c r="B15046" s="9" t="s">
        <v>2341</v>
      </c>
      <c r="C15046" s="10">
        <v>23349</v>
      </c>
      <c r="D15046" s="9">
        <v>7635344498</v>
      </c>
      <c r="E15046" s="9" t="e">
        <f>INDEX(#REF!:#REF!,MATCH($D15046,#REF!:#REF!,0),MATCH(#REF!,#REF!:#REF!,0))</f>
        <v>#REF!</v>
      </c>
      <c r="F15046" s="9" t="e">
        <f>INDEX(#REF!:#REF!,MATCH($D15046,#REF!:#REF!,0),MATCH(#REF!,#REF!:#REF!,0))</f>
        <v>#REF!</v>
      </c>
    </row>
    <row r="15047" spans="1:6" ht="16.5" x14ac:dyDescent="0.3">
      <c r="A15047" s="9" t="s">
        <v>7278</v>
      </c>
      <c r="B15047" s="9" t="s">
        <v>2190</v>
      </c>
      <c r="C15047" s="10">
        <v>21348</v>
      </c>
      <c r="D15047" s="9">
        <v>1856596435</v>
      </c>
      <c r="E15047" s="9" t="e">
        <f>INDEX(#REF!:#REF!,MATCH($D15047,#REF!:#REF!,0),MATCH(#REF!,#REF!:#REF!,0))</f>
        <v>#REF!</v>
      </c>
      <c r="F15047" s="9" t="e">
        <f>INDEX(#REF!:#REF!,MATCH($D15047,#REF!:#REF!,0),MATCH(#REF!,#REF!:#REF!,0))</f>
        <v>#REF!</v>
      </c>
    </row>
    <row r="15048" spans="1:6" ht="16.5" x14ac:dyDescent="0.3">
      <c r="A15048" s="9" t="s">
        <v>7277</v>
      </c>
      <c r="B15048" s="9" t="s">
        <v>2985</v>
      </c>
      <c r="C15048" s="10">
        <v>15537</v>
      </c>
      <c r="D15048" s="9">
        <v>5837501576</v>
      </c>
      <c r="E15048" s="9" t="e">
        <f>INDEX(#REF!:#REF!,MATCH($D15048,#REF!:#REF!,0),MATCH(#REF!,#REF!:#REF!,0))</f>
        <v>#REF!</v>
      </c>
      <c r="F15048" s="9" t="e">
        <f>INDEX(#REF!:#REF!,MATCH($D15048,#REF!:#REF!,0),MATCH(#REF!,#REF!:#REF!,0))</f>
        <v>#REF!</v>
      </c>
    </row>
    <row r="15049" spans="1:6" ht="16.5" x14ac:dyDescent="0.3">
      <c r="A15049" s="9" t="s">
        <v>7276</v>
      </c>
      <c r="B15049" s="9" t="s">
        <v>2267</v>
      </c>
      <c r="C15049" s="10">
        <v>34922</v>
      </c>
      <c r="D15049" s="9">
        <v>689661541</v>
      </c>
      <c r="E15049" s="9" t="e">
        <f>INDEX(#REF!:#REF!,MATCH($D15049,#REF!:#REF!,0),MATCH(#REF!,#REF!:#REF!,0))</f>
        <v>#REF!</v>
      </c>
      <c r="F15049" s="9" t="e">
        <f>INDEX(#REF!:#REF!,MATCH($D15049,#REF!:#REF!,0),MATCH(#REF!,#REF!:#REF!,0))</f>
        <v>#REF!</v>
      </c>
    </row>
    <row r="15050" spans="1:6" ht="16.5" x14ac:dyDescent="0.3">
      <c r="A15050" s="9" t="s">
        <v>7275</v>
      </c>
      <c r="B15050" s="9" t="s">
        <v>2019</v>
      </c>
      <c r="C15050" s="10">
        <v>17470</v>
      </c>
      <c r="D15050" s="9">
        <v>3642988458</v>
      </c>
      <c r="E15050" s="9" t="e">
        <f>INDEX(#REF!:#REF!,MATCH($D15050,#REF!:#REF!,0),MATCH(#REF!,#REF!:#REF!,0))</f>
        <v>#REF!</v>
      </c>
      <c r="F15050" s="9" t="e">
        <f>INDEX(#REF!:#REF!,MATCH($D15050,#REF!:#REF!,0),MATCH(#REF!,#REF!:#REF!,0))</f>
        <v>#REF!</v>
      </c>
    </row>
    <row r="15051" spans="1:6" ht="16.5" x14ac:dyDescent="0.3">
      <c r="A15051" s="9" t="s">
        <v>7274</v>
      </c>
      <c r="B15051" s="9" t="s">
        <v>2248</v>
      </c>
      <c r="C15051" s="10">
        <v>22752</v>
      </c>
      <c r="D15051" s="9">
        <v>549857826</v>
      </c>
      <c r="E15051" s="9" t="e">
        <f>INDEX(#REF!:#REF!,MATCH($D15051,#REF!:#REF!,0),MATCH(#REF!,#REF!:#REF!,0))</f>
        <v>#REF!</v>
      </c>
      <c r="F15051" s="9" t="e">
        <f>INDEX(#REF!:#REF!,MATCH($D15051,#REF!:#REF!,0),MATCH(#REF!,#REF!:#REF!,0))</f>
        <v>#REF!</v>
      </c>
    </row>
    <row r="15052" spans="1:6" ht="16.5" x14ac:dyDescent="0.3">
      <c r="A15052" s="9" t="s">
        <v>7273</v>
      </c>
      <c r="B15052" s="9" t="s">
        <v>1947</v>
      </c>
      <c r="C15052" s="10">
        <v>32250</v>
      </c>
      <c r="D15052" s="9">
        <v>222477806</v>
      </c>
      <c r="E15052" s="9" t="e">
        <f>INDEX(#REF!:#REF!,MATCH($D15052,#REF!:#REF!,0),MATCH(#REF!,#REF!:#REF!,0))</f>
        <v>#REF!</v>
      </c>
      <c r="F15052" s="9" t="e">
        <f>INDEX(#REF!:#REF!,MATCH($D15052,#REF!:#REF!,0),MATCH(#REF!,#REF!:#REF!,0))</f>
        <v>#REF!</v>
      </c>
    </row>
    <row r="15053" spans="1:6" ht="16.5" x14ac:dyDescent="0.3">
      <c r="A15053" s="9" t="s">
        <v>7272</v>
      </c>
      <c r="B15053" s="9" t="s">
        <v>2564</v>
      </c>
      <c r="C15053" s="10">
        <v>34341</v>
      </c>
      <c r="D15053" s="9">
        <v>1280521902</v>
      </c>
      <c r="E15053" s="9" t="e">
        <f>INDEX(#REF!:#REF!,MATCH($D15053,#REF!:#REF!,0),MATCH(#REF!,#REF!:#REF!,0))</f>
        <v>#REF!</v>
      </c>
      <c r="F15053" s="9" t="e">
        <f>INDEX(#REF!:#REF!,MATCH($D15053,#REF!:#REF!,0),MATCH(#REF!,#REF!:#REF!,0))</f>
        <v>#REF!</v>
      </c>
    </row>
    <row r="15054" spans="1:6" ht="16.5" x14ac:dyDescent="0.3">
      <c r="A15054" s="9" t="s">
        <v>7271</v>
      </c>
      <c r="B15054" s="9" t="s">
        <v>3372</v>
      </c>
      <c r="C15054" s="10">
        <v>33524</v>
      </c>
      <c r="D15054" s="9">
        <v>3806430489</v>
      </c>
      <c r="E15054" s="9" t="e">
        <f>INDEX(#REF!:#REF!,MATCH($D15054,#REF!:#REF!,0),MATCH(#REF!,#REF!:#REF!,0))</f>
        <v>#REF!</v>
      </c>
      <c r="F15054" s="9" t="e">
        <f>INDEX(#REF!:#REF!,MATCH($D15054,#REF!:#REF!,0),MATCH(#REF!,#REF!:#REF!,0))</f>
        <v>#REF!</v>
      </c>
    </row>
    <row r="15055" spans="1:6" ht="16.5" x14ac:dyDescent="0.3">
      <c r="A15055" s="9" t="s">
        <v>7270</v>
      </c>
      <c r="B15055" s="9" t="s">
        <v>2256</v>
      </c>
      <c r="C15055" s="10">
        <v>43696</v>
      </c>
      <c r="D15055" s="9">
        <v>689661541</v>
      </c>
      <c r="E15055" s="9" t="e">
        <f>INDEX(#REF!:#REF!,MATCH($D15055,#REF!:#REF!,0),MATCH(#REF!,#REF!:#REF!,0))</f>
        <v>#REF!</v>
      </c>
      <c r="F15055" s="9" t="e">
        <f>INDEX(#REF!:#REF!,MATCH($D15055,#REF!:#REF!,0),MATCH(#REF!,#REF!:#REF!,0))</f>
        <v>#REF!</v>
      </c>
    </row>
    <row r="15056" spans="1:6" ht="16.5" x14ac:dyDescent="0.3">
      <c r="A15056" s="9" t="s">
        <v>7269</v>
      </c>
      <c r="B15056" s="9" t="s">
        <v>3448</v>
      </c>
      <c r="C15056" s="10">
        <v>55771</v>
      </c>
      <c r="D15056" s="9">
        <v>4359854056</v>
      </c>
      <c r="E15056" s="9" t="e">
        <f>INDEX(#REF!:#REF!,MATCH($D15056,#REF!:#REF!,0),MATCH(#REF!,#REF!:#REF!,0))</f>
        <v>#REF!</v>
      </c>
      <c r="F15056" s="9" t="e">
        <f>INDEX(#REF!:#REF!,MATCH($D15056,#REF!:#REF!,0),MATCH(#REF!,#REF!:#REF!,0))</f>
        <v>#REF!</v>
      </c>
    </row>
    <row r="15057" spans="1:6" ht="16.5" x14ac:dyDescent="0.3">
      <c r="A15057" s="9" t="s">
        <v>7268</v>
      </c>
      <c r="B15057" s="9" t="s">
        <v>2870</v>
      </c>
      <c r="C15057" s="10">
        <v>32376</v>
      </c>
      <c r="D15057" s="9">
        <v>589071254</v>
      </c>
      <c r="E15057" s="9" t="e">
        <f>INDEX(#REF!:#REF!,MATCH($D15057,#REF!:#REF!,0),MATCH(#REF!,#REF!:#REF!,0))</f>
        <v>#REF!</v>
      </c>
      <c r="F15057" s="9" t="e">
        <f>INDEX(#REF!:#REF!,MATCH($D15057,#REF!:#REF!,0),MATCH(#REF!,#REF!:#REF!,0))</f>
        <v>#REF!</v>
      </c>
    </row>
    <row r="15058" spans="1:6" ht="16.5" x14ac:dyDescent="0.3">
      <c r="A15058" s="9" t="s">
        <v>7267</v>
      </c>
      <c r="B15058" s="9" t="s">
        <v>2386</v>
      </c>
      <c r="C15058" s="10">
        <v>22617</v>
      </c>
      <c r="D15058" s="9">
        <v>8157157730</v>
      </c>
      <c r="E15058" s="9" t="e">
        <f>INDEX(#REF!:#REF!,MATCH($D15058,#REF!:#REF!,0),MATCH(#REF!,#REF!:#REF!,0))</f>
        <v>#REF!</v>
      </c>
      <c r="F15058" s="9" t="e">
        <f>INDEX(#REF!:#REF!,MATCH($D15058,#REF!:#REF!,0),MATCH(#REF!,#REF!:#REF!,0))</f>
        <v>#REF!</v>
      </c>
    </row>
    <row r="15059" spans="1:6" ht="16.5" x14ac:dyDescent="0.3">
      <c r="A15059" s="9" t="s">
        <v>7266</v>
      </c>
      <c r="B15059" s="9" t="s">
        <v>2284</v>
      </c>
      <c r="C15059" s="10">
        <v>29539</v>
      </c>
      <c r="D15059" s="9">
        <v>1888252693</v>
      </c>
      <c r="E15059" s="9" t="e">
        <f>INDEX(#REF!:#REF!,MATCH($D15059,#REF!:#REF!,0),MATCH(#REF!,#REF!:#REF!,0))</f>
        <v>#REF!</v>
      </c>
      <c r="F15059" s="9" t="e">
        <f>INDEX(#REF!:#REF!,MATCH($D15059,#REF!:#REF!,0),MATCH(#REF!,#REF!:#REF!,0))</f>
        <v>#REF!</v>
      </c>
    </row>
    <row r="15060" spans="1:6" ht="16.5" x14ac:dyDescent="0.3">
      <c r="A15060" s="9" t="s">
        <v>7265</v>
      </c>
      <c r="B15060" s="9" t="s">
        <v>1955</v>
      </c>
      <c r="C15060" s="10">
        <v>57387</v>
      </c>
      <c r="D15060" s="9">
        <v>9705650896</v>
      </c>
      <c r="E15060" s="9" t="e">
        <f>INDEX(#REF!:#REF!,MATCH($D15060,#REF!:#REF!,0),MATCH(#REF!,#REF!:#REF!,0))</f>
        <v>#REF!</v>
      </c>
      <c r="F15060" s="9" t="e">
        <f>INDEX(#REF!:#REF!,MATCH($D15060,#REF!:#REF!,0),MATCH(#REF!,#REF!:#REF!,0))</f>
        <v>#REF!</v>
      </c>
    </row>
    <row r="15061" spans="1:6" ht="16.5" x14ac:dyDescent="0.3">
      <c r="A15061" s="9" t="s">
        <v>7264</v>
      </c>
      <c r="B15061" s="9" t="s">
        <v>2219</v>
      </c>
      <c r="C15061" s="10">
        <v>43512</v>
      </c>
      <c r="D15061" s="9">
        <v>4978659442</v>
      </c>
      <c r="E15061" s="9" t="e">
        <f>INDEX(#REF!:#REF!,MATCH($D15061,#REF!:#REF!,0),MATCH(#REF!,#REF!:#REF!,0))</f>
        <v>#REF!</v>
      </c>
      <c r="F15061" s="9" t="e">
        <f>INDEX(#REF!:#REF!,MATCH($D15061,#REF!:#REF!,0),MATCH(#REF!,#REF!:#REF!,0))</f>
        <v>#REF!</v>
      </c>
    </row>
    <row r="15062" spans="1:6" ht="16.5" x14ac:dyDescent="0.3">
      <c r="A15062" s="9" t="s">
        <v>7263</v>
      </c>
      <c r="B15062" s="9" t="s">
        <v>3841</v>
      </c>
      <c r="C15062" s="10">
        <v>14373</v>
      </c>
      <c r="D15062" s="9">
        <v>583595162</v>
      </c>
      <c r="E15062" s="9" t="e">
        <f>INDEX(#REF!:#REF!,MATCH($D15062,#REF!:#REF!,0),MATCH(#REF!,#REF!:#REF!,0))</f>
        <v>#REF!</v>
      </c>
      <c r="F15062" s="9" t="e">
        <f>INDEX(#REF!:#REF!,MATCH($D15062,#REF!:#REF!,0),MATCH(#REF!,#REF!:#REF!,0))</f>
        <v>#REF!</v>
      </c>
    </row>
    <row r="15063" spans="1:6" ht="16.5" x14ac:dyDescent="0.3">
      <c r="A15063" s="9" t="s">
        <v>7262</v>
      </c>
      <c r="B15063" s="9" t="s">
        <v>3642</v>
      </c>
      <c r="C15063" s="10">
        <v>28828</v>
      </c>
      <c r="D15063" s="9">
        <v>8109358470</v>
      </c>
      <c r="E15063" s="9" t="e">
        <f>INDEX(#REF!:#REF!,MATCH($D15063,#REF!:#REF!,0),MATCH(#REF!,#REF!:#REF!,0))</f>
        <v>#REF!</v>
      </c>
      <c r="F15063" s="9" t="e">
        <f>INDEX(#REF!:#REF!,MATCH($D15063,#REF!:#REF!,0),MATCH(#REF!,#REF!:#REF!,0))</f>
        <v>#REF!</v>
      </c>
    </row>
    <row r="15064" spans="1:6" ht="16.5" x14ac:dyDescent="0.3">
      <c r="A15064" s="9" t="s">
        <v>7261</v>
      </c>
      <c r="B15064" s="9" t="s">
        <v>2675</v>
      </c>
      <c r="C15064" s="10">
        <v>42878</v>
      </c>
      <c r="D15064" s="9">
        <v>9434604370</v>
      </c>
      <c r="E15064" s="9" t="e">
        <f>INDEX(#REF!:#REF!,MATCH($D15064,#REF!:#REF!,0),MATCH(#REF!,#REF!:#REF!,0))</f>
        <v>#REF!</v>
      </c>
      <c r="F15064" s="9" t="e">
        <f>INDEX(#REF!:#REF!,MATCH($D15064,#REF!:#REF!,0),MATCH(#REF!,#REF!:#REF!,0))</f>
        <v>#REF!</v>
      </c>
    </row>
    <row r="15065" spans="1:6" ht="16.5" x14ac:dyDescent="0.3">
      <c r="A15065" s="9" t="s">
        <v>7260</v>
      </c>
      <c r="B15065" s="9" t="s">
        <v>1987</v>
      </c>
      <c r="C15065" s="10">
        <v>43299</v>
      </c>
      <c r="D15065" s="9">
        <v>4877108939</v>
      </c>
      <c r="E15065" s="9" t="e">
        <f>INDEX(#REF!:#REF!,MATCH($D15065,#REF!:#REF!,0),MATCH(#REF!,#REF!:#REF!,0))</f>
        <v>#REF!</v>
      </c>
      <c r="F15065" s="9" t="e">
        <f>INDEX(#REF!:#REF!,MATCH($D15065,#REF!:#REF!,0),MATCH(#REF!,#REF!:#REF!,0))</f>
        <v>#REF!</v>
      </c>
    </row>
    <row r="15066" spans="1:6" ht="16.5" x14ac:dyDescent="0.3">
      <c r="A15066" s="9" t="s">
        <v>7259</v>
      </c>
      <c r="B15066" s="9" t="s">
        <v>2188</v>
      </c>
      <c r="C15066" s="10">
        <v>26064</v>
      </c>
      <c r="D15066" s="9">
        <v>8162941088</v>
      </c>
      <c r="E15066" s="9" t="e">
        <f>INDEX(#REF!:#REF!,MATCH($D15066,#REF!:#REF!,0),MATCH(#REF!,#REF!:#REF!,0))</f>
        <v>#REF!</v>
      </c>
      <c r="F15066" s="9" t="e">
        <f>INDEX(#REF!:#REF!,MATCH($D15066,#REF!:#REF!,0),MATCH(#REF!,#REF!:#REF!,0))</f>
        <v>#REF!</v>
      </c>
    </row>
    <row r="15067" spans="1:6" ht="16.5" x14ac:dyDescent="0.3">
      <c r="A15067" s="9" t="s">
        <v>7258</v>
      </c>
      <c r="B15067" s="9" t="s">
        <v>2704</v>
      </c>
      <c r="C15067" s="10">
        <v>14370</v>
      </c>
      <c r="D15067" s="9">
        <v>6009848660</v>
      </c>
      <c r="E15067" s="9" t="e">
        <f>INDEX(#REF!:#REF!,MATCH($D15067,#REF!:#REF!,0),MATCH(#REF!,#REF!:#REF!,0))</f>
        <v>#REF!</v>
      </c>
      <c r="F15067" s="9" t="e">
        <f>INDEX(#REF!:#REF!,MATCH($D15067,#REF!:#REF!,0),MATCH(#REF!,#REF!:#REF!,0))</f>
        <v>#REF!</v>
      </c>
    </row>
    <row r="15068" spans="1:6" ht="16.5" x14ac:dyDescent="0.3">
      <c r="A15068" s="9" t="s">
        <v>7257</v>
      </c>
      <c r="B15068" s="9" t="s">
        <v>2071</v>
      </c>
      <c r="C15068" s="10">
        <v>15687</v>
      </c>
      <c r="D15068" s="9">
        <v>3269054114</v>
      </c>
      <c r="E15068" s="9" t="e">
        <f>INDEX(#REF!:#REF!,MATCH($D15068,#REF!:#REF!,0),MATCH(#REF!,#REF!:#REF!,0))</f>
        <v>#REF!</v>
      </c>
      <c r="F15068" s="9" t="e">
        <f>INDEX(#REF!:#REF!,MATCH($D15068,#REF!:#REF!,0),MATCH(#REF!,#REF!:#REF!,0))</f>
        <v>#REF!</v>
      </c>
    </row>
    <row r="15069" spans="1:6" ht="16.5" x14ac:dyDescent="0.3">
      <c r="A15069" s="9" t="s">
        <v>7256</v>
      </c>
      <c r="B15069" s="9" t="s">
        <v>3800</v>
      </c>
      <c r="C15069" s="10">
        <v>25222</v>
      </c>
      <c r="D15069" s="9">
        <v>7304628987</v>
      </c>
      <c r="E15069" s="9" t="e">
        <f>INDEX(#REF!:#REF!,MATCH($D15069,#REF!:#REF!,0),MATCH(#REF!,#REF!:#REF!,0))</f>
        <v>#REF!</v>
      </c>
      <c r="F15069" s="9" t="e">
        <f>INDEX(#REF!:#REF!,MATCH($D15069,#REF!:#REF!,0),MATCH(#REF!,#REF!:#REF!,0))</f>
        <v>#REF!</v>
      </c>
    </row>
    <row r="15070" spans="1:6" ht="16.5" x14ac:dyDescent="0.3">
      <c r="A15070" s="9" t="s">
        <v>7255</v>
      </c>
      <c r="B15070" s="9" t="s">
        <v>2147</v>
      </c>
      <c r="C15070" s="10">
        <v>14686</v>
      </c>
      <c r="D15070" s="9">
        <v>8552526727</v>
      </c>
      <c r="E15070" s="9" t="e">
        <f>INDEX(#REF!:#REF!,MATCH($D15070,#REF!:#REF!,0),MATCH(#REF!,#REF!:#REF!,0))</f>
        <v>#REF!</v>
      </c>
      <c r="F15070" s="9" t="e">
        <f>INDEX(#REF!:#REF!,MATCH($D15070,#REF!:#REF!,0),MATCH(#REF!,#REF!:#REF!,0))</f>
        <v>#REF!</v>
      </c>
    </row>
    <row r="15071" spans="1:6" ht="16.5" x14ac:dyDescent="0.3">
      <c r="A15071" s="9" t="s">
        <v>7254</v>
      </c>
      <c r="B15071" s="9" t="s">
        <v>2103</v>
      </c>
      <c r="C15071" s="10">
        <v>54664</v>
      </c>
      <c r="D15071" s="9">
        <v>1155371844</v>
      </c>
      <c r="E15071" s="9" t="e">
        <f>INDEX(#REF!:#REF!,MATCH($D15071,#REF!:#REF!,0),MATCH(#REF!,#REF!:#REF!,0))</f>
        <v>#REF!</v>
      </c>
      <c r="F15071" s="9" t="e">
        <f>INDEX(#REF!:#REF!,MATCH($D15071,#REF!:#REF!,0),MATCH(#REF!,#REF!:#REF!,0))</f>
        <v>#REF!</v>
      </c>
    </row>
    <row r="15072" spans="1:6" ht="16.5" x14ac:dyDescent="0.3">
      <c r="A15072" s="9" t="s">
        <v>7253</v>
      </c>
      <c r="B15072" s="9" t="s">
        <v>2256</v>
      </c>
      <c r="C15072" s="10">
        <v>48493</v>
      </c>
      <c r="D15072" s="9">
        <v>8904404991</v>
      </c>
      <c r="E15072" s="9" t="e">
        <f>INDEX(#REF!:#REF!,MATCH($D15072,#REF!:#REF!,0),MATCH(#REF!,#REF!:#REF!,0))</f>
        <v>#REF!</v>
      </c>
      <c r="F15072" s="9" t="e">
        <f>INDEX(#REF!:#REF!,MATCH($D15072,#REF!:#REF!,0),MATCH(#REF!,#REF!:#REF!,0))</f>
        <v>#REF!</v>
      </c>
    </row>
    <row r="15073" spans="1:6" ht="16.5" x14ac:dyDescent="0.3">
      <c r="A15073" s="9" t="s">
        <v>7252</v>
      </c>
      <c r="B15073" s="9" t="s">
        <v>2214</v>
      </c>
      <c r="C15073" s="10">
        <v>59415</v>
      </c>
      <c r="D15073" s="9">
        <v>7462961601</v>
      </c>
      <c r="E15073" s="9" t="e">
        <f>INDEX(#REF!:#REF!,MATCH($D15073,#REF!:#REF!,0),MATCH(#REF!,#REF!:#REF!,0))</f>
        <v>#REF!</v>
      </c>
      <c r="F15073" s="9" t="e">
        <f>INDEX(#REF!:#REF!,MATCH($D15073,#REF!:#REF!,0),MATCH(#REF!,#REF!:#REF!,0))</f>
        <v>#REF!</v>
      </c>
    </row>
    <row r="15074" spans="1:6" ht="16.5" x14ac:dyDescent="0.3">
      <c r="A15074" s="9" t="s">
        <v>7251</v>
      </c>
      <c r="B15074" s="9" t="s">
        <v>3388</v>
      </c>
      <c r="C15074" s="10">
        <v>25409</v>
      </c>
      <c r="D15074" s="9">
        <v>5299481160</v>
      </c>
      <c r="E15074" s="9" t="e">
        <f>INDEX(#REF!:#REF!,MATCH($D15074,#REF!:#REF!,0),MATCH(#REF!,#REF!:#REF!,0))</f>
        <v>#REF!</v>
      </c>
      <c r="F15074" s="9" t="e">
        <f>INDEX(#REF!:#REF!,MATCH($D15074,#REF!:#REF!,0),MATCH(#REF!,#REF!:#REF!,0))</f>
        <v>#REF!</v>
      </c>
    </row>
    <row r="15075" spans="1:6" ht="16.5" x14ac:dyDescent="0.3">
      <c r="A15075" s="9" t="s">
        <v>7250</v>
      </c>
      <c r="B15075" s="9" t="s">
        <v>2375</v>
      </c>
      <c r="C15075" s="10">
        <v>32650</v>
      </c>
      <c r="D15075" s="9">
        <v>6148303353</v>
      </c>
      <c r="E15075" s="9" t="e">
        <f>INDEX(#REF!:#REF!,MATCH($D15075,#REF!:#REF!,0),MATCH(#REF!,#REF!:#REF!,0))</f>
        <v>#REF!</v>
      </c>
      <c r="F15075" s="9" t="e">
        <f>INDEX(#REF!:#REF!,MATCH($D15075,#REF!:#REF!,0),MATCH(#REF!,#REF!:#REF!,0))</f>
        <v>#REF!</v>
      </c>
    </row>
    <row r="15076" spans="1:6" ht="16.5" x14ac:dyDescent="0.3">
      <c r="A15076" s="9" t="s">
        <v>7249</v>
      </c>
      <c r="B15076" s="9" t="s">
        <v>2974</v>
      </c>
      <c r="C15076" s="10">
        <v>20225</v>
      </c>
      <c r="D15076" s="9">
        <v>6300411419</v>
      </c>
      <c r="E15076" s="9" t="e">
        <f>INDEX(#REF!:#REF!,MATCH($D15076,#REF!:#REF!,0),MATCH(#REF!,#REF!:#REF!,0))</f>
        <v>#REF!</v>
      </c>
      <c r="F15076" s="9" t="e">
        <f>INDEX(#REF!:#REF!,MATCH($D15076,#REF!:#REF!,0),MATCH(#REF!,#REF!:#REF!,0))</f>
        <v>#REF!</v>
      </c>
    </row>
    <row r="15077" spans="1:6" ht="16.5" x14ac:dyDescent="0.3">
      <c r="A15077" s="9" t="s">
        <v>7248</v>
      </c>
      <c r="B15077" s="9" t="s">
        <v>1967</v>
      </c>
      <c r="C15077" s="10">
        <v>30960</v>
      </c>
      <c r="D15077" s="9">
        <v>4876404933</v>
      </c>
      <c r="E15077" s="9" t="e">
        <f>INDEX(#REF!:#REF!,MATCH($D15077,#REF!:#REF!,0),MATCH(#REF!,#REF!:#REF!,0))</f>
        <v>#REF!</v>
      </c>
      <c r="F15077" s="9" t="e">
        <f>INDEX(#REF!:#REF!,MATCH($D15077,#REF!:#REF!,0),MATCH(#REF!,#REF!:#REF!,0))</f>
        <v>#REF!</v>
      </c>
    </row>
    <row r="15078" spans="1:6" ht="16.5" x14ac:dyDescent="0.3">
      <c r="A15078" s="9" t="s">
        <v>7247</v>
      </c>
      <c r="B15078" s="9" t="s">
        <v>1971</v>
      </c>
      <c r="C15078" s="10">
        <v>15233</v>
      </c>
      <c r="D15078" s="9">
        <v>264454596</v>
      </c>
      <c r="E15078" s="9" t="e">
        <f>INDEX(#REF!:#REF!,MATCH($D15078,#REF!:#REF!,0),MATCH(#REF!,#REF!:#REF!,0))</f>
        <v>#REF!</v>
      </c>
      <c r="F15078" s="9" t="e">
        <f>INDEX(#REF!:#REF!,MATCH($D15078,#REF!:#REF!,0),MATCH(#REF!,#REF!:#REF!,0))</f>
        <v>#REF!</v>
      </c>
    </row>
    <row r="15079" spans="1:6" ht="16.5" x14ac:dyDescent="0.3">
      <c r="A15079" s="9" t="s">
        <v>7246</v>
      </c>
      <c r="B15079" s="9" t="s">
        <v>2312</v>
      </c>
      <c r="C15079" s="10">
        <v>47758</v>
      </c>
      <c r="D15079" s="9">
        <v>3772653790</v>
      </c>
      <c r="E15079" s="9" t="e">
        <f>INDEX(#REF!:#REF!,MATCH($D15079,#REF!:#REF!,0),MATCH(#REF!,#REF!:#REF!,0))</f>
        <v>#REF!</v>
      </c>
      <c r="F15079" s="9" t="e">
        <f>INDEX(#REF!:#REF!,MATCH($D15079,#REF!:#REF!,0),MATCH(#REF!,#REF!:#REF!,0))</f>
        <v>#REF!</v>
      </c>
    </row>
    <row r="15080" spans="1:6" ht="16.5" x14ac:dyDescent="0.3">
      <c r="A15080" s="9" t="s">
        <v>7245</v>
      </c>
      <c r="B15080" s="9" t="s">
        <v>2539</v>
      </c>
      <c r="C15080" s="10">
        <v>32329</v>
      </c>
      <c r="D15080" s="9">
        <v>5779075530</v>
      </c>
      <c r="E15080" s="9" t="e">
        <f>INDEX(#REF!:#REF!,MATCH($D15080,#REF!:#REF!,0),MATCH(#REF!,#REF!:#REF!,0))</f>
        <v>#REF!</v>
      </c>
      <c r="F15080" s="9" t="e">
        <f>INDEX(#REF!:#REF!,MATCH($D15080,#REF!:#REF!,0),MATCH(#REF!,#REF!:#REF!,0))</f>
        <v>#REF!</v>
      </c>
    </row>
    <row r="15081" spans="1:6" ht="16.5" x14ac:dyDescent="0.3">
      <c r="A15081" s="9" t="s">
        <v>7244</v>
      </c>
      <c r="B15081" s="9" t="s">
        <v>2675</v>
      </c>
      <c r="C15081" s="10">
        <v>38336</v>
      </c>
      <c r="D15081" s="9">
        <v>3273288531</v>
      </c>
      <c r="E15081" s="9" t="e">
        <f>INDEX(#REF!:#REF!,MATCH($D15081,#REF!:#REF!,0),MATCH(#REF!,#REF!:#REF!,0))</f>
        <v>#REF!</v>
      </c>
      <c r="F15081" s="9" t="e">
        <f>INDEX(#REF!:#REF!,MATCH($D15081,#REF!:#REF!,0),MATCH(#REF!,#REF!:#REF!,0))</f>
        <v>#REF!</v>
      </c>
    </row>
    <row r="15082" spans="1:6" ht="16.5" x14ac:dyDescent="0.3">
      <c r="A15082" s="9" t="s">
        <v>7243</v>
      </c>
      <c r="B15082" s="9" t="s">
        <v>2655</v>
      </c>
      <c r="C15082" s="10">
        <v>41011</v>
      </c>
      <c r="D15082" s="9">
        <v>4482855448</v>
      </c>
      <c r="E15082" s="9" t="e">
        <f>INDEX(#REF!:#REF!,MATCH($D15082,#REF!:#REF!,0),MATCH(#REF!,#REF!:#REF!,0))</f>
        <v>#REF!</v>
      </c>
      <c r="F15082" s="9" t="e">
        <f>INDEX(#REF!:#REF!,MATCH($D15082,#REF!:#REF!,0),MATCH(#REF!,#REF!:#REF!,0))</f>
        <v>#REF!</v>
      </c>
    </row>
    <row r="15083" spans="1:6" ht="16.5" x14ac:dyDescent="0.3">
      <c r="A15083" s="9" t="s">
        <v>7242</v>
      </c>
      <c r="B15083" s="9" t="s">
        <v>2982</v>
      </c>
      <c r="C15083" s="10">
        <v>19729</v>
      </c>
      <c r="D15083" s="9">
        <v>515647594</v>
      </c>
      <c r="E15083" s="9" t="e">
        <f>INDEX(#REF!:#REF!,MATCH($D15083,#REF!:#REF!,0),MATCH(#REF!,#REF!:#REF!,0))</f>
        <v>#REF!</v>
      </c>
      <c r="F15083" s="9" t="e">
        <f>INDEX(#REF!:#REF!,MATCH($D15083,#REF!:#REF!,0),MATCH(#REF!,#REF!:#REF!,0))</f>
        <v>#REF!</v>
      </c>
    </row>
    <row r="15084" spans="1:6" ht="16.5" x14ac:dyDescent="0.3">
      <c r="A15084" s="9" t="s">
        <v>7241</v>
      </c>
      <c r="B15084" s="9" t="s">
        <v>2092</v>
      </c>
      <c r="C15084" s="10">
        <v>57745</v>
      </c>
      <c r="D15084" s="9">
        <v>6255831884</v>
      </c>
      <c r="E15084" s="9" t="e">
        <f>INDEX(#REF!:#REF!,MATCH($D15084,#REF!:#REF!,0),MATCH(#REF!,#REF!:#REF!,0))</f>
        <v>#REF!</v>
      </c>
      <c r="F15084" s="9" t="e">
        <f>INDEX(#REF!:#REF!,MATCH($D15084,#REF!:#REF!,0),MATCH(#REF!,#REF!:#REF!,0))</f>
        <v>#REF!</v>
      </c>
    </row>
    <row r="15085" spans="1:6" ht="16.5" x14ac:dyDescent="0.3">
      <c r="A15085" s="9" t="s">
        <v>7240</v>
      </c>
      <c r="B15085" s="9" t="s">
        <v>1999</v>
      </c>
      <c r="C15085" s="10">
        <v>48120</v>
      </c>
      <c r="D15085" s="9">
        <v>6854809452</v>
      </c>
      <c r="E15085" s="9" t="e">
        <f>INDEX(#REF!:#REF!,MATCH($D15085,#REF!:#REF!,0),MATCH(#REF!,#REF!:#REF!,0))</f>
        <v>#REF!</v>
      </c>
      <c r="F15085" s="9" t="e">
        <f>INDEX(#REF!:#REF!,MATCH($D15085,#REF!:#REF!,0),MATCH(#REF!,#REF!:#REF!,0))</f>
        <v>#REF!</v>
      </c>
    </row>
    <row r="15086" spans="1:6" ht="16.5" x14ac:dyDescent="0.3">
      <c r="A15086" s="9" t="s">
        <v>7239</v>
      </c>
      <c r="B15086" s="9" t="s">
        <v>2312</v>
      </c>
      <c r="C15086" s="10">
        <v>33571</v>
      </c>
      <c r="D15086" s="9">
        <v>9207464802</v>
      </c>
      <c r="E15086" s="9" t="e">
        <f>INDEX(#REF!:#REF!,MATCH($D15086,#REF!:#REF!,0),MATCH(#REF!,#REF!:#REF!,0))</f>
        <v>#REF!</v>
      </c>
      <c r="F15086" s="9" t="e">
        <f>INDEX(#REF!:#REF!,MATCH($D15086,#REF!:#REF!,0),MATCH(#REF!,#REF!:#REF!,0))</f>
        <v>#REF!</v>
      </c>
    </row>
    <row r="15087" spans="1:6" ht="16.5" x14ac:dyDescent="0.3">
      <c r="A15087" s="9" t="s">
        <v>7238</v>
      </c>
      <c r="B15087" s="9" t="s">
        <v>2935</v>
      </c>
      <c r="C15087" s="10">
        <v>44726</v>
      </c>
      <c r="D15087" s="9">
        <v>1081492333</v>
      </c>
      <c r="E15087" s="9" t="e">
        <f>INDEX(#REF!:#REF!,MATCH($D15087,#REF!:#REF!,0),MATCH(#REF!,#REF!:#REF!,0))</f>
        <v>#REF!</v>
      </c>
      <c r="F15087" s="9" t="e">
        <f>INDEX(#REF!:#REF!,MATCH($D15087,#REF!:#REF!,0),MATCH(#REF!,#REF!:#REF!,0))</f>
        <v>#REF!</v>
      </c>
    </row>
    <row r="15088" spans="1:6" ht="16.5" x14ac:dyDescent="0.3">
      <c r="A15088" s="9" t="s">
        <v>7237</v>
      </c>
      <c r="B15088" s="9" t="s">
        <v>3951</v>
      </c>
      <c r="C15088" s="10">
        <v>46450</v>
      </c>
      <c r="D15088" s="9">
        <v>4768342426</v>
      </c>
      <c r="E15088" s="9" t="e">
        <f>INDEX(#REF!:#REF!,MATCH($D15088,#REF!:#REF!,0),MATCH(#REF!,#REF!:#REF!,0))</f>
        <v>#REF!</v>
      </c>
      <c r="F15088" s="9" t="e">
        <f>INDEX(#REF!:#REF!,MATCH($D15088,#REF!:#REF!,0),MATCH(#REF!,#REF!:#REF!,0))</f>
        <v>#REF!</v>
      </c>
    </row>
    <row r="15089" spans="1:6" ht="16.5" x14ac:dyDescent="0.3">
      <c r="A15089" s="9" t="s">
        <v>7236</v>
      </c>
      <c r="B15089" s="9" t="s">
        <v>2428</v>
      </c>
      <c r="C15089" s="10">
        <v>20102</v>
      </c>
      <c r="D15089" s="9">
        <v>9264026959</v>
      </c>
      <c r="E15089" s="9" t="e">
        <f>INDEX(#REF!:#REF!,MATCH($D15089,#REF!:#REF!,0),MATCH(#REF!,#REF!:#REF!,0))</f>
        <v>#REF!</v>
      </c>
      <c r="F15089" s="9" t="e">
        <f>INDEX(#REF!:#REF!,MATCH($D15089,#REF!:#REF!,0),MATCH(#REF!,#REF!:#REF!,0))</f>
        <v>#REF!</v>
      </c>
    </row>
    <row r="15090" spans="1:6" ht="16.5" x14ac:dyDescent="0.3">
      <c r="A15090" s="9" t="s">
        <v>7235</v>
      </c>
      <c r="B15090" s="9" t="s">
        <v>2256</v>
      </c>
      <c r="C15090" s="10">
        <v>25106</v>
      </c>
      <c r="D15090" s="9">
        <v>2565093969</v>
      </c>
      <c r="E15090" s="9" t="e">
        <f>INDEX(#REF!:#REF!,MATCH($D15090,#REF!:#REF!,0),MATCH(#REF!,#REF!:#REF!,0))</f>
        <v>#REF!</v>
      </c>
      <c r="F15090" s="9" t="e">
        <f>INDEX(#REF!:#REF!,MATCH($D15090,#REF!:#REF!,0),MATCH(#REF!,#REF!:#REF!,0))</f>
        <v>#REF!</v>
      </c>
    </row>
    <row r="15091" spans="1:6" ht="16.5" x14ac:dyDescent="0.3">
      <c r="A15091" s="9" t="s">
        <v>7234</v>
      </c>
      <c r="B15091" s="9" t="s">
        <v>2065</v>
      </c>
      <c r="C15091" s="10">
        <v>25659</v>
      </c>
      <c r="D15091" s="9">
        <v>1839046880</v>
      </c>
      <c r="E15091" s="9" t="e">
        <f>INDEX(#REF!:#REF!,MATCH($D15091,#REF!:#REF!,0),MATCH(#REF!,#REF!:#REF!,0))</f>
        <v>#REF!</v>
      </c>
      <c r="F15091" s="9" t="e">
        <f>INDEX(#REF!:#REF!,MATCH($D15091,#REF!:#REF!,0),MATCH(#REF!,#REF!:#REF!,0))</f>
        <v>#REF!</v>
      </c>
    </row>
    <row r="15092" spans="1:6" ht="16.5" x14ac:dyDescent="0.3">
      <c r="A15092" s="9" t="s">
        <v>7233</v>
      </c>
      <c r="B15092" s="9" t="s">
        <v>2412</v>
      </c>
      <c r="C15092" s="10">
        <v>34497</v>
      </c>
      <c r="D15092" s="9">
        <v>9104569016</v>
      </c>
      <c r="E15092" s="9" t="e">
        <f>INDEX(#REF!:#REF!,MATCH($D15092,#REF!:#REF!,0),MATCH(#REF!,#REF!:#REF!,0))</f>
        <v>#REF!</v>
      </c>
      <c r="F15092" s="9" t="e">
        <f>INDEX(#REF!:#REF!,MATCH($D15092,#REF!:#REF!,0),MATCH(#REF!,#REF!:#REF!,0))</f>
        <v>#REF!</v>
      </c>
    </row>
    <row r="15093" spans="1:6" ht="16.5" x14ac:dyDescent="0.3">
      <c r="A15093" s="9" t="s">
        <v>7232</v>
      </c>
      <c r="B15093" s="9" t="s">
        <v>2083</v>
      </c>
      <c r="C15093" s="10">
        <v>59739</v>
      </c>
      <c r="D15093" s="9">
        <v>3509620267</v>
      </c>
      <c r="E15093" s="9" t="e">
        <f>INDEX(#REF!:#REF!,MATCH($D15093,#REF!:#REF!,0),MATCH(#REF!,#REF!:#REF!,0))</f>
        <v>#REF!</v>
      </c>
      <c r="F15093" s="9" t="e">
        <f>INDEX(#REF!:#REF!,MATCH($D15093,#REF!:#REF!,0),MATCH(#REF!,#REF!:#REF!,0))</f>
        <v>#REF!</v>
      </c>
    </row>
    <row r="15094" spans="1:6" ht="16.5" x14ac:dyDescent="0.3">
      <c r="A15094" s="9" t="s">
        <v>7231</v>
      </c>
      <c r="B15094" s="9" t="s">
        <v>2459</v>
      </c>
      <c r="C15094" s="10">
        <v>20769</v>
      </c>
      <c r="D15094" s="9">
        <v>6172549286</v>
      </c>
      <c r="E15094" s="9" t="e">
        <f>INDEX(#REF!:#REF!,MATCH($D15094,#REF!:#REF!,0),MATCH(#REF!,#REF!:#REF!,0))</f>
        <v>#REF!</v>
      </c>
      <c r="F15094" s="9" t="e">
        <f>INDEX(#REF!:#REF!,MATCH($D15094,#REF!:#REF!,0),MATCH(#REF!,#REF!:#REF!,0))</f>
        <v>#REF!</v>
      </c>
    </row>
    <row r="15095" spans="1:6" ht="16.5" x14ac:dyDescent="0.3">
      <c r="A15095" s="9" t="s">
        <v>7230</v>
      </c>
      <c r="B15095" s="9" t="s">
        <v>2747</v>
      </c>
      <c r="C15095" s="10">
        <v>16823</v>
      </c>
      <c r="D15095" s="9">
        <v>8462409454</v>
      </c>
      <c r="E15095" s="9" t="e">
        <f>INDEX(#REF!:#REF!,MATCH($D15095,#REF!:#REF!,0),MATCH(#REF!,#REF!:#REF!,0))</f>
        <v>#REF!</v>
      </c>
      <c r="F15095" s="9" t="e">
        <f>INDEX(#REF!:#REF!,MATCH($D15095,#REF!:#REF!,0),MATCH(#REF!,#REF!:#REF!,0))</f>
        <v>#REF!</v>
      </c>
    </row>
    <row r="15096" spans="1:6" ht="16.5" x14ac:dyDescent="0.3">
      <c r="A15096" s="9" t="s">
        <v>7229</v>
      </c>
      <c r="B15096" s="9" t="s">
        <v>2105</v>
      </c>
      <c r="C15096" s="10">
        <v>31686</v>
      </c>
      <c r="D15096" s="9">
        <v>1599457717</v>
      </c>
      <c r="E15096" s="9" t="e">
        <f>INDEX(#REF!:#REF!,MATCH($D15096,#REF!:#REF!,0),MATCH(#REF!,#REF!:#REF!,0))</f>
        <v>#REF!</v>
      </c>
      <c r="F15096" s="9" t="e">
        <f>INDEX(#REF!:#REF!,MATCH($D15096,#REF!:#REF!,0),MATCH(#REF!,#REF!:#REF!,0))</f>
        <v>#REF!</v>
      </c>
    </row>
    <row r="15097" spans="1:6" ht="16.5" x14ac:dyDescent="0.3">
      <c r="A15097" s="9" t="s">
        <v>7228</v>
      </c>
      <c r="B15097" s="9" t="s">
        <v>2954</v>
      </c>
      <c r="C15097" s="10">
        <v>44130</v>
      </c>
      <c r="D15097" s="9">
        <v>6321654205</v>
      </c>
      <c r="E15097" s="9" t="e">
        <f>INDEX(#REF!:#REF!,MATCH($D15097,#REF!:#REF!,0),MATCH(#REF!,#REF!:#REF!,0))</f>
        <v>#REF!</v>
      </c>
      <c r="F15097" s="9" t="e">
        <f>INDEX(#REF!:#REF!,MATCH($D15097,#REF!:#REF!,0),MATCH(#REF!,#REF!:#REF!,0))</f>
        <v>#REF!</v>
      </c>
    </row>
    <row r="15098" spans="1:6" ht="16.5" x14ac:dyDescent="0.3">
      <c r="A15098" s="9" t="s">
        <v>7227</v>
      </c>
      <c r="B15098" s="9" t="s">
        <v>1985</v>
      </c>
      <c r="C15098" s="10">
        <v>48345</v>
      </c>
      <c r="D15098" s="9">
        <v>5304381319</v>
      </c>
      <c r="E15098" s="9" t="e">
        <f>INDEX(#REF!:#REF!,MATCH($D15098,#REF!:#REF!,0),MATCH(#REF!,#REF!:#REF!,0))</f>
        <v>#REF!</v>
      </c>
      <c r="F15098" s="9" t="e">
        <f>INDEX(#REF!:#REF!,MATCH($D15098,#REF!:#REF!,0),MATCH(#REF!,#REF!:#REF!,0))</f>
        <v>#REF!</v>
      </c>
    </row>
    <row r="15099" spans="1:6" ht="16.5" x14ac:dyDescent="0.3">
      <c r="A15099" s="9" t="s">
        <v>7226</v>
      </c>
      <c r="B15099" s="9" t="s">
        <v>2212</v>
      </c>
      <c r="C15099" s="10">
        <v>21279</v>
      </c>
      <c r="D15099" s="9">
        <v>4525743115</v>
      </c>
      <c r="E15099" s="9" t="e">
        <f>INDEX(#REF!:#REF!,MATCH($D15099,#REF!:#REF!,0),MATCH(#REF!,#REF!:#REF!,0))</f>
        <v>#REF!</v>
      </c>
      <c r="F15099" s="9" t="e">
        <f>INDEX(#REF!:#REF!,MATCH($D15099,#REF!:#REF!,0),MATCH(#REF!,#REF!:#REF!,0))</f>
        <v>#REF!</v>
      </c>
    </row>
    <row r="15100" spans="1:6" ht="16.5" x14ac:dyDescent="0.3">
      <c r="A15100" s="9" t="s">
        <v>7225</v>
      </c>
      <c r="B15100" s="9" t="s">
        <v>2440</v>
      </c>
      <c r="C15100" s="10">
        <v>39541</v>
      </c>
      <c r="D15100" s="9">
        <v>1598957961</v>
      </c>
      <c r="E15100" s="9" t="e">
        <f>INDEX(#REF!:#REF!,MATCH($D15100,#REF!:#REF!,0),MATCH(#REF!,#REF!:#REF!,0))</f>
        <v>#REF!</v>
      </c>
      <c r="F15100" s="9" t="e">
        <f>INDEX(#REF!:#REF!,MATCH($D15100,#REF!:#REF!,0),MATCH(#REF!,#REF!:#REF!,0))</f>
        <v>#REF!</v>
      </c>
    </row>
    <row r="15101" spans="1:6" ht="16.5" x14ac:dyDescent="0.3">
      <c r="A15101" s="9" t="s">
        <v>7224</v>
      </c>
      <c r="B15101" s="9" t="s">
        <v>2138</v>
      </c>
      <c r="C15101" s="10">
        <v>16007</v>
      </c>
      <c r="D15101" s="9">
        <v>5811999097</v>
      </c>
      <c r="E15101" s="9" t="e">
        <f>INDEX(#REF!:#REF!,MATCH($D15101,#REF!:#REF!,0),MATCH(#REF!,#REF!:#REF!,0))</f>
        <v>#REF!</v>
      </c>
      <c r="F15101" s="9" t="e">
        <f>INDEX(#REF!:#REF!,MATCH($D15101,#REF!:#REF!,0),MATCH(#REF!,#REF!:#REF!,0))</f>
        <v>#REF!</v>
      </c>
    </row>
    <row r="15102" spans="1:6" ht="16.5" x14ac:dyDescent="0.3">
      <c r="A15102" s="9" t="s">
        <v>7223</v>
      </c>
      <c r="B15102" s="9" t="s">
        <v>2647</v>
      </c>
      <c r="C15102" s="10">
        <v>15852</v>
      </c>
      <c r="D15102" s="9">
        <v>8162941088</v>
      </c>
      <c r="E15102" s="9" t="e">
        <f>INDEX(#REF!:#REF!,MATCH($D15102,#REF!:#REF!,0),MATCH(#REF!,#REF!:#REF!,0))</f>
        <v>#REF!</v>
      </c>
      <c r="F15102" s="9" t="e">
        <f>INDEX(#REF!:#REF!,MATCH($D15102,#REF!:#REF!,0),MATCH(#REF!,#REF!:#REF!,0))</f>
        <v>#REF!</v>
      </c>
    </row>
    <row r="15103" spans="1:6" ht="16.5" x14ac:dyDescent="0.3">
      <c r="A15103" s="9" t="s">
        <v>7222</v>
      </c>
      <c r="B15103" s="9" t="s">
        <v>3309</v>
      </c>
      <c r="C15103" s="10">
        <v>20483</v>
      </c>
      <c r="D15103" s="9">
        <v>8127128031</v>
      </c>
      <c r="E15103" s="9" t="e">
        <f>INDEX(#REF!:#REF!,MATCH($D15103,#REF!:#REF!,0),MATCH(#REF!,#REF!:#REF!,0))</f>
        <v>#REF!</v>
      </c>
      <c r="F15103" s="9" t="e">
        <f>INDEX(#REF!:#REF!,MATCH($D15103,#REF!:#REF!,0),MATCH(#REF!,#REF!:#REF!,0))</f>
        <v>#REF!</v>
      </c>
    </row>
    <row r="15104" spans="1:6" ht="16.5" x14ac:dyDescent="0.3">
      <c r="A15104" s="9" t="s">
        <v>7221</v>
      </c>
      <c r="B15104" s="9" t="s">
        <v>2835</v>
      </c>
      <c r="C15104" s="10">
        <v>33130</v>
      </c>
      <c r="D15104" s="9">
        <v>6259267215</v>
      </c>
      <c r="E15104" s="9" t="e">
        <f>INDEX(#REF!:#REF!,MATCH($D15104,#REF!:#REF!,0),MATCH(#REF!,#REF!:#REF!,0))</f>
        <v>#REF!</v>
      </c>
      <c r="F15104" s="9" t="e">
        <f>INDEX(#REF!:#REF!,MATCH($D15104,#REF!:#REF!,0),MATCH(#REF!,#REF!:#REF!,0))</f>
        <v>#REF!</v>
      </c>
    </row>
    <row r="15105" spans="1:6" ht="16.5" x14ac:dyDescent="0.3">
      <c r="A15105" s="9" t="s">
        <v>7220</v>
      </c>
      <c r="B15105" s="9" t="s">
        <v>2195</v>
      </c>
      <c r="C15105" s="10">
        <v>31276</v>
      </c>
      <c r="D15105" s="9">
        <v>8099854152</v>
      </c>
      <c r="E15105" s="9" t="e">
        <f>INDEX(#REF!:#REF!,MATCH($D15105,#REF!:#REF!,0),MATCH(#REF!,#REF!:#REF!,0))</f>
        <v>#REF!</v>
      </c>
      <c r="F15105" s="9" t="e">
        <f>INDEX(#REF!:#REF!,MATCH($D15105,#REF!:#REF!,0),MATCH(#REF!,#REF!:#REF!,0))</f>
        <v>#REF!</v>
      </c>
    </row>
    <row r="15106" spans="1:6" ht="16.5" x14ac:dyDescent="0.3">
      <c r="A15106" s="9" t="s">
        <v>7219</v>
      </c>
      <c r="B15106" s="9" t="s">
        <v>1997</v>
      </c>
      <c r="C15106" s="10">
        <v>18949</v>
      </c>
      <c r="D15106" s="9">
        <v>2411473303</v>
      </c>
      <c r="E15106" s="9" t="e">
        <f>INDEX(#REF!:#REF!,MATCH($D15106,#REF!:#REF!,0),MATCH(#REF!,#REF!:#REF!,0))</f>
        <v>#REF!</v>
      </c>
      <c r="F15106" s="9" t="e">
        <f>INDEX(#REF!:#REF!,MATCH($D15106,#REF!:#REF!,0),MATCH(#REF!,#REF!:#REF!,0))</f>
        <v>#REF!</v>
      </c>
    </row>
    <row r="15107" spans="1:6" ht="16.5" x14ac:dyDescent="0.3">
      <c r="A15107" s="9" t="s">
        <v>7218</v>
      </c>
      <c r="B15107" s="9" t="s">
        <v>2226</v>
      </c>
      <c r="C15107" s="10">
        <v>34910</v>
      </c>
      <c r="D15107" s="9">
        <v>8289594380</v>
      </c>
      <c r="E15107" s="9" t="e">
        <f>INDEX(#REF!:#REF!,MATCH($D15107,#REF!:#REF!,0),MATCH(#REF!,#REF!:#REF!,0))</f>
        <v>#REF!</v>
      </c>
      <c r="F15107" s="9" t="e">
        <f>INDEX(#REF!:#REF!,MATCH($D15107,#REF!:#REF!,0),MATCH(#REF!,#REF!:#REF!,0))</f>
        <v>#REF!</v>
      </c>
    </row>
    <row r="15108" spans="1:6" ht="16.5" x14ac:dyDescent="0.3">
      <c r="A15108" s="9" t="s">
        <v>7217</v>
      </c>
      <c r="B15108" s="9" t="s">
        <v>2364</v>
      </c>
      <c r="C15108" s="10">
        <v>42786</v>
      </c>
      <c r="D15108" s="9">
        <v>6271204627</v>
      </c>
      <c r="E15108" s="9" t="e">
        <f>INDEX(#REF!:#REF!,MATCH($D15108,#REF!:#REF!,0),MATCH(#REF!,#REF!:#REF!,0))</f>
        <v>#REF!</v>
      </c>
      <c r="F15108" s="9" t="e">
        <f>INDEX(#REF!:#REF!,MATCH($D15108,#REF!:#REF!,0),MATCH(#REF!,#REF!:#REF!,0))</f>
        <v>#REF!</v>
      </c>
    </row>
    <row r="15109" spans="1:6" ht="16.5" x14ac:dyDescent="0.3">
      <c r="A15109" s="9" t="s">
        <v>7216</v>
      </c>
      <c r="B15109" s="9" t="s">
        <v>2288</v>
      </c>
      <c r="C15109" s="10">
        <v>12130</v>
      </c>
      <c r="D15109" s="9">
        <v>7462528568</v>
      </c>
      <c r="E15109" s="9" t="e">
        <f>INDEX(#REF!:#REF!,MATCH($D15109,#REF!:#REF!,0),MATCH(#REF!,#REF!:#REF!,0))</f>
        <v>#REF!</v>
      </c>
      <c r="F15109" s="9" t="e">
        <f>INDEX(#REF!:#REF!,MATCH($D15109,#REF!:#REF!,0),MATCH(#REF!,#REF!:#REF!,0))</f>
        <v>#REF!</v>
      </c>
    </row>
    <row r="15110" spans="1:6" ht="16.5" x14ac:dyDescent="0.3">
      <c r="A15110" s="9" t="s">
        <v>7215</v>
      </c>
      <c r="B15110" s="9" t="s">
        <v>2312</v>
      </c>
      <c r="C15110" s="10">
        <v>57865</v>
      </c>
      <c r="D15110" s="9">
        <v>6084639828</v>
      </c>
      <c r="E15110" s="9" t="e">
        <f>INDEX(#REF!:#REF!,MATCH($D15110,#REF!:#REF!,0),MATCH(#REF!,#REF!:#REF!,0))</f>
        <v>#REF!</v>
      </c>
      <c r="F15110" s="9" t="e">
        <f>INDEX(#REF!:#REF!,MATCH($D15110,#REF!:#REF!,0),MATCH(#REF!,#REF!:#REF!,0))</f>
        <v>#REF!</v>
      </c>
    </row>
    <row r="15111" spans="1:6" ht="16.5" x14ac:dyDescent="0.3">
      <c r="A15111" s="9" t="s">
        <v>7214</v>
      </c>
      <c r="B15111" s="9" t="s">
        <v>2462</v>
      </c>
      <c r="C15111" s="10">
        <v>44937</v>
      </c>
      <c r="D15111" s="9">
        <v>3580617389</v>
      </c>
      <c r="E15111" s="9" t="e">
        <f>INDEX(#REF!:#REF!,MATCH($D15111,#REF!:#REF!,0),MATCH(#REF!,#REF!:#REF!,0))</f>
        <v>#REF!</v>
      </c>
      <c r="F15111" s="9" t="e">
        <f>INDEX(#REF!:#REF!,MATCH($D15111,#REF!:#REF!,0),MATCH(#REF!,#REF!:#REF!,0))</f>
        <v>#REF!</v>
      </c>
    </row>
    <row r="15112" spans="1:6" ht="16.5" x14ac:dyDescent="0.3">
      <c r="A15112" s="9" t="s">
        <v>7213</v>
      </c>
      <c r="B15112" s="9" t="s">
        <v>2095</v>
      </c>
      <c r="C15112" s="10">
        <v>24495</v>
      </c>
      <c r="D15112" s="9">
        <v>1829869566</v>
      </c>
      <c r="E15112" s="9" t="e">
        <f>INDEX(#REF!:#REF!,MATCH($D15112,#REF!:#REF!,0),MATCH(#REF!,#REF!:#REF!,0))</f>
        <v>#REF!</v>
      </c>
      <c r="F15112" s="9" t="e">
        <f>INDEX(#REF!:#REF!,MATCH($D15112,#REF!:#REF!,0),MATCH(#REF!,#REF!:#REF!,0))</f>
        <v>#REF!</v>
      </c>
    </row>
    <row r="15113" spans="1:6" ht="16.5" x14ac:dyDescent="0.3">
      <c r="A15113" s="9" t="s">
        <v>7212</v>
      </c>
      <c r="B15113" s="9" t="s">
        <v>2835</v>
      </c>
      <c r="C15113" s="10">
        <v>12768</v>
      </c>
      <c r="D15113" s="9">
        <v>4159390110</v>
      </c>
      <c r="E15113" s="9" t="e">
        <f>INDEX(#REF!:#REF!,MATCH($D15113,#REF!:#REF!,0),MATCH(#REF!,#REF!:#REF!,0))</f>
        <v>#REF!</v>
      </c>
      <c r="F15113" s="9" t="e">
        <f>INDEX(#REF!:#REF!,MATCH($D15113,#REF!:#REF!,0),MATCH(#REF!,#REF!:#REF!,0))</f>
        <v>#REF!</v>
      </c>
    </row>
    <row r="15114" spans="1:6" ht="16.5" x14ac:dyDescent="0.3">
      <c r="A15114" s="9" t="s">
        <v>7211</v>
      </c>
      <c r="B15114" s="9" t="s">
        <v>3510</v>
      </c>
      <c r="C15114" s="10">
        <v>13223</v>
      </c>
      <c r="D15114" s="9">
        <v>2450711406</v>
      </c>
      <c r="E15114" s="9" t="e">
        <f>INDEX(#REF!:#REF!,MATCH($D15114,#REF!:#REF!,0),MATCH(#REF!,#REF!:#REF!,0))</f>
        <v>#REF!</v>
      </c>
      <c r="F15114" s="9" t="e">
        <f>INDEX(#REF!:#REF!,MATCH($D15114,#REF!:#REF!,0),MATCH(#REF!,#REF!:#REF!,0))</f>
        <v>#REF!</v>
      </c>
    </row>
    <row r="15115" spans="1:6" ht="16.5" x14ac:dyDescent="0.3">
      <c r="A15115" s="9" t="s">
        <v>7210</v>
      </c>
      <c r="B15115" s="9" t="s">
        <v>2144</v>
      </c>
      <c r="C15115" s="10">
        <v>28606</v>
      </c>
      <c r="D15115" s="9">
        <v>4487905370</v>
      </c>
      <c r="E15115" s="9" t="e">
        <f>INDEX(#REF!:#REF!,MATCH($D15115,#REF!:#REF!,0),MATCH(#REF!,#REF!:#REF!,0))</f>
        <v>#REF!</v>
      </c>
      <c r="F15115" s="9" t="e">
        <f>INDEX(#REF!:#REF!,MATCH($D15115,#REF!:#REF!,0),MATCH(#REF!,#REF!:#REF!,0))</f>
        <v>#REF!</v>
      </c>
    </row>
    <row r="15116" spans="1:6" ht="16.5" x14ac:dyDescent="0.3">
      <c r="A15116" s="9" t="s">
        <v>7209</v>
      </c>
      <c r="B15116" s="9" t="s">
        <v>2346</v>
      </c>
      <c r="C15116" s="10">
        <v>43379</v>
      </c>
      <c r="D15116" s="9">
        <v>9854387496</v>
      </c>
      <c r="E15116" s="9" t="e">
        <f>INDEX(#REF!:#REF!,MATCH($D15116,#REF!:#REF!,0),MATCH(#REF!,#REF!:#REF!,0))</f>
        <v>#REF!</v>
      </c>
      <c r="F15116" s="9" t="e">
        <f>INDEX(#REF!:#REF!,MATCH($D15116,#REF!:#REF!,0),MATCH(#REF!,#REF!:#REF!,0))</f>
        <v>#REF!</v>
      </c>
    </row>
    <row r="15117" spans="1:6" ht="16.5" x14ac:dyDescent="0.3">
      <c r="A15117" s="9" t="s">
        <v>7208</v>
      </c>
      <c r="B15117" s="9" t="s">
        <v>2530</v>
      </c>
      <c r="C15117" s="10">
        <v>54555</v>
      </c>
      <c r="D15117" s="9">
        <v>4716524892</v>
      </c>
      <c r="E15117" s="9" t="e">
        <f>INDEX(#REF!:#REF!,MATCH($D15117,#REF!:#REF!,0),MATCH(#REF!,#REF!:#REF!,0))</f>
        <v>#REF!</v>
      </c>
      <c r="F15117" s="9" t="e">
        <f>INDEX(#REF!:#REF!,MATCH($D15117,#REF!:#REF!,0),MATCH(#REF!,#REF!:#REF!,0))</f>
        <v>#REF!</v>
      </c>
    </row>
    <row r="15118" spans="1:6" ht="16.5" x14ac:dyDescent="0.3">
      <c r="A15118" s="9" t="s">
        <v>7207</v>
      </c>
      <c r="B15118" s="9" t="s">
        <v>3506</v>
      </c>
      <c r="C15118" s="10">
        <v>52422</v>
      </c>
      <c r="D15118" s="9">
        <v>7892446737</v>
      </c>
      <c r="E15118" s="9" t="e">
        <f>INDEX(#REF!:#REF!,MATCH($D15118,#REF!:#REF!,0),MATCH(#REF!,#REF!:#REF!,0))</f>
        <v>#REF!</v>
      </c>
      <c r="F15118" s="9" t="e">
        <f>INDEX(#REF!:#REF!,MATCH($D15118,#REF!:#REF!,0),MATCH(#REF!,#REF!:#REF!,0))</f>
        <v>#REF!</v>
      </c>
    </row>
    <row r="15119" spans="1:6" ht="16.5" x14ac:dyDescent="0.3">
      <c r="A15119" s="9" t="s">
        <v>7206</v>
      </c>
      <c r="B15119" s="9" t="s">
        <v>2286</v>
      </c>
      <c r="C15119" s="10">
        <v>12682</v>
      </c>
      <c r="D15119" s="9">
        <v>6253520369</v>
      </c>
      <c r="E15119" s="9" t="e">
        <f>INDEX(#REF!:#REF!,MATCH($D15119,#REF!:#REF!,0),MATCH(#REF!,#REF!:#REF!,0))</f>
        <v>#REF!</v>
      </c>
      <c r="F15119" s="9" t="e">
        <f>INDEX(#REF!:#REF!,MATCH($D15119,#REF!:#REF!,0),MATCH(#REF!,#REF!:#REF!,0))</f>
        <v>#REF!</v>
      </c>
    </row>
    <row r="15120" spans="1:6" ht="16.5" x14ac:dyDescent="0.3">
      <c r="A15120" s="9" t="s">
        <v>7205</v>
      </c>
      <c r="B15120" s="9" t="s">
        <v>2386</v>
      </c>
      <c r="C15120" s="10">
        <v>58797</v>
      </c>
      <c r="D15120" s="9">
        <v>2677632772</v>
      </c>
      <c r="E15120" s="9" t="e">
        <f>INDEX(#REF!:#REF!,MATCH($D15120,#REF!:#REF!,0),MATCH(#REF!,#REF!:#REF!,0))</f>
        <v>#REF!</v>
      </c>
      <c r="F15120" s="9" t="e">
        <f>INDEX(#REF!:#REF!,MATCH($D15120,#REF!:#REF!,0),MATCH(#REF!,#REF!:#REF!,0))</f>
        <v>#REF!</v>
      </c>
    </row>
    <row r="15121" spans="1:6" ht="16.5" x14ac:dyDescent="0.3">
      <c r="A15121" s="9" t="s">
        <v>7204</v>
      </c>
      <c r="B15121" s="9" t="s">
        <v>2063</v>
      </c>
      <c r="C15121" s="10">
        <v>35042</v>
      </c>
      <c r="D15121" s="9">
        <v>7205256240</v>
      </c>
      <c r="E15121" s="9" t="e">
        <f>INDEX(#REF!:#REF!,MATCH($D15121,#REF!:#REF!,0),MATCH(#REF!,#REF!:#REF!,0))</f>
        <v>#REF!</v>
      </c>
      <c r="F15121" s="9" t="e">
        <f>INDEX(#REF!:#REF!,MATCH($D15121,#REF!:#REF!,0),MATCH(#REF!,#REF!:#REF!,0))</f>
        <v>#REF!</v>
      </c>
    </row>
    <row r="15122" spans="1:6" ht="16.5" x14ac:dyDescent="0.3">
      <c r="A15122" s="9" t="s">
        <v>7203</v>
      </c>
      <c r="B15122" s="9" t="s">
        <v>1965</v>
      </c>
      <c r="C15122" s="10">
        <v>16322</v>
      </c>
      <c r="D15122" s="9">
        <v>3041948354</v>
      </c>
      <c r="E15122" s="9" t="e">
        <f>INDEX(#REF!:#REF!,MATCH($D15122,#REF!:#REF!,0),MATCH(#REF!,#REF!:#REF!,0))</f>
        <v>#REF!</v>
      </c>
      <c r="F15122" s="9" t="e">
        <f>INDEX(#REF!:#REF!,MATCH($D15122,#REF!:#REF!,0),MATCH(#REF!,#REF!:#REF!,0))</f>
        <v>#REF!</v>
      </c>
    </row>
    <row r="15123" spans="1:6" ht="16.5" x14ac:dyDescent="0.3">
      <c r="A15123" s="9" t="s">
        <v>7202</v>
      </c>
      <c r="B15123" s="9" t="s">
        <v>2034</v>
      </c>
      <c r="C15123" s="10">
        <v>40001</v>
      </c>
      <c r="D15123" s="9">
        <v>6041314951</v>
      </c>
      <c r="E15123" s="9" t="e">
        <f>INDEX(#REF!:#REF!,MATCH($D15123,#REF!:#REF!,0),MATCH(#REF!,#REF!:#REF!,0))</f>
        <v>#REF!</v>
      </c>
      <c r="F15123" s="9" t="e">
        <f>INDEX(#REF!:#REF!,MATCH($D15123,#REF!:#REF!,0),MATCH(#REF!,#REF!:#REF!,0))</f>
        <v>#REF!</v>
      </c>
    </row>
    <row r="15124" spans="1:6" ht="16.5" x14ac:dyDescent="0.3">
      <c r="A15124" s="9" t="s">
        <v>7201</v>
      </c>
      <c r="B15124" s="9" t="s">
        <v>3098</v>
      </c>
      <c r="C15124" s="10">
        <v>48184</v>
      </c>
      <c r="D15124" s="9">
        <v>9548500949</v>
      </c>
      <c r="E15124" s="9" t="e">
        <f>INDEX(#REF!:#REF!,MATCH($D15124,#REF!:#REF!,0),MATCH(#REF!,#REF!:#REF!,0))</f>
        <v>#REF!</v>
      </c>
      <c r="F15124" s="9" t="e">
        <f>INDEX(#REF!:#REF!,MATCH($D15124,#REF!:#REF!,0),MATCH(#REF!,#REF!:#REF!,0))</f>
        <v>#REF!</v>
      </c>
    </row>
    <row r="15125" spans="1:6" ht="16.5" x14ac:dyDescent="0.3">
      <c r="A15125" s="9" t="s">
        <v>7200</v>
      </c>
      <c r="B15125" s="9" t="s">
        <v>2500</v>
      </c>
      <c r="C15125" s="10">
        <v>31730</v>
      </c>
      <c r="D15125" s="9">
        <v>3303111790</v>
      </c>
      <c r="E15125" s="9" t="e">
        <f>INDEX(#REF!:#REF!,MATCH($D15125,#REF!:#REF!,0),MATCH(#REF!,#REF!:#REF!,0))</f>
        <v>#REF!</v>
      </c>
      <c r="F15125" s="9" t="e">
        <f>INDEX(#REF!:#REF!,MATCH($D15125,#REF!:#REF!,0),MATCH(#REF!,#REF!:#REF!,0))</f>
        <v>#REF!</v>
      </c>
    </row>
    <row r="15126" spans="1:6" ht="16.5" x14ac:dyDescent="0.3">
      <c r="A15126" s="9" t="s">
        <v>7199</v>
      </c>
      <c r="B15126" s="9" t="s">
        <v>2032</v>
      </c>
      <c r="C15126" s="10">
        <v>30933</v>
      </c>
      <c r="D15126" s="9">
        <v>1787288307</v>
      </c>
      <c r="E15126" s="9" t="e">
        <f>INDEX(#REF!:#REF!,MATCH($D15126,#REF!:#REF!,0),MATCH(#REF!,#REF!:#REF!,0))</f>
        <v>#REF!</v>
      </c>
      <c r="F15126" s="9" t="e">
        <f>INDEX(#REF!:#REF!,MATCH($D15126,#REF!:#REF!,0),MATCH(#REF!,#REF!:#REF!,0))</f>
        <v>#REF!</v>
      </c>
    </row>
    <row r="15127" spans="1:6" ht="16.5" x14ac:dyDescent="0.3">
      <c r="A15127" s="9" t="s">
        <v>7198</v>
      </c>
      <c r="B15127" s="9" t="s">
        <v>3493</v>
      </c>
      <c r="C15127" s="10">
        <v>26511</v>
      </c>
      <c r="D15127" s="9">
        <v>6718456802</v>
      </c>
      <c r="E15127" s="9" t="e">
        <f>INDEX(#REF!:#REF!,MATCH($D15127,#REF!:#REF!,0),MATCH(#REF!,#REF!:#REF!,0))</f>
        <v>#REF!</v>
      </c>
      <c r="F15127" s="9" t="e">
        <f>INDEX(#REF!:#REF!,MATCH($D15127,#REF!:#REF!,0),MATCH(#REF!,#REF!:#REF!,0))</f>
        <v>#REF!</v>
      </c>
    </row>
    <row r="15128" spans="1:6" ht="16.5" x14ac:dyDescent="0.3">
      <c r="A15128" s="9" t="s">
        <v>7197</v>
      </c>
      <c r="B15128" s="9" t="s">
        <v>2768</v>
      </c>
      <c r="C15128" s="10">
        <v>34836</v>
      </c>
      <c r="D15128" s="9">
        <v>6788593582</v>
      </c>
      <c r="E15128" s="9" t="e">
        <f>INDEX(#REF!:#REF!,MATCH($D15128,#REF!:#REF!,0),MATCH(#REF!,#REF!:#REF!,0))</f>
        <v>#REF!</v>
      </c>
      <c r="F15128" s="9" t="e">
        <f>INDEX(#REF!:#REF!,MATCH($D15128,#REF!:#REF!,0),MATCH(#REF!,#REF!:#REF!,0))</f>
        <v>#REF!</v>
      </c>
    </row>
    <row r="15129" spans="1:6" ht="16.5" x14ac:dyDescent="0.3">
      <c r="A15129" s="9" t="s">
        <v>7196</v>
      </c>
      <c r="B15129" s="9" t="s">
        <v>2155</v>
      </c>
      <c r="C15129" s="10">
        <v>43566</v>
      </c>
      <c r="D15129" s="9">
        <v>5412518958</v>
      </c>
      <c r="E15129" s="9" t="e">
        <f>INDEX(#REF!:#REF!,MATCH($D15129,#REF!:#REF!,0),MATCH(#REF!,#REF!:#REF!,0))</f>
        <v>#REF!</v>
      </c>
      <c r="F15129" s="9" t="e">
        <f>INDEX(#REF!:#REF!,MATCH($D15129,#REF!:#REF!,0),MATCH(#REF!,#REF!:#REF!,0))</f>
        <v>#REF!</v>
      </c>
    </row>
    <row r="15130" spans="1:6" ht="16.5" x14ac:dyDescent="0.3">
      <c r="A15130" s="9" t="s">
        <v>7195</v>
      </c>
      <c r="B15130" s="9" t="s">
        <v>2580</v>
      </c>
      <c r="C15130" s="10">
        <v>34545</v>
      </c>
      <c r="D15130" s="9">
        <v>7888574610</v>
      </c>
      <c r="E15130" s="9" t="e">
        <f>INDEX(#REF!:#REF!,MATCH($D15130,#REF!:#REF!,0),MATCH(#REF!,#REF!:#REF!,0))</f>
        <v>#REF!</v>
      </c>
      <c r="F15130" s="9" t="e">
        <f>INDEX(#REF!:#REF!,MATCH($D15130,#REF!:#REF!,0),MATCH(#REF!,#REF!:#REF!,0))</f>
        <v>#REF!</v>
      </c>
    </row>
    <row r="15131" spans="1:6" ht="16.5" x14ac:dyDescent="0.3">
      <c r="A15131" s="9" t="s">
        <v>7194</v>
      </c>
      <c r="B15131" s="9" t="s">
        <v>1949</v>
      </c>
      <c r="C15131" s="10">
        <v>57066</v>
      </c>
      <c r="D15131" s="9">
        <v>6019132307</v>
      </c>
      <c r="E15131" s="9" t="e">
        <f>INDEX(#REF!:#REF!,MATCH($D15131,#REF!:#REF!,0),MATCH(#REF!,#REF!:#REF!,0))</f>
        <v>#REF!</v>
      </c>
      <c r="F15131" s="9" t="e">
        <f>INDEX(#REF!:#REF!,MATCH($D15131,#REF!:#REF!,0),MATCH(#REF!,#REF!:#REF!,0))</f>
        <v>#REF!</v>
      </c>
    </row>
    <row r="15132" spans="1:6" ht="16.5" x14ac:dyDescent="0.3">
      <c r="A15132" s="9" t="s">
        <v>7193</v>
      </c>
      <c r="B15132" s="9" t="s">
        <v>2456</v>
      </c>
      <c r="C15132" s="10">
        <v>32357</v>
      </c>
      <c r="D15132" s="9">
        <v>1079691642</v>
      </c>
      <c r="E15132" s="9" t="e">
        <f>INDEX(#REF!:#REF!,MATCH($D15132,#REF!:#REF!,0),MATCH(#REF!,#REF!:#REF!,0))</f>
        <v>#REF!</v>
      </c>
      <c r="F15132" s="9" t="e">
        <f>INDEX(#REF!:#REF!,MATCH($D15132,#REF!:#REF!,0),MATCH(#REF!,#REF!:#REF!,0))</f>
        <v>#REF!</v>
      </c>
    </row>
    <row r="15133" spans="1:6" ht="16.5" x14ac:dyDescent="0.3">
      <c r="A15133" s="9" t="s">
        <v>7192</v>
      </c>
      <c r="B15133" s="9" t="s">
        <v>2647</v>
      </c>
      <c r="C15133" s="10">
        <v>17632</v>
      </c>
      <c r="D15133" s="9">
        <v>9434604370</v>
      </c>
      <c r="E15133" s="9" t="e">
        <f>INDEX(#REF!:#REF!,MATCH($D15133,#REF!:#REF!,0),MATCH(#REF!,#REF!:#REF!,0))</f>
        <v>#REF!</v>
      </c>
      <c r="F15133" s="9" t="e">
        <f>INDEX(#REF!:#REF!,MATCH($D15133,#REF!:#REF!,0),MATCH(#REF!,#REF!:#REF!,0))</f>
        <v>#REF!</v>
      </c>
    </row>
    <row r="15134" spans="1:6" ht="16.5" x14ac:dyDescent="0.3">
      <c r="A15134" s="9" t="s">
        <v>7191</v>
      </c>
      <c r="B15134" s="9" t="s">
        <v>2042</v>
      </c>
      <c r="C15134" s="10">
        <v>46058</v>
      </c>
      <c r="D15134" s="9">
        <v>3000763902</v>
      </c>
      <c r="E15134" s="9" t="e">
        <f>INDEX(#REF!:#REF!,MATCH($D15134,#REF!:#REF!,0),MATCH(#REF!,#REF!:#REF!,0))</f>
        <v>#REF!</v>
      </c>
      <c r="F15134" s="9" t="e">
        <f>INDEX(#REF!:#REF!,MATCH($D15134,#REF!:#REF!,0),MATCH(#REF!,#REF!:#REF!,0))</f>
        <v>#REF!</v>
      </c>
    </row>
    <row r="15135" spans="1:6" ht="16.5" x14ac:dyDescent="0.3">
      <c r="A15135" s="9" t="s">
        <v>7190</v>
      </c>
      <c r="B15135" s="9" t="s">
        <v>1945</v>
      </c>
      <c r="C15135" s="10">
        <v>50599</v>
      </c>
      <c r="D15135" s="9">
        <v>4453315724</v>
      </c>
      <c r="E15135" s="9" t="e">
        <f>INDEX(#REF!:#REF!,MATCH($D15135,#REF!:#REF!,0),MATCH(#REF!,#REF!:#REF!,0))</f>
        <v>#REF!</v>
      </c>
      <c r="F15135" s="9" t="e">
        <f>INDEX(#REF!:#REF!,MATCH($D15135,#REF!:#REF!,0),MATCH(#REF!,#REF!:#REF!,0))</f>
        <v>#REF!</v>
      </c>
    </row>
    <row r="15136" spans="1:6" ht="16.5" x14ac:dyDescent="0.3">
      <c r="A15136" s="9" t="s">
        <v>7189</v>
      </c>
      <c r="B15136" s="9" t="s">
        <v>2090</v>
      </c>
      <c r="C15136" s="10">
        <v>47118</v>
      </c>
      <c r="D15136" s="9">
        <v>9457151267</v>
      </c>
      <c r="E15136" s="9" t="e">
        <f>INDEX(#REF!:#REF!,MATCH($D15136,#REF!:#REF!,0),MATCH(#REF!,#REF!:#REF!,0))</f>
        <v>#REF!</v>
      </c>
      <c r="F15136" s="9" t="e">
        <f>INDEX(#REF!:#REF!,MATCH($D15136,#REF!:#REF!,0),MATCH(#REF!,#REF!:#REF!,0))</f>
        <v>#REF!</v>
      </c>
    </row>
    <row r="15137" spans="1:6" ht="16.5" x14ac:dyDescent="0.3">
      <c r="A15137" s="9" t="s">
        <v>7188</v>
      </c>
      <c r="B15137" s="9" t="s">
        <v>2071</v>
      </c>
      <c r="C15137" s="10">
        <v>22227</v>
      </c>
      <c r="D15137" s="9">
        <v>5197585250</v>
      </c>
      <c r="E15137" s="9" t="e">
        <f>INDEX(#REF!:#REF!,MATCH($D15137,#REF!:#REF!,0),MATCH(#REF!,#REF!:#REF!,0))</f>
        <v>#REF!</v>
      </c>
      <c r="F15137" s="9" t="e">
        <f>INDEX(#REF!:#REF!,MATCH($D15137,#REF!:#REF!,0),MATCH(#REF!,#REF!:#REF!,0))</f>
        <v>#REF!</v>
      </c>
    </row>
    <row r="15138" spans="1:6" ht="16.5" x14ac:dyDescent="0.3">
      <c r="A15138" s="9" t="s">
        <v>7187</v>
      </c>
      <c r="B15138" s="9" t="s">
        <v>2351</v>
      </c>
      <c r="C15138" s="10">
        <v>18295</v>
      </c>
      <c r="D15138" s="9">
        <v>3996818513</v>
      </c>
      <c r="E15138" s="9" t="e">
        <f>INDEX(#REF!:#REF!,MATCH($D15138,#REF!:#REF!,0),MATCH(#REF!,#REF!:#REF!,0))</f>
        <v>#REF!</v>
      </c>
      <c r="F15138" s="9" t="e">
        <f>INDEX(#REF!:#REF!,MATCH($D15138,#REF!:#REF!,0),MATCH(#REF!,#REF!:#REF!,0))</f>
        <v>#REF!</v>
      </c>
    </row>
    <row r="15139" spans="1:6" ht="16.5" x14ac:dyDescent="0.3">
      <c r="A15139" s="9" t="s">
        <v>7186</v>
      </c>
      <c r="B15139" s="9" t="s">
        <v>2498</v>
      </c>
      <c r="C15139" s="10">
        <v>19805</v>
      </c>
      <c r="D15139" s="9">
        <v>6364724701</v>
      </c>
      <c r="E15139" s="9" t="e">
        <f>INDEX(#REF!:#REF!,MATCH($D15139,#REF!:#REF!,0),MATCH(#REF!,#REF!:#REF!,0))</f>
        <v>#REF!</v>
      </c>
      <c r="F15139" s="9" t="e">
        <f>INDEX(#REF!:#REF!,MATCH($D15139,#REF!:#REF!,0),MATCH(#REF!,#REF!:#REF!,0))</f>
        <v>#REF!</v>
      </c>
    </row>
    <row r="15140" spans="1:6" ht="16.5" x14ac:dyDescent="0.3">
      <c r="A15140" s="9" t="s">
        <v>7185</v>
      </c>
      <c r="B15140" s="9" t="s">
        <v>2428</v>
      </c>
      <c r="C15140" s="10">
        <v>33588</v>
      </c>
      <c r="D15140" s="9">
        <v>9052475601</v>
      </c>
      <c r="E15140" s="9" t="e">
        <f>INDEX(#REF!:#REF!,MATCH($D15140,#REF!:#REF!,0),MATCH(#REF!,#REF!:#REF!,0))</f>
        <v>#REF!</v>
      </c>
      <c r="F15140" s="9" t="e">
        <f>INDEX(#REF!:#REF!,MATCH($D15140,#REF!:#REF!,0),MATCH(#REF!,#REF!:#REF!,0))</f>
        <v>#REF!</v>
      </c>
    </row>
    <row r="15141" spans="1:6" ht="16.5" x14ac:dyDescent="0.3">
      <c r="A15141" s="9" t="s">
        <v>7184</v>
      </c>
      <c r="B15141" s="9" t="s">
        <v>3580</v>
      </c>
      <c r="C15141" s="10">
        <v>56679</v>
      </c>
      <c r="D15141" s="9">
        <v>5082945165</v>
      </c>
      <c r="E15141" s="9" t="e">
        <f>INDEX(#REF!:#REF!,MATCH($D15141,#REF!:#REF!,0),MATCH(#REF!,#REF!:#REF!,0))</f>
        <v>#REF!</v>
      </c>
      <c r="F15141" s="9" t="e">
        <f>INDEX(#REF!:#REF!,MATCH($D15141,#REF!:#REF!,0),MATCH(#REF!,#REF!:#REF!,0))</f>
        <v>#REF!</v>
      </c>
    </row>
    <row r="15142" spans="1:6" ht="16.5" x14ac:dyDescent="0.3">
      <c r="A15142" s="9" t="s">
        <v>7183</v>
      </c>
      <c r="B15142" s="9" t="s">
        <v>2140</v>
      </c>
      <c r="C15142" s="10">
        <v>40280</v>
      </c>
      <c r="D15142" s="9">
        <v>6734537986</v>
      </c>
      <c r="E15142" s="9" t="e">
        <f>INDEX(#REF!:#REF!,MATCH($D15142,#REF!:#REF!,0),MATCH(#REF!,#REF!:#REF!,0))</f>
        <v>#REF!</v>
      </c>
      <c r="F15142" s="9" t="e">
        <f>INDEX(#REF!:#REF!,MATCH($D15142,#REF!:#REF!,0),MATCH(#REF!,#REF!:#REF!,0))</f>
        <v>#REF!</v>
      </c>
    </row>
    <row r="15143" spans="1:6" ht="16.5" x14ac:dyDescent="0.3">
      <c r="A15143" s="9" t="s">
        <v>7182</v>
      </c>
      <c r="B15143" s="9" t="s">
        <v>1963</v>
      </c>
      <c r="C15143" s="10">
        <v>27505</v>
      </c>
      <c r="D15143" s="9">
        <v>6850203894</v>
      </c>
      <c r="E15143" s="9" t="e">
        <f>INDEX(#REF!:#REF!,MATCH($D15143,#REF!:#REF!,0),MATCH(#REF!,#REF!:#REF!,0))</f>
        <v>#REF!</v>
      </c>
      <c r="F15143" s="9" t="e">
        <f>INDEX(#REF!:#REF!,MATCH($D15143,#REF!:#REF!,0),MATCH(#REF!,#REF!:#REF!,0))</f>
        <v>#REF!</v>
      </c>
    </row>
    <row r="15144" spans="1:6" ht="16.5" x14ac:dyDescent="0.3">
      <c r="A15144" s="9" t="s">
        <v>7181</v>
      </c>
      <c r="B15144" s="9" t="s">
        <v>3366</v>
      </c>
      <c r="C15144" s="10">
        <v>15927</v>
      </c>
      <c r="D15144" s="9">
        <v>7178607831</v>
      </c>
      <c r="E15144" s="9" t="e">
        <f>INDEX(#REF!:#REF!,MATCH($D15144,#REF!:#REF!,0),MATCH(#REF!,#REF!:#REF!,0))</f>
        <v>#REF!</v>
      </c>
      <c r="F15144" s="9" t="e">
        <f>INDEX(#REF!:#REF!,MATCH($D15144,#REF!:#REF!,0),MATCH(#REF!,#REF!:#REF!,0))</f>
        <v>#REF!</v>
      </c>
    </row>
    <row r="15145" spans="1:6" ht="16.5" x14ac:dyDescent="0.3">
      <c r="A15145" s="9" t="s">
        <v>7180</v>
      </c>
      <c r="B15145" s="9" t="s">
        <v>2269</v>
      </c>
      <c r="C15145" s="10">
        <v>47926</v>
      </c>
      <c r="D15145" s="9">
        <v>3292353998</v>
      </c>
      <c r="E15145" s="9" t="e">
        <f>INDEX(#REF!:#REF!,MATCH($D15145,#REF!:#REF!,0),MATCH(#REF!,#REF!:#REF!,0))</f>
        <v>#REF!</v>
      </c>
      <c r="F15145" s="9" t="e">
        <f>INDEX(#REF!:#REF!,MATCH($D15145,#REF!:#REF!,0),MATCH(#REF!,#REF!:#REF!,0))</f>
        <v>#REF!</v>
      </c>
    </row>
    <row r="15146" spans="1:6" ht="16.5" x14ac:dyDescent="0.3">
      <c r="A15146" s="9" t="s">
        <v>7179</v>
      </c>
      <c r="B15146" s="9" t="s">
        <v>2939</v>
      </c>
      <c r="C15146" s="10">
        <v>13030</v>
      </c>
      <c r="D15146" s="9">
        <v>222477806</v>
      </c>
      <c r="E15146" s="9" t="e">
        <f>INDEX(#REF!:#REF!,MATCH($D15146,#REF!:#REF!,0),MATCH(#REF!,#REF!:#REF!,0))</f>
        <v>#REF!</v>
      </c>
      <c r="F15146" s="9" t="e">
        <f>INDEX(#REF!:#REF!,MATCH($D15146,#REF!:#REF!,0),MATCH(#REF!,#REF!:#REF!,0))</f>
        <v>#REF!</v>
      </c>
    </row>
    <row r="15147" spans="1:6" ht="16.5" x14ac:dyDescent="0.3">
      <c r="A15147" s="9" t="s">
        <v>7178</v>
      </c>
      <c r="B15147" s="9" t="s">
        <v>3388</v>
      </c>
      <c r="C15147" s="10">
        <v>23008</v>
      </c>
      <c r="D15147" s="9">
        <v>1628738227</v>
      </c>
      <c r="E15147" s="9" t="e">
        <f>INDEX(#REF!:#REF!,MATCH($D15147,#REF!:#REF!,0),MATCH(#REF!,#REF!:#REF!,0))</f>
        <v>#REF!</v>
      </c>
      <c r="F15147" s="9" t="e">
        <f>INDEX(#REF!:#REF!,MATCH($D15147,#REF!:#REF!,0),MATCH(#REF!,#REF!:#REF!,0))</f>
        <v>#REF!</v>
      </c>
    </row>
    <row r="15148" spans="1:6" ht="16.5" x14ac:dyDescent="0.3">
      <c r="A15148" s="9" t="s">
        <v>7177</v>
      </c>
      <c r="B15148" s="9" t="s">
        <v>2063</v>
      </c>
      <c r="C15148" s="10">
        <v>19719</v>
      </c>
      <c r="D15148" s="9">
        <v>2551917727</v>
      </c>
      <c r="E15148" s="9" t="e">
        <f>INDEX(#REF!:#REF!,MATCH($D15148,#REF!:#REF!,0),MATCH(#REF!,#REF!:#REF!,0))</f>
        <v>#REF!</v>
      </c>
      <c r="F15148" s="9" t="e">
        <f>INDEX(#REF!:#REF!,MATCH($D15148,#REF!:#REF!,0),MATCH(#REF!,#REF!:#REF!,0))</f>
        <v>#REF!</v>
      </c>
    </row>
    <row r="15149" spans="1:6" ht="16.5" x14ac:dyDescent="0.3">
      <c r="A15149" s="9" t="s">
        <v>7176</v>
      </c>
      <c r="B15149" s="9" t="s">
        <v>2065</v>
      </c>
      <c r="C15149" s="10">
        <v>49554</v>
      </c>
      <c r="D15149" s="9">
        <v>2079803735</v>
      </c>
      <c r="E15149" s="9" t="e">
        <f>INDEX(#REF!:#REF!,MATCH($D15149,#REF!:#REF!,0),MATCH(#REF!,#REF!:#REF!,0))</f>
        <v>#REF!</v>
      </c>
      <c r="F15149" s="9" t="e">
        <f>INDEX(#REF!:#REF!,MATCH($D15149,#REF!:#REF!,0),MATCH(#REF!,#REF!:#REF!,0))</f>
        <v>#REF!</v>
      </c>
    </row>
    <row r="15150" spans="1:6" ht="16.5" x14ac:dyDescent="0.3">
      <c r="A15150" s="9" t="s">
        <v>7175</v>
      </c>
      <c r="B15150" s="9" t="s">
        <v>2009</v>
      </c>
      <c r="C15150" s="10">
        <v>55971</v>
      </c>
      <c r="D15150" s="9">
        <v>7670936274</v>
      </c>
      <c r="E15150" s="9" t="e">
        <f>INDEX(#REF!:#REF!,MATCH($D15150,#REF!:#REF!,0),MATCH(#REF!,#REF!:#REF!,0))</f>
        <v>#REF!</v>
      </c>
      <c r="F15150" s="9" t="e">
        <f>INDEX(#REF!:#REF!,MATCH($D15150,#REF!:#REF!,0),MATCH(#REF!,#REF!:#REF!,0))</f>
        <v>#REF!</v>
      </c>
    </row>
    <row r="15151" spans="1:6" ht="16.5" x14ac:dyDescent="0.3">
      <c r="A15151" s="9" t="s">
        <v>7174</v>
      </c>
      <c r="B15151" s="9" t="s">
        <v>2478</v>
      </c>
      <c r="C15151" s="10">
        <v>52189</v>
      </c>
      <c r="D15151" s="9">
        <v>4920920075</v>
      </c>
      <c r="E15151" s="9" t="e">
        <f>INDEX(#REF!:#REF!,MATCH($D15151,#REF!:#REF!,0),MATCH(#REF!,#REF!:#REF!,0))</f>
        <v>#REF!</v>
      </c>
      <c r="F15151" s="9" t="e">
        <f>INDEX(#REF!:#REF!,MATCH($D15151,#REF!:#REF!,0),MATCH(#REF!,#REF!:#REF!,0))</f>
        <v>#REF!</v>
      </c>
    </row>
    <row r="15152" spans="1:6" ht="16.5" x14ac:dyDescent="0.3">
      <c r="A15152" s="9" t="s">
        <v>7173</v>
      </c>
      <c r="B15152" s="9" t="s">
        <v>2274</v>
      </c>
      <c r="C15152" s="10">
        <v>58537</v>
      </c>
      <c r="D15152" s="9">
        <v>1472093461</v>
      </c>
      <c r="E15152" s="9" t="e">
        <f>INDEX(#REF!:#REF!,MATCH($D15152,#REF!:#REF!,0),MATCH(#REF!,#REF!:#REF!,0))</f>
        <v>#REF!</v>
      </c>
      <c r="F15152" s="9" t="e">
        <f>INDEX(#REF!:#REF!,MATCH($D15152,#REF!:#REF!,0),MATCH(#REF!,#REF!:#REF!,0))</f>
        <v>#REF!</v>
      </c>
    </row>
    <row r="15153" spans="1:6" ht="16.5" x14ac:dyDescent="0.3">
      <c r="A15153" s="9" t="s">
        <v>7172</v>
      </c>
      <c r="B15153" s="9" t="s">
        <v>2671</v>
      </c>
      <c r="C15153" s="10">
        <v>44366</v>
      </c>
      <c r="D15153" s="9">
        <v>9815158015</v>
      </c>
      <c r="E15153" s="9" t="e">
        <f>INDEX(#REF!:#REF!,MATCH($D15153,#REF!:#REF!,0),MATCH(#REF!,#REF!:#REF!,0))</f>
        <v>#REF!</v>
      </c>
      <c r="F15153" s="9" t="e">
        <f>INDEX(#REF!:#REF!,MATCH($D15153,#REF!:#REF!,0),MATCH(#REF!,#REF!:#REF!,0))</f>
        <v>#REF!</v>
      </c>
    </row>
    <row r="15154" spans="1:6" ht="16.5" x14ac:dyDescent="0.3">
      <c r="A15154" s="9" t="s">
        <v>7171</v>
      </c>
      <c r="B15154" s="9" t="s">
        <v>1949</v>
      </c>
      <c r="C15154" s="10">
        <v>34621</v>
      </c>
      <c r="D15154" s="9">
        <v>8658719154</v>
      </c>
      <c r="E15154" s="9" t="e">
        <f>INDEX(#REF!:#REF!,MATCH($D15154,#REF!:#REF!,0),MATCH(#REF!,#REF!:#REF!,0))</f>
        <v>#REF!</v>
      </c>
      <c r="F15154" s="9" t="e">
        <f>INDEX(#REF!:#REF!,MATCH($D15154,#REF!:#REF!,0),MATCH(#REF!,#REF!:#REF!,0))</f>
        <v>#REF!</v>
      </c>
    </row>
    <row r="15155" spans="1:6" ht="16.5" x14ac:dyDescent="0.3">
      <c r="A15155" s="9" t="s">
        <v>7170</v>
      </c>
      <c r="B15155" s="9" t="s">
        <v>2707</v>
      </c>
      <c r="C15155" s="10">
        <v>35677</v>
      </c>
      <c r="D15155" s="9">
        <v>4219825649</v>
      </c>
      <c r="E15155" s="9" t="e">
        <f>INDEX(#REF!:#REF!,MATCH($D15155,#REF!:#REF!,0),MATCH(#REF!,#REF!:#REF!,0))</f>
        <v>#REF!</v>
      </c>
      <c r="F15155" s="9" t="e">
        <f>INDEX(#REF!:#REF!,MATCH($D15155,#REF!:#REF!,0),MATCH(#REF!,#REF!:#REF!,0))</f>
        <v>#REF!</v>
      </c>
    </row>
    <row r="15156" spans="1:6" ht="16.5" x14ac:dyDescent="0.3">
      <c r="A15156" s="9" t="s">
        <v>7169</v>
      </c>
      <c r="B15156" s="9" t="s">
        <v>2768</v>
      </c>
      <c r="C15156" s="10">
        <v>33071</v>
      </c>
      <c r="D15156" s="9">
        <v>1192770250</v>
      </c>
      <c r="E15156" s="9" t="e">
        <f>INDEX(#REF!:#REF!,MATCH($D15156,#REF!:#REF!,0),MATCH(#REF!,#REF!:#REF!,0))</f>
        <v>#REF!</v>
      </c>
      <c r="F15156" s="9" t="e">
        <f>INDEX(#REF!:#REF!,MATCH($D15156,#REF!:#REF!,0),MATCH(#REF!,#REF!:#REF!,0))</f>
        <v>#REF!</v>
      </c>
    </row>
    <row r="15157" spans="1:6" ht="16.5" x14ac:dyDescent="0.3">
      <c r="A15157" s="9" t="s">
        <v>7168</v>
      </c>
      <c r="B15157" s="9" t="s">
        <v>2744</v>
      </c>
      <c r="C15157" s="10">
        <v>58250</v>
      </c>
      <c r="D15157" s="9">
        <v>8024322455</v>
      </c>
      <c r="E15157" s="9" t="e">
        <f>INDEX(#REF!:#REF!,MATCH($D15157,#REF!:#REF!,0),MATCH(#REF!,#REF!:#REF!,0))</f>
        <v>#REF!</v>
      </c>
      <c r="F15157" s="9" t="e">
        <f>INDEX(#REF!:#REF!,MATCH($D15157,#REF!:#REF!,0),MATCH(#REF!,#REF!:#REF!,0))</f>
        <v>#REF!</v>
      </c>
    </row>
    <row r="15158" spans="1:6" ht="16.5" x14ac:dyDescent="0.3">
      <c r="A15158" s="9" t="s">
        <v>7167</v>
      </c>
      <c r="B15158" s="9" t="s">
        <v>3229</v>
      </c>
      <c r="C15158" s="10">
        <v>21157</v>
      </c>
      <c r="D15158" s="9">
        <v>3273288531</v>
      </c>
      <c r="E15158" s="9" t="e">
        <f>INDEX(#REF!:#REF!,MATCH($D15158,#REF!:#REF!,0),MATCH(#REF!,#REF!:#REF!,0))</f>
        <v>#REF!</v>
      </c>
      <c r="F15158" s="9" t="e">
        <f>INDEX(#REF!:#REF!,MATCH($D15158,#REF!:#REF!,0),MATCH(#REF!,#REF!:#REF!,0))</f>
        <v>#REF!</v>
      </c>
    </row>
    <row r="15159" spans="1:6" ht="16.5" x14ac:dyDescent="0.3">
      <c r="A15159" s="9" t="s">
        <v>7166</v>
      </c>
      <c r="B15159" s="9" t="s">
        <v>2602</v>
      </c>
      <c r="C15159" s="10">
        <v>59588</v>
      </c>
      <c r="D15159" s="9">
        <v>7961231404</v>
      </c>
      <c r="E15159" s="9" t="e">
        <f>INDEX(#REF!:#REF!,MATCH($D15159,#REF!:#REF!,0),MATCH(#REF!,#REF!:#REF!,0))</f>
        <v>#REF!</v>
      </c>
      <c r="F15159" s="9" t="e">
        <f>INDEX(#REF!:#REF!,MATCH($D15159,#REF!:#REF!,0),MATCH(#REF!,#REF!:#REF!,0))</f>
        <v>#REF!</v>
      </c>
    </row>
    <row r="15160" spans="1:6" ht="16.5" x14ac:dyDescent="0.3">
      <c r="A15160" s="9" t="s">
        <v>7165</v>
      </c>
      <c r="B15160" s="9" t="s">
        <v>2136</v>
      </c>
      <c r="C15160" s="10">
        <v>59866</v>
      </c>
      <c r="D15160" s="9">
        <v>7249524151</v>
      </c>
      <c r="E15160" s="9" t="e">
        <f>INDEX(#REF!:#REF!,MATCH($D15160,#REF!:#REF!,0),MATCH(#REF!,#REF!:#REF!,0))</f>
        <v>#REF!</v>
      </c>
      <c r="F15160" s="9" t="e">
        <f>INDEX(#REF!:#REF!,MATCH($D15160,#REF!:#REF!,0),MATCH(#REF!,#REF!:#REF!,0))</f>
        <v>#REF!</v>
      </c>
    </row>
    <row r="15161" spans="1:6" ht="16.5" x14ac:dyDescent="0.3">
      <c r="A15161" s="9" t="s">
        <v>7164</v>
      </c>
      <c r="B15161" s="9" t="s">
        <v>2450</v>
      </c>
      <c r="C15161" s="10">
        <v>43506</v>
      </c>
      <c r="D15161" s="9">
        <v>9104569016</v>
      </c>
      <c r="E15161" s="9" t="e">
        <f>INDEX(#REF!:#REF!,MATCH($D15161,#REF!:#REF!,0),MATCH(#REF!,#REF!:#REF!,0))</f>
        <v>#REF!</v>
      </c>
      <c r="F15161" s="9" t="e">
        <f>INDEX(#REF!:#REF!,MATCH($D15161,#REF!:#REF!,0),MATCH(#REF!,#REF!:#REF!,0))</f>
        <v>#REF!</v>
      </c>
    </row>
    <row r="15162" spans="1:6" ht="16.5" x14ac:dyDescent="0.3">
      <c r="A15162" s="9" t="s">
        <v>7163</v>
      </c>
      <c r="B15162" s="9" t="s">
        <v>2448</v>
      </c>
      <c r="C15162" s="10">
        <v>17864</v>
      </c>
      <c r="D15162" s="9">
        <v>7837437543</v>
      </c>
      <c r="E15162" s="9" t="e">
        <f>INDEX(#REF!:#REF!,MATCH($D15162,#REF!:#REF!,0),MATCH(#REF!,#REF!:#REF!,0))</f>
        <v>#REF!</v>
      </c>
      <c r="F15162" s="9" t="e">
        <f>INDEX(#REF!:#REF!,MATCH($D15162,#REF!:#REF!,0),MATCH(#REF!,#REF!:#REF!,0))</f>
        <v>#REF!</v>
      </c>
    </row>
    <row r="15163" spans="1:6" ht="16.5" x14ac:dyDescent="0.3">
      <c r="A15163" s="9" t="s">
        <v>7162</v>
      </c>
      <c r="B15163" s="9" t="s">
        <v>2095</v>
      </c>
      <c r="C15163" s="10">
        <v>52872</v>
      </c>
      <c r="D15163" s="9">
        <v>1096335336</v>
      </c>
      <c r="E15163" s="9" t="e">
        <f>INDEX(#REF!:#REF!,MATCH($D15163,#REF!:#REF!,0),MATCH(#REF!,#REF!:#REF!,0))</f>
        <v>#REF!</v>
      </c>
      <c r="F15163" s="9" t="e">
        <f>INDEX(#REF!:#REF!,MATCH($D15163,#REF!:#REF!,0),MATCH(#REF!,#REF!:#REF!,0))</f>
        <v>#REF!</v>
      </c>
    </row>
    <row r="15164" spans="1:6" ht="16.5" x14ac:dyDescent="0.3">
      <c r="A15164" s="9" t="s">
        <v>7161</v>
      </c>
      <c r="B15164" s="9" t="s">
        <v>2628</v>
      </c>
      <c r="C15164" s="10">
        <v>11185</v>
      </c>
      <c r="D15164" s="9">
        <v>3145039288</v>
      </c>
      <c r="E15164" s="9" t="e">
        <f>INDEX(#REF!:#REF!,MATCH($D15164,#REF!:#REF!,0),MATCH(#REF!,#REF!:#REF!,0))</f>
        <v>#REF!</v>
      </c>
      <c r="F15164" s="9" t="e">
        <f>INDEX(#REF!:#REF!,MATCH($D15164,#REF!:#REF!,0),MATCH(#REF!,#REF!:#REF!,0))</f>
        <v>#REF!</v>
      </c>
    </row>
    <row r="15165" spans="1:6" ht="16.5" x14ac:dyDescent="0.3">
      <c r="A15165" s="9" t="s">
        <v>7160</v>
      </c>
      <c r="B15165" s="9" t="s">
        <v>2036</v>
      </c>
      <c r="C15165" s="10">
        <v>51733</v>
      </c>
      <c r="D15165" s="9">
        <v>4878156686</v>
      </c>
      <c r="E15165" s="9" t="e">
        <f>INDEX(#REF!:#REF!,MATCH($D15165,#REF!:#REF!,0),MATCH(#REF!,#REF!:#REF!,0))</f>
        <v>#REF!</v>
      </c>
      <c r="F15165" s="9" t="e">
        <f>INDEX(#REF!:#REF!,MATCH($D15165,#REF!:#REF!,0),MATCH(#REF!,#REF!:#REF!,0))</f>
        <v>#REF!</v>
      </c>
    </row>
    <row r="15166" spans="1:6" ht="16.5" x14ac:dyDescent="0.3">
      <c r="A15166" s="9" t="s">
        <v>7159</v>
      </c>
      <c r="B15166" s="9" t="s">
        <v>2530</v>
      </c>
      <c r="C15166" s="10">
        <v>38051</v>
      </c>
      <c r="D15166" s="9">
        <v>1263903657</v>
      </c>
      <c r="E15166" s="9" t="e">
        <f>INDEX(#REF!:#REF!,MATCH($D15166,#REF!:#REF!,0),MATCH(#REF!,#REF!:#REF!,0))</f>
        <v>#REF!</v>
      </c>
      <c r="F15166" s="9" t="e">
        <f>INDEX(#REF!:#REF!,MATCH($D15166,#REF!:#REF!,0),MATCH(#REF!,#REF!:#REF!,0))</f>
        <v>#REF!</v>
      </c>
    </row>
    <row r="15167" spans="1:6" ht="16.5" x14ac:dyDescent="0.3">
      <c r="A15167" s="9" t="s">
        <v>7158</v>
      </c>
      <c r="B15167" s="9" t="s">
        <v>2230</v>
      </c>
      <c r="C15167" s="10">
        <v>58960</v>
      </c>
      <c r="D15167" s="9">
        <v>6618120233</v>
      </c>
      <c r="E15167" s="9" t="e">
        <f>INDEX(#REF!:#REF!,MATCH($D15167,#REF!:#REF!,0),MATCH(#REF!,#REF!:#REF!,0))</f>
        <v>#REF!</v>
      </c>
      <c r="F15167" s="9" t="e">
        <f>INDEX(#REF!:#REF!,MATCH($D15167,#REF!:#REF!,0),MATCH(#REF!,#REF!:#REF!,0))</f>
        <v>#REF!</v>
      </c>
    </row>
    <row r="15168" spans="1:6" ht="16.5" x14ac:dyDescent="0.3">
      <c r="A15168" s="9" t="s">
        <v>7157</v>
      </c>
      <c r="B15168" s="9" t="s">
        <v>2107</v>
      </c>
      <c r="C15168" s="10">
        <v>22303</v>
      </c>
      <c r="D15168" s="9">
        <v>1420239228</v>
      </c>
      <c r="E15168" s="9" t="e">
        <f>INDEX(#REF!:#REF!,MATCH($D15168,#REF!:#REF!,0),MATCH(#REF!,#REF!:#REF!,0))</f>
        <v>#REF!</v>
      </c>
      <c r="F15168" s="9" t="e">
        <f>INDEX(#REF!:#REF!,MATCH($D15168,#REF!:#REF!,0),MATCH(#REF!,#REF!:#REF!,0))</f>
        <v>#REF!</v>
      </c>
    </row>
    <row r="15169" spans="1:6" ht="16.5" x14ac:dyDescent="0.3">
      <c r="A15169" s="9" t="s">
        <v>7156</v>
      </c>
      <c r="B15169" s="9" t="s">
        <v>2498</v>
      </c>
      <c r="C15169" s="10">
        <v>41392</v>
      </c>
      <c r="D15169" s="9">
        <v>9651729414</v>
      </c>
      <c r="E15169" s="9" t="e">
        <f>INDEX(#REF!:#REF!,MATCH($D15169,#REF!:#REF!,0),MATCH(#REF!,#REF!:#REF!,0))</f>
        <v>#REF!</v>
      </c>
      <c r="F15169" s="9" t="e">
        <f>INDEX(#REF!:#REF!,MATCH($D15169,#REF!:#REF!,0),MATCH(#REF!,#REF!:#REF!,0))</f>
        <v>#REF!</v>
      </c>
    </row>
    <row r="15170" spans="1:6" ht="16.5" x14ac:dyDescent="0.3">
      <c r="A15170" s="9" t="s">
        <v>7155</v>
      </c>
      <c r="B15170" s="9" t="s">
        <v>3430</v>
      </c>
      <c r="C15170" s="10">
        <v>40429</v>
      </c>
      <c r="D15170" s="9">
        <v>3381164996</v>
      </c>
      <c r="E15170" s="9" t="e">
        <f>INDEX(#REF!:#REF!,MATCH($D15170,#REF!:#REF!,0),MATCH(#REF!,#REF!:#REF!,0))</f>
        <v>#REF!</v>
      </c>
      <c r="F15170" s="9" t="e">
        <f>INDEX(#REF!:#REF!,MATCH($D15170,#REF!:#REF!,0),MATCH(#REF!,#REF!:#REF!,0))</f>
        <v>#REF!</v>
      </c>
    </row>
    <row r="15171" spans="1:6" ht="16.5" x14ac:dyDescent="0.3">
      <c r="A15171" s="9" t="s">
        <v>7154</v>
      </c>
      <c r="B15171" s="9" t="s">
        <v>2188</v>
      </c>
      <c r="C15171" s="10">
        <v>29745</v>
      </c>
      <c r="D15171" s="9">
        <v>2480515559</v>
      </c>
      <c r="E15171" s="9" t="e">
        <f>INDEX(#REF!:#REF!,MATCH($D15171,#REF!:#REF!,0),MATCH(#REF!,#REF!:#REF!,0))</f>
        <v>#REF!</v>
      </c>
      <c r="F15171" s="9" t="e">
        <f>INDEX(#REF!:#REF!,MATCH($D15171,#REF!:#REF!,0),MATCH(#REF!,#REF!:#REF!,0))</f>
        <v>#REF!</v>
      </c>
    </row>
    <row r="15172" spans="1:6" ht="16.5" x14ac:dyDescent="0.3">
      <c r="A15172" s="9" t="s">
        <v>7153</v>
      </c>
      <c r="B15172" s="9" t="s">
        <v>3372</v>
      </c>
      <c r="C15172" s="10">
        <v>40174</v>
      </c>
      <c r="D15172" s="9">
        <v>4759627103</v>
      </c>
      <c r="E15172" s="9" t="e">
        <f>INDEX(#REF!:#REF!,MATCH($D15172,#REF!:#REF!,0),MATCH(#REF!,#REF!:#REF!,0))</f>
        <v>#REF!</v>
      </c>
      <c r="F15172" s="9" t="e">
        <f>INDEX(#REF!:#REF!,MATCH($D15172,#REF!:#REF!,0),MATCH(#REF!,#REF!:#REF!,0))</f>
        <v>#REF!</v>
      </c>
    </row>
    <row r="15173" spans="1:6" ht="16.5" x14ac:dyDescent="0.3">
      <c r="A15173" s="9" t="s">
        <v>7152</v>
      </c>
      <c r="B15173" s="9" t="s">
        <v>3275</v>
      </c>
      <c r="C15173" s="10">
        <v>35744</v>
      </c>
      <c r="D15173" s="9">
        <v>2402470968</v>
      </c>
      <c r="E15173" s="9" t="e">
        <f>INDEX(#REF!:#REF!,MATCH($D15173,#REF!:#REF!,0),MATCH(#REF!,#REF!:#REF!,0))</f>
        <v>#REF!</v>
      </c>
      <c r="F15173" s="9" t="e">
        <f>INDEX(#REF!:#REF!,MATCH($D15173,#REF!:#REF!,0),MATCH(#REF!,#REF!:#REF!,0))</f>
        <v>#REF!</v>
      </c>
    </row>
    <row r="15174" spans="1:6" ht="16.5" x14ac:dyDescent="0.3">
      <c r="A15174" s="9" t="s">
        <v>7151</v>
      </c>
      <c r="B15174" s="9" t="s">
        <v>3510</v>
      </c>
      <c r="C15174" s="10">
        <v>32112</v>
      </c>
      <c r="D15174" s="9">
        <v>1628738227</v>
      </c>
      <c r="E15174" s="9" t="e">
        <f>INDEX(#REF!:#REF!,MATCH($D15174,#REF!:#REF!,0),MATCH(#REF!,#REF!:#REF!,0))</f>
        <v>#REF!</v>
      </c>
      <c r="F15174" s="9" t="e">
        <f>INDEX(#REF!:#REF!,MATCH($D15174,#REF!:#REF!,0),MATCH(#REF!,#REF!:#REF!,0))</f>
        <v>#REF!</v>
      </c>
    </row>
    <row r="15175" spans="1:6" ht="16.5" x14ac:dyDescent="0.3">
      <c r="A15175" s="9" t="s">
        <v>7150</v>
      </c>
      <c r="B15175" s="9" t="s">
        <v>2597</v>
      </c>
      <c r="C15175" s="10">
        <v>11872</v>
      </c>
      <c r="D15175" s="9">
        <v>1313434965</v>
      </c>
      <c r="E15175" s="9" t="e">
        <f>INDEX(#REF!:#REF!,MATCH($D15175,#REF!:#REF!,0),MATCH(#REF!,#REF!:#REF!,0))</f>
        <v>#REF!</v>
      </c>
      <c r="F15175" s="9" t="e">
        <f>INDEX(#REF!:#REF!,MATCH($D15175,#REF!:#REF!,0),MATCH(#REF!,#REF!:#REF!,0))</f>
        <v>#REF!</v>
      </c>
    </row>
    <row r="15176" spans="1:6" ht="16.5" x14ac:dyDescent="0.3">
      <c r="A15176" s="9" t="s">
        <v>7149</v>
      </c>
      <c r="B15176" s="9" t="s">
        <v>3156</v>
      </c>
      <c r="C15176" s="10">
        <v>14525</v>
      </c>
      <c r="D15176" s="9">
        <v>6436551115</v>
      </c>
      <c r="E15176" s="9" t="e">
        <f>INDEX(#REF!:#REF!,MATCH($D15176,#REF!:#REF!,0),MATCH(#REF!,#REF!:#REF!,0))</f>
        <v>#REF!</v>
      </c>
      <c r="F15176" s="9" t="e">
        <f>INDEX(#REF!:#REF!,MATCH($D15176,#REF!:#REF!,0),MATCH(#REF!,#REF!:#REF!,0))</f>
        <v>#REF!</v>
      </c>
    </row>
    <row r="15177" spans="1:6" ht="16.5" x14ac:dyDescent="0.3">
      <c r="A15177" s="9" t="s">
        <v>7148</v>
      </c>
      <c r="B15177" s="9" t="s">
        <v>4007</v>
      </c>
      <c r="C15177" s="10">
        <v>17727</v>
      </c>
      <c r="D15177" s="9">
        <v>274599287</v>
      </c>
      <c r="E15177" s="9" t="e">
        <f>INDEX(#REF!:#REF!,MATCH($D15177,#REF!:#REF!,0),MATCH(#REF!,#REF!:#REF!,0))</f>
        <v>#REF!</v>
      </c>
      <c r="F15177" s="9" t="e">
        <f>INDEX(#REF!:#REF!,MATCH($D15177,#REF!:#REF!,0),MATCH(#REF!,#REF!:#REF!,0))</f>
        <v>#REF!</v>
      </c>
    </row>
    <row r="15178" spans="1:6" ht="16.5" x14ac:dyDescent="0.3">
      <c r="A15178" s="9" t="s">
        <v>7147</v>
      </c>
      <c r="B15178" s="9" t="s">
        <v>2267</v>
      </c>
      <c r="C15178" s="10">
        <v>24513</v>
      </c>
      <c r="D15178" s="9">
        <v>5779075530</v>
      </c>
      <c r="E15178" s="9" t="e">
        <f>INDEX(#REF!:#REF!,MATCH($D15178,#REF!:#REF!,0),MATCH(#REF!,#REF!:#REF!,0))</f>
        <v>#REF!</v>
      </c>
      <c r="F15178" s="9" t="e">
        <f>INDEX(#REF!:#REF!,MATCH($D15178,#REF!:#REF!,0),MATCH(#REF!,#REF!:#REF!,0))</f>
        <v>#REF!</v>
      </c>
    </row>
    <row r="15179" spans="1:6" ht="16.5" x14ac:dyDescent="0.3">
      <c r="A15179" s="9" t="s">
        <v>7146</v>
      </c>
      <c r="B15179" s="9" t="s">
        <v>1943</v>
      </c>
      <c r="C15179" s="10">
        <v>55562</v>
      </c>
      <c r="D15179" s="9">
        <v>1841759848</v>
      </c>
      <c r="E15179" s="9" t="e">
        <f>INDEX(#REF!:#REF!,MATCH($D15179,#REF!:#REF!,0),MATCH(#REF!,#REF!:#REF!,0))</f>
        <v>#REF!</v>
      </c>
      <c r="F15179" s="9" t="e">
        <f>INDEX(#REF!:#REF!,MATCH($D15179,#REF!:#REF!,0),MATCH(#REF!,#REF!:#REF!,0))</f>
        <v>#REF!</v>
      </c>
    </row>
    <row r="15180" spans="1:6" ht="16.5" x14ac:dyDescent="0.3">
      <c r="A15180" s="9" t="s">
        <v>7145</v>
      </c>
      <c r="B15180" s="9" t="s">
        <v>2470</v>
      </c>
      <c r="C15180" s="10">
        <v>55315</v>
      </c>
      <c r="D15180" s="9">
        <v>3986480021</v>
      </c>
      <c r="E15180" s="9" t="e">
        <f>INDEX(#REF!:#REF!,MATCH($D15180,#REF!:#REF!,0),MATCH(#REF!,#REF!:#REF!,0))</f>
        <v>#REF!</v>
      </c>
      <c r="F15180" s="9" t="e">
        <f>INDEX(#REF!:#REF!,MATCH($D15180,#REF!:#REF!,0),MATCH(#REF!,#REF!:#REF!,0))</f>
        <v>#REF!</v>
      </c>
    </row>
    <row r="15181" spans="1:6" ht="16.5" x14ac:dyDescent="0.3">
      <c r="A15181" s="9" t="s">
        <v>7144</v>
      </c>
      <c r="B15181" s="9" t="s">
        <v>2406</v>
      </c>
      <c r="C15181" s="10">
        <v>57179</v>
      </c>
      <c r="D15181" s="9">
        <v>3271497702</v>
      </c>
      <c r="E15181" s="9" t="e">
        <f>INDEX(#REF!:#REF!,MATCH($D15181,#REF!:#REF!,0),MATCH(#REF!,#REF!:#REF!,0))</f>
        <v>#REF!</v>
      </c>
      <c r="F15181" s="9" t="e">
        <f>INDEX(#REF!:#REF!,MATCH($D15181,#REF!:#REF!,0),MATCH(#REF!,#REF!:#REF!,0))</f>
        <v>#REF!</v>
      </c>
    </row>
    <row r="15182" spans="1:6" ht="16.5" x14ac:dyDescent="0.3">
      <c r="A15182" s="9" t="s">
        <v>7143</v>
      </c>
      <c r="B15182" s="9" t="s">
        <v>2003</v>
      </c>
      <c r="C15182" s="10">
        <v>16631</v>
      </c>
      <c r="D15182" s="9">
        <v>3507341514</v>
      </c>
      <c r="E15182" s="9" t="e">
        <f>INDEX(#REF!:#REF!,MATCH($D15182,#REF!:#REF!,0),MATCH(#REF!,#REF!:#REF!,0))</f>
        <v>#REF!</v>
      </c>
      <c r="F15182" s="9" t="e">
        <f>INDEX(#REF!:#REF!,MATCH($D15182,#REF!:#REF!,0),MATCH(#REF!,#REF!:#REF!,0))</f>
        <v>#REF!</v>
      </c>
    </row>
    <row r="15183" spans="1:6" ht="16.5" x14ac:dyDescent="0.3">
      <c r="A15183" s="9" t="s">
        <v>7142</v>
      </c>
      <c r="B15183" s="9" t="s">
        <v>2584</v>
      </c>
      <c r="C15183" s="10">
        <v>45150</v>
      </c>
      <c r="D15183" s="9">
        <v>274599287</v>
      </c>
      <c r="E15183" s="9" t="e">
        <f>INDEX(#REF!:#REF!,MATCH($D15183,#REF!:#REF!,0),MATCH(#REF!,#REF!:#REF!,0))</f>
        <v>#REF!</v>
      </c>
      <c r="F15183" s="9" t="e">
        <f>INDEX(#REF!:#REF!,MATCH($D15183,#REF!:#REF!,0),MATCH(#REF!,#REF!:#REF!,0))</f>
        <v>#REF!</v>
      </c>
    </row>
    <row r="15184" spans="1:6" ht="16.5" x14ac:dyDescent="0.3">
      <c r="A15184" s="9" t="s">
        <v>7141</v>
      </c>
      <c r="B15184" s="9" t="s">
        <v>2375</v>
      </c>
      <c r="C15184" s="10">
        <v>16974</v>
      </c>
      <c r="D15184" s="9">
        <v>7462528568</v>
      </c>
      <c r="E15184" s="9" t="e">
        <f>INDEX(#REF!:#REF!,MATCH($D15184,#REF!:#REF!,0),MATCH(#REF!,#REF!:#REF!,0))</f>
        <v>#REF!</v>
      </c>
      <c r="F15184" s="9" t="e">
        <f>INDEX(#REF!:#REF!,MATCH($D15184,#REF!:#REF!,0),MATCH(#REF!,#REF!:#REF!,0))</f>
        <v>#REF!</v>
      </c>
    </row>
    <row r="15185" spans="1:6" ht="16.5" x14ac:dyDescent="0.3">
      <c r="A15185" s="9" t="s">
        <v>7140</v>
      </c>
      <c r="B15185" s="9" t="s">
        <v>2757</v>
      </c>
      <c r="C15185" s="10">
        <v>35676</v>
      </c>
      <c r="D15185" s="9">
        <v>5588978080</v>
      </c>
      <c r="E15185" s="9" t="e">
        <f>INDEX(#REF!:#REF!,MATCH($D15185,#REF!:#REF!,0),MATCH(#REF!,#REF!:#REF!,0))</f>
        <v>#REF!</v>
      </c>
      <c r="F15185" s="9" t="e">
        <f>INDEX(#REF!:#REF!,MATCH($D15185,#REF!:#REF!,0),MATCH(#REF!,#REF!:#REF!,0))</f>
        <v>#REF!</v>
      </c>
    </row>
    <row r="15186" spans="1:6" ht="16.5" x14ac:dyDescent="0.3">
      <c r="A15186" s="9" t="s">
        <v>7139</v>
      </c>
      <c r="B15186" s="9" t="s">
        <v>2368</v>
      </c>
      <c r="C15186" s="10">
        <v>51142</v>
      </c>
      <c r="D15186" s="9">
        <v>1755716656</v>
      </c>
      <c r="E15186" s="9" t="e">
        <f>INDEX(#REF!:#REF!,MATCH($D15186,#REF!:#REF!,0),MATCH(#REF!,#REF!:#REF!,0))</f>
        <v>#REF!</v>
      </c>
      <c r="F15186" s="9" t="e">
        <f>INDEX(#REF!:#REF!,MATCH($D15186,#REF!:#REF!,0),MATCH(#REF!,#REF!:#REF!,0))</f>
        <v>#REF!</v>
      </c>
    </row>
    <row r="15187" spans="1:6" ht="16.5" x14ac:dyDescent="0.3">
      <c r="A15187" s="9" t="s">
        <v>7138</v>
      </c>
      <c r="B15187" s="9" t="s">
        <v>3123</v>
      </c>
      <c r="C15187" s="10">
        <v>10852</v>
      </c>
      <c r="D15187" s="9">
        <v>9795921177</v>
      </c>
      <c r="E15187" s="9" t="e">
        <f>INDEX(#REF!:#REF!,MATCH($D15187,#REF!:#REF!,0),MATCH(#REF!,#REF!:#REF!,0))</f>
        <v>#REF!</v>
      </c>
      <c r="F15187" s="9" t="e">
        <f>INDEX(#REF!:#REF!,MATCH($D15187,#REF!:#REF!,0),MATCH(#REF!,#REF!:#REF!,0))</f>
        <v>#REF!</v>
      </c>
    </row>
    <row r="15188" spans="1:6" ht="16.5" x14ac:dyDescent="0.3">
      <c r="A15188" s="9" t="s">
        <v>7137</v>
      </c>
      <c r="B15188" s="9" t="s">
        <v>2019</v>
      </c>
      <c r="C15188" s="10">
        <v>28500</v>
      </c>
      <c r="D15188" s="9">
        <v>7596173217</v>
      </c>
      <c r="E15188" s="9" t="e">
        <f>INDEX(#REF!:#REF!,MATCH($D15188,#REF!:#REF!,0),MATCH(#REF!,#REF!:#REF!,0))</f>
        <v>#REF!</v>
      </c>
      <c r="F15188" s="9" t="e">
        <f>INDEX(#REF!:#REF!,MATCH($D15188,#REF!:#REF!,0),MATCH(#REF!,#REF!:#REF!,0))</f>
        <v>#REF!</v>
      </c>
    </row>
    <row r="15189" spans="1:6" ht="16.5" x14ac:dyDescent="0.3">
      <c r="A15189" s="9" t="s">
        <v>7136</v>
      </c>
      <c r="B15189" s="9" t="s">
        <v>2487</v>
      </c>
      <c r="C15189" s="10">
        <v>53236</v>
      </c>
      <c r="D15189" s="9">
        <v>2353272215</v>
      </c>
      <c r="E15189" s="9" t="e">
        <f>INDEX(#REF!:#REF!,MATCH($D15189,#REF!:#REF!,0),MATCH(#REF!,#REF!:#REF!,0))</f>
        <v>#REF!</v>
      </c>
      <c r="F15189" s="9" t="e">
        <f>INDEX(#REF!:#REF!,MATCH($D15189,#REF!:#REF!,0),MATCH(#REF!,#REF!:#REF!,0))</f>
        <v>#REF!</v>
      </c>
    </row>
    <row r="15190" spans="1:6" ht="16.5" x14ac:dyDescent="0.3">
      <c r="A15190" s="9" t="s">
        <v>7135</v>
      </c>
      <c r="B15190" s="9" t="s">
        <v>2103</v>
      </c>
      <c r="C15190" s="10">
        <v>21836</v>
      </c>
      <c r="D15190" s="9">
        <v>9766606919</v>
      </c>
      <c r="E15190" s="9" t="e">
        <f>INDEX(#REF!:#REF!,MATCH($D15190,#REF!:#REF!,0),MATCH(#REF!,#REF!:#REF!,0))</f>
        <v>#REF!</v>
      </c>
      <c r="F15190" s="9" t="e">
        <f>INDEX(#REF!:#REF!,MATCH($D15190,#REF!:#REF!,0),MATCH(#REF!,#REF!:#REF!,0))</f>
        <v>#REF!</v>
      </c>
    </row>
    <row r="15191" spans="1:6" ht="16.5" x14ac:dyDescent="0.3">
      <c r="A15191" s="9" t="s">
        <v>7134</v>
      </c>
      <c r="B15191" s="9" t="s">
        <v>4046</v>
      </c>
      <c r="C15191" s="10">
        <v>25730</v>
      </c>
      <c r="D15191" s="9">
        <v>1990335721</v>
      </c>
      <c r="E15191" s="9" t="e">
        <f>INDEX(#REF!:#REF!,MATCH($D15191,#REF!:#REF!,0),MATCH(#REF!,#REF!:#REF!,0))</f>
        <v>#REF!</v>
      </c>
      <c r="F15191" s="9" t="e">
        <f>INDEX(#REF!:#REF!,MATCH($D15191,#REF!:#REF!,0),MATCH(#REF!,#REF!:#REF!,0))</f>
        <v>#REF!</v>
      </c>
    </row>
    <row r="15192" spans="1:6" ht="16.5" x14ac:dyDescent="0.3">
      <c r="A15192" s="9" t="s">
        <v>7133</v>
      </c>
      <c r="B15192" s="9" t="s">
        <v>2142</v>
      </c>
      <c r="C15192" s="10">
        <v>56808</v>
      </c>
      <c r="D15192" s="9">
        <v>7794042674</v>
      </c>
      <c r="E15192" s="9" t="e">
        <f>INDEX(#REF!:#REF!,MATCH($D15192,#REF!:#REF!,0),MATCH(#REF!,#REF!:#REF!,0))</f>
        <v>#REF!</v>
      </c>
      <c r="F15192" s="9" t="e">
        <f>INDEX(#REF!:#REF!,MATCH($D15192,#REF!:#REF!,0),MATCH(#REF!,#REF!:#REF!,0))</f>
        <v>#REF!</v>
      </c>
    </row>
    <row r="15193" spans="1:6" ht="16.5" x14ac:dyDescent="0.3">
      <c r="A15193" s="9" t="s">
        <v>7132</v>
      </c>
      <c r="B15193" s="9" t="s">
        <v>3856</v>
      </c>
      <c r="C15193" s="10">
        <v>52763</v>
      </c>
      <c r="D15193" s="9">
        <v>2493113470</v>
      </c>
      <c r="E15193" s="9" t="e">
        <f>INDEX(#REF!:#REF!,MATCH($D15193,#REF!:#REF!,0),MATCH(#REF!,#REF!:#REF!,0))</f>
        <v>#REF!</v>
      </c>
      <c r="F15193" s="9" t="e">
        <f>INDEX(#REF!:#REF!,MATCH($D15193,#REF!:#REF!,0),MATCH(#REF!,#REF!:#REF!,0))</f>
        <v>#REF!</v>
      </c>
    </row>
    <row r="15194" spans="1:6" ht="16.5" x14ac:dyDescent="0.3">
      <c r="A15194" s="9" t="s">
        <v>7131</v>
      </c>
      <c r="B15194" s="9" t="s">
        <v>2685</v>
      </c>
      <c r="C15194" s="10">
        <v>21299</v>
      </c>
      <c r="D15194" s="9">
        <v>8349606134</v>
      </c>
      <c r="E15194" s="9" t="e">
        <f>INDEX(#REF!:#REF!,MATCH($D15194,#REF!:#REF!,0),MATCH(#REF!,#REF!:#REF!,0))</f>
        <v>#REF!</v>
      </c>
      <c r="F15194" s="9" t="e">
        <f>INDEX(#REF!:#REF!,MATCH($D15194,#REF!:#REF!,0),MATCH(#REF!,#REF!:#REF!,0))</f>
        <v>#REF!</v>
      </c>
    </row>
    <row r="15195" spans="1:6" ht="16.5" x14ac:dyDescent="0.3">
      <c r="A15195" s="9" t="s">
        <v>7130</v>
      </c>
      <c r="B15195" s="9" t="s">
        <v>2436</v>
      </c>
      <c r="C15195" s="10">
        <v>27712</v>
      </c>
      <c r="D15195" s="9">
        <v>1895483948</v>
      </c>
      <c r="E15195" s="9" t="e">
        <f>INDEX(#REF!:#REF!,MATCH($D15195,#REF!:#REF!,0),MATCH(#REF!,#REF!:#REF!,0))</f>
        <v>#REF!</v>
      </c>
      <c r="F15195" s="9" t="e">
        <f>INDEX(#REF!:#REF!,MATCH($D15195,#REF!:#REF!,0),MATCH(#REF!,#REF!:#REF!,0))</f>
        <v>#REF!</v>
      </c>
    </row>
    <row r="15196" spans="1:6" ht="16.5" x14ac:dyDescent="0.3">
      <c r="A15196" s="9" t="s">
        <v>7129</v>
      </c>
      <c r="B15196" s="9" t="s">
        <v>3042</v>
      </c>
      <c r="C15196" s="10">
        <v>30370</v>
      </c>
      <c r="D15196" s="9">
        <v>7251959615</v>
      </c>
      <c r="E15196" s="9" t="e">
        <f>INDEX(#REF!:#REF!,MATCH($D15196,#REF!:#REF!,0),MATCH(#REF!,#REF!:#REF!,0))</f>
        <v>#REF!</v>
      </c>
      <c r="F15196" s="9" t="e">
        <f>INDEX(#REF!:#REF!,MATCH($D15196,#REF!:#REF!,0),MATCH(#REF!,#REF!:#REF!,0))</f>
        <v>#REF!</v>
      </c>
    </row>
    <row r="15197" spans="1:6" ht="16.5" x14ac:dyDescent="0.3">
      <c r="A15197" s="9" t="s">
        <v>7128</v>
      </c>
      <c r="B15197" s="9" t="s">
        <v>1963</v>
      </c>
      <c r="C15197" s="10">
        <v>36965</v>
      </c>
      <c r="D15197" s="9">
        <v>1391414047</v>
      </c>
      <c r="E15197" s="9" t="e">
        <f>INDEX(#REF!:#REF!,MATCH($D15197,#REF!:#REF!,0),MATCH(#REF!,#REF!:#REF!,0))</f>
        <v>#REF!</v>
      </c>
      <c r="F15197" s="9" t="e">
        <f>INDEX(#REF!:#REF!,MATCH($D15197,#REF!:#REF!,0),MATCH(#REF!,#REF!:#REF!,0))</f>
        <v>#REF!</v>
      </c>
    </row>
    <row r="15198" spans="1:6" ht="16.5" x14ac:dyDescent="0.3">
      <c r="A15198" s="9" t="s">
        <v>7127</v>
      </c>
      <c r="B15198" s="9" t="s">
        <v>2606</v>
      </c>
      <c r="C15198" s="10">
        <v>10873</v>
      </c>
      <c r="D15198" s="9">
        <v>3670950885</v>
      </c>
      <c r="E15198" s="9" t="e">
        <f>INDEX(#REF!:#REF!,MATCH($D15198,#REF!:#REF!,0),MATCH(#REF!,#REF!:#REF!,0))</f>
        <v>#REF!</v>
      </c>
      <c r="F15198" s="9" t="e">
        <f>INDEX(#REF!:#REF!,MATCH($D15198,#REF!:#REF!,0),MATCH(#REF!,#REF!:#REF!,0))</f>
        <v>#REF!</v>
      </c>
    </row>
    <row r="15199" spans="1:6" ht="16.5" x14ac:dyDescent="0.3">
      <c r="A15199" s="9" t="s">
        <v>7126</v>
      </c>
      <c r="B15199" s="9" t="s">
        <v>2519</v>
      </c>
      <c r="C15199" s="10">
        <v>17522</v>
      </c>
      <c r="D15199" s="9">
        <v>7054972058</v>
      </c>
      <c r="E15199" s="9" t="e">
        <f>INDEX(#REF!:#REF!,MATCH($D15199,#REF!:#REF!,0),MATCH(#REF!,#REF!:#REF!,0))</f>
        <v>#REF!</v>
      </c>
      <c r="F15199" s="9" t="e">
        <f>INDEX(#REF!:#REF!,MATCH($D15199,#REF!:#REF!,0),MATCH(#REF!,#REF!:#REF!,0))</f>
        <v>#REF!</v>
      </c>
    </row>
    <row r="15200" spans="1:6" ht="16.5" x14ac:dyDescent="0.3">
      <c r="A15200" s="9" t="s">
        <v>7125</v>
      </c>
      <c r="B15200" s="9" t="s">
        <v>2783</v>
      </c>
      <c r="C15200" s="10">
        <v>21626</v>
      </c>
      <c r="D15200" s="9">
        <v>2237103631</v>
      </c>
      <c r="E15200" s="9" t="e">
        <f>INDEX(#REF!:#REF!,MATCH($D15200,#REF!:#REF!,0),MATCH(#REF!,#REF!:#REF!,0))</f>
        <v>#REF!</v>
      </c>
      <c r="F15200" s="9" t="e">
        <f>INDEX(#REF!:#REF!,MATCH($D15200,#REF!:#REF!,0),MATCH(#REF!,#REF!:#REF!,0))</f>
        <v>#REF!</v>
      </c>
    </row>
    <row r="15201" spans="1:6" ht="16.5" x14ac:dyDescent="0.3">
      <c r="A15201" s="9" t="s">
        <v>7124</v>
      </c>
      <c r="B15201" s="9" t="s">
        <v>1985</v>
      </c>
      <c r="C15201" s="10">
        <v>58217</v>
      </c>
      <c r="D15201" s="9">
        <v>3933021111</v>
      </c>
      <c r="E15201" s="9" t="e">
        <f>INDEX(#REF!:#REF!,MATCH($D15201,#REF!:#REF!,0),MATCH(#REF!,#REF!:#REF!,0))</f>
        <v>#REF!</v>
      </c>
      <c r="F15201" s="9" t="e">
        <f>INDEX(#REF!:#REF!,MATCH($D15201,#REF!:#REF!,0),MATCH(#REF!,#REF!:#REF!,0))</f>
        <v>#REF!</v>
      </c>
    </row>
    <row r="15202" spans="1:6" ht="16.5" x14ac:dyDescent="0.3">
      <c r="A15202" s="9" t="s">
        <v>7123</v>
      </c>
      <c r="B15202" s="9" t="s">
        <v>2147</v>
      </c>
      <c r="C15202" s="10">
        <v>19634</v>
      </c>
      <c r="D15202" s="9">
        <v>8750494546</v>
      </c>
      <c r="E15202" s="9" t="e">
        <f>INDEX(#REF!:#REF!,MATCH($D15202,#REF!:#REF!,0),MATCH(#REF!,#REF!:#REF!,0))</f>
        <v>#REF!</v>
      </c>
      <c r="F15202" s="9" t="e">
        <f>INDEX(#REF!:#REF!,MATCH($D15202,#REF!:#REF!,0),MATCH(#REF!,#REF!:#REF!,0))</f>
        <v>#REF!</v>
      </c>
    </row>
    <row r="15203" spans="1:6" ht="16.5" x14ac:dyDescent="0.3">
      <c r="A15203" s="9" t="s">
        <v>7122</v>
      </c>
      <c r="B15203" s="9" t="s">
        <v>2284</v>
      </c>
      <c r="C15203" s="10">
        <v>24219</v>
      </c>
      <c r="D15203" s="9">
        <v>7427985850</v>
      </c>
      <c r="E15203" s="9" t="e">
        <f>INDEX(#REF!:#REF!,MATCH($D15203,#REF!:#REF!,0),MATCH(#REF!,#REF!:#REF!,0))</f>
        <v>#REF!</v>
      </c>
      <c r="F15203" s="9" t="e">
        <f>INDEX(#REF!:#REF!,MATCH($D15203,#REF!:#REF!,0),MATCH(#REF!,#REF!:#REF!,0))</f>
        <v>#REF!</v>
      </c>
    </row>
    <row r="15204" spans="1:6" ht="16.5" x14ac:dyDescent="0.3">
      <c r="A15204" s="9" t="s">
        <v>7121</v>
      </c>
      <c r="B15204" s="9" t="s">
        <v>2262</v>
      </c>
      <c r="C15204" s="10">
        <v>17307</v>
      </c>
      <c r="D15204" s="9">
        <v>9013891098</v>
      </c>
      <c r="E15204" s="9" t="e">
        <f>INDEX(#REF!:#REF!,MATCH($D15204,#REF!:#REF!,0),MATCH(#REF!,#REF!:#REF!,0))</f>
        <v>#REF!</v>
      </c>
      <c r="F15204" s="9" t="e">
        <f>INDEX(#REF!:#REF!,MATCH($D15204,#REF!:#REF!,0),MATCH(#REF!,#REF!:#REF!,0))</f>
        <v>#REF!</v>
      </c>
    </row>
    <row r="15205" spans="1:6" ht="16.5" x14ac:dyDescent="0.3">
      <c r="A15205" s="9" t="s">
        <v>7120</v>
      </c>
      <c r="B15205" s="9" t="s">
        <v>2450</v>
      </c>
      <c r="C15205" s="10">
        <v>38377</v>
      </c>
      <c r="D15205" s="9">
        <v>7326611955</v>
      </c>
      <c r="E15205" s="9" t="e">
        <f>INDEX(#REF!:#REF!,MATCH($D15205,#REF!:#REF!,0),MATCH(#REF!,#REF!:#REF!,0))</f>
        <v>#REF!</v>
      </c>
      <c r="F15205" s="9" t="e">
        <f>INDEX(#REF!:#REF!,MATCH($D15205,#REF!:#REF!,0),MATCH(#REF!,#REF!:#REF!,0))</f>
        <v>#REF!</v>
      </c>
    </row>
    <row r="15206" spans="1:6" ht="16.5" x14ac:dyDescent="0.3">
      <c r="A15206" s="9" t="s">
        <v>7119</v>
      </c>
      <c r="B15206" s="9" t="s">
        <v>2478</v>
      </c>
      <c r="C15206" s="10">
        <v>20570</v>
      </c>
      <c r="D15206" s="9">
        <v>1313434965</v>
      </c>
      <c r="E15206" s="9" t="e">
        <f>INDEX(#REF!:#REF!,MATCH($D15206,#REF!:#REF!,0),MATCH(#REF!,#REF!:#REF!,0))</f>
        <v>#REF!</v>
      </c>
      <c r="F15206" s="9" t="e">
        <f>INDEX(#REF!:#REF!,MATCH($D15206,#REF!:#REF!,0),MATCH(#REF!,#REF!:#REF!,0))</f>
        <v>#REF!</v>
      </c>
    </row>
    <row r="15207" spans="1:6" ht="16.5" x14ac:dyDescent="0.3">
      <c r="A15207" s="9" t="s">
        <v>7118</v>
      </c>
      <c r="B15207" s="9" t="s">
        <v>2087</v>
      </c>
      <c r="C15207" s="10">
        <v>56922</v>
      </c>
      <c r="D15207" s="9">
        <v>3560320844</v>
      </c>
      <c r="E15207" s="9" t="e">
        <f>INDEX(#REF!:#REF!,MATCH($D15207,#REF!:#REF!,0),MATCH(#REF!,#REF!:#REF!,0))</f>
        <v>#REF!</v>
      </c>
      <c r="F15207" s="9" t="e">
        <f>INDEX(#REF!:#REF!,MATCH($D15207,#REF!:#REF!,0),MATCH(#REF!,#REF!:#REF!,0))</f>
        <v>#REF!</v>
      </c>
    </row>
    <row r="15208" spans="1:6" ht="16.5" x14ac:dyDescent="0.3">
      <c r="A15208" s="9" t="s">
        <v>7117</v>
      </c>
      <c r="B15208" s="9" t="s">
        <v>2606</v>
      </c>
      <c r="C15208" s="10">
        <v>34114</v>
      </c>
      <c r="D15208" s="9">
        <v>5629875752</v>
      </c>
      <c r="E15208" s="9" t="e">
        <f>INDEX(#REF!:#REF!,MATCH($D15208,#REF!:#REF!,0),MATCH(#REF!,#REF!:#REF!,0))</f>
        <v>#REF!</v>
      </c>
      <c r="F15208" s="9" t="e">
        <f>INDEX(#REF!:#REF!,MATCH($D15208,#REF!:#REF!,0),MATCH(#REF!,#REF!:#REF!,0))</f>
        <v>#REF!</v>
      </c>
    </row>
    <row r="15209" spans="1:6" ht="16.5" x14ac:dyDescent="0.3">
      <c r="A15209" s="9" t="s">
        <v>7116</v>
      </c>
      <c r="B15209" s="9" t="s">
        <v>3049</v>
      </c>
      <c r="C15209" s="10">
        <v>16149</v>
      </c>
      <c r="D15209" s="9">
        <v>5511711233</v>
      </c>
      <c r="E15209" s="9" t="e">
        <f>INDEX(#REF!:#REF!,MATCH($D15209,#REF!:#REF!,0),MATCH(#REF!,#REF!:#REF!,0))</f>
        <v>#REF!</v>
      </c>
      <c r="F15209" s="9" t="e">
        <f>INDEX(#REF!:#REF!,MATCH($D15209,#REF!:#REF!,0),MATCH(#REF!,#REF!:#REF!,0))</f>
        <v>#REF!</v>
      </c>
    </row>
    <row r="15210" spans="1:6" ht="16.5" x14ac:dyDescent="0.3">
      <c r="A15210" s="9" t="s">
        <v>7115</v>
      </c>
      <c r="B15210" s="9" t="s">
        <v>2286</v>
      </c>
      <c r="C15210" s="10">
        <v>30463</v>
      </c>
      <c r="D15210" s="9">
        <v>9885165231</v>
      </c>
      <c r="E15210" s="9" t="e">
        <f>INDEX(#REF!:#REF!,MATCH($D15210,#REF!:#REF!,0),MATCH(#REF!,#REF!:#REF!,0))</f>
        <v>#REF!</v>
      </c>
      <c r="F15210" s="9" t="e">
        <f>INDEX(#REF!:#REF!,MATCH($D15210,#REF!:#REF!,0),MATCH(#REF!,#REF!:#REF!,0))</f>
        <v>#REF!</v>
      </c>
    </row>
    <row r="15211" spans="1:6" ht="16.5" x14ac:dyDescent="0.3">
      <c r="A15211" s="9" t="s">
        <v>7114</v>
      </c>
      <c r="B15211" s="9" t="s">
        <v>2258</v>
      </c>
      <c r="C15211" s="10">
        <v>38956</v>
      </c>
      <c r="D15211" s="9">
        <v>5439294325</v>
      </c>
      <c r="E15211" s="9" t="e">
        <f>INDEX(#REF!:#REF!,MATCH($D15211,#REF!:#REF!,0),MATCH(#REF!,#REF!:#REF!,0))</f>
        <v>#REF!</v>
      </c>
      <c r="F15211" s="9" t="e">
        <f>INDEX(#REF!:#REF!,MATCH($D15211,#REF!:#REF!,0),MATCH(#REF!,#REF!:#REF!,0))</f>
        <v>#REF!</v>
      </c>
    </row>
    <row r="15212" spans="1:6" ht="16.5" x14ac:dyDescent="0.3">
      <c r="A15212" s="9" t="s">
        <v>7113</v>
      </c>
      <c r="B15212" s="9" t="s">
        <v>2396</v>
      </c>
      <c r="C15212" s="10">
        <v>27579</v>
      </c>
      <c r="D15212" s="9">
        <v>2209340063</v>
      </c>
      <c r="E15212" s="9" t="e">
        <f>INDEX(#REF!:#REF!,MATCH($D15212,#REF!:#REF!,0),MATCH(#REF!,#REF!:#REF!,0))</f>
        <v>#REF!</v>
      </c>
      <c r="F15212" s="9" t="e">
        <f>INDEX(#REF!:#REF!,MATCH($D15212,#REF!:#REF!,0),MATCH(#REF!,#REF!:#REF!,0))</f>
        <v>#REF!</v>
      </c>
    </row>
    <row r="15213" spans="1:6" ht="16.5" x14ac:dyDescent="0.3">
      <c r="A15213" s="9" t="s">
        <v>7112</v>
      </c>
      <c r="B15213" s="9" t="s">
        <v>2226</v>
      </c>
      <c r="C15213" s="10">
        <v>37641</v>
      </c>
      <c r="D15213" s="9">
        <v>5913755731</v>
      </c>
      <c r="E15213" s="9" t="e">
        <f>INDEX(#REF!:#REF!,MATCH($D15213,#REF!:#REF!,0),MATCH(#REF!,#REF!:#REF!,0))</f>
        <v>#REF!</v>
      </c>
      <c r="F15213" s="9" t="e">
        <f>INDEX(#REF!:#REF!,MATCH($D15213,#REF!:#REF!,0),MATCH(#REF!,#REF!:#REF!,0))</f>
        <v>#REF!</v>
      </c>
    </row>
    <row r="15214" spans="1:6" ht="16.5" x14ac:dyDescent="0.3">
      <c r="A15214" s="9" t="s">
        <v>7111</v>
      </c>
      <c r="B15214" s="9" t="s">
        <v>3085</v>
      </c>
      <c r="C15214" s="10">
        <v>16375</v>
      </c>
      <c r="D15214" s="9">
        <v>6209983448</v>
      </c>
      <c r="E15214" s="9" t="e">
        <f>INDEX(#REF!:#REF!,MATCH($D15214,#REF!:#REF!,0),MATCH(#REF!,#REF!:#REF!,0))</f>
        <v>#REF!</v>
      </c>
      <c r="F15214" s="9" t="e">
        <f>INDEX(#REF!:#REF!,MATCH($D15214,#REF!:#REF!,0),MATCH(#REF!,#REF!:#REF!,0))</f>
        <v>#REF!</v>
      </c>
    </row>
    <row r="15215" spans="1:6" ht="16.5" x14ac:dyDescent="0.3">
      <c r="A15215" s="9" t="s">
        <v>7110</v>
      </c>
      <c r="B15215" s="9" t="s">
        <v>2597</v>
      </c>
      <c r="C15215" s="10">
        <v>12902</v>
      </c>
      <c r="D15215" s="9">
        <v>1351073265</v>
      </c>
      <c r="E15215" s="9" t="e">
        <f>INDEX(#REF!:#REF!,MATCH($D15215,#REF!:#REF!,0),MATCH(#REF!,#REF!:#REF!,0))</f>
        <v>#REF!</v>
      </c>
      <c r="F15215" s="9" t="e">
        <f>INDEX(#REF!:#REF!,MATCH($D15215,#REF!:#REF!,0),MATCH(#REF!,#REF!:#REF!,0))</f>
        <v>#REF!</v>
      </c>
    </row>
    <row r="15216" spans="1:6" ht="16.5" x14ac:dyDescent="0.3">
      <c r="A15216" s="9" t="s">
        <v>7109</v>
      </c>
      <c r="B15216" s="9" t="s">
        <v>2526</v>
      </c>
      <c r="C15216" s="10">
        <v>32273</v>
      </c>
      <c r="D15216" s="9">
        <v>3145010581</v>
      </c>
      <c r="E15216" s="9" t="e">
        <f>INDEX(#REF!:#REF!,MATCH($D15216,#REF!:#REF!,0),MATCH(#REF!,#REF!:#REF!,0))</f>
        <v>#REF!</v>
      </c>
      <c r="F15216" s="9" t="e">
        <f>INDEX(#REF!:#REF!,MATCH($D15216,#REF!:#REF!,0),MATCH(#REF!,#REF!:#REF!,0))</f>
        <v>#REF!</v>
      </c>
    </row>
    <row r="15217" spans="1:6" ht="16.5" x14ac:dyDescent="0.3">
      <c r="A15217" s="9" t="s">
        <v>7108</v>
      </c>
      <c r="B15217" s="9" t="s">
        <v>2204</v>
      </c>
      <c r="C15217" s="10">
        <v>20473</v>
      </c>
      <c r="D15217" s="9">
        <v>6408517315</v>
      </c>
      <c r="E15217" s="9" t="e">
        <f>INDEX(#REF!:#REF!,MATCH($D15217,#REF!:#REF!,0),MATCH(#REF!,#REF!:#REF!,0))</f>
        <v>#REF!</v>
      </c>
      <c r="F15217" s="9" t="e">
        <f>INDEX(#REF!:#REF!,MATCH($D15217,#REF!:#REF!,0),MATCH(#REF!,#REF!:#REF!,0))</f>
        <v>#REF!</v>
      </c>
    </row>
    <row r="15218" spans="1:6" ht="16.5" x14ac:dyDescent="0.3">
      <c r="A15218" s="9" t="s">
        <v>7107</v>
      </c>
      <c r="B15218" s="9" t="s">
        <v>2580</v>
      </c>
      <c r="C15218" s="10">
        <v>37350</v>
      </c>
      <c r="D15218" s="9">
        <v>9258570278</v>
      </c>
      <c r="E15218" s="9" t="e">
        <f>INDEX(#REF!:#REF!,MATCH($D15218,#REF!:#REF!,0),MATCH(#REF!,#REF!:#REF!,0))</f>
        <v>#REF!</v>
      </c>
      <c r="F15218" s="9" t="e">
        <f>INDEX(#REF!:#REF!,MATCH($D15218,#REF!:#REF!,0),MATCH(#REF!,#REF!:#REF!,0))</f>
        <v>#REF!</v>
      </c>
    </row>
    <row r="15219" spans="1:6" ht="16.5" x14ac:dyDescent="0.3">
      <c r="A15219" s="9" t="s">
        <v>7106</v>
      </c>
      <c r="B15219" s="9" t="s">
        <v>3255</v>
      </c>
      <c r="C15219" s="10">
        <v>39519</v>
      </c>
      <c r="D15219" s="9">
        <v>1659448174</v>
      </c>
      <c r="E15219" s="9" t="e">
        <f>INDEX(#REF!:#REF!,MATCH($D15219,#REF!:#REF!,0),MATCH(#REF!,#REF!:#REF!,0))</f>
        <v>#REF!</v>
      </c>
      <c r="F15219" s="9" t="e">
        <f>INDEX(#REF!:#REF!,MATCH($D15219,#REF!:#REF!,0),MATCH(#REF!,#REF!:#REF!,0))</f>
        <v>#REF!</v>
      </c>
    </row>
    <row r="15220" spans="1:6" ht="16.5" x14ac:dyDescent="0.3">
      <c r="A15220" s="9" t="s">
        <v>7105</v>
      </c>
      <c r="B15220" s="9" t="s">
        <v>2103</v>
      </c>
      <c r="C15220" s="10">
        <v>17314</v>
      </c>
      <c r="D15220" s="9">
        <v>3021692982</v>
      </c>
      <c r="E15220" s="9" t="e">
        <f>INDEX(#REF!:#REF!,MATCH($D15220,#REF!:#REF!,0),MATCH(#REF!,#REF!:#REF!,0))</f>
        <v>#REF!</v>
      </c>
      <c r="F15220" s="9" t="e">
        <f>INDEX(#REF!:#REF!,MATCH($D15220,#REF!:#REF!,0),MATCH(#REF!,#REF!:#REF!,0))</f>
        <v>#REF!</v>
      </c>
    </row>
    <row r="15221" spans="1:6" ht="16.5" x14ac:dyDescent="0.3">
      <c r="A15221" s="9" t="s">
        <v>7104</v>
      </c>
      <c r="B15221" s="9" t="s">
        <v>2306</v>
      </c>
      <c r="C15221" s="10">
        <v>35020</v>
      </c>
      <c r="D15221" s="9">
        <v>8864419241</v>
      </c>
      <c r="E15221" s="9" t="e">
        <f>INDEX(#REF!:#REF!,MATCH($D15221,#REF!:#REF!,0),MATCH(#REF!,#REF!:#REF!,0))</f>
        <v>#REF!</v>
      </c>
      <c r="F15221" s="9" t="e">
        <f>INDEX(#REF!:#REF!,MATCH($D15221,#REF!:#REF!,0),MATCH(#REF!,#REF!:#REF!,0))</f>
        <v>#REF!</v>
      </c>
    </row>
    <row r="15222" spans="1:6" ht="16.5" x14ac:dyDescent="0.3">
      <c r="A15222" s="9" t="s">
        <v>7103</v>
      </c>
      <c r="B15222" s="9" t="s">
        <v>2206</v>
      </c>
      <c r="C15222" s="10">
        <v>58633</v>
      </c>
      <c r="D15222" s="9">
        <v>5244119095</v>
      </c>
      <c r="E15222" s="9" t="e">
        <f>INDEX(#REF!:#REF!,MATCH($D15222,#REF!:#REF!,0),MATCH(#REF!,#REF!:#REF!,0))</f>
        <v>#REF!</v>
      </c>
      <c r="F15222" s="9" t="e">
        <f>INDEX(#REF!:#REF!,MATCH($D15222,#REF!:#REF!,0),MATCH(#REF!,#REF!:#REF!,0))</f>
        <v>#REF!</v>
      </c>
    </row>
    <row r="15223" spans="1:6" ht="16.5" x14ac:dyDescent="0.3">
      <c r="A15223" s="9" t="s">
        <v>7102</v>
      </c>
      <c r="B15223" s="9" t="s">
        <v>2153</v>
      </c>
      <c r="C15223" s="10">
        <v>23002</v>
      </c>
      <c r="D15223" s="9">
        <v>7962906979</v>
      </c>
      <c r="E15223" s="9" t="e">
        <f>INDEX(#REF!:#REF!,MATCH($D15223,#REF!:#REF!,0),MATCH(#REF!,#REF!:#REF!,0))</f>
        <v>#REF!</v>
      </c>
      <c r="F15223" s="9" t="e">
        <f>INDEX(#REF!:#REF!,MATCH($D15223,#REF!:#REF!,0),MATCH(#REF!,#REF!:#REF!,0))</f>
        <v>#REF!</v>
      </c>
    </row>
    <row r="15224" spans="1:6" ht="16.5" x14ac:dyDescent="0.3">
      <c r="A15224" s="9" t="s">
        <v>7101</v>
      </c>
      <c r="B15224" s="9" t="s">
        <v>2450</v>
      </c>
      <c r="C15224" s="10">
        <v>33870</v>
      </c>
      <c r="D15224" s="9">
        <v>7281103514</v>
      </c>
      <c r="E15224" s="9" t="e">
        <f>INDEX(#REF!:#REF!,MATCH($D15224,#REF!:#REF!,0),MATCH(#REF!,#REF!:#REF!,0))</f>
        <v>#REF!</v>
      </c>
      <c r="F15224" s="9" t="e">
        <f>INDEX(#REF!:#REF!,MATCH($D15224,#REF!:#REF!,0),MATCH(#REF!,#REF!:#REF!,0))</f>
        <v>#REF!</v>
      </c>
    </row>
    <row r="15225" spans="1:6" ht="16.5" x14ac:dyDescent="0.3">
      <c r="A15225" s="9" t="s">
        <v>7100</v>
      </c>
      <c r="B15225" s="9" t="s">
        <v>3044</v>
      </c>
      <c r="C15225" s="10">
        <v>41364</v>
      </c>
      <c r="D15225" s="9">
        <v>3932861779</v>
      </c>
      <c r="E15225" s="9" t="e">
        <f>INDEX(#REF!:#REF!,MATCH($D15225,#REF!:#REF!,0),MATCH(#REF!,#REF!:#REF!,0))</f>
        <v>#REF!</v>
      </c>
      <c r="F15225" s="9" t="e">
        <f>INDEX(#REF!:#REF!,MATCH($D15225,#REF!:#REF!,0),MATCH(#REF!,#REF!:#REF!,0))</f>
        <v>#REF!</v>
      </c>
    </row>
    <row r="15226" spans="1:6" ht="16.5" x14ac:dyDescent="0.3">
      <c r="A15226" s="9" t="s">
        <v>7099</v>
      </c>
      <c r="B15226" s="9" t="s">
        <v>1953</v>
      </c>
      <c r="C15226" s="10">
        <v>39350</v>
      </c>
      <c r="D15226" s="9">
        <v>8349606134</v>
      </c>
      <c r="E15226" s="9" t="e">
        <f>INDEX(#REF!:#REF!,MATCH($D15226,#REF!:#REF!,0),MATCH(#REF!,#REF!:#REF!,0))</f>
        <v>#REF!</v>
      </c>
      <c r="F15226" s="9" t="e">
        <f>INDEX(#REF!:#REF!,MATCH($D15226,#REF!:#REF!,0),MATCH(#REF!,#REF!:#REF!,0))</f>
        <v>#REF!</v>
      </c>
    </row>
    <row r="15227" spans="1:6" ht="16.5" x14ac:dyDescent="0.3">
      <c r="A15227" s="9" t="s">
        <v>7098</v>
      </c>
      <c r="B15227" s="9" t="s">
        <v>2939</v>
      </c>
      <c r="C15227" s="10">
        <v>57462</v>
      </c>
      <c r="D15227" s="9">
        <v>1028388519</v>
      </c>
      <c r="E15227" s="9" t="e">
        <f>INDEX(#REF!:#REF!,MATCH($D15227,#REF!:#REF!,0),MATCH(#REF!,#REF!:#REF!,0))</f>
        <v>#REF!</v>
      </c>
      <c r="F15227" s="9" t="e">
        <f>INDEX(#REF!:#REF!,MATCH($D15227,#REF!:#REF!,0),MATCH(#REF!,#REF!:#REF!,0))</f>
        <v>#REF!</v>
      </c>
    </row>
    <row r="15228" spans="1:6" ht="16.5" x14ac:dyDescent="0.3">
      <c r="A15228" s="9" t="s">
        <v>7097</v>
      </c>
      <c r="B15228" s="9" t="s">
        <v>2326</v>
      </c>
      <c r="C15228" s="10">
        <v>54405</v>
      </c>
      <c r="D15228" s="9">
        <v>4372257910</v>
      </c>
      <c r="E15228" s="9" t="e">
        <f>INDEX(#REF!:#REF!,MATCH($D15228,#REF!:#REF!,0),MATCH(#REF!,#REF!:#REF!,0))</f>
        <v>#REF!</v>
      </c>
      <c r="F15228" s="9" t="e">
        <f>INDEX(#REF!:#REF!,MATCH($D15228,#REF!:#REF!,0),MATCH(#REF!,#REF!:#REF!,0))</f>
        <v>#REF!</v>
      </c>
    </row>
    <row r="15229" spans="1:6" ht="16.5" x14ac:dyDescent="0.3">
      <c r="A15229" s="9" t="s">
        <v>7096</v>
      </c>
      <c r="B15229" s="9" t="s">
        <v>2747</v>
      </c>
      <c r="C15229" s="10">
        <v>43965</v>
      </c>
      <c r="D15229" s="9">
        <v>1522190236</v>
      </c>
      <c r="E15229" s="9" t="e">
        <f>INDEX(#REF!:#REF!,MATCH($D15229,#REF!:#REF!,0),MATCH(#REF!,#REF!:#REF!,0))</f>
        <v>#REF!</v>
      </c>
      <c r="F15229" s="9" t="e">
        <f>INDEX(#REF!:#REF!,MATCH($D15229,#REF!:#REF!,0),MATCH(#REF!,#REF!:#REF!,0))</f>
        <v>#REF!</v>
      </c>
    </row>
    <row r="15230" spans="1:6" ht="16.5" x14ac:dyDescent="0.3">
      <c r="A15230" s="9" t="s">
        <v>7095</v>
      </c>
      <c r="B15230" s="9" t="s">
        <v>2256</v>
      </c>
      <c r="C15230" s="10">
        <v>30619</v>
      </c>
      <c r="D15230" s="9">
        <v>8507800106</v>
      </c>
      <c r="E15230" s="9" t="e">
        <f>INDEX(#REF!:#REF!,MATCH($D15230,#REF!:#REF!,0),MATCH(#REF!,#REF!:#REF!,0))</f>
        <v>#REF!</v>
      </c>
      <c r="F15230" s="9" t="e">
        <f>INDEX(#REF!:#REF!,MATCH($D15230,#REF!:#REF!,0),MATCH(#REF!,#REF!:#REF!,0))</f>
        <v>#REF!</v>
      </c>
    </row>
    <row r="15231" spans="1:6" ht="16.5" x14ac:dyDescent="0.3">
      <c r="A15231" s="9" t="s">
        <v>7094</v>
      </c>
      <c r="B15231" s="9" t="s">
        <v>2602</v>
      </c>
      <c r="C15231" s="10">
        <v>53062</v>
      </c>
      <c r="D15231" s="9">
        <v>4076701275</v>
      </c>
      <c r="E15231" s="9" t="e">
        <f>INDEX(#REF!:#REF!,MATCH($D15231,#REF!:#REF!,0),MATCH(#REF!,#REF!:#REF!,0))</f>
        <v>#REF!</v>
      </c>
      <c r="F15231" s="9" t="e">
        <f>INDEX(#REF!:#REF!,MATCH($D15231,#REF!:#REF!,0),MATCH(#REF!,#REF!:#REF!,0))</f>
        <v>#REF!</v>
      </c>
    </row>
    <row r="15232" spans="1:6" ht="16.5" x14ac:dyDescent="0.3">
      <c r="A15232" s="9" t="s">
        <v>7093</v>
      </c>
      <c r="B15232" s="9" t="s">
        <v>2532</v>
      </c>
      <c r="C15232" s="10">
        <v>12204</v>
      </c>
      <c r="D15232" s="9">
        <v>2561690342</v>
      </c>
      <c r="E15232" s="9" t="e">
        <f>INDEX(#REF!:#REF!,MATCH($D15232,#REF!:#REF!,0),MATCH(#REF!,#REF!:#REF!,0))</f>
        <v>#REF!</v>
      </c>
      <c r="F15232" s="9" t="e">
        <f>INDEX(#REF!:#REF!,MATCH($D15232,#REF!:#REF!,0),MATCH(#REF!,#REF!:#REF!,0))</f>
        <v>#REF!</v>
      </c>
    </row>
    <row r="15233" spans="1:6" ht="16.5" x14ac:dyDescent="0.3">
      <c r="A15233" s="9" t="s">
        <v>7092</v>
      </c>
      <c r="B15233" s="9" t="s">
        <v>2115</v>
      </c>
      <c r="C15233" s="10">
        <v>16886</v>
      </c>
      <c r="D15233" s="9">
        <v>1351073265</v>
      </c>
      <c r="E15233" s="9" t="e">
        <f>INDEX(#REF!:#REF!,MATCH($D15233,#REF!:#REF!,0),MATCH(#REF!,#REF!:#REF!,0))</f>
        <v>#REF!</v>
      </c>
      <c r="F15233" s="9" t="e">
        <f>INDEX(#REF!:#REF!,MATCH($D15233,#REF!:#REF!,0),MATCH(#REF!,#REF!:#REF!,0))</f>
        <v>#REF!</v>
      </c>
    </row>
    <row r="15234" spans="1:6" ht="16.5" x14ac:dyDescent="0.3">
      <c r="A15234" s="9" t="s">
        <v>7091</v>
      </c>
      <c r="B15234" s="9" t="s">
        <v>3309</v>
      </c>
      <c r="C15234" s="10">
        <v>48748</v>
      </c>
      <c r="D15234" s="9">
        <v>6842801095</v>
      </c>
      <c r="E15234" s="9" t="e">
        <f>INDEX(#REF!:#REF!,MATCH($D15234,#REF!:#REF!,0),MATCH(#REF!,#REF!:#REF!,0))</f>
        <v>#REF!</v>
      </c>
      <c r="F15234" s="9" t="e">
        <f>INDEX(#REF!:#REF!,MATCH($D15234,#REF!:#REF!,0),MATCH(#REF!,#REF!:#REF!,0))</f>
        <v>#REF!</v>
      </c>
    </row>
    <row r="15235" spans="1:6" ht="16.5" x14ac:dyDescent="0.3">
      <c r="A15235" s="9" t="s">
        <v>7090</v>
      </c>
      <c r="B15235" s="9" t="s">
        <v>1977</v>
      </c>
      <c r="C15235" s="10">
        <v>47851</v>
      </c>
      <c r="D15235" s="9">
        <v>8945564357</v>
      </c>
      <c r="E15235" s="9" t="e">
        <f>INDEX(#REF!:#REF!,MATCH($D15235,#REF!:#REF!,0),MATCH(#REF!,#REF!:#REF!,0))</f>
        <v>#REF!</v>
      </c>
      <c r="F15235" s="9" t="e">
        <f>INDEX(#REF!:#REF!,MATCH($D15235,#REF!:#REF!,0),MATCH(#REF!,#REF!:#REF!,0))</f>
        <v>#REF!</v>
      </c>
    </row>
    <row r="15236" spans="1:6" ht="16.5" x14ac:dyDescent="0.3">
      <c r="A15236" s="9" t="s">
        <v>7089</v>
      </c>
      <c r="B15236" s="9" t="s">
        <v>2056</v>
      </c>
      <c r="C15236" s="10">
        <v>17982</v>
      </c>
      <c r="D15236" s="9">
        <v>4783377790</v>
      </c>
      <c r="E15236" s="9" t="e">
        <f>INDEX(#REF!:#REF!,MATCH($D15236,#REF!:#REF!,0),MATCH(#REF!,#REF!:#REF!,0))</f>
        <v>#REF!</v>
      </c>
      <c r="F15236" s="9" t="e">
        <f>INDEX(#REF!:#REF!,MATCH($D15236,#REF!:#REF!,0),MATCH(#REF!,#REF!:#REF!,0))</f>
        <v>#REF!</v>
      </c>
    </row>
    <row r="15237" spans="1:6" ht="16.5" x14ac:dyDescent="0.3">
      <c r="A15237" s="9" t="s">
        <v>7088</v>
      </c>
      <c r="B15237" s="9" t="s">
        <v>2364</v>
      </c>
      <c r="C15237" s="10">
        <v>44241</v>
      </c>
      <c r="D15237" s="9">
        <v>6000780338</v>
      </c>
      <c r="E15237" s="9" t="e">
        <f>INDEX(#REF!:#REF!,MATCH($D15237,#REF!:#REF!,0),MATCH(#REF!,#REF!:#REF!,0))</f>
        <v>#REF!</v>
      </c>
      <c r="F15237" s="9" t="e">
        <f>INDEX(#REF!:#REF!,MATCH($D15237,#REF!:#REF!,0),MATCH(#REF!,#REF!:#REF!,0))</f>
        <v>#REF!</v>
      </c>
    </row>
    <row r="15238" spans="1:6" ht="16.5" x14ac:dyDescent="0.3">
      <c r="A15238" s="9" t="s">
        <v>7087</v>
      </c>
      <c r="B15238" s="9" t="s">
        <v>2713</v>
      </c>
      <c r="C15238" s="10">
        <v>22905</v>
      </c>
      <c r="D15238" s="9">
        <v>9258570278</v>
      </c>
      <c r="E15238" s="9" t="e">
        <f>INDEX(#REF!:#REF!,MATCH($D15238,#REF!:#REF!,0),MATCH(#REF!,#REF!:#REF!,0))</f>
        <v>#REF!</v>
      </c>
      <c r="F15238" s="9" t="e">
        <f>INDEX(#REF!:#REF!,MATCH($D15238,#REF!:#REF!,0),MATCH(#REF!,#REF!:#REF!,0))</f>
        <v>#REF!</v>
      </c>
    </row>
    <row r="15239" spans="1:6" ht="16.5" x14ac:dyDescent="0.3">
      <c r="A15239" s="9" t="s">
        <v>7086</v>
      </c>
      <c r="B15239" s="9" t="s">
        <v>1967</v>
      </c>
      <c r="C15239" s="10">
        <v>19424</v>
      </c>
      <c r="D15239" s="9">
        <v>7794042674</v>
      </c>
      <c r="E15239" s="9" t="e">
        <f>INDEX(#REF!:#REF!,MATCH($D15239,#REF!:#REF!,0),MATCH(#REF!,#REF!:#REF!,0))</f>
        <v>#REF!</v>
      </c>
      <c r="F15239" s="9" t="e">
        <f>INDEX(#REF!:#REF!,MATCH($D15239,#REF!:#REF!,0),MATCH(#REF!,#REF!:#REF!,0))</f>
        <v>#REF!</v>
      </c>
    </row>
    <row r="15240" spans="1:6" ht="16.5" x14ac:dyDescent="0.3">
      <c r="A15240" s="9" t="s">
        <v>7085</v>
      </c>
      <c r="B15240" s="9" t="s">
        <v>2090</v>
      </c>
      <c r="C15240" s="10">
        <v>56447</v>
      </c>
      <c r="D15240" s="9">
        <v>515647594</v>
      </c>
      <c r="E15240" s="9" t="e">
        <f>INDEX(#REF!:#REF!,MATCH($D15240,#REF!:#REF!,0),MATCH(#REF!,#REF!:#REF!,0))</f>
        <v>#REF!</v>
      </c>
      <c r="F15240" s="9" t="e">
        <f>INDEX(#REF!:#REF!,MATCH($D15240,#REF!:#REF!,0),MATCH(#REF!,#REF!:#REF!,0))</f>
        <v>#REF!</v>
      </c>
    </row>
    <row r="15241" spans="1:6" ht="16.5" x14ac:dyDescent="0.3">
      <c r="A15241" s="9" t="s">
        <v>7084</v>
      </c>
      <c r="B15241" s="9" t="s">
        <v>2236</v>
      </c>
      <c r="C15241" s="10">
        <v>55329</v>
      </c>
      <c r="D15241" s="9">
        <v>8482007106</v>
      </c>
      <c r="E15241" s="9" t="e">
        <f>INDEX(#REF!:#REF!,MATCH($D15241,#REF!:#REF!,0),MATCH(#REF!,#REF!:#REF!,0))</f>
        <v>#REF!</v>
      </c>
      <c r="F15241" s="9" t="e">
        <f>INDEX(#REF!:#REF!,MATCH($D15241,#REF!:#REF!,0),MATCH(#REF!,#REF!:#REF!,0))</f>
        <v>#REF!</v>
      </c>
    </row>
    <row r="15242" spans="1:6" ht="16.5" x14ac:dyDescent="0.3">
      <c r="A15242" s="9" t="s">
        <v>7083</v>
      </c>
      <c r="B15242" s="9" t="s">
        <v>1969</v>
      </c>
      <c r="C15242" s="10">
        <v>34310</v>
      </c>
      <c r="D15242" s="9">
        <v>9153408497</v>
      </c>
      <c r="E15242" s="9" t="e">
        <f>INDEX(#REF!:#REF!,MATCH($D15242,#REF!:#REF!,0),MATCH(#REF!,#REF!:#REF!,0))</f>
        <v>#REF!</v>
      </c>
      <c r="F15242" s="9" t="e">
        <f>INDEX(#REF!:#REF!,MATCH($D15242,#REF!:#REF!,0),MATCH(#REF!,#REF!:#REF!,0))</f>
        <v>#REF!</v>
      </c>
    </row>
    <row r="15243" spans="1:6" ht="16.5" x14ac:dyDescent="0.3">
      <c r="A15243" s="9" t="s">
        <v>7082</v>
      </c>
      <c r="B15243" s="9" t="s">
        <v>2009</v>
      </c>
      <c r="C15243" s="10">
        <v>25527</v>
      </c>
      <c r="D15243" s="9">
        <v>8550875457</v>
      </c>
      <c r="E15243" s="9" t="e">
        <f>INDEX(#REF!:#REF!,MATCH($D15243,#REF!:#REF!,0),MATCH(#REF!,#REF!:#REF!,0))</f>
        <v>#REF!</v>
      </c>
      <c r="F15243" s="9" t="e">
        <f>INDEX(#REF!:#REF!,MATCH($D15243,#REF!:#REF!,0),MATCH(#REF!,#REF!:#REF!,0))</f>
        <v>#REF!</v>
      </c>
    </row>
    <row r="15244" spans="1:6" ht="16.5" x14ac:dyDescent="0.3">
      <c r="A15244" s="9" t="s">
        <v>7081</v>
      </c>
      <c r="B15244" s="9" t="s">
        <v>2136</v>
      </c>
      <c r="C15244" s="10">
        <v>54059</v>
      </c>
      <c r="D15244" s="9">
        <v>2922893758</v>
      </c>
      <c r="E15244" s="9" t="e">
        <f>INDEX(#REF!:#REF!,MATCH($D15244,#REF!:#REF!,0),MATCH(#REF!,#REF!:#REF!,0))</f>
        <v>#REF!</v>
      </c>
      <c r="F15244" s="9" t="e">
        <f>INDEX(#REF!:#REF!,MATCH($D15244,#REF!:#REF!,0),MATCH(#REF!,#REF!:#REF!,0))</f>
        <v>#REF!</v>
      </c>
    </row>
    <row r="15245" spans="1:6" ht="16.5" x14ac:dyDescent="0.3">
      <c r="A15245" s="9" t="s">
        <v>7080</v>
      </c>
      <c r="B15245" s="9" t="s">
        <v>2123</v>
      </c>
      <c r="C15245" s="10">
        <v>32219</v>
      </c>
      <c r="D15245" s="9">
        <v>9089601147</v>
      </c>
      <c r="E15245" s="9" t="e">
        <f>INDEX(#REF!:#REF!,MATCH($D15245,#REF!:#REF!,0),MATCH(#REF!,#REF!:#REF!,0))</f>
        <v>#REF!</v>
      </c>
      <c r="F15245" s="9" t="e">
        <f>INDEX(#REF!:#REF!,MATCH($D15245,#REF!:#REF!,0),MATCH(#REF!,#REF!:#REF!,0))</f>
        <v>#REF!</v>
      </c>
    </row>
    <row r="15246" spans="1:6" ht="16.5" x14ac:dyDescent="0.3">
      <c r="A15246" s="9" t="s">
        <v>7079</v>
      </c>
      <c r="B15246" s="9" t="s">
        <v>2003</v>
      </c>
      <c r="C15246" s="10">
        <v>48974</v>
      </c>
      <c r="D15246" s="9">
        <v>6801140183</v>
      </c>
      <c r="E15246" s="9" t="e">
        <f>INDEX(#REF!:#REF!,MATCH($D15246,#REF!:#REF!,0),MATCH(#REF!,#REF!:#REF!,0))</f>
        <v>#REF!</v>
      </c>
      <c r="F15246" s="9" t="e">
        <f>INDEX(#REF!:#REF!,MATCH($D15246,#REF!:#REF!,0),MATCH(#REF!,#REF!:#REF!,0))</f>
        <v>#REF!</v>
      </c>
    </row>
    <row r="15247" spans="1:6" ht="16.5" x14ac:dyDescent="0.3">
      <c r="A15247" s="9" t="s">
        <v>7078</v>
      </c>
      <c r="B15247" s="9" t="s">
        <v>2029</v>
      </c>
      <c r="C15247" s="10">
        <v>37656</v>
      </c>
      <c r="D15247" s="9">
        <v>232367817</v>
      </c>
      <c r="E15247" s="9" t="e">
        <f>INDEX(#REF!:#REF!,MATCH($D15247,#REF!:#REF!,0),MATCH(#REF!,#REF!:#REF!,0))</f>
        <v>#REF!</v>
      </c>
      <c r="F15247" s="9" t="e">
        <f>INDEX(#REF!:#REF!,MATCH($D15247,#REF!:#REF!,0),MATCH(#REF!,#REF!:#REF!,0))</f>
        <v>#REF!</v>
      </c>
    </row>
    <row r="15248" spans="1:6" ht="16.5" x14ac:dyDescent="0.3">
      <c r="A15248" s="9" t="s">
        <v>7077</v>
      </c>
      <c r="B15248" s="9" t="s">
        <v>2284</v>
      </c>
      <c r="C15248" s="10">
        <v>43482</v>
      </c>
      <c r="D15248" s="9">
        <v>9151658844</v>
      </c>
      <c r="E15248" s="9" t="e">
        <f>INDEX(#REF!:#REF!,MATCH($D15248,#REF!:#REF!,0),MATCH(#REF!,#REF!:#REF!,0))</f>
        <v>#REF!</v>
      </c>
      <c r="F15248" s="9" t="e">
        <f>INDEX(#REF!:#REF!,MATCH($D15248,#REF!:#REF!,0),MATCH(#REF!,#REF!:#REF!,0))</f>
        <v>#REF!</v>
      </c>
    </row>
    <row r="15249" spans="1:6" ht="16.5" x14ac:dyDescent="0.3">
      <c r="A15249" s="9" t="s">
        <v>7076</v>
      </c>
      <c r="B15249" s="9" t="s">
        <v>2671</v>
      </c>
      <c r="C15249" s="10">
        <v>57071</v>
      </c>
      <c r="D15249" s="9">
        <v>8099854152</v>
      </c>
      <c r="E15249" s="9" t="e">
        <f>INDEX(#REF!:#REF!,MATCH($D15249,#REF!:#REF!,0),MATCH(#REF!,#REF!:#REF!,0))</f>
        <v>#REF!</v>
      </c>
      <c r="F15249" s="9" t="e">
        <f>INDEX(#REF!:#REF!,MATCH($D15249,#REF!:#REF!,0),MATCH(#REF!,#REF!:#REF!,0))</f>
        <v>#REF!</v>
      </c>
    </row>
    <row r="15250" spans="1:6" ht="16.5" x14ac:dyDescent="0.3">
      <c r="A15250" s="9" t="s">
        <v>7075</v>
      </c>
      <c r="B15250" s="9" t="s">
        <v>2236</v>
      </c>
      <c r="C15250" s="10">
        <v>21902</v>
      </c>
      <c r="D15250" s="9">
        <v>6148303353</v>
      </c>
      <c r="E15250" s="9" t="e">
        <f>INDEX(#REF!:#REF!,MATCH($D15250,#REF!:#REF!,0),MATCH(#REF!,#REF!:#REF!,0))</f>
        <v>#REF!</v>
      </c>
      <c r="F15250" s="9" t="e">
        <f>INDEX(#REF!:#REF!,MATCH($D15250,#REF!:#REF!,0),MATCH(#REF!,#REF!:#REF!,0))</f>
        <v>#REF!</v>
      </c>
    </row>
    <row r="15251" spans="1:6" ht="16.5" x14ac:dyDescent="0.3">
      <c r="A15251" s="9" t="s">
        <v>7074</v>
      </c>
      <c r="B15251" s="9" t="s">
        <v>2269</v>
      </c>
      <c r="C15251" s="10">
        <v>57019</v>
      </c>
      <c r="D15251" s="9">
        <v>9617190826</v>
      </c>
      <c r="E15251" s="9" t="e">
        <f>INDEX(#REF!:#REF!,MATCH($D15251,#REF!:#REF!,0),MATCH(#REF!,#REF!:#REF!,0))</f>
        <v>#REF!</v>
      </c>
      <c r="F15251" s="9" t="e">
        <f>INDEX(#REF!:#REF!,MATCH($D15251,#REF!:#REF!,0),MATCH(#REF!,#REF!:#REF!,0))</f>
        <v>#REF!</v>
      </c>
    </row>
    <row r="15252" spans="1:6" ht="16.5" x14ac:dyDescent="0.3">
      <c r="A15252" s="9" t="s">
        <v>7073</v>
      </c>
      <c r="B15252" s="9" t="s">
        <v>2412</v>
      </c>
      <c r="C15252" s="10">
        <v>12587</v>
      </c>
      <c r="D15252" s="9">
        <v>7281103514</v>
      </c>
      <c r="E15252" s="9" t="e">
        <f>INDEX(#REF!:#REF!,MATCH($D15252,#REF!:#REF!,0),MATCH(#REF!,#REF!:#REF!,0))</f>
        <v>#REF!</v>
      </c>
      <c r="F15252" s="9" t="e">
        <f>INDEX(#REF!:#REF!,MATCH($D15252,#REF!:#REF!,0),MATCH(#REF!,#REF!:#REF!,0))</f>
        <v>#REF!</v>
      </c>
    </row>
    <row r="15253" spans="1:6" ht="16.5" x14ac:dyDescent="0.3">
      <c r="A15253" s="9" t="s">
        <v>7072</v>
      </c>
      <c r="B15253" s="9" t="s">
        <v>2521</v>
      </c>
      <c r="C15253" s="10">
        <v>13299</v>
      </c>
      <c r="D15253" s="9">
        <v>3075132195</v>
      </c>
      <c r="E15253" s="9" t="e">
        <f>INDEX(#REF!:#REF!,MATCH($D15253,#REF!:#REF!,0),MATCH(#REF!,#REF!:#REF!,0))</f>
        <v>#REF!</v>
      </c>
      <c r="F15253" s="9" t="e">
        <f>INDEX(#REF!:#REF!,MATCH($D15253,#REF!:#REF!,0),MATCH(#REF!,#REF!:#REF!,0))</f>
        <v>#REF!</v>
      </c>
    </row>
    <row r="15254" spans="1:6" ht="16.5" x14ac:dyDescent="0.3">
      <c r="A15254" s="9" t="s">
        <v>7071</v>
      </c>
      <c r="B15254" s="9" t="s">
        <v>2826</v>
      </c>
      <c r="C15254" s="10">
        <v>52097</v>
      </c>
      <c r="D15254" s="9">
        <v>7961231404</v>
      </c>
      <c r="E15254" s="9" t="e">
        <f>INDEX(#REF!:#REF!,MATCH($D15254,#REF!:#REF!,0),MATCH(#REF!,#REF!:#REF!,0))</f>
        <v>#REF!</v>
      </c>
      <c r="F15254" s="9" t="e">
        <f>INDEX(#REF!:#REF!,MATCH($D15254,#REF!:#REF!,0),MATCH(#REF!,#REF!:#REF!,0))</f>
        <v>#REF!</v>
      </c>
    </row>
    <row r="15255" spans="1:6" ht="16.5" x14ac:dyDescent="0.3">
      <c r="A15255" s="9" t="s">
        <v>7070</v>
      </c>
      <c r="B15255" s="9" t="s">
        <v>3172</v>
      </c>
      <c r="C15255" s="10">
        <v>11600</v>
      </c>
      <c r="D15255" s="9">
        <v>8093156364</v>
      </c>
      <c r="E15255" s="9" t="e">
        <f>INDEX(#REF!:#REF!,MATCH($D15255,#REF!:#REF!,0),MATCH(#REF!,#REF!:#REF!,0))</f>
        <v>#REF!</v>
      </c>
      <c r="F15255" s="9" t="e">
        <f>INDEX(#REF!:#REF!,MATCH($D15255,#REF!:#REF!,0),MATCH(#REF!,#REF!:#REF!,0))</f>
        <v>#REF!</v>
      </c>
    </row>
    <row r="15256" spans="1:6" ht="16.5" x14ac:dyDescent="0.3">
      <c r="A15256" s="9" t="s">
        <v>7069</v>
      </c>
      <c r="B15256" s="9" t="s">
        <v>2140</v>
      </c>
      <c r="C15256" s="10">
        <v>12832</v>
      </c>
      <c r="D15256" s="9">
        <v>2060025532</v>
      </c>
      <c r="E15256" s="9" t="e">
        <f>INDEX(#REF!:#REF!,MATCH($D15256,#REF!:#REF!,0),MATCH(#REF!,#REF!:#REF!,0))</f>
        <v>#REF!</v>
      </c>
      <c r="F15256" s="9" t="e">
        <f>INDEX(#REF!:#REF!,MATCH($D15256,#REF!:#REF!,0),MATCH(#REF!,#REF!:#REF!,0))</f>
        <v>#REF!</v>
      </c>
    </row>
    <row r="15257" spans="1:6" ht="16.5" x14ac:dyDescent="0.3">
      <c r="A15257" s="9" t="s">
        <v>7068</v>
      </c>
      <c r="B15257" s="9" t="s">
        <v>2019</v>
      </c>
      <c r="C15257" s="10">
        <v>41849</v>
      </c>
      <c r="D15257" s="9">
        <v>7962906979</v>
      </c>
      <c r="E15257" s="9" t="e">
        <f>INDEX(#REF!:#REF!,MATCH($D15257,#REF!:#REF!,0),MATCH(#REF!,#REF!:#REF!,0))</f>
        <v>#REF!</v>
      </c>
      <c r="F15257" s="9" t="e">
        <f>INDEX(#REF!:#REF!,MATCH($D15257,#REF!:#REF!,0),MATCH(#REF!,#REF!:#REF!,0))</f>
        <v>#REF!</v>
      </c>
    </row>
    <row r="15258" spans="1:6" ht="16.5" x14ac:dyDescent="0.3">
      <c r="A15258" s="9" t="s">
        <v>7067</v>
      </c>
      <c r="B15258" s="9" t="s">
        <v>2248</v>
      </c>
      <c r="C15258" s="10">
        <v>12469</v>
      </c>
      <c r="D15258" s="9">
        <v>6279928705</v>
      </c>
      <c r="E15258" s="9" t="e">
        <f>INDEX(#REF!:#REF!,MATCH($D15258,#REF!:#REF!,0),MATCH(#REF!,#REF!:#REF!,0))</f>
        <v>#REF!</v>
      </c>
      <c r="F15258" s="9" t="e">
        <f>INDEX(#REF!:#REF!,MATCH($D15258,#REF!:#REF!,0),MATCH(#REF!,#REF!:#REF!,0))</f>
        <v>#REF!</v>
      </c>
    </row>
    <row r="15259" spans="1:6" ht="16.5" x14ac:dyDescent="0.3">
      <c r="A15259" s="9" t="s">
        <v>7066</v>
      </c>
      <c r="B15259" s="9" t="s">
        <v>3077</v>
      </c>
      <c r="C15259" s="10">
        <v>52628</v>
      </c>
      <c r="D15259" s="9">
        <v>4323171323</v>
      </c>
      <c r="E15259" s="9" t="e">
        <f>INDEX(#REF!:#REF!,MATCH($D15259,#REF!:#REF!,0),MATCH(#REF!,#REF!:#REF!,0))</f>
        <v>#REF!</v>
      </c>
      <c r="F15259" s="9" t="e">
        <f>INDEX(#REF!:#REF!,MATCH($D15259,#REF!:#REF!,0),MATCH(#REF!,#REF!:#REF!,0))</f>
        <v>#REF!</v>
      </c>
    </row>
    <row r="15260" spans="1:6" ht="16.5" x14ac:dyDescent="0.3">
      <c r="A15260" s="9" t="s">
        <v>7065</v>
      </c>
      <c r="B15260" s="9" t="s">
        <v>2306</v>
      </c>
      <c r="C15260" s="10">
        <v>21030</v>
      </c>
      <c r="D15260" s="9">
        <v>2561690342</v>
      </c>
      <c r="E15260" s="9" t="e">
        <f>INDEX(#REF!:#REF!,MATCH($D15260,#REF!:#REF!,0),MATCH(#REF!,#REF!:#REF!,0))</f>
        <v>#REF!</v>
      </c>
      <c r="F15260" s="9" t="e">
        <f>INDEX(#REF!:#REF!,MATCH($D15260,#REF!:#REF!,0),MATCH(#REF!,#REF!:#REF!,0))</f>
        <v>#REF!</v>
      </c>
    </row>
    <row r="15261" spans="1:6" ht="16.5" x14ac:dyDescent="0.3">
      <c r="A15261" s="9" t="s">
        <v>7064</v>
      </c>
      <c r="B15261" s="9" t="s">
        <v>2456</v>
      </c>
      <c r="C15261" s="10">
        <v>16852</v>
      </c>
      <c r="D15261" s="9">
        <v>9619649427</v>
      </c>
      <c r="E15261" s="9" t="e">
        <f>INDEX(#REF!:#REF!,MATCH($D15261,#REF!:#REF!,0),MATCH(#REF!,#REF!:#REF!,0))</f>
        <v>#REF!</v>
      </c>
      <c r="F15261" s="9" t="e">
        <f>INDEX(#REF!:#REF!,MATCH($D15261,#REF!:#REF!,0),MATCH(#REF!,#REF!:#REF!,0))</f>
        <v>#REF!</v>
      </c>
    </row>
    <row r="15262" spans="1:6" ht="16.5" x14ac:dyDescent="0.3">
      <c r="A15262" s="9" t="s">
        <v>7063</v>
      </c>
      <c r="B15262" s="9" t="s">
        <v>2952</v>
      </c>
      <c r="C15262" s="10">
        <v>22141</v>
      </c>
      <c r="D15262" s="9">
        <v>8238030943</v>
      </c>
      <c r="E15262" s="9" t="e">
        <f>INDEX(#REF!:#REF!,MATCH($D15262,#REF!:#REF!,0),MATCH(#REF!,#REF!:#REF!,0))</f>
        <v>#REF!</v>
      </c>
      <c r="F15262" s="9" t="e">
        <f>INDEX(#REF!:#REF!,MATCH($D15262,#REF!:#REF!,0),MATCH(#REF!,#REF!:#REF!,0))</f>
        <v>#REF!</v>
      </c>
    </row>
    <row r="15263" spans="1:6" ht="16.5" x14ac:dyDescent="0.3">
      <c r="A15263" s="9" t="s">
        <v>7062</v>
      </c>
      <c r="B15263" s="9" t="s">
        <v>2875</v>
      </c>
      <c r="C15263" s="10">
        <v>25053</v>
      </c>
      <c r="D15263" s="9">
        <v>7469392467</v>
      </c>
      <c r="E15263" s="9" t="e">
        <f>INDEX(#REF!:#REF!,MATCH($D15263,#REF!:#REF!,0),MATCH(#REF!,#REF!:#REF!,0))</f>
        <v>#REF!</v>
      </c>
      <c r="F15263" s="9" t="e">
        <f>INDEX(#REF!:#REF!,MATCH($D15263,#REF!:#REF!,0),MATCH(#REF!,#REF!:#REF!,0))</f>
        <v>#REF!</v>
      </c>
    </row>
    <row r="15264" spans="1:6" ht="16.5" x14ac:dyDescent="0.3">
      <c r="A15264" s="9" t="s">
        <v>7061</v>
      </c>
      <c r="B15264" s="9" t="s">
        <v>2436</v>
      </c>
      <c r="C15264" s="10">
        <v>31876</v>
      </c>
      <c r="D15264" s="9">
        <v>9155356869</v>
      </c>
      <c r="E15264" s="9" t="e">
        <f>INDEX(#REF!:#REF!,MATCH($D15264,#REF!:#REF!,0),MATCH(#REF!,#REF!:#REF!,0))</f>
        <v>#REF!</v>
      </c>
      <c r="F15264" s="9" t="e">
        <f>INDEX(#REF!:#REF!,MATCH($D15264,#REF!:#REF!,0),MATCH(#REF!,#REF!:#REF!,0))</f>
        <v>#REF!</v>
      </c>
    </row>
    <row r="15265" spans="1:6" ht="16.5" x14ac:dyDescent="0.3">
      <c r="A15265" s="9" t="s">
        <v>7060</v>
      </c>
      <c r="B15265" s="9" t="s">
        <v>3042</v>
      </c>
      <c r="C15265" s="10">
        <v>50577</v>
      </c>
      <c r="D15265" s="9">
        <v>1573192775</v>
      </c>
      <c r="E15265" s="9" t="e">
        <f>INDEX(#REF!:#REF!,MATCH($D15265,#REF!:#REF!,0),MATCH(#REF!,#REF!:#REF!,0))</f>
        <v>#REF!</v>
      </c>
      <c r="F15265" s="9" t="e">
        <f>INDEX(#REF!:#REF!,MATCH($D15265,#REF!:#REF!,0),MATCH(#REF!,#REF!:#REF!,0))</f>
        <v>#REF!</v>
      </c>
    </row>
    <row r="15266" spans="1:6" ht="16.5" x14ac:dyDescent="0.3">
      <c r="A15266" s="9" t="s">
        <v>7059</v>
      </c>
      <c r="B15266" s="9" t="s">
        <v>2826</v>
      </c>
      <c r="C15266" s="10">
        <v>31008</v>
      </c>
      <c r="D15266" s="9">
        <v>7132417177</v>
      </c>
      <c r="E15266" s="9" t="e">
        <f>INDEX(#REF!:#REF!,MATCH($D15266,#REF!:#REF!,0),MATCH(#REF!,#REF!:#REF!,0))</f>
        <v>#REF!</v>
      </c>
      <c r="F15266" s="9" t="e">
        <f>INDEX(#REF!:#REF!,MATCH($D15266,#REF!:#REF!,0),MATCH(#REF!,#REF!:#REF!,0))</f>
        <v>#REF!</v>
      </c>
    </row>
    <row r="15267" spans="1:6" ht="16.5" x14ac:dyDescent="0.3">
      <c r="A15267" s="9" t="s">
        <v>7058</v>
      </c>
      <c r="B15267" s="9" t="s">
        <v>1961</v>
      </c>
      <c r="C15267" s="10">
        <v>50271</v>
      </c>
      <c r="D15267" s="9">
        <v>2976436541</v>
      </c>
      <c r="E15267" s="9" t="e">
        <f>INDEX(#REF!:#REF!,MATCH($D15267,#REF!:#REF!,0),MATCH(#REF!,#REF!:#REF!,0))</f>
        <v>#REF!</v>
      </c>
      <c r="F15267" s="9" t="e">
        <f>INDEX(#REF!:#REF!,MATCH($D15267,#REF!:#REF!,0),MATCH(#REF!,#REF!:#REF!,0))</f>
        <v>#REF!</v>
      </c>
    </row>
    <row r="15268" spans="1:6" ht="16.5" x14ac:dyDescent="0.3">
      <c r="A15268" s="9" t="s">
        <v>7057</v>
      </c>
      <c r="B15268" s="9" t="s">
        <v>1973</v>
      </c>
      <c r="C15268" s="10">
        <v>46968</v>
      </c>
      <c r="D15268" s="9">
        <v>4972162740</v>
      </c>
      <c r="E15268" s="9" t="e">
        <f>INDEX(#REF!:#REF!,MATCH($D15268,#REF!:#REF!,0),MATCH(#REF!,#REF!:#REF!,0))</f>
        <v>#REF!</v>
      </c>
      <c r="F15268" s="9" t="e">
        <f>INDEX(#REF!:#REF!,MATCH($D15268,#REF!:#REF!,0),MATCH(#REF!,#REF!:#REF!,0))</f>
        <v>#REF!</v>
      </c>
    </row>
    <row r="15269" spans="1:6" ht="16.5" x14ac:dyDescent="0.3">
      <c r="A15269" s="9" t="s">
        <v>7056</v>
      </c>
      <c r="B15269" s="9" t="s">
        <v>2647</v>
      </c>
      <c r="C15269" s="10">
        <v>27103</v>
      </c>
      <c r="D15269" s="9">
        <v>4795089876</v>
      </c>
      <c r="E15269" s="9" t="e">
        <f>INDEX(#REF!:#REF!,MATCH($D15269,#REF!:#REF!,0),MATCH(#REF!,#REF!:#REF!,0))</f>
        <v>#REF!</v>
      </c>
      <c r="F15269" s="9" t="e">
        <f>INDEX(#REF!:#REF!,MATCH($D15269,#REF!:#REF!,0),MATCH(#REF!,#REF!:#REF!,0))</f>
        <v>#REF!</v>
      </c>
    </row>
    <row r="15270" spans="1:6" ht="16.5" x14ac:dyDescent="0.3">
      <c r="A15270" s="9" t="s">
        <v>7055</v>
      </c>
      <c r="B15270" s="9" t="s">
        <v>2669</v>
      </c>
      <c r="C15270" s="10">
        <v>48913</v>
      </c>
      <c r="D15270" s="9">
        <v>2306669465</v>
      </c>
      <c r="E15270" s="9" t="e">
        <f>INDEX(#REF!:#REF!,MATCH($D15270,#REF!:#REF!,0),MATCH(#REF!,#REF!:#REF!,0))</f>
        <v>#REF!</v>
      </c>
      <c r="F15270" s="9" t="e">
        <f>INDEX(#REF!:#REF!,MATCH($D15270,#REF!:#REF!,0),MATCH(#REF!,#REF!:#REF!,0))</f>
        <v>#REF!</v>
      </c>
    </row>
    <row r="15271" spans="1:6" ht="16.5" x14ac:dyDescent="0.3">
      <c r="A15271" s="9" t="s">
        <v>7054</v>
      </c>
      <c r="B15271" s="9" t="s">
        <v>2669</v>
      </c>
      <c r="C15271" s="10">
        <v>12740</v>
      </c>
      <c r="D15271" s="9">
        <v>3932861779</v>
      </c>
      <c r="E15271" s="9" t="e">
        <f>INDEX(#REF!:#REF!,MATCH($D15271,#REF!:#REF!,0),MATCH(#REF!,#REF!:#REF!,0))</f>
        <v>#REF!</v>
      </c>
      <c r="F15271" s="9" t="e">
        <f>INDEX(#REF!:#REF!,MATCH($D15271,#REF!:#REF!,0),MATCH(#REF!,#REF!:#REF!,0))</f>
        <v>#REF!</v>
      </c>
    </row>
    <row r="15272" spans="1:6" ht="16.5" x14ac:dyDescent="0.3">
      <c r="A15272" s="9" t="s">
        <v>7053</v>
      </c>
      <c r="B15272" s="9" t="s">
        <v>2572</v>
      </c>
      <c r="C15272" s="10">
        <v>16335</v>
      </c>
      <c r="D15272" s="9">
        <v>1573192775</v>
      </c>
      <c r="E15272" s="9" t="e">
        <f>INDEX(#REF!:#REF!,MATCH($D15272,#REF!:#REF!,0),MATCH(#REF!,#REF!:#REF!,0))</f>
        <v>#REF!</v>
      </c>
      <c r="F15272" s="9" t="e">
        <f>INDEX(#REF!:#REF!,MATCH($D15272,#REF!:#REF!,0),MATCH(#REF!,#REF!:#REF!,0))</f>
        <v>#REF!</v>
      </c>
    </row>
    <row r="15273" spans="1:6" ht="16.5" x14ac:dyDescent="0.3">
      <c r="A15273" s="9" t="s">
        <v>7052</v>
      </c>
      <c r="B15273" s="9" t="s">
        <v>2688</v>
      </c>
      <c r="C15273" s="10">
        <v>54764</v>
      </c>
      <c r="D15273" s="9">
        <v>6733929554</v>
      </c>
      <c r="E15273" s="9" t="e">
        <f>INDEX(#REF!:#REF!,MATCH($D15273,#REF!:#REF!,0),MATCH(#REF!,#REF!:#REF!,0))</f>
        <v>#REF!</v>
      </c>
      <c r="F15273" s="9" t="e">
        <f>INDEX(#REF!:#REF!,MATCH($D15273,#REF!:#REF!,0),MATCH(#REF!,#REF!:#REF!,0))</f>
        <v>#REF!</v>
      </c>
    </row>
    <row r="15274" spans="1:6" ht="16.5" x14ac:dyDescent="0.3">
      <c r="A15274" s="9" t="s">
        <v>7051</v>
      </c>
      <c r="B15274" s="9" t="s">
        <v>2129</v>
      </c>
      <c r="C15274" s="10">
        <v>42006</v>
      </c>
      <c r="D15274" s="9">
        <v>9782845590</v>
      </c>
      <c r="E15274" s="9" t="e">
        <f>INDEX(#REF!:#REF!,MATCH($D15274,#REF!:#REF!,0),MATCH(#REF!,#REF!:#REF!,0))</f>
        <v>#REF!</v>
      </c>
      <c r="F15274" s="9" t="e">
        <f>INDEX(#REF!:#REF!,MATCH($D15274,#REF!:#REF!,0),MATCH(#REF!,#REF!:#REF!,0))</f>
        <v>#REF!</v>
      </c>
    </row>
    <row r="15275" spans="1:6" ht="16.5" x14ac:dyDescent="0.3">
      <c r="A15275" s="9" t="s">
        <v>7050</v>
      </c>
      <c r="B15275" s="9" t="s">
        <v>2942</v>
      </c>
      <c r="C15275" s="10">
        <v>18275</v>
      </c>
      <c r="D15275" s="9">
        <v>8640079943</v>
      </c>
      <c r="E15275" s="9" t="e">
        <f>INDEX(#REF!:#REF!,MATCH($D15275,#REF!:#REF!,0),MATCH(#REF!,#REF!:#REF!,0))</f>
        <v>#REF!</v>
      </c>
      <c r="F15275" s="9" t="e">
        <f>INDEX(#REF!:#REF!,MATCH($D15275,#REF!:#REF!,0),MATCH(#REF!,#REF!:#REF!,0))</f>
        <v>#REF!</v>
      </c>
    </row>
    <row r="15276" spans="1:6" ht="16.5" x14ac:dyDescent="0.3">
      <c r="A15276" s="9" t="s">
        <v>7049</v>
      </c>
      <c r="B15276" s="9" t="s">
        <v>2193</v>
      </c>
      <c r="C15276" s="10">
        <v>16078</v>
      </c>
      <c r="D15276" s="9">
        <v>9008589443</v>
      </c>
      <c r="E15276" s="9" t="e">
        <f>INDEX(#REF!:#REF!,MATCH($D15276,#REF!:#REF!,0),MATCH(#REF!,#REF!:#REF!,0))</f>
        <v>#REF!</v>
      </c>
      <c r="F15276" s="9" t="e">
        <f>INDEX(#REF!:#REF!,MATCH($D15276,#REF!:#REF!,0),MATCH(#REF!,#REF!:#REF!,0))</f>
        <v>#REF!</v>
      </c>
    </row>
    <row r="15277" spans="1:6" ht="16.5" x14ac:dyDescent="0.3">
      <c r="A15277" s="9" t="s">
        <v>7048</v>
      </c>
      <c r="B15277" s="9" t="s">
        <v>2195</v>
      </c>
      <c r="C15277" s="10">
        <v>42968</v>
      </c>
      <c r="D15277" s="9">
        <v>5293354957</v>
      </c>
      <c r="E15277" s="9" t="e">
        <f>INDEX(#REF!:#REF!,MATCH($D15277,#REF!:#REF!,0),MATCH(#REF!,#REF!:#REF!,0))</f>
        <v>#REF!</v>
      </c>
      <c r="F15277" s="9" t="e">
        <f>INDEX(#REF!:#REF!,MATCH($D15277,#REF!:#REF!,0),MATCH(#REF!,#REF!:#REF!,0))</f>
        <v>#REF!</v>
      </c>
    </row>
    <row r="15278" spans="1:6" ht="16.5" x14ac:dyDescent="0.3">
      <c r="A15278" s="9" t="s">
        <v>7047</v>
      </c>
      <c r="B15278" s="9" t="s">
        <v>3478</v>
      </c>
      <c r="C15278" s="10">
        <v>57652</v>
      </c>
      <c r="D15278" s="9">
        <v>7637608875</v>
      </c>
      <c r="E15278" s="9" t="e">
        <f>INDEX(#REF!:#REF!,MATCH($D15278,#REF!:#REF!,0),MATCH(#REF!,#REF!:#REF!,0))</f>
        <v>#REF!</v>
      </c>
      <c r="F15278" s="9" t="e">
        <f>INDEX(#REF!:#REF!,MATCH($D15278,#REF!:#REF!,0),MATCH(#REF!,#REF!:#REF!,0))</f>
        <v>#REF!</v>
      </c>
    </row>
    <row r="15279" spans="1:6" ht="16.5" x14ac:dyDescent="0.3">
      <c r="A15279" s="9" t="s">
        <v>7046</v>
      </c>
      <c r="B15279" s="9" t="s">
        <v>2260</v>
      </c>
      <c r="C15279" s="10">
        <v>34200</v>
      </c>
      <c r="D15279" s="9">
        <v>5077974136</v>
      </c>
      <c r="E15279" s="9" t="e">
        <f>INDEX(#REF!:#REF!,MATCH($D15279,#REF!:#REF!,0),MATCH(#REF!,#REF!:#REF!,0))</f>
        <v>#REF!</v>
      </c>
      <c r="F15279" s="9" t="e">
        <f>INDEX(#REF!:#REF!,MATCH($D15279,#REF!:#REF!,0),MATCH(#REF!,#REF!:#REF!,0))</f>
        <v>#REF!</v>
      </c>
    </row>
    <row r="15280" spans="1:6" ht="16.5" x14ac:dyDescent="0.3">
      <c r="A15280" s="9" t="s">
        <v>7045</v>
      </c>
      <c r="B15280" s="9" t="s">
        <v>2083</v>
      </c>
      <c r="C15280" s="10">
        <v>21041</v>
      </c>
      <c r="D15280" s="9">
        <v>5234982726</v>
      </c>
      <c r="E15280" s="9" t="e">
        <f>INDEX(#REF!:#REF!,MATCH($D15280,#REF!:#REF!,0),MATCH(#REF!,#REF!:#REF!,0))</f>
        <v>#REF!</v>
      </c>
      <c r="F15280" s="9" t="e">
        <f>INDEX(#REF!:#REF!,MATCH($D15280,#REF!:#REF!,0),MATCH(#REF!,#REF!:#REF!,0))</f>
        <v>#REF!</v>
      </c>
    </row>
    <row r="15281" spans="1:6" ht="16.5" x14ac:dyDescent="0.3">
      <c r="A15281" s="9" t="s">
        <v>7044</v>
      </c>
      <c r="B15281" s="9" t="s">
        <v>2783</v>
      </c>
      <c r="C15281" s="10">
        <v>57213</v>
      </c>
      <c r="D15281" s="9">
        <v>8516539148</v>
      </c>
      <c r="E15281" s="9" t="e">
        <f>INDEX(#REF!:#REF!,MATCH($D15281,#REF!:#REF!,0),MATCH(#REF!,#REF!:#REF!,0))</f>
        <v>#REF!</v>
      </c>
      <c r="F15281" s="9" t="e">
        <f>INDEX(#REF!:#REF!,MATCH($D15281,#REF!:#REF!,0),MATCH(#REF!,#REF!:#REF!,0))</f>
        <v>#REF!</v>
      </c>
    </row>
    <row r="15282" spans="1:6" ht="16.5" x14ac:dyDescent="0.3">
      <c r="A15282" s="9" t="s">
        <v>7043</v>
      </c>
      <c r="B15282" s="9" t="s">
        <v>2845</v>
      </c>
      <c r="C15282" s="10">
        <v>39559</v>
      </c>
      <c r="D15282" s="9">
        <v>1606657585</v>
      </c>
      <c r="E15282" s="9" t="e">
        <f>INDEX(#REF!:#REF!,MATCH($D15282,#REF!:#REF!,0),MATCH(#REF!,#REF!:#REF!,0))</f>
        <v>#REF!</v>
      </c>
      <c r="F15282" s="9" t="e">
        <f>INDEX(#REF!:#REF!,MATCH($D15282,#REF!:#REF!,0),MATCH(#REF!,#REF!:#REF!,0))</f>
        <v>#REF!</v>
      </c>
    </row>
    <row r="15283" spans="1:6" ht="16.5" x14ac:dyDescent="0.3">
      <c r="A15283" s="9" t="s">
        <v>7042</v>
      </c>
      <c r="B15283" s="9" t="s">
        <v>1955</v>
      </c>
      <c r="C15283" s="10">
        <v>34924</v>
      </c>
      <c r="D15283" s="9">
        <v>8333777430</v>
      </c>
      <c r="E15283" s="9" t="e">
        <f>INDEX(#REF!:#REF!,MATCH($D15283,#REF!:#REF!,0),MATCH(#REF!,#REF!:#REF!,0))</f>
        <v>#REF!</v>
      </c>
      <c r="F15283" s="9" t="e">
        <f>INDEX(#REF!:#REF!,MATCH($D15283,#REF!:#REF!,0),MATCH(#REF!,#REF!:#REF!,0))</f>
        <v>#REF!</v>
      </c>
    </row>
    <row r="15284" spans="1:6" ht="16.5" x14ac:dyDescent="0.3">
      <c r="A15284" s="9" t="s">
        <v>7041</v>
      </c>
      <c r="B15284" s="9" t="s">
        <v>2023</v>
      </c>
      <c r="C15284" s="10">
        <v>29232</v>
      </c>
      <c r="D15284" s="9">
        <v>1266227768</v>
      </c>
      <c r="E15284" s="9" t="e">
        <f>INDEX(#REF!:#REF!,MATCH($D15284,#REF!:#REF!,0),MATCH(#REF!,#REF!:#REF!,0))</f>
        <v>#REF!</v>
      </c>
      <c r="F15284" s="9" t="e">
        <f>INDEX(#REF!:#REF!,MATCH($D15284,#REF!:#REF!,0),MATCH(#REF!,#REF!:#REF!,0))</f>
        <v>#REF!</v>
      </c>
    </row>
    <row r="15285" spans="1:6" ht="16.5" x14ac:dyDescent="0.3">
      <c r="A15285" s="9" t="s">
        <v>7040</v>
      </c>
      <c r="B15285" s="9" t="s">
        <v>2129</v>
      </c>
      <c r="C15285" s="10">
        <v>38827</v>
      </c>
      <c r="D15285" s="9">
        <v>1364767856</v>
      </c>
      <c r="E15285" s="9" t="e">
        <f>INDEX(#REF!:#REF!,MATCH($D15285,#REF!:#REF!,0),MATCH(#REF!,#REF!:#REF!,0))</f>
        <v>#REF!</v>
      </c>
      <c r="F15285" s="9" t="e">
        <f>INDEX(#REF!:#REF!,MATCH($D15285,#REF!:#REF!,0),MATCH(#REF!,#REF!:#REF!,0))</f>
        <v>#REF!</v>
      </c>
    </row>
    <row r="15286" spans="1:6" ht="16.5" x14ac:dyDescent="0.3">
      <c r="A15286" s="9" t="s">
        <v>7039</v>
      </c>
      <c r="B15286" s="9" t="s">
        <v>1955</v>
      </c>
      <c r="C15286" s="10">
        <v>40817</v>
      </c>
      <c r="D15286" s="9">
        <v>7493076952</v>
      </c>
      <c r="E15286" s="9" t="e">
        <f>INDEX(#REF!:#REF!,MATCH($D15286,#REF!:#REF!,0),MATCH(#REF!,#REF!:#REF!,0))</f>
        <v>#REF!</v>
      </c>
      <c r="F15286" s="9" t="e">
        <f>INDEX(#REF!:#REF!,MATCH($D15286,#REF!:#REF!,0),MATCH(#REF!,#REF!:#REF!,0))</f>
        <v>#REF!</v>
      </c>
    </row>
    <row r="15287" spans="1:6" ht="16.5" x14ac:dyDescent="0.3">
      <c r="A15287" s="9" t="s">
        <v>7038</v>
      </c>
      <c r="B15287" s="9" t="s">
        <v>1947</v>
      </c>
      <c r="C15287" s="10">
        <v>25754</v>
      </c>
      <c r="D15287" s="9">
        <v>8154943166</v>
      </c>
      <c r="E15287" s="9" t="e">
        <f>INDEX(#REF!:#REF!,MATCH($D15287,#REF!:#REF!,0),MATCH(#REF!,#REF!:#REF!,0))</f>
        <v>#REF!</v>
      </c>
      <c r="F15287" s="9" t="e">
        <f>INDEX(#REF!:#REF!,MATCH($D15287,#REF!:#REF!,0),MATCH(#REF!,#REF!:#REF!,0))</f>
        <v>#REF!</v>
      </c>
    </row>
    <row r="15288" spans="1:6" ht="16.5" x14ac:dyDescent="0.3">
      <c r="A15288" s="9" t="s">
        <v>7037</v>
      </c>
      <c r="B15288" s="9" t="s">
        <v>2762</v>
      </c>
      <c r="C15288" s="10">
        <v>24894</v>
      </c>
      <c r="D15288" s="9">
        <v>1420239228</v>
      </c>
      <c r="E15288" s="9" t="e">
        <f>INDEX(#REF!:#REF!,MATCH($D15288,#REF!:#REF!,0),MATCH(#REF!,#REF!:#REF!,0))</f>
        <v>#REF!</v>
      </c>
      <c r="F15288" s="9" t="e">
        <f>INDEX(#REF!:#REF!,MATCH($D15288,#REF!:#REF!,0),MATCH(#REF!,#REF!:#REF!,0))</f>
        <v>#REF!</v>
      </c>
    </row>
    <row r="15289" spans="1:6" ht="16.5" x14ac:dyDescent="0.3">
      <c r="A15289" s="9" t="s">
        <v>7036</v>
      </c>
      <c r="B15289" s="9" t="s">
        <v>2450</v>
      </c>
      <c r="C15289" s="10">
        <v>40914</v>
      </c>
      <c r="D15289" s="9">
        <v>495702854</v>
      </c>
      <c r="E15289" s="9" t="e">
        <f>INDEX(#REF!:#REF!,MATCH($D15289,#REF!:#REF!,0),MATCH(#REF!,#REF!:#REF!,0))</f>
        <v>#REF!</v>
      </c>
      <c r="F15289" s="9" t="e">
        <f>INDEX(#REF!:#REF!,MATCH($D15289,#REF!:#REF!,0),MATCH(#REF!,#REF!:#REF!,0))</f>
        <v>#REF!</v>
      </c>
    </row>
    <row r="15290" spans="1:6" ht="16.5" x14ac:dyDescent="0.3">
      <c r="A15290" s="9" t="s">
        <v>7035</v>
      </c>
      <c r="B15290" s="9" t="s">
        <v>2003</v>
      </c>
      <c r="C15290" s="10">
        <v>13051</v>
      </c>
      <c r="D15290" s="9">
        <v>8640079943</v>
      </c>
      <c r="E15290" s="9" t="e">
        <f>INDEX(#REF!:#REF!,MATCH($D15290,#REF!:#REF!,0),MATCH(#REF!,#REF!:#REF!,0))</f>
        <v>#REF!</v>
      </c>
      <c r="F15290" s="9" t="e">
        <f>INDEX(#REF!:#REF!,MATCH($D15290,#REF!:#REF!,0),MATCH(#REF!,#REF!:#REF!,0))</f>
        <v>#REF!</v>
      </c>
    </row>
    <row r="15291" spans="1:6" ht="16.5" x14ac:dyDescent="0.3">
      <c r="A15291" s="9" t="s">
        <v>7034</v>
      </c>
      <c r="B15291" s="9" t="s">
        <v>2073</v>
      </c>
      <c r="C15291" s="10">
        <v>25230</v>
      </c>
      <c r="D15291" s="9">
        <v>7783641539</v>
      </c>
      <c r="E15291" s="9" t="e">
        <f>INDEX(#REF!:#REF!,MATCH($D15291,#REF!:#REF!,0),MATCH(#REF!,#REF!:#REF!,0))</f>
        <v>#REF!</v>
      </c>
      <c r="F15291" s="9" t="e">
        <f>INDEX(#REF!:#REF!,MATCH($D15291,#REF!:#REF!,0),MATCH(#REF!,#REF!:#REF!,0))</f>
        <v>#REF!</v>
      </c>
    </row>
    <row r="15292" spans="1:6" ht="16.5" x14ac:dyDescent="0.3">
      <c r="A15292" s="9" t="s">
        <v>7033</v>
      </c>
      <c r="B15292" s="9" t="s">
        <v>2667</v>
      </c>
      <c r="C15292" s="10">
        <v>36695</v>
      </c>
      <c r="D15292" s="9">
        <v>2138131904</v>
      </c>
      <c r="E15292" s="9" t="e">
        <f>INDEX(#REF!:#REF!,MATCH($D15292,#REF!:#REF!,0),MATCH(#REF!,#REF!:#REF!,0))</f>
        <v>#REF!</v>
      </c>
      <c r="F15292" s="9" t="e">
        <f>INDEX(#REF!:#REF!,MATCH($D15292,#REF!:#REF!,0),MATCH(#REF!,#REF!:#REF!,0))</f>
        <v>#REF!</v>
      </c>
    </row>
    <row r="15293" spans="1:6" ht="16.5" x14ac:dyDescent="0.3">
      <c r="A15293" s="9" t="s">
        <v>7032</v>
      </c>
      <c r="B15293" s="9" t="s">
        <v>1949</v>
      </c>
      <c r="C15293" s="10">
        <v>41870</v>
      </c>
      <c r="D15293" s="9">
        <v>3428040538</v>
      </c>
      <c r="E15293" s="9" t="e">
        <f>INDEX(#REF!:#REF!,MATCH($D15293,#REF!:#REF!,0),MATCH(#REF!,#REF!:#REF!,0))</f>
        <v>#REF!</v>
      </c>
      <c r="F15293" s="9" t="e">
        <f>INDEX(#REF!:#REF!,MATCH($D15293,#REF!:#REF!,0),MATCH(#REF!,#REF!:#REF!,0))</f>
        <v>#REF!</v>
      </c>
    </row>
    <row r="15294" spans="1:6" ht="16.5" x14ac:dyDescent="0.3">
      <c r="A15294" s="9" t="s">
        <v>7031</v>
      </c>
      <c r="B15294" s="9" t="s">
        <v>2206</v>
      </c>
      <c r="C15294" s="10">
        <v>43708</v>
      </c>
      <c r="D15294" s="9">
        <v>4076701275</v>
      </c>
      <c r="E15294" s="9" t="e">
        <f>INDEX(#REF!:#REF!,MATCH($D15294,#REF!:#REF!,0),MATCH(#REF!,#REF!:#REF!,0))</f>
        <v>#REF!</v>
      </c>
      <c r="F15294" s="9" t="e">
        <f>INDEX(#REF!:#REF!,MATCH($D15294,#REF!:#REF!,0),MATCH(#REF!,#REF!:#REF!,0))</f>
        <v>#REF!</v>
      </c>
    </row>
    <row r="15295" spans="1:6" ht="16.5" x14ac:dyDescent="0.3">
      <c r="A15295" s="9" t="s">
        <v>7030</v>
      </c>
      <c r="B15295" s="9" t="s">
        <v>2046</v>
      </c>
      <c r="C15295" s="10">
        <v>17262</v>
      </c>
      <c r="D15295" s="9">
        <v>3127459866</v>
      </c>
      <c r="E15295" s="9" t="e">
        <f>INDEX(#REF!:#REF!,MATCH($D15295,#REF!:#REF!,0),MATCH(#REF!,#REF!:#REF!,0))</f>
        <v>#REF!</v>
      </c>
      <c r="F15295" s="9" t="e">
        <f>INDEX(#REF!:#REF!,MATCH($D15295,#REF!:#REF!,0),MATCH(#REF!,#REF!:#REF!,0))</f>
        <v>#REF!</v>
      </c>
    </row>
    <row r="15296" spans="1:6" ht="16.5" x14ac:dyDescent="0.3">
      <c r="A15296" s="9" t="s">
        <v>7029</v>
      </c>
      <c r="B15296" s="9" t="s">
        <v>2445</v>
      </c>
      <c r="C15296" s="10">
        <v>33209</v>
      </c>
      <c r="D15296" s="9">
        <v>6375014751</v>
      </c>
      <c r="E15296" s="9" t="e">
        <f>INDEX(#REF!:#REF!,MATCH($D15296,#REF!:#REF!,0),MATCH(#REF!,#REF!:#REF!,0))</f>
        <v>#REF!</v>
      </c>
      <c r="F15296" s="9" t="e">
        <f>INDEX(#REF!:#REF!,MATCH($D15296,#REF!:#REF!,0),MATCH(#REF!,#REF!:#REF!,0))</f>
        <v>#REF!</v>
      </c>
    </row>
    <row r="15297" spans="1:6" ht="16.5" x14ac:dyDescent="0.3">
      <c r="A15297" s="9" t="s">
        <v>7028</v>
      </c>
      <c r="B15297" s="9" t="s">
        <v>2595</v>
      </c>
      <c r="C15297" s="10">
        <v>56097</v>
      </c>
      <c r="D15297" s="9">
        <v>8264394108</v>
      </c>
      <c r="E15297" s="9" t="e">
        <f>INDEX(#REF!:#REF!,MATCH($D15297,#REF!:#REF!,0),MATCH(#REF!,#REF!:#REF!,0))</f>
        <v>#REF!</v>
      </c>
      <c r="F15297" s="9" t="e">
        <f>INDEX(#REF!:#REF!,MATCH($D15297,#REF!:#REF!,0),MATCH(#REF!,#REF!:#REF!,0))</f>
        <v>#REF!</v>
      </c>
    </row>
    <row r="15298" spans="1:6" ht="16.5" x14ac:dyDescent="0.3">
      <c r="A15298" s="9" t="s">
        <v>7027</v>
      </c>
      <c r="B15298" s="9" t="s">
        <v>2548</v>
      </c>
      <c r="C15298" s="10">
        <v>20313</v>
      </c>
      <c r="D15298" s="9">
        <v>7866715386</v>
      </c>
      <c r="E15298" s="9" t="e">
        <f>INDEX(#REF!:#REF!,MATCH($D15298,#REF!:#REF!,0),MATCH(#REF!,#REF!:#REF!,0))</f>
        <v>#REF!</v>
      </c>
      <c r="F15298" s="9" t="e">
        <f>INDEX(#REF!:#REF!,MATCH($D15298,#REF!:#REF!,0),MATCH(#REF!,#REF!:#REF!,0))</f>
        <v>#REF!</v>
      </c>
    </row>
    <row r="15299" spans="1:6" ht="16.5" x14ac:dyDescent="0.3">
      <c r="A15299" s="9" t="s">
        <v>7026</v>
      </c>
      <c r="B15299" s="9" t="s">
        <v>2564</v>
      </c>
      <c r="C15299" s="10">
        <v>20681</v>
      </c>
      <c r="D15299" s="9">
        <v>7236563277</v>
      </c>
      <c r="E15299" s="9" t="e">
        <f>INDEX(#REF!:#REF!,MATCH($D15299,#REF!:#REF!,0),MATCH(#REF!,#REF!:#REF!,0))</f>
        <v>#REF!</v>
      </c>
      <c r="F15299" s="9" t="e">
        <f>INDEX(#REF!:#REF!,MATCH($D15299,#REF!:#REF!,0),MATCH(#REF!,#REF!:#REF!,0))</f>
        <v>#REF!</v>
      </c>
    </row>
    <row r="15300" spans="1:6" ht="16.5" x14ac:dyDescent="0.3">
      <c r="A15300" s="9" t="s">
        <v>7025</v>
      </c>
      <c r="B15300" s="9" t="s">
        <v>2404</v>
      </c>
      <c r="C15300" s="10">
        <v>30895</v>
      </c>
      <c r="D15300" s="9">
        <v>1085075834</v>
      </c>
      <c r="E15300" s="9" t="e">
        <f>INDEX(#REF!:#REF!,MATCH($D15300,#REF!:#REF!,0),MATCH(#REF!,#REF!:#REF!,0))</f>
        <v>#REF!</v>
      </c>
      <c r="F15300" s="9" t="e">
        <f>INDEX(#REF!:#REF!,MATCH($D15300,#REF!:#REF!,0),MATCH(#REF!,#REF!:#REF!,0))</f>
        <v>#REF!</v>
      </c>
    </row>
    <row r="15301" spans="1:6" ht="16.5" x14ac:dyDescent="0.3">
      <c r="A15301" s="9" t="s">
        <v>7024</v>
      </c>
      <c r="B15301" s="9" t="s">
        <v>2015</v>
      </c>
      <c r="C15301" s="10">
        <v>29011</v>
      </c>
      <c r="D15301" s="9">
        <v>5837501576</v>
      </c>
      <c r="E15301" s="9" t="e">
        <f>INDEX(#REF!:#REF!,MATCH($D15301,#REF!:#REF!,0),MATCH(#REF!,#REF!:#REF!,0))</f>
        <v>#REF!</v>
      </c>
      <c r="F15301" s="9" t="e">
        <f>INDEX(#REF!:#REF!,MATCH($D15301,#REF!:#REF!,0),MATCH(#REF!,#REF!:#REF!,0))</f>
        <v>#REF!</v>
      </c>
    </row>
    <row r="15302" spans="1:6" ht="16.5" x14ac:dyDescent="0.3">
      <c r="A15302" s="9" t="s">
        <v>7023</v>
      </c>
      <c r="B15302" s="9" t="s">
        <v>2214</v>
      </c>
      <c r="C15302" s="10">
        <v>14634</v>
      </c>
      <c r="D15302" s="9">
        <v>9292607561</v>
      </c>
      <c r="E15302" s="9" t="e">
        <f>INDEX(#REF!:#REF!,MATCH($D15302,#REF!:#REF!,0),MATCH(#REF!,#REF!:#REF!,0))</f>
        <v>#REF!</v>
      </c>
      <c r="F15302" s="9" t="e">
        <f>INDEX(#REF!:#REF!,MATCH($D15302,#REF!:#REF!,0),MATCH(#REF!,#REF!:#REF!,0))</f>
        <v>#REF!</v>
      </c>
    </row>
    <row r="15303" spans="1:6" ht="16.5" x14ac:dyDescent="0.3">
      <c r="A15303" s="9" t="s">
        <v>7022</v>
      </c>
      <c r="B15303" s="9" t="s">
        <v>2103</v>
      </c>
      <c r="C15303" s="10">
        <v>40820</v>
      </c>
      <c r="D15303" s="9">
        <v>9403474378</v>
      </c>
      <c r="E15303" s="9" t="e">
        <f>INDEX(#REF!:#REF!,MATCH($D15303,#REF!:#REF!,0),MATCH(#REF!,#REF!:#REF!,0))</f>
        <v>#REF!</v>
      </c>
      <c r="F15303" s="9" t="e">
        <f>INDEX(#REF!:#REF!,MATCH($D15303,#REF!:#REF!,0),MATCH(#REF!,#REF!:#REF!,0))</f>
        <v>#REF!</v>
      </c>
    </row>
    <row r="15304" spans="1:6" ht="16.5" x14ac:dyDescent="0.3">
      <c r="A15304" s="9" t="s">
        <v>7021</v>
      </c>
      <c r="B15304" s="9" t="s">
        <v>2304</v>
      </c>
      <c r="C15304" s="10">
        <v>34129</v>
      </c>
      <c r="D15304" s="9">
        <v>3013094990</v>
      </c>
      <c r="E15304" s="9" t="e">
        <f>INDEX(#REF!:#REF!,MATCH($D15304,#REF!:#REF!,0),MATCH(#REF!,#REF!:#REF!,0))</f>
        <v>#REF!</v>
      </c>
      <c r="F15304" s="9" t="e">
        <f>INDEX(#REF!:#REF!,MATCH($D15304,#REF!:#REF!,0),MATCH(#REF!,#REF!:#REF!,0))</f>
        <v>#REF!</v>
      </c>
    </row>
    <row r="15305" spans="1:6" ht="16.5" x14ac:dyDescent="0.3">
      <c r="A15305" s="9" t="s">
        <v>7020</v>
      </c>
      <c r="B15305" s="9" t="s">
        <v>3506</v>
      </c>
      <c r="C15305" s="10">
        <v>14963</v>
      </c>
      <c r="D15305" s="9">
        <v>4085082426</v>
      </c>
      <c r="E15305" s="9" t="e">
        <f>INDEX(#REF!:#REF!,MATCH($D15305,#REF!:#REF!,0),MATCH(#REF!,#REF!:#REF!,0))</f>
        <v>#REF!</v>
      </c>
      <c r="F15305" s="9" t="e">
        <f>INDEX(#REF!:#REF!,MATCH($D15305,#REF!:#REF!,0),MATCH(#REF!,#REF!:#REF!,0))</f>
        <v>#REF!</v>
      </c>
    </row>
    <row r="15306" spans="1:6" ht="16.5" x14ac:dyDescent="0.3">
      <c r="A15306" s="9" t="s">
        <v>7019</v>
      </c>
      <c r="B15306" s="9" t="s">
        <v>2224</v>
      </c>
      <c r="C15306" s="10">
        <v>33120</v>
      </c>
      <c r="D15306" s="9">
        <v>9155356869</v>
      </c>
      <c r="E15306" s="9" t="e">
        <f>INDEX(#REF!:#REF!,MATCH($D15306,#REF!:#REF!,0),MATCH(#REF!,#REF!:#REF!,0))</f>
        <v>#REF!</v>
      </c>
      <c r="F15306" s="9" t="e">
        <f>INDEX(#REF!:#REF!,MATCH($D15306,#REF!:#REF!,0),MATCH(#REF!,#REF!:#REF!,0))</f>
        <v>#REF!</v>
      </c>
    </row>
    <row r="15307" spans="1:6" ht="16.5" x14ac:dyDescent="0.3">
      <c r="A15307" s="9" t="s">
        <v>7018</v>
      </c>
      <c r="B15307" s="9" t="s">
        <v>2304</v>
      </c>
      <c r="C15307" s="10">
        <v>28361</v>
      </c>
      <c r="D15307" s="9">
        <v>3463222345</v>
      </c>
      <c r="E15307" s="9" t="e">
        <f>INDEX(#REF!:#REF!,MATCH($D15307,#REF!:#REF!,0),MATCH(#REF!,#REF!:#REF!,0))</f>
        <v>#REF!</v>
      </c>
      <c r="F15307" s="9" t="e">
        <f>INDEX(#REF!:#REF!,MATCH($D15307,#REF!:#REF!,0),MATCH(#REF!,#REF!:#REF!,0))</f>
        <v>#REF!</v>
      </c>
    </row>
    <row r="15308" spans="1:6" ht="16.5" x14ac:dyDescent="0.3">
      <c r="A15308" s="9" t="s">
        <v>7017</v>
      </c>
      <c r="B15308" s="9" t="s">
        <v>1965</v>
      </c>
      <c r="C15308" s="10">
        <v>47950</v>
      </c>
      <c r="D15308" s="9">
        <v>320120716</v>
      </c>
      <c r="E15308" s="9" t="e">
        <f>INDEX(#REF!:#REF!,MATCH($D15308,#REF!:#REF!,0),MATCH(#REF!,#REF!:#REF!,0))</f>
        <v>#REF!</v>
      </c>
      <c r="F15308" s="9" t="e">
        <f>INDEX(#REF!:#REF!,MATCH($D15308,#REF!:#REF!,0),MATCH(#REF!,#REF!:#REF!,0))</f>
        <v>#REF!</v>
      </c>
    </row>
    <row r="15309" spans="1:6" ht="16.5" x14ac:dyDescent="0.3">
      <c r="A15309" s="9" t="s">
        <v>7016</v>
      </c>
      <c r="B15309" s="9" t="s">
        <v>2262</v>
      </c>
      <c r="C15309" s="10">
        <v>49641</v>
      </c>
      <c r="D15309" s="9">
        <v>5828678620</v>
      </c>
      <c r="E15309" s="9" t="e">
        <f>INDEX(#REF!:#REF!,MATCH($D15309,#REF!:#REF!,0),MATCH(#REF!,#REF!:#REF!,0))</f>
        <v>#REF!</v>
      </c>
      <c r="F15309" s="9" t="e">
        <f>INDEX(#REF!:#REF!,MATCH($D15309,#REF!:#REF!,0),MATCH(#REF!,#REF!:#REF!,0))</f>
        <v>#REF!</v>
      </c>
    </row>
    <row r="15310" spans="1:6" ht="16.5" x14ac:dyDescent="0.3">
      <c r="A15310" s="9" t="s">
        <v>7015</v>
      </c>
      <c r="B15310" s="9" t="s">
        <v>2867</v>
      </c>
      <c r="C15310" s="10">
        <v>35472</v>
      </c>
      <c r="D15310" s="9">
        <v>5407735911</v>
      </c>
      <c r="E15310" s="9" t="e">
        <f>INDEX(#REF!:#REF!,MATCH($D15310,#REF!:#REF!,0),MATCH(#REF!,#REF!:#REF!,0))</f>
        <v>#REF!</v>
      </c>
      <c r="F15310" s="9" t="e">
        <f>INDEX(#REF!:#REF!,MATCH($D15310,#REF!:#REF!,0),MATCH(#REF!,#REF!:#REF!,0))</f>
        <v>#REF!</v>
      </c>
    </row>
    <row r="15311" spans="1:6" ht="16.5" x14ac:dyDescent="0.3">
      <c r="A15311" s="9" t="s">
        <v>7014</v>
      </c>
      <c r="B15311" s="9" t="s">
        <v>1971</v>
      </c>
      <c r="C15311" s="10">
        <v>30473</v>
      </c>
      <c r="D15311" s="9">
        <v>4445486779</v>
      </c>
      <c r="E15311" s="9" t="e">
        <f>INDEX(#REF!:#REF!,MATCH($D15311,#REF!:#REF!,0),MATCH(#REF!,#REF!:#REF!,0))</f>
        <v>#REF!</v>
      </c>
      <c r="F15311" s="9" t="e">
        <f>INDEX(#REF!:#REF!,MATCH($D15311,#REF!:#REF!,0),MATCH(#REF!,#REF!:#REF!,0))</f>
        <v>#REF!</v>
      </c>
    </row>
    <row r="15312" spans="1:6" ht="16.5" x14ac:dyDescent="0.3">
      <c r="A15312" s="9" t="s">
        <v>7013</v>
      </c>
      <c r="B15312" s="9" t="s">
        <v>2589</v>
      </c>
      <c r="C15312" s="10">
        <v>41126</v>
      </c>
      <c r="D15312" s="9">
        <v>8249460030</v>
      </c>
      <c r="E15312" s="9" t="e">
        <f>INDEX(#REF!:#REF!,MATCH($D15312,#REF!:#REF!,0),MATCH(#REF!,#REF!:#REF!,0))</f>
        <v>#REF!</v>
      </c>
      <c r="F15312" s="9" t="e">
        <f>INDEX(#REF!:#REF!,MATCH($D15312,#REF!:#REF!,0),MATCH(#REF!,#REF!:#REF!,0))</f>
        <v>#REF!</v>
      </c>
    </row>
    <row r="15313" spans="1:6" ht="16.5" x14ac:dyDescent="0.3">
      <c r="A15313" s="9" t="s">
        <v>7012</v>
      </c>
      <c r="B15313" s="9" t="s">
        <v>2019</v>
      </c>
      <c r="C15313" s="10">
        <v>39115</v>
      </c>
      <c r="D15313" s="9">
        <v>2402470968</v>
      </c>
      <c r="E15313" s="9" t="e">
        <f>INDEX(#REF!:#REF!,MATCH($D15313,#REF!:#REF!,0),MATCH(#REF!,#REF!:#REF!,0))</f>
        <v>#REF!</v>
      </c>
      <c r="F15313" s="9" t="e">
        <f>INDEX(#REF!:#REF!,MATCH($D15313,#REF!:#REF!,0),MATCH(#REF!,#REF!:#REF!,0))</f>
        <v>#REF!</v>
      </c>
    </row>
    <row r="15314" spans="1:6" ht="16.5" x14ac:dyDescent="0.3">
      <c r="A15314" s="9" t="s">
        <v>7011</v>
      </c>
      <c r="B15314" s="9" t="s">
        <v>2519</v>
      </c>
      <c r="C15314" s="10">
        <v>22993</v>
      </c>
      <c r="D15314" s="9">
        <v>2497321256</v>
      </c>
      <c r="E15314" s="9" t="e">
        <f>INDEX(#REF!:#REF!,MATCH($D15314,#REF!:#REF!,0),MATCH(#REF!,#REF!:#REF!,0))</f>
        <v>#REF!</v>
      </c>
      <c r="F15314" s="9" t="e">
        <f>INDEX(#REF!:#REF!,MATCH($D15314,#REF!:#REF!,0),MATCH(#REF!,#REF!:#REF!,0))</f>
        <v>#REF!</v>
      </c>
    </row>
    <row r="15315" spans="1:6" ht="16.5" x14ac:dyDescent="0.3">
      <c r="A15315" s="9" t="s">
        <v>7010</v>
      </c>
      <c r="B15315" s="9" t="s">
        <v>2147</v>
      </c>
      <c r="C15315" s="10">
        <v>30772</v>
      </c>
      <c r="D15315" s="9">
        <v>8267733809</v>
      </c>
      <c r="E15315" s="9" t="e">
        <f>INDEX(#REF!:#REF!,MATCH($D15315,#REF!:#REF!,0),MATCH(#REF!,#REF!:#REF!,0))</f>
        <v>#REF!</v>
      </c>
      <c r="F15315" s="9" t="e">
        <f>INDEX(#REF!:#REF!,MATCH($D15315,#REF!:#REF!,0),MATCH(#REF!,#REF!:#REF!,0))</f>
        <v>#REF!</v>
      </c>
    </row>
    <row r="15316" spans="1:6" ht="16.5" x14ac:dyDescent="0.3">
      <c r="A15316" s="9" t="s">
        <v>7009</v>
      </c>
      <c r="B15316" s="9" t="s">
        <v>2123</v>
      </c>
      <c r="C15316" s="10">
        <v>11240</v>
      </c>
      <c r="D15316" s="9">
        <v>3779559293</v>
      </c>
      <c r="E15316" s="9" t="e">
        <f>INDEX(#REF!:#REF!,MATCH($D15316,#REF!:#REF!,0),MATCH(#REF!,#REF!:#REF!,0))</f>
        <v>#REF!</v>
      </c>
      <c r="F15316" s="9" t="e">
        <f>INDEX(#REF!:#REF!,MATCH($D15316,#REF!:#REF!,0),MATCH(#REF!,#REF!:#REF!,0))</f>
        <v>#REF!</v>
      </c>
    </row>
    <row r="15317" spans="1:6" ht="16.5" x14ac:dyDescent="0.3">
      <c r="A15317" s="9" t="s">
        <v>7008</v>
      </c>
      <c r="B15317" s="9" t="s">
        <v>2870</v>
      </c>
      <c r="C15317" s="10">
        <v>48466</v>
      </c>
      <c r="D15317" s="9">
        <v>2873915978</v>
      </c>
      <c r="E15317" s="9" t="e">
        <f>INDEX(#REF!:#REF!,MATCH($D15317,#REF!:#REF!,0),MATCH(#REF!,#REF!:#REF!,0))</f>
        <v>#REF!</v>
      </c>
      <c r="F15317" s="9" t="e">
        <f>INDEX(#REF!:#REF!,MATCH($D15317,#REF!:#REF!,0),MATCH(#REF!,#REF!:#REF!,0))</f>
        <v>#REF!</v>
      </c>
    </row>
    <row r="15318" spans="1:6" ht="16.5" x14ac:dyDescent="0.3">
      <c r="A15318" s="9" t="s">
        <v>7007</v>
      </c>
      <c r="B15318" s="9" t="s">
        <v>1955</v>
      </c>
      <c r="C15318" s="10">
        <v>38554</v>
      </c>
      <c r="D15318" s="9">
        <v>1382734301</v>
      </c>
      <c r="E15318" s="9" t="e">
        <f>INDEX(#REF!:#REF!,MATCH($D15318,#REF!:#REF!,0),MATCH(#REF!,#REF!:#REF!,0))</f>
        <v>#REF!</v>
      </c>
      <c r="F15318" s="9" t="e">
        <f>INDEX(#REF!:#REF!,MATCH($D15318,#REF!:#REF!,0),MATCH(#REF!,#REF!:#REF!,0))</f>
        <v>#REF!</v>
      </c>
    </row>
    <row r="15319" spans="1:6" ht="16.5" x14ac:dyDescent="0.3">
      <c r="A15319" s="9" t="s">
        <v>7006</v>
      </c>
      <c r="B15319" s="9" t="s">
        <v>2103</v>
      </c>
      <c r="C15319" s="10">
        <v>24085</v>
      </c>
      <c r="D15319" s="9">
        <v>8099854152</v>
      </c>
      <c r="E15319" s="9" t="e">
        <f>INDEX(#REF!:#REF!,MATCH($D15319,#REF!:#REF!,0),MATCH(#REF!,#REF!:#REF!,0))</f>
        <v>#REF!</v>
      </c>
      <c r="F15319" s="9" t="e">
        <f>INDEX(#REF!:#REF!,MATCH($D15319,#REF!:#REF!,0),MATCH(#REF!,#REF!:#REF!,0))</f>
        <v>#REF!</v>
      </c>
    </row>
    <row r="15320" spans="1:6" ht="16.5" x14ac:dyDescent="0.3">
      <c r="A15320" s="9" t="s">
        <v>7005</v>
      </c>
      <c r="B15320" s="9" t="s">
        <v>2134</v>
      </c>
      <c r="C15320" s="10">
        <v>22795</v>
      </c>
      <c r="D15320" s="9">
        <v>5998486889</v>
      </c>
      <c r="E15320" s="9" t="e">
        <f>INDEX(#REF!:#REF!,MATCH($D15320,#REF!:#REF!,0),MATCH(#REF!,#REF!:#REF!,0))</f>
        <v>#REF!</v>
      </c>
      <c r="F15320" s="9" t="e">
        <f>INDEX(#REF!:#REF!,MATCH($D15320,#REF!:#REF!,0),MATCH(#REF!,#REF!:#REF!,0))</f>
        <v>#REF!</v>
      </c>
    </row>
    <row r="15321" spans="1:6" ht="16.5" x14ac:dyDescent="0.3">
      <c r="A15321" s="9" t="s">
        <v>7004</v>
      </c>
      <c r="B15321" s="9" t="s">
        <v>2087</v>
      </c>
      <c r="C15321" s="10">
        <v>23736</v>
      </c>
      <c r="D15321" s="9">
        <v>4306425231</v>
      </c>
      <c r="E15321" s="9" t="e">
        <f>INDEX(#REF!:#REF!,MATCH($D15321,#REF!:#REF!,0),MATCH(#REF!,#REF!:#REF!,0))</f>
        <v>#REF!</v>
      </c>
      <c r="F15321" s="9" t="e">
        <f>INDEX(#REF!:#REF!,MATCH($D15321,#REF!:#REF!,0),MATCH(#REF!,#REF!:#REF!,0))</f>
        <v>#REF!</v>
      </c>
    </row>
    <row r="15322" spans="1:6" ht="16.5" x14ac:dyDescent="0.3">
      <c r="A15322" s="9" t="s">
        <v>7003</v>
      </c>
      <c r="B15322" s="9" t="s">
        <v>2034</v>
      </c>
      <c r="C15322" s="10">
        <v>39710</v>
      </c>
      <c r="D15322" s="9">
        <v>7824503232</v>
      </c>
      <c r="E15322" s="9" t="e">
        <f>INDEX(#REF!:#REF!,MATCH($D15322,#REF!:#REF!,0),MATCH(#REF!,#REF!:#REF!,0))</f>
        <v>#REF!</v>
      </c>
      <c r="F15322" s="9" t="e">
        <f>INDEX(#REF!:#REF!,MATCH($D15322,#REF!:#REF!,0),MATCH(#REF!,#REF!:#REF!,0))</f>
        <v>#REF!</v>
      </c>
    </row>
    <row r="15323" spans="1:6" ht="16.5" x14ac:dyDescent="0.3">
      <c r="A15323" s="9" t="s">
        <v>7002</v>
      </c>
      <c r="B15323" s="9" t="s">
        <v>3156</v>
      </c>
      <c r="C15323" s="10">
        <v>50269</v>
      </c>
      <c r="D15323" s="9">
        <v>7931128354</v>
      </c>
      <c r="E15323" s="9" t="e">
        <f>INDEX(#REF!:#REF!,MATCH($D15323,#REF!:#REF!,0),MATCH(#REF!,#REF!:#REF!,0))</f>
        <v>#REF!</v>
      </c>
      <c r="F15323" s="9" t="e">
        <f>INDEX(#REF!:#REF!,MATCH($D15323,#REF!:#REF!,0),MATCH(#REF!,#REF!:#REF!,0))</f>
        <v>#REF!</v>
      </c>
    </row>
    <row r="15324" spans="1:6" ht="16.5" x14ac:dyDescent="0.3">
      <c r="A15324" s="9" t="s">
        <v>7001</v>
      </c>
      <c r="B15324" s="9" t="s">
        <v>1995</v>
      </c>
      <c r="C15324" s="10">
        <v>22817</v>
      </c>
      <c r="D15324" s="9">
        <v>3867281491</v>
      </c>
      <c r="E15324" s="9" t="e">
        <f>INDEX(#REF!:#REF!,MATCH($D15324,#REF!:#REF!,0),MATCH(#REF!,#REF!:#REF!,0))</f>
        <v>#REF!</v>
      </c>
      <c r="F15324" s="9" t="e">
        <f>INDEX(#REF!:#REF!,MATCH($D15324,#REF!:#REF!,0),MATCH(#REF!,#REF!:#REF!,0))</f>
        <v>#REF!</v>
      </c>
    </row>
    <row r="15325" spans="1:6" ht="16.5" x14ac:dyDescent="0.3">
      <c r="A15325" s="9" t="s">
        <v>7000</v>
      </c>
      <c r="B15325" s="9" t="s">
        <v>2258</v>
      </c>
      <c r="C15325" s="10">
        <v>28773</v>
      </c>
      <c r="D15325" s="9">
        <v>4409014943</v>
      </c>
      <c r="E15325" s="9" t="e">
        <f>INDEX(#REF!:#REF!,MATCH($D15325,#REF!:#REF!,0),MATCH(#REF!,#REF!:#REF!,0))</f>
        <v>#REF!</v>
      </c>
      <c r="F15325" s="9" t="e">
        <f>INDEX(#REF!:#REF!,MATCH($D15325,#REF!:#REF!,0),MATCH(#REF!,#REF!:#REF!,0))</f>
        <v>#REF!</v>
      </c>
    </row>
    <row r="15326" spans="1:6" ht="16.5" x14ac:dyDescent="0.3">
      <c r="A15326" s="9" t="s">
        <v>6999</v>
      </c>
      <c r="B15326" s="9" t="s">
        <v>2228</v>
      </c>
      <c r="C15326" s="10">
        <v>25132</v>
      </c>
      <c r="D15326" s="9">
        <v>4578004252</v>
      </c>
      <c r="E15326" s="9" t="e">
        <f>INDEX(#REF!:#REF!,MATCH($D15326,#REF!:#REF!,0),MATCH(#REF!,#REF!:#REF!,0))</f>
        <v>#REF!</v>
      </c>
      <c r="F15326" s="9" t="e">
        <f>INDEX(#REF!:#REF!,MATCH($D15326,#REF!:#REF!,0),MATCH(#REF!,#REF!:#REF!,0))</f>
        <v>#REF!</v>
      </c>
    </row>
    <row r="15327" spans="1:6" ht="16.5" x14ac:dyDescent="0.3">
      <c r="A15327" s="9" t="s">
        <v>6998</v>
      </c>
      <c r="B15327" s="9" t="s">
        <v>2727</v>
      </c>
      <c r="C15327" s="10">
        <v>44771</v>
      </c>
      <c r="D15327" s="9">
        <v>4192443678</v>
      </c>
      <c r="E15327" s="9" t="e">
        <f>INDEX(#REF!:#REF!,MATCH($D15327,#REF!:#REF!,0),MATCH(#REF!,#REF!:#REF!,0))</f>
        <v>#REF!</v>
      </c>
      <c r="F15327" s="9" t="e">
        <f>INDEX(#REF!:#REF!,MATCH($D15327,#REF!:#REF!,0),MATCH(#REF!,#REF!:#REF!,0))</f>
        <v>#REF!</v>
      </c>
    </row>
    <row r="15328" spans="1:6" ht="16.5" x14ac:dyDescent="0.3">
      <c r="A15328" s="9" t="s">
        <v>6997</v>
      </c>
      <c r="B15328" s="9" t="s">
        <v>2142</v>
      </c>
      <c r="C15328" s="10">
        <v>45950</v>
      </c>
      <c r="D15328" s="9">
        <v>4967603564</v>
      </c>
      <c r="E15328" s="9" t="e">
        <f>INDEX(#REF!:#REF!,MATCH($D15328,#REF!:#REF!,0),MATCH(#REF!,#REF!:#REF!,0))</f>
        <v>#REF!</v>
      </c>
      <c r="F15328" s="9" t="e">
        <f>INDEX(#REF!:#REF!,MATCH($D15328,#REF!:#REF!,0),MATCH(#REF!,#REF!:#REF!,0))</f>
        <v>#REF!</v>
      </c>
    </row>
    <row r="15329" spans="1:6" ht="16.5" x14ac:dyDescent="0.3">
      <c r="A15329" s="9" t="s">
        <v>6996</v>
      </c>
      <c r="B15329" s="9" t="s">
        <v>2470</v>
      </c>
      <c r="C15329" s="10">
        <v>40861</v>
      </c>
      <c r="D15329" s="9">
        <v>9803956825</v>
      </c>
      <c r="E15329" s="9" t="e">
        <f>INDEX(#REF!:#REF!,MATCH($D15329,#REF!:#REF!,0),MATCH(#REF!,#REF!:#REF!,0))</f>
        <v>#REF!</v>
      </c>
      <c r="F15329" s="9" t="e">
        <f>INDEX(#REF!:#REF!,MATCH($D15329,#REF!:#REF!,0),MATCH(#REF!,#REF!:#REF!,0))</f>
        <v>#REF!</v>
      </c>
    </row>
    <row r="15330" spans="1:6" ht="16.5" x14ac:dyDescent="0.3">
      <c r="A15330" s="9" t="s">
        <v>6995</v>
      </c>
      <c r="B15330" s="9" t="s">
        <v>2326</v>
      </c>
      <c r="C15330" s="10">
        <v>46909</v>
      </c>
      <c r="D15330" s="9">
        <v>556704134</v>
      </c>
      <c r="E15330" s="9" t="e">
        <f>INDEX(#REF!:#REF!,MATCH($D15330,#REF!:#REF!,0),MATCH(#REF!,#REF!:#REF!,0))</f>
        <v>#REF!</v>
      </c>
      <c r="F15330" s="9" t="e">
        <f>INDEX(#REF!:#REF!,MATCH($D15330,#REF!:#REF!,0),MATCH(#REF!,#REF!:#REF!,0))</f>
        <v>#REF!</v>
      </c>
    </row>
    <row r="15331" spans="1:6" ht="16.5" x14ac:dyDescent="0.3">
      <c r="A15331" s="9" t="s">
        <v>6994</v>
      </c>
      <c r="B15331" s="9" t="s">
        <v>2608</v>
      </c>
      <c r="C15331" s="10">
        <v>16737</v>
      </c>
      <c r="D15331" s="9">
        <v>8864419241</v>
      </c>
      <c r="E15331" s="9" t="e">
        <f>INDEX(#REF!:#REF!,MATCH($D15331,#REF!:#REF!,0),MATCH(#REF!,#REF!:#REF!,0))</f>
        <v>#REF!</v>
      </c>
      <c r="F15331" s="9" t="e">
        <f>INDEX(#REF!:#REF!,MATCH($D15331,#REF!:#REF!,0),MATCH(#REF!,#REF!:#REF!,0))</f>
        <v>#REF!</v>
      </c>
    </row>
    <row r="15332" spans="1:6" ht="16.5" x14ac:dyDescent="0.3">
      <c r="A15332" s="9" t="s">
        <v>6993</v>
      </c>
      <c r="B15332" s="9" t="s">
        <v>2675</v>
      </c>
      <c r="C15332" s="10">
        <v>25090</v>
      </c>
      <c r="D15332" s="9">
        <v>1279282711</v>
      </c>
      <c r="E15332" s="9" t="e">
        <f>INDEX(#REF!:#REF!,MATCH($D15332,#REF!:#REF!,0),MATCH(#REF!,#REF!:#REF!,0))</f>
        <v>#REF!</v>
      </c>
      <c r="F15332" s="9" t="e">
        <f>INDEX(#REF!:#REF!,MATCH($D15332,#REF!:#REF!,0),MATCH(#REF!,#REF!:#REF!,0))</f>
        <v>#REF!</v>
      </c>
    </row>
    <row r="15333" spans="1:6" ht="16.5" x14ac:dyDescent="0.3">
      <c r="A15333" s="9" t="s">
        <v>6992</v>
      </c>
      <c r="B15333" s="9" t="s">
        <v>2188</v>
      </c>
      <c r="C15333" s="10">
        <v>45490</v>
      </c>
      <c r="D15333" s="9">
        <v>1391414047</v>
      </c>
      <c r="E15333" s="9" t="e">
        <f>INDEX(#REF!:#REF!,MATCH($D15333,#REF!:#REF!,0),MATCH(#REF!,#REF!:#REF!,0))</f>
        <v>#REF!</v>
      </c>
      <c r="F15333" s="9" t="e">
        <f>INDEX(#REF!:#REF!,MATCH($D15333,#REF!:#REF!,0),MATCH(#REF!,#REF!:#REF!,0))</f>
        <v>#REF!</v>
      </c>
    </row>
    <row r="15334" spans="1:6" ht="16.5" x14ac:dyDescent="0.3">
      <c r="A15334" s="9" t="s">
        <v>6991</v>
      </c>
      <c r="B15334" s="9" t="s">
        <v>2406</v>
      </c>
      <c r="C15334" s="10">
        <v>38599</v>
      </c>
      <c r="D15334" s="9">
        <v>3458178171</v>
      </c>
      <c r="E15334" s="9" t="e">
        <f>INDEX(#REF!:#REF!,MATCH($D15334,#REF!:#REF!,0),MATCH(#REF!,#REF!:#REF!,0))</f>
        <v>#REF!</v>
      </c>
      <c r="F15334" s="9" t="e">
        <f>INDEX(#REF!:#REF!,MATCH($D15334,#REF!:#REF!,0),MATCH(#REF!,#REF!:#REF!,0))</f>
        <v>#REF!</v>
      </c>
    </row>
    <row r="15335" spans="1:6" ht="16.5" x14ac:dyDescent="0.3">
      <c r="A15335" s="9" t="s">
        <v>6990</v>
      </c>
      <c r="B15335" s="9" t="s">
        <v>3123</v>
      </c>
      <c r="C15335" s="10">
        <v>58561</v>
      </c>
      <c r="D15335" s="9">
        <v>4482855448</v>
      </c>
      <c r="E15335" s="9" t="e">
        <f>INDEX(#REF!:#REF!,MATCH($D15335,#REF!:#REF!,0),MATCH(#REF!,#REF!:#REF!,0))</f>
        <v>#REF!</v>
      </c>
      <c r="F15335" s="9" t="e">
        <f>INDEX(#REF!:#REF!,MATCH($D15335,#REF!:#REF!,0),MATCH(#REF!,#REF!:#REF!,0))</f>
        <v>#REF!</v>
      </c>
    </row>
    <row r="15336" spans="1:6" ht="16.5" x14ac:dyDescent="0.3">
      <c r="A15336" s="9" t="s">
        <v>6989</v>
      </c>
      <c r="B15336" s="9" t="s">
        <v>2306</v>
      </c>
      <c r="C15336" s="10">
        <v>29716</v>
      </c>
      <c r="D15336" s="9">
        <v>8267733809</v>
      </c>
      <c r="E15336" s="9" t="e">
        <f>INDEX(#REF!:#REF!,MATCH($D15336,#REF!:#REF!,0),MATCH(#REF!,#REF!:#REF!,0))</f>
        <v>#REF!</v>
      </c>
      <c r="F15336" s="9" t="e">
        <f>INDEX(#REF!:#REF!,MATCH($D15336,#REF!:#REF!,0),MATCH(#REF!,#REF!:#REF!,0))</f>
        <v>#REF!</v>
      </c>
    </row>
    <row r="15337" spans="1:6" ht="16.5" x14ac:dyDescent="0.3">
      <c r="A15337" s="9" t="s">
        <v>6988</v>
      </c>
      <c r="B15337" s="9" t="s">
        <v>2713</v>
      </c>
      <c r="C15337" s="10">
        <v>43619</v>
      </c>
      <c r="D15337" s="9">
        <v>2355104786</v>
      </c>
      <c r="E15337" s="9" t="e">
        <f>INDEX(#REF!:#REF!,MATCH($D15337,#REF!:#REF!,0),MATCH(#REF!,#REF!:#REF!,0))</f>
        <v>#REF!</v>
      </c>
      <c r="F15337" s="9" t="e">
        <f>INDEX(#REF!:#REF!,MATCH($D15337,#REF!:#REF!,0),MATCH(#REF!,#REF!:#REF!,0))</f>
        <v>#REF!</v>
      </c>
    </row>
    <row r="15338" spans="1:6" ht="16.5" x14ac:dyDescent="0.3">
      <c r="A15338" s="9" t="s">
        <v>6987</v>
      </c>
      <c r="B15338" s="9" t="s">
        <v>2412</v>
      </c>
      <c r="C15338" s="10">
        <v>16925</v>
      </c>
      <c r="D15338" s="9">
        <v>4862005330</v>
      </c>
      <c r="E15338" s="9" t="e">
        <f>INDEX(#REF!:#REF!,MATCH($D15338,#REF!:#REF!,0),MATCH(#REF!,#REF!:#REF!,0))</f>
        <v>#REF!</v>
      </c>
      <c r="F15338" s="9" t="e">
        <f>INDEX(#REF!:#REF!,MATCH($D15338,#REF!:#REF!,0),MATCH(#REF!,#REF!:#REF!,0))</f>
        <v>#REF!</v>
      </c>
    </row>
    <row r="15339" spans="1:6" ht="16.5" x14ac:dyDescent="0.3">
      <c r="A15339" s="9" t="s">
        <v>6986</v>
      </c>
      <c r="B15339" s="9" t="s">
        <v>2574</v>
      </c>
      <c r="C15339" s="10">
        <v>31063</v>
      </c>
      <c r="D15339" s="9">
        <v>2191014690</v>
      </c>
      <c r="E15339" s="9" t="e">
        <f>INDEX(#REF!:#REF!,MATCH($D15339,#REF!:#REF!,0),MATCH(#REF!,#REF!:#REF!,0))</f>
        <v>#REF!</v>
      </c>
      <c r="F15339" s="9" t="e">
        <f>INDEX(#REF!:#REF!,MATCH($D15339,#REF!:#REF!,0),MATCH(#REF!,#REF!:#REF!,0))</f>
        <v>#REF!</v>
      </c>
    </row>
    <row r="15340" spans="1:6" ht="16.5" x14ac:dyDescent="0.3">
      <c r="A15340" s="9" t="s">
        <v>6985</v>
      </c>
      <c r="B15340" s="9" t="s">
        <v>2580</v>
      </c>
      <c r="C15340" s="10">
        <v>29159</v>
      </c>
      <c r="D15340" s="9">
        <v>8748349712</v>
      </c>
      <c r="E15340" s="9" t="e">
        <f>INDEX(#REF!:#REF!,MATCH($D15340,#REF!:#REF!,0),MATCH(#REF!,#REF!:#REF!,0))</f>
        <v>#REF!</v>
      </c>
      <c r="F15340" s="9" t="e">
        <f>INDEX(#REF!:#REF!,MATCH($D15340,#REF!:#REF!,0),MATCH(#REF!,#REF!:#REF!,0))</f>
        <v>#REF!</v>
      </c>
    </row>
    <row r="15341" spans="1:6" ht="16.5" x14ac:dyDescent="0.3">
      <c r="A15341" s="9" t="s">
        <v>6984</v>
      </c>
      <c r="B15341" s="9" t="s">
        <v>2071</v>
      </c>
      <c r="C15341" s="10">
        <v>23390</v>
      </c>
      <c r="D15341" s="9">
        <v>5913755731</v>
      </c>
      <c r="E15341" s="9" t="e">
        <f>INDEX(#REF!:#REF!,MATCH($D15341,#REF!:#REF!,0),MATCH(#REF!,#REF!:#REF!,0))</f>
        <v>#REF!</v>
      </c>
      <c r="F15341" s="9" t="e">
        <f>INDEX(#REF!:#REF!,MATCH($D15341,#REF!:#REF!,0),MATCH(#REF!,#REF!:#REF!,0))</f>
        <v>#REF!</v>
      </c>
    </row>
    <row r="15342" spans="1:6" ht="16.5" x14ac:dyDescent="0.3">
      <c r="A15342" s="9" t="s">
        <v>6983</v>
      </c>
      <c r="B15342" s="9" t="s">
        <v>2373</v>
      </c>
      <c r="C15342" s="10">
        <v>32949</v>
      </c>
      <c r="D15342" s="9">
        <v>324399618</v>
      </c>
      <c r="E15342" s="9" t="e">
        <f>INDEX(#REF!:#REF!,MATCH($D15342,#REF!:#REF!,0),MATCH(#REF!,#REF!:#REF!,0))</f>
        <v>#REF!</v>
      </c>
      <c r="F15342" s="9" t="e">
        <f>INDEX(#REF!:#REF!,MATCH($D15342,#REF!:#REF!,0),MATCH(#REF!,#REF!:#REF!,0))</f>
        <v>#REF!</v>
      </c>
    </row>
    <row r="15343" spans="1:6" ht="16.5" x14ac:dyDescent="0.3">
      <c r="A15343" s="9" t="s">
        <v>6982</v>
      </c>
      <c r="B15343" s="9" t="s">
        <v>3493</v>
      </c>
      <c r="C15343" s="10">
        <v>17363</v>
      </c>
      <c r="D15343" s="9">
        <v>8673837456</v>
      </c>
      <c r="E15343" s="9" t="e">
        <f>INDEX(#REF!:#REF!,MATCH($D15343,#REF!:#REF!,0),MATCH(#REF!,#REF!:#REF!,0))</f>
        <v>#REF!</v>
      </c>
      <c r="F15343" s="9" t="e">
        <f>INDEX(#REF!:#REF!,MATCH($D15343,#REF!:#REF!,0),MATCH(#REF!,#REF!:#REF!,0))</f>
        <v>#REF!</v>
      </c>
    </row>
    <row r="15344" spans="1:6" ht="16.5" x14ac:dyDescent="0.3">
      <c r="A15344" s="9" t="s">
        <v>6981</v>
      </c>
      <c r="B15344" s="9" t="s">
        <v>2073</v>
      </c>
      <c r="C15344" s="10">
        <v>49899</v>
      </c>
      <c r="D15344" s="9">
        <v>9939542542</v>
      </c>
      <c r="E15344" s="9" t="e">
        <f>INDEX(#REF!:#REF!,MATCH($D15344,#REF!:#REF!,0),MATCH(#REF!,#REF!:#REF!,0))</f>
        <v>#REF!</v>
      </c>
      <c r="F15344" s="9" t="e">
        <f>INDEX(#REF!:#REF!,MATCH($D15344,#REF!:#REF!,0),MATCH(#REF!,#REF!:#REF!,0))</f>
        <v>#REF!</v>
      </c>
    </row>
    <row r="15345" spans="1:6" ht="16.5" x14ac:dyDescent="0.3">
      <c r="A15345" s="9" t="s">
        <v>6980</v>
      </c>
      <c r="B15345" s="9" t="s">
        <v>2083</v>
      </c>
      <c r="C15345" s="10">
        <v>31719</v>
      </c>
      <c r="D15345" s="9">
        <v>8204786093</v>
      </c>
      <c r="E15345" s="9" t="e">
        <f>INDEX(#REF!:#REF!,MATCH($D15345,#REF!:#REF!,0),MATCH(#REF!,#REF!:#REF!,0))</f>
        <v>#REF!</v>
      </c>
      <c r="F15345" s="9" t="e">
        <f>INDEX(#REF!:#REF!,MATCH($D15345,#REF!:#REF!,0),MATCH(#REF!,#REF!:#REF!,0))</f>
        <v>#REF!</v>
      </c>
    </row>
    <row r="15346" spans="1:6" ht="16.5" x14ac:dyDescent="0.3">
      <c r="A15346" s="9" t="s">
        <v>6979</v>
      </c>
      <c r="B15346" s="9" t="s">
        <v>2481</v>
      </c>
      <c r="C15346" s="10">
        <v>15244</v>
      </c>
      <c r="D15346" s="9">
        <v>9458901820</v>
      </c>
      <c r="E15346" s="9" t="e">
        <f>INDEX(#REF!:#REF!,MATCH($D15346,#REF!:#REF!,0),MATCH(#REF!,#REF!:#REF!,0))</f>
        <v>#REF!</v>
      </c>
      <c r="F15346" s="9" t="e">
        <f>INDEX(#REF!:#REF!,MATCH($D15346,#REF!:#REF!,0),MATCH(#REF!,#REF!:#REF!,0))</f>
        <v>#REF!</v>
      </c>
    </row>
    <row r="15347" spans="1:6" ht="16.5" x14ac:dyDescent="0.3">
      <c r="A15347" s="9" t="s">
        <v>6978</v>
      </c>
      <c r="B15347" s="9" t="s">
        <v>1977</v>
      </c>
      <c r="C15347" s="10">
        <v>12060</v>
      </c>
      <c r="D15347" s="9">
        <v>7961231404</v>
      </c>
      <c r="E15347" s="9" t="e">
        <f>INDEX(#REF!:#REF!,MATCH($D15347,#REF!:#REF!,0),MATCH(#REF!,#REF!:#REF!,0))</f>
        <v>#REF!</v>
      </c>
      <c r="F15347" s="9" t="e">
        <f>INDEX(#REF!:#REF!,MATCH($D15347,#REF!:#REF!,0),MATCH(#REF!,#REF!:#REF!,0))</f>
        <v>#REF!</v>
      </c>
    </row>
    <row r="15348" spans="1:6" ht="16.5" x14ac:dyDescent="0.3">
      <c r="A15348" s="9" t="s">
        <v>6977</v>
      </c>
      <c r="B15348" s="9" t="s">
        <v>3275</v>
      </c>
      <c r="C15348" s="10">
        <v>16057</v>
      </c>
      <c r="D15348" s="9">
        <v>2533903736</v>
      </c>
      <c r="E15348" s="9" t="e">
        <f>INDEX(#REF!:#REF!,MATCH($D15348,#REF!:#REF!,0),MATCH(#REF!,#REF!:#REF!,0))</f>
        <v>#REF!</v>
      </c>
      <c r="F15348" s="9" t="e">
        <f>INDEX(#REF!:#REF!,MATCH($D15348,#REF!:#REF!,0),MATCH(#REF!,#REF!:#REF!,0))</f>
        <v>#REF!</v>
      </c>
    </row>
    <row r="15349" spans="1:6" ht="16.5" x14ac:dyDescent="0.3">
      <c r="A15349" s="9" t="s">
        <v>6976</v>
      </c>
      <c r="B15349" s="9" t="s">
        <v>2174</v>
      </c>
      <c r="C15349" s="10">
        <v>31419</v>
      </c>
      <c r="D15349" s="9">
        <v>6734537986</v>
      </c>
      <c r="E15349" s="9" t="e">
        <f>INDEX(#REF!:#REF!,MATCH($D15349,#REF!:#REF!,0),MATCH(#REF!,#REF!:#REF!,0))</f>
        <v>#REF!</v>
      </c>
      <c r="F15349" s="9" t="e">
        <f>INDEX(#REF!:#REF!,MATCH($D15349,#REF!:#REF!,0),MATCH(#REF!,#REF!:#REF!,0))</f>
        <v>#REF!</v>
      </c>
    </row>
    <row r="15350" spans="1:6" ht="16.5" x14ac:dyDescent="0.3">
      <c r="A15350" s="9" t="s">
        <v>6975</v>
      </c>
      <c r="B15350" s="9" t="s">
        <v>2222</v>
      </c>
      <c r="C15350" s="10">
        <v>55262</v>
      </c>
      <c r="D15350" s="9">
        <v>1439916314</v>
      </c>
      <c r="E15350" s="9" t="e">
        <f>INDEX(#REF!:#REF!,MATCH($D15350,#REF!:#REF!,0),MATCH(#REF!,#REF!:#REF!,0))</f>
        <v>#REF!</v>
      </c>
      <c r="F15350" s="9" t="e">
        <f>INDEX(#REF!:#REF!,MATCH($D15350,#REF!:#REF!,0),MATCH(#REF!,#REF!:#REF!,0))</f>
        <v>#REF!</v>
      </c>
    </row>
    <row r="15351" spans="1:6" ht="16.5" x14ac:dyDescent="0.3">
      <c r="A15351" s="9" t="s">
        <v>6974</v>
      </c>
      <c r="B15351" s="9" t="s">
        <v>2555</v>
      </c>
      <c r="C15351" s="10">
        <v>39940</v>
      </c>
      <c r="D15351" s="9">
        <v>3738218785</v>
      </c>
      <c r="E15351" s="9" t="e">
        <f>INDEX(#REF!:#REF!,MATCH($D15351,#REF!:#REF!,0),MATCH(#REF!,#REF!:#REF!,0))</f>
        <v>#REF!</v>
      </c>
      <c r="F15351" s="9" t="e">
        <f>INDEX(#REF!:#REF!,MATCH($D15351,#REF!:#REF!,0),MATCH(#REF!,#REF!:#REF!,0))</f>
        <v>#REF!</v>
      </c>
    </row>
    <row r="15352" spans="1:6" ht="16.5" x14ac:dyDescent="0.3">
      <c r="A15352" s="9" t="s">
        <v>6973</v>
      </c>
      <c r="B15352" s="9" t="s">
        <v>1995</v>
      </c>
      <c r="C15352" s="10">
        <v>41456</v>
      </c>
      <c r="D15352" s="9">
        <v>769312748</v>
      </c>
      <c r="E15352" s="9" t="e">
        <f>INDEX(#REF!:#REF!,MATCH($D15352,#REF!:#REF!,0),MATCH(#REF!,#REF!:#REF!,0))</f>
        <v>#REF!</v>
      </c>
      <c r="F15352" s="9" t="e">
        <f>INDEX(#REF!:#REF!,MATCH($D15352,#REF!:#REF!,0),MATCH(#REF!,#REF!:#REF!,0))</f>
        <v>#REF!</v>
      </c>
    </row>
    <row r="15353" spans="1:6" ht="16.5" x14ac:dyDescent="0.3">
      <c r="A15353" s="9" t="s">
        <v>6972</v>
      </c>
      <c r="B15353" s="9" t="s">
        <v>3281</v>
      </c>
      <c r="C15353" s="10">
        <v>54672</v>
      </c>
      <c r="D15353" s="9">
        <v>6614458434</v>
      </c>
      <c r="E15353" s="9" t="e">
        <f>INDEX(#REF!:#REF!,MATCH($D15353,#REF!:#REF!,0),MATCH(#REF!,#REF!:#REF!,0))</f>
        <v>#REF!</v>
      </c>
      <c r="F15353" s="9" t="e">
        <f>INDEX(#REF!:#REF!,MATCH($D15353,#REF!:#REF!,0),MATCH(#REF!,#REF!:#REF!,0))</f>
        <v>#REF!</v>
      </c>
    </row>
    <row r="15354" spans="1:6" ht="16.5" x14ac:dyDescent="0.3">
      <c r="A15354" s="9" t="s">
        <v>6971</v>
      </c>
      <c r="B15354" s="9" t="s">
        <v>2195</v>
      </c>
      <c r="C15354" s="10">
        <v>21034</v>
      </c>
      <c r="D15354" s="9">
        <v>6009848660</v>
      </c>
      <c r="E15354" s="9" t="e">
        <f>INDEX(#REF!:#REF!,MATCH($D15354,#REF!:#REF!,0),MATCH(#REF!,#REF!:#REF!,0))</f>
        <v>#REF!</v>
      </c>
      <c r="F15354" s="9" t="e">
        <f>INDEX(#REF!:#REF!,MATCH($D15354,#REF!:#REF!,0),MATCH(#REF!,#REF!:#REF!,0))</f>
        <v>#REF!</v>
      </c>
    </row>
    <row r="15355" spans="1:6" ht="16.5" x14ac:dyDescent="0.3">
      <c r="A15355" s="9" t="s">
        <v>6970</v>
      </c>
      <c r="B15355" s="9" t="s">
        <v>2095</v>
      </c>
      <c r="C15355" s="10">
        <v>48795</v>
      </c>
      <c r="D15355" s="9">
        <v>8673837456</v>
      </c>
      <c r="E15355" s="9" t="e">
        <f>INDEX(#REF!:#REF!,MATCH($D15355,#REF!:#REF!,0),MATCH(#REF!,#REF!:#REF!,0))</f>
        <v>#REF!</v>
      </c>
      <c r="F15355" s="9" t="e">
        <f>INDEX(#REF!:#REF!,MATCH($D15355,#REF!:#REF!,0),MATCH(#REF!,#REF!:#REF!,0))</f>
        <v>#REF!</v>
      </c>
    </row>
    <row r="15356" spans="1:6" ht="16.5" x14ac:dyDescent="0.3">
      <c r="A15356" s="9" t="s">
        <v>6969</v>
      </c>
      <c r="B15356" s="9" t="s">
        <v>2015</v>
      </c>
      <c r="C15356" s="10">
        <v>57726</v>
      </c>
      <c r="D15356" s="9">
        <v>5795848808</v>
      </c>
      <c r="E15356" s="9" t="e">
        <f>INDEX(#REF!:#REF!,MATCH($D15356,#REF!:#REF!,0),MATCH(#REF!,#REF!:#REF!,0))</f>
        <v>#REF!</v>
      </c>
      <c r="F15356" s="9" t="e">
        <f>INDEX(#REF!:#REF!,MATCH($D15356,#REF!:#REF!,0),MATCH(#REF!,#REF!:#REF!,0))</f>
        <v>#REF!</v>
      </c>
    </row>
    <row r="15357" spans="1:6" ht="16.5" x14ac:dyDescent="0.3">
      <c r="A15357" s="9" t="s">
        <v>6968</v>
      </c>
      <c r="B15357" s="9" t="s">
        <v>2077</v>
      </c>
      <c r="C15357" s="10">
        <v>14092</v>
      </c>
      <c r="D15357" s="9">
        <v>8419732141</v>
      </c>
      <c r="E15357" s="9" t="e">
        <f>INDEX(#REF!:#REF!,MATCH($D15357,#REF!:#REF!,0),MATCH(#REF!,#REF!:#REF!,0))</f>
        <v>#REF!</v>
      </c>
      <c r="F15357" s="9" t="e">
        <f>INDEX(#REF!:#REF!,MATCH($D15357,#REF!:#REF!,0),MATCH(#REF!,#REF!:#REF!,0))</f>
        <v>#REF!</v>
      </c>
    </row>
    <row r="15358" spans="1:6" ht="16.5" x14ac:dyDescent="0.3">
      <c r="A15358" s="9" t="s">
        <v>6967</v>
      </c>
      <c r="B15358" s="9" t="s">
        <v>2534</v>
      </c>
      <c r="C15358" s="10">
        <v>29925</v>
      </c>
      <c r="D15358" s="9">
        <v>453763030</v>
      </c>
      <c r="E15358" s="9" t="e">
        <f>INDEX(#REF!:#REF!,MATCH($D15358,#REF!:#REF!,0),MATCH(#REF!,#REF!:#REF!,0))</f>
        <v>#REF!</v>
      </c>
      <c r="F15358" s="9" t="e">
        <f>INDEX(#REF!:#REF!,MATCH($D15358,#REF!:#REF!,0),MATCH(#REF!,#REF!:#REF!,0))</f>
        <v>#REF!</v>
      </c>
    </row>
    <row r="15359" spans="1:6" ht="16.5" x14ac:dyDescent="0.3">
      <c r="A15359" s="9" t="s">
        <v>6966</v>
      </c>
      <c r="B15359" s="9" t="s">
        <v>2572</v>
      </c>
      <c r="C15359" s="10">
        <v>46511</v>
      </c>
      <c r="D15359" s="9">
        <v>2012142672</v>
      </c>
      <c r="E15359" s="9" t="e">
        <f>INDEX(#REF!:#REF!,MATCH($D15359,#REF!:#REF!,0),MATCH(#REF!,#REF!:#REF!,0))</f>
        <v>#REF!</v>
      </c>
      <c r="F15359" s="9" t="e">
        <f>INDEX(#REF!:#REF!,MATCH($D15359,#REF!:#REF!,0),MATCH(#REF!,#REF!:#REF!,0))</f>
        <v>#REF!</v>
      </c>
    </row>
    <row r="15360" spans="1:6" ht="16.5" x14ac:dyDescent="0.3">
      <c r="A15360" s="9" t="s">
        <v>6965</v>
      </c>
      <c r="B15360" s="9" t="s">
        <v>3720</v>
      </c>
      <c r="C15360" s="10">
        <v>20157</v>
      </c>
      <c r="D15360" s="9">
        <v>8034345962</v>
      </c>
      <c r="E15360" s="9" t="e">
        <f>INDEX(#REF!:#REF!,MATCH($D15360,#REF!:#REF!,0),MATCH(#REF!,#REF!:#REF!,0))</f>
        <v>#REF!</v>
      </c>
      <c r="F15360" s="9" t="e">
        <f>INDEX(#REF!:#REF!,MATCH($D15360,#REF!:#REF!,0),MATCH(#REF!,#REF!:#REF!,0))</f>
        <v>#REF!</v>
      </c>
    </row>
    <row r="15361" spans="1:6" ht="16.5" x14ac:dyDescent="0.3">
      <c r="A15361" s="9" t="s">
        <v>6964</v>
      </c>
      <c r="B15361" s="9" t="s">
        <v>2721</v>
      </c>
      <c r="C15361" s="10">
        <v>14316</v>
      </c>
      <c r="D15361" s="9">
        <v>1371021422</v>
      </c>
      <c r="E15361" s="9" t="e">
        <f>INDEX(#REF!:#REF!,MATCH($D15361,#REF!:#REF!,0),MATCH(#REF!,#REF!:#REF!,0))</f>
        <v>#REF!</v>
      </c>
      <c r="F15361" s="9" t="e">
        <f>INDEX(#REF!:#REF!,MATCH($D15361,#REF!:#REF!,0),MATCH(#REF!,#REF!:#REF!,0))</f>
        <v>#REF!</v>
      </c>
    </row>
    <row r="15362" spans="1:6" ht="16.5" x14ac:dyDescent="0.3">
      <c r="A15362" s="9" t="s">
        <v>6963</v>
      </c>
      <c r="B15362" s="9" t="s">
        <v>2580</v>
      </c>
      <c r="C15362" s="10">
        <v>26032</v>
      </c>
      <c r="D15362" s="9">
        <v>3843300291</v>
      </c>
      <c r="E15362" s="9" t="e">
        <f>INDEX(#REF!:#REF!,MATCH($D15362,#REF!:#REF!,0),MATCH(#REF!,#REF!:#REF!,0))</f>
        <v>#REF!</v>
      </c>
      <c r="F15362" s="9" t="e">
        <f>INDEX(#REF!:#REF!,MATCH($D15362,#REF!:#REF!,0),MATCH(#REF!,#REF!:#REF!,0))</f>
        <v>#REF!</v>
      </c>
    </row>
    <row r="15363" spans="1:6" ht="16.5" x14ac:dyDescent="0.3">
      <c r="A15363" s="9" t="s">
        <v>6962</v>
      </c>
      <c r="B15363" s="9" t="s">
        <v>2815</v>
      </c>
      <c r="C15363" s="10">
        <v>22831</v>
      </c>
      <c r="D15363" s="9">
        <v>4978659442</v>
      </c>
      <c r="E15363" s="9" t="e">
        <f>INDEX(#REF!:#REF!,MATCH($D15363,#REF!:#REF!,0),MATCH(#REF!,#REF!:#REF!,0))</f>
        <v>#REF!</v>
      </c>
      <c r="F15363" s="9" t="e">
        <f>INDEX(#REF!:#REF!,MATCH($D15363,#REF!:#REF!,0),MATCH(#REF!,#REF!:#REF!,0))</f>
        <v>#REF!</v>
      </c>
    </row>
    <row r="15364" spans="1:6" ht="16.5" x14ac:dyDescent="0.3">
      <c r="A15364" s="9" t="s">
        <v>6961</v>
      </c>
      <c r="B15364" s="9" t="s">
        <v>2134</v>
      </c>
      <c r="C15364" s="10">
        <v>11111</v>
      </c>
      <c r="D15364" s="9">
        <v>6253520369</v>
      </c>
      <c r="E15364" s="9" t="e">
        <f>INDEX(#REF!:#REF!,MATCH($D15364,#REF!:#REF!,0),MATCH(#REF!,#REF!:#REF!,0))</f>
        <v>#REF!</v>
      </c>
      <c r="F15364" s="9" t="e">
        <f>INDEX(#REF!:#REF!,MATCH($D15364,#REF!:#REF!,0),MATCH(#REF!,#REF!:#REF!,0))</f>
        <v>#REF!</v>
      </c>
    </row>
    <row r="15365" spans="1:6" ht="16.5" x14ac:dyDescent="0.3">
      <c r="A15365" s="9" t="s">
        <v>6960</v>
      </c>
      <c r="B15365" s="9" t="s">
        <v>2243</v>
      </c>
      <c r="C15365" s="10">
        <v>52331</v>
      </c>
      <c r="D15365" s="9">
        <v>826490107</v>
      </c>
      <c r="E15365" s="9" t="e">
        <f>INDEX(#REF!:#REF!,MATCH($D15365,#REF!:#REF!,0),MATCH(#REF!,#REF!:#REF!,0))</f>
        <v>#REF!</v>
      </c>
      <c r="F15365" s="9" t="e">
        <f>INDEX(#REF!:#REF!,MATCH($D15365,#REF!:#REF!,0),MATCH(#REF!,#REF!:#REF!,0))</f>
        <v>#REF!</v>
      </c>
    </row>
    <row r="15366" spans="1:6" ht="16.5" x14ac:dyDescent="0.3">
      <c r="A15366" s="9" t="s">
        <v>6959</v>
      </c>
      <c r="B15366" s="9" t="s">
        <v>3077</v>
      </c>
      <c r="C15366" s="10">
        <v>27140</v>
      </c>
      <c r="D15366" s="9">
        <v>2821741499</v>
      </c>
      <c r="E15366" s="9" t="e">
        <f>INDEX(#REF!:#REF!,MATCH($D15366,#REF!:#REF!,0),MATCH(#REF!,#REF!:#REF!,0))</f>
        <v>#REF!</v>
      </c>
      <c r="F15366" s="9" t="e">
        <f>INDEX(#REF!:#REF!,MATCH($D15366,#REF!:#REF!,0),MATCH(#REF!,#REF!:#REF!,0))</f>
        <v>#REF!</v>
      </c>
    </row>
    <row r="15367" spans="1:6" ht="16.5" x14ac:dyDescent="0.3">
      <c r="A15367" s="9" t="s">
        <v>6958</v>
      </c>
      <c r="B15367" s="9" t="s">
        <v>2759</v>
      </c>
      <c r="C15367" s="10">
        <v>33449</v>
      </c>
      <c r="D15367" s="9">
        <v>8945564357</v>
      </c>
      <c r="E15367" s="9" t="e">
        <f>INDEX(#REF!:#REF!,MATCH($D15367,#REF!:#REF!,0),MATCH(#REF!,#REF!:#REF!,0))</f>
        <v>#REF!</v>
      </c>
      <c r="F15367" s="9" t="e">
        <f>INDEX(#REF!:#REF!,MATCH($D15367,#REF!:#REF!,0),MATCH(#REF!,#REF!:#REF!,0))</f>
        <v>#REF!</v>
      </c>
    </row>
    <row r="15368" spans="1:6" ht="16.5" x14ac:dyDescent="0.3">
      <c r="A15368" s="9" t="s">
        <v>6957</v>
      </c>
      <c r="B15368" s="9" t="s">
        <v>2450</v>
      </c>
      <c r="C15368" s="10">
        <v>54933</v>
      </c>
      <c r="D15368" s="9">
        <v>4691333258</v>
      </c>
      <c r="E15368" s="9" t="e">
        <f>INDEX(#REF!:#REF!,MATCH($D15368,#REF!:#REF!,0),MATCH(#REF!,#REF!:#REF!,0))</f>
        <v>#REF!</v>
      </c>
      <c r="F15368" s="9" t="e">
        <f>INDEX(#REF!:#REF!,MATCH($D15368,#REF!:#REF!,0),MATCH(#REF!,#REF!:#REF!,0))</f>
        <v>#REF!</v>
      </c>
    </row>
    <row r="15369" spans="1:6" ht="16.5" x14ac:dyDescent="0.3">
      <c r="A15369" s="9" t="s">
        <v>6956</v>
      </c>
      <c r="B15369" s="9" t="s">
        <v>2952</v>
      </c>
      <c r="C15369" s="10">
        <v>12235</v>
      </c>
      <c r="D15369" s="9">
        <v>7962906979</v>
      </c>
      <c r="E15369" s="9" t="e">
        <f>INDEX(#REF!:#REF!,MATCH($D15369,#REF!:#REF!,0),MATCH(#REF!,#REF!:#REF!,0))</f>
        <v>#REF!</v>
      </c>
      <c r="F15369" s="9" t="e">
        <f>INDEX(#REF!:#REF!,MATCH($D15369,#REF!:#REF!,0),MATCH(#REF!,#REF!:#REF!,0))</f>
        <v>#REF!</v>
      </c>
    </row>
    <row r="15370" spans="1:6" ht="16.5" x14ac:dyDescent="0.3">
      <c r="A15370" s="9" t="s">
        <v>6955</v>
      </c>
      <c r="B15370" s="9" t="s">
        <v>3151</v>
      </c>
      <c r="C15370" s="10">
        <v>58871</v>
      </c>
      <c r="D15370" s="9">
        <v>3867281491</v>
      </c>
      <c r="E15370" s="9" t="e">
        <f>INDEX(#REF!:#REF!,MATCH($D15370,#REF!:#REF!,0),MATCH(#REF!,#REF!:#REF!,0))</f>
        <v>#REF!</v>
      </c>
      <c r="F15370" s="9" t="e">
        <f>INDEX(#REF!:#REF!,MATCH($D15370,#REF!:#REF!,0),MATCH(#REF!,#REF!:#REF!,0))</f>
        <v>#REF!</v>
      </c>
    </row>
    <row r="15371" spans="1:6" ht="16.5" x14ac:dyDescent="0.3">
      <c r="A15371" s="9" t="s">
        <v>6954</v>
      </c>
      <c r="B15371" s="9" t="s">
        <v>2326</v>
      </c>
      <c r="C15371" s="10">
        <v>28844</v>
      </c>
      <c r="D15371" s="9">
        <v>5998486889</v>
      </c>
      <c r="E15371" s="9" t="e">
        <f>INDEX(#REF!:#REF!,MATCH($D15371,#REF!:#REF!,0),MATCH(#REF!,#REF!:#REF!,0))</f>
        <v>#REF!</v>
      </c>
      <c r="F15371" s="9" t="e">
        <f>INDEX(#REF!:#REF!,MATCH($D15371,#REF!:#REF!,0),MATCH(#REF!,#REF!:#REF!,0))</f>
        <v>#REF!</v>
      </c>
    </row>
    <row r="15372" spans="1:6" ht="16.5" x14ac:dyDescent="0.3">
      <c r="A15372" s="9" t="s">
        <v>6953</v>
      </c>
      <c r="B15372" s="9" t="s">
        <v>2017</v>
      </c>
      <c r="C15372" s="10">
        <v>55948</v>
      </c>
      <c r="D15372" s="9">
        <v>4823073274</v>
      </c>
      <c r="E15372" s="9" t="e">
        <f>INDEX(#REF!:#REF!,MATCH($D15372,#REF!:#REF!,0),MATCH(#REF!,#REF!:#REF!,0))</f>
        <v>#REF!</v>
      </c>
      <c r="F15372" s="9" t="e">
        <f>INDEX(#REF!:#REF!,MATCH($D15372,#REF!:#REF!,0),MATCH(#REF!,#REF!:#REF!,0))</f>
        <v>#REF!</v>
      </c>
    </row>
    <row r="15373" spans="1:6" ht="16.5" x14ac:dyDescent="0.3">
      <c r="A15373" s="9" t="s">
        <v>6952</v>
      </c>
      <c r="B15373" s="9" t="s">
        <v>2241</v>
      </c>
      <c r="C15373" s="10">
        <v>28128</v>
      </c>
      <c r="D15373" s="9">
        <v>8373529241</v>
      </c>
      <c r="E15373" s="9" t="e">
        <f>INDEX(#REF!:#REF!,MATCH($D15373,#REF!:#REF!,0),MATCH(#REF!,#REF!:#REF!,0))</f>
        <v>#REF!</v>
      </c>
      <c r="F15373" s="9" t="e">
        <f>INDEX(#REF!:#REF!,MATCH($D15373,#REF!:#REF!,0),MATCH(#REF!,#REF!:#REF!,0))</f>
        <v>#REF!</v>
      </c>
    </row>
    <row r="15374" spans="1:6" ht="16.5" x14ac:dyDescent="0.3">
      <c r="A15374" s="9" t="s">
        <v>6951</v>
      </c>
      <c r="B15374" s="9" t="s">
        <v>2127</v>
      </c>
      <c r="C15374" s="10">
        <v>55525</v>
      </c>
      <c r="D15374" s="9">
        <v>7039995972</v>
      </c>
      <c r="E15374" s="9" t="e">
        <f>INDEX(#REF!:#REF!,MATCH($D15374,#REF!:#REF!,0),MATCH(#REF!,#REF!:#REF!,0))</f>
        <v>#REF!</v>
      </c>
      <c r="F15374" s="9" t="e">
        <f>INDEX(#REF!:#REF!,MATCH($D15374,#REF!:#REF!,0),MATCH(#REF!,#REF!:#REF!,0))</f>
        <v>#REF!</v>
      </c>
    </row>
    <row r="15375" spans="1:6" ht="16.5" x14ac:dyDescent="0.3">
      <c r="A15375" s="9" t="s">
        <v>6950</v>
      </c>
      <c r="B15375" s="9" t="s">
        <v>4007</v>
      </c>
      <c r="C15375" s="10">
        <v>31079</v>
      </c>
      <c r="D15375" s="9">
        <v>6364724701</v>
      </c>
      <c r="E15375" s="9" t="e">
        <f>INDEX(#REF!:#REF!,MATCH($D15375,#REF!:#REF!,0),MATCH(#REF!,#REF!:#REF!,0))</f>
        <v>#REF!</v>
      </c>
      <c r="F15375" s="9" t="e">
        <f>INDEX(#REF!:#REF!,MATCH($D15375,#REF!:#REF!,0),MATCH(#REF!,#REF!:#REF!,0))</f>
        <v>#REF!</v>
      </c>
    </row>
    <row r="15376" spans="1:6" ht="16.5" x14ac:dyDescent="0.3">
      <c r="A15376" s="9" t="s">
        <v>6949</v>
      </c>
      <c r="B15376" s="9" t="s">
        <v>3309</v>
      </c>
      <c r="C15376" s="10">
        <v>22263</v>
      </c>
      <c r="D15376" s="9">
        <v>1598957961</v>
      </c>
      <c r="E15376" s="9" t="e">
        <f>INDEX(#REF!:#REF!,MATCH($D15376,#REF!:#REF!,0),MATCH(#REF!,#REF!:#REF!,0))</f>
        <v>#REF!</v>
      </c>
      <c r="F15376" s="9" t="e">
        <f>INDEX(#REF!:#REF!,MATCH($D15376,#REF!:#REF!,0),MATCH(#REF!,#REF!:#REF!,0))</f>
        <v>#REF!</v>
      </c>
    </row>
    <row r="15377" spans="1:6" ht="16.5" x14ac:dyDescent="0.3">
      <c r="A15377" s="9" t="s">
        <v>6948</v>
      </c>
      <c r="B15377" s="9" t="s">
        <v>2559</v>
      </c>
      <c r="C15377" s="10">
        <v>32164</v>
      </c>
      <c r="D15377" s="9">
        <v>5244119095</v>
      </c>
      <c r="E15377" s="9" t="e">
        <f>INDEX(#REF!:#REF!,MATCH($D15377,#REF!:#REF!,0),MATCH(#REF!,#REF!:#REF!,0))</f>
        <v>#REF!</v>
      </c>
      <c r="F15377" s="9" t="e">
        <f>INDEX(#REF!:#REF!,MATCH($D15377,#REF!:#REF!,0),MATCH(#REF!,#REF!:#REF!,0))</f>
        <v>#REF!</v>
      </c>
    </row>
    <row r="15378" spans="1:6" ht="16.5" x14ac:dyDescent="0.3">
      <c r="A15378" s="9" t="s">
        <v>6947</v>
      </c>
      <c r="B15378" s="9" t="s">
        <v>3073</v>
      </c>
      <c r="C15378" s="10">
        <v>29476</v>
      </c>
      <c r="D15378" s="9">
        <v>1718344562</v>
      </c>
      <c r="E15378" s="9" t="e">
        <f>INDEX(#REF!:#REF!,MATCH($D15378,#REF!:#REF!,0),MATCH(#REF!,#REF!:#REF!,0))</f>
        <v>#REF!</v>
      </c>
      <c r="F15378" s="9" t="e">
        <f>INDEX(#REF!:#REF!,MATCH($D15378,#REF!:#REF!,0),MATCH(#REF!,#REF!:#REF!,0))</f>
        <v>#REF!</v>
      </c>
    </row>
    <row r="15379" spans="1:6" ht="16.5" x14ac:dyDescent="0.3">
      <c r="A15379" s="9" t="s">
        <v>6946</v>
      </c>
      <c r="B15379" s="9" t="s">
        <v>2144</v>
      </c>
      <c r="C15379" s="10">
        <v>48790</v>
      </c>
      <c r="D15379" s="9">
        <v>4849214614</v>
      </c>
      <c r="E15379" s="9" t="e">
        <f>INDEX(#REF!:#REF!,MATCH($D15379,#REF!:#REF!,0),MATCH(#REF!,#REF!:#REF!,0))</f>
        <v>#REF!</v>
      </c>
      <c r="F15379" s="9" t="e">
        <f>INDEX(#REF!:#REF!,MATCH($D15379,#REF!:#REF!,0),MATCH(#REF!,#REF!:#REF!,0))</f>
        <v>#REF!</v>
      </c>
    </row>
    <row r="15380" spans="1:6" ht="16.5" x14ac:dyDescent="0.3">
      <c r="A15380" s="9" t="s">
        <v>6945</v>
      </c>
      <c r="B15380" s="9" t="s">
        <v>2544</v>
      </c>
      <c r="C15380" s="10">
        <v>29001</v>
      </c>
      <c r="D15380" s="9">
        <v>6515844751</v>
      </c>
      <c r="E15380" s="9" t="e">
        <f>INDEX(#REF!:#REF!,MATCH($D15380,#REF!:#REF!,0),MATCH(#REF!,#REF!:#REF!,0))</f>
        <v>#REF!</v>
      </c>
      <c r="F15380" s="9" t="e">
        <f>INDEX(#REF!:#REF!,MATCH($D15380,#REF!:#REF!,0),MATCH(#REF!,#REF!:#REF!,0))</f>
        <v>#REF!</v>
      </c>
    </row>
    <row r="15381" spans="1:6" ht="16.5" x14ac:dyDescent="0.3">
      <c r="A15381" s="9" t="s">
        <v>6944</v>
      </c>
      <c r="B15381" s="9" t="s">
        <v>2366</v>
      </c>
      <c r="C15381" s="10">
        <v>41845</v>
      </c>
      <c r="D15381" s="9">
        <v>8568859739</v>
      </c>
      <c r="E15381" s="9" t="e">
        <f>INDEX(#REF!:#REF!,MATCH($D15381,#REF!:#REF!,0),MATCH(#REF!,#REF!:#REF!,0))</f>
        <v>#REF!</v>
      </c>
      <c r="F15381" s="9" t="e">
        <f>INDEX(#REF!:#REF!,MATCH($D15381,#REF!:#REF!,0),MATCH(#REF!,#REF!:#REF!,0))</f>
        <v>#REF!</v>
      </c>
    </row>
    <row r="15382" spans="1:6" ht="16.5" x14ac:dyDescent="0.3">
      <c r="A15382" s="9" t="s">
        <v>6943</v>
      </c>
      <c r="B15382" s="9" t="s">
        <v>3902</v>
      </c>
      <c r="C15382" s="10">
        <v>56110</v>
      </c>
      <c r="D15382" s="9">
        <v>3858163570</v>
      </c>
      <c r="E15382" s="9" t="e">
        <f>INDEX(#REF!:#REF!,MATCH($D15382,#REF!:#REF!,0),MATCH(#REF!,#REF!:#REF!,0))</f>
        <v>#REF!</v>
      </c>
      <c r="F15382" s="9" t="e">
        <f>INDEX(#REF!:#REF!,MATCH($D15382,#REF!:#REF!,0),MATCH(#REF!,#REF!:#REF!,0))</f>
        <v>#REF!</v>
      </c>
    </row>
    <row r="15383" spans="1:6" ht="16.5" x14ac:dyDescent="0.3">
      <c r="A15383" s="9" t="s">
        <v>6942</v>
      </c>
      <c r="B15383" s="9" t="s">
        <v>2288</v>
      </c>
      <c r="C15383" s="10">
        <v>27019</v>
      </c>
      <c r="D15383" s="9">
        <v>3597778305</v>
      </c>
      <c r="E15383" s="9" t="e">
        <f>INDEX(#REF!:#REF!,MATCH($D15383,#REF!:#REF!,0),MATCH(#REF!,#REF!:#REF!,0))</f>
        <v>#REF!</v>
      </c>
      <c r="F15383" s="9" t="e">
        <f>INDEX(#REF!:#REF!,MATCH($D15383,#REF!:#REF!,0),MATCH(#REF!,#REF!:#REF!,0))</f>
        <v>#REF!</v>
      </c>
    </row>
    <row r="15384" spans="1:6" ht="16.5" x14ac:dyDescent="0.3">
      <c r="A15384" s="9" t="s">
        <v>6941</v>
      </c>
      <c r="B15384" s="9" t="s">
        <v>3510</v>
      </c>
      <c r="C15384" s="10">
        <v>46575</v>
      </c>
      <c r="D15384" s="9">
        <v>5203144281</v>
      </c>
      <c r="E15384" s="9" t="e">
        <f>INDEX(#REF!:#REF!,MATCH($D15384,#REF!:#REF!,0),MATCH(#REF!,#REF!:#REF!,0))</f>
        <v>#REF!</v>
      </c>
      <c r="F15384" s="9" t="e">
        <f>INDEX(#REF!:#REF!,MATCH($D15384,#REF!:#REF!,0),MATCH(#REF!,#REF!:#REF!,0))</f>
        <v>#REF!</v>
      </c>
    </row>
    <row r="15385" spans="1:6" ht="16.5" x14ac:dyDescent="0.3">
      <c r="A15385" s="9" t="s">
        <v>6940</v>
      </c>
      <c r="B15385" s="9" t="s">
        <v>2174</v>
      </c>
      <c r="C15385" s="10">
        <v>15926</v>
      </c>
      <c r="D15385" s="9">
        <v>8757371024</v>
      </c>
      <c r="E15385" s="9" t="e">
        <f>INDEX(#REF!:#REF!,MATCH($D15385,#REF!:#REF!,0),MATCH(#REF!,#REF!:#REF!,0))</f>
        <v>#REF!</v>
      </c>
      <c r="F15385" s="9" t="e">
        <f>INDEX(#REF!:#REF!,MATCH($D15385,#REF!:#REF!,0),MATCH(#REF!,#REF!:#REF!,0))</f>
        <v>#REF!</v>
      </c>
    </row>
    <row r="15386" spans="1:6" ht="16.5" x14ac:dyDescent="0.3">
      <c r="A15386" s="9" t="s">
        <v>6939</v>
      </c>
      <c r="B15386" s="9" t="s">
        <v>3720</v>
      </c>
      <c r="C15386" s="10">
        <v>51740</v>
      </c>
      <c r="D15386" s="9">
        <v>2524849899</v>
      </c>
      <c r="E15386" s="9" t="e">
        <f>INDEX(#REF!:#REF!,MATCH($D15386,#REF!:#REF!,0),MATCH(#REF!,#REF!:#REF!,0))</f>
        <v>#REF!</v>
      </c>
      <c r="F15386" s="9" t="e">
        <f>INDEX(#REF!:#REF!,MATCH($D15386,#REF!:#REF!,0),MATCH(#REF!,#REF!:#REF!,0))</f>
        <v>#REF!</v>
      </c>
    </row>
    <row r="15387" spans="1:6" ht="16.5" x14ac:dyDescent="0.3">
      <c r="A15387" s="9" t="s">
        <v>6938</v>
      </c>
      <c r="B15387" s="9" t="s">
        <v>2171</v>
      </c>
      <c r="C15387" s="10">
        <v>24576</v>
      </c>
      <c r="D15387" s="9">
        <v>5285704227</v>
      </c>
      <c r="E15387" s="9" t="e">
        <f>INDEX(#REF!:#REF!,MATCH($D15387,#REF!:#REF!,0),MATCH(#REF!,#REF!:#REF!,0))</f>
        <v>#REF!</v>
      </c>
      <c r="F15387" s="9" t="e">
        <f>INDEX(#REF!:#REF!,MATCH($D15387,#REF!:#REF!,0),MATCH(#REF!,#REF!:#REF!,0))</f>
        <v>#REF!</v>
      </c>
    </row>
    <row r="15388" spans="1:6" ht="16.5" x14ac:dyDescent="0.3">
      <c r="A15388" s="9" t="s">
        <v>6937</v>
      </c>
      <c r="B15388" s="9" t="s">
        <v>2025</v>
      </c>
      <c r="C15388" s="10">
        <v>55708</v>
      </c>
      <c r="D15388" s="9">
        <v>9245659313</v>
      </c>
      <c r="E15388" s="9" t="e">
        <f>INDEX(#REF!:#REF!,MATCH($D15388,#REF!:#REF!,0),MATCH(#REF!,#REF!:#REF!,0))</f>
        <v>#REF!</v>
      </c>
      <c r="F15388" s="9" t="e">
        <f>INDEX(#REF!:#REF!,MATCH($D15388,#REF!:#REF!,0),MATCH(#REF!,#REF!:#REF!,0))</f>
        <v>#REF!</v>
      </c>
    </row>
    <row r="15389" spans="1:6" ht="16.5" x14ac:dyDescent="0.3">
      <c r="A15389" s="9" t="s">
        <v>6936</v>
      </c>
      <c r="B15389" s="9" t="s">
        <v>2881</v>
      </c>
      <c r="C15389" s="10">
        <v>46434</v>
      </c>
      <c r="D15389" s="9">
        <v>8694120054</v>
      </c>
      <c r="E15389" s="9" t="e">
        <f>INDEX(#REF!:#REF!,MATCH($D15389,#REF!:#REF!,0),MATCH(#REF!,#REF!:#REF!,0))</f>
        <v>#REF!</v>
      </c>
      <c r="F15389" s="9" t="e">
        <f>INDEX(#REF!:#REF!,MATCH($D15389,#REF!:#REF!,0),MATCH(#REF!,#REF!:#REF!,0))</f>
        <v>#REF!</v>
      </c>
    </row>
    <row r="15390" spans="1:6" ht="16.5" x14ac:dyDescent="0.3">
      <c r="A15390" s="9" t="s">
        <v>6935</v>
      </c>
      <c r="B15390" s="9" t="s">
        <v>2125</v>
      </c>
      <c r="C15390" s="10">
        <v>56247</v>
      </c>
      <c r="D15390" s="9">
        <v>9800744517</v>
      </c>
      <c r="E15390" s="9" t="e">
        <f>INDEX(#REF!:#REF!,MATCH($D15390,#REF!:#REF!,0),MATCH(#REF!,#REF!:#REF!,0))</f>
        <v>#REF!</v>
      </c>
      <c r="F15390" s="9" t="e">
        <f>INDEX(#REF!:#REF!,MATCH($D15390,#REF!:#REF!,0),MATCH(#REF!,#REF!:#REF!,0))</f>
        <v>#REF!</v>
      </c>
    </row>
    <row r="15391" spans="1:6" ht="16.5" x14ac:dyDescent="0.3">
      <c r="A15391" s="9" t="s">
        <v>6934</v>
      </c>
      <c r="B15391" s="9" t="s">
        <v>2364</v>
      </c>
      <c r="C15391" s="10">
        <v>53670</v>
      </c>
      <c r="D15391" s="9">
        <v>8748349712</v>
      </c>
      <c r="E15391" s="9" t="e">
        <f>INDEX(#REF!:#REF!,MATCH($D15391,#REF!:#REF!,0),MATCH(#REF!,#REF!:#REF!,0))</f>
        <v>#REF!</v>
      </c>
      <c r="F15391" s="9" t="e">
        <f>INDEX(#REF!:#REF!,MATCH($D15391,#REF!:#REF!,0),MATCH(#REF!,#REF!:#REF!,0))</f>
        <v>#REF!</v>
      </c>
    </row>
    <row r="15392" spans="1:6" ht="16.5" x14ac:dyDescent="0.3">
      <c r="A15392" s="9" t="s">
        <v>6933</v>
      </c>
      <c r="B15392" s="9" t="s">
        <v>3085</v>
      </c>
      <c r="C15392" s="10">
        <v>11929</v>
      </c>
      <c r="D15392" s="9">
        <v>2378102658</v>
      </c>
      <c r="E15392" s="9" t="e">
        <f>INDEX(#REF!:#REF!,MATCH($D15392,#REF!:#REF!,0),MATCH(#REF!,#REF!:#REF!,0))</f>
        <v>#REF!</v>
      </c>
      <c r="F15392" s="9" t="e">
        <f>INDEX(#REF!:#REF!,MATCH($D15392,#REF!:#REF!,0),MATCH(#REF!,#REF!:#REF!,0))</f>
        <v>#REF!</v>
      </c>
    </row>
    <row r="15393" spans="1:6" ht="16.5" x14ac:dyDescent="0.3">
      <c r="A15393" s="9" t="s">
        <v>6932</v>
      </c>
      <c r="B15393" s="9" t="s">
        <v>2009</v>
      </c>
      <c r="C15393" s="10">
        <v>24168</v>
      </c>
      <c r="D15393" s="9">
        <v>4986200380</v>
      </c>
      <c r="E15393" s="9" t="e">
        <f>INDEX(#REF!:#REF!,MATCH($D15393,#REF!:#REF!,0),MATCH(#REF!,#REF!:#REF!,0))</f>
        <v>#REF!</v>
      </c>
      <c r="F15393" s="9" t="e">
        <f>INDEX(#REF!:#REF!,MATCH($D15393,#REF!:#REF!,0),MATCH(#REF!,#REF!:#REF!,0))</f>
        <v>#REF!</v>
      </c>
    </row>
    <row r="15394" spans="1:6" ht="16.5" x14ac:dyDescent="0.3">
      <c r="A15394" s="9" t="s">
        <v>6931</v>
      </c>
      <c r="B15394" s="9" t="s">
        <v>2768</v>
      </c>
      <c r="C15394" s="10">
        <v>43965</v>
      </c>
      <c r="D15394" s="9">
        <v>6788593582</v>
      </c>
      <c r="E15394" s="9" t="e">
        <f>INDEX(#REF!:#REF!,MATCH($D15394,#REF!:#REF!,0),MATCH(#REF!,#REF!:#REF!,0))</f>
        <v>#REF!</v>
      </c>
      <c r="F15394" s="9" t="e">
        <f>INDEX(#REF!:#REF!,MATCH($D15394,#REF!:#REF!,0),MATCH(#REF!,#REF!:#REF!,0))</f>
        <v>#REF!</v>
      </c>
    </row>
    <row r="15395" spans="1:6" ht="16.5" x14ac:dyDescent="0.3">
      <c r="A15395" s="9" t="s">
        <v>6930</v>
      </c>
      <c r="B15395" s="9" t="s">
        <v>2056</v>
      </c>
      <c r="C15395" s="10">
        <v>18753</v>
      </c>
      <c r="D15395" s="9">
        <v>9916787441</v>
      </c>
      <c r="E15395" s="9" t="e">
        <f>INDEX(#REF!:#REF!,MATCH($D15395,#REF!:#REF!,0),MATCH(#REF!,#REF!:#REF!,0))</f>
        <v>#REF!</v>
      </c>
      <c r="F15395" s="9" t="e">
        <f>INDEX(#REF!:#REF!,MATCH($D15395,#REF!:#REF!,0),MATCH(#REF!,#REF!:#REF!,0))</f>
        <v>#REF!</v>
      </c>
    </row>
    <row r="15396" spans="1:6" ht="16.5" x14ac:dyDescent="0.3">
      <c r="A15396" s="9" t="s">
        <v>6929</v>
      </c>
      <c r="B15396" s="9" t="s">
        <v>2069</v>
      </c>
      <c r="C15396" s="10">
        <v>10605</v>
      </c>
      <c r="D15396" s="9">
        <v>4409014943</v>
      </c>
      <c r="E15396" s="9" t="e">
        <f>INDEX(#REF!:#REF!,MATCH($D15396,#REF!:#REF!,0),MATCH(#REF!,#REF!:#REF!,0))</f>
        <v>#REF!</v>
      </c>
      <c r="F15396" s="9" t="e">
        <f>INDEX(#REF!:#REF!,MATCH($D15396,#REF!:#REF!,0),MATCH(#REF!,#REF!:#REF!,0))</f>
        <v>#REF!</v>
      </c>
    </row>
    <row r="15397" spans="1:6" ht="16.5" x14ac:dyDescent="0.3">
      <c r="A15397" s="9" t="s">
        <v>6928</v>
      </c>
      <c r="B15397" s="9" t="s">
        <v>2054</v>
      </c>
      <c r="C15397" s="10">
        <v>23217</v>
      </c>
      <c r="D15397" s="9">
        <v>6084639828</v>
      </c>
      <c r="E15397" s="9" t="e">
        <f>INDEX(#REF!:#REF!,MATCH($D15397,#REF!:#REF!,0),MATCH(#REF!,#REF!:#REF!,0))</f>
        <v>#REF!</v>
      </c>
      <c r="F15397" s="9" t="e">
        <f>INDEX(#REF!:#REF!,MATCH($D15397,#REF!:#REF!,0),MATCH(#REF!,#REF!:#REF!,0))</f>
        <v>#REF!</v>
      </c>
    </row>
    <row r="15398" spans="1:6" ht="16.5" x14ac:dyDescent="0.3">
      <c r="A15398" s="9" t="s">
        <v>6927</v>
      </c>
      <c r="B15398" s="9" t="s">
        <v>3073</v>
      </c>
      <c r="C15398" s="10">
        <v>46089</v>
      </c>
      <c r="D15398" s="9">
        <v>8239612253</v>
      </c>
      <c r="E15398" s="9" t="e">
        <f>INDEX(#REF!:#REF!,MATCH($D15398,#REF!:#REF!,0),MATCH(#REF!,#REF!:#REF!,0))</f>
        <v>#REF!</v>
      </c>
      <c r="F15398" s="9" t="e">
        <f>INDEX(#REF!:#REF!,MATCH($D15398,#REF!:#REF!,0),MATCH(#REF!,#REF!:#REF!,0))</f>
        <v>#REF!</v>
      </c>
    </row>
    <row r="15399" spans="1:6" ht="16.5" x14ac:dyDescent="0.3">
      <c r="A15399" s="9" t="s">
        <v>6926</v>
      </c>
      <c r="B15399" s="9" t="s">
        <v>3200</v>
      </c>
      <c r="C15399" s="10">
        <v>33182</v>
      </c>
      <c r="D15399" s="9">
        <v>7118642576</v>
      </c>
      <c r="E15399" s="9" t="e">
        <f>INDEX(#REF!:#REF!,MATCH($D15399,#REF!:#REF!,0),MATCH(#REF!,#REF!:#REF!,0))</f>
        <v>#REF!</v>
      </c>
      <c r="F15399" s="9" t="e">
        <f>INDEX(#REF!:#REF!,MATCH($D15399,#REF!:#REF!,0),MATCH(#REF!,#REF!:#REF!,0))</f>
        <v>#REF!</v>
      </c>
    </row>
    <row r="15400" spans="1:6" ht="16.5" x14ac:dyDescent="0.3">
      <c r="A15400" s="9" t="s">
        <v>6925</v>
      </c>
      <c r="B15400" s="9" t="s">
        <v>3229</v>
      </c>
      <c r="C15400" s="10">
        <v>46385</v>
      </c>
      <c r="D15400" s="9">
        <v>7469392467</v>
      </c>
      <c r="E15400" s="9" t="e">
        <f>INDEX(#REF!:#REF!,MATCH($D15400,#REF!:#REF!,0),MATCH(#REF!,#REF!:#REF!,0))</f>
        <v>#REF!</v>
      </c>
      <c r="F15400" s="9" t="e">
        <f>INDEX(#REF!:#REF!,MATCH($D15400,#REF!:#REF!,0),MATCH(#REF!,#REF!:#REF!,0))</f>
        <v>#REF!</v>
      </c>
    </row>
    <row r="15401" spans="1:6" ht="16.5" x14ac:dyDescent="0.3">
      <c r="A15401" s="9" t="s">
        <v>6924</v>
      </c>
      <c r="B15401" s="9" t="s">
        <v>1967</v>
      </c>
      <c r="C15401" s="10">
        <v>44562</v>
      </c>
      <c r="D15401" s="9">
        <v>5684780105</v>
      </c>
      <c r="E15401" s="9" t="e">
        <f>INDEX(#REF!:#REF!,MATCH($D15401,#REF!:#REF!,0),MATCH(#REF!,#REF!:#REF!,0))</f>
        <v>#REF!</v>
      </c>
      <c r="F15401" s="9" t="e">
        <f>INDEX(#REF!:#REF!,MATCH($D15401,#REF!:#REF!,0),MATCH(#REF!,#REF!:#REF!,0))</f>
        <v>#REF!</v>
      </c>
    </row>
    <row r="15402" spans="1:6" ht="16.5" x14ac:dyDescent="0.3">
      <c r="A15402" s="9" t="s">
        <v>6923</v>
      </c>
      <c r="B15402" s="9" t="s">
        <v>3079</v>
      </c>
      <c r="C15402" s="10">
        <v>48849</v>
      </c>
      <c r="D15402" s="9">
        <v>5211527984</v>
      </c>
      <c r="E15402" s="9" t="e">
        <f>INDEX(#REF!:#REF!,MATCH($D15402,#REF!:#REF!,0),MATCH(#REF!,#REF!:#REF!,0))</f>
        <v>#REF!</v>
      </c>
      <c r="F15402" s="9" t="e">
        <f>INDEX(#REF!:#REF!,MATCH($D15402,#REF!:#REF!,0),MATCH(#REF!,#REF!:#REF!,0))</f>
        <v>#REF!</v>
      </c>
    </row>
    <row r="15403" spans="1:6" ht="16.5" x14ac:dyDescent="0.3">
      <c r="A15403" s="9" t="s">
        <v>6922</v>
      </c>
      <c r="B15403" s="9" t="s">
        <v>2474</v>
      </c>
      <c r="C15403" s="10">
        <v>32767</v>
      </c>
      <c r="D15403" s="9">
        <v>3133221701</v>
      </c>
      <c r="E15403" s="9" t="e">
        <f>INDEX(#REF!:#REF!,MATCH($D15403,#REF!:#REF!,0),MATCH(#REF!,#REF!:#REF!,0))</f>
        <v>#REF!</v>
      </c>
      <c r="F15403" s="9" t="e">
        <f>INDEX(#REF!:#REF!,MATCH($D15403,#REF!:#REF!,0),MATCH(#REF!,#REF!:#REF!,0))</f>
        <v>#REF!</v>
      </c>
    </row>
    <row r="15404" spans="1:6" ht="16.5" x14ac:dyDescent="0.3">
      <c r="A15404" s="9" t="s">
        <v>6921</v>
      </c>
      <c r="B15404" s="9" t="s">
        <v>3800</v>
      </c>
      <c r="C15404" s="10">
        <v>28393</v>
      </c>
      <c r="D15404" s="9">
        <v>7338728615</v>
      </c>
      <c r="E15404" s="9" t="e">
        <f>INDEX(#REF!:#REF!,MATCH($D15404,#REF!:#REF!,0),MATCH(#REF!,#REF!:#REF!,0))</f>
        <v>#REF!</v>
      </c>
      <c r="F15404" s="9" t="e">
        <f>INDEX(#REF!:#REF!,MATCH($D15404,#REF!:#REF!,0),MATCH(#REF!,#REF!:#REF!,0))</f>
        <v>#REF!</v>
      </c>
    </row>
    <row r="15405" spans="1:6" ht="16.5" x14ac:dyDescent="0.3">
      <c r="A15405" s="9" t="s">
        <v>6920</v>
      </c>
      <c r="B15405" s="9" t="s">
        <v>2669</v>
      </c>
      <c r="C15405" s="10">
        <v>26028</v>
      </c>
      <c r="D15405" s="9">
        <v>7473861379</v>
      </c>
      <c r="E15405" s="9" t="e">
        <f>INDEX(#REF!:#REF!,MATCH($D15405,#REF!:#REF!,0),MATCH(#REF!,#REF!:#REF!,0))</f>
        <v>#REF!</v>
      </c>
      <c r="F15405" s="9" t="e">
        <f>INDEX(#REF!:#REF!,MATCH($D15405,#REF!:#REF!,0),MATCH(#REF!,#REF!:#REF!,0))</f>
        <v>#REF!</v>
      </c>
    </row>
    <row r="15406" spans="1:6" ht="16.5" x14ac:dyDescent="0.3">
      <c r="A15406" s="9" t="s">
        <v>6919</v>
      </c>
      <c r="B15406" s="9" t="s">
        <v>2005</v>
      </c>
      <c r="C15406" s="10">
        <v>55075</v>
      </c>
      <c r="D15406" s="9">
        <v>6819596901</v>
      </c>
      <c r="E15406" s="9" t="e">
        <f>INDEX(#REF!:#REF!,MATCH($D15406,#REF!:#REF!,0),MATCH(#REF!,#REF!:#REF!,0))</f>
        <v>#REF!</v>
      </c>
      <c r="F15406" s="9" t="e">
        <f>INDEX(#REF!:#REF!,MATCH($D15406,#REF!:#REF!,0),MATCH(#REF!,#REF!:#REF!,0))</f>
        <v>#REF!</v>
      </c>
    </row>
    <row r="15407" spans="1:6" ht="16.5" x14ac:dyDescent="0.3">
      <c r="A15407" s="9" t="s">
        <v>6918</v>
      </c>
      <c r="B15407" s="9" t="s">
        <v>2935</v>
      </c>
      <c r="C15407" s="10">
        <v>33905</v>
      </c>
      <c r="D15407" s="9">
        <v>1659448174</v>
      </c>
      <c r="E15407" s="9" t="e">
        <f>INDEX(#REF!:#REF!,MATCH($D15407,#REF!:#REF!,0),MATCH(#REF!,#REF!:#REF!,0))</f>
        <v>#REF!</v>
      </c>
      <c r="F15407" s="9" t="e">
        <f>INDEX(#REF!:#REF!,MATCH($D15407,#REF!:#REF!,0),MATCH(#REF!,#REF!:#REF!,0))</f>
        <v>#REF!</v>
      </c>
    </row>
    <row r="15408" spans="1:6" ht="16.5" x14ac:dyDescent="0.3">
      <c r="A15408" s="9" t="s">
        <v>6917</v>
      </c>
      <c r="B15408" s="9" t="s">
        <v>3580</v>
      </c>
      <c r="C15408" s="10">
        <v>42535</v>
      </c>
      <c r="D15408" s="9">
        <v>8603912793</v>
      </c>
      <c r="E15408" s="9" t="e">
        <f>INDEX(#REF!:#REF!,MATCH($D15408,#REF!:#REF!,0),MATCH(#REF!,#REF!:#REF!,0))</f>
        <v>#REF!</v>
      </c>
      <c r="F15408" s="9" t="e">
        <f>INDEX(#REF!:#REF!,MATCH($D15408,#REF!:#REF!,0),MATCH(#REF!,#REF!:#REF!,0))</f>
        <v>#REF!</v>
      </c>
    </row>
    <row r="15409" spans="1:6" ht="16.5" x14ac:dyDescent="0.3">
      <c r="A15409" s="9" t="s">
        <v>6916</v>
      </c>
      <c r="B15409" s="9" t="s">
        <v>2243</v>
      </c>
      <c r="C15409" s="10">
        <v>44810</v>
      </c>
      <c r="D15409" s="9">
        <v>4406664351</v>
      </c>
      <c r="E15409" s="9" t="e">
        <f>INDEX(#REF!:#REF!,MATCH($D15409,#REF!:#REF!,0),MATCH(#REF!,#REF!:#REF!,0))</f>
        <v>#REF!</v>
      </c>
      <c r="F15409" s="9" t="e">
        <f>INDEX(#REF!:#REF!,MATCH($D15409,#REF!:#REF!,0),MATCH(#REF!,#REF!:#REF!,0))</f>
        <v>#REF!</v>
      </c>
    </row>
    <row r="15410" spans="1:6" ht="16.5" x14ac:dyDescent="0.3">
      <c r="A15410" s="9" t="s">
        <v>6915</v>
      </c>
      <c r="B15410" s="9" t="s">
        <v>2201</v>
      </c>
      <c r="C15410" s="10">
        <v>57239</v>
      </c>
      <c r="D15410" s="9">
        <v>5756920838</v>
      </c>
      <c r="E15410" s="9" t="e">
        <f>INDEX(#REF!:#REF!,MATCH($D15410,#REF!:#REF!,0),MATCH(#REF!,#REF!:#REF!,0))</f>
        <v>#REF!</v>
      </c>
      <c r="F15410" s="9" t="e">
        <f>INDEX(#REF!:#REF!,MATCH($D15410,#REF!:#REF!,0),MATCH(#REF!,#REF!:#REF!,0))</f>
        <v>#REF!</v>
      </c>
    </row>
    <row r="15411" spans="1:6" ht="16.5" x14ac:dyDescent="0.3">
      <c r="A15411" s="9" t="s">
        <v>6914</v>
      </c>
      <c r="B15411" s="9" t="s">
        <v>2354</v>
      </c>
      <c r="C15411" s="10">
        <v>30992</v>
      </c>
      <c r="D15411" s="9">
        <v>9516781780</v>
      </c>
      <c r="E15411" s="9" t="e">
        <f>INDEX(#REF!:#REF!,MATCH($D15411,#REF!:#REF!,0),MATCH(#REF!,#REF!:#REF!,0))</f>
        <v>#REF!</v>
      </c>
      <c r="F15411" s="9" t="e">
        <f>INDEX(#REF!:#REF!,MATCH($D15411,#REF!:#REF!,0),MATCH(#REF!,#REF!:#REF!,0))</f>
        <v>#REF!</v>
      </c>
    </row>
    <row r="15412" spans="1:6" ht="16.5" x14ac:dyDescent="0.3">
      <c r="A15412" s="9" t="s">
        <v>6913</v>
      </c>
      <c r="B15412" s="9" t="s">
        <v>2921</v>
      </c>
      <c r="C15412" s="10">
        <v>11601</v>
      </c>
      <c r="D15412" s="9">
        <v>3211170715</v>
      </c>
      <c r="E15412" s="9" t="e">
        <f>INDEX(#REF!:#REF!,MATCH($D15412,#REF!:#REF!,0),MATCH(#REF!,#REF!:#REF!,0))</f>
        <v>#REF!</v>
      </c>
      <c r="F15412" s="9" t="e">
        <f>INDEX(#REF!:#REF!,MATCH($D15412,#REF!:#REF!,0),MATCH(#REF!,#REF!:#REF!,0))</f>
        <v>#REF!</v>
      </c>
    </row>
    <row r="15413" spans="1:6" ht="16.5" x14ac:dyDescent="0.3">
      <c r="A15413" s="9" t="s">
        <v>6912</v>
      </c>
      <c r="B15413" s="9" t="s">
        <v>2254</v>
      </c>
      <c r="C15413" s="10">
        <v>32773</v>
      </c>
      <c r="D15413" s="9">
        <v>5244119095</v>
      </c>
      <c r="E15413" s="9" t="e">
        <f>INDEX(#REF!:#REF!,MATCH($D15413,#REF!:#REF!,0),MATCH(#REF!,#REF!:#REF!,0))</f>
        <v>#REF!</v>
      </c>
      <c r="F15413" s="9" t="e">
        <f>INDEX(#REF!:#REF!,MATCH($D15413,#REF!:#REF!,0),MATCH(#REF!,#REF!:#REF!,0))</f>
        <v>#REF!</v>
      </c>
    </row>
    <row r="15414" spans="1:6" ht="16.5" x14ac:dyDescent="0.3">
      <c r="A15414" s="9" t="s">
        <v>6911</v>
      </c>
      <c r="B15414" s="9" t="s">
        <v>2513</v>
      </c>
      <c r="C15414" s="10">
        <v>18903</v>
      </c>
      <c r="D15414" s="9">
        <v>7088886472</v>
      </c>
      <c r="E15414" s="9" t="e">
        <f>INDEX(#REF!:#REF!,MATCH($D15414,#REF!:#REF!,0),MATCH(#REF!,#REF!:#REF!,0))</f>
        <v>#REF!</v>
      </c>
      <c r="F15414" s="9" t="e">
        <f>INDEX(#REF!:#REF!,MATCH($D15414,#REF!:#REF!,0),MATCH(#REF!,#REF!:#REF!,0))</f>
        <v>#REF!</v>
      </c>
    </row>
    <row r="15415" spans="1:6" ht="16.5" x14ac:dyDescent="0.3">
      <c r="A15415" s="9" t="s">
        <v>6910</v>
      </c>
      <c r="B15415" s="9" t="s">
        <v>2541</v>
      </c>
      <c r="C15415" s="10">
        <v>17114</v>
      </c>
      <c r="D15415" s="9">
        <v>8568859739</v>
      </c>
      <c r="E15415" s="9" t="e">
        <f>INDEX(#REF!:#REF!,MATCH($D15415,#REF!:#REF!,0),MATCH(#REF!,#REF!:#REF!,0))</f>
        <v>#REF!</v>
      </c>
      <c r="F15415" s="9" t="e">
        <f>INDEX(#REF!:#REF!,MATCH($D15415,#REF!:#REF!,0),MATCH(#REF!,#REF!:#REF!,0))</f>
        <v>#REF!</v>
      </c>
    </row>
    <row r="15416" spans="1:6" ht="16.5" x14ac:dyDescent="0.3">
      <c r="A15416" s="9" t="s">
        <v>6909</v>
      </c>
      <c r="B15416" s="9" t="s">
        <v>2465</v>
      </c>
      <c r="C15416" s="10">
        <v>55966</v>
      </c>
      <c r="D15416" s="9">
        <v>6713405010</v>
      </c>
      <c r="E15416" s="9" t="e">
        <f>INDEX(#REF!:#REF!,MATCH($D15416,#REF!:#REF!,0),MATCH(#REF!,#REF!:#REF!,0))</f>
        <v>#REF!</v>
      </c>
      <c r="F15416" s="9" t="e">
        <f>INDEX(#REF!:#REF!,MATCH($D15416,#REF!:#REF!,0),MATCH(#REF!,#REF!:#REF!,0))</f>
        <v>#REF!</v>
      </c>
    </row>
    <row r="15417" spans="1:6" ht="16.5" x14ac:dyDescent="0.3">
      <c r="A15417" s="9" t="s">
        <v>6908</v>
      </c>
      <c r="B15417" s="9" t="s">
        <v>3241</v>
      </c>
      <c r="C15417" s="10">
        <v>55734</v>
      </c>
      <c r="D15417" s="9">
        <v>3600185284</v>
      </c>
      <c r="E15417" s="9" t="e">
        <f>INDEX(#REF!:#REF!,MATCH($D15417,#REF!:#REF!,0),MATCH(#REF!,#REF!:#REF!,0))</f>
        <v>#REF!</v>
      </c>
      <c r="F15417" s="9" t="e">
        <f>INDEX(#REF!:#REF!,MATCH($D15417,#REF!:#REF!,0),MATCH(#REF!,#REF!:#REF!,0))</f>
        <v>#REF!</v>
      </c>
    </row>
    <row r="15418" spans="1:6" ht="16.5" x14ac:dyDescent="0.3">
      <c r="A15418" s="9" t="s">
        <v>6907</v>
      </c>
      <c r="B15418" s="9" t="s">
        <v>2243</v>
      </c>
      <c r="C15418" s="10">
        <v>50453</v>
      </c>
      <c r="D15418" s="9">
        <v>1545110042</v>
      </c>
      <c r="E15418" s="9" t="e">
        <f>INDEX(#REF!:#REF!,MATCH($D15418,#REF!:#REF!,0),MATCH(#REF!,#REF!:#REF!,0))</f>
        <v>#REF!</v>
      </c>
      <c r="F15418" s="9" t="e">
        <f>INDEX(#REF!:#REF!,MATCH($D15418,#REF!:#REF!,0),MATCH(#REF!,#REF!:#REF!,0))</f>
        <v>#REF!</v>
      </c>
    </row>
    <row r="15419" spans="1:6" ht="16.5" x14ac:dyDescent="0.3">
      <c r="A15419" s="9" t="s">
        <v>6906</v>
      </c>
      <c r="B15419" s="9" t="s">
        <v>3255</v>
      </c>
      <c r="C15419" s="10">
        <v>26427</v>
      </c>
      <c r="D15419" s="9">
        <v>4866916575</v>
      </c>
      <c r="E15419" s="9" t="e">
        <f>INDEX(#REF!:#REF!,MATCH($D15419,#REF!:#REF!,0),MATCH(#REF!,#REF!:#REF!,0))</f>
        <v>#REF!</v>
      </c>
      <c r="F15419" s="9" t="e">
        <f>INDEX(#REF!:#REF!,MATCH($D15419,#REF!:#REF!,0),MATCH(#REF!,#REF!:#REF!,0))</f>
        <v>#REF!</v>
      </c>
    </row>
    <row r="15420" spans="1:6" ht="16.5" x14ac:dyDescent="0.3">
      <c r="A15420" s="9" t="s">
        <v>6905</v>
      </c>
      <c r="B15420" s="9" t="s">
        <v>2453</v>
      </c>
      <c r="C15420" s="10">
        <v>58356</v>
      </c>
      <c r="D15420" s="9">
        <v>5142790693</v>
      </c>
      <c r="E15420" s="9" t="e">
        <f>INDEX(#REF!:#REF!,MATCH($D15420,#REF!:#REF!,0),MATCH(#REF!,#REF!:#REF!,0))</f>
        <v>#REF!</v>
      </c>
      <c r="F15420" s="9" t="e">
        <f>INDEX(#REF!:#REF!,MATCH($D15420,#REF!:#REF!,0),MATCH(#REF!,#REF!:#REF!,0))</f>
        <v>#REF!</v>
      </c>
    </row>
    <row r="15421" spans="1:6" ht="16.5" x14ac:dyDescent="0.3">
      <c r="A15421" s="9" t="s">
        <v>6904</v>
      </c>
      <c r="B15421" s="9" t="s">
        <v>2753</v>
      </c>
      <c r="C15421" s="10">
        <v>56625</v>
      </c>
      <c r="D15421" s="9">
        <v>1152386727</v>
      </c>
      <c r="E15421" s="9" t="e">
        <f>INDEX(#REF!:#REF!,MATCH($D15421,#REF!:#REF!,0),MATCH(#REF!,#REF!:#REF!,0))</f>
        <v>#REF!</v>
      </c>
      <c r="F15421" s="9" t="e">
        <f>INDEX(#REF!:#REF!,MATCH($D15421,#REF!:#REF!,0),MATCH(#REF!,#REF!:#REF!,0))</f>
        <v>#REF!</v>
      </c>
    </row>
    <row r="15422" spans="1:6" ht="16.5" x14ac:dyDescent="0.3">
      <c r="A15422" s="9" t="s">
        <v>6903</v>
      </c>
      <c r="B15422" s="9" t="s">
        <v>3478</v>
      </c>
      <c r="C15422" s="10">
        <v>10596</v>
      </c>
      <c r="D15422" s="9">
        <v>6724903874</v>
      </c>
      <c r="E15422" s="9" t="e">
        <f>INDEX(#REF!:#REF!,MATCH($D15422,#REF!:#REF!,0),MATCH(#REF!,#REF!:#REF!,0))</f>
        <v>#REF!</v>
      </c>
      <c r="F15422" s="9" t="e">
        <f>INDEX(#REF!:#REF!,MATCH($D15422,#REF!:#REF!,0),MATCH(#REF!,#REF!:#REF!,0))</f>
        <v>#REF!</v>
      </c>
    </row>
    <row r="15423" spans="1:6" ht="16.5" x14ac:dyDescent="0.3">
      <c r="A15423" s="9" t="s">
        <v>6902</v>
      </c>
      <c r="B15423" s="9" t="s">
        <v>2336</v>
      </c>
      <c r="C15423" s="10">
        <v>41371</v>
      </c>
      <c r="D15423" s="9">
        <v>1718344562</v>
      </c>
      <c r="E15423" s="9" t="e">
        <f>INDEX(#REF!:#REF!,MATCH($D15423,#REF!:#REF!,0),MATCH(#REF!,#REF!:#REF!,0))</f>
        <v>#REF!</v>
      </c>
      <c r="F15423" s="9" t="e">
        <f>INDEX(#REF!:#REF!,MATCH($D15423,#REF!:#REF!,0),MATCH(#REF!,#REF!:#REF!,0))</f>
        <v>#REF!</v>
      </c>
    </row>
    <row r="15424" spans="1:6" ht="16.5" x14ac:dyDescent="0.3">
      <c r="A15424" s="9" t="s">
        <v>6901</v>
      </c>
      <c r="B15424" s="9" t="s">
        <v>2450</v>
      </c>
      <c r="C15424" s="10">
        <v>10796</v>
      </c>
      <c r="D15424" s="9">
        <v>9381484503</v>
      </c>
      <c r="E15424" s="9" t="e">
        <f>INDEX(#REF!:#REF!,MATCH($D15424,#REF!:#REF!,0),MATCH(#REF!,#REF!:#REF!,0))</f>
        <v>#REF!</v>
      </c>
      <c r="F15424" s="9" t="e">
        <f>INDEX(#REF!:#REF!,MATCH($D15424,#REF!:#REF!,0),MATCH(#REF!,#REF!:#REF!,0))</f>
        <v>#REF!</v>
      </c>
    </row>
    <row r="15425" spans="1:6" ht="16.5" x14ac:dyDescent="0.3">
      <c r="A15425" s="9" t="s">
        <v>6900</v>
      </c>
      <c r="B15425" s="9" t="s">
        <v>2939</v>
      </c>
      <c r="C15425" s="10">
        <v>35954</v>
      </c>
      <c r="D15425" s="9">
        <v>2259282237</v>
      </c>
      <c r="E15425" s="9" t="e">
        <f>INDEX(#REF!:#REF!,MATCH($D15425,#REF!:#REF!,0),MATCH(#REF!,#REF!:#REF!,0))</f>
        <v>#REF!</v>
      </c>
      <c r="F15425" s="9" t="e">
        <f>INDEX(#REF!:#REF!,MATCH($D15425,#REF!:#REF!,0),MATCH(#REF!,#REF!:#REF!,0))</f>
        <v>#REF!</v>
      </c>
    </row>
    <row r="15426" spans="1:6" ht="16.5" x14ac:dyDescent="0.3">
      <c r="A15426" s="9" t="s">
        <v>6899</v>
      </c>
      <c r="B15426" s="9" t="s">
        <v>3077</v>
      </c>
      <c r="C15426" s="10">
        <v>24639</v>
      </c>
      <c r="D15426" s="9">
        <v>228985188</v>
      </c>
      <c r="E15426" s="9" t="e">
        <f>INDEX(#REF!:#REF!,MATCH($D15426,#REF!:#REF!,0),MATCH(#REF!,#REF!:#REF!,0))</f>
        <v>#REF!</v>
      </c>
      <c r="F15426" s="9" t="e">
        <f>INDEX(#REF!:#REF!,MATCH($D15426,#REF!:#REF!,0),MATCH(#REF!,#REF!:#REF!,0))</f>
        <v>#REF!</v>
      </c>
    </row>
    <row r="15427" spans="1:6" ht="16.5" x14ac:dyDescent="0.3">
      <c r="A15427" s="9" t="s">
        <v>6898</v>
      </c>
      <c r="B15427" s="9" t="s">
        <v>2982</v>
      </c>
      <c r="C15427" s="10">
        <v>53189</v>
      </c>
      <c r="D15427" s="9">
        <v>4162153728</v>
      </c>
      <c r="E15427" s="9" t="e">
        <f>INDEX(#REF!:#REF!,MATCH($D15427,#REF!:#REF!,0),MATCH(#REF!,#REF!:#REF!,0))</f>
        <v>#REF!</v>
      </c>
      <c r="F15427" s="9" t="e">
        <f>INDEX(#REF!:#REF!,MATCH($D15427,#REF!:#REF!,0),MATCH(#REF!,#REF!:#REF!,0))</f>
        <v>#REF!</v>
      </c>
    </row>
    <row r="15428" spans="1:6" ht="16.5" x14ac:dyDescent="0.3">
      <c r="A15428" s="9" t="s">
        <v>6897</v>
      </c>
      <c r="B15428" s="9" t="s">
        <v>2503</v>
      </c>
      <c r="C15428" s="10">
        <v>43401</v>
      </c>
      <c r="D15428" s="9">
        <v>844376051</v>
      </c>
      <c r="E15428" s="9" t="e">
        <f>INDEX(#REF!:#REF!,MATCH($D15428,#REF!:#REF!,0),MATCH(#REF!,#REF!:#REF!,0))</f>
        <v>#REF!</v>
      </c>
      <c r="F15428" s="9" t="e">
        <f>INDEX(#REF!:#REF!,MATCH($D15428,#REF!:#REF!,0),MATCH(#REF!,#REF!:#REF!,0))</f>
        <v>#REF!</v>
      </c>
    </row>
    <row r="15429" spans="1:6" ht="16.5" x14ac:dyDescent="0.3">
      <c r="A15429" s="9" t="s">
        <v>6896</v>
      </c>
      <c r="B15429" s="9" t="s">
        <v>2193</v>
      </c>
      <c r="C15429" s="10">
        <v>29863</v>
      </c>
      <c r="D15429" s="9">
        <v>37593587</v>
      </c>
      <c r="E15429" s="9" t="e">
        <f>INDEX(#REF!:#REF!,MATCH($D15429,#REF!:#REF!,0),MATCH(#REF!,#REF!:#REF!,0))</f>
        <v>#REF!</v>
      </c>
      <c r="F15429" s="9" t="e">
        <f>INDEX(#REF!:#REF!,MATCH($D15429,#REF!:#REF!,0),MATCH(#REF!,#REF!:#REF!,0))</f>
        <v>#REF!</v>
      </c>
    </row>
    <row r="15430" spans="1:6" ht="16.5" x14ac:dyDescent="0.3">
      <c r="A15430" s="9" t="s">
        <v>6895</v>
      </c>
      <c r="B15430" s="9" t="s">
        <v>2032</v>
      </c>
      <c r="C15430" s="10">
        <v>48933</v>
      </c>
      <c r="D15430" s="9">
        <v>5191866150</v>
      </c>
      <c r="E15430" s="9" t="e">
        <f>INDEX(#REF!:#REF!,MATCH($D15430,#REF!:#REF!,0),MATCH(#REF!,#REF!:#REF!,0))</f>
        <v>#REF!</v>
      </c>
      <c r="F15430" s="9" t="e">
        <f>INDEX(#REF!:#REF!,MATCH($D15430,#REF!:#REF!,0),MATCH(#REF!,#REF!:#REF!,0))</f>
        <v>#REF!</v>
      </c>
    </row>
    <row r="15431" spans="1:6" ht="16.5" x14ac:dyDescent="0.3">
      <c r="A15431" s="9" t="s">
        <v>6894</v>
      </c>
      <c r="B15431" s="9" t="s">
        <v>2653</v>
      </c>
      <c r="C15431" s="10">
        <v>16773</v>
      </c>
      <c r="D15431" s="9">
        <v>7374898193</v>
      </c>
      <c r="E15431" s="9" t="e">
        <f>INDEX(#REF!:#REF!,MATCH($D15431,#REF!:#REF!,0),MATCH(#REF!,#REF!:#REF!,0))</f>
        <v>#REF!</v>
      </c>
      <c r="F15431" s="9" t="e">
        <f>INDEX(#REF!:#REF!,MATCH($D15431,#REF!:#REF!,0),MATCH(#REF!,#REF!:#REF!,0))</f>
        <v>#REF!</v>
      </c>
    </row>
    <row r="15432" spans="1:6" ht="16.5" x14ac:dyDescent="0.3">
      <c r="A15432" s="9" t="s">
        <v>6893</v>
      </c>
      <c r="B15432" s="9" t="s">
        <v>2085</v>
      </c>
      <c r="C15432" s="10">
        <v>55859</v>
      </c>
      <c r="D15432" s="9">
        <v>4445486779</v>
      </c>
      <c r="E15432" s="9" t="e">
        <f>INDEX(#REF!:#REF!,MATCH($D15432,#REF!:#REF!,0),MATCH(#REF!,#REF!:#REF!,0))</f>
        <v>#REF!</v>
      </c>
      <c r="F15432" s="9" t="e">
        <f>INDEX(#REF!:#REF!,MATCH($D15432,#REF!:#REF!,0),MATCH(#REF!,#REF!:#REF!,0))</f>
        <v>#REF!</v>
      </c>
    </row>
    <row r="15433" spans="1:6" ht="16.5" x14ac:dyDescent="0.3">
      <c r="A15433" s="9" t="s">
        <v>6892</v>
      </c>
      <c r="B15433" s="9" t="s">
        <v>3642</v>
      </c>
      <c r="C15433" s="10">
        <v>11214</v>
      </c>
      <c r="D15433" s="9">
        <v>87033755</v>
      </c>
      <c r="E15433" s="9" t="e">
        <f>INDEX(#REF!:#REF!,MATCH($D15433,#REF!:#REF!,0),MATCH(#REF!,#REF!:#REF!,0))</f>
        <v>#REF!</v>
      </c>
      <c r="F15433" s="9" t="e">
        <f>INDEX(#REF!:#REF!,MATCH($D15433,#REF!:#REF!,0),MATCH(#REF!,#REF!:#REF!,0))</f>
        <v>#REF!</v>
      </c>
    </row>
    <row r="15434" spans="1:6" ht="16.5" x14ac:dyDescent="0.3">
      <c r="A15434" s="9" t="s">
        <v>6891</v>
      </c>
      <c r="B15434" s="9" t="s">
        <v>1965</v>
      </c>
      <c r="C15434" s="10">
        <v>20167</v>
      </c>
      <c r="D15434" s="9">
        <v>885693418</v>
      </c>
      <c r="E15434" s="9" t="e">
        <f>INDEX(#REF!:#REF!,MATCH($D15434,#REF!:#REF!,0),MATCH(#REF!,#REF!:#REF!,0))</f>
        <v>#REF!</v>
      </c>
      <c r="F15434" s="9" t="e">
        <f>INDEX(#REF!:#REF!,MATCH($D15434,#REF!:#REF!,0),MATCH(#REF!,#REF!:#REF!,0))</f>
        <v>#REF!</v>
      </c>
    </row>
    <row r="15435" spans="1:6" ht="16.5" x14ac:dyDescent="0.3">
      <c r="A15435" s="9" t="s">
        <v>6890</v>
      </c>
      <c r="B15435" s="9" t="s">
        <v>1963</v>
      </c>
      <c r="C15435" s="10">
        <v>51707</v>
      </c>
      <c r="D15435" s="9">
        <v>5064247826</v>
      </c>
      <c r="E15435" s="9" t="e">
        <f>INDEX(#REF!:#REF!,MATCH($D15435,#REF!:#REF!,0),MATCH(#REF!,#REF!:#REF!,0))</f>
        <v>#REF!</v>
      </c>
      <c r="F15435" s="9" t="e">
        <f>INDEX(#REF!:#REF!,MATCH($D15435,#REF!:#REF!,0),MATCH(#REF!,#REF!:#REF!,0))</f>
        <v>#REF!</v>
      </c>
    </row>
    <row r="15436" spans="1:6" ht="16.5" x14ac:dyDescent="0.3">
      <c r="A15436" s="9" t="s">
        <v>6889</v>
      </c>
      <c r="B15436" s="9" t="s">
        <v>2721</v>
      </c>
      <c r="C15436" s="10">
        <v>37916</v>
      </c>
      <c r="D15436" s="9">
        <v>1442784075</v>
      </c>
      <c r="E15436" s="9" t="e">
        <f>INDEX(#REF!:#REF!,MATCH($D15436,#REF!:#REF!,0),MATCH(#REF!,#REF!:#REF!,0))</f>
        <v>#REF!</v>
      </c>
      <c r="F15436" s="9" t="e">
        <f>INDEX(#REF!:#REF!,MATCH($D15436,#REF!:#REF!,0),MATCH(#REF!,#REF!:#REF!,0))</f>
        <v>#REF!</v>
      </c>
    </row>
    <row r="15437" spans="1:6" ht="16.5" x14ac:dyDescent="0.3">
      <c r="A15437" s="9" t="s">
        <v>6888</v>
      </c>
      <c r="B15437" s="9" t="s">
        <v>2456</v>
      </c>
      <c r="C15437" s="10">
        <v>29221</v>
      </c>
      <c r="D15437" s="9">
        <v>2237103631</v>
      </c>
      <c r="E15437" s="9" t="e">
        <f>INDEX(#REF!:#REF!,MATCH($D15437,#REF!:#REF!,0),MATCH(#REF!,#REF!:#REF!,0))</f>
        <v>#REF!</v>
      </c>
      <c r="F15437" s="9" t="e">
        <f>INDEX(#REF!:#REF!,MATCH($D15437,#REF!:#REF!,0),MATCH(#REF!,#REF!:#REF!,0))</f>
        <v>#REF!</v>
      </c>
    </row>
    <row r="15438" spans="1:6" ht="16.5" x14ac:dyDescent="0.3">
      <c r="A15438" s="9" t="s">
        <v>6887</v>
      </c>
      <c r="B15438" s="9" t="s">
        <v>2236</v>
      </c>
      <c r="C15438" s="10">
        <v>59735</v>
      </c>
      <c r="D15438" s="9">
        <v>6276010022</v>
      </c>
      <c r="E15438" s="9" t="e">
        <f>INDEX(#REF!:#REF!,MATCH($D15438,#REF!:#REF!,0),MATCH(#REF!,#REF!:#REF!,0))</f>
        <v>#REF!</v>
      </c>
      <c r="F15438" s="9" t="e">
        <f>INDEX(#REF!:#REF!,MATCH($D15438,#REF!:#REF!,0),MATCH(#REF!,#REF!:#REF!,0))</f>
        <v>#REF!</v>
      </c>
    </row>
    <row r="15439" spans="1:6" ht="16.5" x14ac:dyDescent="0.3">
      <c r="A15439" s="9" t="s">
        <v>6886</v>
      </c>
      <c r="B15439" s="9" t="s">
        <v>2647</v>
      </c>
      <c r="C15439" s="10">
        <v>31538</v>
      </c>
      <c r="D15439" s="9">
        <v>62571575</v>
      </c>
      <c r="E15439" s="9" t="e">
        <f>INDEX(#REF!:#REF!,MATCH($D15439,#REF!:#REF!,0),MATCH(#REF!,#REF!:#REF!,0))</f>
        <v>#REF!</v>
      </c>
      <c r="F15439" s="9" t="e">
        <f>INDEX(#REF!:#REF!,MATCH($D15439,#REF!:#REF!,0),MATCH(#REF!,#REF!:#REF!,0))</f>
        <v>#REF!</v>
      </c>
    </row>
    <row r="15440" spans="1:6" ht="16.5" x14ac:dyDescent="0.3">
      <c r="A15440" s="9" t="s">
        <v>6885</v>
      </c>
      <c r="B15440" s="9" t="s">
        <v>2158</v>
      </c>
      <c r="C15440" s="10">
        <v>35966</v>
      </c>
      <c r="D15440" s="9">
        <v>3418374697</v>
      </c>
      <c r="E15440" s="9" t="e">
        <f>INDEX(#REF!:#REF!,MATCH($D15440,#REF!:#REF!,0),MATCH(#REF!,#REF!:#REF!,0))</f>
        <v>#REF!</v>
      </c>
      <c r="F15440" s="9" t="e">
        <f>INDEX(#REF!:#REF!,MATCH($D15440,#REF!:#REF!,0),MATCH(#REF!,#REF!:#REF!,0))</f>
        <v>#REF!</v>
      </c>
    </row>
    <row r="15441" spans="1:6" ht="16.5" x14ac:dyDescent="0.3">
      <c r="A15441" s="9" t="s">
        <v>6884</v>
      </c>
      <c r="B15441" s="9" t="s">
        <v>2505</v>
      </c>
      <c r="C15441" s="10">
        <v>11707</v>
      </c>
      <c r="D15441" s="9">
        <v>5422052862</v>
      </c>
      <c r="E15441" s="9" t="e">
        <f>INDEX(#REF!:#REF!,MATCH($D15441,#REF!:#REF!,0),MATCH(#REF!,#REF!:#REF!,0))</f>
        <v>#REF!</v>
      </c>
      <c r="F15441" s="9" t="e">
        <f>INDEX(#REF!:#REF!,MATCH($D15441,#REF!:#REF!,0),MATCH(#REF!,#REF!:#REF!,0))</f>
        <v>#REF!</v>
      </c>
    </row>
    <row r="15442" spans="1:6" ht="16.5" x14ac:dyDescent="0.3">
      <c r="A15442" s="9" t="s">
        <v>6883</v>
      </c>
      <c r="B15442" s="9" t="s">
        <v>2357</v>
      </c>
      <c r="C15442" s="10">
        <v>20561</v>
      </c>
      <c r="D15442" s="9">
        <v>6279928705</v>
      </c>
      <c r="E15442" s="9" t="e">
        <f>INDEX(#REF!:#REF!,MATCH($D15442,#REF!:#REF!,0),MATCH(#REF!,#REF!:#REF!,0))</f>
        <v>#REF!</v>
      </c>
      <c r="F15442" s="9" t="e">
        <f>INDEX(#REF!:#REF!,MATCH($D15442,#REF!:#REF!,0),MATCH(#REF!,#REF!:#REF!,0))</f>
        <v>#REF!</v>
      </c>
    </row>
    <row r="15443" spans="1:6" ht="16.5" x14ac:dyDescent="0.3">
      <c r="A15443" s="9" t="s">
        <v>6882</v>
      </c>
      <c r="B15443" s="9" t="s">
        <v>2258</v>
      </c>
      <c r="C15443" s="10">
        <v>37851</v>
      </c>
      <c r="D15443" s="9">
        <v>471886378</v>
      </c>
      <c r="E15443" s="9" t="e">
        <f>INDEX(#REF!:#REF!,MATCH($D15443,#REF!:#REF!,0),MATCH(#REF!,#REF!:#REF!,0))</f>
        <v>#REF!</v>
      </c>
      <c r="F15443" s="9" t="e">
        <f>INDEX(#REF!:#REF!,MATCH($D15443,#REF!:#REF!,0),MATCH(#REF!,#REF!:#REF!,0))</f>
        <v>#REF!</v>
      </c>
    </row>
    <row r="15444" spans="1:6" ht="16.5" x14ac:dyDescent="0.3">
      <c r="A15444" s="9" t="s">
        <v>6881</v>
      </c>
      <c r="B15444" s="9" t="s">
        <v>2149</v>
      </c>
      <c r="C15444" s="10">
        <v>12899</v>
      </c>
      <c r="D15444" s="9">
        <v>8267733809</v>
      </c>
      <c r="E15444" s="9" t="e">
        <f>INDEX(#REF!:#REF!,MATCH($D15444,#REF!:#REF!,0),MATCH(#REF!,#REF!:#REF!,0))</f>
        <v>#REF!</v>
      </c>
      <c r="F15444" s="9" t="e">
        <f>INDEX(#REF!:#REF!,MATCH($D15444,#REF!:#REF!,0),MATCH(#REF!,#REF!:#REF!,0))</f>
        <v>#REF!</v>
      </c>
    </row>
    <row r="15445" spans="1:6" ht="16.5" x14ac:dyDescent="0.3">
      <c r="A15445" s="9" t="s">
        <v>6880</v>
      </c>
      <c r="B15445" s="9" t="s">
        <v>2974</v>
      </c>
      <c r="C15445" s="10">
        <v>11032</v>
      </c>
      <c r="D15445" s="9">
        <v>713650656</v>
      </c>
      <c r="E15445" s="9" t="e">
        <f>INDEX(#REF!:#REF!,MATCH($D15445,#REF!:#REF!,0),MATCH(#REF!,#REF!:#REF!,0))</f>
        <v>#REF!</v>
      </c>
      <c r="F15445" s="9" t="e">
        <f>INDEX(#REF!:#REF!,MATCH($D15445,#REF!:#REF!,0),MATCH(#REF!,#REF!:#REF!,0))</f>
        <v>#REF!</v>
      </c>
    </row>
    <row r="15446" spans="1:6" ht="16.5" x14ac:dyDescent="0.3">
      <c r="A15446" s="9" t="s">
        <v>6879</v>
      </c>
      <c r="B15446" s="9" t="s">
        <v>3098</v>
      </c>
      <c r="C15446" s="10">
        <v>53861</v>
      </c>
      <c r="D15446" s="9">
        <v>9483290694</v>
      </c>
      <c r="E15446" s="9" t="e">
        <f>INDEX(#REF!:#REF!,MATCH($D15446,#REF!:#REF!,0),MATCH(#REF!,#REF!:#REF!,0))</f>
        <v>#REF!</v>
      </c>
      <c r="F15446" s="9" t="e">
        <f>INDEX(#REF!:#REF!,MATCH($D15446,#REF!:#REF!,0),MATCH(#REF!,#REF!:#REF!,0))</f>
        <v>#REF!</v>
      </c>
    </row>
    <row r="15447" spans="1:6" ht="16.5" x14ac:dyDescent="0.3">
      <c r="A15447" s="9" t="s">
        <v>6878</v>
      </c>
      <c r="B15447" s="9" t="s">
        <v>2099</v>
      </c>
      <c r="C15447" s="10">
        <v>59517</v>
      </c>
      <c r="D15447" s="9">
        <v>5353923685</v>
      </c>
      <c r="E15447" s="9" t="e">
        <f>INDEX(#REF!:#REF!,MATCH($D15447,#REF!:#REF!,0),MATCH(#REF!,#REF!:#REF!,0))</f>
        <v>#REF!</v>
      </c>
      <c r="F15447" s="9" t="e">
        <f>INDEX(#REF!:#REF!,MATCH($D15447,#REF!:#REF!,0),MATCH(#REF!,#REF!:#REF!,0))</f>
        <v>#REF!</v>
      </c>
    </row>
    <row r="15448" spans="1:6" ht="16.5" x14ac:dyDescent="0.3">
      <c r="A15448" s="9" t="s">
        <v>6877</v>
      </c>
      <c r="B15448" s="9" t="s">
        <v>2671</v>
      </c>
      <c r="C15448" s="10">
        <v>59410</v>
      </c>
      <c r="D15448" s="9">
        <v>1009146149</v>
      </c>
      <c r="E15448" s="9" t="e">
        <f>INDEX(#REF!:#REF!,MATCH($D15448,#REF!:#REF!,0),MATCH(#REF!,#REF!:#REF!,0))</f>
        <v>#REF!</v>
      </c>
      <c r="F15448" s="9" t="e">
        <f>INDEX(#REF!:#REF!,MATCH($D15448,#REF!:#REF!,0),MATCH(#REF!,#REF!:#REF!,0))</f>
        <v>#REF!</v>
      </c>
    </row>
    <row r="15449" spans="1:6" ht="16.5" x14ac:dyDescent="0.3">
      <c r="A15449" s="9" t="s">
        <v>6876</v>
      </c>
      <c r="B15449" s="9" t="s">
        <v>2269</v>
      </c>
      <c r="C15449" s="10">
        <v>26722</v>
      </c>
      <c r="D15449" s="9">
        <v>4097160079</v>
      </c>
      <c r="E15449" s="9" t="e">
        <f>INDEX(#REF!:#REF!,MATCH($D15449,#REF!:#REF!,0),MATCH(#REF!,#REF!:#REF!,0))</f>
        <v>#REF!</v>
      </c>
      <c r="F15449" s="9" t="e">
        <f>INDEX(#REF!:#REF!,MATCH($D15449,#REF!:#REF!,0),MATCH(#REF!,#REF!:#REF!,0))</f>
        <v>#REF!</v>
      </c>
    </row>
    <row r="15450" spans="1:6" ht="16.5" x14ac:dyDescent="0.3">
      <c r="A15450" s="9" t="s">
        <v>6875</v>
      </c>
      <c r="B15450" s="9" t="s">
        <v>2478</v>
      </c>
      <c r="C15450" s="10">
        <v>36989</v>
      </c>
      <c r="D15450" s="9">
        <v>9114174103</v>
      </c>
      <c r="E15450" s="9" t="e">
        <f>INDEX(#REF!:#REF!,MATCH($D15450,#REF!:#REF!,0),MATCH(#REF!,#REF!:#REF!,0))</f>
        <v>#REF!</v>
      </c>
      <c r="F15450" s="9" t="e">
        <f>INDEX(#REF!:#REF!,MATCH($D15450,#REF!:#REF!,0),MATCH(#REF!,#REF!:#REF!,0))</f>
        <v>#REF!</v>
      </c>
    </row>
    <row r="15451" spans="1:6" ht="16.5" x14ac:dyDescent="0.3">
      <c r="A15451" s="9" t="s">
        <v>6874</v>
      </c>
      <c r="B15451" s="9" t="s">
        <v>2947</v>
      </c>
      <c r="C15451" s="10">
        <v>38824</v>
      </c>
      <c r="D15451" s="9">
        <v>9518260397</v>
      </c>
      <c r="E15451" s="9" t="e">
        <f>INDEX(#REF!:#REF!,MATCH($D15451,#REF!:#REF!,0),MATCH(#REF!,#REF!:#REF!,0))</f>
        <v>#REF!</v>
      </c>
      <c r="F15451" s="9" t="e">
        <f>INDEX(#REF!:#REF!,MATCH($D15451,#REF!:#REF!,0),MATCH(#REF!,#REF!:#REF!,0))</f>
        <v>#REF!</v>
      </c>
    </row>
    <row r="15452" spans="1:6" ht="16.5" x14ac:dyDescent="0.3">
      <c r="A15452" s="9" t="s">
        <v>6873</v>
      </c>
      <c r="B15452" s="9" t="s">
        <v>2826</v>
      </c>
      <c r="C15452" s="10">
        <v>29682</v>
      </c>
      <c r="D15452" s="9">
        <v>2908560011</v>
      </c>
      <c r="E15452" s="9" t="e">
        <f>INDEX(#REF!:#REF!,MATCH($D15452,#REF!:#REF!,0),MATCH(#REF!,#REF!:#REF!,0))</f>
        <v>#REF!</v>
      </c>
      <c r="F15452" s="9" t="e">
        <f>INDEX(#REF!:#REF!,MATCH($D15452,#REF!:#REF!,0),MATCH(#REF!,#REF!:#REF!,0))</f>
        <v>#REF!</v>
      </c>
    </row>
    <row r="15453" spans="1:6" ht="16.5" x14ac:dyDescent="0.3">
      <c r="A15453" s="9" t="s">
        <v>6872</v>
      </c>
      <c r="B15453" s="9" t="s">
        <v>3357</v>
      </c>
      <c r="C15453" s="10">
        <v>25933</v>
      </c>
      <c r="D15453" s="9">
        <v>2117567142</v>
      </c>
      <c r="E15453" s="9" t="e">
        <f>INDEX(#REF!:#REF!,MATCH($D15453,#REF!:#REF!,0),MATCH(#REF!,#REF!:#REF!,0))</f>
        <v>#REF!</v>
      </c>
      <c r="F15453" s="9" t="e">
        <f>INDEX(#REF!:#REF!,MATCH($D15453,#REF!:#REF!,0),MATCH(#REF!,#REF!:#REF!,0))</f>
        <v>#REF!</v>
      </c>
    </row>
    <row r="15454" spans="1:6" ht="16.5" x14ac:dyDescent="0.3">
      <c r="A15454" s="9" t="s">
        <v>6871</v>
      </c>
      <c r="B15454" s="9" t="s">
        <v>2017</v>
      </c>
      <c r="C15454" s="10">
        <v>10514</v>
      </c>
      <c r="D15454" s="9">
        <v>9529277938</v>
      </c>
      <c r="E15454" s="9" t="e">
        <f>INDEX(#REF!:#REF!,MATCH($D15454,#REF!:#REF!,0),MATCH(#REF!,#REF!:#REF!,0))</f>
        <v>#REF!</v>
      </c>
      <c r="F15454" s="9" t="e">
        <f>INDEX(#REF!:#REF!,MATCH($D15454,#REF!:#REF!,0),MATCH(#REF!,#REF!:#REF!,0))</f>
        <v>#REF!</v>
      </c>
    </row>
    <row r="15455" spans="1:6" ht="16.5" x14ac:dyDescent="0.3">
      <c r="A15455" s="9" t="s">
        <v>6870</v>
      </c>
      <c r="B15455" s="9" t="s">
        <v>2112</v>
      </c>
      <c r="C15455" s="10">
        <v>51599</v>
      </c>
      <c r="D15455" s="9">
        <v>1009146149</v>
      </c>
      <c r="E15455" s="9" t="e">
        <f>INDEX(#REF!:#REF!,MATCH($D15455,#REF!:#REF!,0),MATCH(#REF!,#REF!:#REF!,0))</f>
        <v>#REF!</v>
      </c>
      <c r="F15455" s="9" t="e">
        <f>INDEX(#REF!:#REF!,MATCH($D15455,#REF!:#REF!,0),MATCH(#REF!,#REF!:#REF!,0))</f>
        <v>#REF!</v>
      </c>
    </row>
    <row r="15456" spans="1:6" ht="16.5" x14ac:dyDescent="0.3">
      <c r="A15456" s="9" t="s">
        <v>6869</v>
      </c>
      <c r="B15456" s="9" t="s">
        <v>2381</v>
      </c>
      <c r="C15456" s="10">
        <v>16240</v>
      </c>
      <c r="D15456" s="9">
        <v>8249460030</v>
      </c>
      <c r="E15456" s="9" t="e">
        <f>INDEX(#REF!:#REF!,MATCH($D15456,#REF!:#REF!,0),MATCH(#REF!,#REF!:#REF!,0))</f>
        <v>#REF!</v>
      </c>
      <c r="F15456" s="9" t="e">
        <f>INDEX(#REF!:#REF!,MATCH($D15456,#REF!:#REF!,0),MATCH(#REF!,#REF!:#REF!,0))</f>
        <v>#REF!</v>
      </c>
    </row>
    <row r="15457" spans="1:6" ht="16.5" x14ac:dyDescent="0.3">
      <c r="A15457" s="9" t="s">
        <v>6868</v>
      </c>
      <c r="B15457" s="9" t="s">
        <v>2918</v>
      </c>
      <c r="C15457" s="10">
        <v>52652</v>
      </c>
      <c r="D15457" s="9">
        <v>701563818</v>
      </c>
      <c r="E15457" s="9" t="e">
        <f>INDEX(#REF!:#REF!,MATCH($D15457,#REF!:#REF!,0),MATCH(#REF!,#REF!:#REF!,0))</f>
        <v>#REF!</v>
      </c>
      <c r="F15457" s="9" t="e">
        <f>INDEX(#REF!:#REF!,MATCH($D15457,#REF!:#REF!,0),MATCH(#REF!,#REF!:#REF!,0))</f>
        <v>#REF!</v>
      </c>
    </row>
    <row r="15458" spans="1:6" ht="16.5" x14ac:dyDescent="0.3">
      <c r="A15458" s="9" t="s">
        <v>6867</v>
      </c>
      <c r="B15458" s="9" t="s">
        <v>3042</v>
      </c>
      <c r="C15458" s="10">
        <v>45308</v>
      </c>
      <c r="D15458" s="9">
        <v>6358114417</v>
      </c>
      <c r="E15458" s="9" t="e">
        <f>INDEX(#REF!:#REF!,MATCH($D15458,#REF!:#REF!,0),MATCH(#REF!,#REF!:#REF!,0))</f>
        <v>#REF!</v>
      </c>
      <c r="F15458" s="9" t="e">
        <f>INDEX(#REF!:#REF!,MATCH($D15458,#REF!:#REF!,0),MATCH(#REF!,#REF!:#REF!,0))</f>
        <v>#REF!</v>
      </c>
    </row>
    <row r="15459" spans="1:6" ht="16.5" x14ac:dyDescent="0.3">
      <c r="A15459" s="9" t="s">
        <v>6866</v>
      </c>
      <c r="B15459" s="9" t="s">
        <v>2371</v>
      </c>
      <c r="C15459" s="10">
        <v>29233</v>
      </c>
      <c r="D15459" s="9">
        <v>5285704227</v>
      </c>
      <c r="E15459" s="9" t="e">
        <f>INDEX(#REF!:#REF!,MATCH($D15459,#REF!:#REF!,0),MATCH(#REF!,#REF!:#REF!,0))</f>
        <v>#REF!</v>
      </c>
      <c r="F15459" s="9" t="e">
        <f>INDEX(#REF!:#REF!,MATCH($D15459,#REF!:#REF!,0),MATCH(#REF!,#REF!:#REF!,0))</f>
        <v>#REF!</v>
      </c>
    </row>
    <row r="15460" spans="1:6" ht="16.5" x14ac:dyDescent="0.3">
      <c r="A15460" s="9" t="s">
        <v>6865</v>
      </c>
      <c r="B15460" s="9" t="s">
        <v>2046</v>
      </c>
      <c r="C15460" s="10">
        <v>27622</v>
      </c>
      <c r="D15460" s="9">
        <v>2561690342</v>
      </c>
      <c r="E15460" s="9" t="e">
        <f>INDEX(#REF!:#REF!,MATCH($D15460,#REF!:#REF!,0),MATCH(#REF!,#REF!:#REF!,0))</f>
        <v>#REF!</v>
      </c>
      <c r="F15460" s="9" t="e">
        <f>INDEX(#REF!:#REF!,MATCH($D15460,#REF!:#REF!,0),MATCH(#REF!,#REF!:#REF!,0))</f>
        <v>#REF!</v>
      </c>
    </row>
    <row r="15461" spans="1:6" ht="16.5" x14ac:dyDescent="0.3">
      <c r="A15461" s="9" t="s">
        <v>6864</v>
      </c>
      <c r="B15461" s="9" t="s">
        <v>2835</v>
      </c>
      <c r="C15461" s="10">
        <v>32954</v>
      </c>
      <c r="D15461" s="9">
        <v>2792636599</v>
      </c>
      <c r="E15461" s="9" t="e">
        <f>INDEX(#REF!:#REF!,MATCH($D15461,#REF!:#REF!,0),MATCH(#REF!,#REF!:#REF!,0))</f>
        <v>#REF!</v>
      </c>
      <c r="F15461" s="9" t="e">
        <f>INDEX(#REF!:#REF!,MATCH($D15461,#REF!:#REF!,0),MATCH(#REF!,#REF!:#REF!,0))</f>
        <v>#REF!</v>
      </c>
    </row>
    <row r="15462" spans="1:6" ht="16.5" x14ac:dyDescent="0.3">
      <c r="A15462" s="9" t="s">
        <v>6863</v>
      </c>
      <c r="B15462" s="9" t="s">
        <v>2815</v>
      </c>
      <c r="C15462" s="10">
        <v>22495</v>
      </c>
      <c r="D15462" s="9">
        <v>471886378</v>
      </c>
      <c r="E15462" s="9" t="e">
        <f>INDEX(#REF!:#REF!,MATCH($D15462,#REF!:#REF!,0),MATCH(#REF!,#REF!:#REF!,0))</f>
        <v>#REF!</v>
      </c>
      <c r="F15462" s="9" t="e">
        <f>INDEX(#REF!:#REF!,MATCH($D15462,#REF!:#REF!,0),MATCH(#REF!,#REF!:#REF!,0))</f>
        <v>#REF!</v>
      </c>
    </row>
    <row r="15463" spans="1:6" ht="16.5" x14ac:dyDescent="0.3">
      <c r="A15463" s="9" t="s">
        <v>6862</v>
      </c>
      <c r="B15463" s="9" t="s">
        <v>2450</v>
      </c>
      <c r="C15463" s="10">
        <v>41687</v>
      </c>
      <c r="D15463" s="9">
        <v>3016446324</v>
      </c>
      <c r="E15463" s="9" t="e">
        <f>INDEX(#REF!:#REF!,MATCH($D15463,#REF!:#REF!,0),MATCH(#REF!,#REF!:#REF!,0))</f>
        <v>#REF!</v>
      </c>
      <c r="F15463" s="9" t="e">
        <f>INDEX(#REF!:#REF!,MATCH($D15463,#REF!:#REF!,0),MATCH(#REF!,#REF!:#REF!,0))</f>
        <v>#REF!</v>
      </c>
    </row>
    <row r="15464" spans="1:6" ht="16.5" x14ac:dyDescent="0.3">
      <c r="A15464" s="9" t="s">
        <v>6861</v>
      </c>
      <c r="B15464" s="9" t="s">
        <v>3073</v>
      </c>
      <c r="C15464" s="10">
        <v>30372</v>
      </c>
      <c r="D15464" s="9">
        <v>4688336071</v>
      </c>
      <c r="E15464" s="9" t="e">
        <f>INDEX(#REF!:#REF!,MATCH($D15464,#REF!:#REF!,0),MATCH(#REF!,#REF!:#REF!,0))</f>
        <v>#REF!</v>
      </c>
      <c r="F15464" s="9" t="e">
        <f>INDEX(#REF!:#REF!,MATCH($D15464,#REF!:#REF!,0),MATCH(#REF!,#REF!:#REF!,0))</f>
        <v>#REF!</v>
      </c>
    </row>
    <row r="15465" spans="1:6" ht="16.5" x14ac:dyDescent="0.3">
      <c r="A15465" s="9" t="s">
        <v>6860</v>
      </c>
      <c r="B15465" s="9" t="s">
        <v>2138</v>
      </c>
      <c r="C15465" s="10">
        <v>20509</v>
      </c>
      <c r="D15465" s="9">
        <v>7673188813</v>
      </c>
      <c r="E15465" s="9" t="e">
        <f>INDEX(#REF!:#REF!,MATCH($D15465,#REF!:#REF!,0),MATCH(#REF!,#REF!:#REF!,0))</f>
        <v>#REF!</v>
      </c>
      <c r="F15465" s="9" t="e">
        <f>INDEX(#REF!:#REF!,MATCH($D15465,#REF!:#REF!,0),MATCH(#REF!,#REF!:#REF!,0))</f>
        <v>#REF!</v>
      </c>
    </row>
    <row r="15466" spans="1:6" ht="16.5" x14ac:dyDescent="0.3">
      <c r="A15466" s="9" t="s">
        <v>6859</v>
      </c>
      <c r="B15466" s="9" t="s">
        <v>3617</v>
      </c>
      <c r="C15466" s="10">
        <v>23460</v>
      </c>
      <c r="D15466" s="9">
        <v>1990334539</v>
      </c>
      <c r="E15466" s="9" t="e">
        <f>INDEX(#REF!:#REF!,MATCH($D15466,#REF!:#REF!,0),MATCH(#REF!,#REF!:#REF!,0))</f>
        <v>#REF!</v>
      </c>
      <c r="F15466" s="9" t="e">
        <f>INDEX(#REF!:#REF!,MATCH($D15466,#REF!:#REF!,0),MATCH(#REF!,#REF!:#REF!,0))</f>
        <v>#REF!</v>
      </c>
    </row>
    <row r="15467" spans="1:6" ht="16.5" x14ac:dyDescent="0.3">
      <c r="A15467" s="9" t="s">
        <v>6858</v>
      </c>
      <c r="B15467" s="9" t="s">
        <v>2032</v>
      </c>
      <c r="C15467" s="10">
        <v>55366</v>
      </c>
      <c r="D15467" s="9">
        <v>1992195951</v>
      </c>
      <c r="E15467" s="9" t="e">
        <f>INDEX(#REF!:#REF!,MATCH($D15467,#REF!:#REF!,0),MATCH(#REF!,#REF!:#REF!,0))</f>
        <v>#REF!</v>
      </c>
      <c r="F15467" s="9" t="e">
        <f>INDEX(#REF!:#REF!,MATCH($D15467,#REF!:#REF!,0),MATCH(#REF!,#REF!:#REF!,0))</f>
        <v>#REF!</v>
      </c>
    </row>
    <row r="15468" spans="1:6" ht="16.5" x14ac:dyDescent="0.3">
      <c r="A15468" s="9" t="s">
        <v>6857</v>
      </c>
      <c r="B15468" s="9" t="s">
        <v>2179</v>
      </c>
      <c r="C15468" s="10">
        <v>43718</v>
      </c>
      <c r="D15468" s="9">
        <v>4269946768</v>
      </c>
      <c r="E15468" s="9" t="e">
        <f>INDEX(#REF!:#REF!,MATCH($D15468,#REF!:#REF!,0),MATCH(#REF!,#REF!:#REF!,0))</f>
        <v>#REF!</v>
      </c>
      <c r="F15468" s="9" t="e">
        <f>INDEX(#REF!:#REF!,MATCH($D15468,#REF!:#REF!,0),MATCH(#REF!,#REF!:#REF!,0))</f>
        <v>#REF!</v>
      </c>
    </row>
    <row r="15469" spans="1:6" ht="16.5" x14ac:dyDescent="0.3">
      <c r="A15469" s="9" t="s">
        <v>6856</v>
      </c>
      <c r="B15469" s="9" t="s">
        <v>2404</v>
      </c>
      <c r="C15469" s="10">
        <v>36189</v>
      </c>
      <c r="D15469" s="9">
        <v>2944219065</v>
      </c>
      <c r="E15469" s="9" t="e">
        <f>INDEX(#REF!:#REF!,MATCH($D15469,#REF!:#REF!,0),MATCH(#REF!,#REF!:#REF!,0))</f>
        <v>#REF!</v>
      </c>
      <c r="F15469" s="9" t="e">
        <f>INDEX(#REF!:#REF!,MATCH($D15469,#REF!:#REF!,0),MATCH(#REF!,#REF!:#REF!,0))</f>
        <v>#REF!</v>
      </c>
    </row>
    <row r="15470" spans="1:6" ht="16.5" x14ac:dyDescent="0.3">
      <c r="A15470" s="9" t="s">
        <v>6855</v>
      </c>
      <c r="B15470" s="9" t="s">
        <v>1989</v>
      </c>
      <c r="C15470" s="10">
        <v>17385</v>
      </c>
      <c r="D15470" s="9">
        <v>6380488901</v>
      </c>
      <c r="E15470" s="9" t="e">
        <f>INDEX(#REF!:#REF!,MATCH($D15470,#REF!:#REF!,0),MATCH(#REF!,#REF!:#REF!,0))</f>
        <v>#REF!</v>
      </c>
      <c r="F15470" s="9" t="e">
        <f>INDEX(#REF!:#REF!,MATCH($D15470,#REF!:#REF!,0),MATCH(#REF!,#REF!:#REF!,0))</f>
        <v>#REF!</v>
      </c>
    </row>
    <row r="15471" spans="1:6" ht="16.5" x14ac:dyDescent="0.3">
      <c r="A15471" s="9" t="s">
        <v>6854</v>
      </c>
      <c r="B15471" s="9" t="s">
        <v>2662</v>
      </c>
      <c r="C15471" s="10">
        <v>57874</v>
      </c>
      <c r="D15471" s="9">
        <v>1545110042</v>
      </c>
      <c r="E15471" s="9" t="e">
        <f>INDEX(#REF!:#REF!,MATCH($D15471,#REF!:#REF!,0),MATCH(#REF!,#REF!:#REF!,0))</f>
        <v>#REF!</v>
      </c>
      <c r="F15471" s="9" t="e">
        <f>INDEX(#REF!:#REF!,MATCH($D15471,#REF!:#REF!,0),MATCH(#REF!,#REF!:#REF!,0))</f>
        <v>#REF!</v>
      </c>
    </row>
    <row r="15472" spans="1:6" ht="16.5" x14ac:dyDescent="0.3">
      <c r="A15472" s="9" t="s">
        <v>6853</v>
      </c>
      <c r="B15472" s="9" t="s">
        <v>2081</v>
      </c>
      <c r="C15472" s="10">
        <v>38251</v>
      </c>
      <c r="D15472" s="9">
        <v>6283719635</v>
      </c>
      <c r="E15472" s="9" t="e">
        <f>INDEX(#REF!:#REF!,MATCH($D15472,#REF!:#REF!,0),MATCH(#REF!,#REF!:#REF!,0))</f>
        <v>#REF!</v>
      </c>
      <c r="F15472" s="9" t="e">
        <f>INDEX(#REF!:#REF!,MATCH($D15472,#REF!:#REF!,0),MATCH(#REF!,#REF!:#REF!,0))</f>
        <v>#REF!</v>
      </c>
    </row>
    <row r="15473" spans="1:6" ht="16.5" x14ac:dyDescent="0.3">
      <c r="A15473" s="9" t="s">
        <v>6852</v>
      </c>
      <c r="B15473" s="9" t="s">
        <v>1999</v>
      </c>
      <c r="C15473" s="10">
        <v>48251</v>
      </c>
      <c r="D15473" s="9">
        <v>6720857681</v>
      </c>
      <c r="E15473" s="9" t="e">
        <f>INDEX(#REF!:#REF!,MATCH($D15473,#REF!:#REF!,0),MATCH(#REF!,#REF!:#REF!,0))</f>
        <v>#REF!</v>
      </c>
      <c r="F15473" s="9" t="e">
        <f>INDEX(#REF!:#REF!,MATCH($D15473,#REF!:#REF!,0),MATCH(#REF!,#REF!:#REF!,0))</f>
        <v>#REF!</v>
      </c>
    </row>
    <row r="15474" spans="1:6" ht="16.5" x14ac:dyDescent="0.3">
      <c r="A15474" s="9" t="s">
        <v>6851</v>
      </c>
      <c r="B15474" s="9" t="s">
        <v>2286</v>
      </c>
      <c r="C15474" s="10">
        <v>43495</v>
      </c>
      <c r="D15474" s="9">
        <v>7824503232</v>
      </c>
      <c r="E15474" s="9" t="e">
        <f>INDEX(#REF!:#REF!,MATCH($D15474,#REF!:#REF!,0),MATCH(#REF!,#REF!:#REF!,0))</f>
        <v>#REF!</v>
      </c>
      <c r="F15474" s="9" t="e">
        <f>INDEX(#REF!:#REF!,MATCH($D15474,#REF!:#REF!,0),MATCH(#REF!,#REF!:#REF!,0))</f>
        <v>#REF!</v>
      </c>
    </row>
    <row r="15475" spans="1:6" ht="16.5" x14ac:dyDescent="0.3">
      <c r="A15475" s="9" t="s">
        <v>6850</v>
      </c>
      <c r="B15475" s="9" t="s">
        <v>2304</v>
      </c>
      <c r="C15475" s="10">
        <v>51295</v>
      </c>
      <c r="D15475" s="9">
        <v>826490107</v>
      </c>
      <c r="E15475" s="9" t="e">
        <f>INDEX(#REF!:#REF!,MATCH($D15475,#REF!:#REF!,0),MATCH(#REF!,#REF!:#REF!,0))</f>
        <v>#REF!</v>
      </c>
      <c r="F15475" s="9" t="e">
        <f>INDEX(#REF!:#REF!,MATCH($D15475,#REF!:#REF!,0),MATCH(#REF!,#REF!:#REF!,0))</f>
        <v>#REF!</v>
      </c>
    </row>
    <row r="15476" spans="1:6" ht="16.5" x14ac:dyDescent="0.3">
      <c r="A15476" s="9" t="s">
        <v>6849</v>
      </c>
      <c r="B15476" s="9" t="s">
        <v>2783</v>
      </c>
      <c r="C15476" s="10">
        <v>10848</v>
      </c>
      <c r="D15476" s="9">
        <v>3041948354</v>
      </c>
      <c r="E15476" s="9" t="e">
        <f>INDEX(#REF!:#REF!,MATCH($D15476,#REF!:#REF!,0),MATCH(#REF!,#REF!:#REF!,0))</f>
        <v>#REF!</v>
      </c>
      <c r="F15476" s="9" t="e">
        <f>INDEX(#REF!:#REF!,MATCH($D15476,#REF!:#REF!,0),MATCH(#REF!,#REF!:#REF!,0))</f>
        <v>#REF!</v>
      </c>
    </row>
    <row r="15477" spans="1:6" ht="16.5" x14ac:dyDescent="0.3">
      <c r="A15477" s="9" t="s">
        <v>6848</v>
      </c>
      <c r="B15477" s="9" t="s">
        <v>2485</v>
      </c>
      <c r="C15477" s="10">
        <v>49717</v>
      </c>
      <c r="D15477" s="9">
        <v>4967603564</v>
      </c>
      <c r="E15477" s="9" t="e">
        <f>INDEX(#REF!:#REF!,MATCH($D15477,#REF!:#REF!,0),MATCH(#REF!,#REF!:#REF!,0))</f>
        <v>#REF!</v>
      </c>
      <c r="F15477" s="9" t="e">
        <f>INDEX(#REF!:#REF!,MATCH($D15477,#REF!:#REF!,0),MATCH(#REF!,#REF!:#REF!,0))</f>
        <v>#REF!</v>
      </c>
    </row>
    <row r="15478" spans="1:6" ht="16.5" x14ac:dyDescent="0.3">
      <c r="A15478" s="9" t="s">
        <v>6847</v>
      </c>
      <c r="B15478" s="9" t="s">
        <v>2718</v>
      </c>
      <c r="C15478" s="10">
        <v>27555</v>
      </c>
      <c r="D15478" s="9">
        <v>9547713507</v>
      </c>
      <c r="E15478" s="9" t="e">
        <f>INDEX(#REF!:#REF!,MATCH($D15478,#REF!:#REF!,0),MATCH(#REF!,#REF!:#REF!,0))</f>
        <v>#REF!</v>
      </c>
      <c r="F15478" s="9" t="e">
        <f>INDEX(#REF!:#REF!,MATCH($D15478,#REF!:#REF!,0),MATCH(#REF!,#REF!:#REF!,0))</f>
        <v>#REF!</v>
      </c>
    </row>
    <row r="15479" spans="1:6" ht="16.5" x14ac:dyDescent="0.3">
      <c r="A15479" s="9" t="s">
        <v>6846</v>
      </c>
      <c r="B15479" s="9" t="s">
        <v>2610</v>
      </c>
      <c r="C15479" s="10">
        <v>50395</v>
      </c>
      <c r="D15479" s="9">
        <v>2279888742</v>
      </c>
      <c r="E15479" s="9" t="e">
        <f>INDEX(#REF!:#REF!,MATCH($D15479,#REF!:#REF!,0),MATCH(#REF!,#REF!:#REF!,0))</f>
        <v>#REF!</v>
      </c>
      <c r="F15479" s="9" t="e">
        <f>INDEX(#REF!:#REF!,MATCH($D15479,#REF!:#REF!,0),MATCH(#REF!,#REF!:#REF!,0))</f>
        <v>#REF!</v>
      </c>
    </row>
    <row r="15480" spans="1:6" ht="16.5" x14ac:dyDescent="0.3">
      <c r="A15480" s="9" t="s">
        <v>6845</v>
      </c>
      <c r="B15480" s="9" t="s">
        <v>2645</v>
      </c>
      <c r="C15480" s="10">
        <v>46128</v>
      </c>
      <c r="D15480" s="9">
        <v>544760832</v>
      </c>
      <c r="E15480" s="9" t="e">
        <f>INDEX(#REF!:#REF!,MATCH($D15480,#REF!:#REF!,0),MATCH(#REF!,#REF!:#REF!,0))</f>
        <v>#REF!</v>
      </c>
      <c r="F15480" s="9" t="e">
        <f>INDEX(#REF!:#REF!,MATCH($D15480,#REF!:#REF!,0),MATCH(#REF!,#REF!:#REF!,0))</f>
        <v>#REF!</v>
      </c>
    </row>
    <row r="15481" spans="1:6" ht="16.5" x14ac:dyDescent="0.3">
      <c r="A15481" s="9" t="s">
        <v>6844</v>
      </c>
      <c r="B15481" s="9" t="s">
        <v>2582</v>
      </c>
      <c r="C15481" s="10">
        <v>57990</v>
      </c>
      <c r="D15481" s="9">
        <v>2492824950</v>
      </c>
      <c r="E15481" s="9" t="e">
        <f>INDEX(#REF!:#REF!,MATCH($D15481,#REF!:#REF!,0),MATCH(#REF!,#REF!:#REF!,0))</f>
        <v>#REF!</v>
      </c>
      <c r="F15481" s="9" t="e">
        <f>INDEX(#REF!:#REF!,MATCH($D15481,#REF!:#REF!,0),MATCH(#REF!,#REF!:#REF!,0))</f>
        <v>#REF!</v>
      </c>
    </row>
    <row r="15482" spans="1:6" ht="16.5" x14ac:dyDescent="0.3">
      <c r="A15482" s="9" t="s">
        <v>6843</v>
      </c>
      <c r="B15482" s="9" t="s">
        <v>1997</v>
      </c>
      <c r="C15482" s="10">
        <v>58446</v>
      </c>
      <c r="D15482" s="9">
        <v>2405876701</v>
      </c>
      <c r="E15482" s="9" t="e">
        <f>INDEX(#REF!:#REF!,MATCH($D15482,#REF!:#REF!,0),MATCH(#REF!,#REF!:#REF!,0))</f>
        <v>#REF!</v>
      </c>
      <c r="F15482" s="9" t="e">
        <f>INDEX(#REF!:#REF!,MATCH($D15482,#REF!:#REF!,0),MATCH(#REF!,#REF!:#REF!,0))</f>
        <v>#REF!</v>
      </c>
    </row>
    <row r="15483" spans="1:6" ht="16.5" x14ac:dyDescent="0.3">
      <c r="A15483" s="9" t="s">
        <v>6842</v>
      </c>
      <c r="B15483" s="9" t="s">
        <v>2032</v>
      </c>
      <c r="C15483" s="10">
        <v>46380</v>
      </c>
      <c r="D15483" s="9">
        <v>4768342426</v>
      </c>
      <c r="E15483" s="9" t="e">
        <f>INDEX(#REF!:#REF!,MATCH($D15483,#REF!:#REF!,0),MATCH(#REF!,#REF!:#REF!,0))</f>
        <v>#REF!</v>
      </c>
      <c r="F15483" s="9" t="e">
        <f>INDEX(#REF!:#REF!,MATCH($D15483,#REF!:#REF!,0),MATCH(#REF!,#REF!:#REF!,0))</f>
        <v>#REF!</v>
      </c>
    </row>
    <row r="15484" spans="1:6" ht="16.5" x14ac:dyDescent="0.3">
      <c r="A15484" s="9" t="s">
        <v>6841</v>
      </c>
      <c r="B15484" s="9" t="s">
        <v>2061</v>
      </c>
      <c r="C15484" s="10">
        <v>16081</v>
      </c>
      <c r="D15484" s="9">
        <v>3219526055</v>
      </c>
      <c r="E15484" s="9" t="e">
        <f>INDEX(#REF!:#REF!,MATCH($D15484,#REF!:#REF!,0),MATCH(#REF!,#REF!:#REF!,0))</f>
        <v>#REF!</v>
      </c>
      <c r="F15484" s="9" t="e">
        <f>INDEX(#REF!:#REF!,MATCH($D15484,#REF!:#REF!,0),MATCH(#REF!,#REF!:#REF!,0))</f>
        <v>#REF!</v>
      </c>
    </row>
    <row r="15485" spans="1:6" ht="16.5" x14ac:dyDescent="0.3">
      <c r="A15485" s="9" t="s">
        <v>6840</v>
      </c>
      <c r="B15485" s="9" t="s">
        <v>2071</v>
      </c>
      <c r="C15485" s="10">
        <v>10468</v>
      </c>
      <c r="D15485" s="9">
        <v>8264394108</v>
      </c>
      <c r="E15485" s="9" t="e">
        <f>INDEX(#REF!:#REF!,MATCH($D15485,#REF!:#REF!,0),MATCH(#REF!,#REF!:#REF!,0))</f>
        <v>#REF!</v>
      </c>
      <c r="F15485" s="9" t="e">
        <f>INDEX(#REF!:#REF!,MATCH($D15485,#REF!:#REF!,0),MATCH(#REF!,#REF!:#REF!,0))</f>
        <v>#REF!</v>
      </c>
    </row>
    <row r="15486" spans="1:6" ht="16.5" x14ac:dyDescent="0.3">
      <c r="A15486" s="9" t="s">
        <v>6839</v>
      </c>
      <c r="B15486" s="9" t="s">
        <v>2833</v>
      </c>
      <c r="C15486" s="10">
        <v>17263</v>
      </c>
      <c r="D15486" s="9">
        <v>3060876401</v>
      </c>
      <c r="E15486" s="9" t="e">
        <f>INDEX(#REF!:#REF!,MATCH($D15486,#REF!:#REF!,0),MATCH(#REF!,#REF!:#REF!,0))</f>
        <v>#REF!</v>
      </c>
      <c r="F15486" s="9" t="e">
        <f>INDEX(#REF!:#REF!,MATCH($D15486,#REF!:#REF!,0),MATCH(#REF!,#REF!:#REF!,0))</f>
        <v>#REF!</v>
      </c>
    </row>
    <row r="15487" spans="1:6" ht="16.5" x14ac:dyDescent="0.3">
      <c r="A15487" s="9" t="s">
        <v>6838</v>
      </c>
      <c r="B15487" s="9" t="s">
        <v>2704</v>
      </c>
      <c r="C15487" s="10">
        <v>55860</v>
      </c>
      <c r="D15487" s="9">
        <v>9854387496</v>
      </c>
      <c r="E15487" s="9" t="e">
        <f>INDEX(#REF!:#REF!,MATCH($D15487,#REF!:#REF!,0),MATCH(#REF!,#REF!:#REF!,0))</f>
        <v>#REF!</v>
      </c>
      <c r="F15487" s="9" t="e">
        <f>INDEX(#REF!:#REF!,MATCH($D15487,#REF!:#REF!,0),MATCH(#REF!,#REF!:#REF!,0))</f>
        <v>#REF!</v>
      </c>
    </row>
    <row r="15488" spans="1:6" ht="16.5" x14ac:dyDescent="0.3">
      <c r="A15488" s="9" t="s">
        <v>6837</v>
      </c>
      <c r="B15488" s="9" t="s">
        <v>2406</v>
      </c>
      <c r="C15488" s="10">
        <v>42112</v>
      </c>
      <c r="D15488" s="9">
        <v>8460683117</v>
      </c>
      <c r="E15488" s="9" t="e">
        <f>INDEX(#REF!:#REF!,MATCH($D15488,#REF!:#REF!,0),MATCH(#REF!,#REF!:#REF!,0))</f>
        <v>#REF!</v>
      </c>
      <c r="F15488" s="9" t="e">
        <f>INDEX(#REF!:#REF!,MATCH($D15488,#REF!:#REF!,0),MATCH(#REF!,#REF!:#REF!,0))</f>
        <v>#REF!</v>
      </c>
    </row>
    <row r="15489" spans="1:6" ht="16.5" x14ac:dyDescent="0.3">
      <c r="A15489" s="9" t="s">
        <v>6836</v>
      </c>
      <c r="B15489" s="9" t="s">
        <v>1991</v>
      </c>
      <c r="C15489" s="10">
        <v>50321</v>
      </c>
      <c r="D15489" s="9">
        <v>1664426442</v>
      </c>
      <c r="E15489" s="9" t="e">
        <f>INDEX(#REF!:#REF!,MATCH($D15489,#REF!:#REF!,0),MATCH(#REF!,#REF!:#REF!,0))</f>
        <v>#REF!</v>
      </c>
      <c r="F15489" s="9" t="e">
        <f>INDEX(#REF!:#REF!,MATCH($D15489,#REF!:#REF!,0),MATCH(#REF!,#REF!:#REF!,0))</f>
        <v>#REF!</v>
      </c>
    </row>
    <row r="15490" spans="1:6" ht="16.5" x14ac:dyDescent="0.3">
      <c r="A15490" s="9" t="s">
        <v>6835</v>
      </c>
      <c r="B15490" s="9" t="s">
        <v>2032</v>
      </c>
      <c r="C15490" s="10">
        <v>26557</v>
      </c>
      <c r="D15490" s="9">
        <v>2492824950</v>
      </c>
      <c r="E15490" s="9" t="e">
        <f>INDEX(#REF!:#REF!,MATCH($D15490,#REF!:#REF!,0),MATCH(#REF!,#REF!:#REF!,0))</f>
        <v>#REF!</v>
      </c>
      <c r="F15490" s="9" t="e">
        <f>INDEX(#REF!:#REF!,MATCH($D15490,#REF!:#REF!,0),MATCH(#REF!,#REF!:#REF!,0))</f>
        <v>#REF!</v>
      </c>
    </row>
    <row r="15491" spans="1:6" ht="16.5" x14ac:dyDescent="0.3">
      <c r="A15491" s="9" t="s">
        <v>6834</v>
      </c>
      <c r="B15491" s="9" t="s">
        <v>2548</v>
      </c>
      <c r="C15491" s="10">
        <v>51261</v>
      </c>
      <c r="D15491" s="9">
        <v>1659418720</v>
      </c>
      <c r="E15491" s="9" t="e">
        <f>INDEX(#REF!:#REF!,MATCH($D15491,#REF!:#REF!,0),MATCH(#REF!,#REF!:#REF!,0))</f>
        <v>#REF!</v>
      </c>
      <c r="F15491" s="9" t="e">
        <f>INDEX(#REF!:#REF!,MATCH($D15491,#REF!:#REF!,0),MATCH(#REF!,#REF!:#REF!,0))</f>
        <v>#REF!</v>
      </c>
    </row>
    <row r="15492" spans="1:6" ht="16.5" x14ac:dyDescent="0.3">
      <c r="A15492" s="9" t="s">
        <v>6833</v>
      </c>
      <c r="B15492" s="9" t="s">
        <v>2163</v>
      </c>
      <c r="C15492" s="10">
        <v>33892</v>
      </c>
      <c r="D15492" s="9">
        <v>8640079943</v>
      </c>
      <c r="E15492" s="9" t="e">
        <f>INDEX(#REF!:#REF!,MATCH($D15492,#REF!:#REF!,0),MATCH(#REF!,#REF!:#REF!,0))</f>
        <v>#REF!</v>
      </c>
      <c r="F15492" s="9" t="e">
        <f>INDEX(#REF!:#REF!,MATCH($D15492,#REF!:#REF!,0),MATCH(#REF!,#REF!:#REF!,0))</f>
        <v>#REF!</v>
      </c>
    </row>
    <row r="15493" spans="1:6" ht="16.5" x14ac:dyDescent="0.3">
      <c r="A15493" s="9" t="s">
        <v>6832</v>
      </c>
      <c r="B15493" s="9" t="s">
        <v>1999</v>
      </c>
      <c r="C15493" s="10">
        <v>54941</v>
      </c>
      <c r="D15493" s="9">
        <v>1918356416</v>
      </c>
      <c r="E15493" s="9" t="e">
        <f>INDEX(#REF!:#REF!,MATCH($D15493,#REF!:#REF!,0),MATCH(#REF!,#REF!:#REF!,0))</f>
        <v>#REF!</v>
      </c>
      <c r="F15493" s="9" t="e">
        <f>INDEX(#REF!:#REF!,MATCH($D15493,#REF!:#REF!,0),MATCH(#REF!,#REF!:#REF!,0))</f>
        <v>#REF!</v>
      </c>
    </row>
    <row r="15494" spans="1:6" ht="16.5" x14ac:dyDescent="0.3">
      <c r="A15494" s="9" t="s">
        <v>6831</v>
      </c>
      <c r="B15494" s="9" t="s">
        <v>2007</v>
      </c>
      <c r="C15494" s="10">
        <v>21014</v>
      </c>
      <c r="D15494" s="9">
        <v>8256403403</v>
      </c>
      <c r="E15494" s="9" t="e">
        <f>INDEX(#REF!:#REF!,MATCH($D15494,#REF!:#REF!,0),MATCH(#REF!,#REF!:#REF!,0))</f>
        <v>#REF!</v>
      </c>
      <c r="F15494" s="9" t="e">
        <f>INDEX(#REF!:#REF!,MATCH($D15494,#REF!:#REF!,0),MATCH(#REF!,#REF!:#REF!,0))</f>
        <v>#REF!</v>
      </c>
    </row>
    <row r="15495" spans="1:6" ht="16.5" x14ac:dyDescent="0.3">
      <c r="A15495" s="9" t="s">
        <v>6830</v>
      </c>
      <c r="B15495" s="9" t="s">
        <v>3951</v>
      </c>
      <c r="C15495" s="10">
        <v>44701</v>
      </c>
      <c r="D15495" s="9">
        <v>5519420165</v>
      </c>
      <c r="E15495" s="9" t="e">
        <f>INDEX(#REF!:#REF!,MATCH($D15495,#REF!:#REF!,0),MATCH(#REF!,#REF!:#REF!,0))</f>
        <v>#REF!</v>
      </c>
      <c r="F15495" s="9" t="e">
        <f>INDEX(#REF!:#REF!,MATCH($D15495,#REF!:#REF!,0),MATCH(#REF!,#REF!:#REF!,0))</f>
        <v>#REF!</v>
      </c>
    </row>
    <row r="15496" spans="1:6" ht="16.5" x14ac:dyDescent="0.3">
      <c r="A15496" s="9" t="s">
        <v>6829</v>
      </c>
      <c r="B15496" s="9" t="s">
        <v>3617</v>
      </c>
      <c r="C15496" s="10">
        <v>37374</v>
      </c>
      <c r="D15496" s="9">
        <v>232367817</v>
      </c>
      <c r="E15496" s="9" t="e">
        <f>INDEX(#REF!:#REF!,MATCH($D15496,#REF!:#REF!,0),MATCH(#REF!,#REF!:#REF!,0))</f>
        <v>#REF!</v>
      </c>
      <c r="F15496" s="9" t="e">
        <f>INDEX(#REF!:#REF!,MATCH($D15496,#REF!:#REF!,0),MATCH(#REF!,#REF!:#REF!,0))</f>
        <v>#REF!</v>
      </c>
    </row>
    <row r="15497" spans="1:6" ht="16.5" x14ac:dyDescent="0.3">
      <c r="A15497" s="9" t="s">
        <v>6828</v>
      </c>
      <c r="B15497" s="9" t="s">
        <v>2453</v>
      </c>
      <c r="C15497" s="10">
        <v>46073</v>
      </c>
      <c r="D15497" s="9">
        <v>3824197065</v>
      </c>
      <c r="E15497" s="9" t="e">
        <f>INDEX(#REF!:#REF!,MATCH($D15497,#REF!:#REF!,0),MATCH(#REF!,#REF!:#REF!,0))</f>
        <v>#REF!</v>
      </c>
      <c r="F15497" s="9" t="e">
        <f>INDEX(#REF!:#REF!,MATCH($D15497,#REF!:#REF!,0),MATCH(#REF!,#REF!:#REF!,0))</f>
        <v>#REF!</v>
      </c>
    </row>
    <row r="15498" spans="1:6" ht="16.5" x14ac:dyDescent="0.3">
      <c r="A15498" s="9" t="s">
        <v>6827</v>
      </c>
      <c r="B15498" s="9" t="s">
        <v>2557</v>
      </c>
      <c r="C15498" s="10">
        <v>25905</v>
      </c>
      <c r="D15498" s="9">
        <v>5203144281</v>
      </c>
      <c r="E15498" s="9" t="e">
        <f>INDEX(#REF!:#REF!,MATCH($D15498,#REF!:#REF!,0),MATCH(#REF!,#REF!:#REF!,0))</f>
        <v>#REF!</v>
      </c>
      <c r="F15498" s="9" t="e">
        <f>INDEX(#REF!:#REF!,MATCH($D15498,#REF!:#REF!,0),MATCH(#REF!,#REF!:#REF!,0))</f>
        <v>#REF!</v>
      </c>
    </row>
    <row r="15499" spans="1:6" ht="16.5" x14ac:dyDescent="0.3">
      <c r="A15499" s="9" t="s">
        <v>6826</v>
      </c>
      <c r="B15499" s="9" t="s">
        <v>3372</v>
      </c>
      <c r="C15499" s="10">
        <v>39727</v>
      </c>
      <c r="D15499" s="9">
        <v>2885061928</v>
      </c>
      <c r="E15499" s="9" t="e">
        <f>INDEX(#REF!:#REF!,MATCH($D15499,#REF!:#REF!,0),MATCH(#REF!,#REF!:#REF!,0))</f>
        <v>#REF!</v>
      </c>
      <c r="F15499" s="9" t="e">
        <f>INDEX(#REF!:#REF!,MATCH($D15499,#REF!:#REF!,0),MATCH(#REF!,#REF!:#REF!,0))</f>
        <v>#REF!</v>
      </c>
    </row>
    <row r="15500" spans="1:6" ht="16.5" x14ac:dyDescent="0.3">
      <c r="A15500" s="9" t="s">
        <v>6825</v>
      </c>
      <c r="B15500" s="9" t="s">
        <v>1993</v>
      </c>
      <c r="C15500" s="10">
        <v>37740</v>
      </c>
      <c r="D15500" s="9">
        <v>8350412399</v>
      </c>
      <c r="E15500" s="9" t="e">
        <f>INDEX(#REF!:#REF!,MATCH($D15500,#REF!:#REF!,0),MATCH(#REF!,#REF!:#REF!,0))</f>
        <v>#REF!</v>
      </c>
      <c r="F15500" s="9" t="e">
        <f>INDEX(#REF!:#REF!,MATCH($D15500,#REF!:#REF!,0),MATCH(#REF!,#REF!:#REF!,0))</f>
        <v>#REF!</v>
      </c>
    </row>
    <row r="15501" spans="1:6" ht="16.5" x14ac:dyDescent="0.3">
      <c r="A15501" s="9" t="s">
        <v>6824</v>
      </c>
      <c r="B15501" s="9" t="s">
        <v>2537</v>
      </c>
      <c r="C15501" s="10">
        <v>26665</v>
      </c>
      <c r="D15501" s="9">
        <v>76572129</v>
      </c>
      <c r="E15501" s="9" t="e">
        <f>INDEX(#REF!:#REF!,MATCH($D15501,#REF!:#REF!,0),MATCH(#REF!,#REF!:#REF!,0))</f>
        <v>#REF!</v>
      </c>
      <c r="F15501" s="9" t="e">
        <f>INDEX(#REF!:#REF!,MATCH($D15501,#REF!:#REF!,0),MATCH(#REF!,#REF!:#REF!,0))</f>
        <v>#REF!</v>
      </c>
    </row>
    <row r="15502" spans="1:6" ht="16.5" x14ac:dyDescent="0.3">
      <c r="A15502" s="9" t="s">
        <v>6823</v>
      </c>
      <c r="B15502" s="9" t="s">
        <v>2134</v>
      </c>
      <c r="C15502" s="10">
        <v>19459</v>
      </c>
      <c r="D15502" s="9">
        <v>8044612831</v>
      </c>
      <c r="E15502" s="9" t="e">
        <f>INDEX(#REF!:#REF!,MATCH($D15502,#REF!:#REF!,0),MATCH(#REF!,#REF!:#REF!,0))</f>
        <v>#REF!</v>
      </c>
      <c r="F15502" s="9" t="e">
        <f>INDEX(#REF!:#REF!,MATCH($D15502,#REF!:#REF!,0),MATCH(#REF!,#REF!:#REF!,0))</f>
        <v>#REF!</v>
      </c>
    </row>
    <row r="15503" spans="1:6" ht="16.5" x14ac:dyDescent="0.3">
      <c r="A15503" s="9" t="s">
        <v>6822</v>
      </c>
      <c r="B15503" s="9" t="s">
        <v>2412</v>
      </c>
      <c r="C15503" s="10">
        <v>52280</v>
      </c>
      <c r="D15503" s="9">
        <v>8750494546</v>
      </c>
      <c r="E15503" s="9" t="e">
        <f>INDEX(#REF!:#REF!,MATCH($D15503,#REF!:#REF!,0),MATCH(#REF!,#REF!:#REF!,0))</f>
        <v>#REF!</v>
      </c>
      <c r="F15503" s="9" t="e">
        <f>INDEX(#REF!:#REF!,MATCH($D15503,#REF!:#REF!,0),MATCH(#REF!,#REF!:#REF!,0))</f>
        <v>#REF!</v>
      </c>
    </row>
    <row r="15504" spans="1:6" ht="16.5" x14ac:dyDescent="0.3">
      <c r="A15504" s="9" t="s">
        <v>6821</v>
      </c>
      <c r="B15504" s="9" t="s">
        <v>2489</v>
      </c>
      <c r="C15504" s="10">
        <v>27138</v>
      </c>
      <c r="D15504" s="9">
        <v>6788593582</v>
      </c>
      <c r="E15504" s="9" t="e">
        <f>INDEX(#REF!:#REF!,MATCH($D15504,#REF!:#REF!,0),MATCH(#REF!,#REF!:#REF!,0))</f>
        <v>#REF!</v>
      </c>
      <c r="F15504" s="9" t="e">
        <f>INDEX(#REF!:#REF!,MATCH($D15504,#REF!:#REF!,0),MATCH(#REF!,#REF!:#REF!,0))</f>
        <v>#REF!</v>
      </c>
    </row>
    <row r="15505" spans="1:6" ht="16.5" x14ac:dyDescent="0.3">
      <c r="A15505" s="9" t="s">
        <v>6820</v>
      </c>
      <c r="B15505" s="9" t="s">
        <v>2450</v>
      </c>
      <c r="C15505" s="10">
        <v>32445</v>
      </c>
      <c r="D15505" s="9">
        <v>9885165231</v>
      </c>
      <c r="E15505" s="9" t="e">
        <f>INDEX(#REF!:#REF!,MATCH($D15505,#REF!:#REF!,0),MATCH(#REF!,#REF!:#REF!,0))</f>
        <v>#REF!</v>
      </c>
      <c r="F15505" s="9" t="e">
        <f>INDEX(#REF!:#REF!,MATCH($D15505,#REF!:#REF!,0),MATCH(#REF!,#REF!:#REF!,0))</f>
        <v>#REF!</v>
      </c>
    </row>
    <row r="15506" spans="1:6" ht="16.5" x14ac:dyDescent="0.3">
      <c r="A15506" s="9" t="s">
        <v>6819</v>
      </c>
      <c r="B15506" s="9" t="s">
        <v>2077</v>
      </c>
      <c r="C15506" s="10">
        <v>29109</v>
      </c>
      <c r="D15506" s="9">
        <v>222477806</v>
      </c>
      <c r="E15506" s="9" t="e">
        <f>INDEX(#REF!:#REF!,MATCH($D15506,#REF!:#REF!,0),MATCH(#REF!,#REF!:#REF!,0))</f>
        <v>#REF!</v>
      </c>
      <c r="F15506" s="9" t="e">
        <f>INDEX(#REF!:#REF!,MATCH($D15506,#REF!:#REF!,0),MATCH(#REF!,#REF!:#REF!,0))</f>
        <v>#REF!</v>
      </c>
    </row>
    <row r="15507" spans="1:6" ht="16.5" x14ac:dyDescent="0.3">
      <c r="A15507" s="9" t="s">
        <v>6818</v>
      </c>
      <c r="B15507" s="9" t="s">
        <v>3144</v>
      </c>
      <c r="C15507" s="10">
        <v>14013</v>
      </c>
      <c r="D15507" s="9">
        <v>650049144</v>
      </c>
      <c r="E15507" s="9" t="e">
        <f>INDEX(#REF!:#REF!,MATCH($D15507,#REF!:#REF!,0),MATCH(#REF!,#REF!:#REF!,0))</f>
        <v>#REF!</v>
      </c>
      <c r="F15507" s="9" t="e">
        <f>INDEX(#REF!:#REF!,MATCH($D15507,#REF!:#REF!,0),MATCH(#REF!,#REF!:#REF!,0))</f>
        <v>#REF!</v>
      </c>
    </row>
    <row r="15508" spans="1:6" ht="16.5" x14ac:dyDescent="0.3">
      <c r="A15508" s="9" t="s">
        <v>6817</v>
      </c>
      <c r="B15508" s="9" t="s">
        <v>2185</v>
      </c>
      <c r="C15508" s="10">
        <v>28699</v>
      </c>
      <c r="D15508" s="9">
        <v>5623178685</v>
      </c>
      <c r="E15508" s="9" t="e">
        <f>INDEX(#REF!:#REF!,MATCH($D15508,#REF!:#REF!,0),MATCH(#REF!,#REF!:#REF!,0))</f>
        <v>#REF!</v>
      </c>
      <c r="F15508" s="9" t="e">
        <f>INDEX(#REF!:#REF!,MATCH($D15508,#REF!:#REF!,0),MATCH(#REF!,#REF!:#REF!,0))</f>
        <v>#REF!</v>
      </c>
    </row>
    <row r="15509" spans="1:6" ht="16.5" x14ac:dyDescent="0.3">
      <c r="A15509" s="9" t="s">
        <v>6816</v>
      </c>
      <c r="B15509" s="9" t="s">
        <v>1945</v>
      </c>
      <c r="C15509" s="10">
        <v>20587</v>
      </c>
      <c r="D15509" s="9">
        <v>9619649427</v>
      </c>
      <c r="E15509" s="9" t="e">
        <f>INDEX(#REF!:#REF!,MATCH($D15509,#REF!:#REF!,0),MATCH(#REF!,#REF!:#REF!,0))</f>
        <v>#REF!</v>
      </c>
      <c r="F15509" s="9" t="e">
        <f>INDEX(#REF!:#REF!,MATCH($D15509,#REF!:#REF!,0),MATCH(#REF!,#REF!:#REF!,0))</f>
        <v>#REF!</v>
      </c>
    </row>
    <row r="15510" spans="1:6" ht="16.5" x14ac:dyDescent="0.3">
      <c r="A15510" s="9" t="s">
        <v>6815</v>
      </c>
      <c r="B15510" s="9" t="s">
        <v>2428</v>
      </c>
      <c r="C15510" s="10">
        <v>12918</v>
      </c>
      <c r="D15510" s="9">
        <v>5439294325</v>
      </c>
      <c r="E15510" s="9" t="e">
        <f>INDEX(#REF!:#REF!,MATCH($D15510,#REF!:#REF!,0),MATCH(#REF!,#REF!:#REF!,0))</f>
        <v>#REF!</v>
      </c>
      <c r="F15510" s="9" t="e">
        <f>INDEX(#REF!:#REF!,MATCH($D15510,#REF!:#REF!,0),MATCH(#REF!,#REF!:#REF!,0))</f>
        <v>#REF!</v>
      </c>
    </row>
    <row r="15511" spans="1:6" ht="16.5" x14ac:dyDescent="0.3">
      <c r="A15511" s="9" t="s">
        <v>6814</v>
      </c>
      <c r="B15511" s="9" t="s">
        <v>2653</v>
      </c>
      <c r="C15511" s="10">
        <v>16645</v>
      </c>
      <c r="D15511" s="9">
        <v>7191906499</v>
      </c>
      <c r="E15511" s="9" t="e">
        <f>INDEX(#REF!:#REF!,MATCH($D15511,#REF!:#REF!,0),MATCH(#REF!,#REF!:#REF!,0))</f>
        <v>#REF!</v>
      </c>
      <c r="F15511" s="9" t="e">
        <f>INDEX(#REF!:#REF!,MATCH($D15511,#REF!:#REF!,0),MATCH(#REF!,#REF!:#REF!,0))</f>
        <v>#REF!</v>
      </c>
    </row>
    <row r="15512" spans="1:6" ht="16.5" x14ac:dyDescent="0.3">
      <c r="A15512" s="9" t="s">
        <v>6813</v>
      </c>
      <c r="B15512" s="9" t="s">
        <v>2833</v>
      </c>
      <c r="C15512" s="10">
        <v>19015</v>
      </c>
      <c r="D15512" s="9">
        <v>2402470968</v>
      </c>
      <c r="E15512" s="9" t="e">
        <f>INDEX(#REF!:#REF!,MATCH($D15512,#REF!:#REF!,0),MATCH(#REF!,#REF!:#REF!,0))</f>
        <v>#REF!</v>
      </c>
      <c r="F15512" s="9" t="e">
        <f>INDEX(#REF!:#REF!,MATCH($D15512,#REF!:#REF!,0),MATCH(#REF!,#REF!:#REF!,0))</f>
        <v>#REF!</v>
      </c>
    </row>
    <row r="15513" spans="1:6" ht="16.5" x14ac:dyDescent="0.3">
      <c r="A15513" s="9" t="s">
        <v>6812</v>
      </c>
      <c r="B15513" s="9" t="s">
        <v>2036</v>
      </c>
      <c r="C15513" s="10">
        <v>20812</v>
      </c>
      <c r="D15513" s="9">
        <v>3156820482</v>
      </c>
      <c r="E15513" s="9" t="e">
        <f>INDEX(#REF!:#REF!,MATCH($D15513,#REF!:#REF!,0),MATCH(#REF!,#REF!:#REF!,0))</f>
        <v>#REF!</v>
      </c>
      <c r="F15513" s="9" t="e">
        <f>INDEX(#REF!:#REF!,MATCH($D15513,#REF!:#REF!,0),MATCH(#REF!,#REF!:#REF!,0))</f>
        <v>#REF!</v>
      </c>
    </row>
    <row r="15514" spans="1:6" ht="16.5" x14ac:dyDescent="0.3">
      <c r="A15514" s="9" t="s">
        <v>6811</v>
      </c>
      <c r="B15514" s="9" t="s">
        <v>2886</v>
      </c>
      <c r="C15514" s="10">
        <v>34684</v>
      </c>
      <c r="D15514" s="9">
        <v>5142790693</v>
      </c>
      <c r="E15514" s="9" t="e">
        <f>INDEX(#REF!:#REF!,MATCH($D15514,#REF!:#REF!,0),MATCH(#REF!,#REF!:#REF!,0))</f>
        <v>#REF!</v>
      </c>
      <c r="F15514" s="9" t="e">
        <f>INDEX(#REF!:#REF!,MATCH($D15514,#REF!:#REF!,0),MATCH(#REF!,#REF!:#REF!,0))</f>
        <v>#REF!</v>
      </c>
    </row>
    <row r="15515" spans="1:6" ht="16.5" x14ac:dyDescent="0.3">
      <c r="A15515" s="9" t="s">
        <v>6810</v>
      </c>
      <c r="B15515" s="9" t="s">
        <v>3416</v>
      </c>
      <c r="C15515" s="10">
        <v>26590</v>
      </c>
      <c r="D15515" s="9">
        <v>2255261316</v>
      </c>
      <c r="E15515" s="9" t="e">
        <f>INDEX(#REF!:#REF!,MATCH($D15515,#REF!:#REF!,0),MATCH(#REF!,#REF!:#REF!,0))</f>
        <v>#REF!</v>
      </c>
      <c r="F15515" s="9" t="e">
        <f>INDEX(#REF!:#REF!,MATCH($D15515,#REF!:#REF!,0),MATCH(#REF!,#REF!:#REF!,0))</f>
        <v>#REF!</v>
      </c>
    </row>
    <row r="15516" spans="1:6" ht="16.5" x14ac:dyDescent="0.3">
      <c r="A15516" s="9" t="s">
        <v>6809</v>
      </c>
      <c r="B15516" s="9" t="s">
        <v>2474</v>
      </c>
      <c r="C15516" s="10">
        <v>47154</v>
      </c>
      <c r="D15516" s="9">
        <v>1313434965</v>
      </c>
      <c r="E15516" s="9" t="e">
        <f>INDEX(#REF!:#REF!,MATCH($D15516,#REF!:#REF!,0),MATCH(#REF!,#REF!:#REF!,0))</f>
        <v>#REF!</v>
      </c>
      <c r="F15516" s="9" t="e">
        <f>INDEX(#REF!:#REF!,MATCH($D15516,#REF!:#REF!,0),MATCH(#REF!,#REF!:#REF!,0))</f>
        <v>#REF!</v>
      </c>
    </row>
    <row r="15517" spans="1:6" ht="16.5" x14ac:dyDescent="0.3">
      <c r="A15517" s="9" t="s">
        <v>6808</v>
      </c>
      <c r="B15517" s="9" t="s">
        <v>1973</v>
      </c>
      <c r="C15517" s="10">
        <v>47176</v>
      </c>
      <c r="D15517" s="9">
        <v>2259282237</v>
      </c>
      <c r="E15517" s="9" t="e">
        <f>INDEX(#REF!:#REF!,MATCH($D15517,#REF!:#REF!,0),MATCH(#REF!,#REF!:#REF!,0))</f>
        <v>#REF!</v>
      </c>
      <c r="F15517" s="9" t="e">
        <f>INDEX(#REF!:#REF!,MATCH($D15517,#REF!:#REF!,0),MATCH(#REF!,#REF!:#REF!,0))</f>
        <v>#REF!</v>
      </c>
    </row>
    <row r="15518" spans="1:6" ht="16.5" x14ac:dyDescent="0.3">
      <c r="A15518" s="9" t="s">
        <v>6807</v>
      </c>
      <c r="B15518" s="9" t="s">
        <v>1973</v>
      </c>
      <c r="C15518" s="10">
        <v>51485</v>
      </c>
      <c r="D15518" s="9">
        <v>2480515559</v>
      </c>
      <c r="E15518" s="9" t="e">
        <f>INDEX(#REF!:#REF!,MATCH($D15518,#REF!:#REF!,0),MATCH(#REF!,#REF!:#REF!,0))</f>
        <v>#REF!</v>
      </c>
      <c r="F15518" s="9" t="e">
        <f>INDEX(#REF!:#REF!,MATCH($D15518,#REF!:#REF!,0),MATCH(#REF!,#REF!:#REF!,0))</f>
        <v>#REF!</v>
      </c>
    </row>
    <row r="15519" spans="1:6" ht="16.5" x14ac:dyDescent="0.3">
      <c r="A15519" s="9" t="s">
        <v>6806</v>
      </c>
      <c r="B15519" s="9" t="s">
        <v>2870</v>
      </c>
      <c r="C15519" s="10">
        <v>31152</v>
      </c>
      <c r="D15519" s="9">
        <v>5197585250</v>
      </c>
      <c r="E15519" s="9" t="e">
        <f>INDEX(#REF!:#REF!,MATCH($D15519,#REF!:#REF!,0),MATCH(#REF!,#REF!:#REF!,0))</f>
        <v>#REF!</v>
      </c>
      <c r="F15519" s="9" t="e">
        <f>INDEX(#REF!:#REF!,MATCH($D15519,#REF!:#REF!,0),MATCH(#REF!,#REF!:#REF!,0))</f>
        <v>#REF!</v>
      </c>
    </row>
    <row r="15520" spans="1:6" ht="16.5" x14ac:dyDescent="0.3">
      <c r="A15520" s="9" t="s">
        <v>6805</v>
      </c>
      <c r="B15520" s="9" t="s">
        <v>2456</v>
      </c>
      <c r="C15520" s="10">
        <v>44205</v>
      </c>
      <c r="D15520" s="9">
        <v>5186660353</v>
      </c>
      <c r="E15520" s="9" t="e">
        <f>INDEX(#REF!:#REF!,MATCH($D15520,#REF!:#REF!,0),MATCH(#REF!,#REF!:#REF!,0))</f>
        <v>#REF!</v>
      </c>
      <c r="F15520" s="9" t="e">
        <f>INDEX(#REF!:#REF!,MATCH($D15520,#REF!:#REF!,0),MATCH(#REF!,#REF!:#REF!,0))</f>
        <v>#REF!</v>
      </c>
    </row>
    <row r="15521" spans="1:6" ht="16.5" x14ac:dyDescent="0.3">
      <c r="A15521" s="9" t="s">
        <v>6804</v>
      </c>
      <c r="B15521" s="9" t="s">
        <v>3049</v>
      </c>
      <c r="C15521" s="10">
        <v>43384</v>
      </c>
      <c r="D15521" s="9">
        <v>2592292012</v>
      </c>
      <c r="E15521" s="9" t="e">
        <f>INDEX(#REF!:#REF!,MATCH($D15521,#REF!:#REF!,0),MATCH(#REF!,#REF!:#REF!,0))</f>
        <v>#REF!</v>
      </c>
      <c r="F15521" s="9" t="e">
        <f>INDEX(#REF!:#REF!,MATCH($D15521,#REF!:#REF!,0),MATCH(#REF!,#REF!:#REF!,0))</f>
        <v>#REF!</v>
      </c>
    </row>
    <row r="15522" spans="1:6" ht="16.5" x14ac:dyDescent="0.3">
      <c r="A15522" s="9" t="s">
        <v>6803</v>
      </c>
      <c r="B15522" s="9" t="s">
        <v>2521</v>
      </c>
      <c r="C15522" s="10">
        <v>10679</v>
      </c>
      <c r="D15522" s="9">
        <v>2670196322</v>
      </c>
      <c r="E15522" s="9" t="e">
        <f>INDEX(#REF!:#REF!,MATCH($D15522,#REF!:#REF!,0),MATCH(#REF!,#REF!:#REF!,0))</f>
        <v>#REF!</v>
      </c>
      <c r="F15522" s="9" t="e">
        <f>INDEX(#REF!:#REF!,MATCH($D15522,#REF!:#REF!,0),MATCH(#REF!,#REF!:#REF!,0))</f>
        <v>#REF!</v>
      </c>
    </row>
    <row r="15523" spans="1:6" ht="16.5" x14ac:dyDescent="0.3">
      <c r="A15523" s="9" t="s">
        <v>6802</v>
      </c>
      <c r="B15523" s="9" t="s">
        <v>2107</v>
      </c>
      <c r="C15523" s="10">
        <v>44797</v>
      </c>
      <c r="D15523" s="9">
        <v>264454596</v>
      </c>
      <c r="E15523" s="9" t="e">
        <f>INDEX(#REF!:#REF!,MATCH($D15523,#REF!:#REF!,0),MATCH(#REF!,#REF!:#REF!,0))</f>
        <v>#REF!</v>
      </c>
      <c r="F15523" s="9" t="e">
        <f>INDEX(#REF!:#REF!,MATCH($D15523,#REF!:#REF!,0),MATCH(#REF!,#REF!:#REF!,0))</f>
        <v>#REF!</v>
      </c>
    </row>
    <row r="15524" spans="1:6" ht="16.5" x14ac:dyDescent="0.3">
      <c r="A15524" s="9" t="s">
        <v>6801</v>
      </c>
      <c r="B15524" s="9" t="s">
        <v>2129</v>
      </c>
      <c r="C15524" s="10">
        <v>16258</v>
      </c>
      <c r="D15524" s="9">
        <v>4730395069</v>
      </c>
      <c r="E15524" s="9" t="e">
        <f>INDEX(#REF!:#REF!,MATCH($D15524,#REF!:#REF!,0),MATCH(#REF!,#REF!:#REF!,0))</f>
        <v>#REF!</v>
      </c>
      <c r="F15524" s="9" t="e">
        <f>INDEX(#REF!:#REF!,MATCH($D15524,#REF!:#REF!,0),MATCH(#REF!,#REF!:#REF!,0))</f>
        <v>#REF!</v>
      </c>
    </row>
    <row r="15525" spans="1:6" ht="16.5" x14ac:dyDescent="0.3">
      <c r="A15525" s="9" t="s">
        <v>6800</v>
      </c>
      <c r="B15525" s="9" t="s">
        <v>1971</v>
      </c>
      <c r="C15525" s="10">
        <v>40978</v>
      </c>
      <c r="D15525" s="9">
        <v>583595162</v>
      </c>
      <c r="E15525" s="9" t="e">
        <f>INDEX(#REF!:#REF!,MATCH($D15525,#REF!:#REF!,0),MATCH(#REF!,#REF!:#REF!,0))</f>
        <v>#REF!</v>
      </c>
      <c r="F15525" s="9" t="e">
        <f>INDEX(#REF!:#REF!,MATCH($D15525,#REF!:#REF!,0),MATCH(#REF!,#REF!:#REF!,0))</f>
        <v>#REF!</v>
      </c>
    </row>
    <row r="15526" spans="1:6" ht="16.5" x14ac:dyDescent="0.3">
      <c r="A15526" s="9" t="s">
        <v>6799</v>
      </c>
      <c r="B15526" s="9" t="s">
        <v>2134</v>
      </c>
      <c r="C15526" s="10">
        <v>25819</v>
      </c>
      <c r="D15526" s="9">
        <v>7132417177</v>
      </c>
      <c r="E15526" s="9" t="e">
        <f>INDEX(#REF!:#REF!,MATCH($D15526,#REF!:#REF!,0),MATCH(#REF!,#REF!:#REF!,0))</f>
        <v>#REF!</v>
      </c>
      <c r="F15526" s="9" t="e">
        <f>INDEX(#REF!:#REF!,MATCH($D15526,#REF!:#REF!,0),MATCH(#REF!,#REF!:#REF!,0))</f>
        <v>#REF!</v>
      </c>
    </row>
    <row r="15527" spans="1:6" ht="16.5" x14ac:dyDescent="0.3">
      <c r="A15527" s="9" t="s">
        <v>6798</v>
      </c>
      <c r="B15527" s="9" t="s">
        <v>2537</v>
      </c>
      <c r="C15527" s="10">
        <v>49545</v>
      </c>
      <c r="D15527" s="9">
        <v>9340547551</v>
      </c>
      <c r="E15527" s="9" t="e">
        <f>INDEX(#REF!:#REF!,MATCH($D15527,#REF!:#REF!,0),MATCH(#REF!,#REF!:#REF!,0))</f>
        <v>#REF!</v>
      </c>
      <c r="F15527" s="9" t="e">
        <f>INDEX(#REF!:#REF!,MATCH($D15527,#REF!:#REF!,0),MATCH(#REF!,#REF!:#REF!,0))</f>
        <v>#REF!</v>
      </c>
    </row>
    <row r="15528" spans="1:6" ht="16.5" x14ac:dyDescent="0.3">
      <c r="A15528" s="9" t="s">
        <v>6797</v>
      </c>
      <c r="B15528" s="9" t="s">
        <v>2662</v>
      </c>
      <c r="C15528" s="10">
        <v>12135</v>
      </c>
      <c r="D15528" s="9">
        <v>9705650896</v>
      </c>
      <c r="E15528" s="9" t="e">
        <f>INDEX(#REF!:#REF!,MATCH($D15528,#REF!:#REF!,0),MATCH(#REF!,#REF!:#REF!,0))</f>
        <v>#REF!</v>
      </c>
      <c r="F15528" s="9" t="e">
        <f>INDEX(#REF!:#REF!,MATCH($D15528,#REF!:#REF!,0),MATCH(#REF!,#REF!:#REF!,0))</f>
        <v>#REF!</v>
      </c>
    </row>
    <row r="15529" spans="1:6" ht="16.5" x14ac:dyDescent="0.3">
      <c r="A15529" s="9" t="s">
        <v>6796</v>
      </c>
      <c r="B15529" s="9" t="s">
        <v>1947</v>
      </c>
      <c r="C15529" s="10">
        <v>10702</v>
      </c>
      <c r="D15529" s="9">
        <v>1502791994</v>
      </c>
      <c r="E15529" s="9" t="e">
        <f>INDEX(#REF!:#REF!,MATCH($D15529,#REF!:#REF!,0),MATCH(#REF!,#REF!:#REF!,0))</f>
        <v>#REF!</v>
      </c>
      <c r="F15529" s="9" t="e">
        <f>INDEX(#REF!:#REF!,MATCH($D15529,#REF!:#REF!,0),MATCH(#REF!,#REF!:#REF!,0))</f>
        <v>#REF!</v>
      </c>
    </row>
    <row r="15530" spans="1:6" ht="16.5" x14ac:dyDescent="0.3">
      <c r="A15530" s="9" t="s">
        <v>6795</v>
      </c>
      <c r="B15530" s="9" t="s">
        <v>2185</v>
      </c>
      <c r="C15530" s="10">
        <v>52464</v>
      </c>
      <c r="D15530" s="9">
        <v>4075444457</v>
      </c>
      <c r="E15530" s="9" t="e">
        <f>INDEX(#REF!:#REF!,MATCH($D15530,#REF!:#REF!,0),MATCH(#REF!,#REF!:#REF!,0))</f>
        <v>#REF!</v>
      </c>
      <c r="F15530" s="9" t="e">
        <f>INDEX(#REF!:#REF!,MATCH($D15530,#REF!:#REF!,0),MATCH(#REF!,#REF!:#REF!,0))</f>
        <v>#REF!</v>
      </c>
    </row>
    <row r="15531" spans="1:6" ht="16.5" x14ac:dyDescent="0.3">
      <c r="A15531" s="9" t="s">
        <v>6794</v>
      </c>
      <c r="B15531" s="9" t="s">
        <v>1941</v>
      </c>
      <c r="C15531" s="10">
        <v>44233</v>
      </c>
      <c r="D15531" s="9">
        <v>5077974136</v>
      </c>
      <c r="E15531" s="9" t="e">
        <f>INDEX(#REF!:#REF!,MATCH($D15531,#REF!:#REF!,0),MATCH(#REF!,#REF!:#REF!,0))</f>
        <v>#REF!</v>
      </c>
      <c r="F15531" s="9" t="e">
        <f>INDEX(#REF!:#REF!,MATCH($D15531,#REF!:#REF!,0),MATCH(#REF!,#REF!:#REF!,0))</f>
        <v>#REF!</v>
      </c>
    </row>
    <row r="15532" spans="1:6" ht="16.5" x14ac:dyDescent="0.3">
      <c r="A15532" s="9" t="s">
        <v>6793</v>
      </c>
      <c r="B15532" s="9" t="s">
        <v>2942</v>
      </c>
      <c r="C15532" s="10">
        <v>46412</v>
      </c>
      <c r="D15532" s="9">
        <v>3867281491</v>
      </c>
      <c r="E15532" s="9" t="e">
        <f>INDEX(#REF!:#REF!,MATCH($D15532,#REF!:#REF!,0),MATCH(#REF!,#REF!:#REF!,0))</f>
        <v>#REF!</v>
      </c>
      <c r="F15532" s="9" t="e">
        <f>INDEX(#REF!:#REF!,MATCH($D15532,#REF!:#REF!,0),MATCH(#REF!,#REF!:#REF!,0))</f>
        <v>#REF!</v>
      </c>
    </row>
    <row r="15533" spans="1:6" ht="16.5" x14ac:dyDescent="0.3">
      <c r="A15533" s="9" t="s">
        <v>6792</v>
      </c>
      <c r="B15533" s="9" t="s">
        <v>2481</v>
      </c>
      <c r="C15533" s="10">
        <v>57427</v>
      </c>
      <c r="D15533" s="9">
        <v>3509620267</v>
      </c>
      <c r="E15533" s="9" t="e">
        <f>INDEX(#REF!:#REF!,MATCH($D15533,#REF!:#REF!,0),MATCH(#REF!,#REF!:#REF!,0))</f>
        <v>#REF!</v>
      </c>
      <c r="F15533" s="9" t="e">
        <f>INDEX(#REF!:#REF!,MATCH($D15533,#REF!:#REF!,0),MATCH(#REF!,#REF!:#REF!,0))</f>
        <v>#REF!</v>
      </c>
    </row>
    <row r="15534" spans="1:6" ht="16.5" x14ac:dyDescent="0.3">
      <c r="A15534" s="9" t="s">
        <v>6791</v>
      </c>
      <c r="B15534" s="9" t="s">
        <v>2453</v>
      </c>
      <c r="C15534" s="10">
        <v>46104</v>
      </c>
      <c r="D15534" s="9">
        <v>2599557828</v>
      </c>
      <c r="E15534" s="9" t="e">
        <f>INDEX(#REF!:#REF!,MATCH($D15534,#REF!:#REF!,0),MATCH(#REF!,#REF!:#REF!,0))</f>
        <v>#REF!</v>
      </c>
      <c r="F15534" s="9" t="e">
        <f>INDEX(#REF!:#REF!,MATCH($D15534,#REF!:#REF!,0),MATCH(#REF!,#REF!:#REF!,0))</f>
        <v>#REF!</v>
      </c>
    </row>
    <row r="15535" spans="1:6" ht="16.5" x14ac:dyDescent="0.3">
      <c r="A15535" s="9" t="s">
        <v>6790</v>
      </c>
      <c r="B15535" s="9" t="s">
        <v>2364</v>
      </c>
      <c r="C15535" s="10">
        <v>34955</v>
      </c>
      <c r="D15535" s="9">
        <v>9548500949</v>
      </c>
      <c r="E15535" s="9" t="e">
        <f>INDEX(#REF!:#REF!,MATCH($D15535,#REF!:#REF!,0),MATCH(#REF!,#REF!:#REF!,0))</f>
        <v>#REF!</v>
      </c>
      <c r="F15535" s="9" t="e">
        <f>INDEX(#REF!:#REF!,MATCH($D15535,#REF!:#REF!,0),MATCH(#REF!,#REF!:#REF!,0))</f>
        <v>#REF!</v>
      </c>
    </row>
    <row r="15536" spans="1:6" ht="16.5" x14ac:dyDescent="0.3">
      <c r="A15536" s="9" t="s">
        <v>6789</v>
      </c>
      <c r="B15536" s="9" t="s">
        <v>2530</v>
      </c>
      <c r="C15536" s="10">
        <v>13409</v>
      </c>
      <c r="D15536" s="9">
        <v>4219825649</v>
      </c>
      <c r="E15536" s="9" t="e">
        <f>INDEX(#REF!:#REF!,MATCH($D15536,#REF!:#REF!,0),MATCH(#REF!,#REF!:#REF!,0))</f>
        <v>#REF!</v>
      </c>
      <c r="F15536" s="9" t="e">
        <f>INDEX(#REF!:#REF!,MATCH($D15536,#REF!:#REF!,0),MATCH(#REF!,#REF!:#REF!,0))</f>
        <v>#REF!</v>
      </c>
    </row>
    <row r="15537" spans="1:6" ht="16.5" x14ac:dyDescent="0.3">
      <c r="A15537" s="9" t="s">
        <v>6788</v>
      </c>
      <c r="B15537" s="9" t="s">
        <v>1961</v>
      </c>
      <c r="C15537" s="10">
        <v>44939</v>
      </c>
      <c r="D15537" s="9">
        <v>4900475084</v>
      </c>
      <c r="E15537" s="9" t="e">
        <f>INDEX(#REF!:#REF!,MATCH($D15537,#REF!:#REF!,0),MATCH(#REF!,#REF!:#REF!,0))</f>
        <v>#REF!</v>
      </c>
      <c r="F15537" s="9" t="e">
        <f>INDEX(#REF!:#REF!,MATCH($D15537,#REF!:#REF!,0),MATCH(#REF!,#REF!:#REF!,0))</f>
        <v>#REF!</v>
      </c>
    </row>
    <row r="15538" spans="1:6" ht="16.5" x14ac:dyDescent="0.3">
      <c r="A15538" s="9" t="s">
        <v>6787</v>
      </c>
      <c r="B15538" s="9" t="s">
        <v>3187</v>
      </c>
      <c r="C15538" s="10">
        <v>35796</v>
      </c>
      <c r="D15538" s="9">
        <v>2607689635</v>
      </c>
      <c r="E15538" s="9" t="e">
        <f>INDEX(#REF!:#REF!,MATCH($D15538,#REF!:#REF!,0),MATCH(#REF!,#REF!:#REF!,0))</f>
        <v>#REF!</v>
      </c>
      <c r="F15538" s="9" t="e">
        <f>INDEX(#REF!:#REF!,MATCH($D15538,#REF!:#REF!,0),MATCH(#REF!,#REF!:#REF!,0))</f>
        <v>#REF!</v>
      </c>
    </row>
    <row r="15539" spans="1:6" ht="16.5" x14ac:dyDescent="0.3">
      <c r="A15539" s="9" t="s">
        <v>6786</v>
      </c>
      <c r="B15539" s="9" t="s">
        <v>3177</v>
      </c>
      <c r="C15539" s="10">
        <v>42263</v>
      </c>
      <c r="D15539" s="9">
        <v>7074056774</v>
      </c>
      <c r="E15539" s="9" t="e">
        <f>INDEX(#REF!:#REF!,MATCH($D15539,#REF!:#REF!,0),MATCH(#REF!,#REF!:#REF!,0))</f>
        <v>#REF!</v>
      </c>
      <c r="F15539" s="9" t="e">
        <f>INDEX(#REF!:#REF!,MATCH($D15539,#REF!:#REF!,0),MATCH(#REF!,#REF!:#REF!,0))</f>
        <v>#REF!</v>
      </c>
    </row>
    <row r="15540" spans="1:6" ht="16.5" x14ac:dyDescent="0.3">
      <c r="A15540" s="9" t="s">
        <v>6785</v>
      </c>
      <c r="B15540" s="9" t="s">
        <v>2188</v>
      </c>
      <c r="C15540" s="10">
        <v>38665</v>
      </c>
      <c r="D15540" s="9">
        <v>5407735911</v>
      </c>
      <c r="E15540" s="9" t="e">
        <f>INDEX(#REF!:#REF!,MATCH($D15540,#REF!:#REF!,0),MATCH(#REF!,#REF!:#REF!,0))</f>
        <v>#REF!</v>
      </c>
      <c r="F15540" s="9" t="e">
        <f>INDEX(#REF!:#REF!,MATCH($D15540,#REF!:#REF!,0),MATCH(#REF!,#REF!:#REF!,0))</f>
        <v>#REF!</v>
      </c>
    </row>
    <row r="15541" spans="1:6" ht="16.5" x14ac:dyDescent="0.3">
      <c r="A15541" s="9" t="s">
        <v>6784</v>
      </c>
      <c r="B15541" s="9" t="s">
        <v>3372</v>
      </c>
      <c r="C15541" s="10">
        <v>40755</v>
      </c>
      <c r="D15541" s="9">
        <v>8239612253</v>
      </c>
      <c r="E15541" s="9" t="e">
        <f>INDEX(#REF!:#REF!,MATCH($D15541,#REF!:#REF!,0),MATCH(#REF!,#REF!:#REF!,0))</f>
        <v>#REF!</v>
      </c>
      <c r="F15541" s="9" t="e">
        <f>INDEX(#REF!:#REF!,MATCH($D15541,#REF!:#REF!,0),MATCH(#REF!,#REF!:#REF!,0))</f>
        <v>#REF!</v>
      </c>
    </row>
    <row r="15542" spans="1:6" ht="16.5" x14ac:dyDescent="0.3">
      <c r="A15542" s="9" t="s">
        <v>6783</v>
      </c>
      <c r="B15542" s="9" t="s">
        <v>2284</v>
      </c>
      <c r="C15542" s="10">
        <v>50731</v>
      </c>
      <c r="D15542" s="9">
        <v>7462961601</v>
      </c>
      <c r="E15542" s="9" t="e">
        <f>INDEX(#REF!:#REF!,MATCH($D15542,#REF!:#REF!,0),MATCH(#REF!,#REF!:#REF!,0))</f>
        <v>#REF!</v>
      </c>
      <c r="F15542" s="9" t="e">
        <f>INDEX(#REF!:#REF!,MATCH($D15542,#REF!:#REF!,0),MATCH(#REF!,#REF!:#REF!,0))</f>
        <v>#REF!</v>
      </c>
    </row>
    <row r="15543" spans="1:6" ht="16.5" x14ac:dyDescent="0.3">
      <c r="A15543" s="9" t="s">
        <v>6782</v>
      </c>
      <c r="B15543" s="9" t="s">
        <v>2165</v>
      </c>
      <c r="C15543" s="10">
        <v>46605</v>
      </c>
      <c r="D15543" s="9">
        <v>3303111790</v>
      </c>
      <c r="E15543" s="9" t="e">
        <f>INDEX(#REF!:#REF!,MATCH($D15543,#REF!:#REF!,0),MATCH(#REF!,#REF!:#REF!,0))</f>
        <v>#REF!</v>
      </c>
      <c r="F15543" s="9" t="e">
        <f>INDEX(#REF!:#REF!,MATCH($D15543,#REF!:#REF!,0),MATCH(#REF!,#REF!:#REF!,0))</f>
        <v>#REF!</v>
      </c>
    </row>
    <row r="15544" spans="1:6" ht="16.5" x14ac:dyDescent="0.3">
      <c r="A15544" s="9" t="s">
        <v>6781</v>
      </c>
      <c r="B15544" s="9" t="s">
        <v>1989</v>
      </c>
      <c r="C15544" s="10">
        <v>56896</v>
      </c>
      <c r="D15544" s="9">
        <v>7912639675</v>
      </c>
      <c r="E15544" s="9" t="e">
        <f>INDEX(#REF!:#REF!,MATCH($D15544,#REF!:#REF!,0),MATCH(#REF!,#REF!:#REF!,0))</f>
        <v>#REF!</v>
      </c>
      <c r="F15544" s="9" t="e">
        <f>INDEX(#REF!:#REF!,MATCH($D15544,#REF!:#REF!,0),MATCH(#REF!,#REF!:#REF!,0))</f>
        <v>#REF!</v>
      </c>
    </row>
    <row r="15545" spans="1:6" ht="16.5" x14ac:dyDescent="0.3">
      <c r="A15545" s="9" t="s">
        <v>6780</v>
      </c>
      <c r="B15545" s="9" t="s">
        <v>3187</v>
      </c>
      <c r="C15545" s="10">
        <v>48405</v>
      </c>
      <c r="D15545" s="9">
        <v>701563818</v>
      </c>
      <c r="E15545" s="9" t="e">
        <f>INDEX(#REF!:#REF!,MATCH($D15545,#REF!:#REF!,0),MATCH(#REF!,#REF!:#REF!,0))</f>
        <v>#REF!</v>
      </c>
      <c r="F15545" s="9" t="e">
        <f>INDEX(#REF!:#REF!,MATCH($D15545,#REF!:#REF!,0),MATCH(#REF!,#REF!:#REF!,0))</f>
        <v>#REF!</v>
      </c>
    </row>
    <row r="15546" spans="1:6" ht="16.5" x14ac:dyDescent="0.3">
      <c r="A15546" s="9" t="s">
        <v>6779</v>
      </c>
      <c r="B15546" s="9" t="s">
        <v>2381</v>
      </c>
      <c r="C15546" s="10">
        <v>33772</v>
      </c>
      <c r="D15546" s="9">
        <v>6789106936</v>
      </c>
      <c r="E15546" s="9" t="e">
        <f>INDEX(#REF!:#REF!,MATCH($D15546,#REF!:#REF!,0),MATCH(#REF!,#REF!:#REF!,0))</f>
        <v>#REF!</v>
      </c>
      <c r="F15546" s="9" t="e">
        <f>INDEX(#REF!:#REF!,MATCH($D15546,#REF!:#REF!,0),MATCH(#REF!,#REF!:#REF!,0))</f>
        <v>#REF!</v>
      </c>
    </row>
    <row r="15547" spans="1:6" ht="16.5" x14ac:dyDescent="0.3">
      <c r="A15547" s="9" t="s">
        <v>6778</v>
      </c>
      <c r="B15547" s="9" t="s">
        <v>3642</v>
      </c>
      <c r="C15547" s="10">
        <v>30396</v>
      </c>
      <c r="D15547" s="9">
        <v>6776868107</v>
      </c>
      <c r="E15547" s="9" t="e">
        <f>INDEX(#REF!:#REF!,MATCH($D15547,#REF!:#REF!,0),MATCH(#REF!,#REF!:#REF!,0))</f>
        <v>#REF!</v>
      </c>
      <c r="F15547" s="9" t="e">
        <f>INDEX(#REF!:#REF!,MATCH($D15547,#REF!:#REF!,0),MATCH(#REF!,#REF!:#REF!,0))</f>
        <v>#REF!</v>
      </c>
    </row>
    <row r="15548" spans="1:6" ht="16.5" x14ac:dyDescent="0.3">
      <c r="A15548" s="9" t="s">
        <v>6777</v>
      </c>
      <c r="B15548" s="9" t="s">
        <v>2009</v>
      </c>
      <c r="C15548" s="10">
        <v>51877</v>
      </c>
      <c r="D15548" s="9">
        <v>5779075530</v>
      </c>
      <c r="E15548" s="9" t="e">
        <f>INDEX(#REF!:#REF!,MATCH($D15548,#REF!:#REF!,0),MATCH(#REF!,#REF!:#REF!,0))</f>
        <v>#REF!</v>
      </c>
      <c r="F15548" s="9" t="e">
        <f>INDEX(#REF!:#REF!,MATCH($D15548,#REF!:#REF!,0),MATCH(#REF!,#REF!:#REF!,0))</f>
        <v>#REF!</v>
      </c>
    </row>
    <row r="15549" spans="1:6" ht="16.5" x14ac:dyDescent="0.3">
      <c r="A15549" s="9" t="s">
        <v>6776</v>
      </c>
      <c r="B15549" s="9" t="s">
        <v>2468</v>
      </c>
      <c r="C15549" s="10">
        <v>36344</v>
      </c>
      <c r="D15549" s="9">
        <v>8173067724</v>
      </c>
      <c r="E15549" s="9" t="e">
        <f>INDEX(#REF!:#REF!,MATCH($D15549,#REF!:#REF!,0),MATCH(#REF!,#REF!:#REF!,0))</f>
        <v>#REF!</v>
      </c>
      <c r="F15549" s="9" t="e">
        <f>INDEX(#REF!:#REF!,MATCH($D15549,#REF!:#REF!,0),MATCH(#REF!,#REF!:#REF!,0))</f>
        <v>#REF!</v>
      </c>
    </row>
    <row r="15550" spans="1:6" ht="16.5" x14ac:dyDescent="0.3">
      <c r="A15550" s="9" t="s">
        <v>6775</v>
      </c>
      <c r="B15550" s="9" t="s">
        <v>1949</v>
      </c>
      <c r="C15550" s="10">
        <v>21800</v>
      </c>
      <c r="D15550" s="9">
        <v>4192879565</v>
      </c>
      <c r="E15550" s="9" t="e">
        <f>INDEX(#REF!:#REF!,MATCH($D15550,#REF!:#REF!,0),MATCH(#REF!,#REF!:#REF!,0))</f>
        <v>#REF!</v>
      </c>
      <c r="F15550" s="9" t="e">
        <f>INDEX(#REF!:#REF!,MATCH($D15550,#REF!:#REF!,0),MATCH(#REF!,#REF!:#REF!,0))</f>
        <v>#REF!</v>
      </c>
    </row>
    <row r="15551" spans="1:6" ht="16.5" x14ac:dyDescent="0.3">
      <c r="A15551" s="9" t="s">
        <v>6774</v>
      </c>
      <c r="B15551" s="9" t="s">
        <v>2662</v>
      </c>
      <c r="C15551" s="10">
        <v>24435</v>
      </c>
      <c r="D15551" s="9">
        <v>9491257560</v>
      </c>
      <c r="E15551" s="9" t="e">
        <f>INDEX(#REF!:#REF!,MATCH($D15551,#REF!:#REF!,0),MATCH(#REF!,#REF!:#REF!,0))</f>
        <v>#REF!</v>
      </c>
      <c r="F15551" s="9" t="e">
        <f>INDEX(#REF!:#REF!,MATCH($D15551,#REF!:#REF!,0),MATCH(#REF!,#REF!:#REF!,0))</f>
        <v>#REF!</v>
      </c>
    </row>
    <row r="15552" spans="1:6" ht="16.5" x14ac:dyDescent="0.3">
      <c r="A15552" s="9" t="s">
        <v>6773</v>
      </c>
      <c r="B15552" s="9" t="s">
        <v>2389</v>
      </c>
      <c r="C15552" s="10">
        <v>23744</v>
      </c>
      <c r="D15552" s="9">
        <v>5358183647</v>
      </c>
      <c r="E15552" s="9" t="e">
        <f>INDEX(#REF!:#REF!,MATCH($D15552,#REF!:#REF!,0),MATCH(#REF!,#REF!:#REF!,0))</f>
        <v>#REF!</v>
      </c>
      <c r="F15552" s="9" t="e">
        <f>INDEX(#REF!:#REF!,MATCH($D15552,#REF!:#REF!,0),MATCH(#REF!,#REF!:#REF!,0))</f>
        <v>#REF!</v>
      </c>
    </row>
    <row r="15553" spans="1:6" ht="16.5" x14ac:dyDescent="0.3">
      <c r="A15553" s="9" t="s">
        <v>6772</v>
      </c>
      <c r="B15553" s="9" t="s">
        <v>2541</v>
      </c>
      <c r="C15553" s="10">
        <v>41689</v>
      </c>
      <c r="D15553" s="9">
        <v>8204786093</v>
      </c>
      <c r="E15553" s="9" t="e">
        <f>INDEX(#REF!:#REF!,MATCH($D15553,#REF!:#REF!,0),MATCH(#REF!,#REF!:#REF!,0))</f>
        <v>#REF!</v>
      </c>
      <c r="F15553" s="9" t="e">
        <f>INDEX(#REF!:#REF!,MATCH($D15553,#REF!:#REF!,0),MATCH(#REF!,#REF!:#REF!,0))</f>
        <v>#REF!</v>
      </c>
    </row>
    <row r="15554" spans="1:6" ht="16.5" x14ac:dyDescent="0.3">
      <c r="A15554" s="9" t="s">
        <v>6771</v>
      </c>
      <c r="B15554" s="9" t="s">
        <v>2757</v>
      </c>
      <c r="C15554" s="10">
        <v>16868</v>
      </c>
      <c r="D15554" s="9">
        <v>1659448174</v>
      </c>
      <c r="E15554" s="9" t="e">
        <f>INDEX(#REF!:#REF!,MATCH($D15554,#REF!:#REF!,0),MATCH(#REF!,#REF!:#REF!,0))</f>
        <v>#REF!</v>
      </c>
      <c r="F15554" s="9" t="e">
        <f>INDEX(#REF!:#REF!,MATCH($D15554,#REF!:#REF!,0),MATCH(#REF!,#REF!:#REF!,0))</f>
        <v>#REF!</v>
      </c>
    </row>
    <row r="15555" spans="1:6" ht="16.5" x14ac:dyDescent="0.3">
      <c r="A15555" s="9" t="s">
        <v>6770</v>
      </c>
      <c r="B15555" s="9" t="s">
        <v>2087</v>
      </c>
      <c r="C15555" s="10">
        <v>24264</v>
      </c>
      <c r="D15555" s="9">
        <v>7112955017</v>
      </c>
      <c r="E15555" s="9" t="e">
        <f>INDEX(#REF!:#REF!,MATCH($D15555,#REF!:#REF!,0),MATCH(#REF!,#REF!:#REF!,0))</f>
        <v>#REF!</v>
      </c>
      <c r="F15555" s="9" t="e">
        <f>INDEX(#REF!:#REF!,MATCH($D15555,#REF!:#REF!,0),MATCH(#REF!,#REF!:#REF!,0))</f>
        <v>#REF!</v>
      </c>
    </row>
    <row r="15556" spans="1:6" ht="16.5" x14ac:dyDescent="0.3">
      <c r="A15556" s="9" t="s">
        <v>6769</v>
      </c>
      <c r="B15556" s="9" t="s">
        <v>1959</v>
      </c>
      <c r="C15556" s="10">
        <v>23911</v>
      </c>
      <c r="D15556" s="9">
        <v>7070564503</v>
      </c>
      <c r="E15556" s="9" t="e">
        <f>INDEX(#REF!:#REF!,MATCH($D15556,#REF!:#REF!,0),MATCH(#REF!,#REF!:#REF!,0))</f>
        <v>#REF!</v>
      </c>
      <c r="F15556" s="9" t="e">
        <f>INDEX(#REF!:#REF!,MATCH($D15556,#REF!:#REF!,0),MATCH(#REF!,#REF!:#REF!,0))</f>
        <v>#REF!</v>
      </c>
    </row>
    <row r="15557" spans="1:6" ht="16.5" x14ac:dyDescent="0.3">
      <c r="A15557" s="9" t="s">
        <v>6768</v>
      </c>
      <c r="B15557" s="9" t="s">
        <v>2103</v>
      </c>
      <c r="C15557" s="10">
        <v>25275</v>
      </c>
      <c r="D15557" s="9">
        <v>3217797337</v>
      </c>
      <c r="E15557" s="9" t="e">
        <f>INDEX(#REF!:#REF!,MATCH($D15557,#REF!:#REF!,0),MATCH(#REF!,#REF!:#REF!,0))</f>
        <v>#REF!</v>
      </c>
      <c r="F15557" s="9" t="e">
        <f>INDEX(#REF!:#REF!,MATCH($D15557,#REF!:#REF!,0),MATCH(#REF!,#REF!:#REF!,0))</f>
        <v>#REF!</v>
      </c>
    </row>
    <row r="15558" spans="1:6" ht="16.5" x14ac:dyDescent="0.3">
      <c r="A15558" s="9" t="s">
        <v>6767</v>
      </c>
      <c r="B15558" s="9" t="s">
        <v>2190</v>
      </c>
      <c r="C15558" s="10">
        <v>45468</v>
      </c>
      <c r="D15558" s="9">
        <v>9939542542</v>
      </c>
      <c r="E15558" s="9" t="e">
        <f>INDEX(#REF!:#REF!,MATCH($D15558,#REF!:#REF!,0),MATCH(#REF!,#REF!:#REF!,0))</f>
        <v>#REF!</v>
      </c>
      <c r="F15558" s="9" t="e">
        <f>INDEX(#REF!:#REF!,MATCH($D15558,#REF!:#REF!,0),MATCH(#REF!,#REF!:#REF!,0))</f>
        <v>#REF!</v>
      </c>
    </row>
    <row r="15559" spans="1:6" ht="16.5" x14ac:dyDescent="0.3">
      <c r="A15559" s="9" t="s">
        <v>6766</v>
      </c>
      <c r="B15559" s="9" t="s">
        <v>2054</v>
      </c>
      <c r="C15559" s="10">
        <v>44022</v>
      </c>
      <c r="D15559" s="9">
        <v>1659418720</v>
      </c>
      <c r="E15559" s="9" t="e">
        <f>INDEX(#REF!:#REF!,MATCH($D15559,#REF!:#REF!,0),MATCH(#REF!,#REF!:#REF!,0))</f>
        <v>#REF!</v>
      </c>
      <c r="F15559" s="9" t="e">
        <f>INDEX(#REF!:#REF!,MATCH($D15559,#REF!:#REF!,0),MATCH(#REF!,#REF!:#REF!,0))</f>
        <v>#REF!</v>
      </c>
    </row>
    <row r="15560" spans="1:6" ht="16.5" x14ac:dyDescent="0.3">
      <c r="A15560" s="9" t="s">
        <v>6765</v>
      </c>
      <c r="B15560" s="9" t="s">
        <v>2226</v>
      </c>
      <c r="C15560" s="10">
        <v>47724</v>
      </c>
      <c r="D15560" s="9">
        <v>9617190826</v>
      </c>
      <c r="E15560" s="9" t="e">
        <f>INDEX(#REF!:#REF!,MATCH($D15560,#REF!:#REF!,0),MATCH(#REF!,#REF!:#REF!,0))</f>
        <v>#REF!</v>
      </c>
      <c r="F15560" s="9" t="e">
        <f>INDEX(#REF!:#REF!,MATCH($D15560,#REF!:#REF!,0),MATCH(#REF!,#REF!:#REF!,0))</f>
        <v>#REF!</v>
      </c>
    </row>
    <row r="15561" spans="1:6" ht="16.5" x14ac:dyDescent="0.3">
      <c r="A15561" s="9" t="s">
        <v>6764</v>
      </c>
      <c r="B15561" s="9" t="s">
        <v>2346</v>
      </c>
      <c r="C15561" s="10">
        <v>55977</v>
      </c>
      <c r="D15561" s="9">
        <v>3000763902</v>
      </c>
      <c r="E15561" s="9" t="e">
        <f>INDEX(#REF!:#REF!,MATCH($D15561,#REF!:#REF!,0),MATCH(#REF!,#REF!:#REF!,0))</f>
        <v>#REF!</v>
      </c>
      <c r="F15561" s="9" t="e">
        <f>INDEX(#REF!:#REF!,MATCH($D15561,#REF!:#REF!,0),MATCH(#REF!,#REF!:#REF!,0))</f>
        <v>#REF!</v>
      </c>
    </row>
    <row r="15562" spans="1:6" ht="16.5" x14ac:dyDescent="0.3">
      <c r="A15562" s="9" t="s">
        <v>6763</v>
      </c>
      <c r="B15562" s="9" t="s">
        <v>2472</v>
      </c>
      <c r="C15562" s="10">
        <v>42281</v>
      </c>
      <c r="D15562" s="9">
        <v>1420239228</v>
      </c>
      <c r="E15562" s="9" t="e">
        <f>INDEX(#REF!:#REF!,MATCH($D15562,#REF!:#REF!,0),MATCH(#REF!,#REF!:#REF!,0))</f>
        <v>#REF!</v>
      </c>
      <c r="F15562" s="9" t="e">
        <f>INDEX(#REF!:#REF!,MATCH($D15562,#REF!:#REF!,0),MATCH(#REF!,#REF!:#REF!,0))</f>
        <v>#REF!</v>
      </c>
    </row>
    <row r="15563" spans="1:6" ht="16.5" x14ac:dyDescent="0.3">
      <c r="A15563" s="9" t="s">
        <v>6762</v>
      </c>
      <c r="B15563" s="9" t="s">
        <v>2465</v>
      </c>
      <c r="C15563" s="10">
        <v>13080</v>
      </c>
      <c r="D15563" s="9">
        <v>9627071331</v>
      </c>
      <c r="E15563" s="9" t="e">
        <f>INDEX(#REF!:#REF!,MATCH($D15563,#REF!:#REF!,0),MATCH(#REF!,#REF!:#REF!,0))</f>
        <v>#REF!</v>
      </c>
      <c r="F15563" s="9" t="e">
        <f>INDEX(#REF!:#REF!,MATCH($D15563,#REF!:#REF!,0),MATCH(#REF!,#REF!:#REF!,0))</f>
        <v>#REF!</v>
      </c>
    </row>
    <row r="15564" spans="1:6" ht="16.5" x14ac:dyDescent="0.3">
      <c r="A15564" s="9" t="s">
        <v>6761</v>
      </c>
      <c r="B15564" s="9" t="s">
        <v>2602</v>
      </c>
      <c r="C15564" s="10">
        <v>50595</v>
      </c>
      <c r="D15564" s="9">
        <v>29906814</v>
      </c>
      <c r="E15564" s="9" t="e">
        <f>INDEX(#REF!:#REF!,MATCH($D15564,#REF!:#REF!,0),MATCH(#REF!,#REF!:#REF!,0))</f>
        <v>#REF!</v>
      </c>
      <c r="F15564" s="9" t="e">
        <f>INDEX(#REF!:#REF!,MATCH($D15564,#REF!:#REF!,0),MATCH(#REF!,#REF!:#REF!,0))</f>
        <v>#REF!</v>
      </c>
    </row>
    <row r="15565" spans="1:6" ht="16.5" x14ac:dyDescent="0.3">
      <c r="A15565" s="9" t="s">
        <v>6760</v>
      </c>
      <c r="B15565" s="9" t="s">
        <v>2574</v>
      </c>
      <c r="C15565" s="10">
        <v>48421</v>
      </c>
      <c r="D15565" s="9">
        <v>4752702681</v>
      </c>
      <c r="E15565" s="9" t="e">
        <f>INDEX(#REF!:#REF!,MATCH($D15565,#REF!:#REF!,0),MATCH(#REF!,#REF!:#REF!,0))</f>
        <v>#REF!</v>
      </c>
      <c r="F15565" s="9" t="e">
        <f>INDEX(#REF!:#REF!,MATCH($D15565,#REF!:#REF!,0),MATCH(#REF!,#REF!:#REF!,0))</f>
        <v>#REF!</v>
      </c>
    </row>
    <row r="15566" spans="1:6" ht="16.5" x14ac:dyDescent="0.3">
      <c r="A15566" s="9" t="s">
        <v>6759</v>
      </c>
      <c r="B15566" s="9" t="s">
        <v>2640</v>
      </c>
      <c r="C15566" s="10">
        <v>19920</v>
      </c>
      <c r="D15566" s="9">
        <v>2421688019</v>
      </c>
      <c r="E15566" s="9" t="e">
        <f>INDEX(#REF!:#REF!,MATCH($D15566,#REF!:#REF!,0),MATCH(#REF!,#REF!:#REF!,0))</f>
        <v>#REF!</v>
      </c>
      <c r="F15566" s="9" t="e">
        <f>INDEX(#REF!:#REF!,MATCH($D15566,#REF!:#REF!,0),MATCH(#REF!,#REF!:#REF!,0))</f>
        <v>#REF!</v>
      </c>
    </row>
    <row r="15567" spans="1:6" ht="16.5" x14ac:dyDescent="0.3">
      <c r="A15567" s="9" t="s">
        <v>6758</v>
      </c>
      <c r="B15567" s="9" t="s">
        <v>2985</v>
      </c>
      <c r="C15567" s="10">
        <v>31452</v>
      </c>
      <c r="D15567" s="9">
        <v>2821741499</v>
      </c>
      <c r="E15567" s="9" t="e">
        <f>INDEX(#REF!:#REF!,MATCH($D15567,#REF!:#REF!,0),MATCH(#REF!,#REF!:#REF!,0))</f>
        <v>#REF!</v>
      </c>
      <c r="F15567" s="9" t="e">
        <f>INDEX(#REF!:#REF!,MATCH($D15567,#REF!:#REF!,0),MATCH(#REF!,#REF!:#REF!,0))</f>
        <v>#REF!</v>
      </c>
    </row>
    <row r="15568" spans="1:6" ht="16.5" x14ac:dyDescent="0.3">
      <c r="A15568" s="9" t="s">
        <v>6757</v>
      </c>
      <c r="B15568" s="9" t="s">
        <v>2942</v>
      </c>
      <c r="C15568" s="10">
        <v>37829</v>
      </c>
      <c r="D15568" s="9">
        <v>1541082834</v>
      </c>
      <c r="E15568" s="9" t="e">
        <f>INDEX(#REF!:#REF!,MATCH($D15568,#REF!:#REF!,0),MATCH(#REF!,#REF!:#REF!,0))</f>
        <v>#REF!</v>
      </c>
      <c r="F15568" s="9" t="e">
        <f>INDEX(#REF!:#REF!,MATCH($D15568,#REF!:#REF!,0),MATCH(#REF!,#REF!:#REF!,0))</f>
        <v>#REF!</v>
      </c>
    </row>
    <row r="15569" spans="1:6" ht="16.5" x14ac:dyDescent="0.3">
      <c r="A15569" s="9" t="s">
        <v>6756</v>
      </c>
      <c r="B15569" s="9" t="s">
        <v>2564</v>
      </c>
      <c r="C15569" s="10">
        <v>16765</v>
      </c>
      <c r="D15569" s="9">
        <v>8685064791</v>
      </c>
      <c r="E15569" s="9" t="e">
        <f>INDEX(#REF!:#REF!,MATCH($D15569,#REF!:#REF!,0),MATCH(#REF!,#REF!:#REF!,0))</f>
        <v>#REF!</v>
      </c>
      <c r="F15569" s="9" t="e">
        <f>INDEX(#REF!:#REF!,MATCH($D15569,#REF!:#REF!,0),MATCH(#REF!,#REF!:#REF!,0))</f>
        <v>#REF!</v>
      </c>
    </row>
    <row r="15570" spans="1:6" ht="16.5" x14ac:dyDescent="0.3">
      <c r="A15570" s="9" t="s">
        <v>6755</v>
      </c>
      <c r="B15570" s="9" t="s">
        <v>2610</v>
      </c>
      <c r="C15570" s="10">
        <v>12195</v>
      </c>
      <c r="D15570" s="9">
        <v>1425230725</v>
      </c>
      <c r="E15570" s="9" t="e">
        <f>INDEX(#REF!:#REF!,MATCH($D15570,#REF!:#REF!,0),MATCH(#REF!,#REF!:#REF!,0))</f>
        <v>#REF!</v>
      </c>
      <c r="F15570" s="9" t="e">
        <f>INDEX(#REF!:#REF!,MATCH($D15570,#REF!:#REF!,0),MATCH(#REF!,#REF!:#REF!,0))</f>
        <v>#REF!</v>
      </c>
    </row>
    <row r="15571" spans="1:6" ht="16.5" x14ac:dyDescent="0.3">
      <c r="A15571" s="9" t="s">
        <v>6754</v>
      </c>
      <c r="B15571" s="9" t="s">
        <v>3498</v>
      </c>
      <c r="C15571" s="10">
        <v>10825</v>
      </c>
      <c r="D15571" s="9">
        <v>4815280800</v>
      </c>
      <c r="E15571" s="9" t="e">
        <f>INDEX(#REF!:#REF!,MATCH($D15571,#REF!:#REF!,0),MATCH(#REF!,#REF!:#REF!,0))</f>
        <v>#REF!</v>
      </c>
      <c r="F15571" s="9" t="e">
        <f>INDEX(#REF!:#REF!,MATCH($D15571,#REF!:#REF!,0),MATCH(#REF!,#REF!:#REF!,0))</f>
        <v>#REF!</v>
      </c>
    </row>
    <row r="15572" spans="1:6" ht="16.5" x14ac:dyDescent="0.3">
      <c r="A15572" s="9" t="s">
        <v>6753</v>
      </c>
      <c r="B15572" s="9" t="s">
        <v>2608</v>
      </c>
      <c r="C15572" s="10">
        <v>56380</v>
      </c>
      <c r="D15572" s="9">
        <v>933051662</v>
      </c>
      <c r="E15572" s="9" t="e">
        <f>INDEX(#REF!:#REF!,MATCH($D15572,#REF!:#REF!,0),MATCH(#REF!,#REF!:#REF!,0))</f>
        <v>#REF!</v>
      </c>
      <c r="F15572" s="9" t="e">
        <f>INDEX(#REF!:#REF!,MATCH($D15572,#REF!:#REF!,0),MATCH(#REF!,#REF!:#REF!,0))</f>
        <v>#REF!</v>
      </c>
    </row>
    <row r="15573" spans="1:6" ht="16.5" x14ac:dyDescent="0.3">
      <c r="A15573" s="9" t="s">
        <v>6752</v>
      </c>
      <c r="B15573" s="9" t="s">
        <v>3357</v>
      </c>
      <c r="C15573" s="10">
        <v>38275</v>
      </c>
      <c r="D15573" s="9">
        <v>6000780338</v>
      </c>
      <c r="E15573" s="9" t="e">
        <f>INDEX(#REF!:#REF!,MATCH($D15573,#REF!:#REF!,0),MATCH(#REF!,#REF!:#REF!,0))</f>
        <v>#REF!</v>
      </c>
      <c r="F15573" s="9" t="e">
        <f>INDEX(#REF!:#REF!,MATCH($D15573,#REF!:#REF!,0),MATCH(#REF!,#REF!:#REF!,0))</f>
        <v>#REF!</v>
      </c>
    </row>
    <row r="15574" spans="1:6" ht="16.5" x14ac:dyDescent="0.3">
      <c r="A15574" s="9" t="s">
        <v>6751</v>
      </c>
      <c r="B15574" s="9" t="s">
        <v>2532</v>
      </c>
      <c r="C15574" s="10">
        <v>48219</v>
      </c>
      <c r="D15574" s="9">
        <v>7931128354</v>
      </c>
      <c r="E15574" s="9" t="e">
        <f>INDEX(#REF!:#REF!,MATCH($D15574,#REF!:#REF!,0),MATCH(#REF!,#REF!:#REF!,0))</f>
        <v>#REF!</v>
      </c>
      <c r="F15574" s="9" t="e">
        <f>INDEX(#REF!:#REF!,MATCH($D15574,#REF!:#REF!,0),MATCH(#REF!,#REF!:#REF!,0))</f>
        <v>#REF!</v>
      </c>
    </row>
    <row r="15575" spans="1:6" ht="16.5" x14ac:dyDescent="0.3">
      <c r="A15575" s="9" t="s">
        <v>6750</v>
      </c>
      <c r="B15575" s="9" t="s">
        <v>3800</v>
      </c>
      <c r="C15575" s="10">
        <v>33069</v>
      </c>
      <c r="D15575" s="9">
        <v>7489370671</v>
      </c>
      <c r="E15575" s="9" t="e">
        <f>INDEX(#REF!:#REF!,MATCH($D15575,#REF!:#REF!,0),MATCH(#REF!,#REF!:#REF!,0))</f>
        <v>#REF!</v>
      </c>
      <c r="F15575" s="9" t="e">
        <f>INDEX(#REF!:#REF!,MATCH($D15575,#REF!:#REF!,0),MATCH(#REF!,#REF!:#REF!,0))</f>
        <v>#REF!</v>
      </c>
    </row>
    <row r="15576" spans="1:6" ht="16.5" x14ac:dyDescent="0.3">
      <c r="A15576" s="9" t="s">
        <v>6749</v>
      </c>
      <c r="B15576" s="9" t="s">
        <v>2212</v>
      </c>
      <c r="C15576" s="10">
        <v>10504</v>
      </c>
      <c r="D15576" s="9">
        <v>7152427402</v>
      </c>
      <c r="E15576" s="9" t="e">
        <f>INDEX(#REF!:#REF!,MATCH($D15576,#REF!:#REF!,0),MATCH(#REF!,#REF!:#REF!,0))</f>
        <v>#REF!</v>
      </c>
      <c r="F15576" s="9" t="e">
        <f>INDEX(#REF!:#REF!,MATCH($D15576,#REF!:#REF!,0),MATCH(#REF!,#REF!:#REF!,0))</f>
        <v>#REF!</v>
      </c>
    </row>
    <row r="15577" spans="1:6" ht="16.5" x14ac:dyDescent="0.3">
      <c r="A15577" s="9" t="s">
        <v>6748</v>
      </c>
      <c r="B15577" s="9" t="s">
        <v>2431</v>
      </c>
      <c r="C15577" s="10">
        <v>37907</v>
      </c>
      <c r="D15577" s="9">
        <v>4075444457</v>
      </c>
      <c r="E15577" s="9" t="e">
        <f>INDEX(#REF!:#REF!,MATCH($D15577,#REF!:#REF!,0),MATCH(#REF!,#REF!:#REF!,0))</f>
        <v>#REF!</v>
      </c>
      <c r="F15577" s="9" t="e">
        <f>INDEX(#REF!:#REF!,MATCH($D15577,#REF!:#REF!,0),MATCH(#REF!,#REF!:#REF!,0))</f>
        <v>#REF!</v>
      </c>
    </row>
    <row r="15578" spans="1:6" ht="16.5" x14ac:dyDescent="0.3">
      <c r="A15578" s="9" t="s">
        <v>6747</v>
      </c>
      <c r="B15578" s="9" t="s">
        <v>2833</v>
      </c>
      <c r="C15578" s="10">
        <v>35455</v>
      </c>
      <c r="D15578" s="9">
        <v>19662963</v>
      </c>
      <c r="E15578" s="9" t="e">
        <f>INDEX(#REF!:#REF!,MATCH($D15578,#REF!:#REF!,0),MATCH(#REF!,#REF!:#REF!,0))</f>
        <v>#REF!</v>
      </c>
      <c r="F15578" s="9" t="e">
        <f>INDEX(#REF!:#REF!,MATCH($D15578,#REF!:#REF!,0),MATCH(#REF!,#REF!:#REF!,0))</f>
        <v>#REF!</v>
      </c>
    </row>
    <row r="15579" spans="1:6" ht="16.5" x14ac:dyDescent="0.3">
      <c r="A15579" s="9" t="s">
        <v>6746</v>
      </c>
      <c r="B15579" s="9" t="s">
        <v>2277</v>
      </c>
      <c r="C15579" s="10">
        <v>51258</v>
      </c>
      <c r="D15579" s="9">
        <v>6531376252</v>
      </c>
      <c r="E15579" s="9" t="e">
        <f>INDEX(#REF!:#REF!,MATCH($D15579,#REF!:#REF!,0),MATCH(#REF!,#REF!:#REF!,0))</f>
        <v>#REF!</v>
      </c>
      <c r="F15579" s="9" t="e">
        <f>INDEX(#REF!:#REF!,MATCH($D15579,#REF!:#REF!,0),MATCH(#REF!,#REF!:#REF!,0))</f>
        <v>#REF!</v>
      </c>
    </row>
    <row r="15580" spans="1:6" ht="16.5" x14ac:dyDescent="0.3">
      <c r="A15580" s="9" t="s">
        <v>6745</v>
      </c>
      <c r="B15580" s="9" t="s">
        <v>3281</v>
      </c>
      <c r="C15580" s="10">
        <v>59994</v>
      </c>
      <c r="D15580" s="9">
        <v>7892446737</v>
      </c>
      <c r="E15580" s="9" t="e">
        <f>INDEX(#REF!:#REF!,MATCH($D15580,#REF!:#REF!,0),MATCH(#REF!,#REF!:#REF!,0))</f>
        <v>#REF!</v>
      </c>
      <c r="F15580" s="9" t="e">
        <f>INDEX(#REF!:#REF!,MATCH($D15580,#REF!:#REF!,0),MATCH(#REF!,#REF!:#REF!,0))</f>
        <v>#REF!</v>
      </c>
    </row>
    <row r="15581" spans="1:6" ht="16.5" x14ac:dyDescent="0.3">
      <c r="A15581" s="9" t="s">
        <v>6744</v>
      </c>
      <c r="B15581" s="9" t="s">
        <v>2015</v>
      </c>
      <c r="C15581" s="10">
        <v>56815</v>
      </c>
      <c r="D15581" s="9">
        <v>6510701464</v>
      </c>
      <c r="E15581" s="9" t="e">
        <f>INDEX(#REF!:#REF!,MATCH($D15581,#REF!:#REF!,0),MATCH(#REF!,#REF!:#REF!,0))</f>
        <v>#REF!</v>
      </c>
      <c r="F15581" s="9" t="e">
        <f>INDEX(#REF!:#REF!,MATCH($D15581,#REF!:#REF!,0),MATCH(#REF!,#REF!:#REF!,0))</f>
        <v>#REF!</v>
      </c>
    </row>
    <row r="15582" spans="1:6" ht="16.5" x14ac:dyDescent="0.3">
      <c r="A15582" s="9" t="s">
        <v>6743</v>
      </c>
      <c r="B15582" s="9" t="s">
        <v>3029</v>
      </c>
      <c r="C15582" s="10">
        <v>25151</v>
      </c>
      <c r="D15582" s="9">
        <v>5138969978</v>
      </c>
      <c r="E15582" s="9" t="e">
        <f>INDEX(#REF!:#REF!,MATCH($D15582,#REF!:#REF!,0),MATCH(#REF!,#REF!:#REF!,0))</f>
        <v>#REF!</v>
      </c>
      <c r="F15582" s="9" t="e">
        <f>INDEX(#REF!:#REF!,MATCH($D15582,#REF!:#REF!,0),MATCH(#REF!,#REF!:#REF!,0))</f>
        <v>#REF!</v>
      </c>
    </row>
    <row r="15583" spans="1:6" ht="16.5" x14ac:dyDescent="0.3">
      <c r="A15583" s="9" t="s">
        <v>6742</v>
      </c>
      <c r="B15583" s="9" t="s">
        <v>2820</v>
      </c>
      <c r="C15583" s="10">
        <v>38424</v>
      </c>
      <c r="D15583" s="9">
        <v>7914395587</v>
      </c>
      <c r="E15583" s="9" t="e">
        <f>INDEX(#REF!:#REF!,MATCH($D15583,#REF!:#REF!,0),MATCH(#REF!,#REF!:#REF!,0))</f>
        <v>#REF!</v>
      </c>
      <c r="F15583" s="9" t="e">
        <f>INDEX(#REF!:#REF!,MATCH($D15583,#REF!:#REF!,0),MATCH(#REF!,#REF!:#REF!,0))</f>
        <v>#REF!</v>
      </c>
    </row>
    <row r="15584" spans="1:6" ht="16.5" x14ac:dyDescent="0.3">
      <c r="A15584" s="9" t="s">
        <v>6741</v>
      </c>
      <c r="B15584" s="9" t="s">
        <v>2655</v>
      </c>
      <c r="C15584" s="10">
        <v>46363</v>
      </c>
      <c r="D15584" s="9">
        <v>3642452728</v>
      </c>
      <c r="E15584" s="9" t="e">
        <f>INDEX(#REF!:#REF!,MATCH($D15584,#REF!:#REF!,0),MATCH(#REF!,#REF!:#REF!,0))</f>
        <v>#REF!</v>
      </c>
      <c r="F15584" s="9" t="e">
        <f>INDEX(#REF!:#REF!,MATCH($D15584,#REF!:#REF!,0),MATCH(#REF!,#REF!:#REF!,0))</f>
        <v>#REF!</v>
      </c>
    </row>
    <row r="15585" spans="1:6" ht="16.5" x14ac:dyDescent="0.3">
      <c r="A15585" s="9" t="s">
        <v>6740</v>
      </c>
      <c r="B15585" s="9" t="s">
        <v>2608</v>
      </c>
      <c r="C15585" s="10">
        <v>13436</v>
      </c>
      <c r="D15585" s="9">
        <v>4504361140</v>
      </c>
      <c r="E15585" s="9" t="e">
        <f>INDEX(#REF!:#REF!,MATCH($D15585,#REF!:#REF!,0),MATCH(#REF!,#REF!:#REF!,0))</f>
        <v>#REF!</v>
      </c>
      <c r="F15585" s="9" t="e">
        <f>INDEX(#REF!:#REF!,MATCH($D15585,#REF!:#REF!,0),MATCH(#REF!,#REF!:#REF!,0))</f>
        <v>#REF!</v>
      </c>
    </row>
    <row r="15586" spans="1:6" ht="16.5" x14ac:dyDescent="0.3">
      <c r="A15586" s="9" t="s">
        <v>6739</v>
      </c>
      <c r="B15586" s="9" t="s">
        <v>2167</v>
      </c>
      <c r="C15586" s="10">
        <v>37666</v>
      </c>
      <c r="D15586" s="9">
        <v>8550875457</v>
      </c>
      <c r="E15586" s="9" t="e">
        <f>INDEX(#REF!:#REF!,MATCH($D15586,#REF!:#REF!,0),MATCH(#REF!,#REF!:#REF!,0))</f>
        <v>#REF!</v>
      </c>
      <c r="F15586" s="9" t="e">
        <f>INDEX(#REF!:#REF!,MATCH($D15586,#REF!:#REF!,0),MATCH(#REF!,#REF!:#REF!,0))</f>
        <v>#REF!</v>
      </c>
    </row>
    <row r="15587" spans="1:6" ht="16.5" x14ac:dyDescent="0.3">
      <c r="A15587" s="9" t="s">
        <v>6738</v>
      </c>
      <c r="B15587" s="9" t="s">
        <v>1963</v>
      </c>
      <c r="C15587" s="10">
        <v>51551</v>
      </c>
      <c r="D15587" s="9">
        <v>115757341</v>
      </c>
      <c r="E15587" s="9" t="e">
        <f>INDEX(#REF!:#REF!,MATCH($D15587,#REF!:#REF!,0),MATCH(#REF!,#REF!:#REF!,0))</f>
        <v>#REF!</v>
      </c>
      <c r="F15587" s="9" t="e">
        <f>INDEX(#REF!:#REF!,MATCH($D15587,#REF!:#REF!,0),MATCH(#REF!,#REF!:#REF!,0))</f>
        <v>#REF!</v>
      </c>
    </row>
    <row r="15588" spans="1:6" ht="16.5" x14ac:dyDescent="0.3">
      <c r="A15588" s="9" t="s">
        <v>6737</v>
      </c>
      <c r="B15588" s="9" t="s">
        <v>2272</v>
      </c>
      <c r="C15588" s="10">
        <v>40574</v>
      </c>
      <c r="D15588" s="9">
        <v>222477806</v>
      </c>
      <c r="E15588" s="9" t="e">
        <f>INDEX(#REF!:#REF!,MATCH($D15588,#REF!:#REF!,0),MATCH(#REF!,#REF!:#REF!,0))</f>
        <v>#REF!</v>
      </c>
      <c r="F15588" s="9" t="e">
        <f>INDEX(#REF!:#REF!,MATCH($D15588,#REF!:#REF!,0),MATCH(#REF!,#REF!:#REF!,0))</f>
        <v>#REF!</v>
      </c>
    </row>
    <row r="15589" spans="1:6" ht="16.5" x14ac:dyDescent="0.3">
      <c r="A15589" s="9" t="s">
        <v>6736</v>
      </c>
      <c r="B15589" s="9" t="s">
        <v>2381</v>
      </c>
      <c r="C15589" s="10">
        <v>54602</v>
      </c>
      <c r="D15589" s="9">
        <v>8254304106</v>
      </c>
      <c r="E15589" s="9" t="e">
        <f>INDEX(#REF!:#REF!,MATCH($D15589,#REF!:#REF!,0),MATCH(#REF!,#REF!:#REF!,0))</f>
        <v>#REF!</v>
      </c>
      <c r="F15589" s="9" t="e">
        <f>INDEX(#REF!:#REF!,MATCH($D15589,#REF!:#REF!,0),MATCH(#REF!,#REF!:#REF!,0))</f>
        <v>#REF!</v>
      </c>
    </row>
    <row r="15590" spans="1:6" ht="16.5" x14ac:dyDescent="0.3">
      <c r="A15590" s="9" t="s">
        <v>6735</v>
      </c>
      <c r="B15590" s="9" t="s">
        <v>2312</v>
      </c>
      <c r="C15590" s="10">
        <v>39606</v>
      </c>
      <c r="D15590" s="9">
        <v>3060876401</v>
      </c>
      <c r="E15590" s="9" t="e">
        <f>INDEX(#REF!:#REF!,MATCH($D15590,#REF!:#REF!,0),MATCH(#REF!,#REF!:#REF!,0))</f>
        <v>#REF!</v>
      </c>
      <c r="F15590" s="9" t="e">
        <f>INDEX(#REF!:#REF!,MATCH($D15590,#REF!:#REF!,0),MATCH(#REF!,#REF!:#REF!,0))</f>
        <v>#REF!</v>
      </c>
    </row>
    <row r="15591" spans="1:6" ht="16.5" x14ac:dyDescent="0.3">
      <c r="A15591" s="9" t="s">
        <v>6734</v>
      </c>
      <c r="B15591" s="9" t="s">
        <v>2222</v>
      </c>
      <c r="C15591" s="10">
        <v>46895</v>
      </c>
      <c r="D15591" s="9">
        <v>4159390110</v>
      </c>
      <c r="E15591" s="9" t="e">
        <f>INDEX(#REF!:#REF!,MATCH($D15591,#REF!:#REF!,0),MATCH(#REF!,#REF!:#REF!,0))</f>
        <v>#REF!</v>
      </c>
      <c r="F15591" s="9" t="e">
        <f>INDEX(#REF!:#REF!,MATCH($D15591,#REF!:#REF!,0),MATCH(#REF!,#REF!:#REF!,0))</f>
        <v>#REF!</v>
      </c>
    </row>
    <row r="15592" spans="1:6" ht="16.5" x14ac:dyDescent="0.3">
      <c r="A15592" s="9" t="s">
        <v>6733</v>
      </c>
      <c r="B15592" s="9" t="s">
        <v>2379</v>
      </c>
      <c r="C15592" s="10">
        <v>18893</v>
      </c>
      <c r="D15592" s="9">
        <v>9114174103</v>
      </c>
      <c r="E15592" s="9" t="e">
        <f>INDEX(#REF!:#REF!,MATCH($D15592,#REF!:#REF!,0),MATCH(#REF!,#REF!:#REF!,0))</f>
        <v>#REF!</v>
      </c>
      <c r="F15592" s="9" t="e">
        <f>INDEX(#REF!:#REF!,MATCH($D15592,#REF!:#REF!,0),MATCH(#REF!,#REF!:#REF!,0))</f>
        <v>#REF!</v>
      </c>
    </row>
    <row r="15593" spans="1:6" ht="16.5" x14ac:dyDescent="0.3">
      <c r="A15593" s="9" t="s">
        <v>6732</v>
      </c>
      <c r="B15593" s="9" t="s">
        <v>2783</v>
      </c>
      <c r="C15593" s="10">
        <v>11172</v>
      </c>
      <c r="D15593" s="9">
        <v>7957976743</v>
      </c>
      <c r="E15593" s="9" t="e">
        <f>INDEX(#REF!:#REF!,MATCH($D15593,#REF!:#REF!,0),MATCH(#REF!,#REF!:#REF!,0))</f>
        <v>#REF!</v>
      </c>
      <c r="F15593" s="9" t="e">
        <f>INDEX(#REF!:#REF!,MATCH($D15593,#REF!:#REF!,0),MATCH(#REF!,#REF!:#REF!,0))</f>
        <v>#REF!</v>
      </c>
    </row>
    <row r="15594" spans="1:6" ht="16.5" x14ac:dyDescent="0.3">
      <c r="A15594" s="9" t="s">
        <v>6731</v>
      </c>
      <c r="B15594" s="9" t="s">
        <v>2952</v>
      </c>
      <c r="C15594" s="10">
        <v>43324</v>
      </c>
      <c r="D15594" s="9">
        <v>3379645060</v>
      </c>
      <c r="E15594" s="9" t="e">
        <f>INDEX(#REF!:#REF!,MATCH($D15594,#REF!:#REF!,0),MATCH(#REF!,#REF!:#REF!,0))</f>
        <v>#REF!</v>
      </c>
      <c r="F15594" s="9" t="e">
        <f>INDEX(#REF!:#REF!,MATCH($D15594,#REF!:#REF!,0),MATCH(#REF!,#REF!:#REF!,0))</f>
        <v>#REF!</v>
      </c>
    </row>
    <row r="15595" spans="1:6" ht="16.5" x14ac:dyDescent="0.3">
      <c r="A15595" s="9" t="s">
        <v>6730</v>
      </c>
      <c r="B15595" s="9" t="s">
        <v>1945</v>
      </c>
      <c r="C15595" s="10">
        <v>47664</v>
      </c>
      <c r="D15595" s="9">
        <v>7440017404</v>
      </c>
      <c r="E15595" s="9" t="e">
        <f>INDEX(#REF!:#REF!,MATCH($D15595,#REF!:#REF!,0),MATCH(#REF!,#REF!:#REF!,0))</f>
        <v>#REF!</v>
      </c>
      <c r="F15595" s="9" t="e">
        <f>INDEX(#REF!:#REF!,MATCH($D15595,#REF!:#REF!,0),MATCH(#REF!,#REF!:#REF!,0))</f>
        <v>#REF!</v>
      </c>
    </row>
    <row r="15596" spans="1:6" ht="16.5" x14ac:dyDescent="0.3">
      <c r="A15596" s="9" t="s">
        <v>6729</v>
      </c>
      <c r="B15596" s="9" t="s">
        <v>2511</v>
      </c>
      <c r="C15596" s="10">
        <v>31117</v>
      </c>
      <c r="D15596" s="9">
        <v>9939542542</v>
      </c>
      <c r="E15596" s="9" t="e">
        <f>INDEX(#REF!:#REF!,MATCH($D15596,#REF!:#REF!,0),MATCH(#REF!,#REF!:#REF!,0))</f>
        <v>#REF!</v>
      </c>
      <c r="F15596" s="9" t="e">
        <f>INDEX(#REF!:#REF!,MATCH($D15596,#REF!:#REF!,0),MATCH(#REF!,#REF!:#REF!,0))</f>
        <v>#REF!</v>
      </c>
    </row>
    <row r="15597" spans="1:6" ht="16.5" x14ac:dyDescent="0.3">
      <c r="A15597" s="9" t="s">
        <v>6728</v>
      </c>
      <c r="B15597" s="9" t="s">
        <v>2961</v>
      </c>
      <c r="C15597" s="10">
        <v>18466</v>
      </c>
      <c r="D15597" s="9">
        <v>7906441400</v>
      </c>
      <c r="E15597" s="9" t="e">
        <f>INDEX(#REF!:#REF!,MATCH($D15597,#REF!:#REF!,0),MATCH(#REF!,#REF!:#REF!,0))</f>
        <v>#REF!</v>
      </c>
      <c r="F15597" s="9" t="e">
        <f>INDEX(#REF!:#REF!,MATCH($D15597,#REF!:#REF!,0),MATCH(#REF!,#REF!:#REF!,0))</f>
        <v>#REF!</v>
      </c>
    </row>
    <row r="15598" spans="1:6" ht="16.5" x14ac:dyDescent="0.3">
      <c r="A15598" s="9" t="s">
        <v>6727</v>
      </c>
      <c r="B15598" s="9" t="s">
        <v>2386</v>
      </c>
      <c r="C15598" s="10">
        <v>52542</v>
      </c>
      <c r="D15598" s="9">
        <v>6383978705</v>
      </c>
      <c r="E15598" s="9" t="e">
        <f>INDEX(#REF!:#REF!,MATCH($D15598,#REF!:#REF!,0),MATCH(#REF!,#REF!:#REF!,0))</f>
        <v>#REF!</v>
      </c>
      <c r="F15598" s="9" t="e">
        <f>INDEX(#REF!:#REF!,MATCH($D15598,#REF!:#REF!,0),MATCH(#REF!,#REF!:#REF!,0))</f>
        <v>#REF!</v>
      </c>
    </row>
    <row r="15599" spans="1:6" ht="16.5" x14ac:dyDescent="0.3">
      <c r="A15599" s="9" t="s">
        <v>6726</v>
      </c>
      <c r="B15599" s="9" t="s">
        <v>2982</v>
      </c>
      <c r="C15599" s="10">
        <v>53703</v>
      </c>
      <c r="D15599" s="9">
        <v>1462166245</v>
      </c>
      <c r="E15599" s="9" t="e">
        <f>INDEX(#REF!:#REF!,MATCH($D15599,#REF!:#REF!,0),MATCH(#REF!,#REF!:#REF!,0))</f>
        <v>#REF!</v>
      </c>
      <c r="F15599" s="9" t="e">
        <f>INDEX(#REF!:#REF!,MATCH($D15599,#REF!:#REF!,0),MATCH(#REF!,#REF!:#REF!,0))</f>
        <v>#REF!</v>
      </c>
    </row>
    <row r="15600" spans="1:6" ht="16.5" x14ac:dyDescent="0.3">
      <c r="A15600" s="9" t="s">
        <v>6725</v>
      </c>
      <c r="B15600" s="9" t="s">
        <v>2105</v>
      </c>
      <c r="C15600" s="10">
        <v>37575</v>
      </c>
      <c r="D15600" s="9">
        <v>4878156686</v>
      </c>
      <c r="E15600" s="9" t="e">
        <f>INDEX(#REF!:#REF!,MATCH($D15600,#REF!:#REF!,0),MATCH(#REF!,#REF!:#REF!,0))</f>
        <v>#REF!</v>
      </c>
      <c r="F15600" s="9" t="e">
        <f>INDEX(#REF!:#REF!,MATCH($D15600,#REF!:#REF!,0),MATCH(#REF!,#REF!:#REF!,0))</f>
        <v>#REF!</v>
      </c>
    </row>
    <row r="15601" spans="1:6" ht="16.5" x14ac:dyDescent="0.3">
      <c r="A15601" s="9" t="s">
        <v>6724</v>
      </c>
      <c r="B15601" s="9" t="s">
        <v>2470</v>
      </c>
      <c r="C15601" s="10">
        <v>25773</v>
      </c>
      <c r="D15601" s="9">
        <v>3435517239</v>
      </c>
      <c r="E15601" s="9" t="e">
        <f>INDEX(#REF!:#REF!,MATCH($D15601,#REF!:#REF!,0),MATCH(#REF!,#REF!:#REF!,0))</f>
        <v>#REF!</v>
      </c>
      <c r="F15601" s="9" t="e">
        <f>INDEX(#REF!:#REF!,MATCH($D15601,#REF!:#REF!,0),MATCH(#REF!,#REF!:#REF!,0))</f>
        <v>#REF!</v>
      </c>
    </row>
    <row r="15602" spans="1:6" ht="16.5" x14ac:dyDescent="0.3">
      <c r="A15602" s="9" t="s">
        <v>6723</v>
      </c>
      <c r="B15602" s="9" t="s">
        <v>2472</v>
      </c>
      <c r="C15602" s="10">
        <v>22766</v>
      </c>
      <c r="D15602" s="9">
        <v>7670936274</v>
      </c>
      <c r="E15602" s="9" t="e">
        <f>INDEX(#REF!:#REF!,MATCH($D15602,#REF!:#REF!,0),MATCH(#REF!,#REF!:#REF!,0))</f>
        <v>#REF!</v>
      </c>
      <c r="F15602" s="9" t="e">
        <f>INDEX(#REF!:#REF!,MATCH($D15602,#REF!:#REF!,0),MATCH(#REF!,#REF!:#REF!,0))</f>
        <v>#REF!</v>
      </c>
    </row>
    <row r="15603" spans="1:6" ht="16.5" x14ac:dyDescent="0.3">
      <c r="A15603" s="9" t="s">
        <v>6722</v>
      </c>
      <c r="B15603" s="9" t="s">
        <v>2158</v>
      </c>
      <c r="C15603" s="10">
        <v>47633</v>
      </c>
      <c r="D15603" s="9">
        <v>7914395587</v>
      </c>
      <c r="E15603" s="9" t="e">
        <f>INDEX(#REF!:#REF!,MATCH($D15603,#REF!:#REF!,0),MATCH(#REF!,#REF!:#REF!,0))</f>
        <v>#REF!</v>
      </c>
      <c r="F15603" s="9" t="e">
        <f>INDEX(#REF!:#REF!,MATCH($D15603,#REF!:#REF!,0),MATCH(#REF!,#REF!:#REF!,0))</f>
        <v>#REF!</v>
      </c>
    </row>
    <row r="15604" spans="1:6" ht="16.5" x14ac:dyDescent="0.3">
      <c r="A15604" s="9" t="s">
        <v>6721</v>
      </c>
      <c r="B15604" s="9" t="s">
        <v>2564</v>
      </c>
      <c r="C15604" s="10">
        <v>38975</v>
      </c>
      <c r="D15604" s="9">
        <v>8054305400</v>
      </c>
      <c r="E15604" s="9" t="e">
        <f>INDEX(#REF!:#REF!,MATCH($D15604,#REF!:#REF!,0),MATCH(#REF!,#REF!:#REF!,0))</f>
        <v>#REF!</v>
      </c>
      <c r="F15604" s="9" t="e">
        <f>INDEX(#REF!:#REF!,MATCH($D15604,#REF!:#REF!,0),MATCH(#REF!,#REF!:#REF!,0))</f>
        <v>#REF!</v>
      </c>
    </row>
    <row r="15605" spans="1:6" ht="16.5" x14ac:dyDescent="0.3">
      <c r="A15605" s="9" t="s">
        <v>6720</v>
      </c>
      <c r="B15605" s="9" t="s">
        <v>2107</v>
      </c>
      <c r="C15605" s="10">
        <v>38032</v>
      </c>
      <c r="D15605" s="9">
        <v>5304381319</v>
      </c>
      <c r="E15605" s="9" t="e">
        <f>INDEX(#REF!:#REF!,MATCH($D15605,#REF!:#REF!,0),MATCH(#REF!,#REF!:#REF!,0))</f>
        <v>#REF!</v>
      </c>
      <c r="F15605" s="9" t="e">
        <f>INDEX(#REF!:#REF!,MATCH($D15605,#REF!:#REF!,0),MATCH(#REF!,#REF!:#REF!,0))</f>
        <v>#REF!</v>
      </c>
    </row>
    <row r="15606" spans="1:6" ht="16.5" x14ac:dyDescent="0.3">
      <c r="A15606" s="9" t="s">
        <v>6719</v>
      </c>
      <c r="B15606" s="9" t="s">
        <v>2589</v>
      </c>
      <c r="C15606" s="10">
        <v>43051</v>
      </c>
      <c r="D15606" s="9">
        <v>8370379001</v>
      </c>
      <c r="E15606" s="9" t="e">
        <f>INDEX(#REF!:#REF!,MATCH($D15606,#REF!:#REF!,0),MATCH(#REF!,#REF!:#REF!,0))</f>
        <v>#REF!</v>
      </c>
      <c r="F15606" s="9" t="e">
        <f>INDEX(#REF!:#REF!,MATCH($D15606,#REF!:#REF!,0),MATCH(#REF!,#REF!:#REF!,0))</f>
        <v>#REF!</v>
      </c>
    </row>
    <row r="15607" spans="1:6" ht="16.5" x14ac:dyDescent="0.3">
      <c r="A15607" s="9" t="s">
        <v>6718</v>
      </c>
      <c r="B15607" s="9" t="s">
        <v>2528</v>
      </c>
      <c r="C15607" s="10">
        <v>36152</v>
      </c>
      <c r="D15607" s="9">
        <v>6718456802</v>
      </c>
      <c r="E15607" s="9" t="e">
        <f>INDEX(#REF!:#REF!,MATCH($D15607,#REF!:#REF!,0),MATCH(#REF!,#REF!:#REF!,0))</f>
        <v>#REF!</v>
      </c>
      <c r="F15607" s="9" t="e">
        <f>INDEX(#REF!:#REF!,MATCH($D15607,#REF!:#REF!,0),MATCH(#REF!,#REF!:#REF!,0))</f>
        <v>#REF!</v>
      </c>
    </row>
    <row r="15608" spans="1:6" ht="16.5" x14ac:dyDescent="0.3">
      <c r="A15608" s="9" t="s">
        <v>6717</v>
      </c>
      <c r="B15608" s="9" t="s">
        <v>2222</v>
      </c>
      <c r="C15608" s="10">
        <v>41570</v>
      </c>
      <c r="D15608" s="9">
        <v>2234966051</v>
      </c>
      <c r="E15608" s="9" t="e">
        <f>INDEX(#REF!:#REF!,MATCH($D15608,#REF!:#REF!,0),MATCH(#REF!,#REF!:#REF!,0))</f>
        <v>#REF!</v>
      </c>
      <c r="F15608" s="9" t="e">
        <f>INDEX(#REF!:#REF!,MATCH($D15608,#REF!:#REF!,0),MATCH(#REF!,#REF!:#REF!,0))</f>
        <v>#REF!</v>
      </c>
    </row>
    <row r="15609" spans="1:6" ht="16.5" x14ac:dyDescent="0.3">
      <c r="A15609" s="9" t="s">
        <v>6716</v>
      </c>
      <c r="B15609" s="9" t="s">
        <v>2193</v>
      </c>
      <c r="C15609" s="10">
        <v>38780</v>
      </c>
      <c r="D15609" s="9">
        <v>8157157730</v>
      </c>
      <c r="E15609" s="9" t="e">
        <f>INDEX(#REF!:#REF!,MATCH($D15609,#REF!:#REF!,0),MATCH(#REF!,#REF!:#REF!,0))</f>
        <v>#REF!</v>
      </c>
      <c r="F15609" s="9" t="e">
        <f>INDEX(#REF!:#REF!,MATCH($D15609,#REF!:#REF!,0),MATCH(#REF!,#REF!:#REF!,0))</f>
        <v>#REF!</v>
      </c>
    </row>
    <row r="15610" spans="1:6" ht="16.5" x14ac:dyDescent="0.3">
      <c r="A15610" s="9" t="s">
        <v>6715</v>
      </c>
      <c r="B15610" s="9" t="s">
        <v>2032</v>
      </c>
      <c r="C15610" s="10">
        <v>36357</v>
      </c>
      <c r="D15610" s="9">
        <v>9529277938</v>
      </c>
      <c r="E15610" s="9" t="e">
        <f>INDEX(#REF!:#REF!,MATCH($D15610,#REF!:#REF!,0),MATCH(#REF!,#REF!:#REF!,0))</f>
        <v>#REF!</v>
      </c>
      <c r="F15610" s="9" t="e">
        <f>INDEX(#REF!:#REF!,MATCH($D15610,#REF!:#REF!,0),MATCH(#REF!,#REF!:#REF!,0))</f>
        <v>#REF!</v>
      </c>
    </row>
    <row r="15611" spans="1:6" ht="16.5" x14ac:dyDescent="0.3">
      <c r="A15611" s="9" t="s">
        <v>6714</v>
      </c>
      <c r="B15611" s="9" t="s">
        <v>2256</v>
      </c>
      <c r="C15611" s="10">
        <v>17071</v>
      </c>
      <c r="D15611" s="9">
        <v>1502791994</v>
      </c>
      <c r="E15611" s="9" t="e">
        <f>INDEX(#REF!:#REF!,MATCH($D15611,#REF!:#REF!,0),MATCH(#REF!,#REF!:#REF!,0))</f>
        <v>#REF!</v>
      </c>
      <c r="F15611" s="9" t="e">
        <f>INDEX(#REF!:#REF!,MATCH($D15611,#REF!:#REF!,0),MATCH(#REF!,#REF!:#REF!,0))</f>
        <v>#REF!</v>
      </c>
    </row>
    <row r="15612" spans="1:6" ht="16.5" x14ac:dyDescent="0.3">
      <c r="A15612" s="9" t="s">
        <v>6713</v>
      </c>
      <c r="B15612" s="9" t="s">
        <v>2878</v>
      </c>
      <c r="C15612" s="10">
        <v>29121</v>
      </c>
      <c r="D15612" s="9">
        <v>471886378</v>
      </c>
      <c r="E15612" s="9" t="e">
        <f>INDEX(#REF!:#REF!,MATCH($D15612,#REF!:#REF!,0),MATCH(#REF!,#REF!:#REF!,0))</f>
        <v>#REF!</v>
      </c>
      <c r="F15612" s="9" t="e">
        <f>INDEX(#REF!:#REF!,MATCH($D15612,#REF!:#REF!,0),MATCH(#REF!,#REF!:#REF!,0))</f>
        <v>#REF!</v>
      </c>
    </row>
    <row r="15613" spans="1:6" ht="16.5" x14ac:dyDescent="0.3">
      <c r="A15613" s="9" t="s">
        <v>6712</v>
      </c>
      <c r="B15613" s="9" t="s">
        <v>1987</v>
      </c>
      <c r="C15613" s="10">
        <v>30313</v>
      </c>
      <c r="D15613" s="9">
        <v>9403474378</v>
      </c>
      <c r="E15613" s="9" t="e">
        <f>INDEX(#REF!:#REF!,MATCH($D15613,#REF!:#REF!,0),MATCH(#REF!,#REF!:#REF!,0))</f>
        <v>#REF!</v>
      </c>
      <c r="F15613" s="9" t="e">
        <f>INDEX(#REF!:#REF!,MATCH($D15613,#REF!:#REF!,0),MATCH(#REF!,#REF!:#REF!,0))</f>
        <v>#REF!</v>
      </c>
    </row>
    <row r="15614" spans="1:6" ht="16.5" x14ac:dyDescent="0.3">
      <c r="A15614" s="9" t="s">
        <v>6711</v>
      </c>
      <c r="B15614" s="9" t="s">
        <v>2389</v>
      </c>
      <c r="C15614" s="10">
        <v>33396</v>
      </c>
      <c r="D15614" s="9">
        <v>453763030</v>
      </c>
      <c r="E15614" s="9" t="e">
        <f>INDEX(#REF!:#REF!,MATCH($D15614,#REF!:#REF!,0),MATCH(#REF!,#REF!:#REF!,0))</f>
        <v>#REF!</v>
      </c>
      <c r="F15614" s="9" t="e">
        <f>INDEX(#REF!:#REF!,MATCH($D15614,#REF!:#REF!,0),MATCH(#REF!,#REF!:#REF!,0))</f>
        <v>#REF!</v>
      </c>
    </row>
    <row r="15615" spans="1:6" ht="16.5" x14ac:dyDescent="0.3">
      <c r="A15615" s="9" t="s">
        <v>6710</v>
      </c>
      <c r="B15615" s="9" t="s">
        <v>2269</v>
      </c>
      <c r="C15615" s="10">
        <v>59253</v>
      </c>
      <c r="D15615" s="9">
        <v>5974179625</v>
      </c>
      <c r="E15615" s="9" t="e">
        <f>INDEX(#REF!:#REF!,MATCH($D15615,#REF!:#REF!,0),MATCH(#REF!,#REF!:#REF!,0))</f>
        <v>#REF!</v>
      </c>
      <c r="F15615" s="9" t="e">
        <f>INDEX(#REF!:#REF!,MATCH($D15615,#REF!:#REF!,0),MATCH(#REF!,#REF!:#REF!,0))</f>
        <v>#REF!</v>
      </c>
    </row>
    <row r="15616" spans="1:6" ht="16.5" x14ac:dyDescent="0.3">
      <c r="A15616" s="9" t="s">
        <v>6709</v>
      </c>
      <c r="B15616" s="9" t="s">
        <v>2224</v>
      </c>
      <c r="C15616" s="10">
        <v>34330</v>
      </c>
      <c r="D15616" s="9">
        <v>6471464479</v>
      </c>
      <c r="E15616" s="9" t="e">
        <f>INDEX(#REF!:#REF!,MATCH($D15616,#REF!:#REF!,0),MATCH(#REF!,#REF!:#REF!,0))</f>
        <v>#REF!</v>
      </c>
      <c r="F15616" s="9" t="e">
        <f>INDEX(#REF!:#REF!,MATCH($D15616,#REF!:#REF!,0),MATCH(#REF!,#REF!:#REF!,0))</f>
        <v>#REF!</v>
      </c>
    </row>
    <row r="15617" spans="1:6" ht="16.5" x14ac:dyDescent="0.3">
      <c r="A15617" s="9" t="s">
        <v>6708</v>
      </c>
      <c r="B15617" s="9" t="s">
        <v>1951</v>
      </c>
      <c r="C15617" s="10">
        <v>27123</v>
      </c>
      <c r="D15617" s="9">
        <v>3060876401</v>
      </c>
      <c r="E15617" s="9" t="e">
        <f>INDEX(#REF!:#REF!,MATCH($D15617,#REF!:#REF!,0),MATCH(#REF!,#REF!:#REF!,0))</f>
        <v>#REF!</v>
      </c>
      <c r="F15617" s="9" t="e">
        <f>INDEX(#REF!:#REF!,MATCH($D15617,#REF!:#REF!,0),MATCH(#REF!,#REF!:#REF!,0))</f>
        <v>#REF!</v>
      </c>
    </row>
    <row r="15618" spans="1:6" ht="16.5" x14ac:dyDescent="0.3">
      <c r="A15618" s="9" t="s">
        <v>6707</v>
      </c>
      <c r="B15618" s="9" t="s">
        <v>3195</v>
      </c>
      <c r="C15618" s="10">
        <v>39988</v>
      </c>
      <c r="D15618" s="9">
        <v>3967370569</v>
      </c>
      <c r="E15618" s="9" t="e">
        <f>INDEX(#REF!:#REF!,MATCH($D15618,#REF!:#REF!,0),MATCH(#REF!,#REF!:#REF!,0))</f>
        <v>#REF!</v>
      </c>
      <c r="F15618" s="9" t="e">
        <f>INDEX(#REF!:#REF!,MATCH($D15618,#REF!:#REF!,0),MATCH(#REF!,#REF!:#REF!,0))</f>
        <v>#REF!</v>
      </c>
    </row>
    <row r="15619" spans="1:6" ht="16.5" x14ac:dyDescent="0.3">
      <c r="A15619" s="9" t="s">
        <v>6706</v>
      </c>
      <c r="B15619" s="9" t="s">
        <v>1993</v>
      </c>
      <c r="C15619" s="10">
        <v>44832</v>
      </c>
      <c r="D15619" s="9">
        <v>5929508313</v>
      </c>
      <c r="E15619" s="9" t="e">
        <f>INDEX(#REF!:#REF!,MATCH($D15619,#REF!:#REF!,0),MATCH(#REF!,#REF!:#REF!,0))</f>
        <v>#REF!</v>
      </c>
      <c r="F15619" s="9" t="e">
        <f>INDEX(#REF!:#REF!,MATCH($D15619,#REF!:#REF!,0),MATCH(#REF!,#REF!:#REF!,0))</f>
        <v>#REF!</v>
      </c>
    </row>
    <row r="15620" spans="1:6" ht="16.5" x14ac:dyDescent="0.3">
      <c r="A15620" s="9" t="s">
        <v>6705</v>
      </c>
      <c r="B15620" s="9" t="s">
        <v>1991</v>
      </c>
      <c r="C15620" s="10">
        <v>15340</v>
      </c>
      <c r="D15620" s="9">
        <v>2191014690</v>
      </c>
      <c r="E15620" s="9" t="e">
        <f>INDEX(#REF!:#REF!,MATCH($D15620,#REF!:#REF!,0),MATCH(#REF!,#REF!:#REF!,0))</f>
        <v>#REF!</v>
      </c>
      <c r="F15620" s="9" t="e">
        <f>INDEX(#REF!:#REF!,MATCH($D15620,#REF!:#REF!,0),MATCH(#REF!,#REF!:#REF!,0))</f>
        <v>#REF!</v>
      </c>
    </row>
    <row r="15621" spans="1:6" ht="16.5" x14ac:dyDescent="0.3">
      <c r="A15621" s="9" t="s">
        <v>6704</v>
      </c>
      <c r="B15621" s="9" t="s">
        <v>3077</v>
      </c>
      <c r="C15621" s="10">
        <v>47579</v>
      </c>
      <c r="D15621" s="9">
        <v>2423731264</v>
      </c>
      <c r="E15621" s="9" t="e">
        <f>INDEX(#REF!:#REF!,MATCH($D15621,#REF!:#REF!,0),MATCH(#REF!,#REF!:#REF!,0))</f>
        <v>#REF!</v>
      </c>
      <c r="F15621" s="9" t="e">
        <f>INDEX(#REF!:#REF!,MATCH($D15621,#REF!:#REF!,0),MATCH(#REF!,#REF!:#REF!,0))</f>
        <v>#REF!</v>
      </c>
    </row>
    <row r="15622" spans="1:6" ht="16.5" x14ac:dyDescent="0.3">
      <c r="A15622" s="9" t="s">
        <v>6703</v>
      </c>
      <c r="B15622" s="9" t="s">
        <v>2050</v>
      </c>
      <c r="C15622" s="10">
        <v>13705</v>
      </c>
      <c r="D15622" s="9">
        <v>1856596435</v>
      </c>
      <c r="E15622" s="9" t="e">
        <f>INDEX(#REF!:#REF!,MATCH($D15622,#REF!:#REF!,0),MATCH(#REF!,#REF!:#REF!,0))</f>
        <v>#REF!</v>
      </c>
      <c r="F15622" s="9" t="e">
        <f>INDEX(#REF!:#REF!,MATCH($D15622,#REF!:#REF!,0),MATCH(#REF!,#REF!:#REF!,0))</f>
        <v>#REF!</v>
      </c>
    </row>
    <row r="15623" spans="1:6" ht="16.5" x14ac:dyDescent="0.3">
      <c r="A15623" s="9" t="s">
        <v>6702</v>
      </c>
      <c r="B15623" s="9" t="s">
        <v>2228</v>
      </c>
      <c r="C15623" s="10">
        <v>17596</v>
      </c>
      <c r="D15623" s="9">
        <v>7402856011</v>
      </c>
      <c r="E15623" s="9" t="e">
        <f>INDEX(#REF!:#REF!,MATCH($D15623,#REF!:#REF!,0),MATCH(#REF!,#REF!:#REF!,0))</f>
        <v>#REF!</v>
      </c>
      <c r="F15623" s="9" t="e">
        <f>INDEX(#REF!:#REF!,MATCH($D15623,#REF!:#REF!,0),MATCH(#REF!,#REF!:#REF!,0))</f>
        <v>#REF!</v>
      </c>
    </row>
    <row r="15624" spans="1:6" ht="16.5" x14ac:dyDescent="0.3">
      <c r="A15624" s="9" t="s">
        <v>6701</v>
      </c>
      <c r="B15624" s="9" t="s">
        <v>2230</v>
      </c>
      <c r="C15624" s="10">
        <v>38466</v>
      </c>
      <c r="D15624" s="9">
        <v>4969679754</v>
      </c>
      <c r="E15624" s="9" t="e">
        <f>INDEX(#REF!:#REF!,MATCH($D15624,#REF!:#REF!,0),MATCH(#REF!,#REF!:#REF!,0))</f>
        <v>#REF!</v>
      </c>
      <c r="F15624" s="9" t="e">
        <f>INDEX(#REF!:#REF!,MATCH($D15624,#REF!:#REF!,0),MATCH(#REF!,#REF!:#REF!,0))</f>
        <v>#REF!</v>
      </c>
    </row>
    <row r="15625" spans="1:6" ht="16.5" x14ac:dyDescent="0.3">
      <c r="A15625" s="9" t="s">
        <v>6700</v>
      </c>
      <c r="B15625" s="9" t="s">
        <v>2881</v>
      </c>
      <c r="C15625" s="10">
        <v>53266</v>
      </c>
      <c r="D15625" s="9">
        <v>3560320844</v>
      </c>
      <c r="E15625" s="9" t="e">
        <f>INDEX(#REF!:#REF!,MATCH($D15625,#REF!:#REF!,0),MATCH(#REF!,#REF!:#REF!,0))</f>
        <v>#REF!</v>
      </c>
      <c r="F15625" s="9" t="e">
        <f>INDEX(#REF!:#REF!,MATCH($D15625,#REF!:#REF!,0),MATCH(#REF!,#REF!:#REF!,0))</f>
        <v>#REF!</v>
      </c>
    </row>
    <row r="15626" spans="1:6" ht="16.5" x14ac:dyDescent="0.3">
      <c r="A15626" s="9" t="s">
        <v>6699</v>
      </c>
      <c r="B15626" s="9" t="s">
        <v>1957</v>
      </c>
      <c r="C15626" s="10">
        <v>16767</v>
      </c>
      <c r="D15626" s="9">
        <v>7966083349</v>
      </c>
      <c r="E15626" s="9" t="e">
        <f>INDEX(#REF!:#REF!,MATCH($D15626,#REF!:#REF!,0),MATCH(#REF!,#REF!:#REF!,0))</f>
        <v>#REF!</v>
      </c>
      <c r="F15626" s="9" t="e">
        <f>INDEX(#REF!:#REF!,MATCH($D15626,#REF!:#REF!,0),MATCH(#REF!,#REF!:#REF!,0))</f>
        <v>#REF!</v>
      </c>
    </row>
    <row r="15627" spans="1:6" ht="16.5" x14ac:dyDescent="0.3">
      <c r="A15627" s="9" t="s">
        <v>6698</v>
      </c>
      <c r="B15627" s="9" t="s">
        <v>2474</v>
      </c>
      <c r="C15627" s="10">
        <v>39917</v>
      </c>
      <c r="D15627" s="9">
        <v>710473923</v>
      </c>
      <c r="E15627" s="9" t="e">
        <f>INDEX(#REF!:#REF!,MATCH($D15627,#REF!:#REF!,0),MATCH(#REF!,#REF!:#REF!,0))</f>
        <v>#REF!</v>
      </c>
      <c r="F15627" s="9" t="e">
        <f>INDEX(#REF!:#REF!,MATCH($D15627,#REF!:#REF!,0),MATCH(#REF!,#REF!:#REF!,0))</f>
        <v>#REF!</v>
      </c>
    </row>
    <row r="15628" spans="1:6" ht="16.5" x14ac:dyDescent="0.3">
      <c r="A15628" s="9" t="s">
        <v>6697</v>
      </c>
      <c r="B15628" s="9" t="s">
        <v>2600</v>
      </c>
      <c r="C15628" s="10">
        <v>22802</v>
      </c>
      <c r="D15628" s="9">
        <v>6214787945</v>
      </c>
      <c r="E15628" s="9" t="e">
        <f>INDEX(#REF!:#REF!,MATCH($D15628,#REF!:#REF!,0),MATCH(#REF!,#REF!:#REF!,0))</f>
        <v>#REF!</v>
      </c>
      <c r="F15628" s="9" t="e">
        <f>INDEX(#REF!:#REF!,MATCH($D15628,#REF!:#REF!,0),MATCH(#REF!,#REF!:#REF!,0))</f>
        <v>#REF!</v>
      </c>
    </row>
    <row r="15629" spans="1:6" ht="16.5" x14ac:dyDescent="0.3">
      <c r="A15629" s="9" t="s">
        <v>6696</v>
      </c>
      <c r="B15629" s="9" t="s">
        <v>2381</v>
      </c>
      <c r="C15629" s="10">
        <v>44822</v>
      </c>
      <c r="D15629" s="9">
        <v>5990182805</v>
      </c>
      <c r="E15629" s="9" t="e">
        <f>INDEX(#REF!:#REF!,MATCH($D15629,#REF!:#REF!,0),MATCH(#REF!,#REF!:#REF!,0))</f>
        <v>#REF!</v>
      </c>
      <c r="F15629" s="9" t="e">
        <f>INDEX(#REF!:#REF!,MATCH($D15629,#REF!:#REF!,0),MATCH(#REF!,#REF!:#REF!,0))</f>
        <v>#REF!</v>
      </c>
    </row>
    <row r="15630" spans="1:6" ht="16.5" x14ac:dyDescent="0.3">
      <c r="A15630" s="9" t="s">
        <v>6695</v>
      </c>
      <c r="B15630" s="9" t="s">
        <v>2069</v>
      </c>
      <c r="C15630" s="10">
        <v>24019</v>
      </c>
      <c r="D15630" s="9">
        <v>7493076952</v>
      </c>
      <c r="E15630" s="9" t="e">
        <f>INDEX(#REF!:#REF!,MATCH($D15630,#REF!:#REF!,0),MATCH(#REF!,#REF!:#REF!,0))</f>
        <v>#REF!</v>
      </c>
      <c r="F15630" s="9" t="e">
        <f>INDEX(#REF!:#REF!,MATCH($D15630,#REF!:#REF!,0),MATCH(#REF!,#REF!:#REF!,0))</f>
        <v>#REF!</v>
      </c>
    </row>
    <row r="15631" spans="1:6" ht="16.5" x14ac:dyDescent="0.3">
      <c r="A15631" s="9" t="s">
        <v>6694</v>
      </c>
      <c r="B15631" s="9" t="s">
        <v>2056</v>
      </c>
      <c r="C15631" s="10">
        <v>23955</v>
      </c>
      <c r="D15631" s="9">
        <v>2739934548</v>
      </c>
      <c r="E15631" s="9" t="e">
        <f>INDEX(#REF!:#REF!,MATCH($D15631,#REF!:#REF!,0),MATCH(#REF!,#REF!:#REF!,0))</f>
        <v>#REF!</v>
      </c>
      <c r="F15631" s="9" t="e">
        <f>INDEX(#REF!:#REF!,MATCH($D15631,#REF!:#REF!,0),MATCH(#REF!,#REF!:#REF!,0))</f>
        <v>#REF!</v>
      </c>
    </row>
    <row r="15632" spans="1:6" ht="16.5" x14ac:dyDescent="0.3">
      <c r="A15632" s="9" t="s">
        <v>6693</v>
      </c>
      <c r="B15632" s="9" t="s">
        <v>2123</v>
      </c>
      <c r="C15632" s="10">
        <v>20478</v>
      </c>
      <c r="D15632" s="9">
        <v>9620547551</v>
      </c>
      <c r="E15632" s="9" t="e">
        <f>INDEX(#REF!:#REF!,MATCH($D15632,#REF!:#REF!,0),MATCH(#REF!,#REF!:#REF!,0))</f>
        <v>#REF!</v>
      </c>
      <c r="F15632" s="9" t="e">
        <f>INDEX(#REF!:#REF!,MATCH($D15632,#REF!:#REF!,0),MATCH(#REF!,#REF!:#REF!,0))</f>
        <v>#REF!</v>
      </c>
    </row>
    <row r="15633" spans="1:6" ht="16.5" x14ac:dyDescent="0.3">
      <c r="A15633" s="9" t="s">
        <v>6692</v>
      </c>
      <c r="B15633" s="9" t="s">
        <v>2250</v>
      </c>
      <c r="C15633" s="10">
        <v>11524</v>
      </c>
      <c r="D15633" s="9">
        <v>2074776004</v>
      </c>
      <c r="E15633" s="9" t="e">
        <f>INDEX(#REF!:#REF!,MATCH($D15633,#REF!:#REF!,0),MATCH(#REF!,#REF!:#REF!,0))</f>
        <v>#REF!</v>
      </c>
      <c r="F15633" s="9" t="e">
        <f>INDEX(#REF!:#REF!,MATCH($D15633,#REF!:#REF!,0),MATCH(#REF!,#REF!:#REF!,0))</f>
        <v>#REF!</v>
      </c>
    </row>
    <row r="15634" spans="1:6" ht="16.5" x14ac:dyDescent="0.3">
      <c r="A15634" s="9" t="s">
        <v>6691</v>
      </c>
      <c r="B15634" s="9" t="s">
        <v>2428</v>
      </c>
      <c r="C15634" s="10">
        <v>50423</v>
      </c>
      <c r="D15634" s="9">
        <v>7011563598</v>
      </c>
      <c r="E15634" s="9" t="e">
        <f>INDEX(#REF!:#REF!,MATCH($D15634,#REF!:#REF!,0),MATCH(#REF!,#REF!:#REF!,0))</f>
        <v>#REF!</v>
      </c>
      <c r="F15634" s="9" t="e">
        <f>INDEX(#REF!:#REF!,MATCH($D15634,#REF!:#REF!,0),MATCH(#REF!,#REF!:#REF!,0))</f>
        <v>#REF!</v>
      </c>
    </row>
    <row r="15635" spans="1:6" ht="16.5" x14ac:dyDescent="0.3">
      <c r="A15635" s="9" t="s">
        <v>6690</v>
      </c>
      <c r="B15635" s="9" t="s">
        <v>2673</v>
      </c>
      <c r="C15635" s="10">
        <v>13149</v>
      </c>
      <c r="D15635" s="9">
        <v>3473885983</v>
      </c>
      <c r="E15635" s="9" t="e">
        <f>INDEX(#REF!:#REF!,MATCH($D15635,#REF!:#REF!,0),MATCH(#REF!,#REF!:#REF!,0))</f>
        <v>#REF!</v>
      </c>
      <c r="F15635" s="9" t="e">
        <f>INDEX(#REF!:#REF!,MATCH($D15635,#REF!:#REF!,0),MATCH(#REF!,#REF!:#REF!,0))</f>
        <v>#REF!</v>
      </c>
    </row>
    <row r="15636" spans="1:6" ht="16.5" x14ac:dyDescent="0.3">
      <c r="A15636" s="9" t="s">
        <v>6689</v>
      </c>
      <c r="B15636" s="9" t="s">
        <v>2248</v>
      </c>
      <c r="C15636" s="10">
        <v>36828</v>
      </c>
      <c r="D15636" s="9">
        <v>3661649302</v>
      </c>
      <c r="E15636" s="9" t="e">
        <f>INDEX(#REF!:#REF!,MATCH($D15636,#REF!:#REF!,0),MATCH(#REF!,#REF!:#REF!,0))</f>
        <v>#REF!</v>
      </c>
      <c r="F15636" s="9" t="e">
        <f>INDEX(#REF!:#REF!,MATCH($D15636,#REF!:#REF!,0),MATCH(#REF!,#REF!:#REF!,0))</f>
        <v>#REF!</v>
      </c>
    </row>
    <row r="15637" spans="1:6" ht="16.5" x14ac:dyDescent="0.3">
      <c r="A15637" s="9" t="s">
        <v>6688</v>
      </c>
      <c r="B15637" s="9" t="s">
        <v>2073</v>
      </c>
      <c r="C15637" s="10">
        <v>24141</v>
      </c>
      <c r="D15637" s="9">
        <v>2074776004</v>
      </c>
      <c r="E15637" s="9" t="e">
        <f>INDEX(#REF!:#REF!,MATCH($D15637,#REF!:#REF!,0),MATCH(#REF!,#REF!:#REF!,0))</f>
        <v>#REF!</v>
      </c>
      <c r="F15637" s="9" t="e">
        <f>INDEX(#REF!:#REF!,MATCH($D15637,#REF!:#REF!,0),MATCH(#REF!,#REF!:#REF!,0))</f>
        <v>#REF!</v>
      </c>
    </row>
    <row r="15638" spans="1:6" ht="16.5" x14ac:dyDescent="0.3">
      <c r="A15638" s="9" t="s">
        <v>6687</v>
      </c>
      <c r="B15638" s="9" t="s">
        <v>2228</v>
      </c>
      <c r="C15638" s="10">
        <v>11874</v>
      </c>
      <c r="D15638" s="9">
        <v>3381164996</v>
      </c>
      <c r="E15638" s="9" t="e">
        <f>INDEX(#REF!:#REF!,MATCH($D15638,#REF!:#REF!,0),MATCH(#REF!,#REF!:#REF!,0))</f>
        <v>#REF!</v>
      </c>
      <c r="F15638" s="9" t="e">
        <f>INDEX(#REF!:#REF!,MATCH($D15638,#REF!:#REF!,0),MATCH(#REF!,#REF!:#REF!,0))</f>
        <v>#REF!</v>
      </c>
    </row>
    <row r="15639" spans="1:6" ht="16.5" x14ac:dyDescent="0.3">
      <c r="A15639" s="9" t="s">
        <v>6686</v>
      </c>
      <c r="B15639" s="9" t="s">
        <v>2190</v>
      </c>
      <c r="C15639" s="10">
        <v>18859</v>
      </c>
      <c r="D15639" s="9">
        <v>8695742075</v>
      </c>
      <c r="E15639" s="9" t="e">
        <f>INDEX(#REF!:#REF!,MATCH($D15639,#REF!:#REF!,0),MATCH(#REF!,#REF!:#REF!,0))</f>
        <v>#REF!</v>
      </c>
      <c r="F15639" s="9" t="e">
        <f>INDEX(#REF!:#REF!,MATCH($D15639,#REF!:#REF!,0),MATCH(#REF!,#REF!:#REF!,0))</f>
        <v>#REF!</v>
      </c>
    </row>
    <row r="15640" spans="1:6" ht="16.5" x14ac:dyDescent="0.3">
      <c r="A15640" s="9" t="s">
        <v>6685</v>
      </c>
      <c r="B15640" s="9" t="s">
        <v>2198</v>
      </c>
      <c r="C15640" s="10">
        <v>32211</v>
      </c>
      <c r="D15640" s="9">
        <v>8189289020</v>
      </c>
      <c r="E15640" s="9" t="e">
        <f>INDEX(#REF!:#REF!,MATCH($D15640,#REF!:#REF!,0),MATCH(#REF!,#REF!:#REF!,0))</f>
        <v>#REF!</v>
      </c>
      <c r="F15640" s="9" t="e">
        <f>INDEX(#REF!:#REF!,MATCH($D15640,#REF!:#REF!,0),MATCH(#REF!,#REF!:#REF!,0))</f>
        <v>#REF!</v>
      </c>
    </row>
    <row r="15641" spans="1:6" ht="16.5" x14ac:dyDescent="0.3">
      <c r="A15641" s="9" t="s">
        <v>6684</v>
      </c>
      <c r="B15641" s="9" t="s">
        <v>2258</v>
      </c>
      <c r="C15641" s="10">
        <v>43811</v>
      </c>
      <c r="D15641" s="9">
        <v>3986480021</v>
      </c>
      <c r="E15641" s="9" t="e">
        <f>INDEX(#REF!:#REF!,MATCH($D15641,#REF!:#REF!,0),MATCH(#REF!,#REF!:#REF!,0))</f>
        <v>#REF!</v>
      </c>
      <c r="F15641" s="9" t="e">
        <f>INDEX(#REF!:#REF!,MATCH($D15641,#REF!:#REF!,0),MATCH(#REF!,#REF!:#REF!,0))</f>
        <v>#REF!</v>
      </c>
    </row>
    <row r="15642" spans="1:6" ht="16.5" x14ac:dyDescent="0.3">
      <c r="A15642" s="9" t="s">
        <v>6683</v>
      </c>
      <c r="B15642" s="9" t="s">
        <v>2496</v>
      </c>
      <c r="C15642" s="10">
        <v>26666</v>
      </c>
      <c r="D15642" s="9">
        <v>4877108939</v>
      </c>
      <c r="E15642" s="9" t="e">
        <f>INDEX(#REF!:#REF!,MATCH($D15642,#REF!:#REF!,0),MATCH(#REF!,#REF!:#REF!,0))</f>
        <v>#REF!</v>
      </c>
      <c r="F15642" s="9" t="e">
        <f>INDEX(#REF!:#REF!,MATCH($D15642,#REF!:#REF!,0),MATCH(#REF!,#REF!:#REF!,0))</f>
        <v>#REF!</v>
      </c>
    </row>
    <row r="15643" spans="1:6" ht="16.5" x14ac:dyDescent="0.3">
      <c r="A15643" s="9" t="s">
        <v>6682</v>
      </c>
      <c r="B15643" s="9" t="s">
        <v>2216</v>
      </c>
      <c r="C15643" s="10">
        <v>28089</v>
      </c>
      <c r="D15643" s="9">
        <v>1009146149</v>
      </c>
      <c r="E15643" s="9" t="e">
        <f>INDEX(#REF!:#REF!,MATCH($D15643,#REF!:#REF!,0),MATCH(#REF!,#REF!:#REF!,0))</f>
        <v>#REF!</v>
      </c>
      <c r="F15643" s="9" t="e">
        <f>INDEX(#REF!:#REF!,MATCH($D15643,#REF!:#REF!,0),MATCH(#REF!,#REF!:#REF!,0))</f>
        <v>#REF!</v>
      </c>
    </row>
    <row r="15644" spans="1:6" ht="16.5" x14ac:dyDescent="0.3">
      <c r="A15644" s="9" t="s">
        <v>6681</v>
      </c>
      <c r="B15644" s="9" t="s">
        <v>2470</v>
      </c>
      <c r="C15644" s="10">
        <v>15966</v>
      </c>
      <c r="D15644" s="9">
        <v>4162153728</v>
      </c>
      <c r="E15644" s="9" t="e">
        <f>INDEX(#REF!:#REF!,MATCH($D15644,#REF!:#REF!,0),MATCH(#REF!,#REF!:#REF!,0))</f>
        <v>#REF!</v>
      </c>
      <c r="F15644" s="9" t="e">
        <f>INDEX(#REF!:#REF!,MATCH($D15644,#REF!:#REF!,0),MATCH(#REF!,#REF!:#REF!,0))</f>
        <v>#REF!</v>
      </c>
    </row>
    <row r="15645" spans="1:6" ht="16.5" x14ac:dyDescent="0.3">
      <c r="A15645" s="9" t="s">
        <v>6680</v>
      </c>
      <c r="B15645" s="9" t="s">
        <v>2747</v>
      </c>
      <c r="C15645" s="10">
        <v>12544</v>
      </c>
      <c r="D15645" s="9">
        <v>4472356473</v>
      </c>
      <c r="E15645" s="9" t="e">
        <f>INDEX(#REF!:#REF!,MATCH($D15645,#REF!:#REF!,0),MATCH(#REF!,#REF!:#REF!,0))</f>
        <v>#REF!</v>
      </c>
      <c r="F15645" s="9" t="e">
        <f>INDEX(#REF!:#REF!,MATCH($D15645,#REF!:#REF!,0),MATCH(#REF!,#REF!:#REF!,0))</f>
        <v>#REF!</v>
      </c>
    </row>
    <row r="15646" spans="1:6" ht="16.5" x14ac:dyDescent="0.3">
      <c r="A15646" s="9" t="s">
        <v>6679</v>
      </c>
      <c r="B15646" s="9" t="s">
        <v>1957</v>
      </c>
      <c r="C15646" s="10">
        <v>59361</v>
      </c>
      <c r="D15646" s="9">
        <v>4730395069</v>
      </c>
      <c r="E15646" s="9" t="e">
        <f>INDEX(#REF!:#REF!,MATCH($D15646,#REF!:#REF!,0),MATCH(#REF!,#REF!:#REF!,0))</f>
        <v>#REF!</v>
      </c>
      <c r="F15646" s="9" t="e">
        <f>INDEX(#REF!:#REF!,MATCH($D15646,#REF!:#REF!,0),MATCH(#REF!,#REF!:#REF!,0))</f>
        <v>#REF!</v>
      </c>
    </row>
    <row r="15647" spans="1:6" ht="16.5" x14ac:dyDescent="0.3">
      <c r="A15647" s="9" t="s">
        <v>6678</v>
      </c>
      <c r="B15647" s="9" t="s">
        <v>2226</v>
      </c>
      <c r="C15647" s="10">
        <v>43471</v>
      </c>
      <c r="D15647" s="9">
        <v>5929508313</v>
      </c>
      <c r="E15647" s="9" t="e">
        <f>INDEX(#REF!:#REF!,MATCH($D15647,#REF!:#REF!,0),MATCH(#REF!,#REF!:#REF!,0))</f>
        <v>#REF!</v>
      </c>
      <c r="F15647" s="9" t="e">
        <f>INDEX(#REF!:#REF!,MATCH($D15647,#REF!:#REF!,0),MATCH(#REF!,#REF!:#REF!,0))</f>
        <v>#REF!</v>
      </c>
    </row>
    <row r="15648" spans="1:6" ht="16.5" x14ac:dyDescent="0.3">
      <c r="A15648" s="9" t="s">
        <v>6677</v>
      </c>
      <c r="B15648" s="9" t="s">
        <v>2232</v>
      </c>
      <c r="C15648" s="10">
        <v>56898</v>
      </c>
      <c r="D15648" s="9">
        <v>1895483948</v>
      </c>
      <c r="E15648" s="9" t="e">
        <f>INDEX(#REF!:#REF!,MATCH($D15648,#REF!:#REF!,0),MATCH(#REF!,#REF!:#REF!,0))</f>
        <v>#REF!</v>
      </c>
      <c r="F15648" s="9" t="e">
        <f>INDEX(#REF!:#REF!,MATCH($D15648,#REF!:#REF!,0),MATCH(#REF!,#REF!:#REF!,0))</f>
        <v>#REF!</v>
      </c>
    </row>
    <row r="15649" spans="1:6" ht="16.5" x14ac:dyDescent="0.3">
      <c r="A15649" s="9" t="s">
        <v>6676</v>
      </c>
      <c r="B15649" s="9" t="s">
        <v>2683</v>
      </c>
      <c r="C15649" s="10">
        <v>13409</v>
      </c>
      <c r="D15649" s="9">
        <v>7707009371</v>
      </c>
      <c r="E15649" s="9" t="e">
        <f>INDEX(#REF!:#REF!,MATCH($D15649,#REF!:#REF!,0),MATCH(#REF!,#REF!:#REF!,0))</f>
        <v>#REF!</v>
      </c>
      <c r="F15649" s="9" t="e">
        <f>INDEX(#REF!:#REF!,MATCH($D15649,#REF!:#REF!,0),MATCH(#REF!,#REF!:#REF!,0))</f>
        <v>#REF!</v>
      </c>
    </row>
    <row r="15650" spans="1:6" ht="16.5" x14ac:dyDescent="0.3">
      <c r="A15650" s="9" t="s">
        <v>6675</v>
      </c>
      <c r="B15650" s="9" t="s">
        <v>3042</v>
      </c>
      <c r="C15650" s="10">
        <v>32295</v>
      </c>
      <c r="D15650" s="9">
        <v>1231429186</v>
      </c>
      <c r="E15650" s="9" t="e">
        <f>INDEX(#REF!:#REF!,MATCH($D15650,#REF!:#REF!,0),MATCH(#REF!,#REF!:#REF!,0))</f>
        <v>#REF!</v>
      </c>
      <c r="F15650" s="9" t="e">
        <f>INDEX(#REF!:#REF!,MATCH($D15650,#REF!:#REF!,0),MATCH(#REF!,#REF!:#REF!,0))</f>
        <v>#REF!</v>
      </c>
    </row>
    <row r="15651" spans="1:6" ht="16.5" x14ac:dyDescent="0.3">
      <c r="A15651" s="9" t="s">
        <v>6674</v>
      </c>
      <c r="B15651" s="9" t="s">
        <v>3617</v>
      </c>
      <c r="C15651" s="10">
        <v>18447</v>
      </c>
      <c r="D15651" s="9">
        <v>9057758911</v>
      </c>
      <c r="E15651" s="9" t="e">
        <f>INDEX(#REF!:#REF!,MATCH($D15651,#REF!:#REF!,0),MATCH(#REF!,#REF!:#REF!,0))</f>
        <v>#REF!</v>
      </c>
      <c r="F15651" s="9" t="e">
        <f>INDEX(#REF!:#REF!,MATCH($D15651,#REF!:#REF!,0),MATCH(#REF!,#REF!:#REF!,0))</f>
        <v>#REF!</v>
      </c>
    </row>
    <row r="15652" spans="1:6" ht="16.5" x14ac:dyDescent="0.3">
      <c r="A15652" s="9" t="s">
        <v>6673</v>
      </c>
      <c r="B15652" s="9" t="s">
        <v>2985</v>
      </c>
      <c r="C15652" s="10">
        <v>22238</v>
      </c>
      <c r="D15652" s="9">
        <v>7054972058</v>
      </c>
      <c r="E15652" s="9" t="e">
        <f>INDEX(#REF!:#REF!,MATCH($D15652,#REF!:#REF!,0),MATCH(#REF!,#REF!:#REF!,0))</f>
        <v>#REF!</v>
      </c>
      <c r="F15652" s="9" t="e">
        <f>INDEX(#REF!:#REF!,MATCH($D15652,#REF!:#REF!,0),MATCH(#REF!,#REF!:#REF!,0))</f>
        <v>#REF!</v>
      </c>
    </row>
    <row r="15653" spans="1:6" ht="16.5" x14ac:dyDescent="0.3">
      <c r="A15653" s="9" t="s">
        <v>6672</v>
      </c>
      <c r="B15653" s="9" t="s">
        <v>1987</v>
      </c>
      <c r="C15653" s="10">
        <v>52888</v>
      </c>
      <c r="D15653" s="9">
        <v>3473885983</v>
      </c>
      <c r="E15653" s="9" t="e">
        <f>INDEX(#REF!:#REF!,MATCH($D15653,#REF!:#REF!,0),MATCH(#REF!,#REF!:#REF!,0))</f>
        <v>#REF!</v>
      </c>
      <c r="F15653" s="9" t="e">
        <f>INDEX(#REF!:#REF!,MATCH($D15653,#REF!:#REF!,0),MATCH(#REF!,#REF!:#REF!,0))</f>
        <v>#REF!</v>
      </c>
    </row>
    <row r="15654" spans="1:6" ht="16.5" x14ac:dyDescent="0.3">
      <c r="A15654" s="9" t="s">
        <v>6671</v>
      </c>
      <c r="B15654" s="9" t="s">
        <v>2354</v>
      </c>
      <c r="C15654" s="10">
        <v>39047</v>
      </c>
      <c r="D15654" s="9">
        <v>2599557828</v>
      </c>
      <c r="E15654" s="9" t="e">
        <f>INDEX(#REF!:#REF!,MATCH($D15654,#REF!:#REF!,0),MATCH(#REF!,#REF!:#REF!,0))</f>
        <v>#REF!</v>
      </c>
      <c r="F15654" s="9" t="e">
        <f>INDEX(#REF!:#REF!,MATCH($D15654,#REF!:#REF!,0),MATCH(#REF!,#REF!:#REF!,0))</f>
        <v>#REF!</v>
      </c>
    </row>
    <row r="15655" spans="1:6" ht="16.5" x14ac:dyDescent="0.3">
      <c r="A15655" s="9" t="s">
        <v>6670</v>
      </c>
      <c r="B15655" s="9" t="s">
        <v>2048</v>
      </c>
      <c r="C15655" s="10">
        <v>15070</v>
      </c>
      <c r="D15655" s="9">
        <v>1895483948</v>
      </c>
      <c r="E15655" s="9" t="e">
        <f>INDEX(#REF!:#REF!,MATCH($D15655,#REF!:#REF!,0),MATCH(#REF!,#REF!:#REF!,0))</f>
        <v>#REF!</v>
      </c>
      <c r="F15655" s="9" t="e">
        <f>INDEX(#REF!:#REF!,MATCH($D15655,#REF!:#REF!,0),MATCH(#REF!,#REF!:#REF!,0))</f>
        <v>#REF!</v>
      </c>
    </row>
    <row r="15656" spans="1:6" ht="16.5" x14ac:dyDescent="0.3">
      <c r="A15656" s="9" t="s">
        <v>6669</v>
      </c>
      <c r="B15656" s="9" t="s">
        <v>2085</v>
      </c>
      <c r="C15656" s="10">
        <v>12271</v>
      </c>
      <c r="D15656" s="9">
        <v>3996818513</v>
      </c>
      <c r="E15656" s="9" t="e">
        <f>INDEX(#REF!:#REF!,MATCH($D15656,#REF!:#REF!,0),MATCH(#REF!,#REF!:#REF!,0))</f>
        <v>#REF!</v>
      </c>
      <c r="F15656" s="9" t="e">
        <f>INDEX(#REF!:#REF!,MATCH($D15656,#REF!:#REF!,0),MATCH(#REF!,#REF!:#REF!,0))</f>
        <v>#REF!</v>
      </c>
    </row>
    <row r="15657" spans="1:6" ht="16.5" x14ac:dyDescent="0.3">
      <c r="A15657" s="9" t="s">
        <v>6668</v>
      </c>
      <c r="B15657" s="9" t="s">
        <v>2241</v>
      </c>
      <c r="C15657" s="10">
        <v>32959</v>
      </c>
      <c r="D15657" s="9">
        <v>3288836432</v>
      </c>
      <c r="E15657" s="9" t="e">
        <f>INDEX(#REF!:#REF!,MATCH($D15657,#REF!:#REF!,0),MATCH(#REF!,#REF!:#REF!,0))</f>
        <v>#REF!</v>
      </c>
      <c r="F15657" s="9" t="e">
        <f>INDEX(#REF!:#REF!,MATCH($D15657,#REF!:#REF!,0),MATCH(#REF!,#REF!:#REF!,0))</f>
        <v>#REF!</v>
      </c>
    </row>
    <row r="15658" spans="1:6" ht="16.5" x14ac:dyDescent="0.3">
      <c r="A15658" s="9" t="s">
        <v>6667</v>
      </c>
      <c r="B15658" s="9" t="s">
        <v>2762</v>
      </c>
      <c r="C15658" s="10">
        <v>49295</v>
      </c>
      <c r="D15658" s="9">
        <v>3145010581</v>
      </c>
      <c r="E15658" s="9" t="e">
        <f>INDEX(#REF!:#REF!,MATCH($D15658,#REF!:#REF!,0),MATCH(#REF!,#REF!:#REF!,0))</f>
        <v>#REF!</v>
      </c>
      <c r="F15658" s="9" t="e">
        <f>INDEX(#REF!:#REF!,MATCH($D15658,#REF!:#REF!,0),MATCH(#REF!,#REF!:#REF!,0))</f>
        <v>#REF!</v>
      </c>
    </row>
    <row r="15659" spans="1:6" ht="16.5" x14ac:dyDescent="0.3">
      <c r="A15659" s="9" t="s">
        <v>6666</v>
      </c>
      <c r="B15659" s="9" t="s">
        <v>3144</v>
      </c>
      <c r="C15659" s="10">
        <v>50699</v>
      </c>
      <c r="D15659" s="9">
        <v>885693418</v>
      </c>
      <c r="E15659" s="9" t="e">
        <f>INDEX(#REF!:#REF!,MATCH($D15659,#REF!:#REF!,0),MATCH(#REF!,#REF!:#REF!,0))</f>
        <v>#REF!</v>
      </c>
      <c r="F15659" s="9" t="e">
        <f>INDEX(#REF!:#REF!,MATCH($D15659,#REF!:#REF!,0),MATCH(#REF!,#REF!:#REF!,0))</f>
        <v>#REF!</v>
      </c>
    </row>
    <row r="15660" spans="1:6" ht="16.5" x14ac:dyDescent="0.3">
      <c r="A15660" s="9" t="s">
        <v>6665</v>
      </c>
      <c r="B15660" s="9" t="s">
        <v>2440</v>
      </c>
      <c r="C15660" s="10">
        <v>52866</v>
      </c>
      <c r="D15660" s="9">
        <v>2185059785</v>
      </c>
      <c r="E15660" s="9" t="e">
        <f>INDEX(#REF!:#REF!,MATCH($D15660,#REF!:#REF!,0),MATCH(#REF!,#REF!:#REF!,0))</f>
        <v>#REF!</v>
      </c>
      <c r="F15660" s="9" t="e">
        <f>INDEX(#REF!:#REF!,MATCH($D15660,#REF!:#REF!,0),MATCH(#REF!,#REF!:#REF!,0))</f>
        <v>#REF!</v>
      </c>
    </row>
    <row r="15661" spans="1:6" ht="16.5" x14ac:dyDescent="0.3">
      <c r="A15661" s="9" t="s">
        <v>6664</v>
      </c>
      <c r="B15661" s="9" t="s">
        <v>3085</v>
      </c>
      <c r="C15661" s="10">
        <v>25654</v>
      </c>
      <c r="D15661" s="9">
        <v>1923178164</v>
      </c>
      <c r="E15661" s="9" t="e">
        <f>INDEX(#REF!:#REF!,MATCH($D15661,#REF!:#REF!,0),MATCH(#REF!,#REF!:#REF!,0))</f>
        <v>#REF!</v>
      </c>
      <c r="F15661" s="9" t="e">
        <f>INDEX(#REF!:#REF!,MATCH($D15661,#REF!:#REF!,0),MATCH(#REF!,#REF!:#REF!,0))</f>
        <v>#REF!</v>
      </c>
    </row>
    <row r="15662" spans="1:6" ht="16.5" x14ac:dyDescent="0.3">
      <c r="A15662" s="9" t="s">
        <v>6663</v>
      </c>
      <c r="B15662" s="9" t="s">
        <v>2123</v>
      </c>
      <c r="C15662" s="10">
        <v>49119</v>
      </c>
      <c r="D15662" s="9">
        <v>9412192312</v>
      </c>
      <c r="E15662" s="9" t="e">
        <f>INDEX(#REF!:#REF!,MATCH($D15662,#REF!:#REF!,0),MATCH(#REF!,#REF!:#REF!,0))</f>
        <v>#REF!</v>
      </c>
      <c r="F15662" s="9" t="e">
        <f>INDEX(#REF!:#REF!,MATCH($D15662,#REF!:#REF!,0),MATCH(#REF!,#REF!:#REF!,0))</f>
        <v>#REF!</v>
      </c>
    </row>
    <row r="15663" spans="1:6" ht="16.5" x14ac:dyDescent="0.3">
      <c r="A15663" s="9" t="s">
        <v>6662</v>
      </c>
      <c r="B15663" s="9" t="s">
        <v>2103</v>
      </c>
      <c r="C15663" s="10">
        <v>25102</v>
      </c>
      <c r="D15663" s="9">
        <v>6436551115</v>
      </c>
      <c r="E15663" s="9" t="e">
        <f>INDEX(#REF!:#REF!,MATCH($D15663,#REF!:#REF!,0),MATCH(#REF!,#REF!:#REF!,0))</f>
        <v>#REF!</v>
      </c>
      <c r="F15663" s="9" t="e">
        <f>INDEX(#REF!:#REF!,MATCH($D15663,#REF!:#REF!,0),MATCH(#REF!,#REF!:#REF!,0))</f>
        <v>#REF!</v>
      </c>
    </row>
    <row r="15664" spans="1:6" ht="16.5" x14ac:dyDescent="0.3">
      <c r="A15664" s="9" t="s">
        <v>6661</v>
      </c>
      <c r="B15664" s="9" t="s">
        <v>2747</v>
      </c>
      <c r="C15664" s="10">
        <v>18840</v>
      </c>
      <c r="D15664" s="9">
        <v>7670936274</v>
      </c>
      <c r="E15664" s="9" t="e">
        <f>INDEX(#REF!:#REF!,MATCH($D15664,#REF!:#REF!,0),MATCH(#REF!,#REF!:#REF!,0))</f>
        <v>#REF!</v>
      </c>
      <c r="F15664" s="9" t="e">
        <f>INDEX(#REF!:#REF!,MATCH($D15664,#REF!:#REF!,0),MATCH(#REF!,#REF!:#REF!,0))</f>
        <v>#REF!</v>
      </c>
    </row>
    <row r="15665" spans="1:6" ht="16.5" x14ac:dyDescent="0.3">
      <c r="A15665" s="9" t="s">
        <v>6660</v>
      </c>
      <c r="B15665" s="9" t="s">
        <v>2013</v>
      </c>
      <c r="C15665" s="10">
        <v>14187</v>
      </c>
      <c r="D15665" s="9">
        <v>7979647432</v>
      </c>
      <c r="E15665" s="9" t="e">
        <f>INDEX(#REF!:#REF!,MATCH($D15665,#REF!:#REF!,0),MATCH(#REF!,#REF!:#REF!,0))</f>
        <v>#REF!</v>
      </c>
      <c r="F15665" s="9" t="e">
        <f>INDEX(#REF!:#REF!,MATCH($D15665,#REF!:#REF!,0),MATCH(#REF!,#REF!:#REF!,0))</f>
        <v>#REF!</v>
      </c>
    </row>
    <row r="15666" spans="1:6" ht="16.5" x14ac:dyDescent="0.3">
      <c r="A15666" s="9" t="s">
        <v>6659</v>
      </c>
      <c r="B15666" s="9" t="s">
        <v>2589</v>
      </c>
      <c r="C15666" s="10">
        <v>31579</v>
      </c>
      <c r="D15666" s="9">
        <v>4499766028</v>
      </c>
      <c r="E15666" s="9" t="e">
        <f>INDEX(#REF!:#REF!,MATCH($D15666,#REF!:#REF!,0),MATCH(#REF!,#REF!:#REF!,0))</f>
        <v>#REF!</v>
      </c>
      <c r="F15666" s="9" t="e">
        <f>INDEX(#REF!:#REF!,MATCH($D15666,#REF!:#REF!,0),MATCH(#REF!,#REF!:#REF!,0))</f>
        <v>#REF!</v>
      </c>
    </row>
    <row r="15667" spans="1:6" ht="16.5" x14ac:dyDescent="0.3">
      <c r="A15667" s="9" t="s">
        <v>6658</v>
      </c>
      <c r="B15667" s="9" t="s">
        <v>2662</v>
      </c>
      <c r="C15667" s="10">
        <v>48915</v>
      </c>
      <c r="D15667" s="9">
        <v>2670196322</v>
      </c>
      <c r="E15667" s="9" t="e">
        <f>INDEX(#REF!:#REF!,MATCH($D15667,#REF!:#REF!,0),MATCH(#REF!,#REF!:#REF!,0))</f>
        <v>#REF!</v>
      </c>
      <c r="F15667" s="9" t="e">
        <f>INDEX(#REF!:#REF!,MATCH($D15667,#REF!:#REF!,0),MATCH(#REF!,#REF!:#REF!,0))</f>
        <v>#REF!</v>
      </c>
    </row>
    <row r="15668" spans="1:6" ht="16.5" x14ac:dyDescent="0.3">
      <c r="A15668" s="9" t="s">
        <v>6657</v>
      </c>
      <c r="B15668" s="9" t="s">
        <v>2134</v>
      </c>
      <c r="C15668" s="10">
        <v>26909</v>
      </c>
      <c r="D15668" s="9">
        <v>7533163729</v>
      </c>
      <c r="E15668" s="9" t="e">
        <f>INDEX(#REF!:#REF!,MATCH($D15668,#REF!:#REF!,0),MATCH(#REF!,#REF!:#REF!,0))</f>
        <v>#REF!</v>
      </c>
      <c r="F15668" s="9" t="e">
        <f>INDEX(#REF!:#REF!,MATCH($D15668,#REF!:#REF!,0),MATCH(#REF!,#REF!:#REF!,0))</f>
        <v>#REF!</v>
      </c>
    </row>
    <row r="15669" spans="1:6" ht="16.5" x14ac:dyDescent="0.3">
      <c r="A15669" s="9" t="s">
        <v>6656</v>
      </c>
      <c r="B15669" s="9" t="s">
        <v>2445</v>
      </c>
      <c r="C15669" s="10">
        <v>32619</v>
      </c>
      <c r="D15669" s="9">
        <v>9403474378</v>
      </c>
      <c r="E15669" s="9" t="e">
        <f>INDEX(#REF!:#REF!,MATCH($D15669,#REF!:#REF!,0),MATCH(#REF!,#REF!:#REF!,0))</f>
        <v>#REF!</v>
      </c>
      <c r="F15669" s="9" t="e">
        <f>INDEX(#REF!:#REF!,MATCH($D15669,#REF!:#REF!,0),MATCH(#REF!,#REF!:#REF!,0))</f>
        <v>#REF!</v>
      </c>
    </row>
    <row r="15670" spans="1:6" ht="16.5" x14ac:dyDescent="0.3">
      <c r="A15670" s="9" t="s">
        <v>6655</v>
      </c>
      <c r="B15670" s="9" t="s">
        <v>3229</v>
      </c>
      <c r="C15670" s="10">
        <v>59542</v>
      </c>
      <c r="D15670" s="9">
        <v>3764546336</v>
      </c>
      <c r="E15670" s="9" t="e">
        <f>INDEX(#REF!:#REF!,MATCH($D15670,#REF!:#REF!,0),MATCH(#REF!,#REF!:#REF!,0))</f>
        <v>#REF!</v>
      </c>
      <c r="F15670" s="9" t="e">
        <f>INDEX(#REF!:#REF!,MATCH($D15670,#REF!:#REF!,0),MATCH(#REF!,#REF!:#REF!,0))</f>
        <v>#REF!</v>
      </c>
    </row>
    <row r="15671" spans="1:6" ht="16.5" x14ac:dyDescent="0.3">
      <c r="A15671" s="9" t="s">
        <v>6654</v>
      </c>
      <c r="B15671" s="9" t="s">
        <v>2409</v>
      </c>
      <c r="C15671" s="10">
        <v>26736</v>
      </c>
      <c r="D15671" s="9">
        <v>3469413983</v>
      </c>
      <c r="E15671" s="9" t="e">
        <f>INDEX(#REF!:#REF!,MATCH($D15671,#REF!:#REF!,0),MATCH(#REF!,#REF!:#REF!,0))</f>
        <v>#REF!</v>
      </c>
      <c r="F15671" s="9" t="e">
        <f>INDEX(#REF!:#REF!,MATCH($D15671,#REF!:#REF!,0),MATCH(#REF!,#REF!:#REF!,0))</f>
        <v>#REF!</v>
      </c>
    </row>
    <row r="15672" spans="1:6" ht="16.5" x14ac:dyDescent="0.3">
      <c r="A15672" s="9" t="s">
        <v>6653</v>
      </c>
      <c r="B15672" s="9" t="s">
        <v>4046</v>
      </c>
      <c r="C15672" s="10">
        <v>18458</v>
      </c>
      <c r="D15672" s="9">
        <v>2657442315</v>
      </c>
      <c r="E15672" s="9" t="e">
        <f>INDEX(#REF!:#REF!,MATCH($D15672,#REF!:#REF!,0),MATCH(#REF!,#REF!:#REF!,0))</f>
        <v>#REF!</v>
      </c>
      <c r="F15672" s="9" t="e">
        <f>INDEX(#REF!:#REF!,MATCH($D15672,#REF!:#REF!,0),MATCH(#REF!,#REF!:#REF!,0))</f>
        <v>#REF!</v>
      </c>
    </row>
    <row r="15673" spans="1:6" ht="16.5" x14ac:dyDescent="0.3">
      <c r="A15673" s="9" t="s">
        <v>6652</v>
      </c>
      <c r="B15673" s="9" t="s">
        <v>2820</v>
      </c>
      <c r="C15673" s="10">
        <v>45112</v>
      </c>
      <c r="D15673" s="9">
        <v>9457151267</v>
      </c>
      <c r="E15673" s="9" t="e">
        <f>INDEX(#REF!:#REF!,MATCH($D15673,#REF!:#REF!,0),MATCH(#REF!,#REF!:#REF!,0))</f>
        <v>#REF!</v>
      </c>
      <c r="F15673" s="9" t="e">
        <f>INDEX(#REF!:#REF!,MATCH($D15673,#REF!:#REF!,0),MATCH(#REF!,#REF!:#REF!,0))</f>
        <v>#REF!</v>
      </c>
    </row>
    <row r="15674" spans="1:6" ht="16.5" x14ac:dyDescent="0.3">
      <c r="A15674" s="9" t="s">
        <v>6651</v>
      </c>
      <c r="B15674" s="9" t="s">
        <v>2063</v>
      </c>
      <c r="C15674" s="10">
        <v>49257</v>
      </c>
      <c r="D15674" s="9">
        <v>3858163570</v>
      </c>
      <c r="E15674" s="9" t="e">
        <f>INDEX(#REF!:#REF!,MATCH($D15674,#REF!:#REF!,0),MATCH(#REF!,#REF!:#REF!,0))</f>
        <v>#REF!</v>
      </c>
      <c r="F15674" s="9" t="e">
        <f>INDEX(#REF!:#REF!,MATCH($D15674,#REF!:#REF!,0),MATCH(#REF!,#REF!:#REF!,0))</f>
        <v>#REF!</v>
      </c>
    </row>
    <row r="15675" spans="1:6" ht="16.5" x14ac:dyDescent="0.3">
      <c r="A15675" s="9" t="s">
        <v>6650</v>
      </c>
      <c r="B15675" s="9" t="s">
        <v>2158</v>
      </c>
      <c r="C15675" s="10">
        <v>56805</v>
      </c>
      <c r="D15675" s="9">
        <v>3967370569</v>
      </c>
      <c r="E15675" s="9" t="e">
        <f>INDEX(#REF!:#REF!,MATCH($D15675,#REF!:#REF!,0),MATCH(#REF!,#REF!:#REF!,0))</f>
        <v>#REF!</v>
      </c>
      <c r="F15675" s="9" t="e">
        <f>INDEX(#REF!:#REF!,MATCH($D15675,#REF!:#REF!,0),MATCH(#REF!,#REF!:#REF!,0))</f>
        <v>#REF!</v>
      </c>
    </row>
    <row r="15676" spans="1:6" ht="16.5" x14ac:dyDescent="0.3">
      <c r="A15676" s="9" t="s">
        <v>6649</v>
      </c>
      <c r="B15676" s="9" t="s">
        <v>2662</v>
      </c>
      <c r="C15676" s="10">
        <v>40993</v>
      </c>
      <c r="D15676" s="9">
        <v>8175279842</v>
      </c>
      <c r="E15676" s="9" t="e">
        <f>INDEX(#REF!:#REF!,MATCH($D15676,#REF!:#REF!,0),MATCH(#REF!,#REF!:#REF!,0))</f>
        <v>#REF!</v>
      </c>
      <c r="F15676" s="9" t="e">
        <f>INDEX(#REF!:#REF!,MATCH($D15676,#REF!:#REF!,0),MATCH(#REF!,#REF!:#REF!,0))</f>
        <v>#REF!</v>
      </c>
    </row>
    <row r="15677" spans="1:6" ht="16.5" x14ac:dyDescent="0.3">
      <c r="A15677" s="9" t="s">
        <v>6648</v>
      </c>
      <c r="B15677" s="9" t="s">
        <v>1959</v>
      </c>
      <c r="C15677" s="10">
        <v>22032</v>
      </c>
      <c r="D15677" s="9">
        <v>6148235056</v>
      </c>
      <c r="E15677" s="9" t="e">
        <f>INDEX(#REF!:#REF!,MATCH($D15677,#REF!:#REF!,0),MATCH(#REF!,#REF!:#REF!,0))</f>
        <v>#REF!</v>
      </c>
      <c r="F15677" s="9" t="e">
        <f>INDEX(#REF!:#REF!,MATCH($D15677,#REF!:#REF!,0),MATCH(#REF!,#REF!:#REF!,0))</f>
        <v>#REF!</v>
      </c>
    </row>
    <row r="15678" spans="1:6" ht="16.5" x14ac:dyDescent="0.3">
      <c r="A15678" s="9" t="s">
        <v>6647</v>
      </c>
      <c r="B15678" s="9" t="s">
        <v>1973</v>
      </c>
      <c r="C15678" s="10">
        <v>22112</v>
      </c>
      <c r="D15678" s="9">
        <v>2809344809</v>
      </c>
      <c r="E15678" s="9" t="e">
        <f>INDEX(#REF!:#REF!,MATCH($D15678,#REF!:#REF!,0),MATCH(#REF!,#REF!:#REF!,0))</f>
        <v>#REF!</v>
      </c>
      <c r="F15678" s="9" t="e">
        <f>INDEX(#REF!:#REF!,MATCH($D15678,#REF!:#REF!,0),MATCH(#REF!,#REF!:#REF!,0))</f>
        <v>#REF!</v>
      </c>
    </row>
    <row r="15679" spans="1:6" ht="16.5" x14ac:dyDescent="0.3">
      <c r="A15679" s="9" t="s">
        <v>6646</v>
      </c>
      <c r="B15679" s="9" t="s">
        <v>2418</v>
      </c>
      <c r="C15679" s="10">
        <v>27833</v>
      </c>
      <c r="D15679" s="9">
        <v>8445779583</v>
      </c>
      <c r="E15679" s="9" t="e">
        <f>INDEX(#REF!:#REF!,MATCH($D15679,#REF!:#REF!,0),MATCH(#REF!,#REF!:#REF!,0))</f>
        <v>#REF!</v>
      </c>
      <c r="F15679" s="9" t="e">
        <f>INDEX(#REF!:#REF!,MATCH($D15679,#REF!:#REF!,0),MATCH(#REF!,#REF!:#REF!,0))</f>
        <v>#REF!</v>
      </c>
    </row>
    <row r="15680" spans="1:6" ht="16.5" x14ac:dyDescent="0.3">
      <c r="A15680" s="9" t="s">
        <v>6645</v>
      </c>
      <c r="B15680" s="9" t="s">
        <v>3156</v>
      </c>
      <c r="C15680" s="10">
        <v>41407</v>
      </c>
      <c r="D15680" s="9">
        <v>2698184272</v>
      </c>
      <c r="E15680" s="9" t="e">
        <f>INDEX(#REF!:#REF!,MATCH($D15680,#REF!:#REF!,0),MATCH(#REF!,#REF!:#REF!,0))</f>
        <v>#REF!</v>
      </c>
      <c r="F15680" s="9" t="e">
        <f>INDEX(#REF!:#REF!,MATCH($D15680,#REF!:#REF!,0),MATCH(#REF!,#REF!:#REF!,0))</f>
        <v>#REF!</v>
      </c>
    </row>
    <row r="15681" spans="1:6" ht="16.5" x14ac:dyDescent="0.3">
      <c r="A15681" s="9" t="s">
        <v>6644</v>
      </c>
      <c r="B15681" s="9" t="s">
        <v>2436</v>
      </c>
      <c r="C15681" s="10">
        <v>51051</v>
      </c>
      <c r="D15681" s="9">
        <v>5828678620</v>
      </c>
      <c r="E15681" s="9" t="e">
        <f>INDEX(#REF!:#REF!,MATCH($D15681,#REF!:#REF!,0),MATCH(#REF!,#REF!:#REF!,0))</f>
        <v>#REF!</v>
      </c>
      <c r="F15681" s="9" t="e">
        <f>INDEX(#REF!:#REF!,MATCH($D15681,#REF!:#REF!,0),MATCH(#REF!,#REF!:#REF!,0))</f>
        <v>#REF!</v>
      </c>
    </row>
    <row r="15682" spans="1:6" ht="16.5" x14ac:dyDescent="0.3">
      <c r="A15682" s="9" t="s">
        <v>6643</v>
      </c>
      <c r="B15682" s="9" t="s">
        <v>2169</v>
      </c>
      <c r="C15682" s="10">
        <v>26295</v>
      </c>
      <c r="D15682" s="9">
        <v>4972162740</v>
      </c>
      <c r="E15682" s="9" t="e">
        <f>INDEX(#REF!:#REF!,MATCH($D15682,#REF!:#REF!,0),MATCH(#REF!,#REF!:#REF!,0))</f>
        <v>#REF!</v>
      </c>
      <c r="F15682" s="9" t="e">
        <f>INDEX(#REF!:#REF!,MATCH($D15682,#REF!:#REF!,0),MATCH(#REF!,#REF!:#REF!,0))</f>
        <v>#REF!</v>
      </c>
    </row>
    <row r="15683" spans="1:6" ht="16.5" x14ac:dyDescent="0.3">
      <c r="A15683" s="9" t="s">
        <v>6642</v>
      </c>
      <c r="B15683" s="9" t="s">
        <v>2606</v>
      </c>
      <c r="C15683" s="10">
        <v>52468</v>
      </c>
      <c r="D15683" s="9">
        <v>4323171323</v>
      </c>
      <c r="E15683" s="9" t="e">
        <f>INDEX(#REF!:#REF!,MATCH($D15683,#REF!:#REF!,0),MATCH(#REF!,#REF!:#REF!,0))</f>
        <v>#REF!</v>
      </c>
      <c r="F15683" s="9" t="e">
        <f>INDEX(#REF!:#REF!,MATCH($D15683,#REF!:#REF!,0),MATCH(#REF!,#REF!:#REF!,0))</f>
        <v>#REF!</v>
      </c>
    </row>
    <row r="15684" spans="1:6" ht="16.5" x14ac:dyDescent="0.3">
      <c r="A15684" s="9" t="s">
        <v>6641</v>
      </c>
      <c r="B15684" s="9" t="s">
        <v>2163</v>
      </c>
      <c r="C15684" s="10">
        <v>58373</v>
      </c>
      <c r="D15684" s="9">
        <v>3016741628</v>
      </c>
      <c r="E15684" s="9" t="e">
        <f>INDEX(#REF!:#REF!,MATCH($D15684,#REF!:#REF!,0),MATCH(#REF!,#REF!:#REF!,0))</f>
        <v>#REF!</v>
      </c>
      <c r="F15684" s="9" t="e">
        <f>INDEX(#REF!:#REF!,MATCH($D15684,#REF!:#REF!,0),MATCH(#REF!,#REF!:#REF!,0))</f>
        <v>#REF!</v>
      </c>
    </row>
    <row r="15685" spans="1:6" ht="16.5" x14ac:dyDescent="0.3">
      <c r="A15685" s="9" t="s">
        <v>6640</v>
      </c>
      <c r="B15685" s="9" t="s">
        <v>2127</v>
      </c>
      <c r="C15685" s="10">
        <v>20285</v>
      </c>
      <c r="D15685" s="9">
        <v>4535395691</v>
      </c>
      <c r="E15685" s="9" t="e">
        <f>INDEX(#REF!:#REF!,MATCH($D15685,#REF!:#REF!,0),MATCH(#REF!,#REF!:#REF!,0))</f>
        <v>#REF!</v>
      </c>
      <c r="F15685" s="9" t="e">
        <f>INDEX(#REF!:#REF!,MATCH($D15685,#REF!:#REF!,0),MATCH(#REF!,#REF!:#REF!,0))</f>
        <v>#REF!</v>
      </c>
    </row>
    <row r="15686" spans="1:6" ht="16.5" x14ac:dyDescent="0.3">
      <c r="A15686" s="9" t="s">
        <v>6639</v>
      </c>
      <c r="B15686" s="9" t="s">
        <v>2306</v>
      </c>
      <c r="C15686" s="10">
        <v>59621</v>
      </c>
      <c r="D15686" s="9">
        <v>1718344562</v>
      </c>
      <c r="E15686" s="9" t="e">
        <f>INDEX(#REF!:#REF!,MATCH($D15686,#REF!:#REF!,0),MATCH(#REF!,#REF!:#REF!,0))</f>
        <v>#REF!</v>
      </c>
      <c r="F15686" s="9" t="e">
        <f>INDEX(#REF!:#REF!,MATCH($D15686,#REF!:#REF!,0),MATCH(#REF!,#REF!:#REF!,0))</f>
        <v>#REF!</v>
      </c>
    </row>
    <row r="15687" spans="1:6" ht="16.5" x14ac:dyDescent="0.3">
      <c r="A15687" s="9" t="s">
        <v>6638</v>
      </c>
      <c r="B15687" s="9" t="s">
        <v>2392</v>
      </c>
      <c r="C15687" s="10">
        <v>53132</v>
      </c>
      <c r="D15687" s="9">
        <v>4159390110</v>
      </c>
      <c r="E15687" s="9" t="e">
        <f>INDEX(#REF!:#REF!,MATCH($D15687,#REF!:#REF!,0),MATCH(#REF!,#REF!:#REF!,0))</f>
        <v>#REF!</v>
      </c>
      <c r="F15687" s="9" t="e">
        <f>INDEX(#REF!:#REF!,MATCH($D15687,#REF!:#REF!,0),MATCH(#REF!,#REF!:#REF!,0))</f>
        <v>#REF!</v>
      </c>
    </row>
    <row r="15688" spans="1:6" ht="16.5" x14ac:dyDescent="0.3">
      <c r="A15688" s="9" t="s">
        <v>6637</v>
      </c>
      <c r="B15688" s="9" t="s">
        <v>3042</v>
      </c>
      <c r="C15688" s="10">
        <v>40006</v>
      </c>
      <c r="D15688" s="9">
        <v>7966083349</v>
      </c>
      <c r="E15688" s="9" t="e">
        <f>INDEX(#REF!:#REF!,MATCH($D15688,#REF!:#REF!,0),MATCH(#REF!,#REF!:#REF!,0))</f>
        <v>#REF!</v>
      </c>
      <c r="F15688" s="9" t="e">
        <f>INDEX(#REF!:#REF!,MATCH($D15688,#REF!:#REF!,0),MATCH(#REF!,#REF!:#REF!,0))</f>
        <v>#REF!</v>
      </c>
    </row>
    <row r="15689" spans="1:6" ht="16.5" x14ac:dyDescent="0.3">
      <c r="A15689" s="9" t="s">
        <v>6636</v>
      </c>
      <c r="B15689" s="9" t="s">
        <v>2474</v>
      </c>
      <c r="C15689" s="10">
        <v>18631</v>
      </c>
      <c r="D15689" s="9">
        <v>6837456032</v>
      </c>
      <c r="E15689" s="9" t="e">
        <f>INDEX(#REF!:#REF!,MATCH($D15689,#REF!:#REF!,0),MATCH(#REF!,#REF!:#REF!,0))</f>
        <v>#REF!</v>
      </c>
      <c r="F15689" s="9" t="e">
        <f>INDEX(#REF!:#REF!,MATCH($D15689,#REF!:#REF!,0),MATCH(#REF!,#REF!:#REF!,0))</f>
        <v>#REF!</v>
      </c>
    </row>
    <row r="15690" spans="1:6" ht="16.5" x14ac:dyDescent="0.3">
      <c r="A15690" s="9" t="s">
        <v>6635</v>
      </c>
      <c r="B15690" s="9" t="s">
        <v>2346</v>
      </c>
      <c r="C15690" s="10">
        <v>44983</v>
      </c>
      <c r="D15690" s="9">
        <v>3016741628</v>
      </c>
      <c r="E15690" s="9" t="e">
        <f>INDEX(#REF!:#REF!,MATCH($D15690,#REF!:#REF!,0),MATCH(#REF!,#REF!:#REF!,0))</f>
        <v>#REF!</v>
      </c>
      <c r="F15690" s="9" t="e">
        <f>INDEX(#REF!:#REF!,MATCH($D15690,#REF!:#REF!,0),MATCH(#REF!,#REF!:#REF!,0))</f>
        <v>#REF!</v>
      </c>
    </row>
    <row r="15691" spans="1:6" ht="16.5" x14ac:dyDescent="0.3">
      <c r="A15691" s="9" t="s">
        <v>6634</v>
      </c>
      <c r="B15691" s="9" t="s">
        <v>2961</v>
      </c>
      <c r="C15691" s="10">
        <v>53042</v>
      </c>
      <c r="D15691" s="9">
        <v>7000350199</v>
      </c>
      <c r="E15691" s="9" t="e">
        <f>INDEX(#REF!:#REF!,MATCH($D15691,#REF!:#REF!,0),MATCH(#REF!,#REF!:#REF!,0))</f>
        <v>#REF!</v>
      </c>
      <c r="F15691" s="9" t="e">
        <f>INDEX(#REF!:#REF!,MATCH($D15691,#REF!:#REF!,0),MATCH(#REF!,#REF!:#REF!,0))</f>
        <v>#REF!</v>
      </c>
    </row>
    <row r="15692" spans="1:6" ht="16.5" x14ac:dyDescent="0.3">
      <c r="A15692" s="9" t="s">
        <v>6633</v>
      </c>
      <c r="B15692" s="9" t="s">
        <v>2459</v>
      </c>
      <c r="C15692" s="10">
        <v>47763</v>
      </c>
      <c r="D15692" s="9">
        <v>6410530811</v>
      </c>
      <c r="E15692" s="9" t="e">
        <f>INDEX(#REF!:#REF!,MATCH($D15692,#REF!:#REF!,0),MATCH(#REF!,#REF!:#REF!,0))</f>
        <v>#REF!</v>
      </c>
      <c r="F15692" s="9" t="e">
        <f>INDEX(#REF!:#REF!,MATCH($D15692,#REF!:#REF!,0),MATCH(#REF!,#REF!:#REF!,0))</f>
        <v>#REF!</v>
      </c>
    </row>
    <row r="15693" spans="1:6" ht="16.5" x14ac:dyDescent="0.3">
      <c r="A15693" s="9" t="s">
        <v>6632</v>
      </c>
      <c r="B15693" s="9" t="s">
        <v>3123</v>
      </c>
      <c r="C15693" s="10">
        <v>15474</v>
      </c>
      <c r="D15693" s="9">
        <v>8419732141</v>
      </c>
      <c r="E15693" s="9" t="e">
        <f>INDEX(#REF!:#REF!,MATCH($D15693,#REF!:#REF!,0),MATCH(#REF!,#REF!:#REF!,0))</f>
        <v>#REF!</v>
      </c>
      <c r="F15693" s="9" t="e">
        <f>INDEX(#REF!:#REF!,MATCH($D15693,#REF!:#REF!,0),MATCH(#REF!,#REF!:#REF!,0))</f>
        <v>#REF!</v>
      </c>
    </row>
    <row r="15694" spans="1:6" ht="16.5" x14ac:dyDescent="0.3">
      <c r="A15694" s="9" t="s">
        <v>6631</v>
      </c>
      <c r="B15694" s="9" t="s">
        <v>2509</v>
      </c>
      <c r="C15694" s="10">
        <v>30543</v>
      </c>
      <c r="D15694" s="9">
        <v>8832488175</v>
      </c>
      <c r="E15694" s="9" t="e">
        <f>INDEX(#REF!:#REF!,MATCH($D15694,#REF!:#REF!,0),MATCH(#REF!,#REF!:#REF!,0))</f>
        <v>#REF!</v>
      </c>
      <c r="F15694" s="9" t="e">
        <f>INDEX(#REF!:#REF!,MATCH($D15694,#REF!:#REF!,0),MATCH(#REF!,#REF!:#REF!,0))</f>
        <v>#REF!</v>
      </c>
    </row>
    <row r="15695" spans="1:6" ht="16.5" x14ac:dyDescent="0.3">
      <c r="A15695" s="9" t="s">
        <v>6630</v>
      </c>
      <c r="B15695" s="9" t="s">
        <v>2386</v>
      </c>
      <c r="C15695" s="10">
        <v>47151</v>
      </c>
      <c r="D15695" s="9">
        <v>5861892008</v>
      </c>
      <c r="E15695" s="9" t="e">
        <f>INDEX(#REF!:#REF!,MATCH($D15695,#REF!:#REF!,0),MATCH(#REF!,#REF!:#REF!,0))</f>
        <v>#REF!</v>
      </c>
      <c r="F15695" s="9" t="e">
        <f>INDEX(#REF!:#REF!,MATCH($D15695,#REF!:#REF!,0),MATCH(#REF!,#REF!:#REF!,0))</f>
        <v>#REF!</v>
      </c>
    </row>
    <row r="15696" spans="1:6" ht="16.5" x14ac:dyDescent="0.3">
      <c r="A15696" s="9" t="s">
        <v>6629</v>
      </c>
      <c r="B15696" s="9" t="s">
        <v>2286</v>
      </c>
      <c r="C15696" s="10">
        <v>55247</v>
      </c>
      <c r="D15696" s="9">
        <v>4453705328</v>
      </c>
      <c r="E15696" s="9" t="e">
        <f>INDEX(#REF!:#REF!,MATCH($D15696,#REF!:#REF!,0),MATCH(#REF!,#REF!:#REF!,0))</f>
        <v>#REF!</v>
      </c>
      <c r="F15696" s="9" t="e">
        <f>INDEX(#REF!:#REF!,MATCH($D15696,#REF!:#REF!,0),MATCH(#REF!,#REF!:#REF!,0))</f>
        <v>#REF!</v>
      </c>
    </row>
    <row r="15697" spans="1:6" ht="16.5" x14ac:dyDescent="0.3">
      <c r="A15697" s="9" t="s">
        <v>6628</v>
      </c>
      <c r="B15697" s="9" t="s">
        <v>2974</v>
      </c>
      <c r="C15697" s="10">
        <v>39151</v>
      </c>
      <c r="D15697" s="9">
        <v>5197585250</v>
      </c>
      <c r="E15697" s="9" t="e">
        <f>INDEX(#REF!:#REF!,MATCH($D15697,#REF!:#REF!,0),MATCH(#REF!,#REF!:#REF!,0))</f>
        <v>#REF!</v>
      </c>
      <c r="F15697" s="9" t="e">
        <f>INDEX(#REF!:#REF!,MATCH($D15697,#REF!:#REF!,0),MATCH(#REF!,#REF!:#REF!,0))</f>
        <v>#REF!</v>
      </c>
    </row>
    <row r="15698" spans="1:6" ht="16.5" x14ac:dyDescent="0.3">
      <c r="A15698" s="9" t="s">
        <v>6627</v>
      </c>
      <c r="B15698" s="9" t="s">
        <v>2326</v>
      </c>
      <c r="C15698" s="10">
        <v>35752</v>
      </c>
      <c r="D15698" s="9">
        <v>556704134</v>
      </c>
      <c r="E15698" s="9" t="e">
        <f>INDEX(#REF!:#REF!,MATCH($D15698,#REF!:#REF!,0),MATCH(#REF!,#REF!:#REF!,0))</f>
        <v>#REF!</v>
      </c>
      <c r="F15698" s="9" t="e">
        <f>INDEX(#REF!:#REF!,MATCH($D15698,#REF!:#REF!,0),MATCH(#REF!,#REF!:#REF!,0))</f>
        <v>#REF!</v>
      </c>
    </row>
    <row r="15699" spans="1:6" ht="16.5" x14ac:dyDescent="0.3">
      <c r="A15699" s="9" t="s">
        <v>6626</v>
      </c>
      <c r="B15699" s="9" t="s">
        <v>2050</v>
      </c>
      <c r="C15699" s="10">
        <v>15274</v>
      </c>
      <c r="D15699" s="9">
        <v>8024322455</v>
      </c>
      <c r="E15699" s="9" t="e">
        <f>INDEX(#REF!:#REF!,MATCH($D15699,#REF!:#REF!,0),MATCH(#REF!,#REF!:#REF!,0))</f>
        <v>#REF!</v>
      </c>
      <c r="F15699" s="9" t="e">
        <f>INDEX(#REF!:#REF!,MATCH($D15699,#REF!:#REF!,0),MATCH(#REF!,#REF!:#REF!,0))</f>
        <v>#REF!</v>
      </c>
    </row>
    <row r="15700" spans="1:6" ht="16.5" x14ac:dyDescent="0.3">
      <c r="A15700" s="9" t="s">
        <v>6625</v>
      </c>
      <c r="B15700" s="9" t="s">
        <v>2050</v>
      </c>
      <c r="C15700" s="10">
        <v>36375</v>
      </c>
      <c r="D15700" s="9">
        <v>4119729087</v>
      </c>
      <c r="E15700" s="9" t="e">
        <f>INDEX(#REF!:#REF!,MATCH($D15700,#REF!:#REF!,0),MATCH(#REF!,#REF!:#REF!,0))</f>
        <v>#REF!</v>
      </c>
      <c r="F15700" s="9" t="e">
        <f>INDEX(#REF!:#REF!,MATCH($D15700,#REF!:#REF!,0),MATCH(#REF!,#REF!:#REF!,0))</f>
        <v>#REF!</v>
      </c>
    </row>
    <row r="15701" spans="1:6" ht="16.5" x14ac:dyDescent="0.3">
      <c r="A15701" s="9" t="s">
        <v>6624</v>
      </c>
      <c r="B15701" s="9" t="s">
        <v>1989</v>
      </c>
      <c r="C15701" s="10">
        <v>48914</v>
      </c>
      <c r="D15701" s="9">
        <v>2670196322</v>
      </c>
      <c r="E15701" s="9" t="e">
        <f>INDEX(#REF!:#REF!,MATCH($D15701,#REF!:#REF!,0),MATCH(#REF!,#REF!:#REF!,0))</f>
        <v>#REF!</v>
      </c>
      <c r="F15701" s="9" t="e">
        <f>INDEX(#REF!:#REF!,MATCH($D15701,#REF!:#REF!,0),MATCH(#REF!,#REF!:#REF!,0))</f>
        <v>#REF!</v>
      </c>
    </row>
    <row r="15702" spans="1:6" ht="16.5" x14ac:dyDescent="0.3">
      <c r="A15702" s="9" t="s">
        <v>6623</v>
      </c>
      <c r="B15702" s="9" t="s">
        <v>2835</v>
      </c>
      <c r="C15702" s="10">
        <v>20275</v>
      </c>
      <c r="D15702" s="9">
        <v>3473885983</v>
      </c>
      <c r="E15702" s="9" t="e">
        <f>INDEX(#REF!:#REF!,MATCH($D15702,#REF!:#REF!,0),MATCH(#REF!,#REF!:#REF!,0))</f>
        <v>#REF!</v>
      </c>
      <c r="F15702" s="9" t="e">
        <f>INDEX(#REF!:#REF!,MATCH($D15702,#REF!:#REF!,0),MATCH(#REF!,#REF!:#REF!,0))</f>
        <v>#REF!</v>
      </c>
    </row>
    <row r="15703" spans="1:6" ht="16.5" x14ac:dyDescent="0.3">
      <c r="A15703" s="9" t="s">
        <v>6622</v>
      </c>
      <c r="B15703" s="9" t="s">
        <v>2254</v>
      </c>
      <c r="C15703" s="10">
        <v>49310</v>
      </c>
      <c r="D15703" s="9">
        <v>9627071331</v>
      </c>
      <c r="E15703" s="9" t="e">
        <f>INDEX(#REF!:#REF!,MATCH($D15703,#REF!:#REF!,0),MATCH(#REF!,#REF!:#REF!,0))</f>
        <v>#REF!</v>
      </c>
      <c r="F15703" s="9" t="e">
        <f>INDEX(#REF!:#REF!,MATCH($D15703,#REF!:#REF!,0),MATCH(#REF!,#REF!:#REF!,0))</f>
        <v>#REF!</v>
      </c>
    </row>
    <row r="15704" spans="1:6" ht="16.5" x14ac:dyDescent="0.3">
      <c r="A15704" s="9" t="s">
        <v>6621</v>
      </c>
      <c r="B15704" s="9" t="s">
        <v>4007</v>
      </c>
      <c r="C15704" s="10">
        <v>51558</v>
      </c>
      <c r="D15704" s="9">
        <v>6322781804</v>
      </c>
      <c r="E15704" s="9" t="e">
        <f>INDEX(#REF!:#REF!,MATCH($D15704,#REF!:#REF!,0),MATCH(#REF!,#REF!:#REF!,0))</f>
        <v>#REF!</v>
      </c>
      <c r="F15704" s="9" t="e">
        <f>INDEX(#REF!:#REF!,MATCH($D15704,#REF!:#REF!,0),MATCH(#REF!,#REF!:#REF!,0))</f>
        <v>#REF!</v>
      </c>
    </row>
    <row r="15705" spans="1:6" ht="16.5" x14ac:dyDescent="0.3">
      <c r="A15705" s="9" t="s">
        <v>6620</v>
      </c>
      <c r="B15705" s="9" t="s">
        <v>2530</v>
      </c>
      <c r="C15705" s="10">
        <v>10929</v>
      </c>
      <c r="D15705" s="9">
        <v>6173504774</v>
      </c>
      <c r="E15705" s="9" t="e">
        <f>INDEX(#REF!:#REF!,MATCH($D15705,#REF!:#REF!,0),MATCH(#REF!,#REF!:#REF!,0))</f>
        <v>#REF!</v>
      </c>
      <c r="F15705" s="9" t="e">
        <f>INDEX(#REF!:#REF!,MATCH($D15705,#REF!:#REF!,0),MATCH(#REF!,#REF!:#REF!,0))</f>
        <v>#REF!</v>
      </c>
    </row>
    <row r="15706" spans="1:6" ht="16.5" x14ac:dyDescent="0.3">
      <c r="A15706" s="9" t="s">
        <v>6619</v>
      </c>
      <c r="B15706" s="9" t="s">
        <v>3416</v>
      </c>
      <c r="C15706" s="10">
        <v>24067</v>
      </c>
      <c r="D15706" s="9">
        <v>9458563771</v>
      </c>
      <c r="E15706" s="9" t="e">
        <f>INDEX(#REF!:#REF!,MATCH($D15706,#REF!:#REF!,0),MATCH(#REF!,#REF!:#REF!,0))</f>
        <v>#REF!</v>
      </c>
      <c r="F15706" s="9" t="e">
        <f>INDEX(#REF!:#REF!,MATCH($D15706,#REF!:#REF!,0),MATCH(#REF!,#REF!:#REF!,0))</f>
        <v>#REF!</v>
      </c>
    </row>
    <row r="15707" spans="1:6" ht="16.5" x14ac:dyDescent="0.3">
      <c r="A15707" s="9" t="s">
        <v>6618</v>
      </c>
      <c r="B15707" s="9" t="s">
        <v>2085</v>
      </c>
      <c r="C15707" s="10">
        <v>15210</v>
      </c>
      <c r="D15707" s="9">
        <v>7033916019</v>
      </c>
      <c r="E15707" s="9" t="e">
        <f>INDEX(#REF!:#REF!,MATCH($D15707,#REF!:#REF!,0),MATCH(#REF!,#REF!:#REF!,0))</f>
        <v>#REF!</v>
      </c>
      <c r="F15707" s="9" t="e">
        <f>INDEX(#REF!:#REF!,MATCH($D15707,#REF!:#REF!,0),MATCH(#REF!,#REF!:#REF!,0))</f>
        <v>#REF!</v>
      </c>
    </row>
    <row r="15708" spans="1:6" ht="16.5" x14ac:dyDescent="0.3">
      <c r="A15708" s="9" t="s">
        <v>6617</v>
      </c>
      <c r="B15708" s="9" t="s">
        <v>1951</v>
      </c>
      <c r="C15708" s="10">
        <v>28785</v>
      </c>
      <c r="D15708" s="9">
        <v>9984023702</v>
      </c>
      <c r="E15708" s="9" t="e">
        <f>INDEX(#REF!:#REF!,MATCH($D15708,#REF!:#REF!,0),MATCH(#REF!,#REF!:#REF!,0))</f>
        <v>#REF!</v>
      </c>
      <c r="F15708" s="9" t="e">
        <f>INDEX(#REF!:#REF!,MATCH($D15708,#REF!:#REF!,0),MATCH(#REF!,#REF!:#REF!,0))</f>
        <v>#REF!</v>
      </c>
    </row>
    <row r="15709" spans="1:6" ht="16.5" x14ac:dyDescent="0.3">
      <c r="A15709" s="9" t="s">
        <v>6616</v>
      </c>
      <c r="B15709" s="9" t="s">
        <v>2640</v>
      </c>
      <c r="C15709" s="10">
        <v>36242</v>
      </c>
      <c r="D15709" s="9">
        <v>8748349712</v>
      </c>
      <c r="E15709" s="9" t="e">
        <f>INDEX(#REF!:#REF!,MATCH($D15709,#REF!:#REF!,0),MATCH(#REF!,#REF!:#REF!,0))</f>
        <v>#REF!</v>
      </c>
      <c r="F15709" s="9" t="e">
        <f>INDEX(#REF!:#REF!,MATCH($D15709,#REF!:#REF!,0),MATCH(#REF!,#REF!:#REF!,0))</f>
        <v>#REF!</v>
      </c>
    </row>
    <row r="15710" spans="1:6" ht="16.5" x14ac:dyDescent="0.3">
      <c r="A15710" s="9" t="s">
        <v>6615</v>
      </c>
      <c r="B15710" s="9" t="s">
        <v>2635</v>
      </c>
      <c r="C15710" s="10">
        <v>30121</v>
      </c>
      <c r="D15710" s="9">
        <v>5726465660</v>
      </c>
      <c r="E15710" s="9" t="e">
        <f>INDEX(#REF!:#REF!,MATCH($D15710,#REF!:#REF!,0),MATCH(#REF!,#REF!:#REF!,0))</f>
        <v>#REF!</v>
      </c>
      <c r="F15710" s="9" t="e">
        <f>INDEX(#REF!:#REF!,MATCH($D15710,#REF!:#REF!,0),MATCH(#REF!,#REF!:#REF!,0))</f>
        <v>#REF!</v>
      </c>
    </row>
    <row r="15711" spans="1:6" ht="16.5" x14ac:dyDescent="0.3">
      <c r="A15711" s="9" t="s">
        <v>6614</v>
      </c>
      <c r="B15711" s="9" t="s">
        <v>2386</v>
      </c>
      <c r="C15711" s="10">
        <v>16022</v>
      </c>
      <c r="D15711" s="9">
        <v>1855604000</v>
      </c>
      <c r="E15711" s="9" t="e">
        <f>INDEX(#REF!:#REF!,MATCH($D15711,#REF!:#REF!,0),MATCH(#REF!,#REF!:#REF!,0))</f>
        <v>#REF!</v>
      </c>
      <c r="F15711" s="9" t="e">
        <f>INDEX(#REF!:#REF!,MATCH($D15711,#REF!:#REF!,0),MATCH(#REF!,#REF!:#REF!,0))</f>
        <v>#REF!</v>
      </c>
    </row>
    <row r="15712" spans="1:6" ht="16.5" x14ac:dyDescent="0.3">
      <c r="A15712" s="9" t="s">
        <v>6613</v>
      </c>
      <c r="B15712" s="9" t="s">
        <v>2628</v>
      </c>
      <c r="C15712" s="10">
        <v>44787</v>
      </c>
      <c r="D15712" s="9">
        <v>9483290694</v>
      </c>
      <c r="E15712" s="9" t="e">
        <f>INDEX(#REF!:#REF!,MATCH($D15712,#REF!:#REF!,0),MATCH(#REF!,#REF!:#REF!,0))</f>
        <v>#REF!</v>
      </c>
      <c r="F15712" s="9" t="e">
        <f>INDEX(#REF!:#REF!,MATCH($D15712,#REF!:#REF!,0),MATCH(#REF!,#REF!:#REF!,0))</f>
        <v>#REF!</v>
      </c>
    </row>
    <row r="15713" spans="1:6" ht="16.5" x14ac:dyDescent="0.3">
      <c r="A15713" s="9" t="s">
        <v>6612</v>
      </c>
      <c r="B15713" s="9" t="s">
        <v>2099</v>
      </c>
      <c r="C15713" s="10">
        <v>39220</v>
      </c>
      <c r="D15713" s="9">
        <v>4877108939</v>
      </c>
      <c r="E15713" s="9" t="e">
        <f>INDEX(#REF!:#REF!,MATCH($D15713,#REF!:#REF!,0),MATCH(#REF!,#REF!:#REF!,0))</f>
        <v>#REF!</v>
      </c>
      <c r="F15713" s="9" t="e">
        <f>INDEX(#REF!:#REF!,MATCH($D15713,#REF!:#REF!,0),MATCH(#REF!,#REF!:#REF!,0))</f>
        <v>#REF!</v>
      </c>
    </row>
    <row r="15714" spans="1:6" ht="16.5" x14ac:dyDescent="0.3">
      <c r="A15714" s="9" t="s">
        <v>6611</v>
      </c>
      <c r="B15714" s="9" t="s">
        <v>2671</v>
      </c>
      <c r="C15714" s="10">
        <v>18594</v>
      </c>
      <c r="D15714" s="9">
        <v>1425230725</v>
      </c>
      <c r="E15714" s="9" t="e">
        <f>INDEX(#REF!:#REF!,MATCH($D15714,#REF!:#REF!,0),MATCH(#REF!,#REF!:#REF!,0))</f>
        <v>#REF!</v>
      </c>
      <c r="F15714" s="9" t="e">
        <f>INDEX(#REF!:#REF!,MATCH($D15714,#REF!:#REF!,0),MATCH(#REF!,#REF!:#REF!,0))</f>
        <v>#REF!</v>
      </c>
    </row>
    <row r="15715" spans="1:6" ht="16.5" x14ac:dyDescent="0.3">
      <c r="A15715" s="9" t="s">
        <v>6610</v>
      </c>
      <c r="B15715" s="9" t="s">
        <v>2123</v>
      </c>
      <c r="C15715" s="10">
        <v>31713</v>
      </c>
      <c r="D15715" s="9">
        <v>9855833406</v>
      </c>
      <c r="E15715" s="9" t="e">
        <f>INDEX(#REF!:#REF!,MATCH($D15715,#REF!:#REF!,0),MATCH(#REF!,#REF!:#REF!,0))</f>
        <v>#REF!</v>
      </c>
      <c r="F15715" s="9" t="e">
        <f>INDEX(#REF!:#REF!,MATCH($D15715,#REF!:#REF!,0),MATCH(#REF!,#REF!:#REF!,0))</f>
        <v>#REF!</v>
      </c>
    </row>
    <row r="15716" spans="1:6" ht="16.5" x14ac:dyDescent="0.3">
      <c r="A15716" s="9" t="s">
        <v>6609</v>
      </c>
      <c r="B15716" s="9" t="s">
        <v>3029</v>
      </c>
      <c r="C15716" s="10">
        <v>23437</v>
      </c>
      <c r="D15716" s="9">
        <v>4698538416</v>
      </c>
      <c r="E15716" s="9" t="e">
        <f>INDEX(#REF!:#REF!,MATCH($D15716,#REF!:#REF!,0),MATCH(#REF!,#REF!:#REF!,0))</f>
        <v>#REF!</v>
      </c>
      <c r="F15716" s="9" t="e">
        <f>INDEX(#REF!:#REF!,MATCH($D15716,#REF!:#REF!,0),MATCH(#REF!,#REF!:#REF!,0))</f>
        <v>#REF!</v>
      </c>
    </row>
    <row r="15717" spans="1:6" ht="16.5" x14ac:dyDescent="0.3">
      <c r="A15717" s="9" t="s">
        <v>6608</v>
      </c>
      <c r="B15717" s="9" t="s">
        <v>2530</v>
      </c>
      <c r="C15717" s="10">
        <v>32534</v>
      </c>
      <c r="D15717" s="9">
        <v>8333777430</v>
      </c>
      <c r="E15717" s="9" t="e">
        <f>INDEX(#REF!:#REF!,MATCH($D15717,#REF!:#REF!,0),MATCH(#REF!,#REF!:#REF!,0))</f>
        <v>#REF!</v>
      </c>
      <c r="F15717" s="9" t="e">
        <f>INDEX(#REF!:#REF!,MATCH($D15717,#REF!:#REF!,0),MATCH(#REF!,#REF!:#REF!,0))</f>
        <v>#REF!</v>
      </c>
    </row>
    <row r="15718" spans="1:6" ht="16.5" x14ac:dyDescent="0.3">
      <c r="A15718" s="9" t="s">
        <v>6607</v>
      </c>
      <c r="B15718" s="9" t="s">
        <v>2171</v>
      </c>
      <c r="C15718" s="10">
        <v>46378</v>
      </c>
      <c r="D15718" s="9">
        <v>5837501576</v>
      </c>
      <c r="E15718" s="9" t="e">
        <f>INDEX(#REF!:#REF!,MATCH($D15718,#REF!:#REF!,0),MATCH(#REF!,#REF!:#REF!,0))</f>
        <v>#REF!</v>
      </c>
      <c r="F15718" s="9" t="e">
        <f>INDEX(#REF!:#REF!,MATCH($D15718,#REF!:#REF!,0),MATCH(#REF!,#REF!:#REF!,0))</f>
        <v>#REF!</v>
      </c>
    </row>
    <row r="15719" spans="1:6" ht="16.5" x14ac:dyDescent="0.3">
      <c r="A15719" s="9" t="s">
        <v>6606</v>
      </c>
      <c r="B15719" s="9" t="s">
        <v>2481</v>
      </c>
      <c r="C15719" s="10">
        <v>42803</v>
      </c>
      <c r="D15719" s="9">
        <v>4768342426</v>
      </c>
      <c r="E15719" s="9" t="e">
        <f>INDEX(#REF!:#REF!,MATCH($D15719,#REF!:#REF!,0),MATCH(#REF!,#REF!:#REF!,0))</f>
        <v>#REF!</v>
      </c>
      <c r="F15719" s="9" t="e">
        <f>INDEX(#REF!:#REF!,MATCH($D15719,#REF!:#REF!,0),MATCH(#REF!,#REF!:#REF!,0))</f>
        <v>#REF!</v>
      </c>
    </row>
    <row r="15720" spans="1:6" ht="16.5" x14ac:dyDescent="0.3">
      <c r="A15720" s="9" t="s">
        <v>6605</v>
      </c>
      <c r="B15720" s="9" t="s">
        <v>1973</v>
      </c>
      <c r="C15720" s="10">
        <v>31297</v>
      </c>
      <c r="D15720" s="9">
        <v>8373529241</v>
      </c>
      <c r="E15720" s="9" t="e">
        <f>INDEX(#REF!:#REF!,MATCH($D15720,#REF!:#REF!,0),MATCH(#REF!,#REF!:#REF!,0))</f>
        <v>#REF!</v>
      </c>
      <c r="F15720" s="9" t="e">
        <f>INDEX(#REF!:#REF!,MATCH($D15720,#REF!:#REF!,0),MATCH(#REF!,#REF!:#REF!,0))</f>
        <v>#REF!</v>
      </c>
    </row>
    <row r="15721" spans="1:6" ht="16.5" x14ac:dyDescent="0.3">
      <c r="A15721" s="9" t="s">
        <v>6604</v>
      </c>
      <c r="B15721" s="9" t="s">
        <v>2034</v>
      </c>
      <c r="C15721" s="10">
        <v>29599</v>
      </c>
      <c r="D15721" s="9">
        <v>826490107</v>
      </c>
      <c r="E15721" s="9" t="e">
        <f>INDEX(#REF!:#REF!,MATCH($D15721,#REF!:#REF!,0),MATCH(#REF!,#REF!:#REF!,0))</f>
        <v>#REF!</v>
      </c>
      <c r="F15721" s="9" t="e">
        <f>INDEX(#REF!:#REF!,MATCH($D15721,#REF!:#REF!,0),MATCH(#REF!,#REF!:#REF!,0))</f>
        <v>#REF!</v>
      </c>
    </row>
    <row r="15722" spans="1:6" ht="16.5" x14ac:dyDescent="0.3">
      <c r="A15722" s="9" t="s">
        <v>6603</v>
      </c>
      <c r="B15722" s="9" t="s">
        <v>2140</v>
      </c>
      <c r="C15722" s="10">
        <v>51083</v>
      </c>
      <c r="D15722" s="9">
        <v>3213290963</v>
      </c>
      <c r="E15722" s="9" t="e">
        <f>INDEX(#REF!:#REF!,MATCH($D15722,#REF!:#REF!,0),MATCH(#REF!,#REF!:#REF!,0))</f>
        <v>#REF!</v>
      </c>
      <c r="F15722" s="9" t="e">
        <f>INDEX(#REF!:#REF!,MATCH($D15722,#REF!:#REF!,0),MATCH(#REF!,#REF!:#REF!,0))</f>
        <v>#REF!</v>
      </c>
    </row>
    <row r="15723" spans="1:6" ht="16.5" x14ac:dyDescent="0.3">
      <c r="A15723" s="9" t="s">
        <v>6602</v>
      </c>
      <c r="B15723" s="9" t="s">
        <v>2179</v>
      </c>
      <c r="C15723" s="10">
        <v>55435</v>
      </c>
      <c r="D15723" s="9">
        <v>7467563949</v>
      </c>
      <c r="E15723" s="9" t="e">
        <f>INDEX(#REF!:#REF!,MATCH($D15723,#REF!:#REF!,0),MATCH(#REF!,#REF!:#REF!,0))</f>
        <v>#REF!</v>
      </c>
      <c r="F15723" s="9" t="e">
        <f>INDEX(#REF!:#REF!,MATCH($D15723,#REF!:#REF!,0),MATCH(#REF!,#REF!:#REF!,0))</f>
        <v>#REF!</v>
      </c>
    </row>
    <row r="15724" spans="1:6" ht="16.5" x14ac:dyDescent="0.3">
      <c r="A15724" s="9" t="s">
        <v>6601</v>
      </c>
      <c r="B15724" s="9" t="s">
        <v>2046</v>
      </c>
      <c r="C15724" s="10">
        <v>39999</v>
      </c>
      <c r="D15724" s="9">
        <v>1163292249</v>
      </c>
      <c r="E15724" s="9" t="e">
        <f>INDEX(#REF!:#REF!,MATCH($D15724,#REF!:#REF!,0),MATCH(#REF!,#REF!:#REF!,0))</f>
        <v>#REF!</v>
      </c>
      <c r="F15724" s="9" t="e">
        <f>INDEX(#REF!:#REF!,MATCH($D15724,#REF!:#REF!,0),MATCH(#REF!,#REF!:#REF!,0))</f>
        <v>#REF!</v>
      </c>
    </row>
    <row r="15725" spans="1:6" ht="16.5" x14ac:dyDescent="0.3">
      <c r="A15725" s="9" t="s">
        <v>6600</v>
      </c>
      <c r="B15725" s="9" t="s">
        <v>3372</v>
      </c>
      <c r="C15725" s="10">
        <v>26000</v>
      </c>
      <c r="D15725" s="9">
        <v>9305168396</v>
      </c>
      <c r="E15725" s="9" t="e">
        <f>INDEX(#REF!:#REF!,MATCH($D15725,#REF!:#REF!,0),MATCH(#REF!,#REF!:#REF!,0))</f>
        <v>#REF!</v>
      </c>
      <c r="F15725" s="9" t="e">
        <f>INDEX(#REF!:#REF!,MATCH($D15725,#REF!:#REF!,0),MATCH(#REF!,#REF!:#REF!,0))</f>
        <v>#REF!</v>
      </c>
    </row>
    <row r="15726" spans="1:6" ht="16.5" x14ac:dyDescent="0.3">
      <c r="A15726" s="9" t="s">
        <v>6599</v>
      </c>
      <c r="B15726" s="9" t="s">
        <v>3098</v>
      </c>
      <c r="C15726" s="10">
        <v>34985</v>
      </c>
      <c r="D15726" s="9">
        <v>3292353998</v>
      </c>
      <c r="E15726" s="9" t="e">
        <f>INDEX(#REF!:#REF!,MATCH($D15726,#REF!:#REF!,0),MATCH(#REF!,#REF!:#REF!,0))</f>
        <v>#REF!</v>
      </c>
      <c r="F15726" s="9" t="e">
        <f>INDEX(#REF!:#REF!,MATCH($D15726,#REF!:#REF!,0),MATCH(#REF!,#REF!:#REF!,0))</f>
        <v>#REF!</v>
      </c>
    </row>
    <row r="15727" spans="1:6" ht="16.5" x14ac:dyDescent="0.3">
      <c r="A15727" s="9" t="s">
        <v>6598</v>
      </c>
      <c r="B15727" s="9" t="s">
        <v>2326</v>
      </c>
      <c r="C15727" s="10">
        <v>12429</v>
      </c>
      <c r="D15727" s="9">
        <v>4150450668</v>
      </c>
      <c r="E15727" s="9" t="e">
        <f>INDEX(#REF!:#REF!,MATCH($D15727,#REF!:#REF!,0),MATCH(#REF!,#REF!:#REF!,0))</f>
        <v>#REF!</v>
      </c>
      <c r="F15727" s="9" t="e">
        <f>INDEX(#REF!:#REF!,MATCH($D15727,#REF!:#REF!,0),MATCH(#REF!,#REF!:#REF!,0))</f>
        <v>#REF!</v>
      </c>
    </row>
    <row r="15728" spans="1:6" ht="16.5" x14ac:dyDescent="0.3">
      <c r="A15728" s="9" t="s">
        <v>6597</v>
      </c>
      <c r="B15728" s="9" t="s">
        <v>2027</v>
      </c>
      <c r="C15728" s="10">
        <v>43862</v>
      </c>
      <c r="D15728" s="9">
        <v>2177097355</v>
      </c>
      <c r="E15728" s="9" t="e">
        <f>INDEX(#REF!:#REF!,MATCH($D15728,#REF!:#REF!,0),MATCH(#REF!,#REF!:#REF!,0))</f>
        <v>#REF!</v>
      </c>
      <c r="F15728" s="9" t="e">
        <f>INDEX(#REF!:#REF!,MATCH($D15728,#REF!:#REF!,0),MATCH(#REF!,#REF!:#REF!,0))</f>
        <v>#REF!</v>
      </c>
    </row>
    <row r="15729" spans="1:6" ht="16.5" x14ac:dyDescent="0.3">
      <c r="A15729" s="9" t="s">
        <v>6596</v>
      </c>
      <c r="B15729" s="9" t="s">
        <v>2418</v>
      </c>
      <c r="C15729" s="10">
        <v>16884</v>
      </c>
      <c r="D15729" s="9">
        <v>3097425365</v>
      </c>
      <c r="E15729" s="9" t="e">
        <f>INDEX(#REF!:#REF!,MATCH($D15729,#REF!:#REF!,0),MATCH(#REF!,#REF!:#REF!,0))</f>
        <v>#REF!</v>
      </c>
      <c r="F15729" s="9" t="e">
        <f>INDEX(#REF!:#REF!,MATCH($D15729,#REF!:#REF!,0),MATCH(#REF!,#REF!:#REF!,0))</f>
        <v>#REF!</v>
      </c>
    </row>
    <row r="15730" spans="1:6" ht="16.5" x14ac:dyDescent="0.3">
      <c r="A15730" s="9" t="s">
        <v>6595</v>
      </c>
      <c r="B15730" s="9" t="s">
        <v>2795</v>
      </c>
      <c r="C15730" s="10">
        <v>42849</v>
      </c>
      <c r="D15730" s="9">
        <v>492630925</v>
      </c>
      <c r="E15730" s="9" t="e">
        <f>INDEX(#REF!:#REF!,MATCH($D15730,#REF!:#REF!,0),MATCH(#REF!,#REF!:#REF!,0))</f>
        <v>#REF!</v>
      </c>
      <c r="F15730" s="9" t="e">
        <f>INDEX(#REF!:#REF!,MATCH($D15730,#REF!:#REF!,0),MATCH(#REF!,#REF!:#REF!,0))</f>
        <v>#REF!</v>
      </c>
    </row>
    <row r="15731" spans="1:6" ht="16.5" x14ac:dyDescent="0.3">
      <c r="A15731" s="9" t="s">
        <v>6594</v>
      </c>
      <c r="B15731" s="9" t="s">
        <v>2046</v>
      </c>
      <c r="C15731" s="10">
        <v>57522</v>
      </c>
      <c r="D15731" s="9">
        <v>5285704227</v>
      </c>
      <c r="E15731" s="9" t="e">
        <f>INDEX(#REF!:#REF!,MATCH($D15731,#REF!:#REF!,0),MATCH(#REF!,#REF!:#REF!,0))</f>
        <v>#REF!</v>
      </c>
      <c r="F15731" s="9" t="e">
        <f>INDEX(#REF!:#REF!,MATCH($D15731,#REF!:#REF!,0),MATCH(#REF!,#REF!:#REF!,0))</f>
        <v>#REF!</v>
      </c>
    </row>
    <row r="15732" spans="1:6" ht="16.5" x14ac:dyDescent="0.3">
      <c r="A15732" s="9" t="s">
        <v>6593</v>
      </c>
      <c r="B15732" s="9" t="s">
        <v>2513</v>
      </c>
      <c r="C15732" s="10">
        <v>17169</v>
      </c>
      <c r="D15732" s="9">
        <v>5588978080</v>
      </c>
      <c r="E15732" s="9" t="e">
        <f>INDEX(#REF!:#REF!,MATCH($D15732,#REF!:#REF!,0),MATCH(#REF!,#REF!:#REF!,0))</f>
        <v>#REF!</v>
      </c>
      <c r="F15732" s="9" t="e">
        <f>INDEX(#REF!:#REF!,MATCH($D15732,#REF!:#REF!,0),MATCH(#REF!,#REF!:#REF!,0))</f>
        <v>#REF!</v>
      </c>
    </row>
    <row r="15733" spans="1:6" ht="16.5" x14ac:dyDescent="0.3">
      <c r="A15733" s="9" t="s">
        <v>6592</v>
      </c>
      <c r="B15733" s="9" t="s">
        <v>2994</v>
      </c>
      <c r="C15733" s="10">
        <v>23961</v>
      </c>
      <c r="D15733" s="9">
        <v>8032296239</v>
      </c>
      <c r="E15733" s="9" t="e">
        <f>INDEX(#REF!:#REF!,MATCH($D15733,#REF!:#REF!,0),MATCH(#REF!,#REF!:#REF!,0))</f>
        <v>#REF!</v>
      </c>
      <c r="F15733" s="9" t="e">
        <f>INDEX(#REF!:#REF!,MATCH($D15733,#REF!:#REF!,0),MATCH(#REF!,#REF!:#REF!,0))</f>
        <v>#REF!</v>
      </c>
    </row>
    <row r="15734" spans="1:6" ht="16.5" x14ac:dyDescent="0.3">
      <c r="A15734" s="9" t="s">
        <v>6591</v>
      </c>
      <c r="B15734" s="9" t="s">
        <v>2149</v>
      </c>
      <c r="C15734" s="10">
        <v>37490</v>
      </c>
      <c r="D15734" s="9">
        <v>701563818</v>
      </c>
      <c r="E15734" s="9" t="e">
        <f>INDEX(#REF!:#REF!,MATCH($D15734,#REF!:#REF!,0),MATCH(#REF!,#REF!:#REF!,0))</f>
        <v>#REF!</v>
      </c>
      <c r="F15734" s="9" t="e">
        <f>INDEX(#REF!:#REF!,MATCH($D15734,#REF!:#REF!,0),MATCH(#REF!,#REF!:#REF!,0))</f>
        <v>#REF!</v>
      </c>
    </row>
    <row r="15735" spans="1:6" ht="16.5" x14ac:dyDescent="0.3">
      <c r="A15735" s="9" t="s">
        <v>6590</v>
      </c>
      <c r="B15735" s="9" t="s">
        <v>2870</v>
      </c>
      <c r="C15735" s="10">
        <v>36187</v>
      </c>
      <c r="D15735" s="9">
        <v>8238030943</v>
      </c>
      <c r="E15735" s="9" t="e">
        <f>INDEX(#REF!:#REF!,MATCH($D15735,#REF!:#REF!,0),MATCH(#REF!,#REF!:#REF!,0))</f>
        <v>#REF!</v>
      </c>
      <c r="F15735" s="9" t="e">
        <f>INDEX(#REF!:#REF!,MATCH($D15735,#REF!:#REF!,0),MATCH(#REF!,#REF!:#REF!,0))</f>
        <v>#REF!</v>
      </c>
    </row>
    <row r="15736" spans="1:6" ht="16.5" x14ac:dyDescent="0.3">
      <c r="A15736" s="9" t="s">
        <v>6589</v>
      </c>
      <c r="B15736" s="9" t="s">
        <v>1987</v>
      </c>
      <c r="C15736" s="10">
        <v>51800</v>
      </c>
      <c r="D15736" s="9">
        <v>2257563263</v>
      </c>
      <c r="E15736" s="9" t="e">
        <f>INDEX(#REF!:#REF!,MATCH($D15736,#REF!:#REF!,0),MATCH(#REF!,#REF!:#REF!,0))</f>
        <v>#REF!</v>
      </c>
      <c r="F15736" s="9" t="e">
        <f>INDEX(#REF!:#REF!,MATCH($D15736,#REF!:#REF!,0),MATCH(#REF!,#REF!:#REF!,0))</f>
        <v>#REF!</v>
      </c>
    </row>
    <row r="15737" spans="1:6" ht="16.5" x14ac:dyDescent="0.3">
      <c r="A15737" s="9" t="s">
        <v>6588</v>
      </c>
      <c r="B15737" s="9" t="s">
        <v>1951</v>
      </c>
      <c r="C15737" s="10">
        <v>30817</v>
      </c>
      <c r="D15737" s="9">
        <v>2307209530</v>
      </c>
      <c r="E15737" s="9" t="e">
        <f>INDEX(#REF!:#REF!,MATCH($D15737,#REF!:#REF!,0),MATCH(#REF!,#REF!:#REF!,0))</f>
        <v>#REF!</v>
      </c>
      <c r="F15737" s="9" t="e">
        <f>INDEX(#REF!:#REF!,MATCH($D15737,#REF!:#REF!,0),MATCH(#REF!,#REF!:#REF!,0))</f>
        <v>#REF!</v>
      </c>
    </row>
    <row r="15738" spans="1:6" ht="16.5" x14ac:dyDescent="0.3">
      <c r="A15738" s="9" t="s">
        <v>6587</v>
      </c>
      <c r="B15738" s="9" t="s">
        <v>2580</v>
      </c>
      <c r="C15738" s="10">
        <v>46419</v>
      </c>
      <c r="D15738" s="9">
        <v>4260324861</v>
      </c>
      <c r="E15738" s="9" t="e">
        <f>INDEX(#REF!:#REF!,MATCH($D15738,#REF!:#REF!,0),MATCH(#REF!,#REF!:#REF!,0))</f>
        <v>#REF!</v>
      </c>
      <c r="F15738" s="9" t="e">
        <f>INDEX(#REF!:#REF!,MATCH($D15738,#REF!:#REF!,0),MATCH(#REF!,#REF!:#REF!,0))</f>
        <v>#REF!</v>
      </c>
    </row>
    <row r="15739" spans="1:6" ht="16.5" x14ac:dyDescent="0.3">
      <c r="A15739" s="9" t="s">
        <v>6586</v>
      </c>
      <c r="B15739" s="9" t="s">
        <v>3617</v>
      </c>
      <c r="C15739" s="10">
        <v>38973</v>
      </c>
      <c r="D15739" s="9">
        <v>1313434965</v>
      </c>
      <c r="E15739" s="9" t="e">
        <f>INDEX(#REF!:#REF!,MATCH($D15739,#REF!:#REF!,0),MATCH(#REF!,#REF!:#REF!,0))</f>
        <v>#REF!</v>
      </c>
      <c r="F15739" s="9" t="e">
        <f>INDEX(#REF!:#REF!,MATCH($D15739,#REF!:#REF!,0),MATCH(#REF!,#REF!:#REF!,0))</f>
        <v>#REF!</v>
      </c>
    </row>
    <row r="15740" spans="1:6" ht="16.5" x14ac:dyDescent="0.3">
      <c r="A15740" s="9" t="s">
        <v>6585</v>
      </c>
      <c r="B15740" s="9" t="s">
        <v>2826</v>
      </c>
      <c r="C15740" s="10">
        <v>18463</v>
      </c>
      <c r="D15740" s="9">
        <v>5903124704</v>
      </c>
      <c r="E15740" s="9" t="e">
        <f>INDEX(#REF!:#REF!,MATCH($D15740,#REF!:#REF!,0),MATCH(#REF!,#REF!:#REF!,0))</f>
        <v>#REF!</v>
      </c>
      <c r="F15740" s="9" t="e">
        <f>INDEX(#REF!:#REF!,MATCH($D15740,#REF!:#REF!,0),MATCH(#REF!,#REF!:#REF!,0))</f>
        <v>#REF!</v>
      </c>
    </row>
    <row r="15741" spans="1:6" ht="16.5" x14ac:dyDescent="0.3">
      <c r="A15741" s="9" t="s">
        <v>6584</v>
      </c>
      <c r="B15741" s="9" t="s">
        <v>2489</v>
      </c>
      <c r="C15741" s="10">
        <v>29201</v>
      </c>
      <c r="D15741" s="9">
        <v>813832926</v>
      </c>
      <c r="E15741" s="9" t="e">
        <f>INDEX(#REF!:#REF!,MATCH($D15741,#REF!:#REF!,0),MATCH(#REF!,#REF!:#REF!,0))</f>
        <v>#REF!</v>
      </c>
      <c r="F15741" s="9" t="e">
        <f>INDEX(#REF!:#REF!,MATCH($D15741,#REF!:#REF!,0),MATCH(#REF!,#REF!:#REF!,0))</f>
        <v>#REF!</v>
      </c>
    </row>
    <row r="15742" spans="1:6" ht="16.5" x14ac:dyDescent="0.3">
      <c r="A15742" s="9" t="s">
        <v>6583</v>
      </c>
      <c r="B15742" s="9" t="s">
        <v>2386</v>
      </c>
      <c r="C15742" s="10">
        <v>45051</v>
      </c>
      <c r="D15742" s="9">
        <v>1923178164</v>
      </c>
      <c r="E15742" s="9" t="e">
        <f>INDEX(#REF!:#REF!,MATCH($D15742,#REF!:#REF!,0),MATCH(#REF!,#REF!:#REF!,0))</f>
        <v>#REF!</v>
      </c>
      <c r="F15742" s="9" t="e">
        <f>INDEX(#REF!:#REF!,MATCH($D15742,#REF!:#REF!,0),MATCH(#REF!,#REF!:#REF!,0))</f>
        <v>#REF!</v>
      </c>
    </row>
    <row r="15743" spans="1:6" ht="16.5" x14ac:dyDescent="0.3">
      <c r="A15743" s="9" t="s">
        <v>6582</v>
      </c>
      <c r="B15743" s="9" t="s">
        <v>2534</v>
      </c>
      <c r="C15743" s="10">
        <v>17758</v>
      </c>
      <c r="D15743" s="9">
        <v>6283719635</v>
      </c>
      <c r="E15743" s="9" t="e">
        <f>INDEX(#REF!:#REF!,MATCH($D15743,#REF!:#REF!,0),MATCH(#REF!,#REF!:#REF!,0))</f>
        <v>#REF!</v>
      </c>
      <c r="F15743" s="9" t="e">
        <f>INDEX(#REF!:#REF!,MATCH($D15743,#REF!:#REF!,0),MATCH(#REF!,#REF!:#REF!,0))</f>
        <v>#REF!</v>
      </c>
    </row>
    <row r="15744" spans="1:6" ht="16.5" x14ac:dyDescent="0.3">
      <c r="A15744" s="9" t="s">
        <v>6581</v>
      </c>
      <c r="B15744" s="9" t="s">
        <v>2361</v>
      </c>
      <c r="C15744" s="10">
        <v>35007</v>
      </c>
      <c r="D15744" s="9">
        <v>4579641655</v>
      </c>
      <c r="E15744" s="9" t="e">
        <f>INDEX(#REF!:#REF!,MATCH($D15744,#REF!:#REF!,0),MATCH(#REF!,#REF!:#REF!,0))</f>
        <v>#REF!</v>
      </c>
      <c r="F15744" s="9" t="e">
        <f>INDEX(#REF!:#REF!,MATCH($D15744,#REF!:#REF!,0),MATCH(#REF!,#REF!:#REF!,0))</f>
        <v>#REF!</v>
      </c>
    </row>
    <row r="15745" spans="1:6" ht="16.5" x14ac:dyDescent="0.3">
      <c r="A15745" s="9" t="s">
        <v>6580</v>
      </c>
      <c r="B15745" s="9" t="s">
        <v>2017</v>
      </c>
      <c r="C15745" s="10">
        <v>56742</v>
      </c>
      <c r="D15745" s="9">
        <v>3000763902</v>
      </c>
      <c r="E15745" s="9" t="e">
        <f>INDEX(#REF!:#REF!,MATCH($D15745,#REF!:#REF!,0),MATCH(#REF!,#REF!:#REF!,0))</f>
        <v>#REF!</v>
      </c>
      <c r="F15745" s="9" t="e">
        <f>INDEX(#REF!:#REF!,MATCH($D15745,#REF!:#REF!,0),MATCH(#REF!,#REF!:#REF!,0))</f>
        <v>#REF!</v>
      </c>
    </row>
    <row r="15746" spans="1:6" ht="16.5" x14ac:dyDescent="0.3">
      <c r="A15746" s="9" t="s">
        <v>6579</v>
      </c>
      <c r="B15746" s="9" t="s">
        <v>2409</v>
      </c>
      <c r="C15746" s="10">
        <v>38990</v>
      </c>
      <c r="D15746" s="9">
        <v>549857826</v>
      </c>
      <c r="E15746" s="9" t="e">
        <f>INDEX(#REF!:#REF!,MATCH($D15746,#REF!:#REF!,0),MATCH(#REF!,#REF!:#REF!,0))</f>
        <v>#REF!</v>
      </c>
      <c r="F15746" s="9" t="e">
        <f>INDEX(#REF!:#REF!,MATCH($D15746,#REF!:#REF!,0),MATCH(#REF!,#REF!:#REF!,0))</f>
        <v>#REF!</v>
      </c>
    </row>
    <row r="15747" spans="1:6" ht="16.5" x14ac:dyDescent="0.3">
      <c r="A15747" s="9" t="s">
        <v>6578</v>
      </c>
      <c r="B15747" s="9" t="s">
        <v>2216</v>
      </c>
      <c r="C15747" s="10">
        <v>19063</v>
      </c>
      <c r="D15747" s="9">
        <v>5347887761</v>
      </c>
      <c r="E15747" s="9" t="e">
        <f>INDEX(#REF!:#REF!,MATCH($D15747,#REF!:#REF!,0),MATCH(#REF!,#REF!:#REF!,0))</f>
        <v>#REF!</v>
      </c>
      <c r="F15747" s="9" t="e">
        <f>INDEX(#REF!:#REF!,MATCH($D15747,#REF!:#REF!,0),MATCH(#REF!,#REF!:#REF!,0))</f>
        <v>#REF!</v>
      </c>
    </row>
    <row r="15748" spans="1:6" ht="16.5" x14ac:dyDescent="0.3">
      <c r="A15748" s="9" t="s">
        <v>6577</v>
      </c>
      <c r="B15748" s="9" t="s">
        <v>2274</v>
      </c>
      <c r="C15748" s="10">
        <v>23507</v>
      </c>
      <c r="D15748" s="9">
        <v>397599129</v>
      </c>
      <c r="E15748" s="9" t="e">
        <f>INDEX(#REF!:#REF!,MATCH($D15748,#REF!:#REF!,0),MATCH(#REF!,#REF!:#REF!,0))</f>
        <v>#REF!</v>
      </c>
      <c r="F15748" s="9" t="e">
        <f>INDEX(#REF!:#REF!,MATCH($D15748,#REF!:#REF!,0),MATCH(#REF!,#REF!:#REF!,0))</f>
        <v>#REF!</v>
      </c>
    </row>
    <row r="15749" spans="1:6" ht="16.5" x14ac:dyDescent="0.3">
      <c r="A15749" s="9" t="s">
        <v>6576</v>
      </c>
      <c r="B15749" s="9" t="s">
        <v>2017</v>
      </c>
      <c r="C15749" s="10">
        <v>36958</v>
      </c>
      <c r="D15749" s="9">
        <v>7892446737</v>
      </c>
      <c r="E15749" s="9" t="e">
        <f>INDEX(#REF!:#REF!,MATCH($D15749,#REF!:#REF!,0),MATCH(#REF!,#REF!:#REF!,0))</f>
        <v>#REF!</v>
      </c>
      <c r="F15749" s="9" t="e">
        <f>INDEX(#REF!:#REF!,MATCH($D15749,#REF!:#REF!,0),MATCH(#REF!,#REF!:#REF!,0))</f>
        <v>#REF!</v>
      </c>
    </row>
    <row r="15750" spans="1:6" ht="16.5" x14ac:dyDescent="0.3">
      <c r="A15750" s="9" t="s">
        <v>6575</v>
      </c>
      <c r="B15750" s="9" t="s">
        <v>2179</v>
      </c>
      <c r="C15750" s="10">
        <v>45379</v>
      </c>
      <c r="D15750" s="9">
        <v>8157157730</v>
      </c>
      <c r="E15750" s="9" t="e">
        <f>INDEX(#REF!:#REF!,MATCH($D15750,#REF!:#REF!,0),MATCH(#REF!,#REF!:#REF!,0))</f>
        <v>#REF!</v>
      </c>
      <c r="F15750" s="9" t="e">
        <f>INDEX(#REF!:#REF!,MATCH($D15750,#REF!:#REF!,0),MATCH(#REF!,#REF!:#REF!,0))</f>
        <v>#REF!</v>
      </c>
    </row>
    <row r="15751" spans="1:6" ht="16.5" x14ac:dyDescent="0.3">
      <c r="A15751" s="9" t="s">
        <v>6574</v>
      </c>
      <c r="B15751" s="9" t="s">
        <v>3360</v>
      </c>
      <c r="C15751" s="10">
        <v>19522</v>
      </c>
      <c r="D15751" s="9">
        <v>509389570</v>
      </c>
      <c r="E15751" s="9" t="e">
        <f>INDEX(#REF!:#REF!,MATCH($D15751,#REF!:#REF!,0),MATCH(#REF!,#REF!:#REF!,0))</f>
        <v>#REF!</v>
      </c>
      <c r="F15751" s="9" t="e">
        <f>INDEX(#REF!:#REF!,MATCH($D15751,#REF!:#REF!,0),MATCH(#REF!,#REF!:#REF!,0))</f>
        <v>#REF!</v>
      </c>
    </row>
    <row r="15752" spans="1:6" ht="16.5" x14ac:dyDescent="0.3">
      <c r="A15752" s="9" t="s">
        <v>6573</v>
      </c>
      <c r="B15752" s="9" t="s">
        <v>2539</v>
      </c>
      <c r="C15752" s="10">
        <v>56767</v>
      </c>
      <c r="D15752" s="9">
        <v>7673188813</v>
      </c>
      <c r="E15752" s="9" t="e">
        <f>INDEX(#REF!:#REF!,MATCH($D15752,#REF!:#REF!,0),MATCH(#REF!,#REF!:#REF!,0))</f>
        <v>#REF!</v>
      </c>
      <c r="F15752" s="9" t="e">
        <f>INDEX(#REF!:#REF!,MATCH($D15752,#REF!:#REF!,0),MATCH(#REF!,#REF!:#REF!,0))</f>
        <v>#REF!</v>
      </c>
    </row>
    <row r="15753" spans="1:6" ht="16.5" x14ac:dyDescent="0.3">
      <c r="A15753" s="9" t="s">
        <v>6572</v>
      </c>
      <c r="B15753" s="9" t="s">
        <v>2747</v>
      </c>
      <c r="C15753" s="10">
        <v>43692</v>
      </c>
      <c r="D15753" s="9">
        <v>7462961601</v>
      </c>
      <c r="E15753" s="9" t="e">
        <f>INDEX(#REF!:#REF!,MATCH($D15753,#REF!:#REF!,0),MATCH(#REF!,#REF!:#REF!,0))</f>
        <v>#REF!</v>
      </c>
      <c r="F15753" s="9" t="e">
        <f>INDEX(#REF!:#REF!,MATCH($D15753,#REF!:#REF!,0),MATCH(#REF!,#REF!:#REF!,0))</f>
        <v>#REF!</v>
      </c>
    </row>
    <row r="15754" spans="1:6" ht="16.5" x14ac:dyDescent="0.3">
      <c r="A15754" s="9" t="s">
        <v>6571</v>
      </c>
      <c r="B15754" s="9" t="s">
        <v>2001</v>
      </c>
      <c r="C15754" s="10">
        <v>16067</v>
      </c>
      <c r="D15754" s="9">
        <v>6890491998</v>
      </c>
      <c r="E15754" s="9" t="e">
        <f>INDEX(#REF!:#REF!,MATCH($D15754,#REF!:#REF!,0),MATCH(#REF!,#REF!:#REF!,0))</f>
        <v>#REF!</v>
      </c>
      <c r="F15754" s="9" t="e">
        <f>INDEX(#REF!:#REF!,MATCH($D15754,#REF!:#REF!,0),MATCH(#REF!,#REF!:#REF!,0))</f>
        <v>#REF!</v>
      </c>
    </row>
    <row r="15755" spans="1:6" ht="16.5" x14ac:dyDescent="0.3">
      <c r="A15755" s="9" t="s">
        <v>6570</v>
      </c>
      <c r="B15755" s="9" t="s">
        <v>2436</v>
      </c>
      <c r="C15755" s="10">
        <v>23459</v>
      </c>
      <c r="D15755" s="9">
        <v>1549399640</v>
      </c>
      <c r="E15755" s="9" t="e">
        <f>INDEX(#REF!:#REF!,MATCH($D15755,#REF!:#REF!,0),MATCH(#REF!,#REF!:#REF!,0))</f>
        <v>#REF!</v>
      </c>
      <c r="F15755" s="9" t="e">
        <f>INDEX(#REF!:#REF!,MATCH($D15755,#REF!:#REF!,0),MATCH(#REF!,#REF!:#REF!,0))</f>
        <v>#REF!</v>
      </c>
    </row>
    <row r="15756" spans="1:6" ht="16.5" x14ac:dyDescent="0.3">
      <c r="A15756" s="9" t="s">
        <v>6569</v>
      </c>
      <c r="B15756" s="9" t="s">
        <v>2759</v>
      </c>
      <c r="C15756" s="10">
        <v>57755</v>
      </c>
      <c r="D15756" s="9">
        <v>9089601147</v>
      </c>
      <c r="E15756" s="9" t="e">
        <f>INDEX(#REF!:#REF!,MATCH($D15756,#REF!:#REF!,0),MATCH(#REF!,#REF!:#REF!,0))</f>
        <v>#REF!</v>
      </c>
      <c r="F15756" s="9" t="e">
        <f>INDEX(#REF!:#REF!,MATCH($D15756,#REF!:#REF!,0),MATCH(#REF!,#REF!:#REF!,0))</f>
        <v>#REF!</v>
      </c>
    </row>
    <row r="15757" spans="1:6" ht="16.5" x14ac:dyDescent="0.3">
      <c r="A15757" s="9" t="s">
        <v>6568</v>
      </c>
      <c r="B15757" s="9" t="s">
        <v>2519</v>
      </c>
      <c r="C15757" s="10">
        <v>38090</v>
      </c>
      <c r="D15757" s="9">
        <v>8904404991</v>
      </c>
      <c r="E15757" s="9" t="e">
        <f>INDEX(#REF!:#REF!,MATCH($D15757,#REF!:#REF!,0),MATCH(#REF!,#REF!:#REF!,0))</f>
        <v>#REF!</v>
      </c>
      <c r="F15757" s="9" t="e">
        <f>INDEX(#REF!:#REF!,MATCH($D15757,#REF!:#REF!,0),MATCH(#REF!,#REF!:#REF!,0))</f>
        <v>#REF!</v>
      </c>
    </row>
    <row r="15758" spans="1:6" ht="16.5" x14ac:dyDescent="0.3">
      <c r="A15758" s="9" t="s">
        <v>6567</v>
      </c>
      <c r="B15758" s="9" t="s">
        <v>2753</v>
      </c>
      <c r="C15758" s="10">
        <v>47946</v>
      </c>
      <c r="D15758" s="9">
        <v>3843300291</v>
      </c>
      <c r="E15758" s="9" t="e">
        <f>INDEX(#REF!:#REF!,MATCH($D15758,#REF!:#REF!,0),MATCH(#REF!,#REF!:#REF!,0))</f>
        <v>#REF!</v>
      </c>
      <c r="F15758" s="9" t="e">
        <f>INDEX(#REF!:#REF!,MATCH($D15758,#REF!:#REF!,0),MATCH(#REF!,#REF!:#REF!,0))</f>
        <v>#REF!</v>
      </c>
    </row>
    <row r="15759" spans="1:6" ht="16.5" x14ac:dyDescent="0.3">
      <c r="A15759" s="9" t="s">
        <v>6566</v>
      </c>
      <c r="B15759" s="9" t="s">
        <v>1961</v>
      </c>
      <c r="C15759" s="10">
        <v>28982</v>
      </c>
      <c r="D15759" s="9">
        <v>6815475379</v>
      </c>
      <c r="E15759" s="9" t="e">
        <f>INDEX(#REF!:#REF!,MATCH($D15759,#REF!:#REF!,0),MATCH(#REF!,#REF!:#REF!,0))</f>
        <v>#REF!</v>
      </c>
      <c r="F15759" s="9" t="e">
        <f>INDEX(#REF!:#REF!,MATCH($D15759,#REF!:#REF!,0),MATCH(#REF!,#REF!:#REF!,0))</f>
        <v>#REF!</v>
      </c>
    </row>
    <row r="15760" spans="1:6" ht="16.5" x14ac:dyDescent="0.3">
      <c r="A15760" s="9" t="s">
        <v>6565</v>
      </c>
      <c r="B15760" s="9" t="s">
        <v>2713</v>
      </c>
      <c r="C15760" s="10">
        <v>24175</v>
      </c>
      <c r="D15760" s="9">
        <v>1565607864</v>
      </c>
      <c r="E15760" s="9" t="e">
        <f>INDEX(#REF!:#REF!,MATCH($D15760,#REF!:#REF!,0),MATCH(#REF!,#REF!:#REF!,0))</f>
        <v>#REF!</v>
      </c>
      <c r="F15760" s="9" t="e">
        <f>INDEX(#REF!:#REF!,MATCH($D15760,#REF!:#REF!,0),MATCH(#REF!,#REF!:#REF!,0))</f>
        <v>#REF!</v>
      </c>
    </row>
    <row r="15761" spans="1:6" ht="16.5" x14ac:dyDescent="0.3">
      <c r="A15761" s="9" t="s">
        <v>6564</v>
      </c>
      <c r="B15761" s="9" t="s">
        <v>2860</v>
      </c>
      <c r="C15761" s="10">
        <v>48060</v>
      </c>
      <c r="D15761" s="9">
        <v>3463222345</v>
      </c>
      <c r="E15761" s="9" t="e">
        <f>INDEX(#REF!:#REF!,MATCH($D15761,#REF!:#REF!,0),MATCH(#REF!,#REF!:#REF!,0))</f>
        <v>#REF!</v>
      </c>
      <c r="F15761" s="9" t="e">
        <f>INDEX(#REF!:#REF!,MATCH($D15761,#REF!:#REF!,0),MATCH(#REF!,#REF!:#REF!,0))</f>
        <v>#REF!</v>
      </c>
    </row>
    <row r="15762" spans="1:6" ht="16.5" x14ac:dyDescent="0.3">
      <c r="A15762" s="9" t="s">
        <v>6563</v>
      </c>
      <c r="B15762" s="9" t="s">
        <v>2092</v>
      </c>
      <c r="C15762" s="10">
        <v>30968</v>
      </c>
      <c r="D15762" s="9">
        <v>2128813026</v>
      </c>
      <c r="E15762" s="9" t="e">
        <f>INDEX(#REF!:#REF!,MATCH($D15762,#REF!:#REF!,0),MATCH(#REF!,#REF!:#REF!,0))</f>
        <v>#REF!</v>
      </c>
      <c r="F15762" s="9" t="e">
        <f>INDEX(#REF!:#REF!,MATCH($D15762,#REF!:#REF!,0),MATCH(#REF!,#REF!:#REF!,0))</f>
        <v>#REF!</v>
      </c>
    </row>
    <row r="15763" spans="1:6" ht="16.5" x14ac:dyDescent="0.3">
      <c r="A15763" s="9" t="s">
        <v>6562</v>
      </c>
      <c r="B15763" s="9" t="s">
        <v>2886</v>
      </c>
      <c r="C15763" s="10">
        <v>19871</v>
      </c>
      <c r="D15763" s="9">
        <v>2353272215</v>
      </c>
      <c r="E15763" s="9" t="e">
        <f>INDEX(#REF!:#REF!,MATCH($D15763,#REF!:#REF!,0),MATCH(#REF!,#REF!:#REF!,0))</f>
        <v>#REF!</v>
      </c>
      <c r="F15763" s="9" t="e">
        <f>INDEX(#REF!:#REF!,MATCH($D15763,#REF!:#REF!,0),MATCH(#REF!,#REF!:#REF!,0))</f>
        <v>#REF!</v>
      </c>
    </row>
    <row r="15764" spans="1:6" ht="16.5" x14ac:dyDescent="0.3">
      <c r="A15764" s="9" t="s">
        <v>6561</v>
      </c>
      <c r="B15764" s="9" t="s">
        <v>1997</v>
      </c>
      <c r="C15764" s="10">
        <v>47734</v>
      </c>
      <c r="D15764" s="9">
        <v>5687748091</v>
      </c>
      <c r="E15764" s="9" t="e">
        <f>INDEX(#REF!:#REF!,MATCH($D15764,#REF!:#REF!,0),MATCH(#REF!,#REF!:#REF!,0))</f>
        <v>#REF!</v>
      </c>
      <c r="F15764" s="9" t="e">
        <f>INDEX(#REF!:#REF!,MATCH($D15764,#REF!:#REF!,0),MATCH(#REF!,#REF!:#REF!,0))</f>
        <v>#REF!</v>
      </c>
    </row>
    <row r="15765" spans="1:6" ht="16.5" x14ac:dyDescent="0.3">
      <c r="A15765" s="9" t="s">
        <v>6560</v>
      </c>
      <c r="B15765" s="9" t="s">
        <v>3079</v>
      </c>
      <c r="C15765" s="10">
        <v>18810</v>
      </c>
      <c r="D15765" s="9">
        <v>9620547551</v>
      </c>
      <c r="E15765" s="9" t="e">
        <f>INDEX(#REF!:#REF!,MATCH($D15765,#REF!:#REF!,0),MATCH(#REF!,#REF!:#REF!,0))</f>
        <v>#REF!</v>
      </c>
      <c r="F15765" s="9" t="e">
        <f>INDEX(#REF!:#REF!,MATCH($D15765,#REF!:#REF!,0),MATCH(#REF!,#REF!:#REF!,0))</f>
        <v>#REF!</v>
      </c>
    </row>
    <row r="15766" spans="1:6" ht="16.5" x14ac:dyDescent="0.3">
      <c r="A15766" s="9" t="s">
        <v>6559</v>
      </c>
      <c r="B15766" s="9" t="s">
        <v>2349</v>
      </c>
      <c r="C15766" s="10">
        <v>23788</v>
      </c>
      <c r="D15766" s="9">
        <v>4175195971</v>
      </c>
      <c r="E15766" s="9" t="e">
        <f>INDEX(#REF!:#REF!,MATCH($D15766,#REF!:#REF!,0),MATCH(#REF!,#REF!:#REF!,0))</f>
        <v>#REF!</v>
      </c>
      <c r="F15766" s="9" t="e">
        <f>INDEX(#REF!:#REF!,MATCH($D15766,#REF!:#REF!,0),MATCH(#REF!,#REF!:#REF!,0))</f>
        <v>#REF!</v>
      </c>
    </row>
    <row r="15767" spans="1:6" ht="16.5" x14ac:dyDescent="0.3">
      <c r="A15767" s="9" t="s">
        <v>6558</v>
      </c>
      <c r="B15767" s="9" t="s">
        <v>3073</v>
      </c>
      <c r="C15767" s="10">
        <v>56228</v>
      </c>
      <c r="D15767" s="9">
        <v>7007279686</v>
      </c>
      <c r="E15767" s="9" t="e">
        <f>INDEX(#REF!:#REF!,MATCH($D15767,#REF!:#REF!,0),MATCH(#REF!,#REF!:#REF!,0))</f>
        <v>#REF!</v>
      </c>
      <c r="F15767" s="9" t="e">
        <f>INDEX(#REF!:#REF!,MATCH($D15767,#REF!:#REF!,0),MATCH(#REF!,#REF!:#REF!,0))</f>
        <v>#REF!</v>
      </c>
    </row>
    <row r="15768" spans="1:6" ht="16.5" x14ac:dyDescent="0.3">
      <c r="A15768" s="9" t="s">
        <v>6557</v>
      </c>
      <c r="B15768" s="9" t="s">
        <v>3580</v>
      </c>
      <c r="C15768" s="10">
        <v>39296</v>
      </c>
      <c r="D15768" s="9">
        <v>7243767311</v>
      </c>
      <c r="E15768" s="9" t="e">
        <f>INDEX(#REF!:#REF!,MATCH($D15768,#REF!:#REF!,0),MATCH(#REF!,#REF!:#REF!,0))</f>
        <v>#REF!</v>
      </c>
      <c r="F15768" s="9" t="e">
        <f>INDEX(#REF!:#REF!,MATCH($D15768,#REF!:#REF!,0),MATCH(#REF!,#REF!:#REF!,0))</f>
        <v>#REF!</v>
      </c>
    </row>
    <row r="15769" spans="1:6" ht="16.5" x14ac:dyDescent="0.3">
      <c r="A15769" s="9" t="s">
        <v>6556</v>
      </c>
      <c r="B15769" s="9" t="s">
        <v>3902</v>
      </c>
      <c r="C15769" s="10">
        <v>56460</v>
      </c>
      <c r="D15769" s="9">
        <v>9373778889</v>
      </c>
      <c r="E15769" s="9" t="e">
        <f>INDEX(#REF!:#REF!,MATCH($D15769,#REF!:#REF!,0),MATCH(#REF!,#REF!:#REF!,0))</f>
        <v>#REF!</v>
      </c>
      <c r="F15769" s="9" t="e">
        <f>INDEX(#REF!:#REF!,MATCH($D15769,#REF!:#REF!,0),MATCH(#REF!,#REF!:#REF!,0))</f>
        <v>#REF!</v>
      </c>
    </row>
    <row r="15770" spans="1:6" ht="16.5" x14ac:dyDescent="0.3">
      <c r="A15770" s="9" t="s">
        <v>6555</v>
      </c>
      <c r="B15770" s="9" t="s">
        <v>2539</v>
      </c>
      <c r="C15770" s="10">
        <v>25973</v>
      </c>
      <c r="D15770" s="9">
        <v>1472093461</v>
      </c>
      <c r="E15770" s="9" t="e">
        <f>INDEX(#REF!:#REF!,MATCH($D15770,#REF!:#REF!,0),MATCH(#REF!,#REF!:#REF!,0))</f>
        <v>#REF!</v>
      </c>
      <c r="F15770" s="9" t="e">
        <f>INDEX(#REF!:#REF!,MATCH($D15770,#REF!:#REF!,0),MATCH(#REF!,#REF!:#REF!,0))</f>
        <v>#REF!</v>
      </c>
    </row>
    <row r="15771" spans="1:6" ht="16.5" x14ac:dyDescent="0.3">
      <c r="A15771" s="9" t="s">
        <v>6554</v>
      </c>
      <c r="B15771" s="9" t="s">
        <v>2440</v>
      </c>
      <c r="C15771" s="10">
        <v>25477</v>
      </c>
      <c r="D15771" s="9">
        <v>5907724676</v>
      </c>
      <c r="E15771" s="9" t="e">
        <f>INDEX(#REF!:#REF!,MATCH($D15771,#REF!:#REF!,0),MATCH(#REF!,#REF!:#REF!,0))</f>
        <v>#REF!</v>
      </c>
      <c r="F15771" s="9" t="e">
        <f>INDEX(#REF!:#REF!,MATCH($D15771,#REF!:#REF!,0),MATCH(#REF!,#REF!:#REF!,0))</f>
        <v>#REF!</v>
      </c>
    </row>
    <row r="15772" spans="1:6" ht="16.5" x14ac:dyDescent="0.3">
      <c r="A15772" s="9" t="s">
        <v>6553</v>
      </c>
      <c r="B15772" s="9" t="s">
        <v>2050</v>
      </c>
      <c r="C15772" s="10">
        <v>40799</v>
      </c>
      <c r="D15772" s="9">
        <v>6106380341</v>
      </c>
      <c r="E15772" s="9" t="e">
        <f>INDEX(#REF!:#REF!,MATCH($D15772,#REF!:#REF!,0),MATCH(#REF!,#REF!:#REF!,0))</f>
        <v>#REF!</v>
      </c>
      <c r="F15772" s="9" t="e">
        <f>INDEX(#REF!:#REF!,MATCH($D15772,#REF!:#REF!,0),MATCH(#REF!,#REF!:#REF!,0))</f>
        <v>#REF!</v>
      </c>
    </row>
    <row r="15773" spans="1:6" ht="16.5" x14ac:dyDescent="0.3">
      <c r="A15773" s="9" t="s">
        <v>6552</v>
      </c>
      <c r="B15773" s="9" t="s">
        <v>2274</v>
      </c>
      <c r="C15773" s="10">
        <v>51698</v>
      </c>
      <c r="D15773" s="9">
        <v>4037854406</v>
      </c>
      <c r="E15773" s="9" t="e">
        <f>INDEX(#REF!:#REF!,MATCH($D15773,#REF!:#REF!,0),MATCH(#REF!,#REF!:#REF!,0))</f>
        <v>#REF!</v>
      </c>
      <c r="F15773" s="9" t="e">
        <f>INDEX(#REF!:#REF!,MATCH($D15773,#REF!:#REF!,0),MATCH(#REF!,#REF!:#REF!,0))</f>
        <v>#REF!</v>
      </c>
    </row>
    <row r="15774" spans="1:6" ht="16.5" x14ac:dyDescent="0.3">
      <c r="A15774" s="9" t="s">
        <v>6551</v>
      </c>
      <c r="B15774" s="9" t="s">
        <v>2606</v>
      </c>
      <c r="C15774" s="10">
        <v>20161</v>
      </c>
      <c r="D15774" s="9">
        <v>87033755</v>
      </c>
      <c r="E15774" s="9" t="e">
        <f>INDEX(#REF!:#REF!,MATCH($D15774,#REF!:#REF!,0),MATCH(#REF!,#REF!:#REF!,0))</f>
        <v>#REF!</v>
      </c>
      <c r="F15774" s="9" t="e">
        <f>INDEX(#REF!:#REF!,MATCH($D15774,#REF!:#REF!,0),MATCH(#REF!,#REF!:#REF!,0))</f>
        <v>#REF!</v>
      </c>
    </row>
    <row r="15775" spans="1:6" ht="16.5" x14ac:dyDescent="0.3">
      <c r="A15775" s="9" t="s">
        <v>6550</v>
      </c>
      <c r="B15775" s="9" t="s">
        <v>2195</v>
      </c>
      <c r="C15775" s="10">
        <v>44462</v>
      </c>
      <c r="D15775" s="9">
        <v>4342145855</v>
      </c>
      <c r="E15775" s="9" t="e">
        <f>INDEX(#REF!:#REF!,MATCH($D15775,#REF!:#REF!,0),MATCH(#REF!,#REF!:#REF!,0))</f>
        <v>#REF!</v>
      </c>
      <c r="F15775" s="9" t="e">
        <f>INDEX(#REF!:#REF!,MATCH($D15775,#REF!:#REF!,0),MATCH(#REF!,#REF!:#REF!,0))</f>
        <v>#REF!</v>
      </c>
    </row>
    <row r="15776" spans="1:6" ht="16.5" x14ac:dyDescent="0.3">
      <c r="A15776" s="9" t="s">
        <v>6549</v>
      </c>
      <c r="B15776" s="9" t="s">
        <v>3241</v>
      </c>
      <c r="C15776" s="10">
        <v>58747</v>
      </c>
      <c r="D15776" s="9">
        <v>4670832530</v>
      </c>
      <c r="E15776" s="9" t="e">
        <f>INDEX(#REF!:#REF!,MATCH($D15776,#REF!:#REF!,0),MATCH(#REF!,#REF!:#REF!,0))</f>
        <v>#REF!</v>
      </c>
      <c r="F15776" s="9" t="e">
        <f>INDEX(#REF!:#REF!,MATCH($D15776,#REF!:#REF!,0),MATCH(#REF!,#REF!:#REF!,0))</f>
        <v>#REF!</v>
      </c>
    </row>
    <row r="15777" spans="1:6" ht="16.5" x14ac:dyDescent="0.3">
      <c r="A15777" s="9" t="s">
        <v>6548</v>
      </c>
      <c r="B15777" s="9" t="s">
        <v>2424</v>
      </c>
      <c r="C15777" s="10">
        <v>26724</v>
      </c>
      <c r="D15777" s="9">
        <v>9151658844</v>
      </c>
      <c r="E15777" s="9" t="e">
        <f>INDEX(#REF!:#REF!,MATCH($D15777,#REF!:#REF!,0),MATCH(#REF!,#REF!:#REF!,0))</f>
        <v>#REF!</v>
      </c>
      <c r="F15777" s="9" t="e">
        <f>INDEX(#REF!:#REF!,MATCH($D15777,#REF!:#REF!,0),MATCH(#REF!,#REF!:#REF!,0))</f>
        <v>#REF!</v>
      </c>
    </row>
    <row r="15778" spans="1:6" ht="16.5" x14ac:dyDescent="0.3">
      <c r="A15778" s="9" t="s">
        <v>6547</v>
      </c>
      <c r="B15778" s="9" t="s">
        <v>2054</v>
      </c>
      <c r="C15778" s="10">
        <v>33569</v>
      </c>
      <c r="D15778" s="9">
        <v>701563818</v>
      </c>
      <c r="E15778" s="9" t="e">
        <f>INDEX(#REF!:#REF!,MATCH($D15778,#REF!:#REF!,0),MATCH(#REF!,#REF!:#REF!,0))</f>
        <v>#REF!</v>
      </c>
      <c r="F15778" s="9" t="e">
        <f>INDEX(#REF!:#REF!,MATCH($D15778,#REF!:#REF!,0),MATCH(#REF!,#REF!:#REF!,0))</f>
        <v>#REF!</v>
      </c>
    </row>
    <row r="15779" spans="1:6" ht="16.5" x14ac:dyDescent="0.3">
      <c r="A15779" s="9" t="s">
        <v>6546</v>
      </c>
      <c r="B15779" s="9" t="s">
        <v>2032</v>
      </c>
      <c r="C15779" s="10">
        <v>44961</v>
      </c>
      <c r="D15779" s="9">
        <v>8482007106</v>
      </c>
      <c r="E15779" s="9" t="e">
        <f>INDEX(#REF!:#REF!,MATCH($D15779,#REF!:#REF!,0),MATCH(#REF!,#REF!:#REF!,0))</f>
        <v>#REF!</v>
      </c>
      <c r="F15779" s="9" t="e">
        <f>INDEX(#REF!:#REF!,MATCH($D15779,#REF!:#REF!,0),MATCH(#REF!,#REF!:#REF!,0))</f>
        <v>#REF!</v>
      </c>
    </row>
    <row r="15780" spans="1:6" ht="16.5" x14ac:dyDescent="0.3">
      <c r="A15780" s="9" t="s">
        <v>6545</v>
      </c>
      <c r="B15780" s="9" t="s">
        <v>2174</v>
      </c>
      <c r="C15780" s="10">
        <v>20627</v>
      </c>
      <c r="D15780" s="9">
        <v>5561472151</v>
      </c>
      <c r="E15780" s="9" t="e">
        <f>INDEX(#REF!:#REF!,MATCH($D15780,#REF!:#REF!,0),MATCH(#REF!,#REF!:#REF!,0))</f>
        <v>#REF!</v>
      </c>
      <c r="F15780" s="9" t="e">
        <f>INDEX(#REF!:#REF!,MATCH($D15780,#REF!:#REF!,0),MATCH(#REF!,#REF!:#REF!,0))</f>
        <v>#REF!</v>
      </c>
    </row>
    <row r="15781" spans="1:6" ht="16.5" x14ac:dyDescent="0.3">
      <c r="A15781" s="9" t="s">
        <v>6544</v>
      </c>
      <c r="B15781" s="9" t="s">
        <v>2179</v>
      </c>
      <c r="C15781" s="10">
        <v>14691</v>
      </c>
      <c r="D15781" s="9">
        <v>7098438871</v>
      </c>
      <c r="E15781" s="9" t="e">
        <f>INDEX(#REF!:#REF!,MATCH($D15781,#REF!:#REF!,0),MATCH(#REF!,#REF!:#REF!,0))</f>
        <v>#REF!</v>
      </c>
      <c r="F15781" s="9" t="e">
        <f>INDEX(#REF!:#REF!,MATCH($D15781,#REF!:#REF!,0),MATCH(#REF!,#REF!:#REF!,0))</f>
        <v>#REF!</v>
      </c>
    </row>
    <row r="15782" spans="1:6" ht="16.5" x14ac:dyDescent="0.3">
      <c r="A15782" s="9" t="s">
        <v>6543</v>
      </c>
      <c r="B15782" s="9" t="s">
        <v>3448</v>
      </c>
      <c r="C15782" s="10">
        <v>42568</v>
      </c>
      <c r="D15782" s="9">
        <v>1892125439</v>
      </c>
      <c r="E15782" s="9" t="e">
        <f>INDEX(#REF!:#REF!,MATCH($D15782,#REF!:#REF!,0),MATCH(#REF!,#REF!:#REF!,0))</f>
        <v>#REF!</v>
      </c>
      <c r="F15782" s="9" t="e">
        <f>INDEX(#REF!:#REF!,MATCH($D15782,#REF!:#REF!,0),MATCH(#REF!,#REF!:#REF!,0))</f>
        <v>#REF!</v>
      </c>
    </row>
    <row r="15783" spans="1:6" ht="16.5" x14ac:dyDescent="0.3">
      <c r="A15783" s="9" t="s">
        <v>6542</v>
      </c>
      <c r="B15783" s="9" t="s">
        <v>2610</v>
      </c>
      <c r="C15783" s="10">
        <v>31620</v>
      </c>
      <c r="D15783" s="9">
        <v>939715988</v>
      </c>
      <c r="E15783" s="9" t="e">
        <f>INDEX(#REF!:#REF!,MATCH($D15783,#REF!:#REF!,0),MATCH(#REF!,#REF!:#REF!,0))</f>
        <v>#REF!</v>
      </c>
      <c r="F15783" s="9" t="e">
        <f>INDEX(#REF!:#REF!,MATCH($D15783,#REF!:#REF!,0),MATCH(#REF!,#REF!:#REF!,0))</f>
        <v>#REF!</v>
      </c>
    </row>
    <row r="15784" spans="1:6" ht="16.5" x14ac:dyDescent="0.3">
      <c r="A15784" s="9" t="s">
        <v>6541</v>
      </c>
      <c r="B15784" s="9" t="s">
        <v>2947</v>
      </c>
      <c r="C15784" s="10">
        <v>43050</v>
      </c>
      <c r="D15784" s="9">
        <v>7573774818</v>
      </c>
      <c r="E15784" s="9" t="e">
        <f>INDEX(#REF!:#REF!,MATCH($D15784,#REF!:#REF!,0),MATCH(#REF!,#REF!:#REF!,0))</f>
        <v>#REF!</v>
      </c>
      <c r="F15784" s="9" t="e">
        <f>INDEX(#REF!:#REF!,MATCH($D15784,#REF!:#REF!,0),MATCH(#REF!,#REF!:#REF!,0))</f>
        <v>#REF!</v>
      </c>
    </row>
    <row r="15785" spans="1:6" ht="16.5" x14ac:dyDescent="0.3">
      <c r="A15785" s="9" t="s">
        <v>6540</v>
      </c>
      <c r="B15785" s="9" t="s">
        <v>2007</v>
      </c>
      <c r="C15785" s="10">
        <v>50471</v>
      </c>
      <c r="D15785" s="9">
        <v>2670196322</v>
      </c>
      <c r="E15785" s="9" t="e">
        <f>INDEX(#REF!:#REF!,MATCH($D15785,#REF!:#REF!,0),MATCH(#REF!,#REF!:#REF!,0))</f>
        <v>#REF!</v>
      </c>
      <c r="F15785" s="9" t="e">
        <f>INDEX(#REF!:#REF!,MATCH($D15785,#REF!:#REF!,0),MATCH(#REF!,#REF!:#REF!,0))</f>
        <v>#REF!</v>
      </c>
    </row>
    <row r="15786" spans="1:6" ht="16.5" x14ac:dyDescent="0.3">
      <c r="A15786" s="9" t="s">
        <v>6539</v>
      </c>
      <c r="B15786" s="9" t="s">
        <v>2050</v>
      </c>
      <c r="C15786" s="10">
        <v>34899</v>
      </c>
      <c r="D15786" s="9">
        <v>1462119603</v>
      </c>
      <c r="E15786" s="9" t="e">
        <f>INDEX(#REF!:#REF!,MATCH($D15786,#REF!:#REF!,0),MATCH(#REF!,#REF!:#REF!,0))</f>
        <v>#REF!</v>
      </c>
      <c r="F15786" s="9" t="e">
        <f>INDEX(#REF!:#REF!,MATCH($D15786,#REF!:#REF!,0),MATCH(#REF!,#REF!:#REF!,0))</f>
        <v>#REF!</v>
      </c>
    </row>
    <row r="15787" spans="1:6" ht="16.5" x14ac:dyDescent="0.3">
      <c r="A15787" s="9" t="s">
        <v>6538</v>
      </c>
      <c r="B15787" s="9" t="s">
        <v>2302</v>
      </c>
      <c r="C15787" s="10">
        <v>23995</v>
      </c>
      <c r="D15787" s="9">
        <v>4579641655</v>
      </c>
      <c r="E15787" s="9" t="e">
        <f>INDEX(#REF!:#REF!,MATCH($D15787,#REF!:#REF!,0),MATCH(#REF!,#REF!:#REF!,0))</f>
        <v>#REF!</v>
      </c>
      <c r="F15787" s="9" t="e">
        <f>INDEX(#REF!:#REF!,MATCH($D15787,#REF!:#REF!,0),MATCH(#REF!,#REF!:#REF!,0))</f>
        <v>#REF!</v>
      </c>
    </row>
    <row r="15788" spans="1:6" ht="16.5" x14ac:dyDescent="0.3">
      <c r="A15788" s="9" t="s">
        <v>6537</v>
      </c>
      <c r="B15788" s="9" t="s">
        <v>2025</v>
      </c>
      <c r="C15788" s="10">
        <v>27496</v>
      </c>
      <c r="D15788" s="9">
        <v>4786629839</v>
      </c>
      <c r="E15788" s="9" t="e">
        <f>INDEX(#REF!:#REF!,MATCH($D15788,#REF!:#REF!,0),MATCH(#REF!,#REF!:#REF!,0))</f>
        <v>#REF!</v>
      </c>
      <c r="F15788" s="9" t="e">
        <f>INDEX(#REF!:#REF!,MATCH($D15788,#REF!:#REF!,0),MATCH(#REF!,#REF!:#REF!,0))</f>
        <v>#REF!</v>
      </c>
    </row>
    <row r="15789" spans="1:6" ht="16.5" x14ac:dyDescent="0.3">
      <c r="A15789" s="9" t="s">
        <v>6536</v>
      </c>
      <c r="B15789" s="9" t="s">
        <v>2032</v>
      </c>
      <c r="C15789" s="10">
        <v>37855</v>
      </c>
      <c r="D15789" s="9">
        <v>7794042674</v>
      </c>
      <c r="E15789" s="9" t="e">
        <f>INDEX(#REF!:#REF!,MATCH($D15789,#REF!:#REF!,0),MATCH(#REF!,#REF!:#REF!,0))</f>
        <v>#REF!</v>
      </c>
      <c r="F15789" s="9" t="e">
        <f>INDEX(#REF!:#REF!,MATCH($D15789,#REF!:#REF!,0),MATCH(#REF!,#REF!:#REF!,0))</f>
        <v>#REF!</v>
      </c>
    </row>
    <row r="15790" spans="1:6" ht="16.5" x14ac:dyDescent="0.3">
      <c r="A15790" s="9" t="s">
        <v>6535</v>
      </c>
      <c r="B15790" s="9" t="s">
        <v>1949</v>
      </c>
      <c r="C15790" s="10">
        <v>13866</v>
      </c>
      <c r="D15790" s="9">
        <v>1364767856</v>
      </c>
      <c r="E15790" s="9" t="e">
        <f>INDEX(#REF!:#REF!,MATCH($D15790,#REF!:#REF!,0),MATCH(#REF!,#REF!:#REF!,0))</f>
        <v>#REF!</v>
      </c>
      <c r="F15790" s="9" t="e">
        <f>INDEX(#REF!:#REF!,MATCH($D15790,#REF!:#REF!,0),MATCH(#REF!,#REF!:#REF!,0))</f>
        <v>#REF!</v>
      </c>
    </row>
    <row r="15791" spans="1:6" ht="16.5" x14ac:dyDescent="0.3">
      <c r="A15791" s="9" t="s">
        <v>6534</v>
      </c>
      <c r="B15791" s="9" t="s">
        <v>2107</v>
      </c>
      <c r="C15791" s="10">
        <v>49133</v>
      </c>
      <c r="D15791" s="9">
        <v>5837501576</v>
      </c>
      <c r="E15791" s="9" t="e">
        <f>INDEX(#REF!:#REF!,MATCH($D15791,#REF!:#REF!,0),MATCH(#REF!,#REF!:#REF!,0))</f>
        <v>#REF!</v>
      </c>
      <c r="F15791" s="9" t="e">
        <f>INDEX(#REF!:#REF!,MATCH($D15791,#REF!:#REF!,0),MATCH(#REF!,#REF!:#REF!,0))</f>
        <v>#REF!</v>
      </c>
    </row>
    <row r="15792" spans="1:6" ht="16.5" x14ac:dyDescent="0.3">
      <c r="A15792" s="9" t="s">
        <v>6533</v>
      </c>
      <c r="B15792" s="9" t="s">
        <v>2054</v>
      </c>
      <c r="C15792" s="10">
        <v>51417</v>
      </c>
      <c r="D15792" s="9">
        <v>4535395691</v>
      </c>
      <c r="E15792" s="9" t="e">
        <f>INDEX(#REF!:#REF!,MATCH($D15792,#REF!:#REF!,0),MATCH(#REF!,#REF!:#REF!,0))</f>
        <v>#REF!</v>
      </c>
      <c r="F15792" s="9" t="e">
        <f>INDEX(#REF!:#REF!,MATCH($D15792,#REF!:#REF!,0),MATCH(#REF!,#REF!:#REF!,0))</f>
        <v>#REF!</v>
      </c>
    </row>
    <row r="15793" spans="1:6" ht="16.5" x14ac:dyDescent="0.3">
      <c r="A15793" s="9" t="s">
        <v>6532</v>
      </c>
      <c r="B15793" s="9" t="s">
        <v>2622</v>
      </c>
      <c r="C15793" s="10">
        <v>59187</v>
      </c>
      <c r="D15793" s="9">
        <v>7775126329</v>
      </c>
      <c r="E15793" s="9" t="e">
        <f>INDEX(#REF!:#REF!,MATCH($D15793,#REF!:#REF!,0),MATCH(#REF!,#REF!:#REF!,0))</f>
        <v>#REF!</v>
      </c>
      <c r="F15793" s="9" t="e">
        <f>INDEX(#REF!:#REF!,MATCH($D15793,#REF!:#REF!,0),MATCH(#REF!,#REF!:#REF!,0))</f>
        <v>#REF!</v>
      </c>
    </row>
    <row r="15794" spans="1:6" ht="16.5" x14ac:dyDescent="0.3">
      <c r="A15794" s="9" t="s">
        <v>6531</v>
      </c>
      <c r="B15794" s="9" t="s">
        <v>2420</v>
      </c>
      <c r="C15794" s="10">
        <v>26741</v>
      </c>
      <c r="D15794" s="9">
        <v>304906506</v>
      </c>
      <c r="E15794" s="9" t="e">
        <f>INDEX(#REF!:#REF!,MATCH($D15794,#REF!:#REF!,0),MATCH(#REF!,#REF!:#REF!,0))</f>
        <v>#REF!</v>
      </c>
      <c r="F15794" s="9" t="e">
        <f>INDEX(#REF!:#REF!,MATCH($D15794,#REF!:#REF!,0),MATCH(#REF!,#REF!:#REF!,0))</f>
        <v>#REF!</v>
      </c>
    </row>
    <row r="15795" spans="1:6" ht="16.5" x14ac:dyDescent="0.3">
      <c r="A15795" s="9" t="s">
        <v>6530</v>
      </c>
      <c r="B15795" s="9" t="s">
        <v>3044</v>
      </c>
      <c r="C15795" s="10">
        <v>23133</v>
      </c>
      <c r="D15795" s="9">
        <v>4439073344</v>
      </c>
      <c r="E15795" s="9" t="e">
        <f>INDEX(#REF!:#REF!,MATCH($D15795,#REF!:#REF!,0),MATCH(#REF!,#REF!:#REF!,0))</f>
        <v>#REF!</v>
      </c>
      <c r="F15795" s="9" t="e">
        <f>INDEX(#REF!:#REF!,MATCH($D15795,#REF!:#REF!,0),MATCH(#REF!,#REF!:#REF!,0))</f>
        <v>#REF!</v>
      </c>
    </row>
    <row r="15796" spans="1:6" ht="16.5" x14ac:dyDescent="0.3">
      <c r="A15796" s="9" t="s">
        <v>6529</v>
      </c>
      <c r="B15796" s="9" t="s">
        <v>1991</v>
      </c>
      <c r="C15796" s="10">
        <v>47160</v>
      </c>
      <c r="D15796" s="9">
        <v>8044612831</v>
      </c>
      <c r="E15796" s="9" t="e">
        <f>INDEX(#REF!:#REF!,MATCH($D15796,#REF!:#REF!,0),MATCH(#REF!,#REF!:#REF!,0))</f>
        <v>#REF!</v>
      </c>
      <c r="F15796" s="9" t="e">
        <f>INDEX(#REF!:#REF!,MATCH($D15796,#REF!:#REF!,0),MATCH(#REF!,#REF!:#REF!,0))</f>
        <v>#REF!</v>
      </c>
    </row>
    <row r="15797" spans="1:6" ht="16.5" x14ac:dyDescent="0.3">
      <c r="A15797" s="9" t="s">
        <v>6528</v>
      </c>
      <c r="B15797" s="9" t="s">
        <v>2433</v>
      </c>
      <c r="C15797" s="10">
        <v>52662</v>
      </c>
      <c r="D15797" s="9">
        <v>8256403403</v>
      </c>
      <c r="E15797" s="9" t="e">
        <f>INDEX(#REF!:#REF!,MATCH($D15797,#REF!:#REF!,0),MATCH(#REF!,#REF!:#REF!,0))</f>
        <v>#REF!</v>
      </c>
      <c r="F15797" s="9" t="e">
        <f>INDEX(#REF!:#REF!,MATCH($D15797,#REF!:#REF!,0),MATCH(#REF!,#REF!:#REF!,0))</f>
        <v>#REF!</v>
      </c>
    </row>
    <row r="15798" spans="1:6" ht="16.5" x14ac:dyDescent="0.3">
      <c r="A15798" s="9" t="s">
        <v>6527</v>
      </c>
      <c r="B15798" s="9" t="s">
        <v>2572</v>
      </c>
      <c r="C15798" s="10">
        <v>20487</v>
      </c>
      <c r="D15798" s="9">
        <v>4260324861</v>
      </c>
      <c r="E15798" s="9" t="e">
        <f>INDEX(#REF!:#REF!,MATCH($D15798,#REF!:#REF!,0),MATCH(#REF!,#REF!:#REF!,0))</f>
        <v>#REF!</v>
      </c>
      <c r="F15798" s="9" t="e">
        <f>INDEX(#REF!:#REF!,MATCH($D15798,#REF!:#REF!,0),MATCH(#REF!,#REF!:#REF!,0))</f>
        <v>#REF!</v>
      </c>
    </row>
    <row r="15799" spans="1:6" ht="16.5" x14ac:dyDescent="0.3">
      <c r="A15799" s="9" t="s">
        <v>6526</v>
      </c>
      <c r="B15799" s="9" t="s">
        <v>2312</v>
      </c>
      <c r="C15799" s="10">
        <v>11503</v>
      </c>
      <c r="D15799" s="9">
        <v>509389570</v>
      </c>
      <c r="E15799" s="9" t="e">
        <f>INDEX(#REF!:#REF!,MATCH($D15799,#REF!:#REF!,0),MATCH(#REF!,#REF!:#REF!,0))</f>
        <v>#REF!</v>
      </c>
      <c r="F15799" s="9" t="e">
        <f>INDEX(#REF!:#REF!,MATCH($D15799,#REF!:#REF!,0),MATCH(#REF!,#REF!:#REF!,0))</f>
        <v>#REF!</v>
      </c>
    </row>
    <row r="15800" spans="1:6" ht="16.5" x14ac:dyDescent="0.3">
      <c r="A15800" s="9" t="s">
        <v>6525</v>
      </c>
      <c r="B15800" s="9" t="s">
        <v>2105</v>
      </c>
      <c r="C15800" s="10">
        <v>20575</v>
      </c>
      <c r="D15800" s="9">
        <v>7178607831</v>
      </c>
      <c r="E15800" s="9" t="e">
        <f>INDEX(#REF!:#REF!,MATCH($D15800,#REF!:#REF!,0),MATCH(#REF!,#REF!:#REF!,0))</f>
        <v>#REF!</v>
      </c>
      <c r="F15800" s="9" t="e">
        <f>INDEX(#REF!:#REF!,MATCH($D15800,#REF!:#REF!,0),MATCH(#REF!,#REF!:#REF!,0))</f>
        <v>#REF!</v>
      </c>
    </row>
    <row r="15801" spans="1:6" ht="16.5" x14ac:dyDescent="0.3">
      <c r="A15801" s="9" t="s">
        <v>6524</v>
      </c>
      <c r="B15801" s="9" t="s">
        <v>3098</v>
      </c>
      <c r="C15801" s="10">
        <v>18162</v>
      </c>
      <c r="D15801" s="9">
        <v>146065492</v>
      </c>
      <c r="E15801" s="9" t="e">
        <f>INDEX(#REF!:#REF!,MATCH($D15801,#REF!:#REF!,0),MATCH(#REF!,#REF!:#REF!,0))</f>
        <v>#REF!</v>
      </c>
      <c r="F15801" s="9" t="e">
        <f>INDEX(#REF!:#REF!,MATCH($D15801,#REF!:#REF!,0),MATCH(#REF!,#REF!:#REF!,0))</f>
        <v>#REF!</v>
      </c>
    </row>
    <row r="15802" spans="1:6" ht="16.5" x14ac:dyDescent="0.3">
      <c r="A15802" s="9" t="s">
        <v>6523</v>
      </c>
      <c r="B15802" s="9" t="s">
        <v>2129</v>
      </c>
      <c r="C15802" s="10">
        <v>52943</v>
      </c>
      <c r="D15802" s="9">
        <v>7635344498</v>
      </c>
      <c r="E15802" s="9" t="e">
        <f>INDEX(#REF!:#REF!,MATCH($D15802,#REF!:#REF!,0),MATCH(#REF!,#REF!:#REF!,0))</f>
        <v>#REF!</v>
      </c>
      <c r="F15802" s="9" t="e">
        <f>INDEX(#REF!:#REF!,MATCH($D15802,#REF!:#REF!,0),MATCH(#REF!,#REF!:#REF!,0))</f>
        <v>#REF!</v>
      </c>
    </row>
    <row r="15803" spans="1:6" ht="16.5" x14ac:dyDescent="0.3">
      <c r="A15803" s="9" t="s">
        <v>6522</v>
      </c>
      <c r="B15803" s="9" t="s">
        <v>1977</v>
      </c>
      <c r="C15803" s="10">
        <v>42941</v>
      </c>
      <c r="D15803" s="9">
        <v>5990182805</v>
      </c>
      <c r="E15803" s="9" t="e">
        <f>INDEX(#REF!:#REF!,MATCH($D15803,#REF!:#REF!,0),MATCH(#REF!,#REF!:#REF!,0))</f>
        <v>#REF!</v>
      </c>
      <c r="F15803" s="9" t="e">
        <f>INDEX(#REF!:#REF!,MATCH($D15803,#REF!:#REF!,0),MATCH(#REF!,#REF!:#REF!,0))</f>
        <v>#REF!</v>
      </c>
    </row>
    <row r="15804" spans="1:6" ht="16.5" x14ac:dyDescent="0.3">
      <c r="A15804" s="9" t="s">
        <v>6521</v>
      </c>
      <c r="B15804" s="9" t="s">
        <v>2339</v>
      </c>
      <c r="C15804" s="10">
        <v>31391</v>
      </c>
      <c r="D15804" s="9">
        <v>5984294621</v>
      </c>
      <c r="E15804" s="9" t="e">
        <f>INDEX(#REF!:#REF!,MATCH($D15804,#REF!:#REF!,0),MATCH(#REF!,#REF!:#REF!,0))</f>
        <v>#REF!</v>
      </c>
      <c r="F15804" s="9" t="e">
        <f>INDEX(#REF!:#REF!,MATCH($D15804,#REF!:#REF!,0),MATCH(#REF!,#REF!:#REF!,0))</f>
        <v>#REF!</v>
      </c>
    </row>
    <row r="15805" spans="1:6" ht="16.5" x14ac:dyDescent="0.3">
      <c r="A15805" s="9" t="s">
        <v>6520</v>
      </c>
      <c r="B15805" s="9" t="s">
        <v>3168</v>
      </c>
      <c r="C15805" s="10">
        <v>34489</v>
      </c>
      <c r="D15805" s="9">
        <v>5948190226</v>
      </c>
      <c r="E15805" s="9" t="e">
        <f>INDEX(#REF!:#REF!,MATCH($D15805,#REF!:#REF!,0),MATCH(#REF!,#REF!:#REF!,0))</f>
        <v>#REF!</v>
      </c>
      <c r="F15805" s="9" t="e">
        <f>INDEX(#REF!:#REF!,MATCH($D15805,#REF!:#REF!,0),MATCH(#REF!,#REF!:#REF!,0))</f>
        <v>#REF!</v>
      </c>
    </row>
    <row r="15806" spans="1:6" ht="16.5" x14ac:dyDescent="0.3">
      <c r="A15806" s="9" t="s">
        <v>6519</v>
      </c>
      <c r="B15806" s="9" t="s">
        <v>2009</v>
      </c>
      <c r="C15806" s="10">
        <v>32968</v>
      </c>
      <c r="D15806" s="9">
        <v>6253520369</v>
      </c>
      <c r="E15806" s="9" t="e">
        <f>INDEX(#REF!:#REF!,MATCH($D15806,#REF!:#REF!,0),MATCH(#REF!,#REF!:#REF!,0))</f>
        <v>#REF!</v>
      </c>
      <c r="F15806" s="9" t="e">
        <f>INDEX(#REF!:#REF!,MATCH($D15806,#REF!:#REF!,0),MATCH(#REF!,#REF!:#REF!,0))</f>
        <v>#REF!</v>
      </c>
    </row>
    <row r="15807" spans="1:6" ht="16.5" x14ac:dyDescent="0.3">
      <c r="A15807" s="9" t="s">
        <v>6518</v>
      </c>
      <c r="B15807" s="9" t="s">
        <v>2165</v>
      </c>
      <c r="C15807" s="10">
        <v>21604</v>
      </c>
      <c r="D15807" s="9">
        <v>5637692440</v>
      </c>
      <c r="E15807" s="9" t="e">
        <f>INDEX(#REF!:#REF!,MATCH($D15807,#REF!:#REF!,0),MATCH(#REF!,#REF!:#REF!,0))</f>
        <v>#REF!</v>
      </c>
      <c r="F15807" s="9" t="e">
        <f>INDEX(#REF!:#REF!,MATCH($D15807,#REF!:#REF!,0),MATCH(#REF!,#REF!:#REF!,0))</f>
        <v>#REF!</v>
      </c>
    </row>
    <row r="15808" spans="1:6" ht="16.5" x14ac:dyDescent="0.3">
      <c r="A15808" s="9" t="s">
        <v>6517</v>
      </c>
      <c r="B15808" s="9" t="s">
        <v>2436</v>
      </c>
      <c r="C15808" s="10">
        <v>58164</v>
      </c>
      <c r="D15808" s="9">
        <v>4453315724</v>
      </c>
      <c r="E15808" s="9" t="e">
        <f>INDEX(#REF!:#REF!,MATCH($D15808,#REF!:#REF!,0),MATCH(#REF!,#REF!:#REF!,0))</f>
        <v>#REF!</v>
      </c>
      <c r="F15808" s="9" t="e">
        <f>INDEX(#REF!:#REF!,MATCH($D15808,#REF!:#REF!,0),MATCH(#REF!,#REF!:#REF!,0))</f>
        <v>#REF!</v>
      </c>
    </row>
    <row r="15809" spans="1:6" ht="16.5" x14ac:dyDescent="0.3">
      <c r="A15809" s="9" t="s">
        <v>6516</v>
      </c>
      <c r="B15809" s="9" t="s">
        <v>2216</v>
      </c>
      <c r="C15809" s="10">
        <v>24016</v>
      </c>
      <c r="D15809" s="9">
        <v>4670832530</v>
      </c>
      <c r="E15809" s="9" t="e">
        <f>INDEX(#REF!:#REF!,MATCH($D15809,#REF!:#REF!,0),MATCH(#REF!,#REF!:#REF!,0))</f>
        <v>#REF!</v>
      </c>
      <c r="F15809" s="9" t="e">
        <f>INDEX(#REF!:#REF!,MATCH($D15809,#REF!:#REF!,0),MATCH(#REF!,#REF!:#REF!,0))</f>
        <v>#REF!</v>
      </c>
    </row>
    <row r="15810" spans="1:6" ht="16.5" x14ac:dyDescent="0.3">
      <c r="A15810" s="9" t="s">
        <v>6515</v>
      </c>
      <c r="B15810" s="9" t="s">
        <v>2470</v>
      </c>
      <c r="C15810" s="10">
        <v>30562</v>
      </c>
      <c r="D15810" s="9">
        <v>4235594176</v>
      </c>
      <c r="E15810" s="9" t="e">
        <f>INDEX(#REF!:#REF!,MATCH($D15810,#REF!:#REF!,0),MATCH(#REF!,#REF!:#REF!,0))</f>
        <v>#REF!</v>
      </c>
      <c r="F15810" s="9" t="e">
        <f>INDEX(#REF!:#REF!,MATCH($D15810,#REF!:#REF!,0),MATCH(#REF!,#REF!:#REF!,0))</f>
        <v>#REF!</v>
      </c>
    </row>
    <row r="15811" spans="1:6" ht="16.5" x14ac:dyDescent="0.3">
      <c r="A15811" s="9" t="s">
        <v>6514</v>
      </c>
      <c r="B15811" s="9" t="s">
        <v>2633</v>
      </c>
      <c r="C15811" s="10">
        <v>49822</v>
      </c>
      <c r="D15811" s="9">
        <v>87033755</v>
      </c>
      <c r="E15811" s="9" t="e">
        <f>INDEX(#REF!:#REF!,MATCH($D15811,#REF!:#REF!,0),MATCH(#REF!,#REF!:#REF!,0))</f>
        <v>#REF!</v>
      </c>
      <c r="F15811" s="9" t="e">
        <f>INDEX(#REF!:#REF!,MATCH($D15811,#REF!:#REF!,0),MATCH(#REF!,#REF!:#REF!,0))</f>
        <v>#REF!</v>
      </c>
    </row>
    <row r="15812" spans="1:6" ht="16.5" x14ac:dyDescent="0.3">
      <c r="A15812" s="9" t="s">
        <v>6513</v>
      </c>
      <c r="B15812" s="9" t="s">
        <v>3642</v>
      </c>
      <c r="C15812" s="10">
        <v>55066</v>
      </c>
      <c r="D15812" s="9">
        <v>4716524892</v>
      </c>
      <c r="E15812" s="9" t="e">
        <f>INDEX(#REF!:#REF!,MATCH($D15812,#REF!:#REF!,0),MATCH(#REF!,#REF!:#REF!,0))</f>
        <v>#REF!</v>
      </c>
      <c r="F15812" s="9" t="e">
        <f>INDEX(#REF!:#REF!,MATCH($D15812,#REF!:#REF!,0),MATCH(#REF!,#REF!:#REF!,0))</f>
        <v>#REF!</v>
      </c>
    </row>
    <row r="15813" spans="1:6" ht="16.5" x14ac:dyDescent="0.3">
      <c r="A15813" s="9" t="s">
        <v>6512</v>
      </c>
      <c r="B15813" s="9" t="s">
        <v>2994</v>
      </c>
      <c r="C15813" s="10">
        <v>14901</v>
      </c>
      <c r="D15813" s="9">
        <v>6820956614</v>
      </c>
      <c r="E15813" s="9" t="e">
        <f>INDEX(#REF!:#REF!,MATCH($D15813,#REF!:#REF!,0),MATCH(#REF!,#REF!:#REF!,0))</f>
        <v>#REF!</v>
      </c>
      <c r="F15813" s="9" t="e">
        <f>INDEX(#REF!:#REF!,MATCH($D15813,#REF!:#REF!,0),MATCH(#REF!,#REF!:#REF!,0))</f>
        <v>#REF!</v>
      </c>
    </row>
    <row r="15814" spans="1:6" ht="16.5" x14ac:dyDescent="0.3">
      <c r="A15814" s="9" t="s">
        <v>6511</v>
      </c>
      <c r="B15814" s="9" t="s">
        <v>2582</v>
      </c>
      <c r="C15814" s="10">
        <v>52678</v>
      </c>
      <c r="D15814" s="9">
        <v>5064247826</v>
      </c>
      <c r="E15814" s="9" t="e">
        <f>INDEX(#REF!:#REF!,MATCH($D15814,#REF!:#REF!,0),MATCH(#REF!,#REF!:#REF!,0))</f>
        <v>#REF!</v>
      </c>
      <c r="F15814" s="9" t="e">
        <f>INDEX(#REF!:#REF!,MATCH($D15814,#REF!:#REF!,0),MATCH(#REF!,#REF!:#REF!,0))</f>
        <v>#REF!</v>
      </c>
    </row>
    <row r="15815" spans="1:6" ht="16.5" x14ac:dyDescent="0.3">
      <c r="A15815" s="9" t="s">
        <v>6510</v>
      </c>
      <c r="B15815" s="9" t="s">
        <v>2085</v>
      </c>
      <c r="C15815" s="10">
        <v>13384</v>
      </c>
      <c r="D15815" s="9">
        <v>5948190226</v>
      </c>
      <c r="E15815" s="9" t="e">
        <f>INDEX(#REF!:#REF!,MATCH($D15815,#REF!:#REF!,0),MATCH(#REF!,#REF!:#REF!,0))</f>
        <v>#REF!</v>
      </c>
      <c r="F15815" s="9" t="e">
        <f>INDEX(#REF!:#REF!,MATCH($D15815,#REF!:#REF!,0),MATCH(#REF!,#REF!:#REF!,0))</f>
        <v>#REF!</v>
      </c>
    </row>
    <row r="15816" spans="1:6" ht="16.5" x14ac:dyDescent="0.3">
      <c r="A15816" s="9" t="s">
        <v>6509</v>
      </c>
      <c r="B15816" s="9" t="s">
        <v>2498</v>
      </c>
      <c r="C15816" s="10">
        <v>13454</v>
      </c>
      <c r="D15816" s="9">
        <v>8302317314</v>
      </c>
      <c r="E15816" s="9" t="e">
        <f>INDEX(#REF!:#REF!,MATCH($D15816,#REF!:#REF!,0),MATCH(#REF!,#REF!:#REF!,0))</f>
        <v>#REF!</v>
      </c>
      <c r="F15816" s="9" t="e">
        <f>INDEX(#REF!:#REF!,MATCH($D15816,#REF!:#REF!,0),MATCH(#REF!,#REF!:#REF!,0))</f>
        <v>#REF!</v>
      </c>
    </row>
    <row r="15817" spans="1:6" ht="16.5" x14ac:dyDescent="0.3">
      <c r="A15817" s="9" t="s">
        <v>6508</v>
      </c>
      <c r="B15817" s="9" t="s">
        <v>3902</v>
      </c>
      <c r="C15817" s="10">
        <v>24160</v>
      </c>
      <c r="D15817" s="9">
        <v>6938295417</v>
      </c>
      <c r="E15817" s="9" t="e">
        <f>INDEX(#REF!:#REF!,MATCH($D15817,#REF!:#REF!,0),MATCH(#REF!,#REF!:#REF!,0))</f>
        <v>#REF!</v>
      </c>
      <c r="F15817" s="9" t="e">
        <f>INDEX(#REF!:#REF!,MATCH($D15817,#REF!:#REF!,0),MATCH(#REF!,#REF!:#REF!,0))</f>
        <v>#REF!</v>
      </c>
    </row>
    <row r="15818" spans="1:6" ht="16.5" x14ac:dyDescent="0.3">
      <c r="A15818" s="9" t="s">
        <v>6507</v>
      </c>
      <c r="B15818" s="9" t="s">
        <v>1993</v>
      </c>
      <c r="C15818" s="10">
        <v>32961</v>
      </c>
      <c r="D15818" s="9">
        <v>3041948354</v>
      </c>
      <c r="E15818" s="9" t="e">
        <f>INDEX(#REF!:#REF!,MATCH($D15818,#REF!:#REF!,0),MATCH(#REF!,#REF!:#REF!,0))</f>
        <v>#REF!</v>
      </c>
      <c r="F15818" s="9" t="e">
        <f>INDEX(#REF!:#REF!,MATCH($D15818,#REF!:#REF!,0),MATCH(#REF!,#REF!:#REF!,0))</f>
        <v>#REF!</v>
      </c>
    </row>
    <row r="15819" spans="1:6" ht="16.5" x14ac:dyDescent="0.3">
      <c r="A15819" s="9" t="s">
        <v>6506</v>
      </c>
      <c r="B15819" s="9" t="s">
        <v>1999</v>
      </c>
      <c r="C15819" s="10">
        <v>52785</v>
      </c>
      <c r="D15819" s="9">
        <v>7962906979</v>
      </c>
      <c r="E15819" s="9" t="e">
        <f>INDEX(#REF!:#REF!,MATCH($D15819,#REF!:#REF!,0),MATCH(#REF!,#REF!:#REF!,0))</f>
        <v>#REF!</v>
      </c>
      <c r="F15819" s="9" t="e">
        <f>INDEX(#REF!:#REF!,MATCH($D15819,#REF!:#REF!,0),MATCH(#REF!,#REF!:#REF!,0))</f>
        <v>#REF!</v>
      </c>
    </row>
    <row r="15820" spans="1:6" ht="16.5" x14ac:dyDescent="0.3">
      <c r="A15820" s="9" t="s">
        <v>6505</v>
      </c>
      <c r="B15820" s="9" t="s">
        <v>2580</v>
      </c>
      <c r="C15820" s="10">
        <v>28097</v>
      </c>
      <c r="D15820" s="9">
        <v>3661649302</v>
      </c>
      <c r="E15820" s="9" t="e">
        <f>INDEX(#REF!:#REF!,MATCH($D15820,#REF!:#REF!,0),MATCH(#REF!,#REF!:#REF!,0))</f>
        <v>#REF!</v>
      </c>
      <c r="F15820" s="9" t="e">
        <f>INDEX(#REF!:#REF!,MATCH($D15820,#REF!:#REF!,0),MATCH(#REF!,#REF!:#REF!,0))</f>
        <v>#REF!</v>
      </c>
    </row>
    <row r="15821" spans="1:6" ht="16.5" x14ac:dyDescent="0.3">
      <c r="A15821" s="9" t="s">
        <v>6504</v>
      </c>
      <c r="B15821" s="9" t="s">
        <v>2704</v>
      </c>
      <c r="C15821" s="10">
        <v>33296</v>
      </c>
      <c r="D15821" s="9">
        <v>8419732141</v>
      </c>
      <c r="E15821" s="9" t="e">
        <f>INDEX(#REF!:#REF!,MATCH($D15821,#REF!:#REF!,0),MATCH(#REF!,#REF!:#REF!,0))</f>
        <v>#REF!</v>
      </c>
      <c r="F15821" s="9" t="e">
        <f>INDEX(#REF!:#REF!,MATCH($D15821,#REF!:#REF!,0),MATCH(#REF!,#REF!:#REF!,0))</f>
        <v>#REF!</v>
      </c>
    </row>
    <row r="15822" spans="1:6" ht="16.5" x14ac:dyDescent="0.3">
      <c r="A15822" s="9" t="s">
        <v>6503</v>
      </c>
      <c r="B15822" s="9" t="s">
        <v>3448</v>
      </c>
      <c r="C15822" s="10">
        <v>38998</v>
      </c>
      <c r="D15822" s="9">
        <v>7473861379</v>
      </c>
      <c r="E15822" s="9" t="e">
        <f>INDEX(#REF!:#REF!,MATCH($D15822,#REF!:#REF!,0),MATCH(#REF!,#REF!:#REF!,0))</f>
        <v>#REF!</v>
      </c>
      <c r="F15822" s="9" t="e">
        <f>INDEX(#REF!:#REF!,MATCH($D15822,#REF!:#REF!,0),MATCH(#REF!,#REF!:#REF!,0))</f>
        <v>#REF!</v>
      </c>
    </row>
    <row r="15823" spans="1:6" ht="16.5" x14ac:dyDescent="0.3">
      <c r="A15823" s="9" t="s">
        <v>6502</v>
      </c>
      <c r="B15823" s="9" t="s">
        <v>2366</v>
      </c>
      <c r="C15823" s="10">
        <v>16882</v>
      </c>
      <c r="D15823" s="9">
        <v>2922893758</v>
      </c>
      <c r="E15823" s="9" t="e">
        <f>INDEX(#REF!:#REF!,MATCH($D15823,#REF!:#REF!,0),MATCH(#REF!,#REF!:#REF!,0))</f>
        <v>#REF!</v>
      </c>
      <c r="F15823" s="9" t="e">
        <f>INDEX(#REF!:#REF!,MATCH($D15823,#REF!:#REF!,0),MATCH(#REF!,#REF!:#REF!,0))</f>
        <v>#REF!</v>
      </c>
    </row>
    <row r="15824" spans="1:6" ht="16.5" x14ac:dyDescent="0.3">
      <c r="A15824" s="9" t="s">
        <v>6501</v>
      </c>
      <c r="B15824" s="9" t="s">
        <v>2351</v>
      </c>
      <c r="C15824" s="10">
        <v>50138</v>
      </c>
      <c r="D15824" s="9">
        <v>515647594</v>
      </c>
      <c r="E15824" s="9" t="e">
        <f>INDEX(#REF!:#REF!,MATCH($D15824,#REF!:#REF!,0),MATCH(#REF!,#REF!:#REF!,0))</f>
        <v>#REF!</v>
      </c>
      <c r="F15824" s="9" t="e">
        <f>INDEX(#REF!:#REF!,MATCH($D15824,#REF!:#REF!,0),MATCH(#REF!,#REF!:#REF!,0))</f>
        <v>#REF!</v>
      </c>
    </row>
    <row r="15825" spans="1:6" ht="16.5" x14ac:dyDescent="0.3">
      <c r="A15825" s="9" t="s">
        <v>6500</v>
      </c>
      <c r="B15825" s="9" t="s">
        <v>2727</v>
      </c>
      <c r="C15825" s="10">
        <v>41626</v>
      </c>
      <c r="D15825" s="9">
        <v>7367438190</v>
      </c>
      <c r="E15825" s="9" t="e">
        <f>INDEX(#REF!:#REF!,MATCH($D15825,#REF!:#REF!,0),MATCH(#REF!,#REF!:#REF!,0))</f>
        <v>#REF!</v>
      </c>
      <c r="F15825" s="9" t="e">
        <f>INDEX(#REF!:#REF!,MATCH($D15825,#REF!:#REF!,0),MATCH(#REF!,#REF!:#REF!,0))</f>
        <v>#REF!</v>
      </c>
    </row>
    <row r="15826" spans="1:6" ht="16.5" x14ac:dyDescent="0.3">
      <c r="A15826" s="9" t="s">
        <v>6499</v>
      </c>
      <c r="B15826" s="9" t="s">
        <v>3506</v>
      </c>
      <c r="C15826" s="10">
        <v>59692</v>
      </c>
      <c r="D15826" s="9">
        <v>3824197065</v>
      </c>
      <c r="E15826" s="9" t="e">
        <f>INDEX(#REF!:#REF!,MATCH($D15826,#REF!:#REF!,0),MATCH(#REF!,#REF!:#REF!,0))</f>
        <v>#REF!</v>
      </c>
      <c r="F15826" s="9" t="e">
        <f>INDEX(#REF!:#REF!,MATCH($D15826,#REF!:#REF!,0),MATCH(#REF!,#REF!:#REF!,0))</f>
        <v>#REF!</v>
      </c>
    </row>
    <row r="15827" spans="1:6" ht="16.5" x14ac:dyDescent="0.3">
      <c r="A15827" s="9" t="s">
        <v>6498</v>
      </c>
      <c r="B15827" s="9" t="s">
        <v>2071</v>
      </c>
      <c r="C15827" s="10">
        <v>15249</v>
      </c>
      <c r="D15827" s="9">
        <v>7112955017</v>
      </c>
      <c r="E15827" s="9" t="e">
        <f>INDEX(#REF!:#REF!,MATCH($D15827,#REF!:#REF!,0),MATCH(#REF!,#REF!:#REF!,0))</f>
        <v>#REF!</v>
      </c>
      <c r="F15827" s="9" t="e">
        <f>INDEX(#REF!:#REF!,MATCH($D15827,#REF!:#REF!,0),MATCH(#REF!,#REF!:#REF!,0))</f>
        <v>#REF!</v>
      </c>
    </row>
    <row r="15828" spans="1:6" ht="16.5" x14ac:dyDescent="0.3">
      <c r="A15828" s="9" t="s">
        <v>6497</v>
      </c>
      <c r="B15828" s="9" t="s">
        <v>3493</v>
      </c>
      <c r="C15828" s="10">
        <v>39910</v>
      </c>
      <c r="D15828" s="9">
        <v>6279928705</v>
      </c>
      <c r="E15828" s="9" t="e">
        <f>INDEX(#REF!:#REF!,MATCH($D15828,#REF!:#REF!,0),MATCH(#REF!,#REF!:#REF!,0))</f>
        <v>#REF!</v>
      </c>
      <c r="F15828" s="9" t="e">
        <f>INDEX(#REF!:#REF!,MATCH($D15828,#REF!:#REF!,0),MATCH(#REF!,#REF!:#REF!,0))</f>
        <v>#REF!</v>
      </c>
    </row>
    <row r="15829" spans="1:6" ht="16.5" x14ac:dyDescent="0.3">
      <c r="A15829" s="9" t="s">
        <v>6496</v>
      </c>
      <c r="B15829" s="9" t="s">
        <v>2056</v>
      </c>
      <c r="C15829" s="10">
        <v>50641</v>
      </c>
      <c r="D15829" s="9">
        <v>3469413983</v>
      </c>
      <c r="E15829" s="9" t="e">
        <f>INDEX(#REF!:#REF!,MATCH($D15829,#REF!:#REF!,0),MATCH(#REF!,#REF!:#REF!,0))</f>
        <v>#REF!</v>
      </c>
      <c r="F15829" s="9" t="e">
        <f>INDEX(#REF!:#REF!,MATCH($D15829,#REF!:#REF!,0),MATCH(#REF!,#REF!:#REF!,0))</f>
        <v>#REF!</v>
      </c>
    </row>
    <row r="15830" spans="1:6" ht="16.5" x14ac:dyDescent="0.3">
      <c r="A15830" s="9" t="s">
        <v>6495</v>
      </c>
      <c r="B15830" s="9" t="s">
        <v>1967</v>
      </c>
      <c r="C15830" s="10">
        <v>53377</v>
      </c>
      <c r="D15830" s="9">
        <v>4185019157</v>
      </c>
      <c r="E15830" s="9" t="e">
        <f>INDEX(#REF!:#REF!,MATCH($D15830,#REF!:#REF!,0),MATCH(#REF!,#REF!:#REF!,0))</f>
        <v>#REF!</v>
      </c>
      <c r="F15830" s="9" t="e">
        <f>INDEX(#REF!:#REF!,MATCH($D15830,#REF!:#REF!,0),MATCH(#REF!,#REF!:#REF!,0))</f>
        <v>#REF!</v>
      </c>
    </row>
    <row r="15831" spans="1:6" ht="16.5" x14ac:dyDescent="0.3">
      <c r="A15831" s="9" t="s">
        <v>6494</v>
      </c>
      <c r="B15831" s="9" t="s">
        <v>2323</v>
      </c>
      <c r="C15831" s="10">
        <v>47951</v>
      </c>
      <c r="D15831" s="9">
        <v>6009848660</v>
      </c>
      <c r="E15831" s="9" t="e">
        <f>INDEX(#REF!:#REF!,MATCH($D15831,#REF!:#REF!,0),MATCH(#REF!,#REF!:#REF!,0))</f>
        <v>#REF!</v>
      </c>
      <c r="F15831" s="9" t="e">
        <f>INDEX(#REF!:#REF!,MATCH($D15831,#REF!:#REF!,0),MATCH(#REF!,#REF!:#REF!,0))</f>
        <v>#REF!</v>
      </c>
    </row>
    <row r="15832" spans="1:6" ht="16.5" x14ac:dyDescent="0.3">
      <c r="A15832" s="9" t="s">
        <v>6493</v>
      </c>
      <c r="B15832" s="9" t="s">
        <v>2300</v>
      </c>
      <c r="C15832" s="10">
        <v>12577</v>
      </c>
      <c r="D15832" s="9">
        <v>2885061928</v>
      </c>
      <c r="E15832" s="9" t="e">
        <f>INDEX(#REF!:#REF!,MATCH($D15832,#REF!:#REF!,0),MATCH(#REF!,#REF!:#REF!,0))</f>
        <v>#REF!</v>
      </c>
      <c r="F15832" s="9" t="e">
        <f>INDEX(#REF!:#REF!,MATCH($D15832,#REF!:#REF!,0),MATCH(#REF!,#REF!:#REF!,0))</f>
        <v>#REF!</v>
      </c>
    </row>
    <row r="15833" spans="1:6" ht="16.5" x14ac:dyDescent="0.3">
      <c r="A15833" s="9" t="s">
        <v>6492</v>
      </c>
      <c r="B15833" s="9" t="s">
        <v>2492</v>
      </c>
      <c r="C15833" s="10">
        <v>47420</v>
      </c>
      <c r="D15833" s="9">
        <v>7402856011</v>
      </c>
      <c r="E15833" s="9" t="e">
        <f>INDEX(#REF!:#REF!,MATCH($D15833,#REF!:#REF!,0),MATCH(#REF!,#REF!:#REF!,0))</f>
        <v>#REF!</v>
      </c>
      <c r="F15833" s="9" t="e">
        <f>INDEX(#REF!:#REF!,MATCH($D15833,#REF!:#REF!,0),MATCH(#REF!,#REF!:#REF!,0))</f>
        <v>#REF!</v>
      </c>
    </row>
    <row r="15834" spans="1:6" ht="16.5" x14ac:dyDescent="0.3">
      <c r="A15834" s="9" t="s">
        <v>6491</v>
      </c>
      <c r="B15834" s="9" t="s">
        <v>2291</v>
      </c>
      <c r="C15834" s="10">
        <v>14181</v>
      </c>
      <c r="D15834" s="9">
        <v>9782845590</v>
      </c>
      <c r="E15834" s="9" t="e">
        <f>INDEX(#REF!:#REF!,MATCH($D15834,#REF!:#REF!,0),MATCH(#REF!,#REF!:#REF!,0))</f>
        <v>#REF!</v>
      </c>
      <c r="F15834" s="9" t="e">
        <f>INDEX(#REF!:#REF!,MATCH($D15834,#REF!:#REF!,0),MATCH(#REF!,#REF!:#REF!,0))</f>
        <v>#REF!</v>
      </c>
    </row>
    <row r="15835" spans="1:6" ht="16.5" x14ac:dyDescent="0.3">
      <c r="A15835" s="9" t="s">
        <v>6490</v>
      </c>
      <c r="B15835" s="9" t="s">
        <v>2680</v>
      </c>
      <c r="C15835" s="10">
        <v>42067</v>
      </c>
      <c r="D15835" s="9">
        <v>3932861779</v>
      </c>
      <c r="E15835" s="9" t="e">
        <f>INDEX(#REF!:#REF!,MATCH($D15835,#REF!:#REF!,0),MATCH(#REF!,#REF!:#REF!,0))</f>
        <v>#REF!</v>
      </c>
      <c r="F15835" s="9" t="e">
        <f>INDEX(#REF!:#REF!,MATCH($D15835,#REF!:#REF!,0),MATCH(#REF!,#REF!:#REF!,0))</f>
        <v>#REF!</v>
      </c>
    </row>
    <row r="15836" spans="1:6" ht="16.5" x14ac:dyDescent="0.3">
      <c r="A15836" s="9" t="s">
        <v>6489</v>
      </c>
      <c r="B15836" s="9" t="s">
        <v>2450</v>
      </c>
      <c r="C15836" s="10">
        <v>58489</v>
      </c>
      <c r="D15836" s="9">
        <v>62571575</v>
      </c>
      <c r="E15836" s="9" t="e">
        <f>INDEX(#REF!:#REF!,MATCH($D15836,#REF!:#REF!,0),MATCH(#REF!,#REF!:#REF!,0))</f>
        <v>#REF!</v>
      </c>
      <c r="F15836" s="9" t="e">
        <f>INDEX(#REF!:#REF!,MATCH($D15836,#REF!:#REF!,0),MATCH(#REF!,#REF!:#REF!,0))</f>
        <v>#REF!</v>
      </c>
    </row>
    <row r="15837" spans="1:6" ht="16.5" x14ac:dyDescent="0.3">
      <c r="A15837" s="9" t="s">
        <v>6488</v>
      </c>
      <c r="B15837" s="9" t="s">
        <v>3177</v>
      </c>
      <c r="C15837" s="10">
        <v>32338</v>
      </c>
      <c r="D15837" s="9">
        <v>8533410514</v>
      </c>
      <c r="E15837" s="9" t="e">
        <f>INDEX(#REF!:#REF!,MATCH($D15837,#REF!:#REF!,0),MATCH(#REF!,#REF!:#REF!,0))</f>
        <v>#REF!</v>
      </c>
      <c r="F15837" s="9" t="e">
        <f>INDEX(#REF!:#REF!,MATCH($D15837,#REF!:#REF!,0),MATCH(#REF!,#REF!:#REF!,0))</f>
        <v>#REF!</v>
      </c>
    </row>
    <row r="15838" spans="1:6" ht="16.5" x14ac:dyDescent="0.3">
      <c r="A15838" s="9" t="s">
        <v>6487</v>
      </c>
      <c r="B15838" s="9" t="s">
        <v>2188</v>
      </c>
      <c r="C15838" s="10">
        <v>27712</v>
      </c>
      <c r="D15838" s="9">
        <v>4409014943</v>
      </c>
      <c r="E15838" s="9" t="e">
        <f>INDEX(#REF!:#REF!,MATCH($D15838,#REF!:#REF!,0),MATCH(#REF!,#REF!:#REF!,0))</f>
        <v>#REF!</v>
      </c>
      <c r="F15838" s="9" t="e">
        <f>INDEX(#REF!:#REF!,MATCH($D15838,#REF!:#REF!,0),MATCH(#REF!,#REF!:#REF!,0))</f>
        <v>#REF!</v>
      </c>
    </row>
    <row r="15839" spans="1:6" ht="16.5" x14ac:dyDescent="0.3">
      <c r="A15839" s="9" t="s">
        <v>6486</v>
      </c>
      <c r="B15839" s="9" t="s">
        <v>2248</v>
      </c>
      <c r="C15839" s="10">
        <v>36941</v>
      </c>
      <c r="D15839" s="9">
        <v>2177097355</v>
      </c>
      <c r="E15839" s="9" t="e">
        <f>INDEX(#REF!:#REF!,MATCH($D15839,#REF!:#REF!,0),MATCH(#REF!,#REF!:#REF!,0))</f>
        <v>#REF!</v>
      </c>
      <c r="F15839" s="9" t="e">
        <f>INDEX(#REF!:#REF!,MATCH($D15839,#REF!:#REF!,0),MATCH(#REF!,#REF!:#REF!,0))</f>
        <v>#REF!</v>
      </c>
    </row>
    <row r="15840" spans="1:6" ht="16.5" x14ac:dyDescent="0.3">
      <c r="A15840" s="9" t="s">
        <v>6485</v>
      </c>
      <c r="B15840" s="9" t="s">
        <v>2286</v>
      </c>
      <c r="C15840" s="10">
        <v>53657</v>
      </c>
      <c r="D15840" s="9">
        <v>1085075834</v>
      </c>
      <c r="E15840" s="9" t="e">
        <f>INDEX(#REF!:#REF!,MATCH($D15840,#REF!:#REF!,0),MATCH(#REF!,#REF!:#REF!,0))</f>
        <v>#REF!</v>
      </c>
      <c r="F15840" s="9" t="e">
        <f>INDEX(#REF!:#REF!,MATCH($D15840,#REF!:#REF!,0),MATCH(#REF!,#REF!:#REF!,0))</f>
        <v>#REF!</v>
      </c>
    </row>
    <row r="15841" spans="1:6" ht="16.5" x14ac:dyDescent="0.3">
      <c r="A15841" s="9" t="s">
        <v>6484</v>
      </c>
      <c r="B15841" s="9" t="s">
        <v>2167</v>
      </c>
      <c r="C15841" s="10">
        <v>24648</v>
      </c>
      <c r="D15841" s="9">
        <v>8731494560</v>
      </c>
      <c r="E15841" s="9" t="e">
        <f>INDEX(#REF!:#REF!,MATCH($D15841,#REF!:#REF!,0),MATCH(#REF!,#REF!:#REF!,0))</f>
        <v>#REF!</v>
      </c>
      <c r="F15841" s="9" t="e">
        <f>INDEX(#REF!:#REF!,MATCH($D15841,#REF!:#REF!,0),MATCH(#REF!,#REF!:#REF!,0))</f>
        <v>#REF!</v>
      </c>
    </row>
    <row r="15842" spans="1:6" ht="16.5" x14ac:dyDescent="0.3">
      <c r="A15842" s="9" t="s">
        <v>6483</v>
      </c>
      <c r="B15842" s="9" t="s">
        <v>2379</v>
      </c>
      <c r="C15842" s="10">
        <v>23903</v>
      </c>
      <c r="D15842" s="9">
        <v>8977805007</v>
      </c>
      <c r="E15842" s="9" t="e">
        <f>INDEX(#REF!:#REF!,MATCH($D15842,#REF!:#REF!,0),MATCH(#REF!,#REF!:#REF!,0))</f>
        <v>#REF!</v>
      </c>
      <c r="F15842" s="9" t="e">
        <f>INDEX(#REF!:#REF!,MATCH($D15842,#REF!:#REF!,0),MATCH(#REF!,#REF!:#REF!,0))</f>
        <v>#REF!</v>
      </c>
    </row>
    <row r="15843" spans="1:6" ht="16.5" x14ac:dyDescent="0.3">
      <c r="A15843" s="9" t="s">
        <v>6482</v>
      </c>
      <c r="B15843" s="9" t="s">
        <v>2054</v>
      </c>
      <c r="C15843" s="10">
        <v>24472</v>
      </c>
      <c r="D15843" s="9">
        <v>3516592710</v>
      </c>
      <c r="E15843" s="9" t="e">
        <f>INDEX(#REF!:#REF!,MATCH($D15843,#REF!:#REF!,0),MATCH(#REF!,#REF!:#REF!,0))</f>
        <v>#REF!</v>
      </c>
      <c r="F15843" s="9" t="e">
        <f>INDEX(#REF!:#REF!,MATCH($D15843,#REF!:#REF!,0),MATCH(#REF!,#REF!:#REF!,0))</f>
        <v>#REF!</v>
      </c>
    </row>
    <row r="15844" spans="1:6" ht="16.5" x14ac:dyDescent="0.3">
      <c r="A15844" s="9" t="s">
        <v>6481</v>
      </c>
      <c r="B15844" s="9" t="s">
        <v>2914</v>
      </c>
      <c r="C15844" s="10">
        <v>28910</v>
      </c>
      <c r="D15844" s="9">
        <v>7778092905</v>
      </c>
      <c r="E15844" s="9" t="e">
        <f>INDEX(#REF!:#REF!,MATCH($D15844,#REF!:#REF!,0),MATCH(#REF!,#REF!:#REF!,0))</f>
        <v>#REF!</v>
      </c>
      <c r="F15844" s="9" t="e">
        <f>INDEX(#REF!:#REF!,MATCH($D15844,#REF!:#REF!,0),MATCH(#REF!,#REF!:#REF!,0))</f>
        <v>#REF!</v>
      </c>
    </row>
    <row r="15845" spans="1:6" ht="16.5" x14ac:dyDescent="0.3">
      <c r="A15845" s="9" t="s">
        <v>6480</v>
      </c>
      <c r="B15845" s="9" t="s">
        <v>2317</v>
      </c>
      <c r="C15845" s="10">
        <v>29654</v>
      </c>
      <c r="D15845" s="9">
        <v>8808097757</v>
      </c>
      <c r="E15845" s="9" t="e">
        <f>INDEX(#REF!:#REF!,MATCH($D15845,#REF!:#REF!,0),MATCH(#REF!,#REF!:#REF!,0))</f>
        <v>#REF!</v>
      </c>
      <c r="F15845" s="9" t="e">
        <f>INDEX(#REF!:#REF!,MATCH($D15845,#REF!:#REF!,0),MATCH(#REF!,#REF!:#REF!,0))</f>
        <v>#REF!</v>
      </c>
    </row>
    <row r="15846" spans="1:6" ht="16.5" x14ac:dyDescent="0.3">
      <c r="A15846" s="9" t="s">
        <v>6479</v>
      </c>
      <c r="B15846" s="9" t="s">
        <v>2856</v>
      </c>
      <c r="C15846" s="10">
        <v>29948</v>
      </c>
      <c r="D15846" s="9">
        <v>6283719635</v>
      </c>
      <c r="E15846" s="9" t="e">
        <f>INDEX(#REF!:#REF!,MATCH($D15846,#REF!:#REF!,0),MATCH(#REF!,#REF!:#REF!,0))</f>
        <v>#REF!</v>
      </c>
      <c r="F15846" s="9" t="e">
        <f>INDEX(#REF!:#REF!,MATCH($D15846,#REF!:#REF!,0),MATCH(#REF!,#REF!:#REF!,0))</f>
        <v>#REF!</v>
      </c>
    </row>
    <row r="15847" spans="1:6" ht="16.5" x14ac:dyDescent="0.3">
      <c r="A15847" s="9" t="s">
        <v>6478</v>
      </c>
      <c r="B15847" s="9" t="s">
        <v>2870</v>
      </c>
      <c r="C15847" s="10">
        <v>53194</v>
      </c>
      <c r="D15847" s="9">
        <v>7760701055</v>
      </c>
      <c r="E15847" s="9" t="e">
        <f>INDEX(#REF!:#REF!,MATCH($D15847,#REF!:#REF!,0),MATCH(#REF!,#REF!:#REF!,0))</f>
        <v>#REF!</v>
      </c>
      <c r="F15847" s="9" t="e">
        <f>INDEX(#REF!:#REF!,MATCH($D15847,#REF!:#REF!,0),MATCH(#REF!,#REF!:#REF!,0))</f>
        <v>#REF!</v>
      </c>
    </row>
    <row r="15848" spans="1:6" ht="16.5" x14ac:dyDescent="0.3">
      <c r="A15848" s="9" t="s">
        <v>6477</v>
      </c>
      <c r="B15848" s="9" t="s">
        <v>2606</v>
      </c>
      <c r="C15848" s="10">
        <v>45971</v>
      </c>
      <c r="D15848" s="9">
        <v>3133221701</v>
      </c>
      <c r="E15848" s="9" t="e">
        <f>INDEX(#REF!:#REF!,MATCH($D15848,#REF!:#REF!,0),MATCH(#REF!,#REF!:#REF!,0))</f>
        <v>#REF!</v>
      </c>
      <c r="F15848" s="9" t="e">
        <f>INDEX(#REF!:#REF!,MATCH($D15848,#REF!:#REF!,0),MATCH(#REF!,#REF!:#REF!,0))</f>
        <v>#REF!</v>
      </c>
    </row>
    <row r="15849" spans="1:6" ht="16.5" x14ac:dyDescent="0.3">
      <c r="A15849" s="9" t="s">
        <v>6476</v>
      </c>
      <c r="B15849" s="9" t="s">
        <v>2310</v>
      </c>
      <c r="C15849" s="10">
        <v>27926</v>
      </c>
      <c r="D15849" s="9">
        <v>6776868107</v>
      </c>
      <c r="E15849" s="9" t="e">
        <f>INDEX(#REF!:#REF!,MATCH($D15849,#REF!:#REF!,0),MATCH(#REF!,#REF!:#REF!,0))</f>
        <v>#REF!</v>
      </c>
      <c r="F15849" s="9" t="e">
        <f>INDEX(#REF!:#REF!,MATCH($D15849,#REF!:#REF!,0),MATCH(#REF!,#REF!:#REF!,0))</f>
        <v>#REF!</v>
      </c>
    </row>
    <row r="15850" spans="1:6" ht="16.5" x14ac:dyDescent="0.3">
      <c r="A15850" s="9" t="s">
        <v>6475</v>
      </c>
      <c r="B15850" s="9" t="s">
        <v>2713</v>
      </c>
      <c r="C15850" s="10">
        <v>22215</v>
      </c>
      <c r="D15850" s="9">
        <v>3516592710</v>
      </c>
      <c r="E15850" s="9" t="e">
        <f>INDEX(#REF!:#REF!,MATCH($D15850,#REF!:#REF!,0),MATCH(#REF!,#REF!:#REF!,0))</f>
        <v>#REF!</v>
      </c>
      <c r="F15850" s="9" t="e">
        <f>INDEX(#REF!:#REF!,MATCH($D15850,#REF!:#REF!,0),MATCH(#REF!,#REF!:#REF!,0))</f>
        <v>#REF!</v>
      </c>
    </row>
    <row r="15851" spans="1:6" ht="16.5" x14ac:dyDescent="0.3">
      <c r="A15851" s="9" t="s">
        <v>6474</v>
      </c>
      <c r="B15851" s="9" t="s">
        <v>2759</v>
      </c>
      <c r="C15851" s="10">
        <v>29154</v>
      </c>
      <c r="D15851" s="9">
        <v>1062607929</v>
      </c>
      <c r="E15851" s="9" t="e">
        <f>INDEX(#REF!:#REF!,MATCH($D15851,#REF!:#REF!,0),MATCH(#REF!,#REF!:#REF!,0))</f>
        <v>#REF!</v>
      </c>
      <c r="F15851" s="9" t="e">
        <f>INDEX(#REF!:#REF!,MATCH($D15851,#REF!:#REF!,0),MATCH(#REF!,#REF!:#REF!,0))</f>
        <v>#REF!</v>
      </c>
    </row>
    <row r="15852" spans="1:6" ht="16.5" x14ac:dyDescent="0.3">
      <c r="A15852" s="9" t="s">
        <v>6473</v>
      </c>
      <c r="B15852" s="9" t="s">
        <v>2298</v>
      </c>
      <c r="C15852" s="10">
        <v>18811</v>
      </c>
      <c r="D15852" s="9">
        <v>960994726</v>
      </c>
      <c r="E15852" s="9" t="e">
        <f>INDEX(#REF!:#REF!,MATCH($D15852,#REF!:#REF!,0),MATCH(#REF!,#REF!:#REF!,0))</f>
        <v>#REF!</v>
      </c>
      <c r="F15852" s="9" t="e">
        <f>INDEX(#REF!:#REF!,MATCH($D15852,#REF!:#REF!,0),MATCH(#REF!,#REF!:#REF!,0))</f>
        <v>#REF!</v>
      </c>
    </row>
    <row r="15853" spans="1:6" ht="16.5" x14ac:dyDescent="0.3">
      <c r="A15853" s="9" t="s">
        <v>6472</v>
      </c>
      <c r="B15853" s="9" t="s">
        <v>2204</v>
      </c>
      <c r="C15853" s="10">
        <v>59102</v>
      </c>
      <c r="D15853" s="9">
        <v>3156820482</v>
      </c>
      <c r="E15853" s="9" t="e">
        <f>INDEX(#REF!:#REF!,MATCH($D15853,#REF!:#REF!,0),MATCH(#REF!,#REF!:#REF!,0))</f>
        <v>#REF!</v>
      </c>
      <c r="F15853" s="9" t="e">
        <f>INDEX(#REF!:#REF!,MATCH($D15853,#REF!:#REF!,0),MATCH(#REF!,#REF!:#REF!,0))</f>
        <v>#REF!</v>
      </c>
    </row>
    <row r="15854" spans="1:6" ht="16.5" x14ac:dyDescent="0.3">
      <c r="A15854" s="9" t="s">
        <v>6471</v>
      </c>
      <c r="B15854" s="9" t="s">
        <v>2123</v>
      </c>
      <c r="C15854" s="10">
        <v>13398</v>
      </c>
      <c r="D15854" s="9">
        <v>7440017404</v>
      </c>
      <c r="E15854" s="9" t="e">
        <f>INDEX(#REF!:#REF!,MATCH($D15854,#REF!:#REF!,0),MATCH(#REF!,#REF!:#REF!,0))</f>
        <v>#REF!</v>
      </c>
      <c r="F15854" s="9" t="e">
        <f>INDEX(#REF!:#REF!,MATCH($D15854,#REF!:#REF!,0),MATCH(#REF!,#REF!:#REF!,0))</f>
        <v>#REF!</v>
      </c>
    </row>
    <row r="15855" spans="1:6" ht="16.5" x14ac:dyDescent="0.3">
      <c r="A15855" s="9" t="s">
        <v>6470</v>
      </c>
      <c r="B15855" s="9" t="s">
        <v>2077</v>
      </c>
      <c r="C15855" s="10">
        <v>42544</v>
      </c>
      <c r="D15855" s="9">
        <v>6321654205</v>
      </c>
      <c r="E15855" s="9" t="e">
        <f>INDEX(#REF!:#REF!,MATCH($D15855,#REF!:#REF!,0),MATCH(#REF!,#REF!:#REF!,0))</f>
        <v>#REF!</v>
      </c>
      <c r="F15855" s="9" t="e">
        <f>INDEX(#REF!:#REF!,MATCH($D15855,#REF!:#REF!,0),MATCH(#REF!,#REF!:#REF!,0))</f>
        <v>#REF!</v>
      </c>
    </row>
    <row r="15856" spans="1:6" ht="16.5" x14ac:dyDescent="0.3">
      <c r="A15856" s="9" t="s">
        <v>6469</v>
      </c>
      <c r="B15856" s="9" t="s">
        <v>2258</v>
      </c>
      <c r="C15856" s="10">
        <v>43319</v>
      </c>
      <c r="D15856" s="9">
        <v>3127459866</v>
      </c>
      <c r="E15856" s="9" t="e">
        <f>INDEX(#REF!:#REF!,MATCH($D15856,#REF!:#REF!,0),MATCH(#REF!,#REF!:#REF!,0))</f>
        <v>#REF!</v>
      </c>
      <c r="F15856" s="9" t="e">
        <f>INDEX(#REF!:#REF!,MATCH($D15856,#REF!:#REF!,0),MATCH(#REF!,#REF!:#REF!,0))</f>
        <v>#REF!</v>
      </c>
    </row>
    <row r="15857" spans="1:6" ht="16.5" x14ac:dyDescent="0.3">
      <c r="A15857" s="9" t="s">
        <v>6468</v>
      </c>
      <c r="B15857" s="9" t="s">
        <v>2044</v>
      </c>
      <c r="C15857" s="10">
        <v>46473</v>
      </c>
      <c r="D15857" s="9">
        <v>7286297414</v>
      </c>
      <c r="E15857" s="9" t="e">
        <f>INDEX(#REF!:#REF!,MATCH($D15857,#REF!:#REF!,0),MATCH(#REF!,#REF!:#REF!,0))</f>
        <v>#REF!</v>
      </c>
      <c r="F15857" s="9" t="e">
        <f>INDEX(#REF!:#REF!,MATCH($D15857,#REF!:#REF!,0),MATCH(#REF!,#REF!:#REF!,0))</f>
        <v>#REF!</v>
      </c>
    </row>
    <row r="15858" spans="1:6" ht="16.5" x14ac:dyDescent="0.3">
      <c r="A15858" s="9" t="s">
        <v>6467</v>
      </c>
      <c r="B15858" s="9" t="s">
        <v>2077</v>
      </c>
      <c r="C15858" s="10">
        <v>34560</v>
      </c>
      <c r="D15858" s="9">
        <v>4396213212</v>
      </c>
      <c r="E15858" s="9" t="e">
        <f>INDEX(#REF!:#REF!,MATCH($D15858,#REF!:#REF!,0),MATCH(#REF!,#REF!:#REF!,0))</f>
        <v>#REF!</v>
      </c>
      <c r="F15858" s="9" t="e">
        <f>INDEX(#REF!:#REF!,MATCH($D15858,#REF!:#REF!,0),MATCH(#REF!,#REF!:#REF!,0))</f>
        <v>#REF!</v>
      </c>
    </row>
    <row r="15859" spans="1:6" ht="16.5" x14ac:dyDescent="0.3">
      <c r="A15859" s="9" t="s">
        <v>6466</v>
      </c>
      <c r="B15859" s="9" t="s">
        <v>2163</v>
      </c>
      <c r="C15859" s="10">
        <v>52530</v>
      </c>
      <c r="D15859" s="9">
        <v>4398950745</v>
      </c>
      <c r="E15859" s="9" t="e">
        <f>INDEX(#REF!:#REF!,MATCH($D15859,#REF!:#REF!,0),MATCH(#REF!,#REF!:#REF!,0))</f>
        <v>#REF!</v>
      </c>
      <c r="F15859" s="9" t="e">
        <f>INDEX(#REF!:#REF!,MATCH($D15859,#REF!:#REF!,0),MATCH(#REF!,#REF!:#REF!,0))</f>
        <v>#REF!</v>
      </c>
    </row>
    <row r="15860" spans="1:6" ht="16.5" x14ac:dyDescent="0.3">
      <c r="A15860" s="9" t="s">
        <v>6465</v>
      </c>
      <c r="B15860" s="9" t="s">
        <v>2219</v>
      </c>
      <c r="C15860" s="10">
        <v>58710</v>
      </c>
      <c r="D15860" s="9">
        <v>357531329</v>
      </c>
      <c r="E15860" s="9" t="e">
        <f>INDEX(#REF!:#REF!,MATCH($D15860,#REF!:#REF!,0),MATCH(#REF!,#REF!:#REF!,0))</f>
        <v>#REF!</v>
      </c>
      <c r="F15860" s="9" t="e">
        <f>INDEX(#REF!:#REF!,MATCH($D15860,#REF!:#REF!,0),MATCH(#REF!,#REF!:#REF!,0))</f>
        <v>#REF!</v>
      </c>
    </row>
    <row r="15861" spans="1:6" ht="16.5" x14ac:dyDescent="0.3">
      <c r="A15861" s="9" t="s">
        <v>6464</v>
      </c>
      <c r="B15861" s="9" t="s">
        <v>2195</v>
      </c>
      <c r="C15861" s="10">
        <v>25757</v>
      </c>
      <c r="D15861" s="9">
        <v>515647594</v>
      </c>
      <c r="E15861" s="9" t="e">
        <f>INDEX(#REF!:#REF!,MATCH($D15861,#REF!:#REF!,0),MATCH(#REF!,#REF!:#REF!,0))</f>
        <v>#REF!</v>
      </c>
      <c r="F15861" s="9" t="e">
        <f>INDEX(#REF!:#REF!,MATCH($D15861,#REF!:#REF!,0),MATCH(#REF!,#REF!:#REF!,0))</f>
        <v>#REF!</v>
      </c>
    </row>
    <row r="15862" spans="1:6" ht="16.5" x14ac:dyDescent="0.3">
      <c r="A15862" s="9" t="s">
        <v>6463</v>
      </c>
      <c r="B15862" s="9" t="s">
        <v>1987</v>
      </c>
      <c r="C15862" s="10">
        <v>19374</v>
      </c>
      <c r="D15862" s="9">
        <v>4718207207</v>
      </c>
      <c r="E15862" s="9" t="e">
        <f>INDEX(#REF!:#REF!,MATCH($D15862,#REF!:#REF!,0),MATCH(#REF!,#REF!:#REF!,0))</f>
        <v>#REF!</v>
      </c>
      <c r="F15862" s="9" t="e">
        <f>INDEX(#REF!:#REF!,MATCH($D15862,#REF!:#REF!,0),MATCH(#REF!,#REF!:#REF!,0))</f>
        <v>#REF!</v>
      </c>
    </row>
    <row r="15863" spans="1:6" ht="16.5" x14ac:dyDescent="0.3">
      <c r="A15863" s="9" t="s">
        <v>6462</v>
      </c>
      <c r="B15863" s="9" t="s">
        <v>2961</v>
      </c>
      <c r="C15863" s="10">
        <v>46642</v>
      </c>
      <c r="D15863" s="9">
        <v>5675852751</v>
      </c>
      <c r="E15863" s="9" t="e">
        <f>INDEX(#REF!:#REF!,MATCH($D15863,#REF!:#REF!,0),MATCH(#REF!,#REF!:#REF!,0))</f>
        <v>#REF!</v>
      </c>
      <c r="F15863" s="9" t="e">
        <f>INDEX(#REF!:#REF!,MATCH($D15863,#REF!:#REF!,0),MATCH(#REF!,#REF!:#REF!,0))</f>
        <v>#REF!</v>
      </c>
    </row>
    <row r="15864" spans="1:6" ht="16.5" x14ac:dyDescent="0.3">
      <c r="A15864" s="9" t="s">
        <v>6461</v>
      </c>
      <c r="B15864" s="9" t="s">
        <v>2589</v>
      </c>
      <c r="C15864" s="10">
        <v>59703</v>
      </c>
      <c r="D15864" s="9">
        <v>1489889981</v>
      </c>
      <c r="E15864" s="9" t="e">
        <f>INDEX(#REF!:#REF!,MATCH($D15864,#REF!:#REF!,0),MATCH(#REF!,#REF!:#REF!,0))</f>
        <v>#REF!</v>
      </c>
      <c r="F15864" s="9" t="e">
        <f>INDEX(#REF!:#REF!,MATCH($D15864,#REF!:#REF!,0),MATCH(#REF!,#REF!:#REF!,0))</f>
        <v>#REF!</v>
      </c>
    </row>
    <row r="15865" spans="1:6" ht="16.5" x14ac:dyDescent="0.3">
      <c r="A15865" s="9" t="s">
        <v>6460</v>
      </c>
      <c r="B15865" s="9" t="s">
        <v>2389</v>
      </c>
      <c r="C15865" s="10">
        <v>48336</v>
      </c>
      <c r="D15865" s="9">
        <v>7039995972</v>
      </c>
      <c r="E15865" s="9" t="e">
        <f>INDEX(#REF!:#REF!,MATCH($D15865,#REF!:#REF!,0),MATCH(#REF!,#REF!:#REF!,0))</f>
        <v>#REF!</v>
      </c>
      <c r="F15865" s="9" t="e">
        <f>INDEX(#REF!:#REF!,MATCH($D15865,#REF!:#REF!,0),MATCH(#REF!,#REF!:#REF!,0))</f>
        <v>#REF!</v>
      </c>
    </row>
    <row r="15866" spans="1:6" ht="16.5" x14ac:dyDescent="0.3">
      <c r="A15866" s="9" t="s">
        <v>6459</v>
      </c>
      <c r="B15866" s="9" t="s">
        <v>2860</v>
      </c>
      <c r="C15866" s="10">
        <v>48282</v>
      </c>
      <c r="D15866" s="9">
        <v>2259282237</v>
      </c>
      <c r="E15866" s="9" t="e">
        <f>INDEX(#REF!:#REF!,MATCH($D15866,#REF!:#REF!,0),MATCH(#REF!,#REF!:#REF!,0))</f>
        <v>#REF!</v>
      </c>
      <c r="F15866" s="9" t="e">
        <f>INDEX(#REF!:#REF!,MATCH($D15866,#REF!:#REF!,0),MATCH(#REF!,#REF!:#REF!,0))</f>
        <v>#REF!</v>
      </c>
    </row>
    <row r="15867" spans="1:6" ht="16.5" x14ac:dyDescent="0.3">
      <c r="A15867" s="9" t="s">
        <v>6458</v>
      </c>
      <c r="B15867" s="9" t="s">
        <v>2346</v>
      </c>
      <c r="C15867" s="10">
        <v>57687</v>
      </c>
      <c r="D15867" s="9">
        <v>4877108939</v>
      </c>
      <c r="E15867" s="9" t="e">
        <f>INDEX(#REF!:#REF!,MATCH($D15867,#REF!:#REF!,0),MATCH(#REF!,#REF!:#REF!,0))</f>
        <v>#REF!</v>
      </c>
      <c r="F15867" s="9" t="e">
        <f>INDEX(#REF!:#REF!,MATCH($D15867,#REF!:#REF!,0),MATCH(#REF!,#REF!:#REF!,0))</f>
        <v>#REF!</v>
      </c>
    </row>
    <row r="15868" spans="1:6" ht="16.5" x14ac:dyDescent="0.3">
      <c r="A15868" s="9" t="s">
        <v>6457</v>
      </c>
      <c r="B15868" s="9" t="s">
        <v>2005</v>
      </c>
      <c r="C15868" s="10">
        <v>38039</v>
      </c>
      <c r="D15868" s="9">
        <v>2958727874</v>
      </c>
      <c r="E15868" s="9" t="e">
        <f>INDEX(#REF!:#REF!,MATCH($D15868,#REF!:#REF!,0),MATCH(#REF!,#REF!:#REF!,0))</f>
        <v>#REF!</v>
      </c>
      <c r="F15868" s="9" t="e">
        <f>INDEX(#REF!:#REF!,MATCH($D15868,#REF!:#REF!,0),MATCH(#REF!,#REF!:#REF!,0))</f>
        <v>#REF!</v>
      </c>
    </row>
    <row r="15869" spans="1:6" ht="16.5" x14ac:dyDescent="0.3">
      <c r="A15869" s="9" t="s">
        <v>6456</v>
      </c>
      <c r="B15869" s="9" t="s">
        <v>2747</v>
      </c>
      <c r="C15869" s="10">
        <v>21255</v>
      </c>
      <c r="D15869" s="9">
        <v>7033916019</v>
      </c>
      <c r="E15869" s="9" t="e">
        <f>INDEX(#REF!:#REF!,MATCH($D15869,#REF!:#REF!,0),MATCH(#REF!,#REF!:#REF!,0))</f>
        <v>#REF!</v>
      </c>
      <c r="F15869" s="9" t="e">
        <f>INDEX(#REF!:#REF!,MATCH($D15869,#REF!:#REF!,0),MATCH(#REF!,#REF!:#REF!,0))</f>
        <v>#REF!</v>
      </c>
    </row>
    <row r="15870" spans="1:6" ht="16.5" x14ac:dyDescent="0.3">
      <c r="A15870" s="9" t="s">
        <v>6455</v>
      </c>
      <c r="B15870" s="9" t="s">
        <v>2272</v>
      </c>
      <c r="C15870" s="10">
        <v>50155</v>
      </c>
      <c r="D15870" s="9">
        <v>7966879720</v>
      </c>
      <c r="E15870" s="9" t="e">
        <f>INDEX(#REF!:#REF!,MATCH($D15870,#REF!:#REF!,0),MATCH(#REF!,#REF!:#REF!,0))</f>
        <v>#REF!</v>
      </c>
      <c r="F15870" s="9" t="e">
        <f>INDEX(#REF!:#REF!,MATCH($D15870,#REF!:#REF!,0),MATCH(#REF!,#REF!:#REF!,0))</f>
        <v>#REF!</v>
      </c>
    </row>
    <row r="15871" spans="1:6" ht="16.5" x14ac:dyDescent="0.3">
      <c r="A15871" s="9" t="s">
        <v>6454</v>
      </c>
      <c r="B15871" s="9" t="s">
        <v>2300</v>
      </c>
      <c r="C15871" s="10">
        <v>33765</v>
      </c>
      <c r="D15871" s="9">
        <v>8349606134</v>
      </c>
      <c r="E15871" s="9" t="e">
        <f>INDEX(#REF!:#REF!,MATCH($D15871,#REF!:#REF!,0),MATCH(#REF!,#REF!:#REF!,0))</f>
        <v>#REF!</v>
      </c>
      <c r="F15871" s="9" t="e">
        <f>INDEX(#REF!:#REF!,MATCH($D15871,#REF!:#REF!,0),MATCH(#REF!,#REF!:#REF!,0))</f>
        <v>#REF!</v>
      </c>
    </row>
    <row r="15872" spans="1:6" ht="16.5" x14ac:dyDescent="0.3">
      <c r="A15872" s="9" t="s">
        <v>6453</v>
      </c>
      <c r="B15872" s="9" t="s">
        <v>2250</v>
      </c>
      <c r="C15872" s="10">
        <v>33841</v>
      </c>
      <c r="D15872" s="9">
        <v>6126779991</v>
      </c>
      <c r="E15872" s="9" t="e">
        <f>INDEX(#REF!:#REF!,MATCH($D15872,#REF!:#REF!,0),MATCH(#REF!,#REF!:#REF!,0))</f>
        <v>#REF!</v>
      </c>
      <c r="F15872" s="9" t="e">
        <f>INDEX(#REF!:#REF!,MATCH($D15872,#REF!:#REF!,0),MATCH(#REF!,#REF!:#REF!,0))</f>
        <v>#REF!</v>
      </c>
    </row>
    <row r="15873" spans="1:6" ht="16.5" x14ac:dyDescent="0.3">
      <c r="A15873" s="9" t="s">
        <v>6452</v>
      </c>
      <c r="B15873" s="9" t="s">
        <v>2056</v>
      </c>
      <c r="C15873" s="10">
        <v>23804</v>
      </c>
      <c r="D15873" s="9">
        <v>5519420165</v>
      </c>
      <c r="E15873" s="9" t="e">
        <f>INDEX(#REF!:#REF!,MATCH($D15873,#REF!:#REF!,0),MATCH(#REF!,#REF!:#REF!,0))</f>
        <v>#REF!</v>
      </c>
      <c r="F15873" s="9" t="e">
        <f>INDEX(#REF!:#REF!,MATCH($D15873,#REF!:#REF!,0),MATCH(#REF!,#REF!:#REF!,0))</f>
        <v>#REF!</v>
      </c>
    </row>
    <row r="15874" spans="1:6" ht="16.5" x14ac:dyDescent="0.3">
      <c r="A15874" s="9" t="s">
        <v>6451</v>
      </c>
      <c r="B15874" s="9" t="s">
        <v>2056</v>
      </c>
      <c r="C15874" s="10">
        <v>48507</v>
      </c>
      <c r="D15874" s="9">
        <v>7621218967</v>
      </c>
      <c r="E15874" s="9" t="e">
        <f>INDEX(#REF!:#REF!,MATCH($D15874,#REF!:#REF!,0),MATCH(#REF!,#REF!:#REF!,0))</f>
        <v>#REF!</v>
      </c>
      <c r="F15874" s="9" t="e">
        <f>INDEX(#REF!:#REF!,MATCH($D15874,#REF!:#REF!,0),MATCH(#REF!,#REF!:#REF!,0))</f>
        <v>#REF!</v>
      </c>
    </row>
    <row r="15875" spans="1:6" ht="16.5" x14ac:dyDescent="0.3">
      <c r="A15875" s="9" t="s">
        <v>6450</v>
      </c>
      <c r="B15875" s="9" t="s">
        <v>2361</v>
      </c>
      <c r="C15875" s="10">
        <v>31279</v>
      </c>
      <c r="D15875" s="9">
        <v>689661541</v>
      </c>
      <c r="E15875" s="9" t="e">
        <f>INDEX(#REF!:#REF!,MATCH($D15875,#REF!:#REF!,0),MATCH(#REF!,#REF!:#REF!,0))</f>
        <v>#REF!</v>
      </c>
      <c r="F15875" s="9" t="e">
        <f>INDEX(#REF!:#REF!,MATCH($D15875,#REF!:#REF!,0),MATCH(#REF!,#REF!:#REF!,0))</f>
        <v>#REF!</v>
      </c>
    </row>
    <row r="15876" spans="1:6" ht="16.5" x14ac:dyDescent="0.3">
      <c r="A15876" s="9" t="s">
        <v>6449</v>
      </c>
      <c r="B15876" s="9" t="s">
        <v>2243</v>
      </c>
      <c r="C15876" s="10">
        <v>45596</v>
      </c>
      <c r="D15876" s="9">
        <v>1096335336</v>
      </c>
      <c r="E15876" s="9" t="e">
        <f>INDEX(#REF!:#REF!,MATCH($D15876,#REF!:#REF!,0),MATCH(#REF!,#REF!:#REF!,0))</f>
        <v>#REF!</v>
      </c>
      <c r="F15876" s="9" t="e">
        <f>INDEX(#REF!:#REF!,MATCH($D15876,#REF!:#REF!,0),MATCH(#REF!,#REF!:#REF!,0))</f>
        <v>#REF!</v>
      </c>
    </row>
    <row r="15877" spans="1:6" ht="16.5" x14ac:dyDescent="0.3">
      <c r="A15877" s="9" t="s">
        <v>6448</v>
      </c>
      <c r="B15877" s="9" t="s">
        <v>2061</v>
      </c>
      <c r="C15877" s="10">
        <v>17113</v>
      </c>
      <c r="D15877" s="9">
        <v>4649590612</v>
      </c>
      <c r="E15877" s="9" t="e">
        <f>INDEX(#REF!:#REF!,MATCH($D15877,#REF!:#REF!,0),MATCH(#REF!,#REF!:#REF!,0))</f>
        <v>#REF!</v>
      </c>
      <c r="F15877" s="9" t="e">
        <f>INDEX(#REF!:#REF!,MATCH($D15877,#REF!:#REF!,0),MATCH(#REF!,#REF!:#REF!,0))</f>
        <v>#REF!</v>
      </c>
    </row>
    <row r="15878" spans="1:6" ht="16.5" x14ac:dyDescent="0.3">
      <c r="A15878" s="9" t="s">
        <v>6447</v>
      </c>
      <c r="B15878" s="9" t="s">
        <v>2555</v>
      </c>
      <c r="C15878" s="10">
        <v>31395</v>
      </c>
      <c r="D15878" s="9">
        <v>3513651333</v>
      </c>
      <c r="E15878" s="9" t="e">
        <f>INDEX(#REF!:#REF!,MATCH($D15878,#REF!:#REF!,0),MATCH(#REF!,#REF!:#REF!,0))</f>
        <v>#REF!</v>
      </c>
      <c r="F15878" s="9" t="e">
        <f>INDEX(#REF!:#REF!,MATCH($D15878,#REF!:#REF!,0),MATCH(#REF!,#REF!:#REF!,0))</f>
        <v>#REF!</v>
      </c>
    </row>
    <row r="15879" spans="1:6" ht="16.5" x14ac:dyDescent="0.3">
      <c r="A15879" s="9" t="s">
        <v>6446</v>
      </c>
      <c r="B15879" s="9" t="s">
        <v>2185</v>
      </c>
      <c r="C15879" s="10">
        <v>16725</v>
      </c>
      <c r="D15879" s="9">
        <v>6009848660</v>
      </c>
      <c r="E15879" s="9" t="e">
        <f>INDEX(#REF!:#REF!,MATCH($D15879,#REF!:#REF!,0),MATCH(#REF!,#REF!:#REF!,0))</f>
        <v>#REF!</v>
      </c>
      <c r="F15879" s="9" t="e">
        <f>INDEX(#REF!:#REF!,MATCH($D15879,#REF!:#REF!,0),MATCH(#REF!,#REF!:#REF!,0))</f>
        <v>#REF!</v>
      </c>
    </row>
    <row r="15880" spans="1:6" ht="16.5" x14ac:dyDescent="0.3">
      <c r="A15880" s="9" t="s">
        <v>6445</v>
      </c>
      <c r="B15880" s="9" t="s">
        <v>2236</v>
      </c>
      <c r="C15880" s="10">
        <v>52920</v>
      </c>
      <c r="D15880" s="9">
        <v>8676088039</v>
      </c>
      <c r="E15880" s="9" t="e">
        <f>INDEX(#REF!:#REF!,MATCH($D15880,#REF!:#REF!,0),MATCH(#REF!,#REF!:#REF!,0))</f>
        <v>#REF!</v>
      </c>
      <c r="F15880" s="9" t="e">
        <f>INDEX(#REF!:#REF!,MATCH($D15880,#REF!:#REF!,0),MATCH(#REF!,#REF!:#REF!,0))</f>
        <v>#REF!</v>
      </c>
    </row>
    <row r="15881" spans="1:6" ht="16.5" x14ac:dyDescent="0.3">
      <c r="A15881" s="9" t="s">
        <v>6444</v>
      </c>
      <c r="B15881" s="9" t="s">
        <v>2503</v>
      </c>
      <c r="C15881" s="10">
        <v>12980</v>
      </c>
      <c r="D15881" s="9">
        <v>8162941088</v>
      </c>
      <c r="E15881" s="9" t="e">
        <f>INDEX(#REF!:#REF!,MATCH($D15881,#REF!:#REF!,0),MATCH(#REF!,#REF!:#REF!,0))</f>
        <v>#REF!</v>
      </c>
      <c r="F15881" s="9" t="e">
        <f>INDEX(#REF!:#REF!,MATCH($D15881,#REF!:#REF!,0),MATCH(#REF!,#REF!:#REF!,0))</f>
        <v>#REF!</v>
      </c>
    </row>
    <row r="15882" spans="1:6" ht="16.5" x14ac:dyDescent="0.3">
      <c r="A15882" s="9" t="s">
        <v>6443</v>
      </c>
      <c r="B15882" s="9" t="s">
        <v>3642</v>
      </c>
      <c r="C15882" s="10">
        <v>21352</v>
      </c>
      <c r="D15882" s="9">
        <v>2763158331</v>
      </c>
      <c r="E15882" s="9" t="e">
        <f>INDEX(#REF!:#REF!,MATCH($D15882,#REF!:#REF!,0),MATCH(#REF!,#REF!:#REF!,0))</f>
        <v>#REF!</v>
      </c>
      <c r="F15882" s="9" t="e">
        <f>INDEX(#REF!:#REF!,MATCH($D15882,#REF!:#REF!,0),MATCH(#REF!,#REF!:#REF!,0))</f>
        <v>#REF!</v>
      </c>
    </row>
    <row r="15883" spans="1:6" ht="16.5" x14ac:dyDescent="0.3">
      <c r="A15883" s="9" t="s">
        <v>6442</v>
      </c>
      <c r="B15883" s="9" t="s">
        <v>2386</v>
      </c>
      <c r="C15883" s="10">
        <v>46503</v>
      </c>
      <c r="D15883" s="9">
        <v>6322781804</v>
      </c>
      <c r="E15883" s="9" t="e">
        <f>INDEX(#REF!:#REF!,MATCH($D15883,#REF!:#REF!,0),MATCH(#REF!,#REF!:#REF!,0))</f>
        <v>#REF!</v>
      </c>
      <c r="F15883" s="9" t="e">
        <f>INDEX(#REF!:#REF!,MATCH($D15883,#REF!:#REF!,0),MATCH(#REF!,#REF!:#REF!,0))</f>
        <v>#REF!</v>
      </c>
    </row>
    <row r="15884" spans="1:6" ht="16.5" x14ac:dyDescent="0.3">
      <c r="A15884" s="9" t="s">
        <v>6441</v>
      </c>
      <c r="B15884" s="9" t="s">
        <v>2582</v>
      </c>
      <c r="C15884" s="10">
        <v>46018</v>
      </c>
      <c r="D15884" s="9">
        <v>4323727860</v>
      </c>
      <c r="E15884" s="9" t="e">
        <f>INDEX(#REF!:#REF!,MATCH($D15884,#REF!:#REF!,0),MATCH(#REF!,#REF!:#REF!,0))</f>
        <v>#REF!</v>
      </c>
      <c r="F15884" s="9" t="e">
        <f>INDEX(#REF!:#REF!,MATCH($D15884,#REF!:#REF!,0),MATCH(#REF!,#REF!:#REF!,0))</f>
        <v>#REF!</v>
      </c>
    </row>
    <row r="15885" spans="1:6" ht="16.5" x14ac:dyDescent="0.3">
      <c r="A15885" s="9" t="s">
        <v>6440</v>
      </c>
      <c r="B15885" s="9" t="s">
        <v>2174</v>
      </c>
      <c r="C15885" s="10">
        <v>11509</v>
      </c>
      <c r="D15885" s="9">
        <v>4739588234</v>
      </c>
      <c r="E15885" s="9" t="e">
        <f>INDEX(#REF!:#REF!,MATCH($D15885,#REF!:#REF!,0),MATCH(#REF!,#REF!:#REF!,0))</f>
        <v>#REF!</v>
      </c>
      <c r="F15885" s="9" t="e">
        <f>INDEX(#REF!:#REF!,MATCH($D15885,#REF!:#REF!,0),MATCH(#REF!,#REF!:#REF!,0))</f>
        <v>#REF!</v>
      </c>
    </row>
    <row r="15886" spans="1:6" ht="16.5" x14ac:dyDescent="0.3">
      <c r="A15886" s="9" t="s">
        <v>6439</v>
      </c>
      <c r="B15886" s="9" t="s">
        <v>2032</v>
      </c>
      <c r="C15886" s="10">
        <v>23760</v>
      </c>
      <c r="D15886" s="9">
        <v>8115985503</v>
      </c>
      <c r="E15886" s="9" t="e">
        <f>INDEX(#REF!:#REF!,MATCH($D15886,#REF!:#REF!,0),MATCH(#REF!,#REF!:#REF!,0))</f>
        <v>#REF!</v>
      </c>
      <c r="F15886" s="9" t="e">
        <f>INDEX(#REF!:#REF!,MATCH($D15886,#REF!:#REF!,0),MATCH(#REF!,#REF!:#REF!,0))</f>
        <v>#REF!</v>
      </c>
    </row>
    <row r="15887" spans="1:6" ht="16.5" x14ac:dyDescent="0.3">
      <c r="A15887" s="9" t="s">
        <v>6438</v>
      </c>
      <c r="B15887" s="9" t="s">
        <v>2346</v>
      </c>
      <c r="C15887" s="10">
        <v>45517</v>
      </c>
      <c r="D15887" s="9">
        <v>8728207157</v>
      </c>
      <c r="E15887" s="9" t="e">
        <f>INDEX(#REF!:#REF!,MATCH($D15887,#REF!:#REF!,0),MATCH(#REF!,#REF!:#REF!,0))</f>
        <v>#REF!</v>
      </c>
      <c r="F15887" s="9" t="e">
        <f>INDEX(#REF!:#REF!,MATCH($D15887,#REF!:#REF!,0),MATCH(#REF!,#REF!:#REF!,0))</f>
        <v>#REF!</v>
      </c>
    </row>
    <row r="15888" spans="1:6" ht="16.5" x14ac:dyDescent="0.3">
      <c r="A15888" s="9" t="s">
        <v>6437</v>
      </c>
      <c r="B15888" s="9" t="s">
        <v>2169</v>
      </c>
      <c r="C15888" s="10">
        <v>57210</v>
      </c>
      <c r="D15888" s="9">
        <v>3932861779</v>
      </c>
      <c r="E15888" s="9" t="e">
        <f>INDEX(#REF!:#REF!,MATCH($D15888,#REF!:#REF!,0),MATCH(#REF!,#REF!:#REF!,0))</f>
        <v>#REF!</v>
      </c>
      <c r="F15888" s="9" t="e">
        <f>INDEX(#REF!:#REF!,MATCH($D15888,#REF!:#REF!,0),MATCH(#REF!,#REF!:#REF!,0))</f>
        <v>#REF!</v>
      </c>
    </row>
    <row r="15889" spans="1:6" ht="16.5" x14ac:dyDescent="0.3">
      <c r="A15889" s="9" t="s">
        <v>6436</v>
      </c>
      <c r="B15889" s="9" t="s">
        <v>2462</v>
      </c>
      <c r="C15889" s="10">
        <v>18595</v>
      </c>
      <c r="D15889" s="9">
        <v>7906441400</v>
      </c>
      <c r="E15889" s="9" t="e">
        <f>INDEX(#REF!:#REF!,MATCH($D15889,#REF!:#REF!,0),MATCH(#REF!,#REF!:#REF!,0))</f>
        <v>#REF!</v>
      </c>
      <c r="F15889" s="9" t="e">
        <f>INDEX(#REF!:#REF!,MATCH($D15889,#REF!:#REF!,0),MATCH(#REF!,#REF!:#REF!,0))</f>
        <v>#REF!</v>
      </c>
    </row>
    <row r="15890" spans="1:6" ht="16.5" x14ac:dyDescent="0.3">
      <c r="A15890" s="9" t="s">
        <v>6435</v>
      </c>
      <c r="B15890" s="9" t="s">
        <v>2539</v>
      </c>
      <c r="C15890" s="10">
        <v>25357</v>
      </c>
      <c r="D15890" s="9">
        <v>4525743115</v>
      </c>
      <c r="E15890" s="9" t="e">
        <f>INDEX(#REF!:#REF!,MATCH($D15890,#REF!:#REF!,0),MATCH(#REF!,#REF!:#REF!,0))</f>
        <v>#REF!</v>
      </c>
      <c r="F15890" s="9" t="e">
        <f>INDEX(#REF!:#REF!,MATCH($D15890,#REF!:#REF!,0),MATCH(#REF!,#REF!:#REF!,0))</f>
        <v>#REF!</v>
      </c>
    </row>
    <row r="15891" spans="1:6" ht="16.5" x14ac:dyDescent="0.3">
      <c r="A15891" s="9" t="s">
        <v>6434</v>
      </c>
      <c r="B15891" s="9" t="s">
        <v>2212</v>
      </c>
      <c r="C15891" s="10">
        <v>55599</v>
      </c>
      <c r="D15891" s="9">
        <v>7160109333</v>
      </c>
      <c r="E15891" s="9" t="e">
        <f>INDEX(#REF!:#REF!,MATCH($D15891,#REF!:#REF!,0),MATCH(#REF!,#REF!:#REF!,0))</f>
        <v>#REF!</v>
      </c>
      <c r="F15891" s="9" t="e">
        <f>INDEX(#REF!:#REF!,MATCH($D15891,#REF!:#REF!,0),MATCH(#REF!,#REF!:#REF!,0))</f>
        <v>#REF!</v>
      </c>
    </row>
    <row r="15892" spans="1:6" ht="16.5" x14ac:dyDescent="0.3">
      <c r="A15892" s="9" t="s">
        <v>6433</v>
      </c>
      <c r="B15892" s="9" t="s">
        <v>2845</v>
      </c>
      <c r="C15892" s="10">
        <v>19433</v>
      </c>
      <c r="D15892" s="9">
        <v>9855833406</v>
      </c>
      <c r="E15892" s="9" t="e">
        <f>INDEX(#REF!:#REF!,MATCH($D15892,#REF!:#REF!,0),MATCH(#REF!,#REF!:#REF!,0))</f>
        <v>#REF!</v>
      </c>
      <c r="F15892" s="9" t="e">
        <f>INDEX(#REF!:#REF!,MATCH($D15892,#REF!:#REF!,0),MATCH(#REF!,#REF!:#REF!,0))</f>
        <v>#REF!</v>
      </c>
    </row>
    <row r="15893" spans="1:6" ht="16.5" x14ac:dyDescent="0.3">
      <c r="A15893" s="9" t="s">
        <v>6432</v>
      </c>
      <c r="B15893" s="9" t="s">
        <v>3416</v>
      </c>
      <c r="C15893" s="10">
        <v>33985</v>
      </c>
      <c r="D15893" s="9">
        <v>3271497702</v>
      </c>
      <c r="E15893" s="9" t="e">
        <f>INDEX(#REF!:#REF!,MATCH($D15893,#REF!:#REF!,0),MATCH(#REF!,#REF!:#REF!,0))</f>
        <v>#REF!</v>
      </c>
      <c r="F15893" s="9" t="e">
        <f>INDEX(#REF!:#REF!,MATCH($D15893,#REF!:#REF!,0),MATCH(#REF!,#REF!:#REF!,0))</f>
        <v>#REF!</v>
      </c>
    </row>
    <row r="15894" spans="1:6" ht="16.5" x14ac:dyDescent="0.3">
      <c r="A15894" s="9" t="s">
        <v>6431</v>
      </c>
      <c r="B15894" s="9" t="s">
        <v>2422</v>
      </c>
      <c r="C15894" s="10">
        <v>32714</v>
      </c>
      <c r="D15894" s="9">
        <v>1990335721</v>
      </c>
      <c r="E15894" s="9" t="e">
        <f>INDEX(#REF!:#REF!,MATCH($D15894,#REF!:#REF!,0),MATCH(#REF!,#REF!:#REF!,0))</f>
        <v>#REF!</v>
      </c>
      <c r="F15894" s="9" t="e">
        <f>INDEX(#REF!:#REF!,MATCH($D15894,#REF!:#REF!,0),MATCH(#REF!,#REF!:#REF!,0))</f>
        <v>#REF!</v>
      </c>
    </row>
    <row r="15895" spans="1:6" ht="16.5" x14ac:dyDescent="0.3">
      <c r="A15895" s="9" t="s">
        <v>6430</v>
      </c>
      <c r="B15895" s="9" t="s">
        <v>2675</v>
      </c>
      <c r="C15895" s="10">
        <v>28119</v>
      </c>
      <c r="D15895" s="9">
        <v>2698184272</v>
      </c>
      <c r="E15895" s="9" t="e">
        <f>INDEX(#REF!:#REF!,MATCH($D15895,#REF!:#REF!,0),MATCH(#REF!,#REF!:#REF!,0))</f>
        <v>#REF!</v>
      </c>
      <c r="F15895" s="9" t="e">
        <f>INDEX(#REF!:#REF!,MATCH($D15895,#REF!:#REF!,0),MATCH(#REF!,#REF!:#REF!,0))</f>
        <v>#REF!</v>
      </c>
    </row>
    <row r="15896" spans="1:6" ht="16.5" x14ac:dyDescent="0.3">
      <c r="A15896" s="9" t="s">
        <v>6429</v>
      </c>
      <c r="B15896" s="9" t="s">
        <v>2942</v>
      </c>
      <c r="C15896" s="10">
        <v>14910</v>
      </c>
      <c r="D15896" s="9">
        <v>4877108939</v>
      </c>
      <c r="E15896" s="9" t="e">
        <f>INDEX(#REF!:#REF!,MATCH($D15896,#REF!:#REF!,0),MATCH(#REF!,#REF!:#REF!,0))</f>
        <v>#REF!</v>
      </c>
      <c r="F15896" s="9" t="e">
        <f>INDEX(#REF!:#REF!,MATCH($D15896,#REF!:#REF!,0),MATCH(#REF!,#REF!:#REF!,0))</f>
        <v>#REF!</v>
      </c>
    </row>
    <row r="15897" spans="1:6" ht="16.5" x14ac:dyDescent="0.3">
      <c r="A15897" s="9" t="s">
        <v>6428</v>
      </c>
      <c r="B15897" s="9" t="s">
        <v>2954</v>
      </c>
      <c r="C15897" s="10">
        <v>32792</v>
      </c>
      <c r="D15897" s="9">
        <v>9491257560</v>
      </c>
      <c r="E15897" s="9" t="e">
        <f>INDEX(#REF!:#REF!,MATCH($D15897,#REF!:#REF!,0),MATCH(#REF!,#REF!:#REF!,0))</f>
        <v>#REF!</v>
      </c>
      <c r="F15897" s="9" t="e">
        <f>INDEX(#REF!:#REF!,MATCH($D15897,#REF!:#REF!,0),MATCH(#REF!,#REF!:#REF!,0))</f>
        <v>#REF!</v>
      </c>
    </row>
    <row r="15898" spans="1:6" ht="16.5" x14ac:dyDescent="0.3">
      <c r="A15898" s="9" t="s">
        <v>6427</v>
      </c>
      <c r="B15898" s="9" t="s">
        <v>2023</v>
      </c>
      <c r="C15898" s="10">
        <v>58104</v>
      </c>
      <c r="D15898" s="9">
        <v>1729795870</v>
      </c>
      <c r="E15898" s="9" t="e">
        <f>INDEX(#REF!:#REF!,MATCH($D15898,#REF!:#REF!,0),MATCH(#REF!,#REF!:#REF!,0))</f>
        <v>#REF!</v>
      </c>
      <c r="F15898" s="9" t="e">
        <f>INDEX(#REF!:#REF!,MATCH($D15898,#REF!:#REF!,0),MATCH(#REF!,#REF!:#REF!,0))</f>
        <v>#REF!</v>
      </c>
    </row>
    <row r="15899" spans="1:6" ht="16.5" x14ac:dyDescent="0.3">
      <c r="A15899" s="9" t="s">
        <v>6426</v>
      </c>
      <c r="B15899" s="9" t="s">
        <v>3049</v>
      </c>
      <c r="C15899" s="10">
        <v>27335</v>
      </c>
      <c r="D15899" s="9">
        <v>5203144281</v>
      </c>
      <c r="E15899" s="9" t="e">
        <f>INDEX(#REF!:#REF!,MATCH($D15899,#REF!:#REF!,0),MATCH(#REF!,#REF!:#REF!,0))</f>
        <v>#REF!</v>
      </c>
      <c r="F15899" s="9" t="e">
        <f>INDEX(#REF!:#REF!,MATCH($D15899,#REF!:#REF!,0),MATCH(#REF!,#REF!:#REF!,0))</f>
        <v>#REF!</v>
      </c>
    </row>
    <row r="15900" spans="1:6" ht="16.5" x14ac:dyDescent="0.3">
      <c r="A15900" s="9" t="s">
        <v>6425</v>
      </c>
      <c r="B15900" s="9" t="s">
        <v>3388</v>
      </c>
      <c r="C15900" s="10">
        <v>39396</v>
      </c>
      <c r="D15900" s="9">
        <v>2908560011</v>
      </c>
      <c r="E15900" s="9" t="e">
        <f>INDEX(#REF!:#REF!,MATCH($D15900,#REF!:#REF!,0),MATCH(#REF!,#REF!:#REF!,0))</f>
        <v>#REF!</v>
      </c>
      <c r="F15900" s="9" t="e">
        <f>INDEX(#REF!:#REF!,MATCH($D15900,#REF!:#REF!,0),MATCH(#REF!,#REF!:#REF!,0))</f>
        <v>#REF!</v>
      </c>
    </row>
    <row r="15901" spans="1:6" ht="16.5" x14ac:dyDescent="0.3">
      <c r="A15901" s="9" t="s">
        <v>6424</v>
      </c>
      <c r="B15901" s="9" t="s">
        <v>2564</v>
      </c>
      <c r="C15901" s="10">
        <v>37094</v>
      </c>
      <c r="D15901" s="9">
        <v>1573192775</v>
      </c>
      <c r="E15901" s="9" t="e">
        <f>INDEX(#REF!:#REF!,MATCH($D15901,#REF!:#REF!,0),MATCH(#REF!,#REF!:#REF!,0))</f>
        <v>#REF!</v>
      </c>
      <c r="F15901" s="9" t="e">
        <f>INDEX(#REF!:#REF!,MATCH($D15901,#REF!:#REF!,0),MATCH(#REF!,#REF!:#REF!,0))</f>
        <v>#REF!</v>
      </c>
    </row>
    <row r="15902" spans="1:6" ht="16.5" x14ac:dyDescent="0.3">
      <c r="A15902" s="9" t="s">
        <v>6423</v>
      </c>
      <c r="B15902" s="9" t="s">
        <v>3222</v>
      </c>
      <c r="C15902" s="10">
        <v>32644</v>
      </c>
      <c r="D15902" s="9">
        <v>8017115954</v>
      </c>
      <c r="E15902" s="9" t="e">
        <f>INDEX(#REF!:#REF!,MATCH($D15902,#REF!:#REF!,0),MATCH(#REF!,#REF!:#REF!,0))</f>
        <v>#REF!</v>
      </c>
      <c r="F15902" s="9" t="e">
        <f>INDEX(#REF!:#REF!,MATCH($D15902,#REF!:#REF!,0),MATCH(#REF!,#REF!:#REF!,0))</f>
        <v>#REF!</v>
      </c>
    </row>
    <row r="15903" spans="1:6" ht="16.5" x14ac:dyDescent="0.3">
      <c r="A15903" s="9" t="s">
        <v>6422</v>
      </c>
      <c r="B15903" s="9" t="s">
        <v>2317</v>
      </c>
      <c r="C15903" s="10">
        <v>14729</v>
      </c>
      <c r="D15903" s="9">
        <v>2292892200</v>
      </c>
      <c r="E15903" s="9" t="e">
        <f>INDEX(#REF!:#REF!,MATCH($D15903,#REF!:#REF!,0),MATCH(#REF!,#REF!:#REF!,0))</f>
        <v>#REF!</v>
      </c>
      <c r="F15903" s="9" t="e">
        <f>INDEX(#REF!:#REF!,MATCH($D15903,#REF!:#REF!,0),MATCH(#REF!,#REF!:#REF!,0))</f>
        <v>#REF!</v>
      </c>
    </row>
    <row r="15904" spans="1:6" ht="16.5" x14ac:dyDescent="0.3">
      <c r="A15904" s="9" t="s">
        <v>6421</v>
      </c>
      <c r="B15904" s="9" t="s">
        <v>2315</v>
      </c>
      <c r="C15904" s="10">
        <v>34310</v>
      </c>
      <c r="D15904" s="9">
        <v>2524572722</v>
      </c>
      <c r="E15904" s="9" t="e">
        <f>INDEX(#REF!:#REF!,MATCH($D15904,#REF!:#REF!,0),MATCH(#REF!,#REF!:#REF!,0))</f>
        <v>#REF!</v>
      </c>
      <c r="F15904" s="9" t="e">
        <f>INDEX(#REF!:#REF!,MATCH($D15904,#REF!:#REF!,0),MATCH(#REF!,#REF!:#REF!,0))</f>
        <v>#REF!</v>
      </c>
    </row>
    <row r="15905" spans="1:6" ht="16.5" x14ac:dyDescent="0.3">
      <c r="A15905" s="9" t="s">
        <v>6420</v>
      </c>
      <c r="B15905" s="9" t="s">
        <v>2762</v>
      </c>
      <c r="C15905" s="10">
        <v>54784</v>
      </c>
      <c r="D15905" s="9">
        <v>5779075530</v>
      </c>
      <c r="E15905" s="9" t="e">
        <f>INDEX(#REF!:#REF!,MATCH($D15905,#REF!:#REF!,0),MATCH(#REF!,#REF!:#REF!,0))</f>
        <v>#REF!</v>
      </c>
      <c r="F15905" s="9" t="e">
        <f>INDEX(#REF!:#REF!,MATCH($D15905,#REF!:#REF!,0),MATCH(#REF!,#REF!:#REF!,0))</f>
        <v>#REF!</v>
      </c>
    </row>
    <row r="15906" spans="1:6" ht="16.5" x14ac:dyDescent="0.3">
      <c r="A15906" s="9" t="s">
        <v>6419</v>
      </c>
      <c r="B15906" s="9" t="s">
        <v>2875</v>
      </c>
      <c r="C15906" s="10">
        <v>30842</v>
      </c>
      <c r="D15906" s="9">
        <v>630160104</v>
      </c>
      <c r="E15906" s="9" t="e">
        <f>INDEX(#REF!:#REF!,MATCH($D15906,#REF!:#REF!,0),MATCH(#REF!,#REF!:#REF!,0))</f>
        <v>#REF!</v>
      </c>
      <c r="F15906" s="9" t="e">
        <f>INDEX(#REF!:#REF!,MATCH($D15906,#REF!:#REF!,0),MATCH(#REF!,#REF!:#REF!,0))</f>
        <v>#REF!</v>
      </c>
    </row>
    <row r="15907" spans="1:6" ht="16.5" x14ac:dyDescent="0.3">
      <c r="A15907" s="9" t="s">
        <v>6418</v>
      </c>
      <c r="B15907" s="9" t="s">
        <v>2496</v>
      </c>
      <c r="C15907" s="10">
        <v>19206</v>
      </c>
      <c r="D15907" s="9">
        <v>9620547551</v>
      </c>
      <c r="E15907" s="9" t="e">
        <f>INDEX(#REF!:#REF!,MATCH($D15907,#REF!:#REF!,0),MATCH(#REF!,#REF!:#REF!,0))</f>
        <v>#REF!</v>
      </c>
      <c r="F15907" s="9" t="e">
        <f>INDEX(#REF!:#REF!,MATCH($D15907,#REF!:#REF!,0),MATCH(#REF!,#REF!:#REF!,0))</f>
        <v>#REF!</v>
      </c>
    </row>
    <row r="15908" spans="1:6" ht="16.5" x14ac:dyDescent="0.3">
      <c r="A15908" s="9" t="s">
        <v>6417</v>
      </c>
      <c r="B15908" s="9" t="s">
        <v>2727</v>
      </c>
      <c r="C15908" s="10">
        <v>32580</v>
      </c>
      <c r="D15908" s="9">
        <v>3738218785</v>
      </c>
      <c r="E15908" s="9" t="e">
        <f>INDEX(#REF!:#REF!,MATCH($D15908,#REF!:#REF!,0),MATCH(#REF!,#REF!:#REF!,0))</f>
        <v>#REF!</v>
      </c>
      <c r="F15908" s="9" t="e">
        <f>INDEX(#REF!:#REF!,MATCH($D15908,#REF!:#REF!,0),MATCH(#REF!,#REF!:#REF!,0))</f>
        <v>#REF!</v>
      </c>
    </row>
    <row r="15909" spans="1:6" ht="16.5" x14ac:dyDescent="0.3">
      <c r="A15909" s="9" t="s">
        <v>6416</v>
      </c>
      <c r="B15909" s="9" t="s">
        <v>1953</v>
      </c>
      <c r="C15909" s="10">
        <v>45475</v>
      </c>
      <c r="D15909" s="9">
        <v>4656574848</v>
      </c>
      <c r="E15909" s="9" t="e">
        <f>INDEX(#REF!:#REF!,MATCH($D15909,#REF!:#REF!,0),MATCH(#REF!,#REF!:#REF!,0))</f>
        <v>#REF!</v>
      </c>
      <c r="F15909" s="9" t="e">
        <f>INDEX(#REF!:#REF!,MATCH($D15909,#REF!:#REF!,0),MATCH(#REF!,#REF!:#REF!,0))</f>
        <v>#REF!</v>
      </c>
    </row>
    <row r="15910" spans="1:6" ht="16.5" x14ac:dyDescent="0.3">
      <c r="A15910" s="9" t="s">
        <v>6415</v>
      </c>
      <c r="B15910" s="9" t="s">
        <v>2248</v>
      </c>
      <c r="C15910" s="10">
        <v>31842</v>
      </c>
      <c r="D15910" s="9">
        <v>5138969978</v>
      </c>
      <c r="E15910" s="9" t="e">
        <f>INDEX(#REF!:#REF!,MATCH($D15910,#REF!:#REF!,0),MATCH(#REF!,#REF!:#REF!,0))</f>
        <v>#REF!</v>
      </c>
      <c r="F15910" s="9" t="e">
        <f>INDEX(#REF!:#REF!,MATCH($D15910,#REF!:#REF!,0),MATCH(#REF!,#REF!:#REF!,0))</f>
        <v>#REF!</v>
      </c>
    </row>
    <row r="15911" spans="1:6" ht="16.5" x14ac:dyDescent="0.3">
      <c r="A15911" s="9" t="s">
        <v>6414</v>
      </c>
      <c r="B15911" s="9" t="s">
        <v>2023</v>
      </c>
      <c r="C15911" s="10">
        <v>16684</v>
      </c>
      <c r="D15911" s="9">
        <v>797655034</v>
      </c>
      <c r="E15911" s="9" t="e">
        <f>INDEX(#REF!:#REF!,MATCH($D15911,#REF!:#REF!,0),MATCH(#REF!,#REF!:#REF!,0))</f>
        <v>#REF!</v>
      </c>
      <c r="F15911" s="9" t="e">
        <f>INDEX(#REF!:#REF!,MATCH($D15911,#REF!:#REF!,0),MATCH(#REF!,#REF!:#REF!,0))</f>
        <v>#REF!</v>
      </c>
    </row>
    <row r="15912" spans="1:6" ht="16.5" x14ac:dyDescent="0.3">
      <c r="A15912" s="9" t="s">
        <v>6413</v>
      </c>
      <c r="B15912" s="9" t="s">
        <v>2537</v>
      </c>
      <c r="C15912" s="10">
        <v>12801</v>
      </c>
      <c r="D15912" s="9">
        <v>3569414450</v>
      </c>
      <c r="E15912" s="9" t="e">
        <f>INDEX(#REF!:#REF!,MATCH($D15912,#REF!:#REF!,0),MATCH(#REF!,#REF!:#REF!,0))</f>
        <v>#REF!</v>
      </c>
      <c r="F15912" s="9" t="e">
        <f>INDEX(#REF!:#REF!,MATCH($D15912,#REF!:#REF!,0),MATCH(#REF!,#REF!:#REF!,0))</f>
        <v>#REF!</v>
      </c>
    </row>
    <row r="15913" spans="1:6" ht="16.5" x14ac:dyDescent="0.3">
      <c r="A15913" s="9" t="s">
        <v>6412</v>
      </c>
      <c r="B15913" s="9" t="s">
        <v>2519</v>
      </c>
      <c r="C15913" s="10">
        <v>31422</v>
      </c>
      <c r="D15913" s="9">
        <v>8277918739</v>
      </c>
      <c r="E15913" s="9" t="e">
        <f>INDEX(#REF!:#REF!,MATCH($D15913,#REF!:#REF!,0),MATCH(#REF!,#REF!:#REF!,0))</f>
        <v>#REF!</v>
      </c>
      <c r="F15913" s="9" t="e">
        <f>INDEX(#REF!:#REF!,MATCH($D15913,#REF!:#REF!,0),MATCH(#REF!,#REF!:#REF!,0))</f>
        <v>#REF!</v>
      </c>
    </row>
    <row r="15914" spans="1:6" ht="16.5" x14ac:dyDescent="0.3">
      <c r="A15914" s="9" t="s">
        <v>6411</v>
      </c>
      <c r="B15914" s="9" t="s">
        <v>2662</v>
      </c>
      <c r="C15914" s="10">
        <v>27360</v>
      </c>
      <c r="D15914" s="9">
        <v>8905919081</v>
      </c>
      <c r="E15914" s="9" t="e">
        <f>INDEX(#REF!:#REF!,MATCH($D15914,#REF!:#REF!,0),MATCH(#REF!,#REF!:#REF!,0))</f>
        <v>#REF!</v>
      </c>
      <c r="F15914" s="9" t="e">
        <f>INDEX(#REF!:#REF!,MATCH($D15914,#REF!:#REF!,0),MATCH(#REF!,#REF!:#REF!,0))</f>
        <v>#REF!</v>
      </c>
    </row>
    <row r="15915" spans="1:6" ht="16.5" x14ac:dyDescent="0.3">
      <c r="A15915" s="9" t="s">
        <v>6410</v>
      </c>
      <c r="B15915" s="9" t="s">
        <v>2230</v>
      </c>
      <c r="C15915" s="10">
        <v>36705</v>
      </c>
      <c r="D15915" s="9">
        <v>7240169995</v>
      </c>
      <c r="E15915" s="9" t="e">
        <f>INDEX(#REF!:#REF!,MATCH($D15915,#REF!:#REF!,0),MATCH(#REF!,#REF!:#REF!,0))</f>
        <v>#REF!</v>
      </c>
      <c r="F15915" s="9" t="e">
        <f>INDEX(#REF!:#REF!,MATCH($D15915,#REF!:#REF!,0),MATCH(#REF!,#REF!:#REF!,0))</f>
        <v>#REF!</v>
      </c>
    </row>
    <row r="15916" spans="1:6" ht="16.5" x14ac:dyDescent="0.3">
      <c r="A15916" s="9" t="s">
        <v>6409</v>
      </c>
      <c r="B15916" s="9" t="s">
        <v>2564</v>
      </c>
      <c r="C15916" s="10">
        <v>20678</v>
      </c>
      <c r="D15916" s="9">
        <v>5984294621</v>
      </c>
      <c r="E15916" s="9" t="e">
        <f>INDEX(#REF!:#REF!,MATCH($D15916,#REF!:#REF!,0),MATCH(#REF!,#REF!:#REF!,0))</f>
        <v>#REF!</v>
      </c>
      <c r="F15916" s="9" t="e">
        <f>INDEX(#REF!:#REF!,MATCH($D15916,#REF!:#REF!,0),MATCH(#REF!,#REF!:#REF!,0))</f>
        <v>#REF!</v>
      </c>
    </row>
    <row r="15917" spans="1:6" ht="16.5" x14ac:dyDescent="0.3">
      <c r="A15917" s="9" t="s">
        <v>6408</v>
      </c>
      <c r="B15917" s="9" t="s">
        <v>2602</v>
      </c>
      <c r="C15917" s="10">
        <v>20605</v>
      </c>
      <c r="D15917" s="9">
        <v>5623178685</v>
      </c>
      <c r="E15917" s="9" t="e">
        <f>INDEX(#REF!:#REF!,MATCH($D15917,#REF!:#REF!,0),MATCH(#REF!,#REF!:#REF!,0))</f>
        <v>#REF!</v>
      </c>
      <c r="F15917" s="9" t="e">
        <f>INDEX(#REF!:#REF!,MATCH($D15917,#REF!:#REF!,0),MATCH(#REF!,#REF!:#REF!,0))</f>
        <v>#REF!</v>
      </c>
    </row>
    <row r="15918" spans="1:6" ht="16.5" x14ac:dyDescent="0.3">
      <c r="A15918" s="9" t="s">
        <v>6407</v>
      </c>
      <c r="B15918" s="9" t="s">
        <v>2364</v>
      </c>
      <c r="C15918" s="10">
        <v>30431</v>
      </c>
      <c r="D15918" s="9">
        <v>4074728869</v>
      </c>
      <c r="E15918" s="9" t="e">
        <f>INDEX(#REF!:#REF!,MATCH($D15918,#REF!:#REF!,0),MATCH(#REF!,#REF!:#REF!,0))</f>
        <v>#REF!</v>
      </c>
      <c r="F15918" s="9" t="e">
        <f>INDEX(#REF!:#REF!,MATCH($D15918,#REF!:#REF!,0),MATCH(#REF!,#REF!:#REF!,0))</f>
        <v>#REF!</v>
      </c>
    </row>
    <row r="15919" spans="1:6" ht="16.5" x14ac:dyDescent="0.3">
      <c r="A15919" s="9" t="s">
        <v>6406</v>
      </c>
      <c r="B15919" s="9" t="s">
        <v>2071</v>
      </c>
      <c r="C15919" s="10">
        <v>18061</v>
      </c>
      <c r="D15919" s="9">
        <v>1419116835</v>
      </c>
      <c r="E15919" s="9" t="e">
        <f>INDEX(#REF!:#REF!,MATCH($D15919,#REF!:#REF!,0),MATCH(#REF!,#REF!:#REF!,0))</f>
        <v>#REF!</v>
      </c>
      <c r="F15919" s="9" t="e">
        <f>INDEX(#REF!:#REF!,MATCH($D15919,#REF!:#REF!,0),MATCH(#REF!,#REF!:#REF!,0))</f>
        <v>#REF!</v>
      </c>
    </row>
    <row r="15920" spans="1:6" ht="16.5" x14ac:dyDescent="0.3">
      <c r="A15920" s="9" t="s">
        <v>6405</v>
      </c>
      <c r="B15920" s="9" t="s">
        <v>2602</v>
      </c>
      <c r="C15920" s="10">
        <v>43564</v>
      </c>
      <c r="D15920" s="9">
        <v>6275593709</v>
      </c>
      <c r="E15920" s="9" t="e">
        <f>INDEX(#REF!:#REF!,MATCH($D15920,#REF!:#REF!,0),MATCH(#REF!,#REF!:#REF!,0))</f>
        <v>#REF!</v>
      </c>
      <c r="F15920" s="9" t="e">
        <f>INDEX(#REF!:#REF!,MATCH($D15920,#REF!:#REF!,0),MATCH(#REF!,#REF!:#REF!,0))</f>
        <v>#REF!</v>
      </c>
    </row>
    <row r="15921" spans="1:6" ht="16.5" x14ac:dyDescent="0.3">
      <c r="A15921" s="9" t="s">
        <v>6404</v>
      </c>
      <c r="B15921" s="9" t="s">
        <v>2433</v>
      </c>
      <c r="C15921" s="10">
        <v>13789</v>
      </c>
      <c r="D15921" s="9">
        <v>1898839557</v>
      </c>
      <c r="E15921" s="9" t="e">
        <f>INDEX(#REF!:#REF!,MATCH($D15921,#REF!:#REF!,0),MATCH(#REF!,#REF!:#REF!,0))</f>
        <v>#REF!</v>
      </c>
      <c r="F15921" s="9" t="e">
        <f>INDEX(#REF!:#REF!,MATCH($D15921,#REF!:#REF!,0),MATCH(#REF!,#REF!:#REF!,0))</f>
        <v>#REF!</v>
      </c>
    </row>
    <row r="15922" spans="1:6" ht="16.5" x14ac:dyDescent="0.3">
      <c r="A15922" s="9" t="s">
        <v>6403</v>
      </c>
      <c r="B15922" s="9" t="s">
        <v>3073</v>
      </c>
      <c r="C15922" s="10">
        <v>48067</v>
      </c>
      <c r="D15922" s="9">
        <v>8905919081</v>
      </c>
      <c r="E15922" s="9" t="e">
        <f>INDEX(#REF!:#REF!,MATCH($D15922,#REF!:#REF!,0),MATCH(#REF!,#REF!:#REF!,0))</f>
        <v>#REF!</v>
      </c>
      <c r="F15922" s="9" t="e">
        <f>INDEX(#REF!:#REF!,MATCH($D15922,#REF!:#REF!,0),MATCH(#REF!,#REF!:#REF!,0))</f>
        <v>#REF!</v>
      </c>
    </row>
    <row r="15923" spans="1:6" ht="16.5" x14ac:dyDescent="0.3">
      <c r="A15923" s="9" t="s">
        <v>6402</v>
      </c>
      <c r="B15923" s="9" t="s">
        <v>2509</v>
      </c>
      <c r="C15923" s="10">
        <v>19706</v>
      </c>
      <c r="D15923" s="9">
        <v>6275593709</v>
      </c>
      <c r="E15923" s="9" t="e">
        <f>INDEX(#REF!:#REF!,MATCH($D15923,#REF!:#REF!,0),MATCH(#REF!,#REF!:#REF!,0))</f>
        <v>#REF!</v>
      </c>
      <c r="F15923" s="9" t="e">
        <f>INDEX(#REF!:#REF!,MATCH($D15923,#REF!:#REF!,0),MATCH(#REF!,#REF!:#REF!,0))</f>
        <v>#REF!</v>
      </c>
    </row>
    <row r="15924" spans="1:6" ht="16.5" x14ac:dyDescent="0.3">
      <c r="A15924" s="9" t="s">
        <v>6401</v>
      </c>
      <c r="B15924" s="9" t="s">
        <v>2155</v>
      </c>
      <c r="C15924" s="10">
        <v>19615</v>
      </c>
      <c r="D15924" s="9">
        <v>2074776004</v>
      </c>
      <c r="E15924" s="9" t="e">
        <f>INDEX(#REF!:#REF!,MATCH($D15924,#REF!:#REF!,0),MATCH(#REF!,#REF!:#REF!,0))</f>
        <v>#REF!</v>
      </c>
      <c r="F15924" s="9" t="e">
        <f>INDEX(#REF!:#REF!,MATCH($D15924,#REF!:#REF!,0),MATCH(#REF!,#REF!:#REF!,0))</f>
        <v>#REF!</v>
      </c>
    </row>
    <row r="15925" spans="1:6" ht="16.5" x14ac:dyDescent="0.3">
      <c r="A15925" s="9" t="s">
        <v>6400</v>
      </c>
      <c r="B15925" s="9" t="s">
        <v>2935</v>
      </c>
      <c r="C15925" s="10">
        <v>39171</v>
      </c>
      <c r="D15925" s="9">
        <v>4862005330</v>
      </c>
      <c r="E15925" s="9" t="e">
        <f>INDEX(#REF!:#REF!,MATCH($D15925,#REF!:#REF!,0),MATCH(#REF!,#REF!:#REF!,0))</f>
        <v>#REF!</v>
      </c>
      <c r="F15925" s="9" t="e">
        <f>INDEX(#REF!:#REF!,MATCH($D15925,#REF!:#REF!,0),MATCH(#REF!,#REF!:#REF!,0))</f>
        <v>#REF!</v>
      </c>
    </row>
    <row r="15926" spans="1:6" ht="16.5" x14ac:dyDescent="0.3">
      <c r="A15926" s="9" t="s">
        <v>6399</v>
      </c>
      <c r="B15926" s="9" t="s">
        <v>2011</v>
      </c>
      <c r="C15926" s="10">
        <v>44395</v>
      </c>
      <c r="D15926" s="9">
        <v>140020098</v>
      </c>
      <c r="E15926" s="9" t="e">
        <f>INDEX(#REF!:#REF!,MATCH($D15926,#REF!:#REF!,0),MATCH(#REF!,#REF!:#REF!,0))</f>
        <v>#REF!</v>
      </c>
      <c r="F15926" s="9" t="e">
        <f>INDEX(#REF!:#REF!,MATCH($D15926,#REF!:#REF!,0),MATCH(#REF!,#REF!:#REF!,0))</f>
        <v>#REF!</v>
      </c>
    </row>
    <row r="15927" spans="1:6" ht="16.5" x14ac:dyDescent="0.3">
      <c r="A15927" s="9" t="s">
        <v>6398</v>
      </c>
      <c r="B15927" s="9" t="s">
        <v>3200</v>
      </c>
      <c r="C15927" s="10">
        <v>59195</v>
      </c>
      <c r="D15927" s="9">
        <v>9228842121</v>
      </c>
      <c r="E15927" s="9" t="e">
        <f>INDEX(#REF!:#REF!,MATCH($D15927,#REF!:#REF!,0),MATCH(#REF!,#REF!:#REF!,0))</f>
        <v>#REF!</v>
      </c>
      <c r="F15927" s="9" t="e">
        <f>INDEX(#REF!:#REF!,MATCH($D15927,#REF!:#REF!,0),MATCH(#REF!,#REF!:#REF!,0))</f>
        <v>#REF!</v>
      </c>
    </row>
    <row r="15928" spans="1:6" ht="16.5" x14ac:dyDescent="0.3">
      <c r="A15928" s="9" t="s">
        <v>6397</v>
      </c>
      <c r="B15928" s="9" t="s">
        <v>2009</v>
      </c>
      <c r="C15928" s="10">
        <v>59529</v>
      </c>
      <c r="D15928" s="9">
        <v>2497321256</v>
      </c>
      <c r="E15928" s="9" t="e">
        <f>INDEX(#REF!:#REF!,MATCH($D15928,#REF!:#REF!,0),MATCH(#REF!,#REF!:#REF!,0))</f>
        <v>#REF!</v>
      </c>
      <c r="F15928" s="9" t="e">
        <f>INDEX(#REF!:#REF!,MATCH($D15928,#REF!:#REF!,0),MATCH(#REF!,#REF!:#REF!,0))</f>
        <v>#REF!</v>
      </c>
    </row>
    <row r="15929" spans="1:6" ht="16.5" x14ac:dyDescent="0.3">
      <c r="A15929" s="9" t="s">
        <v>6396</v>
      </c>
      <c r="B15929" s="9" t="s">
        <v>2061</v>
      </c>
      <c r="C15929" s="10">
        <v>59421</v>
      </c>
      <c r="D15929" s="9">
        <v>6842911427</v>
      </c>
      <c r="E15929" s="9" t="e">
        <f>INDEX(#REF!:#REF!,MATCH($D15929,#REF!:#REF!,0),MATCH(#REF!,#REF!:#REF!,0))</f>
        <v>#REF!</v>
      </c>
      <c r="F15929" s="9" t="e">
        <f>INDEX(#REF!:#REF!,MATCH($D15929,#REF!:#REF!,0),MATCH(#REF!,#REF!:#REF!,0))</f>
        <v>#REF!</v>
      </c>
    </row>
    <row r="15930" spans="1:6" ht="16.5" x14ac:dyDescent="0.3">
      <c r="A15930" s="9" t="s">
        <v>6395</v>
      </c>
      <c r="B15930" s="9" t="s">
        <v>2110</v>
      </c>
      <c r="C15930" s="10">
        <v>37014</v>
      </c>
      <c r="D15930" s="9">
        <v>4445486779</v>
      </c>
      <c r="E15930" s="9" t="e">
        <f>INDEX(#REF!:#REF!,MATCH($D15930,#REF!:#REF!,0),MATCH(#REF!,#REF!:#REF!,0))</f>
        <v>#REF!</v>
      </c>
      <c r="F15930" s="9" t="e">
        <f>INDEX(#REF!:#REF!,MATCH($D15930,#REF!:#REF!,0),MATCH(#REF!,#REF!:#REF!,0))</f>
        <v>#REF!</v>
      </c>
    </row>
    <row r="15931" spans="1:6" ht="16.5" x14ac:dyDescent="0.3">
      <c r="A15931" s="9" t="s">
        <v>6394</v>
      </c>
      <c r="B15931" s="9" t="s">
        <v>3098</v>
      </c>
      <c r="C15931" s="10">
        <v>16021</v>
      </c>
      <c r="D15931" s="9">
        <v>6789106936</v>
      </c>
      <c r="E15931" s="9" t="e">
        <f>INDEX(#REF!:#REF!,MATCH($D15931,#REF!:#REF!,0),MATCH(#REF!,#REF!:#REF!,0))</f>
        <v>#REF!</v>
      </c>
      <c r="F15931" s="9" t="e">
        <f>INDEX(#REF!:#REF!,MATCH($D15931,#REF!:#REF!,0),MATCH(#REF!,#REF!:#REF!,0))</f>
        <v>#REF!</v>
      </c>
    </row>
    <row r="15932" spans="1:6" ht="16.5" x14ac:dyDescent="0.3">
      <c r="A15932" s="9" t="s">
        <v>6393</v>
      </c>
      <c r="B15932" s="9" t="s">
        <v>2003</v>
      </c>
      <c r="C15932" s="10">
        <v>34415</v>
      </c>
      <c r="D15932" s="9">
        <v>4475496373</v>
      </c>
      <c r="E15932" s="9" t="e">
        <f>INDEX(#REF!:#REF!,MATCH($D15932,#REF!:#REF!,0),MATCH(#REF!,#REF!:#REF!,0))</f>
        <v>#REF!</v>
      </c>
      <c r="F15932" s="9" t="e">
        <f>INDEX(#REF!:#REF!,MATCH($D15932,#REF!:#REF!,0),MATCH(#REF!,#REF!:#REF!,0))</f>
        <v>#REF!</v>
      </c>
    </row>
    <row r="15933" spans="1:6" ht="16.5" x14ac:dyDescent="0.3">
      <c r="A15933" s="9" t="s">
        <v>6392</v>
      </c>
      <c r="B15933" s="9" t="s">
        <v>2341</v>
      </c>
      <c r="C15933" s="10">
        <v>17986</v>
      </c>
      <c r="D15933" s="9">
        <v>9312128221</v>
      </c>
      <c r="E15933" s="9" t="e">
        <f>INDEX(#REF!:#REF!,MATCH($D15933,#REF!:#REF!,0),MATCH(#REF!,#REF!:#REF!,0))</f>
        <v>#REF!</v>
      </c>
      <c r="F15933" s="9" t="e">
        <f>INDEX(#REF!:#REF!,MATCH($D15933,#REF!:#REF!,0),MATCH(#REF!,#REF!:#REF!,0))</f>
        <v>#REF!</v>
      </c>
    </row>
    <row r="15934" spans="1:6" ht="16.5" x14ac:dyDescent="0.3">
      <c r="A15934" s="9" t="s">
        <v>6391</v>
      </c>
      <c r="B15934" s="9" t="s">
        <v>2389</v>
      </c>
      <c r="C15934" s="10">
        <v>54609</v>
      </c>
      <c r="D15934" s="9">
        <v>6321654205</v>
      </c>
      <c r="E15934" s="9" t="e">
        <f>INDEX(#REF!:#REF!,MATCH($D15934,#REF!:#REF!,0),MATCH(#REF!,#REF!:#REF!,0))</f>
        <v>#REF!</v>
      </c>
      <c r="F15934" s="9" t="e">
        <f>INDEX(#REF!:#REF!,MATCH($D15934,#REF!:#REF!,0),MATCH(#REF!,#REF!:#REF!,0))</f>
        <v>#REF!</v>
      </c>
    </row>
    <row r="15935" spans="1:6" ht="16.5" x14ac:dyDescent="0.3">
      <c r="A15935" s="9" t="s">
        <v>6390</v>
      </c>
      <c r="B15935" s="9" t="s">
        <v>3029</v>
      </c>
      <c r="C15935" s="10">
        <v>58177</v>
      </c>
      <c r="D15935" s="9">
        <v>62571575</v>
      </c>
      <c r="E15935" s="9" t="e">
        <f>INDEX(#REF!:#REF!,MATCH($D15935,#REF!:#REF!,0),MATCH(#REF!,#REF!:#REF!,0))</f>
        <v>#REF!</v>
      </c>
      <c r="F15935" s="9" t="e">
        <f>INDEX(#REF!:#REF!,MATCH($D15935,#REF!:#REF!,0),MATCH(#REF!,#REF!:#REF!,0))</f>
        <v>#REF!</v>
      </c>
    </row>
    <row r="15936" spans="1:6" ht="16.5" x14ac:dyDescent="0.3">
      <c r="A15936" s="9" t="s">
        <v>6389</v>
      </c>
      <c r="B15936" s="9" t="s">
        <v>2077</v>
      </c>
      <c r="C15936" s="10">
        <v>18516</v>
      </c>
      <c r="D15936" s="9">
        <v>9726873223</v>
      </c>
      <c r="E15936" s="9" t="e">
        <f>INDEX(#REF!:#REF!,MATCH($D15936,#REF!:#REF!,0),MATCH(#REF!,#REF!:#REF!,0))</f>
        <v>#REF!</v>
      </c>
      <c r="F15936" s="9" t="e">
        <f>INDEX(#REF!:#REF!,MATCH($D15936,#REF!:#REF!,0),MATCH(#REF!,#REF!:#REF!,0))</f>
        <v>#REF!</v>
      </c>
    </row>
    <row r="15937" spans="1:6" ht="16.5" x14ac:dyDescent="0.3">
      <c r="A15937" s="9" t="s">
        <v>6388</v>
      </c>
      <c r="B15937" s="9" t="s">
        <v>2009</v>
      </c>
      <c r="C15937" s="10">
        <v>45667</v>
      </c>
      <c r="D15937" s="9">
        <v>3933561566</v>
      </c>
      <c r="E15937" s="9" t="e">
        <f>INDEX(#REF!:#REF!,MATCH($D15937,#REF!:#REF!,0),MATCH(#REF!,#REF!:#REF!,0))</f>
        <v>#REF!</v>
      </c>
      <c r="F15937" s="9" t="e">
        <f>INDEX(#REF!:#REF!,MATCH($D15937,#REF!:#REF!,0),MATCH(#REF!,#REF!:#REF!,0))</f>
        <v>#REF!</v>
      </c>
    </row>
    <row r="15938" spans="1:6" ht="16.5" x14ac:dyDescent="0.3">
      <c r="A15938" s="9" t="s">
        <v>6387</v>
      </c>
      <c r="B15938" s="9" t="s">
        <v>2505</v>
      </c>
      <c r="C15938" s="10">
        <v>27091</v>
      </c>
      <c r="D15938" s="9">
        <v>2417008025</v>
      </c>
      <c r="E15938" s="9" t="e">
        <f>INDEX(#REF!:#REF!,MATCH($D15938,#REF!:#REF!,0),MATCH(#REF!,#REF!:#REF!,0))</f>
        <v>#REF!</v>
      </c>
      <c r="F15938" s="9" t="e">
        <f>INDEX(#REF!:#REF!,MATCH($D15938,#REF!:#REF!,0),MATCH(#REF!,#REF!:#REF!,0))</f>
        <v>#REF!</v>
      </c>
    </row>
    <row r="15939" spans="1:6" ht="16.5" x14ac:dyDescent="0.3">
      <c r="A15939" s="9" t="s">
        <v>6386</v>
      </c>
      <c r="B15939" s="9" t="s">
        <v>2105</v>
      </c>
      <c r="C15939" s="10">
        <v>42020</v>
      </c>
      <c r="D15939" s="9">
        <v>1892125439</v>
      </c>
      <c r="E15939" s="9" t="e">
        <f>INDEX(#REF!:#REF!,MATCH($D15939,#REF!:#REF!,0),MATCH(#REF!,#REF!:#REF!,0))</f>
        <v>#REF!</v>
      </c>
      <c r="F15939" s="9" t="e">
        <f>INDEX(#REF!:#REF!,MATCH($D15939,#REF!:#REF!,0),MATCH(#REF!,#REF!:#REF!,0))</f>
        <v>#REF!</v>
      </c>
    </row>
    <row r="15940" spans="1:6" ht="16.5" x14ac:dyDescent="0.3">
      <c r="A15940" s="9" t="s">
        <v>6385</v>
      </c>
      <c r="B15940" s="9" t="s">
        <v>2519</v>
      </c>
      <c r="C15940" s="10">
        <v>43555</v>
      </c>
      <c r="D15940" s="9">
        <v>9726644925</v>
      </c>
      <c r="E15940" s="9" t="e">
        <f>INDEX(#REF!:#REF!,MATCH($D15940,#REF!:#REF!,0),MATCH(#REF!,#REF!:#REF!,0))</f>
        <v>#REF!</v>
      </c>
      <c r="F15940" s="9" t="e">
        <f>INDEX(#REF!:#REF!,MATCH($D15940,#REF!:#REF!,0),MATCH(#REF!,#REF!:#REF!,0))</f>
        <v>#REF!</v>
      </c>
    </row>
    <row r="15941" spans="1:6" ht="16.5" x14ac:dyDescent="0.3">
      <c r="A15941" s="9" t="s">
        <v>6384</v>
      </c>
      <c r="B15941" s="9" t="s">
        <v>2519</v>
      </c>
      <c r="C15941" s="10">
        <v>54258</v>
      </c>
      <c r="D15941" s="9">
        <v>3891707452</v>
      </c>
      <c r="E15941" s="9" t="e">
        <f>INDEX(#REF!:#REF!,MATCH($D15941,#REF!:#REF!,0),MATCH(#REF!,#REF!:#REF!,0))</f>
        <v>#REF!</v>
      </c>
      <c r="F15941" s="9" t="e">
        <f>INDEX(#REF!:#REF!,MATCH($D15941,#REF!:#REF!,0),MATCH(#REF!,#REF!:#REF!,0))</f>
        <v>#REF!</v>
      </c>
    </row>
    <row r="15942" spans="1:6" ht="16.5" x14ac:dyDescent="0.3">
      <c r="A15942" s="9" t="s">
        <v>6383</v>
      </c>
      <c r="B15942" s="9" t="s">
        <v>2085</v>
      </c>
      <c r="C15942" s="10">
        <v>53267</v>
      </c>
      <c r="D15942" s="9">
        <v>7637608875</v>
      </c>
      <c r="E15942" s="9" t="e">
        <f>INDEX(#REF!:#REF!,MATCH($D15942,#REF!:#REF!,0),MATCH(#REF!,#REF!:#REF!,0))</f>
        <v>#REF!</v>
      </c>
      <c r="F15942" s="9" t="e">
        <f>INDEX(#REF!:#REF!,MATCH($D15942,#REF!:#REF!,0),MATCH(#REF!,#REF!:#REF!,0))</f>
        <v>#REF!</v>
      </c>
    </row>
    <row r="15943" spans="1:6" ht="16.5" x14ac:dyDescent="0.3">
      <c r="A15943" s="9" t="s">
        <v>6382</v>
      </c>
      <c r="B15943" s="9" t="s">
        <v>2608</v>
      </c>
      <c r="C15943" s="10">
        <v>57549</v>
      </c>
      <c r="D15943" s="9">
        <v>7373156215</v>
      </c>
      <c r="E15943" s="9" t="e">
        <f>INDEX(#REF!:#REF!,MATCH($D15943,#REF!:#REF!,0),MATCH(#REF!,#REF!:#REF!,0))</f>
        <v>#REF!</v>
      </c>
      <c r="F15943" s="9" t="e">
        <f>INDEX(#REF!:#REF!,MATCH($D15943,#REF!:#REF!,0),MATCH(#REF!,#REF!:#REF!,0))</f>
        <v>#REF!</v>
      </c>
    </row>
    <row r="15944" spans="1:6" ht="16.5" x14ac:dyDescent="0.3">
      <c r="A15944" s="9" t="s">
        <v>6381</v>
      </c>
      <c r="B15944" s="9" t="s">
        <v>2147</v>
      </c>
      <c r="C15944" s="10">
        <v>10188</v>
      </c>
      <c r="D15944" s="9">
        <v>1152386727</v>
      </c>
      <c r="E15944" s="9" t="e">
        <f>INDEX(#REF!:#REF!,MATCH($D15944,#REF!:#REF!,0),MATCH(#REF!,#REF!:#REF!,0))</f>
        <v>#REF!</v>
      </c>
      <c r="F15944" s="9" t="e">
        <f>INDEX(#REF!:#REF!,MATCH($D15944,#REF!:#REF!,0),MATCH(#REF!,#REF!:#REF!,0))</f>
        <v>#REF!</v>
      </c>
    </row>
    <row r="15945" spans="1:6" ht="16.5" x14ac:dyDescent="0.3">
      <c r="A15945" s="9" t="s">
        <v>6380</v>
      </c>
      <c r="B15945" s="9" t="s">
        <v>3951</v>
      </c>
      <c r="C15945" s="10">
        <v>29257</v>
      </c>
      <c r="D15945" s="9">
        <v>1573192775</v>
      </c>
      <c r="E15945" s="9" t="e">
        <f>INDEX(#REF!:#REF!,MATCH($D15945,#REF!:#REF!,0),MATCH(#REF!,#REF!:#REF!,0))</f>
        <v>#REF!</v>
      </c>
      <c r="F15945" s="9" t="e">
        <f>INDEX(#REF!:#REF!,MATCH($D15945,#REF!:#REF!,0),MATCH(#REF!,#REF!:#REF!,0))</f>
        <v>#REF!</v>
      </c>
    </row>
    <row r="15946" spans="1:6" ht="16.5" x14ac:dyDescent="0.3">
      <c r="A15946" s="9" t="s">
        <v>6379</v>
      </c>
      <c r="B15946" s="9" t="s">
        <v>2381</v>
      </c>
      <c r="C15946" s="10">
        <v>20846</v>
      </c>
      <c r="D15946" s="9">
        <v>8289594380</v>
      </c>
      <c r="E15946" s="9" t="e">
        <f>INDEX(#REF!:#REF!,MATCH($D15946,#REF!:#REF!,0),MATCH(#REF!,#REF!:#REF!,0))</f>
        <v>#REF!</v>
      </c>
      <c r="F15946" s="9" t="e">
        <f>INDEX(#REF!:#REF!,MATCH($D15946,#REF!:#REF!,0),MATCH(#REF!,#REF!:#REF!,0))</f>
        <v>#REF!</v>
      </c>
    </row>
    <row r="15947" spans="1:6" ht="16.5" x14ac:dyDescent="0.3">
      <c r="A15947" s="9" t="s">
        <v>6378</v>
      </c>
      <c r="B15947" s="9" t="s">
        <v>2044</v>
      </c>
      <c r="C15947" s="10">
        <v>41062</v>
      </c>
      <c r="D15947" s="9">
        <v>4192443678</v>
      </c>
      <c r="E15947" s="9" t="e">
        <f>INDEX(#REF!:#REF!,MATCH($D15947,#REF!:#REF!,0),MATCH(#REF!,#REF!:#REF!,0))</f>
        <v>#REF!</v>
      </c>
      <c r="F15947" s="9" t="e">
        <f>INDEX(#REF!:#REF!,MATCH($D15947,#REF!:#REF!,0),MATCH(#REF!,#REF!:#REF!,0))</f>
        <v>#REF!</v>
      </c>
    </row>
    <row r="15948" spans="1:6" ht="16.5" x14ac:dyDescent="0.3">
      <c r="A15948" s="9" t="s">
        <v>6377</v>
      </c>
      <c r="B15948" s="9" t="s">
        <v>3506</v>
      </c>
      <c r="C15948" s="10">
        <v>45886</v>
      </c>
      <c r="D15948" s="9">
        <v>5138969978</v>
      </c>
      <c r="E15948" s="9" t="e">
        <f>INDEX(#REF!:#REF!,MATCH($D15948,#REF!:#REF!,0),MATCH(#REF!,#REF!:#REF!,0))</f>
        <v>#REF!</v>
      </c>
      <c r="F15948" s="9" t="e">
        <f>INDEX(#REF!:#REF!,MATCH($D15948,#REF!:#REF!,0),MATCH(#REF!,#REF!:#REF!,0))</f>
        <v>#REF!</v>
      </c>
    </row>
    <row r="15949" spans="1:6" ht="16.5" x14ac:dyDescent="0.3">
      <c r="A15949" s="9" t="s">
        <v>6376</v>
      </c>
      <c r="B15949" s="9" t="s">
        <v>2762</v>
      </c>
      <c r="C15949" s="10">
        <v>25481</v>
      </c>
      <c r="D15949" s="9">
        <v>7427985850</v>
      </c>
      <c r="E15949" s="9" t="e">
        <f>INDEX(#REF!:#REF!,MATCH($D15949,#REF!:#REF!,0),MATCH(#REF!,#REF!:#REF!,0))</f>
        <v>#REF!</v>
      </c>
      <c r="F15949" s="9" t="e">
        <f>INDEX(#REF!:#REF!,MATCH($D15949,#REF!:#REF!,0),MATCH(#REF!,#REF!:#REF!,0))</f>
        <v>#REF!</v>
      </c>
    </row>
    <row r="15950" spans="1:6" ht="16.5" x14ac:dyDescent="0.3">
      <c r="A15950" s="9" t="s">
        <v>6375</v>
      </c>
      <c r="B15950" s="9" t="s">
        <v>2487</v>
      </c>
      <c r="C15950" s="10">
        <v>46811</v>
      </c>
      <c r="D15950" s="9">
        <v>5372344725</v>
      </c>
      <c r="E15950" s="9" t="e">
        <f>INDEX(#REF!:#REF!,MATCH($D15950,#REF!:#REF!,0),MATCH(#REF!,#REF!:#REF!,0))</f>
        <v>#REF!</v>
      </c>
      <c r="F15950" s="9" t="e">
        <f>INDEX(#REF!:#REF!,MATCH($D15950,#REF!:#REF!,0),MATCH(#REF!,#REF!:#REF!,0))</f>
        <v>#REF!</v>
      </c>
    </row>
    <row r="15951" spans="1:6" ht="16.5" x14ac:dyDescent="0.3">
      <c r="A15951" s="9" t="s">
        <v>6374</v>
      </c>
      <c r="B15951" s="9" t="s">
        <v>2381</v>
      </c>
      <c r="C15951" s="10">
        <v>38833</v>
      </c>
      <c r="D15951" s="9">
        <v>589071254</v>
      </c>
      <c r="E15951" s="9" t="e">
        <f>INDEX(#REF!:#REF!,MATCH($D15951,#REF!:#REF!,0),MATCH(#REF!,#REF!:#REF!,0))</f>
        <v>#REF!</v>
      </c>
      <c r="F15951" s="9" t="e">
        <f>INDEX(#REF!:#REF!,MATCH($D15951,#REF!:#REF!,0),MATCH(#REF!,#REF!:#REF!,0))</f>
        <v>#REF!</v>
      </c>
    </row>
    <row r="15952" spans="1:6" ht="16.5" x14ac:dyDescent="0.3">
      <c r="A15952" s="9" t="s">
        <v>6373</v>
      </c>
      <c r="B15952" s="9" t="s">
        <v>2138</v>
      </c>
      <c r="C15952" s="10">
        <v>50520</v>
      </c>
      <c r="D15952" s="9">
        <v>2561690342</v>
      </c>
      <c r="E15952" s="9" t="e">
        <f>INDEX(#REF!:#REF!,MATCH($D15952,#REF!:#REF!,0),MATCH(#REF!,#REF!:#REF!,0))</f>
        <v>#REF!</v>
      </c>
      <c r="F15952" s="9" t="e">
        <f>INDEX(#REF!:#REF!,MATCH($D15952,#REF!:#REF!,0),MATCH(#REF!,#REF!:#REF!,0))</f>
        <v>#REF!</v>
      </c>
    </row>
    <row r="15953" spans="1:6" ht="16.5" x14ac:dyDescent="0.3">
      <c r="A15953" s="9" t="s">
        <v>6372</v>
      </c>
      <c r="B15953" s="9" t="s">
        <v>3071</v>
      </c>
      <c r="C15953" s="10">
        <v>52675</v>
      </c>
      <c r="D15953" s="9">
        <v>4328154427</v>
      </c>
      <c r="E15953" s="9" t="e">
        <f>INDEX(#REF!:#REF!,MATCH($D15953,#REF!:#REF!,0),MATCH(#REF!,#REF!:#REF!,0))</f>
        <v>#REF!</v>
      </c>
      <c r="F15953" s="9" t="e">
        <f>INDEX(#REF!:#REF!,MATCH($D15953,#REF!:#REF!,0),MATCH(#REF!,#REF!:#REF!,0))</f>
        <v>#REF!</v>
      </c>
    </row>
    <row r="15954" spans="1:6" ht="16.5" x14ac:dyDescent="0.3">
      <c r="A15954" s="9" t="s">
        <v>6371</v>
      </c>
      <c r="B15954" s="9" t="s">
        <v>3071</v>
      </c>
      <c r="C15954" s="10">
        <v>13284</v>
      </c>
      <c r="D15954" s="9">
        <v>2936088178</v>
      </c>
      <c r="E15954" s="9" t="e">
        <f>INDEX(#REF!:#REF!,MATCH($D15954,#REF!:#REF!,0),MATCH(#REF!,#REF!:#REF!,0))</f>
        <v>#REF!</v>
      </c>
      <c r="F15954" s="9" t="e">
        <f>INDEX(#REF!:#REF!,MATCH($D15954,#REF!:#REF!,0),MATCH(#REF!,#REF!:#REF!,0))</f>
        <v>#REF!</v>
      </c>
    </row>
    <row r="15955" spans="1:6" ht="16.5" x14ac:dyDescent="0.3">
      <c r="A15955" s="9" t="s">
        <v>6370</v>
      </c>
      <c r="B15955" s="9" t="s">
        <v>2532</v>
      </c>
      <c r="C15955" s="10">
        <v>27205</v>
      </c>
      <c r="D15955" s="9">
        <v>1280521902</v>
      </c>
      <c r="E15955" s="9" t="e">
        <f>INDEX(#REF!:#REF!,MATCH($D15955,#REF!:#REF!,0),MATCH(#REF!,#REF!:#REF!,0))</f>
        <v>#REF!</v>
      </c>
      <c r="F15955" s="9" t="e">
        <f>INDEX(#REF!:#REF!,MATCH($D15955,#REF!:#REF!,0),MATCH(#REF!,#REF!:#REF!,0))</f>
        <v>#REF!</v>
      </c>
    </row>
    <row r="15956" spans="1:6" ht="16.5" x14ac:dyDescent="0.3">
      <c r="A15956" s="9" t="s">
        <v>6369</v>
      </c>
      <c r="B15956" s="9" t="s">
        <v>2371</v>
      </c>
      <c r="C15956" s="10">
        <v>15845</v>
      </c>
      <c r="D15956" s="9">
        <v>8875320292</v>
      </c>
      <c r="E15956" s="9" t="e">
        <f>INDEX(#REF!:#REF!,MATCH($D15956,#REF!:#REF!,0),MATCH(#REF!,#REF!:#REF!,0))</f>
        <v>#REF!</v>
      </c>
      <c r="F15956" s="9" t="e">
        <f>INDEX(#REF!:#REF!,MATCH($D15956,#REF!:#REF!,0),MATCH(#REF!,#REF!:#REF!,0))</f>
        <v>#REF!</v>
      </c>
    </row>
    <row r="15957" spans="1:6" ht="16.5" x14ac:dyDescent="0.3">
      <c r="A15957" s="9" t="s">
        <v>6368</v>
      </c>
      <c r="B15957" s="9" t="s">
        <v>1995</v>
      </c>
      <c r="C15957" s="10">
        <v>21262</v>
      </c>
      <c r="D15957" s="9">
        <v>9885165231</v>
      </c>
      <c r="E15957" s="9" t="e">
        <f>INDEX(#REF!:#REF!,MATCH($D15957,#REF!:#REF!,0),MATCH(#REF!,#REF!:#REF!,0))</f>
        <v>#REF!</v>
      </c>
      <c r="F15957" s="9" t="e">
        <f>INDEX(#REF!:#REF!,MATCH($D15957,#REF!:#REF!,0),MATCH(#REF!,#REF!:#REF!,0))</f>
        <v>#REF!</v>
      </c>
    </row>
    <row r="15958" spans="1:6" ht="16.5" x14ac:dyDescent="0.3">
      <c r="A15958" s="9" t="s">
        <v>6367</v>
      </c>
      <c r="B15958" s="9" t="s">
        <v>2262</v>
      </c>
      <c r="C15958" s="10">
        <v>37172</v>
      </c>
      <c r="D15958" s="9">
        <v>8204786093</v>
      </c>
      <c r="E15958" s="9" t="e">
        <f>INDEX(#REF!:#REF!,MATCH($D15958,#REF!:#REF!,0),MATCH(#REF!,#REF!:#REF!,0))</f>
        <v>#REF!</v>
      </c>
      <c r="F15958" s="9" t="e">
        <f>INDEX(#REF!:#REF!,MATCH($D15958,#REF!:#REF!,0),MATCH(#REF!,#REF!:#REF!,0))</f>
        <v>#REF!</v>
      </c>
    </row>
    <row r="15959" spans="1:6" ht="16.5" x14ac:dyDescent="0.3">
      <c r="A15959" s="9" t="s">
        <v>6366</v>
      </c>
      <c r="B15959" s="9" t="s">
        <v>2418</v>
      </c>
      <c r="C15959" s="10">
        <v>42234</v>
      </c>
      <c r="D15959" s="9">
        <v>2421688019</v>
      </c>
      <c r="E15959" s="9" t="e">
        <f>INDEX(#REF!:#REF!,MATCH($D15959,#REF!:#REF!,0),MATCH(#REF!,#REF!:#REF!,0))</f>
        <v>#REF!</v>
      </c>
      <c r="F15959" s="9" t="e">
        <f>INDEX(#REF!:#REF!,MATCH($D15959,#REF!:#REF!,0),MATCH(#REF!,#REF!:#REF!,0))</f>
        <v>#REF!</v>
      </c>
    </row>
    <row r="15960" spans="1:6" ht="16.5" x14ac:dyDescent="0.3">
      <c r="A15960" s="9" t="s">
        <v>6365</v>
      </c>
      <c r="B15960" s="9" t="s">
        <v>2379</v>
      </c>
      <c r="C15960" s="10">
        <v>56570</v>
      </c>
      <c r="D15960" s="9">
        <v>8315800957</v>
      </c>
      <c r="E15960" s="9" t="e">
        <f>INDEX(#REF!:#REF!,MATCH($D15960,#REF!:#REF!,0),MATCH(#REF!,#REF!:#REF!,0))</f>
        <v>#REF!</v>
      </c>
      <c r="F15960" s="9" t="e">
        <f>INDEX(#REF!:#REF!,MATCH($D15960,#REF!:#REF!,0),MATCH(#REF!,#REF!:#REF!,0))</f>
        <v>#REF!</v>
      </c>
    </row>
    <row r="15961" spans="1:6" ht="16.5" x14ac:dyDescent="0.3">
      <c r="A15961" s="9" t="s">
        <v>6364</v>
      </c>
      <c r="B15961" s="9" t="s">
        <v>2424</v>
      </c>
      <c r="C15961" s="10">
        <v>57905</v>
      </c>
      <c r="D15961" s="9">
        <v>4730395069</v>
      </c>
      <c r="E15961" s="9" t="e">
        <f>INDEX(#REF!:#REF!,MATCH($D15961,#REF!:#REF!,0),MATCH(#REF!,#REF!:#REF!,0))</f>
        <v>#REF!</v>
      </c>
      <c r="F15961" s="9" t="e">
        <f>INDEX(#REF!:#REF!,MATCH($D15961,#REF!:#REF!,0),MATCH(#REF!,#REF!:#REF!,0))</f>
        <v>#REF!</v>
      </c>
    </row>
    <row r="15962" spans="1:6" ht="16.5" x14ac:dyDescent="0.3">
      <c r="A15962" s="9" t="s">
        <v>6363</v>
      </c>
      <c r="B15962" s="9" t="s">
        <v>2129</v>
      </c>
      <c r="C15962" s="10">
        <v>29352</v>
      </c>
      <c r="D15962" s="9">
        <v>3127459866</v>
      </c>
      <c r="E15962" s="9" t="e">
        <f>INDEX(#REF!:#REF!,MATCH($D15962,#REF!:#REF!,0),MATCH(#REF!,#REF!:#REF!,0))</f>
        <v>#REF!</v>
      </c>
      <c r="F15962" s="9" t="e">
        <f>INDEX(#REF!:#REF!,MATCH($D15962,#REF!:#REF!,0),MATCH(#REF!,#REF!:#REF!,0))</f>
        <v>#REF!</v>
      </c>
    </row>
    <row r="15963" spans="1:6" ht="16.5" x14ac:dyDescent="0.3">
      <c r="A15963" s="9" t="s">
        <v>6362</v>
      </c>
      <c r="B15963" s="9" t="s">
        <v>2867</v>
      </c>
      <c r="C15963" s="10">
        <v>25797</v>
      </c>
      <c r="D15963" s="9">
        <v>9267164694</v>
      </c>
      <c r="E15963" s="9" t="e">
        <f>INDEX(#REF!:#REF!,MATCH($D15963,#REF!:#REF!,0),MATCH(#REF!,#REF!:#REF!,0))</f>
        <v>#REF!</v>
      </c>
      <c r="F15963" s="9" t="e">
        <f>INDEX(#REF!:#REF!,MATCH($D15963,#REF!:#REF!,0),MATCH(#REF!,#REF!:#REF!,0))</f>
        <v>#REF!</v>
      </c>
    </row>
    <row r="15964" spans="1:6" ht="16.5" x14ac:dyDescent="0.3">
      <c r="A15964" s="9" t="s">
        <v>6361</v>
      </c>
      <c r="B15964" s="9" t="s">
        <v>2243</v>
      </c>
      <c r="C15964" s="10">
        <v>54982</v>
      </c>
      <c r="D15964" s="9">
        <v>1096335336</v>
      </c>
      <c r="E15964" s="9" t="e">
        <f>INDEX(#REF!:#REF!,MATCH($D15964,#REF!:#REF!,0),MATCH(#REF!,#REF!:#REF!,0))</f>
        <v>#REF!</v>
      </c>
      <c r="F15964" s="9" t="e">
        <f>INDEX(#REF!:#REF!,MATCH($D15964,#REF!:#REF!,0),MATCH(#REF!,#REF!:#REF!,0))</f>
        <v>#REF!</v>
      </c>
    </row>
    <row r="15965" spans="1:6" ht="16.5" x14ac:dyDescent="0.3">
      <c r="A15965" s="9" t="s">
        <v>6360</v>
      </c>
      <c r="B15965" s="9" t="s">
        <v>3360</v>
      </c>
      <c r="C15965" s="10">
        <v>34800</v>
      </c>
      <c r="D15965" s="9">
        <v>6410530811</v>
      </c>
      <c r="E15965" s="9" t="e">
        <f>INDEX(#REF!:#REF!,MATCH($D15965,#REF!:#REF!,0),MATCH(#REF!,#REF!:#REF!,0))</f>
        <v>#REF!</v>
      </c>
      <c r="F15965" s="9" t="e">
        <f>INDEX(#REF!:#REF!,MATCH($D15965,#REF!:#REF!,0),MATCH(#REF!,#REF!:#REF!,0))</f>
        <v>#REF!</v>
      </c>
    </row>
    <row r="15966" spans="1:6" ht="16.5" x14ac:dyDescent="0.3">
      <c r="A15966" s="9" t="s">
        <v>6359</v>
      </c>
      <c r="B15966" s="9" t="s">
        <v>2144</v>
      </c>
      <c r="C15966" s="10">
        <v>51770</v>
      </c>
      <c r="D15966" s="9">
        <v>5764488419</v>
      </c>
      <c r="E15966" s="9" t="e">
        <f>INDEX(#REF!:#REF!,MATCH($D15966,#REF!:#REF!,0),MATCH(#REF!,#REF!:#REF!,0))</f>
        <v>#REF!</v>
      </c>
      <c r="F15966" s="9" t="e">
        <f>INDEX(#REF!:#REF!,MATCH($D15966,#REF!:#REF!,0),MATCH(#REF!,#REF!:#REF!,0))</f>
        <v>#REF!</v>
      </c>
    </row>
    <row r="15967" spans="1:6" ht="16.5" x14ac:dyDescent="0.3">
      <c r="A15967" s="9" t="s">
        <v>6358</v>
      </c>
      <c r="B15967" s="9" t="s">
        <v>1941</v>
      </c>
      <c r="C15967" s="10">
        <v>15438</v>
      </c>
      <c r="D15967" s="9">
        <v>4396213212</v>
      </c>
      <c r="E15967" s="9" t="e">
        <f>INDEX(#REF!:#REF!,MATCH($D15967,#REF!:#REF!,0),MATCH(#REF!,#REF!:#REF!,0))</f>
        <v>#REF!</v>
      </c>
      <c r="F15967" s="9" t="e">
        <f>INDEX(#REF!:#REF!,MATCH($D15967,#REF!:#REF!,0),MATCH(#REF!,#REF!:#REF!,0))</f>
        <v>#REF!</v>
      </c>
    </row>
    <row r="15968" spans="1:6" ht="16.5" x14ac:dyDescent="0.3">
      <c r="A15968" s="9" t="s">
        <v>6357</v>
      </c>
      <c r="B15968" s="9" t="s">
        <v>1963</v>
      </c>
      <c r="C15968" s="10">
        <v>12345</v>
      </c>
      <c r="D15968" s="9">
        <v>8664054479</v>
      </c>
      <c r="E15968" s="9" t="e">
        <f>INDEX(#REF!:#REF!,MATCH($D15968,#REF!:#REF!,0),MATCH(#REF!,#REF!:#REF!,0))</f>
        <v>#REF!</v>
      </c>
      <c r="F15968" s="9" t="e">
        <f>INDEX(#REF!:#REF!,MATCH($D15968,#REF!:#REF!,0),MATCH(#REF!,#REF!:#REF!,0))</f>
        <v>#REF!</v>
      </c>
    </row>
    <row r="15969" spans="1:6" ht="16.5" x14ac:dyDescent="0.3">
      <c r="A15969" s="9" t="s">
        <v>6356</v>
      </c>
      <c r="B15969" s="9" t="s">
        <v>2032</v>
      </c>
      <c r="C15969" s="10">
        <v>43355</v>
      </c>
      <c r="D15969" s="9">
        <v>9624054975</v>
      </c>
      <c r="E15969" s="9" t="e">
        <f>INDEX(#REF!:#REF!,MATCH($D15969,#REF!:#REF!,0),MATCH(#REF!,#REF!:#REF!,0))</f>
        <v>#REF!</v>
      </c>
      <c r="F15969" s="9" t="e">
        <f>INDEX(#REF!:#REF!,MATCH($D15969,#REF!:#REF!,0),MATCH(#REF!,#REF!:#REF!,0))</f>
        <v>#REF!</v>
      </c>
    </row>
    <row r="15970" spans="1:6" ht="16.5" x14ac:dyDescent="0.3">
      <c r="A15970" s="9" t="s">
        <v>6355</v>
      </c>
      <c r="B15970" s="9" t="s">
        <v>2459</v>
      </c>
      <c r="C15970" s="10">
        <v>48987</v>
      </c>
      <c r="D15970" s="9">
        <v>8047841793</v>
      </c>
      <c r="E15970" s="9" t="e">
        <f>INDEX(#REF!:#REF!,MATCH($D15970,#REF!:#REF!,0),MATCH(#REF!,#REF!:#REF!,0))</f>
        <v>#REF!</v>
      </c>
      <c r="F15970" s="9" t="e">
        <f>INDEX(#REF!:#REF!,MATCH($D15970,#REF!:#REF!,0),MATCH(#REF!,#REF!:#REF!,0))</f>
        <v>#REF!</v>
      </c>
    </row>
    <row r="15971" spans="1:6" ht="16.5" x14ac:dyDescent="0.3">
      <c r="A15971" s="9" t="s">
        <v>6354</v>
      </c>
      <c r="B15971" s="9" t="s">
        <v>3720</v>
      </c>
      <c r="C15971" s="10">
        <v>28584</v>
      </c>
      <c r="D15971" s="9">
        <v>6978367184</v>
      </c>
      <c r="E15971" s="9" t="e">
        <f>INDEX(#REF!:#REF!,MATCH($D15971,#REF!:#REF!,0),MATCH(#REF!,#REF!:#REF!,0))</f>
        <v>#REF!</v>
      </c>
      <c r="F15971" s="9" t="e">
        <f>INDEX(#REF!:#REF!,MATCH($D15971,#REF!:#REF!,0),MATCH(#REF!,#REF!:#REF!,0))</f>
        <v>#REF!</v>
      </c>
    </row>
    <row r="15972" spans="1:6" ht="16.5" x14ac:dyDescent="0.3">
      <c r="A15972" s="9" t="s">
        <v>6353</v>
      </c>
      <c r="B15972" s="9" t="s">
        <v>2412</v>
      </c>
      <c r="C15972" s="10">
        <v>39103</v>
      </c>
      <c r="D15972" s="9">
        <v>2279888742</v>
      </c>
      <c r="E15972" s="9" t="e">
        <f>INDEX(#REF!:#REF!,MATCH($D15972,#REF!:#REF!,0),MATCH(#REF!,#REF!:#REF!,0))</f>
        <v>#REF!</v>
      </c>
      <c r="F15972" s="9" t="e">
        <f>INDEX(#REF!:#REF!,MATCH($D15972,#REF!:#REF!,0),MATCH(#REF!,#REF!:#REF!,0))</f>
        <v>#REF!</v>
      </c>
    </row>
    <row r="15973" spans="1:6" ht="16.5" x14ac:dyDescent="0.3">
      <c r="A15973" s="9" t="s">
        <v>6352</v>
      </c>
      <c r="B15973" s="9" t="s">
        <v>2142</v>
      </c>
      <c r="C15973" s="10">
        <v>46003</v>
      </c>
      <c r="D15973" s="9">
        <v>6732216945</v>
      </c>
      <c r="E15973" s="9" t="e">
        <f>INDEX(#REF!:#REF!,MATCH($D15973,#REF!:#REF!,0),MATCH(#REF!,#REF!:#REF!,0))</f>
        <v>#REF!</v>
      </c>
      <c r="F15973" s="9" t="e">
        <f>INDEX(#REF!:#REF!,MATCH($D15973,#REF!:#REF!,0),MATCH(#REF!,#REF!:#REF!,0))</f>
        <v>#REF!</v>
      </c>
    </row>
    <row r="15974" spans="1:6" ht="16.5" x14ac:dyDescent="0.3">
      <c r="A15974" s="9" t="s">
        <v>6351</v>
      </c>
      <c r="B15974" s="9" t="s">
        <v>3042</v>
      </c>
      <c r="C15974" s="10">
        <v>15027</v>
      </c>
      <c r="D15974" s="9">
        <v>9293760045</v>
      </c>
      <c r="E15974" s="9" t="e">
        <f>INDEX(#REF!:#REF!,MATCH($D15974,#REF!:#REF!,0),MATCH(#REF!,#REF!:#REF!,0))</f>
        <v>#REF!</v>
      </c>
      <c r="F15974" s="9" t="e">
        <f>INDEX(#REF!:#REF!,MATCH($D15974,#REF!:#REF!,0),MATCH(#REF!,#REF!:#REF!,0))</f>
        <v>#REF!</v>
      </c>
    </row>
    <row r="15975" spans="1:6" ht="16.5" x14ac:dyDescent="0.3">
      <c r="A15975" s="9" t="s">
        <v>6350</v>
      </c>
      <c r="B15975" s="9" t="s">
        <v>3151</v>
      </c>
      <c r="C15975" s="10">
        <v>25463</v>
      </c>
      <c r="D15975" s="9">
        <v>5000631609</v>
      </c>
      <c r="E15975" s="9" t="e">
        <f>INDEX(#REF!:#REF!,MATCH($D15975,#REF!:#REF!,0),MATCH(#REF!,#REF!:#REF!,0))</f>
        <v>#REF!</v>
      </c>
      <c r="F15975" s="9" t="e">
        <f>INDEX(#REF!:#REF!,MATCH($D15975,#REF!:#REF!,0),MATCH(#REF!,#REF!:#REF!,0))</f>
        <v>#REF!</v>
      </c>
    </row>
    <row r="15976" spans="1:6" ht="16.5" x14ac:dyDescent="0.3">
      <c r="A15976" s="9" t="s">
        <v>6349</v>
      </c>
      <c r="B15976" s="9" t="s">
        <v>2151</v>
      </c>
      <c r="C15976" s="10">
        <v>53972</v>
      </c>
      <c r="D15976" s="9">
        <v>7659816853</v>
      </c>
      <c r="E15976" s="9" t="e">
        <f>INDEX(#REF!:#REF!,MATCH($D15976,#REF!:#REF!,0),MATCH(#REF!,#REF!:#REF!,0))</f>
        <v>#REF!</v>
      </c>
      <c r="F15976" s="9" t="e">
        <f>INDEX(#REF!:#REF!,MATCH($D15976,#REF!:#REF!,0),MATCH(#REF!,#REF!:#REF!,0))</f>
        <v>#REF!</v>
      </c>
    </row>
    <row r="15977" spans="1:6" ht="16.5" x14ac:dyDescent="0.3">
      <c r="A15977" s="9" t="s">
        <v>6348</v>
      </c>
      <c r="B15977" s="9" t="s">
        <v>2254</v>
      </c>
      <c r="C15977" s="10">
        <v>54583</v>
      </c>
      <c r="D15977" s="9">
        <v>5405945366</v>
      </c>
      <c r="E15977" s="9" t="e">
        <f>INDEX(#REF!:#REF!,MATCH($D15977,#REF!:#REF!,0),MATCH(#REF!,#REF!:#REF!,0))</f>
        <v>#REF!</v>
      </c>
      <c r="F15977" s="9" t="e">
        <f>INDEX(#REF!:#REF!,MATCH($D15977,#REF!:#REF!,0),MATCH(#REF!,#REF!:#REF!,0))</f>
        <v>#REF!</v>
      </c>
    </row>
    <row r="15978" spans="1:6" ht="16.5" x14ac:dyDescent="0.3">
      <c r="A15978" s="9" t="s">
        <v>6347</v>
      </c>
      <c r="B15978" s="9" t="s">
        <v>2063</v>
      </c>
      <c r="C15978" s="10">
        <v>25171</v>
      </c>
      <c r="D15978" s="9">
        <v>5499856877</v>
      </c>
      <c r="E15978" s="9" t="e">
        <f>INDEX(#REF!:#REF!,MATCH($D15978,#REF!:#REF!,0),MATCH(#REF!,#REF!:#REF!,0))</f>
        <v>#REF!</v>
      </c>
      <c r="F15978" s="9" t="e">
        <f>INDEX(#REF!:#REF!,MATCH($D15978,#REF!:#REF!,0),MATCH(#REF!,#REF!:#REF!,0))</f>
        <v>#REF!</v>
      </c>
    </row>
    <row r="15979" spans="1:6" ht="16.5" x14ac:dyDescent="0.3">
      <c r="A15979" s="9" t="s">
        <v>6346</v>
      </c>
      <c r="B15979" s="9" t="s">
        <v>2856</v>
      </c>
      <c r="C15979" s="10">
        <v>51258</v>
      </c>
      <c r="D15979" s="9">
        <v>3217797337</v>
      </c>
      <c r="E15979" s="9" t="e">
        <f>INDEX(#REF!:#REF!,MATCH($D15979,#REF!:#REF!,0),MATCH(#REF!,#REF!:#REF!,0))</f>
        <v>#REF!</v>
      </c>
      <c r="F15979" s="9" t="e">
        <f>INDEX(#REF!:#REF!,MATCH($D15979,#REF!:#REF!,0),MATCH(#REF!,#REF!:#REF!,0))</f>
        <v>#REF!</v>
      </c>
    </row>
    <row r="15980" spans="1:6" ht="16.5" x14ac:dyDescent="0.3">
      <c r="A15980" s="9" t="s">
        <v>6345</v>
      </c>
      <c r="B15980" s="9" t="s">
        <v>2183</v>
      </c>
      <c r="C15980" s="10">
        <v>56190</v>
      </c>
      <c r="D15980" s="9">
        <v>895027720</v>
      </c>
      <c r="E15980" s="9" t="e">
        <f>INDEX(#REF!:#REF!,MATCH($D15980,#REF!:#REF!,0),MATCH(#REF!,#REF!:#REF!,0))</f>
        <v>#REF!</v>
      </c>
      <c r="F15980" s="9" t="e">
        <f>INDEX(#REF!:#REF!,MATCH($D15980,#REF!:#REF!,0),MATCH(#REF!,#REF!:#REF!,0))</f>
        <v>#REF!</v>
      </c>
    </row>
    <row r="15981" spans="1:6" ht="16.5" x14ac:dyDescent="0.3">
      <c r="A15981" s="9" t="s">
        <v>6344</v>
      </c>
      <c r="B15981" s="9" t="s">
        <v>2011</v>
      </c>
      <c r="C15981" s="10">
        <v>22976</v>
      </c>
      <c r="D15981" s="9">
        <v>2551917727</v>
      </c>
      <c r="E15981" s="9" t="e">
        <f>INDEX(#REF!:#REF!,MATCH($D15981,#REF!:#REF!,0),MATCH(#REF!,#REF!:#REF!,0))</f>
        <v>#REF!</v>
      </c>
      <c r="F15981" s="9" t="e">
        <f>INDEX(#REF!:#REF!,MATCH($D15981,#REF!:#REF!,0),MATCH(#REF!,#REF!:#REF!,0))</f>
        <v>#REF!</v>
      </c>
    </row>
    <row r="15982" spans="1:6" ht="16.5" x14ac:dyDescent="0.3">
      <c r="A15982" s="9" t="s">
        <v>6343</v>
      </c>
      <c r="B15982" s="9" t="s">
        <v>2226</v>
      </c>
      <c r="C15982" s="10">
        <v>46014</v>
      </c>
      <c r="D15982" s="9">
        <v>7268478941</v>
      </c>
      <c r="E15982" s="9" t="e">
        <f>INDEX(#REF!:#REF!,MATCH($D15982,#REF!:#REF!,0),MATCH(#REF!,#REF!:#REF!,0))</f>
        <v>#REF!</v>
      </c>
      <c r="F15982" s="9" t="e">
        <f>INDEX(#REF!:#REF!,MATCH($D15982,#REF!:#REF!,0),MATCH(#REF!,#REF!:#REF!,0))</f>
        <v>#REF!</v>
      </c>
    </row>
    <row r="15983" spans="1:6" ht="16.5" x14ac:dyDescent="0.3">
      <c r="A15983" s="9" t="s">
        <v>6342</v>
      </c>
      <c r="B15983" s="9" t="s">
        <v>3125</v>
      </c>
      <c r="C15983" s="10">
        <v>47809</v>
      </c>
      <c r="D15983" s="9">
        <v>8501525324</v>
      </c>
      <c r="E15983" s="9" t="e">
        <f>INDEX(#REF!:#REF!,MATCH($D15983,#REF!:#REF!,0),MATCH(#REF!,#REF!:#REF!,0))</f>
        <v>#REF!</v>
      </c>
      <c r="F15983" s="9" t="e">
        <f>INDEX(#REF!:#REF!,MATCH($D15983,#REF!:#REF!,0),MATCH(#REF!,#REF!:#REF!,0))</f>
        <v>#REF!</v>
      </c>
    </row>
    <row r="15984" spans="1:6" ht="16.5" x14ac:dyDescent="0.3">
      <c r="A15984" s="9" t="s">
        <v>6341</v>
      </c>
      <c r="B15984" s="9" t="s">
        <v>2436</v>
      </c>
      <c r="C15984" s="10">
        <v>17296</v>
      </c>
      <c r="D15984" s="9">
        <v>2352201101</v>
      </c>
      <c r="E15984" s="9" t="e">
        <f>INDEX(#REF!:#REF!,MATCH($D15984,#REF!:#REF!,0),MATCH(#REF!,#REF!:#REF!,0))</f>
        <v>#REF!</v>
      </c>
      <c r="F15984" s="9" t="e">
        <f>INDEX(#REF!:#REF!,MATCH($D15984,#REF!:#REF!,0),MATCH(#REF!,#REF!:#REF!,0))</f>
        <v>#REF!</v>
      </c>
    </row>
    <row r="15985" spans="1:6" ht="16.5" x14ac:dyDescent="0.3">
      <c r="A15985" s="9" t="s">
        <v>6340</v>
      </c>
      <c r="B15985" s="9" t="s">
        <v>2241</v>
      </c>
      <c r="C15985" s="10">
        <v>48140</v>
      </c>
      <c r="D15985" s="9">
        <v>9340547551</v>
      </c>
      <c r="E15985" s="9" t="e">
        <f>INDEX(#REF!:#REF!,MATCH($D15985,#REF!:#REF!,0),MATCH(#REF!,#REF!:#REF!,0))</f>
        <v>#REF!</v>
      </c>
      <c r="F15985" s="9" t="e">
        <f>INDEX(#REF!:#REF!,MATCH($D15985,#REF!:#REF!,0),MATCH(#REF!,#REF!:#REF!,0))</f>
        <v>#REF!</v>
      </c>
    </row>
    <row r="15986" spans="1:6" ht="16.5" x14ac:dyDescent="0.3">
      <c r="A15986" s="9" t="s">
        <v>6339</v>
      </c>
      <c r="B15986" s="9" t="s">
        <v>2032</v>
      </c>
      <c r="C15986" s="10">
        <v>15577</v>
      </c>
      <c r="D15986" s="9">
        <v>8694120054</v>
      </c>
      <c r="E15986" s="9" t="e">
        <f>INDEX(#REF!:#REF!,MATCH($D15986,#REF!:#REF!,0),MATCH(#REF!,#REF!:#REF!,0))</f>
        <v>#REF!</v>
      </c>
      <c r="F15986" s="9" t="e">
        <f>INDEX(#REF!:#REF!,MATCH($D15986,#REF!:#REF!,0),MATCH(#REF!,#REF!:#REF!,0))</f>
        <v>#REF!</v>
      </c>
    </row>
    <row r="15987" spans="1:6" ht="16.5" x14ac:dyDescent="0.3">
      <c r="A15987" s="9" t="s">
        <v>6338</v>
      </c>
      <c r="B15987" s="9" t="s">
        <v>1953</v>
      </c>
      <c r="C15987" s="10">
        <v>31933</v>
      </c>
      <c r="D15987" s="9">
        <v>3040116061</v>
      </c>
      <c r="E15987" s="9" t="e">
        <f>INDEX(#REF!:#REF!,MATCH($D15987,#REF!:#REF!,0),MATCH(#REF!,#REF!:#REF!,0))</f>
        <v>#REF!</v>
      </c>
      <c r="F15987" s="9" t="e">
        <f>INDEX(#REF!:#REF!,MATCH($D15987,#REF!:#REF!,0),MATCH(#REF!,#REF!:#REF!,0))</f>
        <v>#REF!</v>
      </c>
    </row>
    <row r="15988" spans="1:6" ht="16.5" x14ac:dyDescent="0.3">
      <c r="A15988" s="9" t="s">
        <v>6337</v>
      </c>
      <c r="B15988" s="9" t="s">
        <v>2914</v>
      </c>
      <c r="C15988" s="10">
        <v>43824</v>
      </c>
      <c r="D15988" s="9">
        <v>6279928705</v>
      </c>
      <c r="E15988" s="9" t="e">
        <f>INDEX(#REF!:#REF!,MATCH($D15988,#REF!:#REF!,0),MATCH(#REF!,#REF!:#REF!,0))</f>
        <v>#REF!</v>
      </c>
      <c r="F15988" s="9" t="e">
        <f>INDEX(#REF!:#REF!,MATCH($D15988,#REF!:#REF!,0),MATCH(#REF!,#REF!:#REF!,0))</f>
        <v>#REF!</v>
      </c>
    </row>
    <row r="15989" spans="1:6" ht="16.5" x14ac:dyDescent="0.3">
      <c r="A15989" s="9" t="s">
        <v>6336</v>
      </c>
      <c r="B15989" s="9" t="s">
        <v>3085</v>
      </c>
      <c r="C15989" s="10">
        <v>53781</v>
      </c>
      <c r="D15989" s="9">
        <v>7192290785</v>
      </c>
      <c r="E15989" s="9" t="e">
        <f>INDEX(#REF!:#REF!,MATCH($D15989,#REF!:#REF!,0),MATCH(#REF!,#REF!:#REF!,0))</f>
        <v>#REF!</v>
      </c>
      <c r="F15989" s="9" t="e">
        <f>INDEX(#REF!:#REF!,MATCH($D15989,#REF!:#REF!,0),MATCH(#REF!,#REF!:#REF!,0))</f>
        <v>#REF!</v>
      </c>
    </row>
    <row r="15990" spans="1:6" ht="16.5" x14ac:dyDescent="0.3">
      <c r="A15990" s="9" t="s">
        <v>6335</v>
      </c>
      <c r="B15990" s="9" t="s">
        <v>2468</v>
      </c>
      <c r="C15990" s="10">
        <v>29996</v>
      </c>
      <c r="D15990" s="9">
        <v>1953937357</v>
      </c>
      <c r="E15990" s="9" t="e">
        <f>INDEX(#REF!:#REF!,MATCH($D15990,#REF!:#REF!,0),MATCH(#REF!,#REF!:#REF!,0))</f>
        <v>#REF!</v>
      </c>
      <c r="F15990" s="9" t="e">
        <f>INDEX(#REF!:#REF!,MATCH($D15990,#REF!:#REF!,0),MATCH(#REF!,#REF!:#REF!,0))</f>
        <v>#REF!</v>
      </c>
    </row>
    <row r="15991" spans="1:6" ht="16.5" x14ac:dyDescent="0.3">
      <c r="A15991" s="9" t="s">
        <v>6334</v>
      </c>
      <c r="B15991" s="9" t="s">
        <v>2564</v>
      </c>
      <c r="C15991" s="10">
        <v>28084</v>
      </c>
      <c r="D15991" s="9">
        <v>4610039311</v>
      </c>
      <c r="E15991" s="9" t="e">
        <f>INDEX(#REF!:#REF!,MATCH($D15991,#REF!:#REF!,0),MATCH(#REF!,#REF!:#REF!,0))</f>
        <v>#REF!</v>
      </c>
      <c r="F15991" s="9" t="e">
        <f>INDEX(#REF!:#REF!,MATCH($D15991,#REF!:#REF!,0),MATCH(#REF!,#REF!:#REF!,0))</f>
        <v>#REF!</v>
      </c>
    </row>
    <row r="15992" spans="1:6" ht="16.5" x14ac:dyDescent="0.3">
      <c r="A15992" s="9" t="s">
        <v>6333</v>
      </c>
      <c r="B15992" s="9" t="s">
        <v>2870</v>
      </c>
      <c r="C15992" s="10">
        <v>12216</v>
      </c>
      <c r="D15992" s="9">
        <v>5759255762</v>
      </c>
      <c r="E15992" s="9" t="e">
        <f>INDEX(#REF!:#REF!,MATCH($D15992,#REF!:#REF!,0),MATCH(#REF!,#REF!:#REF!,0))</f>
        <v>#REF!</v>
      </c>
      <c r="F15992" s="9" t="e">
        <f>INDEX(#REF!:#REF!,MATCH($D15992,#REF!:#REF!,0),MATCH(#REF!,#REF!:#REF!,0))</f>
        <v>#REF!</v>
      </c>
    </row>
    <row r="15993" spans="1:6" ht="16.5" x14ac:dyDescent="0.3">
      <c r="A15993" s="9" t="s">
        <v>6332</v>
      </c>
      <c r="B15993" s="9" t="s">
        <v>2336</v>
      </c>
      <c r="C15993" s="10">
        <v>56655</v>
      </c>
      <c r="D15993" s="9">
        <v>5479449389</v>
      </c>
      <c r="E15993" s="9" t="e">
        <f>INDEX(#REF!:#REF!,MATCH($D15993,#REF!:#REF!,0),MATCH(#REF!,#REF!:#REF!,0))</f>
        <v>#REF!</v>
      </c>
      <c r="F15993" s="9" t="e">
        <f>INDEX(#REF!:#REF!,MATCH($D15993,#REF!:#REF!,0),MATCH(#REF!,#REF!:#REF!,0))</f>
        <v>#REF!</v>
      </c>
    </row>
    <row r="15994" spans="1:6" ht="16.5" x14ac:dyDescent="0.3">
      <c r="A15994" s="9" t="s">
        <v>6331</v>
      </c>
      <c r="B15994" s="9" t="s">
        <v>2557</v>
      </c>
      <c r="C15994" s="10">
        <v>22758</v>
      </c>
      <c r="D15994" s="9">
        <v>1990334539</v>
      </c>
      <c r="E15994" s="9" t="e">
        <f>INDEX(#REF!:#REF!,MATCH($D15994,#REF!:#REF!,0),MATCH(#REF!,#REF!:#REF!,0))</f>
        <v>#REF!</v>
      </c>
      <c r="F15994" s="9" t="e">
        <f>INDEX(#REF!:#REF!,MATCH($D15994,#REF!:#REF!,0),MATCH(#REF!,#REF!:#REF!,0))</f>
        <v>#REF!</v>
      </c>
    </row>
    <row r="15995" spans="1:6" ht="16.5" x14ac:dyDescent="0.3">
      <c r="A15995" s="9" t="s">
        <v>6330</v>
      </c>
      <c r="B15995" s="9" t="s">
        <v>3044</v>
      </c>
      <c r="C15995" s="10">
        <v>35450</v>
      </c>
      <c r="D15995" s="9">
        <v>2493113470</v>
      </c>
      <c r="E15995" s="9" t="e">
        <f>INDEX(#REF!:#REF!,MATCH($D15995,#REF!:#REF!,0),MATCH(#REF!,#REF!:#REF!,0))</f>
        <v>#REF!</v>
      </c>
      <c r="F15995" s="9" t="e">
        <f>INDEX(#REF!:#REF!,MATCH($D15995,#REF!:#REF!,0),MATCH(#REF!,#REF!:#REF!,0))</f>
        <v>#REF!</v>
      </c>
    </row>
    <row r="15996" spans="1:6" ht="16.5" x14ac:dyDescent="0.3">
      <c r="A15996" s="9" t="s">
        <v>6329</v>
      </c>
      <c r="B15996" s="9" t="s">
        <v>1947</v>
      </c>
      <c r="C15996" s="10">
        <v>33453</v>
      </c>
      <c r="D15996" s="9">
        <v>5079859830</v>
      </c>
      <c r="E15996" s="9" t="e">
        <f>INDEX(#REF!:#REF!,MATCH($D15996,#REF!:#REF!,0),MATCH(#REF!,#REF!:#REF!,0))</f>
        <v>#REF!</v>
      </c>
      <c r="F15996" s="9" t="e">
        <f>INDEX(#REF!:#REF!,MATCH($D15996,#REF!:#REF!,0),MATCH(#REF!,#REF!:#REF!,0))</f>
        <v>#REF!</v>
      </c>
    </row>
    <row r="15997" spans="1:6" ht="16.5" x14ac:dyDescent="0.3">
      <c r="A15997" s="9" t="s">
        <v>6328</v>
      </c>
      <c r="B15997" s="9" t="s">
        <v>2165</v>
      </c>
      <c r="C15997" s="10">
        <v>54952</v>
      </c>
      <c r="D15997" s="9">
        <v>5861892008</v>
      </c>
      <c r="E15997" s="9" t="e">
        <f>INDEX(#REF!:#REF!,MATCH($D15997,#REF!:#REF!,0),MATCH(#REF!,#REF!:#REF!,0))</f>
        <v>#REF!</v>
      </c>
      <c r="F15997" s="9" t="e">
        <f>INDEX(#REF!:#REF!,MATCH($D15997,#REF!:#REF!,0),MATCH(#REF!,#REF!:#REF!,0))</f>
        <v>#REF!</v>
      </c>
    </row>
    <row r="15998" spans="1:6" ht="16.5" x14ac:dyDescent="0.3">
      <c r="A15998" s="9" t="s">
        <v>6327</v>
      </c>
      <c r="B15998" s="9" t="s">
        <v>2465</v>
      </c>
      <c r="C15998" s="10">
        <v>57881</v>
      </c>
      <c r="D15998" s="9">
        <v>8552526727</v>
      </c>
      <c r="E15998" s="9" t="e">
        <f>INDEX(#REF!:#REF!,MATCH($D15998,#REF!:#REF!,0),MATCH(#REF!,#REF!:#REF!,0))</f>
        <v>#REF!</v>
      </c>
      <c r="F15998" s="9" t="e">
        <f>INDEX(#REF!:#REF!,MATCH($D15998,#REF!:#REF!,0),MATCH(#REF!,#REF!:#REF!,0))</f>
        <v>#REF!</v>
      </c>
    </row>
    <row r="15999" spans="1:6" ht="16.5" x14ac:dyDescent="0.3">
      <c r="A15999" s="9" t="s">
        <v>6326</v>
      </c>
      <c r="B15999" s="9" t="s">
        <v>2662</v>
      </c>
      <c r="C15999" s="10">
        <v>58741</v>
      </c>
      <c r="D15999" s="9">
        <v>4472356473</v>
      </c>
      <c r="E15999" s="9" t="e">
        <f>INDEX(#REF!:#REF!,MATCH($D15999,#REF!:#REF!,0),MATCH(#REF!,#REF!:#REF!,0))</f>
        <v>#REF!</v>
      </c>
      <c r="F15999" s="9" t="e">
        <f>INDEX(#REF!:#REF!,MATCH($D15999,#REF!:#REF!,0),MATCH(#REF!,#REF!:#REF!,0))</f>
        <v>#REF!</v>
      </c>
    </row>
    <row r="16000" spans="1:6" ht="16.5" x14ac:dyDescent="0.3">
      <c r="A16000" s="9" t="s">
        <v>6325</v>
      </c>
      <c r="B16000" s="9" t="s">
        <v>1995</v>
      </c>
      <c r="C16000" s="10">
        <v>56656</v>
      </c>
      <c r="D16000" s="9">
        <v>4688336071</v>
      </c>
      <c r="E16000" s="9" t="e">
        <f>INDEX(#REF!:#REF!,MATCH($D16000,#REF!:#REF!,0),MATCH(#REF!,#REF!:#REF!,0))</f>
        <v>#REF!</v>
      </c>
      <c r="F16000" s="9" t="e">
        <f>INDEX(#REF!:#REF!,MATCH($D16000,#REF!:#REF!,0),MATCH(#REF!,#REF!:#REF!,0))</f>
        <v>#REF!</v>
      </c>
    </row>
    <row r="16001" spans="1:6" ht="16.5" x14ac:dyDescent="0.3">
      <c r="A16001" s="9" t="s">
        <v>6324</v>
      </c>
      <c r="B16001" s="9" t="s">
        <v>1985</v>
      </c>
      <c r="C16001" s="10">
        <v>13477</v>
      </c>
      <c r="D16001" s="9">
        <v>4487905370</v>
      </c>
      <c r="E16001" s="9" t="e">
        <f>INDEX(#REF!:#REF!,MATCH($D16001,#REF!:#REF!,0),MATCH(#REF!,#REF!:#REF!,0))</f>
        <v>#REF!</v>
      </c>
      <c r="F16001" s="9" t="e">
        <f>INDEX(#REF!:#REF!,MATCH($D16001,#REF!:#REF!,0),MATCH(#REF!,#REF!:#REF!,0))</f>
        <v>#REF!</v>
      </c>
    </row>
    <row r="16002" spans="1:6" ht="16.5" x14ac:dyDescent="0.3">
      <c r="A16002" s="9" t="s">
        <v>6323</v>
      </c>
      <c r="B16002" s="9" t="s">
        <v>3372</v>
      </c>
      <c r="C16002" s="10">
        <v>28025</v>
      </c>
      <c r="D16002" s="9">
        <v>1972775170</v>
      </c>
      <c r="E16002" s="9" t="e">
        <f>INDEX(#REF!:#REF!,MATCH($D16002,#REF!:#REF!,0),MATCH(#REF!,#REF!:#REF!,0))</f>
        <v>#REF!</v>
      </c>
      <c r="F16002" s="9" t="e">
        <f>INDEX(#REF!:#REF!,MATCH($D16002,#REF!:#REF!,0),MATCH(#REF!,#REF!:#REF!,0))</f>
        <v>#REF!</v>
      </c>
    </row>
    <row r="16003" spans="1:6" ht="16.5" x14ac:dyDescent="0.3">
      <c r="A16003" s="9" t="s">
        <v>6322</v>
      </c>
      <c r="B16003" s="9" t="s">
        <v>5218</v>
      </c>
      <c r="C16003" s="10">
        <v>39947</v>
      </c>
      <c r="D16003" s="9">
        <v>2070860833</v>
      </c>
      <c r="E16003" s="9" t="e">
        <f>INDEX(#REF!:#REF!,MATCH($D16003,#REF!:#REF!,0),MATCH(#REF!,#REF!:#REF!,0))</f>
        <v>#REF!</v>
      </c>
      <c r="F16003" s="9" t="e">
        <f>INDEX(#REF!:#REF!,MATCH($D16003,#REF!:#REF!,0),MATCH(#REF!,#REF!:#REF!,0))</f>
        <v>#REF!</v>
      </c>
    </row>
    <row r="16004" spans="1:6" ht="16.5" x14ac:dyDescent="0.3">
      <c r="A16004" s="9" t="s">
        <v>6321</v>
      </c>
      <c r="B16004" s="9" t="s">
        <v>2366</v>
      </c>
      <c r="C16004" s="10">
        <v>17507</v>
      </c>
      <c r="D16004" s="9">
        <v>357531329</v>
      </c>
      <c r="E16004" s="9" t="e">
        <f>INDEX(#REF!:#REF!,MATCH($D16004,#REF!:#REF!,0),MATCH(#REF!,#REF!:#REF!,0))</f>
        <v>#REF!</v>
      </c>
      <c r="F16004" s="9" t="e">
        <f>INDEX(#REF!:#REF!,MATCH($D16004,#REF!:#REF!,0),MATCH(#REF!,#REF!:#REF!,0))</f>
        <v>#REF!</v>
      </c>
    </row>
    <row r="16005" spans="1:6" ht="16.5" x14ac:dyDescent="0.3">
      <c r="A16005" s="9" t="s">
        <v>6320</v>
      </c>
      <c r="B16005" s="9" t="s">
        <v>2216</v>
      </c>
      <c r="C16005" s="10">
        <v>48301</v>
      </c>
      <c r="D16005" s="9">
        <v>1062607929</v>
      </c>
      <c r="E16005" s="9" t="e">
        <f>INDEX(#REF!:#REF!,MATCH($D16005,#REF!:#REF!,0),MATCH(#REF!,#REF!:#REF!,0))</f>
        <v>#REF!</v>
      </c>
      <c r="F16005" s="9" t="e">
        <f>INDEX(#REF!:#REF!,MATCH($D16005,#REF!:#REF!,0),MATCH(#REF!,#REF!:#REF!,0))</f>
        <v>#REF!</v>
      </c>
    </row>
    <row r="16006" spans="1:6" ht="16.5" x14ac:dyDescent="0.3">
      <c r="A16006" s="9" t="s">
        <v>6319</v>
      </c>
      <c r="B16006" s="9" t="s">
        <v>2136</v>
      </c>
      <c r="C16006" s="10">
        <v>15034</v>
      </c>
      <c r="D16006" s="9">
        <v>7966083349</v>
      </c>
      <c r="E16006" s="9" t="e">
        <f>INDEX(#REF!:#REF!,MATCH($D16006,#REF!:#REF!,0),MATCH(#REF!,#REF!:#REF!,0))</f>
        <v>#REF!</v>
      </c>
      <c r="F16006" s="9" t="e">
        <f>INDEX(#REF!:#REF!,MATCH($D16006,#REF!:#REF!,0),MATCH(#REF!,#REF!:#REF!,0))</f>
        <v>#REF!</v>
      </c>
    </row>
    <row r="16007" spans="1:6" ht="16.5" x14ac:dyDescent="0.3">
      <c r="A16007" s="9" t="s">
        <v>6318</v>
      </c>
      <c r="B16007" s="9" t="s">
        <v>2933</v>
      </c>
      <c r="C16007" s="10">
        <v>34438</v>
      </c>
      <c r="D16007" s="9">
        <v>2809344809</v>
      </c>
      <c r="E16007" s="9" t="e">
        <f>INDEX(#REF!:#REF!,MATCH($D16007,#REF!:#REF!,0),MATCH(#REF!,#REF!:#REF!,0))</f>
        <v>#REF!</v>
      </c>
      <c r="F16007" s="9" t="e">
        <f>INDEX(#REF!:#REF!,MATCH($D16007,#REF!:#REF!,0),MATCH(#REF!,#REF!:#REF!,0))</f>
        <v>#REF!</v>
      </c>
    </row>
    <row r="16008" spans="1:6" ht="16.5" x14ac:dyDescent="0.3">
      <c r="A16008" s="9" t="s">
        <v>6317</v>
      </c>
      <c r="B16008" s="9" t="s">
        <v>2465</v>
      </c>
      <c r="C16008" s="10">
        <v>49677</v>
      </c>
      <c r="D16008" s="9">
        <v>17898579</v>
      </c>
      <c r="E16008" s="9" t="e">
        <f>INDEX(#REF!:#REF!,MATCH($D16008,#REF!:#REF!,0),MATCH(#REF!,#REF!:#REF!,0))</f>
        <v>#REF!</v>
      </c>
      <c r="F16008" s="9" t="e">
        <f>INDEX(#REF!:#REF!,MATCH($D16008,#REF!:#REF!,0),MATCH(#REF!,#REF!:#REF!,0))</f>
        <v>#REF!</v>
      </c>
    </row>
    <row r="16009" spans="1:6" ht="16.5" x14ac:dyDescent="0.3">
      <c r="A16009" s="9" t="s">
        <v>6316</v>
      </c>
      <c r="B16009" s="9" t="s">
        <v>2662</v>
      </c>
      <c r="C16009" s="10">
        <v>24069</v>
      </c>
      <c r="D16009" s="9">
        <v>4716524892</v>
      </c>
      <c r="E16009" s="9" t="e">
        <f>INDEX(#REF!:#REF!,MATCH($D16009,#REF!:#REF!,0),MATCH(#REF!,#REF!:#REF!,0))</f>
        <v>#REF!</v>
      </c>
      <c r="F16009" s="9" t="e">
        <f>INDEX(#REF!:#REF!,MATCH($D16009,#REF!:#REF!,0),MATCH(#REF!,#REF!:#REF!,0))</f>
        <v>#REF!</v>
      </c>
    </row>
    <row r="16010" spans="1:6" ht="16.5" x14ac:dyDescent="0.3">
      <c r="A16010" s="9" t="s">
        <v>6315</v>
      </c>
      <c r="B16010" s="9" t="s">
        <v>2541</v>
      </c>
      <c r="C16010" s="10">
        <v>14061</v>
      </c>
      <c r="D16010" s="9">
        <v>3075132195</v>
      </c>
      <c r="E16010" s="9" t="e">
        <f>INDEX(#REF!:#REF!,MATCH($D16010,#REF!:#REF!,0),MATCH(#REF!,#REF!:#REF!,0))</f>
        <v>#REF!</v>
      </c>
      <c r="F16010" s="9" t="e">
        <f>INDEX(#REF!:#REF!,MATCH($D16010,#REF!:#REF!,0),MATCH(#REF!,#REF!:#REF!,0))</f>
        <v>#REF!</v>
      </c>
    </row>
    <row r="16011" spans="1:6" ht="16.5" x14ac:dyDescent="0.3">
      <c r="A16011" s="9" t="s">
        <v>6314</v>
      </c>
      <c r="B16011" s="9" t="s">
        <v>2256</v>
      </c>
      <c r="C16011" s="10">
        <v>45907</v>
      </c>
      <c r="D16011" s="9">
        <v>5623930522</v>
      </c>
      <c r="E16011" s="9" t="e">
        <f>INDEX(#REF!:#REF!,MATCH($D16011,#REF!:#REF!,0),MATCH(#REF!,#REF!:#REF!,0))</f>
        <v>#REF!</v>
      </c>
      <c r="F16011" s="9" t="e">
        <f>INDEX(#REF!:#REF!,MATCH($D16011,#REF!:#REF!,0),MATCH(#REF!,#REF!:#REF!,0))</f>
        <v>#REF!</v>
      </c>
    </row>
    <row r="16012" spans="1:6" ht="16.5" x14ac:dyDescent="0.3">
      <c r="A16012" s="9" t="s">
        <v>6313</v>
      </c>
      <c r="B16012" s="9" t="s">
        <v>2870</v>
      </c>
      <c r="C16012" s="10">
        <v>55306</v>
      </c>
      <c r="D16012" s="9">
        <v>933051662</v>
      </c>
      <c r="E16012" s="9" t="e">
        <f>INDEX(#REF!:#REF!,MATCH($D16012,#REF!:#REF!,0),MATCH(#REF!,#REF!:#REF!,0))</f>
        <v>#REF!</v>
      </c>
      <c r="F16012" s="9" t="e">
        <f>INDEX(#REF!:#REF!,MATCH($D16012,#REF!:#REF!,0),MATCH(#REF!,#REF!:#REF!,0))</f>
        <v>#REF!</v>
      </c>
    </row>
    <row r="16013" spans="1:6" ht="16.5" x14ac:dyDescent="0.3">
      <c r="A16013" s="9" t="s">
        <v>6312</v>
      </c>
      <c r="B16013" s="9" t="s">
        <v>2831</v>
      </c>
      <c r="C16013" s="10">
        <v>41851</v>
      </c>
      <c r="D16013" s="9">
        <v>4698538416</v>
      </c>
      <c r="E16013" s="9" t="e">
        <f>INDEX(#REF!:#REF!,MATCH($D16013,#REF!:#REF!,0),MATCH(#REF!,#REF!:#REF!,0))</f>
        <v>#REF!</v>
      </c>
      <c r="F16013" s="9" t="e">
        <f>INDEX(#REF!:#REF!,MATCH($D16013,#REF!:#REF!,0),MATCH(#REF!,#REF!:#REF!,0))</f>
        <v>#REF!</v>
      </c>
    </row>
    <row r="16014" spans="1:6" ht="16.5" x14ac:dyDescent="0.3">
      <c r="A16014" s="9" t="s">
        <v>6311</v>
      </c>
      <c r="B16014" s="9" t="s">
        <v>3195</v>
      </c>
      <c r="C16014" s="10">
        <v>52409</v>
      </c>
      <c r="D16014" s="9">
        <v>2804488179</v>
      </c>
      <c r="E16014" s="9" t="e">
        <f>INDEX(#REF!:#REF!,MATCH($D16014,#REF!:#REF!,0),MATCH(#REF!,#REF!:#REF!,0))</f>
        <v>#REF!</v>
      </c>
      <c r="F16014" s="9" t="e">
        <f>INDEX(#REF!:#REF!,MATCH($D16014,#REF!:#REF!,0),MATCH(#REF!,#REF!:#REF!,0))</f>
        <v>#REF!</v>
      </c>
    </row>
    <row r="16015" spans="1:6" ht="16.5" x14ac:dyDescent="0.3">
      <c r="A16015" s="9" t="s">
        <v>6310</v>
      </c>
      <c r="B16015" s="9" t="s">
        <v>2059</v>
      </c>
      <c r="C16015" s="10">
        <v>13651</v>
      </c>
      <c r="D16015" s="9">
        <v>549857826</v>
      </c>
      <c r="E16015" s="9" t="e">
        <f>INDEX(#REF!:#REF!,MATCH($D16015,#REF!:#REF!,0),MATCH(#REF!,#REF!:#REF!,0))</f>
        <v>#REF!</v>
      </c>
      <c r="F16015" s="9" t="e">
        <f>INDEX(#REF!:#REF!,MATCH($D16015,#REF!:#REF!,0),MATCH(#REF!,#REF!:#REF!,0))</f>
        <v>#REF!</v>
      </c>
    </row>
    <row r="16016" spans="1:6" ht="16.5" x14ac:dyDescent="0.3">
      <c r="A16016" s="9" t="s">
        <v>6309</v>
      </c>
      <c r="B16016" s="9" t="s">
        <v>2153</v>
      </c>
      <c r="C16016" s="10">
        <v>33546</v>
      </c>
      <c r="D16016" s="9">
        <v>7931128354</v>
      </c>
      <c r="E16016" s="9" t="e">
        <f>INDEX(#REF!:#REF!,MATCH($D16016,#REF!:#REF!,0),MATCH(#REF!,#REF!:#REF!,0))</f>
        <v>#REF!</v>
      </c>
      <c r="F16016" s="9" t="e">
        <f>INDEX(#REF!:#REF!,MATCH($D16016,#REF!:#REF!,0),MATCH(#REF!,#REF!:#REF!,0))</f>
        <v>#REF!</v>
      </c>
    </row>
    <row r="16017" spans="1:6" ht="16.5" x14ac:dyDescent="0.3">
      <c r="A16017" s="9" t="s">
        <v>6308</v>
      </c>
      <c r="B16017" s="9" t="s">
        <v>3168</v>
      </c>
      <c r="C16017" s="10">
        <v>46886</v>
      </c>
      <c r="D16017" s="9">
        <v>1888252693</v>
      </c>
      <c r="E16017" s="9" t="e">
        <f>INDEX(#REF!:#REF!,MATCH($D16017,#REF!:#REF!,0),MATCH(#REF!,#REF!:#REF!,0))</f>
        <v>#REF!</v>
      </c>
      <c r="F16017" s="9" t="e">
        <f>INDEX(#REF!:#REF!,MATCH($D16017,#REF!:#REF!,0),MATCH(#REF!,#REF!:#REF!,0))</f>
        <v>#REF!</v>
      </c>
    </row>
    <row r="16018" spans="1:6" ht="16.5" x14ac:dyDescent="0.3">
      <c r="A16018" s="9" t="s">
        <v>6307</v>
      </c>
      <c r="B16018" s="9" t="s">
        <v>2027</v>
      </c>
      <c r="C16018" s="10">
        <v>52887</v>
      </c>
      <c r="D16018" s="9">
        <v>4453315724</v>
      </c>
      <c r="E16018" s="9" t="e">
        <f>INDEX(#REF!:#REF!,MATCH($D16018,#REF!:#REF!,0),MATCH(#REF!,#REF!:#REF!,0))</f>
        <v>#REF!</v>
      </c>
      <c r="F16018" s="9" t="e">
        <f>INDEX(#REF!:#REF!,MATCH($D16018,#REF!:#REF!,0),MATCH(#REF!,#REF!:#REF!,0))</f>
        <v>#REF!</v>
      </c>
    </row>
    <row r="16019" spans="1:6" ht="16.5" x14ac:dyDescent="0.3">
      <c r="A16019" s="9" t="s">
        <v>6306</v>
      </c>
      <c r="B16019" s="9" t="s">
        <v>2580</v>
      </c>
      <c r="C16019" s="10">
        <v>45709</v>
      </c>
      <c r="D16019" s="9">
        <v>2405876701</v>
      </c>
      <c r="E16019" s="9" t="e">
        <f>INDEX(#REF!:#REF!,MATCH($D16019,#REF!:#REF!,0),MATCH(#REF!,#REF!:#REF!,0))</f>
        <v>#REF!</v>
      </c>
      <c r="F16019" s="9" t="e">
        <f>INDEX(#REF!:#REF!,MATCH($D16019,#REF!:#REF!,0),MATCH(#REF!,#REF!:#REF!,0))</f>
        <v>#REF!</v>
      </c>
    </row>
    <row r="16020" spans="1:6" ht="16.5" x14ac:dyDescent="0.3">
      <c r="A16020" s="9" t="s">
        <v>6305</v>
      </c>
      <c r="B16020" s="9" t="s">
        <v>3098</v>
      </c>
      <c r="C16020" s="10">
        <v>58910</v>
      </c>
      <c r="D16020" s="9">
        <v>7166957409</v>
      </c>
      <c r="E16020" s="9" t="e">
        <f>INDEX(#REF!:#REF!,MATCH($D16020,#REF!:#REF!,0),MATCH(#REF!,#REF!:#REF!,0))</f>
        <v>#REF!</v>
      </c>
      <c r="F16020" s="9" t="e">
        <f>INDEX(#REF!:#REF!,MATCH($D16020,#REF!:#REF!,0),MATCH(#REF!,#REF!:#REF!,0))</f>
        <v>#REF!</v>
      </c>
    </row>
    <row r="16021" spans="1:6" ht="16.5" x14ac:dyDescent="0.3">
      <c r="A16021" s="9" t="s">
        <v>6304</v>
      </c>
      <c r="B16021" s="9" t="s">
        <v>2939</v>
      </c>
      <c r="C16021" s="10">
        <v>31151</v>
      </c>
      <c r="D16021" s="9">
        <v>992720575</v>
      </c>
      <c r="E16021" s="9" t="e">
        <f>INDEX(#REF!:#REF!,MATCH($D16021,#REF!:#REF!,0),MATCH(#REF!,#REF!:#REF!,0))</f>
        <v>#REF!</v>
      </c>
      <c r="F16021" s="9" t="e">
        <f>INDEX(#REF!:#REF!,MATCH($D16021,#REF!:#REF!,0),MATCH(#REF!,#REF!:#REF!,0))</f>
        <v>#REF!</v>
      </c>
    </row>
    <row r="16022" spans="1:6" ht="16.5" x14ac:dyDescent="0.3">
      <c r="A16022" s="9" t="s">
        <v>6303</v>
      </c>
      <c r="B16022" s="9" t="s">
        <v>2424</v>
      </c>
      <c r="C16022" s="10">
        <v>10918</v>
      </c>
      <c r="D16022" s="9">
        <v>8460683117</v>
      </c>
      <c r="E16022" s="9" t="e">
        <f>INDEX(#REF!:#REF!,MATCH($D16022,#REF!:#REF!,0),MATCH(#REF!,#REF!:#REF!,0))</f>
        <v>#REF!</v>
      </c>
      <c r="F16022" s="9" t="e">
        <f>INDEX(#REF!:#REF!,MATCH($D16022,#REF!:#REF!,0),MATCH(#REF!,#REF!:#REF!,0))</f>
        <v>#REF!</v>
      </c>
    </row>
    <row r="16023" spans="1:6" ht="16.5" x14ac:dyDescent="0.3">
      <c r="A16023" s="9" t="s">
        <v>6302</v>
      </c>
      <c r="B16023" s="9" t="s">
        <v>2860</v>
      </c>
      <c r="C16023" s="10">
        <v>41961</v>
      </c>
      <c r="D16023" s="9">
        <v>4097160079</v>
      </c>
      <c r="E16023" s="9" t="e">
        <f>INDEX(#REF!:#REF!,MATCH($D16023,#REF!:#REF!,0),MATCH(#REF!,#REF!:#REF!,0))</f>
        <v>#REF!</v>
      </c>
      <c r="F16023" s="9" t="e">
        <f>INDEX(#REF!:#REF!,MATCH($D16023,#REF!:#REF!,0),MATCH(#REF!,#REF!:#REF!,0))</f>
        <v>#REF!</v>
      </c>
    </row>
    <row r="16024" spans="1:6" ht="16.5" x14ac:dyDescent="0.3">
      <c r="A16024" s="9" t="s">
        <v>6301</v>
      </c>
      <c r="B16024" s="9" t="s">
        <v>2856</v>
      </c>
      <c r="C16024" s="10">
        <v>17976</v>
      </c>
      <c r="D16024" s="9">
        <v>8646243699</v>
      </c>
      <c r="E16024" s="9" t="e">
        <f>INDEX(#REF!:#REF!,MATCH($D16024,#REF!:#REF!,0),MATCH(#REF!,#REF!:#REF!,0))</f>
        <v>#REF!</v>
      </c>
      <c r="F16024" s="9" t="e">
        <f>INDEX(#REF!:#REF!,MATCH($D16024,#REF!:#REF!,0),MATCH(#REF!,#REF!:#REF!,0))</f>
        <v>#REF!</v>
      </c>
    </row>
    <row r="16025" spans="1:6" ht="16.5" x14ac:dyDescent="0.3">
      <c r="A16025" s="9" t="s">
        <v>6300</v>
      </c>
      <c r="B16025" s="9" t="s">
        <v>3357</v>
      </c>
      <c r="C16025" s="10">
        <v>32365</v>
      </c>
      <c r="D16025" s="9">
        <v>8550875457</v>
      </c>
      <c r="E16025" s="9" t="e">
        <f>INDEX(#REF!:#REF!,MATCH($D16025,#REF!:#REF!,0),MATCH(#REF!,#REF!:#REF!,0))</f>
        <v>#REF!</v>
      </c>
      <c r="F16025" s="9" t="e">
        <f>INDEX(#REF!:#REF!,MATCH($D16025,#REF!:#REF!,0),MATCH(#REF!,#REF!:#REF!,0))</f>
        <v>#REF!</v>
      </c>
    </row>
    <row r="16026" spans="1:6" ht="16.5" x14ac:dyDescent="0.3">
      <c r="A16026" s="9" t="s">
        <v>6299</v>
      </c>
      <c r="B16026" s="9" t="s">
        <v>3125</v>
      </c>
      <c r="C16026" s="10">
        <v>18125</v>
      </c>
      <c r="D16026" s="9">
        <v>7931128354</v>
      </c>
      <c r="E16026" s="9" t="e">
        <f>INDEX(#REF!:#REF!,MATCH($D16026,#REF!:#REF!,0),MATCH(#REF!,#REF!:#REF!,0))</f>
        <v>#REF!</v>
      </c>
      <c r="F16026" s="9" t="e">
        <f>INDEX(#REF!:#REF!,MATCH($D16026,#REF!:#REF!,0),MATCH(#REF!,#REF!:#REF!,0))</f>
        <v>#REF!</v>
      </c>
    </row>
    <row r="16027" spans="1:6" ht="16.5" x14ac:dyDescent="0.3">
      <c r="A16027" s="9" t="s">
        <v>6298</v>
      </c>
      <c r="B16027" s="9" t="s">
        <v>2017</v>
      </c>
      <c r="C16027" s="10">
        <v>21283</v>
      </c>
      <c r="D16027" s="9">
        <v>594961432</v>
      </c>
      <c r="E16027" s="9" t="e">
        <f>INDEX(#REF!:#REF!,MATCH($D16027,#REF!:#REF!,0),MATCH(#REF!,#REF!:#REF!,0))</f>
        <v>#REF!</v>
      </c>
      <c r="F16027" s="9" t="e">
        <f>INDEX(#REF!:#REF!,MATCH($D16027,#REF!:#REF!,0),MATCH(#REF!,#REF!:#REF!,0))</f>
        <v>#REF!</v>
      </c>
    </row>
    <row r="16028" spans="1:6" ht="16.5" x14ac:dyDescent="0.3">
      <c r="A16028" s="9" t="s">
        <v>6297</v>
      </c>
      <c r="B16028" s="9" t="s">
        <v>4046</v>
      </c>
      <c r="C16028" s="10">
        <v>43516</v>
      </c>
      <c r="D16028" s="9">
        <v>4162153728</v>
      </c>
      <c r="E16028" s="9" t="e">
        <f>INDEX(#REF!:#REF!,MATCH($D16028,#REF!:#REF!,0),MATCH(#REF!,#REF!:#REF!,0))</f>
        <v>#REF!</v>
      </c>
      <c r="F16028" s="9" t="e">
        <f>INDEX(#REF!:#REF!,MATCH($D16028,#REF!:#REF!,0),MATCH(#REF!,#REF!:#REF!,0))</f>
        <v>#REF!</v>
      </c>
    </row>
    <row r="16029" spans="1:6" ht="16.5" x14ac:dyDescent="0.3">
      <c r="A16029" s="9" t="s">
        <v>6296</v>
      </c>
      <c r="B16029" s="9" t="s">
        <v>2105</v>
      </c>
      <c r="C16029" s="10">
        <v>20017</v>
      </c>
      <c r="D16029" s="9">
        <v>8289594380</v>
      </c>
      <c r="E16029" s="9" t="e">
        <f>INDEX(#REF!:#REF!,MATCH($D16029,#REF!:#REF!,0),MATCH(#REF!,#REF!:#REF!,0))</f>
        <v>#REF!</v>
      </c>
      <c r="F16029" s="9" t="e">
        <f>INDEX(#REF!:#REF!,MATCH($D16029,#REF!:#REF!,0),MATCH(#REF!,#REF!:#REF!,0))</f>
        <v>#REF!</v>
      </c>
    </row>
    <row r="16030" spans="1:6" ht="16.5" x14ac:dyDescent="0.3">
      <c r="A16030" s="9" t="s">
        <v>6295</v>
      </c>
      <c r="B16030" s="9" t="s">
        <v>3430</v>
      </c>
      <c r="C16030" s="10">
        <v>25673</v>
      </c>
      <c r="D16030" s="9">
        <v>7635344498</v>
      </c>
      <c r="E16030" s="9" t="e">
        <f>INDEX(#REF!:#REF!,MATCH($D16030,#REF!:#REF!,0),MATCH(#REF!,#REF!:#REF!,0))</f>
        <v>#REF!</v>
      </c>
      <c r="F16030" s="9" t="e">
        <f>INDEX(#REF!:#REF!,MATCH($D16030,#REF!:#REF!,0),MATCH(#REF!,#REF!:#REF!,0))</f>
        <v>#REF!</v>
      </c>
    </row>
    <row r="16031" spans="1:6" ht="16.5" x14ac:dyDescent="0.3">
      <c r="A16031" s="9" t="s">
        <v>6294</v>
      </c>
      <c r="B16031" s="9" t="s">
        <v>2052</v>
      </c>
      <c r="C16031" s="10">
        <v>16208</v>
      </c>
      <c r="D16031" s="9">
        <v>9627071331</v>
      </c>
      <c r="E16031" s="9" t="e">
        <f>INDEX(#REF!:#REF!,MATCH($D16031,#REF!:#REF!,0),MATCH(#REF!,#REF!:#REF!,0))</f>
        <v>#REF!</v>
      </c>
      <c r="F16031" s="9" t="e">
        <f>INDEX(#REF!:#REF!,MATCH($D16031,#REF!:#REF!,0),MATCH(#REF!,#REF!:#REF!,0))</f>
        <v>#REF!</v>
      </c>
    </row>
    <row r="16032" spans="1:6" ht="16.5" x14ac:dyDescent="0.3">
      <c r="A16032" s="9" t="s">
        <v>6293</v>
      </c>
      <c r="B16032" s="9" t="s">
        <v>2521</v>
      </c>
      <c r="C16032" s="10">
        <v>28198</v>
      </c>
      <c r="D16032" s="9">
        <v>6214787945</v>
      </c>
      <c r="E16032" s="9" t="e">
        <f>INDEX(#REF!:#REF!,MATCH($D16032,#REF!:#REF!,0),MATCH(#REF!,#REF!:#REF!,0))</f>
        <v>#REF!</v>
      </c>
      <c r="F16032" s="9" t="e">
        <f>INDEX(#REF!:#REF!,MATCH($D16032,#REF!:#REF!,0),MATCH(#REF!,#REF!:#REF!,0))</f>
        <v>#REF!</v>
      </c>
    </row>
    <row r="16033" spans="1:6" ht="16.5" x14ac:dyDescent="0.3">
      <c r="A16033" s="9" t="s">
        <v>6292</v>
      </c>
      <c r="B16033" s="9" t="s">
        <v>2288</v>
      </c>
      <c r="C16033" s="10">
        <v>32890</v>
      </c>
      <c r="D16033" s="9">
        <v>3164004753</v>
      </c>
      <c r="E16033" s="9" t="e">
        <f>INDEX(#REF!:#REF!,MATCH($D16033,#REF!:#REF!,0),MATCH(#REF!,#REF!:#REF!,0))</f>
        <v>#REF!</v>
      </c>
      <c r="F16033" s="9" t="e">
        <f>INDEX(#REF!:#REF!,MATCH($D16033,#REF!:#REF!,0),MATCH(#REF!,#REF!:#REF!,0))</f>
        <v>#REF!</v>
      </c>
    </row>
    <row r="16034" spans="1:6" ht="16.5" x14ac:dyDescent="0.3">
      <c r="A16034" s="9" t="s">
        <v>6291</v>
      </c>
      <c r="B16034" s="9" t="s">
        <v>2541</v>
      </c>
      <c r="C16034" s="10">
        <v>58693</v>
      </c>
      <c r="D16034" s="9">
        <v>273083503</v>
      </c>
      <c r="E16034" s="9" t="e">
        <f>INDEX(#REF!:#REF!,MATCH($D16034,#REF!:#REF!,0),MATCH(#REF!,#REF!:#REF!,0))</f>
        <v>#REF!</v>
      </c>
      <c r="F16034" s="9" t="e">
        <f>INDEX(#REF!:#REF!,MATCH($D16034,#REF!:#REF!,0),MATCH(#REF!,#REF!:#REF!,0))</f>
        <v>#REF!</v>
      </c>
    </row>
    <row r="16035" spans="1:6" ht="16.5" x14ac:dyDescent="0.3">
      <c r="A16035" s="9" t="s">
        <v>6290</v>
      </c>
      <c r="B16035" s="9" t="s">
        <v>2258</v>
      </c>
      <c r="C16035" s="10">
        <v>12386</v>
      </c>
      <c r="D16035" s="9">
        <v>4192879565</v>
      </c>
      <c r="E16035" s="9" t="e">
        <f>INDEX(#REF!:#REF!,MATCH($D16035,#REF!:#REF!,0),MATCH(#REF!,#REF!:#REF!,0))</f>
        <v>#REF!</v>
      </c>
      <c r="F16035" s="9" t="e">
        <f>INDEX(#REF!:#REF!,MATCH($D16035,#REF!:#REF!,0),MATCH(#REF!,#REF!:#REF!,0))</f>
        <v>#REF!</v>
      </c>
    </row>
    <row r="16036" spans="1:6" ht="16.5" x14ac:dyDescent="0.3">
      <c r="A16036" s="9" t="s">
        <v>6289</v>
      </c>
      <c r="B16036" s="9" t="s">
        <v>2489</v>
      </c>
      <c r="C16036" s="10">
        <v>41191</v>
      </c>
      <c r="D16036" s="9">
        <v>9260254965</v>
      </c>
      <c r="E16036" s="9" t="e">
        <f>INDEX(#REF!:#REF!,MATCH($D16036,#REF!:#REF!,0),MATCH(#REF!,#REF!:#REF!,0))</f>
        <v>#REF!</v>
      </c>
      <c r="F16036" s="9" t="e">
        <f>INDEX(#REF!:#REF!,MATCH($D16036,#REF!:#REF!,0),MATCH(#REF!,#REF!:#REF!,0))</f>
        <v>#REF!</v>
      </c>
    </row>
    <row r="16037" spans="1:6" ht="16.5" x14ac:dyDescent="0.3">
      <c r="A16037" s="9" t="s">
        <v>6288</v>
      </c>
      <c r="B16037" s="9" t="s">
        <v>2090</v>
      </c>
      <c r="C16037" s="10">
        <v>39951</v>
      </c>
      <c r="D16037" s="9">
        <v>8267733809</v>
      </c>
      <c r="E16037" s="9" t="e">
        <f>INDEX(#REF!:#REF!,MATCH($D16037,#REF!:#REF!,0),MATCH(#REF!,#REF!:#REF!,0))</f>
        <v>#REF!</v>
      </c>
      <c r="F16037" s="9" t="e">
        <f>INDEX(#REF!:#REF!,MATCH($D16037,#REF!:#REF!,0),MATCH(#REF!,#REF!:#REF!,0))</f>
        <v>#REF!</v>
      </c>
    </row>
    <row r="16038" spans="1:6" ht="16.5" x14ac:dyDescent="0.3">
      <c r="A16038" s="9" t="s">
        <v>6287</v>
      </c>
      <c r="B16038" s="9" t="s">
        <v>2326</v>
      </c>
      <c r="C16038" s="10">
        <v>35964</v>
      </c>
      <c r="D16038" s="9">
        <v>8832488175</v>
      </c>
      <c r="E16038" s="9" t="e">
        <f>INDEX(#REF!:#REF!,MATCH($D16038,#REF!:#REF!,0),MATCH(#REF!,#REF!:#REF!,0))</f>
        <v>#REF!</v>
      </c>
      <c r="F16038" s="9" t="e">
        <f>INDEX(#REF!:#REF!,MATCH($D16038,#REF!:#REF!,0),MATCH(#REF!,#REF!:#REF!,0))</f>
        <v>#REF!</v>
      </c>
    </row>
    <row r="16039" spans="1:6" ht="16.5" x14ac:dyDescent="0.3">
      <c r="A16039" s="9" t="s">
        <v>6286</v>
      </c>
      <c r="B16039" s="9" t="s">
        <v>2095</v>
      </c>
      <c r="C16039" s="10">
        <v>54033</v>
      </c>
      <c r="D16039" s="9">
        <v>9916787441</v>
      </c>
      <c r="E16039" s="9" t="e">
        <f>INDEX(#REF!:#REF!,MATCH($D16039,#REF!:#REF!,0),MATCH(#REF!,#REF!:#REF!,0))</f>
        <v>#REF!</v>
      </c>
      <c r="F16039" s="9" t="e">
        <f>INDEX(#REF!:#REF!,MATCH($D16039,#REF!:#REF!,0),MATCH(#REF!,#REF!:#REF!,0))</f>
        <v>#REF!</v>
      </c>
    </row>
    <row r="16040" spans="1:6" ht="16.5" x14ac:dyDescent="0.3">
      <c r="A16040" s="9" t="s">
        <v>6285</v>
      </c>
      <c r="B16040" s="9" t="s">
        <v>2793</v>
      </c>
      <c r="C16040" s="10">
        <v>26288</v>
      </c>
      <c r="D16040" s="9">
        <v>1887308636</v>
      </c>
      <c r="E16040" s="9" t="e">
        <f>INDEX(#REF!:#REF!,MATCH($D16040,#REF!:#REF!,0),MATCH(#REF!,#REF!:#REF!,0))</f>
        <v>#REF!</v>
      </c>
      <c r="F16040" s="9" t="e">
        <f>INDEX(#REF!:#REF!,MATCH($D16040,#REF!:#REF!,0),MATCH(#REF!,#REF!:#REF!,0))</f>
        <v>#REF!</v>
      </c>
    </row>
    <row r="16041" spans="1:6" ht="16.5" x14ac:dyDescent="0.3">
      <c r="A16041" s="9" t="s">
        <v>6284</v>
      </c>
      <c r="B16041" s="9" t="s">
        <v>2019</v>
      </c>
      <c r="C16041" s="10">
        <v>12121</v>
      </c>
      <c r="D16041" s="9">
        <v>6836716731</v>
      </c>
      <c r="E16041" s="9" t="e">
        <f>INDEX(#REF!:#REF!,MATCH($D16041,#REF!:#REF!,0),MATCH(#REF!,#REF!:#REF!,0))</f>
        <v>#REF!</v>
      </c>
      <c r="F16041" s="9" t="e">
        <f>INDEX(#REF!:#REF!,MATCH($D16041,#REF!:#REF!,0),MATCH(#REF!,#REF!:#REF!,0))</f>
        <v>#REF!</v>
      </c>
    </row>
    <row r="16042" spans="1:6" ht="16.5" x14ac:dyDescent="0.3">
      <c r="A16042" s="9" t="s">
        <v>6283</v>
      </c>
      <c r="B16042" s="9" t="s">
        <v>2459</v>
      </c>
      <c r="C16042" s="10">
        <v>35966</v>
      </c>
      <c r="D16042" s="9">
        <v>502909099</v>
      </c>
      <c r="E16042" s="9" t="e">
        <f>INDEX(#REF!:#REF!,MATCH($D16042,#REF!:#REF!,0),MATCH(#REF!,#REF!:#REF!,0))</f>
        <v>#REF!</v>
      </c>
      <c r="F16042" s="9" t="e">
        <f>INDEX(#REF!:#REF!,MATCH($D16042,#REF!:#REF!,0),MATCH(#REF!,#REF!:#REF!,0))</f>
        <v>#REF!</v>
      </c>
    </row>
    <row r="16043" spans="1:6" ht="16.5" x14ac:dyDescent="0.3">
      <c r="A16043" s="9" t="s">
        <v>6282</v>
      </c>
      <c r="B16043" s="9" t="s">
        <v>2169</v>
      </c>
      <c r="C16043" s="10">
        <v>14851</v>
      </c>
      <c r="D16043" s="9">
        <v>9403474378</v>
      </c>
      <c r="E16043" s="9" t="e">
        <f>INDEX(#REF!:#REF!,MATCH($D16043,#REF!:#REF!,0),MATCH(#REF!,#REF!:#REF!,0))</f>
        <v>#REF!</v>
      </c>
      <c r="F16043" s="9" t="e">
        <f>INDEX(#REF!:#REF!,MATCH($D16043,#REF!:#REF!,0),MATCH(#REF!,#REF!:#REF!,0))</f>
        <v>#REF!</v>
      </c>
    </row>
    <row r="16044" spans="1:6" ht="16.5" x14ac:dyDescent="0.3">
      <c r="A16044" s="9" t="s">
        <v>6281</v>
      </c>
      <c r="B16044" s="9" t="s">
        <v>3255</v>
      </c>
      <c r="C16044" s="10">
        <v>32257</v>
      </c>
      <c r="D16044" s="9">
        <v>76572129</v>
      </c>
      <c r="E16044" s="9" t="e">
        <f>INDEX(#REF!:#REF!,MATCH($D16044,#REF!:#REF!,0),MATCH(#REF!,#REF!:#REF!,0))</f>
        <v>#REF!</v>
      </c>
      <c r="F16044" s="9" t="e">
        <f>INDEX(#REF!:#REF!,MATCH($D16044,#REF!:#REF!,0),MATCH(#REF!,#REF!:#REF!,0))</f>
        <v>#REF!</v>
      </c>
    </row>
    <row r="16045" spans="1:6" ht="16.5" x14ac:dyDescent="0.3">
      <c r="A16045" s="9" t="s">
        <v>6280</v>
      </c>
      <c r="B16045" s="9" t="s">
        <v>2206</v>
      </c>
      <c r="C16045" s="10">
        <v>51250</v>
      </c>
      <c r="D16045" s="9">
        <v>6894004730</v>
      </c>
      <c r="E16045" s="9" t="e">
        <f>INDEX(#REF!:#REF!,MATCH($D16045,#REF!:#REF!,0),MATCH(#REF!,#REF!:#REF!,0))</f>
        <v>#REF!</v>
      </c>
      <c r="F16045" s="9" t="e">
        <f>INDEX(#REF!:#REF!,MATCH($D16045,#REF!:#REF!,0),MATCH(#REF!,#REF!:#REF!,0))</f>
        <v>#REF!</v>
      </c>
    </row>
    <row r="16046" spans="1:6" ht="16.5" x14ac:dyDescent="0.3">
      <c r="A16046" s="9" t="s">
        <v>6279</v>
      </c>
      <c r="B16046" s="9" t="s">
        <v>2349</v>
      </c>
      <c r="C16046" s="10">
        <v>11238</v>
      </c>
      <c r="D16046" s="9">
        <v>3507341514</v>
      </c>
      <c r="E16046" s="9" t="e">
        <f>INDEX(#REF!:#REF!,MATCH($D16046,#REF!:#REF!,0),MATCH(#REF!,#REF!:#REF!,0))</f>
        <v>#REF!</v>
      </c>
      <c r="F16046" s="9" t="e">
        <f>INDEX(#REF!:#REF!,MATCH($D16046,#REF!:#REF!,0),MATCH(#REF!,#REF!:#REF!,0))</f>
        <v>#REF!</v>
      </c>
    </row>
    <row r="16047" spans="1:6" ht="16.5" x14ac:dyDescent="0.3">
      <c r="A16047" s="9" t="s">
        <v>6278</v>
      </c>
      <c r="B16047" s="9" t="s">
        <v>2675</v>
      </c>
      <c r="C16047" s="10">
        <v>31058</v>
      </c>
      <c r="D16047" s="9">
        <v>8175279842</v>
      </c>
      <c r="E16047" s="9" t="e">
        <f>INDEX(#REF!:#REF!,MATCH($D16047,#REF!:#REF!,0),MATCH(#REF!,#REF!:#REF!,0))</f>
        <v>#REF!</v>
      </c>
      <c r="F16047" s="9" t="e">
        <f>INDEX(#REF!:#REF!,MATCH($D16047,#REF!:#REF!,0),MATCH(#REF!,#REF!:#REF!,0))</f>
        <v>#REF!</v>
      </c>
    </row>
    <row r="16048" spans="1:6" ht="16.5" x14ac:dyDescent="0.3">
      <c r="A16048" s="9" t="s">
        <v>6277</v>
      </c>
      <c r="B16048" s="9" t="s">
        <v>2673</v>
      </c>
      <c r="C16048" s="10">
        <v>34578</v>
      </c>
      <c r="D16048" s="9">
        <v>7304628987</v>
      </c>
      <c r="E16048" s="9" t="e">
        <f>INDEX(#REF!:#REF!,MATCH($D16048,#REF!:#REF!,0),MATCH(#REF!,#REF!:#REF!,0))</f>
        <v>#REF!</v>
      </c>
      <c r="F16048" s="9" t="e">
        <f>INDEX(#REF!:#REF!,MATCH($D16048,#REF!:#REF!,0),MATCH(#REF!,#REF!:#REF!,0))</f>
        <v>#REF!</v>
      </c>
    </row>
    <row r="16049" spans="1:6" ht="16.5" x14ac:dyDescent="0.3">
      <c r="A16049" s="9" t="s">
        <v>6276</v>
      </c>
      <c r="B16049" s="9" t="s">
        <v>2768</v>
      </c>
      <c r="C16049" s="10">
        <v>37380</v>
      </c>
      <c r="D16049" s="9">
        <v>4097160079</v>
      </c>
      <c r="E16049" s="9" t="e">
        <f>INDEX(#REF!:#REF!,MATCH($D16049,#REF!:#REF!,0),MATCH(#REF!,#REF!:#REF!,0))</f>
        <v>#REF!</v>
      </c>
      <c r="F16049" s="9" t="e">
        <f>INDEX(#REF!:#REF!,MATCH($D16049,#REF!:#REF!,0),MATCH(#REF!,#REF!:#REF!,0))</f>
        <v>#REF!</v>
      </c>
    </row>
    <row r="16050" spans="1:6" ht="16.5" x14ac:dyDescent="0.3">
      <c r="A16050" s="9" t="s">
        <v>6275</v>
      </c>
      <c r="B16050" s="9" t="s">
        <v>3049</v>
      </c>
      <c r="C16050" s="10">
        <v>59441</v>
      </c>
      <c r="D16050" s="9">
        <v>4342145855</v>
      </c>
      <c r="E16050" s="9" t="e">
        <f>INDEX(#REF!:#REF!,MATCH($D16050,#REF!:#REF!,0),MATCH(#REF!,#REF!:#REF!,0))</f>
        <v>#REF!</v>
      </c>
      <c r="F16050" s="9" t="e">
        <f>INDEX(#REF!:#REF!,MATCH($D16050,#REF!:#REF!,0),MATCH(#REF!,#REF!:#REF!,0))</f>
        <v>#REF!</v>
      </c>
    </row>
    <row r="16051" spans="1:6" ht="16.5" x14ac:dyDescent="0.3">
      <c r="A16051" s="9" t="s">
        <v>6274</v>
      </c>
      <c r="B16051" s="9" t="s">
        <v>2075</v>
      </c>
      <c r="C16051" s="10">
        <v>54519</v>
      </c>
      <c r="D16051" s="9">
        <v>2426144645</v>
      </c>
      <c r="E16051" s="9" t="e">
        <f>INDEX(#REF!:#REF!,MATCH($D16051,#REF!:#REF!,0),MATCH(#REF!,#REF!:#REF!,0))</f>
        <v>#REF!</v>
      </c>
      <c r="F16051" s="9" t="e">
        <f>INDEX(#REF!:#REF!,MATCH($D16051,#REF!:#REF!,0),MATCH(#REF!,#REF!:#REF!,0))</f>
        <v>#REF!</v>
      </c>
    </row>
    <row r="16052" spans="1:6" ht="16.5" x14ac:dyDescent="0.3">
      <c r="A16052" s="9" t="s">
        <v>6273</v>
      </c>
      <c r="B16052" s="9" t="s">
        <v>3042</v>
      </c>
      <c r="C16052" s="10">
        <v>41040</v>
      </c>
      <c r="D16052" s="9">
        <v>5764488419</v>
      </c>
      <c r="E16052" s="9" t="e">
        <f>INDEX(#REF!:#REF!,MATCH($D16052,#REF!:#REF!,0),MATCH(#REF!,#REF!:#REF!,0))</f>
        <v>#REF!</v>
      </c>
      <c r="F16052" s="9" t="e">
        <f>INDEX(#REF!:#REF!,MATCH($D16052,#REF!:#REF!,0),MATCH(#REF!,#REF!:#REF!,0))</f>
        <v>#REF!</v>
      </c>
    </row>
    <row r="16053" spans="1:6" ht="16.5" x14ac:dyDescent="0.3">
      <c r="A16053" s="9" t="s">
        <v>6272</v>
      </c>
      <c r="B16053" s="9" t="s">
        <v>2961</v>
      </c>
      <c r="C16053" s="10">
        <v>34123</v>
      </c>
      <c r="D16053" s="9">
        <v>8204786093</v>
      </c>
      <c r="E16053" s="9" t="e">
        <f>INDEX(#REF!:#REF!,MATCH($D16053,#REF!:#REF!,0),MATCH(#REF!,#REF!:#REF!,0))</f>
        <v>#REF!</v>
      </c>
      <c r="F16053" s="9" t="e">
        <f>INDEX(#REF!:#REF!,MATCH($D16053,#REF!:#REF!,0),MATCH(#REF!,#REF!:#REF!,0))</f>
        <v>#REF!</v>
      </c>
    </row>
    <row r="16054" spans="1:6" ht="16.5" x14ac:dyDescent="0.3">
      <c r="A16054" s="9" t="s">
        <v>6271</v>
      </c>
      <c r="B16054" s="9" t="s">
        <v>2357</v>
      </c>
      <c r="C16054" s="10">
        <v>20711</v>
      </c>
      <c r="D16054" s="9">
        <v>8617243198</v>
      </c>
      <c r="E16054" s="9" t="e">
        <f>INDEX(#REF!:#REF!,MATCH($D16054,#REF!:#REF!,0),MATCH(#REF!,#REF!:#REF!,0))</f>
        <v>#REF!</v>
      </c>
      <c r="F16054" s="9" t="e">
        <f>INDEX(#REF!:#REF!,MATCH($D16054,#REF!:#REF!,0),MATCH(#REF!,#REF!:#REF!,0))</f>
        <v>#REF!</v>
      </c>
    </row>
    <row r="16055" spans="1:6" ht="16.5" x14ac:dyDescent="0.3">
      <c r="A16055" s="9" t="s">
        <v>6270</v>
      </c>
      <c r="B16055" s="9" t="s">
        <v>2409</v>
      </c>
      <c r="C16055" s="10">
        <v>25422</v>
      </c>
      <c r="D16055" s="9">
        <v>7074056774</v>
      </c>
      <c r="E16055" s="9" t="e">
        <f>INDEX(#REF!:#REF!,MATCH($D16055,#REF!:#REF!,0),MATCH(#REF!,#REF!:#REF!,0))</f>
        <v>#REF!</v>
      </c>
      <c r="F16055" s="9" t="e">
        <f>INDEX(#REF!:#REF!,MATCH($D16055,#REF!:#REF!,0),MATCH(#REF!,#REF!:#REF!,0))</f>
        <v>#REF!</v>
      </c>
    </row>
    <row r="16056" spans="1:6" ht="16.5" x14ac:dyDescent="0.3">
      <c r="A16056" s="9" t="s">
        <v>6269</v>
      </c>
      <c r="B16056" s="9" t="s">
        <v>2063</v>
      </c>
      <c r="C16056" s="10">
        <v>54766</v>
      </c>
      <c r="D16056" s="9">
        <v>9096285417</v>
      </c>
      <c r="E16056" s="9" t="e">
        <f>INDEX(#REF!:#REF!,MATCH($D16056,#REF!:#REF!,0),MATCH(#REF!,#REF!:#REF!,0))</f>
        <v>#REF!</v>
      </c>
      <c r="F16056" s="9" t="e">
        <f>INDEX(#REF!:#REF!,MATCH($D16056,#REF!:#REF!,0),MATCH(#REF!,#REF!:#REF!,0))</f>
        <v>#REF!</v>
      </c>
    </row>
    <row r="16057" spans="1:6" ht="16.5" x14ac:dyDescent="0.3">
      <c r="A16057" s="9" t="s">
        <v>6268</v>
      </c>
      <c r="B16057" s="9" t="s">
        <v>1971</v>
      </c>
      <c r="C16057" s="10">
        <v>21547</v>
      </c>
      <c r="D16057" s="9">
        <v>3458178171</v>
      </c>
      <c r="E16057" s="9" t="e">
        <f>INDEX(#REF!:#REF!,MATCH($D16057,#REF!:#REF!,0),MATCH(#REF!,#REF!:#REF!,0))</f>
        <v>#REF!</v>
      </c>
      <c r="F16057" s="9" t="e">
        <f>INDEX(#REF!:#REF!,MATCH($D16057,#REF!:#REF!,0),MATCH(#REF!,#REF!:#REF!,0))</f>
        <v>#REF!</v>
      </c>
    </row>
    <row r="16058" spans="1:6" ht="16.5" x14ac:dyDescent="0.3">
      <c r="A16058" s="9" t="s">
        <v>6267</v>
      </c>
      <c r="B16058" s="9" t="s">
        <v>2600</v>
      </c>
      <c r="C16058" s="10">
        <v>53197</v>
      </c>
      <c r="D16058" s="9">
        <v>9674189459</v>
      </c>
      <c r="E16058" s="9" t="e">
        <f>INDEX(#REF!:#REF!,MATCH($D16058,#REF!:#REF!,0),MATCH(#REF!,#REF!:#REF!,0))</f>
        <v>#REF!</v>
      </c>
      <c r="F16058" s="9" t="e">
        <f>INDEX(#REF!:#REF!,MATCH($D16058,#REF!:#REF!,0),MATCH(#REF!,#REF!:#REF!,0))</f>
        <v>#REF!</v>
      </c>
    </row>
    <row r="16059" spans="1:6" ht="16.5" x14ac:dyDescent="0.3">
      <c r="A16059" s="9" t="s">
        <v>6266</v>
      </c>
      <c r="B16059" s="9" t="s">
        <v>1997</v>
      </c>
      <c r="C16059" s="10">
        <v>20429</v>
      </c>
      <c r="D16059" s="9">
        <v>8808097757</v>
      </c>
      <c r="E16059" s="9" t="e">
        <f>INDEX(#REF!:#REF!,MATCH($D16059,#REF!:#REF!,0),MATCH(#REF!,#REF!:#REF!,0))</f>
        <v>#REF!</v>
      </c>
      <c r="F16059" s="9" t="e">
        <f>INDEX(#REF!:#REF!,MATCH($D16059,#REF!:#REF!,0),MATCH(#REF!,#REF!:#REF!,0))</f>
        <v>#REF!</v>
      </c>
    </row>
    <row r="16060" spans="1:6" ht="16.5" x14ac:dyDescent="0.3">
      <c r="A16060" s="9" t="s">
        <v>6265</v>
      </c>
      <c r="B16060" s="9" t="s">
        <v>2216</v>
      </c>
      <c r="C16060" s="10">
        <v>46035</v>
      </c>
      <c r="D16060" s="9">
        <v>1545110042</v>
      </c>
      <c r="E16060" s="9" t="e">
        <f>INDEX(#REF!:#REF!,MATCH($D16060,#REF!:#REF!,0),MATCH(#REF!,#REF!:#REF!,0))</f>
        <v>#REF!</v>
      </c>
      <c r="F16060" s="9" t="e">
        <f>INDEX(#REF!:#REF!,MATCH($D16060,#REF!:#REF!,0),MATCH(#REF!,#REF!:#REF!,0))</f>
        <v>#REF!</v>
      </c>
    </row>
    <row r="16061" spans="1:6" ht="16.5" x14ac:dyDescent="0.3">
      <c r="A16061" s="9" t="s">
        <v>6264</v>
      </c>
      <c r="B16061" s="9" t="s">
        <v>2073</v>
      </c>
      <c r="C16061" s="10">
        <v>48178</v>
      </c>
      <c r="D16061" s="9">
        <v>4192443678</v>
      </c>
      <c r="E16061" s="9" t="e">
        <f>INDEX(#REF!:#REF!,MATCH($D16061,#REF!:#REF!,0),MATCH(#REF!,#REF!:#REF!,0))</f>
        <v>#REF!</v>
      </c>
      <c r="F16061" s="9" t="e">
        <f>INDEX(#REF!:#REF!,MATCH($D16061,#REF!:#REF!,0),MATCH(#REF!,#REF!:#REF!,0))</f>
        <v>#REF!</v>
      </c>
    </row>
    <row r="16062" spans="1:6" ht="16.5" x14ac:dyDescent="0.3">
      <c r="A16062" s="9" t="s">
        <v>6263</v>
      </c>
      <c r="B16062" s="9" t="s">
        <v>2615</v>
      </c>
      <c r="C16062" s="10">
        <v>33023</v>
      </c>
      <c r="D16062" s="9">
        <v>3021692982</v>
      </c>
      <c r="E16062" s="9" t="e">
        <f>INDEX(#REF!:#REF!,MATCH($D16062,#REF!:#REF!,0),MATCH(#REF!,#REF!:#REF!,0))</f>
        <v>#REF!</v>
      </c>
      <c r="F16062" s="9" t="e">
        <f>INDEX(#REF!:#REF!,MATCH($D16062,#REF!:#REF!,0),MATCH(#REF!,#REF!:#REF!,0))</f>
        <v>#REF!</v>
      </c>
    </row>
    <row r="16063" spans="1:6" ht="16.5" x14ac:dyDescent="0.3">
      <c r="A16063" s="9" t="s">
        <v>6262</v>
      </c>
      <c r="B16063" s="9" t="s">
        <v>3098</v>
      </c>
      <c r="C16063" s="10">
        <v>17692</v>
      </c>
      <c r="D16063" s="9">
        <v>2579936017</v>
      </c>
      <c r="E16063" s="9" t="e">
        <f>INDEX(#REF!:#REF!,MATCH($D16063,#REF!:#REF!,0),MATCH(#REF!,#REF!:#REF!,0))</f>
        <v>#REF!</v>
      </c>
      <c r="F16063" s="9" t="e">
        <f>INDEX(#REF!:#REF!,MATCH($D16063,#REF!:#REF!,0),MATCH(#REF!,#REF!:#REF!,0))</f>
        <v>#REF!</v>
      </c>
    </row>
    <row r="16064" spans="1:6" ht="16.5" x14ac:dyDescent="0.3">
      <c r="A16064" s="9" t="s">
        <v>6261</v>
      </c>
      <c r="B16064" s="9" t="s">
        <v>2580</v>
      </c>
      <c r="C16064" s="10">
        <v>31124</v>
      </c>
      <c r="D16064" s="9">
        <v>4406664351</v>
      </c>
      <c r="E16064" s="9" t="e">
        <f>INDEX(#REF!:#REF!,MATCH($D16064,#REF!:#REF!,0),MATCH(#REF!,#REF!:#REF!,0))</f>
        <v>#REF!</v>
      </c>
      <c r="F16064" s="9" t="e">
        <f>INDEX(#REF!:#REF!,MATCH($D16064,#REF!:#REF!,0),MATCH(#REF!,#REF!:#REF!,0))</f>
        <v>#REF!</v>
      </c>
    </row>
    <row r="16065" spans="1:6" ht="16.5" x14ac:dyDescent="0.3">
      <c r="A16065" s="9" t="s">
        <v>6260</v>
      </c>
      <c r="B16065" s="9" t="s">
        <v>2226</v>
      </c>
      <c r="C16065" s="10">
        <v>47293</v>
      </c>
      <c r="D16065" s="9">
        <v>569240891</v>
      </c>
      <c r="E16065" s="9" t="e">
        <f>INDEX(#REF!:#REF!,MATCH($D16065,#REF!:#REF!,0),MATCH(#REF!,#REF!:#REF!,0))</f>
        <v>#REF!</v>
      </c>
      <c r="F16065" s="9" t="e">
        <f>INDEX(#REF!:#REF!,MATCH($D16065,#REF!:#REF!,0),MATCH(#REF!,#REF!:#REF!,0))</f>
        <v>#REF!</v>
      </c>
    </row>
    <row r="16066" spans="1:6" ht="16.5" x14ac:dyDescent="0.3">
      <c r="A16066" s="9" t="s">
        <v>6259</v>
      </c>
      <c r="B16066" s="9" t="s">
        <v>2420</v>
      </c>
      <c r="C16066" s="10">
        <v>59283</v>
      </c>
      <c r="D16066" s="9">
        <v>1028388519</v>
      </c>
      <c r="E16066" s="9" t="e">
        <f>INDEX(#REF!:#REF!,MATCH($D16066,#REF!:#REF!,0),MATCH(#REF!,#REF!:#REF!,0))</f>
        <v>#REF!</v>
      </c>
      <c r="F16066" s="9" t="e">
        <f>INDEX(#REF!:#REF!,MATCH($D16066,#REF!:#REF!,0),MATCH(#REF!,#REF!:#REF!,0))</f>
        <v>#REF!</v>
      </c>
    </row>
    <row r="16067" spans="1:6" ht="16.5" x14ac:dyDescent="0.3">
      <c r="A16067" s="9" t="s">
        <v>6258</v>
      </c>
      <c r="B16067" s="9" t="s">
        <v>2103</v>
      </c>
      <c r="C16067" s="10">
        <v>44505</v>
      </c>
      <c r="D16067" s="9">
        <v>7866715386</v>
      </c>
      <c r="E16067" s="9" t="e">
        <f>INDEX(#REF!:#REF!,MATCH($D16067,#REF!:#REF!,0),MATCH(#REF!,#REF!:#REF!,0))</f>
        <v>#REF!</v>
      </c>
      <c r="F16067" s="9" t="e">
        <f>INDEX(#REF!:#REF!,MATCH($D16067,#REF!:#REF!,0),MATCH(#REF!,#REF!:#REF!,0))</f>
        <v>#REF!</v>
      </c>
    </row>
    <row r="16068" spans="1:6" ht="16.5" x14ac:dyDescent="0.3">
      <c r="A16068" s="9" t="s">
        <v>6257</v>
      </c>
      <c r="B16068" s="9" t="s">
        <v>2097</v>
      </c>
      <c r="C16068" s="10">
        <v>28306</v>
      </c>
      <c r="D16068" s="9">
        <v>232367817</v>
      </c>
      <c r="E16068" s="9" t="e">
        <f>INDEX(#REF!:#REF!,MATCH($D16068,#REF!:#REF!,0),MATCH(#REF!,#REF!:#REF!,0))</f>
        <v>#REF!</v>
      </c>
      <c r="F16068" s="9" t="e">
        <f>INDEX(#REF!:#REF!,MATCH($D16068,#REF!:#REF!,0),MATCH(#REF!,#REF!:#REF!,0))</f>
        <v>#REF!</v>
      </c>
    </row>
    <row r="16069" spans="1:6" ht="16.5" x14ac:dyDescent="0.3">
      <c r="A16069" s="9" t="s">
        <v>6256</v>
      </c>
      <c r="B16069" s="9" t="s">
        <v>2954</v>
      </c>
      <c r="C16069" s="10">
        <v>50962</v>
      </c>
      <c r="D16069" s="9">
        <v>8908432159</v>
      </c>
      <c r="E16069" s="9" t="e">
        <f>INDEX(#REF!:#REF!,MATCH($D16069,#REF!:#REF!,0),MATCH(#REF!,#REF!:#REF!,0))</f>
        <v>#REF!</v>
      </c>
      <c r="F16069" s="9" t="e">
        <f>INDEX(#REF!:#REF!,MATCH($D16069,#REF!:#REF!,0),MATCH(#REF!,#REF!:#REF!,0))</f>
        <v>#REF!</v>
      </c>
    </row>
    <row r="16070" spans="1:6" ht="16.5" x14ac:dyDescent="0.3">
      <c r="A16070" s="9" t="s">
        <v>6255</v>
      </c>
      <c r="B16070" s="9" t="s">
        <v>2298</v>
      </c>
      <c r="C16070" s="10">
        <v>21573</v>
      </c>
      <c r="D16070" s="9">
        <v>2292892200</v>
      </c>
      <c r="E16070" s="9" t="e">
        <f>INDEX(#REF!:#REF!,MATCH($D16070,#REF!:#REF!,0),MATCH(#REF!,#REF!:#REF!,0))</f>
        <v>#REF!</v>
      </c>
      <c r="F16070" s="9" t="e">
        <f>INDEX(#REF!:#REF!,MATCH($D16070,#REF!:#REF!,0),MATCH(#REF!,#REF!:#REF!,0))</f>
        <v>#REF!</v>
      </c>
    </row>
    <row r="16071" spans="1:6" ht="16.5" x14ac:dyDescent="0.3">
      <c r="A16071" s="9" t="s">
        <v>6254</v>
      </c>
      <c r="B16071" s="9" t="s">
        <v>2982</v>
      </c>
      <c r="C16071" s="10">
        <v>25260</v>
      </c>
      <c r="D16071" s="9">
        <v>4453705328</v>
      </c>
      <c r="E16071" s="9" t="e">
        <f>INDEX(#REF!:#REF!,MATCH($D16071,#REF!:#REF!,0),MATCH(#REF!,#REF!:#REF!,0))</f>
        <v>#REF!</v>
      </c>
      <c r="F16071" s="9" t="e">
        <f>INDEX(#REF!:#REF!,MATCH($D16071,#REF!:#REF!,0),MATCH(#REF!,#REF!:#REF!,0))</f>
        <v>#REF!</v>
      </c>
    </row>
    <row r="16072" spans="1:6" ht="16.5" x14ac:dyDescent="0.3">
      <c r="A16072" s="9" t="s">
        <v>6253</v>
      </c>
      <c r="B16072" s="9" t="s">
        <v>2713</v>
      </c>
      <c r="C16072" s="10">
        <v>12595</v>
      </c>
      <c r="D16072" s="9">
        <v>3156820482</v>
      </c>
      <c r="E16072" s="9" t="e">
        <f>INDEX(#REF!:#REF!,MATCH($D16072,#REF!:#REF!,0),MATCH(#REF!,#REF!:#REF!,0))</f>
        <v>#REF!</v>
      </c>
      <c r="F16072" s="9" t="e">
        <f>INDEX(#REF!:#REF!,MATCH($D16072,#REF!:#REF!,0),MATCH(#REF!,#REF!:#REF!,0))</f>
        <v>#REF!</v>
      </c>
    </row>
    <row r="16073" spans="1:6" ht="16.5" x14ac:dyDescent="0.3">
      <c r="A16073" s="9" t="s">
        <v>6252</v>
      </c>
      <c r="B16073" s="9" t="s">
        <v>2359</v>
      </c>
      <c r="C16073" s="10">
        <v>39005</v>
      </c>
      <c r="D16073" s="9">
        <v>5005774041</v>
      </c>
      <c r="E16073" s="9" t="e">
        <f>INDEX(#REF!:#REF!,MATCH($D16073,#REF!:#REF!,0),MATCH(#REF!,#REF!:#REF!,0))</f>
        <v>#REF!</v>
      </c>
      <c r="F16073" s="9" t="e">
        <f>INDEX(#REF!:#REF!,MATCH($D16073,#REF!:#REF!,0),MATCH(#REF!,#REF!:#REF!,0))</f>
        <v>#REF!</v>
      </c>
    </row>
    <row r="16074" spans="1:6" ht="16.5" x14ac:dyDescent="0.3">
      <c r="A16074" s="9" t="s">
        <v>6251</v>
      </c>
      <c r="B16074" s="9" t="s">
        <v>2544</v>
      </c>
      <c r="C16074" s="10">
        <v>17296</v>
      </c>
      <c r="D16074" s="9">
        <v>1990334539</v>
      </c>
      <c r="E16074" s="9" t="e">
        <f>INDEX(#REF!:#REF!,MATCH($D16074,#REF!:#REF!,0),MATCH(#REF!,#REF!:#REF!,0))</f>
        <v>#REF!</v>
      </c>
      <c r="F16074" s="9" t="e">
        <f>INDEX(#REF!:#REF!,MATCH($D16074,#REF!:#REF!,0),MATCH(#REF!,#REF!:#REF!,0))</f>
        <v>#REF!</v>
      </c>
    </row>
    <row r="16075" spans="1:6" ht="16.5" x14ac:dyDescent="0.3">
      <c r="A16075" s="9" t="s">
        <v>6250</v>
      </c>
      <c r="B16075" s="9" t="s">
        <v>2248</v>
      </c>
      <c r="C16075" s="10">
        <v>17980</v>
      </c>
      <c r="D16075" s="9">
        <v>2376099331</v>
      </c>
      <c r="E16075" s="9" t="e">
        <f>INDEX(#REF!:#REF!,MATCH($D16075,#REF!:#REF!,0),MATCH(#REF!,#REF!:#REF!,0))</f>
        <v>#REF!</v>
      </c>
      <c r="F16075" s="9" t="e">
        <f>INDEX(#REF!:#REF!,MATCH($D16075,#REF!:#REF!,0),MATCH(#REF!,#REF!:#REF!,0))</f>
        <v>#REF!</v>
      </c>
    </row>
    <row r="16076" spans="1:6" ht="16.5" x14ac:dyDescent="0.3">
      <c r="A16076" s="9" t="s">
        <v>6249</v>
      </c>
      <c r="B16076" s="9" t="s">
        <v>2833</v>
      </c>
      <c r="C16076" s="10">
        <v>33722</v>
      </c>
      <c r="D16076" s="9">
        <v>232367817</v>
      </c>
      <c r="E16076" s="9" t="e">
        <f>INDEX(#REF!:#REF!,MATCH($D16076,#REF!:#REF!,0),MATCH(#REF!,#REF!:#REF!,0))</f>
        <v>#REF!</v>
      </c>
      <c r="F16076" s="9" t="e">
        <f>INDEX(#REF!:#REF!,MATCH($D16076,#REF!:#REF!,0),MATCH(#REF!,#REF!:#REF!,0))</f>
        <v>#REF!</v>
      </c>
    </row>
    <row r="16077" spans="1:6" ht="16.5" x14ac:dyDescent="0.3">
      <c r="A16077" s="9" t="s">
        <v>6248</v>
      </c>
      <c r="B16077" s="9" t="s">
        <v>2248</v>
      </c>
      <c r="C16077" s="10">
        <v>42590</v>
      </c>
      <c r="D16077" s="9">
        <v>2973558387</v>
      </c>
      <c r="E16077" s="9" t="e">
        <f>INDEX(#REF!:#REF!,MATCH($D16077,#REF!:#REF!,0),MATCH(#REF!,#REF!:#REF!,0))</f>
        <v>#REF!</v>
      </c>
      <c r="F16077" s="9" t="e">
        <f>INDEX(#REF!:#REF!,MATCH($D16077,#REF!:#REF!,0),MATCH(#REF!,#REF!:#REF!,0))</f>
        <v>#REF!</v>
      </c>
    </row>
    <row r="16078" spans="1:6" ht="16.5" x14ac:dyDescent="0.3">
      <c r="A16078" s="9" t="s">
        <v>6247</v>
      </c>
      <c r="B16078" s="9" t="s">
        <v>2602</v>
      </c>
      <c r="C16078" s="10">
        <v>13117</v>
      </c>
      <c r="D16078" s="9">
        <v>6148303353</v>
      </c>
      <c r="E16078" s="9" t="e">
        <f>INDEX(#REF!:#REF!,MATCH($D16078,#REF!:#REF!,0),MATCH(#REF!,#REF!:#REF!,0))</f>
        <v>#REF!</v>
      </c>
      <c r="F16078" s="9" t="e">
        <f>INDEX(#REF!:#REF!,MATCH($D16078,#REF!:#REF!,0),MATCH(#REF!,#REF!:#REF!,0))</f>
        <v>#REF!</v>
      </c>
    </row>
    <row r="16079" spans="1:6" ht="16.5" x14ac:dyDescent="0.3">
      <c r="A16079" s="9" t="s">
        <v>6246</v>
      </c>
      <c r="B16079" s="9" t="s">
        <v>2127</v>
      </c>
      <c r="C16079" s="10">
        <v>27775</v>
      </c>
      <c r="D16079" s="9">
        <v>7112955017</v>
      </c>
      <c r="E16079" s="9" t="e">
        <f>INDEX(#REF!:#REF!,MATCH($D16079,#REF!:#REF!,0),MATCH(#REF!,#REF!:#REF!,0))</f>
        <v>#REF!</v>
      </c>
      <c r="F16079" s="9" t="e">
        <f>INDEX(#REF!:#REF!,MATCH($D16079,#REF!:#REF!,0),MATCH(#REF!,#REF!:#REF!,0))</f>
        <v>#REF!</v>
      </c>
    </row>
    <row r="16080" spans="1:6" ht="16.5" x14ac:dyDescent="0.3">
      <c r="A16080" s="9" t="s">
        <v>6245</v>
      </c>
      <c r="B16080" s="9" t="s">
        <v>2952</v>
      </c>
      <c r="C16080" s="10">
        <v>46559</v>
      </c>
      <c r="D16080" s="9">
        <v>715518151</v>
      </c>
      <c r="E16080" s="9" t="e">
        <f>INDEX(#REF!:#REF!,MATCH($D16080,#REF!:#REF!,0),MATCH(#REF!,#REF!:#REF!,0))</f>
        <v>#REF!</v>
      </c>
      <c r="F16080" s="9" t="e">
        <f>INDEX(#REF!:#REF!,MATCH($D16080,#REF!:#REF!,0),MATCH(#REF!,#REF!:#REF!,0))</f>
        <v>#REF!</v>
      </c>
    </row>
    <row r="16081" spans="1:6" ht="16.5" x14ac:dyDescent="0.3">
      <c r="A16081" s="9" t="s">
        <v>6244</v>
      </c>
      <c r="B16081" s="9" t="s">
        <v>3720</v>
      </c>
      <c r="C16081" s="10">
        <v>37492</v>
      </c>
      <c r="D16081" s="9">
        <v>8533410514</v>
      </c>
      <c r="E16081" s="9" t="e">
        <f>INDEX(#REF!:#REF!,MATCH($D16081,#REF!:#REF!,0),MATCH(#REF!,#REF!:#REF!,0))</f>
        <v>#REF!</v>
      </c>
      <c r="F16081" s="9" t="e">
        <f>INDEX(#REF!:#REF!,MATCH($D16081,#REF!:#REF!,0),MATCH(#REF!,#REF!:#REF!,0))</f>
        <v>#REF!</v>
      </c>
    </row>
    <row r="16082" spans="1:6" ht="16.5" x14ac:dyDescent="0.3">
      <c r="A16082" s="9" t="s">
        <v>6243</v>
      </c>
      <c r="B16082" s="9" t="s">
        <v>2083</v>
      </c>
      <c r="C16082" s="10">
        <v>44412</v>
      </c>
      <c r="D16082" s="9">
        <v>4286367630</v>
      </c>
      <c r="E16082" s="9" t="e">
        <f>INDEX(#REF!:#REF!,MATCH($D16082,#REF!:#REF!,0),MATCH(#REF!,#REF!:#REF!,0))</f>
        <v>#REF!</v>
      </c>
      <c r="F16082" s="9" t="e">
        <f>INDEX(#REF!:#REF!,MATCH($D16082,#REF!:#REF!,0),MATCH(#REF!,#REF!:#REF!,0))</f>
        <v>#REF!</v>
      </c>
    </row>
    <row r="16083" spans="1:6" ht="16.5" x14ac:dyDescent="0.3">
      <c r="A16083" s="9" t="s">
        <v>6242</v>
      </c>
      <c r="B16083" s="9" t="s">
        <v>3951</v>
      </c>
      <c r="C16083" s="10">
        <v>52200</v>
      </c>
      <c r="D16083" s="9">
        <v>7098438871</v>
      </c>
      <c r="E16083" s="9" t="e">
        <f>INDEX(#REF!:#REF!,MATCH($D16083,#REF!:#REF!,0),MATCH(#REF!,#REF!:#REF!,0))</f>
        <v>#REF!</v>
      </c>
      <c r="F16083" s="9" t="e">
        <f>INDEX(#REF!:#REF!,MATCH($D16083,#REF!:#REF!,0),MATCH(#REF!,#REF!:#REF!,0))</f>
        <v>#REF!</v>
      </c>
    </row>
    <row r="16084" spans="1:6" ht="16.5" x14ac:dyDescent="0.3">
      <c r="A16084" s="9" t="s">
        <v>6241</v>
      </c>
      <c r="B16084" s="9" t="s">
        <v>2870</v>
      </c>
      <c r="C16084" s="10">
        <v>55915</v>
      </c>
      <c r="D16084" s="9">
        <v>2492824950</v>
      </c>
      <c r="E16084" s="9" t="e">
        <f>INDEX(#REF!:#REF!,MATCH($D16084,#REF!:#REF!,0),MATCH(#REF!,#REF!:#REF!,0))</f>
        <v>#REF!</v>
      </c>
      <c r="F16084" s="9" t="e">
        <f>INDEX(#REF!:#REF!,MATCH($D16084,#REF!:#REF!,0),MATCH(#REF!,#REF!:#REF!,0))</f>
        <v>#REF!</v>
      </c>
    </row>
    <row r="16085" spans="1:6" ht="16.5" x14ac:dyDescent="0.3">
      <c r="A16085" s="9" t="s">
        <v>6240</v>
      </c>
      <c r="B16085" s="9" t="s">
        <v>2351</v>
      </c>
      <c r="C16085" s="10">
        <v>22130</v>
      </c>
      <c r="D16085" s="9">
        <v>2973481236</v>
      </c>
      <c r="E16085" s="9" t="e">
        <f>INDEX(#REF!:#REF!,MATCH($D16085,#REF!:#REF!,0),MATCH(#REF!,#REF!:#REF!,0))</f>
        <v>#REF!</v>
      </c>
      <c r="F16085" s="9" t="e">
        <f>INDEX(#REF!:#REF!,MATCH($D16085,#REF!:#REF!,0),MATCH(#REF!,#REF!:#REF!,0))</f>
        <v>#REF!</v>
      </c>
    </row>
    <row r="16086" spans="1:6" ht="16.5" x14ac:dyDescent="0.3">
      <c r="A16086" s="9" t="s">
        <v>6239</v>
      </c>
      <c r="B16086" s="9" t="s">
        <v>3580</v>
      </c>
      <c r="C16086" s="10">
        <v>15734</v>
      </c>
      <c r="D16086" s="9">
        <v>8024322455</v>
      </c>
      <c r="E16086" s="9" t="e">
        <f>INDEX(#REF!:#REF!,MATCH($D16086,#REF!:#REF!,0),MATCH(#REF!,#REF!:#REF!,0))</f>
        <v>#REF!</v>
      </c>
      <c r="F16086" s="9" t="e">
        <f>INDEX(#REF!:#REF!,MATCH($D16086,#REF!:#REF!,0),MATCH(#REF!,#REF!:#REF!,0))</f>
        <v>#REF!</v>
      </c>
    </row>
    <row r="16087" spans="1:6" ht="16.5" x14ac:dyDescent="0.3">
      <c r="A16087" s="9" t="s">
        <v>6238</v>
      </c>
      <c r="B16087" s="9" t="s">
        <v>2845</v>
      </c>
      <c r="C16087" s="10">
        <v>12703</v>
      </c>
      <c r="D16087" s="9">
        <v>4453705328</v>
      </c>
      <c r="E16087" s="9" t="e">
        <f>INDEX(#REF!:#REF!,MATCH($D16087,#REF!:#REF!,0),MATCH(#REF!,#REF!:#REF!,0))</f>
        <v>#REF!</v>
      </c>
      <c r="F16087" s="9" t="e">
        <f>INDEX(#REF!:#REF!,MATCH($D16087,#REF!:#REF!,0),MATCH(#REF!,#REF!:#REF!,0))</f>
        <v>#REF!</v>
      </c>
    </row>
    <row r="16088" spans="1:6" ht="16.5" x14ac:dyDescent="0.3">
      <c r="A16088" s="9" t="s">
        <v>6237</v>
      </c>
      <c r="B16088" s="9" t="s">
        <v>2302</v>
      </c>
      <c r="C16088" s="10">
        <v>36282</v>
      </c>
      <c r="D16088" s="9">
        <v>209942509</v>
      </c>
      <c r="E16088" s="9" t="e">
        <f>INDEX(#REF!:#REF!,MATCH($D16088,#REF!:#REF!,0),MATCH(#REF!,#REF!:#REF!,0))</f>
        <v>#REF!</v>
      </c>
      <c r="F16088" s="9" t="e">
        <f>INDEX(#REF!:#REF!,MATCH($D16088,#REF!:#REF!,0),MATCH(#REF!,#REF!:#REF!,0))</f>
        <v>#REF!</v>
      </c>
    </row>
    <row r="16089" spans="1:6" ht="16.5" x14ac:dyDescent="0.3">
      <c r="A16089" s="9" t="s">
        <v>6236</v>
      </c>
      <c r="B16089" s="9" t="s">
        <v>2103</v>
      </c>
      <c r="C16089" s="10">
        <v>12076</v>
      </c>
      <c r="D16089" s="9">
        <v>4638232353</v>
      </c>
      <c r="E16089" s="9" t="e">
        <f>INDEX(#REF!:#REF!,MATCH($D16089,#REF!:#REF!,0),MATCH(#REF!,#REF!:#REF!,0))</f>
        <v>#REF!</v>
      </c>
      <c r="F16089" s="9" t="e">
        <f>INDEX(#REF!:#REF!,MATCH($D16089,#REF!:#REF!,0),MATCH(#REF!,#REF!:#REF!,0))</f>
        <v>#REF!</v>
      </c>
    </row>
    <row r="16090" spans="1:6" ht="16.5" x14ac:dyDescent="0.3">
      <c r="A16090" s="9" t="s">
        <v>6235</v>
      </c>
      <c r="B16090" s="9" t="s">
        <v>2147</v>
      </c>
      <c r="C16090" s="10">
        <v>31134</v>
      </c>
      <c r="D16090" s="9">
        <v>9264026959</v>
      </c>
      <c r="E16090" s="9" t="e">
        <f>INDEX(#REF!:#REF!,MATCH($D16090,#REF!:#REF!,0),MATCH(#REF!,#REF!:#REF!,0))</f>
        <v>#REF!</v>
      </c>
      <c r="F16090" s="9" t="e">
        <f>INDEX(#REF!:#REF!,MATCH($D16090,#REF!:#REF!,0),MATCH(#REF!,#REF!:#REF!,0))</f>
        <v>#REF!</v>
      </c>
    </row>
    <row r="16091" spans="1:6" ht="16.5" x14ac:dyDescent="0.3">
      <c r="A16091" s="9" t="s">
        <v>6234</v>
      </c>
      <c r="B16091" s="9" t="s">
        <v>2112</v>
      </c>
      <c r="C16091" s="10">
        <v>30262</v>
      </c>
      <c r="D16091" s="9">
        <v>544760832</v>
      </c>
      <c r="E16091" s="9" t="e">
        <f>INDEX(#REF!:#REF!,MATCH($D16091,#REF!:#REF!,0),MATCH(#REF!,#REF!:#REF!,0))</f>
        <v>#REF!</v>
      </c>
      <c r="F16091" s="9" t="e">
        <f>INDEX(#REF!:#REF!,MATCH($D16091,#REF!:#REF!,0),MATCH(#REF!,#REF!:#REF!,0))</f>
        <v>#REF!</v>
      </c>
    </row>
    <row r="16092" spans="1:6" ht="16.5" x14ac:dyDescent="0.3">
      <c r="A16092" s="9" t="s">
        <v>6233</v>
      </c>
      <c r="B16092" s="9" t="s">
        <v>3275</v>
      </c>
      <c r="C16092" s="10">
        <v>45683</v>
      </c>
      <c r="D16092" s="9">
        <v>1628738227</v>
      </c>
      <c r="E16092" s="9" t="e">
        <f>INDEX(#REF!:#REF!,MATCH($D16092,#REF!:#REF!,0),MATCH(#REF!,#REF!:#REF!,0))</f>
        <v>#REF!</v>
      </c>
      <c r="F16092" s="9" t="e">
        <f>INDEX(#REF!:#REF!,MATCH($D16092,#REF!:#REF!,0),MATCH(#REF!,#REF!:#REF!,0))</f>
        <v>#REF!</v>
      </c>
    </row>
    <row r="16093" spans="1:6" ht="16.5" x14ac:dyDescent="0.3">
      <c r="A16093" s="9" t="s">
        <v>6232</v>
      </c>
      <c r="B16093" s="9" t="s">
        <v>2354</v>
      </c>
      <c r="C16093" s="10">
        <v>10649</v>
      </c>
      <c r="D16093" s="9">
        <v>8658719154</v>
      </c>
      <c r="E16093" s="9" t="e">
        <f>INDEX(#REF!:#REF!,MATCH($D16093,#REF!:#REF!,0),MATCH(#REF!,#REF!:#REF!,0))</f>
        <v>#REF!</v>
      </c>
      <c r="F16093" s="9" t="e">
        <f>INDEX(#REF!:#REF!,MATCH($D16093,#REF!:#REF!,0),MATCH(#REF!,#REF!:#REF!,0))</f>
        <v>#REF!</v>
      </c>
    </row>
    <row r="16094" spans="1:6" ht="16.5" x14ac:dyDescent="0.3">
      <c r="A16094" s="9" t="s">
        <v>6231</v>
      </c>
      <c r="B16094" s="9" t="s">
        <v>2183</v>
      </c>
      <c r="C16094" s="10">
        <v>15051</v>
      </c>
      <c r="D16094" s="9">
        <v>5211527984</v>
      </c>
      <c r="E16094" s="9" t="e">
        <f>INDEX(#REF!:#REF!,MATCH($D16094,#REF!:#REF!,0),MATCH(#REF!,#REF!:#REF!,0))</f>
        <v>#REF!</v>
      </c>
      <c r="F16094" s="9" t="e">
        <f>INDEX(#REF!:#REF!,MATCH($D16094,#REF!:#REF!,0),MATCH(#REF!,#REF!:#REF!,0))</f>
        <v>#REF!</v>
      </c>
    </row>
    <row r="16095" spans="1:6" ht="16.5" x14ac:dyDescent="0.3">
      <c r="A16095" s="9" t="s">
        <v>6230</v>
      </c>
      <c r="B16095" s="9" t="s">
        <v>2214</v>
      </c>
      <c r="C16095" s="10">
        <v>41104</v>
      </c>
      <c r="D16095" s="9">
        <v>5460394635</v>
      </c>
      <c r="E16095" s="9" t="e">
        <f>INDEX(#REF!:#REF!,MATCH($D16095,#REF!:#REF!,0),MATCH(#REF!,#REF!:#REF!,0))</f>
        <v>#REF!</v>
      </c>
      <c r="F16095" s="9" t="e">
        <f>INDEX(#REF!:#REF!,MATCH($D16095,#REF!:#REF!,0),MATCH(#REF!,#REF!:#REF!,0))</f>
        <v>#REF!</v>
      </c>
    </row>
    <row r="16096" spans="1:6" ht="16.5" x14ac:dyDescent="0.3">
      <c r="A16096" s="9" t="s">
        <v>6229</v>
      </c>
      <c r="B16096" s="9" t="s">
        <v>3902</v>
      </c>
      <c r="C16096" s="10">
        <v>23632</v>
      </c>
      <c r="D16096" s="9">
        <v>2547511673</v>
      </c>
      <c r="E16096" s="9" t="e">
        <f>INDEX(#REF!:#REF!,MATCH($D16096,#REF!:#REF!,0),MATCH(#REF!,#REF!:#REF!,0))</f>
        <v>#REF!</v>
      </c>
      <c r="F16096" s="9" t="e">
        <f>INDEX(#REF!:#REF!,MATCH($D16096,#REF!:#REF!,0),MATCH(#REF!,#REF!:#REF!,0))</f>
        <v>#REF!</v>
      </c>
    </row>
    <row r="16097" spans="1:6" ht="16.5" x14ac:dyDescent="0.3">
      <c r="A16097" s="9" t="s">
        <v>6228</v>
      </c>
      <c r="B16097" s="9" t="s">
        <v>2757</v>
      </c>
      <c r="C16097" s="10">
        <v>40826</v>
      </c>
      <c r="D16097" s="9">
        <v>495702854</v>
      </c>
      <c r="E16097" s="9" t="e">
        <f>INDEX(#REF!:#REF!,MATCH($D16097,#REF!:#REF!,0),MATCH(#REF!,#REF!:#REF!,0))</f>
        <v>#REF!</v>
      </c>
      <c r="F16097" s="9" t="e">
        <f>INDEX(#REF!:#REF!,MATCH($D16097,#REF!:#REF!,0),MATCH(#REF!,#REF!:#REF!,0))</f>
        <v>#REF!</v>
      </c>
    </row>
    <row r="16098" spans="1:6" ht="16.5" x14ac:dyDescent="0.3">
      <c r="A16098" s="9" t="s">
        <v>6227</v>
      </c>
      <c r="B16098" s="9" t="s">
        <v>2115</v>
      </c>
      <c r="C16098" s="10">
        <v>13205</v>
      </c>
      <c r="D16098" s="9">
        <v>3016446324</v>
      </c>
      <c r="E16098" s="9" t="e">
        <f>INDEX(#REF!:#REF!,MATCH($D16098,#REF!:#REF!,0),MATCH(#REF!,#REF!:#REF!,0))</f>
        <v>#REF!</v>
      </c>
      <c r="F16098" s="9" t="e">
        <f>INDEX(#REF!:#REF!,MATCH($D16098,#REF!:#REF!,0),MATCH(#REF!,#REF!:#REF!,0))</f>
        <v>#REF!</v>
      </c>
    </row>
    <row r="16099" spans="1:6" ht="16.5" x14ac:dyDescent="0.3">
      <c r="A16099" s="9" t="s">
        <v>6226</v>
      </c>
      <c r="B16099" s="9" t="s">
        <v>3720</v>
      </c>
      <c r="C16099" s="10">
        <v>13801</v>
      </c>
      <c r="D16099" s="9">
        <v>6293335589</v>
      </c>
      <c r="E16099" s="9" t="e">
        <f>INDEX(#REF!:#REF!,MATCH($D16099,#REF!:#REF!,0),MATCH(#REF!,#REF!:#REF!,0))</f>
        <v>#REF!</v>
      </c>
      <c r="F16099" s="9" t="e">
        <f>INDEX(#REF!:#REF!,MATCH($D16099,#REF!:#REF!,0),MATCH(#REF!,#REF!:#REF!,0))</f>
        <v>#REF!</v>
      </c>
    </row>
    <row r="16100" spans="1:6" ht="16.5" x14ac:dyDescent="0.3">
      <c r="A16100" s="9" t="s">
        <v>6225</v>
      </c>
      <c r="B16100" s="9" t="s">
        <v>3042</v>
      </c>
      <c r="C16100" s="10">
        <v>55699</v>
      </c>
      <c r="D16100" s="9">
        <v>4260324861</v>
      </c>
      <c r="E16100" s="9" t="e">
        <f>INDEX(#REF!:#REF!,MATCH($D16100,#REF!:#REF!,0),MATCH(#REF!,#REF!:#REF!,0))</f>
        <v>#REF!</v>
      </c>
      <c r="F16100" s="9" t="e">
        <f>INDEX(#REF!:#REF!,MATCH($D16100,#REF!:#REF!,0),MATCH(#REF!,#REF!:#REF!,0))</f>
        <v>#REF!</v>
      </c>
    </row>
    <row r="16101" spans="1:6" ht="16.5" x14ac:dyDescent="0.3">
      <c r="A16101" s="9" t="s">
        <v>6224</v>
      </c>
      <c r="B16101" s="9" t="s">
        <v>2291</v>
      </c>
      <c r="C16101" s="10">
        <v>57966</v>
      </c>
      <c r="D16101" s="9">
        <v>2924550912</v>
      </c>
      <c r="E16101" s="9" t="e">
        <f>INDEX(#REF!:#REF!,MATCH($D16101,#REF!:#REF!,0),MATCH(#REF!,#REF!:#REF!,0))</f>
        <v>#REF!</v>
      </c>
      <c r="F16101" s="9" t="e">
        <f>INDEX(#REF!:#REF!,MATCH($D16101,#REF!:#REF!,0),MATCH(#REF!,#REF!:#REF!,0))</f>
        <v>#REF!</v>
      </c>
    </row>
    <row r="16102" spans="1:6" ht="16.5" x14ac:dyDescent="0.3">
      <c r="A16102" s="9" t="s">
        <v>6223</v>
      </c>
      <c r="B16102" s="9" t="s">
        <v>2886</v>
      </c>
      <c r="C16102" s="10">
        <v>23243</v>
      </c>
      <c r="D16102" s="9">
        <v>7596173217</v>
      </c>
      <c r="E16102" s="9" t="e">
        <f>INDEX(#REF!:#REF!,MATCH($D16102,#REF!:#REF!,0),MATCH(#REF!,#REF!:#REF!,0))</f>
        <v>#REF!</v>
      </c>
      <c r="F16102" s="9" t="e">
        <f>INDEX(#REF!:#REF!,MATCH($D16102,#REF!:#REF!,0),MATCH(#REF!,#REF!:#REF!,0))</f>
        <v>#REF!</v>
      </c>
    </row>
    <row r="16103" spans="1:6" ht="16.5" x14ac:dyDescent="0.3">
      <c r="A16103" s="9" t="s">
        <v>6222</v>
      </c>
      <c r="B16103" s="9" t="s">
        <v>2368</v>
      </c>
      <c r="C16103" s="10">
        <v>18693</v>
      </c>
      <c r="D16103" s="9">
        <v>2060025532</v>
      </c>
      <c r="E16103" s="9" t="e">
        <f>INDEX(#REF!:#REF!,MATCH($D16103,#REF!:#REF!,0),MATCH(#REF!,#REF!:#REF!,0))</f>
        <v>#REF!</v>
      </c>
      <c r="F16103" s="9" t="e">
        <f>INDEX(#REF!:#REF!,MATCH($D16103,#REF!:#REF!,0),MATCH(#REF!,#REF!:#REF!,0))</f>
        <v>#REF!</v>
      </c>
    </row>
    <row r="16104" spans="1:6" ht="16.5" x14ac:dyDescent="0.3">
      <c r="A16104" s="9" t="s">
        <v>6221</v>
      </c>
      <c r="B16104" s="9" t="s">
        <v>2795</v>
      </c>
      <c r="C16104" s="10">
        <v>57404</v>
      </c>
      <c r="D16104" s="9">
        <v>4783377790</v>
      </c>
      <c r="E16104" s="9" t="e">
        <f>INDEX(#REF!:#REF!,MATCH($D16104,#REF!:#REF!,0),MATCH(#REF!,#REF!:#REF!,0))</f>
        <v>#REF!</v>
      </c>
      <c r="F16104" s="9" t="e">
        <f>INDEX(#REF!:#REF!,MATCH($D16104,#REF!:#REF!,0),MATCH(#REF!,#REF!:#REF!,0))</f>
        <v>#REF!</v>
      </c>
    </row>
    <row r="16105" spans="1:6" ht="16.5" x14ac:dyDescent="0.3">
      <c r="A16105" s="9" t="s">
        <v>6220</v>
      </c>
      <c r="B16105" s="9" t="s">
        <v>2675</v>
      </c>
      <c r="C16105" s="10">
        <v>50393</v>
      </c>
      <c r="D16105" s="9">
        <v>3488994694</v>
      </c>
      <c r="E16105" s="9" t="e">
        <f>INDEX(#REF!:#REF!,MATCH($D16105,#REF!:#REF!,0),MATCH(#REF!,#REF!:#REF!,0))</f>
        <v>#REF!</v>
      </c>
      <c r="F16105" s="9" t="e">
        <f>INDEX(#REF!:#REF!,MATCH($D16105,#REF!:#REF!,0),MATCH(#REF!,#REF!:#REF!,0))</f>
        <v>#REF!</v>
      </c>
    </row>
    <row r="16106" spans="1:6" ht="16.5" x14ac:dyDescent="0.3">
      <c r="A16106" s="9" t="s">
        <v>6219</v>
      </c>
      <c r="B16106" s="9" t="s">
        <v>2537</v>
      </c>
      <c r="C16106" s="10">
        <v>49128</v>
      </c>
      <c r="D16106" s="9">
        <v>2177097355</v>
      </c>
      <c r="E16106" s="9" t="e">
        <f>INDEX(#REF!:#REF!,MATCH($D16106,#REF!:#REF!,0),MATCH(#REF!,#REF!:#REF!,0))</f>
        <v>#REF!</v>
      </c>
      <c r="F16106" s="9" t="e">
        <f>INDEX(#REF!:#REF!,MATCH($D16106,#REF!:#REF!,0),MATCH(#REF!,#REF!:#REF!,0))</f>
        <v>#REF!</v>
      </c>
    </row>
    <row r="16107" spans="1:6" ht="16.5" x14ac:dyDescent="0.3">
      <c r="A16107" s="9" t="s">
        <v>6218</v>
      </c>
      <c r="B16107" s="9" t="s">
        <v>2440</v>
      </c>
      <c r="C16107" s="10">
        <v>31842</v>
      </c>
      <c r="D16107" s="9">
        <v>5623930522</v>
      </c>
      <c r="E16107" s="9" t="e">
        <f>INDEX(#REF!:#REF!,MATCH($D16107,#REF!:#REF!,0),MATCH(#REF!,#REF!:#REF!,0))</f>
        <v>#REF!</v>
      </c>
      <c r="F16107" s="9" t="e">
        <f>INDEX(#REF!:#REF!,MATCH($D16107,#REF!:#REF!,0),MATCH(#REF!,#REF!:#REF!,0))</f>
        <v>#REF!</v>
      </c>
    </row>
    <row r="16108" spans="1:6" ht="16.5" x14ac:dyDescent="0.3">
      <c r="A16108" s="9" t="s">
        <v>6217</v>
      </c>
      <c r="B16108" s="9" t="s">
        <v>2054</v>
      </c>
      <c r="C16108" s="10">
        <v>26783</v>
      </c>
      <c r="D16108" s="9">
        <v>7625163059</v>
      </c>
      <c r="E16108" s="9" t="e">
        <f>INDEX(#REF!:#REF!,MATCH($D16108,#REF!:#REF!,0),MATCH(#REF!,#REF!:#REF!,0))</f>
        <v>#REF!</v>
      </c>
      <c r="F16108" s="9" t="e">
        <f>INDEX(#REF!:#REF!,MATCH($D16108,#REF!:#REF!,0),MATCH(#REF!,#REF!:#REF!,0))</f>
        <v>#REF!</v>
      </c>
    </row>
    <row r="16109" spans="1:6" ht="16.5" x14ac:dyDescent="0.3">
      <c r="A16109" s="9" t="s">
        <v>6216</v>
      </c>
      <c r="B16109" s="9" t="s">
        <v>2680</v>
      </c>
      <c r="C16109" s="10">
        <v>54968</v>
      </c>
      <c r="D16109" s="9">
        <v>2565093969</v>
      </c>
      <c r="E16109" s="9" t="e">
        <f>INDEX(#REF!:#REF!,MATCH($D16109,#REF!:#REF!,0),MATCH(#REF!,#REF!:#REF!,0))</f>
        <v>#REF!</v>
      </c>
      <c r="F16109" s="9" t="e">
        <f>INDEX(#REF!:#REF!,MATCH($D16109,#REF!:#REF!,0),MATCH(#REF!,#REF!:#REF!,0))</f>
        <v>#REF!</v>
      </c>
    </row>
    <row r="16110" spans="1:6" ht="16.5" x14ac:dyDescent="0.3">
      <c r="A16110" s="9" t="s">
        <v>6215</v>
      </c>
      <c r="B16110" s="9" t="s">
        <v>2615</v>
      </c>
      <c r="C16110" s="10">
        <v>38039</v>
      </c>
      <c r="D16110" s="9">
        <v>923191143</v>
      </c>
      <c r="E16110" s="9" t="e">
        <f>INDEX(#REF!:#REF!,MATCH($D16110,#REF!:#REF!,0),MATCH(#REF!,#REF!:#REF!,0))</f>
        <v>#REF!</v>
      </c>
      <c r="F16110" s="9" t="e">
        <f>INDEX(#REF!:#REF!,MATCH($D16110,#REF!:#REF!,0),MATCH(#REF!,#REF!:#REF!,0))</f>
        <v>#REF!</v>
      </c>
    </row>
    <row r="16111" spans="1:6" ht="16.5" x14ac:dyDescent="0.3">
      <c r="A16111" s="9" t="s">
        <v>6214</v>
      </c>
      <c r="B16111" s="9" t="s">
        <v>2007</v>
      </c>
      <c r="C16111" s="10">
        <v>23006</v>
      </c>
      <c r="D16111" s="9">
        <v>2297168497</v>
      </c>
      <c r="E16111" s="9" t="e">
        <f>INDEX(#REF!:#REF!,MATCH($D16111,#REF!:#REF!,0),MATCH(#REF!,#REF!:#REF!,0))</f>
        <v>#REF!</v>
      </c>
      <c r="F16111" s="9" t="e">
        <f>INDEX(#REF!:#REF!,MATCH($D16111,#REF!:#REF!,0),MATCH(#REF!,#REF!:#REF!,0))</f>
        <v>#REF!</v>
      </c>
    </row>
    <row r="16112" spans="1:6" ht="16.5" x14ac:dyDescent="0.3">
      <c r="A16112" s="9" t="s">
        <v>6213</v>
      </c>
      <c r="B16112" s="9" t="s">
        <v>2110</v>
      </c>
      <c r="C16112" s="10">
        <v>30397</v>
      </c>
      <c r="D16112" s="9">
        <v>9292607561</v>
      </c>
      <c r="E16112" s="9" t="e">
        <f>INDEX(#REF!:#REF!,MATCH($D16112,#REF!:#REF!,0),MATCH(#REF!,#REF!:#REF!,0))</f>
        <v>#REF!</v>
      </c>
      <c r="F16112" s="9" t="e">
        <f>INDEX(#REF!:#REF!,MATCH($D16112,#REF!:#REF!,0),MATCH(#REF!,#REF!:#REF!,0))</f>
        <v>#REF!</v>
      </c>
    </row>
    <row r="16113" spans="1:6" ht="16.5" x14ac:dyDescent="0.3">
      <c r="A16113" s="9" t="s">
        <v>6212</v>
      </c>
      <c r="B16113" s="9" t="s">
        <v>1987</v>
      </c>
      <c r="C16113" s="10">
        <v>45475</v>
      </c>
      <c r="D16113" s="9">
        <v>9292607561</v>
      </c>
      <c r="E16113" s="9" t="e">
        <f>INDEX(#REF!:#REF!,MATCH($D16113,#REF!:#REF!,0),MATCH(#REF!,#REF!:#REF!,0))</f>
        <v>#REF!</v>
      </c>
      <c r="F16113" s="9" t="e">
        <f>INDEX(#REF!:#REF!,MATCH($D16113,#REF!:#REF!,0),MATCH(#REF!,#REF!:#REF!,0))</f>
        <v>#REF!</v>
      </c>
    </row>
    <row r="16114" spans="1:6" ht="16.5" x14ac:dyDescent="0.3">
      <c r="A16114" s="9" t="s">
        <v>6211</v>
      </c>
      <c r="B16114" s="9" t="s">
        <v>2165</v>
      </c>
      <c r="C16114" s="10">
        <v>43056</v>
      </c>
      <c r="D16114" s="9">
        <v>6720857681</v>
      </c>
      <c r="E16114" s="9" t="e">
        <f>INDEX(#REF!:#REF!,MATCH($D16114,#REF!:#REF!,0),MATCH(#REF!,#REF!:#REF!,0))</f>
        <v>#REF!</v>
      </c>
      <c r="F16114" s="9" t="e">
        <f>INDEX(#REF!:#REF!,MATCH($D16114,#REF!:#REF!,0),MATCH(#REF!,#REF!:#REF!,0))</f>
        <v>#REF!</v>
      </c>
    </row>
    <row r="16115" spans="1:6" ht="16.5" x14ac:dyDescent="0.3">
      <c r="A16115" s="9" t="s">
        <v>6210</v>
      </c>
      <c r="B16115" s="9" t="s">
        <v>2042</v>
      </c>
      <c r="C16115" s="10">
        <v>48005</v>
      </c>
      <c r="D16115" s="9">
        <v>2237103631</v>
      </c>
      <c r="E16115" s="9" t="e">
        <f>INDEX(#REF!:#REF!,MATCH($D16115,#REF!:#REF!,0),MATCH(#REF!,#REF!:#REF!,0))</f>
        <v>#REF!</v>
      </c>
      <c r="F16115" s="9" t="e">
        <f>INDEX(#REF!:#REF!,MATCH($D16115,#REF!:#REF!,0),MATCH(#REF!,#REF!:#REF!,0))</f>
        <v>#REF!</v>
      </c>
    </row>
    <row r="16116" spans="1:6" ht="16.5" x14ac:dyDescent="0.3">
      <c r="A16116" s="9" t="s">
        <v>6209</v>
      </c>
      <c r="B16116" s="9" t="s">
        <v>2158</v>
      </c>
      <c r="C16116" s="10">
        <v>36801</v>
      </c>
      <c r="D16116" s="9">
        <v>1888252693</v>
      </c>
      <c r="E16116" s="9" t="e">
        <f>INDEX(#REF!:#REF!,MATCH($D16116,#REF!:#REF!,0),MATCH(#REF!,#REF!:#REF!,0))</f>
        <v>#REF!</v>
      </c>
      <c r="F16116" s="9" t="e">
        <f>INDEX(#REF!:#REF!,MATCH($D16116,#REF!:#REF!,0),MATCH(#REF!,#REF!:#REF!,0))</f>
        <v>#REF!</v>
      </c>
    </row>
    <row r="16117" spans="1:6" ht="16.5" x14ac:dyDescent="0.3">
      <c r="A16117" s="9" t="s">
        <v>6208</v>
      </c>
      <c r="B16117" s="9" t="s">
        <v>1993</v>
      </c>
      <c r="C16117" s="10">
        <v>47661</v>
      </c>
      <c r="D16117" s="9">
        <v>4256220232</v>
      </c>
      <c r="E16117" s="9" t="e">
        <f>INDEX(#REF!:#REF!,MATCH($D16117,#REF!:#REF!,0),MATCH(#REF!,#REF!:#REF!,0))</f>
        <v>#REF!</v>
      </c>
      <c r="F16117" s="9" t="e">
        <f>INDEX(#REF!:#REF!,MATCH($D16117,#REF!:#REF!,0),MATCH(#REF!,#REF!:#REF!,0))</f>
        <v>#REF!</v>
      </c>
    </row>
    <row r="16118" spans="1:6" ht="16.5" x14ac:dyDescent="0.3">
      <c r="A16118" s="9" t="s">
        <v>6207</v>
      </c>
      <c r="B16118" s="9" t="s">
        <v>1951</v>
      </c>
      <c r="C16118" s="10">
        <v>55417</v>
      </c>
      <c r="D16118" s="9">
        <v>8748349712</v>
      </c>
      <c r="E16118" s="9" t="e">
        <f>INDEX(#REF!:#REF!,MATCH($D16118,#REF!:#REF!,0),MATCH(#REF!,#REF!:#REF!,0))</f>
        <v>#REF!</v>
      </c>
      <c r="F16118" s="9" t="e">
        <f>INDEX(#REF!:#REF!,MATCH($D16118,#REF!:#REF!,0),MATCH(#REF!,#REF!:#REF!,0))</f>
        <v>#REF!</v>
      </c>
    </row>
    <row r="16119" spans="1:6" ht="16.5" x14ac:dyDescent="0.3">
      <c r="A16119" s="9" t="s">
        <v>6206</v>
      </c>
      <c r="B16119" s="9" t="s">
        <v>2680</v>
      </c>
      <c r="C16119" s="10">
        <v>11339</v>
      </c>
      <c r="D16119" s="9">
        <v>4192879565</v>
      </c>
      <c r="E16119" s="9" t="e">
        <f>INDEX(#REF!:#REF!,MATCH($D16119,#REF!:#REF!,0),MATCH(#REF!,#REF!:#REF!,0))</f>
        <v>#REF!</v>
      </c>
      <c r="F16119" s="9" t="e">
        <f>INDEX(#REF!:#REF!,MATCH($D16119,#REF!:#REF!,0),MATCH(#REF!,#REF!:#REF!,0))</f>
        <v>#REF!</v>
      </c>
    </row>
    <row r="16120" spans="1:6" ht="16.5" x14ac:dyDescent="0.3">
      <c r="A16120" s="9" t="s">
        <v>6205</v>
      </c>
      <c r="B16120" s="9" t="s">
        <v>1995</v>
      </c>
      <c r="C16120" s="10">
        <v>29346</v>
      </c>
      <c r="D16120" s="9">
        <v>5341512014</v>
      </c>
      <c r="E16120" s="9" t="e">
        <f>INDEX(#REF!:#REF!,MATCH($D16120,#REF!:#REF!,0),MATCH(#REF!,#REF!:#REF!,0))</f>
        <v>#REF!</v>
      </c>
      <c r="F16120" s="9" t="e">
        <f>INDEX(#REF!:#REF!,MATCH($D16120,#REF!:#REF!,0),MATCH(#REF!,#REF!:#REF!,0))</f>
        <v>#REF!</v>
      </c>
    </row>
    <row r="16121" spans="1:6" ht="16.5" x14ac:dyDescent="0.3">
      <c r="A16121" s="9" t="s">
        <v>6204</v>
      </c>
      <c r="B16121" s="9" t="s">
        <v>2293</v>
      </c>
      <c r="C16121" s="10">
        <v>48467</v>
      </c>
      <c r="D16121" s="9">
        <v>544760832</v>
      </c>
      <c r="E16121" s="9" t="e">
        <f>INDEX(#REF!:#REF!,MATCH($D16121,#REF!:#REF!,0),MATCH(#REF!,#REF!:#REF!,0))</f>
        <v>#REF!</v>
      </c>
      <c r="F16121" s="9" t="e">
        <f>INDEX(#REF!:#REF!,MATCH($D16121,#REF!:#REF!,0),MATCH(#REF!,#REF!:#REF!,0))</f>
        <v>#REF!</v>
      </c>
    </row>
    <row r="16122" spans="1:6" ht="16.5" x14ac:dyDescent="0.3">
      <c r="A16122" s="9" t="s">
        <v>6203</v>
      </c>
      <c r="B16122" s="9" t="s">
        <v>2046</v>
      </c>
      <c r="C16122" s="10">
        <v>37919</v>
      </c>
      <c r="D16122" s="9">
        <v>8545135858</v>
      </c>
      <c r="E16122" s="9" t="e">
        <f>INDEX(#REF!:#REF!,MATCH($D16122,#REF!:#REF!,0),MATCH(#REF!,#REF!:#REF!,0))</f>
        <v>#REF!</v>
      </c>
      <c r="F16122" s="9" t="e">
        <f>INDEX(#REF!:#REF!,MATCH($D16122,#REF!:#REF!,0),MATCH(#REF!,#REF!:#REF!,0))</f>
        <v>#REF!</v>
      </c>
    </row>
    <row r="16123" spans="1:6" ht="16.5" x14ac:dyDescent="0.3">
      <c r="A16123" s="9" t="s">
        <v>6202</v>
      </c>
      <c r="B16123" s="9" t="s">
        <v>2193</v>
      </c>
      <c r="C16123" s="10">
        <v>26313</v>
      </c>
      <c r="D16123" s="9">
        <v>5285704227</v>
      </c>
      <c r="E16123" s="9" t="e">
        <f>INDEX(#REF!:#REF!,MATCH($D16123,#REF!:#REF!,0),MATCH(#REF!,#REF!:#REF!,0))</f>
        <v>#REF!</v>
      </c>
      <c r="F16123" s="9" t="e">
        <f>INDEX(#REF!:#REF!,MATCH($D16123,#REF!:#REF!,0),MATCH(#REF!,#REF!:#REF!,0))</f>
        <v>#REF!</v>
      </c>
    </row>
    <row r="16124" spans="1:6" ht="16.5" x14ac:dyDescent="0.3">
      <c r="A16124" s="9" t="s">
        <v>6201</v>
      </c>
      <c r="B16124" s="9" t="s">
        <v>3617</v>
      </c>
      <c r="C16124" s="10">
        <v>39838</v>
      </c>
      <c r="D16124" s="9">
        <v>6436551115</v>
      </c>
      <c r="E16124" s="9" t="e">
        <f>INDEX(#REF!:#REF!,MATCH($D16124,#REF!:#REF!,0),MATCH(#REF!,#REF!:#REF!,0))</f>
        <v>#REF!</v>
      </c>
      <c r="F16124" s="9" t="e">
        <f>INDEX(#REF!:#REF!,MATCH($D16124,#REF!:#REF!,0),MATCH(#REF!,#REF!:#REF!,0))</f>
        <v>#REF!</v>
      </c>
    </row>
    <row r="16125" spans="1:6" ht="16.5" x14ac:dyDescent="0.3">
      <c r="A16125" s="9" t="s">
        <v>6200</v>
      </c>
      <c r="B16125" s="9" t="s">
        <v>2007</v>
      </c>
      <c r="C16125" s="10">
        <v>59803</v>
      </c>
      <c r="D16125" s="9">
        <v>5828678620</v>
      </c>
      <c r="E16125" s="9" t="e">
        <f>INDEX(#REF!:#REF!,MATCH($D16125,#REF!:#REF!,0),MATCH(#REF!,#REF!:#REF!,0))</f>
        <v>#REF!</v>
      </c>
      <c r="F16125" s="9" t="e">
        <f>INDEX(#REF!:#REF!,MATCH($D16125,#REF!:#REF!,0),MATCH(#REF!,#REF!:#REF!,0))</f>
        <v>#REF!</v>
      </c>
    </row>
    <row r="16126" spans="1:6" ht="16.5" x14ac:dyDescent="0.3">
      <c r="A16126" s="9" t="s">
        <v>6199</v>
      </c>
      <c r="B16126" s="9" t="s">
        <v>2450</v>
      </c>
      <c r="C16126" s="10">
        <v>41916</v>
      </c>
      <c r="D16126" s="9">
        <v>3538909016</v>
      </c>
      <c r="E16126" s="9" t="e">
        <f>INDEX(#REF!:#REF!,MATCH($D16126,#REF!:#REF!,0),MATCH(#REF!,#REF!:#REF!,0))</f>
        <v>#REF!</v>
      </c>
      <c r="F16126" s="9" t="e">
        <f>INDEX(#REF!:#REF!,MATCH($D16126,#REF!:#REF!,0),MATCH(#REF!,#REF!:#REF!,0))</f>
        <v>#REF!</v>
      </c>
    </row>
    <row r="16127" spans="1:6" ht="16.5" x14ac:dyDescent="0.3">
      <c r="A16127" s="9" t="s">
        <v>6198</v>
      </c>
      <c r="B16127" s="9" t="s">
        <v>3125</v>
      </c>
      <c r="C16127" s="10">
        <v>47073</v>
      </c>
      <c r="D16127" s="9">
        <v>8568859739</v>
      </c>
      <c r="E16127" s="9" t="e">
        <f>INDEX(#REF!:#REF!,MATCH($D16127,#REF!:#REF!,0),MATCH(#REF!,#REF!:#REF!,0))</f>
        <v>#REF!</v>
      </c>
      <c r="F16127" s="9" t="e">
        <f>INDEX(#REF!:#REF!,MATCH($D16127,#REF!:#REF!,0),MATCH(#REF!,#REF!:#REF!,0))</f>
        <v>#REF!</v>
      </c>
    </row>
    <row r="16128" spans="1:6" ht="16.5" x14ac:dyDescent="0.3">
      <c r="A16128" s="9" t="s">
        <v>6197</v>
      </c>
      <c r="B16128" s="9" t="s">
        <v>2056</v>
      </c>
      <c r="C16128" s="10">
        <v>42134</v>
      </c>
      <c r="D16128" s="9">
        <v>5002048994</v>
      </c>
      <c r="E16128" s="9" t="e">
        <f>INDEX(#REF!:#REF!,MATCH($D16128,#REF!:#REF!,0),MATCH(#REF!,#REF!:#REF!,0))</f>
        <v>#REF!</v>
      </c>
      <c r="F16128" s="9" t="e">
        <f>INDEX(#REF!:#REF!,MATCH($D16128,#REF!:#REF!,0),MATCH(#REF!,#REF!:#REF!,0))</f>
        <v>#REF!</v>
      </c>
    </row>
    <row r="16129" spans="1:6" ht="16.5" x14ac:dyDescent="0.3">
      <c r="A16129" s="9" t="s">
        <v>6196</v>
      </c>
      <c r="B16129" s="9" t="s">
        <v>2667</v>
      </c>
      <c r="C16129" s="10">
        <v>18620</v>
      </c>
      <c r="D16129" s="9">
        <v>8187246642</v>
      </c>
      <c r="E16129" s="9" t="e">
        <f>INDEX(#REF!:#REF!,MATCH($D16129,#REF!:#REF!,0),MATCH(#REF!,#REF!:#REF!,0))</f>
        <v>#REF!</v>
      </c>
      <c r="F16129" s="9" t="e">
        <f>INDEX(#REF!:#REF!,MATCH($D16129,#REF!:#REF!,0),MATCH(#REF!,#REF!:#REF!,0))</f>
        <v>#REF!</v>
      </c>
    </row>
    <row r="16130" spans="1:6" ht="16.5" x14ac:dyDescent="0.3">
      <c r="A16130" s="9" t="s">
        <v>6195</v>
      </c>
      <c r="B16130" s="9" t="s">
        <v>2685</v>
      </c>
      <c r="C16130" s="10">
        <v>56125</v>
      </c>
      <c r="D16130" s="9">
        <v>7007279686</v>
      </c>
      <c r="E16130" s="9" t="e">
        <f>INDEX(#REF!:#REF!,MATCH($D16130,#REF!:#REF!,0),MATCH(#REF!,#REF!:#REF!,0))</f>
        <v>#REF!</v>
      </c>
      <c r="F16130" s="9" t="e">
        <f>INDEX(#REF!:#REF!,MATCH($D16130,#REF!:#REF!,0),MATCH(#REF!,#REF!:#REF!,0))</f>
        <v>#REF!</v>
      </c>
    </row>
    <row r="16131" spans="1:6" ht="16.5" x14ac:dyDescent="0.3">
      <c r="A16131" s="9" t="s">
        <v>6194</v>
      </c>
      <c r="B16131" s="9" t="s">
        <v>3493</v>
      </c>
      <c r="C16131" s="10">
        <v>52540</v>
      </c>
      <c r="D16131" s="9">
        <v>4815280800</v>
      </c>
      <c r="E16131" s="9" t="e">
        <f>INDEX(#REF!:#REF!,MATCH($D16131,#REF!:#REF!,0),MATCH(#REF!,#REF!:#REF!,0))</f>
        <v>#REF!</v>
      </c>
      <c r="F16131" s="9" t="e">
        <f>INDEX(#REF!:#REF!,MATCH($D16131,#REF!:#REF!,0),MATCH(#REF!,#REF!:#REF!,0))</f>
        <v>#REF!</v>
      </c>
    </row>
    <row r="16132" spans="1:6" ht="16.5" x14ac:dyDescent="0.3">
      <c r="A16132" s="9" t="s">
        <v>6193</v>
      </c>
      <c r="B16132" s="9" t="s">
        <v>2422</v>
      </c>
      <c r="C16132" s="10">
        <v>29438</v>
      </c>
      <c r="D16132" s="9">
        <v>3915983489</v>
      </c>
      <c r="E16132" s="9" t="e">
        <f>INDEX(#REF!:#REF!,MATCH($D16132,#REF!:#REF!,0),MATCH(#REF!,#REF!:#REF!,0))</f>
        <v>#REF!</v>
      </c>
      <c r="F16132" s="9" t="e">
        <f>INDEX(#REF!:#REF!,MATCH($D16132,#REF!:#REF!,0),MATCH(#REF!,#REF!:#REF!,0))</f>
        <v>#REF!</v>
      </c>
    </row>
    <row r="16133" spans="1:6" ht="16.5" x14ac:dyDescent="0.3">
      <c r="A16133" s="9" t="s">
        <v>6192</v>
      </c>
      <c r="B16133" s="9" t="s">
        <v>3125</v>
      </c>
      <c r="C16133" s="10">
        <v>39191</v>
      </c>
      <c r="D16133" s="9">
        <v>6276010022</v>
      </c>
      <c r="E16133" s="9" t="e">
        <f>INDEX(#REF!:#REF!,MATCH($D16133,#REF!:#REF!,0),MATCH(#REF!,#REF!:#REF!,0))</f>
        <v>#REF!</v>
      </c>
      <c r="F16133" s="9" t="e">
        <f>INDEX(#REF!:#REF!,MATCH($D16133,#REF!:#REF!,0),MATCH(#REF!,#REF!:#REF!,0))</f>
        <v>#REF!</v>
      </c>
    </row>
    <row r="16134" spans="1:6" ht="16.5" x14ac:dyDescent="0.3">
      <c r="A16134" s="9" t="s">
        <v>6191</v>
      </c>
      <c r="B16134" s="9" t="s">
        <v>2945</v>
      </c>
      <c r="C16134" s="10">
        <v>35076</v>
      </c>
      <c r="D16134" s="9">
        <v>3935718624</v>
      </c>
      <c r="E16134" s="9" t="e">
        <f>INDEX(#REF!:#REF!,MATCH($D16134,#REF!:#REF!,0),MATCH(#REF!,#REF!:#REF!,0))</f>
        <v>#REF!</v>
      </c>
      <c r="F16134" s="9" t="e">
        <f>INDEX(#REF!:#REF!,MATCH($D16134,#REF!:#REF!,0),MATCH(#REF!,#REF!:#REF!,0))</f>
        <v>#REF!</v>
      </c>
    </row>
    <row r="16135" spans="1:6" ht="16.5" x14ac:dyDescent="0.3">
      <c r="A16135" s="9" t="s">
        <v>6190</v>
      </c>
      <c r="B16135" s="9" t="s">
        <v>2443</v>
      </c>
      <c r="C16135" s="10">
        <v>28403</v>
      </c>
      <c r="D16135" s="9">
        <v>7462528568</v>
      </c>
      <c r="E16135" s="9" t="e">
        <f>INDEX(#REF!:#REF!,MATCH($D16135,#REF!:#REF!,0),MATCH(#REF!,#REF!:#REF!,0))</f>
        <v>#REF!</v>
      </c>
      <c r="F16135" s="9" t="e">
        <f>INDEX(#REF!:#REF!,MATCH($D16135,#REF!:#REF!,0),MATCH(#REF!,#REF!:#REF!,0))</f>
        <v>#REF!</v>
      </c>
    </row>
    <row r="16136" spans="1:6" ht="16.5" x14ac:dyDescent="0.3">
      <c r="A16136" s="9" t="s">
        <v>6189</v>
      </c>
      <c r="B16136" s="9" t="s">
        <v>3580</v>
      </c>
      <c r="C16136" s="10">
        <v>16974</v>
      </c>
      <c r="D16136" s="9">
        <v>1266227768</v>
      </c>
      <c r="E16136" s="9" t="e">
        <f>INDEX(#REF!:#REF!,MATCH($D16136,#REF!:#REF!,0),MATCH(#REF!,#REF!:#REF!,0))</f>
        <v>#REF!</v>
      </c>
      <c r="F16136" s="9" t="e">
        <f>INDEX(#REF!:#REF!,MATCH($D16136,#REF!:#REF!,0),MATCH(#REF!,#REF!:#REF!,0))</f>
        <v>#REF!</v>
      </c>
    </row>
    <row r="16137" spans="1:6" ht="16.5" x14ac:dyDescent="0.3">
      <c r="A16137" s="9" t="s">
        <v>6188</v>
      </c>
      <c r="B16137" s="9" t="s">
        <v>2462</v>
      </c>
      <c r="C16137" s="10">
        <v>13778</v>
      </c>
      <c r="D16137" s="9">
        <v>569240891</v>
      </c>
      <c r="E16137" s="9" t="e">
        <f>INDEX(#REF!:#REF!,MATCH($D16137,#REF!:#REF!,0),MATCH(#REF!,#REF!:#REF!,0))</f>
        <v>#REF!</v>
      </c>
      <c r="F16137" s="9" t="e">
        <f>INDEX(#REF!:#REF!,MATCH($D16137,#REF!:#REF!,0),MATCH(#REF!,#REF!:#REF!,0))</f>
        <v>#REF!</v>
      </c>
    </row>
    <row r="16138" spans="1:6" ht="16.5" x14ac:dyDescent="0.3">
      <c r="A16138" s="9" t="s">
        <v>6187</v>
      </c>
      <c r="B16138" s="9" t="s">
        <v>2293</v>
      </c>
      <c r="C16138" s="10">
        <v>35002</v>
      </c>
      <c r="D16138" s="9">
        <v>7132417177</v>
      </c>
      <c r="E16138" s="9" t="e">
        <f>INDEX(#REF!:#REF!,MATCH($D16138,#REF!:#REF!,0),MATCH(#REF!,#REF!:#REF!,0))</f>
        <v>#REF!</v>
      </c>
      <c r="F16138" s="9" t="e">
        <f>INDEX(#REF!:#REF!,MATCH($D16138,#REF!:#REF!,0),MATCH(#REF!,#REF!:#REF!,0))</f>
        <v>#REF!</v>
      </c>
    </row>
    <row r="16139" spans="1:6" ht="16.5" x14ac:dyDescent="0.3">
      <c r="A16139" s="9" t="s">
        <v>6186</v>
      </c>
      <c r="B16139" s="9" t="s">
        <v>2023</v>
      </c>
      <c r="C16139" s="10">
        <v>54828</v>
      </c>
      <c r="D16139" s="9">
        <v>7191906499</v>
      </c>
      <c r="E16139" s="9" t="e">
        <f>INDEX(#REF!:#REF!,MATCH($D16139,#REF!:#REF!,0),MATCH(#REF!,#REF!:#REF!,0))</f>
        <v>#REF!</v>
      </c>
      <c r="F16139" s="9" t="e">
        <f>INDEX(#REF!:#REF!,MATCH($D16139,#REF!:#REF!,0),MATCH(#REF!,#REF!:#REF!,0))</f>
        <v>#REF!</v>
      </c>
    </row>
    <row r="16140" spans="1:6" ht="16.5" x14ac:dyDescent="0.3">
      <c r="A16140" s="9" t="s">
        <v>6185</v>
      </c>
      <c r="B16140" s="9" t="s">
        <v>2195</v>
      </c>
      <c r="C16140" s="10">
        <v>49482</v>
      </c>
      <c r="D16140" s="9">
        <v>899126162</v>
      </c>
      <c r="E16140" s="9" t="e">
        <f>INDEX(#REF!:#REF!,MATCH($D16140,#REF!:#REF!,0),MATCH(#REF!,#REF!:#REF!,0))</f>
        <v>#REF!</v>
      </c>
      <c r="F16140" s="9" t="e">
        <f>INDEX(#REF!:#REF!,MATCH($D16140,#REF!:#REF!,0),MATCH(#REF!,#REF!:#REF!,0))</f>
        <v>#REF!</v>
      </c>
    </row>
    <row r="16141" spans="1:6" ht="16.5" x14ac:dyDescent="0.3">
      <c r="A16141" s="9" t="s">
        <v>6184</v>
      </c>
      <c r="B16141" s="9" t="s">
        <v>3098</v>
      </c>
      <c r="C16141" s="10">
        <v>14754</v>
      </c>
      <c r="D16141" s="9">
        <v>3819859829</v>
      </c>
      <c r="E16141" s="9" t="e">
        <f>INDEX(#REF!:#REF!,MATCH($D16141,#REF!:#REF!,0),MATCH(#REF!,#REF!:#REF!,0))</f>
        <v>#REF!</v>
      </c>
      <c r="F16141" s="9" t="e">
        <f>INDEX(#REF!:#REF!,MATCH($D16141,#REF!:#REF!,0),MATCH(#REF!,#REF!:#REF!,0))</f>
        <v>#REF!</v>
      </c>
    </row>
    <row r="16142" spans="1:6" ht="16.5" x14ac:dyDescent="0.3">
      <c r="A16142" s="9" t="s">
        <v>6183</v>
      </c>
      <c r="B16142" s="9" t="s">
        <v>3085</v>
      </c>
      <c r="C16142" s="10">
        <v>54644</v>
      </c>
      <c r="D16142" s="9">
        <v>7567063646</v>
      </c>
      <c r="E16142" s="9" t="e">
        <f>INDEX(#REF!:#REF!,MATCH($D16142,#REF!:#REF!,0),MATCH(#REF!,#REF!:#REF!,0))</f>
        <v>#REF!</v>
      </c>
      <c r="F16142" s="9" t="e">
        <f>INDEX(#REF!:#REF!,MATCH($D16142,#REF!:#REF!,0),MATCH(#REF!,#REF!:#REF!,0))</f>
        <v>#REF!</v>
      </c>
    </row>
    <row r="16143" spans="1:6" ht="16.5" x14ac:dyDescent="0.3">
      <c r="A16143" s="9" t="s">
        <v>6182</v>
      </c>
      <c r="B16143" s="9" t="s">
        <v>2336</v>
      </c>
      <c r="C16143" s="10">
        <v>58898</v>
      </c>
      <c r="D16143" s="9">
        <v>3292353998</v>
      </c>
      <c r="E16143" s="9" t="e">
        <f>INDEX(#REF!:#REF!,MATCH($D16143,#REF!:#REF!,0),MATCH(#REF!,#REF!:#REF!,0))</f>
        <v>#REF!</v>
      </c>
      <c r="F16143" s="9" t="e">
        <f>INDEX(#REF!:#REF!,MATCH($D16143,#REF!:#REF!,0),MATCH(#REF!,#REF!:#REF!,0))</f>
        <v>#REF!</v>
      </c>
    </row>
    <row r="16144" spans="1:6" ht="16.5" x14ac:dyDescent="0.3">
      <c r="A16144" s="9" t="s">
        <v>6181</v>
      </c>
      <c r="B16144" s="9" t="s">
        <v>2450</v>
      </c>
      <c r="C16144" s="10">
        <v>41120</v>
      </c>
      <c r="D16144" s="9">
        <v>9457151267</v>
      </c>
      <c r="E16144" s="9" t="e">
        <f>INDEX(#REF!:#REF!,MATCH($D16144,#REF!:#REF!,0),MATCH(#REF!,#REF!:#REF!,0))</f>
        <v>#REF!</v>
      </c>
      <c r="F16144" s="9" t="e">
        <f>INDEX(#REF!:#REF!,MATCH($D16144,#REF!:#REF!,0),MATCH(#REF!,#REF!:#REF!,0))</f>
        <v>#REF!</v>
      </c>
    </row>
    <row r="16145" spans="1:6" ht="16.5" x14ac:dyDescent="0.3">
      <c r="A16145" s="9" t="s">
        <v>6180</v>
      </c>
      <c r="B16145" s="9" t="s">
        <v>2392</v>
      </c>
      <c r="C16145" s="10">
        <v>10537</v>
      </c>
      <c r="D16145" s="9">
        <v>7585281072</v>
      </c>
      <c r="E16145" s="9" t="e">
        <f>INDEX(#REF!:#REF!,MATCH($D16145,#REF!:#REF!,0),MATCH(#REF!,#REF!:#REF!,0))</f>
        <v>#REF!</v>
      </c>
      <c r="F16145" s="9" t="e">
        <f>INDEX(#REF!:#REF!,MATCH($D16145,#REF!:#REF!,0),MATCH(#REF!,#REF!:#REF!,0))</f>
        <v>#REF!</v>
      </c>
    </row>
    <row r="16146" spans="1:6" ht="16.5" x14ac:dyDescent="0.3">
      <c r="A16146" s="9" t="s">
        <v>6179</v>
      </c>
      <c r="B16146" s="9" t="s">
        <v>3357</v>
      </c>
      <c r="C16146" s="10">
        <v>10257</v>
      </c>
      <c r="D16146" s="9">
        <v>1532722974</v>
      </c>
      <c r="E16146" s="9" t="e">
        <f>INDEX(#REF!:#REF!,MATCH($D16146,#REF!:#REF!,0),MATCH(#REF!,#REF!:#REF!,0))</f>
        <v>#REF!</v>
      </c>
      <c r="F16146" s="9" t="e">
        <f>INDEX(#REF!:#REF!,MATCH($D16146,#REF!:#REF!,0),MATCH(#REF!,#REF!:#REF!,0))</f>
        <v>#REF!</v>
      </c>
    </row>
    <row r="16147" spans="1:6" ht="16.5" x14ac:dyDescent="0.3">
      <c r="A16147" s="9" t="s">
        <v>6178</v>
      </c>
      <c r="B16147" s="9" t="s">
        <v>3116</v>
      </c>
      <c r="C16147" s="10">
        <v>56688</v>
      </c>
      <c r="D16147" s="9">
        <v>1420239228</v>
      </c>
      <c r="E16147" s="9" t="e">
        <f>INDEX(#REF!:#REF!,MATCH($D16147,#REF!:#REF!,0),MATCH(#REF!,#REF!:#REF!,0))</f>
        <v>#REF!</v>
      </c>
      <c r="F16147" s="9" t="e">
        <f>INDEX(#REF!:#REF!,MATCH($D16147,#REF!:#REF!,0),MATCH(#REF!,#REF!:#REF!,0))</f>
        <v>#REF!</v>
      </c>
    </row>
    <row r="16148" spans="1:6" ht="16.5" x14ac:dyDescent="0.3">
      <c r="A16148" s="9" t="s">
        <v>6177</v>
      </c>
      <c r="B16148" s="9" t="s">
        <v>2933</v>
      </c>
      <c r="C16148" s="10">
        <v>31288</v>
      </c>
      <c r="D16148" s="9">
        <v>4119729087</v>
      </c>
      <c r="E16148" s="9" t="e">
        <f>INDEX(#REF!:#REF!,MATCH($D16148,#REF!:#REF!,0),MATCH(#REF!,#REF!:#REF!,0))</f>
        <v>#REF!</v>
      </c>
      <c r="F16148" s="9" t="e">
        <f>INDEX(#REF!:#REF!,MATCH($D16148,#REF!:#REF!,0),MATCH(#REF!,#REF!:#REF!,0))</f>
        <v>#REF!</v>
      </c>
    </row>
    <row r="16149" spans="1:6" ht="16.5" x14ac:dyDescent="0.3">
      <c r="A16149" s="9" t="s">
        <v>6176</v>
      </c>
      <c r="B16149" s="9" t="s">
        <v>2056</v>
      </c>
      <c r="C16149" s="10">
        <v>19351</v>
      </c>
      <c r="D16149" s="9">
        <v>9264026959</v>
      </c>
      <c r="E16149" s="9" t="e">
        <f>INDEX(#REF!:#REF!,MATCH($D16149,#REF!:#REF!,0),MATCH(#REF!,#REF!:#REF!,0))</f>
        <v>#REF!</v>
      </c>
      <c r="F16149" s="9" t="e">
        <f>INDEX(#REF!:#REF!,MATCH($D16149,#REF!:#REF!,0),MATCH(#REF!,#REF!:#REF!,0))</f>
        <v>#REF!</v>
      </c>
    </row>
    <row r="16150" spans="1:6" ht="16.5" x14ac:dyDescent="0.3">
      <c r="A16150" s="9" t="s">
        <v>6175</v>
      </c>
      <c r="B16150" s="9" t="s">
        <v>2214</v>
      </c>
      <c r="C16150" s="10">
        <v>21474</v>
      </c>
      <c r="D16150" s="9">
        <v>513904581</v>
      </c>
      <c r="E16150" s="9" t="e">
        <f>INDEX(#REF!:#REF!,MATCH($D16150,#REF!:#REF!,0),MATCH(#REF!,#REF!:#REF!,0))</f>
        <v>#REF!</v>
      </c>
      <c r="F16150" s="9" t="e">
        <f>INDEX(#REF!:#REF!,MATCH($D16150,#REF!:#REF!,0),MATCH(#REF!,#REF!:#REF!,0))</f>
        <v>#REF!</v>
      </c>
    </row>
    <row r="16151" spans="1:6" ht="16.5" x14ac:dyDescent="0.3">
      <c r="A16151" s="9" t="s">
        <v>6174</v>
      </c>
      <c r="B16151" s="9" t="s">
        <v>3448</v>
      </c>
      <c r="C16151" s="10">
        <v>47986</v>
      </c>
      <c r="D16151" s="9">
        <v>2423731264</v>
      </c>
      <c r="E16151" s="9" t="e">
        <f>INDEX(#REF!:#REF!,MATCH($D16151,#REF!:#REF!,0),MATCH(#REF!,#REF!:#REF!,0))</f>
        <v>#REF!</v>
      </c>
      <c r="F16151" s="9" t="e">
        <f>INDEX(#REF!:#REF!,MATCH($D16151,#REF!:#REF!,0),MATCH(#REF!,#REF!:#REF!,0))</f>
        <v>#REF!</v>
      </c>
    </row>
    <row r="16152" spans="1:6" ht="16.5" x14ac:dyDescent="0.3">
      <c r="A16152" s="9" t="s">
        <v>6173</v>
      </c>
      <c r="B16152" s="9" t="s">
        <v>3617</v>
      </c>
      <c r="C16152" s="10">
        <v>27815</v>
      </c>
      <c r="D16152" s="9">
        <v>4445486779</v>
      </c>
      <c r="E16152" s="9" t="e">
        <f>INDEX(#REF!:#REF!,MATCH($D16152,#REF!:#REF!,0),MATCH(#REF!,#REF!:#REF!,0))</f>
        <v>#REF!</v>
      </c>
      <c r="F16152" s="9" t="e">
        <f>INDEX(#REF!:#REF!,MATCH($D16152,#REF!:#REF!,0),MATCH(#REF!,#REF!:#REF!,0))</f>
        <v>#REF!</v>
      </c>
    </row>
    <row r="16153" spans="1:6" ht="16.5" x14ac:dyDescent="0.3">
      <c r="A16153" s="9" t="s">
        <v>6172</v>
      </c>
      <c r="B16153" s="9" t="s">
        <v>2498</v>
      </c>
      <c r="C16153" s="10">
        <v>58681</v>
      </c>
      <c r="D16153" s="9">
        <v>3891707452</v>
      </c>
      <c r="E16153" s="9" t="e">
        <f>INDEX(#REF!:#REF!,MATCH($D16153,#REF!:#REF!,0),MATCH(#REF!,#REF!:#REF!,0))</f>
        <v>#REF!</v>
      </c>
      <c r="F16153" s="9" t="e">
        <f>INDEX(#REF!:#REF!,MATCH($D16153,#REF!:#REF!,0),MATCH(#REF!,#REF!:#REF!,0))</f>
        <v>#REF!</v>
      </c>
    </row>
    <row r="16154" spans="1:6" ht="16.5" x14ac:dyDescent="0.3">
      <c r="A16154" s="9" t="s">
        <v>6171</v>
      </c>
      <c r="B16154" s="9" t="s">
        <v>1961</v>
      </c>
      <c r="C16154" s="10">
        <v>37171</v>
      </c>
      <c r="D16154" s="9">
        <v>3217797337</v>
      </c>
      <c r="E16154" s="9" t="e">
        <f>INDEX(#REF!:#REF!,MATCH($D16154,#REF!:#REF!,0),MATCH(#REF!,#REF!:#REF!,0))</f>
        <v>#REF!</v>
      </c>
      <c r="F16154" s="9" t="e">
        <f>INDEX(#REF!:#REF!,MATCH($D16154,#REF!:#REF!,0),MATCH(#REF!,#REF!:#REF!,0))</f>
        <v>#REF!</v>
      </c>
    </row>
    <row r="16155" spans="1:6" ht="16.5" x14ac:dyDescent="0.3">
      <c r="A16155" s="9" t="s">
        <v>6170</v>
      </c>
      <c r="B16155" s="9" t="s">
        <v>3448</v>
      </c>
      <c r="C16155" s="10">
        <v>25920</v>
      </c>
      <c r="D16155" s="9">
        <v>9096285417</v>
      </c>
      <c r="E16155" s="9" t="e">
        <f>INDEX(#REF!:#REF!,MATCH($D16155,#REF!:#REF!,0),MATCH(#REF!,#REF!:#REF!,0))</f>
        <v>#REF!</v>
      </c>
      <c r="F16155" s="9" t="e">
        <f>INDEX(#REF!:#REF!,MATCH($D16155,#REF!:#REF!,0),MATCH(#REF!,#REF!:#REF!,0))</f>
        <v>#REF!</v>
      </c>
    </row>
    <row r="16156" spans="1:6" ht="16.5" x14ac:dyDescent="0.3">
      <c r="A16156" s="9" t="s">
        <v>6169</v>
      </c>
      <c r="B16156" s="9" t="s">
        <v>2513</v>
      </c>
      <c r="C16156" s="10">
        <v>10605</v>
      </c>
      <c r="D16156" s="9">
        <v>2804488179</v>
      </c>
      <c r="E16156" s="9" t="e">
        <f>INDEX(#REF!:#REF!,MATCH($D16156,#REF!:#REF!,0),MATCH(#REF!,#REF!:#REF!,0))</f>
        <v>#REF!</v>
      </c>
      <c r="F16156" s="9" t="e">
        <f>INDEX(#REF!:#REF!,MATCH($D16156,#REF!:#REF!,0),MATCH(#REF!,#REF!:#REF!,0))</f>
        <v>#REF!</v>
      </c>
    </row>
    <row r="16157" spans="1:6" ht="16.5" x14ac:dyDescent="0.3">
      <c r="A16157" s="9" t="s">
        <v>6168</v>
      </c>
      <c r="B16157" s="9" t="s">
        <v>2155</v>
      </c>
      <c r="C16157" s="10">
        <v>10126</v>
      </c>
      <c r="D16157" s="9">
        <v>5405945366</v>
      </c>
      <c r="E16157" s="9" t="e">
        <f>INDEX(#REF!:#REF!,MATCH($D16157,#REF!:#REF!,0),MATCH(#REF!,#REF!:#REF!,0))</f>
        <v>#REF!</v>
      </c>
      <c r="F16157" s="9" t="e">
        <f>INDEX(#REF!:#REF!,MATCH($D16157,#REF!:#REF!,0),MATCH(#REF!,#REF!:#REF!,0))</f>
        <v>#REF!</v>
      </c>
    </row>
    <row r="16158" spans="1:6" ht="16.5" x14ac:dyDescent="0.3">
      <c r="A16158" s="9" t="s">
        <v>6167</v>
      </c>
      <c r="B16158" s="9" t="s">
        <v>3229</v>
      </c>
      <c r="C16158" s="10">
        <v>23760</v>
      </c>
      <c r="D16158" s="9">
        <v>960994726</v>
      </c>
      <c r="E16158" s="9" t="e">
        <f>INDEX(#REF!:#REF!,MATCH($D16158,#REF!:#REF!,0),MATCH(#REF!,#REF!:#REF!,0))</f>
        <v>#REF!</v>
      </c>
      <c r="F16158" s="9" t="e">
        <f>INDEX(#REF!:#REF!,MATCH($D16158,#REF!:#REF!,0),MATCH(#REF!,#REF!:#REF!,0))</f>
        <v>#REF!</v>
      </c>
    </row>
    <row r="16159" spans="1:6" ht="16.5" x14ac:dyDescent="0.3">
      <c r="A16159" s="9" t="s">
        <v>6166</v>
      </c>
      <c r="B16159" s="9" t="s">
        <v>2083</v>
      </c>
      <c r="C16159" s="10">
        <v>26922</v>
      </c>
      <c r="D16159" s="9">
        <v>2456061896</v>
      </c>
      <c r="E16159" s="9" t="e">
        <f>INDEX(#REF!:#REF!,MATCH($D16159,#REF!:#REF!,0),MATCH(#REF!,#REF!:#REF!,0))</f>
        <v>#REF!</v>
      </c>
      <c r="F16159" s="9" t="e">
        <f>INDEX(#REF!:#REF!,MATCH($D16159,#REF!:#REF!,0),MATCH(#REF!,#REF!:#REF!,0))</f>
        <v>#REF!</v>
      </c>
    </row>
    <row r="16160" spans="1:6" ht="16.5" x14ac:dyDescent="0.3">
      <c r="A16160" s="9" t="s">
        <v>6165</v>
      </c>
      <c r="B16160" s="9" t="s">
        <v>2476</v>
      </c>
      <c r="C16160" s="10">
        <v>26344</v>
      </c>
      <c r="D16160" s="9">
        <v>5347887761</v>
      </c>
      <c r="E16160" s="9" t="e">
        <f>INDEX(#REF!:#REF!,MATCH($D16160,#REF!:#REF!,0),MATCH(#REF!,#REF!:#REF!,0))</f>
        <v>#REF!</v>
      </c>
      <c r="F16160" s="9" t="e">
        <f>INDEX(#REF!:#REF!,MATCH($D16160,#REF!:#REF!,0),MATCH(#REF!,#REF!:#REF!,0))</f>
        <v>#REF!</v>
      </c>
    </row>
    <row r="16161" spans="1:6" ht="16.5" x14ac:dyDescent="0.3">
      <c r="A16161" s="9" t="s">
        <v>6164</v>
      </c>
      <c r="B16161" s="9" t="s">
        <v>2099</v>
      </c>
      <c r="C16161" s="10">
        <v>51278</v>
      </c>
      <c r="D16161" s="9">
        <v>2136806068</v>
      </c>
      <c r="E16161" s="9" t="e">
        <f>INDEX(#REF!:#REF!,MATCH($D16161,#REF!:#REF!,0),MATCH(#REF!,#REF!:#REF!,0))</f>
        <v>#REF!</v>
      </c>
      <c r="F16161" s="9" t="e">
        <f>INDEX(#REF!:#REF!,MATCH($D16161,#REF!:#REF!,0),MATCH(#REF!,#REF!:#REF!,0))</f>
        <v>#REF!</v>
      </c>
    </row>
    <row r="16162" spans="1:6" ht="16.5" x14ac:dyDescent="0.3">
      <c r="A16162" s="9" t="s">
        <v>6163</v>
      </c>
      <c r="B16162" s="9" t="s">
        <v>2277</v>
      </c>
      <c r="C16162" s="10">
        <v>58716</v>
      </c>
      <c r="D16162" s="9">
        <v>5153694038</v>
      </c>
      <c r="E16162" s="9" t="e">
        <f>INDEX(#REF!:#REF!,MATCH($D16162,#REF!:#REF!,0),MATCH(#REF!,#REF!:#REF!,0))</f>
        <v>#REF!</v>
      </c>
      <c r="F16162" s="9" t="e">
        <f>INDEX(#REF!:#REF!,MATCH($D16162,#REF!:#REF!,0),MATCH(#REF!,#REF!:#REF!,0))</f>
        <v>#REF!</v>
      </c>
    </row>
    <row r="16163" spans="1:6" ht="16.5" x14ac:dyDescent="0.3">
      <c r="A16163" s="9" t="s">
        <v>6162</v>
      </c>
      <c r="B16163" s="9" t="s">
        <v>2445</v>
      </c>
      <c r="C16163" s="10">
        <v>22881</v>
      </c>
      <c r="D16163" s="9">
        <v>6915102108</v>
      </c>
      <c r="E16163" s="9" t="e">
        <f>INDEX(#REF!:#REF!,MATCH($D16163,#REF!:#REF!,0),MATCH(#REF!,#REF!:#REF!,0))</f>
        <v>#REF!</v>
      </c>
      <c r="F16163" s="9" t="e">
        <f>INDEX(#REF!:#REF!,MATCH($D16163,#REF!:#REF!,0),MATCH(#REF!,#REF!:#REF!,0))</f>
        <v>#REF!</v>
      </c>
    </row>
    <row r="16164" spans="1:6" ht="16.5" x14ac:dyDescent="0.3">
      <c r="A16164" s="9" t="s">
        <v>6161</v>
      </c>
      <c r="B16164" s="9" t="s">
        <v>2688</v>
      </c>
      <c r="C16164" s="10">
        <v>44553</v>
      </c>
      <c r="D16164" s="9">
        <v>8501525324</v>
      </c>
      <c r="E16164" s="9" t="e">
        <f>INDEX(#REF!:#REF!,MATCH($D16164,#REF!:#REF!,0),MATCH(#REF!,#REF!:#REF!,0))</f>
        <v>#REF!</v>
      </c>
      <c r="F16164" s="9" t="e">
        <f>INDEX(#REF!:#REF!,MATCH($D16164,#REF!:#REF!,0),MATCH(#REF!,#REF!:#REF!,0))</f>
        <v>#REF!</v>
      </c>
    </row>
    <row r="16165" spans="1:6" ht="16.5" x14ac:dyDescent="0.3">
      <c r="A16165" s="9" t="s">
        <v>6160</v>
      </c>
      <c r="B16165" s="9" t="s">
        <v>3856</v>
      </c>
      <c r="C16165" s="10">
        <v>14263</v>
      </c>
      <c r="D16165" s="9">
        <v>4192443678</v>
      </c>
      <c r="E16165" s="9" t="e">
        <f>INDEX(#REF!:#REF!,MATCH($D16165,#REF!:#REF!,0),MATCH(#REF!,#REF!:#REF!,0))</f>
        <v>#REF!</v>
      </c>
      <c r="F16165" s="9" t="e">
        <f>INDEX(#REF!:#REF!,MATCH($D16165,#REF!:#REF!,0),MATCH(#REF!,#REF!:#REF!,0))</f>
        <v>#REF!</v>
      </c>
    </row>
    <row r="16166" spans="1:6" ht="16.5" x14ac:dyDescent="0.3">
      <c r="A16166" s="9" t="s">
        <v>6159</v>
      </c>
      <c r="B16166" s="9" t="s">
        <v>2753</v>
      </c>
      <c r="C16166" s="10">
        <v>36175</v>
      </c>
      <c r="D16166" s="9">
        <v>2079803735</v>
      </c>
      <c r="E16166" s="9" t="e">
        <f>INDEX(#REF!:#REF!,MATCH($D16166,#REF!:#REF!,0),MATCH(#REF!,#REF!:#REF!,0))</f>
        <v>#REF!</v>
      </c>
      <c r="F16166" s="9" t="e">
        <f>INDEX(#REF!:#REF!,MATCH($D16166,#REF!:#REF!,0),MATCH(#REF!,#REF!:#REF!,0))</f>
        <v>#REF!</v>
      </c>
    </row>
    <row r="16167" spans="1:6" ht="16.5" x14ac:dyDescent="0.3">
      <c r="A16167" s="9" t="s">
        <v>6158</v>
      </c>
      <c r="B16167" s="9" t="s">
        <v>2602</v>
      </c>
      <c r="C16167" s="10">
        <v>28237</v>
      </c>
      <c r="D16167" s="9">
        <v>9590888275</v>
      </c>
      <c r="E16167" s="9" t="e">
        <f>INDEX(#REF!:#REF!,MATCH($D16167,#REF!:#REF!,0),MATCH(#REF!,#REF!:#REF!,0))</f>
        <v>#REF!</v>
      </c>
      <c r="F16167" s="9" t="e">
        <f>INDEX(#REF!:#REF!,MATCH($D16167,#REF!:#REF!,0),MATCH(#REF!,#REF!:#REF!,0))</f>
        <v>#REF!</v>
      </c>
    </row>
    <row r="16168" spans="1:6" ht="16.5" x14ac:dyDescent="0.3">
      <c r="A16168" s="9" t="s">
        <v>6157</v>
      </c>
      <c r="B16168" s="9" t="s">
        <v>2557</v>
      </c>
      <c r="C16168" s="10">
        <v>42528</v>
      </c>
      <c r="D16168" s="9">
        <v>2378102658</v>
      </c>
      <c r="E16168" s="9" t="e">
        <f>INDEX(#REF!:#REF!,MATCH($D16168,#REF!:#REF!,0),MATCH(#REF!,#REF!:#REF!,0))</f>
        <v>#REF!</v>
      </c>
      <c r="F16168" s="9" t="e">
        <f>INDEX(#REF!:#REF!,MATCH($D16168,#REF!:#REF!,0),MATCH(#REF!,#REF!:#REF!,0))</f>
        <v>#REF!</v>
      </c>
    </row>
    <row r="16169" spans="1:6" ht="16.5" x14ac:dyDescent="0.3">
      <c r="A16169" s="9" t="s">
        <v>6156</v>
      </c>
      <c r="B16169" s="9" t="s">
        <v>2371</v>
      </c>
      <c r="C16169" s="10">
        <v>19675</v>
      </c>
      <c r="D16169" s="9">
        <v>2698184272</v>
      </c>
      <c r="E16169" s="9" t="e">
        <f>INDEX(#REF!:#REF!,MATCH($D16169,#REF!:#REF!,0),MATCH(#REF!,#REF!:#REF!,0))</f>
        <v>#REF!</v>
      </c>
      <c r="F16169" s="9" t="e">
        <f>INDEX(#REF!:#REF!,MATCH($D16169,#REF!:#REF!,0),MATCH(#REF!,#REF!:#REF!,0))</f>
        <v>#REF!</v>
      </c>
    </row>
    <row r="16170" spans="1:6" ht="16.5" x14ac:dyDescent="0.3">
      <c r="A16170" s="9" t="s">
        <v>6155</v>
      </c>
      <c r="B16170" s="9" t="s">
        <v>2025</v>
      </c>
      <c r="C16170" s="10">
        <v>13076</v>
      </c>
      <c r="D16170" s="9">
        <v>2944219065</v>
      </c>
      <c r="E16170" s="9" t="e">
        <f>INDEX(#REF!:#REF!,MATCH($D16170,#REF!:#REF!,0),MATCH(#REF!,#REF!:#REF!,0))</f>
        <v>#REF!</v>
      </c>
      <c r="F16170" s="9" t="e">
        <f>INDEX(#REF!:#REF!,MATCH($D16170,#REF!:#REF!,0),MATCH(#REF!,#REF!:#REF!,0))</f>
        <v>#REF!</v>
      </c>
    </row>
    <row r="16171" spans="1:6" ht="16.5" x14ac:dyDescent="0.3">
      <c r="A16171" s="9" t="s">
        <v>6154</v>
      </c>
      <c r="B16171" s="9" t="s">
        <v>2615</v>
      </c>
      <c r="C16171" s="10">
        <v>13245</v>
      </c>
      <c r="D16171" s="9">
        <v>8895721314</v>
      </c>
      <c r="E16171" s="9" t="e">
        <f>INDEX(#REF!:#REF!,MATCH($D16171,#REF!:#REF!,0),MATCH(#REF!,#REF!:#REF!,0))</f>
        <v>#REF!</v>
      </c>
      <c r="F16171" s="9" t="e">
        <f>INDEX(#REF!:#REF!,MATCH($D16171,#REF!:#REF!,0),MATCH(#REF!,#REF!:#REF!,0))</f>
        <v>#REF!</v>
      </c>
    </row>
    <row r="16172" spans="1:6" ht="16.5" x14ac:dyDescent="0.3">
      <c r="A16172" s="9" t="s">
        <v>6153</v>
      </c>
      <c r="B16172" s="9" t="s">
        <v>3116</v>
      </c>
      <c r="C16172" s="10">
        <v>45513</v>
      </c>
      <c r="D16172" s="9">
        <v>5209112160</v>
      </c>
      <c r="E16172" s="9" t="e">
        <f>INDEX(#REF!:#REF!,MATCH($D16172,#REF!:#REF!,0),MATCH(#REF!,#REF!:#REF!,0))</f>
        <v>#REF!</v>
      </c>
      <c r="F16172" s="9" t="e">
        <f>INDEX(#REF!:#REF!,MATCH($D16172,#REF!:#REF!,0),MATCH(#REF!,#REF!:#REF!,0))</f>
        <v>#REF!</v>
      </c>
    </row>
    <row r="16173" spans="1:6" ht="16.5" x14ac:dyDescent="0.3">
      <c r="A16173" s="9" t="s">
        <v>6152</v>
      </c>
      <c r="B16173" s="9" t="s">
        <v>2302</v>
      </c>
      <c r="C16173" s="10">
        <v>57886</v>
      </c>
      <c r="D16173" s="9">
        <v>85304042</v>
      </c>
      <c r="E16173" s="9" t="e">
        <f>INDEX(#REF!:#REF!,MATCH($D16173,#REF!:#REF!,0),MATCH(#REF!,#REF!:#REF!,0))</f>
        <v>#REF!</v>
      </c>
      <c r="F16173" s="9" t="e">
        <f>INDEX(#REF!:#REF!,MATCH($D16173,#REF!:#REF!,0),MATCH(#REF!,#REF!:#REF!,0))</f>
        <v>#REF!</v>
      </c>
    </row>
    <row r="16174" spans="1:6" ht="16.5" x14ac:dyDescent="0.3">
      <c r="A16174" s="9" t="s">
        <v>6151</v>
      </c>
      <c r="B16174" s="9" t="s">
        <v>2357</v>
      </c>
      <c r="C16174" s="10">
        <v>41982</v>
      </c>
      <c r="D16174" s="9">
        <v>5134745579</v>
      </c>
      <c r="E16174" s="9" t="e">
        <f>INDEX(#REF!:#REF!,MATCH($D16174,#REF!:#REF!,0),MATCH(#REF!,#REF!:#REF!,0))</f>
        <v>#REF!</v>
      </c>
      <c r="F16174" s="9" t="e">
        <f>INDEX(#REF!:#REF!,MATCH($D16174,#REF!:#REF!,0),MATCH(#REF!,#REF!:#REF!,0))</f>
        <v>#REF!</v>
      </c>
    </row>
    <row r="16175" spans="1:6" ht="16.5" x14ac:dyDescent="0.3">
      <c r="A16175" s="9" t="s">
        <v>6150</v>
      </c>
      <c r="B16175" s="9" t="s">
        <v>2831</v>
      </c>
      <c r="C16175" s="10">
        <v>31562</v>
      </c>
      <c r="D16175" s="9">
        <v>7912639675</v>
      </c>
      <c r="E16175" s="9" t="e">
        <f>INDEX(#REF!:#REF!,MATCH($D16175,#REF!:#REF!,0),MATCH(#REF!,#REF!:#REF!,0))</f>
        <v>#REF!</v>
      </c>
      <c r="F16175" s="9" t="e">
        <f>INDEX(#REF!:#REF!,MATCH($D16175,#REF!:#REF!,0),MATCH(#REF!,#REF!:#REF!,0))</f>
        <v>#REF!</v>
      </c>
    </row>
    <row r="16176" spans="1:6" ht="16.5" x14ac:dyDescent="0.3">
      <c r="A16176" s="9" t="s">
        <v>6149</v>
      </c>
      <c r="B16176" s="9" t="s">
        <v>2044</v>
      </c>
      <c r="C16176" s="10">
        <v>20235</v>
      </c>
      <c r="D16176" s="9">
        <v>5439294325</v>
      </c>
      <c r="E16176" s="9" t="e">
        <f>INDEX(#REF!:#REF!,MATCH($D16176,#REF!:#REF!,0),MATCH(#REF!,#REF!:#REF!,0))</f>
        <v>#REF!</v>
      </c>
      <c r="F16176" s="9" t="e">
        <f>INDEX(#REF!:#REF!,MATCH($D16176,#REF!:#REF!,0),MATCH(#REF!,#REF!:#REF!,0))</f>
        <v>#REF!</v>
      </c>
    </row>
    <row r="16177" spans="1:6" ht="16.5" x14ac:dyDescent="0.3">
      <c r="A16177" s="9" t="s">
        <v>6148</v>
      </c>
      <c r="B16177" s="9" t="s">
        <v>2222</v>
      </c>
      <c r="C16177" s="10">
        <v>18486</v>
      </c>
      <c r="D16177" s="9">
        <v>1425230725</v>
      </c>
      <c r="E16177" s="9" t="e">
        <f>INDEX(#REF!:#REF!,MATCH($D16177,#REF!:#REF!,0),MATCH(#REF!,#REF!:#REF!,0))</f>
        <v>#REF!</v>
      </c>
      <c r="F16177" s="9" t="e">
        <f>INDEX(#REF!:#REF!,MATCH($D16177,#REF!:#REF!,0),MATCH(#REF!,#REF!:#REF!,0))</f>
        <v>#REF!</v>
      </c>
    </row>
    <row r="16178" spans="1:6" ht="16.5" x14ac:dyDescent="0.3">
      <c r="A16178" s="9" t="s">
        <v>6147</v>
      </c>
      <c r="B16178" s="9" t="s">
        <v>2274</v>
      </c>
      <c r="C16178" s="10">
        <v>49237</v>
      </c>
      <c r="D16178" s="9">
        <v>4037854406</v>
      </c>
      <c r="E16178" s="9" t="e">
        <f>INDEX(#REF!:#REF!,MATCH($D16178,#REF!:#REF!,0),MATCH(#REF!,#REF!:#REF!,0))</f>
        <v>#REF!</v>
      </c>
      <c r="F16178" s="9" t="e">
        <f>INDEX(#REF!:#REF!,MATCH($D16178,#REF!:#REF!,0),MATCH(#REF!,#REF!:#REF!,0))</f>
        <v>#REF!</v>
      </c>
    </row>
    <row r="16179" spans="1:6" ht="16.5" x14ac:dyDescent="0.3">
      <c r="A16179" s="9" t="s">
        <v>6146</v>
      </c>
      <c r="B16179" s="9" t="s">
        <v>2933</v>
      </c>
      <c r="C16179" s="10">
        <v>13641</v>
      </c>
      <c r="D16179" s="9">
        <v>4223282808</v>
      </c>
      <c r="E16179" s="9" t="e">
        <f>INDEX(#REF!:#REF!,MATCH($D16179,#REF!:#REF!,0),MATCH(#REF!,#REF!:#REF!,0))</f>
        <v>#REF!</v>
      </c>
      <c r="F16179" s="9" t="e">
        <f>INDEX(#REF!:#REF!,MATCH($D16179,#REF!:#REF!,0),MATCH(#REF!,#REF!:#REF!,0))</f>
        <v>#REF!</v>
      </c>
    </row>
    <row r="16180" spans="1:6" ht="16.5" x14ac:dyDescent="0.3">
      <c r="A16180" s="9" t="s">
        <v>6145</v>
      </c>
      <c r="B16180" s="9" t="s">
        <v>1959</v>
      </c>
      <c r="C16180" s="10">
        <v>49588</v>
      </c>
      <c r="D16180" s="9">
        <v>898924138</v>
      </c>
      <c r="E16180" s="9" t="e">
        <f>INDEX(#REF!:#REF!,MATCH($D16180,#REF!:#REF!,0),MATCH(#REF!,#REF!:#REF!,0))</f>
        <v>#REF!</v>
      </c>
      <c r="F16180" s="9" t="e">
        <f>INDEX(#REF!:#REF!,MATCH($D16180,#REF!:#REF!,0),MATCH(#REF!,#REF!:#REF!,0))</f>
        <v>#REF!</v>
      </c>
    </row>
    <row r="16181" spans="1:6" ht="16.5" x14ac:dyDescent="0.3">
      <c r="A16181" s="9" t="s">
        <v>6144</v>
      </c>
      <c r="B16181" s="9" t="s">
        <v>2248</v>
      </c>
      <c r="C16181" s="10">
        <v>40672</v>
      </c>
      <c r="D16181" s="9">
        <v>3554301841</v>
      </c>
      <c r="E16181" s="9" t="e">
        <f>INDEX(#REF!:#REF!,MATCH($D16181,#REF!:#REF!,0),MATCH(#REF!,#REF!:#REF!,0))</f>
        <v>#REF!</v>
      </c>
      <c r="F16181" s="9" t="e">
        <f>INDEX(#REF!:#REF!,MATCH($D16181,#REF!:#REF!,0),MATCH(#REF!,#REF!:#REF!,0))</f>
        <v>#REF!</v>
      </c>
    </row>
    <row r="16182" spans="1:6" ht="16.5" x14ac:dyDescent="0.3">
      <c r="A16182" s="9" t="s">
        <v>6143</v>
      </c>
      <c r="B16182" s="9" t="s">
        <v>2140</v>
      </c>
      <c r="C16182" s="10">
        <v>23649</v>
      </c>
      <c r="D16182" s="9">
        <v>6836716731</v>
      </c>
      <c r="E16182" s="9" t="e">
        <f>INDEX(#REF!:#REF!,MATCH($D16182,#REF!:#REF!,0),MATCH(#REF!,#REF!:#REF!,0))</f>
        <v>#REF!</v>
      </c>
      <c r="F16182" s="9" t="e">
        <f>INDEX(#REF!:#REF!,MATCH($D16182,#REF!:#REF!,0),MATCH(#REF!,#REF!:#REF!,0))</f>
        <v>#REF!</v>
      </c>
    </row>
    <row r="16183" spans="1:6" ht="16.5" x14ac:dyDescent="0.3">
      <c r="A16183" s="9" t="s">
        <v>6142</v>
      </c>
      <c r="B16183" s="9" t="s">
        <v>2371</v>
      </c>
      <c r="C16183" s="10">
        <v>48153</v>
      </c>
      <c r="D16183" s="9">
        <v>7957976743</v>
      </c>
      <c r="E16183" s="9" t="e">
        <f>INDEX(#REF!:#REF!,MATCH($D16183,#REF!:#REF!,0),MATCH(#REF!,#REF!:#REF!,0))</f>
        <v>#REF!</v>
      </c>
      <c r="F16183" s="9" t="e">
        <f>INDEX(#REF!:#REF!,MATCH($D16183,#REF!:#REF!,0),MATCH(#REF!,#REF!:#REF!,0))</f>
        <v>#REF!</v>
      </c>
    </row>
    <row r="16184" spans="1:6" ht="16.5" x14ac:dyDescent="0.3">
      <c r="A16184" s="9" t="s">
        <v>6141</v>
      </c>
      <c r="B16184" s="9" t="s">
        <v>2974</v>
      </c>
      <c r="C16184" s="10">
        <v>43722</v>
      </c>
      <c r="D16184" s="9">
        <v>3824197065</v>
      </c>
      <c r="E16184" s="9" t="e">
        <f>INDEX(#REF!:#REF!,MATCH($D16184,#REF!:#REF!,0),MATCH(#REF!,#REF!:#REF!,0))</f>
        <v>#REF!</v>
      </c>
      <c r="F16184" s="9" t="e">
        <f>INDEX(#REF!:#REF!,MATCH($D16184,#REF!:#REF!,0),MATCH(#REF!,#REF!:#REF!,0))</f>
        <v>#REF!</v>
      </c>
    </row>
    <row r="16185" spans="1:6" ht="16.5" x14ac:dyDescent="0.3">
      <c r="A16185" s="9" t="s">
        <v>6140</v>
      </c>
      <c r="B16185" s="9" t="s">
        <v>2412</v>
      </c>
      <c r="C16185" s="10">
        <v>15031</v>
      </c>
      <c r="D16185" s="9">
        <v>9238967105</v>
      </c>
      <c r="E16185" s="9" t="e">
        <f>INDEX(#REF!:#REF!,MATCH($D16185,#REF!:#REF!,0),MATCH(#REF!,#REF!:#REF!,0))</f>
        <v>#REF!</v>
      </c>
      <c r="F16185" s="9" t="e">
        <f>INDEX(#REF!:#REF!,MATCH($D16185,#REF!:#REF!,0),MATCH(#REF!,#REF!:#REF!,0))</f>
        <v>#REF!</v>
      </c>
    </row>
    <row r="16186" spans="1:6" ht="16.5" x14ac:dyDescent="0.3">
      <c r="A16186" s="9" t="s">
        <v>6139</v>
      </c>
      <c r="B16186" s="9" t="s">
        <v>1977</v>
      </c>
      <c r="C16186" s="10">
        <v>14197</v>
      </c>
      <c r="D16186" s="9">
        <v>6815475379</v>
      </c>
      <c r="E16186" s="9" t="e">
        <f>INDEX(#REF!:#REF!,MATCH($D16186,#REF!:#REF!,0),MATCH(#REF!,#REF!:#REF!,0))</f>
        <v>#REF!</v>
      </c>
      <c r="F16186" s="9" t="e">
        <f>INDEX(#REF!:#REF!,MATCH($D16186,#REF!:#REF!,0),MATCH(#REF!,#REF!:#REF!,0))</f>
        <v>#REF!</v>
      </c>
    </row>
    <row r="16187" spans="1:6" ht="16.5" x14ac:dyDescent="0.3">
      <c r="A16187" s="9" t="s">
        <v>6138</v>
      </c>
      <c r="B16187" s="9" t="s">
        <v>3044</v>
      </c>
      <c r="C16187" s="10">
        <v>34165</v>
      </c>
      <c r="D16187" s="9">
        <v>965285472</v>
      </c>
      <c r="E16187" s="9" t="e">
        <f>INDEX(#REF!:#REF!,MATCH($D16187,#REF!:#REF!,0),MATCH(#REF!,#REF!:#REF!,0))</f>
        <v>#REF!</v>
      </c>
      <c r="F16187" s="9" t="e">
        <f>INDEX(#REF!:#REF!,MATCH($D16187,#REF!:#REF!,0),MATCH(#REF!,#REF!:#REF!,0))</f>
        <v>#REF!</v>
      </c>
    </row>
    <row r="16188" spans="1:6" ht="16.5" x14ac:dyDescent="0.3">
      <c r="A16188" s="9" t="s">
        <v>6137</v>
      </c>
      <c r="B16188" s="9" t="s">
        <v>3241</v>
      </c>
      <c r="C16188" s="10">
        <v>51552</v>
      </c>
      <c r="D16188" s="9">
        <v>4097160079</v>
      </c>
      <c r="E16188" s="9" t="e">
        <f>INDEX(#REF!:#REF!,MATCH($D16188,#REF!:#REF!,0),MATCH(#REF!,#REF!:#REF!,0))</f>
        <v>#REF!</v>
      </c>
      <c r="F16188" s="9" t="e">
        <f>INDEX(#REF!:#REF!,MATCH($D16188,#REF!:#REF!,0),MATCH(#REF!,#REF!:#REF!,0))</f>
        <v>#REF!</v>
      </c>
    </row>
    <row r="16189" spans="1:6" ht="16.5" x14ac:dyDescent="0.3">
      <c r="A16189" s="9" t="s">
        <v>6136</v>
      </c>
      <c r="B16189" s="9" t="s">
        <v>2017</v>
      </c>
      <c r="C16189" s="10">
        <v>24481</v>
      </c>
      <c r="D16189" s="9">
        <v>4342145855</v>
      </c>
      <c r="E16189" s="9" t="e">
        <f>INDEX(#REF!:#REF!,MATCH($D16189,#REF!:#REF!,0),MATCH(#REF!,#REF!:#REF!,0))</f>
        <v>#REF!</v>
      </c>
      <c r="F16189" s="9" t="e">
        <f>INDEX(#REF!:#REF!,MATCH($D16189,#REF!:#REF!,0),MATCH(#REF!,#REF!:#REF!,0))</f>
        <v>#REF!</v>
      </c>
    </row>
    <row r="16190" spans="1:6" ht="16.5" x14ac:dyDescent="0.3">
      <c r="A16190" s="9" t="s">
        <v>6135</v>
      </c>
      <c r="B16190" s="9" t="s">
        <v>2123</v>
      </c>
      <c r="C16190" s="10">
        <v>15906</v>
      </c>
      <c r="D16190" s="9">
        <v>5837501576</v>
      </c>
      <c r="E16190" s="9" t="e">
        <f>INDEX(#REF!:#REF!,MATCH($D16190,#REF!:#REF!,0),MATCH(#REF!,#REF!:#REF!,0))</f>
        <v>#REF!</v>
      </c>
      <c r="F16190" s="9" t="e">
        <f>INDEX(#REF!:#REF!,MATCH($D16190,#REF!:#REF!,0),MATCH(#REF!,#REF!:#REF!,0))</f>
        <v>#REF!</v>
      </c>
    </row>
    <row r="16191" spans="1:6" ht="16.5" x14ac:dyDescent="0.3">
      <c r="A16191" s="9" t="s">
        <v>6134</v>
      </c>
      <c r="B16191" s="9" t="s">
        <v>2572</v>
      </c>
      <c r="C16191" s="10">
        <v>17511</v>
      </c>
      <c r="D16191" s="9">
        <v>3097425365</v>
      </c>
      <c r="E16191" s="9" t="e">
        <f>INDEX(#REF!:#REF!,MATCH($D16191,#REF!:#REF!,0),MATCH(#REF!,#REF!:#REF!,0))</f>
        <v>#REF!</v>
      </c>
      <c r="F16191" s="9" t="e">
        <f>INDEX(#REF!:#REF!,MATCH($D16191,#REF!:#REF!,0),MATCH(#REF!,#REF!:#REF!,0))</f>
        <v>#REF!</v>
      </c>
    </row>
    <row r="16192" spans="1:6" ht="16.5" x14ac:dyDescent="0.3">
      <c r="A16192" s="9" t="s">
        <v>6133</v>
      </c>
      <c r="B16192" s="9" t="s">
        <v>2306</v>
      </c>
      <c r="C16192" s="10">
        <v>33205</v>
      </c>
      <c r="D16192" s="9">
        <v>4691333258</v>
      </c>
      <c r="E16192" s="9" t="e">
        <f>INDEX(#REF!:#REF!,MATCH($D16192,#REF!:#REF!,0),MATCH(#REF!,#REF!:#REF!,0))</f>
        <v>#REF!</v>
      </c>
      <c r="F16192" s="9" t="e">
        <f>INDEX(#REF!:#REF!,MATCH($D16192,#REF!:#REF!,0),MATCH(#REF!,#REF!:#REF!,0))</f>
        <v>#REF!</v>
      </c>
    </row>
    <row r="16193" spans="1:6" ht="16.5" x14ac:dyDescent="0.3">
      <c r="A16193" s="9" t="s">
        <v>6132</v>
      </c>
      <c r="B16193" s="9" t="s">
        <v>2138</v>
      </c>
      <c r="C16193" s="10">
        <v>57358</v>
      </c>
      <c r="D16193" s="9">
        <v>2873915978</v>
      </c>
      <c r="E16193" s="9" t="e">
        <f>INDEX(#REF!:#REF!,MATCH($D16193,#REF!:#REF!,0),MATCH(#REF!,#REF!:#REF!,0))</f>
        <v>#REF!</v>
      </c>
      <c r="F16193" s="9" t="e">
        <f>INDEX(#REF!:#REF!,MATCH($D16193,#REF!:#REF!,0),MATCH(#REF!,#REF!:#REF!,0))</f>
        <v>#REF!</v>
      </c>
    </row>
    <row r="16194" spans="1:6" ht="16.5" x14ac:dyDescent="0.3">
      <c r="A16194" s="9" t="s">
        <v>6131</v>
      </c>
      <c r="B16194" s="9" t="s">
        <v>2704</v>
      </c>
      <c r="C16194" s="10">
        <v>58679</v>
      </c>
      <c r="D16194" s="9">
        <v>9107581297</v>
      </c>
      <c r="E16194" s="9" t="e">
        <f>INDEX(#REF!:#REF!,MATCH($D16194,#REF!:#REF!,0),MATCH(#REF!,#REF!:#REF!,0))</f>
        <v>#REF!</v>
      </c>
      <c r="F16194" s="9" t="e">
        <f>INDEX(#REF!:#REF!,MATCH($D16194,#REF!:#REF!,0),MATCH(#REF!,#REF!:#REF!,0))</f>
        <v>#REF!</v>
      </c>
    </row>
    <row r="16195" spans="1:6" ht="16.5" x14ac:dyDescent="0.3">
      <c r="A16195" s="9" t="s">
        <v>6130</v>
      </c>
      <c r="B16195" s="9" t="s">
        <v>2107</v>
      </c>
      <c r="C16195" s="10">
        <v>59022</v>
      </c>
      <c r="D16195" s="9">
        <v>4535395691</v>
      </c>
      <c r="E16195" s="9" t="e">
        <f>INDEX(#REF!:#REF!,MATCH($D16195,#REF!:#REF!,0),MATCH(#REF!,#REF!:#REF!,0))</f>
        <v>#REF!</v>
      </c>
      <c r="F16195" s="9" t="e">
        <f>INDEX(#REF!:#REF!,MATCH($D16195,#REF!:#REF!,0),MATCH(#REF!,#REF!:#REF!,0))</f>
        <v>#REF!</v>
      </c>
    </row>
    <row r="16196" spans="1:6" ht="16.5" x14ac:dyDescent="0.3">
      <c r="A16196" s="9" t="s">
        <v>6129</v>
      </c>
      <c r="B16196" s="9" t="s">
        <v>2669</v>
      </c>
      <c r="C16196" s="10">
        <v>10140</v>
      </c>
      <c r="D16196" s="9">
        <v>9013891098</v>
      </c>
      <c r="E16196" s="9" t="e">
        <f>INDEX(#REF!:#REF!,MATCH($D16196,#REF!:#REF!,0),MATCH(#REF!,#REF!:#REF!,0))</f>
        <v>#REF!</v>
      </c>
      <c r="F16196" s="9" t="e">
        <f>INDEX(#REF!:#REF!,MATCH($D16196,#REF!:#REF!,0),MATCH(#REF!,#REF!:#REF!,0))</f>
        <v>#REF!</v>
      </c>
    </row>
    <row r="16197" spans="1:6" ht="16.5" x14ac:dyDescent="0.3">
      <c r="A16197" s="9" t="s">
        <v>6128</v>
      </c>
      <c r="B16197" s="9" t="s">
        <v>1979</v>
      </c>
      <c r="C16197" s="10">
        <v>42113</v>
      </c>
      <c r="D16197" s="9">
        <v>5811999097</v>
      </c>
      <c r="E16197" s="9" t="e">
        <f>INDEX(#REF!:#REF!,MATCH($D16197,#REF!:#REF!,0),MATCH(#REF!,#REF!:#REF!,0))</f>
        <v>#REF!</v>
      </c>
      <c r="F16197" s="9" t="e">
        <f>INDEX(#REF!:#REF!,MATCH($D16197,#REF!:#REF!,0),MATCH(#REF!,#REF!:#REF!,0))</f>
        <v>#REF!</v>
      </c>
    </row>
    <row r="16198" spans="1:6" ht="16.5" x14ac:dyDescent="0.3">
      <c r="A16198" s="9" t="s">
        <v>6127</v>
      </c>
      <c r="B16198" s="9" t="s">
        <v>1957</v>
      </c>
      <c r="C16198" s="10">
        <v>22416</v>
      </c>
      <c r="D16198" s="9">
        <v>9340388305</v>
      </c>
      <c r="E16198" s="9" t="e">
        <f>INDEX(#REF!:#REF!,MATCH($D16198,#REF!:#REF!,0),MATCH(#REF!,#REF!:#REF!,0))</f>
        <v>#REF!</v>
      </c>
      <c r="F16198" s="9" t="e">
        <f>INDEX(#REF!:#REF!,MATCH($D16198,#REF!:#REF!,0),MATCH(#REF!,#REF!:#REF!,0))</f>
        <v>#REF!</v>
      </c>
    </row>
    <row r="16199" spans="1:6" ht="16.5" x14ac:dyDescent="0.3">
      <c r="A16199" s="9" t="s">
        <v>6126</v>
      </c>
      <c r="B16199" s="9" t="s">
        <v>3841</v>
      </c>
      <c r="C16199" s="10">
        <v>19549</v>
      </c>
      <c r="D16199" s="9">
        <v>7492341709</v>
      </c>
      <c r="E16199" s="9" t="e">
        <f>INDEX(#REF!:#REF!,MATCH($D16199,#REF!:#REF!,0),MATCH(#REF!,#REF!:#REF!,0))</f>
        <v>#REF!</v>
      </c>
      <c r="F16199" s="9" t="e">
        <f>INDEX(#REF!:#REF!,MATCH($D16199,#REF!:#REF!,0),MATCH(#REF!,#REF!:#REF!,0))</f>
        <v>#REF!</v>
      </c>
    </row>
    <row r="16200" spans="1:6" ht="16.5" x14ac:dyDescent="0.3">
      <c r="A16200" s="9" t="s">
        <v>6125</v>
      </c>
      <c r="B16200" s="9" t="s">
        <v>2389</v>
      </c>
      <c r="C16200" s="10">
        <v>58574</v>
      </c>
      <c r="D16200" s="9">
        <v>4094820760</v>
      </c>
      <c r="E16200" s="9" t="e">
        <f>INDEX(#REF!:#REF!,MATCH($D16200,#REF!:#REF!,0),MATCH(#REF!,#REF!:#REF!,0))</f>
        <v>#REF!</v>
      </c>
      <c r="F16200" s="9" t="e">
        <f>INDEX(#REF!:#REF!,MATCH($D16200,#REF!:#REF!,0),MATCH(#REF!,#REF!:#REF!,0))</f>
        <v>#REF!</v>
      </c>
    </row>
    <row r="16201" spans="1:6" ht="16.5" x14ac:dyDescent="0.3">
      <c r="A16201" s="9" t="s">
        <v>6124</v>
      </c>
      <c r="B16201" s="9" t="s">
        <v>2123</v>
      </c>
      <c r="C16201" s="10">
        <v>42368</v>
      </c>
      <c r="D16201" s="9">
        <v>9619649427</v>
      </c>
      <c r="E16201" s="9" t="e">
        <f>INDEX(#REF!:#REF!,MATCH($D16201,#REF!:#REF!,0),MATCH(#REF!,#REF!:#REF!,0))</f>
        <v>#REF!</v>
      </c>
      <c r="F16201" s="9" t="e">
        <f>INDEX(#REF!:#REF!,MATCH($D16201,#REF!:#REF!,0),MATCH(#REF!,#REF!:#REF!,0))</f>
        <v>#REF!</v>
      </c>
    </row>
    <row r="16202" spans="1:6" ht="16.5" x14ac:dyDescent="0.3">
      <c r="A16202" s="9" t="s">
        <v>6123</v>
      </c>
      <c r="B16202" s="9" t="s">
        <v>2795</v>
      </c>
      <c r="C16202" s="10">
        <v>25170</v>
      </c>
      <c r="D16202" s="9">
        <v>5588978080</v>
      </c>
      <c r="E16202" s="9" t="e">
        <f>INDEX(#REF!:#REF!,MATCH($D16202,#REF!:#REF!,0),MATCH(#REF!,#REF!:#REF!,0))</f>
        <v>#REF!</v>
      </c>
      <c r="F16202" s="9" t="e">
        <f>INDEX(#REF!:#REF!,MATCH($D16202,#REF!:#REF!,0),MATCH(#REF!,#REF!:#REF!,0))</f>
        <v>#REF!</v>
      </c>
    </row>
    <row r="16203" spans="1:6" ht="16.5" x14ac:dyDescent="0.3">
      <c r="A16203" s="9" t="s">
        <v>6122</v>
      </c>
      <c r="B16203" s="9" t="s">
        <v>2067</v>
      </c>
      <c r="C16203" s="10">
        <v>17358</v>
      </c>
      <c r="D16203" s="9">
        <v>4085082426</v>
      </c>
      <c r="E16203" s="9" t="e">
        <f>INDEX(#REF!:#REF!,MATCH($D16203,#REF!:#REF!,0),MATCH(#REF!,#REF!:#REF!,0))</f>
        <v>#REF!</v>
      </c>
      <c r="F16203" s="9" t="e">
        <f>INDEX(#REF!:#REF!,MATCH($D16203,#REF!:#REF!,0),MATCH(#REF!,#REF!:#REF!,0))</f>
        <v>#REF!</v>
      </c>
    </row>
    <row r="16204" spans="1:6" ht="16.5" x14ac:dyDescent="0.3">
      <c r="A16204" s="9" t="s">
        <v>6121</v>
      </c>
      <c r="B16204" s="9" t="s">
        <v>2386</v>
      </c>
      <c r="C16204" s="10">
        <v>54833</v>
      </c>
      <c r="D16204" s="9">
        <v>2500807061</v>
      </c>
      <c r="E16204" s="9" t="e">
        <f>INDEX(#REF!:#REF!,MATCH($D16204,#REF!:#REF!,0),MATCH(#REF!,#REF!:#REF!,0))</f>
        <v>#REF!</v>
      </c>
      <c r="F16204" s="9" t="e">
        <f>INDEX(#REF!:#REF!,MATCH($D16204,#REF!:#REF!,0),MATCH(#REF!,#REF!:#REF!,0))</f>
        <v>#REF!</v>
      </c>
    </row>
    <row r="16205" spans="1:6" ht="16.5" x14ac:dyDescent="0.3">
      <c r="A16205" s="9" t="s">
        <v>6120</v>
      </c>
      <c r="B16205" s="9" t="s">
        <v>2269</v>
      </c>
      <c r="C16205" s="10">
        <v>49016</v>
      </c>
      <c r="D16205" s="9">
        <v>2314136845</v>
      </c>
      <c r="E16205" s="9" t="e">
        <f>INDEX(#REF!:#REF!,MATCH($D16205,#REF!:#REF!,0),MATCH(#REF!,#REF!:#REF!,0))</f>
        <v>#REF!</v>
      </c>
      <c r="F16205" s="9" t="e">
        <f>INDEX(#REF!:#REF!,MATCH($D16205,#REF!:#REF!,0),MATCH(#REF!,#REF!:#REF!,0))</f>
        <v>#REF!</v>
      </c>
    </row>
    <row r="16206" spans="1:6" ht="16.5" x14ac:dyDescent="0.3">
      <c r="A16206" s="9" t="s">
        <v>6119</v>
      </c>
      <c r="B16206" s="9" t="s">
        <v>2269</v>
      </c>
      <c r="C16206" s="10">
        <v>13545</v>
      </c>
      <c r="D16206" s="9">
        <v>5687748091</v>
      </c>
      <c r="E16206" s="9" t="e">
        <f>INDEX(#REF!:#REF!,MATCH($D16206,#REF!:#REF!,0),MATCH(#REF!,#REF!:#REF!,0))</f>
        <v>#REF!</v>
      </c>
      <c r="F16206" s="9" t="e">
        <f>INDEX(#REF!:#REF!,MATCH($D16206,#REF!:#REF!,0),MATCH(#REF!,#REF!:#REF!,0))</f>
        <v>#REF!</v>
      </c>
    </row>
    <row r="16207" spans="1:6" ht="16.5" x14ac:dyDescent="0.3">
      <c r="A16207" s="9" t="s">
        <v>6118</v>
      </c>
      <c r="B16207" s="9" t="s">
        <v>2633</v>
      </c>
      <c r="C16207" s="10">
        <v>58326</v>
      </c>
      <c r="D16207" s="9">
        <v>6815475379</v>
      </c>
      <c r="E16207" s="9" t="e">
        <f>INDEX(#REF!:#REF!,MATCH($D16207,#REF!:#REF!,0),MATCH(#REF!,#REF!:#REF!,0))</f>
        <v>#REF!</v>
      </c>
      <c r="F16207" s="9" t="e">
        <f>INDEX(#REF!:#REF!,MATCH($D16207,#REF!:#REF!,0),MATCH(#REF!,#REF!:#REF!,0))</f>
        <v>#REF!</v>
      </c>
    </row>
    <row r="16208" spans="1:6" ht="16.5" x14ac:dyDescent="0.3">
      <c r="A16208" s="9" t="s">
        <v>6117</v>
      </c>
      <c r="B16208" s="9" t="s">
        <v>2267</v>
      </c>
      <c r="C16208" s="10">
        <v>39003</v>
      </c>
      <c r="D16208" s="9">
        <v>3986480021</v>
      </c>
      <c r="E16208" s="9" t="e">
        <f>INDEX(#REF!:#REF!,MATCH($D16208,#REF!:#REF!,0),MATCH(#REF!,#REF!:#REF!,0))</f>
        <v>#REF!</v>
      </c>
      <c r="F16208" s="9" t="e">
        <f>INDEX(#REF!:#REF!,MATCH($D16208,#REF!:#REF!,0),MATCH(#REF!,#REF!:#REF!,0))</f>
        <v>#REF!</v>
      </c>
    </row>
    <row r="16209" spans="1:6" ht="16.5" x14ac:dyDescent="0.3">
      <c r="A16209" s="9" t="s">
        <v>6116</v>
      </c>
      <c r="B16209" s="9" t="s">
        <v>2171</v>
      </c>
      <c r="C16209" s="10">
        <v>45427</v>
      </c>
      <c r="D16209" s="9">
        <v>9803956825</v>
      </c>
      <c r="E16209" s="9" t="e">
        <f>INDEX(#REF!:#REF!,MATCH($D16209,#REF!:#REF!,0),MATCH(#REF!,#REF!:#REF!,0))</f>
        <v>#REF!</v>
      </c>
      <c r="F16209" s="9" t="e">
        <f>INDEX(#REF!:#REF!,MATCH($D16209,#REF!:#REF!,0),MATCH(#REF!,#REF!:#REF!,0))</f>
        <v>#REF!</v>
      </c>
    </row>
    <row r="16210" spans="1:6" ht="16.5" x14ac:dyDescent="0.3">
      <c r="A16210" s="9" t="s">
        <v>6115</v>
      </c>
      <c r="B16210" s="9" t="s">
        <v>2023</v>
      </c>
      <c r="C16210" s="10">
        <v>10525</v>
      </c>
      <c r="D16210" s="9">
        <v>7251959615</v>
      </c>
      <c r="E16210" s="9" t="e">
        <f>INDEX(#REF!:#REF!,MATCH($D16210,#REF!:#REF!,0),MATCH(#REF!,#REF!:#REF!,0))</f>
        <v>#REF!</v>
      </c>
      <c r="F16210" s="9" t="e">
        <f>INDEX(#REF!:#REF!,MATCH($D16210,#REF!:#REF!,0),MATCH(#REF!,#REF!:#REF!,0))</f>
        <v>#REF!</v>
      </c>
    </row>
    <row r="16211" spans="1:6" ht="16.5" x14ac:dyDescent="0.3">
      <c r="A16211" s="9" t="s">
        <v>6114</v>
      </c>
      <c r="B16211" s="9" t="s">
        <v>3098</v>
      </c>
      <c r="C16211" s="10">
        <v>38122</v>
      </c>
      <c r="D16211" s="9">
        <v>7533163729</v>
      </c>
      <c r="E16211" s="9" t="e">
        <f>INDEX(#REF!:#REF!,MATCH($D16211,#REF!:#REF!,0),MATCH(#REF!,#REF!:#REF!,0))</f>
        <v>#REF!</v>
      </c>
      <c r="F16211" s="9" t="e">
        <f>INDEX(#REF!:#REF!,MATCH($D16211,#REF!:#REF!,0),MATCH(#REF!,#REF!:#REF!,0))</f>
        <v>#REF!</v>
      </c>
    </row>
    <row r="16212" spans="1:6" ht="16.5" x14ac:dyDescent="0.3">
      <c r="A16212" s="9" t="s">
        <v>6113</v>
      </c>
      <c r="B16212" s="9" t="s">
        <v>2450</v>
      </c>
      <c r="C16212" s="10">
        <v>15931</v>
      </c>
      <c r="D16212" s="9">
        <v>9128677390</v>
      </c>
      <c r="E16212" s="9" t="e">
        <f>INDEX(#REF!:#REF!,MATCH($D16212,#REF!:#REF!,0),MATCH(#REF!,#REF!:#REF!,0))</f>
        <v>#REF!</v>
      </c>
      <c r="F16212" s="9" t="e">
        <f>INDEX(#REF!:#REF!,MATCH($D16212,#REF!:#REF!,0),MATCH(#REF!,#REF!:#REF!,0))</f>
        <v>#REF!</v>
      </c>
    </row>
    <row r="16213" spans="1:6" ht="16.5" x14ac:dyDescent="0.3">
      <c r="A16213" s="9" t="s">
        <v>6112</v>
      </c>
      <c r="B16213" s="9" t="s">
        <v>2291</v>
      </c>
      <c r="C16213" s="10">
        <v>17960</v>
      </c>
      <c r="D16213" s="9">
        <v>3600185284</v>
      </c>
      <c r="E16213" s="9" t="e">
        <f>INDEX(#REF!:#REF!,MATCH($D16213,#REF!:#REF!,0),MATCH(#REF!,#REF!:#REF!,0))</f>
        <v>#REF!</v>
      </c>
      <c r="F16213" s="9" t="e">
        <f>INDEX(#REF!:#REF!,MATCH($D16213,#REF!:#REF!,0),MATCH(#REF!,#REF!:#REF!,0))</f>
        <v>#REF!</v>
      </c>
    </row>
    <row r="16214" spans="1:6" ht="16.5" x14ac:dyDescent="0.3">
      <c r="A16214" s="9" t="s">
        <v>6111</v>
      </c>
      <c r="B16214" s="9" t="s">
        <v>2653</v>
      </c>
      <c r="C16214" s="10">
        <v>45781</v>
      </c>
      <c r="D16214" s="9">
        <v>6009848660</v>
      </c>
      <c r="E16214" s="9" t="e">
        <f>INDEX(#REF!:#REF!,MATCH($D16214,#REF!:#REF!,0),MATCH(#REF!,#REF!:#REF!,0))</f>
        <v>#REF!</v>
      </c>
      <c r="F16214" s="9" t="e">
        <f>INDEX(#REF!:#REF!,MATCH($D16214,#REF!:#REF!,0),MATCH(#REF!,#REF!:#REF!,0))</f>
        <v>#REF!</v>
      </c>
    </row>
    <row r="16215" spans="1:6" ht="16.5" x14ac:dyDescent="0.3">
      <c r="A16215" s="9" t="s">
        <v>6110</v>
      </c>
      <c r="B16215" s="9" t="s">
        <v>3498</v>
      </c>
      <c r="C16215" s="10">
        <v>16354</v>
      </c>
      <c r="D16215" s="9">
        <v>6852060985</v>
      </c>
      <c r="E16215" s="9" t="e">
        <f>INDEX(#REF!:#REF!,MATCH($D16215,#REF!:#REF!,0),MATCH(#REF!,#REF!:#REF!,0))</f>
        <v>#REF!</v>
      </c>
      <c r="F16215" s="9" t="e">
        <f>INDEX(#REF!:#REF!,MATCH($D16215,#REF!:#REF!,0),MATCH(#REF!,#REF!:#REF!,0))</f>
        <v>#REF!</v>
      </c>
    </row>
    <row r="16216" spans="1:6" ht="16.5" x14ac:dyDescent="0.3">
      <c r="A16216" s="9" t="s">
        <v>6109</v>
      </c>
      <c r="B16216" s="9" t="s">
        <v>2835</v>
      </c>
      <c r="C16216" s="10">
        <v>33277</v>
      </c>
      <c r="D16216" s="9">
        <v>397599129</v>
      </c>
      <c r="E16216" s="9" t="e">
        <f>INDEX(#REF!:#REF!,MATCH($D16216,#REF!:#REF!,0),MATCH(#REF!,#REF!:#REF!,0))</f>
        <v>#REF!</v>
      </c>
      <c r="F16216" s="9" t="e">
        <f>INDEX(#REF!:#REF!,MATCH($D16216,#REF!:#REF!,0),MATCH(#REF!,#REF!:#REF!,0))</f>
        <v>#REF!</v>
      </c>
    </row>
    <row r="16217" spans="1:6" ht="16.5" x14ac:dyDescent="0.3">
      <c r="A16217" s="9" t="s">
        <v>6108</v>
      </c>
      <c r="B16217" s="9" t="s">
        <v>1993</v>
      </c>
      <c r="C16217" s="10">
        <v>21289</v>
      </c>
      <c r="D16217" s="9">
        <v>6852060985</v>
      </c>
      <c r="E16217" s="9" t="e">
        <f>INDEX(#REF!:#REF!,MATCH($D16217,#REF!:#REF!,0),MATCH(#REF!,#REF!:#REF!,0))</f>
        <v>#REF!</v>
      </c>
      <c r="F16217" s="9" t="e">
        <f>INDEX(#REF!:#REF!,MATCH($D16217,#REF!:#REF!,0),MATCH(#REF!,#REF!:#REF!,0))</f>
        <v>#REF!</v>
      </c>
    </row>
    <row r="16218" spans="1:6" ht="16.5" x14ac:dyDescent="0.3">
      <c r="A16218" s="9" t="s">
        <v>6107</v>
      </c>
      <c r="B16218" s="9" t="s">
        <v>2610</v>
      </c>
      <c r="C16218" s="10">
        <v>17454</v>
      </c>
      <c r="D16218" s="9">
        <v>3219526055</v>
      </c>
      <c r="E16218" s="9" t="e">
        <f>INDEX(#REF!:#REF!,MATCH($D16218,#REF!:#REF!,0),MATCH(#REF!,#REF!:#REF!,0))</f>
        <v>#REF!</v>
      </c>
      <c r="F16218" s="9" t="e">
        <f>INDEX(#REF!:#REF!,MATCH($D16218,#REF!:#REF!,0),MATCH(#REF!,#REF!:#REF!,0))</f>
        <v>#REF!</v>
      </c>
    </row>
    <row r="16219" spans="1:6" ht="16.5" x14ac:dyDescent="0.3">
      <c r="A16219" s="9" t="s">
        <v>6106</v>
      </c>
      <c r="B16219" s="9" t="s">
        <v>3195</v>
      </c>
      <c r="C16219" s="10">
        <v>34009</v>
      </c>
      <c r="D16219" s="9">
        <v>4972162740</v>
      </c>
      <c r="E16219" s="9" t="e">
        <f>INDEX(#REF!:#REF!,MATCH($D16219,#REF!:#REF!,0),MATCH(#REF!,#REF!:#REF!,0))</f>
        <v>#REF!</v>
      </c>
      <c r="F16219" s="9" t="e">
        <f>INDEX(#REF!:#REF!,MATCH($D16219,#REF!:#REF!,0),MATCH(#REF!,#REF!:#REF!,0))</f>
        <v>#REF!</v>
      </c>
    </row>
    <row r="16220" spans="1:6" ht="16.5" x14ac:dyDescent="0.3">
      <c r="A16220" s="9" t="s">
        <v>6105</v>
      </c>
      <c r="B16220" s="9" t="s">
        <v>3506</v>
      </c>
      <c r="C16220" s="10">
        <v>24736</v>
      </c>
      <c r="D16220" s="9">
        <v>3463222345</v>
      </c>
      <c r="E16220" s="9" t="e">
        <f>INDEX(#REF!:#REF!,MATCH($D16220,#REF!:#REF!,0),MATCH(#REF!,#REF!:#REF!,0))</f>
        <v>#REF!</v>
      </c>
      <c r="F16220" s="9" t="e">
        <f>INDEX(#REF!:#REF!,MATCH($D16220,#REF!:#REF!,0),MATCH(#REF!,#REF!:#REF!,0))</f>
        <v>#REF!</v>
      </c>
    </row>
    <row r="16221" spans="1:6" ht="16.5" x14ac:dyDescent="0.3">
      <c r="A16221" s="9" t="s">
        <v>6104</v>
      </c>
      <c r="B16221" s="9" t="s">
        <v>2386</v>
      </c>
      <c r="C16221" s="10">
        <v>35773</v>
      </c>
      <c r="D16221" s="9">
        <v>4323171323</v>
      </c>
      <c r="E16221" s="9" t="e">
        <f>INDEX(#REF!:#REF!,MATCH($D16221,#REF!:#REF!,0),MATCH(#REF!,#REF!:#REF!,0))</f>
        <v>#REF!</v>
      </c>
      <c r="F16221" s="9" t="e">
        <f>INDEX(#REF!:#REF!,MATCH($D16221,#REF!:#REF!,0),MATCH(#REF!,#REF!:#REF!,0))</f>
        <v>#REF!</v>
      </c>
    </row>
    <row r="16222" spans="1:6" ht="16.5" x14ac:dyDescent="0.3">
      <c r="A16222" s="9" t="s">
        <v>6103</v>
      </c>
      <c r="B16222" s="9" t="s">
        <v>1941</v>
      </c>
      <c r="C16222" s="10">
        <v>10250</v>
      </c>
      <c r="D16222" s="9">
        <v>992720575</v>
      </c>
      <c r="E16222" s="9" t="e">
        <f>INDEX(#REF!:#REF!,MATCH($D16222,#REF!:#REF!,0),MATCH(#REF!,#REF!:#REF!,0))</f>
        <v>#REF!</v>
      </c>
      <c r="F16222" s="9" t="e">
        <f>INDEX(#REF!:#REF!,MATCH($D16222,#REF!:#REF!,0),MATCH(#REF!,#REF!:#REF!,0))</f>
        <v>#REF!</v>
      </c>
    </row>
    <row r="16223" spans="1:6" ht="16.5" x14ac:dyDescent="0.3">
      <c r="A16223" s="9" t="s">
        <v>6102</v>
      </c>
      <c r="B16223" s="9" t="s">
        <v>3156</v>
      </c>
      <c r="C16223" s="10">
        <v>49393</v>
      </c>
      <c r="D16223" s="9">
        <v>3779559293</v>
      </c>
      <c r="E16223" s="9" t="e">
        <f>INDEX(#REF!:#REF!,MATCH($D16223,#REF!:#REF!,0),MATCH(#REF!,#REF!:#REF!,0))</f>
        <v>#REF!</v>
      </c>
      <c r="F16223" s="9" t="e">
        <f>INDEX(#REF!:#REF!,MATCH($D16223,#REF!:#REF!,0),MATCH(#REF!,#REF!:#REF!,0))</f>
        <v>#REF!</v>
      </c>
    </row>
    <row r="16224" spans="1:6" ht="16.5" x14ac:dyDescent="0.3">
      <c r="A16224" s="9" t="s">
        <v>6101</v>
      </c>
      <c r="B16224" s="9" t="s">
        <v>2349</v>
      </c>
      <c r="C16224" s="10">
        <v>50959</v>
      </c>
      <c r="D16224" s="9">
        <v>5928086253</v>
      </c>
      <c r="E16224" s="9" t="e">
        <f>INDEX(#REF!:#REF!,MATCH($D16224,#REF!:#REF!,0),MATCH(#REF!,#REF!:#REF!,0))</f>
        <v>#REF!</v>
      </c>
      <c r="F16224" s="9" t="e">
        <f>INDEX(#REF!:#REF!,MATCH($D16224,#REF!:#REF!,0),MATCH(#REF!,#REF!:#REF!,0))</f>
        <v>#REF!</v>
      </c>
    </row>
    <row r="16225" spans="1:6" ht="16.5" x14ac:dyDescent="0.3">
      <c r="A16225" s="9" t="s">
        <v>6100</v>
      </c>
      <c r="B16225" s="9" t="s">
        <v>2635</v>
      </c>
      <c r="C16225" s="10">
        <v>26211</v>
      </c>
      <c r="D16225" s="9">
        <v>502909099</v>
      </c>
      <c r="E16225" s="9" t="e">
        <f>INDEX(#REF!:#REF!,MATCH($D16225,#REF!:#REF!,0),MATCH(#REF!,#REF!:#REF!,0))</f>
        <v>#REF!</v>
      </c>
      <c r="F16225" s="9" t="e">
        <f>INDEX(#REF!:#REF!,MATCH($D16225,#REF!:#REF!,0),MATCH(#REF!,#REF!:#REF!,0))</f>
        <v>#REF!</v>
      </c>
    </row>
    <row r="16226" spans="1:6" ht="16.5" x14ac:dyDescent="0.3">
      <c r="A16226" s="9" t="s">
        <v>6099</v>
      </c>
      <c r="B16226" s="9" t="s">
        <v>2474</v>
      </c>
      <c r="C16226" s="10">
        <v>51421</v>
      </c>
      <c r="D16226" s="9">
        <v>797655034</v>
      </c>
      <c r="E16226" s="9" t="e">
        <f>INDEX(#REF!:#REF!,MATCH($D16226,#REF!:#REF!,0),MATCH(#REF!,#REF!:#REF!,0))</f>
        <v>#REF!</v>
      </c>
      <c r="F16226" s="9" t="e">
        <f>INDEX(#REF!:#REF!,MATCH($D16226,#REF!:#REF!,0),MATCH(#REF!,#REF!:#REF!,0))</f>
        <v>#REF!</v>
      </c>
    </row>
    <row r="16227" spans="1:6" ht="16.5" x14ac:dyDescent="0.3">
      <c r="A16227" s="9" t="s">
        <v>6098</v>
      </c>
      <c r="B16227" s="9" t="s">
        <v>2163</v>
      </c>
      <c r="C16227" s="10">
        <v>53077</v>
      </c>
      <c r="D16227" s="9">
        <v>7188904251</v>
      </c>
      <c r="E16227" s="9" t="e">
        <f>INDEX(#REF!:#REF!,MATCH($D16227,#REF!:#REF!,0),MATCH(#REF!,#REF!:#REF!,0))</f>
        <v>#REF!</v>
      </c>
      <c r="F16227" s="9" t="e">
        <f>INDEX(#REF!:#REF!,MATCH($D16227,#REF!:#REF!,0),MATCH(#REF!,#REF!:#REF!,0))</f>
        <v>#REF!</v>
      </c>
    </row>
    <row r="16228" spans="1:6" ht="16.5" x14ac:dyDescent="0.3">
      <c r="A16228" s="9" t="s">
        <v>6097</v>
      </c>
      <c r="B16228" s="9" t="s">
        <v>2831</v>
      </c>
      <c r="C16228" s="10">
        <v>18879</v>
      </c>
      <c r="D16228" s="9">
        <v>5574535556</v>
      </c>
      <c r="E16228" s="9" t="e">
        <f>INDEX(#REF!:#REF!,MATCH($D16228,#REF!:#REF!,0),MATCH(#REF!,#REF!:#REF!,0))</f>
        <v>#REF!</v>
      </c>
      <c r="F16228" s="9" t="e">
        <f>INDEX(#REF!:#REF!,MATCH($D16228,#REF!:#REF!,0),MATCH(#REF!,#REF!:#REF!,0))</f>
        <v>#REF!</v>
      </c>
    </row>
    <row r="16229" spans="1:6" ht="16.5" x14ac:dyDescent="0.3">
      <c r="A16229" s="9" t="s">
        <v>6096</v>
      </c>
      <c r="B16229" s="9" t="s">
        <v>2149</v>
      </c>
      <c r="C16229" s="10">
        <v>15909</v>
      </c>
      <c r="D16229" s="9">
        <v>2083520173</v>
      </c>
      <c r="E16229" s="9" t="e">
        <f>INDEX(#REF!:#REF!,MATCH($D16229,#REF!:#REF!,0),MATCH(#REF!,#REF!:#REF!,0))</f>
        <v>#REF!</v>
      </c>
      <c r="F16229" s="9" t="e">
        <f>INDEX(#REF!:#REF!,MATCH($D16229,#REF!:#REF!,0),MATCH(#REF!,#REF!:#REF!,0))</f>
        <v>#REF!</v>
      </c>
    </row>
    <row r="16230" spans="1:6" ht="16.5" x14ac:dyDescent="0.3">
      <c r="A16230" s="9" t="s">
        <v>6095</v>
      </c>
      <c r="B16230" s="9" t="s">
        <v>3098</v>
      </c>
      <c r="C16230" s="10">
        <v>31979</v>
      </c>
      <c r="D16230" s="9">
        <v>2599557828</v>
      </c>
      <c r="E16230" s="9" t="e">
        <f>INDEX(#REF!:#REF!,MATCH($D16230,#REF!:#REF!,0),MATCH(#REF!,#REF!:#REF!,0))</f>
        <v>#REF!</v>
      </c>
      <c r="F16230" s="9" t="e">
        <f>INDEX(#REF!:#REF!,MATCH($D16230,#REF!:#REF!,0),MATCH(#REF!,#REF!:#REF!,0))</f>
        <v>#REF!</v>
      </c>
    </row>
    <row r="16231" spans="1:6" ht="16.5" x14ac:dyDescent="0.3">
      <c r="A16231" s="9" t="s">
        <v>6094</v>
      </c>
      <c r="B16231" s="9" t="s">
        <v>3493</v>
      </c>
      <c r="C16231" s="10">
        <v>38179</v>
      </c>
      <c r="D16231" s="9">
        <v>8750494546</v>
      </c>
      <c r="E16231" s="9" t="e">
        <f>INDEX(#REF!:#REF!,MATCH($D16231,#REF!:#REF!,0),MATCH(#REF!,#REF!:#REF!,0))</f>
        <v>#REF!</v>
      </c>
      <c r="F16231" s="9" t="e">
        <f>INDEX(#REF!:#REF!,MATCH($D16231,#REF!:#REF!,0),MATCH(#REF!,#REF!:#REF!,0))</f>
        <v>#REF!</v>
      </c>
    </row>
    <row r="16232" spans="1:6" ht="16.5" x14ac:dyDescent="0.3">
      <c r="A16232" s="9" t="s">
        <v>6093</v>
      </c>
      <c r="B16232" s="9" t="s">
        <v>2456</v>
      </c>
      <c r="C16232" s="10">
        <v>39962</v>
      </c>
      <c r="D16232" s="9">
        <v>5000631609</v>
      </c>
      <c r="E16232" s="9" t="e">
        <f>INDEX(#REF!:#REF!,MATCH($D16232,#REF!:#REF!,0),MATCH(#REF!,#REF!:#REF!,0))</f>
        <v>#REF!</v>
      </c>
      <c r="F16232" s="9" t="e">
        <f>INDEX(#REF!:#REF!,MATCH($D16232,#REF!:#REF!,0),MATCH(#REF!,#REF!:#REF!,0))</f>
        <v>#REF!</v>
      </c>
    </row>
    <row r="16233" spans="1:6" ht="16.5" x14ac:dyDescent="0.3">
      <c r="A16233" s="9" t="s">
        <v>6092</v>
      </c>
      <c r="B16233" s="9" t="s">
        <v>2386</v>
      </c>
      <c r="C16233" s="10">
        <v>16451</v>
      </c>
      <c r="D16233" s="9">
        <v>2547511673</v>
      </c>
      <c r="E16233" s="9" t="e">
        <f>INDEX(#REF!:#REF!,MATCH($D16233,#REF!:#REF!,0),MATCH(#REF!,#REF!:#REF!,0))</f>
        <v>#REF!</v>
      </c>
      <c r="F16233" s="9" t="e">
        <f>INDEX(#REF!:#REF!,MATCH($D16233,#REF!:#REF!,0),MATCH(#REF!,#REF!:#REF!,0))</f>
        <v>#REF!</v>
      </c>
    </row>
    <row r="16234" spans="1:6" ht="16.5" x14ac:dyDescent="0.3">
      <c r="A16234" s="9" t="s">
        <v>6091</v>
      </c>
      <c r="B16234" s="9" t="s">
        <v>3281</v>
      </c>
      <c r="C16234" s="10">
        <v>58047</v>
      </c>
      <c r="D16234" s="9">
        <v>7906441400</v>
      </c>
      <c r="E16234" s="9" t="e">
        <f>INDEX(#REF!:#REF!,MATCH($D16234,#REF!:#REF!,0),MATCH(#REF!,#REF!:#REF!,0))</f>
        <v>#REF!</v>
      </c>
      <c r="F16234" s="9" t="e">
        <f>INDEX(#REF!:#REF!,MATCH($D16234,#REF!:#REF!,0),MATCH(#REF!,#REF!:#REF!,0))</f>
        <v>#REF!</v>
      </c>
    </row>
    <row r="16235" spans="1:6" ht="16.5" x14ac:dyDescent="0.3">
      <c r="A16235" s="9" t="s">
        <v>6090</v>
      </c>
      <c r="B16235" s="9" t="s">
        <v>2456</v>
      </c>
      <c r="C16235" s="10">
        <v>11520</v>
      </c>
      <c r="D16235" s="9">
        <v>1062607929</v>
      </c>
      <c r="E16235" s="9" t="e">
        <f>INDEX(#REF!:#REF!,MATCH($D16235,#REF!:#REF!,0),MATCH(#REF!,#REF!:#REF!,0))</f>
        <v>#REF!</v>
      </c>
      <c r="F16235" s="9" t="e">
        <f>INDEX(#REF!:#REF!,MATCH($D16235,#REF!:#REF!,0),MATCH(#REF!,#REF!:#REF!,0))</f>
        <v>#REF!</v>
      </c>
    </row>
    <row r="16236" spans="1:6" ht="16.5" x14ac:dyDescent="0.3">
      <c r="A16236" s="9" t="s">
        <v>6089</v>
      </c>
      <c r="B16236" s="9" t="s">
        <v>2468</v>
      </c>
      <c r="C16236" s="10">
        <v>42150</v>
      </c>
      <c r="D16236" s="9">
        <v>1545110042</v>
      </c>
      <c r="E16236" s="9" t="e">
        <f>INDEX(#REF!:#REF!,MATCH($D16236,#REF!:#REF!,0),MATCH(#REF!,#REF!:#REF!,0))</f>
        <v>#REF!</v>
      </c>
      <c r="F16236" s="9" t="e">
        <f>INDEX(#REF!:#REF!,MATCH($D16236,#REF!:#REF!,0),MATCH(#REF!,#REF!:#REF!,0))</f>
        <v>#REF!</v>
      </c>
    </row>
    <row r="16237" spans="1:6" ht="16.5" x14ac:dyDescent="0.3">
      <c r="A16237" s="9" t="s">
        <v>6088</v>
      </c>
      <c r="B16237" s="9" t="s">
        <v>2317</v>
      </c>
      <c r="C16237" s="10">
        <v>48949</v>
      </c>
      <c r="D16237" s="9">
        <v>8552526727</v>
      </c>
      <c r="E16237" s="9" t="e">
        <f>INDEX(#REF!:#REF!,MATCH($D16237,#REF!:#REF!,0),MATCH(#REF!,#REF!:#REF!,0))</f>
        <v>#REF!</v>
      </c>
      <c r="F16237" s="9" t="e">
        <f>INDEX(#REF!:#REF!,MATCH($D16237,#REF!:#REF!,0),MATCH(#REF!,#REF!:#REF!,0))</f>
        <v>#REF!</v>
      </c>
    </row>
    <row r="16238" spans="1:6" ht="16.5" x14ac:dyDescent="0.3">
      <c r="A16238" s="9" t="s">
        <v>6087</v>
      </c>
      <c r="B16238" s="9" t="s">
        <v>2727</v>
      </c>
      <c r="C16238" s="10">
        <v>51787</v>
      </c>
      <c r="D16238" s="9">
        <v>7188904251</v>
      </c>
      <c r="E16238" s="9" t="e">
        <f>INDEX(#REF!:#REF!,MATCH($D16238,#REF!:#REF!,0),MATCH(#REF!,#REF!:#REF!,0))</f>
        <v>#REF!</v>
      </c>
      <c r="F16238" s="9" t="e">
        <f>INDEX(#REF!:#REF!,MATCH($D16238,#REF!:#REF!,0),MATCH(#REF!,#REF!:#REF!,0))</f>
        <v>#REF!</v>
      </c>
    </row>
    <row r="16239" spans="1:6" ht="16.5" x14ac:dyDescent="0.3">
      <c r="A16239" s="9" t="s">
        <v>6086</v>
      </c>
      <c r="B16239" s="9" t="s">
        <v>2386</v>
      </c>
      <c r="C16239" s="10">
        <v>13276</v>
      </c>
      <c r="D16239" s="9">
        <v>4119729087</v>
      </c>
      <c r="E16239" s="9" t="e">
        <f>INDEX(#REF!:#REF!,MATCH($D16239,#REF!:#REF!,0),MATCH(#REF!,#REF!:#REF!,0))</f>
        <v>#REF!</v>
      </c>
      <c r="F16239" s="9" t="e">
        <f>INDEX(#REF!:#REF!,MATCH($D16239,#REF!:#REF!,0),MATCH(#REF!,#REF!:#REF!,0))</f>
        <v>#REF!</v>
      </c>
    </row>
    <row r="16240" spans="1:6" ht="16.5" x14ac:dyDescent="0.3">
      <c r="A16240" s="9" t="s">
        <v>6085</v>
      </c>
      <c r="B16240" s="9" t="s">
        <v>3275</v>
      </c>
      <c r="C16240" s="10">
        <v>17396</v>
      </c>
      <c r="D16240" s="9">
        <v>263573389</v>
      </c>
      <c r="E16240" s="9" t="e">
        <f>INDEX(#REF!:#REF!,MATCH($D16240,#REF!:#REF!,0),MATCH(#REF!,#REF!:#REF!,0))</f>
        <v>#REF!</v>
      </c>
      <c r="F16240" s="9" t="e">
        <f>INDEX(#REF!:#REF!,MATCH($D16240,#REF!:#REF!,0),MATCH(#REF!,#REF!:#REF!,0))</f>
        <v>#REF!</v>
      </c>
    </row>
    <row r="16241" spans="1:6" ht="16.5" x14ac:dyDescent="0.3">
      <c r="A16241" s="9" t="s">
        <v>6084</v>
      </c>
      <c r="B16241" s="9" t="s">
        <v>2496</v>
      </c>
      <c r="C16241" s="10">
        <v>38932</v>
      </c>
      <c r="D16241" s="9">
        <v>1659418720</v>
      </c>
      <c r="E16241" s="9" t="e">
        <f>INDEX(#REF!:#REF!,MATCH($D16241,#REF!:#REF!,0),MATCH(#REF!,#REF!:#REF!,0))</f>
        <v>#REF!</v>
      </c>
      <c r="F16241" s="9" t="e">
        <f>INDEX(#REF!:#REF!,MATCH($D16241,#REF!:#REF!,0),MATCH(#REF!,#REF!:#REF!,0))</f>
        <v>#REF!</v>
      </c>
    </row>
    <row r="16242" spans="1:6" ht="16.5" x14ac:dyDescent="0.3">
      <c r="A16242" s="9" t="s">
        <v>6083</v>
      </c>
      <c r="B16242" s="9" t="s">
        <v>2361</v>
      </c>
      <c r="C16242" s="10">
        <v>30364</v>
      </c>
      <c r="D16242" s="9">
        <v>7824503232</v>
      </c>
      <c r="E16242" s="9" t="e">
        <f>INDEX(#REF!:#REF!,MATCH($D16242,#REF!:#REF!,0),MATCH(#REF!,#REF!:#REF!,0))</f>
        <v>#REF!</v>
      </c>
      <c r="F16242" s="9" t="e">
        <f>INDEX(#REF!:#REF!,MATCH($D16242,#REF!:#REF!,0),MATCH(#REF!,#REF!:#REF!,0))</f>
        <v>#REF!</v>
      </c>
    </row>
    <row r="16243" spans="1:6" ht="16.5" x14ac:dyDescent="0.3">
      <c r="A16243" s="9" t="s">
        <v>6082</v>
      </c>
      <c r="B16243" s="9" t="s">
        <v>2472</v>
      </c>
      <c r="C16243" s="10">
        <v>18775</v>
      </c>
      <c r="D16243" s="9">
        <v>2066028762</v>
      </c>
      <c r="E16243" s="9" t="e">
        <f>INDEX(#REF!:#REF!,MATCH($D16243,#REF!:#REF!,0),MATCH(#REF!,#REF!:#REF!,0))</f>
        <v>#REF!</v>
      </c>
      <c r="F16243" s="9" t="e">
        <f>INDEX(#REF!:#REF!,MATCH($D16243,#REF!:#REF!,0),MATCH(#REF!,#REF!:#REF!,0))</f>
        <v>#REF!</v>
      </c>
    </row>
    <row r="16244" spans="1:6" ht="16.5" x14ac:dyDescent="0.3">
      <c r="A16244" s="9" t="s">
        <v>6081</v>
      </c>
      <c r="B16244" s="9" t="s">
        <v>2713</v>
      </c>
      <c r="C16244" s="10">
        <v>12727</v>
      </c>
      <c r="D16244" s="9">
        <v>5574535556</v>
      </c>
      <c r="E16244" s="9" t="e">
        <f>INDEX(#REF!:#REF!,MATCH($D16244,#REF!:#REF!,0),MATCH(#REF!,#REF!:#REF!,0))</f>
        <v>#REF!</v>
      </c>
      <c r="F16244" s="9" t="e">
        <f>INDEX(#REF!:#REF!,MATCH($D16244,#REF!:#REF!,0),MATCH(#REF!,#REF!:#REF!,0))</f>
        <v>#REF!</v>
      </c>
    </row>
    <row r="16245" spans="1:6" ht="16.5" x14ac:dyDescent="0.3">
      <c r="A16245" s="9" t="s">
        <v>6080</v>
      </c>
      <c r="B16245" s="9" t="s">
        <v>2334</v>
      </c>
      <c r="C16245" s="10">
        <v>52252</v>
      </c>
      <c r="D16245" s="9">
        <v>4823073274</v>
      </c>
      <c r="E16245" s="9" t="e">
        <f>INDEX(#REF!:#REF!,MATCH($D16245,#REF!:#REF!,0),MATCH(#REF!,#REF!:#REF!,0))</f>
        <v>#REF!</v>
      </c>
      <c r="F16245" s="9" t="e">
        <f>INDEX(#REF!:#REF!,MATCH($D16245,#REF!:#REF!,0),MATCH(#REF!,#REF!:#REF!,0))</f>
        <v>#REF!</v>
      </c>
    </row>
    <row r="16246" spans="1:6" ht="16.5" x14ac:dyDescent="0.3">
      <c r="A16246" s="9" t="s">
        <v>6079</v>
      </c>
      <c r="B16246" s="9" t="s">
        <v>2224</v>
      </c>
      <c r="C16246" s="10">
        <v>51487</v>
      </c>
      <c r="D16246" s="9">
        <v>5280433926</v>
      </c>
      <c r="E16246" s="9" t="e">
        <f>INDEX(#REF!:#REF!,MATCH($D16246,#REF!:#REF!,0),MATCH(#REF!,#REF!:#REF!,0))</f>
        <v>#REF!</v>
      </c>
      <c r="F16246" s="9" t="e">
        <f>INDEX(#REF!:#REF!,MATCH($D16246,#REF!:#REF!,0),MATCH(#REF!,#REF!:#REF!,0))</f>
        <v>#REF!</v>
      </c>
    </row>
    <row r="16247" spans="1:6" ht="16.5" x14ac:dyDescent="0.3">
      <c r="A16247" s="9" t="s">
        <v>6078</v>
      </c>
      <c r="B16247" s="9" t="s">
        <v>1981</v>
      </c>
      <c r="C16247" s="10">
        <v>34726</v>
      </c>
      <c r="D16247" s="9">
        <v>3580617389</v>
      </c>
      <c r="E16247" s="9" t="e">
        <f>INDEX(#REF!:#REF!,MATCH($D16247,#REF!:#REF!,0),MATCH(#REF!,#REF!:#REF!,0))</f>
        <v>#REF!</v>
      </c>
      <c r="F16247" s="9" t="e">
        <f>INDEX(#REF!:#REF!,MATCH($D16247,#REF!:#REF!,0),MATCH(#REF!,#REF!:#REF!,0))</f>
        <v>#REF!</v>
      </c>
    </row>
    <row r="16248" spans="1:6" ht="16.5" x14ac:dyDescent="0.3">
      <c r="A16248" s="9" t="s">
        <v>6077</v>
      </c>
      <c r="B16248" s="9" t="s">
        <v>2052</v>
      </c>
      <c r="C16248" s="10">
        <v>38633</v>
      </c>
      <c r="D16248" s="9">
        <v>1252810490</v>
      </c>
      <c r="E16248" s="9" t="e">
        <f>INDEX(#REF!:#REF!,MATCH($D16248,#REF!:#REF!,0),MATCH(#REF!,#REF!:#REF!,0))</f>
        <v>#REF!</v>
      </c>
      <c r="F16248" s="9" t="e">
        <f>INDEX(#REF!:#REF!,MATCH($D16248,#REF!:#REF!,0),MATCH(#REF!,#REF!:#REF!,0))</f>
        <v>#REF!</v>
      </c>
    </row>
    <row r="16249" spans="1:6" ht="16.5" x14ac:dyDescent="0.3">
      <c r="A16249" s="9" t="s">
        <v>6076</v>
      </c>
      <c r="B16249" s="9" t="s">
        <v>3642</v>
      </c>
      <c r="C16249" s="10">
        <v>55865</v>
      </c>
      <c r="D16249" s="9">
        <v>5285704227</v>
      </c>
      <c r="E16249" s="9" t="e">
        <f>INDEX(#REF!:#REF!,MATCH($D16249,#REF!:#REF!,0),MATCH(#REF!,#REF!:#REF!,0))</f>
        <v>#REF!</v>
      </c>
      <c r="F16249" s="9" t="e">
        <f>INDEX(#REF!:#REF!,MATCH($D16249,#REF!:#REF!,0),MATCH(#REF!,#REF!:#REF!,0))</f>
        <v>#REF!</v>
      </c>
    </row>
    <row r="16250" spans="1:6" ht="16.5" x14ac:dyDescent="0.3">
      <c r="A16250" s="9" t="s">
        <v>6075</v>
      </c>
      <c r="B16250" s="9" t="s">
        <v>2513</v>
      </c>
      <c r="C16250" s="10">
        <v>59037</v>
      </c>
      <c r="D16250" s="9">
        <v>3661649302</v>
      </c>
      <c r="E16250" s="9" t="e">
        <f>INDEX(#REF!:#REF!,MATCH($D16250,#REF!:#REF!,0),MATCH(#REF!,#REF!:#REF!,0))</f>
        <v>#REF!</v>
      </c>
      <c r="F16250" s="9" t="e">
        <f>INDEX(#REF!:#REF!,MATCH($D16250,#REF!:#REF!,0),MATCH(#REF!,#REF!:#REF!,0))</f>
        <v>#REF!</v>
      </c>
    </row>
    <row r="16251" spans="1:6" ht="16.5" x14ac:dyDescent="0.3">
      <c r="A16251" s="9" t="s">
        <v>6074</v>
      </c>
      <c r="B16251" s="9" t="s">
        <v>3172</v>
      </c>
      <c r="C16251" s="10">
        <v>48101</v>
      </c>
      <c r="D16251" s="9">
        <v>9590888275</v>
      </c>
      <c r="E16251" s="9" t="e">
        <f>INDEX(#REF!:#REF!,MATCH($D16251,#REF!:#REF!,0),MATCH(#REF!,#REF!:#REF!,0))</f>
        <v>#REF!</v>
      </c>
      <c r="F16251" s="9" t="e">
        <f>INDEX(#REF!:#REF!,MATCH($D16251,#REF!:#REF!,0),MATCH(#REF!,#REF!:#REF!,0))</f>
        <v>#REF!</v>
      </c>
    </row>
    <row r="16252" spans="1:6" ht="16.5" x14ac:dyDescent="0.3">
      <c r="A16252" s="9" t="s">
        <v>6073</v>
      </c>
      <c r="B16252" s="9" t="s">
        <v>2645</v>
      </c>
      <c r="C16252" s="10">
        <v>39657</v>
      </c>
      <c r="D16252" s="9">
        <v>8481632066</v>
      </c>
      <c r="E16252" s="9" t="e">
        <f>INDEX(#REF!:#REF!,MATCH($D16252,#REF!:#REF!,0),MATCH(#REF!,#REF!:#REF!,0))</f>
        <v>#REF!</v>
      </c>
      <c r="F16252" s="9" t="e">
        <f>INDEX(#REF!:#REF!,MATCH($D16252,#REF!:#REF!,0),MATCH(#REF!,#REF!:#REF!,0))</f>
        <v>#REF!</v>
      </c>
    </row>
    <row r="16253" spans="1:6" ht="16.5" x14ac:dyDescent="0.3">
      <c r="A16253" s="9" t="s">
        <v>6072</v>
      </c>
      <c r="B16253" s="9" t="s">
        <v>2368</v>
      </c>
      <c r="C16253" s="10">
        <v>30546</v>
      </c>
      <c r="D16253" s="9">
        <v>7088886472</v>
      </c>
      <c r="E16253" s="9" t="e">
        <f>INDEX(#REF!:#REF!,MATCH($D16253,#REF!:#REF!,0),MATCH(#REF!,#REF!:#REF!,0))</f>
        <v>#REF!</v>
      </c>
      <c r="F16253" s="9" t="e">
        <f>INDEX(#REF!:#REF!,MATCH($D16253,#REF!:#REF!,0),MATCH(#REF!,#REF!:#REF!,0))</f>
        <v>#REF!</v>
      </c>
    </row>
    <row r="16254" spans="1:6" ht="16.5" x14ac:dyDescent="0.3">
      <c r="A16254" s="9" t="s">
        <v>6071</v>
      </c>
      <c r="B16254" s="9" t="s">
        <v>3951</v>
      </c>
      <c r="C16254" s="10">
        <v>24205</v>
      </c>
      <c r="D16254" s="9">
        <v>1628738227</v>
      </c>
      <c r="E16254" s="9" t="e">
        <f>INDEX(#REF!:#REF!,MATCH($D16254,#REF!:#REF!,0),MATCH(#REF!,#REF!:#REF!,0))</f>
        <v>#REF!</v>
      </c>
      <c r="F16254" s="9" t="e">
        <f>INDEX(#REF!:#REF!,MATCH($D16254,#REF!:#REF!,0),MATCH(#REF!,#REF!:#REF!,0))</f>
        <v>#REF!</v>
      </c>
    </row>
    <row r="16255" spans="1:6" ht="16.5" x14ac:dyDescent="0.3">
      <c r="A16255" s="9" t="s">
        <v>6070</v>
      </c>
      <c r="B16255" s="9" t="s">
        <v>2226</v>
      </c>
      <c r="C16255" s="10">
        <v>46207</v>
      </c>
      <c r="D16255" s="9">
        <v>7192290785</v>
      </c>
      <c r="E16255" s="9" t="e">
        <f>INDEX(#REF!:#REF!,MATCH($D16255,#REF!:#REF!,0),MATCH(#REF!,#REF!:#REF!,0))</f>
        <v>#REF!</v>
      </c>
      <c r="F16255" s="9" t="e">
        <f>INDEX(#REF!:#REF!,MATCH($D16255,#REF!:#REF!,0),MATCH(#REF!,#REF!:#REF!,0))</f>
        <v>#REF!</v>
      </c>
    </row>
    <row r="16256" spans="1:6" ht="16.5" x14ac:dyDescent="0.3">
      <c r="A16256" s="9" t="s">
        <v>6069</v>
      </c>
      <c r="B16256" s="9" t="s">
        <v>2323</v>
      </c>
      <c r="C16256" s="10">
        <v>23381</v>
      </c>
      <c r="D16256" s="9">
        <v>2908560011</v>
      </c>
      <c r="E16256" s="9" t="e">
        <f>INDEX(#REF!:#REF!,MATCH($D16256,#REF!:#REF!,0),MATCH(#REF!,#REF!:#REF!,0))</f>
        <v>#REF!</v>
      </c>
      <c r="F16256" s="9" t="e">
        <f>INDEX(#REF!:#REF!,MATCH($D16256,#REF!:#REF!,0),MATCH(#REF!,#REF!:#REF!,0))</f>
        <v>#REF!</v>
      </c>
    </row>
    <row r="16257" spans="1:6" ht="16.5" x14ac:dyDescent="0.3">
      <c r="A16257" s="9" t="s">
        <v>6068</v>
      </c>
      <c r="B16257" s="9" t="s">
        <v>2019</v>
      </c>
      <c r="C16257" s="10">
        <v>32332</v>
      </c>
      <c r="D16257" s="9">
        <v>9603610356</v>
      </c>
      <c r="E16257" s="9" t="e">
        <f>INDEX(#REF!:#REF!,MATCH($D16257,#REF!:#REF!,0),MATCH(#REF!,#REF!:#REF!,0))</f>
        <v>#REF!</v>
      </c>
      <c r="F16257" s="9" t="e">
        <f>INDEX(#REF!:#REF!,MATCH($D16257,#REF!:#REF!,0),MATCH(#REF!,#REF!:#REF!,0))</f>
        <v>#REF!</v>
      </c>
    </row>
    <row r="16258" spans="1:6" ht="16.5" x14ac:dyDescent="0.3">
      <c r="A16258" s="9" t="s">
        <v>6067</v>
      </c>
      <c r="B16258" s="9" t="s">
        <v>1995</v>
      </c>
      <c r="C16258" s="10">
        <v>31752</v>
      </c>
      <c r="D16258" s="9">
        <v>8373529241</v>
      </c>
      <c r="E16258" s="9" t="e">
        <f>INDEX(#REF!:#REF!,MATCH($D16258,#REF!:#REF!,0),MATCH(#REF!,#REF!:#REF!,0))</f>
        <v>#REF!</v>
      </c>
      <c r="F16258" s="9" t="e">
        <f>INDEX(#REF!:#REF!,MATCH($D16258,#REF!:#REF!,0),MATCH(#REF!,#REF!:#REF!,0))</f>
        <v>#REF!</v>
      </c>
    </row>
    <row r="16259" spans="1:6" ht="16.5" x14ac:dyDescent="0.3">
      <c r="A16259" s="9" t="s">
        <v>6066</v>
      </c>
      <c r="B16259" s="9" t="s">
        <v>1943</v>
      </c>
      <c r="C16259" s="10">
        <v>27024</v>
      </c>
      <c r="D16259" s="9">
        <v>9412192312</v>
      </c>
      <c r="E16259" s="9" t="e">
        <f>INDEX(#REF!:#REF!,MATCH($D16259,#REF!:#REF!,0),MATCH(#REF!,#REF!:#REF!,0))</f>
        <v>#REF!</v>
      </c>
      <c r="F16259" s="9" t="e">
        <f>INDEX(#REF!:#REF!,MATCH($D16259,#REF!:#REF!,0),MATCH(#REF!,#REF!:#REF!,0))</f>
        <v>#REF!</v>
      </c>
    </row>
    <row r="16260" spans="1:6" ht="16.5" x14ac:dyDescent="0.3">
      <c r="A16260" s="9" t="s">
        <v>6065</v>
      </c>
      <c r="B16260" s="9" t="s">
        <v>2548</v>
      </c>
      <c r="C16260" s="10">
        <v>45639</v>
      </c>
      <c r="D16260" s="9">
        <v>4487905370</v>
      </c>
      <c r="E16260" s="9" t="e">
        <f>INDEX(#REF!:#REF!,MATCH($D16260,#REF!:#REF!,0),MATCH(#REF!,#REF!:#REF!,0))</f>
        <v>#REF!</v>
      </c>
      <c r="F16260" s="9" t="e">
        <f>INDEX(#REF!:#REF!,MATCH($D16260,#REF!:#REF!,0),MATCH(#REF!,#REF!:#REF!,0))</f>
        <v>#REF!</v>
      </c>
    </row>
    <row r="16261" spans="1:6" ht="16.5" x14ac:dyDescent="0.3">
      <c r="A16261" s="9" t="s">
        <v>6064</v>
      </c>
      <c r="B16261" s="9" t="s">
        <v>2961</v>
      </c>
      <c r="C16261" s="10">
        <v>27688</v>
      </c>
      <c r="D16261" s="9">
        <v>939715988</v>
      </c>
      <c r="E16261" s="9" t="e">
        <f>INDEX(#REF!:#REF!,MATCH($D16261,#REF!:#REF!,0),MATCH(#REF!,#REF!:#REF!,0))</f>
        <v>#REF!</v>
      </c>
      <c r="F16261" s="9" t="e">
        <f>INDEX(#REF!:#REF!,MATCH($D16261,#REF!:#REF!,0),MATCH(#REF!,#REF!:#REF!,0))</f>
        <v>#REF!</v>
      </c>
    </row>
    <row r="16262" spans="1:6" ht="16.5" x14ac:dyDescent="0.3">
      <c r="A16262" s="9" t="s">
        <v>6063</v>
      </c>
      <c r="B16262" s="9" t="s">
        <v>2368</v>
      </c>
      <c r="C16262" s="10">
        <v>12213</v>
      </c>
      <c r="D16262" s="9">
        <v>895027720</v>
      </c>
      <c r="E16262" s="9" t="e">
        <f>INDEX(#REF!:#REF!,MATCH($D16262,#REF!:#REF!,0),MATCH(#REF!,#REF!:#REF!,0))</f>
        <v>#REF!</v>
      </c>
      <c r="F16262" s="9" t="e">
        <f>INDEX(#REF!:#REF!,MATCH($D16262,#REF!:#REF!,0),MATCH(#REF!,#REF!:#REF!,0))</f>
        <v>#REF!</v>
      </c>
    </row>
    <row r="16263" spans="1:6" ht="16.5" x14ac:dyDescent="0.3">
      <c r="A16263" s="9" t="s">
        <v>6062</v>
      </c>
      <c r="B16263" s="9" t="s">
        <v>1993</v>
      </c>
      <c r="C16263" s="10">
        <v>41963</v>
      </c>
      <c r="D16263" s="9">
        <v>1892125439</v>
      </c>
      <c r="E16263" s="9" t="e">
        <f>INDEX(#REF!:#REF!,MATCH($D16263,#REF!:#REF!,0),MATCH(#REF!,#REF!:#REF!,0))</f>
        <v>#REF!</v>
      </c>
      <c r="F16263" s="9" t="e">
        <f>INDEX(#REF!:#REF!,MATCH($D16263,#REF!:#REF!,0),MATCH(#REF!,#REF!:#REF!,0))</f>
        <v>#REF!</v>
      </c>
    </row>
    <row r="16264" spans="1:6" ht="16.5" x14ac:dyDescent="0.3">
      <c r="A16264" s="9" t="s">
        <v>6061</v>
      </c>
      <c r="B16264" s="9" t="s">
        <v>2597</v>
      </c>
      <c r="C16264" s="10">
        <v>18179</v>
      </c>
      <c r="D16264" s="9">
        <v>8145387981</v>
      </c>
      <c r="E16264" s="9" t="e">
        <f>INDEX(#REF!:#REF!,MATCH($D16264,#REF!:#REF!,0),MATCH(#REF!,#REF!:#REF!,0))</f>
        <v>#REF!</v>
      </c>
      <c r="F16264" s="9" t="e">
        <f>INDEX(#REF!:#REF!,MATCH($D16264,#REF!:#REF!,0),MATCH(#REF!,#REF!:#REF!,0))</f>
        <v>#REF!</v>
      </c>
    </row>
    <row r="16265" spans="1:6" ht="16.5" x14ac:dyDescent="0.3">
      <c r="A16265" s="9" t="s">
        <v>6060</v>
      </c>
      <c r="B16265" s="9" t="s">
        <v>2445</v>
      </c>
      <c r="C16265" s="10">
        <v>25302</v>
      </c>
      <c r="D16265" s="9">
        <v>1074899180</v>
      </c>
      <c r="E16265" s="9" t="e">
        <f>INDEX(#REF!:#REF!,MATCH($D16265,#REF!:#REF!,0),MATCH(#REF!,#REF!:#REF!,0))</f>
        <v>#REF!</v>
      </c>
      <c r="F16265" s="9" t="e">
        <f>INDEX(#REF!:#REF!,MATCH($D16265,#REF!:#REF!,0),MATCH(#REF!,#REF!:#REF!,0))</f>
        <v>#REF!</v>
      </c>
    </row>
    <row r="16266" spans="1:6" ht="16.5" x14ac:dyDescent="0.3">
      <c r="A16266" s="9" t="s">
        <v>6059</v>
      </c>
      <c r="B16266" s="9" t="s">
        <v>2658</v>
      </c>
      <c r="C16266" s="10">
        <v>13895</v>
      </c>
      <c r="D16266" s="9">
        <v>5837066497</v>
      </c>
      <c r="E16266" s="9" t="e">
        <f>INDEX(#REF!:#REF!,MATCH($D16266,#REF!:#REF!,0),MATCH(#REF!,#REF!:#REF!,0))</f>
        <v>#REF!</v>
      </c>
      <c r="F16266" s="9" t="e">
        <f>INDEX(#REF!:#REF!,MATCH($D16266,#REF!:#REF!,0),MATCH(#REF!,#REF!:#REF!,0))</f>
        <v>#REF!</v>
      </c>
    </row>
    <row r="16267" spans="1:6" ht="16.5" x14ac:dyDescent="0.3">
      <c r="A16267" s="9" t="s">
        <v>6058</v>
      </c>
      <c r="B16267" s="9" t="s">
        <v>2757</v>
      </c>
      <c r="C16267" s="10">
        <v>20060</v>
      </c>
      <c r="D16267" s="9">
        <v>1444572199</v>
      </c>
      <c r="E16267" s="9" t="e">
        <f>INDEX(#REF!:#REF!,MATCH($D16267,#REF!:#REF!,0),MATCH(#REF!,#REF!:#REF!,0))</f>
        <v>#REF!</v>
      </c>
      <c r="F16267" s="9" t="e">
        <f>INDEX(#REF!:#REF!,MATCH($D16267,#REF!:#REF!,0),MATCH(#REF!,#REF!:#REF!,0))</f>
        <v>#REF!</v>
      </c>
    </row>
    <row r="16268" spans="1:6" ht="16.5" x14ac:dyDescent="0.3">
      <c r="A16268" s="9" t="s">
        <v>6057</v>
      </c>
      <c r="B16268" s="9" t="s">
        <v>2224</v>
      </c>
      <c r="C16268" s="10">
        <v>35302</v>
      </c>
      <c r="D16268" s="9">
        <v>898924138</v>
      </c>
      <c r="E16268" s="9" t="e">
        <f>INDEX(#REF!:#REF!,MATCH($D16268,#REF!:#REF!,0),MATCH(#REF!,#REF!:#REF!,0))</f>
        <v>#REF!</v>
      </c>
      <c r="F16268" s="9" t="e">
        <f>INDEX(#REF!:#REF!,MATCH($D16268,#REF!:#REF!,0),MATCH(#REF!,#REF!:#REF!,0))</f>
        <v>#REF!</v>
      </c>
    </row>
    <row r="16269" spans="1:6" ht="16.5" x14ac:dyDescent="0.3">
      <c r="A16269" s="9" t="s">
        <v>6056</v>
      </c>
      <c r="B16269" s="9" t="s">
        <v>3144</v>
      </c>
      <c r="C16269" s="10">
        <v>45796</v>
      </c>
      <c r="D16269" s="9">
        <v>1841759848</v>
      </c>
      <c r="E16269" s="9" t="e">
        <f>INDEX(#REF!:#REF!,MATCH($D16269,#REF!:#REF!,0),MATCH(#REF!,#REF!:#REF!,0))</f>
        <v>#REF!</v>
      </c>
      <c r="F16269" s="9" t="e">
        <f>INDEX(#REF!:#REF!,MATCH($D16269,#REF!:#REF!,0),MATCH(#REF!,#REF!:#REF!,0))</f>
        <v>#REF!</v>
      </c>
    </row>
    <row r="16270" spans="1:6" ht="16.5" x14ac:dyDescent="0.3">
      <c r="A16270" s="9" t="s">
        <v>6055</v>
      </c>
      <c r="B16270" s="9" t="s">
        <v>3098</v>
      </c>
      <c r="C16270" s="10">
        <v>12156</v>
      </c>
      <c r="D16270" s="9">
        <v>7088886472</v>
      </c>
      <c r="E16270" s="9" t="e">
        <f>INDEX(#REF!:#REF!,MATCH($D16270,#REF!:#REF!,0),MATCH(#REF!,#REF!:#REF!,0))</f>
        <v>#REF!</v>
      </c>
      <c r="F16270" s="9" t="e">
        <f>INDEX(#REF!:#REF!,MATCH($D16270,#REF!:#REF!,0),MATCH(#REF!,#REF!:#REF!,0))</f>
        <v>#REF!</v>
      </c>
    </row>
    <row r="16271" spans="1:6" ht="16.5" x14ac:dyDescent="0.3">
      <c r="A16271" s="9" t="s">
        <v>6054</v>
      </c>
      <c r="B16271" s="9" t="s">
        <v>2136</v>
      </c>
      <c r="C16271" s="10">
        <v>36579</v>
      </c>
      <c r="D16271" s="9">
        <v>2307209530</v>
      </c>
      <c r="E16271" s="9" t="e">
        <f>INDEX(#REF!:#REF!,MATCH($D16271,#REF!:#REF!,0),MATCH(#REF!,#REF!:#REF!,0))</f>
        <v>#REF!</v>
      </c>
      <c r="F16271" s="9" t="e">
        <f>INDEX(#REF!:#REF!,MATCH($D16271,#REF!:#REF!,0),MATCH(#REF!,#REF!:#REF!,0))</f>
        <v>#REF!</v>
      </c>
    </row>
    <row r="16272" spans="1:6" ht="16.5" x14ac:dyDescent="0.3">
      <c r="A16272" s="9" t="s">
        <v>6053</v>
      </c>
      <c r="B16272" s="9" t="s">
        <v>2201</v>
      </c>
      <c r="C16272" s="10">
        <v>26284</v>
      </c>
      <c r="D16272" s="9">
        <v>5519420165</v>
      </c>
      <c r="E16272" s="9" t="e">
        <f>INDEX(#REF!:#REF!,MATCH($D16272,#REF!:#REF!,0),MATCH(#REF!,#REF!:#REF!,0))</f>
        <v>#REF!</v>
      </c>
      <c r="F16272" s="9" t="e">
        <f>INDEX(#REF!:#REF!,MATCH($D16272,#REF!:#REF!,0),MATCH(#REF!,#REF!:#REF!,0))</f>
        <v>#REF!</v>
      </c>
    </row>
    <row r="16273" spans="1:6" ht="16.5" x14ac:dyDescent="0.3">
      <c r="A16273" s="9" t="s">
        <v>6052</v>
      </c>
      <c r="B16273" s="9" t="s">
        <v>2138</v>
      </c>
      <c r="C16273" s="10">
        <v>46132</v>
      </c>
      <c r="D16273" s="9">
        <v>3259018638</v>
      </c>
      <c r="E16273" s="9" t="e">
        <f>INDEX(#REF!:#REF!,MATCH($D16273,#REF!:#REF!,0),MATCH(#REF!,#REF!:#REF!,0))</f>
        <v>#REF!</v>
      </c>
      <c r="F16273" s="9" t="e">
        <f>INDEX(#REF!:#REF!,MATCH($D16273,#REF!:#REF!,0),MATCH(#REF!,#REF!:#REF!,0))</f>
        <v>#REF!</v>
      </c>
    </row>
    <row r="16274" spans="1:6" ht="16.5" x14ac:dyDescent="0.3">
      <c r="A16274" s="9" t="s">
        <v>6051</v>
      </c>
      <c r="B16274" s="9" t="s">
        <v>3116</v>
      </c>
      <c r="C16274" s="10">
        <v>11829</v>
      </c>
      <c r="D16274" s="9">
        <v>2893065872</v>
      </c>
      <c r="E16274" s="9" t="e">
        <f>INDEX(#REF!:#REF!,MATCH($D16274,#REF!:#REF!,0),MATCH(#REF!,#REF!:#REF!,0))</f>
        <v>#REF!</v>
      </c>
      <c r="F16274" s="9" t="e">
        <f>INDEX(#REF!:#REF!,MATCH($D16274,#REF!:#REF!,0),MATCH(#REF!,#REF!:#REF!,0))</f>
        <v>#REF!</v>
      </c>
    </row>
    <row r="16275" spans="1:6" ht="16.5" x14ac:dyDescent="0.3">
      <c r="A16275" s="9" t="s">
        <v>6050</v>
      </c>
      <c r="B16275" s="9" t="s">
        <v>2436</v>
      </c>
      <c r="C16275" s="10">
        <v>57206</v>
      </c>
      <c r="D16275" s="9">
        <v>2510440322</v>
      </c>
      <c r="E16275" s="9" t="e">
        <f>INDEX(#REF!:#REF!,MATCH($D16275,#REF!:#REF!,0),MATCH(#REF!,#REF!:#REF!,0))</f>
        <v>#REF!</v>
      </c>
      <c r="F16275" s="9" t="e">
        <f>INDEX(#REF!:#REF!,MATCH($D16275,#REF!:#REF!,0),MATCH(#REF!,#REF!:#REF!,0))</f>
        <v>#REF!</v>
      </c>
    </row>
    <row r="16276" spans="1:6" ht="16.5" x14ac:dyDescent="0.3">
      <c r="A16276" s="9" t="s">
        <v>6049</v>
      </c>
      <c r="B16276" s="9" t="s">
        <v>2161</v>
      </c>
      <c r="C16276" s="10">
        <v>49493</v>
      </c>
      <c r="D16276" s="9">
        <v>6750554423</v>
      </c>
      <c r="E16276" s="9" t="e">
        <f>INDEX(#REF!:#REF!,MATCH($D16276,#REF!:#REF!,0),MATCH(#REF!,#REF!:#REF!,0))</f>
        <v>#REF!</v>
      </c>
      <c r="F16276" s="9" t="e">
        <f>INDEX(#REF!:#REF!,MATCH($D16276,#REF!:#REF!,0),MATCH(#REF!,#REF!:#REF!,0))</f>
        <v>#REF!</v>
      </c>
    </row>
    <row r="16277" spans="1:6" ht="16.5" x14ac:dyDescent="0.3">
      <c r="A16277" s="9" t="s">
        <v>6048</v>
      </c>
      <c r="B16277" s="9" t="s">
        <v>2121</v>
      </c>
      <c r="C16277" s="10">
        <v>15906</v>
      </c>
      <c r="D16277" s="9">
        <v>2402470968</v>
      </c>
      <c r="E16277" s="9" t="e">
        <f>INDEX(#REF!:#REF!,MATCH($D16277,#REF!:#REF!,0),MATCH(#REF!,#REF!:#REF!,0))</f>
        <v>#REF!</v>
      </c>
      <c r="F16277" s="9" t="e">
        <f>INDEX(#REF!:#REF!,MATCH($D16277,#REF!:#REF!,0),MATCH(#REF!,#REF!:#REF!,0))</f>
        <v>#REF!</v>
      </c>
    </row>
    <row r="16278" spans="1:6" ht="16.5" x14ac:dyDescent="0.3">
      <c r="A16278" s="9" t="s">
        <v>6047</v>
      </c>
      <c r="B16278" s="9" t="s">
        <v>1949</v>
      </c>
      <c r="C16278" s="10">
        <v>39434</v>
      </c>
      <c r="D16278" s="9">
        <v>9966428720</v>
      </c>
      <c r="E16278" s="9" t="e">
        <f>INDEX(#REF!:#REF!,MATCH($D16278,#REF!:#REF!,0),MATCH(#REF!,#REF!:#REF!,0))</f>
        <v>#REF!</v>
      </c>
      <c r="F16278" s="9" t="e">
        <f>INDEX(#REF!:#REF!,MATCH($D16278,#REF!:#REF!,0),MATCH(#REF!,#REF!:#REF!,0))</f>
        <v>#REF!</v>
      </c>
    </row>
    <row r="16279" spans="1:6" ht="16.5" x14ac:dyDescent="0.3">
      <c r="A16279" s="9" t="s">
        <v>6046</v>
      </c>
      <c r="B16279" s="9" t="s">
        <v>2564</v>
      </c>
      <c r="C16279" s="10">
        <v>45204</v>
      </c>
      <c r="D16279" s="9">
        <v>3013094990</v>
      </c>
      <c r="E16279" s="9" t="e">
        <f>INDEX(#REF!:#REF!,MATCH($D16279,#REF!:#REF!,0),MATCH(#REF!,#REF!:#REF!,0))</f>
        <v>#REF!</v>
      </c>
      <c r="F16279" s="9" t="e">
        <f>INDEX(#REF!:#REF!,MATCH($D16279,#REF!:#REF!,0),MATCH(#REF!,#REF!:#REF!,0))</f>
        <v>#REF!</v>
      </c>
    </row>
    <row r="16280" spans="1:6" ht="16.5" x14ac:dyDescent="0.3">
      <c r="A16280" s="9" t="s">
        <v>6045</v>
      </c>
      <c r="B16280" s="9" t="s">
        <v>2017</v>
      </c>
      <c r="C16280" s="10">
        <v>21657</v>
      </c>
      <c r="D16280" s="9">
        <v>9458901820</v>
      </c>
      <c r="E16280" s="9" t="e">
        <f>INDEX(#REF!:#REF!,MATCH($D16280,#REF!:#REF!,0),MATCH(#REF!,#REF!:#REF!,0))</f>
        <v>#REF!</v>
      </c>
      <c r="F16280" s="9" t="e">
        <f>INDEX(#REF!:#REF!,MATCH($D16280,#REF!:#REF!,0),MATCH(#REF!,#REF!:#REF!,0))</f>
        <v>#REF!</v>
      </c>
    </row>
    <row r="16281" spans="1:6" ht="16.5" x14ac:dyDescent="0.3">
      <c r="A16281" s="9" t="s">
        <v>6044</v>
      </c>
      <c r="B16281" s="9" t="s">
        <v>2288</v>
      </c>
      <c r="C16281" s="10">
        <v>24190</v>
      </c>
      <c r="D16281" s="9">
        <v>4492546545</v>
      </c>
      <c r="E16281" s="9" t="e">
        <f>INDEX(#REF!:#REF!,MATCH($D16281,#REF!:#REF!,0),MATCH(#REF!,#REF!:#REF!,0))</f>
        <v>#REF!</v>
      </c>
      <c r="F16281" s="9" t="e">
        <f>INDEX(#REF!:#REF!,MATCH($D16281,#REF!:#REF!,0),MATCH(#REF!,#REF!:#REF!,0))</f>
        <v>#REF!</v>
      </c>
    </row>
    <row r="16282" spans="1:6" ht="16.5" x14ac:dyDescent="0.3">
      <c r="A16282" s="9" t="s">
        <v>6043</v>
      </c>
      <c r="B16282" s="9" t="s">
        <v>2974</v>
      </c>
      <c r="C16282" s="10">
        <v>44848</v>
      </c>
      <c r="D16282" s="9">
        <v>1549399640</v>
      </c>
      <c r="E16282" s="9" t="e">
        <f>INDEX(#REF!:#REF!,MATCH($D16282,#REF!:#REF!,0),MATCH(#REF!,#REF!:#REF!,0))</f>
        <v>#REF!</v>
      </c>
      <c r="F16282" s="9" t="e">
        <f>INDEX(#REF!:#REF!,MATCH($D16282,#REF!:#REF!,0),MATCH(#REF!,#REF!:#REF!,0))</f>
        <v>#REF!</v>
      </c>
    </row>
    <row r="16283" spans="1:6" ht="16.5" x14ac:dyDescent="0.3">
      <c r="A16283" s="9" t="s">
        <v>6042</v>
      </c>
      <c r="B16283" s="9" t="s">
        <v>2974</v>
      </c>
      <c r="C16283" s="10">
        <v>39939</v>
      </c>
      <c r="D16283" s="9">
        <v>6209983448</v>
      </c>
      <c r="E16283" s="9" t="e">
        <f>INDEX(#REF!:#REF!,MATCH($D16283,#REF!:#REF!,0),MATCH(#REF!,#REF!:#REF!,0))</f>
        <v>#REF!</v>
      </c>
      <c r="F16283" s="9" t="e">
        <f>INDEX(#REF!:#REF!,MATCH($D16283,#REF!:#REF!,0),MATCH(#REF!,#REF!:#REF!,0))</f>
        <v>#REF!</v>
      </c>
    </row>
    <row r="16284" spans="1:6" ht="16.5" x14ac:dyDescent="0.3">
      <c r="A16284" s="9" t="s">
        <v>6041</v>
      </c>
      <c r="B16284" s="9" t="s">
        <v>2974</v>
      </c>
      <c r="C16284" s="10">
        <v>56355</v>
      </c>
      <c r="D16284" s="9">
        <v>6801140183</v>
      </c>
      <c r="E16284" s="9" t="e">
        <f>INDEX(#REF!:#REF!,MATCH($D16284,#REF!:#REF!,0),MATCH(#REF!,#REF!:#REF!,0))</f>
        <v>#REF!</v>
      </c>
      <c r="F16284" s="9" t="e">
        <f>INDEX(#REF!:#REF!,MATCH($D16284,#REF!:#REF!,0),MATCH(#REF!,#REF!:#REF!,0))</f>
        <v>#REF!</v>
      </c>
    </row>
    <row r="16285" spans="1:6" ht="16.5" x14ac:dyDescent="0.3">
      <c r="A16285" s="9" t="s">
        <v>6040</v>
      </c>
      <c r="B16285" s="9" t="s">
        <v>2584</v>
      </c>
      <c r="C16285" s="10">
        <v>13549</v>
      </c>
      <c r="D16285" s="9">
        <v>6000780338</v>
      </c>
      <c r="E16285" s="9" t="e">
        <f>INDEX(#REF!:#REF!,MATCH($D16285,#REF!:#REF!,0),MATCH(#REF!,#REF!:#REF!,0))</f>
        <v>#REF!</v>
      </c>
      <c r="F16285" s="9" t="e">
        <f>INDEX(#REF!:#REF!,MATCH($D16285,#REF!:#REF!,0),MATCH(#REF!,#REF!:#REF!,0))</f>
        <v>#REF!</v>
      </c>
    </row>
    <row r="16286" spans="1:6" ht="16.5" x14ac:dyDescent="0.3">
      <c r="A16286" s="9" t="s">
        <v>6039</v>
      </c>
      <c r="B16286" s="9" t="s">
        <v>3071</v>
      </c>
      <c r="C16286" s="10">
        <v>25329</v>
      </c>
      <c r="D16286" s="9">
        <v>397599129</v>
      </c>
      <c r="E16286" s="9" t="e">
        <f>INDEX(#REF!:#REF!,MATCH($D16286,#REF!:#REF!,0),MATCH(#REF!,#REF!:#REF!,0))</f>
        <v>#REF!</v>
      </c>
      <c r="F16286" s="9" t="e">
        <f>INDEX(#REF!:#REF!,MATCH($D16286,#REF!:#REF!,0),MATCH(#REF!,#REF!:#REF!,0))</f>
        <v>#REF!</v>
      </c>
    </row>
    <row r="16287" spans="1:6" ht="16.5" x14ac:dyDescent="0.3">
      <c r="A16287" s="9" t="s">
        <v>6038</v>
      </c>
      <c r="B16287" s="9" t="s">
        <v>2942</v>
      </c>
      <c r="C16287" s="10">
        <v>31259</v>
      </c>
      <c r="D16287" s="9">
        <v>6618120233</v>
      </c>
      <c r="E16287" s="9" t="e">
        <f>INDEX(#REF!:#REF!,MATCH($D16287,#REF!:#REF!,0),MATCH(#REF!,#REF!:#REF!,0))</f>
        <v>#REF!</v>
      </c>
      <c r="F16287" s="9" t="e">
        <f>INDEX(#REF!:#REF!,MATCH($D16287,#REF!:#REF!,0),MATCH(#REF!,#REF!:#REF!,0))</f>
        <v>#REF!</v>
      </c>
    </row>
    <row r="16288" spans="1:6" ht="16.5" x14ac:dyDescent="0.3">
      <c r="A16288" s="9" t="s">
        <v>6037</v>
      </c>
      <c r="B16288" s="9" t="s">
        <v>2090</v>
      </c>
      <c r="C16288" s="10">
        <v>23426</v>
      </c>
      <c r="D16288" s="9">
        <v>3819859829</v>
      </c>
      <c r="E16288" s="9" t="e">
        <f>INDEX(#REF!:#REF!,MATCH($D16288,#REF!:#REF!,0),MATCH(#REF!,#REF!:#REF!,0))</f>
        <v>#REF!</v>
      </c>
      <c r="F16288" s="9" t="e">
        <f>INDEX(#REF!:#REF!,MATCH($D16288,#REF!:#REF!,0),MATCH(#REF!,#REF!:#REF!,0))</f>
        <v>#REF!</v>
      </c>
    </row>
    <row r="16289" spans="1:6" ht="16.5" x14ac:dyDescent="0.3">
      <c r="A16289" s="9" t="s">
        <v>6036</v>
      </c>
      <c r="B16289" s="9" t="s">
        <v>2256</v>
      </c>
      <c r="C16289" s="10">
        <v>58117</v>
      </c>
      <c r="D16289" s="9">
        <v>6183510505</v>
      </c>
      <c r="E16289" s="9" t="e">
        <f>INDEX(#REF!:#REF!,MATCH($D16289,#REF!:#REF!,0),MATCH(#REF!,#REF!:#REF!,0))</f>
        <v>#REF!</v>
      </c>
      <c r="F16289" s="9" t="e">
        <f>INDEX(#REF!:#REF!,MATCH($D16289,#REF!:#REF!,0),MATCH(#REF!,#REF!:#REF!,0))</f>
        <v>#REF!</v>
      </c>
    </row>
    <row r="16290" spans="1:6" ht="16.5" x14ac:dyDescent="0.3">
      <c r="A16290" s="9" t="s">
        <v>6035</v>
      </c>
      <c r="B16290" s="9" t="s">
        <v>3079</v>
      </c>
      <c r="C16290" s="10">
        <v>56633</v>
      </c>
      <c r="D16290" s="9">
        <v>1541082834</v>
      </c>
      <c r="E16290" s="9" t="e">
        <f>INDEX(#REF!:#REF!,MATCH($D16290,#REF!:#REF!,0),MATCH(#REF!,#REF!:#REF!,0))</f>
        <v>#REF!</v>
      </c>
      <c r="F16290" s="9" t="e">
        <f>INDEX(#REF!:#REF!,MATCH($D16290,#REF!:#REF!,0),MATCH(#REF!,#REF!:#REF!,0))</f>
        <v>#REF!</v>
      </c>
    </row>
    <row r="16291" spans="1:6" ht="16.5" x14ac:dyDescent="0.3">
      <c r="A16291" s="9" t="s">
        <v>6034</v>
      </c>
      <c r="B16291" s="9" t="s">
        <v>2768</v>
      </c>
      <c r="C16291" s="10">
        <v>31264</v>
      </c>
      <c r="D16291" s="9">
        <v>4074728869</v>
      </c>
      <c r="E16291" s="9" t="e">
        <f>INDEX(#REF!:#REF!,MATCH($D16291,#REF!:#REF!,0),MATCH(#REF!,#REF!:#REF!,0))</f>
        <v>#REF!</v>
      </c>
      <c r="F16291" s="9" t="e">
        <f>INDEX(#REF!:#REF!,MATCH($D16291,#REF!:#REF!,0),MATCH(#REF!,#REF!:#REF!,0))</f>
        <v>#REF!</v>
      </c>
    </row>
    <row r="16292" spans="1:6" ht="16.5" x14ac:dyDescent="0.3">
      <c r="A16292" s="9" t="s">
        <v>6033</v>
      </c>
      <c r="B16292" s="9" t="s">
        <v>2994</v>
      </c>
      <c r="C16292" s="10">
        <v>20502</v>
      </c>
      <c r="D16292" s="9">
        <v>3642988458</v>
      </c>
      <c r="E16292" s="9" t="e">
        <f>INDEX(#REF!:#REF!,MATCH($D16292,#REF!:#REF!,0),MATCH(#REF!,#REF!:#REF!,0))</f>
        <v>#REF!</v>
      </c>
      <c r="F16292" s="9" t="e">
        <f>INDEX(#REF!:#REF!,MATCH($D16292,#REF!:#REF!,0),MATCH(#REF!,#REF!:#REF!,0))</f>
        <v>#REF!</v>
      </c>
    </row>
    <row r="16293" spans="1:6" ht="16.5" x14ac:dyDescent="0.3">
      <c r="A16293" s="9" t="s">
        <v>6032</v>
      </c>
      <c r="B16293" s="9" t="s">
        <v>4007</v>
      </c>
      <c r="C16293" s="10">
        <v>16035</v>
      </c>
      <c r="D16293" s="9">
        <v>6531376252</v>
      </c>
      <c r="E16293" s="9" t="e">
        <f>INDEX(#REF!:#REF!,MATCH($D16293,#REF!:#REF!,0),MATCH(#REF!,#REF!:#REF!,0))</f>
        <v>#REF!</v>
      </c>
      <c r="F16293" s="9" t="e">
        <f>INDEX(#REF!:#REF!,MATCH($D16293,#REF!:#REF!,0),MATCH(#REF!,#REF!:#REF!,0))</f>
        <v>#REF!</v>
      </c>
    </row>
    <row r="16294" spans="1:6" ht="16.5" x14ac:dyDescent="0.3">
      <c r="A16294" s="9" t="s">
        <v>6031</v>
      </c>
      <c r="B16294" s="9" t="s">
        <v>2747</v>
      </c>
      <c r="C16294" s="10">
        <v>54571</v>
      </c>
      <c r="D16294" s="9">
        <v>303831626</v>
      </c>
      <c r="E16294" s="9" t="e">
        <f>INDEX(#REF!:#REF!,MATCH($D16294,#REF!:#REF!,0),MATCH(#REF!,#REF!:#REF!,0))</f>
        <v>#REF!</v>
      </c>
      <c r="F16294" s="9" t="e">
        <f>INDEX(#REF!:#REF!,MATCH($D16294,#REF!:#REF!,0),MATCH(#REF!,#REF!:#REF!,0))</f>
        <v>#REF!</v>
      </c>
    </row>
    <row r="16295" spans="1:6" ht="16.5" x14ac:dyDescent="0.3">
      <c r="A16295" s="9" t="s">
        <v>6030</v>
      </c>
      <c r="B16295" s="9" t="s">
        <v>2021</v>
      </c>
      <c r="C16295" s="10">
        <v>37772</v>
      </c>
      <c r="D16295" s="9">
        <v>3779559293</v>
      </c>
      <c r="E16295" s="9" t="e">
        <f>INDEX(#REF!:#REF!,MATCH($D16295,#REF!:#REF!,0),MATCH(#REF!,#REF!:#REF!,0))</f>
        <v>#REF!</v>
      </c>
      <c r="F16295" s="9" t="e">
        <f>INDEX(#REF!:#REF!,MATCH($D16295,#REF!:#REF!,0),MATCH(#REF!,#REF!:#REF!,0))</f>
        <v>#REF!</v>
      </c>
    </row>
    <row r="16296" spans="1:6" ht="16.5" x14ac:dyDescent="0.3">
      <c r="A16296" s="9" t="s">
        <v>6029</v>
      </c>
      <c r="B16296" s="9" t="s">
        <v>3200</v>
      </c>
      <c r="C16296" s="10">
        <v>34710</v>
      </c>
      <c r="D16296" s="9">
        <v>5574535556</v>
      </c>
      <c r="E16296" s="9" t="e">
        <f>INDEX(#REF!:#REF!,MATCH($D16296,#REF!:#REF!,0),MATCH(#REF!,#REF!:#REF!,0))</f>
        <v>#REF!</v>
      </c>
      <c r="F16296" s="9" t="e">
        <f>INDEX(#REF!:#REF!,MATCH($D16296,#REF!:#REF!,0),MATCH(#REF!,#REF!:#REF!,0))</f>
        <v>#REF!</v>
      </c>
    </row>
    <row r="16297" spans="1:6" ht="16.5" x14ac:dyDescent="0.3">
      <c r="A16297" s="9" t="s">
        <v>6028</v>
      </c>
      <c r="B16297" s="9" t="s">
        <v>3049</v>
      </c>
      <c r="C16297" s="10">
        <v>27874</v>
      </c>
      <c r="D16297" s="9">
        <v>9434604370</v>
      </c>
      <c r="E16297" s="9" t="e">
        <f>INDEX(#REF!:#REF!,MATCH($D16297,#REF!:#REF!,0),MATCH(#REF!,#REF!:#REF!,0))</f>
        <v>#REF!</v>
      </c>
      <c r="F16297" s="9" t="e">
        <f>INDEX(#REF!:#REF!,MATCH($D16297,#REF!:#REF!,0),MATCH(#REF!,#REF!:#REF!,0))</f>
        <v>#REF!</v>
      </c>
    </row>
    <row r="16298" spans="1:6" ht="16.5" x14ac:dyDescent="0.3">
      <c r="A16298" s="9" t="s">
        <v>6027</v>
      </c>
      <c r="B16298" s="9" t="s">
        <v>2428</v>
      </c>
      <c r="C16298" s="10">
        <v>47457</v>
      </c>
      <c r="D16298" s="9">
        <v>6852060985</v>
      </c>
      <c r="E16298" s="9" t="e">
        <f>INDEX(#REF!:#REF!,MATCH($D16298,#REF!:#REF!,0),MATCH(#REF!,#REF!:#REF!,0))</f>
        <v>#REF!</v>
      </c>
      <c r="F16298" s="9" t="e">
        <f>INDEX(#REF!:#REF!,MATCH($D16298,#REF!:#REF!,0),MATCH(#REF!,#REF!:#REF!,0))</f>
        <v>#REF!</v>
      </c>
    </row>
    <row r="16299" spans="1:6" ht="16.5" x14ac:dyDescent="0.3">
      <c r="A16299" s="9" t="s">
        <v>6026</v>
      </c>
      <c r="B16299" s="9" t="s">
        <v>2056</v>
      </c>
      <c r="C16299" s="10">
        <v>16242</v>
      </c>
      <c r="D16299" s="9">
        <v>9153408497</v>
      </c>
      <c r="E16299" s="9" t="e">
        <f>INDEX(#REF!:#REF!,MATCH($D16299,#REF!:#REF!,0),MATCH(#REF!,#REF!:#REF!,0))</f>
        <v>#REF!</v>
      </c>
      <c r="F16299" s="9" t="e">
        <f>INDEX(#REF!:#REF!,MATCH($D16299,#REF!:#REF!,0),MATCH(#REF!,#REF!:#REF!,0))</f>
        <v>#REF!</v>
      </c>
    </row>
    <row r="16300" spans="1:6" ht="16.5" x14ac:dyDescent="0.3">
      <c r="A16300" s="9" t="s">
        <v>6025</v>
      </c>
      <c r="B16300" s="9" t="s">
        <v>2125</v>
      </c>
      <c r="C16300" s="10">
        <v>41443</v>
      </c>
      <c r="D16300" s="9">
        <v>3891707452</v>
      </c>
      <c r="E16300" s="9" t="e">
        <f>INDEX(#REF!:#REF!,MATCH($D16300,#REF!:#REF!,0),MATCH(#REF!,#REF!:#REF!,0))</f>
        <v>#REF!</v>
      </c>
      <c r="F16300" s="9" t="e">
        <f>INDEX(#REF!:#REF!,MATCH($D16300,#REF!:#REF!,0),MATCH(#REF!,#REF!:#REF!,0))</f>
        <v>#REF!</v>
      </c>
    </row>
    <row r="16301" spans="1:6" ht="16.5" x14ac:dyDescent="0.3">
      <c r="A16301" s="9" t="s">
        <v>6024</v>
      </c>
      <c r="B16301" s="9" t="s">
        <v>1995</v>
      </c>
      <c r="C16301" s="10">
        <v>16207</v>
      </c>
      <c r="D16301" s="9">
        <v>2958692264</v>
      </c>
      <c r="E16301" s="9" t="e">
        <f>INDEX(#REF!:#REF!,MATCH($D16301,#REF!:#REF!,0),MATCH(#REF!,#REF!:#REF!,0))</f>
        <v>#REF!</v>
      </c>
      <c r="F16301" s="9" t="e">
        <f>INDEX(#REF!:#REF!,MATCH($D16301,#REF!:#REF!,0),MATCH(#REF!,#REF!:#REF!,0))</f>
        <v>#REF!</v>
      </c>
    </row>
    <row r="16302" spans="1:6" ht="16.5" x14ac:dyDescent="0.3">
      <c r="A16302" s="9" t="s">
        <v>6023</v>
      </c>
      <c r="B16302" s="9" t="s">
        <v>2462</v>
      </c>
      <c r="C16302" s="10">
        <v>22985</v>
      </c>
      <c r="D16302" s="9">
        <v>481875921</v>
      </c>
      <c r="E16302" s="9" t="e">
        <f>INDEX(#REF!:#REF!,MATCH($D16302,#REF!:#REF!,0),MATCH(#REF!,#REF!:#REF!,0))</f>
        <v>#REF!</v>
      </c>
      <c r="F16302" s="9" t="e">
        <f>INDEX(#REF!:#REF!,MATCH($D16302,#REF!:#REF!,0),MATCH(#REF!,#REF!:#REF!,0))</f>
        <v>#REF!</v>
      </c>
    </row>
    <row r="16303" spans="1:6" ht="16.5" x14ac:dyDescent="0.3">
      <c r="A16303" s="9" t="s">
        <v>6022</v>
      </c>
      <c r="B16303" s="9" t="s">
        <v>2056</v>
      </c>
      <c r="C16303" s="10">
        <v>48100</v>
      </c>
      <c r="D16303" s="9">
        <v>4260324861</v>
      </c>
      <c r="E16303" s="9" t="e">
        <f>INDEX(#REF!:#REF!,MATCH($D16303,#REF!:#REF!,0),MATCH(#REF!,#REF!:#REF!,0))</f>
        <v>#REF!</v>
      </c>
      <c r="F16303" s="9" t="e">
        <f>INDEX(#REF!:#REF!,MATCH($D16303,#REF!:#REF!,0),MATCH(#REF!,#REF!:#REF!,0))</f>
        <v>#REF!</v>
      </c>
    </row>
    <row r="16304" spans="1:6" ht="16.5" x14ac:dyDescent="0.3">
      <c r="A16304" s="9" t="s">
        <v>6021</v>
      </c>
      <c r="B16304" s="9" t="s">
        <v>2140</v>
      </c>
      <c r="C16304" s="10">
        <v>41858</v>
      </c>
      <c r="D16304" s="9">
        <v>2307209530</v>
      </c>
      <c r="E16304" s="9" t="e">
        <f>INDEX(#REF!:#REF!,MATCH($D16304,#REF!:#REF!,0),MATCH(#REF!,#REF!:#REF!,0))</f>
        <v>#REF!</v>
      </c>
      <c r="F16304" s="9" t="e">
        <f>INDEX(#REF!:#REF!,MATCH($D16304,#REF!:#REF!,0),MATCH(#REF!,#REF!:#REF!,0))</f>
        <v>#REF!</v>
      </c>
    </row>
    <row r="16305" spans="1:6" ht="16.5" x14ac:dyDescent="0.3">
      <c r="A16305" s="9" t="s">
        <v>6020</v>
      </c>
      <c r="B16305" s="9" t="s">
        <v>2269</v>
      </c>
      <c r="C16305" s="10">
        <v>29238</v>
      </c>
      <c r="D16305" s="9">
        <v>1972775170</v>
      </c>
      <c r="E16305" s="9" t="e">
        <f>INDEX(#REF!:#REF!,MATCH($D16305,#REF!:#REF!,0),MATCH(#REF!,#REF!:#REF!,0))</f>
        <v>#REF!</v>
      </c>
      <c r="F16305" s="9" t="e">
        <f>INDEX(#REF!:#REF!,MATCH($D16305,#REF!:#REF!,0),MATCH(#REF!,#REF!:#REF!,0))</f>
        <v>#REF!</v>
      </c>
    </row>
    <row r="16306" spans="1:6" ht="16.5" x14ac:dyDescent="0.3">
      <c r="A16306" s="9" t="s">
        <v>6019</v>
      </c>
      <c r="B16306" s="9" t="s">
        <v>2351</v>
      </c>
      <c r="C16306" s="10">
        <v>10194</v>
      </c>
      <c r="D16306" s="9">
        <v>7140803102</v>
      </c>
      <c r="E16306" s="9" t="e">
        <f>INDEX(#REF!:#REF!,MATCH($D16306,#REF!:#REF!,0),MATCH(#REF!,#REF!:#REF!,0))</f>
        <v>#REF!</v>
      </c>
      <c r="F16306" s="9" t="e">
        <f>INDEX(#REF!:#REF!,MATCH($D16306,#REF!:#REF!,0),MATCH(#REF!,#REF!:#REF!,0))</f>
        <v>#REF!</v>
      </c>
    </row>
    <row r="16307" spans="1:6" ht="16.5" x14ac:dyDescent="0.3">
      <c r="A16307" s="9" t="s">
        <v>6018</v>
      </c>
      <c r="B16307" s="9" t="s">
        <v>2044</v>
      </c>
      <c r="C16307" s="10">
        <v>56293</v>
      </c>
      <c r="D16307" s="9">
        <v>960994726</v>
      </c>
      <c r="E16307" s="9" t="e">
        <f>INDEX(#REF!:#REF!,MATCH($D16307,#REF!:#REF!,0),MATCH(#REF!,#REF!:#REF!,0))</f>
        <v>#REF!</v>
      </c>
      <c r="F16307" s="9" t="e">
        <f>INDEX(#REF!:#REF!,MATCH($D16307,#REF!:#REF!,0),MATCH(#REF!,#REF!:#REF!,0))</f>
        <v>#REF!</v>
      </c>
    </row>
    <row r="16308" spans="1:6" ht="16.5" x14ac:dyDescent="0.3">
      <c r="A16308" s="9" t="s">
        <v>6017</v>
      </c>
      <c r="B16308" s="9" t="s">
        <v>2254</v>
      </c>
      <c r="C16308" s="10">
        <v>30679</v>
      </c>
      <c r="D16308" s="9">
        <v>7966879720</v>
      </c>
      <c r="E16308" s="9" t="e">
        <f>INDEX(#REF!:#REF!,MATCH($D16308,#REF!:#REF!,0),MATCH(#REF!,#REF!:#REF!,0))</f>
        <v>#REF!</v>
      </c>
      <c r="F16308" s="9" t="e">
        <f>INDEX(#REF!:#REF!,MATCH($D16308,#REF!:#REF!,0),MATCH(#REF!,#REF!:#REF!,0))</f>
        <v>#REF!</v>
      </c>
    </row>
    <row r="16309" spans="1:6" ht="16.5" x14ac:dyDescent="0.3">
      <c r="A16309" s="9" t="s">
        <v>6016</v>
      </c>
      <c r="B16309" s="9" t="s">
        <v>3642</v>
      </c>
      <c r="C16309" s="10">
        <v>48078</v>
      </c>
      <c r="D16309" s="9">
        <v>2659144249</v>
      </c>
      <c r="E16309" s="9" t="e">
        <f>INDEX(#REF!:#REF!,MATCH($D16309,#REF!:#REF!,0),MATCH(#REF!,#REF!:#REF!,0))</f>
        <v>#REF!</v>
      </c>
      <c r="F16309" s="9" t="e">
        <f>INDEX(#REF!:#REF!,MATCH($D16309,#REF!:#REF!,0),MATCH(#REF!,#REF!:#REF!,0))</f>
        <v>#REF!</v>
      </c>
    </row>
    <row r="16310" spans="1:6" ht="16.5" x14ac:dyDescent="0.3">
      <c r="A16310" s="9" t="s">
        <v>6015</v>
      </c>
      <c r="B16310" s="9" t="s">
        <v>2193</v>
      </c>
      <c r="C16310" s="10">
        <v>12069</v>
      </c>
      <c r="D16310" s="9">
        <v>7427985850</v>
      </c>
      <c r="E16310" s="9" t="e">
        <f>INDEX(#REF!:#REF!,MATCH($D16310,#REF!:#REF!,0),MATCH(#REF!,#REF!:#REF!,0))</f>
        <v>#REF!</v>
      </c>
      <c r="F16310" s="9" t="e">
        <f>INDEX(#REF!:#REF!,MATCH($D16310,#REF!:#REF!,0),MATCH(#REF!,#REF!:#REF!,0))</f>
        <v>#REF!</v>
      </c>
    </row>
    <row r="16311" spans="1:6" ht="16.5" x14ac:dyDescent="0.3">
      <c r="A16311" s="9" t="s">
        <v>6014</v>
      </c>
      <c r="B16311" s="9" t="s">
        <v>1955</v>
      </c>
      <c r="C16311" s="10">
        <v>14194</v>
      </c>
      <c r="D16311" s="9">
        <v>2297168497</v>
      </c>
      <c r="E16311" s="9" t="e">
        <f>INDEX(#REF!:#REF!,MATCH($D16311,#REF!:#REF!,0),MATCH(#REF!,#REF!:#REF!,0))</f>
        <v>#REF!</v>
      </c>
      <c r="F16311" s="9" t="e">
        <f>INDEX(#REF!:#REF!,MATCH($D16311,#REF!:#REF!,0),MATCH(#REF!,#REF!:#REF!,0))</f>
        <v>#REF!</v>
      </c>
    </row>
    <row r="16312" spans="1:6" ht="16.5" x14ac:dyDescent="0.3">
      <c r="A16312" s="9" t="s">
        <v>6013</v>
      </c>
      <c r="B16312" s="9" t="s">
        <v>2584</v>
      </c>
      <c r="C16312" s="10">
        <v>14539</v>
      </c>
      <c r="D16312" s="9">
        <v>8731494560</v>
      </c>
      <c r="E16312" s="9" t="e">
        <f>INDEX(#REF!:#REF!,MATCH($D16312,#REF!:#REF!,0),MATCH(#REF!,#REF!:#REF!,0))</f>
        <v>#REF!</v>
      </c>
      <c r="F16312" s="9" t="e">
        <f>INDEX(#REF!:#REF!,MATCH($D16312,#REF!:#REF!,0),MATCH(#REF!,#REF!:#REF!,0))</f>
        <v>#REF!</v>
      </c>
    </row>
    <row r="16313" spans="1:6" ht="16.5" x14ac:dyDescent="0.3">
      <c r="A16313" s="9" t="s">
        <v>6012</v>
      </c>
      <c r="B16313" s="9" t="s">
        <v>2243</v>
      </c>
      <c r="C16313" s="10">
        <v>14721</v>
      </c>
      <c r="D16313" s="9">
        <v>6961242316</v>
      </c>
      <c r="E16313" s="9" t="e">
        <f>INDEX(#REF!:#REF!,MATCH($D16313,#REF!:#REF!,0),MATCH(#REF!,#REF!:#REF!,0))</f>
        <v>#REF!</v>
      </c>
      <c r="F16313" s="9" t="e">
        <f>INDEX(#REF!:#REF!,MATCH($D16313,#REF!:#REF!,0),MATCH(#REF!,#REF!:#REF!,0))</f>
        <v>#REF!</v>
      </c>
    </row>
    <row r="16314" spans="1:6" ht="16.5" x14ac:dyDescent="0.3">
      <c r="A16314" s="9" t="s">
        <v>6011</v>
      </c>
      <c r="B16314" s="9" t="s">
        <v>2144</v>
      </c>
      <c r="C16314" s="10">
        <v>17535</v>
      </c>
      <c r="D16314" s="9">
        <v>5574535556</v>
      </c>
      <c r="E16314" s="9" t="e">
        <f>INDEX(#REF!:#REF!,MATCH($D16314,#REF!:#REF!,0),MATCH(#REF!,#REF!:#REF!,0))</f>
        <v>#REF!</v>
      </c>
      <c r="F16314" s="9" t="e">
        <f>INDEX(#REF!:#REF!,MATCH($D16314,#REF!:#REF!,0),MATCH(#REF!,#REF!:#REF!,0))</f>
        <v>#REF!</v>
      </c>
    </row>
    <row r="16315" spans="1:6" ht="16.5" x14ac:dyDescent="0.3">
      <c r="A16315" s="9" t="s">
        <v>6010</v>
      </c>
      <c r="B16315" s="9" t="s">
        <v>2274</v>
      </c>
      <c r="C16315" s="10">
        <v>46469</v>
      </c>
      <c r="D16315" s="9">
        <v>1729795870</v>
      </c>
      <c r="E16315" s="9" t="e">
        <f>INDEX(#REF!:#REF!,MATCH($D16315,#REF!:#REF!,0),MATCH(#REF!,#REF!:#REF!,0))</f>
        <v>#REF!</v>
      </c>
      <c r="F16315" s="9" t="e">
        <f>INDEX(#REF!:#REF!,MATCH($D16315,#REF!:#REF!,0),MATCH(#REF!,#REF!:#REF!,0))</f>
        <v>#REF!</v>
      </c>
    </row>
    <row r="16316" spans="1:6" ht="16.5" x14ac:dyDescent="0.3">
      <c r="A16316" s="9" t="s">
        <v>6009</v>
      </c>
      <c r="B16316" s="9" t="s">
        <v>1941</v>
      </c>
      <c r="C16316" s="10">
        <v>34790</v>
      </c>
      <c r="D16316" s="9">
        <v>1462119603</v>
      </c>
      <c r="E16316" s="9" t="e">
        <f>INDEX(#REF!:#REF!,MATCH($D16316,#REF!:#REF!,0),MATCH(#REF!,#REF!:#REF!,0))</f>
        <v>#REF!</v>
      </c>
      <c r="F16316" s="9" t="e">
        <f>INDEX(#REF!:#REF!,MATCH($D16316,#REF!:#REF!,0),MATCH(#REF!,#REF!:#REF!,0))</f>
        <v>#REF!</v>
      </c>
    </row>
    <row r="16317" spans="1:6" ht="16.5" x14ac:dyDescent="0.3">
      <c r="A16317" s="9" t="s">
        <v>6008</v>
      </c>
      <c r="B16317" s="9" t="s">
        <v>1973</v>
      </c>
      <c r="C16317" s="10">
        <v>47268</v>
      </c>
      <c r="D16317" s="9">
        <v>2976436541</v>
      </c>
      <c r="E16317" s="9" t="e">
        <f>INDEX(#REF!:#REF!,MATCH($D16317,#REF!:#REF!,0),MATCH(#REF!,#REF!:#REF!,0))</f>
        <v>#REF!</v>
      </c>
      <c r="F16317" s="9" t="e">
        <f>INDEX(#REF!:#REF!,MATCH($D16317,#REF!:#REF!,0),MATCH(#REF!,#REF!:#REF!,0))</f>
        <v>#REF!</v>
      </c>
    </row>
    <row r="16318" spans="1:6" ht="16.5" x14ac:dyDescent="0.3">
      <c r="A16318" s="9" t="s">
        <v>6007</v>
      </c>
      <c r="B16318" s="9" t="s">
        <v>2341</v>
      </c>
      <c r="C16318" s="10">
        <v>53440</v>
      </c>
      <c r="D16318" s="9">
        <v>8526090127</v>
      </c>
      <c r="E16318" s="9" t="e">
        <f>INDEX(#REF!:#REF!,MATCH($D16318,#REF!:#REF!,0),MATCH(#REF!,#REF!:#REF!,0))</f>
        <v>#REF!</v>
      </c>
      <c r="F16318" s="9" t="e">
        <f>INDEX(#REF!:#REF!,MATCH($D16318,#REF!:#REF!,0),MATCH(#REF!,#REF!:#REF!,0))</f>
        <v>#REF!</v>
      </c>
    </row>
    <row r="16319" spans="1:6" ht="16.5" x14ac:dyDescent="0.3">
      <c r="A16319" s="9" t="s">
        <v>6006</v>
      </c>
      <c r="B16319" s="9" t="s">
        <v>2428</v>
      </c>
      <c r="C16319" s="10">
        <v>13484</v>
      </c>
      <c r="D16319" s="9">
        <v>6637560367</v>
      </c>
      <c r="E16319" s="9" t="e">
        <f>INDEX(#REF!:#REF!,MATCH($D16319,#REF!:#REF!,0),MATCH(#REF!,#REF!:#REF!,0))</f>
        <v>#REF!</v>
      </c>
      <c r="F16319" s="9" t="e">
        <f>INDEX(#REF!:#REF!,MATCH($D16319,#REF!:#REF!,0),MATCH(#REF!,#REF!:#REF!,0))</f>
        <v>#REF!</v>
      </c>
    </row>
    <row r="16320" spans="1:6" ht="16.5" x14ac:dyDescent="0.3">
      <c r="A16320" s="9" t="s">
        <v>6005</v>
      </c>
      <c r="B16320" s="9" t="s">
        <v>2293</v>
      </c>
      <c r="C16320" s="10">
        <v>17895</v>
      </c>
      <c r="D16320" s="9">
        <v>2426144645</v>
      </c>
      <c r="E16320" s="9" t="e">
        <f>INDEX(#REF!:#REF!,MATCH($D16320,#REF!:#REF!,0),MATCH(#REF!,#REF!:#REF!,0))</f>
        <v>#REF!</v>
      </c>
      <c r="F16320" s="9" t="e">
        <f>INDEX(#REF!:#REF!,MATCH($D16320,#REF!:#REF!,0),MATCH(#REF!,#REF!:#REF!,0))</f>
        <v>#REF!</v>
      </c>
    </row>
    <row r="16321" spans="1:6" ht="16.5" x14ac:dyDescent="0.3">
      <c r="A16321" s="9" t="s">
        <v>6004</v>
      </c>
      <c r="B16321" s="9" t="s">
        <v>2608</v>
      </c>
      <c r="C16321" s="10">
        <v>21760</v>
      </c>
      <c r="D16321" s="9">
        <v>1382734301</v>
      </c>
      <c r="E16321" s="9" t="e">
        <f>INDEX(#REF!:#REF!,MATCH($D16321,#REF!:#REF!,0),MATCH(#REF!,#REF!:#REF!,0))</f>
        <v>#REF!</v>
      </c>
      <c r="F16321" s="9" t="e">
        <f>INDEX(#REF!:#REF!,MATCH($D16321,#REF!:#REF!,0),MATCH(#REF!,#REF!:#REF!,0))</f>
        <v>#REF!</v>
      </c>
    </row>
    <row r="16322" spans="1:6" ht="16.5" x14ac:dyDescent="0.3">
      <c r="A16322" s="9" t="s">
        <v>6003</v>
      </c>
      <c r="B16322" s="9" t="s">
        <v>2952</v>
      </c>
      <c r="C16322" s="10">
        <v>53703</v>
      </c>
      <c r="D16322" s="9">
        <v>2423731264</v>
      </c>
      <c r="E16322" s="9" t="e">
        <f>INDEX(#REF!:#REF!,MATCH($D16322,#REF!:#REF!,0),MATCH(#REF!,#REF!:#REF!,0))</f>
        <v>#REF!</v>
      </c>
      <c r="F16322" s="9" t="e">
        <f>INDEX(#REF!:#REF!,MATCH($D16322,#REF!:#REF!,0),MATCH(#REF!,#REF!:#REF!,0))</f>
        <v>#REF!</v>
      </c>
    </row>
    <row r="16323" spans="1:6" ht="16.5" x14ac:dyDescent="0.3">
      <c r="A16323" s="9" t="s">
        <v>6002</v>
      </c>
      <c r="B16323" s="9" t="s">
        <v>2574</v>
      </c>
      <c r="C16323" s="10">
        <v>38920</v>
      </c>
      <c r="D16323" s="9">
        <v>9089601147</v>
      </c>
      <c r="E16323" s="9" t="e">
        <f>INDEX(#REF!:#REF!,MATCH($D16323,#REF!:#REF!,0),MATCH(#REF!,#REF!:#REF!,0))</f>
        <v>#REF!</v>
      </c>
      <c r="F16323" s="9" t="e">
        <f>INDEX(#REF!:#REF!,MATCH($D16323,#REF!:#REF!,0),MATCH(#REF!,#REF!:#REF!,0))</f>
        <v>#REF!</v>
      </c>
    </row>
    <row r="16324" spans="1:6" ht="16.5" x14ac:dyDescent="0.3">
      <c r="A16324" s="9" t="s">
        <v>6001</v>
      </c>
      <c r="B16324" s="9" t="s">
        <v>2149</v>
      </c>
      <c r="C16324" s="10">
        <v>35802</v>
      </c>
      <c r="D16324" s="9">
        <v>9155356869</v>
      </c>
      <c r="E16324" s="9" t="e">
        <f>INDEX(#REF!:#REF!,MATCH($D16324,#REF!:#REF!,0),MATCH(#REF!,#REF!:#REF!,0))</f>
        <v>#REF!</v>
      </c>
      <c r="F16324" s="9" t="e">
        <f>INDEX(#REF!:#REF!,MATCH($D16324,#REF!:#REF!,0),MATCH(#REF!,#REF!:#REF!,0))</f>
        <v>#REF!</v>
      </c>
    </row>
    <row r="16325" spans="1:6" ht="16.5" x14ac:dyDescent="0.3">
      <c r="A16325" s="9" t="s">
        <v>6000</v>
      </c>
      <c r="B16325" s="9" t="s">
        <v>2005</v>
      </c>
      <c r="C16325" s="10">
        <v>54779</v>
      </c>
      <c r="D16325" s="9">
        <v>2561690342</v>
      </c>
      <c r="E16325" s="9" t="e">
        <f>INDEX(#REF!:#REF!,MATCH($D16325,#REF!:#REF!,0),MATCH(#REF!,#REF!:#REF!,0))</f>
        <v>#REF!</v>
      </c>
      <c r="F16325" s="9" t="e">
        <f>INDEX(#REF!:#REF!,MATCH($D16325,#REF!:#REF!,0),MATCH(#REF!,#REF!:#REF!,0))</f>
        <v>#REF!</v>
      </c>
    </row>
    <row r="16326" spans="1:6" ht="16.5" x14ac:dyDescent="0.3">
      <c r="A16326" s="9" t="s">
        <v>5999</v>
      </c>
      <c r="B16326" s="9" t="s">
        <v>2262</v>
      </c>
      <c r="C16326" s="10">
        <v>55721</v>
      </c>
      <c r="D16326" s="9">
        <v>1155371844</v>
      </c>
      <c r="E16326" s="9" t="e">
        <f>INDEX(#REF!:#REF!,MATCH($D16326,#REF!:#REF!,0),MATCH(#REF!,#REF!:#REF!,0))</f>
        <v>#REF!</v>
      </c>
      <c r="F16326" s="9" t="e">
        <f>INDEX(#REF!:#REF!,MATCH($D16326,#REF!:#REF!,0),MATCH(#REF!,#REF!:#REF!,0))</f>
        <v>#REF!</v>
      </c>
    </row>
    <row r="16327" spans="1:6" ht="16.5" x14ac:dyDescent="0.3">
      <c r="A16327" s="9" t="s">
        <v>5998</v>
      </c>
      <c r="B16327" s="9" t="s">
        <v>2528</v>
      </c>
      <c r="C16327" s="10">
        <v>53992</v>
      </c>
      <c r="D16327" s="9">
        <v>9228842121</v>
      </c>
      <c r="E16327" s="9" t="e">
        <f>INDEX(#REF!:#REF!,MATCH($D16327,#REF!:#REF!,0),MATCH(#REF!,#REF!:#REF!,0))</f>
        <v>#REF!</v>
      </c>
      <c r="F16327" s="9" t="e">
        <f>INDEX(#REF!:#REF!,MATCH($D16327,#REF!:#REF!,0),MATCH(#REF!,#REF!:#REF!,0))</f>
        <v>#REF!</v>
      </c>
    </row>
    <row r="16328" spans="1:6" ht="16.5" x14ac:dyDescent="0.3">
      <c r="A16328" s="9" t="s">
        <v>5997</v>
      </c>
      <c r="B16328" s="9" t="s">
        <v>1983</v>
      </c>
      <c r="C16328" s="10">
        <v>45466</v>
      </c>
      <c r="D16328" s="9">
        <v>1155371844</v>
      </c>
      <c r="E16328" s="9" t="e">
        <f>INDEX(#REF!:#REF!,MATCH($D16328,#REF!:#REF!,0),MATCH(#REF!,#REF!:#REF!,0))</f>
        <v>#REF!</v>
      </c>
      <c r="F16328" s="9" t="e">
        <f>INDEX(#REF!:#REF!,MATCH($D16328,#REF!:#REF!,0),MATCH(#REF!,#REF!:#REF!,0))</f>
        <v>#REF!</v>
      </c>
    </row>
    <row r="16329" spans="1:6" ht="16.5" x14ac:dyDescent="0.3">
      <c r="A16329" s="9" t="s">
        <v>5996</v>
      </c>
      <c r="B16329" s="9" t="s">
        <v>3856</v>
      </c>
      <c r="C16329" s="10">
        <v>53825</v>
      </c>
      <c r="D16329" s="9">
        <v>7659816853</v>
      </c>
      <c r="E16329" s="9" t="e">
        <f>INDEX(#REF!:#REF!,MATCH($D16329,#REF!:#REF!,0),MATCH(#REF!,#REF!:#REF!,0))</f>
        <v>#REF!</v>
      </c>
      <c r="F16329" s="9" t="e">
        <f>INDEX(#REF!:#REF!,MATCH($D16329,#REF!:#REF!,0),MATCH(#REF!,#REF!:#REF!,0))</f>
        <v>#REF!</v>
      </c>
    </row>
    <row r="16330" spans="1:6" ht="16.5" x14ac:dyDescent="0.3">
      <c r="A16330" s="9" t="s">
        <v>5995</v>
      </c>
      <c r="B16330" s="9" t="s">
        <v>2097</v>
      </c>
      <c r="C16330" s="10">
        <v>34672</v>
      </c>
      <c r="D16330" s="9">
        <v>2698184272</v>
      </c>
      <c r="E16330" s="9" t="e">
        <f>INDEX(#REF!:#REF!,MATCH($D16330,#REF!:#REF!,0),MATCH(#REF!,#REF!:#REF!,0))</f>
        <v>#REF!</v>
      </c>
      <c r="F16330" s="9" t="e">
        <f>INDEX(#REF!:#REF!,MATCH($D16330,#REF!:#REF!,0),MATCH(#REF!,#REF!:#REF!,0))</f>
        <v>#REF!</v>
      </c>
    </row>
    <row r="16331" spans="1:6" ht="16.5" x14ac:dyDescent="0.3">
      <c r="A16331" s="9" t="s">
        <v>5994</v>
      </c>
      <c r="B16331" s="9" t="s">
        <v>2753</v>
      </c>
      <c r="C16331" s="10">
        <v>18089</v>
      </c>
      <c r="D16331" s="9">
        <v>2885061928</v>
      </c>
      <c r="E16331" s="9" t="e">
        <f>INDEX(#REF!:#REF!,MATCH($D16331,#REF!:#REF!,0),MATCH(#REF!,#REF!:#REF!,0))</f>
        <v>#REF!</v>
      </c>
      <c r="F16331" s="9" t="e">
        <f>INDEX(#REF!:#REF!,MATCH($D16331,#REF!:#REF!,0),MATCH(#REF!,#REF!:#REF!,0))</f>
        <v>#REF!</v>
      </c>
    </row>
    <row r="16332" spans="1:6" ht="16.5" x14ac:dyDescent="0.3">
      <c r="A16332" s="9" t="s">
        <v>5993</v>
      </c>
      <c r="B16332" s="9" t="s">
        <v>2655</v>
      </c>
      <c r="C16332" s="10">
        <v>20260</v>
      </c>
      <c r="D16332" s="9">
        <v>2976436541</v>
      </c>
      <c r="E16332" s="9" t="e">
        <f>INDEX(#REF!:#REF!,MATCH($D16332,#REF!:#REF!,0),MATCH(#REF!,#REF!:#REF!,0))</f>
        <v>#REF!</v>
      </c>
      <c r="F16332" s="9" t="e">
        <f>INDEX(#REF!:#REF!,MATCH($D16332,#REF!:#REF!,0),MATCH(#REF!,#REF!:#REF!,0))</f>
        <v>#REF!</v>
      </c>
    </row>
    <row r="16333" spans="1:6" ht="16.5" x14ac:dyDescent="0.3">
      <c r="A16333" s="9" t="s">
        <v>5992</v>
      </c>
      <c r="B16333" s="9" t="s">
        <v>2232</v>
      </c>
      <c r="C16333" s="10">
        <v>58412</v>
      </c>
      <c r="D16333" s="9">
        <v>2307209530</v>
      </c>
      <c r="E16333" s="9" t="e">
        <f>INDEX(#REF!:#REF!,MATCH($D16333,#REF!:#REF!,0),MATCH(#REF!,#REF!:#REF!,0))</f>
        <v>#REF!</v>
      </c>
      <c r="F16333" s="9" t="e">
        <f>INDEX(#REF!:#REF!,MATCH($D16333,#REF!:#REF!,0),MATCH(#REF!,#REF!:#REF!,0))</f>
        <v>#REF!</v>
      </c>
    </row>
    <row r="16334" spans="1:6" ht="16.5" x14ac:dyDescent="0.3">
      <c r="A16334" s="9" t="s">
        <v>5991</v>
      </c>
      <c r="B16334" s="9" t="s">
        <v>1973</v>
      </c>
      <c r="C16334" s="10">
        <v>34969</v>
      </c>
      <c r="D16334" s="9">
        <v>7521557441</v>
      </c>
      <c r="E16334" s="9" t="e">
        <f>INDEX(#REF!:#REF!,MATCH($D16334,#REF!:#REF!,0),MATCH(#REF!,#REF!:#REF!,0))</f>
        <v>#REF!</v>
      </c>
      <c r="F16334" s="9" t="e">
        <f>INDEX(#REF!:#REF!,MATCH($D16334,#REF!:#REF!,0),MATCH(#REF!,#REF!:#REF!,0))</f>
        <v>#REF!</v>
      </c>
    </row>
    <row r="16335" spans="1:6" ht="16.5" x14ac:dyDescent="0.3">
      <c r="A16335" s="9" t="s">
        <v>5990</v>
      </c>
      <c r="B16335" s="9" t="s">
        <v>3073</v>
      </c>
      <c r="C16335" s="10">
        <v>44588</v>
      </c>
      <c r="D16335" s="9">
        <v>197180590</v>
      </c>
      <c r="E16335" s="9" t="e">
        <f>INDEX(#REF!:#REF!,MATCH($D16335,#REF!:#REF!,0),MATCH(#REF!,#REF!:#REF!,0))</f>
        <v>#REF!</v>
      </c>
      <c r="F16335" s="9" t="e">
        <f>INDEX(#REF!:#REF!,MATCH($D16335,#REF!:#REF!,0),MATCH(#REF!,#REF!:#REF!,0))</f>
        <v>#REF!</v>
      </c>
    </row>
    <row r="16336" spans="1:6" ht="16.5" x14ac:dyDescent="0.3">
      <c r="A16336" s="9" t="s">
        <v>5989</v>
      </c>
      <c r="B16336" s="9" t="s">
        <v>2762</v>
      </c>
      <c r="C16336" s="10">
        <v>30466</v>
      </c>
      <c r="D16336" s="9">
        <v>6084639828</v>
      </c>
      <c r="E16336" s="9" t="e">
        <f>INDEX(#REF!:#REF!,MATCH($D16336,#REF!:#REF!,0),MATCH(#REF!,#REF!:#REF!,0))</f>
        <v>#REF!</v>
      </c>
      <c r="F16336" s="9" t="e">
        <f>INDEX(#REF!:#REF!,MATCH($D16336,#REF!:#REF!,0),MATCH(#REF!,#REF!:#REF!,0))</f>
        <v>#REF!</v>
      </c>
    </row>
    <row r="16337" spans="1:6" ht="16.5" x14ac:dyDescent="0.3">
      <c r="A16337" s="9" t="s">
        <v>5988</v>
      </c>
      <c r="B16337" s="9" t="s">
        <v>2140</v>
      </c>
      <c r="C16337" s="10">
        <v>21139</v>
      </c>
      <c r="D16337" s="9">
        <v>5603330430</v>
      </c>
      <c r="E16337" s="9" t="e">
        <f>INDEX(#REF!:#REF!,MATCH($D16337,#REF!:#REF!,0),MATCH(#REF!,#REF!:#REF!,0))</f>
        <v>#REF!</v>
      </c>
      <c r="F16337" s="9" t="e">
        <f>INDEX(#REF!:#REF!,MATCH($D16337,#REF!:#REF!,0),MATCH(#REF!,#REF!:#REF!,0))</f>
        <v>#REF!</v>
      </c>
    </row>
    <row r="16338" spans="1:6" ht="16.5" x14ac:dyDescent="0.3">
      <c r="A16338" s="9" t="s">
        <v>5987</v>
      </c>
      <c r="B16338" s="9" t="s">
        <v>3388</v>
      </c>
      <c r="C16338" s="10">
        <v>25305</v>
      </c>
      <c r="D16338" s="9">
        <v>9545462825</v>
      </c>
      <c r="E16338" s="9" t="e">
        <f>INDEX(#REF!:#REF!,MATCH($D16338,#REF!:#REF!,0),MATCH(#REF!,#REF!:#REF!,0))</f>
        <v>#REF!</v>
      </c>
      <c r="F16338" s="9" t="e">
        <f>INDEX(#REF!:#REF!,MATCH($D16338,#REF!:#REF!,0),MATCH(#REF!,#REF!:#REF!,0))</f>
        <v>#REF!</v>
      </c>
    </row>
    <row r="16339" spans="1:6" ht="16.5" x14ac:dyDescent="0.3">
      <c r="A16339" s="9" t="s">
        <v>5986</v>
      </c>
      <c r="B16339" s="9" t="s">
        <v>2470</v>
      </c>
      <c r="C16339" s="10">
        <v>44626</v>
      </c>
      <c r="D16339" s="9">
        <v>8748349712</v>
      </c>
      <c r="E16339" s="9" t="e">
        <f>INDEX(#REF!:#REF!,MATCH($D16339,#REF!:#REF!,0),MATCH(#REF!,#REF!:#REF!,0))</f>
        <v>#REF!</v>
      </c>
      <c r="F16339" s="9" t="e">
        <f>INDEX(#REF!:#REF!,MATCH($D16339,#REF!:#REF!,0),MATCH(#REF!,#REF!:#REF!,0))</f>
        <v>#REF!</v>
      </c>
    </row>
    <row r="16340" spans="1:6" ht="16.5" x14ac:dyDescent="0.3">
      <c r="A16340" s="9" t="s">
        <v>5985</v>
      </c>
      <c r="B16340" s="9" t="s">
        <v>1975</v>
      </c>
      <c r="C16340" s="10">
        <v>50778</v>
      </c>
      <c r="D16340" s="9">
        <v>8239612253</v>
      </c>
      <c r="E16340" s="9" t="e">
        <f>INDEX(#REF!:#REF!,MATCH($D16340,#REF!:#REF!,0),MATCH(#REF!,#REF!:#REF!,0))</f>
        <v>#REF!</v>
      </c>
      <c r="F16340" s="9" t="e">
        <f>INDEX(#REF!:#REF!,MATCH($D16340,#REF!:#REF!,0),MATCH(#REF!,#REF!:#REF!,0))</f>
        <v>#REF!</v>
      </c>
    </row>
    <row r="16341" spans="1:6" ht="16.5" x14ac:dyDescent="0.3">
      <c r="A16341" s="9" t="s">
        <v>5984</v>
      </c>
      <c r="B16341" s="9" t="s">
        <v>2602</v>
      </c>
      <c r="C16341" s="10">
        <v>57663</v>
      </c>
      <c r="D16341" s="9">
        <v>9023313240</v>
      </c>
      <c r="E16341" s="9" t="e">
        <f>INDEX(#REF!:#REF!,MATCH($D16341,#REF!:#REF!,0),MATCH(#REF!,#REF!:#REF!,0))</f>
        <v>#REF!</v>
      </c>
      <c r="F16341" s="9" t="e">
        <f>INDEX(#REF!:#REF!,MATCH($D16341,#REF!:#REF!,0),MATCH(#REF!,#REF!:#REF!,0))</f>
        <v>#REF!</v>
      </c>
    </row>
    <row r="16342" spans="1:6" ht="16.5" x14ac:dyDescent="0.3">
      <c r="A16342" s="9" t="s">
        <v>5983</v>
      </c>
      <c r="B16342" s="9" t="s">
        <v>2870</v>
      </c>
      <c r="C16342" s="10">
        <v>51364</v>
      </c>
      <c r="D16342" s="9">
        <v>8644362151</v>
      </c>
      <c r="E16342" s="9" t="e">
        <f>INDEX(#REF!:#REF!,MATCH($D16342,#REF!:#REF!,0),MATCH(#REF!,#REF!:#REF!,0))</f>
        <v>#REF!</v>
      </c>
      <c r="F16342" s="9" t="e">
        <f>INDEX(#REF!:#REF!,MATCH($D16342,#REF!:#REF!,0),MATCH(#REF!,#REF!:#REF!,0))</f>
        <v>#REF!</v>
      </c>
    </row>
    <row r="16343" spans="1:6" ht="16.5" x14ac:dyDescent="0.3">
      <c r="A16343" s="9" t="s">
        <v>5982</v>
      </c>
      <c r="B16343" s="9" t="s">
        <v>2589</v>
      </c>
      <c r="C16343" s="10">
        <v>16618</v>
      </c>
      <c r="D16343" s="9">
        <v>8565880958</v>
      </c>
      <c r="E16343" s="9" t="e">
        <f>INDEX(#REF!:#REF!,MATCH($D16343,#REF!:#REF!,0),MATCH(#REF!,#REF!:#REF!,0))</f>
        <v>#REF!</v>
      </c>
      <c r="F16343" s="9" t="e">
        <f>INDEX(#REF!:#REF!,MATCH($D16343,#REF!:#REF!,0),MATCH(#REF!,#REF!:#REF!,0))</f>
        <v>#REF!</v>
      </c>
    </row>
    <row r="16344" spans="1:6" ht="16.5" x14ac:dyDescent="0.3">
      <c r="A16344" s="9" t="s">
        <v>5981</v>
      </c>
      <c r="B16344" s="9" t="s">
        <v>2875</v>
      </c>
      <c r="C16344" s="10">
        <v>59366</v>
      </c>
      <c r="D16344" s="9">
        <v>2279888742</v>
      </c>
      <c r="E16344" s="9" t="e">
        <f>INDEX(#REF!:#REF!,MATCH($D16344,#REF!:#REF!,0),MATCH(#REF!,#REF!:#REF!,0))</f>
        <v>#REF!</v>
      </c>
      <c r="F16344" s="9" t="e">
        <f>INDEX(#REF!:#REF!,MATCH($D16344,#REF!:#REF!,0),MATCH(#REF!,#REF!:#REF!,0))</f>
        <v>#REF!</v>
      </c>
    </row>
    <row r="16345" spans="1:6" ht="16.5" x14ac:dyDescent="0.3">
      <c r="A16345" s="9" t="s">
        <v>5980</v>
      </c>
      <c r="B16345" s="9" t="s">
        <v>2476</v>
      </c>
      <c r="C16345" s="10">
        <v>40741</v>
      </c>
      <c r="D16345" s="9">
        <v>5358183647</v>
      </c>
      <c r="E16345" s="9" t="e">
        <f>INDEX(#REF!:#REF!,MATCH($D16345,#REF!:#REF!,0),MATCH(#REF!,#REF!:#REF!,0))</f>
        <v>#REF!</v>
      </c>
      <c r="F16345" s="9" t="e">
        <f>INDEX(#REF!:#REF!,MATCH($D16345,#REF!:#REF!,0),MATCH(#REF!,#REF!:#REF!,0))</f>
        <v>#REF!</v>
      </c>
    </row>
    <row r="16346" spans="1:6" ht="16.5" x14ac:dyDescent="0.3">
      <c r="A16346" s="9" t="s">
        <v>5979</v>
      </c>
      <c r="B16346" s="9" t="s">
        <v>3360</v>
      </c>
      <c r="C16346" s="10">
        <v>21954</v>
      </c>
      <c r="D16346" s="9">
        <v>9815158015</v>
      </c>
      <c r="E16346" s="9" t="e">
        <f>INDEX(#REF!:#REF!,MATCH($D16346,#REF!:#REF!,0),MATCH(#REF!,#REF!:#REF!,0))</f>
        <v>#REF!</v>
      </c>
      <c r="F16346" s="9" t="e">
        <f>INDEX(#REF!:#REF!,MATCH($D16346,#REF!:#REF!,0),MATCH(#REF!,#REF!:#REF!,0))</f>
        <v>#REF!</v>
      </c>
    </row>
    <row r="16347" spans="1:6" ht="16.5" x14ac:dyDescent="0.3">
      <c r="A16347" s="9" t="s">
        <v>5978</v>
      </c>
      <c r="B16347" s="9" t="s">
        <v>2214</v>
      </c>
      <c r="C16347" s="10">
        <v>44007</v>
      </c>
      <c r="D16347" s="9">
        <v>7240169995</v>
      </c>
      <c r="E16347" s="9" t="e">
        <f>INDEX(#REF!:#REF!,MATCH($D16347,#REF!:#REF!,0),MATCH(#REF!,#REF!:#REF!,0))</f>
        <v>#REF!</v>
      </c>
      <c r="F16347" s="9" t="e">
        <f>INDEX(#REF!:#REF!,MATCH($D16347,#REF!:#REF!,0),MATCH(#REF!,#REF!:#REF!,0))</f>
        <v>#REF!</v>
      </c>
    </row>
    <row r="16348" spans="1:6" ht="16.5" x14ac:dyDescent="0.3">
      <c r="A16348" s="9" t="s">
        <v>5977</v>
      </c>
      <c r="B16348" s="9" t="s">
        <v>2574</v>
      </c>
      <c r="C16348" s="10">
        <v>21240</v>
      </c>
      <c r="D16348" s="9">
        <v>4773306254</v>
      </c>
      <c r="E16348" s="9" t="e">
        <f>INDEX(#REF!:#REF!,MATCH($D16348,#REF!:#REF!,0),MATCH(#REF!,#REF!:#REF!,0))</f>
        <v>#REF!</v>
      </c>
      <c r="F16348" s="9" t="e">
        <f>INDEX(#REF!:#REF!,MATCH($D16348,#REF!:#REF!,0),MATCH(#REF!,#REF!:#REF!,0))</f>
        <v>#REF!</v>
      </c>
    </row>
    <row r="16349" spans="1:6" ht="16.5" x14ac:dyDescent="0.3">
      <c r="A16349" s="9" t="s">
        <v>5976</v>
      </c>
      <c r="B16349" s="9" t="s">
        <v>2727</v>
      </c>
      <c r="C16349" s="10">
        <v>20950</v>
      </c>
      <c r="D16349" s="9">
        <v>515647594</v>
      </c>
      <c r="E16349" s="9" t="e">
        <f>INDEX(#REF!:#REF!,MATCH($D16349,#REF!:#REF!,0),MATCH(#REF!,#REF!:#REF!,0))</f>
        <v>#REF!</v>
      </c>
      <c r="F16349" s="9" t="e">
        <f>INDEX(#REF!:#REF!,MATCH($D16349,#REF!:#REF!,0),MATCH(#REF!,#REF!:#REF!,0))</f>
        <v>#REF!</v>
      </c>
    </row>
    <row r="16350" spans="1:6" ht="16.5" x14ac:dyDescent="0.3">
      <c r="A16350" s="9" t="s">
        <v>5975</v>
      </c>
      <c r="B16350" s="9" t="s">
        <v>2721</v>
      </c>
      <c r="C16350" s="10">
        <v>26541</v>
      </c>
      <c r="D16350" s="9">
        <v>6732216945</v>
      </c>
      <c r="E16350" s="9" t="e">
        <f>INDEX(#REF!:#REF!,MATCH($D16350,#REF!:#REF!,0),MATCH(#REF!,#REF!:#REF!,0))</f>
        <v>#REF!</v>
      </c>
      <c r="F16350" s="9" t="e">
        <f>INDEX(#REF!:#REF!,MATCH($D16350,#REF!:#REF!,0),MATCH(#REF!,#REF!:#REF!,0))</f>
        <v>#REF!</v>
      </c>
    </row>
    <row r="16351" spans="1:6" ht="16.5" x14ac:dyDescent="0.3">
      <c r="A16351" s="9" t="s">
        <v>5974</v>
      </c>
      <c r="B16351" s="9" t="s">
        <v>2707</v>
      </c>
      <c r="C16351" s="10">
        <v>34236</v>
      </c>
      <c r="D16351" s="9">
        <v>7866715386</v>
      </c>
      <c r="E16351" s="9" t="e">
        <f>INDEX(#REF!:#REF!,MATCH($D16351,#REF!:#REF!,0),MATCH(#REF!,#REF!:#REF!,0))</f>
        <v>#REF!</v>
      </c>
      <c r="F16351" s="9" t="e">
        <f>INDEX(#REF!:#REF!,MATCH($D16351,#REF!:#REF!,0),MATCH(#REF!,#REF!:#REF!,0))</f>
        <v>#REF!</v>
      </c>
    </row>
    <row r="16352" spans="1:6" ht="16.5" x14ac:dyDescent="0.3">
      <c r="A16352" s="9" t="s">
        <v>5973</v>
      </c>
      <c r="B16352" s="9" t="s">
        <v>2112</v>
      </c>
      <c r="C16352" s="10">
        <v>39416</v>
      </c>
      <c r="D16352" s="9">
        <v>6172549286</v>
      </c>
      <c r="E16352" s="9" t="e">
        <f>INDEX(#REF!:#REF!,MATCH($D16352,#REF!:#REF!,0),MATCH(#REF!,#REF!:#REF!,0))</f>
        <v>#REF!</v>
      </c>
      <c r="F16352" s="9" t="e">
        <f>INDEX(#REF!:#REF!,MATCH($D16352,#REF!:#REF!,0),MATCH(#REF!,#REF!:#REF!,0))</f>
        <v>#REF!</v>
      </c>
    </row>
    <row r="16353" spans="1:6" ht="16.5" x14ac:dyDescent="0.3">
      <c r="A16353" s="9" t="s">
        <v>5972</v>
      </c>
      <c r="B16353" s="9" t="s">
        <v>2351</v>
      </c>
      <c r="C16353" s="10">
        <v>46004</v>
      </c>
      <c r="D16353" s="9">
        <v>2859931651</v>
      </c>
      <c r="E16353" s="9" t="e">
        <f>INDEX(#REF!:#REF!,MATCH($D16353,#REF!:#REF!,0),MATCH(#REF!,#REF!:#REF!,0))</f>
        <v>#REF!</v>
      </c>
      <c r="F16353" s="9" t="e">
        <f>INDEX(#REF!:#REF!,MATCH($D16353,#REF!:#REF!,0),MATCH(#REF!,#REF!:#REF!,0))</f>
        <v>#REF!</v>
      </c>
    </row>
    <row r="16354" spans="1:6" ht="16.5" x14ac:dyDescent="0.3">
      <c r="A16354" s="9" t="s">
        <v>5971</v>
      </c>
      <c r="B16354" s="9" t="s">
        <v>2193</v>
      </c>
      <c r="C16354" s="10">
        <v>13034</v>
      </c>
      <c r="D16354" s="9">
        <v>8032296239</v>
      </c>
      <c r="E16354" s="9" t="e">
        <f>INDEX(#REF!:#REF!,MATCH($D16354,#REF!:#REF!,0),MATCH(#REF!,#REF!:#REF!,0))</f>
        <v>#REF!</v>
      </c>
      <c r="F16354" s="9" t="e">
        <f>INDEX(#REF!:#REF!,MATCH($D16354,#REF!:#REF!,0),MATCH(#REF!,#REF!:#REF!,0))</f>
        <v>#REF!</v>
      </c>
    </row>
    <row r="16355" spans="1:6" ht="16.5" x14ac:dyDescent="0.3">
      <c r="A16355" s="9" t="s">
        <v>5970</v>
      </c>
      <c r="B16355" s="9" t="s">
        <v>2140</v>
      </c>
      <c r="C16355" s="10">
        <v>55312</v>
      </c>
      <c r="D16355" s="9">
        <v>1475796307</v>
      </c>
      <c r="E16355" s="9" t="e">
        <f>INDEX(#REF!:#REF!,MATCH($D16355,#REF!:#REF!,0),MATCH(#REF!,#REF!:#REF!,0))</f>
        <v>#REF!</v>
      </c>
      <c r="F16355" s="9" t="e">
        <f>INDEX(#REF!:#REF!,MATCH($D16355,#REF!:#REF!,0),MATCH(#REF!,#REF!:#REF!,0))</f>
        <v>#REF!</v>
      </c>
    </row>
    <row r="16356" spans="1:6" ht="16.5" x14ac:dyDescent="0.3">
      <c r="A16356" s="9" t="s">
        <v>5969</v>
      </c>
      <c r="B16356" s="9" t="s">
        <v>2945</v>
      </c>
      <c r="C16356" s="10">
        <v>38768</v>
      </c>
      <c r="D16356" s="9">
        <v>2128813026</v>
      </c>
      <c r="E16356" s="9" t="e">
        <f>INDEX(#REF!:#REF!,MATCH($D16356,#REF!:#REF!,0),MATCH(#REF!,#REF!:#REF!,0))</f>
        <v>#REF!</v>
      </c>
      <c r="F16356" s="9" t="e">
        <f>INDEX(#REF!:#REF!,MATCH($D16356,#REF!:#REF!,0),MATCH(#REF!,#REF!:#REF!,0))</f>
        <v>#REF!</v>
      </c>
    </row>
    <row r="16357" spans="1:6" ht="16.5" x14ac:dyDescent="0.3">
      <c r="A16357" s="9" t="s">
        <v>5968</v>
      </c>
      <c r="B16357" s="9" t="s">
        <v>2513</v>
      </c>
      <c r="C16357" s="10">
        <v>16433</v>
      </c>
      <c r="D16357" s="9">
        <v>4876404933</v>
      </c>
      <c r="E16357" s="9" t="e">
        <f>INDEX(#REF!:#REF!,MATCH($D16357,#REF!:#REF!,0),MATCH(#REF!,#REF!:#REF!,0))</f>
        <v>#REF!</v>
      </c>
      <c r="F16357" s="9" t="e">
        <f>INDEX(#REF!:#REF!,MATCH($D16357,#REF!:#REF!,0),MATCH(#REF!,#REF!:#REF!,0))</f>
        <v>#REF!</v>
      </c>
    </row>
    <row r="16358" spans="1:6" ht="16.5" x14ac:dyDescent="0.3">
      <c r="A16358" s="9" t="s">
        <v>5967</v>
      </c>
      <c r="B16358" s="9" t="s">
        <v>2151</v>
      </c>
      <c r="C16358" s="10">
        <v>44087</v>
      </c>
      <c r="D16358" s="9">
        <v>2657442315</v>
      </c>
      <c r="E16358" s="9" t="e">
        <f>INDEX(#REF!:#REF!,MATCH($D16358,#REF!:#REF!,0),MATCH(#REF!,#REF!:#REF!,0))</f>
        <v>#REF!</v>
      </c>
      <c r="F16358" s="9" t="e">
        <f>INDEX(#REF!:#REF!,MATCH($D16358,#REF!:#REF!,0),MATCH(#REF!,#REF!:#REF!,0))</f>
        <v>#REF!</v>
      </c>
    </row>
    <row r="16359" spans="1:6" ht="16.5" x14ac:dyDescent="0.3">
      <c r="A16359" s="9" t="s">
        <v>5966</v>
      </c>
      <c r="B16359" s="9" t="s">
        <v>2269</v>
      </c>
      <c r="C16359" s="10">
        <v>31592</v>
      </c>
      <c r="D16359" s="9">
        <v>3661649302</v>
      </c>
      <c r="E16359" s="9" t="e">
        <f>INDEX(#REF!:#REF!,MATCH($D16359,#REF!:#REF!,0),MATCH(#REF!,#REF!:#REF!,0))</f>
        <v>#REF!</v>
      </c>
      <c r="F16359" s="9" t="e">
        <f>INDEX(#REF!:#REF!,MATCH($D16359,#REF!:#REF!,0),MATCH(#REF!,#REF!:#REF!,0))</f>
        <v>#REF!</v>
      </c>
    </row>
    <row r="16360" spans="1:6" ht="16.5" x14ac:dyDescent="0.3">
      <c r="A16360" s="9" t="s">
        <v>5965</v>
      </c>
      <c r="B16360" s="9" t="s">
        <v>2406</v>
      </c>
      <c r="C16360" s="10">
        <v>43690</v>
      </c>
      <c r="D16360" s="9">
        <v>9264026959</v>
      </c>
      <c r="E16360" s="9" t="e">
        <f>INDEX(#REF!:#REF!,MATCH($D16360,#REF!:#REF!,0),MATCH(#REF!,#REF!:#REF!,0))</f>
        <v>#REF!</v>
      </c>
      <c r="F16360" s="9" t="e">
        <f>INDEX(#REF!:#REF!,MATCH($D16360,#REF!:#REF!,0),MATCH(#REF!,#REF!:#REF!,0))</f>
        <v>#REF!</v>
      </c>
    </row>
    <row r="16361" spans="1:6" ht="16.5" x14ac:dyDescent="0.3">
      <c r="A16361" s="9" t="s">
        <v>5964</v>
      </c>
      <c r="B16361" s="9" t="s">
        <v>2349</v>
      </c>
      <c r="C16361" s="10">
        <v>44794</v>
      </c>
      <c r="D16361" s="9">
        <v>5079859830</v>
      </c>
      <c r="E16361" s="9" t="e">
        <f>INDEX(#REF!:#REF!,MATCH($D16361,#REF!:#REF!,0),MATCH(#REF!,#REF!:#REF!,0))</f>
        <v>#REF!</v>
      </c>
      <c r="F16361" s="9" t="e">
        <f>INDEX(#REF!:#REF!,MATCH($D16361,#REF!:#REF!,0),MATCH(#REF!,#REF!:#REF!,0))</f>
        <v>#REF!</v>
      </c>
    </row>
    <row r="16362" spans="1:6" ht="16.5" x14ac:dyDescent="0.3">
      <c r="A16362" s="9" t="s">
        <v>5963</v>
      </c>
      <c r="B16362" s="9" t="s">
        <v>3098</v>
      </c>
      <c r="C16362" s="10">
        <v>21146</v>
      </c>
      <c r="D16362" s="9">
        <v>2657442315</v>
      </c>
      <c r="E16362" s="9" t="e">
        <f>INDEX(#REF!:#REF!,MATCH($D16362,#REF!:#REF!,0),MATCH(#REF!,#REF!:#REF!,0))</f>
        <v>#REF!</v>
      </c>
      <c r="F16362" s="9" t="e">
        <f>INDEX(#REF!:#REF!,MATCH($D16362,#REF!:#REF!,0),MATCH(#REF!,#REF!:#REF!,0))</f>
        <v>#REF!</v>
      </c>
    </row>
    <row r="16363" spans="1:6" ht="16.5" x14ac:dyDescent="0.3">
      <c r="A16363" s="9" t="s">
        <v>5962</v>
      </c>
      <c r="B16363" s="9" t="s">
        <v>2001</v>
      </c>
      <c r="C16363" s="10">
        <v>41190</v>
      </c>
      <c r="D16363" s="9">
        <v>4085082426</v>
      </c>
      <c r="E16363" s="9" t="e">
        <f>INDEX(#REF!:#REF!,MATCH($D16363,#REF!:#REF!,0),MATCH(#REF!,#REF!:#REF!,0))</f>
        <v>#REF!</v>
      </c>
      <c r="F16363" s="9" t="e">
        <f>INDEX(#REF!:#REF!,MATCH($D16363,#REF!:#REF!,0),MATCH(#REF!,#REF!:#REF!,0))</f>
        <v>#REF!</v>
      </c>
    </row>
    <row r="16364" spans="1:6" ht="16.5" x14ac:dyDescent="0.3">
      <c r="A16364" s="9" t="s">
        <v>5961</v>
      </c>
      <c r="B16364" s="9" t="s">
        <v>2537</v>
      </c>
      <c r="C16364" s="10">
        <v>54458</v>
      </c>
      <c r="D16364" s="9">
        <v>1990335721</v>
      </c>
      <c r="E16364" s="9" t="e">
        <f>INDEX(#REF!:#REF!,MATCH($D16364,#REF!:#REF!,0),MATCH(#REF!,#REF!:#REF!,0))</f>
        <v>#REF!</v>
      </c>
      <c r="F16364" s="9" t="e">
        <f>INDEX(#REF!:#REF!,MATCH($D16364,#REF!:#REF!,0),MATCH(#REF!,#REF!:#REF!,0))</f>
        <v>#REF!</v>
      </c>
    </row>
    <row r="16365" spans="1:6" ht="16.5" x14ac:dyDescent="0.3">
      <c r="A16365" s="9" t="s">
        <v>5960</v>
      </c>
      <c r="B16365" s="9" t="s">
        <v>2214</v>
      </c>
      <c r="C16365" s="10">
        <v>16834</v>
      </c>
      <c r="D16365" s="9">
        <v>713650656</v>
      </c>
      <c r="E16365" s="9" t="e">
        <f>INDEX(#REF!:#REF!,MATCH($D16365,#REF!:#REF!,0),MATCH(#REF!,#REF!:#REF!,0))</f>
        <v>#REF!</v>
      </c>
      <c r="F16365" s="9" t="e">
        <f>INDEX(#REF!:#REF!,MATCH($D16365,#REF!:#REF!,0),MATCH(#REF!,#REF!:#REF!,0))</f>
        <v>#REF!</v>
      </c>
    </row>
    <row r="16366" spans="1:6" ht="16.5" x14ac:dyDescent="0.3">
      <c r="A16366" s="9" t="s">
        <v>5959</v>
      </c>
      <c r="B16366" s="9" t="s">
        <v>3071</v>
      </c>
      <c r="C16366" s="10">
        <v>46269</v>
      </c>
      <c r="D16366" s="9">
        <v>1592980554</v>
      </c>
      <c r="E16366" s="9" t="e">
        <f>INDEX(#REF!:#REF!,MATCH($D16366,#REF!:#REF!,0),MATCH(#REF!,#REF!:#REF!,0))</f>
        <v>#REF!</v>
      </c>
      <c r="F16366" s="9" t="e">
        <f>INDEX(#REF!:#REF!,MATCH($D16366,#REF!:#REF!,0),MATCH(#REF!,#REF!:#REF!,0))</f>
        <v>#REF!</v>
      </c>
    </row>
    <row r="16367" spans="1:6" ht="16.5" x14ac:dyDescent="0.3">
      <c r="A16367" s="9" t="s">
        <v>5958</v>
      </c>
      <c r="B16367" s="9" t="s">
        <v>2744</v>
      </c>
      <c r="C16367" s="10">
        <v>26001</v>
      </c>
      <c r="D16367" s="9">
        <v>209942509</v>
      </c>
      <c r="E16367" s="9" t="e">
        <f>INDEX(#REF!:#REF!,MATCH($D16367,#REF!:#REF!,0),MATCH(#REF!,#REF!:#REF!,0))</f>
        <v>#REF!</v>
      </c>
      <c r="F16367" s="9" t="e">
        <f>INDEX(#REF!:#REF!,MATCH($D16367,#REF!:#REF!,0),MATCH(#REF!,#REF!:#REF!,0))</f>
        <v>#REF!</v>
      </c>
    </row>
    <row r="16368" spans="1:6" ht="16.5" x14ac:dyDescent="0.3">
      <c r="A16368" s="9" t="s">
        <v>5957</v>
      </c>
      <c r="B16368" s="9" t="s">
        <v>3222</v>
      </c>
      <c r="C16368" s="10">
        <v>15302</v>
      </c>
      <c r="D16368" s="9">
        <v>8685064791</v>
      </c>
      <c r="E16368" s="9" t="e">
        <f>INDEX(#REF!:#REF!,MATCH($D16368,#REF!:#REF!,0),MATCH(#REF!,#REF!:#REF!,0))</f>
        <v>#REF!</v>
      </c>
      <c r="F16368" s="9" t="e">
        <f>INDEX(#REF!:#REF!,MATCH($D16368,#REF!:#REF!,0),MATCH(#REF!,#REF!:#REF!,0))</f>
        <v>#REF!</v>
      </c>
    </row>
    <row r="16369" spans="1:6" ht="16.5" x14ac:dyDescent="0.3">
      <c r="A16369" s="9" t="s">
        <v>5956</v>
      </c>
      <c r="B16369" s="9" t="s">
        <v>2671</v>
      </c>
      <c r="C16369" s="10">
        <v>26386</v>
      </c>
      <c r="D16369" s="9">
        <v>1419116835</v>
      </c>
      <c r="E16369" s="9" t="e">
        <f>INDEX(#REF!:#REF!,MATCH($D16369,#REF!:#REF!,0),MATCH(#REF!,#REF!:#REF!,0))</f>
        <v>#REF!</v>
      </c>
      <c r="F16369" s="9" t="e">
        <f>INDEX(#REF!:#REF!,MATCH($D16369,#REF!:#REF!,0),MATCH(#REF!,#REF!:#REF!,0))</f>
        <v>#REF!</v>
      </c>
    </row>
    <row r="16370" spans="1:6" ht="16.5" x14ac:dyDescent="0.3">
      <c r="A16370" s="9" t="s">
        <v>5955</v>
      </c>
      <c r="B16370" s="9" t="s">
        <v>2519</v>
      </c>
      <c r="C16370" s="10">
        <v>37695</v>
      </c>
      <c r="D16370" s="9">
        <v>4306425231</v>
      </c>
      <c r="E16370" s="9" t="e">
        <f>INDEX(#REF!:#REF!,MATCH($D16370,#REF!:#REF!,0),MATCH(#REF!,#REF!:#REF!,0))</f>
        <v>#REF!</v>
      </c>
      <c r="F16370" s="9" t="e">
        <f>INDEX(#REF!:#REF!,MATCH($D16370,#REF!:#REF!,0),MATCH(#REF!,#REF!:#REF!,0))</f>
        <v>#REF!</v>
      </c>
    </row>
    <row r="16371" spans="1:6" ht="16.5" x14ac:dyDescent="0.3">
      <c r="A16371" s="9" t="s">
        <v>5954</v>
      </c>
      <c r="B16371" s="9" t="s">
        <v>2029</v>
      </c>
      <c r="C16371" s="10">
        <v>45833</v>
      </c>
      <c r="D16371" s="9">
        <v>583595162</v>
      </c>
      <c r="E16371" s="9" t="e">
        <f>INDEX(#REF!:#REF!,MATCH($D16371,#REF!:#REF!,0),MATCH(#REF!,#REF!:#REF!,0))</f>
        <v>#REF!</v>
      </c>
      <c r="F16371" s="9" t="e">
        <f>INDEX(#REF!:#REF!,MATCH($D16371,#REF!:#REF!,0),MATCH(#REF!,#REF!:#REF!,0))</f>
        <v>#REF!</v>
      </c>
    </row>
    <row r="16372" spans="1:6" ht="16.5" x14ac:dyDescent="0.3">
      <c r="A16372" s="9" t="s">
        <v>5953</v>
      </c>
      <c r="B16372" s="9" t="s">
        <v>2054</v>
      </c>
      <c r="C16372" s="10">
        <v>38841</v>
      </c>
      <c r="D16372" s="9">
        <v>3904109642</v>
      </c>
      <c r="E16372" s="9" t="e">
        <f>INDEX(#REF!:#REF!,MATCH($D16372,#REF!:#REF!,0),MATCH(#REF!,#REF!:#REF!,0))</f>
        <v>#REF!</v>
      </c>
      <c r="F16372" s="9" t="e">
        <f>INDEX(#REF!:#REF!,MATCH($D16372,#REF!:#REF!,0),MATCH(#REF!,#REF!:#REF!,0))</f>
        <v>#REF!</v>
      </c>
    </row>
    <row r="16373" spans="1:6" ht="16.5" x14ac:dyDescent="0.3">
      <c r="A16373" s="9" t="s">
        <v>5952</v>
      </c>
      <c r="B16373" s="9" t="s">
        <v>1963</v>
      </c>
      <c r="C16373" s="10">
        <v>21777</v>
      </c>
      <c r="D16373" s="9">
        <v>4290015026</v>
      </c>
      <c r="E16373" s="9" t="e">
        <f>INDEX(#REF!:#REF!,MATCH($D16373,#REF!:#REF!,0),MATCH(#REF!,#REF!:#REF!,0))</f>
        <v>#REF!</v>
      </c>
      <c r="F16373" s="9" t="e">
        <f>INDEX(#REF!:#REF!,MATCH($D16373,#REF!:#REF!,0),MATCH(#REF!,#REF!:#REF!,0))</f>
        <v>#REF!</v>
      </c>
    </row>
    <row r="16374" spans="1:6" ht="16.5" x14ac:dyDescent="0.3">
      <c r="A16374" s="9" t="s">
        <v>5951</v>
      </c>
      <c r="B16374" s="9" t="s">
        <v>2647</v>
      </c>
      <c r="C16374" s="10">
        <v>32668</v>
      </c>
      <c r="D16374" s="9">
        <v>9820632102</v>
      </c>
      <c r="E16374" s="9" t="e">
        <f>INDEX(#REF!:#REF!,MATCH($D16374,#REF!:#REF!,0),MATCH(#REF!,#REF!:#REF!,0))</f>
        <v>#REF!</v>
      </c>
      <c r="F16374" s="9" t="e">
        <f>INDEX(#REF!:#REF!,MATCH($D16374,#REF!:#REF!,0),MATCH(#REF!,#REF!:#REF!,0))</f>
        <v>#REF!</v>
      </c>
    </row>
    <row r="16375" spans="1:6" ht="16.5" x14ac:dyDescent="0.3">
      <c r="A16375" s="9" t="s">
        <v>5950</v>
      </c>
      <c r="B16375" s="9" t="s">
        <v>2584</v>
      </c>
      <c r="C16375" s="10">
        <v>39945</v>
      </c>
      <c r="D16375" s="9">
        <v>7188904251</v>
      </c>
      <c r="E16375" s="9" t="e">
        <f>INDEX(#REF!:#REF!,MATCH($D16375,#REF!:#REF!,0),MATCH(#REF!,#REF!:#REF!,0))</f>
        <v>#REF!</v>
      </c>
      <c r="F16375" s="9" t="e">
        <f>INDEX(#REF!:#REF!,MATCH($D16375,#REF!:#REF!,0),MATCH(#REF!,#REF!:#REF!,0))</f>
        <v>#REF!</v>
      </c>
    </row>
    <row r="16376" spans="1:6" ht="16.5" x14ac:dyDescent="0.3">
      <c r="A16376" s="9" t="s">
        <v>5949</v>
      </c>
      <c r="B16376" s="9" t="s">
        <v>2572</v>
      </c>
      <c r="C16376" s="10">
        <v>10818</v>
      </c>
      <c r="D16376" s="9">
        <v>9984023702</v>
      </c>
      <c r="E16376" s="9" t="e">
        <f>INDEX(#REF!:#REF!,MATCH($D16376,#REF!:#REF!,0),MATCH(#REF!,#REF!:#REF!,0))</f>
        <v>#REF!</v>
      </c>
      <c r="F16376" s="9" t="e">
        <f>INDEX(#REF!:#REF!,MATCH($D16376,#REF!:#REF!,0),MATCH(#REF!,#REF!:#REF!,0))</f>
        <v>#REF!</v>
      </c>
    </row>
    <row r="16377" spans="1:6" ht="16.5" x14ac:dyDescent="0.3">
      <c r="A16377" s="9" t="s">
        <v>5948</v>
      </c>
      <c r="B16377" s="9" t="s">
        <v>2468</v>
      </c>
      <c r="C16377" s="10">
        <v>49580</v>
      </c>
      <c r="D16377" s="9">
        <v>8032296239</v>
      </c>
      <c r="E16377" s="9" t="e">
        <f>INDEX(#REF!:#REF!,MATCH($D16377,#REF!:#REF!,0),MATCH(#REF!,#REF!:#REF!,0))</f>
        <v>#REF!</v>
      </c>
      <c r="F16377" s="9" t="e">
        <f>INDEX(#REF!:#REF!,MATCH($D16377,#REF!:#REF!,0),MATCH(#REF!,#REF!:#REF!,0))</f>
        <v>#REF!</v>
      </c>
    </row>
    <row r="16378" spans="1:6" ht="16.5" x14ac:dyDescent="0.3">
      <c r="A16378" s="9" t="s">
        <v>5947</v>
      </c>
      <c r="B16378" s="9" t="s">
        <v>3077</v>
      </c>
      <c r="C16378" s="10">
        <v>32439</v>
      </c>
      <c r="D16378" s="9">
        <v>549857826</v>
      </c>
      <c r="E16378" s="9" t="e">
        <f>INDEX(#REF!:#REF!,MATCH($D16378,#REF!:#REF!,0),MATCH(#REF!,#REF!:#REF!,0))</f>
        <v>#REF!</v>
      </c>
      <c r="F16378" s="9" t="e">
        <f>INDEX(#REF!:#REF!,MATCH($D16378,#REF!:#REF!,0),MATCH(#REF!,#REF!:#REF!,0))</f>
        <v>#REF!</v>
      </c>
    </row>
    <row r="16379" spans="1:6" ht="16.5" x14ac:dyDescent="0.3">
      <c r="A16379" s="9" t="s">
        <v>5946</v>
      </c>
      <c r="B16379" s="9" t="s">
        <v>2465</v>
      </c>
      <c r="C16379" s="10">
        <v>43455</v>
      </c>
      <c r="D16379" s="9">
        <v>2191014690</v>
      </c>
      <c r="E16379" s="9" t="e">
        <f>INDEX(#REF!:#REF!,MATCH($D16379,#REF!:#REF!,0),MATCH(#REF!,#REF!:#REF!,0))</f>
        <v>#REF!</v>
      </c>
      <c r="F16379" s="9" t="e">
        <f>INDEX(#REF!:#REF!,MATCH($D16379,#REF!:#REF!,0),MATCH(#REF!,#REF!:#REF!,0))</f>
        <v>#REF!</v>
      </c>
    </row>
    <row r="16380" spans="1:6" ht="16.5" x14ac:dyDescent="0.3">
      <c r="A16380" s="9" t="s">
        <v>5945</v>
      </c>
      <c r="B16380" s="9" t="s">
        <v>2783</v>
      </c>
      <c r="C16380" s="10">
        <v>35319</v>
      </c>
      <c r="D16380" s="9">
        <v>8788824691</v>
      </c>
      <c r="E16380" s="9" t="e">
        <f>INDEX(#REF!:#REF!,MATCH($D16380,#REF!:#REF!,0),MATCH(#REF!,#REF!:#REF!,0))</f>
        <v>#REF!</v>
      </c>
      <c r="F16380" s="9" t="e">
        <f>INDEX(#REF!:#REF!,MATCH($D16380,#REF!:#REF!,0),MATCH(#REF!,#REF!:#REF!,0))</f>
        <v>#REF!</v>
      </c>
    </row>
    <row r="16381" spans="1:6" ht="16.5" x14ac:dyDescent="0.3">
      <c r="A16381" s="9" t="s">
        <v>5944</v>
      </c>
      <c r="B16381" s="9" t="s">
        <v>3430</v>
      </c>
      <c r="C16381" s="10">
        <v>30718</v>
      </c>
      <c r="D16381" s="9">
        <v>5142790693</v>
      </c>
      <c r="E16381" s="9" t="e">
        <f>INDEX(#REF!:#REF!,MATCH($D16381,#REF!:#REF!,0),MATCH(#REF!,#REF!:#REF!,0))</f>
        <v>#REF!</v>
      </c>
      <c r="F16381" s="9" t="e">
        <f>INDEX(#REF!:#REF!,MATCH($D16381,#REF!:#REF!,0),MATCH(#REF!,#REF!:#REF!,0))</f>
        <v>#REF!</v>
      </c>
    </row>
    <row r="16382" spans="1:6" ht="16.5" x14ac:dyDescent="0.3">
      <c r="A16382" s="9" t="s">
        <v>5943</v>
      </c>
      <c r="B16382" s="9" t="s">
        <v>2582</v>
      </c>
      <c r="C16382" s="10">
        <v>48509</v>
      </c>
      <c r="D16382" s="9">
        <v>8644362151</v>
      </c>
      <c r="E16382" s="9" t="e">
        <f>INDEX(#REF!:#REF!,MATCH($D16382,#REF!:#REF!,0),MATCH(#REF!,#REF!:#REF!,0))</f>
        <v>#REF!</v>
      </c>
      <c r="F16382" s="9" t="e">
        <f>INDEX(#REF!:#REF!,MATCH($D16382,#REF!:#REF!,0),MATCH(#REF!,#REF!:#REF!,0))</f>
        <v>#REF!</v>
      </c>
    </row>
    <row r="16383" spans="1:6" ht="16.5" x14ac:dyDescent="0.3">
      <c r="A16383" s="9" t="s">
        <v>5942</v>
      </c>
      <c r="B16383" s="9" t="s">
        <v>2306</v>
      </c>
      <c r="C16383" s="10">
        <v>49462</v>
      </c>
      <c r="D16383" s="9">
        <v>3211170715</v>
      </c>
      <c r="E16383" s="9" t="e">
        <f>INDEX(#REF!:#REF!,MATCH($D16383,#REF!:#REF!,0),MATCH(#REF!,#REF!:#REF!,0))</f>
        <v>#REF!</v>
      </c>
      <c r="F16383" s="9" t="e">
        <f>INDEX(#REF!:#REF!,MATCH($D16383,#REF!:#REF!,0),MATCH(#REF!,#REF!:#REF!,0))</f>
        <v>#REF!</v>
      </c>
    </row>
    <row r="16384" spans="1:6" ht="16.5" x14ac:dyDescent="0.3">
      <c r="A16384" s="9" t="s">
        <v>5941</v>
      </c>
      <c r="B16384" s="9" t="s">
        <v>2759</v>
      </c>
      <c r="C16384" s="10">
        <v>26361</v>
      </c>
      <c r="D16384" s="9">
        <v>209942509</v>
      </c>
      <c r="E16384" s="9" t="e">
        <f>INDEX(#REF!:#REF!,MATCH($D16384,#REF!:#REF!,0),MATCH(#REF!,#REF!:#REF!,0))</f>
        <v>#REF!</v>
      </c>
      <c r="F16384" s="9" t="e">
        <f>INDEX(#REF!:#REF!,MATCH($D16384,#REF!:#REF!,0),MATCH(#REF!,#REF!:#REF!,0))</f>
        <v>#REF!</v>
      </c>
    </row>
    <row r="16385" spans="1:6" ht="16.5" x14ac:dyDescent="0.3">
      <c r="A16385" s="9" t="s">
        <v>5940</v>
      </c>
      <c r="B16385" s="9" t="s">
        <v>2974</v>
      </c>
      <c r="C16385" s="10">
        <v>55903</v>
      </c>
      <c r="D16385" s="9">
        <v>7249524151</v>
      </c>
      <c r="E16385" s="9" t="e">
        <f>INDEX(#REF!:#REF!,MATCH($D16385,#REF!:#REF!,0),MATCH(#REF!,#REF!:#REF!,0))</f>
        <v>#REF!</v>
      </c>
      <c r="F16385" s="9" t="e">
        <f>INDEX(#REF!:#REF!,MATCH($D16385,#REF!:#REF!,0),MATCH(#REF!,#REF!:#REF!,0))</f>
        <v>#REF!</v>
      </c>
    </row>
    <row r="16386" spans="1:6" ht="16.5" x14ac:dyDescent="0.3">
      <c r="A16386" s="9" t="s">
        <v>5939</v>
      </c>
      <c r="B16386" s="9" t="s">
        <v>3125</v>
      </c>
      <c r="C16386" s="10">
        <v>15365</v>
      </c>
      <c r="D16386" s="9">
        <v>4306425231</v>
      </c>
      <c r="E16386" s="9" t="e">
        <f>INDEX(#REF!:#REF!,MATCH($D16386,#REF!:#REF!,0),MATCH(#REF!,#REF!:#REF!,0))</f>
        <v>#REF!</v>
      </c>
      <c r="F16386" s="9" t="e">
        <f>INDEX(#REF!:#REF!,MATCH($D16386,#REF!:#REF!,0),MATCH(#REF!,#REF!:#REF!,0))</f>
        <v>#REF!</v>
      </c>
    </row>
    <row r="16387" spans="1:6" ht="16.5" x14ac:dyDescent="0.3">
      <c r="A16387" s="9" t="s">
        <v>5938</v>
      </c>
      <c r="B16387" s="9" t="s">
        <v>1995</v>
      </c>
      <c r="C16387" s="10">
        <v>27390</v>
      </c>
      <c r="D16387" s="9">
        <v>2677632772</v>
      </c>
      <c r="E16387" s="9" t="e">
        <f>INDEX(#REF!:#REF!,MATCH($D16387,#REF!:#REF!,0),MATCH(#REF!,#REF!:#REF!,0))</f>
        <v>#REF!</v>
      </c>
      <c r="F16387" s="9" t="e">
        <f>INDEX(#REF!:#REF!,MATCH($D16387,#REF!:#REF!,0),MATCH(#REF!,#REF!:#REF!,0))</f>
        <v>#REF!</v>
      </c>
    </row>
    <row r="16388" spans="1:6" ht="16.5" x14ac:dyDescent="0.3">
      <c r="A16388" s="9" t="s">
        <v>5937</v>
      </c>
      <c r="B16388" s="9" t="s">
        <v>2500</v>
      </c>
      <c r="C16388" s="10">
        <v>12458</v>
      </c>
      <c r="D16388" s="9">
        <v>4184483038</v>
      </c>
      <c r="E16388" s="9" t="e">
        <f>INDEX(#REF!:#REF!,MATCH($D16388,#REF!:#REF!,0),MATCH(#REF!,#REF!:#REF!,0))</f>
        <v>#REF!</v>
      </c>
      <c r="F16388" s="9" t="e">
        <f>INDEX(#REF!:#REF!,MATCH($D16388,#REF!:#REF!,0),MATCH(#REF!,#REF!:#REF!,0))</f>
        <v>#REF!</v>
      </c>
    </row>
    <row r="16389" spans="1:6" ht="16.5" x14ac:dyDescent="0.3">
      <c r="A16389" s="9" t="s">
        <v>5936</v>
      </c>
      <c r="B16389" s="9" t="s">
        <v>2534</v>
      </c>
      <c r="C16389" s="10">
        <v>32460</v>
      </c>
      <c r="D16389" s="9">
        <v>4768254810</v>
      </c>
      <c r="E16389" s="9" t="e">
        <f>INDEX(#REF!:#REF!,MATCH($D16389,#REF!:#REF!,0),MATCH(#REF!,#REF!:#REF!,0))</f>
        <v>#REF!</v>
      </c>
      <c r="F16389" s="9" t="e">
        <f>INDEX(#REF!:#REF!,MATCH($D16389,#REF!:#REF!,0),MATCH(#REF!,#REF!:#REF!,0))</f>
        <v>#REF!</v>
      </c>
    </row>
    <row r="16390" spans="1:6" ht="16.5" x14ac:dyDescent="0.3">
      <c r="A16390" s="9" t="s">
        <v>5935</v>
      </c>
      <c r="B16390" s="9" t="s">
        <v>2470</v>
      </c>
      <c r="C16390" s="10">
        <v>28158</v>
      </c>
      <c r="D16390" s="9">
        <v>9885165231</v>
      </c>
      <c r="E16390" s="9" t="e">
        <f>INDEX(#REF!:#REF!,MATCH($D16390,#REF!:#REF!,0),MATCH(#REF!,#REF!:#REF!,0))</f>
        <v>#REF!</v>
      </c>
      <c r="F16390" s="9" t="e">
        <f>INDEX(#REF!:#REF!,MATCH($D16390,#REF!:#REF!,0),MATCH(#REF!,#REF!:#REF!,0))</f>
        <v>#REF!</v>
      </c>
    </row>
    <row r="16391" spans="1:6" ht="16.5" x14ac:dyDescent="0.3">
      <c r="A16391" s="9" t="s">
        <v>5934</v>
      </c>
      <c r="B16391" s="9" t="s">
        <v>2375</v>
      </c>
      <c r="C16391" s="10">
        <v>36583</v>
      </c>
      <c r="D16391" s="9">
        <v>923191143</v>
      </c>
      <c r="E16391" s="9" t="e">
        <f>INDEX(#REF!:#REF!,MATCH($D16391,#REF!:#REF!,0),MATCH(#REF!,#REF!:#REF!,0))</f>
        <v>#REF!</v>
      </c>
      <c r="F16391" s="9" t="e">
        <f>INDEX(#REF!:#REF!,MATCH($D16391,#REF!:#REF!,0),MATCH(#REF!,#REF!:#REF!,0))</f>
        <v>#REF!</v>
      </c>
    </row>
    <row r="16392" spans="1:6" ht="16.5" x14ac:dyDescent="0.3">
      <c r="A16392" s="9" t="s">
        <v>5933</v>
      </c>
      <c r="B16392" s="9" t="s">
        <v>1989</v>
      </c>
      <c r="C16392" s="10">
        <v>59867</v>
      </c>
      <c r="D16392" s="9">
        <v>6836716731</v>
      </c>
      <c r="E16392" s="9" t="e">
        <f>INDEX(#REF!:#REF!,MATCH($D16392,#REF!:#REF!,0),MATCH(#REF!,#REF!:#REF!,0))</f>
        <v>#REF!</v>
      </c>
      <c r="F16392" s="9" t="e">
        <f>INDEX(#REF!:#REF!,MATCH($D16392,#REF!:#REF!,0),MATCH(#REF!,#REF!:#REF!,0))</f>
        <v>#REF!</v>
      </c>
    </row>
    <row r="16393" spans="1:6" ht="16.5" x14ac:dyDescent="0.3">
      <c r="A16393" s="9" t="s">
        <v>5932</v>
      </c>
      <c r="B16393" s="9" t="s">
        <v>2487</v>
      </c>
      <c r="C16393" s="10">
        <v>27547</v>
      </c>
      <c r="D16393" s="9">
        <v>9223618401</v>
      </c>
      <c r="E16393" s="9" t="e">
        <f>INDEX(#REF!:#REF!,MATCH($D16393,#REF!:#REF!,0),MATCH(#REF!,#REF!:#REF!,0))</f>
        <v>#REF!</v>
      </c>
      <c r="F16393" s="9" t="e">
        <f>INDEX(#REF!:#REF!,MATCH($D16393,#REF!:#REF!,0),MATCH(#REF!,#REF!:#REF!,0))</f>
        <v>#REF!</v>
      </c>
    </row>
    <row r="16394" spans="1:6" ht="16.5" x14ac:dyDescent="0.3">
      <c r="A16394" s="9" t="s">
        <v>5931</v>
      </c>
      <c r="B16394" s="9" t="s">
        <v>2059</v>
      </c>
      <c r="C16394" s="10">
        <v>30706</v>
      </c>
      <c r="D16394" s="9">
        <v>8361813608</v>
      </c>
      <c r="E16394" s="9" t="e">
        <f>INDEX(#REF!:#REF!,MATCH($D16394,#REF!:#REF!,0),MATCH(#REF!,#REF!:#REF!,0))</f>
        <v>#REF!</v>
      </c>
      <c r="F16394" s="9" t="e">
        <f>INDEX(#REF!:#REF!,MATCH($D16394,#REF!:#REF!,0),MATCH(#REF!,#REF!:#REF!,0))</f>
        <v>#REF!</v>
      </c>
    </row>
    <row r="16395" spans="1:6" ht="16.5" x14ac:dyDescent="0.3">
      <c r="A16395" s="9" t="s">
        <v>5930</v>
      </c>
      <c r="B16395" s="9" t="s">
        <v>2161</v>
      </c>
      <c r="C16395" s="10">
        <v>21872</v>
      </c>
      <c r="D16395" s="9">
        <v>3738218785</v>
      </c>
      <c r="E16395" s="9" t="e">
        <f>INDEX(#REF!:#REF!,MATCH($D16395,#REF!:#REF!,0),MATCH(#REF!,#REF!:#REF!,0))</f>
        <v>#REF!</v>
      </c>
      <c r="F16395" s="9" t="e">
        <f>INDEX(#REF!:#REF!,MATCH($D16395,#REF!:#REF!,0),MATCH(#REF!,#REF!:#REF!,0))</f>
        <v>#REF!</v>
      </c>
    </row>
    <row r="16396" spans="1:6" ht="16.5" x14ac:dyDescent="0.3">
      <c r="A16396" s="9" t="s">
        <v>5929</v>
      </c>
      <c r="B16396" s="9" t="s">
        <v>2195</v>
      </c>
      <c r="C16396" s="10">
        <v>55168</v>
      </c>
      <c r="D16396" s="9">
        <v>8533410514</v>
      </c>
      <c r="E16396" s="9" t="e">
        <f>INDEX(#REF!:#REF!,MATCH($D16396,#REF!:#REF!,0),MATCH(#REF!,#REF!:#REF!,0))</f>
        <v>#REF!</v>
      </c>
      <c r="F16396" s="9" t="e">
        <f>INDEX(#REF!:#REF!,MATCH($D16396,#REF!:#REF!,0),MATCH(#REF!,#REF!:#REF!,0))</f>
        <v>#REF!</v>
      </c>
    </row>
    <row r="16397" spans="1:6" ht="16.5" x14ac:dyDescent="0.3">
      <c r="A16397" s="9" t="s">
        <v>5928</v>
      </c>
      <c r="B16397" s="9" t="s">
        <v>3720</v>
      </c>
      <c r="C16397" s="10">
        <v>15108</v>
      </c>
      <c r="D16397" s="9">
        <v>7326611955</v>
      </c>
      <c r="E16397" s="9" t="e">
        <f>INDEX(#REF!:#REF!,MATCH($D16397,#REF!:#REF!,0),MATCH(#REF!,#REF!:#REF!,0))</f>
        <v>#REF!</v>
      </c>
      <c r="F16397" s="9" t="e">
        <f>INDEX(#REF!:#REF!,MATCH($D16397,#REF!:#REF!,0),MATCH(#REF!,#REF!:#REF!,0))</f>
        <v>#REF!</v>
      </c>
    </row>
    <row r="16398" spans="1:6" ht="16.5" x14ac:dyDescent="0.3">
      <c r="A16398" s="9" t="s">
        <v>5927</v>
      </c>
      <c r="B16398" s="9" t="s">
        <v>2635</v>
      </c>
      <c r="C16398" s="10">
        <v>18034</v>
      </c>
      <c r="D16398" s="9">
        <v>9491257560</v>
      </c>
      <c r="E16398" s="9" t="e">
        <f>INDEX(#REF!:#REF!,MATCH($D16398,#REF!:#REF!,0),MATCH(#REF!,#REF!:#REF!,0))</f>
        <v>#REF!</v>
      </c>
      <c r="F16398" s="9" t="e">
        <f>INDEX(#REF!:#REF!,MATCH($D16398,#REF!:#REF!,0),MATCH(#REF!,#REF!:#REF!,0))</f>
        <v>#REF!</v>
      </c>
    </row>
    <row r="16399" spans="1:6" ht="16.5" x14ac:dyDescent="0.3">
      <c r="A16399" s="9" t="s">
        <v>5926</v>
      </c>
      <c r="B16399" s="9" t="s">
        <v>2138</v>
      </c>
      <c r="C16399" s="10">
        <v>52412</v>
      </c>
      <c r="D16399" s="9">
        <v>7630993544</v>
      </c>
      <c r="E16399" s="9" t="e">
        <f>INDEX(#REF!:#REF!,MATCH($D16399,#REF!:#REF!,0),MATCH(#REF!,#REF!:#REF!,0))</f>
        <v>#REF!</v>
      </c>
      <c r="F16399" s="9" t="e">
        <f>INDEX(#REF!:#REF!,MATCH($D16399,#REF!:#REF!,0),MATCH(#REF!,#REF!:#REF!,0))</f>
        <v>#REF!</v>
      </c>
    </row>
    <row r="16400" spans="1:6" ht="16.5" x14ac:dyDescent="0.3">
      <c r="A16400" s="9" t="s">
        <v>5925</v>
      </c>
      <c r="B16400" s="9" t="s">
        <v>2169</v>
      </c>
      <c r="C16400" s="10">
        <v>23894</v>
      </c>
      <c r="D16400" s="9">
        <v>7286297414</v>
      </c>
      <c r="E16400" s="9" t="e">
        <f>INDEX(#REF!:#REF!,MATCH($D16400,#REF!:#REF!,0),MATCH(#REF!,#REF!:#REF!,0))</f>
        <v>#REF!</v>
      </c>
      <c r="F16400" s="9" t="e">
        <f>INDEX(#REF!:#REF!,MATCH($D16400,#REF!:#REF!,0),MATCH(#REF!,#REF!:#REF!,0))</f>
        <v>#REF!</v>
      </c>
    </row>
    <row r="16401" spans="1:6" ht="16.5" x14ac:dyDescent="0.3">
      <c r="A16401" s="9" t="s">
        <v>5924</v>
      </c>
      <c r="B16401" s="9" t="s">
        <v>2001</v>
      </c>
      <c r="C16401" s="10">
        <v>23666</v>
      </c>
      <c r="D16401" s="9">
        <v>1990334539</v>
      </c>
      <c r="E16401" s="9" t="e">
        <f>INDEX(#REF!:#REF!,MATCH($D16401,#REF!:#REF!,0),MATCH(#REF!,#REF!:#REF!,0))</f>
        <v>#REF!</v>
      </c>
      <c r="F16401" s="9" t="e">
        <f>INDEX(#REF!:#REF!,MATCH($D16401,#REF!:#REF!,0),MATCH(#REF!,#REF!:#REF!,0))</f>
        <v>#REF!</v>
      </c>
    </row>
    <row r="16402" spans="1:6" ht="16.5" x14ac:dyDescent="0.3">
      <c r="A16402" s="9" t="s">
        <v>5923</v>
      </c>
      <c r="B16402" s="9" t="s">
        <v>2040</v>
      </c>
      <c r="C16402" s="10">
        <v>29758</v>
      </c>
      <c r="D16402" s="9">
        <v>1280521902</v>
      </c>
      <c r="E16402" s="9" t="e">
        <f>INDEX(#REF!:#REF!,MATCH($D16402,#REF!:#REF!,0),MATCH(#REF!,#REF!:#REF!,0))</f>
        <v>#REF!</v>
      </c>
      <c r="F16402" s="9" t="e">
        <f>INDEX(#REF!:#REF!,MATCH($D16402,#REF!:#REF!,0),MATCH(#REF!,#REF!:#REF!,0))</f>
        <v>#REF!</v>
      </c>
    </row>
    <row r="16403" spans="1:6" ht="16.5" x14ac:dyDescent="0.3">
      <c r="A16403" s="9" t="s">
        <v>5922</v>
      </c>
      <c r="B16403" s="9" t="s">
        <v>2870</v>
      </c>
      <c r="C16403" s="10">
        <v>50773</v>
      </c>
      <c r="D16403" s="9">
        <v>6041314951</v>
      </c>
      <c r="E16403" s="9" t="e">
        <f>INDEX(#REF!:#REF!,MATCH($D16403,#REF!:#REF!,0),MATCH(#REF!,#REF!:#REF!,0))</f>
        <v>#REF!</v>
      </c>
      <c r="F16403" s="9" t="e">
        <f>INDEX(#REF!:#REF!,MATCH($D16403,#REF!:#REF!,0),MATCH(#REF!,#REF!:#REF!,0))</f>
        <v>#REF!</v>
      </c>
    </row>
    <row r="16404" spans="1:6" ht="16.5" x14ac:dyDescent="0.3">
      <c r="A16404" s="9" t="s">
        <v>5921</v>
      </c>
      <c r="B16404" s="9" t="s">
        <v>1949</v>
      </c>
      <c r="C16404" s="10">
        <v>22084</v>
      </c>
      <c r="D16404" s="9">
        <v>9293760045</v>
      </c>
      <c r="E16404" s="9" t="e">
        <f>INDEX(#REF!:#REF!,MATCH($D16404,#REF!:#REF!,0),MATCH(#REF!,#REF!:#REF!,0))</f>
        <v>#REF!</v>
      </c>
      <c r="F16404" s="9" t="e">
        <f>INDEX(#REF!:#REF!,MATCH($D16404,#REF!:#REF!,0),MATCH(#REF!,#REF!:#REF!,0))</f>
        <v>#REF!</v>
      </c>
    </row>
    <row r="16405" spans="1:6" ht="16.5" x14ac:dyDescent="0.3">
      <c r="A16405" s="9" t="s">
        <v>5920</v>
      </c>
      <c r="B16405" s="9" t="s">
        <v>2600</v>
      </c>
      <c r="C16405" s="10">
        <v>16113</v>
      </c>
      <c r="D16405" s="9">
        <v>1231429186</v>
      </c>
      <c r="E16405" s="9" t="e">
        <f>INDEX(#REF!:#REF!,MATCH($D16405,#REF!:#REF!,0),MATCH(#REF!,#REF!:#REF!,0))</f>
        <v>#REF!</v>
      </c>
      <c r="F16405" s="9" t="e">
        <f>INDEX(#REF!:#REF!,MATCH($D16405,#REF!:#REF!,0),MATCH(#REF!,#REF!:#REF!,0))</f>
        <v>#REF!</v>
      </c>
    </row>
    <row r="16406" spans="1:6" ht="16.5" x14ac:dyDescent="0.3">
      <c r="A16406" s="9" t="s">
        <v>5919</v>
      </c>
      <c r="B16406" s="9" t="s">
        <v>3328</v>
      </c>
      <c r="C16406" s="10">
        <v>35120</v>
      </c>
      <c r="D16406" s="9">
        <v>4482855448</v>
      </c>
      <c r="E16406" s="9" t="e">
        <f>INDEX(#REF!:#REF!,MATCH($D16406,#REF!:#REF!,0),MATCH(#REF!,#REF!:#REF!,0))</f>
        <v>#REF!</v>
      </c>
      <c r="F16406" s="9" t="e">
        <f>INDEX(#REF!:#REF!,MATCH($D16406,#REF!:#REF!,0),MATCH(#REF!,#REF!:#REF!,0))</f>
        <v>#REF!</v>
      </c>
    </row>
    <row r="16407" spans="1:6" ht="16.5" x14ac:dyDescent="0.3">
      <c r="A16407" s="9" t="s">
        <v>5918</v>
      </c>
      <c r="B16407" s="9" t="s">
        <v>2232</v>
      </c>
      <c r="C16407" s="10">
        <v>16204</v>
      </c>
      <c r="D16407" s="9">
        <v>4119729087</v>
      </c>
      <c r="E16407" s="9" t="e">
        <f>INDEX(#REF!:#REF!,MATCH($D16407,#REF!:#REF!,0),MATCH(#REF!,#REF!:#REF!,0))</f>
        <v>#REF!</v>
      </c>
      <c r="F16407" s="9" t="e">
        <f>INDEX(#REF!:#REF!,MATCH($D16407,#REF!:#REF!,0),MATCH(#REF!,#REF!:#REF!,0))</f>
        <v>#REF!</v>
      </c>
    </row>
    <row r="16408" spans="1:6" ht="16.5" x14ac:dyDescent="0.3">
      <c r="A16408" s="9" t="s">
        <v>5917</v>
      </c>
      <c r="B16408" s="9" t="s">
        <v>2040</v>
      </c>
      <c r="C16408" s="10">
        <v>57048</v>
      </c>
      <c r="D16408" s="9">
        <v>9089601147</v>
      </c>
      <c r="E16408" s="9" t="e">
        <f>INDEX(#REF!:#REF!,MATCH($D16408,#REF!:#REF!,0),MATCH(#REF!,#REF!:#REF!,0))</f>
        <v>#REF!</v>
      </c>
      <c r="F16408" s="9" t="e">
        <f>INDEX(#REF!:#REF!,MATCH($D16408,#REF!:#REF!,0),MATCH(#REF!,#REF!:#REF!,0))</f>
        <v>#REF!</v>
      </c>
    </row>
    <row r="16409" spans="1:6" ht="16.5" x14ac:dyDescent="0.3">
      <c r="A16409" s="9" t="s">
        <v>5916</v>
      </c>
      <c r="B16409" s="9" t="s">
        <v>2875</v>
      </c>
      <c r="C16409" s="10">
        <v>51307</v>
      </c>
      <c r="D16409" s="9">
        <v>8154943166</v>
      </c>
      <c r="E16409" s="9" t="e">
        <f>INDEX(#REF!:#REF!,MATCH($D16409,#REF!:#REF!,0),MATCH(#REF!,#REF!:#REF!,0))</f>
        <v>#REF!</v>
      </c>
      <c r="F16409" s="9" t="e">
        <f>INDEX(#REF!:#REF!,MATCH($D16409,#REF!:#REF!,0),MATCH(#REF!,#REF!:#REF!,0))</f>
        <v>#REF!</v>
      </c>
    </row>
    <row r="16410" spans="1:6" ht="16.5" x14ac:dyDescent="0.3">
      <c r="A16410" s="9" t="s">
        <v>5915</v>
      </c>
      <c r="B16410" s="9" t="s">
        <v>3357</v>
      </c>
      <c r="C16410" s="10">
        <v>48848</v>
      </c>
      <c r="D16410" s="9">
        <v>4920920075</v>
      </c>
      <c r="E16410" s="9" t="e">
        <f>INDEX(#REF!:#REF!,MATCH($D16410,#REF!:#REF!,0),MATCH(#REF!,#REF!:#REF!,0))</f>
        <v>#REF!</v>
      </c>
      <c r="F16410" s="9" t="e">
        <f>INDEX(#REF!:#REF!,MATCH($D16410,#REF!:#REF!,0),MATCH(#REF!,#REF!:#REF!,0))</f>
        <v>#REF!</v>
      </c>
    </row>
    <row r="16411" spans="1:6" ht="16.5" x14ac:dyDescent="0.3">
      <c r="A16411" s="9" t="s">
        <v>5914</v>
      </c>
      <c r="B16411" s="9" t="s">
        <v>2009</v>
      </c>
      <c r="C16411" s="10">
        <v>10507</v>
      </c>
      <c r="D16411" s="9">
        <v>5412518958</v>
      </c>
      <c r="E16411" s="9" t="e">
        <f>INDEX(#REF!:#REF!,MATCH($D16411,#REF!:#REF!,0),MATCH(#REF!,#REF!:#REF!,0))</f>
        <v>#REF!</v>
      </c>
      <c r="F16411" s="9" t="e">
        <f>INDEX(#REF!:#REF!,MATCH($D16411,#REF!:#REF!,0),MATCH(#REF!,#REF!:#REF!,0))</f>
        <v>#REF!</v>
      </c>
    </row>
    <row r="16412" spans="1:6" ht="16.5" x14ac:dyDescent="0.3">
      <c r="A16412" s="9" t="s">
        <v>5913</v>
      </c>
      <c r="B16412" s="9" t="s">
        <v>2243</v>
      </c>
      <c r="C16412" s="10">
        <v>33456</v>
      </c>
      <c r="D16412" s="9">
        <v>6227038881</v>
      </c>
      <c r="E16412" s="9" t="e">
        <f>INDEX(#REF!:#REF!,MATCH($D16412,#REF!:#REF!,0),MATCH(#REF!,#REF!:#REF!,0))</f>
        <v>#REF!</v>
      </c>
      <c r="F16412" s="9" t="e">
        <f>INDEX(#REF!:#REF!,MATCH($D16412,#REF!:#REF!,0),MATCH(#REF!,#REF!:#REF!,0))</f>
        <v>#REF!</v>
      </c>
    </row>
    <row r="16413" spans="1:6" ht="16.5" x14ac:dyDescent="0.3">
      <c r="A16413" s="9" t="s">
        <v>5912</v>
      </c>
      <c r="B16413" s="9" t="s">
        <v>2947</v>
      </c>
      <c r="C16413" s="10">
        <v>41774</v>
      </c>
      <c r="D16413" s="9">
        <v>4610039311</v>
      </c>
      <c r="E16413" s="9" t="e">
        <f>INDEX(#REF!:#REF!,MATCH($D16413,#REF!:#REF!,0),MATCH(#REF!,#REF!:#REF!,0))</f>
        <v>#REF!</v>
      </c>
      <c r="F16413" s="9" t="e">
        <f>INDEX(#REF!:#REF!,MATCH($D16413,#REF!:#REF!,0),MATCH(#REF!,#REF!:#REF!,0))</f>
        <v>#REF!</v>
      </c>
    </row>
    <row r="16414" spans="1:6" ht="16.5" x14ac:dyDescent="0.3">
      <c r="A16414" s="9" t="s">
        <v>5911</v>
      </c>
      <c r="B16414" s="9" t="s">
        <v>2052</v>
      </c>
      <c r="C16414" s="10">
        <v>56730</v>
      </c>
      <c r="D16414" s="9">
        <v>3932861779</v>
      </c>
      <c r="E16414" s="9" t="e">
        <f>INDEX(#REF!:#REF!,MATCH($D16414,#REF!:#REF!,0),MATCH(#REF!,#REF!:#REF!,0))</f>
        <v>#REF!</v>
      </c>
      <c r="F16414" s="9" t="e">
        <f>INDEX(#REF!:#REF!,MATCH($D16414,#REF!:#REF!,0),MATCH(#REF!,#REF!:#REF!,0))</f>
        <v>#REF!</v>
      </c>
    </row>
    <row r="16415" spans="1:6" ht="16.5" x14ac:dyDescent="0.3">
      <c r="A16415" s="9" t="s">
        <v>5910</v>
      </c>
      <c r="B16415" s="9" t="s">
        <v>2396</v>
      </c>
      <c r="C16415" s="10">
        <v>34231</v>
      </c>
      <c r="D16415" s="9">
        <v>4786629839</v>
      </c>
      <c r="E16415" s="9" t="e">
        <f>INDEX(#REF!:#REF!,MATCH($D16415,#REF!:#REF!,0),MATCH(#REF!,#REF!:#REF!,0))</f>
        <v>#REF!</v>
      </c>
      <c r="F16415" s="9" t="e">
        <f>INDEX(#REF!:#REF!,MATCH($D16415,#REF!:#REF!,0),MATCH(#REF!,#REF!:#REF!,0))</f>
        <v>#REF!</v>
      </c>
    </row>
    <row r="16416" spans="1:6" ht="16.5" x14ac:dyDescent="0.3">
      <c r="A16416" s="9" t="s">
        <v>5909</v>
      </c>
      <c r="B16416" s="9" t="s">
        <v>2073</v>
      </c>
      <c r="C16416" s="10">
        <v>13087</v>
      </c>
      <c r="D16416" s="9">
        <v>6253520369</v>
      </c>
      <c r="E16416" s="9" t="e">
        <f>INDEX(#REF!:#REF!,MATCH($D16416,#REF!:#REF!,0),MATCH(#REF!,#REF!:#REF!,0))</f>
        <v>#REF!</v>
      </c>
      <c r="F16416" s="9" t="e">
        <f>INDEX(#REF!:#REF!,MATCH($D16416,#REF!:#REF!,0),MATCH(#REF!,#REF!:#REF!,0))</f>
        <v>#REF!</v>
      </c>
    </row>
    <row r="16417" spans="1:6" ht="16.5" x14ac:dyDescent="0.3">
      <c r="A16417" s="9" t="s">
        <v>5908</v>
      </c>
      <c r="B16417" s="9" t="s">
        <v>2099</v>
      </c>
      <c r="C16417" s="10">
        <v>25965</v>
      </c>
      <c r="D16417" s="9">
        <v>8550875457</v>
      </c>
      <c r="E16417" s="9" t="e">
        <f>INDEX(#REF!:#REF!,MATCH($D16417,#REF!:#REF!,0),MATCH(#REF!,#REF!:#REF!,0))</f>
        <v>#REF!</v>
      </c>
      <c r="F16417" s="9" t="e">
        <f>INDEX(#REF!:#REF!,MATCH($D16417,#REF!:#REF!,0),MATCH(#REF!,#REF!:#REF!,0))</f>
        <v>#REF!</v>
      </c>
    </row>
    <row r="16418" spans="1:6" ht="16.5" x14ac:dyDescent="0.3">
      <c r="A16418" s="9" t="s">
        <v>5907</v>
      </c>
      <c r="B16418" s="9" t="s">
        <v>2226</v>
      </c>
      <c r="C16418" s="10">
        <v>36539</v>
      </c>
      <c r="D16418" s="9">
        <v>2804488179</v>
      </c>
      <c r="E16418" s="9" t="e">
        <f>INDEX(#REF!:#REF!,MATCH($D16418,#REF!:#REF!,0),MATCH(#REF!,#REF!:#REF!,0))</f>
        <v>#REF!</v>
      </c>
      <c r="F16418" s="9" t="e">
        <f>INDEX(#REF!:#REF!,MATCH($D16418,#REF!:#REF!,0),MATCH(#REF!,#REF!:#REF!,0))</f>
        <v>#REF!</v>
      </c>
    </row>
    <row r="16419" spans="1:6" ht="16.5" x14ac:dyDescent="0.3">
      <c r="A16419" s="9" t="s">
        <v>5906</v>
      </c>
      <c r="B16419" s="9" t="s">
        <v>2132</v>
      </c>
      <c r="C16419" s="10">
        <v>51882</v>
      </c>
      <c r="D16419" s="9">
        <v>4937054791</v>
      </c>
      <c r="E16419" s="9" t="e">
        <f>INDEX(#REF!:#REF!,MATCH($D16419,#REF!:#REF!,0),MATCH(#REF!,#REF!:#REF!,0))</f>
        <v>#REF!</v>
      </c>
      <c r="F16419" s="9" t="e">
        <f>INDEX(#REF!:#REF!,MATCH($D16419,#REF!:#REF!,0),MATCH(#REF!,#REF!:#REF!,0))</f>
        <v>#REF!</v>
      </c>
    </row>
    <row r="16420" spans="1:6" ht="16.5" x14ac:dyDescent="0.3">
      <c r="A16420" s="9" t="s">
        <v>5905</v>
      </c>
      <c r="B16420" s="9" t="s">
        <v>2119</v>
      </c>
      <c r="C16420" s="10">
        <v>45958</v>
      </c>
      <c r="D16420" s="9">
        <v>9151658844</v>
      </c>
      <c r="E16420" s="9" t="e">
        <f>INDEX(#REF!:#REF!,MATCH($D16420,#REF!:#REF!,0),MATCH(#REF!,#REF!:#REF!,0))</f>
        <v>#REF!</v>
      </c>
      <c r="F16420" s="9" t="e">
        <f>INDEX(#REF!:#REF!,MATCH($D16420,#REF!:#REF!,0),MATCH(#REF!,#REF!:#REF!,0))</f>
        <v>#REF!</v>
      </c>
    </row>
    <row r="16421" spans="1:6" ht="16.5" x14ac:dyDescent="0.3">
      <c r="A16421" s="9" t="s">
        <v>5904</v>
      </c>
      <c r="B16421" s="9" t="s">
        <v>3156</v>
      </c>
      <c r="C16421" s="10">
        <v>29216</v>
      </c>
      <c r="D16421" s="9">
        <v>9483290694</v>
      </c>
      <c r="E16421" s="9" t="e">
        <f>INDEX(#REF!:#REF!,MATCH($D16421,#REF!:#REF!,0),MATCH(#REF!,#REF!:#REF!,0))</f>
        <v>#REF!</v>
      </c>
      <c r="F16421" s="9" t="e">
        <f>INDEX(#REF!:#REF!,MATCH($D16421,#REF!:#REF!,0),MATCH(#REF!,#REF!:#REF!,0))</f>
        <v>#REF!</v>
      </c>
    </row>
    <row r="16422" spans="1:6" ht="16.5" x14ac:dyDescent="0.3">
      <c r="A16422" s="9" t="s">
        <v>5903</v>
      </c>
      <c r="B16422" s="9" t="s">
        <v>3281</v>
      </c>
      <c r="C16422" s="10">
        <v>49244</v>
      </c>
      <c r="D16422" s="9">
        <v>893122882</v>
      </c>
      <c r="E16422" s="9" t="e">
        <f>INDEX(#REF!:#REF!,MATCH($D16422,#REF!:#REF!,0),MATCH(#REF!,#REF!:#REF!,0))</f>
        <v>#REF!</v>
      </c>
      <c r="F16422" s="9" t="e">
        <f>INDEX(#REF!:#REF!,MATCH($D16422,#REF!:#REF!,0),MATCH(#REF!,#REF!:#REF!,0))</f>
        <v>#REF!</v>
      </c>
    </row>
    <row r="16423" spans="1:6" ht="16.5" x14ac:dyDescent="0.3">
      <c r="A16423" s="9" t="s">
        <v>5902</v>
      </c>
      <c r="B16423" s="9" t="s">
        <v>2474</v>
      </c>
      <c r="C16423" s="10">
        <v>50365</v>
      </c>
      <c r="D16423" s="9">
        <v>4398950745</v>
      </c>
      <c r="E16423" s="9" t="e">
        <f>INDEX(#REF!:#REF!,MATCH($D16423,#REF!:#REF!,0),MATCH(#REF!,#REF!:#REF!,0))</f>
        <v>#REF!</v>
      </c>
      <c r="F16423" s="9" t="e">
        <f>INDEX(#REF!:#REF!,MATCH($D16423,#REF!:#REF!,0),MATCH(#REF!,#REF!:#REF!,0))</f>
        <v>#REF!</v>
      </c>
    </row>
    <row r="16424" spans="1:6" ht="16.5" x14ac:dyDescent="0.3">
      <c r="A16424" s="9" t="s">
        <v>5901</v>
      </c>
      <c r="B16424" s="9" t="s">
        <v>2127</v>
      </c>
      <c r="C16424" s="10">
        <v>54673</v>
      </c>
      <c r="D16424" s="9">
        <v>4579641655</v>
      </c>
      <c r="E16424" s="9" t="e">
        <f>INDEX(#REF!:#REF!,MATCH($D16424,#REF!:#REF!,0),MATCH(#REF!,#REF!:#REF!,0))</f>
        <v>#REF!</v>
      </c>
      <c r="F16424" s="9" t="e">
        <f>INDEX(#REF!:#REF!,MATCH($D16424,#REF!:#REF!,0),MATCH(#REF!,#REF!:#REF!,0))</f>
        <v>#REF!</v>
      </c>
    </row>
    <row r="16425" spans="1:6" ht="16.5" x14ac:dyDescent="0.3">
      <c r="A16425" s="9" t="s">
        <v>5900</v>
      </c>
      <c r="B16425" s="9" t="s">
        <v>2541</v>
      </c>
      <c r="C16425" s="10">
        <v>17408</v>
      </c>
      <c r="D16425" s="9">
        <v>8733080267</v>
      </c>
      <c r="E16425" s="9" t="e">
        <f>INDEX(#REF!:#REF!,MATCH($D16425,#REF!:#REF!,0),MATCH(#REF!,#REF!:#REF!,0))</f>
        <v>#REF!</v>
      </c>
      <c r="F16425" s="9" t="e">
        <f>INDEX(#REF!:#REF!,MATCH($D16425,#REF!:#REF!,0),MATCH(#REF!,#REF!:#REF!,0))</f>
        <v>#REF!</v>
      </c>
    </row>
    <row r="16426" spans="1:6" ht="16.5" x14ac:dyDescent="0.3">
      <c r="A16426" s="9" t="s">
        <v>5899</v>
      </c>
      <c r="B16426" s="9" t="s">
        <v>2662</v>
      </c>
      <c r="C16426" s="10">
        <v>38337</v>
      </c>
      <c r="D16426" s="9">
        <v>3600185284</v>
      </c>
      <c r="E16426" s="9" t="e">
        <f>INDEX(#REF!:#REF!,MATCH($D16426,#REF!:#REF!,0),MATCH(#REF!,#REF!:#REF!,0))</f>
        <v>#REF!</v>
      </c>
      <c r="F16426" s="9" t="e">
        <f>INDEX(#REF!:#REF!,MATCH($D16426,#REF!:#REF!,0),MATCH(#REF!,#REF!:#REF!,0))</f>
        <v>#REF!</v>
      </c>
    </row>
    <row r="16427" spans="1:6" ht="16.5" x14ac:dyDescent="0.3">
      <c r="A16427" s="9" t="s">
        <v>5898</v>
      </c>
      <c r="B16427" s="9" t="s">
        <v>2125</v>
      </c>
      <c r="C16427" s="10">
        <v>10622</v>
      </c>
      <c r="D16427" s="9">
        <v>3877279783</v>
      </c>
      <c r="E16427" s="9" t="e">
        <f>INDEX(#REF!:#REF!,MATCH($D16427,#REF!:#REF!,0),MATCH(#REF!,#REF!:#REF!,0))</f>
        <v>#REF!</v>
      </c>
      <c r="F16427" s="9" t="e">
        <f>INDEX(#REF!:#REF!,MATCH($D16427,#REF!:#REF!,0),MATCH(#REF!,#REF!:#REF!,0))</f>
        <v>#REF!</v>
      </c>
    </row>
    <row r="16428" spans="1:6" ht="16.5" x14ac:dyDescent="0.3">
      <c r="A16428" s="9" t="s">
        <v>5897</v>
      </c>
      <c r="B16428" s="9" t="s">
        <v>2509</v>
      </c>
      <c r="C16428" s="10">
        <v>23060</v>
      </c>
      <c r="D16428" s="9">
        <v>62571575</v>
      </c>
      <c r="E16428" s="9" t="e">
        <f>INDEX(#REF!:#REF!,MATCH($D16428,#REF!:#REF!,0),MATCH(#REF!,#REF!:#REF!,0))</f>
        <v>#REF!</v>
      </c>
      <c r="F16428" s="9" t="e">
        <f>INDEX(#REF!:#REF!,MATCH($D16428,#REF!:#REF!,0),MATCH(#REF!,#REF!:#REF!,0))</f>
        <v>#REF!</v>
      </c>
    </row>
    <row r="16429" spans="1:6" ht="16.5" x14ac:dyDescent="0.3">
      <c r="A16429" s="9" t="s">
        <v>5896</v>
      </c>
      <c r="B16429" s="9" t="s">
        <v>1993</v>
      </c>
      <c r="C16429" s="10">
        <v>16337</v>
      </c>
      <c r="D16429" s="9">
        <v>2307209530</v>
      </c>
      <c r="E16429" s="9" t="e">
        <f>INDEX(#REF!:#REF!,MATCH($D16429,#REF!:#REF!,0),MATCH(#REF!,#REF!:#REF!,0))</f>
        <v>#REF!</v>
      </c>
      <c r="F16429" s="9" t="e">
        <f>INDEX(#REF!:#REF!,MATCH($D16429,#REF!:#REF!,0),MATCH(#REF!,#REF!:#REF!,0))</f>
        <v>#REF!</v>
      </c>
    </row>
    <row r="16430" spans="1:6" ht="16.5" x14ac:dyDescent="0.3">
      <c r="A16430" s="9" t="s">
        <v>5895</v>
      </c>
      <c r="B16430" s="9" t="s">
        <v>2165</v>
      </c>
      <c r="C16430" s="10">
        <v>20586</v>
      </c>
      <c r="D16430" s="9">
        <v>3000763902</v>
      </c>
      <c r="E16430" s="9" t="e">
        <f>INDEX(#REF!:#REF!,MATCH($D16430,#REF!:#REF!,0),MATCH(#REF!,#REF!:#REF!,0))</f>
        <v>#REF!</v>
      </c>
      <c r="F16430" s="9" t="e">
        <f>INDEX(#REF!:#REF!,MATCH($D16430,#REF!:#REF!,0),MATCH(#REF!,#REF!:#REF!,0))</f>
        <v>#REF!</v>
      </c>
    </row>
    <row r="16431" spans="1:6" ht="16.5" x14ac:dyDescent="0.3">
      <c r="A16431" s="9" t="s">
        <v>5894</v>
      </c>
      <c r="B16431" s="9" t="s">
        <v>2163</v>
      </c>
      <c r="C16431" s="10">
        <v>46167</v>
      </c>
      <c r="D16431" s="9">
        <v>3580617389</v>
      </c>
      <c r="E16431" s="9" t="e">
        <f>INDEX(#REF!:#REF!,MATCH($D16431,#REF!:#REF!,0),MATCH(#REF!,#REF!:#REF!,0))</f>
        <v>#REF!</v>
      </c>
      <c r="F16431" s="9" t="e">
        <f>INDEX(#REF!:#REF!,MATCH($D16431,#REF!:#REF!,0),MATCH(#REF!,#REF!:#REF!,0))</f>
        <v>#REF!</v>
      </c>
    </row>
    <row r="16432" spans="1:6" ht="16.5" x14ac:dyDescent="0.3">
      <c r="A16432" s="9" t="s">
        <v>5893</v>
      </c>
      <c r="B16432" s="9" t="s">
        <v>2655</v>
      </c>
      <c r="C16432" s="10">
        <v>47886</v>
      </c>
      <c r="D16432" s="9">
        <v>6408517315</v>
      </c>
      <c r="E16432" s="9" t="e">
        <f>INDEX(#REF!:#REF!,MATCH($D16432,#REF!:#REF!,0),MATCH(#REF!,#REF!:#REF!,0))</f>
        <v>#REF!</v>
      </c>
      <c r="F16432" s="9" t="e">
        <f>INDEX(#REF!:#REF!,MATCH($D16432,#REF!:#REF!,0),MATCH(#REF!,#REF!:#REF!,0))</f>
        <v>#REF!</v>
      </c>
    </row>
    <row r="16433" spans="1:6" ht="16.5" x14ac:dyDescent="0.3">
      <c r="A16433" s="9" t="s">
        <v>5892</v>
      </c>
      <c r="B16433" s="9" t="s">
        <v>2472</v>
      </c>
      <c r="C16433" s="10">
        <v>12540</v>
      </c>
      <c r="D16433" s="9">
        <v>1081492333</v>
      </c>
      <c r="E16433" s="9" t="e">
        <f>INDEX(#REF!:#REF!,MATCH($D16433,#REF!:#REF!,0),MATCH(#REF!,#REF!:#REF!,0))</f>
        <v>#REF!</v>
      </c>
      <c r="F16433" s="9" t="e">
        <f>INDEX(#REF!:#REF!,MATCH($D16433,#REF!:#REF!,0),MATCH(#REF!,#REF!:#REF!,0))</f>
        <v>#REF!</v>
      </c>
    </row>
    <row r="16434" spans="1:6" ht="16.5" x14ac:dyDescent="0.3">
      <c r="A16434" s="9" t="s">
        <v>5891</v>
      </c>
      <c r="B16434" s="9" t="s">
        <v>1957</v>
      </c>
      <c r="C16434" s="10">
        <v>39555</v>
      </c>
      <c r="D16434" s="9">
        <v>1472093461</v>
      </c>
      <c r="E16434" s="9" t="e">
        <f>INDEX(#REF!:#REF!,MATCH($D16434,#REF!:#REF!,0),MATCH(#REF!,#REF!:#REF!,0))</f>
        <v>#REF!</v>
      </c>
      <c r="F16434" s="9" t="e">
        <f>INDEX(#REF!:#REF!,MATCH($D16434,#REF!:#REF!,0),MATCH(#REF!,#REF!:#REF!,0))</f>
        <v>#REF!</v>
      </c>
    </row>
    <row r="16435" spans="1:6" ht="16.5" x14ac:dyDescent="0.3">
      <c r="A16435" s="9" t="s">
        <v>5890</v>
      </c>
      <c r="B16435" s="9" t="s">
        <v>2185</v>
      </c>
      <c r="C16435" s="10">
        <v>29128</v>
      </c>
      <c r="D16435" s="9">
        <v>2402470968</v>
      </c>
      <c r="E16435" s="9" t="e">
        <f>INDEX(#REF!:#REF!,MATCH($D16435,#REF!:#REF!,0),MATCH(#REF!,#REF!:#REF!,0))</f>
        <v>#REF!</v>
      </c>
      <c r="F16435" s="9" t="e">
        <f>INDEX(#REF!:#REF!,MATCH($D16435,#REF!:#REF!,0),MATCH(#REF!,#REF!:#REF!,0))</f>
        <v>#REF!</v>
      </c>
    </row>
    <row r="16436" spans="1:6" ht="16.5" x14ac:dyDescent="0.3">
      <c r="A16436" s="9" t="s">
        <v>5889</v>
      </c>
      <c r="B16436" s="9" t="s">
        <v>5218</v>
      </c>
      <c r="C16436" s="10">
        <v>48555</v>
      </c>
      <c r="D16436" s="9">
        <v>9885165231</v>
      </c>
      <c r="E16436" s="9" t="e">
        <f>INDEX(#REF!:#REF!,MATCH($D16436,#REF!:#REF!,0),MATCH(#REF!,#REF!:#REF!,0))</f>
        <v>#REF!</v>
      </c>
      <c r="F16436" s="9" t="e">
        <f>INDEX(#REF!:#REF!,MATCH($D16436,#REF!:#REF!,0),MATCH(#REF!,#REF!:#REF!,0))</f>
        <v>#REF!</v>
      </c>
    </row>
    <row r="16437" spans="1:6" ht="16.5" x14ac:dyDescent="0.3">
      <c r="A16437" s="9" t="s">
        <v>5888</v>
      </c>
      <c r="B16437" s="9" t="s">
        <v>2155</v>
      </c>
      <c r="C16437" s="10">
        <v>35750</v>
      </c>
      <c r="D16437" s="9">
        <v>6724903874</v>
      </c>
      <c r="E16437" s="9" t="e">
        <f>INDEX(#REF!:#REF!,MATCH($D16437,#REF!:#REF!,0),MATCH(#REF!,#REF!:#REF!,0))</f>
        <v>#REF!</v>
      </c>
      <c r="F16437" s="9" t="e">
        <f>INDEX(#REF!:#REF!,MATCH($D16437,#REF!:#REF!,0),MATCH(#REF!,#REF!:#REF!,0))</f>
        <v>#REF!</v>
      </c>
    </row>
    <row r="16438" spans="1:6" ht="16.5" x14ac:dyDescent="0.3">
      <c r="A16438" s="9" t="s">
        <v>5887</v>
      </c>
      <c r="B16438" s="9" t="s">
        <v>2140</v>
      </c>
      <c r="C16438" s="10">
        <v>30508</v>
      </c>
      <c r="D16438" s="9">
        <v>5186660353</v>
      </c>
      <c r="E16438" s="9" t="e">
        <f>INDEX(#REF!:#REF!,MATCH($D16438,#REF!:#REF!,0),MATCH(#REF!,#REF!:#REF!,0))</f>
        <v>#REF!</v>
      </c>
      <c r="F16438" s="9" t="e">
        <f>INDEX(#REF!:#REF!,MATCH($D16438,#REF!:#REF!,0),MATCH(#REF!,#REF!:#REF!,0))</f>
        <v>#REF!</v>
      </c>
    </row>
    <row r="16439" spans="1:6" ht="16.5" x14ac:dyDescent="0.3">
      <c r="A16439" s="9" t="s">
        <v>5886</v>
      </c>
      <c r="B16439" s="9" t="s">
        <v>2595</v>
      </c>
      <c r="C16439" s="10">
        <v>16007</v>
      </c>
      <c r="D16439" s="9">
        <v>4401069773</v>
      </c>
      <c r="E16439" s="9" t="e">
        <f>INDEX(#REF!:#REF!,MATCH($D16439,#REF!:#REF!,0),MATCH(#REF!,#REF!:#REF!,0))</f>
        <v>#REF!</v>
      </c>
      <c r="F16439" s="9" t="e">
        <f>INDEX(#REF!:#REF!,MATCH($D16439,#REF!:#REF!,0),MATCH(#REF!,#REF!:#REF!,0))</f>
        <v>#REF!</v>
      </c>
    </row>
    <row r="16440" spans="1:6" ht="16.5" x14ac:dyDescent="0.3">
      <c r="A16440" s="9" t="s">
        <v>5885</v>
      </c>
      <c r="B16440" s="9" t="s">
        <v>2224</v>
      </c>
      <c r="C16440" s="10">
        <v>43674</v>
      </c>
      <c r="D16440" s="9">
        <v>2497321256</v>
      </c>
      <c r="E16440" s="9" t="e">
        <f>INDEX(#REF!:#REF!,MATCH($D16440,#REF!:#REF!,0),MATCH(#REF!,#REF!:#REF!,0))</f>
        <v>#REF!</v>
      </c>
      <c r="F16440" s="9" t="e">
        <f>INDEX(#REF!:#REF!,MATCH($D16440,#REF!:#REF!,0),MATCH(#REF!,#REF!:#REF!,0))</f>
        <v>#REF!</v>
      </c>
    </row>
    <row r="16441" spans="1:6" ht="16.5" x14ac:dyDescent="0.3">
      <c r="A16441" s="9" t="s">
        <v>5884</v>
      </c>
      <c r="B16441" s="9" t="s">
        <v>2165</v>
      </c>
      <c r="C16441" s="10">
        <v>49756</v>
      </c>
      <c r="D16441" s="9">
        <v>1898839557</v>
      </c>
      <c r="E16441" s="9" t="e">
        <f>INDEX(#REF!:#REF!,MATCH($D16441,#REF!:#REF!,0),MATCH(#REF!,#REF!:#REF!,0))</f>
        <v>#REF!</v>
      </c>
      <c r="F16441" s="9" t="e">
        <f>INDEX(#REF!:#REF!,MATCH($D16441,#REF!:#REF!,0),MATCH(#REF!,#REF!:#REF!,0))</f>
        <v>#REF!</v>
      </c>
    </row>
    <row r="16442" spans="1:6" ht="16.5" x14ac:dyDescent="0.3">
      <c r="A16442" s="9" t="s">
        <v>5883</v>
      </c>
      <c r="B16442" s="9" t="s">
        <v>2206</v>
      </c>
      <c r="C16442" s="10">
        <v>49514</v>
      </c>
      <c r="D16442" s="9">
        <v>4306425231</v>
      </c>
      <c r="E16442" s="9" t="e">
        <f>INDEX(#REF!:#REF!,MATCH($D16442,#REF!:#REF!,0),MATCH(#REF!,#REF!:#REF!,0))</f>
        <v>#REF!</v>
      </c>
      <c r="F16442" s="9" t="e">
        <f>INDEX(#REF!:#REF!,MATCH($D16442,#REF!:#REF!,0),MATCH(#REF!,#REF!:#REF!,0))</f>
        <v>#REF!</v>
      </c>
    </row>
    <row r="16443" spans="1:6" ht="16.5" x14ac:dyDescent="0.3">
      <c r="A16443" s="9" t="s">
        <v>5882</v>
      </c>
      <c r="B16443" s="9" t="s">
        <v>3241</v>
      </c>
      <c r="C16443" s="10">
        <v>19406</v>
      </c>
      <c r="D16443" s="9">
        <v>966588630</v>
      </c>
      <c r="E16443" s="9" t="e">
        <f>INDEX(#REF!:#REF!,MATCH($D16443,#REF!:#REF!,0),MATCH(#REF!,#REF!:#REF!,0))</f>
        <v>#REF!</v>
      </c>
      <c r="F16443" s="9" t="e">
        <f>INDEX(#REF!:#REF!,MATCH($D16443,#REF!:#REF!,0),MATCH(#REF!,#REF!:#REF!,0))</f>
        <v>#REF!</v>
      </c>
    </row>
    <row r="16444" spans="1:6" ht="16.5" x14ac:dyDescent="0.3">
      <c r="A16444" s="9" t="s">
        <v>5881</v>
      </c>
      <c r="B16444" s="9" t="s">
        <v>2272</v>
      </c>
      <c r="C16444" s="10">
        <v>16594</v>
      </c>
      <c r="D16444" s="9">
        <v>9331851693</v>
      </c>
      <c r="E16444" s="9" t="e">
        <f>INDEX(#REF!:#REF!,MATCH($D16444,#REF!:#REF!,0),MATCH(#REF!,#REF!:#REF!,0))</f>
        <v>#REF!</v>
      </c>
      <c r="F16444" s="9" t="e">
        <f>INDEX(#REF!:#REF!,MATCH($D16444,#REF!:#REF!,0),MATCH(#REF!,#REF!:#REF!,0))</f>
        <v>#REF!</v>
      </c>
    </row>
    <row r="16445" spans="1:6" ht="16.5" x14ac:dyDescent="0.3">
      <c r="A16445" s="9" t="s">
        <v>5880</v>
      </c>
      <c r="B16445" s="9" t="s">
        <v>2025</v>
      </c>
      <c r="C16445" s="10">
        <v>44543</v>
      </c>
      <c r="D16445" s="9">
        <v>5372344725</v>
      </c>
      <c r="E16445" s="9" t="e">
        <f>INDEX(#REF!:#REF!,MATCH($D16445,#REF!:#REF!,0),MATCH(#REF!,#REF!:#REF!,0))</f>
        <v>#REF!</v>
      </c>
      <c r="F16445" s="9" t="e">
        <f>INDEX(#REF!:#REF!,MATCH($D16445,#REF!:#REF!,0),MATCH(#REF!,#REF!:#REF!,0))</f>
        <v>#REF!</v>
      </c>
    </row>
    <row r="16446" spans="1:6" ht="16.5" x14ac:dyDescent="0.3">
      <c r="A16446" s="9" t="s">
        <v>5879</v>
      </c>
      <c r="B16446" s="9" t="s">
        <v>1997</v>
      </c>
      <c r="C16446" s="10">
        <v>54692</v>
      </c>
      <c r="D16446" s="9">
        <v>2859566597</v>
      </c>
      <c r="E16446" s="9" t="e">
        <f>INDEX(#REF!:#REF!,MATCH($D16446,#REF!:#REF!,0),MATCH(#REF!,#REF!:#REF!,0))</f>
        <v>#REF!</v>
      </c>
      <c r="F16446" s="9" t="e">
        <f>INDEX(#REF!:#REF!,MATCH($D16446,#REF!:#REF!,0),MATCH(#REF!,#REF!:#REF!,0))</f>
        <v>#REF!</v>
      </c>
    </row>
    <row r="16447" spans="1:6" ht="16.5" x14ac:dyDescent="0.3">
      <c r="A16447" s="9" t="s">
        <v>5878</v>
      </c>
      <c r="B16447" s="9" t="s">
        <v>2886</v>
      </c>
      <c r="C16447" s="10">
        <v>48908</v>
      </c>
      <c r="D16447" s="9">
        <v>5203144281</v>
      </c>
      <c r="E16447" s="9" t="e">
        <f>INDEX(#REF!:#REF!,MATCH($D16447,#REF!:#REF!,0),MATCH(#REF!,#REF!:#REF!,0))</f>
        <v>#REF!</v>
      </c>
      <c r="F16447" s="9" t="e">
        <f>INDEX(#REF!:#REF!,MATCH($D16447,#REF!:#REF!,0),MATCH(#REF!,#REF!:#REF!,0))</f>
        <v>#REF!</v>
      </c>
    </row>
    <row r="16448" spans="1:6" ht="16.5" x14ac:dyDescent="0.3">
      <c r="A16448" s="9" t="s">
        <v>5877</v>
      </c>
      <c r="B16448" s="9" t="s">
        <v>3172</v>
      </c>
      <c r="C16448" s="10">
        <v>29475</v>
      </c>
      <c r="D16448" s="9">
        <v>797787712</v>
      </c>
      <c r="E16448" s="9" t="e">
        <f>INDEX(#REF!:#REF!,MATCH($D16448,#REF!:#REF!,0),MATCH(#REF!,#REF!:#REF!,0))</f>
        <v>#REF!</v>
      </c>
      <c r="F16448" s="9" t="e">
        <f>INDEX(#REF!:#REF!,MATCH($D16448,#REF!:#REF!,0),MATCH(#REF!,#REF!:#REF!,0))</f>
        <v>#REF!</v>
      </c>
    </row>
    <row r="16449" spans="1:6" ht="16.5" x14ac:dyDescent="0.3">
      <c r="A16449" s="9" t="s">
        <v>5876</v>
      </c>
      <c r="B16449" s="9" t="s">
        <v>1983</v>
      </c>
      <c r="C16449" s="10">
        <v>25832</v>
      </c>
      <c r="D16449" s="9">
        <v>4049350750</v>
      </c>
      <c r="E16449" s="9" t="e">
        <f>INDEX(#REF!:#REF!,MATCH($D16449,#REF!:#REF!,0),MATCH(#REF!,#REF!:#REF!,0))</f>
        <v>#REF!</v>
      </c>
      <c r="F16449" s="9" t="e">
        <f>INDEX(#REF!:#REF!,MATCH($D16449,#REF!:#REF!,0),MATCH(#REF!,#REF!:#REF!,0))</f>
        <v>#REF!</v>
      </c>
    </row>
    <row r="16450" spans="1:6" ht="16.5" x14ac:dyDescent="0.3">
      <c r="A16450" s="9" t="s">
        <v>5875</v>
      </c>
      <c r="B16450" s="9" t="s">
        <v>2046</v>
      </c>
      <c r="C16450" s="10">
        <v>21237</v>
      </c>
      <c r="D16450" s="9">
        <v>4689682046</v>
      </c>
      <c r="E16450" s="9" t="e">
        <f>INDEX(#REF!:#REF!,MATCH($D16450,#REF!:#REF!,0),MATCH(#REF!,#REF!:#REF!,0))</f>
        <v>#REF!</v>
      </c>
      <c r="F16450" s="9" t="e">
        <f>INDEX(#REF!:#REF!,MATCH($D16450,#REF!:#REF!,0),MATCH(#REF!,#REF!:#REF!,0))</f>
        <v>#REF!</v>
      </c>
    </row>
    <row r="16451" spans="1:6" ht="16.5" x14ac:dyDescent="0.3">
      <c r="A16451" s="9" t="s">
        <v>5874</v>
      </c>
      <c r="B16451" s="9" t="s">
        <v>2136</v>
      </c>
      <c r="C16451" s="10">
        <v>40299</v>
      </c>
      <c r="D16451" s="9">
        <v>3097425365</v>
      </c>
      <c r="E16451" s="9" t="e">
        <f>INDEX(#REF!:#REF!,MATCH($D16451,#REF!:#REF!,0),MATCH(#REF!,#REF!:#REF!,0))</f>
        <v>#REF!</v>
      </c>
      <c r="F16451" s="9" t="e">
        <f>INDEX(#REF!:#REF!,MATCH($D16451,#REF!:#REF!,0),MATCH(#REF!,#REF!:#REF!,0))</f>
        <v>#REF!</v>
      </c>
    </row>
    <row r="16452" spans="1:6" ht="16.5" x14ac:dyDescent="0.3">
      <c r="A16452" s="9" t="s">
        <v>5873</v>
      </c>
      <c r="B16452" s="9" t="s">
        <v>2090</v>
      </c>
      <c r="C16452" s="10">
        <v>40598</v>
      </c>
      <c r="D16452" s="9">
        <v>5913755731</v>
      </c>
      <c r="E16452" s="9" t="e">
        <f>INDEX(#REF!:#REF!,MATCH($D16452,#REF!:#REF!,0),MATCH(#REF!,#REF!:#REF!,0))</f>
        <v>#REF!</v>
      </c>
      <c r="F16452" s="9" t="e">
        <f>INDEX(#REF!:#REF!,MATCH($D16452,#REF!:#REF!,0),MATCH(#REF!,#REF!:#REF!,0))</f>
        <v>#REF!</v>
      </c>
    </row>
    <row r="16453" spans="1:6" ht="16.5" x14ac:dyDescent="0.3">
      <c r="A16453" s="9" t="s">
        <v>5872</v>
      </c>
      <c r="B16453" s="9" t="s">
        <v>2087</v>
      </c>
      <c r="C16453" s="10">
        <v>16068</v>
      </c>
      <c r="D16453" s="9">
        <v>6383978705</v>
      </c>
      <c r="E16453" s="9" t="e">
        <f>INDEX(#REF!:#REF!,MATCH($D16453,#REF!:#REF!,0),MATCH(#REF!,#REF!:#REF!,0))</f>
        <v>#REF!</v>
      </c>
      <c r="F16453" s="9" t="e">
        <f>INDEX(#REF!:#REF!,MATCH($D16453,#REF!:#REF!,0),MATCH(#REF!,#REF!:#REF!,0))</f>
        <v>#REF!</v>
      </c>
    </row>
    <row r="16454" spans="1:6" ht="16.5" x14ac:dyDescent="0.3">
      <c r="A16454" s="9" t="s">
        <v>5871</v>
      </c>
      <c r="B16454" s="9" t="s">
        <v>2044</v>
      </c>
      <c r="C16454" s="10">
        <v>13151</v>
      </c>
      <c r="D16454" s="9">
        <v>37593587</v>
      </c>
      <c r="E16454" s="9" t="e">
        <f>INDEX(#REF!:#REF!,MATCH($D16454,#REF!:#REF!,0),MATCH(#REF!,#REF!:#REF!,0))</f>
        <v>#REF!</v>
      </c>
      <c r="F16454" s="9" t="e">
        <f>INDEX(#REF!:#REF!,MATCH($D16454,#REF!:#REF!,0),MATCH(#REF!,#REF!:#REF!,0))</f>
        <v>#REF!</v>
      </c>
    </row>
    <row r="16455" spans="1:6" ht="16.5" x14ac:dyDescent="0.3">
      <c r="A16455" s="9" t="s">
        <v>5870</v>
      </c>
      <c r="B16455" s="9" t="s">
        <v>2539</v>
      </c>
      <c r="C16455" s="10">
        <v>37119</v>
      </c>
      <c r="D16455" s="9">
        <v>3129526900</v>
      </c>
      <c r="E16455" s="9" t="e">
        <f>INDEX(#REF!:#REF!,MATCH($D16455,#REF!:#REF!,0),MATCH(#REF!,#REF!:#REF!,0))</f>
        <v>#REF!</v>
      </c>
      <c r="F16455" s="9" t="e">
        <f>INDEX(#REF!:#REF!,MATCH($D16455,#REF!:#REF!,0),MATCH(#REF!,#REF!:#REF!,0))</f>
        <v>#REF!</v>
      </c>
    </row>
    <row r="16456" spans="1:6" ht="16.5" x14ac:dyDescent="0.3">
      <c r="A16456" s="9" t="s">
        <v>5869</v>
      </c>
      <c r="B16456" s="9" t="s">
        <v>2038</v>
      </c>
      <c r="C16456" s="10">
        <v>26297</v>
      </c>
      <c r="D16456" s="9">
        <v>1565607864</v>
      </c>
      <c r="E16456" s="9" t="e">
        <f>INDEX(#REF!:#REF!,MATCH($D16456,#REF!:#REF!,0),MATCH(#REF!,#REF!:#REF!,0))</f>
        <v>#REF!</v>
      </c>
      <c r="F16456" s="9" t="e">
        <f>INDEX(#REF!:#REF!,MATCH($D16456,#REF!:#REF!,0),MATCH(#REF!,#REF!:#REF!,0))</f>
        <v>#REF!</v>
      </c>
    </row>
    <row r="16457" spans="1:6" ht="16.5" x14ac:dyDescent="0.3">
      <c r="A16457" s="9" t="s">
        <v>5868</v>
      </c>
      <c r="B16457" s="9" t="s">
        <v>2003</v>
      </c>
      <c r="C16457" s="10">
        <v>57874</v>
      </c>
      <c r="D16457" s="9">
        <v>4150450668</v>
      </c>
      <c r="E16457" s="9" t="e">
        <f>INDEX(#REF!:#REF!,MATCH($D16457,#REF!:#REF!,0),MATCH(#REF!,#REF!:#REF!,0))</f>
        <v>#REF!</v>
      </c>
      <c r="F16457" s="9" t="e">
        <f>INDEX(#REF!:#REF!,MATCH($D16457,#REF!:#REF!,0),MATCH(#REF!,#REF!:#REF!,0))</f>
        <v>#REF!</v>
      </c>
    </row>
    <row r="16458" spans="1:6" ht="16.5" x14ac:dyDescent="0.3">
      <c r="A16458" s="9" t="s">
        <v>5867</v>
      </c>
      <c r="B16458" s="9" t="s">
        <v>2054</v>
      </c>
      <c r="C16458" s="10">
        <v>34834</v>
      </c>
      <c r="D16458" s="9">
        <v>5574535556</v>
      </c>
      <c r="E16458" s="9" t="e">
        <f>INDEX(#REF!:#REF!,MATCH($D16458,#REF!:#REF!,0),MATCH(#REF!,#REF!:#REF!,0))</f>
        <v>#REF!</v>
      </c>
      <c r="F16458" s="9" t="e">
        <f>INDEX(#REF!:#REF!,MATCH($D16458,#REF!:#REF!,0),MATCH(#REF!,#REF!:#REF!,0))</f>
        <v>#REF!</v>
      </c>
    </row>
    <row r="16459" spans="1:6" ht="16.5" x14ac:dyDescent="0.3">
      <c r="A16459" s="9" t="s">
        <v>5866</v>
      </c>
      <c r="B16459" s="9" t="s">
        <v>2492</v>
      </c>
      <c r="C16459" s="10">
        <v>57554</v>
      </c>
      <c r="D16459" s="9">
        <v>3792993961</v>
      </c>
      <c r="E16459" s="9" t="e">
        <f>INDEX(#REF!:#REF!,MATCH($D16459,#REF!:#REF!,0),MATCH(#REF!,#REF!:#REF!,0))</f>
        <v>#REF!</v>
      </c>
      <c r="F16459" s="9" t="e">
        <f>INDEX(#REF!:#REF!,MATCH($D16459,#REF!:#REF!,0),MATCH(#REF!,#REF!:#REF!,0))</f>
        <v>#REF!</v>
      </c>
    </row>
    <row r="16460" spans="1:6" ht="16.5" x14ac:dyDescent="0.3">
      <c r="A16460" s="9" t="s">
        <v>5865</v>
      </c>
      <c r="B16460" s="9" t="s">
        <v>2718</v>
      </c>
      <c r="C16460" s="10">
        <v>14910</v>
      </c>
      <c r="D16460" s="9">
        <v>1958063002</v>
      </c>
      <c r="E16460" s="9" t="e">
        <f>INDEX(#REF!:#REF!,MATCH($D16460,#REF!:#REF!,0),MATCH(#REF!,#REF!:#REF!,0))</f>
        <v>#REF!</v>
      </c>
      <c r="F16460" s="9" t="e">
        <f>INDEX(#REF!:#REF!,MATCH($D16460,#REF!:#REF!,0),MATCH(#REF!,#REF!:#REF!,0))</f>
        <v>#REF!</v>
      </c>
    </row>
    <row r="16461" spans="1:6" ht="16.5" x14ac:dyDescent="0.3">
      <c r="A16461" s="9" t="s">
        <v>5864</v>
      </c>
      <c r="B16461" s="9" t="s">
        <v>2323</v>
      </c>
      <c r="C16461" s="10">
        <v>32978</v>
      </c>
      <c r="D16461" s="9">
        <v>9267164694</v>
      </c>
      <c r="E16461" s="9" t="e">
        <f>INDEX(#REF!:#REF!,MATCH($D16461,#REF!:#REF!,0),MATCH(#REF!,#REF!:#REF!,0))</f>
        <v>#REF!</v>
      </c>
      <c r="F16461" s="9" t="e">
        <f>INDEX(#REF!:#REF!,MATCH($D16461,#REF!:#REF!,0),MATCH(#REF!,#REF!:#REF!,0))</f>
        <v>#REF!</v>
      </c>
    </row>
    <row r="16462" spans="1:6" ht="16.5" x14ac:dyDescent="0.3">
      <c r="A16462" s="9" t="s">
        <v>5863</v>
      </c>
      <c r="B16462" s="9" t="s">
        <v>2208</v>
      </c>
      <c r="C16462" s="10">
        <v>52685</v>
      </c>
      <c r="D16462" s="9">
        <v>8115985503</v>
      </c>
      <c r="E16462" s="9" t="e">
        <f>INDEX(#REF!:#REF!,MATCH($D16462,#REF!:#REF!,0),MATCH(#REF!,#REF!:#REF!,0))</f>
        <v>#REF!</v>
      </c>
      <c r="F16462" s="9" t="e">
        <f>INDEX(#REF!:#REF!,MATCH($D16462,#REF!:#REF!,0),MATCH(#REF!,#REF!:#REF!,0))</f>
        <v>#REF!</v>
      </c>
    </row>
    <row r="16463" spans="1:6" ht="16.5" x14ac:dyDescent="0.3">
      <c r="A16463" s="9" t="s">
        <v>5862</v>
      </c>
      <c r="B16463" s="9" t="s">
        <v>2933</v>
      </c>
      <c r="C16463" s="10">
        <v>49548</v>
      </c>
      <c r="D16463" s="9">
        <v>3996818513</v>
      </c>
      <c r="E16463" s="9" t="e">
        <f>INDEX(#REF!:#REF!,MATCH($D16463,#REF!:#REF!,0),MATCH(#REF!,#REF!:#REF!,0))</f>
        <v>#REF!</v>
      </c>
      <c r="F16463" s="9" t="e">
        <f>INDEX(#REF!:#REF!,MATCH($D16463,#REF!:#REF!,0),MATCH(#REF!,#REF!:#REF!,0))</f>
        <v>#REF!</v>
      </c>
    </row>
    <row r="16464" spans="1:6" ht="16.5" x14ac:dyDescent="0.3">
      <c r="A16464" s="9" t="s">
        <v>5861</v>
      </c>
      <c r="B16464" s="9" t="s">
        <v>2820</v>
      </c>
      <c r="C16464" s="10">
        <v>15016</v>
      </c>
      <c r="D16464" s="9">
        <v>8640079943</v>
      </c>
      <c r="E16464" s="9" t="e">
        <f>INDEX(#REF!:#REF!,MATCH($D16464,#REF!:#REF!,0),MATCH(#REF!,#REF!:#REF!,0))</f>
        <v>#REF!</v>
      </c>
      <c r="F16464" s="9" t="e">
        <f>INDEX(#REF!:#REF!,MATCH($D16464,#REF!:#REF!,0),MATCH(#REF!,#REF!:#REF!,0))</f>
        <v>#REF!</v>
      </c>
    </row>
    <row r="16465" spans="1:6" ht="16.5" x14ac:dyDescent="0.3">
      <c r="A16465" s="9" t="s">
        <v>5860</v>
      </c>
      <c r="B16465" s="9" t="s">
        <v>2835</v>
      </c>
      <c r="C16465" s="10">
        <v>44057</v>
      </c>
      <c r="D16465" s="9">
        <v>7467563949</v>
      </c>
      <c r="E16465" s="9" t="e">
        <f>INDEX(#REF!:#REF!,MATCH($D16465,#REF!:#REF!,0),MATCH(#REF!,#REF!:#REF!,0))</f>
        <v>#REF!</v>
      </c>
      <c r="F16465" s="9" t="e">
        <f>INDEX(#REF!:#REF!,MATCH($D16465,#REF!:#REF!,0),MATCH(#REF!,#REF!:#REF!,0))</f>
        <v>#REF!</v>
      </c>
    </row>
    <row r="16466" spans="1:6" ht="16.5" x14ac:dyDescent="0.3">
      <c r="A16466" s="9" t="s">
        <v>5859</v>
      </c>
      <c r="B16466" s="9" t="s">
        <v>2121</v>
      </c>
      <c r="C16466" s="10">
        <v>53073</v>
      </c>
      <c r="D16466" s="9">
        <v>2480515559</v>
      </c>
      <c r="E16466" s="9" t="e">
        <f>INDEX(#REF!:#REF!,MATCH($D16466,#REF!:#REF!,0),MATCH(#REF!,#REF!:#REF!,0))</f>
        <v>#REF!</v>
      </c>
      <c r="F16466" s="9" t="e">
        <f>INDEX(#REF!:#REF!,MATCH($D16466,#REF!:#REF!,0),MATCH(#REF!,#REF!:#REF!,0))</f>
        <v>#REF!</v>
      </c>
    </row>
    <row r="16467" spans="1:6" ht="16.5" x14ac:dyDescent="0.3">
      <c r="A16467" s="9" t="s">
        <v>5858</v>
      </c>
      <c r="B16467" s="9" t="s">
        <v>2704</v>
      </c>
      <c r="C16467" s="10">
        <v>55259</v>
      </c>
      <c r="D16467" s="9">
        <v>101658508</v>
      </c>
      <c r="E16467" s="9" t="e">
        <f>INDEX(#REF!:#REF!,MATCH($D16467,#REF!:#REF!,0),MATCH(#REF!,#REF!:#REF!,0))</f>
        <v>#REF!</v>
      </c>
      <c r="F16467" s="9" t="e">
        <f>INDEX(#REF!:#REF!,MATCH($D16467,#REF!:#REF!,0),MATCH(#REF!,#REF!:#REF!,0))</f>
        <v>#REF!</v>
      </c>
    </row>
    <row r="16468" spans="1:6" ht="16.5" x14ac:dyDescent="0.3">
      <c r="A16468" s="9" t="s">
        <v>5857</v>
      </c>
      <c r="B16468" s="9" t="s">
        <v>1993</v>
      </c>
      <c r="C16468" s="10">
        <v>19402</v>
      </c>
      <c r="D16468" s="9">
        <v>9548500949</v>
      </c>
      <c r="E16468" s="9" t="e">
        <f>INDEX(#REF!:#REF!,MATCH($D16468,#REF!:#REF!,0),MATCH(#REF!,#REF!:#REF!,0))</f>
        <v>#REF!</v>
      </c>
      <c r="F16468" s="9" t="e">
        <f>INDEX(#REF!:#REF!,MATCH($D16468,#REF!:#REF!,0),MATCH(#REF!,#REF!:#REF!,0))</f>
        <v>#REF!</v>
      </c>
    </row>
    <row r="16469" spans="1:6" ht="16.5" x14ac:dyDescent="0.3">
      <c r="A16469" s="9" t="s">
        <v>5856</v>
      </c>
      <c r="B16469" s="9" t="s">
        <v>2368</v>
      </c>
      <c r="C16469" s="10">
        <v>14180</v>
      </c>
      <c r="D16469" s="9">
        <v>858481901</v>
      </c>
      <c r="E16469" s="9" t="e">
        <f>INDEX(#REF!:#REF!,MATCH($D16469,#REF!:#REF!,0),MATCH(#REF!,#REF!:#REF!,0))</f>
        <v>#REF!</v>
      </c>
      <c r="F16469" s="9" t="e">
        <f>INDEX(#REF!:#REF!,MATCH($D16469,#REF!:#REF!,0),MATCH(#REF!,#REF!:#REF!,0))</f>
        <v>#REF!</v>
      </c>
    </row>
    <row r="16470" spans="1:6" ht="16.5" x14ac:dyDescent="0.3">
      <c r="A16470" s="9" t="s">
        <v>5855</v>
      </c>
      <c r="B16470" s="9" t="s">
        <v>2144</v>
      </c>
      <c r="C16470" s="10">
        <v>51098</v>
      </c>
      <c r="D16470" s="9">
        <v>994826516</v>
      </c>
      <c r="E16470" s="9" t="e">
        <f>INDEX(#REF!:#REF!,MATCH($D16470,#REF!:#REF!,0),MATCH(#REF!,#REF!:#REF!,0))</f>
        <v>#REF!</v>
      </c>
      <c r="F16470" s="9" t="e">
        <f>INDEX(#REF!:#REF!,MATCH($D16470,#REF!:#REF!,0),MATCH(#REF!,#REF!:#REF!,0))</f>
        <v>#REF!</v>
      </c>
    </row>
    <row r="16471" spans="1:6" ht="16.5" x14ac:dyDescent="0.3">
      <c r="A16471" s="9" t="s">
        <v>5854</v>
      </c>
      <c r="B16471" s="9" t="s">
        <v>2017</v>
      </c>
      <c r="C16471" s="10">
        <v>16797</v>
      </c>
      <c r="D16471" s="9">
        <v>7979647432</v>
      </c>
      <c r="E16471" s="9" t="e">
        <f>INDEX(#REF!:#REF!,MATCH($D16471,#REF!:#REF!,0),MATCH(#REF!,#REF!:#REF!,0))</f>
        <v>#REF!</v>
      </c>
      <c r="F16471" s="9" t="e">
        <f>INDEX(#REF!:#REF!,MATCH($D16471,#REF!:#REF!,0),MATCH(#REF!,#REF!:#REF!,0))</f>
        <v>#REF!</v>
      </c>
    </row>
    <row r="16472" spans="1:6" ht="16.5" x14ac:dyDescent="0.3">
      <c r="A16472" s="9" t="s">
        <v>5853</v>
      </c>
      <c r="B16472" s="9" t="s">
        <v>2286</v>
      </c>
      <c r="C16472" s="10">
        <v>41292</v>
      </c>
      <c r="D16472" s="9">
        <v>2497321256</v>
      </c>
      <c r="E16472" s="9" t="e">
        <f>INDEX(#REF!:#REF!,MATCH($D16472,#REF!:#REF!,0),MATCH(#REF!,#REF!:#REF!,0))</f>
        <v>#REF!</v>
      </c>
      <c r="F16472" s="9" t="e">
        <f>INDEX(#REF!:#REF!,MATCH($D16472,#REF!:#REF!,0),MATCH(#REF!,#REF!:#REF!,0))</f>
        <v>#REF!</v>
      </c>
    </row>
    <row r="16473" spans="1:6" ht="16.5" x14ac:dyDescent="0.3">
      <c r="A16473" s="9" t="s">
        <v>5852</v>
      </c>
      <c r="B16473" s="9" t="s">
        <v>2357</v>
      </c>
      <c r="C16473" s="10">
        <v>43086</v>
      </c>
      <c r="D16473" s="9">
        <v>3418374697</v>
      </c>
      <c r="E16473" s="9" t="e">
        <f>INDEX(#REF!:#REF!,MATCH($D16473,#REF!:#REF!,0),MATCH(#REF!,#REF!:#REF!,0))</f>
        <v>#REF!</v>
      </c>
      <c r="F16473" s="9" t="e">
        <f>INDEX(#REF!:#REF!,MATCH($D16473,#REF!:#REF!,0),MATCH(#REF!,#REF!:#REF!,0))</f>
        <v>#REF!</v>
      </c>
    </row>
    <row r="16474" spans="1:6" ht="16.5" x14ac:dyDescent="0.3">
      <c r="A16474" s="9" t="s">
        <v>5851</v>
      </c>
      <c r="B16474" s="9" t="s">
        <v>3085</v>
      </c>
      <c r="C16474" s="10">
        <v>27047</v>
      </c>
      <c r="D16474" s="9">
        <v>939715988</v>
      </c>
      <c r="E16474" s="9" t="e">
        <f>INDEX(#REF!:#REF!,MATCH($D16474,#REF!:#REF!,0),MATCH(#REF!,#REF!:#REF!,0))</f>
        <v>#REF!</v>
      </c>
      <c r="F16474" s="9" t="e">
        <f>INDEX(#REF!:#REF!,MATCH($D16474,#REF!:#REF!,0),MATCH(#REF!,#REF!:#REF!,0))</f>
        <v>#REF!</v>
      </c>
    </row>
    <row r="16475" spans="1:6" ht="16.5" x14ac:dyDescent="0.3">
      <c r="A16475" s="9" t="s">
        <v>5850</v>
      </c>
      <c r="B16475" s="9" t="s">
        <v>2262</v>
      </c>
      <c r="C16475" s="10">
        <v>41627</v>
      </c>
      <c r="D16475" s="9">
        <v>901154172</v>
      </c>
      <c r="E16475" s="9" t="e">
        <f>INDEX(#REF!:#REF!,MATCH($D16475,#REF!:#REF!,0),MATCH(#REF!,#REF!:#REF!,0))</f>
        <v>#REF!</v>
      </c>
      <c r="F16475" s="9" t="e">
        <f>INDEX(#REF!:#REF!,MATCH($D16475,#REF!:#REF!,0),MATCH(#REF!,#REF!:#REF!,0))</f>
        <v>#REF!</v>
      </c>
    </row>
    <row r="16476" spans="1:6" ht="16.5" x14ac:dyDescent="0.3">
      <c r="A16476" s="9" t="s">
        <v>5849</v>
      </c>
      <c r="B16476" s="9" t="s">
        <v>2212</v>
      </c>
      <c r="C16476" s="10">
        <v>59254</v>
      </c>
      <c r="D16476" s="9">
        <v>9619649427</v>
      </c>
      <c r="E16476" s="9" t="e">
        <f>INDEX(#REF!:#REF!,MATCH($D16476,#REF!:#REF!,0),MATCH(#REF!,#REF!:#REF!,0))</f>
        <v>#REF!</v>
      </c>
      <c r="F16476" s="9" t="e">
        <f>INDEX(#REF!:#REF!,MATCH($D16476,#REF!:#REF!,0),MATCH(#REF!,#REF!:#REF!,0))</f>
        <v>#REF!</v>
      </c>
    </row>
    <row r="16477" spans="1:6" ht="16.5" x14ac:dyDescent="0.3">
      <c r="A16477" s="9" t="s">
        <v>5848</v>
      </c>
      <c r="B16477" s="9" t="s">
        <v>2371</v>
      </c>
      <c r="C16477" s="10">
        <v>19333</v>
      </c>
      <c r="D16477" s="9">
        <v>9328457335</v>
      </c>
      <c r="E16477" s="9" t="e">
        <f>INDEX(#REF!:#REF!,MATCH($D16477,#REF!:#REF!,0),MATCH(#REF!,#REF!:#REF!,0))</f>
        <v>#REF!</v>
      </c>
      <c r="F16477" s="9" t="e">
        <f>INDEX(#REF!:#REF!,MATCH($D16477,#REF!:#REF!,0),MATCH(#REF!,#REF!:#REF!,0))</f>
        <v>#REF!</v>
      </c>
    </row>
    <row r="16478" spans="1:6" ht="16.5" x14ac:dyDescent="0.3">
      <c r="A16478" s="9" t="s">
        <v>5847</v>
      </c>
      <c r="B16478" s="9" t="s">
        <v>1985</v>
      </c>
      <c r="C16478" s="10">
        <v>42633</v>
      </c>
      <c r="D16478" s="9">
        <v>4159390110</v>
      </c>
      <c r="E16478" s="9" t="e">
        <f>INDEX(#REF!:#REF!,MATCH($D16478,#REF!:#REF!,0),MATCH(#REF!,#REF!:#REF!,0))</f>
        <v>#REF!</v>
      </c>
      <c r="F16478" s="9" t="e">
        <f>INDEX(#REF!:#REF!,MATCH($D16478,#REF!:#REF!,0),MATCH(#REF!,#REF!:#REF!,0))</f>
        <v>#REF!</v>
      </c>
    </row>
    <row r="16479" spans="1:6" ht="16.5" x14ac:dyDescent="0.3">
      <c r="A16479" s="9" t="s">
        <v>5846</v>
      </c>
      <c r="B16479" s="9" t="s">
        <v>2310</v>
      </c>
      <c r="C16479" s="10">
        <v>34891</v>
      </c>
      <c r="D16479" s="9">
        <v>1475796307</v>
      </c>
      <c r="E16479" s="9" t="e">
        <f>INDEX(#REF!:#REF!,MATCH($D16479,#REF!:#REF!,0),MATCH(#REF!,#REF!:#REF!,0))</f>
        <v>#REF!</v>
      </c>
      <c r="F16479" s="9" t="e">
        <f>INDEX(#REF!:#REF!,MATCH($D16479,#REF!:#REF!,0),MATCH(#REF!,#REF!:#REF!,0))</f>
        <v>#REF!</v>
      </c>
    </row>
    <row r="16480" spans="1:6" ht="16.5" x14ac:dyDescent="0.3">
      <c r="A16480" s="9" t="s">
        <v>5845</v>
      </c>
      <c r="B16480" s="9" t="s">
        <v>2169</v>
      </c>
      <c r="C16480" s="10">
        <v>32071</v>
      </c>
      <c r="D16480" s="9">
        <v>9619649427</v>
      </c>
      <c r="E16480" s="9" t="e">
        <f>INDEX(#REF!:#REF!,MATCH($D16480,#REF!:#REF!,0),MATCH(#REF!,#REF!:#REF!,0))</f>
        <v>#REF!</v>
      </c>
      <c r="F16480" s="9" t="e">
        <f>INDEX(#REF!:#REF!,MATCH($D16480,#REF!:#REF!,0),MATCH(#REF!,#REF!:#REF!,0))</f>
        <v>#REF!</v>
      </c>
    </row>
    <row r="16481" spans="1:6" ht="16.5" x14ac:dyDescent="0.3">
      <c r="A16481" s="9" t="s">
        <v>5844</v>
      </c>
      <c r="B16481" s="9" t="s">
        <v>2982</v>
      </c>
      <c r="C16481" s="10">
        <v>12236</v>
      </c>
      <c r="D16481" s="9">
        <v>3569414450</v>
      </c>
      <c r="E16481" s="9" t="e">
        <f>INDEX(#REF!:#REF!,MATCH($D16481,#REF!:#REF!,0),MATCH(#REF!,#REF!:#REF!,0))</f>
        <v>#REF!</v>
      </c>
      <c r="F16481" s="9" t="e">
        <f>INDEX(#REF!:#REF!,MATCH($D16481,#REF!:#REF!,0),MATCH(#REF!,#REF!:#REF!,0))</f>
        <v>#REF!</v>
      </c>
    </row>
    <row r="16482" spans="1:6" ht="16.5" x14ac:dyDescent="0.3">
      <c r="A16482" s="9" t="s">
        <v>5843</v>
      </c>
      <c r="B16482" s="9" t="s">
        <v>3430</v>
      </c>
      <c r="C16482" s="10">
        <v>15404</v>
      </c>
      <c r="D16482" s="9">
        <v>2421688019</v>
      </c>
      <c r="E16482" s="9" t="e">
        <f>INDEX(#REF!:#REF!,MATCH($D16482,#REF!:#REF!,0),MATCH(#REF!,#REF!:#REF!,0))</f>
        <v>#REF!</v>
      </c>
      <c r="F16482" s="9" t="e">
        <f>INDEX(#REF!:#REF!,MATCH($D16482,#REF!:#REF!,0),MATCH(#REF!,#REF!:#REF!,0))</f>
        <v>#REF!</v>
      </c>
    </row>
    <row r="16483" spans="1:6" ht="16.5" x14ac:dyDescent="0.3">
      <c r="A16483" s="9" t="s">
        <v>5842</v>
      </c>
      <c r="B16483" s="9" t="s">
        <v>2498</v>
      </c>
      <c r="C16483" s="10">
        <v>54988</v>
      </c>
      <c r="D16483" s="9">
        <v>4074728869</v>
      </c>
      <c r="E16483" s="9" t="e">
        <f>INDEX(#REF!:#REF!,MATCH($D16483,#REF!:#REF!,0),MATCH(#REF!,#REF!:#REF!,0))</f>
        <v>#REF!</v>
      </c>
      <c r="F16483" s="9" t="e">
        <f>INDEX(#REF!:#REF!,MATCH($D16483,#REF!:#REF!,0),MATCH(#REF!,#REF!:#REF!,0))</f>
        <v>#REF!</v>
      </c>
    </row>
    <row r="16484" spans="1:6" ht="16.5" x14ac:dyDescent="0.3">
      <c r="A16484" s="9" t="s">
        <v>5841</v>
      </c>
      <c r="B16484" s="9" t="s">
        <v>2513</v>
      </c>
      <c r="C16484" s="10">
        <v>27262</v>
      </c>
      <c r="D16484" s="9">
        <v>8875320292</v>
      </c>
      <c r="E16484" s="9" t="e">
        <f>INDEX(#REF!:#REF!,MATCH($D16484,#REF!:#REF!,0),MATCH(#REF!,#REF!:#REF!,0))</f>
        <v>#REF!</v>
      </c>
      <c r="F16484" s="9" t="e">
        <f>INDEX(#REF!:#REF!,MATCH($D16484,#REF!:#REF!,0),MATCH(#REF!,#REF!:#REF!,0))</f>
        <v>#REF!</v>
      </c>
    </row>
    <row r="16485" spans="1:6" ht="16.5" x14ac:dyDescent="0.3">
      <c r="A16485" s="9" t="s">
        <v>5840</v>
      </c>
      <c r="B16485" s="9" t="s">
        <v>1971</v>
      </c>
      <c r="C16485" s="10">
        <v>18603</v>
      </c>
      <c r="D16485" s="9">
        <v>5358183647</v>
      </c>
      <c r="E16485" s="9" t="e">
        <f>INDEX(#REF!:#REF!,MATCH($D16485,#REF!:#REF!,0),MATCH(#REF!,#REF!:#REF!,0))</f>
        <v>#REF!</v>
      </c>
      <c r="F16485" s="9" t="e">
        <f>INDEX(#REF!:#REF!,MATCH($D16485,#REF!:#REF!,0),MATCH(#REF!,#REF!:#REF!,0))</f>
        <v>#REF!</v>
      </c>
    </row>
    <row r="16486" spans="1:6" ht="16.5" x14ac:dyDescent="0.3">
      <c r="A16486" s="9" t="s">
        <v>5839</v>
      </c>
      <c r="B16486" s="9" t="s">
        <v>1951</v>
      </c>
      <c r="C16486" s="10">
        <v>27915</v>
      </c>
      <c r="D16486" s="9">
        <v>5079859830</v>
      </c>
      <c r="E16486" s="9" t="e">
        <f>INDEX(#REF!:#REF!,MATCH($D16486,#REF!:#REF!,0),MATCH(#REF!,#REF!:#REF!,0))</f>
        <v>#REF!</v>
      </c>
      <c r="F16486" s="9" t="e">
        <f>INDEX(#REF!:#REF!,MATCH($D16486,#REF!:#REF!,0),MATCH(#REF!,#REF!:#REF!,0))</f>
        <v>#REF!</v>
      </c>
    </row>
    <row r="16487" spans="1:6" ht="16.5" x14ac:dyDescent="0.3">
      <c r="A16487" s="9" t="s">
        <v>5838</v>
      </c>
      <c r="B16487" s="9" t="s">
        <v>2103</v>
      </c>
      <c r="C16487" s="10">
        <v>56346</v>
      </c>
      <c r="D16487" s="9">
        <v>6978367184</v>
      </c>
      <c r="E16487" s="9" t="e">
        <f>INDEX(#REF!:#REF!,MATCH($D16487,#REF!:#REF!,0),MATCH(#REF!,#REF!:#REF!,0))</f>
        <v>#REF!</v>
      </c>
      <c r="F16487" s="9" t="e">
        <f>INDEX(#REF!:#REF!,MATCH($D16487,#REF!:#REF!,0),MATCH(#REF!,#REF!:#REF!,0))</f>
        <v>#REF!</v>
      </c>
    </row>
    <row r="16488" spans="1:6" ht="16.5" x14ac:dyDescent="0.3">
      <c r="A16488" s="9" t="s">
        <v>5837</v>
      </c>
      <c r="B16488" s="9" t="s">
        <v>2040</v>
      </c>
      <c r="C16488" s="10">
        <v>48699</v>
      </c>
      <c r="D16488" s="9">
        <v>4716524892</v>
      </c>
      <c r="E16488" s="9" t="e">
        <f>INDEX(#REF!:#REF!,MATCH($D16488,#REF!:#REF!,0),MATCH(#REF!,#REF!:#REF!,0))</f>
        <v>#REF!</v>
      </c>
      <c r="F16488" s="9" t="e">
        <f>INDEX(#REF!:#REF!,MATCH($D16488,#REF!:#REF!,0),MATCH(#REF!,#REF!:#REF!,0))</f>
        <v>#REF!</v>
      </c>
    </row>
    <row r="16489" spans="1:6" ht="16.5" x14ac:dyDescent="0.3">
      <c r="A16489" s="9" t="s">
        <v>5836</v>
      </c>
      <c r="B16489" s="9" t="s">
        <v>2357</v>
      </c>
      <c r="C16489" s="10">
        <v>44988</v>
      </c>
      <c r="D16489" s="9">
        <v>4920920075</v>
      </c>
      <c r="E16489" s="9" t="e">
        <f>INDEX(#REF!:#REF!,MATCH($D16489,#REF!:#REF!,0),MATCH(#REF!,#REF!:#REF!,0))</f>
        <v>#REF!</v>
      </c>
      <c r="F16489" s="9" t="e">
        <f>INDEX(#REF!:#REF!,MATCH($D16489,#REF!:#REF!,0),MATCH(#REF!,#REF!:#REF!,0))</f>
        <v>#REF!</v>
      </c>
    </row>
    <row r="16490" spans="1:6" ht="16.5" x14ac:dyDescent="0.3">
      <c r="A16490" s="9" t="s">
        <v>5835</v>
      </c>
      <c r="B16490" s="9" t="s">
        <v>2117</v>
      </c>
      <c r="C16490" s="10">
        <v>48374</v>
      </c>
      <c r="D16490" s="9">
        <v>899126162</v>
      </c>
      <c r="E16490" s="9" t="e">
        <f>INDEX(#REF!:#REF!,MATCH($D16490,#REF!:#REF!,0),MATCH(#REF!,#REF!:#REF!,0))</f>
        <v>#REF!</v>
      </c>
      <c r="F16490" s="9" t="e">
        <f>INDEX(#REF!:#REF!,MATCH($D16490,#REF!:#REF!,0),MATCH(#REF!,#REF!:#REF!,0))</f>
        <v>#REF!</v>
      </c>
    </row>
    <row r="16491" spans="1:6" ht="16.5" x14ac:dyDescent="0.3">
      <c r="A16491" s="9" t="s">
        <v>5834</v>
      </c>
      <c r="B16491" s="9" t="s">
        <v>1977</v>
      </c>
      <c r="C16491" s="10">
        <v>27803</v>
      </c>
      <c r="D16491" s="9">
        <v>7775126329</v>
      </c>
      <c r="E16491" s="9" t="e">
        <f>INDEX(#REF!:#REF!,MATCH($D16491,#REF!:#REF!,0),MATCH(#REF!,#REF!:#REF!,0))</f>
        <v>#REF!</v>
      </c>
      <c r="F16491" s="9" t="e">
        <f>INDEX(#REF!:#REF!,MATCH($D16491,#REF!:#REF!,0),MATCH(#REF!,#REF!:#REF!,0))</f>
        <v>#REF!</v>
      </c>
    </row>
    <row r="16492" spans="1:6" ht="16.5" x14ac:dyDescent="0.3">
      <c r="A16492" s="9" t="s">
        <v>5833</v>
      </c>
      <c r="B16492" s="9" t="s">
        <v>2009</v>
      </c>
      <c r="C16492" s="10">
        <v>12706</v>
      </c>
      <c r="D16492" s="9">
        <v>5988565948</v>
      </c>
      <c r="E16492" s="9" t="e">
        <f>INDEX(#REF!:#REF!,MATCH($D16492,#REF!:#REF!,0),MATCH(#REF!,#REF!:#REF!,0))</f>
        <v>#REF!</v>
      </c>
      <c r="F16492" s="9" t="e">
        <f>INDEX(#REF!:#REF!,MATCH($D16492,#REF!:#REF!,0),MATCH(#REF!,#REF!:#REF!,0))</f>
        <v>#REF!</v>
      </c>
    </row>
    <row r="16493" spans="1:6" ht="16.5" x14ac:dyDescent="0.3">
      <c r="A16493" s="9" t="s">
        <v>5832</v>
      </c>
      <c r="B16493" s="9" t="s">
        <v>1961</v>
      </c>
      <c r="C16493" s="10">
        <v>42382</v>
      </c>
      <c r="D16493" s="9">
        <v>4900475084</v>
      </c>
      <c r="E16493" s="9" t="e">
        <f>INDEX(#REF!:#REF!,MATCH($D16493,#REF!:#REF!,0),MATCH(#REF!,#REF!:#REF!,0))</f>
        <v>#REF!</v>
      </c>
      <c r="F16493" s="9" t="e">
        <f>INDEX(#REF!:#REF!,MATCH($D16493,#REF!:#REF!,0),MATCH(#REF!,#REF!:#REF!,0))</f>
        <v>#REF!</v>
      </c>
    </row>
    <row r="16494" spans="1:6" ht="16.5" x14ac:dyDescent="0.3">
      <c r="A16494" s="9" t="s">
        <v>5831</v>
      </c>
      <c r="B16494" s="9" t="s">
        <v>2671</v>
      </c>
      <c r="C16494" s="10">
        <v>59990</v>
      </c>
      <c r="D16494" s="9">
        <v>244523738</v>
      </c>
      <c r="E16494" s="9" t="e">
        <f>INDEX(#REF!:#REF!,MATCH($D16494,#REF!:#REF!,0),MATCH(#REF!,#REF!:#REF!,0))</f>
        <v>#REF!</v>
      </c>
      <c r="F16494" s="9" t="e">
        <f>INDEX(#REF!:#REF!,MATCH($D16494,#REF!:#REF!,0),MATCH(#REF!,#REF!:#REF!,0))</f>
        <v>#REF!</v>
      </c>
    </row>
    <row r="16495" spans="1:6" ht="16.5" x14ac:dyDescent="0.3">
      <c r="A16495" s="9" t="s">
        <v>5830</v>
      </c>
      <c r="B16495" s="9" t="s">
        <v>2870</v>
      </c>
      <c r="C16495" s="10">
        <v>29528</v>
      </c>
      <c r="D16495" s="9">
        <v>2480515559</v>
      </c>
      <c r="E16495" s="9" t="e">
        <f>INDEX(#REF!:#REF!,MATCH($D16495,#REF!:#REF!,0),MATCH(#REF!,#REF!:#REF!,0))</f>
        <v>#REF!</v>
      </c>
      <c r="F16495" s="9" t="e">
        <f>INDEX(#REF!:#REF!,MATCH($D16495,#REF!:#REF!,0),MATCH(#REF!,#REF!:#REF!,0))</f>
        <v>#REF!</v>
      </c>
    </row>
    <row r="16496" spans="1:6" ht="16.5" x14ac:dyDescent="0.3">
      <c r="A16496" s="9" t="s">
        <v>5829</v>
      </c>
      <c r="B16496" s="9" t="s">
        <v>2129</v>
      </c>
      <c r="C16496" s="10">
        <v>17943</v>
      </c>
      <c r="D16496" s="9">
        <v>8346855079</v>
      </c>
      <c r="E16496" s="9" t="e">
        <f>INDEX(#REF!:#REF!,MATCH($D16496,#REF!:#REF!,0),MATCH(#REF!,#REF!:#REF!,0))</f>
        <v>#REF!</v>
      </c>
      <c r="F16496" s="9" t="e">
        <f>INDEX(#REF!:#REF!,MATCH($D16496,#REF!:#REF!,0),MATCH(#REF!,#REF!:#REF!,0))</f>
        <v>#REF!</v>
      </c>
    </row>
    <row r="16497" spans="1:6" ht="16.5" x14ac:dyDescent="0.3">
      <c r="A16497" s="9" t="s">
        <v>5828</v>
      </c>
      <c r="B16497" s="9" t="s">
        <v>2645</v>
      </c>
      <c r="C16497" s="10">
        <v>55377</v>
      </c>
      <c r="D16497" s="9">
        <v>4759627103</v>
      </c>
      <c r="E16497" s="9" t="e">
        <f>INDEX(#REF!:#REF!,MATCH($D16497,#REF!:#REF!,0),MATCH(#REF!,#REF!:#REF!,0))</f>
        <v>#REF!</v>
      </c>
      <c r="F16497" s="9" t="e">
        <f>INDEX(#REF!:#REF!,MATCH($D16497,#REF!:#REF!,0),MATCH(#REF!,#REF!:#REF!,0))</f>
        <v>#REF!</v>
      </c>
    </row>
    <row r="16498" spans="1:6" ht="16.5" x14ac:dyDescent="0.3">
      <c r="A16498" s="9" t="s">
        <v>5827</v>
      </c>
      <c r="B16498" s="9" t="s">
        <v>2339</v>
      </c>
      <c r="C16498" s="10">
        <v>44752</v>
      </c>
      <c r="D16498" s="9">
        <v>6260817967</v>
      </c>
      <c r="E16498" s="9" t="e">
        <f>INDEX(#REF!:#REF!,MATCH($D16498,#REF!:#REF!,0),MATCH(#REF!,#REF!:#REF!,0))</f>
        <v>#REF!</v>
      </c>
      <c r="F16498" s="9" t="e">
        <f>INDEX(#REF!:#REF!,MATCH($D16498,#REF!:#REF!,0),MATCH(#REF!,#REF!:#REF!,0))</f>
        <v>#REF!</v>
      </c>
    </row>
    <row r="16499" spans="1:6" ht="16.5" x14ac:dyDescent="0.3">
      <c r="A16499" s="9" t="s">
        <v>5826</v>
      </c>
      <c r="B16499" s="9" t="s">
        <v>3642</v>
      </c>
      <c r="C16499" s="10">
        <v>20753</v>
      </c>
      <c r="D16499" s="9">
        <v>1062607929</v>
      </c>
      <c r="E16499" s="9" t="e">
        <f>INDEX(#REF!:#REF!,MATCH($D16499,#REF!:#REF!,0),MATCH(#REF!,#REF!:#REF!,0))</f>
        <v>#REF!</v>
      </c>
      <c r="F16499" s="9" t="e">
        <f>INDEX(#REF!:#REF!,MATCH($D16499,#REF!:#REF!,0),MATCH(#REF!,#REF!:#REF!,0))</f>
        <v>#REF!</v>
      </c>
    </row>
    <row r="16500" spans="1:6" ht="16.5" x14ac:dyDescent="0.3">
      <c r="A16500" s="9" t="s">
        <v>5825</v>
      </c>
      <c r="B16500" s="9" t="s">
        <v>2099</v>
      </c>
      <c r="C16500" s="10">
        <v>23417</v>
      </c>
      <c r="D16500" s="9">
        <v>8858733592</v>
      </c>
      <c r="E16500" s="9" t="e">
        <f>INDEX(#REF!:#REF!,MATCH($D16500,#REF!:#REF!,0),MATCH(#REF!,#REF!:#REF!,0))</f>
        <v>#REF!</v>
      </c>
      <c r="F16500" s="9" t="e">
        <f>INDEX(#REF!:#REF!,MATCH($D16500,#REF!:#REF!,0),MATCH(#REF!,#REF!:#REF!,0))</f>
        <v>#REF!</v>
      </c>
    </row>
    <row r="16501" spans="1:6" ht="16.5" x14ac:dyDescent="0.3">
      <c r="A16501" s="9" t="s">
        <v>5824</v>
      </c>
      <c r="B16501" s="9" t="s">
        <v>2140</v>
      </c>
      <c r="C16501" s="10">
        <v>28010</v>
      </c>
      <c r="D16501" s="9">
        <v>2524849899</v>
      </c>
      <c r="E16501" s="9" t="e">
        <f>INDEX(#REF!:#REF!,MATCH($D16501,#REF!:#REF!,0),MATCH(#REF!,#REF!:#REF!,0))</f>
        <v>#REF!</v>
      </c>
      <c r="F16501" s="9" t="e">
        <f>INDEX(#REF!:#REF!,MATCH($D16501,#REF!:#REF!,0),MATCH(#REF!,#REF!:#REF!,0))</f>
        <v>#REF!</v>
      </c>
    </row>
    <row r="16502" spans="1:6" ht="16.5" x14ac:dyDescent="0.3">
      <c r="A16502" s="9" t="s">
        <v>5823</v>
      </c>
      <c r="B16502" s="9" t="s">
        <v>2103</v>
      </c>
      <c r="C16502" s="10">
        <v>34263</v>
      </c>
      <c r="D16502" s="9">
        <v>1892125439</v>
      </c>
      <c r="E16502" s="9" t="e">
        <f>INDEX(#REF!:#REF!,MATCH($D16502,#REF!:#REF!,0),MATCH(#REF!,#REF!:#REF!,0))</f>
        <v>#REF!</v>
      </c>
      <c r="F16502" s="9" t="e">
        <f>INDEX(#REF!:#REF!,MATCH($D16502,#REF!:#REF!,0),MATCH(#REF!,#REF!:#REF!,0))</f>
        <v>#REF!</v>
      </c>
    </row>
    <row r="16503" spans="1:6" ht="16.5" x14ac:dyDescent="0.3">
      <c r="A16503" s="9" t="s">
        <v>5822</v>
      </c>
      <c r="B16503" s="9" t="s">
        <v>3255</v>
      </c>
      <c r="C16503" s="10">
        <v>53711</v>
      </c>
      <c r="D16503" s="9">
        <v>8757371024</v>
      </c>
      <c r="E16503" s="9" t="e">
        <f>INDEX(#REF!:#REF!,MATCH($D16503,#REF!:#REF!,0),MATCH(#REF!,#REF!:#REF!,0))</f>
        <v>#REF!</v>
      </c>
      <c r="F16503" s="9" t="e">
        <f>INDEX(#REF!:#REF!,MATCH($D16503,#REF!:#REF!,0),MATCH(#REF!,#REF!:#REF!,0))</f>
        <v>#REF!</v>
      </c>
    </row>
    <row r="16504" spans="1:6" ht="16.5" x14ac:dyDescent="0.3">
      <c r="A16504" s="9" t="s">
        <v>5821</v>
      </c>
      <c r="B16504" s="9" t="s">
        <v>2544</v>
      </c>
      <c r="C16504" s="10">
        <v>57363</v>
      </c>
      <c r="D16504" s="9">
        <v>5074304008</v>
      </c>
      <c r="E16504" s="9" t="e">
        <f>INDEX(#REF!:#REF!,MATCH($D16504,#REF!:#REF!,0),MATCH(#REF!,#REF!:#REF!,0))</f>
        <v>#REF!</v>
      </c>
      <c r="F16504" s="9" t="e">
        <f>INDEX(#REF!:#REF!,MATCH($D16504,#REF!:#REF!,0),MATCH(#REF!,#REF!:#REF!,0))</f>
        <v>#REF!</v>
      </c>
    </row>
    <row r="16505" spans="1:6" ht="16.5" x14ac:dyDescent="0.3">
      <c r="A16505" s="9" t="s">
        <v>5820</v>
      </c>
      <c r="B16505" s="9" t="s">
        <v>2793</v>
      </c>
      <c r="C16505" s="10">
        <v>19575</v>
      </c>
      <c r="D16505" s="9">
        <v>7560031153</v>
      </c>
      <c r="E16505" s="9" t="e">
        <f>INDEX(#REF!:#REF!,MATCH($D16505,#REF!:#REF!,0),MATCH(#REF!,#REF!:#REF!,0))</f>
        <v>#REF!</v>
      </c>
      <c r="F16505" s="9" t="e">
        <f>INDEX(#REF!:#REF!,MATCH($D16505,#REF!:#REF!,0),MATCH(#REF!,#REF!:#REF!,0))</f>
        <v>#REF!</v>
      </c>
    </row>
    <row r="16506" spans="1:6" ht="16.5" x14ac:dyDescent="0.3">
      <c r="A16506" s="9" t="s">
        <v>5819</v>
      </c>
      <c r="B16506" s="9" t="s">
        <v>2744</v>
      </c>
      <c r="C16506" s="10">
        <v>25025</v>
      </c>
      <c r="D16506" s="9">
        <v>5837501576</v>
      </c>
      <c r="E16506" s="9" t="e">
        <f>INDEX(#REF!:#REF!,MATCH($D16506,#REF!:#REF!,0),MATCH(#REF!,#REF!:#REF!,0))</f>
        <v>#REF!</v>
      </c>
      <c r="F16506" s="9" t="e">
        <f>INDEX(#REF!:#REF!,MATCH($D16506,#REF!:#REF!,0),MATCH(#REF!,#REF!:#REF!,0))</f>
        <v>#REF!</v>
      </c>
    </row>
    <row r="16507" spans="1:6" ht="16.5" x14ac:dyDescent="0.3">
      <c r="A16507" s="9" t="s">
        <v>5818</v>
      </c>
      <c r="B16507" s="9" t="s">
        <v>3372</v>
      </c>
      <c r="C16507" s="10">
        <v>40433</v>
      </c>
      <c r="D16507" s="9">
        <v>29906814</v>
      </c>
      <c r="E16507" s="9" t="e">
        <f>INDEX(#REF!:#REF!,MATCH($D16507,#REF!:#REF!,0),MATCH(#REF!,#REF!:#REF!,0))</f>
        <v>#REF!</v>
      </c>
      <c r="F16507" s="9" t="e">
        <f>INDEX(#REF!:#REF!,MATCH($D16507,#REF!:#REF!,0),MATCH(#REF!,#REF!:#REF!,0))</f>
        <v>#REF!</v>
      </c>
    </row>
    <row r="16508" spans="1:6" ht="16.5" x14ac:dyDescent="0.3">
      <c r="A16508" s="9" t="s">
        <v>5817</v>
      </c>
      <c r="B16508" s="9" t="s">
        <v>3079</v>
      </c>
      <c r="C16508" s="10">
        <v>32845</v>
      </c>
      <c r="D16508" s="9">
        <v>7088886472</v>
      </c>
      <c r="E16508" s="9" t="e">
        <f>INDEX(#REF!:#REF!,MATCH($D16508,#REF!:#REF!,0),MATCH(#REF!,#REF!:#REF!,0))</f>
        <v>#REF!</v>
      </c>
      <c r="F16508" s="9" t="e">
        <f>INDEX(#REF!:#REF!,MATCH($D16508,#REF!:#REF!,0),MATCH(#REF!,#REF!:#REF!,0))</f>
        <v>#REF!</v>
      </c>
    </row>
    <row r="16509" spans="1:6" ht="16.5" x14ac:dyDescent="0.3">
      <c r="A16509" s="9" t="s">
        <v>5816</v>
      </c>
      <c r="B16509" s="9" t="s">
        <v>2339</v>
      </c>
      <c r="C16509" s="10">
        <v>17469</v>
      </c>
      <c r="D16509" s="9">
        <v>999389173</v>
      </c>
      <c r="E16509" s="9" t="e">
        <f>INDEX(#REF!:#REF!,MATCH($D16509,#REF!:#REF!,0),MATCH(#REF!,#REF!:#REF!,0))</f>
        <v>#REF!</v>
      </c>
      <c r="F16509" s="9" t="e">
        <f>INDEX(#REF!:#REF!,MATCH($D16509,#REF!:#REF!,0),MATCH(#REF!,#REF!:#REF!,0))</f>
        <v>#REF!</v>
      </c>
    </row>
    <row r="16510" spans="1:6" ht="16.5" x14ac:dyDescent="0.3">
      <c r="A16510" s="9" t="s">
        <v>5815</v>
      </c>
      <c r="B16510" s="9" t="s">
        <v>2759</v>
      </c>
      <c r="C16510" s="10">
        <v>52442</v>
      </c>
      <c r="D16510" s="9">
        <v>8646243699</v>
      </c>
      <c r="E16510" s="9" t="e">
        <f>INDEX(#REF!:#REF!,MATCH($D16510,#REF!:#REF!,0),MATCH(#REF!,#REF!:#REF!,0))</f>
        <v>#REF!</v>
      </c>
      <c r="F16510" s="9" t="e">
        <f>INDEX(#REF!:#REF!,MATCH($D16510,#REF!:#REF!,0),MATCH(#REF!,#REF!:#REF!,0))</f>
        <v>#REF!</v>
      </c>
    </row>
    <row r="16511" spans="1:6" ht="16.5" x14ac:dyDescent="0.3">
      <c r="A16511" s="9" t="s">
        <v>5814</v>
      </c>
      <c r="B16511" s="9" t="s">
        <v>2974</v>
      </c>
      <c r="C16511" s="10">
        <v>11192</v>
      </c>
      <c r="D16511" s="9">
        <v>4739588234</v>
      </c>
      <c r="E16511" s="9" t="e">
        <f>INDEX(#REF!:#REF!,MATCH($D16511,#REF!:#REF!,0),MATCH(#REF!,#REF!:#REF!,0))</f>
        <v>#REF!</v>
      </c>
      <c r="F16511" s="9" t="e">
        <f>INDEX(#REF!:#REF!,MATCH($D16511,#REF!:#REF!,0),MATCH(#REF!,#REF!:#REF!,0))</f>
        <v>#REF!</v>
      </c>
    </row>
    <row r="16512" spans="1:6" ht="16.5" x14ac:dyDescent="0.3">
      <c r="A16512" s="9" t="s">
        <v>5813</v>
      </c>
      <c r="B16512" s="9" t="s">
        <v>2783</v>
      </c>
      <c r="C16512" s="10">
        <v>56987</v>
      </c>
      <c r="D16512" s="9">
        <v>1163292249</v>
      </c>
      <c r="E16512" s="9" t="e">
        <f>INDEX(#REF!:#REF!,MATCH($D16512,#REF!:#REF!,0),MATCH(#REF!,#REF!:#REF!,0))</f>
        <v>#REF!</v>
      </c>
      <c r="F16512" s="9" t="e">
        <f>INDEX(#REF!:#REF!,MATCH($D16512,#REF!:#REF!,0),MATCH(#REF!,#REF!:#REF!,0))</f>
        <v>#REF!</v>
      </c>
    </row>
    <row r="16513" spans="1:6" ht="16.5" x14ac:dyDescent="0.3">
      <c r="A16513" s="9" t="s">
        <v>5812</v>
      </c>
      <c r="B16513" s="9" t="s">
        <v>3255</v>
      </c>
      <c r="C16513" s="10">
        <v>25521</v>
      </c>
      <c r="D16513" s="9">
        <v>7473861379</v>
      </c>
      <c r="E16513" s="9" t="e">
        <f>INDEX(#REF!:#REF!,MATCH($D16513,#REF!:#REF!,0),MATCH(#REF!,#REF!:#REF!,0))</f>
        <v>#REF!</v>
      </c>
      <c r="F16513" s="9" t="e">
        <f>INDEX(#REF!:#REF!,MATCH($D16513,#REF!:#REF!,0),MATCH(#REF!,#REF!:#REF!,0))</f>
        <v>#REF!</v>
      </c>
    </row>
    <row r="16514" spans="1:6" ht="16.5" x14ac:dyDescent="0.3">
      <c r="A16514" s="9" t="s">
        <v>5811</v>
      </c>
      <c r="B16514" s="9" t="s">
        <v>2083</v>
      </c>
      <c r="C16514" s="10">
        <v>42578</v>
      </c>
      <c r="D16514" s="9">
        <v>2255261316</v>
      </c>
      <c r="E16514" s="9" t="e">
        <f>INDEX(#REF!:#REF!,MATCH($D16514,#REF!:#REF!,0),MATCH(#REF!,#REF!:#REF!,0))</f>
        <v>#REF!</v>
      </c>
      <c r="F16514" s="9" t="e">
        <f>INDEX(#REF!:#REF!,MATCH($D16514,#REF!:#REF!,0),MATCH(#REF!,#REF!:#REF!,0))</f>
        <v>#REF!</v>
      </c>
    </row>
    <row r="16515" spans="1:6" ht="16.5" x14ac:dyDescent="0.3">
      <c r="A16515" s="9" t="s">
        <v>5810</v>
      </c>
      <c r="B16515" s="9" t="s">
        <v>2440</v>
      </c>
      <c r="C16515" s="10">
        <v>52051</v>
      </c>
      <c r="D16515" s="9">
        <v>1042822263</v>
      </c>
      <c r="E16515" s="9" t="e">
        <f>INDEX(#REF!:#REF!,MATCH($D16515,#REF!:#REF!,0),MATCH(#REF!,#REF!:#REF!,0))</f>
        <v>#REF!</v>
      </c>
      <c r="F16515" s="9" t="e">
        <f>INDEX(#REF!:#REF!,MATCH($D16515,#REF!:#REF!,0),MATCH(#REF!,#REF!:#REF!,0))</f>
        <v>#REF!</v>
      </c>
    </row>
    <row r="16516" spans="1:6" ht="16.5" x14ac:dyDescent="0.3">
      <c r="A16516" s="9" t="s">
        <v>5809</v>
      </c>
      <c r="B16516" s="9" t="s">
        <v>2669</v>
      </c>
      <c r="C16516" s="10">
        <v>36403</v>
      </c>
      <c r="D16516" s="9">
        <v>5079859830</v>
      </c>
      <c r="E16516" s="9" t="e">
        <f>INDEX(#REF!:#REF!,MATCH($D16516,#REF!:#REF!,0),MATCH(#REF!,#REF!:#REF!,0))</f>
        <v>#REF!</v>
      </c>
      <c r="F16516" s="9" t="e">
        <f>INDEX(#REF!:#REF!,MATCH($D16516,#REF!:#REF!,0),MATCH(#REF!,#REF!:#REF!,0))</f>
        <v>#REF!</v>
      </c>
    </row>
    <row r="16517" spans="1:6" ht="16.5" x14ac:dyDescent="0.3">
      <c r="A16517" s="9" t="s">
        <v>5808</v>
      </c>
      <c r="B16517" s="9" t="s">
        <v>2110</v>
      </c>
      <c r="C16517" s="10">
        <v>18416</v>
      </c>
      <c r="D16517" s="9">
        <v>923191143</v>
      </c>
      <c r="E16517" s="9" t="e">
        <f>INDEX(#REF!:#REF!,MATCH($D16517,#REF!:#REF!,0),MATCH(#REF!,#REF!:#REF!,0))</f>
        <v>#REF!</v>
      </c>
      <c r="F16517" s="9" t="e">
        <f>INDEX(#REF!:#REF!,MATCH($D16517,#REF!:#REF!,0),MATCH(#REF!,#REF!:#REF!,0))</f>
        <v>#REF!</v>
      </c>
    </row>
    <row r="16518" spans="1:6" ht="16.5" x14ac:dyDescent="0.3">
      <c r="A16518" s="9" t="s">
        <v>5807</v>
      </c>
      <c r="B16518" s="9" t="s">
        <v>2409</v>
      </c>
      <c r="C16518" s="10">
        <v>35772</v>
      </c>
      <c r="D16518" s="9">
        <v>7000350199</v>
      </c>
      <c r="E16518" s="9" t="e">
        <f>INDEX(#REF!:#REF!,MATCH($D16518,#REF!:#REF!,0),MATCH(#REF!,#REF!:#REF!,0))</f>
        <v>#REF!</v>
      </c>
      <c r="F16518" s="9" t="e">
        <f>INDEX(#REF!:#REF!,MATCH($D16518,#REF!:#REF!,0),MATCH(#REF!,#REF!:#REF!,0))</f>
        <v>#REF!</v>
      </c>
    </row>
    <row r="16519" spans="1:6" ht="16.5" x14ac:dyDescent="0.3">
      <c r="A16519" s="9" t="s">
        <v>5806</v>
      </c>
      <c r="B16519" s="9" t="s">
        <v>2633</v>
      </c>
      <c r="C16519" s="10">
        <v>24791</v>
      </c>
      <c r="D16519" s="9">
        <v>6109997811</v>
      </c>
      <c r="E16519" s="9" t="e">
        <f>INDEX(#REF!:#REF!,MATCH($D16519,#REF!:#REF!,0),MATCH(#REF!,#REF!:#REF!,0))</f>
        <v>#REF!</v>
      </c>
      <c r="F16519" s="9" t="e">
        <f>INDEX(#REF!:#REF!,MATCH($D16519,#REF!:#REF!,0),MATCH(#REF!,#REF!:#REF!,0))</f>
        <v>#REF!</v>
      </c>
    </row>
    <row r="16520" spans="1:6" ht="16.5" x14ac:dyDescent="0.3">
      <c r="A16520" s="9" t="s">
        <v>5805</v>
      </c>
      <c r="B16520" s="9" t="s">
        <v>2487</v>
      </c>
      <c r="C16520" s="10">
        <v>23183</v>
      </c>
      <c r="D16520" s="9">
        <v>1855604000</v>
      </c>
      <c r="E16520" s="9" t="e">
        <f>INDEX(#REF!:#REF!,MATCH($D16520,#REF!:#REF!,0),MATCH(#REF!,#REF!:#REF!,0))</f>
        <v>#REF!</v>
      </c>
      <c r="F16520" s="9" t="e">
        <f>INDEX(#REF!:#REF!,MATCH($D16520,#REF!:#REF!,0),MATCH(#REF!,#REF!:#REF!,0))</f>
        <v>#REF!</v>
      </c>
    </row>
    <row r="16521" spans="1:6" ht="16.5" x14ac:dyDescent="0.3">
      <c r="A16521" s="9" t="s">
        <v>5804</v>
      </c>
      <c r="B16521" s="9" t="s">
        <v>4007</v>
      </c>
      <c r="C16521" s="10">
        <v>34841</v>
      </c>
      <c r="D16521" s="9">
        <v>9611070055</v>
      </c>
      <c r="E16521" s="9" t="e">
        <f>INDEX(#REF!:#REF!,MATCH($D16521,#REF!:#REF!,0),MATCH(#REF!,#REF!:#REF!,0))</f>
        <v>#REF!</v>
      </c>
      <c r="F16521" s="9" t="e">
        <f>INDEX(#REF!:#REF!,MATCH($D16521,#REF!:#REF!,0),MATCH(#REF!,#REF!:#REF!,0))</f>
        <v>#REF!</v>
      </c>
    </row>
    <row r="16522" spans="1:6" ht="16.5" x14ac:dyDescent="0.3">
      <c r="A16522" s="9" t="s">
        <v>5803</v>
      </c>
      <c r="B16522" s="9" t="s">
        <v>2110</v>
      </c>
      <c r="C16522" s="10">
        <v>58270</v>
      </c>
      <c r="D16522" s="9">
        <v>6713405010</v>
      </c>
      <c r="E16522" s="9" t="e">
        <f>INDEX(#REF!:#REF!,MATCH($D16522,#REF!:#REF!,0),MATCH(#REF!,#REF!:#REF!,0))</f>
        <v>#REF!</v>
      </c>
      <c r="F16522" s="9" t="e">
        <f>INDEX(#REF!:#REF!,MATCH($D16522,#REF!:#REF!,0),MATCH(#REF!,#REF!:#REF!,0))</f>
        <v>#REF!</v>
      </c>
    </row>
    <row r="16523" spans="1:6" ht="16.5" x14ac:dyDescent="0.3">
      <c r="A16523" s="9" t="s">
        <v>5802</v>
      </c>
      <c r="B16523" s="9" t="s">
        <v>2123</v>
      </c>
      <c r="C16523" s="10">
        <v>53055</v>
      </c>
      <c r="D16523" s="9">
        <v>7001733199</v>
      </c>
      <c r="E16523" s="9" t="e">
        <f>INDEX(#REF!:#REF!,MATCH($D16523,#REF!:#REF!,0),MATCH(#REF!,#REF!:#REF!,0))</f>
        <v>#REF!</v>
      </c>
      <c r="F16523" s="9" t="e">
        <f>INDEX(#REF!:#REF!,MATCH($D16523,#REF!:#REF!,0),MATCH(#REF!,#REF!:#REF!,0))</f>
        <v>#REF!</v>
      </c>
    </row>
    <row r="16524" spans="1:6" ht="16.5" x14ac:dyDescent="0.3">
      <c r="A16524" s="9" t="s">
        <v>5801</v>
      </c>
      <c r="B16524" s="9" t="s">
        <v>2243</v>
      </c>
      <c r="C16524" s="10">
        <v>13201</v>
      </c>
      <c r="D16524" s="9">
        <v>7783641539</v>
      </c>
      <c r="E16524" s="9" t="e">
        <f>INDEX(#REF!:#REF!,MATCH($D16524,#REF!:#REF!,0),MATCH(#REF!,#REF!:#REF!,0))</f>
        <v>#REF!</v>
      </c>
      <c r="F16524" s="9" t="e">
        <f>INDEX(#REF!:#REF!,MATCH($D16524,#REF!:#REF!,0),MATCH(#REF!,#REF!:#REF!,0))</f>
        <v>#REF!</v>
      </c>
    </row>
    <row r="16525" spans="1:6" ht="16.5" x14ac:dyDescent="0.3">
      <c r="A16525" s="9" t="s">
        <v>5800</v>
      </c>
      <c r="B16525" s="9" t="s">
        <v>1961</v>
      </c>
      <c r="C16525" s="10">
        <v>54915</v>
      </c>
      <c r="D16525" s="9">
        <v>4978659442</v>
      </c>
      <c r="E16525" s="9" t="e">
        <f>INDEX(#REF!:#REF!,MATCH($D16525,#REF!:#REF!,0),MATCH(#REF!,#REF!:#REF!,0))</f>
        <v>#REF!</v>
      </c>
      <c r="F16525" s="9" t="e">
        <f>INDEX(#REF!:#REF!,MATCH($D16525,#REF!:#REF!,0),MATCH(#REF!,#REF!:#REF!,0))</f>
        <v>#REF!</v>
      </c>
    </row>
    <row r="16526" spans="1:6" ht="16.5" x14ac:dyDescent="0.3">
      <c r="A16526" s="9" t="s">
        <v>5799</v>
      </c>
      <c r="B16526" s="9" t="s">
        <v>2671</v>
      </c>
      <c r="C16526" s="10">
        <v>16599</v>
      </c>
      <c r="D16526" s="9">
        <v>6364724701</v>
      </c>
      <c r="E16526" s="9" t="e">
        <f>INDEX(#REF!:#REF!,MATCH($D16526,#REF!:#REF!,0),MATCH(#REF!,#REF!:#REF!,0))</f>
        <v>#REF!</v>
      </c>
      <c r="F16526" s="9" t="e">
        <f>INDEX(#REF!:#REF!,MATCH($D16526,#REF!:#REF!,0),MATCH(#REF!,#REF!:#REF!,0))</f>
        <v>#REF!</v>
      </c>
    </row>
    <row r="16527" spans="1:6" ht="16.5" x14ac:dyDescent="0.3">
      <c r="A16527" s="9" t="s">
        <v>5798</v>
      </c>
      <c r="B16527" s="9" t="s">
        <v>2069</v>
      </c>
      <c r="C16527" s="10">
        <v>45128</v>
      </c>
      <c r="D16527" s="9">
        <v>4958503722</v>
      </c>
      <c r="E16527" s="9" t="e">
        <f>INDEX(#REF!:#REF!,MATCH($D16527,#REF!:#REF!,0),MATCH(#REF!,#REF!:#REF!,0))</f>
        <v>#REF!</v>
      </c>
      <c r="F16527" s="9" t="e">
        <f>INDEX(#REF!:#REF!,MATCH($D16527,#REF!:#REF!,0),MATCH(#REF!,#REF!:#REF!,0))</f>
        <v>#REF!</v>
      </c>
    </row>
    <row r="16528" spans="1:6" ht="16.5" x14ac:dyDescent="0.3">
      <c r="A16528" s="9" t="s">
        <v>5797</v>
      </c>
      <c r="B16528" s="9" t="s">
        <v>2721</v>
      </c>
      <c r="C16528" s="10">
        <v>36647</v>
      </c>
      <c r="D16528" s="9">
        <v>4783377790</v>
      </c>
      <c r="E16528" s="9" t="e">
        <f>INDEX(#REF!:#REF!,MATCH($D16528,#REF!:#REF!,0),MATCH(#REF!,#REF!:#REF!,0))</f>
        <v>#REF!</v>
      </c>
      <c r="F16528" s="9" t="e">
        <f>INDEX(#REF!:#REF!,MATCH($D16528,#REF!:#REF!,0),MATCH(#REF!,#REF!:#REF!,0))</f>
        <v>#REF!</v>
      </c>
    </row>
    <row r="16529" spans="1:6" ht="16.5" x14ac:dyDescent="0.3">
      <c r="A16529" s="9" t="s">
        <v>5796</v>
      </c>
      <c r="B16529" s="9" t="s">
        <v>2521</v>
      </c>
      <c r="C16529" s="10">
        <v>12136</v>
      </c>
      <c r="D16529" s="9">
        <v>4185019157</v>
      </c>
      <c r="E16529" s="9" t="e">
        <f>INDEX(#REF!:#REF!,MATCH($D16529,#REF!:#REF!,0),MATCH(#REF!,#REF!:#REF!,0))</f>
        <v>#REF!</v>
      </c>
      <c r="F16529" s="9" t="e">
        <f>INDEX(#REF!:#REF!,MATCH($D16529,#REF!:#REF!,0),MATCH(#REF!,#REF!:#REF!,0))</f>
        <v>#REF!</v>
      </c>
    </row>
    <row r="16530" spans="1:6" ht="16.5" x14ac:dyDescent="0.3">
      <c r="A16530" s="9" t="s">
        <v>5795</v>
      </c>
      <c r="B16530" s="9" t="s">
        <v>2136</v>
      </c>
      <c r="C16530" s="10">
        <v>32810</v>
      </c>
      <c r="D16530" s="9">
        <v>6106380341</v>
      </c>
      <c r="E16530" s="9" t="e">
        <f>INDEX(#REF!:#REF!,MATCH($D16530,#REF!:#REF!,0),MATCH(#REF!,#REF!:#REF!,0))</f>
        <v>#REF!</v>
      </c>
      <c r="F16530" s="9" t="e">
        <f>INDEX(#REF!:#REF!,MATCH($D16530,#REF!:#REF!,0),MATCH(#REF!,#REF!:#REF!,0))</f>
        <v>#REF!</v>
      </c>
    </row>
    <row r="16531" spans="1:6" ht="16.5" x14ac:dyDescent="0.3">
      <c r="A16531" s="9" t="s">
        <v>5794</v>
      </c>
      <c r="B16531" s="9" t="s">
        <v>2044</v>
      </c>
      <c r="C16531" s="10">
        <v>28873</v>
      </c>
      <c r="D16531" s="9">
        <v>3219526055</v>
      </c>
      <c r="E16531" s="9" t="e">
        <f>INDEX(#REF!:#REF!,MATCH($D16531,#REF!:#REF!,0),MATCH(#REF!,#REF!:#REF!,0))</f>
        <v>#REF!</v>
      </c>
      <c r="F16531" s="9" t="e">
        <f>INDEX(#REF!:#REF!,MATCH($D16531,#REF!:#REF!,0),MATCH(#REF!,#REF!:#REF!,0))</f>
        <v>#REF!</v>
      </c>
    </row>
    <row r="16532" spans="1:6" ht="16.5" x14ac:dyDescent="0.3">
      <c r="A16532" s="9" t="s">
        <v>5793</v>
      </c>
      <c r="B16532" s="9" t="s">
        <v>2364</v>
      </c>
      <c r="C16532" s="10">
        <v>33362</v>
      </c>
      <c r="D16532" s="9">
        <v>6235447353</v>
      </c>
      <c r="E16532" s="9" t="e">
        <f>INDEX(#REF!:#REF!,MATCH($D16532,#REF!:#REF!,0),MATCH(#REF!,#REF!:#REF!,0))</f>
        <v>#REF!</v>
      </c>
      <c r="F16532" s="9" t="e">
        <f>INDEX(#REF!:#REF!,MATCH($D16532,#REF!:#REF!,0),MATCH(#REF!,#REF!:#REF!,0))</f>
        <v>#REF!</v>
      </c>
    </row>
    <row r="16533" spans="1:6" ht="16.5" x14ac:dyDescent="0.3">
      <c r="A16533" s="9" t="s">
        <v>5792</v>
      </c>
      <c r="B16533" s="9" t="s">
        <v>1995</v>
      </c>
      <c r="C16533" s="10">
        <v>51080</v>
      </c>
      <c r="D16533" s="9">
        <v>3016446324</v>
      </c>
      <c r="E16533" s="9" t="e">
        <f>INDEX(#REF!:#REF!,MATCH($D16533,#REF!:#REF!,0),MATCH(#REF!,#REF!:#REF!,0))</f>
        <v>#REF!</v>
      </c>
      <c r="F16533" s="9" t="e">
        <f>INDEX(#REF!:#REF!,MATCH($D16533,#REF!:#REF!,0),MATCH(#REF!,#REF!:#REF!,0))</f>
        <v>#REF!</v>
      </c>
    </row>
    <row r="16534" spans="1:6" ht="16.5" x14ac:dyDescent="0.3">
      <c r="A16534" s="9" t="s">
        <v>5791</v>
      </c>
      <c r="B16534" s="9" t="s">
        <v>2492</v>
      </c>
      <c r="C16534" s="10">
        <v>55490</v>
      </c>
      <c r="D16534" s="9">
        <v>1592980554</v>
      </c>
      <c r="E16534" s="9" t="e">
        <f>INDEX(#REF!:#REF!,MATCH($D16534,#REF!:#REF!,0),MATCH(#REF!,#REF!:#REF!,0))</f>
        <v>#REF!</v>
      </c>
      <c r="F16534" s="9" t="e">
        <f>INDEX(#REF!:#REF!,MATCH($D16534,#REF!:#REF!,0),MATCH(#REF!,#REF!:#REF!,0))</f>
        <v>#REF!</v>
      </c>
    </row>
    <row r="16535" spans="1:6" ht="16.5" x14ac:dyDescent="0.3">
      <c r="A16535" s="9" t="s">
        <v>5790</v>
      </c>
      <c r="B16535" s="9" t="s">
        <v>2669</v>
      </c>
      <c r="C16535" s="10">
        <v>41577</v>
      </c>
      <c r="D16535" s="9">
        <v>6383978705</v>
      </c>
      <c r="E16535" s="9" t="e">
        <f>INDEX(#REF!:#REF!,MATCH($D16535,#REF!:#REF!,0),MATCH(#REF!,#REF!:#REF!,0))</f>
        <v>#REF!</v>
      </c>
      <c r="F16535" s="9" t="e">
        <f>INDEX(#REF!:#REF!,MATCH($D16535,#REF!:#REF!,0),MATCH(#REF!,#REF!:#REF!,0))</f>
        <v>#REF!</v>
      </c>
    </row>
    <row r="16536" spans="1:6" ht="16.5" x14ac:dyDescent="0.3">
      <c r="A16536" s="9" t="s">
        <v>5789</v>
      </c>
      <c r="B16536" s="9" t="s">
        <v>2445</v>
      </c>
      <c r="C16536" s="10">
        <v>57987</v>
      </c>
      <c r="D16536" s="9">
        <v>6173504774</v>
      </c>
      <c r="E16536" s="9" t="e">
        <f>INDEX(#REF!:#REF!,MATCH($D16536,#REF!:#REF!,0),MATCH(#REF!,#REF!:#REF!,0))</f>
        <v>#REF!</v>
      </c>
      <c r="F16536" s="9" t="e">
        <f>INDEX(#REF!:#REF!,MATCH($D16536,#REF!:#REF!,0),MATCH(#REF!,#REF!:#REF!,0))</f>
        <v>#REF!</v>
      </c>
    </row>
    <row r="16537" spans="1:6" ht="16.5" x14ac:dyDescent="0.3">
      <c r="A16537" s="9" t="s">
        <v>5788</v>
      </c>
      <c r="B16537" s="9" t="s">
        <v>2568</v>
      </c>
      <c r="C16537" s="10">
        <v>16051</v>
      </c>
      <c r="D16537" s="9">
        <v>6148303353</v>
      </c>
      <c r="E16537" s="9" t="e">
        <f>INDEX(#REF!:#REF!,MATCH($D16537,#REF!:#REF!,0),MATCH(#REF!,#REF!:#REF!,0))</f>
        <v>#REF!</v>
      </c>
      <c r="F16537" s="9" t="e">
        <f>INDEX(#REF!:#REF!,MATCH($D16537,#REF!:#REF!,0),MATCH(#REF!,#REF!:#REF!,0))</f>
        <v>#REF!</v>
      </c>
    </row>
    <row r="16538" spans="1:6" ht="16.5" x14ac:dyDescent="0.3">
      <c r="A16538" s="9" t="s">
        <v>5787</v>
      </c>
      <c r="B16538" s="9" t="s">
        <v>1965</v>
      </c>
      <c r="C16538" s="10">
        <v>14578</v>
      </c>
      <c r="D16538" s="9">
        <v>2022565827</v>
      </c>
      <c r="E16538" s="9" t="e">
        <f>INDEX(#REF!:#REF!,MATCH($D16538,#REF!:#REF!,0),MATCH(#REF!,#REF!:#REF!,0))</f>
        <v>#REF!</v>
      </c>
      <c r="F16538" s="9" t="e">
        <f>INDEX(#REF!:#REF!,MATCH($D16538,#REF!:#REF!,0),MATCH(#REF!,#REF!:#REF!,0))</f>
        <v>#REF!</v>
      </c>
    </row>
    <row r="16539" spans="1:6" ht="16.5" x14ac:dyDescent="0.3">
      <c r="A16539" s="9" t="s">
        <v>5786</v>
      </c>
      <c r="B16539" s="9" t="s">
        <v>2669</v>
      </c>
      <c r="C16539" s="10">
        <v>38817</v>
      </c>
      <c r="D16539" s="9">
        <v>2012142672</v>
      </c>
      <c r="E16539" s="9" t="e">
        <f>INDEX(#REF!:#REF!,MATCH($D16539,#REF!:#REF!,0),MATCH(#REF!,#REF!:#REF!,0))</f>
        <v>#REF!</v>
      </c>
      <c r="F16539" s="9" t="e">
        <f>INDEX(#REF!:#REF!,MATCH($D16539,#REF!:#REF!,0),MATCH(#REF!,#REF!:#REF!,0))</f>
        <v>#REF!</v>
      </c>
    </row>
    <row r="16540" spans="1:6" ht="16.5" x14ac:dyDescent="0.3">
      <c r="A16540" s="9" t="s">
        <v>5785</v>
      </c>
      <c r="B16540" s="9" t="s">
        <v>2302</v>
      </c>
      <c r="C16540" s="10">
        <v>26321</v>
      </c>
      <c r="D16540" s="9">
        <v>3545427749</v>
      </c>
      <c r="E16540" s="9" t="e">
        <f>INDEX(#REF!:#REF!,MATCH($D16540,#REF!:#REF!,0),MATCH(#REF!,#REF!:#REF!,0))</f>
        <v>#REF!</v>
      </c>
      <c r="F16540" s="9" t="e">
        <f>INDEX(#REF!:#REF!,MATCH($D16540,#REF!:#REF!,0),MATCH(#REF!,#REF!:#REF!,0))</f>
        <v>#REF!</v>
      </c>
    </row>
    <row r="16541" spans="1:6" ht="16.5" x14ac:dyDescent="0.3">
      <c r="A16541" s="9" t="s">
        <v>5784</v>
      </c>
      <c r="B16541" s="9" t="s">
        <v>1975</v>
      </c>
      <c r="C16541" s="10">
        <v>20509</v>
      </c>
      <c r="D16541" s="9">
        <v>9966428720</v>
      </c>
      <c r="E16541" s="9" t="e">
        <f>INDEX(#REF!:#REF!,MATCH($D16541,#REF!:#REF!,0),MATCH(#REF!,#REF!:#REF!,0))</f>
        <v>#REF!</v>
      </c>
      <c r="F16541" s="9" t="e">
        <f>INDEX(#REF!:#REF!,MATCH($D16541,#REF!:#REF!,0),MATCH(#REF!,#REF!:#REF!,0))</f>
        <v>#REF!</v>
      </c>
    </row>
    <row r="16542" spans="1:6" ht="16.5" x14ac:dyDescent="0.3">
      <c r="A16542" s="9" t="s">
        <v>5783</v>
      </c>
      <c r="B16542" s="9" t="s">
        <v>2496</v>
      </c>
      <c r="C16542" s="10">
        <v>54446</v>
      </c>
      <c r="D16542" s="9">
        <v>5405945366</v>
      </c>
      <c r="E16542" s="9" t="e">
        <f>INDEX(#REF!:#REF!,MATCH($D16542,#REF!:#REF!,0),MATCH(#REF!,#REF!:#REF!,0))</f>
        <v>#REF!</v>
      </c>
      <c r="F16542" s="9" t="e">
        <f>INDEX(#REF!:#REF!,MATCH($D16542,#REF!:#REF!,0),MATCH(#REF!,#REF!:#REF!,0))</f>
        <v>#REF!</v>
      </c>
    </row>
    <row r="16543" spans="1:6" ht="16.5" x14ac:dyDescent="0.3">
      <c r="A16543" s="9" t="s">
        <v>5782</v>
      </c>
      <c r="B16543" s="9" t="s">
        <v>2418</v>
      </c>
      <c r="C16543" s="10">
        <v>27877</v>
      </c>
      <c r="D16543" s="9">
        <v>939715988</v>
      </c>
      <c r="E16543" s="9" t="e">
        <f>INDEX(#REF!:#REF!,MATCH($D16543,#REF!:#REF!,0),MATCH(#REF!,#REF!:#REF!,0))</f>
        <v>#REF!</v>
      </c>
      <c r="F16543" s="9" t="e">
        <f>INDEX(#REF!:#REF!,MATCH($D16543,#REF!:#REF!,0),MATCH(#REF!,#REF!:#REF!,0))</f>
        <v>#REF!</v>
      </c>
    </row>
    <row r="16544" spans="1:6" ht="16.5" x14ac:dyDescent="0.3">
      <c r="A16544" s="9" t="s">
        <v>5781</v>
      </c>
      <c r="B16544" s="9" t="s">
        <v>2323</v>
      </c>
      <c r="C16544" s="10">
        <v>57637</v>
      </c>
      <c r="D16544" s="9">
        <v>7479962290</v>
      </c>
      <c r="E16544" s="9" t="e">
        <f>INDEX(#REF!:#REF!,MATCH($D16544,#REF!:#REF!,0),MATCH(#REF!,#REF!:#REF!,0))</f>
        <v>#REF!</v>
      </c>
      <c r="F16544" s="9" t="e">
        <f>INDEX(#REF!:#REF!,MATCH($D16544,#REF!:#REF!,0),MATCH(#REF!,#REF!:#REF!,0))</f>
        <v>#REF!</v>
      </c>
    </row>
    <row r="16545" spans="1:6" ht="16.5" x14ac:dyDescent="0.3">
      <c r="A16545" s="9" t="s">
        <v>5780</v>
      </c>
      <c r="B16545" s="9" t="s">
        <v>3493</v>
      </c>
      <c r="C16545" s="10">
        <v>46422</v>
      </c>
      <c r="D16545" s="9">
        <v>8024322455</v>
      </c>
      <c r="E16545" s="9" t="e">
        <f>INDEX(#REF!:#REF!,MATCH($D16545,#REF!:#REF!,0),MATCH(#REF!,#REF!:#REF!,0))</f>
        <v>#REF!</v>
      </c>
      <c r="F16545" s="9" t="e">
        <f>INDEX(#REF!:#REF!,MATCH($D16545,#REF!:#REF!,0),MATCH(#REF!,#REF!:#REF!,0))</f>
        <v>#REF!</v>
      </c>
    </row>
    <row r="16546" spans="1:6" ht="16.5" x14ac:dyDescent="0.3">
      <c r="A16546" s="9" t="s">
        <v>5779</v>
      </c>
      <c r="B16546" s="9" t="s">
        <v>2021</v>
      </c>
      <c r="C16546" s="10">
        <v>24990</v>
      </c>
      <c r="D16546" s="9">
        <v>8841637323</v>
      </c>
      <c r="E16546" s="9" t="e">
        <f>INDEX(#REF!:#REF!,MATCH($D16546,#REF!:#REF!,0),MATCH(#REF!,#REF!:#REF!,0))</f>
        <v>#REF!</v>
      </c>
      <c r="F16546" s="9" t="e">
        <f>INDEX(#REF!:#REF!,MATCH($D16546,#REF!:#REF!,0),MATCH(#REF!,#REF!:#REF!,0))</f>
        <v>#REF!</v>
      </c>
    </row>
    <row r="16547" spans="1:6" ht="16.5" x14ac:dyDescent="0.3">
      <c r="A16547" s="9" t="s">
        <v>5778</v>
      </c>
      <c r="B16547" s="9" t="s">
        <v>2132</v>
      </c>
      <c r="C16547" s="10">
        <v>20994</v>
      </c>
      <c r="D16547" s="9">
        <v>2456061896</v>
      </c>
      <c r="E16547" s="9" t="e">
        <f>INDEX(#REF!:#REF!,MATCH($D16547,#REF!:#REF!,0),MATCH(#REF!,#REF!:#REF!,0))</f>
        <v>#REF!</v>
      </c>
      <c r="F16547" s="9" t="e">
        <f>INDEX(#REF!:#REF!,MATCH($D16547,#REF!:#REF!,0),MATCH(#REF!,#REF!:#REF!,0))</f>
        <v>#REF!</v>
      </c>
    </row>
    <row r="16548" spans="1:6" ht="16.5" x14ac:dyDescent="0.3">
      <c r="A16548" s="9" t="s">
        <v>5777</v>
      </c>
      <c r="B16548" s="9" t="s">
        <v>3580</v>
      </c>
      <c r="C16548" s="10">
        <v>50719</v>
      </c>
      <c r="D16548" s="9">
        <v>8223052873</v>
      </c>
      <c r="E16548" s="9" t="e">
        <f>INDEX(#REF!:#REF!,MATCH($D16548,#REF!:#REF!,0),MATCH(#REF!,#REF!:#REF!,0))</f>
        <v>#REF!</v>
      </c>
      <c r="F16548" s="9" t="e">
        <f>INDEX(#REF!:#REF!,MATCH($D16548,#REF!:#REF!,0),MATCH(#REF!,#REF!:#REF!,0))</f>
        <v>#REF!</v>
      </c>
    </row>
    <row r="16549" spans="1:6" ht="16.5" x14ac:dyDescent="0.3">
      <c r="A16549" s="9" t="s">
        <v>5776</v>
      </c>
      <c r="B16549" s="9" t="s">
        <v>3448</v>
      </c>
      <c r="C16549" s="10">
        <v>42220</v>
      </c>
      <c r="D16549" s="9">
        <v>8658719154</v>
      </c>
      <c r="E16549" s="9" t="e">
        <f>INDEX(#REF!:#REF!,MATCH($D16549,#REF!:#REF!,0),MATCH(#REF!,#REF!:#REF!,0))</f>
        <v>#REF!</v>
      </c>
      <c r="F16549" s="9" t="e">
        <f>INDEX(#REF!:#REF!,MATCH($D16549,#REF!:#REF!,0),MATCH(#REF!,#REF!:#REF!,0))</f>
        <v>#REF!</v>
      </c>
    </row>
    <row r="16550" spans="1:6" ht="16.5" x14ac:dyDescent="0.3">
      <c r="A16550" s="9" t="s">
        <v>5775</v>
      </c>
      <c r="B16550" s="9" t="s">
        <v>2653</v>
      </c>
      <c r="C16550" s="10">
        <v>11278</v>
      </c>
      <c r="D16550" s="9">
        <v>1079691642</v>
      </c>
      <c r="E16550" s="9" t="e">
        <f>INDEX(#REF!:#REF!,MATCH($D16550,#REF!:#REF!,0),MATCH(#REF!,#REF!:#REF!,0))</f>
        <v>#REF!</v>
      </c>
      <c r="F16550" s="9" t="e">
        <f>INDEX(#REF!:#REF!,MATCH($D16550,#REF!:#REF!,0),MATCH(#REF!,#REF!:#REF!,0))</f>
        <v>#REF!</v>
      </c>
    </row>
    <row r="16551" spans="1:6" ht="16.5" x14ac:dyDescent="0.3">
      <c r="A16551" s="9" t="s">
        <v>5774</v>
      </c>
      <c r="B16551" s="9" t="s">
        <v>2379</v>
      </c>
      <c r="C16551" s="10">
        <v>26694</v>
      </c>
      <c r="D16551" s="9">
        <v>3806430489</v>
      </c>
      <c r="E16551" s="9" t="e">
        <f>INDEX(#REF!:#REF!,MATCH($D16551,#REF!:#REF!,0),MATCH(#REF!,#REF!:#REF!,0))</f>
        <v>#REF!</v>
      </c>
      <c r="F16551" s="9" t="e">
        <f>INDEX(#REF!:#REF!,MATCH($D16551,#REF!:#REF!,0),MATCH(#REF!,#REF!:#REF!,0))</f>
        <v>#REF!</v>
      </c>
    </row>
    <row r="16552" spans="1:6" ht="16.5" x14ac:dyDescent="0.3">
      <c r="A16552" s="9" t="s">
        <v>5773</v>
      </c>
      <c r="B16552" s="9" t="s">
        <v>2994</v>
      </c>
      <c r="C16552" s="10">
        <v>39672</v>
      </c>
      <c r="D16552" s="9">
        <v>2230983466</v>
      </c>
      <c r="E16552" s="9" t="e">
        <f>INDEX(#REF!:#REF!,MATCH($D16552,#REF!:#REF!,0),MATCH(#REF!,#REF!:#REF!,0))</f>
        <v>#REF!</v>
      </c>
      <c r="F16552" s="9" t="e">
        <f>INDEX(#REF!:#REF!,MATCH($D16552,#REF!:#REF!,0),MATCH(#REF!,#REF!:#REF!,0))</f>
        <v>#REF!</v>
      </c>
    </row>
    <row r="16553" spans="1:6" ht="16.5" x14ac:dyDescent="0.3">
      <c r="A16553" s="9" t="s">
        <v>5772</v>
      </c>
      <c r="B16553" s="9" t="s">
        <v>2127</v>
      </c>
      <c r="C16553" s="10">
        <v>31728</v>
      </c>
      <c r="D16553" s="9">
        <v>492630925</v>
      </c>
      <c r="E16553" s="9" t="e">
        <f>INDEX(#REF!:#REF!,MATCH($D16553,#REF!:#REF!,0),MATCH(#REF!,#REF!:#REF!,0))</f>
        <v>#REF!</v>
      </c>
      <c r="F16553" s="9" t="e">
        <f>INDEX(#REF!:#REF!,MATCH($D16553,#REF!:#REF!,0),MATCH(#REF!,#REF!:#REF!,0))</f>
        <v>#REF!</v>
      </c>
    </row>
    <row r="16554" spans="1:6" ht="16.5" x14ac:dyDescent="0.3">
      <c r="A16554" s="9" t="s">
        <v>5771</v>
      </c>
      <c r="B16554" s="9" t="s">
        <v>3416</v>
      </c>
      <c r="C16554" s="10">
        <v>41913</v>
      </c>
      <c r="D16554" s="9">
        <v>6988089128</v>
      </c>
      <c r="E16554" s="9" t="e">
        <f>INDEX(#REF!:#REF!,MATCH($D16554,#REF!:#REF!,0),MATCH(#REF!,#REF!:#REF!,0))</f>
        <v>#REF!</v>
      </c>
      <c r="F16554" s="9" t="e">
        <f>INDEX(#REF!:#REF!,MATCH($D16554,#REF!:#REF!,0),MATCH(#REF!,#REF!:#REF!,0))</f>
        <v>#REF!</v>
      </c>
    </row>
    <row r="16555" spans="1:6" ht="16.5" x14ac:dyDescent="0.3">
      <c r="A16555" s="9" t="s">
        <v>5770</v>
      </c>
      <c r="B16555" s="9" t="s">
        <v>2083</v>
      </c>
      <c r="C16555" s="10">
        <v>13382</v>
      </c>
      <c r="D16555" s="9">
        <v>4823073274</v>
      </c>
      <c r="E16555" s="9" t="e">
        <f>INDEX(#REF!:#REF!,MATCH($D16555,#REF!:#REF!,0),MATCH(#REF!,#REF!:#REF!,0))</f>
        <v>#REF!</v>
      </c>
      <c r="F16555" s="9" t="e">
        <f>INDEX(#REF!:#REF!,MATCH($D16555,#REF!:#REF!,0),MATCH(#REF!,#REF!:#REF!,0))</f>
        <v>#REF!</v>
      </c>
    </row>
    <row r="16556" spans="1:6" ht="16.5" x14ac:dyDescent="0.3">
      <c r="A16556" s="9" t="s">
        <v>5769</v>
      </c>
      <c r="B16556" s="9" t="s">
        <v>3856</v>
      </c>
      <c r="C16556" s="10">
        <v>24423</v>
      </c>
      <c r="D16556" s="9">
        <v>2060025532</v>
      </c>
      <c r="E16556" s="9" t="e">
        <f>INDEX(#REF!:#REF!,MATCH($D16556,#REF!:#REF!,0),MATCH(#REF!,#REF!:#REF!,0))</f>
        <v>#REF!</v>
      </c>
      <c r="F16556" s="9" t="e">
        <f>INDEX(#REF!:#REF!,MATCH($D16556,#REF!:#REF!,0),MATCH(#REF!,#REF!:#REF!,0))</f>
        <v>#REF!</v>
      </c>
    </row>
    <row r="16557" spans="1:6" ht="16.5" x14ac:dyDescent="0.3">
      <c r="A16557" s="9" t="s">
        <v>5768</v>
      </c>
      <c r="B16557" s="9" t="s">
        <v>2584</v>
      </c>
      <c r="C16557" s="10">
        <v>44716</v>
      </c>
      <c r="D16557" s="9">
        <v>3806430489</v>
      </c>
      <c r="E16557" s="9" t="e">
        <f>INDEX(#REF!:#REF!,MATCH($D16557,#REF!:#REF!,0),MATCH(#REF!,#REF!:#REF!,0))</f>
        <v>#REF!</v>
      </c>
      <c r="F16557" s="9" t="e">
        <f>INDEX(#REF!:#REF!,MATCH($D16557,#REF!:#REF!,0),MATCH(#REF!,#REF!:#REF!,0))</f>
        <v>#REF!</v>
      </c>
    </row>
    <row r="16558" spans="1:6" ht="16.5" x14ac:dyDescent="0.3">
      <c r="A16558" s="9" t="s">
        <v>5767</v>
      </c>
      <c r="B16558" s="9" t="s">
        <v>2503</v>
      </c>
      <c r="C16558" s="10">
        <v>23386</v>
      </c>
      <c r="D16558" s="9">
        <v>7473861379</v>
      </c>
      <c r="E16558" s="9" t="e">
        <f>INDEX(#REF!:#REF!,MATCH($D16558,#REF!:#REF!,0),MATCH(#REF!,#REF!:#REF!,0))</f>
        <v>#REF!</v>
      </c>
      <c r="F16558" s="9" t="e">
        <f>INDEX(#REF!:#REF!,MATCH($D16558,#REF!:#REF!,0),MATCH(#REF!,#REF!:#REF!,0))</f>
        <v>#REF!</v>
      </c>
    </row>
    <row r="16559" spans="1:6" ht="16.5" x14ac:dyDescent="0.3">
      <c r="A16559" s="9" t="s">
        <v>5766</v>
      </c>
      <c r="B16559" s="9" t="s">
        <v>1999</v>
      </c>
      <c r="C16559" s="10">
        <v>58550</v>
      </c>
      <c r="D16559" s="9">
        <v>7760701055</v>
      </c>
      <c r="E16559" s="9" t="e">
        <f>INDEX(#REF!:#REF!,MATCH($D16559,#REF!:#REF!,0),MATCH(#REF!,#REF!:#REF!,0))</f>
        <v>#REF!</v>
      </c>
      <c r="F16559" s="9" t="e">
        <f>INDEX(#REF!:#REF!,MATCH($D16559,#REF!:#REF!,0),MATCH(#REF!,#REF!:#REF!,0))</f>
        <v>#REF!</v>
      </c>
    </row>
    <row r="16560" spans="1:6" ht="16.5" x14ac:dyDescent="0.3">
      <c r="A16560" s="9" t="s">
        <v>5765</v>
      </c>
      <c r="B16560" s="9" t="s">
        <v>2206</v>
      </c>
      <c r="C16560" s="10">
        <v>35176</v>
      </c>
      <c r="D16560" s="9">
        <v>7251959615</v>
      </c>
      <c r="E16560" s="9" t="e">
        <f>INDEX(#REF!:#REF!,MATCH($D16560,#REF!:#REF!,0),MATCH(#REF!,#REF!:#REF!,0))</f>
        <v>#REF!</v>
      </c>
      <c r="F16560" s="9" t="e">
        <f>INDEX(#REF!:#REF!,MATCH($D16560,#REF!:#REF!,0),MATCH(#REF!,#REF!:#REF!,0))</f>
        <v>#REF!</v>
      </c>
    </row>
    <row r="16561" spans="1:6" ht="16.5" x14ac:dyDescent="0.3">
      <c r="A16561" s="9" t="s">
        <v>5764</v>
      </c>
      <c r="B16561" s="9" t="s">
        <v>3506</v>
      </c>
      <c r="C16561" s="10">
        <v>45228</v>
      </c>
      <c r="D16561" s="9">
        <v>7178607831</v>
      </c>
      <c r="E16561" s="9" t="e">
        <f>INDEX(#REF!:#REF!,MATCH($D16561,#REF!:#REF!,0),MATCH(#REF!,#REF!:#REF!,0))</f>
        <v>#REF!</v>
      </c>
      <c r="F16561" s="9" t="e">
        <f>INDEX(#REF!:#REF!,MATCH($D16561,#REF!:#REF!,0),MATCH(#REF!,#REF!:#REF!,0))</f>
        <v>#REF!</v>
      </c>
    </row>
    <row r="16562" spans="1:6" ht="16.5" x14ac:dyDescent="0.3">
      <c r="A16562" s="9" t="s">
        <v>5763</v>
      </c>
      <c r="B16562" s="9" t="s">
        <v>1995</v>
      </c>
      <c r="C16562" s="10">
        <v>56930</v>
      </c>
      <c r="D16562" s="9">
        <v>8808097757</v>
      </c>
      <c r="E16562" s="9" t="e">
        <f>INDEX(#REF!:#REF!,MATCH($D16562,#REF!:#REF!,0),MATCH(#REF!,#REF!:#REF!,0))</f>
        <v>#REF!</v>
      </c>
      <c r="F16562" s="9" t="e">
        <f>INDEX(#REF!:#REF!,MATCH($D16562,#REF!:#REF!,0),MATCH(#REF!,#REF!:#REF!,0))</f>
        <v>#REF!</v>
      </c>
    </row>
    <row r="16563" spans="1:6" ht="16.5" x14ac:dyDescent="0.3">
      <c r="A16563" s="9" t="s">
        <v>5762</v>
      </c>
      <c r="B16563" s="9" t="s">
        <v>2009</v>
      </c>
      <c r="C16563" s="10">
        <v>25007</v>
      </c>
      <c r="D16563" s="9">
        <v>6988089128</v>
      </c>
      <c r="E16563" s="9" t="e">
        <f>INDEX(#REF!:#REF!,MATCH($D16563,#REF!:#REF!,0),MATCH(#REF!,#REF!:#REF!,0))</f>
        <v>#REF!</v>
      </c>
      <c r="F16563" s="9" t="e">
        <f>INDEX(#REF!:#REF!,MATCH($D16563,#REF!:#REF!,0),MATCH(#REF!,#REF!:#REF!,0))</f>
        <v>#REF!</v>
      </c>
    </row>
    <row r="16564" spans="1:6" ht="16.5" x14ac:dyDescent="0.3">
      <c r="A16564" s="9" t="s">
        <v>5761</v>
      </c>
      <c r="B16564" s="9" t="s">
        <v>2470</v>
      </c>
      <c r="C16564" s="10">
        <v>13015</v>
      </c>
      <c r="D16564" s="9">
        <v>1296185559</v>
      </c>
      <c r="E16564" s="9" t="e">
        <f>INDEX(#REF!:#REF!,MATCH($D16564,#REF!:#REF!,0),MATCH(#REF!,#REF!:#REF!,0))</f>
        <v>#REF!</v>
      </c>
      <c r="F16564" s="9" t="e">
        <f>INDEX(#REF!:#REF!,MATCH($D16564,#REF!:#REF!,0),MATCH(#REF!,#REF!:#REF!,0))</f>
        <v>#REF!</v>
      </c>
    </row>
    <row r="16565" spans="1:6" ht="16.5" x14ac:dyDescent="0.3">
      <c r="A16565" s="9" t="s">
        <v>5760</v>
      </c>
      <c r="B16565" s="9" t="s">
        <v>2597</v>
      </c>
      <c r="C16565" s="10">
        <v>47662</v>
      </c>
      <c r="D16565" s="9">
        <v>4487905370</v>
      </c>
      <c r="E16565" s="9" t="e">
        <f>INDEX(#REF!:#REF!,MATCH($D16565,#REF!:#REF!,0),MATCH(#REF!,#REF!:#REF!,0))</f>
        <v>#REF!</v>
      </c>
      <c r="F16565" s="9" t="e">
        <f>INDEX(#REF!:#REF!,MATCH($D16565,#REF!:#REF!,0),MATCH(#REF!,#REF!:#REF!,0))</f>
        <v>#REF!</v>
      </c>
    </row>
    <row r="16566" spans="1:6" ht="16.5" x14ac:dyDescent="0.3">
      <c r="A16566" s="9" t="s">
        <v>5759</v>
      </c>
      <c r="B16566" s="9" t="s">
        <v>2537</v>
      </c>
      <c r="C16566" s="10">
        <v>15564</v>
      </c>
      <c r="D16566" s="9">
        <v>9018504580</v>
      </c>
      <c r="E16566" s="9" t="e">
        <f>INDEX(#REF!:#REF!,MATCH($D16566,#REF!:#REF!,0),MATCH(#REF!,#REF!:#REF!,0))</f>
        <v>#REF!</v>
      </c>
      <c r="F16566" s="9" t="e">
        <f>INDEX(#REF!:#REF!,MATCH($D16566,#REF!:#REF!,0),MATCH(#REF!,#REF!:#REF!,0))</f>
        <v>#REF!</v>
      </c>
    </row>
    <row r="16567" spans="1:6" ht="16.5" x14ac:dyDescent="0.3">
      <c r="A16567" s="9" t="s">
        <v>5758</v>
      </c>
      <c r="B16567" s="9" t="s">
        <v>2500</v>
      </c>
      <c r="C16567" s="10">
        <v>19288</v>
      </c>
      <c r="D16567" s="9">
        <v>5077974136</v>
      </c>
      <c r="E16567" s="9" t="e">
        <f>INDEX(#REF!:#REF!,MATCH($D16567,#REF!:#REF!,0),MATCH(#REF!,#REF!:#REF!,0))</f>
        <v>#REF!</v>
      </c>
      <c r="F16567" s="9" t="e">
        <f>INDEX(#REF!:#REF!,MATCH($D16567,#REF!:#REF!,0),MATCH(#REF!,#REF!:#REF!,0))</f>
        <v>#REF!</v>
      </c>
    </row>
    <row r="16568" spans="1:6" ht="16.5" x14ac:dyDescent="0.3">
      <c r="A16568" s="9" t="s">
        <v>5757</v>
      </c>
      <c r="B16568" s="9" t="s">
        <v>2048</v>
      </c>
      <c r="C16568" s="10">
        <v>47569</v>
      </c>
      <c r="D16568" s="9">
        <v>9128677390</v>
      </c>
      <c r="E16568" s="9" t="e">
        <f>INDEX(#REF!:#REF!,MATCH($D16568,#REF!:#REF!,0),MATCH(#REF!,#REF!:#REF!,0))</f>
        <v>#REF!</v>
      </c>
      <c r="F16568" s="9" t="e">
        <f>INDEX(#REF!:#REF!,MATCH($D16568,#REF!:#REF!,0),MATCH(#REF!,#REF!:#REF!,0))</f>
        <v>#REF!</v>
      </c>
    </row>
    <row r="16569" spans="1:6" ht="16.5" x14ac:dyDescent="0.3">
      <c r="A16569" s="9" t="s">
        <v>5756</v>
      </c>
      <c r="B16569" s="9" t="s">
        <v>2595</v>
      </c>
      <c r="C16569" s="10">
        <v>15301</v>
      </c>
      <c r="D16569" s="9">
        <v>6842797632</v>
      </c>
      <c r="E16569" s="9" t="e">
        <f>INDEX(#REF!:#REF!,MATCH($D16569,#REF!:#REF!,0),MATCH(#REF!,#REF!:#REF!,0))</f>
        <v>#REF!</v>
      </c>
      <c r="F16569" s="9" t="e">
        <f>INDEX(#REF!:#REF!,MATCH($D16569,#REF!:#REF!,0),MATCH(#REF!,#REF!:#REF!,0))</f>
        <v>#REF!</v>
      </c>
    </row>
    <row r="16570" spans="1:6" ht="16.5" x14ac:dyDescent="0.3">
      <c r="A16570" s="9" t="s">
        <v>5755</v>
      </c>
      <c r="B16570" s="9" t="s">
        <v>2653</v>
      </c>
      <c r="C16570" s="10">
        <v>49050</v>
      </c>
      <c r="D16570" s="9">
        <v>2411473303</v>
      </c>
      <c r="E16570" s="9" t="e">
        <f>INDEX(#REF!:#REF!,MATCH($D16570,#REF!:#REF!,0),MATCH(#REF!,#REF!:#REF!,0))</f>
        <v>#REF!</v>
      </c>
      <c r="F16570" s="9" t="e">
        <f>INDEX(#REF!:#REF!,MATCH($D16570,#REF!:#REF!,0),MATCH(#REF!,#REF!:#REF!,0))</f>
        <v>#REF!</v>
      </c>
    </row>
    <row r="16571" spans="1:6" ht="16.5" x14ac:dyDescent="0.3">
      <c r="A16571" s="9" t="s">
        <v>5754</v>
      </c>
      <c r="B16571" s="9" t="s">
        <v>2183</v>
      </c>
      <c r="C16571" s="10">
        <v>58728</v>
      </c>
      <c r="D16571" s="9">
        <v>5304381319</v>
      </c>
      <c r="E16571" s="9" t="e">
        <f>INDEX(#REF!:#REF!,MATCH($D16571,#REF!:#REF!,0),MATCH(#REF!,#REF!:#REF!,0))</f>
        <v>#REF!</v>
      </c>
      <c r="F16571" s="9" t="e">
        <f>INDEX(#REF!:#REF!,MATCH($D16571,#REF!:#REF!,0),MATCH(#REF!,#REF!:#REF!,0))</f>
        <v>#REF!</v>
      </c>
    </row>
    <row r="16572" spans="1:6" ht="16.5" x14ac:dyDescent="0.3">
      <c r="A16572" s="9" t="s">
        <v>5753</v>
      </c>
      <c r="B16572" s="9" t="s">
        <v>2171</v>
      </c>
      <c r="C16572" s="10">
        <v>10043</v>
      </c>
      <c r="D16572" s="9">
        <v>4094820760</v>
      </c>
      <c r="E16572" s="9" t="e">
        <f>INDEX(#REF!:#REF!,MATCH($D16572,#REF!:#REF!,0),MATCH(#REF!,#REF!:#REF!,0))</f>
        <v>#REF!</v>
      </c>
      <c r="F16572" s="9" t="e">
        <f>INDEX(#REF!:#REF!,MATCH($D16572,#REF!:#REF!,0),MATCH(#REF!,#REF!:#REF!,0))</f>
        <v>#REF!</v>
      </c>
    </row>
    <row r="16573" spans="1:6" ht="16.5" x14ac:dyDescent="0.3">
      <c r="A16573" s="9" t="s">
        <v>5752</v>
      </c>
      <c r="B16573" s="9" t="s">
        <v>2127</v>
      </c>
      <c r="C16573" s="10">
        <v>26475</v>
      </c>
      <c r="D16573" s="9">
        <v>2257563263</v>
      </c>
      <c r="E16573" s="9" t="e">
        <f>INDEX(#REF!:#REF!,MATCH($D16573,#REF!:#REF!,0),MATCH(#REF!,#REF!:#REF!,0))</f>
        <v>#REF!</v>
      </c>
      <c r="F16573" s="9" t="e">
        <f>INDEX(#REF!:#REF!,MATCH($D16573,#REF!:#REF!,0),MATCH(#REF!,#REF!:#REF!,0))</f>
        <v>#REF!</v>
      </c>
    </row>
    <row r="16574" spans="1:6" ht="16.5" x14ac:dyDescent="0.3">
      <c r="A16574" s="9" t="s">
        <v>5751</v>
      </c>
      <c r="B16574" s="9" t="s">
        <v>2165</v>
      </c>
      <c r="C16574" s="10">
        <v>37342</v>
      </c>
      <c r="D16574" s="9">
        <v>4076701275</v>
      </c>
      <c r="E16574" s="9" t="e">
        <f>INDEX(#REF!:#REF!,MATCH($D16574,#REF!:#REF!,0),MATCH(#REF!,#REF!:#REF!,0))</f>
        <v>#REF!</v>
      </c>
      <c r="F16574" s="9" t="e">
        <f>INDEX(#REF!:#REF!,MATCH($D16574,#REF!:#REF!,0),MATCH(#REF!,#REF!:#REF!,0))</f>
        <v>#REF!</v>
      </c>
    </row>
    <row r="16575" spans="1:6" ht="16.5" x14ac:dyDescent="0.3">
      <c r="A16575" s="9" t="s">
        <v>5750</v>
      </c>
      <c r="B16575" s="9" t="s">
        <v>2994</v>
      </c>
      <c r="C16575" s="10">
        <v>27513</v>
      </c>
      <c r="D16575" s="9">
        <v>2497321256</v>
      </c>
      <c r="E16575" s="9" t="e">
        <f>INDEX(#REF!:#REF!,MATCH($D16575,#REF!:#REF!,0),MATCH(#REF!,#REF!:#REF!,0))</f>
        <v>#REF!</v>
      </c>
      <c r="F16575" s="9" t="e">
        <f>INDEX(#REF!:#REF!,MATCH($D16575,#REF!:#REF!,0),MATCH(#REF!,#REF!:#REF!,0))</f>
        <v>#REF!</v>
      </c>
    </row>
    <row r="16576" spans="1:6" ht="16.5" x14ac:dyDescent="0.3">
      <c r="A16576" s="9" t="s">
        <v>5749</v>
      </c>
      <c r="B16576" s="9" t="s">
        <v>2935</v>
      </c>
      <c r="C16576" s="10">
        <v>32066</v>
      </c>
      <c r="D16576" s="9">
        <v>2259282237</v>
      </c>
      <c r="E16576" s="9" t="e">
        <f>INDEX(#REF!:#REF!,MATCH($D16576,#REF!:#REF!,0),MATCH(#REF!,#REF!:#REF!,0))</f>
        <v>#REF!</v>
      </c>
      <c r="F16576" s="9" t="e">
        <f>INDEX(#REF!:#REF!,MATCH($D16576,#REF!:#REF!,0),MATCH(#REF!,#REF!:#REF!,0))</f>
        <v>#REF!</v>
      </c>
    </row>
    <row r="16577" spans="1:6" ht="16.5" x14ac:dyDescent="0.3">
      <c r="A16577" s="9" t="s">
        <v>5748</v>
      </c>
      <c r="B16577" s="9" t="s">
        <v>2942</v>
      </c>
      <c r="C16577" s="10">
        <v>49535</v>
      </c>
      <c r="D16577" s="9">
        <v>4548725172</v>
      </c>
      <c r="E16577" s="9" t="e">
        <f>INDEX(#REF!:#REF!,MATCH($D16577,#REF!:#REF!,0),MATCH(#REF!,#REF!:#REF!,0))</f>
        <v>#REF!</v>
      </c>
      <c r="F16577" s="9" t="e">
        <f>INDEX(#REF!:#REF!,MATCH($D16577,#REF!:#REF!,0),MATCH(#REF!,#REF!:#REF!,0))</f>
        <v>#REF!</v>
      </c>
    </row>
    <row r="16578" spans="1:6" ht="16.5" x14ac:dyDescent="0.3">
      <c r="A16578" s="9" t="s">
        <v>5747</v>
      </c>
      <c r="B16578" s="9" t="s">
        <v>2021</v>
      </c>
      <c r="C16578" s="10">
        <v>30046</v>
      </c>
      <c r="D16578" s="9">
        <v>7493076952</v>
      </c>
      <c r="E16578" s="9" t="e">
        <f>INDEX(#REF!:#REF!,MATCH($D16578,#REF!:#REF!,0),MATCH(#REF!,#REF!:#REF!,0))</f>
        <v>#REF!</v>
      </c>
      <c r="F16578" s="9" t="e">
        <f>INDEX(#REF!:#REF!,MATCH($D16578,#REF!:#REF!,0),MATCH(#REF!,#REF!:#REF!,0))</f>
        <v>#REF!</v>
      </c>
    </row>
    <row r="16579" spans="1:6" ht="16.5" x14ac:dyDescent="0.3">
      <c r="A16579" s="9" t="s">
        <v>5746</v>
      </c>
      <c r="B16579" s="9" t="s">
        <v>2284</v>
      </c>
      <c r="C16579" s="10">
        <v>28962</v>
      </c>
      <c r="D16579" s="9">
        <v>1599457717</v>
      </c>
      <c r="E16579" s="9" t="e">
        <f>INDEX(#REF!:#REF!,MATCH($D16579,#REF!:#REF!,0),MATCH(#REF!,#REF!:#REF!,0))</f>
        <v>#REF!</v>
      </c>
      <c r="F16579" s="9" t="e">
        <f>INDEX(#REF!:#REF!,MATCH($D16579,#REF!:#REF!,0),MATCH(#REF!,#REF!:#REF!,0))</f>
        <v>#REF!</v>
      </c>
    </row>
    <row r="16580" spans="1:6" ht="16.5" x14ac:dyDescent="0.3">
      <c r="A16580" s="9" t="s">
        <v>5745</v>
      </c>
      <c r="B16580" s="9" t="s">
        <v>2232</v>
      </c>
      <c r="C16580" s="10">
        <v>27870</v>
      </c>
      <c r="D16580" s="9">
        <v>9529277938</v>
      </c>
      <c r="E16580" s="9" t="e">
        <f>INDEX(#REF!:#REF!,MATCH($D16580,#REF!:#REF!,0),MATCH(#REF!,#REF!:#REF!,0))</f>
        <v>#REF!</v>
      </c>
      <c r="F16580" s="9" t="e">
        <f>INDEX(#REF!:#REF!,MATCH($D16580,#REF!:#REF!,0),MATCH(#REF!,#REF!:#REF!,0))</f>
        <v>#REF!</v>
      </c>
    </row>
    <row r="16581" spans="1:6" ht="16.5" x14ac:dyDescent="0.3">
      <c r="A16581" s="9" t="s">
        <v>5744</v>
      </c>
      <c r="B16581" s="9" t="s">
        <v>2304</v>
      </c>
      <c r="C16581" s="10">
        <v>12795</v>
      </c>
      <c r="D16581" s="9">
        <v>9434604370</v>
      </c>
      <c r="E16581" s="9" t="e">
        <f>INDEX(#REF!:#REF!,MATCH($D16581,#REF!:#REF!,0),MATCH(#REF!,#REF!:#REF!,0))</f>
        <v>#REF!</v>
      </c>
      <c r="F16581" s="9" t="e">
        <f>INDEX(#REF!:#REF!,MATCH($D16581,#REF!:#REF!,0),MATCH(#REF!,#REF!:#REF!,0))</f>
        <v>#REF!</v>
      </c>
    </row>
    <row r="16582" spans="1:6" ht="16.5" x14ac:dyDescent="0.3">
      <c r="A16582" s="9" t="s">
        <v>5743</v>
      </c>
      <c r="B16582" s="9" t="s">
        <v>3151</v>
      </c>
      <c r="C16582" s="10">
        <v>22093</v>
      </c>
      <c r="D16582" s="9">
        <v>5988565948</v>
      </c>
      <c r="E16582" s="9" t="e">
        <f>INDEX(#REF!:#REF!,MATCH($D16582,#REF!:#REF!,0),MATCH(#REF!,#REF!:#REF!,0))</f>
        <v>#REF!</v>
      </c>
      <c r="F16582" s="9" t="e">
        <f>INDEX(#REF!:#REF!,MATCH($D16582,#REF!:#REF!,0),MATCH(#REF!,#REF!:#REF!,0))</f>
        <v>#REF!</v>
      </c>
    </row>
    <row r="16583" spans="1:6" ht="16.5" x14ac:dyDescent="0.3">
      <c r="A16583" s="9" t="s">
        <v>5742</v>
      </c>
      <c r="B16583" s="9" t="s">
        <v>2589</v>
      </c>
      <c r="C16583" s="10">
        <v>18035</v>
      </c>
      <c r="D16583" s="9">
        <v>7760701055</v>
      </c>
      <c r="E16583" s="9" t="e">
        <f>INDEX(#REF!:#REF!,MATCH($D16583,#REF!:#REF!,0),MATCH(#REF!,#REF!:#REF!,0))</f>
        <v>#REF!</v>
      </c>
      <c r="F16583" s="9" t="e">
        <f>INDEX(#REF!:#REF!,MATCH($D16583,#REF!:#REF!,0),MATCH(#REF!,#REF!:#REF!,0))</f>
        <v>#REF!</v>
      </c>
    </row>
    <row r="16584" spans="1:6" ht="16.5" x14ac:dyDescent="0.3">
      <c r="A16584" s="9" t="s">
        <v>5741</v>
      </c>
      <c r="B16584" s="9" t="s">
        <v>2349</v>
      </c>
      <c r="C16584" s="10">
        <v>44681</v>
      </c>
      <c r="D16584" s="9">
        <v>6275593709</v>
      </c>
      <c r="E16584" s="9" t="e">
        <f>INDEX(#REF!:#REF!,MATCH($D16584,#REF!:#REF!,0),MATCH(#REF!,#REF!:#REF!,0))</f>
        <v>#REF!</v>
      </c>
      <c r="F16584" s="9" t="e">
        <f>INDEX(#REF!:#REF!,MATCH($D16584,#REF!:#REF!,0),MATCH(#REF!,#REF!:#REF!,0))</f>
        <v>#REF!</v>
      </c>
    </row>
    <row r="16585" spans="1:6" ht="16.5" x14ac:dyDescent="0.3">
      <c r="A16585" s="9" t="s">
        <v>5740</v>
      </c>
      <c r="B16585" s="9" t="s">
        <v>3172</v>
      </c>
      <c r="C16585" s="10">
        <v>50968</v>
      </c>
      <c r="D16585" s="9">
        <v>4786629839</v>
      </c>
      <c r="E16585" s="9" t="e">
        <f>INDEX(#REF!:#REF!,MATCH($D16585,#REF!:#REF!,0),MATCH(#REF!,#REF!:#REF!,0))</f>
        <v>#REF!</v>
      </c>
      <c r="F16585" s="9" t="e">
        <f>INDEX(#REF!:#REF!,MATCH($D16585,#REF!:#REF!,0),MATCH(#REF!,#REF!:#REF!,0))</f>
        <v>#REF!</v>
      </c>
    </row>
    <row r="16586" spans="1:6" ht="16.5" x14ac:dyDescent="0.3">
      <c r="A16586" s="9" t="s">
        <v>5739</v>
      </c>
      <c r="B16586" s="9" t="s">
        <v>2208</v>
      </c>
      <c r="C16586" s="10">
        <v>15767</v>
      </c>
      <c r="D16586" s="9">
        <v>2417008025</v>
      </c>
      <c r="E16586" s="9" t="e">
        <f>INDEX(#REF!:#REF!,MATCH($D16586,#REF!:#REF!,0),MATCH(#REF!,#REF!:#REF!,0))</f>
        <v>#REF!</v>
      </c>
      <c r="F16586" s="9" t="e">
        <f>INDEX(#REF!:#REF!,MATCH($D16586,#REF!:#REF!,0),MATCH(#REF!,#REF!:#REF!,0))</f>
        <v>#REF!</v>
      </c>
    </row>
    <row r="16587" spans="1:6" ht="16.5" x14ac:dyDescent="0.3">
      <c r="A16587" s="9" t="s">
        <v>5738</v>
      </c>
      <c r="B16587" s="9" t="s">
        <v>2341</v>
      </c>
      <c r="C16587" s="10">
        <v>46624</v>
      </c>
      <c r="D16587" s="9">
        <v>4768254810</v>
      </c>
      <c r="E16587" s="9" t="e">
        <f>INDEX(#REF!:#REF!,MATCH($D16587,#REF!:#REF!,0),MATCH(#REF!,#REF!:#REF!,0))</f>
        <v>#REF!</v>
      </c>
      <c r="F16587" s="9" t="e">
        <f>INDEX(#REF!:#REF!,MATCH($D16587,#REF!:#REF!,0),MATCH(#REF!,#REF!:#REF!,0))</f>
        <v>#REF!</v>
      </c>
    </row>
    <row r="16588" spans="1:6" ht="16.5" x14ac:dyDescent="0.3">
      <c r="A16588" s="9" t="s">
        <v>5737</v>
      </c>
      <c r="B16588" s="9" t="s">
        <v>1959</v>
      </c>
      <c r="C16588" s="10">
        <v>32891</v>
      </c>
      <c r="D16588" s="9">
        <v>85304042</v>
      </c>
      <c r="E16588" s="9" t="e">
        <f>INDEX(#REF!:#REF!,MATCH($D16588,#REF!:#REF!,0),MATCH(#REF!,#REF!:#REF!,0))</f>
        <v>#REF!</v>
      </c>
      <c r="F16588" s="9" t="e">
        <f>INDEX(#REF!:#REF!,MATCH($D16588,#REF!:#REF!,0),MATCH(#REF!,#REF!:#REF!,0))</f>
        <v>#REF!</v>
      </c>
    </row>
    <row r="16589" spans="1:6" ht="16.5" x14ac:dyDescent="0.3">
      <c r="A16589" s="9" t="s">
        <v>5736</v>
      </c>
      <c r="B16589" s="9" t="s">
        <v>2085</v>
      </c>
      <c r="C16589" s="10">
        <v>59966</v>
      </c>
      <c r="D16589" s="9">
        <v>9620547551</v>
      </c>
      <c r="E16589" s="9" t="e">
        <f>INDEX(#REF!:#REF!,MATCH($D16589,#REF!:#REF!,0),MATCH(#REF!,#REF!:#REF!,0))</f>
        <v>#REF!</v>
      </c>
      <c r="F16589" s="9" t="e">
        <f>INDEX(#REF!:#REF!,MATCH($D16589,#REF!:#REF!,0),MATCH(#REF!,#REF!:#REF!,0))</f>
        <v>#REF!</v>
      </c>
    </row>
    <row r="16590" spans="1:6" ht="16.5" x14ac:dyDescent="0.3">
      <c r="A16590" s="9" t="s">
        <v>5735</v>
      </c>
      <c r="B16590" s="9" t="s">
        <v>2061</v>
      </c>
      <c r="C16590" s="10">
        <v>26829</v>
      </c>
      <c r="D16590" s="9">
        <v>3867281491</v>
      </c>
      <c r="E16590" s="9" t="e">
        <f>INDEX(#REF!:#REF!,MATCH($D16590,#REF!:#REF!,0),MATCH(#REF!,#REF!:#REF!,0))</f>
        <v>#REF!</v>
      </c>
      <c r="F16590" s="9" t="e">
        <f>INDEX(#REF!:#REF!,MATCH($D16590,#REF!:#REF!,0),MATCH(#REF!,#REF!:#REF!,0))</f>
        <v>#REF!</v>
      </c>
    </row>
    <row r="16591" spans="1:6" ht="16.5" x14ac:dyDescent="0.3">
      <c r="A16591" s="9" t="s">
        <v>5734</v>
      </c>
      <c r="B16591" s="9" t="s">
        <v>2206</v>
      </c>
      <c r="C16591" s="10">
        <v>20798</v>
      </c>
      <c r="D16591" s="9">
        <v>8750494546</v>
      </c>
      <c r="E16591" s="9" t="e">
        <f>INDEX(#REF!:#REF!,MATCH($D16591,#REF!:#REF!,0),MATCH(#REF!,#REF!:#REF!,0))</f>
        <v>#REF!</v>
      </c>
      <c r="F16591" s="9" t="e">
        <f>INDEX(#REF!:#REF!,MATCH($D16591,#REF!:#REF!,0),MATCH(#REF!,#REF!:#REF!,0))</f>
        <v>#REF!</v>
      </c>
    </row>
    <row r="16592" spans="1:6" ht="16.5" x14ac:dyDescent="0.3">
      <c r="A16592" s="9" t="s">
        <v>5733</v>
      </c>
      <c r="B16592" s="9" t="s">
        <v>2208</v>
      </c>
      <c r="C16592" s="10">
        <v>28486</v>
      </c>
      <c r="D16592" s="9">
        <v>8223052873</v>
      </c>
      <c r="E16592" s="9" t="e">
        <f>INDEX(#REF!:#REF!,MATCH($D16592,#REF!:#REF!,0),MATCH(#REF!,#REF!:#REF!,0))</f>
        <v>#REF!</v>
      </c>
      <c r="F16592" s="9" t="e">
        <f>INDEX(#REF!:#REF!,MATCH($D16592,#REF!:#REF!,0),MATCH(#REF!,#REF!:#REF!,0))</f>
        <v>#REF!</v>
      </c>
    </row>
    <row r="16593" spans="1:6" ht="16.5" x14ac:dyDescent="0.3">
      <c r="A16593" s="9" t="s">
        <v>5732</v>
      </c>
      <c r="B16593" s="9" t="s">
        <v>1977</v>
      </c>
      <c r="C16593" s="10">
        <v>43977</v>
      </c>
      <c r="D16593" s="9">
        <v>1855604000</v>
      </c>
      <c r="E16593" s="9" t="e">
        <f>INDEX(#REF!:#REF!,MATCH($D16593,#REF!:#REF!,0),MATCH(#REF!,#REF!:#REF!,0))</f>
        <v>#REF!</v>
      </c>
      <c r="F16593" s="9" t="e">
        <f>INDEX(#REF!:#REF!,MATCH($D16593,#REF!:#REF!,0),MATCH(#REF!,#REF!:#REF!,0))</f>
        <v>#REF!</v>
      </c>
    </row>
    <row r="16594" spans="1:6" ht="16.5" x14ac:dyDescent="0.3">
      <c r="A16594" s="9" t="s">
        <v>5731</v>
      </c>
      <c r="B16594" s="9" t="s">
        <v>3372</v>
      </c>
      <c r="C16594" s="10">
        <v>10932</v>
      </c>
      <c r="D16594" s="9">
        <v>7794042674</v>
      </c>
      <c r="E16594" s="9" t="e">
        <f>INDEX(#REF!:#REF!,MATCH($D16594,#REF!:#REF!,0),MATCH(#REF!,#REF!:#REF!,0))</f>
        <v>#REF!</v>
      </c>
      <c r="F16594" s="9" t="e">
        <f>INDEX(#REF!:#REF!,MATCH($D16594,#REF!:#REF!,0),MATCH(#REF!,#REF!:#REF!,0))</f>
        <v>#REF!</v>
      </c>
    </row>
    <row r="16595" spans="1:6" ht="16.5" x14ac:dyDescent="0.3">
      <c r="A16595" s="9" t="s">
        <v>5730</v>
      </c>
      <c r="B16595" s="9" t="s">
        <v>3275</v>
      </c>
      <c r="C16595" s="10">
        <v>22442</v>
      </c>
      <c r="D16595" s="9">
        <v>8370379001</v>
      </c>
      <c r="E16595" s="9" t="e">
        <f>INDEX(#REF!:#REF!,MATCH($D16595,#REF!:#REF!,0),MATCH(#REF!,#REF!:#REF!,0))</f>
        <v>#REF!</v>
      </c>
      <c r="F16595" s="9" t="e">
        <f>INDEX(#REF!:#REF!,MATCH($D16595,#REF!:#REF!,0),MATCH(#REF!,#REF!:#REF!,0))</f>
        <v>#REF!</v>
      </c>
    </row>
    <row r="16596" spans="1:6" ht="16.5" x14ac:dyDescent="0.3">
      <c r="A16596" s="9" t="s">
        <v>5729</v>
      </c>
      <c r="B16596" s="9" t="s">
        <v>2125</v>
      </c>
      <c r="C16596" s="10">
        <v>38709</v>
      </c>
      <c r="D16596" s="9">
        <v>5412518958</v>
      </c>
      <c r="E16596" s="9" t="e">
        <f>INDEX(#REF!:#REF!,MATCH($D16596,#REF!:#REF!,0),MATCH(#REF!,#REF!:#REF!,0))</f>
        <v>#REF!</v>
      </c>
      <c r="F16596" s="9" t="e">
        <f>INDEX(#REF!:#REF!,MATCH($D16596,#REF!:#REF!,0),MATCH(#REF!,#REF!:#REF!,0))</f>
        <v>#REF!</v>
      </c>
    </row>
    <row r="16597" spans="1:6" ht="16.5" x14ac:dyDescent="0.3">
      <c r="A16597" s="9" t="s">
        <v>5728</v>
      </c>
      <c r="B16597" s="9" t="s">
        <v>2304</v>
      </c>
      <c r="C16597" s="10">
        <v>13080</v>
      </c>
      <c r="D16597" s="9">
        <v>8640079943</v>
      </c>
      <c r="E16597" s="9" t="e">
        <f>INDEX(#REF!:#REF!,MATCH($D16597,#REF!:#REF!,0),MATCH(#REF!,#REF!:#REF!,0))</f>
        <v>#REF!</v>
      </c>
      <c r="F16597" s="9" t="e">
        <f>INDEX(#REF!:#REF!,MATCH($D16597,#REF!:#REF!,0),MATCH(#REF!,#REF!:#REF!,0))</f>
        <v>#REF!</v>
      </c>
    </row>
    <row r="16598" spans="1:6" ht="16.5" x14ac:dyDescent="0.3">
      <c r="A16598" s="9" t="s">
        <v>5727</v>
      </c>
      <c r="B16598" s="9" t="s">
        <v>2424</v>
      </c>
      <c r="C16598" s="10">
        <v>10073</v>
      </c>
      <c r="D16598" s="9">
        <v>8034345962</v>
      </c>
      <c r="E16598" s="9" t="e">
        <f>INDEX(#REF!:#REF!,MATCH($D16598,#REF!:#REF!,0),MATCH(#REF!,#REF!:#REF!,0))</f>
        <v>#REF!</v>
      </c>
      <c r="F16598" s="9" t="e">
        <f>INDEX(#REF!:#REF!,MATCH($D16598,#REF!:#REF!,0),MATCH(#REF!,#REF!:#REF!,0))</f>
        <v>#REF!</v>
      </c>
    </row>
    <row r="16599" spans="1:6" ht="16.5" x14ac:dyDescent="0.3">
      <c r="A16599" s="9" t="s">
        <v>5726</v>
      </c>
      <c r="B16599" s="9" t="s">
        <v>2982</v>
      </c>
      <c r="C16599" s="10">
        <v>20231</v>
      </c>
      <c r="D16599" s="9">
        <v>5629875752</v>
      </c>
      <c r="E16599" s="9" t="e">
        <f>INDEX(#REF!:#REF!,MATCH($D16599,#REF!:#REF!,0),MATCH(#REF!,#REF!:#REF!,0))</f>
        <v>#REF!</v>
      </c>
      <c r="F16599" s="9" t="e">
        <f>INDEX(#REF!:#REF!,MATCH($D16599,#REF!:#REF!,0),MATCH(#REF!,#REF!:#REF!,0))</f>
        <v>#REF!</v>
      </c>
    </row>
    <row r="16600" spans="1:6" ht="16.5" x14ac:dyDescent="0.3">
      <c r="A16600" s="9" t="s">
        <v>5725</v>
      </c>
      <c r="B16600" s="9" t="s">
        <v>2404</v>
      </c>
      <c r="C16600" s="10">
        <v>31046</v>
      </c>
      <c r="D16600" s="9">
        <v>2426144645</v>
      </c>
      <c r="E16600" s="9" t="e">
        <f>INDEX(#REF!:#REF!,MATCH($D16600,#REF!:#REF!,0),MATCH(#REF!,#REF!:#REF!,0))</f>
        <v>#REF!</v>
      </c>
      <c r="F16600" s="9" t="e">
        <f>INDEX(#REF!:#REF!,MATCH($D16600,#REF!:#REF!,0),MATCH(#REF!,#REF!:#REF!,0))</f>
        <v>#REF!</v>
      </c>
    </row>
    <row r="16601" spans="1:6" ht="16.5" x14ac:dyDescent="0.3">
      <c r="A16601" s="9" t="s">
        <v>5724</v>
      </c>
      <c r="B16601" s="9" t="s">
        <v>2027</v>
      </c>
      <c r="C16601" s="10">
        <v>44675</v>
      </c>
      <c r="D16601" s="9">
        <v>4866916575</v>
      </c>
      <c r="E16601" s="9" t="e">
        <f>INDEX(#REF!:#REF!,MATCH($D16601,#REF!:#REF!,0),MATCH(#REF!,#REF!:#REF!,0))</f>
        <v>#REF!</v>
      </c>
      <c r="F16601" s="9" t="e">
        <f>INDEX(#REF!:#REF!,MATCH($D16601,#REF!:#REF!,0),MATCH(#REF!,#REF!:#REF!,0))</f>
        <v>#REF!</v>
      </c>
    </row>
    <row r="16602" spans="1:6" ht="16.5" x14ac:dyDescent="0.3">
      <c r="A16602" s="9" t="s">
        <v>5723</v>
      </c>
      <c r="B16602" s="9" t="s">
        <v>2073</v>
      </c>
      <c r="C16602" s="10">
        <v>13437</v>
      </c>
      <c r="D16602" s="9">
        <v>2378102658</v>
      </c>
      <c r="E16602" s="9" t="e">
        <f>INDEX(#REF!:#REF!,MATCH($D16602,#REF!:#REF!,0),MATCH(#REF!,#REF!:#REF!,0))</f>
        <v>#REF!</v>
      </c>
      <c r="F16602" s="9" t="e">
        <f>INDEX(#REF!:#REF!,MATCH($D16602,#REF!:#REF!,0),MATCH(#REF!,#REF!:#REF!,0))</f>
        <v>#REF!</v>
      </c>
    </row>
    <row r="16603" spans="1:6" ht="16.5" x14ac:dyDescent="0.3">
      <c r="A16603" s="9" t="s">
        <v>5722</v>
      </c>
      <c r="B16603" s="9" t="s">
        <v>2260</v>
      </c>
      <c r="C16603" s="10">
        <v>58476</v>
      </c>
      <c r="D16603" s="9">
        <v>3967370569</v>
      </c>
      <c r="E16603" s="9" t="e">
        <f>INDEX(#REF!:#REF!,MATCH($D16603,#REF!:#REF!,0),MATCH(#REF!,#REF!:#REF!,0))</f>
        <v>#REF!</v>
      </c>
      <c r="F16603" s="9" t="e">
        <f>INDEX(#REF!:#REF!,MATCH($D16603,#REF!:#REF!,0),MATCH(#REF!,#REF!:#REF!,0))</f>
        <v>#REF!</v>
      </c>
    </row>
    <row r="16604" spans="1:6" ht="16.5" x14ac:dyDescent="0.3">
      <c r="A16604" s="9" t="s">
        <v>5721</v>
      </c>
      <c r="B16604" s="9" t="s">
        <v>2063</v>
      </c>
      <c r="C16604" s="10">
        <v>13228</v>
      </c>
      <c r="D16604" s="9">
        <v>7268478941</v>
      </c>
      <c r="E16604" s="9" t="e">
        <f>INDEX(#REF!:#REF!,MATCH($D16604,#REF!:#REF!,0),MATCH(#REF!,#REF!:#REF!,0))</f>
        <v>#REF!</v>
      </c>
      <c r="F16604" s="9" t="e">
        <f>INDEX(#REF!:#REF!,MATCH($D16604,#REF!:#REF!,0),MATCH(#REF!,#REF!:#REF!,0))</f>
        <v>#REF!</v>
      </c>
    </row>
    <row r="16605" spans="1:6" ht="16.5" x14ac:dyDescent="0.3">
      <c r="A16605" s="9" t="s">
        <v>5720</v>
      </c>
      <c r="B16605" s="9" t="s">
        <v>2021</v>
      </c>
      <c r="C16605" s="10">
        <v>10845</v>
      </c>
      <c r="D16605" s="9">
        <v>4900475084</v>
      </c>
      <c r="E16605" s="9" t="e">
        <f>INDEX(#REF!:#REF!,MATCH($D16605,#REF!:#REF!,0),MATCH(#REF!,#REF!:#REF!,0))</f>
        <v>#REF!</v>
      </c>
      <c r="F16605" s="9" t="e">
        <f>INDEX(#REF!:#REF!,MATCH($D16605,#REF!:#REF!,0),MATCH(#REF!,#REF!:#REF!,0))</f>
        <v>#REF!</v>
      </c>
    </row>
    <row r="16606" spans="1:6" ht="16.5" x14ac:dyDescent="0.3">
      <c r="A16606" s="9" t="s">
        <v>5719</v>
      </c>
      <c r="B16606" s="9" t="s">
        <v>2119</v>
      </c>
      <c r="C16606" s="10">
        <v>29244</v>
      </c>
      <c r="D16606" s="9">
        <v>1953937357</v>
      </c>
      <c r="E16606" s="9" t="e">
        <f>INDEX(#REF!:#REF!,MATCH($D16606,#REF!:#REF!,0),MATCH(#REF!,#REF!:#REF!,0))</f>
        <v>#REF!</v>
      </c>
      <c r="F16606" s="9" t="e">
        <f>INDEX(#REF!:#REF!,MATCH($D16606,#REF!:#REF!,0),MATCH(#REF!,#REF!:#REF!,0))</f>
        <v>#REF!</v>
      </c>
    </row>
    <row r="16607" spans="1:6" ht="16.5" x14ac:dyDescent="0.3">
      <c r="A16607" s="9" t="s">
        <v>5718</v>
      </c>
      <c r="B16607" s="9" t="s">
        <v>2241</v>
      </c>
      <c r="C16607" s="10">
        <v>58788</v>
      </c>
      <c r="D16607" s="9">
        <v>2480515559</v>
      </c>
      <c r="E16607" s="9" t="e">
        <f>INDEX(#REF!:#REF!,MATCH($D16607,#REF!:#REF!,0),MATCH(#REF!,#REF!:#REF!,0))</f>
        <v>#REF!</v>
      </c>
      <c r="F16607" s="9" t="e">
        <f>INDEX(#REF!:#REF!,MATCH($D16607,#REF!:#REF!,0),MATCH(#REF!,#REF!:#REF!,0))</f>
        <v>#REF!</v>
      </c>
    </row>
    <row r="16608" spans="1:6" ht="16.5" x14ac:dyDescent="0.3">
      <c r="A16608" s="9" t="s">
        <v>5717</v>
      </c>
      <c r="B16608" s="9" t="s">
        <v>1975</v>
      </c>
      <c r="C16608" s="10">
        <v>33177</v>
      </c>
      <c r="D16608" s="9">
        <v>898924138</v>
      </c>
      <c r="E16608" s="9" t="e">
        <f>INDEX(#REF!:#REF!,MATCH($D16608,#REF!:#REF!,0),MATCH(#REF!,#REF!:#REF!,0))</f>
        <v>#REF!</v>
      </c>
      <c r="F16608" s="9" t="e">
        <f>INDEX(#REF!:#REF!,MATCH($D16608,#REF!:#REF!,0),MATCH(#REF!,#REF!:#REF!,0))</f>
        <v>#REF!</v>
      </c>
    </row>
    <row r="16609" spans="1:6" ht="16.5" x14ac:dyDescent="0.3">
      <c r="A16609" s="9" t="s">
        <v>5716</v>
      </c>
      <c r="B16609" s="9" t="s">
        <v>1971</v>
      </c>
      <c r="C16609" s="10">
        <v>18186</v>
      </c>
      <c r="D16609" s="9">
        <v>1152386727</v>
      </c>
      <c r="E16609" s="9" t="e">
        <f>INDEX(#REF!:#REF!,MATCH($D16609,#REF!:#REF!,0),MATCH(#REF!,#REF!:#REF!,0))</f>
        <v>#REF!</v>
      </c>
      <c r="F16609" s="9" t="e">
        <f>INDEX(#REF!:#REF!,MATCH($D16609,#REF!:#REF!,0),MATCH(#REF!,#REF!:#REF!,0))</f>
        <v>#REF!</v>
      </c>
    </row>
    <row r="16610" spans="1:6" ht="16.5" x14ac:dyDescent="0.3">
      <c r="A16610" s="9" t="s">
        <v>5715</v>
      </c>
      <c r="B16610" s="9" t="s">
        <v>2635</v>
      </c>
      <c r="C16610" s="10">
        <v>39206</v>
      </c>
      <c r="D16610" s="9">
        <v>5407735911</v>
      </c>
      <c r="E16610" s="9" t="e">
        <f>INDEX(#REF!:#REF!,MATCH($D16610,#REF!:#REF!,0),MATCH(#REF!,#REF!:#REF!,0))</f>
        <v>#REF!</v>
      </c>
      <c r="F16610" s="9" t="e">
        <f>INDEX(#REF!:#REF!,MATCH($D16610,#REF!:#REF!,0),MATCH(#REF!,#REF!:#REF!,0))</f>
        <v>#REF!</v>
      </c>
    </row>
    <row r="16611" spans="1:6" ht="16.5" x14ac:dyDescent="0.3">
      <c r="A16611" s="9" t="s">
        <v>5714</v>
      </c>
      <c r="B16611" s="9" t="s">
        <v>2831</v>
      </c>
      <c r="C16611" s="10">
        <v>46430</v>
      </c>
      <c r="D16611" s="9">
        <v>2257563263</v>
      </c>
      <c r="E16611" s="9" t="e">
        <f>INDEX(#REF!:#REF!,MATCH($D16611,#REF!:#REF!,0),MATCH(#REF!,#REF!:#REF!,0))</f>
        <v>#REF!</v>
      </c>
      <c r="F16611" s="9" t="e">
        <f>INDEX(#REF!:#REF!,MATCH($D16611,#REF!:#REF!,0),MATCH(#REF!,#REF!:#REF!,0))</f>
        <v>#REF!</v>
      </c>
    </row>
    <row r="16612" spans="1:6" ht="16.5" x14ac:dyDescent="0.3">
      <c r="A16612" s="9" t="s">
        <v>5713</v>
      </c>
      <c r="B16612" s="9" t="s">
        <v>2680</v>
      </c>
      <c r="C16612" s="10">
        <v>15868</v>
      </c>
      <c r="D16612" s="9">
        <v>25254650</v>
      </c>
      <c r="E16612" s="9" t="e">
        <f>INDEX(#REF!:#REF!,MATCH($D16612,#REF!:#REF!,0),MATCH(#REF!,#REF!:#REF!,0))</f>
        <v>#REF!</v>
      </c>
      <c r="F16612" s="9" t="e">
        <f>INDEX(#REF!:#REF!,MATCH($D16612,#REF!:#REF!,0),MATCH(#REF!,#REF!:#REF!,0))</f>
        <v>#REF!</v>
      </c>
    </row>
    <row r="16613" spans="1:6" ht="16.5" x14ac:dyDescent="0.3">
      <c r="A16613" s="9" t="s">
        <v>5712</v>
      </c>
      <c r="B16613" s="9" t="s">
        <v>2396</v>
      </c>
      <c r="C16613" s="10">
        <v>13044</v>
      </c>
      <c r="D16613" s="9">
        <v>2053848936</v>
      </c>
      <c r="E16613" s="9" t="e">
        <f>INDEX(#REF!:#REF!,MATCH($D16613,#REF!:#REF!,0),MATCH(#REF!,#REF!:#REF!,0))</f>
        <v>#REF!</v>
      </c>
      <c r="F16613" s="9" t="e">
        <f>INDEX(#REF!:#REF!,MATCH($D16613,#REF!:#REF!,0),MATCH(#REF!,#REF!:#REF!,0))</f>
        <v>#REF!</v>
      </c>
    </row>
    <row r="16614" spans="1:6" ht="16.5" x14ac:dyDescent="0.3">
      <c r="A16614" s="9" t="s">
        <v>5711</v>
      </c>
      <c r="B16614" s="9" t="s">
        <v>3360</v>
      </c>
      <c r="C16614" s="10">
        <v>35068</v>
      </c>
      <c r="D16614" s="9">
        <v>5574535556</v>
      </c>
      <c r="E16614" s="9" t="e">
        <f>INDEX(#REF!:#REF!,MATCH($D16614,#REF!:#REF!,0),MATCH(#REF!,#REF!:#REF!,0))</f>
        <v>#REF!</v>
      </c>
      <c r="F16614" s="9" t="e">
        <f>INDEX(#REF!:#REF!,MATCH($D16614,#REF!:#REF!,0),MATCH(#REF!,#REF!:#REF!,0))</f>
        <v>#REF!</v>
      </c>
    </row>
    <row r="16615" spans="1:6" ht="16.5" x14ac:dyDescent="0.3">
      <c r="A16615" s="9" t="s">
        <v>5710</v>
      </c>
      <c r="B16615" s="9" t="s">
        <v>2409</v>
      </c>
      <c r="C16615" s="10">
        <v>22725</v>
      </c>
      <c r="D16615" s="9">
        <v>1442784075</v>
      </c>
      <c r="E16615" s="9" t="e">
        <f>INDEX(#REF!:#REF!,MATCH($D16615,#REF!:#REF!,0),MATCH(#REF!,#REF!:#REF!,0))</f>
        <v>#REF!</v>
      </c>
      <c r="F16615" s="9" t="e">
        <f>INDEX(#REF!:#REF!,MATCH($D16615,#REF!:#REF!,0),MATCH(#REF!,#REF!:#REF!,0))</f>
        <v>#REF!</v>
      </c>
    </row>
    <row r="16616" spans="1:6" ht="16.5" x14ac:dyDescent="0.3">
      <c r="A16616" s="9" t="s">
        <v>5709</v>
      </c>
      <c r="B16616" s="9" t="s">
        <v>3229</v>
      </c>
      <c r="C16616" s="10">
        <v>35826</v>
      </c>
      <c r="D16616" s="9">
        <v>893122882</v>
      </c>
      <c r="E16616" s="9" t="e">
        <f>INDEX(#REF!:#REF!,MATCH($D16616,#REF!:#REF!,0),MATCH(#REF!,#REF!:#REF!,0))</f>
        <v>#REF!</v>
      </c>
      <c r="F16616" s="9" t="e">
        <f>INDEX(#REF!:#REF!,MATCH($D16616,#REF!:#REF!,0),MATCH(#REF!,#REF!:#REF!,0))</f>
        <v>#REF!</v>
      </c>
    </row>
    <row r="16617" spans="1:6" ht="16.5" x14ac:dyDescent="0.3">
      <c r="A16617" s="9" t="s">
        <v>5708</v>
      </c>
      <c r="B16617" s="9" t="s">
        <v>2112</v>
      </c>
      <c r="C16617" s="10">
        <v>18002</v>
      </c>
      <c r="D16617" s="9">
        <v>9114174103</v>
      </c>
      <c r="E16617" s="9" t="e">
        <f>INDEX(#REF!:#REF!,MATCH($D16617,#REF!:#REF!,0),MATCH(#REF!,#REF!:#REF!,0))</f>
        <v>#REF!</v>
      </c>
      <c r="F16617" s="9" t="e">
        <f>INDEX(#REF!:#REF!,MATCH($D16617,#REF!:#REF!,0),MATCH(#REF!,#REF!:#REF!,0))</f>
        <v>#REF!</v>
      </c>
    </row>
    <row r="16618" spans="1:6" ht="16.5" x14ac:dyDescent="0.3">
      <c r="A16618" s="9" t="s">
        <v>5707</v>
      </c>
      <c r="B16618" s="9" t="s">
        <v>2564</v>
      </c>
      <c r="C16618" s="10">
        <v>20911</v>
      </c>
      <c r="D16618" s="9">
        <v>2533903736</v>
      </c>
      <c r="E16618" s="9" t="e">
        <f>INDEX(#REF!:#REF!,MATCH($D16618,#REF!:#REF!,0),MATCH(#REF!,#REF!:#REF!,0))</f>
        <v>#REF!</v>
      </c>
      <c r="F16618" s="9" t="e">
        <f>INDEX(#REF!:#REF!,MATCH($D16618,#REF!:#REF!,0),MATCH(#REF!,#REF!:#REF!,0))</f>
        <v>#REF!</v>
      </c>
    </row>
    <row r="16619" spans="1:6" ht="16.5" x14ac:dyDescent="0.3">
      <c r="A16619" s="9" t="s">
        <v>5706</v>
      </c>
      <c r="B16619" s="9" t="s">
        <v>4007</v>
      </c>
      <c r="C16619" s="10">
        <v>15686</v>
      </c>
      <c r="D16619" s="9">
        <v>8673837456</v>
      </c>
      <c r="E16619" s="9" t="e">
        <f>INDEX(#REF!:#REF!,MATCH($D16619,#REF!:#REF!,0),MATCH(#REF!,#REF!:#REF!,0))</f>
        <v>#REF!</v>
      </c>
      <c r="F16619" s="9" t="e">
        <f>INDEX(#REF!:#REF!,MATCH($D16619,#REF!:#REF!,0),MATCH(#REF!,#REF!:#REF!,0))</f>
        <v>#REF!</v>
      </c>
    </row>
    <row r="16620" spans="1:6" ht="16.5" x14ac:dyDescent="0.3">
      <c r="A16620" s="9" t="s">
        <v>5705</v>
      </c>
      <c r="B16620" s="9" t="s">
        <v>1979</v>
      </c>
      <c r="C16620" s="10">
        <v>10661</v>
      </c>
      <c r="D16620" s="9">
        <v>1887308636</v>
      </c>
      <c r="E16620" s="9" t="e">
        <f>INDEX(#REF!:#REF!,MATCH($D16620,#REF!:#REF!,0),MATCH(#REF!,#REF!:#REF!,0))</f>
        <v>#REF!</v>
      </c>
      <c r="F16620" s="9" t="e">
        <f>INDEX(#REF!:#REF!,MATCH($D16620,#REF!:#REF!,0),MATCH(#REF!,#REF!:#REF!,0))</f>
        <v>#REF!</v>
      </c>
    </row>
    <row r="16621" spans="1:6" ht="16.5" x14ac:dyDescent="0.3">
      <c r="A16621" s="9" t="s">
        <v>5704</v>
      </c>
      <c r="B16621" s="9" t="s">
        <v>3195</v>
      </c>
      <c r="C16621" s="10">
        <v>17484</v>
      </c>
      <c r="D16621" s="9">
        <v>9155356869</v>
      </c>
      <c r="E16621" s="9" t="e">
        <f>INDEX(#REF!:#REF!,MATCH($D16621,#REF!:#REF!,0),MATCH(#REF!,#REF!:#REF!,0))</f>
        <v>#REF!</v>
      </c>
      <c r="F16621" s="9" t="e">
        <f>INDEX(#REF!:#REF!,MATCH($D16621,#REF!:#REF!,0),MATCH(#REF!,#REF!:#REF!,0))</f>
        <v>#REF!</v>
      </c>
    </row>
    <row r="16622" spans="1:6" ht="16.5" x14ac:dyDescent="0.3">
      <c r="A16622" s="9" t="s">
        <v>5703</v>
      </c>
      <c r="B16622" s="9" t="s">
        <v>3510</v>
      </c>
      <c r="C16622" s="10">
        <v>44913</v>
      </c>
      <c r="D16622" s="9">
        <v>3164004753</v>
      </c>
      <c r="E16622" s="9" t="e">
        <f>INDEX(#REF!:#REF!,MATCH($D16622,#REF!:#REF!,0),MATCH(#REF!,#REF!:#REF!,0))</f>
        <v>#REF!</v>
      </c>
      <c r="F16622" s="9" t="e">
        <f>INDEX(#REF!:#REF!,MATCH($D16622,#REF!:#REF!,0),MATCH(#REF!,#REF!:#REF!,0))</f>
        <v>#REF!</v>
      </c>
    </row>
    <row r="16623" spans="1:6" ht="16.5" x14ac:dyDescent="0.3">
      <c r="A16623" s="9" t="s">
        <v>5702</v>
      </c>
      <c r="B16623" s="9" t="s">
        <v>2489</v>
      </c>
      <c r="C16623" s="10">
        <v>30947</v>
      </c>
      <c r="D16623" s="9">
        <v>4396213212</v>
      </c>
      <c r="E16623" s="9" t="e">
        <f>INDEX(#REF!:#REF!,MATCH($D16623,#REF!:#REF!,0),MATCH(#REF!,#REF!:#REF!,0))</f>
        <v>#REF!</v>
      </c>
      <c r="F16623" s="9" t="e">
        <f>INDEX(#REF!:#REF!,MATCH($D16623,#REF!:#REF!,0),MATCH(#REF!,#REF!:#REF!,0))</f>
        <v>#REF!</v>
      </c>
    </row>
    <row r="16624" spans="1:6" ht="16.5" x14ac:dyDescent="0.3">
      <c r="A16624" s="9" t="s">
        <v>5701</v>
      </c>
      <c r="B16624" s="9" t="s">
        <v>2236</v>
      </c>
      <c r="C16624" s="10">
        <v>47209</v>
      </c>
      <c r="D16624" s="9">
        <v>5460394635</v>
      </c>
      <c r="E16624" s="9" t="e">
        <f>INDEX(#REF!:#REF!,MATCH($D16624,#REF!:#REF!,0),MATCH(#REF!,#REF!:#REF!,0))</f>
        <v>#REF!</v>
      </c>
      <c r="F16624" s="9" t="e">
        <f>INDEX(#REF!:#REF!,MATCH($D16624,#REF!:#REF!,0),MATCH(#REF!,#REF!:#REF!,0))</f>
        <v>#REF!</v>
      </c>
    </row>
    <row r="16625" spans="1:6" ht="16.5" x14ac:dyDescent="0.3">
      <c r="A16625" s="9" t="s">
        <v>5700</v>
      </c>
      <c r="B16625" s="9" t="s">
        <v>2450</v>
      </c>
      <c r="C16625" s="10">
        <v>49044</v>
      </c>
      <c r="D16625" s="9">
        <v>9196221739</v>
      </c>
      <c r="E16625" s="9" t="e">
        <f>INDEX(#REF!:#REF!,MATCH($D16625,#REF!:#REF!,0),MATCH(#REF!,#REF!:#REF!,0))</f>
        <v>#REF!</v>
      </c>
      <c r="F16625" s="9" t="e">
        <f>INDEX(#REF!:#REF!,MATCH($D16625,#REF!:#REF!,0),MATCH(#REF!,#REF!:#REF!,0))</f>
        <v>#REF!</v>
      </c>
    </row>
    <row r="16626" spans="1:6" ht="16.5" x14ac:dyDescent="0.3">
      <c r="A16626" s="9" t="s">
        <v>5699</v>
      </c>
      <c r="B16626" s="9" t="s">
        <v>2503</v>
      </c>
      <c r="C16626" s="10">
        <v>55173</v>
      </c>
      <c r="D16626" s="9">
        <v>5907724676</v>
      </c>
      <c r="E16626" s="9" t="e">
        <f>INDEX(#REF!:#REF!,MATCH($D16626,#REF!:#REF!,0),MATCH(#REF!,#REF!:#REF!,0))</f>
        <v>#REF!</v>
      </c>
      <c r="F16626" s="9" t="e">
        <f>INDEX(#REF!:#REF!,MATCH($D16626,#REF!:#REF!,0),MATCH(#REF!,#REF!:#REF!,0))</f>
        <v>#REF!</v>
      </c>
    </row>
    <row r="16627" spans="1:6" ht="16.5" x14ac:dyDescent="0.3">
      <c r="A16627" s="9" t="s">
        <v>5698</v>
      </c>
      <c r="B16627" s="9" t="s">
        <v>2870</v>
      </c>
      <c r="C16627" s="10">
        <v>45283</v>
      </c>
      <c r="D16627" s="9">
        <v>4260324861</v>
      </c>
      <c r="E16627" s="9" t="e">
        <f>INDEX(#REF!:#REF!,MATCH($D16627,#REF!:#REF!,0),MATCH(#REF!,#REF!:#REF!,0))</f>
        <v>#REF!</v>
      </c>
      <c r="F16627" s="9" t="e">
        <f>INDEX(#REF!:#REF!,MATCH($D16627,#REF!:#REF!,0),MATCH(#REF!,#REF!:#REF!,0))</f>
        <v>#REF!</v>
      </c>
    </row>
    <row r="16628" spans="1:6" ht="16.5" x14ac:dyDescent="0.3">
      <c r="A16628" s="9" t="s">
        <v>5697</v>
      </c>
      <c r="B16628" s="9" t="s">
        <v>2574</v>
      </c>
      <c r="C16628" s="10">
        <v>55025</v>
      </c>
      <c r="D16628" s="9">
        <v>5077974136</v>
      </c>
      <c r="E16628" s="9" t="e">
        <f>INDEX(#REF!:#REF!,MATCH($D16628,#REF!:#REF!,0),MATCH(#REF!,#REF!:#REF!,0))</f>
        <v>#REF!</v>
      </c>
      <c r="F16628" s="9" t="e">
        <f>INDEX(#REF!:#REF!,MATCH($D16628,#REF!:#REF!,0),MATCH(#REF!,#REF!:#REF!,0))</f>
        <v>#REF!</v>
      </c>
    </row>
    <row r="16629" spans="1:6" ht="16.5" x14ac:dyDescent="0.3">
      <c r="A16629" s="9" t="s">
        <v>5696</v>
      </c>
      <c r="B16629" s="9" t="s">
        <v>3255</v>
      </c>
      <c r="C16629" s="10">
        <v>37603</v>
      </c>
      <c r="D16629" s="9">
        <v>7659816853</v>
      </c>
      <c r="E16629" s="9" t="e">
        <f>INDEX(#REF!:#REF!,MATCH($D16629,#REF!:#REF!,0),MATCH(#REF!,#REF!:#REF!,0))</f>
        <v>#REF!</v>
      </c>
      <c r="F16629" s="9" t="e">
        <f>INDEX(#REF!:#REF!,MATCH($D16629,#REF!:#REF!,0),MATCH(#REF!,#REF!:#REF!,0))</f>
        <v>#REF!</v>
      </c>
    </row>
    <row r="16630" spans="1:6" ht="16.5" x14ac:dyDescent="0.3">
      <c r="A16630" s="9" t="s">
        <v>5695</v>
      </c>
      <c r="B16630" s="9" t="s">
        <v>2315</v>
      </c>
      <c r="C16630" s="10">
        <v>42842</v>
      </c>
      <c r="D16630" s="9">
        <v>7912639675</v>
      </c>
      <c r="E16630" s="9" t="e">
        <f>INDEX(#REF!:#REF!,MATCH($D16630,#REF!:#REF!,0),MATCH(#REF!,#REF!:#REF!,0))</f>
        <v>#REF!</v>
      </c>
      <c r="F16630" s="9" t="e">
        <f>INDEX(#REF!:#REF!,MATCH($D16630,#REF!:#REF!,0),MATCH(#REF!,#REF!:#REF!,0))</f>
        <v>#REF!</v>
      </c>
    </row>
    <row r="16631" spans="1:6" ht="16.5" x14ac:dyDescent="0.3">
      <c r="A16631" s="9" t="s">
        <v>5694</v>
      </c>
      <c r="B16631" s="9" t="s">
        <v>3077</v>
      </c>
      <c r="C16631" s="10">
        <v>45983</v>
      </c>
      <c r="D16631" s="9">
        <v>4548725172</v>
      </c>
      <c r="E16631" s="9" t="e">
        <f>INDEX(#REF!:#REF!,MATCH($D16631,#REF!:#REF!,0),MATCH(#REF!,#REF!:#REF!,0))</f>
        <v>#REF!</v>
      </c>
      <c r="F16631" s="9" t="e">
        <f>INDEX(#REF!:#REF!,MATCH($D16631,#REF!:#REF!,0),MATCH(#REF!,#REF!:#REF!,0))</f>
        <v>#REF!</v>
      </c>
    </row>
    <row r="16632" spans="1:6" ht="16.5" x14ac:dyDescent="0.3">
      <c r="A16632" s="9" t="s">
        <v>5693</v>
      </c>
      <c r="B16632" s="9" t="s">
        <v>3125</v>
      </c>
      <c r="C16632" s="10">
        <v>23917</v>
      </c>
      <c r="D16632" s="9">
        <v>4482855448</v>
      </c>
      <c r="E16632" s="9" t="e">
        <f>INDEX(#REF!:#REF!,MATCH($D16632,#REF!:#REF!,0),MATCH(#REF!,#REF!:#REF!,0))</f>
        <v>#REF!</v>
      </c>
      <c r="F16632" s="9" t="e">
        <f>INDEX(#REF!:#REF!,MATCH($D16632,#REF!:#REF!,0),MATCH(#REF!,#REF!:#REF!,0))</f>
        <v>#REF!</v>
      </c>
    </row>
    <row r="16633" spans="1:6" ht="16.5" x14ac:dyDescent="0.3">
      <c r="A16633" s="9" t="s">
        <v>5692</v>
      </c>
      <c r="B16633" s="9" t="s">
        <v>3116</v>
      </c>
      <c r="C16633" s="10">
        <v>11413</v>
      </c>
      <c r="D16633" s="9">
        <v>2191014690</v>
      </c>
      <c r="E16633" s="9" t="e">
        <f>INDEX(#REF!:#REF!,MATCH($D16633,#REF!:#REF!,0),MATCH(#REF!,#REF!:#REF!,0))</f>
        <v>#REF!</v>
      </c>
      <c r="F16633" s="9" t="e">
        <f>INDEX(#REF!:#REF!,MATCH($D16633,#REF!:#REF!,0),MATCH(#REF!,#REF!:#REF!,0))</f>
        <v>#REF!</v>
      </c>
    </row>
    <row r="16634" spans="1:6" ht="16.5" x14ac:dyDescent="0.3">
      <c r="A16634" s="9" t="s">
        <v>5691</v>
      </c>
      <c r="B16634" s="9" t="s">
        <v>2298</v>
      </c>
      <c r="C16634" s="10">
        <v>24355</v>
      </c>
      <c r="D16634" s="9">
        <v>2079803735</v>
      </c>
      <c r="E16634" s="9" t="e">
        <f>INDEX(#REF!:#REF!,MATCH($D16634,#REF!:#REF!,0),MATCH(#REF!,#REF!:#REF!,0))</f>
        <v>#REF!</v>
      </c>
      <c r="F16634" s="9" t="e">
        <f>INDEX(#REF!:#REF!,MATCH($D16634,#REF!:#REF!,0),MATCH(#REF!,#REF!:#REF!,0))</f>
        <v>#REF!</v>
      </c>
    </row>
    <row r="16635" spans="1:6" ht="16.5" x14ac:dyDescent="0.3">
      <c r="A16635" s="9" t="s">
        <v>5690</v>
      </c>
      <c r="B16635" s="9" t="s">
        <v>2409</v>
      </c>
      <c r="C16635" s="10">
        <v>51358</v>
      </c>
      <c r="D16635" s="9">
        <v>4359854056</v>
      </c>
      <c r="E16635" s="9" t="e">
        <f>INDEX(#REF!:#REF!,MATCH($D16635,#REF!:#REF!,0),MATCH(#REF!,#REF!:#REF!,0))</f>
        <v>#REF!</v>
      </c>
      <c r="F16635" s="9" t="e">
        <f>INDEX(#REF!:#REF!,MATCH($D16635,#REF!:#REF!,0),MATCH(#REF!,#REF!:#REF!,0))</f>
        <v>#REF!</v>
      </c>
    </row>
    <row r="16636" spans="1:6" ht="16.5" x14ac:dyDescent="0.3">
      <c r="A16636" s="9" t="s">
        <v>5689</v>
      </c>
      <c r="B16636" s="9" t="s">
        <v>2489</v>
      </c>
      <c r="C16636" s="10">
        <v>44034</v>
      </c>
      <c r="D16636" s="9">
        <v>8302317314</v>
      </c>
      <c r="E16636" s="9" t="e">
        <f>INDEX(#REF!:#REF!,MATCH($D16636,#REF!:#REF!,0),MATCH(#REF!,#REF!:#REF!,0))</f>
        <v>#REF!</v>
      </c>
      <c r="F16636" s="9" t="e">
        <f>INDEX(#REF!:#REF!,MATCH($D16636,#REF!:#REF!,0),MATCH(#REF!,#REF!:#REF!,0))</f>
        <v>#REF!</v>
      </c>
    </row>
    <row r="16637" spans="1:6" ht="16.5" x14ac:dyDescent="0.3">
      <c r="A16637" s="9" t="s">
        <v>5688</v>
      </c>
      <c r="B16637" s="9" t="s">
        <v>2334</v>
      </c>
      <c r="C16637" s="10">
        <v>44211</v>
      </c>
      <c r="D16637" s="9">
        <v>8162941088</v>
      </c>
      <c r="E16637" s="9" t="e">
        <f>INDEX(#REF!:#REF!,MATCH($D16637,#REF!:#REF!,0),MATCH(#REF!,#REF!:#REF!,0))</f>
        <v>#REF!</v>
      </c>
      <c r="F16637" s="9" t="e">
        <f>INDEX(#REF!:#REF!,MATCH($D16637,#REF!:#REF!,0),MATCH(#REF!,#REF!:#REF!,0))</f>
        <v>#REF!</v>
      </c>
    </row>
    <row r="16638" spans="1:6" ht="16.5" x14ac:dyDescent="0.3">
      <c r="A16638" s="9" t="s">
        <v>5687</v>
      </c>
      <c r="B16638" s="9" t="s">
        <v>2009</v>
      </c>
      <c r="C16638" s="10">
        <v>23893</v>
      </c>
      <c r="D16638" s="9">
        <v>7166957409</v>
      </c>
      <c r="E16638" s="9" t="e">
        <f>INDEX(#REF!:#REF!,MATCH($D16638,#REF!:#REF!,0),MATCH(#REF!,#REF!:#REF!,0))</f>
        <v>#REF!</v>
      </c>
      <c r="F16638" s="9" t="e">
        <f>INDEX(#REF!:#REF!,MATCH($D16638,#REF!:#REF!,0),MATCH(#REF!,#REF!:#REF!,0))</f>
        <v>#REF!</v>
      </c>
    </row>
    <row r="16639" spans="1:6" ht="16.5" x14ac:dyDescent="0.3">
      <c r="A16639" s="9" t="s">
        <v>5686</v>
      </c>
      <c r="B16639" s="9" t="s">
        <v>1985</v>
      </c>
      <c r="C16639" s="10">
        <v>56457</v>
      </c>
      <c r="D16639" s="9">
        <v>6820956614</v>
      </c>
      <c r="E16639" s="9" t="e">
        <f>INDEX(#REF!:#REF!,MATCH($D16639,#REF!:#REF!,0),MATCH(#REF!,#REF!:#REF!,0))</f>
        <v>#REF!</v>
      </c>
      <c r="F16639" s="9" t="e">
        <f>INDEX(#REF!:#REF!,MATCH($D16639,#REF!:#REF!,0),MATCH(#REF!,#REF!:#REF!,0))</f>
        <v>#REF!</v>
      </c>
    </row>
    <row r="16640" spans="1:6" ht="16.5" x14ac:dyDescent="0.3">
      <c r="A16640" s="9" t="s">
        <v>5685</v>
      </c>
      <c r="B16640" s="9" t="s">
        <v>2713</v>
      </c>
      <c r="C16640" s="10">
        <v>35495</v>
      </c>
      <c r="D16640" s="9">
        <v>9855833406</v>
      </c>
      <c r="E16640" s="9" t="e">
        <f>INDEX(#REF!:#REF!,MATCH($D16640,#REF!:#REF!,0),MATCH(#REF!,#REF!:#REF!,0))</f>
        <v>#REF!</v>
      </c>
      <c r="F16640" s="9" t="e">
        <f>INDEX(#REF!:#REF!,MATCH($D16640,#REF!:#REF!,0),MATCH(#REF!,#REF!:#REF!,0))</f>
        <v>#REF!</v>
      </c>
    </row>
    <row r="16641" spans="1:6" ht="16.5" x14ac:dyDescent="0.3">
      <c r="A16641" s="9" t="s">
        <v>5684</v>
      </c>
      <c r="B16641" s="9" t="s">
        <v>2119</v>
      </c>
      <c r="C16641" s="10">
        <v>55582</v>
      </c>
      <c r="D16641" s="9">
        <v>4184483038</v>
      </c>
      <c r="E16641" s="9" t="e">
        <f>INDEX(#REF!:#REF!,MATCH($D16641,#REF!:#REF!,0),MATCH(#REF!,#REF!:#REF!,0))</f>
        <v>#REF!</v>
      </c>
      <c r="F16641" s="9" t="e">
        <f>INDEX(#REF!:#REF!,MATCH($D16641,#REF!:#REF!,0),MATCH(#REF!,#REF!:#REF!,0))</f>
        <v>#REF!</v>
      </c>
    </row>
    <row r="16642" spans="1:6" ht="16.5" x14ac:dyDescent="0.3">
      <c r="A16642" s="9" t="s">
        <v>5683</v>
      </c>
      <c r="B16642" s="9" t="s">
        <v>3085</v>
      </c>
      <c r="C16642" s="10">
        <v>14358</v>
      </c>
      <c r="D16642" s="9">
        <v>232367817</v>
      </c>
      <c r="E16642" s="9" t="e">
        <f>INDEX(#REF!:#REF!,MATCH($D16642,#REF!:#REF!,0),MATCH(#REF!,#REF!:#REF!,0))</f>
        <v>#REF!</v>
      </c>
      <c r="F16642" s="9" t="e">
        <f>INDEX(#REF!:#REF!,MATCH($D16642,#REF!:#REF!,0),MATCH(#REF!,#REF!:#REF!,0))</f>
        <v>#REF!</v>
      </c>
    </row>
    <row r="16643" spans="1:6" ht="16.5" x14ac:dyDescent="0.3">
      <c r="A16643" s="9" t="s">
        <v>5682</v>
      </c>
      <c r="B16643" s="9" t="s">
        <v>3241</v>
      </c>
      <c r="C16643" s="10">
        <v>46537</v>
      </c>
      <c r="D16643" s="9">
        <v>965285472</v>
      </c>
      <c r="E16643" s="9" t="e">
        <f>INDEX(#REF!:#REF!,MATCH($D16643,#REF!:#REF!,0),MATCH(#REF!,#REF!:#REF!,0))</f>
        <v>#REF!</v>
      </c>
      <c r="F16643" s="9" t="e">
        <f>INDEX(#REF!:#REF!,MATCH($D16643,#REF!:#REF!,0),MATCH(#REF!,#REF!:#REF!,0))</f>
        <v>#REF!</v>
      </c>
    </row>
    <row r="16644" spans="1:6" ht="16.5" x14ac:dyDescent="0.3">
      <c r="A16644" s="9" t="s">
        <v>5681</v>
      </c>
      <c r="B16644" s="9" t="s">
        <v>3172</v>
      </c>
      <c r="C16644" s="10">
        <v>56141</v>
      </c>
      <c r="D16644" s="9">
        <v>5687748091</v>
      </c>
      <c r="E16644" s="9" t="e">
        <f>INDEX(#REF!:#REF!,MATCH($D16644,#REF!:#REF!,0),MATCH(#REF!,#REF!:#REF!,0))</f>
        <v>#REF!</v>
      </c>
      <c r="F16644" s="9" t="e">
        <f>INDEX(#REF!:#REF!,MATCH($D16644,#REF!:#REF!,0),MATCH(#REF!,#REF!:#REF!,0))</f>
        <v>#REF!</v>
      </c>
    </row>
    <row r="16645" spans="1:6" ht="16.5" x14ac:dyDescent="0.3">
      <c r="A16645" s="9" t="s">
        <v>5680</v>
      </c>
      <c r="B16645" s="9" t="s">
        <v>2485</v>
      </c>
      <c r="C16645" s="10">
        <v>55302</v>
      </c>
      <c r="D16645" s="9">
        <v>5929508313</v>
      </c>
      <c r="E16645" s="9" t="e">
        <f>INDEX(#REF!:#REF!,MATCH($D16645,#REF!:#REF!,0),MATCH(#REF!,#REF!:#REF!,0))</f>
        <v>#REF!</v>
      </c>
      <c r="F16645" s="9" t="e">
        <f>INDEX(#REF!:#REF!,MATCH($D16645,#REF!:#REF!,0),MATCH(#REF!,#REF!:#REF!,0))</f>
        <v>#REF!</v>
      </c>
    </row>
    <row r="16646" spans="1:6" ht="16.5" x14ac:dyDescent="0.3">
      <c r="A16646" s="9" t="s">
        <v>5679</v>
      </c>
      <c r="B16646" s="9" t="s">
        <v>3156</v>
      </c>
      <c r="C16646" s="10">
        <v>27787</v>
      </c>
      <c r="D16646" s="9">
        <v>3269054114</v>
      </c>
      <c r="E16646" s="9" t="e">
        <f>INDEX(#REF!:#REF!,MATCH($D16646,#REF!:#REF!,0),MATCH(#REF!,#REF!:#REF!,0))</f>
        <v>#REF!</v>
      </c>
      <c r="F16646" s="9" t="e">
        <f>INDEX(#REF!:#REF!,MATCH($D16646,#REF!:#REF!,0),MATCH(#REF!,#REF!:#REF!,0))</f>
        <v>#REF!</v>
      </c>
    </row>
    <row r="16647" spans="1:6" ht="16.5" x14ac:dyDescent="0.3">
      <c r="A16647" s="9" t="s">
        <v>5678</v>
      </c>
      <c r="B16647" s="9" t="s">
        <v>2379</v>
      </c>
      <c r="C16647" s="10">
        <v>40144</v>
      </c>
      <c r="D16647" s="9">
        <v>6402318035</v>
      </c>
      <c r="E16647" s="9" t="e">
        <f>INDEX(#REF!:#REF!,MATCH($D16647,#REF!:#REF!,0),MATCH(#REF!,#REF!:#REF!,0))</f>
        <v>#REF!</v>
      </c>
      <c r="F16647" s="9" t="e">
        <f>INDEX(#REF!:#REF!,MATCH($D16647,#REF!:#REF!,0),MATCH(#REF!,#REF!:#REF!,0))</f>
        <v>#REF!</v>
      </c>
    </row>
    <row r="16648" spans="1:6" ht="16.5" x14ac:dyDescent="0.3">
      <c r="A16648" s="9" t="s">
        <v>5677</v>
      </c>
      <c r="B16648" s="9" t="s">
        <v>2326</v>
      </c>
      <c r="C16648" s="10">
        <v>59219</v>
      </c>
      <c r="D16648" s="9">
        <v>1351073265</v>
      </c>
      <c r="E16648" s="9" t="e">
        <f>INDEX(#REF!:#REF!,MATCH($D16648,#REF!:#REF!,0),MATCH(#REF!,#REF!:#REF!,0))</f>
        <v>#REF!</v>
      </c>
      <c r="F16648" s="9" t="e">
        <f>INDEX(#REF!:#REF!,MATCH($D16648,#REF!:#REF!,0),MATCH(#REF!,#REF!:#REF!,0))</f>
        <v>#REF!</v>
      </c>
    </row>
    <row r="16649" spans="1:6" ht="16.5" x14ac:dyDescent="0.3">
      <c r="A16649" s="9" t="s">
        <v>5676</v>
      </c>
      <c r="B16649" s="9" t="s">
        <v>2232</v>
      </c>
      <c r="C16649" s="10">
        <v>28014</v>
      </c>
      <c r="D16649" s="9">
        <v>2053848936</v>
      </c>
      <c r="E16649" s="9" t="e">
        <f>INDEX(#REF!:#REF!,MATCH($D16649,#REF!:#REF!,0),MATCH(#REF!,#REF!:#REF!,0))</f>
        <v>#REF!</v>
      </c>
      <c r="F16649" s="9" t="e">
        <f>INDEX(#REF!:#REF!,MATCH($D16649,#REF!:#REF!,0),MATCH(#REF!,#REF!:#REF!,0))</f>
        <v>#REF!</v>
      </c>
    </row>
    <row r="16650" spans="1:6" ht="16.5" x14ac:dyDescent="0.3">
      <c r="A16650" s="9" t="s">
        <v>5675</v>
      </c>
      <c r="B16650" s="9" t="s">
        <v>2933</v>
      </c>
      <c r="C16650" s="10">
        <v>48360</v>
      </c>
      <c r="D16650" s="9">
        <v>3127459866</v>
      </c>
      <c r="E16650" s="9" t="e">
        <f>INDEX(#REF!:#REF!,MATCH($D16650,#REF!:#REF!,0),MATCH(#REF!,#REF!:#REF!,0))</f>
        <v>#REF!</v>
      </c>
      <c r="F16650" s="9" t="e">
        <f>INDEX(#REF!:#REF!,MATCH($D16650,#REF!:#REF!,0),MATCH(#REF!,#REF!:#REF!,0))</f>
        <v>#REF!</v>
      </c>
    </row>
    <row r="16651" spans="1:6" ht="16.5" x14ac:dyDescent="0.3">
      <c r="A16651" s="9" t="s">
        <v>5674</v>
      </c>
      <c r="B16651" s="9" t="s">
        <v>1995</v>
      </c>
      <c r="C16651" s="10">
        <v>33123</v>
      </c>
      <c r="D16651" s="9">
        <v>5519420165</v>
      </c>
      <c r="E16651" s="9" t="e">
        <f>INDEX(#REF!:#REF!,MATCH($D16651,#REF!:#REF!,0),MATCH(#REF!,#REF!:#REF!,0))</f>
        <v>#REF!</v>
      </c>
      <c r="F16651" s="9" t="e">
        <f>INDEX(#REF!:#REF!,MATCH($D16651,#REF!:#REF!,0),MATCH(#REF!,#REF!:#REF!,0))</f>
        <v>#REF!</v>
      </c>
    </row>
    <row r="16652" spans="1:6" ht="16.5" x14ac:dyDescent="0.3">
      <c r="A16652" s="9" t="s">
        <v>5673</v>
      </c>
      <c r="B16652" s="9" t="s">
        <v>2107</v>
      </c>
      <c r="C16652" s="10">
        <v>51209</v>
      </c>
      <c r="D16652" s="9">
        <v>4439073344</v>
      </c>
      <c r="E16652" s="9" t="e">
        <f>INDEX(#REF!:#REF!,MATCH($D16652,#REF!:#REF!,0),MATCH(#REF!,#REF!:#REF!,0))</f>
        <v>#REF!</v>
      </c>
      <c r="F16652" s="9" t="e">
        <f>INDEX(#REF!:#REF!,MATCH($D16652,#REF!:#REF!,0),MATCH(#REF!,#REF!:#REF!,0))</f>
        <v>#REF!</v>
      </c>
    </row>
    <row r="16653" spans="1:6" ht="16.5" x14ac:dyDescent="0.3">
      <c r="A16653" s="9" t="s">
        <v>5672</v>
      </c>
      <c r="B16653" s="9" t="s">
        <v>2134</v>
      </c>
      <c r="C16653" s="10">
        <v>55266</v>
      </c>
      <c r="D16653" s="9">
        <v>8361813608</v>
      </c>
      <c r="E16653" s="9" t="e">
        <f>INDEX(#REF!:#REF!,MATCH($D16653,#REF!:#REF!,0),MATCH(#REF!,#REF!:#REF!,0))</f>
        <v>#REF!</v>
      </c>
      <c r="F16653" s="9" t="e">
        <f>INDEX(#REF!:#REF!,MATCH($D16653,#REF!:#REF!,0),MATCH(#REF!,#REF!:#REF!,0))</f>
        <v>#REF!</v>
      </c>
    </row>
    <row r="16654" spans="1:6" ht="16.5" x14ac:dyDescent="0.3">
      <c r="A16654" s="9" t="s">
        <v>5671</v>
      </c>
      <c r="B16654" s="9" t="s">
        <v>1989</v>
      </c>
      <c r="C16654" s="10">
        <v>40634</v>
      </c>
      <c r="D16654" s="9">
        <v>6279928705</v>
      </c>
      <c r="E16654" s="9" t="e">
        <f>INDEX(#REF!:#REF!,MATCH($D16654,#REF!:#REF!,0),MATCH(#REF!,#REF!:#REF!,0))</f>
        <v>#REF!</v>
      </c>
      <c r="F16654" s="9" t="e">
        <f>INDEX(#REF!:#REF!,MATCH($D16654,#REF!:#REF!,0),MATCH(#REF!,#REF!:#REF!,0))</f>
        <v>#REF!</v>
      </c>
    </row>
    <row r="16655" spans="1:6" ht="16.5" x14ac:dyDescent="0.3">
      <c r="A16655" s="9" t="s">
        <v>5670</v>
      </c>
      <c r="B16655" s="9" t="s">
        <v>2293</v>
      </c>
      <c r="C16655" s="10">
        <v>57837</v>
      </c>
      <c r="D16655" s="9">
        <v>3858163570</v>
      </c>
      <c r="E16655" s="9" t="e">
        <f>INDEX(#REF!:#REF!,MATCH($D16655,#REF!:#REF!,0),MATCH(#REF!,#REF!:#REF!,0))</f>
        <v>#REF!</v>
      </c>
      <c r="F16655" s="9" t="e">
        <f>INDEX(#REF!:#REF!,MATCH($D16655,#REF!:#REF!,0),MATCH(#REF!,#REF!:#REF!,0))</f>
        <v>#REF!</v>
      </c>
    </row>
    <row r="16656" spans="1:6" ht="16.5" x14ac:dyDescent="0.3">
      <c r="A16656" s="9" t="s">
        <v>5669</v>
      </c>
      <c r="B16656" s="9" t="s">
        <v>2783</v>
      </c>
      <c r="C16656" s="10">
        <v>59485</v>
      </c>
      <c r="D16656" s="9">
        <v>4839119791</v>
      </c>
      <c r="E16656" s="9" t="e">
        <f>INDEX(#REF!:#REF!,MATCH($D16656,#REF!:#REF!,0),MATCH(#REF!,#REF!:#REF!,0))</f>
        <v>#REF!</v>
      </c>
      <c r="F16656" s="9" t="e">
        <f>INDEX(#REF!:#REF!,MATCH($D16656,#REF!:#REF!,0),MATCH(#REF!,#REF!:#REF!,0))</f>
        <v>#REF!</v>
      </c>
    </row>
    <row r="16657" spans="1:6" ht="16.5" x14ac:dyDescent="0.3">
      <c r="A16657" s="9" t="s">
        <v>5668</v>
      </c>
      <c r="B16657" s="9" t="s">
        <v>3044</v>
      </c>
      <c r="C16657" s="10">
        <v>18844</v>
      </c>
      <c r="D16657" s="9">
        <v>197180590</v>
      </c>
      <c r="E16657" s="9" t="e">
        <f>INDEX(#REF!:#REF!,MATCH($D16657,#REF!:#REF!,0),MATCH(#REF!,#REF!:#REF!,0))</f>
        <v>#REF!</v>
      </c>
      <c r="F16657" s="9" t="e">
        <f>INDEX(#REF!:#REF!,MATCH($D16657,#REF!:#REF!,0),MATCH(#REF!,#REF!:#REF!,0))</f>
        <v>#REF!</v>
      </c>
    </row>
    <row r="16658" spans="1:6" ht="16.5" x14ac:dyDescent="0.3">
      <c r="A16658" s="9" t="s">
        <v>5667</v>
      </c>
      <c r="B16658" s="9" t="s">
        <v>2783</v>
      </c>
      <c r="C16658" s="10">
        <v>58898</v>
      </c>
      <c r="D16658" s="9">
        <v>4670832530</v>
      </c>
      <c r="E16658" s="9" t="e">
        <f>INDEX(#REF!:#REF!,MATCH($D16658,#REF!:#REF!,0),MATCH(#REF!,#REF!:#REF!,0))</f>
        <v>#REF!</v>
      </c>
      <c r="F16658" s="9" t="e">
        <f>INDEX(#REF!:#REF!,MATCH($D16658,#REF!:#REF!,0),MATCH(#REF!,#REF!:#REF!,0))</f>
        <v>#REF!</v>
      </c>
    </row>
    <row r="16659" spans="1:6" ht="16.5" x14ac:dyDescent="0.3">
      <c r="A16659" s="9" t="s">
        <v>5666</v>
      </c>
      <c r="B16659" s="9" t="s">
        <v>2450</v>
      </c>
      <c r="C16659" s="10">
        <v>26230</v>
      </c>
      <c r="D16659" s="9">
        <v>3271497702</v>
      </c>
      <c r="E16659" s="9" t="e">
        <f>INDEX(#REF!:#REF!,MATCH($D16659,#REF!:#REF!,0),MATCH(#REF!,#REF!:#REF!,0))</f>
        <v>#REF!</v>
      </c>
      <c r="F16659" s="9" t="e">
        <f>INDEX(#REF!:#REF!,MATCH($D16659,#REF!:#REF!,0),MATCH(#REF!,#REF!:#REF!,0))</f>
        <v>#REF!</v>
      </c>
    </row>
    <row r="16660" spans="1:6" ht="16.5" x14ac:dyDescent="0.3">
      <c r="A16660" s="9" t="s">
        <v>5665</v>
      </c>
      <c r="B16660" s="9" t="s">
        <v>2559</v>
      </c>
      <c r="C16660" s="10">
        <v>55000</v>
      </c>
      <c r="D16660" s="9">
        <v>6284045549</v>
      </c>
      <c r="E16660" s="9" t="e">
        <f>INDEX(#REF!:#REF!,MATCH($D16660,#REF!:#REF!,0),MATCH(#REF!,#REF!:#REF!,0))</f>
        <v>#REF!</v>
      </c>
      <c r="F16660" s="9" t="e">
        <f>INDEX(#REF!:#REF!,MATCH($D16660,#REF!:#REF!,0),MATCH(#REF!,#REF!:#REF!,0))</f>
        <v>#REF!</v>
      </c>
    </row>
    <row r="16661" spans="1:6" ht="16.5" x14ac:dyDescent="0.3">
      <c r="A16661" s="9" t="s">
        <v>5664</v>
      </c>
      <c r="B16661" s="9" t="s">
        <v>2528</v>
      </c>
      <c r="C16661" s="10">
        <v>50675</v>
      </c>
      <c r="D16661" s="9">
        <v>6084639828</v>
      </c>
      <c r="E16661" s="9" t="e">
        <f>INDEX(#REF!:#REF!,MATCH($D16661,#REF!:#REF!,0),MATCH(#REF!,#REF!:#REF!,0))</f>
        <v>#REF!</v>
      </c>
      <c r="F16661" s="9" t="e">
        <f>INDEX(#REF!:#REF!,MATCH($D16661,#REF!:#REF!,0),MATCH(#REF!,#REF!:#REF!,0))</f>
        <v>#REF!</v>
      </c>
    </row>
    <row r="16662" spans="1:6" ht="16.5" x14ac:dyDescent="0.3">
      <c r="A16662" s="9" t="s">
        <v>5663</v>
      </c>
      <c r="B16662" s="9" t="s">
        <v>2521</v>
      </c>
      <c r="C16662" s="10">
        <v>24637</v>
      </c>
      <c r="D16662" s="9">
        <v>8694120054</v>
      </c>
      <c r="E16662" s="9" t="e">
        <f>INDEX(#REF!:#REF!,MATCH($D16662,#REF!:#REF!,0),MATCH(#REF!,#REF!:#REF!,0))</f>
        <v>#REF!</v>
      </c>
      <c r="F16662" s="9" t="e">
        <f>INDEX(#REF!:#REF!,MATCH($D16662,#REF!:#REF!,0),MATCH(#REF!,#REF!:#REF!,0))</f>
        <v>#REF!</v>
      </c>
    </row>
    <row r="16663" spans="1:6" ht="16.5" x14ac:dyDescent="0.3">
      <c r="A16663" s="9" t="s">
        <v>5662</v>
      </c>
      <c r="B16663" s="9" t="s">
        <v>2304</v>
      </c>
      <c r="C16663" s="10">
        <v>30486</v>
      </c>
      <c r="D16663" s="9">
        <v>3219601650</v>
      </c>
      <c r="E16663" s="9" t="e">
        <f>INDEX(#REF!:#REF!,MATCH($D16663,#REF!:#REF!,0),MATCH(#REF!,#REF!:#REF!,0))</f>
        <v>#REF!</v>
      </c>
      <c r="F16663" s="9" t="e">
        <f>INDEX(#REF!:#REF!,MATCH($D16663,#REF!:#REF!,0),MATCH(#REF!,#REF!:#REF!,0))</f>
        <v>#REF!</v>
      </c>
    </row>
    <row r="16664" spans="1:6" ht="16.5" x14ac:dyDescent="0.3">
      <c r="A16664" s="9" t="s">
        <v>5661</v>
      </c>
      <c r="B16664" s="9" t="s">
        <v>1993</v>
      </c>
      <c r="C16664" s="10">
        <v>16596</v>
      </c>
      <c r="D16664" s="9">
        <v>8977805007</v>
      </c>
      <c r="E16664" s="9" t="e">
        <f>INDEX(#REF!:#REF!,MATCH($D16664,#REF!:#REF!,0),MATCH(#REF!,#REF!:#REF!,0))</f>
        <v>#REF!</v>
      </c>
      <c r="F16664" s="9" t="e">
        <f>INDEX(#REF!:#REF!,MATCH($D16664,#REF!:#REF!,0),MATCH(#REF!,#REF!:#REF!,0))</f>
        <v>#REF!</v>
      </c>
    </row>
    <row r="16665" spans="1:6" ht="16.5" x14ac:dyDescent="0.3">
      <c r="A16665" s="9" t="s">
        <v>5660</v>
      </c>
      <c r="B16665" s="9" t="s">
        <v>2206</v>
      </c>
      <c r="C16665" s="10">
        <v>23715</v>
      </c>
      <c r="D16665" s="9">
        <v>4773306254</v>
      </c>
      <c r="E16665" s="9" t="e">
        <f>INDEX(#REF!:#REF!,MATCH($D16665,#REF!:#REF!,0),MATCH(#REF!,#REF!:#REF!,0))</f>
        <v>#REF!</v>
      </c>
      <c r="F16665" s="9" t="e">
        <f>INDEX(#REF!:#REF!,MATCH($D16665,#REF!:#REF!,0),MATCH(#REF!,#REF!:#REF!,0))</f>
        <v>#REF!</v>
      </c>
    </row>
    <row r="16666" spans="1:6" ht="16.5" x14ac:dyDescent="0.3">
      <c r="A16666" s="9" t="s">
        <v>5659</v>
      </c>
      <c r="B16666" s="9" t="s">
        <v>1967</v>
      </c>
      <c r="C16666" s="10">
        <v>58856</v>
      </c>
      <c r="D16666" s="9">
        <v>4739588234</v>
      </c>
      <c r="E16666" s="9" t="e">
        <f>INDEX(#REF!:#REF!,MATCH($D16666,#REF!:#REF!,0),MATCH(#REF!,#REF!:#REF!,0))</f>
        <v>#REF!</v>
      </c>
      <c r="F16666" s="9" t="e">
        <f>INDEX(#REF!:#REF!,MATCH($D16666,#REF!:#REF!,0),MATCH(#REF!,#REF!:#REF!,0))</f>
        <v>#REF!</v>
      </c>
    </row>
    <row r="16667" spans="1:6" ht="16.5" x14ac:dyDescent="0.3">
      <c r="A16667" s="9" t="s">
        <v>5658</v>
      </c>
      <c r="B16667" s="9" t="s">
        <v>2151</v>
      </c>
      <c r="C16667" s="10">
        <v>24635</v>
      </c>
      <c r="D16667" s="9">
        <v>8204786093</v>
      </c>
      <c r="E16667" s="9" t="e">
        <f>INDEX(#REF!:#REF!,MATCH($D16667,#REF!:#REF!,0),MATCH(#REF!,#REF!:#REF!,0))</f>
        <v>#REF!</v>
      </c>
      <c r="F16667" s="9" t="e">
        <f>INDEX(#REF!:#REF!,MATCH($D16667,#REF!:#REF!,0),MATCH(#REF!,#REF!:#REF!,0))</f>
        <v>#REF!</v>
      </c>
    </row>
    <row r="16668" spans="1:6" ht="16.5" x14ac:dyDescent="0.3">
      <c r="A16668" s="9" t="s">
        <v>5657</v>
      </c>
      <c r="B16668" s="9" t="s">
        <v>3800</v>
      </c>
      <c r="C16668" s="10">
        <v>51105</v>
      </c>
      <c r="D16668" s="9">
        <v>6214787945</v>
      </c>
      <c r="E16668" s="9" t="e">
        <f>INDEX(#REF!:#REF!,MATCH($D16668,#REF!:#REF!,0),MATCH(#REF!,#REF!:#REF!,0))</f>
        <v>#REF!</v>
      </c>
      <c r="F16668" s="9" t="e">
        <f>INDEX(#REF!:#REF!,MATCH($D16668,#REF!:#REF!,0),MATCH(#REF!,#REF!:#REF!,0))</f>
        <v>#REF!</v>
      </c>
    </row>
    <row r="16669" spans="1:6" ht="16.5" x14ac:dyDescent="0.3">
      <c r="A16669" s="9" t="s">
        <v>5656</v>
      </c>
      <c r="B16669" s="9" t="s">
        <v>3116</v>
      </c>
      <c r="C16669" s="10">
        <v>47569</v>
      </c>
      <c r="D16669" s="9">
        <v>5304381319</v>
      </c>
      <c r="E16669" s="9" t="e">
        <f>INDEX(#REF!:#REF!,MATCH($D16669,#REF!:#REF!,0),MATCH(#REF!,#REF!:#REF!,0))</f>
        <v>#REF!</v>
      </c>
      <c r="F16669" s="9" t="e">
        <f>INDEX(#REF!:#REF!,MATCH($D16669,#REF!:#REF!,0),MATCH(#REF!,#REF!:#REF!,0))</f>
        <v>#REF!</v>
      </c>
    </row>
    <row r="16670" spans="1:6" ht="16.5" x14ac:dyDescent="0.3">
      <c r="A16670" s="9" t="s">
        <v>5655</v>
      </c>
      <c r="B16670" s="9" t="s">
        <v>2067</v>
      </c>
      <c r="C16670" s="10">
        <v>33664</v>
      </c>
      <c r="D16670" s="9">
        <v>7098438871</v>
      </c>
      <c r="E16670" s="9" t="e">
        <f>INDEX(#REF!:#REF!,MATCH($D16670,#REF!:#REF!,0),MATCH(#REF!,#REF!:#REF!,0))</f>
        <v>#REF!</v>
      </c>
      <c r="F16670" s="9" t="e">
        <f>INDEX(#REF!:#REF!,MATCH($D16670,#REF!:#REF!,0),MATCH(#REF!,#REF!:#REF!,0))</f>
        <v>#REF!</v>
      </c>
    </row>
    <row r="16671" spans="1:6" ht="16.5" x14ac:dyDescent="0.3">
      <c r="A16671" s="9" t="s">
        <v>5654</v>
      </c>
      <c r="B16671" s="9" t="s">
        <v>2713</v>
      </c>
      <c r="C16671" s="10">
        <v>31038</v>
      </c>
      <c r="D16671" s="9">
        <v>3211170715</v>
      </c>
      <c r="E16671" s="9" t="e">
        <f>INDEX(#REF!:#REF!,MATCH($D16671,#REF!:#REF!,0),MATCH(#REF!,#REF!:#REF!,0))</f>
        <v>#REF!</v>
      </c>
      <c r="F16671" s="9" t="e">
        <f>INDEX(#REF!:#REF!,MATCH($D16671,#REF!:#REF!,0),MATCH(#REF!,#REF!:#REF!,0))</f>
        <v>#REF!</v>
      </c>
    </row>
    <row r="16672" spans="1:6" ht="16.5" x14ac:dyDescent="0.3">
      <c r="A16672" s="9" t="s">
        <v>5653</v>
      </c>
      <c r="B16672" s="9" t="s">
        <v>3275</v>
      </c>
      <c r="C16672" s="10">
        <v>38213</v>
      </c>
      <c r="D16672" s="9">
        <v>2405876701</v>
      </c>
      <c r="E16672" s="9" t="e">
        <f>INDEX(#REF!:#REF!,MATCH($D16672,#REF!:#REF!,0),MATCH(#REF!,#REF!:#REF!,0))</f>
        <v>#REF!</v>
      </c>
      <c r="F16672" s="9" t="e">
        <f>INDEX(#REF!:#REF!,MATCH($D16672,#REF!:#REF!,0),MATCH(#REF!,#REF!:#REF!,0))</f>
        <v>#REF!</v>
      </c>
    </row>
    <row r="16673" spans="1:6" ht="16.5" x14ac:dyDescent="0.3">
      <c r="A16673" s="9" t="s">
        <v>5652</v>
      </c>
      <c r="B16673" s="9" t="s">
        <v>3800</v>
      </c>
      <c r="C16673" s="10">
        <v>21634</v>
      </c>
      <c r="D16673" s="9">
        <v>1192770250</v>
      </c>
      <c r="E16673" s="9" t="e">
        <f>INDEX(#REF!:#REF!,MATCH($D16673,#REF!:#REF!,0),MATCH(#REF!,#REF!:#REF!,0))</f>
        <v>#REF!</v>
      </c>
      <c r="F16673" s="9" t="e">
        <f>INDEX(#REF!:#REF!,MATCH($D16673,#REF!:#REF!,0),MATCH(#REF!,#REF!:#REF!,0))</f>
        <v>#REF!</v>
      </c>
    </row>
    <row r="16674" spans="1:6" ht="16.5" x14ac:dyDescent="0.3">
      <c r="A16674" s="9" t="s">
        <v>5651</v>
      </c>
      <c r="B16674" s="9" t="s">
        <v>3372</v>
      </c>
      <c r="C16674" s="10">
        <v>24154</v>
      </c>
      <c r="D16674" s="9">
        <v>8565880958</v>
      </c>
      <c r="E16674" s="9" t="e">
        <f>INDEX(#REF!:#REF!,MATCH($D16674,#REF!:#REF!,0),MATCH(#REF!,#REF!:#REF!,0))</f>
        <v>#REF!</v>
      </c>
      <c r="F16674" s="9" t="e">
        <f>INDEX(#REF!:#REF!,MATCH($D16674,#REF!:#REF!,0),MATCH(#REF!,#REF!:#REF!,0))</f>
        <v>#REF!</v>
      </c>
    </row>
    <row r="16675" spans="1:6" ht="16.5" x14ac:dyDescent="0.3">
      <c r="A16675" s="9" t="s">
        <v>5650</v>
      </c>
      <c r="B16675" s="9" t="s">
        <v>2468</v>
      </c>
      <c r="C16675" s="10">
        <v>33581</v>
      </c>
      <c r="D16675" s="9">
        <v>7560031153</v>
      </c>
      <c r="E16675" s="9" t="e">
        <f>INDEX(#REF!:#REF!,MATCH($D16675,#REF!:#REF!,0),MATCH(#REF!,#REF!:#REF!,0))</f>
        <v>#REF!</v>
      </c>
      <c r="F16675" s="9" t="e">
        <f>INDEX(#REF!:#REF!,MATCH($D16675,#REF!:#REF!,0),MATCH(#REF!,#REF!:#REF!,0))</f>
        <v>#REF!</v>
      </c>
    </row>
    <row r="16676" spans="1:6" ht="16.5" x14ac:dyDescent="0.3">
      <c r="A16676" s="9" t="s">
        <v>5649</v>
      </c>
      <c r="B16676" s="9" t="s">
        <v>2881</v>
      </c>
      <c r="C16676" s="10">
        <v>39240</v>
      </c>
      <c r="D16676" s="9">
        <v>9151658844</v>
      </c>
      <c r="E16676" s="9" t="e">
        <f>INDEX(#REF!:#REF!,MATCH($D16676,#REF!:#REF!,0),MATCH(#REF!,#REF!:#REF!,0))</f>
        <v>#REF!</v>
      </c>
      <c r="F16676" s="9" t="e">
        <f>INDEX(#REF!:#REF!,MATCH($D16676,#REF!:#REF!,0),MATCH(#REF!,#REF!:#REF!,0))</f>
        <v>#REF!</v>
      </c>
    </row>
    <row r="16677" spans="1:6" ht="16.5" x14ac:dyDescent="0.3">
      <c r="A16677" s="9" t="s">
        <v>5648</v>
      </c>
      <c r="B16677" s="9" t="s">
        <v>2584</v>
      </c>
      <c r="C16677" s="10">
        <v>50719</v>
      </c>
      <c r="D16677" s="9">
        <v>25254650</v>
      </c>
      <c r="E16677" s="9" t="e">
        <f>INDEX(#REF!:#REF!,MATCH($D16677,#REF!:#REF!,0),MATCH(#REF!,#REF!:#REF!,0))</f>
        <v>#REF!</v>
      </c>
      <c r="F16677" s="9" t="e">
        <f>INDEX(#REF!:#REF!,MATCH($D16677,#REF!:#REF!,0),MATCH(#REF!,#REF!:#REF!,0))</f>
        <v>#REF!</v>
      </c>
    </row>
    <row r="16678" spans="1:6" ht="16.5" x14ac:dyDescent="0.3">
      <c r="A16678" s="9" t="s">
        <v>5647</v>
      </c>
      <c r="B16678" s="9" t="s">
        <v>1987</v>
      </c>
      <c r="C16678" s="10">
        <v>59023</v>
      </c>
      <c r="D16678" s="9">
        <v>1411873114</v>
      </c>
      <c r="E16678" s="9" t="e">
        <f>INDEX(#REF!:#REF!,MATCH($D16678,#REF!:#REF!,0),MATCH(#REF!,#REF!:#REF!,0))</f>
        <v>#REF!</v>
      </c>
      <c r="F16678" s="9" t="e">
        <f>INDEX(#REF!:#REF!,MATCH($D16678,#REF!:#REF!,0),MATCH(#REF!,#REF!:#REF!,0))</f>
        <v>#REF!</v>
      </c>
    </row>
    <row r="16679" spans="1:6" ht="16.5" x14ac:dyDescent="0.3">
      <c r="A16679" s="9" t="s">
        <v>5646</v>
      </c>
      <c r="B16679" s="9" t="s">
        <v>2954</v>
      </c>
      <c r="C16679" s="10">
        <v>44530</v>
      </c>
      <c r="D16679" s="9">
        <v>1028388519</v>
      </c>
      <c r="E16679" s="9" t="e">
        <f>INDEX(#REF!:#REF!,MATCH($D16679,#REF!:#REF!,0),MATCH(#REF!,#REF!:#REF!,0))</f>
        <v>#REF!</v>
      </c>
      <c r="F16679" s="9" t="e">
        <f>INDEX(#REF!:#REF!,MATCH($D16679,#REF!:#REF!,0),MATCH(#REF!,#REF!:#REF!,0))</f>
        <v>#REF!</v>
      </c>
    </row>
    <row r="16680" spans="1:6" ht="16.5" x14ac:dyDescent="0.3">
      <c r="A16680" s="9" t="s">
        <v>5645</v>
      </c>
      <c r="B16680" s="9" t="s">
        <v>2193</v>
      </c>
      <c r="C16680" s="10">
        <v>21598</v>
      </c>
      <c r="D16680" s="9">
        <v>650049144</v>
      </c>
      <c r="E16680" s="9" t="e">
        <f>INDEX(#REF!:#REF!,MATCH($D16680,#REF!:#REF!,0),MATCH(#REF!,#REF!:#REF!,0))</f>
        <v>#REF!</v>
      </c>
      <c r="F16680" s="9" t="e">
        <f>INDEX(#REF!:#REF!,MATCH($D16680,#REF!:#REF!,0),MATCH(#REF!,#REF!:#REF!,0))</f>
        <v>#REF!</v>
      </c>
    </row>
    <row r="16681" spans="1:6" ht="16.5" x14ac:dyDescent="0.3">
      <c r="A16681" s="9" t="s">
        <v>5644</v>
      </c>
      <c r="B16681" s="9" t="s">
        <v>2942</v>
      </c>
      <c r="C16681" s="10">
        <v>57096</v>
      </c>
      <c r="D16681" s="9">
        <v>7411705322</v>
      </c>
      <c r="E16681" s="9" t="e">
        <f>INDEX(#REF!:#REF!,MATCH($D16681,#REF!:#REF!,0),MATCH(#REF!,#REF!:#REF!,0))</f>
        <v>#REF!</v>
      </c>
      <c r="F16681" s="9" t="e">
        <f>INDEX(#REF!:#REF!,MATCH($D16681,#REF!:#REF!,0),MATCH(#REF!,#REF!:#REF!,0))</f>
        <v>#REF!</v>
      </c>
    </row>
    <row r="16682" spans="1:6" ht="16.5" x14ac:dyDescent="0.3">
      <c r="A16682" s="9" t="s">
        <v>5643</v>
      </c>
      <c r="B16682" s="9" t="s">
        <v>2219</v>
      </c>
      <c r="C16682" s="10">
        <v>57787</v>
      </c>
      <c r="D16682" s="9">
        <v>8267733809</v>
      </c>
      <c r="E16682" s="9" t="e">
        <f>INDEX(#REF!:#REF!,MATCH($D16682,#REF!:#REF!,0),MATCH(#REF!,#REF!:#REF!,0))</f>
        <v>#REF!</v>
      </c>
      <c r="F16682" s="9" t="e">
        <f>INDEX(#REF!:#REF!,MATCH($D16682,#REF!:#REF!,0),MATCH(#REF!,#REF!:#REF!,0))</f>
        <v>#REF!</v>
      </c>
    </row>
    <row r="16683" spans="1:6" ht="16.5" x14ac:dyDescent="0.3">
      <c r="A16683" s="9" t="s">
        <v>5642</v>
      </c>
      <c r="B16683" s="9" t="s">
        <v>2315</v>
      </c>
      <c r="C16683" s="10">
        <v>56746</v>
      </c>
      <c r="D16683" s="9">
        <v>9412192312</v>
      </c>
      <c r="E16683" s="9" t="e">
        <f>INDEX(#REF!:#REF!,MATCH($D16683,#REF!:#REF!,0),MATCH(#REF!,#REF!:#REF!,0))</f>
        <v>#REF!</v>
      </c>
      <c r="F16683" s="9" t="e">
        <f>INDEX(#REF!:#REF!,MATCH($D16683,#REF!:#REF!,0),MATCH(#REF!,#REF!:#REF!,0))</f>
        <v>#REF!</v>
      </c>
    </row>
    <row r="16684" spans="1:6" ht="16.5" x14ac:dyDescent="0.3">
      <c r="A16684" s="9" t="s">
        <v>5641</v>
      </c>
      <c r="B16684" s="9" t="s">
        <v>1949</v>
      </c>
      <c r="C16684" s="10">
        <v>56921</v>
      </c>
      <c r="D16684" s="9">
        <v>1425230725</v>
      </c>
      <c r="E16684" s="9" t="e">
        <f>INDEX(#REF!:#REF!,MATCH($D16684,#REF!:#REF!,0),MATCH(#REF!,#REF!:#REF!,0))</f>
        <v>#REF!</v>
      </c>
      <c r="F16684" s="9" t="e">
        <f>INDEX(#REF!:#REF!,MATCH($D16684,#REF!:#REF!,0),MATCH(#REF!,#REF!:#REF!,0))</f>
        <v>#REF!</v>
      </c>
    </row>
    <row r="16685" spans="1:6" ht="16.5" x14ac:dyDescent="0.3">
      <c r="A16685" s="9" t="s">
        <v>5640</v>
      </c>
      <c r="B16685" s="9" t="s">
        <v>2468</v>
      </c>
      <c r="C16685" s="10">
        <v>56041</v>
      </c>
      <c r="D16685" s="9">
        <v>5623930522</v>
      </c>
      <c r="E16685" s="9" t="e">
        <f>INDEX(#REF!:#REF!,MATCH($D16685,#REF!:#REF!,0),MATCH(#REF!,#REF!:#REF!,0))</f>
        <v>#REF!</v>
      </c>
      <c r="F16685" s="9" t="e">
        <f>INDEX(#REF!:#REF!,MATCH($D16685,#REF!:#REF!,0),MATCH(#REF!,#REF!:#REF!,0))</f>
        <v>#REF!</v>
      </c>
    </row>
    <row r="16686" spans="1:6" ht="16.5" x14ac:dyDescent="0.3">
      <c r="A16686" s="9" t="s">
        <v>5639</v>
      </c>
      <c r="B16686" s="9" t="s">
        <v>2633</v>
      </c>
      <c r="C16686" s="10">
        <v>30906</v>
      </c>
      <c r="D16686" s="9">
        <v>569240891</v>
      </c>
      <c r="E16686" s="9" t="e">
        <f>INDEX(#REF!:#REF!,MATCH($D16686,#REF!:#REF!,0),MATCH(#REF!,#REF!:#REF!,0))</f>
        <v>#REF!</v>
      </c>
      <c r="F16686" s="9" t="e">
        <f>INDEX(#REF!:#REF!,MATCH($D16686,#REF!:#REF!,0),MATCH(#REF!,#REF!:#REF!,0))</f>
        <v>#REF!</v>
      </c>
    </row>
    <row r="16687" spans="1:6" ht="16.5" x14ac:dyDescent="0.3">
      <c r="A16687" s="9" t="s">
        <v>5638</v>
      </c>
      <c r="B16687" s="9" t="s">
        <v>2298</v>
      </c>
      <c r="C16687" s="10">
        <v>11424</v>
      </c>
      <c r="D16687" s="9">
        <v>5623930522</v>
      </c>
      <c r="E16687" s="9" t="e">
        <f>INDEX(#REF!:#REF!,MATCH($D16687,#REF!:#REF!,0),MATCH(#REF!,#REF!:#REF!,0))</f>
        <v>#REF!</v>
      </c>
      <c r="F16687" s="9" t="e">
        <f>INDEX(#REF!:#REF!,MATCH($D16687,#REF!:#REF!,0),MATCH(#REF!,#REF!:#REF!,0))</f>
        <v>#REF!</v>
      </c>
    </row>
    <row r="16688" spans="1:6" ht="16.5" x14ac:dyDescent="0.3">
      <c r="A16688" s="9" t="s">
        <v>5637</v>
      </c>
      <c r="B16688" s="9" t="s">
        <v>2216</v>
      </c>
      <c r="C16688" s="10">
        <v>40292</v>
      </c>
      <c r="D16688" s="9">
        <v>7462528568</v>
      </c>
      <c r="E16688" s="9" t="e">
        <f>INDEX(#REF!:#REF!,MATCH($D16688,#REF!:#REF!,0),MATCH(#REF!,#REF!:#REF!,0))</f>
        <v>#REF!</v>
      </c>
      <c r="F16688" s="9" t="e">
        <f>INDEX(#REF!:#REF!,MATCH($D16688,#REF!:#REF!,0),MATCH(#REF!,#REF!:#REF!,0))</f>
        <v>#REF!</v>
      </c>
    </row>
    <row r="16689" spans="1:6" ht="16.5" x14ac:dyDescent="0.3">
      <c r="A16689" s="9" t="s">
        <v>5636</v>
      </c>
      <c r="B16689" s="9" t="s">
        <v>3044</v>
      </c>
      <c r="C16689" s="10">
        <v>50167</v>
      </c>
      <c r="D16689" s="9">
        <v>3428040538</v>
      </c>
      <c r="E16689" s="9" t="e">
        <f>INDEX(#REF!:#REF!,MATCH($D16689,#REF!:#REF!,0),MATCH(#REF!,#REF!:#REF!,0))</f>
        <v>#REF!</v>
      </c>
      <c r="F16689" s="9" t="e">
        <f>INDEX(#REF!:#REF!,MATCH($D16689,#REF!:#REF!,0),MATCH(#REF!,#REF!:#REF!,0))</f>
        <v>#REF!</v>
      </c>
    </row>
    <row r="16690" spans="1:6" ht="16.5" x14ac:dyDescent="0.3">
      <c r="A16690" s="9" t="s">
        <v>5635</v>
      </c>
      <c r="B16690" s="9" t="s">
        <v>2564</v>
      </c>
      <c r="C16690" s="10">
        <v>21228</v>
      </c>
      <c r="D16690" s="9">
        <v>8387947148</v>
      </c>
      <c r="E16690" s="9" t="e">
        <f>INDEX(#REF!:#REF!,MATCH($D16690,#REF!:#REF!,0),MATCH(#REF!,#REF!:#REF!,0))</f>
        <v>#REF!</v>
      </c>
      <c r="F16690" s="9" t="e">
        <f>INDEX(#REF!:#REF!,MATCH($D16690,#REF!:#REF!,0),MATCH(#REF!,#REF!:#REF!,0))</f>
        <v>#REF!</v>
      </c>
    </row>
    <row r="16691" spans="1:6" ht="16.5" x14ac:dyDescent="0.3">
      <c r="A16691" s="9" t="s">
        <v>5634</v>
      </c>
      <c r="B16691" s="9" t="s">
        <v>1957</v>
      </c>
      <c r="C16691" s="10">
        <v>59583</v>
      </c>
      <c r="D16691" s="9">
        <v>2230983466</v>
      </c>
      <c r="E16691" s="9" t="e">
        <f>INDEX(#REF!:#REF!,MATCH($D16691,#REF!:#REF!,0),MATCH(#REF!,#REF!:#REF!,0))</f>
        <v>#REF!</v>
      </c>
      <c r="F16691" s="9" t="e">
        <f>INDEX(#REF!:#REF!,MATCH($D16691,#REF!:#REF!,0),MATCH(#REF!,#REF!:#REF!,0))</f>
        <v>#REF!</v>
      </c>
    </row>
    <row r="16692" spans="1:6" ht="16.5" x14ac:dyDescent="0.3">
      <c r="A16692" s="9" t="s">
        <v>5633</v>
      </c>
      <c r="B16692" s="9" t="s">
        <v>2163</v>
      </c>
      <c r="C16692" s="10">
        <v>56271</v>
      </c>
      <c r="D16692" s="9">
        <v>3772653790</v>
      </c>
      <c r="E16692" s="9" t="e">
        <f>INDEX(#REF!:#REF!,MATCH($D16692,#REF!:#REF!,0),MATCH(#REF!,#REF!:#REF!,0))</f>
        <v>#REF!</v>
      </c>
      <c r="F16692" s="9" t="e">
        <f>INDEX(#REF!:#REF!,MATCH($D16692,#REF!:#REF!,0),MATCH(#REF!,#REF!:#REF!,0))</f>
        <v>#REF!</v>
      </c>
    </row>
    <row r="16693" spans="1:6" ht="16.5" x14ac:dyDescent="0.3">
      <c r="A16693" s="9" t="s">
        <v>5632</v>
      </c>
      <c r="B16693" s="9" t="s">
        <v>2935</v>
      </c>
      <c r="C16693" s="10">
        <v>27090</v>
      </c>
      <c r="D16693" s="9">
        <v>4428088442</v>
      </c>
      <c r="E16693" s="9" t="e">
        <f>INDEX(#REF!:#REF!,MATCH($D16693,#REF!:#REF!,0),MATCH(#REF!,#REF!:#REF!,0))</f>
        <v>#REF!</v>
      </c>
      <c r="F16693" s="9" t="e">
        <f>INDEX(#REF!:#REF!,MATCH($D16693,#REF!:#REF!,0),MATCH(#REF!,#REF!:#REF!,0))</f>
        <v>#REF!</v>
      </c>
    </row>
    <row r="16694" spans="1:6" ht="16.5" x14ac:dyDescent="0.3">
      <c r="A16694" s="9" t="s">
        <v>5631</v>
      </c>
      <c r="B16694" s="9" t="s">
        <v>2042</v>
      </c>
      <c r="C16694" s="10">
        <v>32441</v>
      </c>
      <c r="D16694" s="9">
        <v>304906506</v>
      </c>
      <c r="E16694" s="9" t="e">
        <f>INDEX(#REF!:#REF!,MATCH($D16694,#REF!:#REF!,0),MATCH(#REF!,#REF!:#REF!,0))</f>
        <v>#REF!</v>
      </c>
      <c r="F16694" s="9" t="e">
        <f>INDEX(#REF!:#REF!,MATCH($D16694,#REF!:#REF!,0),MATCH(#REF!,#REF!:#REF!,0))</f>
        <v>#REF!</v>
      </c>
    </row>
    <row r="16695" spans="1:6" ht="16.5" x14ac:dyDescent="0.3">
      <c r="A16695" s="9" t="s">
        <v>5630</v>
      </c>
      <c r="B16695" s="9" t="s">
        <v>2069</v>
      </c>
      <c r="C16695" s="10">
        <v>36672</v>
      </c>
      <c r="D16695" s="9">
        <v>6378969205</v>
      </c>
      <c r="E16695" s="9" t="e">
        <f>INDEX(#REF!:#REF!,MATCH($D16695,#REF!:#REF!,0),MATCH(#REF!,#REF!:#REF!,0))</f>
        <v>#REF!</v>
      </c>
      <c r="F16695" s="9" t="e">
        <f>INDEX(#REF!:#REF!,MATCH($D16695,#REF!:#REF!,0),MATCH(#REF!,#REF!:#REF!,0))</f>
        <v>#REF!</v>
      </c>
    </row>
    <row r="16696" spans="1:6" ht="16.5" x14ac:dyDescent="0.3">
      <c r="A16696" s="9" t="s">
        <v>5629</v>
      </c>
      <c r="B16696" s="9" t="s">
        <v>1949</v>
      </c>
      <c r="C16696" s="10">
        <v>37422</v>
      </c>
      <c r="D16696" s="9">
        <v>4031884281</v>
      </c>
      <c r="E16696" s="9" t="e">
        <f>INDEX(#REF!:#REF!,MATCH($D16696,#REF!:#REF!,0),MATCH(#REF!,#REF!:#REF!,0))</f>
        <v>#REF!</v>
      </c>
      <c r="F16696" s="9" t="e">
        <f>INDEX(#REF!:#REF!,MATCH($D16696,#REF!:#REF!,0),MATCH(#REF!,#REF!:#REF!,0))</f>
        <v>#REF!</v>
      </c>
    </row>
    <row r="16697" spans="1:6" ht="16.5" x14ac:dyDescent="0.3">
      <c r="A16697" s="9" t="s">
        <v>5628</v>
      </c>
      <c r="B16697" s="9" t="s">
        <v>3430</v>
      </c>
      <c r="C16697" s="10">
        <v>45284</v>
      </c>
      <c r="D16697" s="9">
        <v>509393462</v>
      </c>
      <c r="E16697" s="9" t="e">
        <f>INDEX(#REF!:#REF!,MATCH($D16697,#REF!:#REF!,0),MATCH(#REF!,#REF!:#REF!,0))</f>
        <v>#REF!</v>
      </c>
      <c r="F16697" s="9" t="e">
        <f>INDEX(#REF!:#REF!,MATCH($D16697,#REF!:#REF!,0),MATCH(#REF!,#REF!:#REF!,0))</f>
        <v>#REF!</v>
      </c>
    </row>
    <row r="16698" spans="1:6" ht="16.5" x14ac:dyDescent="0.3">
      <c r="A16698" s="9" t="s">
        <v>5627</v>
      </c>
      <c r="B16698" s="9" t="s">
        <v>2881</v>
      </c>
      <c r="C16698" s="10">
        <v>19389</v>
      </c>
      <c r="D16698" s="9">
        <v>4401069773</v>
      </c>
      <c r="E16698" s="9" t="e">
        <f>INDEX(#REF!:#REF!,MATCH($D16698,#REF!:#REF!,0),MATCH(#REF!,#REF!:#REF!,0))</f>
        <v>#REF!</v>
      </c>
      <c r="F16698" s="9" t="e">
        <f>INDEX(#REF!:#REF!,MATCH($D16698,#REF!:#REF!,0),MATCH(#REF!,#REF!:#REF!,0))</f>
        <v>#REF!</v>
      </c>
    </row>
    <row r="16699" spans="1:6" ht="16.5" x14ac:dyDescent="0.3">
      <c r="A16699" s="9" t="s">
        <v>5626</v>
      </c>
      <c r="B16699" s="9" t="s">
        <v>2450</v>
      </c>
      <c r="C16699" s="10">
        <v>19879</v>
      </c>
      <c r="D16699" s="9">
        <v>650049144</v>
      </c>
      <c r="E16699" s="9" t="e">
        <f>INDEX(#REF!:#REF!,MATCH($D16699,#REF!:#REF!,0),MATCH(#REF!,#REF!:#REF!,0))</f>
        <v>#REF!</v>
      </c>
      <c r="F16699" s="9" t="e">
        <f>INDEX(#REF!:#REF!,MATCH($D16699,#REF!:#REF!,0),MATCH(#REF!,#REF!:#REF!,0))</f>
        <v>#REF!</v>
      </c>
    </row>
    <row r="16700" spans="1:6" ht="16.5" x14ac:dyDescent="0.3">
      <c r="A16700" s="9" t="s">
        <v>5625</v>
      </c>
      <c r="B16700" s="9" t="s">
        <v>3372</v>
      </c>
      <c r="C16700" s="10">
        <v>42780</v>
      </c>
      <c r="D16700" s="9">
        <v>9529277938</v>
      </c>
      <c r="E16700" s="9" t="e">
        <f>INDEX(#REF!:#REF!,MATCH($D16700,#REF!:#REF!,0),MATCH(#REF!,#REF!:#REF!,0))</f>
        <v>#REF!</v>
      </c>
      <c r="F16700" s="9" t="e">
        <f>INDEX(#REF!:#REF!,MATCH($D16700,#REF!:#REF!,0),MATCH(#REF!,#REF!:#REF!,0))</f>
        <v>#REF!</v>
      </c>
    </row>
    <row r="16701" spans="1:6" ht="16.5" x14ac:dyDescent="0.3">
      <c r="A16701" s="9" t="s">
        <v>5624</v>
      </c>
      <c r="B16701" s="9" t="s">
        <v>2312</v>
      </c>
      <c r="C16701" s="10">
        <v>15392</v>
      </c>
      <c r="D16701" s="9">
        <v>6322781804</v>
      </c>
      <c r="E16701" s="9" t="e">
        <f>INDEX(#REF!:#REF!,MATCH($D16701,#REF!:#REF!,0),MATCH(#REF!,#REF!:#REF!,0))</f>
        <v>#REF!</v>
      </c>
      <c r="F16701" s="9" t="e">
        <f>INDEX(#REF!:#REF!,MATCH($D16701,#REF!:#REF!,0),MATCH(#REF!,#REF!:#REF!,0))</f>
        <v>#REF!</v>
      </c>
    </row>
    <row r="16702" spans="1:6" ht="16.5" x14ac:dyDescent="0.3">
      <c r="A16702" s="9" t="s">
        <v>5623</v>
      </c>
      <c r="B16702" s="9" t="s">
        <v>2204</v>
      </c>
      <c r="C16702" s="10">
        <v>29423</v>
      </c>
      <c r="D16702" s="9">
        <v>3891707452</v>
      </c>
      <c r="E16702" s="9" t="e">
        <f>INDEX(#REF!:#REF!,MATCH($D16702,#REF!:#REF!,0),MATCH(#REF!,#REF!:#REF!,0))</f>
        <v>#REF!</v>
      </c>
      <c r="F16702" s="9" t="e">
        <f>INDEX(#REF!:#REF!,MATCH($D16702,#REF!:#REF!,0),MATCH(#REF!,#REF!:#REF!,0))</f>
        <v>#REF!</v>
      </c>
    </row>
    <row r="16703" spans="1:6" ht="16.5" x14ac:dyDescent="0.3">
      <c r="A16703" s="9" t="s">
        <v>5622</v>
      </c>
      <c r="B16703" s="9" t="s">
        <v>2713</v>
      </c>
      <c r="C16703" s="10">
        <v>17644</v>
      </c>
      <c r="D16703" s="9">
        <v>7140803102</v>
      </c>
      <c r="E16703" s="9" t="e">
        <f>INDEX(#REF!:#REF!,MATCH($D16703,#REF!:#REF!,0),MATCH(#REF!,#REF!:#REF!,0))</f>
        <v>#REF!</v>
      </c>
      <c r="F16703" s="9" t="e">
        <f>INDEX(#REF!:#REF!,MATCH($D16703,#REF!:#REF!,0),MATCH(#REF!,#REF!:#REF!,0))</f>
        <v>#REF!</v>
      </c>
    </row>
    <row r="16704" spans="1:6" ht="16.5" x14ac:dyDescent="0.3">
      <c r="A16704" s="9" t="s">
        <v>5621</v>
      </c>
      <c r="B16704" s="9" t="s">
        <v>2310</v>
      </c>
      <c r="C16704" s="10">
        <v>16740</v>
      </c>
      <c r="D16704" s="9">
        <v>7263964236</v>
      </c>
      <c r="E16704" s="9" t="e">
        <f>INDEX(#REF!:#REF!,MATCH($D16704,#REF!:#REF!,0),MATCH(#REF!,#REF!:#REF!,0))</f>
        <v>#REF!</v>
      </c>
      <c r="F16704" s="9" t="e">
        <f>INDEX(#REF!:#REF!,MATCH($D16704,#REF!:#REF!,0),MATCH(#REF!,#REF!:#REF!,0))</f>
        <v>#REF!</v>
      </c>
    </row>
    <row r="16705" spans="1:6" ht="16.5" x14ac:dyDescent="0.3">
      <c r="A16705" s="9" t="s">
        <v>5620</v>
      </c>
      <c r="B16705" s="9" t="s">
        <v>2228</v>
      </c>
      <c r="C16705" s="10">
        <v>47972</v>
      </c>
      <c r="D16705" s="9">
        <v>8519669638</v>
      </c>
      <c r="E16705" s="9" t="e">
        <f>INDEX(#REF!:#REF!,MATCH($D16705,#REF!:#REF!,0),MATCH(#REF!,#REF!:#REF!,0))</f>
        <v>#REF!</v>
      </c>
      <c r="F16705" s="9" t="e">
        <f>INDEX(#REF!:#REF!,MATCH($D16705,#REF!:#REF!,0),MATCH(#REF!,#REF!:#REF!,0))</f>
        <v>#REF!</v>
      </c>
    </row>
    <row r="16706" spans="1:6" ht="16.5" x14ac:dyDescent="0.3">
      <c r="A16706" s="9" t="s">
        <v>5619</v>
      </c>
      <c r="B16706" s="9" t="s">
        <v>2300</v>
      </c>
      <c r="C16706" s="10">
        <v>48473</v>
      </c>
      <c r="D16706" s="9">
        <v>7440017404</v>
      </c>
      <c r="E16706" s="9" t="e">
        <f>INDEX(#REF!:#REF!,MATCH($D16706,#REF!:#REF!,0),MATCH(#REF!,#REF!:#REF!,0))</f>
        <v>#REF!</v>
      </c>
      <c r="F16706" s="9" t="e">
        <f>INDEX(#REF!:#REF!,MATCH($D16706,#REF!:#REF!,0),MATCH(#REF!,#REF!:#REF!,0))</f>
        <v>#REF!</v>
      </c>
    </row>
    <row r="16707" spans="1:6" ht="16.5" x14ac:dyDescent="0.3">
      <c r="A16707" s="9" t="s">
        <v>5618</v>
      </c>
      <c r="B16707" s="9" t="s">
        <v>2077</v>
      </c>
      <c r="C16707" s="10">
        <v>44197</v>
      </c>
      <c r="D16707" s="9">
        <v>7533163729</v>
      </c>
      <c r="E16707" s="9" t="e">
        <f>INDEX(#REF!:#REF!,MATCH($D16707,#REF!:#REF!,0),MATCH(#REF!,#REF!:#REF!,0))</f>
        <v>#REF!</v>
      </c>
      <c r="F16707" s="9" t="e">
        <f>INDEX(#REF!:#REF!,MATCH($D16707,#REF!:#REF!,0),MATCH(#REF!,#REF!:#REF!,0))</f>
        <v>#REF!</v>
      </c>
    </row>
    <row r="16708" spans="1:6" ht="16.5" x14ac:dyDescent="0.3">
      <c r="A16708" s="9" t="s">
        <v>5617</v>
      </c>
      <c r="B16708" s="9" t="s">
        <v>2083</v>
      </c>
      <c r="C16708" s="10">
        <v>21088</v>
      </c>
      <c r="D16708" s="9">
        <v>2492824950</v>
      </c>
      <c r="E16708" s="9" t="e">
        <f>INDEX(#REF!:#REF!,MATCH($D16708,#REF!:#REF!,0),MATCH(#REF!,#REF!:#REF!,0))</f>
        <v>#REF!</v>
      </c>
      <c r="F16708" s="9" t="e">
        <f>INDEX(#REF!:#REF!,MATCH($D16708,#REF!:#REF!,0),MATCH(#REF!,#REF!:#REF!,0))</f>
        <v>#REF!</v>
      </c>
    </row>
    <row r="16709" spans="1:6" ht="16.5" x14ac:dyDescent="0.3">
      <c r="A16709" s="9" t="s">
        <v>5616</v>
      </c>
      <c r="B16709" s="9" t="s">
        <v>2036</v>
      </c>
      <c r="C16709" s="10">
        <v>40732</v>
      </c>
      <c r="D16709" s="9">
        <v>5764488419</v>
      </c>
      <c r="E16709" s="9" t="e">
        <f>INDEX(#REF!:#REF!,MATCH($D16709,#REF!:#REF!,0),MATCH(#REF!,#REF!:#REF!,0))</f>
        <v>#REF!</v>
      </c>
      <c r="F16709" s="9" t="e">
        <f>INDEX(#REF!:#REF!,MATCH($D16709,#REF!:#REF!,0),MATCH(#REF!,#REF!:#REF!,0))</f>
        <v>#REF!</v>
      </c>
    </row>
    <row r="16710" spans="1:6" ht="16.5" x14ac:dyDescent="0.3">
      <c r="A16710" s="9" t="s">
        <v>5615</v>
      </c>
      <c r="B16710" s="9" t="s">
        <v>2339</v>
      </c>
      <c r="C16710" s="10">
        <v>42074</v>
      </c>
      <c r="D16710" s="9">
        <v>1606657585</v>
      </c>
      <c r="E16710" s="9" t="e">
        <f>INDEX(#REF!:#REF!,MATCH($D16710,#REF!:#REF!,0),MATCH(#REF!,#REF!:#REF!,0))</f>
        <v>#REF!</v>
      </c>
      <c r="F16710" s="9" t="e">
        <f>INDEX(#REF!:#REF!,MATCH($D16710,#REF!:#REF!,0),MATCH(#REF!,#REF!:#REF!,0))</f>
        <v>#REF!</v>
      </c>
    </row>
    <row r="16711" spans="1:6" ht="16.5" x14ac:dyDescent="0.3">
      <c r="A16711" s="9" t="s">
        <v>5614</v>
      </c>
      <c r="B16711" s="9" t="s">
        <v>2856</v>
      </c>
      <c r="C16711" s="10">
        <v>37717</v>
      </c>
      <c r="D16711" s="9">
        <v>6279928705</v>
      </c>
      <c r="E16711" s="9" t="e">
        <f>INDEX(#REF!:#REF!,MATCH($D16711,#REF!:#REF!,0),MATCH(#REF!,#REF!:#REF!,0))</f>
        <v>#REF!</v>
      </c>
      <c r="F16711" s="9" t="e">
        <f>INDEX(#REF!:#REF!,MATCH($D16711,#REF!:#REF!,0),MATCH(#REF!,#REF!:#REF!,0))</f>
        <v>#REF!</v>
      </c>
    </row>
    <row r="16712" spans="1:6" ht="16.5" x14ac:dyDescent="0.3">
      <c r="A16712" s="9" t="s">
        <v>5613</v>
      </c>
      <c r="B16712" s="9" t="s">
        <v>2065</v>
      </c>
      <c r="C16712" s="10">
        <v>13773</v>
      </c>
      <c r="D16712" s="9">
        <v>6487054410</v>
      </c>
      <c r="E16712" s="9" t="e">
        <f>INDEX(#REF!:#REF!,MATCH($D16712,#REF!:#REF!,0),MATCH(#REF!,#REF!:#REF!,0))</f>
        <v>#REF!</v>
      </c>
      <c r="F16712" s="9" t="e">
        <f>INDEX(#REF!:#REF!,MATCH($D16712,#REF!:#REF!,0),MATCH(#REF!,#REF!:#REF!,0))</f>
        <v>#REF!</v>
      </c>
    </row>
    <row r="16713" spans="1:6" ht="16.5" x14ac:dyDescent="0.3">
      <c r="A16713" s="9" t="s">
        <v>5612</v>
      </c>
      <c r="B16713" s="9" t="s">
        <v>1991</v>
      </c>
      <c r="C16713" s="10">
        <v>12869</v>
      </c>
      <c r="D16713" s="9">
        <v>1462119603</v>
      </c>
      <c r="E16713" s="9" t="e">
        <f>INDEX(#REF!:#REF!,MATCH($D16713,#REF!:#REF!,0),MATCH(#REF!,#REF!:#REF!,0))</f>
        <v>#REF!</v>
      </c>
      <c r="F16713" s="9" t="e">
        <f>INDEX(#REF!:#REF!,MATCH($D16713,#REF!:#REF!,0),MATCH(#REF!,#REF!:#REF!,0))</f>
        <v>#REF!</v>
      </c>
    </row>
    <row r="16714" spans="1:6" ht="16.5" x14ac:dyDescent="0.3">
      <c r="A16714" s="9" t="s">
        <v>5611</v>
      </c>
      <c r="B16714" s="9" t="s">
        <v>1977</v>
      </c>
      <c r="C16714" s="10">
        <v>54482</v>
      </c>
      <c r="D16714" s="9">
        <v>2510440322</v>
      </c>
      <c r="E16714" s="9" t="e">
        <f>INDEX(#REF!:#REF!,MATCH($D16714,#REF!:#REF!,0),MATCH(#REF!,#REF!:#REF!,0))</f>
        <v>#REF!</v>
      </c>
      <c r="F16714" s="9" t="e">
        <f>INDEX(#REF!:#REF!,MATCH($D16714,#REF!:#REF!,0),MATCH(#REF!,#REF!:#REF!,0))</f>
        <v>#REF!</v>
      </c>
    </row>
    <row r="16715" spans="1:6" ht="16.5" x14ac:dyDescent="0.3">
      <c r="A16715" s="9" t="s">
        <v>5610</v>
      </c>
      <c r="B16715" s="9" t="s">
        <v>3123</v>
      </c>
      <c r="C16715" s="10">
        <v>38873</v>
      </c>
      <c r="D16715" s="9">
        <v>9815158015</v>
      </c>
      <c r="E16715" s="9" t="e">
        <f>INDEX(#REF!:#REF!,MATCH($D16715,#REF!:#REF!,0),MATCH(#REF!,#REF!:#REF!,0))</f>
        <v>#REF!</v>
      </c>
      <c r="F16715" s="9" t="e">
        <f>INDEX(#REF!:#REF!,MATCH($D16715,#REF!:#REF!,0),MATCH(#REF!,#REF!:#REF!,0))</f>
        <v>#REF!</v>
      </c>
    </row>
    <row r="16716" spans="1:6" ht="16.5" x14ac:dyDescent="0.3">
      <c r="A16716" s="9" t="s">
        <v>5609</v>
      </c>
      <c r="B16716" s="9" t="s">
        <v>2680</v>
      </c>
      <c r="C16716" s="10">
        <v>55457</v>
      </c>
      <c r="D16716" s="9">
        <v>1592980554</v>
      </c>
      <c r="E16716" s="9" t="e">
        <f>INDEX(#REF!:#REF!,MATCH($D16716,#REF!:#REF!,0),MATCH(#REF!,#REF!:#REF!,0))</f>
        <v>#REF!</v>
      </c>
      <c r="F16716" s="9" t="e">
        <f>INDEX(#REF!:#REF!,MATCH($D16716,#REF!:#REF!,0),MATCH(#REF!,#REF!:#REF!,0))</f>
        <v>#REF!</v>
      </c>
    </row>
    <row r="16717" spans="1:6" ht="16.5" x14ac:dyDescent="0.3">
      <c r="A16717" s="9" t="s">
        <v>5608</v>
      </c>
      <c r="B16717" s="9" t="s">
        <v>2208</v>
      </c>
      <c r="C16717" s="10">
        <v>14229</v>
      </c>
      <c r="D16717" s="9">
        <v>7479962290</v>
      </c>
      <c r="E16717" s="9" t="e">
        <f>INDEX(#REF!:#REF!,MATCH($D16717,#REF!:#REF!,0),MATCH(#REF!,#REF!:#REF!,0))</f>
        <v>#REF!</v>
      </c>
      <c r="F16717" s="9" t="e">
        <f>INDEX(#REF!:#REF!,MATCH($D16717,#REF!:#REF!,0),MATCH(#REF!,#REF!:#REF!,0))</f>
        <v>#REF!</v>
      </c>
    </row>
    <row r="16718" spans="1:6" ht="16.5" x14ac:dyDescent="0.3">
      <c r="A16718" s="9" t="s">
        <v>5607</v>
      </c>
      <c r="B16718" s="9" t="s">
        <v>1975</v>
      </c>
      <c r="C16718" s="10">
        <v>17398</v>
      </c>
      <c r="D16718" s="9">
        <v>3609467622</v>
      </c>
      <c r="E16718" s="9" t="e">
        <f>INDEX(#REF!:#REF!,MATCH($D16718,#REF!:#REF!,0),MATCH(#REF!,#REF!:#REF!,0))</f>
        <v>#REF!</v>
      </c>
      <c r="F16718" s="9" t="e">
        <f>INDEX(#REF!:#REF!,MATCH($D16718,#REF!:#REF!,0),MATCH(#REF!,#REF!:#REF!,0))</f>
        <v>#REF!</v>
      </c>
    </row>
    <row r="16719" spans="1:6" ht="16.5" x14ac:dyDescent="0.3">
      <c r="A16719" s="9" t="s">
        <v>5606</v>
      </c>
      <c r="B16719" s="9" t="s">
        <v>3116</v>
      </c>
      <c r="C16719" s="10">
        <v>38089</v>
      </c>
      <c r="D16719" s="9">
        <v>2012142672</v>
      </c>
      <c r="E16719" s="9" t="e">
        <f>INDEX(#REF!:#REF!,MATCH($D16719,#REF!:#REF!,0),MATCH(#REF!,#REF!:#REF!,0))</f>
        <v>#REF!</v>
      </c>
      <c r="F16719" s="9" t="e">
        <f>INDEX(#REF!:#REF!,MATCH($D16719,#REF!:#REF!,0),MATCH(#REF!,#REF!:#REF!,0))</f>
        <v>#REF!</v>
      </c>
    </row>
    <row r="16720" spans="1:6" ht="16.5" x14ac:dyDescent="0.3">
      <c r="A16720" s="9" t="s">
        <v>5605</v>
      </c>
      <c r="B16720" s="9" t="s">
        <v>3049</v>
      </c>
      <c r="C16720" s="10">
        <v>36899</v>
      </c>
      <c r="D16720" s="9">
        <v>5117202538</v>
      </c>
      <c r="E16720" s="9" t="e">
        <f>INDEX(#REF!:#REF!,MATCH($D16720,#REF!:#REF!,0),MATCH(#REF!,#REF!:#REF!,0))</f>
        <v>#REF!</v>
      </c>
      <c r="F16720" s="9" t="e">
        <f>INDEX(#REF!:#REF!,MATCH($D16720,#REF!:#REF!,0),MATCH(#REF!,#REF!:#REF!,0))</f>
        <v>#REF!</v>
      </c>
    </row>
    <row r="16721" spans="1:6" ht="16.5" x14ac:dyDescent="0.3">
      <c r="A16721" s="9" t="s">
        <v>5604</v>
      </c>
      <c r="B16721" s="9" t="s">
        <v>2448</v>
      </c>
      <c r="C16721" s="10">
        <v>29892</v>
      </c>
      <c r="D16721" s="9">
        <v>8526090127</v>
      </c>
      <c r="E16721" s="9" t="e">
        <f>INDEX(#REF!:#REF!,MATCH($D16721,#REF!:#REF!,0),MATCH(#REF!,#REF!:#REF!,0))</f>
        <v>#REF!</v>
      </c>
      <c r="F16721" s="9" t="e">
        <f>INDEX(#REF!:#REF!,MATCH($D16721,#REF!:#REF!,0),MATCH(#REF!,#REF!:#REF!,0))</f>
        <v>#REF!</v>
      </c>
    </row>
    <row r="16722" spans="1:6" ht="16.5" x14ac:dyDescent="0.3">
      <c r="A16722" s="9" t="s">
        <v>5603</v>
      </c>
      <c r="B16722" s="9" t="s">
        <v>2258</v>
      </c>
      <c r="C16722" s="10">
        <v>54380</v>
      </c>
      <c r="D16722" s="9">
        <v>6007705854</v>
      </c>
      <c r="E16722" s="9" t="e">
        <f>INDEX(#REF!:#REF!,MATCH($D16722,#REF!:#REF!,0),MATCH(#REF!,#REF!:#REF!,0))</f>
        <v>#REF!</v>
      </c>
      <c r="F16722" s="9" t="e">
        <f>INDEX(#REF!:#REF!,MATCH($D16722,#REF!:#REF!,0),MATCH(#REF!,#REF!:#REF!,0))</f>
        <v>#REF!</v>
      </c>
    </row>
    <row r="16723" spans="1:6" ht="16.5" x14ac:dyDescent="0.3">
      <c r="A16723" s="9" t="s">
        <v>5602</v>
      </c>
      <c r="B16723" s="9" t="s">
        <v>2404</v>
      </c>
      <c r="C16723" s="10">
        <v>52100</v>
      </c>
      <c r="D16723" s="9">
        <v>1444572199</v>
      </c>
      <c r="E16723" s="9" t="e">
        <f>INDEX(#REF!:#REF!,MATCH($D16723,#REF!:#REF!,0),MATCH(#REF!,#REF!:#REF!,0))</f>
        <v>#REF!</v>
      </c>
      <c r="F16723" s="9" t="e">
        <f>INDEX(#REF!:#REF!,MATCH($D16723,#REF!:#REF!,0),MATCH(#REF!,#REF!:#REF!,0))</f>
        <v>#REF!</v>
      </c>
    </row>
    <row r="16724" spans="1:6" ht="16.5" x14ac:dyDescent="0.3">
      <c r="A16724" s="9" t="s">
        <v>5601</v>
      </c>
      <c r="B16724" s="9" t="s">
        <v>3151</v>
      </c>
      <c r="C16724" s="10">
        <v>14119</v>
      </c>
      <c r="D16724" s="9">
        <v>502909099</v>
      </c>
      <c r="E16724" s="9" t="e">
        <f>INDEX(#REF!:#REF!,MATCH($D16724,#REF!:#REF!,0),MATCH(#REF!,#REF!:#REF!,0))</f>
        <v>#REF!</v>
      </c>
      <c r="F16724" s="9" t="e">
        <f>INDEX(#REF!:#REF!,MATCH($D16724,#REF!:#REF!,0),MATCH(#REF!,#REF!:#REF!,0))</f>
        <v>#REF!</v>
      </c>
    </row>
    <row r="16725" spans="1:6" ht="16.5" x14ac:dyDescent="0.3">
      <c r="A16725" s="9" t="s">
        <v>5600</v>
      </c>
      <c r="B16725" s="9" t="s">
        <v>2291</v>
      </c>
      <c r="C16725" s="10">
        <v>49932</v>
      </c>
      <c r="D16725" s="9">
        <v>7885796000</v>
      </c>
      <c r="E16725" s="9" t="e">
        <f>INDEX(#REF!:#REF!,MATCH($D16725,#REF!:#REF!,0),MATCH(#REF!,#REF!:#REF!,0))</f>
        <v>#REF!</v>
      </c>
      <c r="F16725" s="9" t="e">
        <f>INDEX(#REF!:#REF!,MATCH($D16725,#REF!:#REF!,0),MATCH(#REF!,#REF!:#REF!,0))</f>
        <v>#REF!</v>
      </c>
    </row>
    <row r="16726" spans="1:6" ht="16.5" x14ac:dyDescent="0.3">
      <c r="A16726" s="9" t="s">
        <v>5599</v>
      </c>
      <c r="B16726" s="9" t="s">
        <v>2867</v>
      </c>
      <c r="C16726" s="10">
        <v>22828</v>
      </c>
      <c r="D16726" s="9">
        <v>6227038881</v>
      </c>
      <c r="E16726" s="9" t="e">
        <f>INDEX(#REF!:#REF!,MATCH($D16726,#REF!:#REF!,0),MATCH(#REF!,#REF!:#REF!,0))</f>
        <v>#REF!</v>
      </c>
      <c r="F16726" s="9" t="e">
        <f>INDEX(#REF!:#REF!,MATCH($D16726,#REF!:#REF!,0),MATCH(#REF!,#REF!:#REF!,0))</f>
        <v>#REF!</v>
      </c>
    </row>
    <row r="16727" spans="1:6" ht="16.5" x14ac:dyDescent="0.3">
      <c r="A16727" s="9" t="s">
        <v>5598</v>
      </c>
      <c r="B16727" s="9" t="s">
        <v>2117</v>
      </c>
      <c r="C16727" s="10">
        <v>47978</v>
      </c>
      <c r="D16727" s="9">
        <v>5552170407</v>
      </c>
      <c r="E16727" s="9" t="e">
        <f>INDEX(#REF!:#REF!,MATCH($D16727,#REF!:#REF!,0),MATCH(#REF!,#REF!:#REF!,0))</f>
        <v>#REF!</v>
      </c>
      <c r="F16727" s="9" t="e">
        <f>INDEX(#REF!:#REF!,MATCH($D16727,#REF!:#REF!,0),MATCH(#REF!,#REF!:#REF!,0))</f>
        <v>#REF!</v>
      </c>
    </row>
    <row r="16728" spans="1:6" ht="16.5" x14ac:dyDescent="0.3">
      <c r="A16728" s="9" t="s">
        <v>5597</v>
      </c>
      <c r="B16728" s="9" t="s">
        <v>2183</v>
      </c>
      <c r="C16728" s="10">
        <v>23036</v>
      </c>
      <c r="D16728" s="9">
        <v>299663825</v>
      </c>
      <c r="E16728" s="9" t="e">
        <f>INDEX(#REF!:#REF!,MATCH($D16728,#REF!:#REF!,0),MATCH(#REF!,#REF!:#REF!,0))</f>
        <v>#REF!</v>
      </c>
      <c r="F16728" s="9" t="e">
        <f>INDEX(#REF!:#REF!,MATCH($D16728,#REF!:#REF!,0),MATCH(#REF!,#REF!:#REF!,0))</f>
        <v>#REF!</v>
      </c>
    </row>
    <row r="16729" spans="1:6" ht="16.5" x14ac:dyDescent="0.3">
      <c r="A16729" s="9" t="s">
        <v>5596</v>
      </c>
      <c r="B16729" s="9" t="s">
        <v>2169</v>
      </c>
      <c r="C16729" s="10">
        <v>47719</v>
      </c>
      <c r="D16729" s="9">
        <v>2158895349</v>
      </c>
      <c r="E16729" s="9" t="e">
        <f>INDEX(#REF!:#REF!,MATCH($D16729,#REF!:#REF!,0),MATCH(#REF!,#REF!:#REF!,0))</f>
        <v>#REF!</v>
      </c>
      <c r="F16729" s="9" t="e">
        <f>INDEX(#REF!:#REF!,MATCH($D16729,#REF!:#REF!,0),MATCH(#REF!,#REF!:#REF!,0))</f>
        <v>#REF!</v>
      </c>
    </row>
    <row r="16730" spans="1:6" ht="16.5" x14ac:dyDescent="0.3">
      <c r="A16730" s="9" t="s">
        <v>5595</v>
      </c>
      <c r="B16730" s="9" t="s">
        <v>2544</v>
      </c>
      <c r="C16730" s="10">
        <v>18024</v>
      </c>
      <c r="D16730" s="9">
        <v>8850022085</v>
      </c>
      <c r="E16730" s="9" t="e">
        <f>INDEX(#REF!:#REF!,MATCH($D16730,#REF!:#REF!,0),MATCH(#REF!,#REF!:#REF!,0))</f>
        <v>#REF!</v>
      </c>
      <c r="F16730" s="9" t="e">
        <f>INDEX(#REF!:#REF!,MATCH($D16730,#REF!:#REF!,0),MATCH(#REF!,#REF!:#REF!,0))</f>
        <v>#REF!</v>
      </c>
    </row>
    <row r="16731" spans="1:6" ht="16.5" x14ac:dyDescent="0.3">
      <c r="A16731" s="9" t="s">
        <v>5594</v>
      </c>
      <c r="B16731" s="9" t="s">
        <v>1989</v>
      </c>
      <c r="C16731" s="10">
        <v>41486</v>
      </c>
      <c r="D16731" s="9">
        <v>87033755</v>
      </c>
      <c r="E16731" s="9" t="e">
        <f>INDEX(#REF!:#REF!,MATCH($D16731,#REF!:#REF!,0),MATCH(#REF!,#REF!:#REF!,0))</f>
        <v>#REF!</v>
      </c>
      <c r="F16731" s="9" t="e">
        <f>INDEX(#REF!:#REF!,MATCH($D16731,#REF!:#REF!,0),MATCH(#REF!,#REF!:#REF!,0))</f>
        <v>#REF!</v>
      </c>
    </row>
    <row r="16732" spans="1:6" ht="16.5" x14ac:dyDescent="0.3">
      <c r="A16732" s="9" t="s">
        <v>5593</v>
      </c>
      <c r="B16732" s="9" t="s">
        <v>2704</v>
      </c>
      <c r="C16732" s="10">
        <v>53033</v>
      </c>
      <c r="D16732" s="9">
        <v>5948190226</v>
      </c>
      <c r="E16732" s="9" t="e">
        <f>INDEX(#REF!:#REF!,MATCH($D16732,#REF!:#REF!,0),MATCH(#REF!,#REF!:#REF!,0))</f>
        <v>#REF!</v>
      </c>
      <c r="F16732" s="9" t="e">
        <f>INDEX(#REF!:#REF!,MATCH($D16732,#REF!:#REF!,0),MATCH(#REF!,#REF!:#REF!,0))</f>
        <v>#REF!</v>
      </c>
    </row>
    <row r="16733" spans="1:6" ht="16.5" x14ac:dyDescent="0.3">
      <c r="A16733" s="9" t="s">
        <v>5592</v>
      </c>
      <c r="B16733" s="9" t="s">
        <v>3042</v>
      </c>
      <c r="C16733" s="10">
        <v>57768</v>
      </c>
      <c r="D16733" s="9">
        <v>62571575</v>
      </c>
      <c r="E16733" s="9" t="e">
        <f>INDEX(#REF!:#REF!,MATCH($D16733,#REF!:#REF!,0),MATCH(#REF!,#REF!:#REF!,0))</f>
        <v>#REF!</v>
      </c>
      <c r="F16733" s="9" t="e">
        <f>INDEX(#REF!:#REF!,MATCH($D16733,#REF!:#REF!,0),MATCH(#REF!,#REF!:#REF!,0))</f>
        <v>#REF!</v>
      </c>
    </row>
    <row r="16734" spans="1:6" ht="16.5" x14ac:dyDescent="0.3">
      <c r="A16734" s="9" t="s">
        <v>5591</v>
      </c>
      <c r="B16734" s="9" t="s">
        <v>3506</v>
      </c>
      <c r="C16734" s="10">
        <v>15100</v>
      </c>
      <c r="D16734" s="9">
        <v>9196221739</v>
      </c>
      <c r="E16734" s="9" t="e">
        <f>INDEX(#REF!:#REF!,MATCH($D16734,#REF!:#REF!,0),MATCH(#REF!,#REF!:#REF!,0))</f>
        <v>#REF!</v>
      </c>
      <c r="F16734" s="9" t="e">
        <f>INDEX(#REF!:#REF!,MATCH($D16734,#REF!:#REF!,0),MATCH(#REF!,#REF!:#REF!,0))</f>
        <v>#REF!</v>
      </c>
    </row>
    <row r="16735" spans="1:6" ht="16.5" x14ac:dyDescent="0.3">
      <c r="A16735" s="9" t="s">
        <v>5590</v>
      </c>
      <c r="B16735" s="9" t="s">
        <v>3275</v>
      </c>
      <c r="C16735" s="10">
        <v>22715</v>
      </c>
      <c r="D16735" s="9">
        <v>1096335336</v>
      </c>
      <c r="E16735" s="9" t="e">
        <f>INDEX(#REF!:#REF!,MATCH($D16735,#REF!:#REF!,0),MATCH(#REF!,#REF!:#REF!,0))</f>
        <v>#REF!</v>
      </c>
      <c r="F16735" s="9" t="e">
        <f>INDEX(#REF!:#REF!,MATCH($D16735,#REF!:#REF!,0),MATCH(#REF!,#REF!:#REF!,0))</f>
        <v>#REF!</v>
      </c>
    </row>
    <row r="16736" spans="1:6" ht="16.5" x14ac:dyDescent="0.3">
      <c r="A16736" s="9" t="s">
        <v>5589</v>
      </c>
      <c r="B16736" s="9" t="s">
        <v>1953</v>
      </c>
      <c r="C16736" s="10">
        <v>33914</v>
      </c>
      <c r="D16736" s="9">
        <v>7088886472</v>
      </c>
      <c r="E16736" s="9" t="e">
        <f>INDEX(#REF!:#REF!,MATCH($D16736,#REF!:#REF!,0),MATCH(#REF!,#REF!:#REF!,0))</f>
        <v>#REF!</v>
      </c>
      <c r="F16736" s="9" t="e">
        <f>INDEX(#REF!:#REF!,MATCH($D16736,#REF!:#REF!,0),MATCH(#REF!,#REF!:#REF!,0))</f>
        <v>#REF!</v>
      </c>
    </row>
    <row r="16737" spans="1:6" ht="16.5" x14ac:dyDescent="0.3">
      <c r="A16737" s="9" t="s">
        <v>5588</v>
      </c>
      <c r="B16737" s="9" t="s">
        <v>2485</v>
      </c>
      <c r="C16737" s="10">
        <v>44898</v>
      </c>
      <c r="D16737" s="9">
        <v>8705788102</v>
      </c>
      <c r="E16737" s="9" t="e">
        <f>INDEX(#REF!:#REF!,MATCH($D16737,#REF!:#REF!,0),MATCH(#REF!,#REF!:#REF!,0))</f>
        <v>#REF!</v>
      </c>
      <c r="F16737" s="9" t="e">
        <f>INDEX(#REF!:#REF!,MATCH($D16737,#REF!:#REF!,0),MATCH(#REF!,#REF!:#REF!,0))</f>
        <v>#REF!</v>
      </c>
    </row>
    <row r="16738" spans="1:6" ht="16.5" x14ac:dyDescent="0.3">
      <c r="A16738" s="9" t="s">
        <v>5587</v>
      </c>
      <c r="B16738" s="9" t="s">
        <v>2115</v>
      </c>
      <c r="C16738" s="10">
        <v>24587</v>
      </c>
      <c r="D16738" s="9">
        <v>324399618</v>
      </c>
      <c r="E16738" s="9" t="e">
        <f>INDEX(#REF!:#REF!,MATCH($D16738,#REF!:#REF!,0),MATCH(#REF!,#REF!:#REF!,0))</f>
        <v>#REF!</v>
      </c>
      <c r="F16738" s="9" t="e">
        <f>INDEX(#REF!:#REF!,MATCH($D16738,#REF!:#REF!,0),MATCH(#REF!,#REF!:#REF!,0))</f>
        <v>#REF!</v>
      </c>
    </row>
    <row r="16739" spans="1:6" ht="16.5" x14ac:dyDescent="0.3">
      <c r="A16739" s="9" t="s">
        <v>5586</v>
      </c>
      <c r="B16739" s="9" t="s">
        <v>1943</v>
      </c>
      <c r="C16739" s="10">
        <v>55777</v>
      </c>
      <c r="D16739" s="9">
        <v>8187246642</v>
      </c>
      <c r="E16739" s="9" t="e">
        <f>INDEX(#REF!:#REF!,MATCH($D16739,#REF!:#REF!,0),MATCH(#REF!,#REF!:#REF!,0))</f>
        <v>#REF!</v>
      </c>
      <c r="F16739" s="9" t="e">
        <f>INDEX(#REF!:#REF!,MATCH($D16739,#REF!:#REF!,0),MATCH(#REF!,#REF!:#REF!,0))</f>
        <v>#REF!</v>
      </c>
    </row>
    <row r="16740" spans="1:6" ht="16.5" x14ac:dyDescent="0.3">
      <c r="A16740" s="9" t="s">
        <v>5585</v>
      </c>
      <c r="B16740" s="9" t="s">
        <v>2412</v>
      </c>
      <c r="C16740" s="10">
        <v>19020</v>
      </c>
      <c r="D16740" s="9">
        <v>2352201101</v>
      </c>
      <c r="E16740" s="9" t="e">
        <f>INDEX(#REF!:#REF!,MATCH($D16740,#REF!:#REF!,0),MATCH(#REF!,#REF!:#REF!,0))</f>
        <v>#REF!</v>
      </c>
      <c r="F16740" s="9" t="e">
        <f>INDEX(#REF!:#REF!,MATCH($D16740,#REF!:#REF!,0),MATCH(#REF!,#REF!:#REF!,0))</f>
        <v>#REF!</v>
      </c>
    </row>
    <row r="16741" spans="1:6" ht="16.5" x14ac:dyDescent="0.3">
      <c r="A16741" s="9" t="s">
        <v>5584</v>
      </c>
      <c r="B16741" s="9" t="s">
        <v>2158</v>
      </c>
      <c r="C16741" s="10">
        <v>50739</v>
      </c>
      <c r="D16741" s="9">
        <v>1155371844</v>
      </c>
      <c r="E16741" s="9" t="e">
        <f>INDEX(#REF!:#REF!,MATCH($D16741,#REF!:#REF!,0),MATCH(#REF!,#REF!:#REF!,0))</f>
        <v>#REF!</v>
      </c>
      <c r="F16741" s="9" t="e">
        <f>INDEX(#REF!:#REF!,MATCH($D16741,#REF!:#REF!,0),MATCH(#REF!,#REF!:#REF!,0))</f>
        <v>#REF!</v>
      </c>
    </row>
    <row r="16742" spans="1:6" ht="16.5" x14ac:dyDescent="0.3">
      <c r="A16742" s="9" t="s">
        <v>5583</v>
      </c>
      <c r="B16742" s="9" t="s">
        <v>2359</v>
      </c>
      <c r="C16742" s="10">
        <v>44142</v>
      </c>
      <c r="D16742" s="9">
        <v>532074068</v>
      </c>
      <c r="E16742" s="9" t="e">
        <f>INDEX(#REF!:#REF!,MATCH($D16742,#REF!:#REF!,0),MATCH(#REF!,#REF!:#REF!,0))</f>
        <v>#REF!</v>
      </c>
      <c r="F16742" s="9" t="e">
        <f>INDEX(#REF!:#REF!,MATCH($D16742,#REF!:#REF!,0),MATCH(#REF!,#REF!:#REF!,0))</f>
        <v>#REF!</v>
      </c>
    </row>
    <row r="16743" spans="1:6" ht="16.5" x14ac:dyDescent="0.3">
      <c r="A16743" s="9" t="s">
        <v>5582</v>
      </c>
      <c r="B16743" s="9" t="s">
        <v>2185</v>
      </c>
      <c r="C16743" s="10">
        <v>31384</v>
      </c>
      <c r="D16743" s="9">
        <v>6852060985</v>
      </c>
      <c r="E16743" s="9" t="e">
        <f>INDEX(#REF!:#REF!,MATCH($D16743,#REF!:#REF!,0),MATCH(#REF!,#REF!:#REF!,0))</f>
        <v>#REF!</v>
      </c>
      <c r="F16743" s="9" t="e">
        <f>INDEX(#REF!:#REF!,MATCH($D16743,#REF!:#REF!,0),MATCH(#REF!,#REF!:#REF!,0))</f>
        <v>#REF!</v>
      </c>
    </row>
    <row r="16744" spans="1:6" ht="16.5" x14ac:dyDescent="0.3">
      <c r="A16744" s="9" t="s">
        <v>5581</v>
      </c>
      <c r="B16744" s="9" t="s">
        <v>2334</v>
      </c>
      <c r="C16744" s="10">
        <v>51653</v>
      </c>
      <c r="D16744" s="9">
        <v>826490107</v>
      </c>
      <c r="E16744" s="9" t="e">
        <f>INDEX(#REF!:#REF!,MATCH($D16744,#REF!:#REF!,0),MATCH(#REF!,#REF!:#REF!,0))</f>
        <v>#REF!</v>
      </c>
      <c r="F16744" s="9" t="e">
        <f>INDEX(#REF!:#REF!,MATCH($D16744,#REF!:#REF!,0),MATCH(#REF!,#REF!:#REF!,0))</f>
        <v>#REF!</v>
      </c>
    </row>
    <row r="16745" spans="1:6" ht="16.5" x14ac:dyDescent="0.3">
      <c r="A16745" s="9" t="s">
        <v>5580</v>
      </c>
      <c r="B16745" s="9" t="s">
        <v>2050</v>
      </c>
      <c r="C16745" s="10">
        <v>22368</v>
      </c>
      <c r="D16745" s="9">
        <v>7888574610</v>
      </c>
      <c r="E16745" s="9" t="e">
        <f>INDEX(#REF!:#REF!,MATCH($D16745,#REF!:#REF!,0),MATCH(#REF!,#REF!:#REF!,0))</f>
        <v>#REF!</v>
      </c>
      <c r="F16745" s="9" t="e">
        <f>INDEX(#REF!:#REF!,MATCH($D16745,#REF!:#REF!,0),MATCH(#REF!,#REF!:#REF!,0))</f>
        <v>#REF!</v>
      </c>
    </row>
    <row r="16746" spans="1:6" ht="16.5" x14ac:dyDescent="0.3">
      <c r="A16746" s="9" t="s">
        <v>5579</v>
      </c>
      <c r="B16746" s="9" t="s">
        <v>3079</v>
      </c>
      <c r="C16746" s="10">
        <v>37910</v>
      </c>
      <c r="D16746" s="9">
        <v>1892125439</v>
      </c>
      <c r="E16746" s="9" t="e">
        <f>INDEX(#REF!:#REF!,MATCH($D16746,#REF!:#REF!,0),MATCH(#REF!,#REF!:#REF!,0))</f>
        <v>#REF!</v>
      </c>
      <c r="F16746" s="9" t="e">
        <f>INDEX(#REF!:#REF!,MATCH($D16746,#REF!:#REF!,0),MATCH(#REF!,#REF!:#REF!,0))</f>
        <v>#REF!</v>
      </c>
    </row>
    <row r="16747" spans="1:6" ht="16.5" x14ac:dyDescent="0.3">
      <c r="A16747" s="9" t="s">
        <v>5578</v>
      </c>
      <c r="B16747" s="9" t="s">
        <v>2534</v>
      </c>
      <c r="C16747" s="10">
        <v>28362</v>
      </c>
      <c r="D16747" s="9">
        <v>8373529241</v>
      </c>
      <c r="E16747" s="9" t="e">
        <f>INDEX(#REF!:#REF!,MATCH($D16747,#REF!:#REF!,0),MATCH(#REF!,#REF!:#REF!,0))</f>
        <v>#REF!</v>
      </c>
      <c r="F16747" s="9" t="e">
        <f>INDEX(#REF!:#REF!,MATCH($D16747,#REF!:#REF!,0),MATCH(#REF!,#REF!:#REF!,0))</f>
        <v>#REF!</v>
      </c>
    </row>
    <row r="16748" spans="1:6" ht="16.5" x14ac:dyDescent="0.3">
      <c r="A16748" s="9" t="s">
        <v>5577</v>
      </c>
      <c r="B16748" s="9" t="s">
        <v>2610</v>
      </c>
      <c r="C16748" s="10">
        <v>44179</v>
      </c>
      <c r="D16748" s="9">
        <v>5511711233</v>
      </c>
      <c r="E16748" s="9" t="e">
        <f>INDEX(#REF!:#REF!,MATCH($D16748,#REF!:#REF!,0),MATCH(#REF!,#REF!:#REF!,0))</f>
        <v>#REF!</v>
      </c>
      <c r="F16748" s="9" t="e">
        <f>INDEX(#REF!:#REF!,MATCH($D16748,#REF!:#REF!,0),MATCH(#REF!,#REF!:#REF!,0))</f>
        <v>#REF!</v>
      </c>
    </row>
    <row r="16749" spans="1:6" ht="16.5" x14ac:dyDescent="0.3">
      <c r="A16749" s="9" t="s">
        <v>5576</v>
      </c>
      <c r="B16749" s="9" t="s">
        <v>1971</v>
      </c>
      <c r="C16749" s="10">
        <v>56244</v>
      </c>
      <c r="D16749" s="9">
        <v>8377113392</v>
      </c>
      <c r="E16749" s="9" t="e">
        <f>INDEX(#REF!:#REF!,MATCH($D16749,#REF!:#REF!,0),MATCH(#REF!,#REF!:#REF!,0))</f>
        <v>#REF!</v>
      </c>
      <c r="F16749" s="9" t="e">
        <f>INDEX(#REF!:#REF!,MATCH($D16749,#REF!:#REF!,0),MATCH(#REF!,#REF!:#REF!,0))</f>
        <v>#REF!</v>
      </c>
    </row>
    <row r="16750" spans="1:6" ht="16.5" x14ac:dyDescent="0.3">
      <c r="A16750" s="9" t="s">
        <v>5575</v>
      </c>
      <c r="B16750" s="9" t="s">
        <v>3720</v>
      </c>
      <c r="C16750" s="10">
        <v>43684</v>
      </c>
      <c r="D16750" s="9">
        <v>6009848660</v>
      </c>
      <c r="E16750" s="9" t="e">
        <f>INDEX(#REF!:#REF!,MATCH($D16750,#REF!:#REF!,0),MATCH(#REF!,#REF!:#REF!,0))</f>
        <v>#REF!</v>
      </c>
      <c r="F16750" s="9" t="e">
        <f>INDEX(#REF!:#REF!,MATCH($D16750,#REF!:#REF!,0),MATCH(#REF!,#REF!:#REF!,0))</f>
        <v>#REF!</v>
      </c>
    </row>
    <row r="16751" spans="1:6" ht="16.5" x14ac:dyDescent="0.3">
      <c r="A16751" s="9" t="s">
        <v>5574</v>
      </c>
      <c r="B16751" s="9" t="s">
        <v>2056</v>
      </c>
      <c r="C16751" s="10">
        <v>49975</v>
      </c>
      <c r="D16751" s="9">
        <v>2885061928</v>
      </c>
      <c r="E16751" s="9" t="e">
        <f>INDEX(#REF!:#REF!,MATCH($D16751,#REF!:#REF!,0),MATCH(#REF!,#REF!:#REF!,0))</f>
        <v>#REF!</v>
      </c>
      <c r="F16751" s="9" t="e">
        <f>INDEX(#REF!:#REF!,MATCH($D16751,#REF!:#REF!,0),MATCH(#REF!,#REF!:#REF!,0))</f>
        <v>#REF!</v>
      </c>
    </row>
    <row r="16752" spans="1:6" ht="16.5" x14ac:dyDescent="0.3">
      <c r="A16752" s="9" t="s">
        <v>5573</v>
      </c>
      <c r="B16752" s="9" t="s">
        <v>2406</v>
      </c>
      <c r="C16752" s="10">
        <v>25699</v>
      </c>
      <c r="D16752" s="9">
        <v>3915983489</v>
      </c>
      <c r="E16752" s="9" t="e">
        <f>INDEX(#REF!:#REF!,MATCH($D16752,#REF!:#REF!,0),MATCH(#REF!,#REF!:#REF!,0))</f>
        <v>#REF!</v>
      </c>
      <c r="F16752" s="9" t="e">
        <f>INDEX(#REF!:#REF!,MATCH($D16752,#REF!:#REF!,0),MATCH(#REF!,#REF!:#REF!,0))</f>
        <v>#REF!</v>
      </c>
    </row>
    <row r="16753" spans="1:6" ht="16.5" x14ac:dyDescent="0.3">
      <c r="A16753" s="9" t="s">
        <v>5572</v>
      </c>
      <c r="B16753" s="9" t="s">
        <v>2034</v>
      </c>
      <c r="C16753" s="10">
        <v>51008</v>
      </c>
      <c r="D16753" s="9">
        <v>4786629839</v>
      </c>
      <c r="E16753" s="9" t="e">
        <f>INDEX(#REF!:#REF!,MATCH($D16753,#REF!:#REF!,0),MATCH(#REF!,#REF!:#REF!,0))</f>
        <v>#REF!</v>
      </c>
      <c r="F16753" s="9" t="e">
        <f>INDEX(#REF!:#REF!,MATCH($D16753,#REF!:#REF!,0),MATCH(#REF!,#REF!:#REF!,0))</f>
        <v>#REF!</v>
      </c>
    </row>
    <row r="16754" spans="1:6" ht="16.5" x14ac:dyDescent="0.3">
      <c r="A16754" s="9" t="s">
        <v>5571</v>
      </c>
      <c r="B16754" s="9" t="s">
        <v>2835</v>
      </c>
      <c r="C16754" s="10">
        <v>50507</v>
      </c>
      <c r="D16754" s="9">
        <v>4823073274</v>
      </c>
      <c r="E16754" s="9" t="e">
        <f>INDEX(#REF!:#REF!,MATCH($D16754,#REF!:#REF!,0),MATCH(#REF!,#REF!:#REF!,0))</f>
        <v>#REF!</v>
      </c>
      <c r="F16754" s="9" t="e">
        <f>INDEX(#REF!:#REF!,MATCH($D16754,#REF!:#REF!,0),MATCH(#REF!,#REF!:#REF!,0))</f>
        <v>#REF!</v>
      </c>
    </row>
    <row r="16755" spans="1:6" ht="16.5" x14ac:dyDescent="0.3">
      <c r="A16755" s="9" t="s">
        <v>5570</v>
      </c>
      <c r="B16755" s="9" t="s">
        <v>3116</v>
      </c>
      <c r="C16755" s="10">
        <v>24262</v>
      </c>
      <c r="D16755" s="9">
        <v>7188904251</v>
      </c>
      <c r="E16755" s="9" t="e">
        <f>INDEX(#REF!:#REF!,MATCH($D16755,#REF!:#REF!,0),MATCH(#REF!,#REF!:#REF!,0))</f>
        <v>#REF!</v>
      </c>
      <c r="F16755" s="9" t="e">
        <f>INDEX(#REF!:#REF!,MATCH($D16755,#REF!:#REF!,0),MATCH(#REF!,#REF!:#REF!,0))</f>
        <v>#REF!</v>
      </c>
    </row>
    <row r="16756" spans="1:6" ht="16.5" x14ac:dyDescent="0.3">
      <c r="A16756" s="9" t="s">
        <v>5569</v>
      </c>
      <c r="B16756" s="9" t="s">
        <v>2602</v>
      </c>
      <c r="C16756" s="10">
        <v>10359</v>
      </c>
      <c r="D16756" s="9">
        <v>6614458434</v>
      </c>
      <c r="E16756" s="9" t="e">
        <f>INDEX(#REF!:#REF!,MATCH($D16756,#REF!:#REF!,0),MATCH(#REF!,#REF!:#REF!,0))</f>
        <v>#REF!</v>
      </c>
      <c r="F16756" s="9" t="e">
        <f>INDEX(#REF!:#REF!,MATCH($D16756,#REF!:#REF!,0),MATCH(#REF!,#REF!:#REF!,0))</f>
        <v>#REF!</v>
      </c>
    </row>
    <row r="16757" spans="1:6" ht="16.5" x14ac:dyDescent="0.3">
      <c r="A16757" s="9" t="s">
        <v>5568</v>
      </c>
      <c r="B16757" s="9" t="s">
        <v>2860</v>
      </c>
      <c r="C16757" s="10">
        <v>11926</v>
      </c>
      <c r="D16757" s="9">
        <v>3554301841</v>
      </c>
      <c r="E16757" s="9" t="e">
        <f>INDEX(#REF!:#REF!,MATCH($D16757,#REF!:#REF!,0),MATCH(#REF!,#REF!:#REF!,0))</f>
        <v>#REF!</v>
      </c>
      <c r="F16757" s="9" t="e">
        <f>INDEX(#REF!:#REF!,MATCH($D16757,#REF!:#REF!,0),MATCH(#REF!,#REF!:#REF!,0))</f>
        <v>#REF!</v>
      </c>
    </row>
    <row r="16758" spans="1:6" ht="16.5" x14ac:dyDescent="0.3">
      <c r="A16758" s="9" t="s">
        <v>5567</v>
      </c>
      <c r="B16758" s="9" t="s">
        <v>2005</v>
      </c>
      <c r="C16758" s="10">
        <v>37635</v>
      </c>
      <c r="D16758" s="9">
        <v>1313434965</v>
      </c>
      <c r="E16758" s="9" t="e">
        <f>INDEX(#REF!:#REF!,MATCH($D16758,#REF!:#REF!,0),MATCH(#REF!,#REF!:#REF!,0))</f>
        <v>#REF!</v>
      </c>
      <c r="F16758" s="9" t="e">
        <f>INDEX(#REF!:#REF!,MATCH($D16758,#REF!:#REF!,0),MATCH(#REF!,#REF!:#REF!,0))</f>
        <v>#REF!</v>
      </c>
    </row>
    <row r="16759" spans="1:6" ht="16.5" x14ac:dyDescent="0.3">
      <c r="A16759" s="9" t="s">
        <v>5566</v>
      </c>
      <c r="B16759" s="9" t="s">
        <v>2243</v>
      </c>
      <c r="C16759" s="10">
        <v>49375</v>
      </c>
      <c r="D16759" s="9">
        <v>209942509</v>
      </c>
      <c r="E16759" s="9" t="e">
        <f>INDEX(#REF!:#REF!,MATCH($D16759,#REF!:#REF!,0),MATCH(#REF!,#REF!:#REF!,0))</f>
        <v>#REF!</v>
      </c>
      <c r="F16759" s="9" t="e">
        <f>INDEX(#REF!:#REF!,MATCH($D16759,#REF!:#REF!,0),MATCH(#REF!,#REF!:#REF!,0))</f>
        <v>#REF!</v>
      </c>
    </row>
    <row r="16760" spans="1:6" ht="16.5" x14ac:dyDescent="0.3">
      <c r="A16760" s="9" t="s">
        <v>5565</v>
      </c>
      <c r="B16760" s="9" t="s">
        <v>2025</v>
      </c>
      <c r="C16760" s="10">
        <v>24777</v>
      </c>
      <c r="D16760" s="9">
        <v>977779009</v>
      </c>
      <c r="E16760" s="9" t="e">
        <f>INDEX(#REF!:#REF!,MATCH($D16760,#REF!:#REF!,0),MATCH(#REF!,#REF!:#REF!,0))</f>
        <v>#REF!</v>
      </c>
      <c r="F16760" s="9" t="e">
        <f>INDEX(#REF!:#REF!,MATCH($D16760,#REF!:#REF!,0),MATCH(#REF!,#REF!:#REF!,0))</f>
        <v>#REF!</v>
      </c>
    </row>
    <row r="16761" spans="1:6" ht="16.5" x14ac:dyDescent="0.3">
      <c r="A16761" s="9" t="s">
        <v>5564</v>
      </c>
      <c r="B16761" s="9" t="s">
        <v>3642</v>
      </c>
      <c r="C16761" s="10">
        <v>57275</v>
      </c>
      <c r="D16761" s="9">
        <v>8223052873</v>
      </c>
      <c r="E16761" s="9" t="e">
        <f>INDEX(#REF!:#REF!,MATCH($D16761,#REF!:#REF!,0),MATCH(#REF!,#REF!:#REF!,0))</f>
        <v>#REF!</v>
      </c>
      <c r="F16761" s="9" t="e">
        <f>INDEX(#REF!:#REF!,MATCH($D16761,#REF!:#REF!,0),MATCH(#REF!,#REF!:#REF!,0))</f>
        <v>#REF!</v>
      </c>
    </row>
    <row r="16762" spans="1:6" ht="16.5" x14ac:dyDescent="0.3">
      <c r="A16762" s="9" t="s">
        <v>5563</v>
      </c>
      <c r="B16762" s="9" t="s">
        <v>2826</v>
      </c>
      <c r="C16762" s="10">
        <v>26609</v>
      </c>
      <c r="D16762" s="9">
        <v>6284045549</v>
      </c>
      <c r="E16762" s="9" t="e">
        <f>INDEX(#REF!:#REF!,MATCH($D16762,#REF!:#REF!,0),MATCH(#REF!,#REF!:#REF!,0))</f>
        <v>#REF!</v>
      </c>
      <c r="F16762" s="9" t="e">
        <f>INDEX(#REF!:#REF!,MATCH($D16762,#REF!:#REF!,0),MATCH(#REF!,#REF!:#REF!,0))</f>
        <v>#REF!</v>
      </c>
    </row>
    <row r="16763" spans="1:6" ht="16.5" x14ac:dyDescent="0.3">
      <c r="A16763" s="9" t="s">
        <v>5562</v>
      </c>
      <c r="B16763" s="9" t="s">
        <v>3168</v>
      </c>
      <c r="C16763" s="10">
        <v>12799</v>
      </c>
      <c r="D16763" s="9">
        <v>9548500949</v>
      </c>
      <c r="E16763" s="9" t="e">
        <f>INDEX(#REF!:#REF!,MATCH($D16763,#REF!:#REF!,0),MATCH(#REF!,#REF!:#REF!,0))</f>
        <v>#REF!</v>
      </c>
      <c r="F16763" s="9" t="e">
        <f>INDEX(#REF!:#REF!,MATCH($D16763,#REF!:#REF!,0),MATCH(#REF!,#REF!:#REF!,0))</f>
        <v>#REF!</v>
      </c>
    </row>
    <row r="16764" spans="1:6" ht="16.5" x14ac:dyDescent="0.3">
      <c r="A16764" s="9" t="s">
        <v>5561</v>
      </c>
      <c r="B16764" s="9" t="s">
        <v>2183</v>
      </c>
      <c r="C16764" s="10">
        <v>50625</v>
      </c>
      <c r="D16764" s="9">
        <v>4185019157</v>
      </c>
      <c r="E16764" s="9" t="e">
        <f>INDEX(#REF!:#REF!,MATCH($D16764,#REF!:#REF!,0),MATCH(#REF!,#REF!:#REF!,0))</f>
        <v>#REF!</v>
      </c>
      <c r="F16764" s="9" t="e">
        <f>INDEX(#REF!:#REF!,MATCH($D16764,#REF!:#REF!,0),MATCH(#REF!,#REF!:#REF!,0))</f>
        <v>#REF!</v>
      </c>
    </row>
    <row r="16765" spans="1:6" ht="16.5" x14ac:dyDescent="0.3">
      <c r="A16765" s="9" t="s">
        <v>5560</v>
      </c>
      <c r="B16765" s="9" t="s">
        <v>2933</v>
      </c>
      <c r="C16765" s="10">
        <v>34853</v>
      </c>
      <c r="D16765" s="9">
        <v>5984294621</v>
      </c>
      <c r="E16765" s="9" t="e">
        <f>INDEX(#REF!:#REF!,MATCH($D16765,#REF!:#REF!,0),MATCH(#REF!,#REF!:#REF!,0))</f>
        <v>#REF!</v>
      </c>
      <c r="F16765" s="9" t="e">
        <f>INDEX(#REF!:#REF!,MATCH($D16765,#REF!:#REF!,0),MATCH(#REF!,#REF!:#REF!,0))</f>
        <v>#REF!</v>
      </c>
    </row>
    <row r="16766" spans="1:6" ht="16.5" x14ac:dyDescent="0.3">
      <c r="A16766" s="9" t="s">
        <v>5559</v>
      </c>
      <c r="B16766" s="9" t="s">
        <v>1999</v>
      </c>
      <c r="C16766" s="10">
        <v>40565</v>
      </c>
      <c r="D16766" s="9">
        <v>5211527984</v>
      </c>
      <c r="E16766" s="9" t="e">
        <f>INDEX(#REF!:#REF!,MATCH($D16766,#REF!:#REF!,0),MATCH(#REF!,#REF!:#REF!,0))</f>
        <v>#REF!</v>
      </c>
      <c r="F16766" s="9" t="e">
        <f>INDEX(#REF!:#REF!,MATCH($D16766,#REF!:#REF!,0),MATCH(#REF!,#REF!:#REF!,0))</f>
        <v>#REF!</v>
      </c>
    </row>
    <row r="16767" spans="1:6" ht="16.5" x14ac:dyDescent="0.3">
      <c r="A16767" s="9" t="s">
        <v>5558</v>
      </c>
      <c r="B16767" s="9" t="s">
        <v>2530</v>
      </c>
      <c r="C16767" s="10">
        <v>53785</v>
      </c>
      <c r="D16767" s="9">
        <v>9305168396</v>
      </c>
      <c r="E16767" s="9" t="e">
        <f>INDEX(#REF!:#REF!,MATCH($D16767,#REF!:#REF!,0),MATCH(#REF!,#REF!:#REF!,0))</f>
        <v>#REF!</v>
      </c>
      <c r="F16767" s="9" t="e">
        <f>INDEX(#REF!:#REF!,MATCH($D16767,#REF!:#REF!,0),MATCH(#REF!,#REF!:#REF!,0))</f>
        <v>#REF!</v>
      </c>
    </row>
    <row r="16768" spans="1:6" ht="16.5" x14ac:dyDescent="0.3">
      <c r="A16768" s="9" t="s">
        <v>5557</v>
      </c>
      <c r="B16768" s="9" t="s">
        <v>2422</v>
      </c>
      <c r="C16768" s="10">
        <v>33232</v>
      </c>
      <c r="D16768" s="9">
        <v>8361813608</v>
      </c>
      <c r="E16768" s="9" t="e">
        <f>INDEX(#REF!:#REF!,MATCH($D16768,#REF!:#REF!,0),MATCH(#REF!,#REF!:#REF!,0))</f>
        <v>#REF!</v>
      </c>
      <c r="F16768" s="9" t="e">
        <f>INDEX(#REF!:#REF!,MATCH($D16768,#REF!:#REF!,0),MATCH(#REF!,#REF!:#REF!,0))</f>
        <v>#REF!</v>
      </c>
    </row>
    <row r="16769" spans="1:6" ht="16.5" x14ac:dyDescent="0.3">
      <c r="A16769" s="9" t="s">
        <v>5556</v>
      </c>
      <c r="B16769" s="9" t="s">
        <v>3177</v>
      </c>
      <c r="C16769" s="10">
        <v>27358</v>
      </c>
      <c r="D16769" s="9">
        <v>8401146046</v>
      </c>
      <c r="E16769" s="9" t="e">
        <f>INDEX(#REF!:#REF!,MATCH($D16769,#REF!:#REF!,0),MATCH(#REF!,#REF!:#REF!,0))</f>
        <v>#REF!</v>
      </c>
      <c r="F16769" s="9" t="e">
        <f>INDEX(#REF!:#REF!,MATCH($D16769,#REF!:#REF!,0),MATCH(#REF!,#REF!:#REF!,0))</f>
        <v>#REF!</v>
      </c>
    </row>
    <row r="16770" spans="1:6" ht="16.5" x14ac:dyDescent="0.3">
      <c r="A16770" s="9" t="s">
        <v>5555</v>
      </c>
      <c r="B16770" s="9" t="s">
        <v>3049</v>
      </c>
      <c r="C16770" s="10">
        <v>22511</v>
      </c>
      <c r="D16770" s="9">
        <v>9072843924</v>
      </c>
      <c r="E16770" s="9" t="e">
        <f>INDEX(#REF!:#REF!,MATCH($D16770,#REF!:#REF!,0),MATCH(#REF!,#REF!:#REF!,0))</f>
        <v>#REF!</v>
      </c>
      <c r="F16770" s="9" t="e">
        <f>INDEX(#REF!:#REF!,MATCH($D16770,#REF!:#REF!,0),MATCH(#REF!,#REF!:#REF!,0))</f>
        <v>#REF!</v>
      </c>
    </row>
    <row r="16771" spans="1:6" ht="16.5" x14ac:dyDescent="0.3">
      <c r="A16771" s="9" t="s">
        <v>5554</v>
      </c>
      <c r="B16771" s="9" t="s">
        <v>2783</v>
      </c>
      <c r="C16771" s="10">
        <v>20303</v>
      </c>
      <c r="D16771" s="9">
        <v>5064247826</v>
      </c>
      <c r="E16771" s="9" t="e">
        <f>INDEX(#REF!:#REF!,MATCH($D16771,#REF!:#REF!,0),MATCH(#REF!,#REF!:#REF!,0))</f>
        <v>#REF!</v>
      </c>
      <c r="F16771" s="9" t="e">
        <f>INDEX(#REF!:#REF!,MATCH($D16771,#REF!:#REF!,0),MATCH(#REF!,#REF!:#REF!,0))</f>
        <v>#REF!</v>
      </c>
    </row>
    <row r="16772" spans="1:6" ht="16.5" x14ac:dyDescent="0.3">
      <c r="A16772" s="9" t="s">
        <v>5553</v>
      </c>
      <c r="B16772" s="9" t="s">
        <v>2606</v>
      </c>
      <c r="C16772" s="10">
        <v>56277</v>
      </c>
      <c r="D16772" s="9">
        <v>2045928187</v>
      </c>
      <c r="E16772" s="9" t="e">
        <f>INDEX(#REF!:#REF!,MATCH($D16772,#REF!:#REF!,0),MATCH(#REF!,#REF!:#REF!,0))</f>
        <v>#REF!</v>
      </c>
      <c r="F16772" s="9" t="e">
        <f>INDEX(#REF!:#REF!,MATCH($D16772,#REF!:#REF!,0),MATCH(#REF!,#REF!:#REF!,0))</f>
        <v>#REF!</v>
      </c>
    </row>
    <row r="16773" spans="1:6" ht="16.5" x14ac:dyDescent="0.3">
      <c r="A16773" s="9" t="s">
        <v>5552</v>
      </c>
      <c r="B16773" s="9" t="s">
        <v>2371</v>
      </c>
      <c r="C16773" s="10">
        <v>59993</v>
      </c>
      <c r="D16773" s="9">
        <v>4219825649</v>
      </c>
      <c r="E16773" s="9" t="e">
        <f>INDEX(#REF!:#REF!,MATCH($D16773,#REF!:#REF!,0),MATCH(#REF!,#REF!:#REF!,0))</f>
        <v>#REF!</v>
      </c>
      <c r="F16773" s="9" t="e">
        <f>INDEX(#REF!:#REF!,MATCH($D16773,#REF!:#REF!,0),MATCH(#REF!,#REF!:#REF!,0))</f>
        <v>#REF!</v>
      </c>
    </row>
    <row r="16774" spans="1:6" ht="16.5" x14ac:dyDescent="0.3">
      <c r="A16774" s="9" t="s">
        <v>5551</v>
      </c>
      <c r="B16774" s="9" t="s">
        <v>2379</v>
      </c>
      <c r="C16774" s="10">
        <v>28876</v>
      </c>
      <c r="D16774" s="9">
        <v>3164004753</v>
      </c>
      <c r="E16774" s="9" t="e">
        <f>INDEX(#REF!:#REF!,MATCH($D16774,#REF!:#REF!,0),MATCH(#REF!,#REF!:#REF!,0))</f>
        <v>#REF!</v>
      </c>
      <c r="F16774" s="9" t="e">
        <f>INDEX(#REF!:#REF!,MATCH($D16774,#REF!:#REF!,0),MATCH(#REF!,#REF!:#REF!,0))</f>
        <v>#REF!</v>
      </c>
    </row>
    <row r="16775" spans="1:6" ht="16.5" x14ac:dyDescent="0.3">
      <c r="A16775" s="9" t="s">
        <v>5550</v>
      </c>
      <c r="B16775" s="9" t="s">
        <v>2075</v>
      </c>
      <c r="C16775" s="10">
        <v>36931</v>
      </c>
      <c r="D16775" s="9">
        <v>1606657585</v>
      </c>
      <c r="E16775" s="9" t="e">
        <f>INDEX(#REF!:#REF!,MATCH($D16775,#REF!:#REF!,0),MATCH(#REF!,#REF!:#REF!,0))</f>
        <v>#REF!</v>
      </c>
      <c r="F16775" s="9" t="e">
        <f>INDEX(#REF!:#REF!,MATCH($D16775,#REF!:#REF!,0),MATCH(#REF!,#REF!:#REF!,0))</f>
        <v>#REF!</v>
      </c>
    </row>
    <row r="16776" spans="1:6" ht="16.5" x14ac:dyDescent="0.3">
      <c r="A16776" s="9" t="s">
        <v>5549</v>
      </c>
      <c r="B16776" s="9" t="s">
        <v>2185</v>
      </c>
      <c r="C16776" s="10">
        <v>25403</v>
      </c>
      <c r="D16776" s="9">
        <v>4986200380</v>
      </c>
      <c r="E16776" s="9" t="e">
        <f>INDEX(#REF!:#REF!,MATCH($D16776,#REF!:#REF!,0),MATCH(#REF!,#REF!:#REF!,0))</f>
        <v>#REF!</v>
      </c>
      <c r="F16776" s="9" t="e">
        <f>INDEX(#REF!:#REF!,MATCH($D16776,#REF!:#REF!,0),MATCH(#REF!,#REF!:#REF!,0))</f>
        <v>#REF!</v>
      </c>
    </row>
    <row r="16777" spans="1:6" ht="16.5" x14ac:dyDescent="0.3">
      <c r="A16777" s="9" t="s">
        <v>5548</v>
      </c>
      <c r="B16777" s="9" t="s">
        <v>3255</v>
      </c>
      <c r="C16777" s="10">
        <v>41743</v>
      </c>
      <c r="D16777" s="9">
        <v>273083503</v>
      </c>
      <c r="E16777" s="9" t="e">
        <f>INDEX(#REF!:#REF!,MATCH($D16777,#REF!:#REF!,0),MATCH(#REF!,#REF!:#REF!,0))</f>
        <v>#REF!</v>
      </c>
      <c r="F16777" s="9" t="e">
        <f>INDEX(#REF!:#REF!,MATCH($D16777,#REF!:#REF!,0),MATCH(#REF!,#REF!:#REF!,0))</f>
        <v>#REF!</v>
      </c>
    </row>
    <row r="16778" spans="1:6" ht="16.5" x14ac:dyDescent="0.3">
      <c r="A16778" s="9" t="s">
        <v>5547</v>
      </c>
      <c r="B16778" s="9" t="s">
        <v>2228</v>
      </c>
      <c r="C16778" s="10">
        <v>48458</v>
      </c>
      <c r="D16778" s="9">
        <v>502909099</v>
      </c>
      <c r="E16778" s="9" t="e">
        <f>INDEX(#REF!:#REF!,MATCH($D16778,#REF!:#REF!,0),MATCH(#REF!,#REF!:#REF!,0))</f>
        <v>#REF!</v>
      </c>
      <c r="F16778" s="9" t="e">
        <f>INDEX(#REF!:#REF!,MATCH($D16778,#REF!:#REF!,0),MATCH(#REF!,#REF!:#REF!,0))</f>
        <v>#REF!</v>
      </c>
    </row>
    <row r="16779" spans="1:6" ht="16.5" x14ac:dyDescent="0.3">
      <c r="A16779" s="9" t="s">
        <v>5546</v>
      </c>
      <c r="B16779" s="9" t="s">
        <v>3098</v>
      </c>
      <c r="C16779" s="10">
        <v>43524</v>
      </c>
      <c r="D16779" s="9">
        <v>4097160079</v>
      </c>
      <c r="E16779" s="9" t="e">
        <f>INDEX(#REF!:#REF!,MATCH($D16779,#REF!:#REF!,0),MATCH(#REF!,#REF!:#REF!,0))</f>
        <v>#REF!</v>
      </c>
      <c r="F16779" s="9" t="e">
        <f>INDEX(#REF!:#REF!,MATCH($D16779,#REF!:#REF!,0),MATCH(#REF!,#REF!:#REF!,0))</f>
        <v>#REF!</v>
      </c>
    </row>
    <row r="16780" spans="1:6" ht="16.5" x14ac:dyDescent="0.3">
      <c r="A16780" s="9" t="s">
        <v>5545</v>
      </c>
      <c r="B16780" s="9" t="s">
        <v>2193</v>
      </c>
      <c r="C16780" s="10">
        <v>58314</v>
      </c>
      <c r="D16780" s="9">
        <v>8748349712</v>
      </c>
      <c r="E16780" s="9" t="e">
        <f>INDEX(#REF!:#REF!,MATCH($D16780,#REF!:#REF!,0),MATCH(#REF!,#REF!:#REF!,0))</f>
        <v>#REF!</v>
      </c>
      <c r="F16780" s="9" t="e">
        <f>INDEX(#REF!:#REF!,MATCH($D16780,#REF!:#REF!,0),MATCH(#REF!,#REF!:#REF!,0))</f>
        <v>#REF!</v>
      </c>
    </row>
    <row r="16781" spans="1:6" ht="16.5" x14ac:dyDescent="0.3">
      <c r="A16781" s="9" t="s">
        <v>5544</v>
      </c>
      <c r="B16781" s="9" t="s">
        <v>2831</v>
      </c>
      <c r="C16781" s="10">
        <v>12753</v>
      </c>
      <c r="D16781" s="9">
        <v>4492546545</v>
      </c>
      <c r="E16781" s="9" t="e">
        <f>INDEX(#REF!:#REF!,MATCH($D16781,#REF!:#REF!,0),MATCH(#REF!,#REF!:#REF!,0))</f>
        <v>#REF!</v>
      </c>
      <c r="F16781" s="9" t="e">
        <f>INDEX(#REF!:#REF!,MATCH($D16781,#REF!:#REF!,0),MATCH(#REF!,#REF!:#REF!,0))</f>
        <v>#REF!</v>
      </c>
    </row>
    <row r="16782" spans="1:6" ht="16.5" x14ac:dyDescent="0.3">
      <c r="A16782" s="9" t="s">
        <v>5543</v>
      </c>
      <c r="B16782" s="9" t="s">
        <v>3309</v>
      </c>
      <c r="C16782" s="10">
        <v>53218</v>
      </c>
      <c r="D16782" s="9">
        <v>9107581297</v>
      </c>
      <c r="E16782" s="9" t="e">
        <f>INDEX(#REF!:#REF!,MATCH($D16782,#REF!:#REF!,0),MATCH(#REF!,#REF!:#REF!,0))</f>
        <v>#REF!</v>
      </c>
      <c r="F16782" s="9" t="e">
        <f>INDEX(#REF!:#REF!,MATCH($D16782,#REF!:#REF!,0),MATCH(#REF!,#REF!:#REF!,0))</f>
        <v>#REF!</v>
      </c>
    </row>
    <row r="16783" spans="1:6" ht="16.5" x14ac:dyDescent="0.3">
      <c r="A16783" s="9" t="s">
        <v>5542</v>
      </c>
      <c r="B16783" s="9" t="s">
        <v>2487</v>
      </c>
      <c r="C16783" s="10">
        <v>59789</v>
      </c>
      <c r="D16783" s="9">
        <v>6487054410</v>
      </c>
      <c r="E16783" s="9" t="e">
        <f>INDEX(#REF!:#REF!,MATCH($D16783,#REF!:#REF!,0),MATCH(#REF!,#REF!:#REF!,0))</f>
        <v>#REF!</v>
      </c>
      <c r="F16783" s="9" t="e">
        <f>INDEX(#REF!:#REF!,MATCH($D16783,#REF!:#REF!,0),MATCH(#REF!,#REF!:#REF!,0))</f>
        <v>#REF!</v>
      </c>
    </row>
    <row r="16784" spans="1:6" ht="16.5" x14ac:dyDescent="0.3">
      <c r="A16784" s="9" t="s">
        <v>5541</v>
      </c>
      <c r="B16784" s="9" t="s">
        <v>3085</v>
      </c>
      <c r="C16784" s="10">
        <v>32986</v>
      </c>
      <c r="D16784" s="9">
        <v>5077974136</v>
      </c>
      <c r="E16784" s="9" t="e">
        <f>INDEX(#REF!:#REF!,MATCH($D16784,#REF!:#REF!,0),MATCH(#REF!,#REF!:#REF!,0))</f>
        <v>#REF!</v>
      </c>
      <c r="F16784" s="9" t="e">
        <f>INDEX(#REF!:#REF!,MATCH($D16784,#REF!:#REF!,0),MATCH(#REF!,#REF!:#REF!,0))</f>
        <v>#REF!</v>
      </c>
    </row>
    <row r="16785" spans="1:6" ht="16.5" x14ac:dyDescent="0.3">
      <c r="A16785" s="9" t="s">
        <v>5540</v>
      </c>
      <c r="B16785" s="9" t="s">
        <v>2003</v>
      </c>
      <c r="C16785" s="10">
        <v>47316</v>
      </c>
      <c r="D16785" s="9">
        <v>8024322455</v>
      </c>
      <c r="E16785" s="9" t="e">
        <f>INDEX(#REF!:#REF!,MATCH($D16785,#REF!:#REF!,0),MATCH(#REF!,#REF!:#REF!,0))</f>
        <v>#REF!</v>
      </c>
      <c r="F16785" s="9" t="e">
        <f>INDEX(#REF!:#REF!,MATCH($D16785,#REF!:#REF!,0),MATCH(#REF!,#REF!:#REF!,0))</f>
        <v>#REF!</v>
      </c>
    </row>
    <row r="16786" spans="1:6" ht="16.5" x14ac:dyDescent="0.3">
      <c r="A16786" s="9" t="s">
        <v>5539</v>
      </c>
      <c r="B16786" s="9" t="s">
        <v>2336</v>
      </c>
      <c r="C16786" s="10">
        <v>59437</v>
      </c>
      <c r="D16786" s="9">
        <v>8099854152</v>
      </c>
      <c r="E16786" s="9" t="e">
        <f>INDEX(#REF!:#REF!,MATCH($D16786,#REF!:#REF!,0),MATCH(#REF!,#REF!:#REF!,0))</f>
        <v>#REF!</v>
      </c>
      <c r="F16786" s="9" t="e">
        <f>INDEX(#REF!:#REF!,MATCH($D16786,#REF!:#REF!,0),MATCH(#REF!,#REF!:#REF!,0))</f>
        <v>#REF!</v>
      </c>
    </row>
    <row r="16787" spans="1:6" ht="16.5" x14ac:dyDescent="0.3">
      <c r="A16787" s="9" t="s">
        <v>5538</v>
      </c>
      <c r="B16787" s="9" t="s">
        <v>3177</v>
      </c>
      <c r="C16787" s="10">
        <v>34773</v>
      </c>
      <c r="D16787" s="9">
        <v>6789106936</v>
      </c>
      <c r="E16787" s="9" t="e">
        <f>INDEX(#REF!:#REF!,MATCH($D16787,#REF!:#REF!,0),MATCH(#REF!,#REF!:#REF!,0))</f>
        <v>#REF!</v>
      </c>
      <c r="F16787" s="9" t="e">
        <f>INDEX(#REF!:#REF!,MATCH($D16787,#REF!:#REF!,0),MATCH(#REF!,#REF!:#REF!,0))</f>
        <v>#REF!</v>
      </c>
    </row>
    <row r="16788" spans="1:6" ht="16.5" x14ac:dyDescent="0.3">
      <c r="A16788" s="9" t="s">
        <v>5537</v>
      </c>
      <c r="B16788" s="9" t="s">
        <v>2136</v>
      </c>
      <c r="C16788" s="10">
        <v>57144</v>
      </c>
      <c r="D16788" s="9">
        <v>3292353998</v>
      </c>
      <c r="E16788" s="9" t="e">
        <f>INDEX(#REF!:#REF!,MATCH($D16788,#REF!:#REF!,0),MATCH(#REF!,#REF!:#REF!,0))</f>
        <v>#REF!</v>
      </c>
      <c r="F16788" s="9" t="e">
        <f>INDEX(#REF!:#REF!,MATCH($D16788,#REF!:#REF!,0),MATCH(#REF!,#REF!:#REF!,0))</f>
        <v>#REF!</v>
      </c>
    </row>
    <row r="16789" spans="1:6" ht="16.5" x14ac:dyDescent="0.3">
      <c r="A16789" s="9" t="s">
        <v>5536</v>
      </c>
      <c r="B16789" s="9" t="s">
        <v>2537</v>
      </c>
      <c r="C16789" s="10">
        <v>35681</v>
      </c>
      <c r="D16789" s="9">
        <v>3609467622</v>
      </c>
      <c r="E16789" s="9" t="e">
        <f>INDEX(#REF!:#REF!,MATCH($D16789,#REF!:#REF!,0),MATCH(#REF!,#REF!:#REF!,0))</f>
        <v>#REF!</v>
      </c>
      <c r="F16789" s="9" t="e">
        <f>INDEX(#REF!:#REF!,MATCH($D16789,#REF!:#REF!,0),MATCH(#REF!,#REF!:#REF!,0))</f>
        <v>#REF!</v>
      </c>
    </row>
    <row r="16790" spans="1:6" ht="16.5" x14ac:dyDescent="0.3">
      <c r="A16790" s="9" t="s">
        <v>5535</v>
      </c>
      <c r="B16790" s="9" t="s">
        <v>3222</v>
      </c>
      <c r="C16790" s="10">
        <v>24085</v>
      </c>
      <c r="D16790" s="9">
        <v>6322781804</v>
      </c>
      <c r="E16790" s="9" t="e">
        <f>INDEX(#REF!:#REF!,MATCH($D16790,#REF!:#REF!,0),MATCH(#REF!,#REF!:#REF!,0))</f>
        <v>#REF!</v>
      </c>
      <c r="F16790" s="9" t="e">
        <f>INDEX(#REF!:#REF!,MATCH($D16790,#REF!:#REF!,0),MATCH(#REF!,#REF!:#REF!,0))</f>
        <v>#REF!</v>
      </c>
    </row>
    <row r="16791" spans="1:6" ht="16.5" x14ac:dyDescent="0.3">
      <c r="A16791" s="9" t="s">
        <v>5534</v>
      </c>
      <c r="B16791" s="9" t="s">
        <v>2284</v>
      </c>
      <c r="C16791" s="10">
        <v>28988</v>
      </c>
      <c r="D16791" s="9">
        <v>7249524151</v>
      </c>
      <c r="E16791" s="9" t="e">
        <f>INDEX(#REF!:#REF!,MATCH($D16791,#REF!:#REF!,0),MATCH(#REF!,#REF!:#REF!,0))</f>
        <v>#REF!</v>
      </c>
      <c r="F16791" s="9" t="e">
        <f>INDEX(#REF!:#REF!,MATCH($D16791,#REF!:#REF!,0),MATCH(#REF!,#REF!:#REF!,0))</f>
        <v>#REF!</v>
      </c>
    </row>
    <row r="16792" spans="1:6" ht="16.5" x14ac:dyDescent="0.3">
      <c r="A16792" s="9" t="s">
        <v>5533</v>
      </c>
      <c r="B16792" s="9" t="s">
        <v>2448</v>
      </c>
      <c r="C16792" s="10">
        <v>35622</v>
      </c>
      <c r="D16792" s="9">
        <v>6789690301</v>
      </c>
      <c r="E16792" s="9" t="e">
        <f>INDEX(#REF!:#REF!,MATCH($D16792,#REF!:#REF!,0),MATCH(#REF!,#REF!:#REF!,0))</f>
        <v>#REF!</v>
      </c>
      <c r="F16792" s="9" t="e">
        <f>INDEX(#REF!:#REF!,MATCH($D16792,#REF!:#REF!,0),MATCH(#REF!,#REF!:#REF!,0))</f>
        <v>#REF!</v>
      </c>
    </row>
    <row r="16793" spans="1:6" ht="16.5" x14ac:dyDescent="0.3">
      <c r="A16793" s="9" t="s">
        <v>5532</v>
      </c>
      <c r="B16793" s="9" t="s">
        <v>3841</v>
      </c>
      <c r="C16793" s="10">
        <v>25264</v>
      </c>
      <c r="D16793" s="9">
        <v>1079691642</v>
      </c>
      <c r="E16793" s="9" t="e">
        <f>INDEX(#REF!:#REF!,MATCH($D16793,#REF!:#REF!,0),MATCH(#REF!,#REF!:#REF!,0))</f>
        <v>#REF!</v>
      </c>
      <c r="F16793" s="9" t="e">
        <f>INDEX(#REF!:#REF!,MATCH($D16793,#REF!:#REF!,0),MATCH(#REF!,#REF!:#REF!,0))</f>
        <v>#REF!</v>
      </c>
    </row>
    <row r="16794" spans="1:6" ht="16.5" x14ac:dyDescent="0.3">
      <c r="A16794" s="9" t="s">
        <v>5531</v>
      </c>
      <c r="B16794" s="9" t="s">
        <v>2241</v>
      </c>
      <c r="C16794" s="10">
        <v>12827</v>
      </c>
      <c r="D16794" s="9">
        <v>3101620996</v>
      </c>
      <c r="E16794" s="9" t="e">
        <f>INDEX(#REF!:#REF!,MATCH($D16794,#REF!:#REF!,0),MATCH(#REF!,#REF!:#REF!,0))</f>
        <v>#REF!</v>
      </c>
      <c r="F16794" s="9" t="e">
        <f>INDEX(#REF!:#REF!,MATCH($D16794,#REF!:#REF!,0),MATCH(#REF!,#REF!:#REF!,0))</f>
        <v>#REF!</v>
      </c>
    </row>
    <row r="16795" spans="1:6" ht="16.5" x14ac:dyDescent="0.3">
      <c r="A16795" s="9" t="s">
        <v>5530</v>
      </c>
      <c r="B16795" s="9" t="s">
        <v>3144</v>
      </c>
      <c r="C16795" s="10">
        <v>30760</v>
      </c>
      <c r="D16795" s="9">
        <v>5064247826</v>
      </c>
      <c r="E16795" s="9" t="e">
        <f>INDEX(#REF!:#REF!,MATCH($D16795,#REF!:#REF!,0),MATCH(#REF!,#REF!:#REF!,0))</f>
        <v>#REF!</v>
      </c>
      <c r="F16795" s="9" t="e">
        <f>INDEX(#REF!:#REF!,MATCH($D16795,#REF!:#REF!,0),MATCH(#REF!,#REF!:#REF!,0))</f>
        <v>#REF!</v>
      </c>
    </row>
    <row r="16796" spans="1:6" ht="16.5" x14ac:dyDescent="0.3">
      <c r="A16796" s="9" t="s">
        <v>5529</v>
      </c>
      <c r="B16796" s="9" t="s">
        <v>1949</v>
      </c>
      <c r="C16796" s="10">
        <v>22850</v>
      </c>
      <c r="D16796" s="9">
        <v>8750494546</v>
      </c>
      <c r="E16796" s="9" t="e">
        <f>INDEX(#REF!:#REF!,MATCH($D16796,#REF!:#REF!,0),MATCH(#REF!,#REF!:#REF!,0))</f>
        <v>#REF!</v>
      </c>
      <c r="F16796" s="9" t="e">
        <f>INDEX(#REF!:#REF!,MATCH($D16796,#REF!:#REF!,0),MATCH(#REF!,#REF!:#REF!,0))</f>
        <v>#REF!</v>
      </c>
    </row>
    <row r="16797" spans="1:6" ht="16.5" x14ac:dyDescent="0.3">
      <c r="A16797" s="9" t="s">
        <v>5528</v>
      </c>
      <c r="B16797" s="9" t="s">
        <v>3617</v>
      </c>
      <c r="C16797" s="10">
        <v>10417</v>
      </c>
      <c r="D16797" s="9">
        <v>8346855079</v>
      </c>
      <c r="E16797" s="9" t="e">
        <f>INDEX(#REF!:#REF!,MATCH($D16797,#REF!:#REF!,0),MATCH(#REF!,#REF!:#REF!,0))</f>
        <v>#REF!</v>
      </c>
      <c r="F16797" s="9" t="e">
        <f>INDEX(#REF!:#REF!,MATCH($D16797,#REF!:#REF!,0),MATCH(#REF!,#REF!:#REF!,0))</f>
        <v>#REF!</v>
      </c>
    </row>
    <row r="16798" spans="1:6" ht="16.5" x14ac:dyDescent="0.3">
      <c r="A16798" s="9" t="s">
        <v>5527</v>
      </c>
      <c r="B16798" s="9" t="s">
        <v>2945</v>
      </c>
      <c r="C16798" s="10">
        <v>37002</v>
      </c>
      <c r="D16798" s="9">
        <v>4795089876</v>
      </c>
      <c r="E16798" s="9" t="e">
        <f>INDEX(#REF!:#REF!,MATCH($D16798,#REF!:#REF!,0),MATCH(#REF!,#REF!:#REF!,0))</f>
        <v>#REF!</v>
      </c>
      <c r="F16798" s="9" t="e">
        <f>INDEX(#REF!:#REF!,MATCH($D16798,#REF!:#REF!,0),MATCH(#REF!,#REF!:#REF!,0))</f>
        <v>#REF!</v>
      </c>
    </row>
    <row r="16799" spans="1:6" ht="16.5" x14ac:dyDescent="0.3">
      <c r="A16799" s="9" t="s">
        <v>5526</v>
      </c>
      <c r="B16799" s="9" t="s">
        <v>2103</v>
      </c>
      <c r="C16799" s="10">
        <v>18158</v>
      </c>
      <c r="D16799" s="9">
        <v>8445779583</v>
      </c>
      <c r="E16799" s="9" t="e">
        <f>INDEX(#REF!:#REF!,MATCH($D16799,#REF!:#REF!,0),MATCH(#REF!,#REF!:#REF!,0))</f>
        <v>#REF!</v>
      </c>
      <c r="F16799" s="9" t="e">
        <f>INDEX(#REF!:#REF!,MATCH($D16799,#REF!:#REF!,0),MATCH(#REF!,#REF!:#REF!,0))</f>
        <v>#REF!</v>
      </c>
    </row>
    <row r="16800" spans="1:6" ht="16.5" x14ac:dyDescent="0.3">
      <c r="A16800" s="9" t="s">
        <v>5525</v>
      </c>
      <c r="B16800" s="9" t="s">
        <v>2541</v>
      </c>
      <c r="C16800" s="10">
        <v>27387</v>
      </c>
      <c r="D16800" s="9">
        <v>5759255762</v>
      </c>
      <c r="E16800" s="9" t="e">
        <f>INDEX(#REF!:#REF!,MATCH($D16800,#REF!:#REF!,0),MATCH(#REF!,#REF!:#REF!,0))</f>
        <v>#REF!</v>
      </c>
      <c r="F16800" s="9" t="e">
        <f>INDEX(#REF!:#REF!,MATCH($D16800,#REF!:#REF!,0),MATCH(#REF!,#REF!:#REF!,0))</f>
        <v>#REF!</v>
      </c>
    </row>
    <row r="16801" spans="1:6" ht="16.5" x14ac:dyDescent="0.3">
      <c r="A16801" s="9" t="s">
        <v>5524</v>
      </c>
      <c r="B16801" s="9" t="s">
        <v>3085</v>
      </c>
      <c r="C16801" s="10">
        <v>40569</v>
      </c>
      <c r="D16801" s="9">
        <v>5293354957</v>
      </c>
      <c r="E16801" s="9" t="e">
        <f>INDEX(#REF!:#REF!,MATCH($D16801,#REF!:#REF!,0),MATCH(#REF!,#REF!:#REF!,0))</f>
        <v>#REF!</v>
      </c>
      <c r="F16801" s="9" t="e">
        <f>INDEX(#REF!:#REF!,MATCH($D16801,#REF!:#REF!,0),MATCH(#REF!,#REF!:#REF!,0))</f>
        <v>#REF!</v>
      </c>
    </row>
    <row r="16802" spans="1:6" ht="16.5" x14ac:dyDescent="0.3">
      <c r="A16802" s="9" t="s">
        <v>5523</v>
      </c>
      <c r="B16802" s="9" t="s">
        <v>2448</v>
      </c>
      <c r="C16802" s="10">
        <v>19103</v>
      </c>
      <c r="D16802" s="9">
        <v>7637608875</v>
      </c>
      <c r="E16802" s="9" t="e">
        <f>INDEX(#REF!:#REF!,MATCH($D16802,#REF!:#REF!,0),MATCH(#REF!,#REF!:#REF!,0))</f>
        <v>#REF!</v>
      </c>
      <c r="F16802" s="9" t="e">
        <f>INDEX(#REF!:#REF!,MATCH($D16802,#REF!:#REF!,0),MATCH(#REF!,#REF!:#REF!,0))</f>
        <v>#REF!</v>
      </c>
    </row>
    <row r="16803" spans="1:6" ht="16.5" x14ac:dyDescent="0.3">
      <c r="A16803" s="9" t="s">
        <v>5522</v>
      </c>
      <c r="B16803" s="9" t="s">
        <v>2140</v>
      </c>
      <c r="C16803" s="10">
        <v>30392</v>
      </c>
      <c r="D16803" s="9">
        <v>5064247826</v>
      </c>
      <c r="E16803" s="9" t="e">
        <f>INDEX(#REF!:#REF!,MATCH($D16803,#REF!:#REF!,0),MATCH(#REF!,#REF!:#REF!,0))</f>
        <v>#REF!</v>
      </c>
      <c r="F16803" s="9" t="e">
        <f>INDEX(#REF!:#REF!,MATCH($D16803,#REF!:#REF!,0),MATCH(#REF!,#REF!:#REF!,0))</f>
        <v>#REF!</v>
      </c>
    </row>
    <row r="16804" spans="1:6" ht="16.5" x14ac:dyDescent="0.3">
      <c r="A16804" s="9" t="s">
        <v>5521</v>
      </c>
      <c r="B16804" s="9" t="s">
        <v>1997</v>
      </c>
      <c r="C16804" s="10">
        <v>37390</v>
      </c>
      <c r="D16804" s="9">
        <v>4396213212</v>
      </c>
      <c r="E16804" s="9" t="e">
        <f>INDEX(#REF!:#REF!,MATCH($D16804,#REF!:#REF!,0),MATCH(#REF!,#REF!:#REF!,0))</f>
        <v>#REF!</v>
      </c>
      <c r="F16804" s="9" t="e">
        <f>INDEX(#REF!:#REF!,MATCH($D16804,#REF!:#REF!,0),MATCH(#REF!,#REF!:#REF!,0))</f>
        <v>#REF!</v>
      </c>
    </row>
    <row r="16805" spans="1:6" ht="16.5" x14ac:dyDescent="0.3">
      <c r="A16805" s="9" t="s">
        <v>5520</v>
      </c>
      <c r="B16805" s="9" t="s">
        <v>2505</v>
      </c>
      <c r="C16805" s="10">
        <v>46261</v>
      </c>
      <c r="D16805" s="9">
        <v>8646243699</v>
      </c>
      <c r="E16805" s="9" t="e">
        <f>INDEX(#REF!:#REF!,MATCH($D16805,#REF!:#REF!,0),MATCH(#REF!,#REF!:#REF!,0))</f>
        <v>#REF!</v>
      </c>
      <c r="F16805" s="9" t="e">
        <f>INDEX(#REF!:#REF!,MATCH($D16805,#REF!:#REF!,0),MATCH(#REF!,#REF!:#REF!,0))</f>
        <v>#REF!</v>
      </c>
    </row>
    <row r="16806" spans="1:6" ht="16.5" x14ac:dyDescent="0.3">
      <c r="A16806" s="9" t="s">
        <v>5519</v>
      </c>
      <c r="B16806" s="9" t="s">
        <v>3281</v>
      </c>
      <c r="C16806" s="10">
        <v>55577</v>
      </c>
      <c r="D16806" s="9">
        <v>813371287</v>
      </c>
      <c r="E16806" s="9" t="e">
        <f>INDEX(#REF!:#REF!,MATCH($D16806,#REF!:#REF!,0),MATCH(#REF!,#REF!:#REF!,0))</f>
        <v>#REF!</v>
      </c>
      <c r="F16806" s="9" t="e">
        <f>INDEX(#REF!:#REF!,MATCH($D16806,#REF!:#REF!,0),MATCH(#REF!,#REF!:#REF!,0))</f>
        <v>#REF!</v>
      </c>
    </row>
    <row r="16807" spans="1:6" ht="16.5" x14ac:dyDescent="0.3">
      <c r="A16807" s="9" t="s">
        <v>5518</v>
      </c>
      <c r="B16807" s="9" t="s">
        <v>2640</v>
      </c>
      <c r="C16807" s="10">
        <v>45004</v>
      </c>
      <c r="D16807" s="9">
        <v>3219601650</v>
      </c>
      <c r="E16807" s="9" t="e">
        <f>INDEX(#REF!:#REF!,MATCH($D16807,#REF!:#REF!,0),MATCH(#REF!,#REF!:#REF!,0))</f>
        <v>#REF!</v>
      </c>
      <c r="F16807" s="9" t="e">
        <f>INDEX(#REF!:#REF!,MATCH($D16807,#REF!:#REF!,0),MATCH(#REF!,#REF!:#REF!,0))</f>
        <v>#REF!</v>
      </c>
    </row>
    <row r="16808" spans="1:6" ht="16.5" x14ac:dyDescent="0.3">
      <c r="A16808" s="9" t="s">
        <v>5517</v>
      </c>
      <c r="B16808" s="9" t="s">
        <v>2608</v>
      </c>
      <c r="C16808" s="10">
        <v>31772</v>
      </c>
      <c r="D16808" s="9">
        <v>8335120919</v>
      </c>
      <c r="E16808" s="9" t="e">
        <f>INDEX(#REF!:#REF!,MATCH($D16808,#REF!:#REF!,0),MATCH(#REF!,#REF!:#REF!,0))</f>
        <v>#REF!</v>
      </c>
      <c r="F16808" s="9" t="e">
        <f>INDEX(#REF!:#REF!,MATCH($D16808,#REF!:#REF!,0),MATCH(#REF!,#REF!:#REF!,0))</f>
        <v>#REF!</v>
      </c>
    </row>
    <row r="16809" spans="1:6" ht="16.5" x14ac:dyDescent="0.3">
      <c r="A16809" s="9" t="s">
        <v>5516</v>
      </c>
      <c r="B16809" s="9" t="s">
        <v>2073</v>
      </c>
      <c r="C16809" s="10">
        <v>25020</v>
      </c>
      <c r="D16809" s="9">
        <v>2259282237</v>
      </c>
      <c r="E16809" s="9" t="e">
        <f>INDEX(#REF!:#REF!,MATCH($D16809,#REF!:#REF!,0),MATCH(#REF!,#REF!:#REF!,0))</f>
        <v>#REF!</v>
      </c>
      <c r="F16809" s="9" t="e">
        <f>INDEX(#REF!:#REF!,MATCH($D16809,#REF!:#REF!,0),MATCH(#REF!,#REF!:#REF!,0))</f>
        <v>#REF!</v>
      </c>
    </row>
    <row r="16810" spans="1:6" ht="16.5" x14ac:dyDescent="0.3">
      <c r="A16810" s="9" t="s">
        <v>5515</v>
      </c>
      <c r="B16810" s="9" t="s">
        <v>3125</v>
      </c>
      <c r="C16810" s="10">
        <v>10770</v>
      </c>
      <c r="D16810" s="9">
        <v>7205288142</v>
      </c>
      <c r="E16810" s="9" t="e">
        <f>INDEX(#REF!:#REF!,MATCH($D16810,#REF!:#REF!,0),MATCH(#REF!,#REF!:#REF!,0))</f>
        <v>#REF!</v>
      </c>
      <c r="F16810" s="9" t="e">
        <f>INDEX(#REF!:#REF!,MATCH($D16810,#REF!:#REF!,0),MATCH(#REF!,#REF!:#REF!,0))</f>
        <v>#REF!</v>
      </c>
    </row>
    <row r="16811" spans="1:6" ht="16.5" x14ac:dyDescent="0.3">
      <c r="A16811" s="9" t="s">
        <v>5514</v>
      </c>
      <c r="B16811" s="9" t="s">
        <v>2768</v>
      </c>
      <c r="C16811" s="10">
        <v>58004</v>
      </c>
      <c r="D16811" s="9">
        <v>9331851693</v>
      </c>
      <c r="E16811" s="9" t="e">
        <f>INDEX(#REF!:#REF!,MATCH($D16811,#REF!:#REF!,0),MATCH(#REF!,#REF!:#REF!,0))</f>
        <v>#REF!</v>
      </c>
      <c r="F16811" s="9" t="e">
        <f>INDEX(#REF!:#REF!,MATCH($D16811,#REF!:#REF!,0),MATCH(#REF!,#REF!:#REF!,0))</f>
        <v>#REF!</v>
      </c>
    </row>
    <row r="16812" spans="1:6" ht="16.5" x14ac:dyDescent="0.3">
      <c r="A16812" s="9" t="s">
        <v>5513</v>
      </c>
      <c r="B16812" s="9" t="s">
        <v>2032</v>
      </c>
      <c r="C16812" s="10">
        <v>16508</v>
      </c>
      <c r="D16812" s="9">
        <v>3819859829</v>
      </c>
      <c r="E16812" s="9" t="e">
        <f>INDEX(#REF!:#REF!,MATCH($D16812,#REF!:#REF!,0),MATCH(#REF!,#REF!:#REF!,0))</f>
        <v>#REF!</v>
      </c>
      <c r="F16812" s="9" t="e">
        <f>INDEX(#REF!:#REF!,MATCH($D16812,#REF!:#REF!,0),MATCH(#REF!,#REF!:#REF!,0))</f>
        <v>#REF!</v>
      </c>
    </row>
    <row r="16813" spans="1:6" ht="16.5" x14ac:dyDescent="0.3">
      <c r="A16813" s="9" t="s">
        <v>5512</v>
      </c>
      <c r="B16813" s="9" t="s">
        <v>2373</v>
      </c>
      <c r="C16813" s="10">
        <v>28837</v>
      </c>
      <c r="D16813" s="9">
        <v>6260817967</v>
      </c>
      <c r="E16813" s="9" t="e">
        <f>INDEX(#REF!:#REF!,MATCH($D16813,#REF!:#REF!,0),MATCH(#REF!,#REF!:#REF!,0))</f>
        <v>#REF!</v>
      </c>
      <c r="F16813" s="9" t="e">
        <f>INDEX(#REF!:#REF!,MATCH($D16813,#REF!:#REF!,0),MATCH(#REF!,#REF!:#REF!,0))</f>
        <v>#REF!</v>
      </c>
    </row>
    <row r="16814" spans="1:6" ht="16.5" x14ac:dyDescent="0.3">
      <c r="A16814" s="9" t="s">
        <v>5511</v>
      </c>
      <c r="B16814" s="9" t="s">
        <v>2404</v>
      </c>
      <c r="C16814" s="10">
        <v>33897</v>
      </c>
      <c r="D16814" s="9">
        <v>6009848660</v>
      </c>
      <c r="E16814" s="9" t="e">
        <f>INDEX(#REF!:#REF!,MATCH($D16814,#REF!:#REF!,0),MATCH(#REF!,#REF!:#REF!,0))</f>
        <v>#REF!</v>
      </c>
      <c r="F16814" s="9" t="e">
        <f>INDEX(#REF!:#REF!,MATCH($D16814,#REF!:#REF!,0),MATCH(#REF!,#REF!:#REF!,0))</f>
        <v>#REF!</v>
      </c>
    </row>
    <row r="16815" spans="1:6" ht="16.5" x14ac:dyDescent="0.3">
      <c r="A16815" s="9" t="s">
        <v>5510</v>
      </c>
      <c r="B16815" s="9" t="s">
        <v>2107</v>
      </c>
      <c r="C16815" s="10">
        <v>16043</v>
      </c>
      <c r="D16815" s="9">
        <v>5341512014</v>
      </c>
      <c r="E16815" s="9" t="e">
        <f>INDEX(#REF!:#REF!,MATCH($D16815,#REF!:#REF!,0),MATCH(#REF!,#REF!:#REF!,0))</f>
        <v>#REF!</v>
      </c>
      <c r="F16815" s="9" t="e">
        <f>INDEX(#REF!:#REF!,MATCH($D16815,#REF!:#REF!,0),MATCH(#REF!,#REF!:#REF!,0))</f>
        <v>#REF!</v>
      </c>
    </row>
    <row r="16816" spans="1:6" ht="16.5" x14ac:dyDescent="0.3">
      <c r="A16816" s="9" t="s">
        <v>5509</v>
      </c>
      <c r="B16816" s="9" t="s">
        <v>3123</v>
      </c>
      <c r="C16816" s="10">
        <v>37125</v>
      </c>
      <c r="D16816" s="9">
        <v>2292892200</v>
      </c>
      <c r="E16816" s="9" t="e">
        <f>INDEX(#REF!:#REF!,MATCH($D16816,#REF!:#REF!,0),MATCH(#REF!,#REF!:#REF!,0))</f>
        <v>#REF!</v>
      </c>
      <c r="F16816" s="9" t="e">
        <f>INDEX(#REF!:#REF!,MATCH($D16816,#REF!:#REF!,0),MATCH(#REF!,#REF!:#REF!,0))</f>
        <v>#REF!</v>
      </c>
    </row>
    <row r="16817" spans="1:6" ht="16.5" x14ac:dyDescent="0.3">
      <c r="A16817" s="9" t="s">
        <v>5508</v>
      </c>
      <c r="B16817" s="9" t="s">
        <v>2368</v>
      </c>
      <c r="C16817" s="10">
        <v>38836</v>
      </c>
      <c r="D16817" s="9">
        <v>1475796307</v>
      </c>
      <c r="E16817" s="9" t="e">
        <f>INDEX(#REF!:#REF!,MATCH($D16817,#REF!:#REF!,0),MATCH(#REF!,#REF!:#REF!,0))</f>
        <v>#REF!</v>
      </c>
      <c r="F16817" s="9" t="e">
        <f>INDEX(#REF!:#REF!,MATCH($D16817,#REF!:#REF!,0),MATCH(#REF!,#REF!:#REF!,0))</f>
        <v>#REF!</v>
      </c>
    </row>
    <row r="16818" spans="1:6" ht="16.5" x14ac:dyDescent="0.3">
      <c r="A16818" s="9" t="s">
        <v>5507</v>
      </c>
      <c r="B16818" s="9" t="s">
        <v>2256</v>
      </c>
      <c r="C16818" s="10">
        <v>26087</v>
      </c>
      <c r="D16818" s="9">
        <v>6842801095</v>
      </c>
      <c r="E16818" s="9" t="e">
        <f>INDEX(#REF!:#REF!,MATCH($D16818,#REF!:#REF!,0),MATCH(#REF!,#REF!:#REF!,0))</f>
        <v>#REF!</v>
      </c>
      <c r="F16818" s="9" t="e">
        <f>INDEX(#REF!:#REF!,MATCH($D16818,#REF!:#REF!,0),MATCH(#REF!,#REF!:#REF!,0))</f>
        <v>#REF!</v>
      </c>
    </row>
    <row r="16819" spans="1:6" ht="16.5" x14ac:dyDescent="0.3">
      <c r="A16819" s="9" t="s">
        <v>5506</v>
      </c>
      <c r="B16819" s="9" t="s">
        <v>1981</v>
      </c>
      <c r="C16819" s="10">
        <v>56968</v>
      </c>
      <c r="D16819" s="9">
        <v>6734537986</v>
      </c>
      <c r="E16819" s="9" t="e">
        <f>INDEX(#REF!:#REF!,MATCH($D16819,#REF!:#REF!,0),MATCH(#REF!,#REF!:#REF!,0))</f>
        <v>#REF!</v>
      </c>
      <c r="F16819" s="9" t="e">
        <f>INDEX(#REF!:#REF!,MATCH($D16819,#REF!:#REF!,0),MATCH(#REF!,#REF!:#REF!,0))</f>
        <v>#REF!</v>
      </c>
    </row>
    <row r="16820" spans="1:6" ht="16.5" x14ac:dyDescent="0.3">
      <c r="A16820" s="9" t="s">
        <v>5505</v>
      </c>
      <c r="B16820" s="9" t="s">
        <v>2354</v>
      </c>
      <c r="C16820" s="10">
        <v>47797</v>
      </c>
      <c r="D16820" s="9">
        <v>2975315244</v>
      </c>
      <c r="E16820" s="9" t="e">
        <f>INDEX(#REF!:#REF!,MATCH($D16820,#REF!:#REF!,0),MATCH(#REF!,#REF!:#REF!,0))</f>
        <v>#REF!</v>
      </c>
      <c r="F16820" s="9" t="e">
        <f>INDEX(#REF!:#REF!,MATCH($D16820,#REF!:#REF!,0),MATCH(#REF!,#REF!:#REF!,0))</f>
        <v>#REF!</v>
      </c>
    </row>
    <row r="16821" spans="1:6" ht="16.5" x14ac:dyDescent="0.3">
      <c r="A16821" s="9" t="s">
        <v>5504</v>
      </c>
      <c r="B16821" s="9" t="s">
        <v>3951</v>
      </c>
      <c r="C16821" s="10">
        <v>27115</v>
      </c>
      <c r="D16821" s="9">
        <v>3858163570</v>
      </c>
      <c r="E16821" s="9" t="e">
        <f>INDEX(#REF!:#REF!,MATCH($D16821,#REF!:#REF!,0),MATCH(#REF!,#REF!:#REF!,0))</f>
        <v>#REF!</v>
      </c>
      <c r="F16821" s="9" t="e">
        <f>INDEX(#REF!:#REF!,MATCH($D16821,#REF!:#REF!,0),MATCH(#REF!,#REF!:#REF!,0))</f>
        <v>#REF!</v>
      </c>
    </row>
    <row r="16822" spans="1:6" ht="16.5" x14ac:dyDescent="0.3">
      <c r="A16822" s="9" t="s">
        <v>5503</v>
      </c>
      <c r="B16822" s="9" t="s">
        <v>2412</v>
      </c>
      <c r="C16822" s="10">
        <v>40235</v>
      </c>
      <c r="D16822" s="9">
        <v>2279888742</v>
      </c>
      <c r="E16822" s="9" t="e">
        <f>INDEX(#REF!:#REF!,MATCH($D16822,#REF!:#REF!,0),MATCH(#REF!,#REF!:#REF!,0))</f>
        <v>#REF!</v>
      </c>
      <c r="F16822" s="9" t="e">
        <f>INDEX(#REF!:#REF!,MATCH($D16822,#REF!:#REF!,0),MATCH(#REF!,#REF!:#REF!,0))</f>
        <v>#REF!</v>
      </c>
    </row>
    <row r="16823" spans="1:6" ht="16.5" x14ac:dyDescent="0.3">
      <c r="A16823" s="9" t="s">
        <v>5502</v>
      </c>
      <c r="B16823" s="9" t="s">
        <v>1965</v>
      </c>
      <c r="C16823" s="10">
        <v>45622</v>
      </c>
      <c r="D16823" s="9">
        <v>5903124704</v>
      </c>
      <c r="E16823" s="9" t="e">
        <f>INDEX(#REF!:#REF!,MATCH($D16823,#REF!:#REF!,0),MATCH(#REF!,#REF!:#REF!,0))</f>
        <v>#REF!</v>
      </c>
      <c r="F16823" s="9" t="e">
        <f>INDEX(#REF!:#REF!,MATCH($D16823,#REF!:#REF!,0),MATCH(#REF!,#REF!:#REF!,0))</f>
        <v>#REF!</v>
      </c>
    </row>
    <row r="16824" spans="1:6" ht="16.5" x14ac:dyDescent="0.3">
      <c r="A16824" s="9" t="s">
        <v>5501</v>
      </c>
      <c r="B16824" s="9" t="s">
        <v>2662</v>
      </c>
      <c r="C16824" s="10">
        <v>28561</v>
      </c>
      <c r="D16824" s="9">
        <v>8289594380</v>
      </c>
      <c r="E16824" s="9" t="e">
        <f>INDEX(#REF!:#REF!,MATCH($D16824,#REF!:#REF!,0),MATCH(#REF!,#REF!:#REF!,0))</f>
        <v>#REF!</v>
      </c>
      <c r="F16824" s="9" t="e">
        <f>INDEX(#REF!:#REF!,MATCH($D16824,#REF!:#REF!,0),MATCH(#REF!,#REF!:#REF!,0))</f>
        <v>#REF!</v>
      </c>
    </row>
    <row r="16825" spans="1:6" ht="16.5" x14ac:dyDescent="0.3">
      <c r="A16825" s="9" t="s">
        <v>5500</v>
      </c>
      <c r="B16825" s="9" t="s">
        <v>2392</v>
      </c>
      <c r="C16825" s="10">
        <v>38953</v>
      </c>
      <c r="D16825" s="9">
        <v>2944219065</v>
      </c>
      <c r="E16825" s="9" t="e">
        <f>INDEX(#REF!:#REF!,MATCH($D16825,#REF!:#REF!,0),MATCH(#REF!,#REF!:#REF!,0))</f>
        <v>#REF!</v>
      </c>
      <c r="F16825" s="9" t="e">
        <f>INDEX(#REF!:#REF!,MATCH($D16825,#REF!:#REF!,0),MATCH(#REF!,#REF!:#REF!,0))</f>
        <v>#REF!</v>
      </c>
    </row>
    <row r="16826" spans="1:6" ht="16.5" x14ac:dyDescent="0.3">
      <c r="A16826" s="9" t="s">
        <v>5499</v>
      </c>
      <c r="B16826" s="9" t="s">
        <v>2845</v>
      </c>
      <c r="C16826" s="10">
        <v>48715</v>
      </c>
      <c r="D16826" s="9">
        <v>4482855448</v>
      </c>
      <c r="E16826" s="9" t="e">
        <f>INDEX(#REF!:#REF!,MATCH($D16826,#REF!:#REF!,0),MATCH(#REF!,#REF!:#REF!,0))</f>
        <v>#REF!</v>
      </c>
      <c r="F16826" s="9" t="e">
        <f>INDEX(#REF!:#REF!,MATCH($D16826,#REF!:#REF!,0),MATCH(#REF!,#REF!:#REF!,0))</f>
        <v>#REF!</v>
      </c>
    </row>
    <row r="16827" spans="1:6" ht="16.5" x14ac:dyDescent="0.3">
      <c r="A16827" s="9" t="s">
        <v>5498</v>
      </c>
      <c r="B16827" s="9" t="s">
        <v>3073</v>
      </c>
      <c r="C16827" s="10">
        <v>56938</v>
      </c>
      <c r="D16827" s="9">
        <v>4852897158</v>
      </c>
      <c r="E16827" s="9" t="e">
        <f>INDEX(#REF!:#REF!,MATCH($D16827,#REF!:#REF!,0),MATCH(#REF!,#REF!:#REF!,0))</f>
        <v>#REF!</v>
      </c>
      <c r="F16827" s="9" t="e">
        <f>INDEX(#REF!:#REF!,MATCH($D16827,#REF!:#REF!,0),MATCH(#REF!,#REF!:#REF!,0))</f>
        <v>#REF!</v>
      </c>
    </row>
    <row r="16828" spans="1:6" ht="16.5" x14ac:dyDescent="0.3">
      <c r="A16828" s="9" t="s">
        <v>5497</v>
      </c>
      <c r="B16828" s="9" t="s">
        <v>3071</v>
      </c>
      <c r="C16828" s="10">
        <v>26623</v>
      </c>
      <c r="D16828" s="9">
        <v>1743464649</v>
      </c>
      <c r="E16828" s="9" t="e">
        <f>INDEX(#REF!:#REF!,MATCH($D16828,#REF!:#REF!,0),MATCH(#REF!,#REF!:#REF!,0))</f>
        <v>#REF!</v>
      </c>
      <c r="F16828" s="9" t="e">
        <f>INDEX(#REF!:#REF!,MATCH($D16828,#REF!:#REF!,0),MATCH(#REF!,#REF!:#REF!,0))</f>
        <v>#REF!</v>
      </c>
    </row>
    <row r="16829" spans="1:6" ht="16.5" x14ac:dyDescent="0.3">
      <c r="A16829" s="9" t="s">
        <v>5496</v>
      </c>
      <c r="B16829" s="9" t="s">
        <v>2615</v>
      </c>
      <c r="C16829" s="10">
        <v>37190</v>
      </c>
      <c r="D16829" s="9">
        <v>6713405010</v>
      </c>
      <c r="E16829" s="9" t="e">
        <f>INDEX(#REF!:#REF!,MATCH($D16829,#REF!:#REF!,0),MATCH(#REF!,#REF!:#REF!,0))</f>
        <v>#REF!</v>
      </c>
      <c r="F16829" s="9" t="e">
        <f>INDEX(#REF!:#REF!,MATCH($D16829,#REF!:#REF!,0),MATCH(#REF!,#REF!:#REF!,0))</f>
        <v>#REF!</v>
      </c>
    </row>
    <row r="16830" spans="1:6" ht="16.5" x14ac:dyDescent="0.3">
      <c r="A16830" s="9" t="s">
        <v>5495</v>
      </c>
      <c r="B16830" s="9" t="s">
        <v>2065</v>
      </c>
      <c r="C16830" s="10">
        <v>51291</v>
      </c>
      <c r="D16830" s="9">
        <v>1549399640</v>
      </c>
      <c r="E16830" s="9" t="e">
        <f>INDEX(#REF!:#REF!,MATCH($D16830,#REF!:#REF!,0),MATCH(#REF!,#REF!:#REF!,0))</f>
        <v>#REF!</v>
      </c>
      <c r="F16830" s="9" t="e">
        <f>INDEX(#REF!:#REF!,MATCH($D16830,#REF!:#REF!,0),MATCH(#REF!,#REF!:#REF!,0))</f>
        <v>#REF!</v>
      </c>
    </row>
    <row r="16831" spans="1:6" ht="16.5" x14ac:dyDescent="0.3">
      <c r="A16831" s="9" t="s">
        <v>5494</v>
      </c>
      <c r="B16831" s="9" t="s">
        <v>2650</v>
      </c>
      <c r="C16831" s="10">
        <v>45587</v>
      </c>
      <c r="D16831" s="9">
        <v>6322781804</v>
      </c>
      <c r="E16831" s="9" t="e">
        <f>INDEX(#REF!:#REF!,MATCH($D16831,#REF!:#REF!,0),MATCH(#REF!,#REF!:#REF!,0))</f>
        <v>#REF!</v>
      </c>
      <c r="F16831" s="9" t="e">
        <f>INDEX(#REF!:#REF!,MATCH($D16831,#REF!:#REF!,0),MATCH(#REF!,#REF!:#REF!,0))</f>
        <v>#REF!</v>
      </c>
    </row>
    <row r="16832" spans="1:6" ht="16.5" x14ac:dyDescent="0.3">
      <c r="A16832" s="9" t="s">
        <v>5493</v>
      </c>
      <c r="B16832" s="9" t="s">
        <v>2470</v>
      </c>
      <c r="C16832" s="10">
        <v>59225</v>
      </c>
      <c r="D16832" s="9">
        <v>4191160419</v>
      </c>
      <c r="E16832" s="9" t="e">
        <f>INDEX(#REF!:#REF!,MATCH($D16832,#REF!:#REF!,0),MATCH(#REF!,#REF!:#REF!,0))</f>
        <v>#REF!</v>
      </c>
      <c r="F16832" s="9" t="e">
        <f>INDEX(#REF!:#REF!,MATCH($D16832,#REF!:#REF!,0),MATCH(#REF!,#REF!:#REF!,0))</f>
        <v>#REF!</v>
      </c>
    </row>
    <row r="16833" spans="1:6" ht="16.5" x14ac:dyDescent="0.3">
      <c r="A16833" s="9" t="s">
        <v>5492</v>
      </c>
      <c r="B16833" s="9" t="s">
        <v>2375</v>
      </c>
      <c r="C16833" s="10">
        <v>18358</v>
      </c>
      <c r="D16833" s="9">
        <v>3473885983</v>
      </c>
      <c r="E16833" s="9" t="e">
        <f>INDEX(#REF!:#REF!,MATCH($D16833,#REF!:#REF!,0),MATCH(#REF!,#REF!:#REF!,0))</f>
        <v>#REF!</v>
      </c>
      <c r="F16833" s="9" t="e">
        <f>INDEX(#REF!:#REF!,MATCH($D16833,#REF!:#REF!,0),MATCH(#REF!,#REF!:#REF!,0))</f>
        <v>#REF!</v>
      </c>
    </row>
    <row r="16834" spans="1:6" ht="16.5" x14ac:dyDescent="0.3">
      <c r="A16834" s="9" t="s">
        <v>5491</v>
      </c>
      <c r="B16834" s="9" t="s">
        <v>2013</v>
      </c>
      <c r="C16834" s="10">
        <v>29483</v>
      </c>
      <c r="D16834" s="9">
        <v>6852060985</v>
      </c>
      <c r="E16834" s="9" t="e">
        <f>INDEX(#REF!:#REF!,MATCH($D16834,#REF!:#REF!,0),MATCH(#REF!,#REF!:#REF!,0))</f>
        <v>#REF!</v>
      </c>
      <c r="F16834" s="9" t="e">
        <f>INDEX(#REF!:#REF!,MATCH($D16834,#REF!:#REF!,0),MATCH(#REF!,#REF!:#REF!,0))</f>
        <v>#REF!</v>
      </c>
    </row>
    <row r="16835" spans="1:6" ht="16.5" x14ac:dyDescent="0.3">
      <c r="A16835" s="9" t="s">
        <v>5490</v>
      </c>
      <c r="B16835" s="9" t="s">
        <v>2831</v>
      </c>
      <c r="C16835" s="10">
        <v>31050</v>
      </c>
      <c r="D16835" s="9">
        <v>4401069773</v>
      </c>
      <c r="E16835" s="9" t="e">
        <f>INDEX(#REF!:#REF!,MATCH($D16835,#REF!:#REF!,0),MATCH(#REF!,#REF!:#REF!,0))</f>
        <v>#REF!</v>
      </c>
      <c r="F16835" s="9" t="e">
        <f>INDEX(#REF!:#REF!,MATCH($D16835,#REF!:#REF!,0),MATCH(#REF!,#REF!:#REF!,0))</f>
        <v>#REF!</v>
      </c>
    </row>
    <row r="16836" spans="1:6" ht="16.5" x14ac:dyDescent="0.3">
      <c r="A16836" s="9" t="s">
        <v>5489</v>
      </c>
      <c r="B16836" s="9" t="s">
        <v>2073</v>
      </c>
      <c r="C16836" s="10">
        <v>51246</v>
      </c>
      <c r="D16836" s="9">
        <v>3060876401</v>
      </c>
      <c r="E16836" s="9" t="e">
        <f>INDEX(#REF!:#REF!,MATCH($D16836,#REF!:#REF!,0),MATCH(#REF!,#REF!:#REF!,0))</f>
        <v>#REF!</v>
      </c>
      <c r="F16836" s="9" t="e">
        <f>INDEX(#REF!:#REF!,MATCH($D16836,#REF!:#REF!,0),MATCH(#REF!,#REF!:#REF!,0))</f>
        <v>#REF!</v>
      </c>
    </row>
    <row r="16837" spans="1:6" ht="16.5" x14ac:dyDescent="0.3">
      <c r="A16837" s="9" t="s">
        <v>5488</v>
      </c>
      <c r="B16837" s="9" t="s">
        <v>2315</v>
      </c>
      <c r="C16837" s="10">
        <v>10414</v>
      </c>
      <c r="D16837" s="9">
        <v>9803956825</v>
      </c>
      <c r="E16837" s="9" t="e">
        <f>INDEX(#REF!:#REF!,MATCH($D16837,#REF!:#REF!,0),MATCH(#REF!,#REF!:#REF!,0))</f>
        <v>#REF!</v>
      </c>
      <c r="F16837" s="9" t="e">
        <f>INDEX(#REF!:#REF!,MATCH($D16837,#REF!:#REF!,0),MATCH(#REF!,#REF!:#REF!,0))</f>
        <v>#REF!</v>
      </c>
    </row>
    <row r="16838" spans="1:6" ht="16.5" x14ac:dyDescent="0.3">
      <c r="A16838" s="9" t="s">
        <v>5487</v>
      </c>
      <c r="B16838" s="9" t="s">
        <v>2721</v>
      </c>
      <c r="C16838" s="10">
        <v>52295</v>
      </c>
      <c r="D16838" s="9">
        <v>3435517239</v>
      </c>
      <c r="E16838" s="9" t="e">
        <f>INDEX(#REF!:#REF!,MATCH($D16838,#REF!:#REF!,0),MATCH(#REF!,#REF!:#REF!,0))</f>
        <v>#REF!</v>
      </c>
      <c r="F16838" s="9" t="e">
        <f>INDEX(#REF!:#REF!,MATCH($D16838,#REF!:#REF!,0),MATCH(#REF!,#REF!:#REF!,0))</f>
        <v>#REF!</v>
      </c>
    </row>
    <row r="16839" spans="1:6" ht="16.5" x14ac:dyDescent="0.3">
      <c r="A16839" s="9" t="s">
        <v>5486</v>
      </c>
      <c r="B16839" s="9" t="s">
        <v>2673</v>
      </c>
      <c r="C16839" s="10">
        <v>47347</v>
      </c>
      <c r="D16839" s="9">
        <v>9369490930</v>
      </c>
      <c r="E16839" s="9" t="e">
        <f>INDEX(#REF!:#REF!,MATCH($D16839,#REF!:#REF!,0),MATCH(#REF!,#REF!:#REF!,0))</f>
        <v>#REF!</v>
      </c>
      <c r="F16839" s="9" t="e">
        <f>INDEX(#REF!:#REF!,MATCH($D16839,#REF!:#REF!,0),MATCH(#REF!,#REF!:#REF!,0))</f>
        <v>#REF!</v>
      </c>
    </row>
    <row r="16840" spans="1:6" ht="16.5" x14ac:dyDescent="0.3">
      <c r="A16840" s="9" t="s">
        <v>5485</v>
      </c>
      <c r="B16840" s="9" t="s">
        <v>2081</v>
      </c>
      <c r="C16840" s="10">
        <v>31664</v>
      </c>
      <c r="D16840" s="9">
        <v>5863557389</v>
      </c>
      <c r="E16840" s="9" t="e">
        <f>INDEX(#REF!:#REF!,MATCH($D16840,#REF!:#REF!,0),MATCH(#REF!,#REF!:#REF!,0))</f>
        <v>#REF!</v>
      </c>
      <c r="F16840" s="9" t="e">
        <f>INDEX(#REF!:#REF!,MATCH($D16840,#REF!:#REF!,0),MATCH(#REF!,#REF!:#REF!,0))</f>
        <v>#REF!</v>
      </c>
    </row>
    <row r="16841" spans="1:6" ht="16.5" x14ac:dyDescent="0.3">
      <c r="A16841" s="9" t="s">
        <v>5484</v>
      </c>
      <c r="B16841" s="9" t="s">
        <v>2707</v>
      </c>
      <c r="C16841" s="10">
        <v>56175</v>
      </c>
      <c r="D16841" s="9">
        <v>1599457717</v>
      </c>
      <c r="E16841" s="9" t="e">
        <f>INDEX(#REF!:#REF!,MATCH($D16841,#REF!:#REF!,0),MATCH(#REF!,#REF!:#REF!,0))</f>
        <v>#REF!</v>
      </c>
      <c r="F16841" s="9" t="e">
        <f>INDEX(#REF!:#REF!,MATCH($D16841,#REF!:#REF!,0),MATCH(#REF!,#REF!:#REF!,0))</f>
        <v>#REF!</v>
      </c>
    </row>
    <row r="16842" spans="1:6" ht="16.5" x14ac:dyDescent="0.3">
      <c r="A16842" s="9" t="s">
        <v>5483</v>
      </c>
      <c r="B16842" s="9" t="s">
        <v>3642</v>
      </c>
      <c r="C16842" s="10">
        <v>46841</v>
      </c>
      <c r="D16842" s="9">
        <v>4150450668</v>
      </c>
      <c r="E16842" s="9" t="e">
        <f>INDEX(#REF!:#REF!,MATCH($D16842,#REF!:#REF!,0),MATCH(#REF!,#REF!:#REF!,0))</f>
        <v>#REF!</v>
      </c>
      <c r="F16842" s="9" t="e">
        <f>INDEX(#REF!:#REF!,MATCH($D16842,#REF!:#REF!,0),MATCH(#REF!,#REF!:#REF!,0))</f>
        <v>#REF!</v>
      </c>
    </row>
    <row r="16843" spans="1:6" ht="16.5" x14ac:dyDescent="0.3">
      <c r="A16843" s="9" t="s">
        <v>5482</v>
      </c>
      <c r="B16843" s="9" t="s">
        <v>2038</v>
      </c>
      <c r="C16843" s="10">
        <v>32922</v>
      </c>
      <c r="D16843" s="9">
        <v>209942509</v>
      </c>
      <c r="E16843" s="9" t="e">
        <f>INDEX(#REF!:#REF!,MATCH($D16843,#REF!:#REF!,0),MATCH(#REF!,#REF!:#REF!,0))</f>
        <v>#REF!</v>
      </c>
      <c r="F16843" s="9" t="e">
        <f>INDEX(#REF!:#REF!,MATCH($D16843,#REF!:#REF!,0),MATCH(#REF!,#REF!:#REF!,0))</f>
        <v>#REF!</v>
      </c>
    </row>
    <row r="16844" spans="1:6" ht="16.5" x14ac:dyDescent="0.3">
      <c r="A16844" s="9" t="s">
        <v>5481</v>
      </c>
      <c r="B16844" s="9" t="s">
        <v>3229</v>
      </c>
      <c r="C16844" s="10">
        <v>40150</v>
      </c>
      <c r="D16844" s="9">
        <v>4578004252</v>
      </c>
      <c r="E16844" s="9" t="e">
        <f>INDEX(#REF!:#REF!,MATCH($D16844,#REF!:#REF!,0),MATCH(#REF!,#REF!:#REF!,0))</f>
        <v>#REF!</v>
      </c>
      <c r="F16844" s="9" t="e">
        <f>INDEX(#REF!:#REF!,MATCH($D16844,#REF!:#REF!,0),MATCH(#REF!,#REF!:#REF!,0))</f>
        <v>#REF!</v>
      </c>
    </row>
    <row r="16845" spans="1:6" ht="16.5" x14ac:dyDescent="0.3">
      <c r="A16845" s="9" t="s">
        <v>5480</v>
      </c>
      <c r="B16845" s="9" t="s">
        <v>2312</v>
      </c>
      <c r="C16845" s="10">
        <v>51059</v>
      </c>
      <c r="D16845" s="9">
        <v>4759627103</v>
      </c>
      <c r="E16845" s="9" t="e">
        <f>INDEX(#REF!:#REF!,MATCH($D16845,#REF!:#REF!,0),MATCH(#REF!,#REF!:#REF!,0))</f>
        <v>#REF!</v>
      </c>
      <c r="F16845" s="9" t="e">
        <f>INDEX(#REF!:#REF!,MATCH($D16845,#REF!:#REF!,0),MATCH(#REF!,#REF!:#REF!,0))</f>
        <v>#REF!</v>
      </c>
    </row>
    <row r="16846" spans="1:6" ht="16.5" x14ac:dyDescent="0.3">
      <c r="A16846" s="9" t="s">
        <v>5479</v>
      </c>
      <c r="B16846" s="9" t="s">
        <v>3478</v>
      </c>
      <c r="C16846" s="10">
        <v>46498</v>
      </c>
      <c r="D16846" s="9">
        <v>5863557389</v>
      </c>
      <c r="E16846" s="9" t="e">
        <f>INDEX(#REF!:#REF!,MATCH($D16846,#REF!:#REF!,0),MATCH(#REF!,#REF!:#REF!,0))</f>
        <v>#REF!</v>
      </c>
      <c r="F16846" s="9" t="e">
        <f>INDEX(#REF!:#REF!,MATCH($D16846,#REF!:#REF!,0),MATCH(#REF!,#REF!:#REF!,0))</f>
        <v>#REF!</v>
      </c>
    </row>
    <row r="16847" spans="1:6" ht="16.5" x14ac:dyDescent="0.3">
      <c r="A16847" s="9" t="s">
        <v>5478</v>
      </c>
      <c r="B16847" s="9" t="s">
        <v>2193</v>
      </c>
      <c r="C16847" s="10">
        <v>19850</v>
      </c>
      <c r="D16847" s="9">
        <v>3932861779</v>
      </c>
      <c r="E16847" s="9" t="e">
        <f>INDEX(#REF!:#REF!,MATCH($D16847,#REF!:#REF!,0),MATCH(#REF!,#REF!:#REF!,0))</f>
        <v>#REF!</v>
      </c>
      <c r="F16847" s="9" t="e">
        <f>INDEX(#REF!:#REF!,MATCH($D16847,#REF!:#REF!,0),MATCH(#REF!,#REF!:#REF!,0))</f>
        <v>#REF!</v>
      </c>
    </row>
    <row r="16848" spans="1:6" ht="16.5" x14ac:dyDescent="0.3">
      <c r="A16848" s="9" t="s">
        <v>5477</v>
      </c>
      <c r="B16848" s="9" t="s">
        <v>1973</v>
      </c>
      <c r="C16848" s="10">
        <v>55667</v>
      </c>
      <c r="D16848" s="9">
        <v>8044612831</v>
      </c>
      <c r="E16848" s="9" t="e">
        <f>INDEX(#REF!:#REF!,MATCH($D16848,#REF!:#REF!,0),MATCH(#REF!,#REF!:#REF!,0))</f>
        <v>#REF!</v>
      </c>
      <c r="F16848" s="9" t="e">
        <f>INDEX(#REF!:#REF!,MATCH($D16848,#REF!:#REF!,0),MATCH(#REF!,#REF!:#REF!,0))</f>
        <v>#REF!</v>
      </c>
    </row>
    <row r="16849" spans="1:6" ht="16.5" x14ac:dyDescent="0.3">
      <c r="A16849" s="9" t="s">
        <v>5476</v>
      </c>
      <c r="B16849" s="9" t="s">
        <v>2021</v>
      </c>
      <c r="C16849" s="10">
        <v>11781</v>
      </c>
      <c r="D16849" s="9">
        <v>4031884281</v>
      </c>
      <c r="E16849" s="9" t="e">
        <f>INDEX(#REF!:#REF!,MATCH($D16849,#REF!:#REF!,0),MATCH(#REF!,#REF!:#REF!,0))</f>
        <v>#REF!</v>
      </c>
      <c r="F16849" s="9" t="e">
        <f>INDEX(#REF!:#REF!,MATCH($D16849,#REF!:#REF!,0),MATCH(#REF!,#REF!:#REF!,0))</f>
        <v>#REF!</v>
      </c>
    </row>
    <row r="16850" spans="1:6" ht="16.5" x14ac:dyDescent="0.3">
      <c r="A16850" s="9" t="s">
        <v>5475</v>
      </c>
      <c r="B16850" s="9" t="s">
        <v>2151</v>
      </c>
      <c r="C16850" s="10">
        <v>28650</v>
      </c>
      <c r="D16850" s="9">
        <v>4638232353</v>
      </c>
      <c r="E16850" s="9" t="e">
        <f>INDEX(#REF!:#REF!,MATCH($D16850,#REF!:#REF!,0),MATCH(#REF!,#REF!:#REF!,0))</f>
        <v>#REF!</v>
      </c>
      <c r="F16850" s="9" t="e">
        <f>INDEX(#REF!:#REF!,MATCH($D16850,#REF!:#REF!,0),MATCH(#REF!,#REF!:#REF!,0))</f>
        <v>#REF!</v>
      </c>
    </row>
    <row r="16851" spans="1:6" ht="16.5" x14ac:dyDescent="0.3">
      <c r="A16851" s="9" t="s">
        <v>5474</v>
      </c>
      <c r="B16851" s="9" t="s">
        <v>2440</v>
      </c>
      <c r="C16851" s="10">
        <v>31711</v>
      </c>
      <c r="D16851" s="9">
        <v>7914395587</v>
      </c>
      <c r="E16851" s="9" t="e">
        <f>INDEX(#REF!:#REF!,MATCH($D16851,#REF!:#REF!,0),MATCH(#REF!,#REF!:#REF!,0))</f>
        <v>#REF!</v>
      </c>
      <c r="F16851" s="9" t="e">
        <f>INDEX(#REF!:#REF!,MATCH($D16851,#REF!:#REF!,0),MATCH(#REF!,#REF!:#REF!,0))</f>
        <v>#REF!</v>
      </c>
    </row>
    <row r="16852" spans="1:6" ht="16.5" x14ac:dyDescent="0.3">
      <c r="A16852" s="9" t="s">
        <v>5473</v>
      </c>
      <c r="B16852" s="9" t="s">
        <v>2815</v>
      </c>
      <c r="C16852" s="10">
        <v>26120</v>
      </c>
      <c r="D16852" s="9">
        <v>7402856011</v>
      </c>
      <c r="E16852" s="9" t="e">
        <f>INDEX(#REF!:#REF!,MATCH($D16852,#REF!:#REF!,0),MATCH(#REF!,#REF!:#REF!,0))</f>
        <v>#REF!</v>
      </c>
      <c r="F16852" s="9" t="e">
        <f>INDEX(#REF!:#REF!,MATCH($D16852,#REF!:#REF!,0),MATCH(#REF!,#REF!:#REF!,0))</f>
        <v>#REF!</v>
      </c>
    </row>
    <row r="16853" spans="1:6" ht="16.5" x14ac:dyDescent="0.3">
      <c r="A16853" s="9" t="s">
        <v>5472</v>
      </c>
      <c r="B16853" s="9" t="s">
        <v>2140</v>
      </c>
      <c r="C16853" s="10">
        <v>11394</v>
      </c>
      <c r="D16853" s="9">
        <v>1990334539</v>
      </c>
      <c r="E16853" s="9" t="e">
        <f>INDEX(#REF!:#REF!,MATCH($D16853,#REF!:#REF!,0),MATCH(#REF!,#REF!:#REF!,0))</f>
        <v>#REF!</v>
      </c>
      <c r="F16853" s="9" t="e">
        <f>INDEX(#REF!:#REF!,MATCH($D16853,#REF!:#REF!,0),MATCH(#REF!,#REF!:#REF!,0))</f>
        <v>#REF!</v>
      </c>
    </row>
    <row r="16854" spans="1:6" ht="16.5" x14ac:dyDescent="0.3">
      <c r="A16854" s="9" t="s">
        <v>5471</v>
      </c>
      <c r="B16854" s="9" t="s">
        <v>2381</v>
      </c>
      <c r="C16854" s="10">
        <v>30429</v>
      </c>
      <c r="D16854" s="9">
        <v>7824503232</v>
      </c>
      <c r="E16854" s="9" t="e">
        <f>INDEX(#REF!:#REF!,MATCH($D16854,#REF!:#REF!,0),MATCH(#REF!,#REF!:#REF!,0))</f>
        <v>#REF!</v>
      </c>
      <c r="F16854" s="9" t="e">
        <f>INDEX(#REF!:#REF!,MATCH($D16854,#REF!:#REF!,0),MATCH(#REF!,#REF!:#REF!,0))</f>
        <v>#REF!</v>
      </c>
    </row>
    <row r="16855" spans="1:6" ht="16.5" x14ac:dyDescent="0.3">
      <c r="A16855" s="9" t="s">
        <v>5470</v>
      </c>
      <c r="B16855" s="9" t="s">
        <v>2336</v>
      </c>
      <c r="C16855" s="10">
        <v>21967</v>
      </c>
      <c r="D16855" s="9">
        <v>4997183822</v>
      </c>
      <c r="E16855" s="9" t="e">
        <f>INDEX(#REF!:#REF!,MATCH($D16855,#REF!:#REF!,0),MATCH(#REF!,#REF!:#REF!,0))</f>
        <v>#REF!</v>
      </c>
      <c r="F16855" s="9" t="e">
        <f>INDEX(#REF!:#REF!,MATCH($D16855,#REF!:#REF!,0),MATCH(#REF!,#REF!:#REF!,0))</f>
        <v>#REF!</v>
      </c>
    </row>
    <row r="16856" spans="1:6" ht="16.5" x14ac:dyDescent="0.3">
      <c r="A16856" s="9" t="s">
        <v>5469</v>
      </c>
      <c r="B16856" s="9" t="s">
        <v>3085</v>
      </c>
      <c r="C16856" s="10">
        <v>57260</v>
      </c>
      <c r="D16856" s="9">
        <v>2128813026</v>
      </c>
      <c r="E16856" s="9" t="e">
        <f>INDEX(#REF!:#REF!,MATCH($D16856,#REF!:#REF!,0),MATCH(#REF!,#REF!:#REF!,0))</f>
        <v>#REF!</v>
      </c>
      <c r="F16856" s="9" t="e">
        <f>INDEX(#REF!:#REF!,MATCH($D16856,#REF!:#REF!,0),MATCH(#REF!,#REF!:#REF!,0))</f>
        <v>#REF!</v>
      </c>
    </row>
    <row r="16857" spans="1:6" ht="16.5" x14ac:dyDescent="0.3">
      <c r="A16857" s="9" t="s">
        <v>5468</v>
      </c>
      <c r="B16857" s="9" t="s">
        <v>2310</v>
      </c>
      <c r="C16857" s="10">
        <v>21539</v>
      </c>
      <c r="D16857" s="9">
        <v>7160109333</v>
      </c>
      <c r="E16857" s="9" t="e">
        <f>INDEX(#REF!:#REF!,MATCH($D16857,#REF!:#REF!,0),MATCH(#REF!,#REF!:#REF!,0))</f>
        <v>#REF!</v>
      </c>
      <c r="F16857" s="9" t="e">
        <f>INDEX(#REF!:#REF!,MATCH($D16857,#REF!:#REF!,0),MATCH(#REF!,#REF!:#REF!,0))</f>
        <v>#REF!</v>
      </c>
    </row>
    <row r="16858" spans="1:6" ht="16.5" x14ac:dyDescent="0.3">
      <c r="A16858" s="9" t="s">
        <v>5467</v>
      </c>
      <c r="B16858" s="9" t="s">
        <v>2023</v>
      </c>
      <c r="C16858" s="10">
        <v>54910</v>
      </c>
      <c r="D16858" s="9">
        <v>5479449389</v>
      </c>
      <c r="E16858" s="9" t="e">
        <f>INDEX(#REF!:#REF!,MATCH($D16858,#REF!:#REF!,0),MATCH(#REF!,#REF!:#REF!,0))</f>
        <v>#REF!</v>
      </c>
      <c r="F16858" s="9" t="e">
        <f>INDEX(#REF!:#REF!,MATCH($D16858,#REF!:#REF!,0),MATCH(#REF!,#REF!:#REF!,0))</f>
        <v>#REF!</v>
      </c>
    </row>
    <row r="16859" spans="1:6" ht="16.5" x14ac:dyDescent="0.3">
      <c r="A16859" s="9" t="s">
        <v>5466</v>
      </c>
      <c r="B16859" s="9" t="s">
        <v>2606</v>
      </c>
      <c r="C16859" s="10">
        <v>41603</v>
      </c>
      <c r="D16859" s="9">
        <v>7775126329</v>
      </c>
      <c r="E16859" s="9" t="e">
        <f>INDEX(#REF!:#REF!,MATCH($D16859,#REF!:#REF!,0),MATCH(#REF!,#REF!:#REF!,0))</f>
        <v>#REF!</v>
      </c>
      <c r="F16859" s="9" t="e">
        <f>INDEX(#REF!:#REF!,MATCH($D16859,#REF!:#REF!,0),MATCH(#REF!,#REF!:#REF!,0))</f>
        <v>#REF!</v>
      </c>
    </row>
    <row r="16860" spans="1:6" ht="16.5" x14ac:dyDescent="0.3">
      <c r="A16860" s="9" t="s">
        <v>5465</v>
      </c>
      <c r="B16860" s="9" t="s">
        <v>2021</v>
      </c>
      <c r="C16860" s="10">
        <v>49809</v>
      </c>
      <c r="D16860" s="9">
        <v>9617190826</v>
      </c>
      <c r="E16860" s="9" t="e">
        <f>INDEX(#REF!:#REF!,MATCH($D16860,#REF!:#REF!,0),MATCH(#REF!,#REF!:#REF!,0))</f>
        <v>#REF!</v>
      </c>
      <c r="F16860" s="9" t="e">
        <f>INDEX(#REF!:#REF!,MATCH($D16860,#REF!:#REF!,0),MATCH(#REF!,#REF!:#REF!,0))</f>
        <v>#REF!</v>
      </c>
    </row>
    <row r="16861" spans="1:6" ht="16.5" x14ac:dyDescent="0.3">
      <c r="A16861" s="9" t="s">
        <v>5464</v>
      </c>
      <c r="B16861" s="9" t="s">
        <v>2628</v>
      </c>
      <c r="C16861" s="10">
        <v>59682</v>
      </c>
      <c r="D16861" s="9">
        <v>3156820482</v>
      </c>
      <c r="E16861" s="9" t="e">
        <f>INDEX(#REF!:#REF!,MATCH($D16861,#REF!:#REF!,0),MATCH(#REF!,#REF!:#REF!,0))</f>
        <v>#REF!</v>
      </c>
      <c r="F16861" s="9" t="e">
        <f>INDEX(#REF!:#REF!,MATCH($D16861,#REF!:#REF!,0),MATCH(#REF!,#REF!:#REF!,0))</f>
        <v>#REF!</v>
      </c>
    </row>
    <row r="16862" spans="1:6" ht="16.5" x14ac:dyDescent="0.3">
      <c r="A16862" s="9" t="s">
        <v>5463</v>
      </c>
      <c r="B16862" s="9" t="s">
        <v>2228</v>
      </c>
      <c r="C16862" s="10">
        <v>47187</v>
      </c>
      <c r="D16862" s="9">
        <v>7473861379</v>
      </c>
      <c r="E16862" s="9" t="e">
        <f>INDEX(#REF!:#REF!,MATCH($D16862,#REF!:#REF!,0),MATCH(#REF!,#REF!:#REF!,0))</f>
        <v>#REF!</v>
      </c>
      <c r="F16862" s="9" t="e">
        <f>INDEX(#REF!:#REF!,MATCH($D16862,#REF!:#REF!,0),MATCH(#REF!,#REF!:#REF!,0))</f>
        <v>#REF!</v>
      </c>
    </row>
    <row r="16863" spans="1:6" ht="16.5" x14ac:dyDescent="0.3">
      <c r="A16863" s="9" t="s">
        <v>5462</v>
      </c>
      <c r="B16863" s="9" t="s">
        <v>2669</v>
      </c>
      <c r="C16863" s="10">
        <v>53502</v>
      </c>
      <c r="D16863" s="9">
        <v>8841637323</v>
      </c>
      <c r="E16863" s="9" t="e">
        <f>INDEX(#REF!:#REF!,MATCH($D16863,#REF!:#REF!,0),MATCH(#REF!,#REF!:#REF!,0))</f>
        <v>#REF!</v>
      </c>
      <c r="F16863" s="9" t="e">
        <f>INDEX(#REF!:#REF!,MATCH($D16863,#REF!:#REF!,0),MATCH(#REF!,#REF!:#REF!,0))</f>
        <v>#REF!</v>
      </c>
    </row>
    <row r="16864" spans="1:6" ht="16.5" x14ac:dyDescent="0.3">
      <c r="A16864" s="9" t="s">
        <v>5461</v>
      </c>
      <c r="B16864" s="9" t="s">
        <v>2658</v>
      </c>
      <c r="C16864" s="10">
        <v>49841</v>
      </c>
      <c r="D16864" s="9">
        <v>2885061928</v>
      </c>
      <c r="E16864" s="9" t="e">
        <f>INDEX(#REF!:#REF!,MATCH($D16864,#REF!:#REF!,0),MATCH(#REF!,#REF!:#REF!,0))</f>
        <v>#REF!</v>
      </c>
      <c r="F16864" s="9" t="e">
        <f>INDEX(#REF!:#REF!,MATCH($D16864,#REF!:#REF!,0),MATCH(#REF!,#REF!:#REF!,0))</f>
        <v>#REF!</v>
      </c>
    </row>
    <row r="16865" spans="1:6" ht="16.5" x14ac:dyDescent="0.3">
      <c r="A16865" s="9" t="s">
        <v>5460</v>
      </c>
      <c r="B16865" s="9" t="s">
        <v>2174</v>
      </c>
      <c r="C16865" s="10">
        <v>18415</v>
      </c>
      <c r="D16865" s="9">
        <v>449160092</v>
      </c>
      <c r="E16865" s="9" t="e">
        <f>INDEX(#REF!:#REF!,MATCH($D16865,#REF!:#REF!,0),MATCH(#REF!,#REF!:#REF!,0))</f>
        <v>#REF!</v>
      </c>
      <c r="F16865" s="9" t="e">
        <f>INDEX(#REF!:#REF!,MATCH($D16865,#REF!:#REF!,0),MATCH(#REF!,#REF!:#REF!,0))</f>
        <v>#REF!</v>
      </c>
    </row>
    <row r="16866" spans="1:6" ht="16.5" x14ac:dyDescent="0.3">
      <c r="A16866" s="9" t="s">
        <v>5459</v>
      </c>
      <c r="B16866" s="9" t="s">
        <v>1995</v>
      </c>
      <c r="C16866" s="10">
        <v>58996</v>
      </c>
      <c r="D16866" s="9">
        <v>7281103514</v>
      </c>
      <c r="E16866" s="9" t="e">
        <f>INDEX(#REF!:#REF!,MATCH($D16866,#REF!:#REF!,0),MATCH(#REF!,#REF!:#REF!,0))</f>
        <v>#REF!</v>
      </c>
      <c r="F16866" s="9" t="e">
        <f>INDEX(#REF!:#REF!,MATCH($D16866,#REF!:#REF!,0),MATCH(#REF!,#REF!:#REF!,0))</f>
        <v>#REF!</v>
      </c>
    </row>
    <row r="16867" spans="1:6" ht="16.5" x14ac:dyDescent="0.3">
      <c r="A16867" s="9" t="s">
        <v>5458</v>
      </c>
      <c r="B16867" s="9" t="s">
        <v>2747</v>
      </c>
      <c r="C16867" s="10">
        <v>40862</v>
      </c>
      <c r="D16867" s="9">
        <v>9885165231</v>
      </c>
      <c r="E16867" s="9" t="e">
        <f>INDEX(#REF!:#REF!,MATCH($D16867,#REF!:#REF!,0),MATCH(#REF!,#REF!:#REF!,0))</f>
        <v>#REF!</v>
      </c>
      <c r="F16867" s="9" t="e">
        <f>INDEX(#REF!:#REF!,MATCH($D16867,#REF!:#REF!,0),MATCH(#REF!,#REF!:#REF!,0))</f>
        <v>#REF!</v>
      </c>
    </row>
    <row r="16868" spans="1:6" ht="16.5" x14ac:dyDescent="0.3">
      <c r="A16868" s="9" t="s">
        <v>5457</v>
      </c>
      <c r="B16868" s="9" t="s">
        <v>2935</v>
      </c>
      <c r="C16868" s="10">
        <v>47973</v>
      </c>
      <c r="D16868" s="9">
        <v>2859931651</v>
      </c>
      <c r="E16868" s="9" t="e">
        <f>INDEX(#REF!:#REF!,MATCH($D16868,#REF!:#REF!,0),MATCH(#REF!,#REF!:#REF!,0))</f>
        <v>#REF!</v>
      </c>
      <c r="F16868" s="9" t="e">
        <f>INDEX(#REF!:#REF!,MATCH($D16868,#REF!:#REF!,0),MATCH(#REF!,#REF!:#REF!,0))</f>
        <v>#REF!</v>
      </c>
    </row>
    <row r="16869" spans="1:6" ht="16.5" x14ac:dyDescent="0.3">
      <c r="A16869" s="9" t="s">
        <v>5456</v>
      </c>
      <c r="B16869" s="9" t="s">
        <v>2341</v>
      </c>
      <c r="C16869" s="10">
        <v>17317</v>
      </c>
      <c r="D16869" s="9">
        <v>3764546336</v>
      </c>
      <c r="E16869" s="9" t="e">
        <f>INDEX(#REF!:#REF!,MATCH($D16869,#REF!:#REF!,0),MATCH(#REF!,#REF!:#REF!,0))</f>
        <v>#REF!</v>
      </c>
      <c r="F16869" s="9" t="e">
        <f>INDEX(#REF!:#REF!,MATCH($D16869,#REF!:#REF!,0),MATCH(#REF!,#REF!:#REF!,0))</f>
        <v>#REF!</v>
      </c>
    </row>
    <row r="16870" spans="1:6" ht="16.5" x14ac:dyDescent="0.3">
      <c r="A16870" s="9" t="s">
        <v>5455</v>
      </c>
      <c r="B16870" s="9" t="s">
        <v>2448</v>
      </c>
      <c r="C16870" s="10">
        <v>32132</v>
      </c>
      <c r="D16870" s="9">
        <v>5675852751</v>
      </c>
      <c r="E16870" s="9" t="e">
        <f>INDEX(#REF!:#REF!,MATCH($D16870,#REF!:#REF!,0),MATCH(#REF!,#REF!:#REF!,0))</f>
        <v>#REF!</v>
      </c>
      <c r="F16870" s="9" t="e">
        <f>INDEX(#REF!:#REF!,MATCH($D16870,#REF!:#REF!,0),MATCH(#REF!,#REF!:#REF!,0))</f>
        <v>#REF!</v>
      </c>
    </row>
    <row r="16871" spans="1:6" ht="16.5" x14ac:dyDescent="0.3">
      <c r="A16871" s="9" t="s">
        <v>5454</v>
      </c>
      <c r="B16871" s="9" t="s">
        <v>2138</v>
      </c>
      <c r="C16871" s="10">
        <v>11696</v>
      </c>
      <c r="D16871" s="9">
        <v>6321654205</v>
      </c>
      <c r="E16871" s="9" t="e">
        <f>INDEX(#REF!:#REF!,MATCH($D16871,#REF!:#REF!,0),MATCH(#REF!,#REF!:#REF!,0))</f>
        <v>#REF!</v>
      </c>
      <c r="F16871" s="9" t="e">
        <f>INDEX(#REF!:#REF!,MATCH($D16871,#REF!:#REF!,0),MATCH(#REF!,#REF!:#REF!,0))</f>
        <v>#REF!</v>
      </c>
    </row>
    <row r="16872" spans="1:6" ht="16.5" x14ac:dyDescent="0.3">
      <c r="A16872" s="9" t="s">
        <v>5453</v>
      </c>
      <c r="B16872" s="9" t="s">
        <v>2481</v>
      </c>
      <c r="C16872" s="10">
        <v>19581</v>
      </c>
      <c r="D16872" s="9">
        <v>9023313240</v>
      </c>
      <c r="E16872" s="9" t="e">
        <f>INDEX(#REF!:#REF!,MATCH($D16872,#REF!:#REF!,0),MATCH(#REF!,#REF!:#REF!,0))</f>
        <v>#REF!</v>
      </c>
      <c r="F16872" s="9" t="e">
        <f>INDEX(#REF!:#REF!,MATCH($D16872,#REF!:#REF!,0),MATCH(#REF!,#REF!:#REF!,0))</f>
        <v>#REF!</v>
      </c>
    </row>
    <row r="16873" spans="1:6" ht="16.5" x14ac:dyDescent="0.3">
      <c r="A16873" s="9" t="s">
        <v>5452</v>
      </c>
      <c r="B16873" s="9" t="s">
        <v>2450</v>
      </c>
      <c r="C16873" s="10">
        <v>19441</v>
      </c>
      <c r="D16873" s="9">
        <v>3127459866</v>
      </c>
      <c r="E16873" s="9" t="e">
        <f>INDEX(#REF!:#REF!,MATCH($D16873,#REF!:#REF!,0),MATCH(#REF!,#REF!:#REF!,0))</f>
        <v>#REF!</v>
      </c>
      <c r="F16873" s="9" t="e">
        <f>INDEX(#REF!:#REF!,MATCH($D16873,#REF!:#REF!,0),MATCH(#REF!,#REF!:#REF!,0))</f>
        <v>#REF!</v>
      </c>
    </row>
    <row r="16874" spans="1:6" ht="16.5" x14ac:dyDescent="0.3">
      <c r="A16874" s="9" t="s">
        <v>5451</v>
      </c>
      <c r="B16874" s="9" t="s">
        <v>2256</v>
      </c>
      <c r="C16874" s="10">
        <v>20100</v>
      </c>
      <c r="D16874" s="9">
        <v>4453705328</v>
      </c>
      <c r="E16874" s="9" t="e">
        <f>INDEX(#REF!:#REF!,MATCH($D16874,#REF!:#REF!,0),MATCH(#REF!,#REF!:#REF!,0))</f>
        <v>#REF!</v>
      </c>
      <c r="F16874" s="9" t="e">
        <f>INDEX(#REF!:#REF!,MATCH($D16874,#REF!:#REF!,0),MATCH(#REF!,#REF!:#REF!,0))</f>
        <v>#REF!</v>
      </c>
    </row>
    <row r="16875" spans="1:6" ht="16.5" x14ac:dyDescent="0.3">
      <c r="A16875" s="9" t="s">
        <v>5450</v>
      </c>
      <c r="B16875" s="9" t="s">
        <v>2557</v>
      </c>
      <c r="C16875" s="10">
        <v>52690</v>
      </c>
      <c r="D16875" s="9">
        <v>6364724701</v>
      </c>
      <c r="E16875" s="9" t="e">
        <f>INDEX(#REF!:#REF!,MATCH($D16875,#REF!:#REF!,0),MATCH(#REF!,#REF!:#REF!,0))</f>
        <v>#REF!</v>
      </c>
      <c r="F16875" s="9" t="e">
        <f>INDEX(#REF!:#REF!,MATCH($D16875,#REF!:#REF!,0),MATCH(#REF!,#REF!:#REF!,0))</f>
        <v>#REF!</v>
      </c>
    </row>
    <row r="16876" spans="1:6" ht="16.5" x14ac:dyDescent="0.3">
      <c r="A16876" s="9" t="s">
        <v>5449</v>
      </c>
      <c r="B16876" s="9" t="s">
        <v>2083</v>
      </c>
      <c r="C16876" s="10">
        <v>41637</v>
      </c>
      <c r="D16876" s="9">
        <v>4235594176</v>
      </c>
      <c r="E16876" s="9" t="e">
        <f>INDEX(#REF!:#REF!,MATCH($D16876,#REF!:#REF!,0),MATCH(#REF!,#REF!:#REF!,0))</f>
        <v>#REF!</v>
      </c>
      <c r="F16876" s="9" t="e">
        <f>INDEX(#REF!:#REF!,MATCH($D16876,#REF!:#REF!,0),MATCH(#REF!,#REF!:#REF!,0))</f>
        <v>#REF!</v>
      </c>
    </row>
    <row r="16877" spans="1:6" ht="16.5" x14ac:dyDescent="0.3">
      <c r="A16877" s="9" t="s">
        <v>5448</v>
      </c>
      <c r="B16877" s="9" t="s">
        <v>2310</v>
      </c>
      <c r="C16877" s="10">
        <v>23731</v>
      </c>
      <c r="D16877" s="9">
        <v>9328457335</v>
      </c>
      <c r="E16877" s="9" t="e">
        <f>INDEX(#REF!:#REF!,MATCH($D16877,#REF!:#REF!,0),MATCH(#REF!,#REF!:#REF!,0))</f>
        <v>#REF!</v>
      </c>
      <c r="F16877" s="9" t="e">
        <f>INDEX(#REF!:#REF!,MATCH($D16877,#REF!:#REF!,0),MATCH(#REF!,#REF!:#REF!,0))</f>
        <v>#REF!</v>
      </c>
    </row>
    <row r="16878" spans="1:6" ht="16.5" x14ac:dyDescent="0.3">
      <c r="A16878" s="9" t="s">
        <v>5447</v>
      </c>
      <c r="B16878" s="9" t="s">
        <v>2650</v>
      </c>
      <c r="C16878" s="10">
        <v>18520</v>
      </c>
      <c r="D16878" s="9">
        <v>7243767311</v>
      </c>
      <c r="E16878" s="9" t="e">
        <f>INDEX(#REF!:#REF!,MATCH($D16878,#REF!:#REF!,0),MATCH(#REF!,#REF!:#REF!,0))</f>
        <v>#REF!</v>
      </c>
      <c r="F16878" s="9" t="e">
        <f>INDEX(#REF!:#REF!,MATCH($D16878,#REF!:#REF!,0),MATCH(#REF!,#REF!:#REF!,0))</f>
        <v>#REF!</v>
      </c>
    </row>
    <row r="16879" spans="1:6" ht="16.5" x14ac:dyDescent="0.3">
      <c r="A16879" s="9" t="s">
        <v>5446</v>
      </c>
      <c r="B16879" s="9" t="s">
        <v>1967</v>
      </c>
      <c r="C16879" s="10">
        <v>11308</v>
      </c>
      <c r="D16879" s="9">
        <v>9331851693</v>
      </c>
      <c r="E16879" s="9" t="e">
        <f>INDEX(#REF!:#REF!,MATCH($D16879,#REF!:#REF!,0),MATCH(#REF!,#REF!:#REF!,0))</f>
        <v>#REF!</v>
      </c>
      <c r="F16879" s="9" t="e">
        <f>INDEX(#REF!:#REF!,MATCH($D16879,#REF!:#REF!,0),MATCH(#REF!,#REF!:#REF!,0))</f>
        <v>#REF!</v>
      </c>
    </row>
    <row r="16880" spans="1:6" ht="16.5" x14ac:dyDescent="0.3">
      <c r="A16880" s="9" t="s">
        <v>5445</v>
      </c>
      <c r="B16880" s="9" t="s">
        <v>2564</v>
      </c>
      <c r="C16880" s="10">
        <v>42802</v>
      </c>
      <c r="D16880" s="9">
        <v>4219825649</v>
      </c>
      <c r="E16880" s="9" t="e">
        <f>INDEX(#REF!:#REF!,MATCH($D16880,#REF!:#REF!,0),MATCH(#REF!,#REF!:#REF!,0))</f>
        <v>#REF!</v>
      </c>
      <c r="F16880" s="9" t="e">
        <f>INDEX(#REF!:#REF!,MATCH($D16880,#REF!:#REF!,0),MATCH(#REF!,#REF!:#REF!,0))</f>
        <v>#REF!</v>
      </c>
    </row>
    <row r="16881" spans="1:6" ht="16.5" x14ac:dyDescent="0.3">
      <c r="A16881" s="9" t="s">
        <v>5444</v>
      </c>
      <c r="B16881" s="9" t="s">
        <v>3077</v>
      </c>
      <c r="C16881" s="10">
        <v>26693</v>
      </c>
      <c r="D16881" s="9">
        <v>6375014751</v>
      </c>
      <c r="E16881" s="9" t="e">
        <f>INDEX(#REF!:#REF!,MATCH($D16881,#REF!:#REF!,0),MATCH(#REF!,#REF!:#REF!,0))</f>
        <v>#REF!</v>
      </c>
      <c r="F16881" s="9" t="e">
        <f>INDEX(#REF!:#REF!,MATCH($D16881,#REF!:#REF!,0),MATCH(#REF!,#REF!:#REF!,0))</f>
        <v>#REF!</v>
      </c>
    </row>
    <row r="16882" spans="1:6" ht="16.5" x14ac:dyDescent="0.3">
      <c r="A16882" s="9" t="s">
        <v>5443</v>
      </c>
      <c r="B16882" s="9" t="s">
        <v>3255</v>
      </c>
      <c r="C16882" s="10">
        <v>45579</v>
      </c>
      <c r="D16882" s="9">
        <v>4773306254</v>
      </c>
      <c r="E16882" s="9" t="e">
        <f>INDEX(#REF!:#REF!,MATCH($D16882,#REF!:#REF!,0),MATCH(#REF!,#REF!:#REF!,0))</f>
        <v>#REF!</v>
      </c>
      <c r="F16882" s="9" t="e">
        <f>INDEX(#REF!:#REF!,MATCH($D16882,#REF!:#REF!,0),MATCH(#REF!,#REF!:#REF!,0))</f>
        <v>#REF!</v>
      </c>
    </row>
    <row r="16883" spans="1:6" ht="16.5" x14ac:dyDescent="0.3">
      <c r="A16883" s="9" t="s">
        <v>5442</v>
      </c>
      <c r="B16883" s="9" t="s">
        <v>2867</v>
      </c>
      <c r="C16883" s="10">
        <v>24234</v>
      </c>
      <c r="D16883" s="9">
        <v>813832926</v>
      </c>
      <c r="E16883" s="9" t="e">
        <f>INDEX(#REF!:#REF!,MATCH($D16883,#REF!:#REF!,0),MATCH(#REF!,#REF!:#REF!,0))</f>
        <v>#REF!</v>
      </c>
      <c r="F16883" s="9" t="e">
        <f>INDEX(#REF!:#REF!,MATCH($D16883,#REF!:#REF!,0),MATCH(#REF!,#REF!:#REF!,0))</f>
        <v>#REF!</v>
      </c>
    </row>
    <row r="16884" spans="1:6" ht="16.5" x14ac:dyDescent="0.3">
      <c r="A16884" s="9" t="s">
        <v>5441</v>
      </c>
      <c r="B16884" s="9" t="s">
        <v>3241</v>
      </c>
      <c r="C16884" s="10">
        <v>34576</v>
      </c>
      <c r="D16884" s="9">
        <v>509393462</v>
      </c>
      <c r="E16884" s="9" t="e">
        <f>INDEX(#REF!:#REF!,MATCH($D16884,#REF!:#REF!,0),MATCH(#REF!,#REF!:#REF!,0))</f>
        <v>#REF!</v>
      </c>
      <c r="F16884" s="9" t="e">
        <f>INDEX(#REF!:#REF!,MATCH($D16884,#REF!:#REF!,0),MATCH(#REF!,#REF!:#REF!,0))</f>
        <v>#REF!</v>
      </c>
    </row>
    <row r="16885" spans="1:6" ht="16.5" x14ac:dyDescent="0.3">
      <c r="A16885" s="9" t="s">
        <v>5440</v>
      </c>
      <c r="B16885" s="9" t="s">
        <v>2061</v>
      </c>
      <c r="C16885" s="10">
        <v>40129</v>
      </c>
      <c r="D16885" s="9">
        <v>4795089876</v>
      </c>
      <c r="E16885" s="9" t="e">
        <f>INDEX(#REF!:#REF!,MATCH($D16885,#REF!:#REF!,0),MATCH(#REF!,#REF!:#REF!,0))</f>
        <v>#REF!</v>
      </c>
      <c r="F16885" s="9" t="e">
        <f>INDEX(#REF!:#REF!,MATCH($D16885,#REF!:#REF!,0),MATCH(#REF!,#REF!:#REF!,0))</f>
        <v>#REF!</v>
      </c>
    </row>
    <row r="16886" spans="1:6" ht="16.5" x14ac:dyDescent="0.3">
      <c r="A16886" s="9" t="s">
        <v>5439</v>
      </c>
      <c r="B16886" s="9" t="s">
        <v>2065</v>
      </c>
      <c r="C16886" s="10">
        <v>34960</v>
      </c>
      <c r="D16886" s="9">
        <v>1972775170</v>
      </c>
      <c r="E16886" s="9" t="e">
        <f>INDEX(#REF!:#REF!,MATCH($D16886,#REF!:#REF!,0),MATCH(#REF!,#REF!:#REF!,0))</f>
        <v>#REF!</v>
      </c>
      <c r="F16886" s="9" t="e">
        <f>INDEX(#REF!:#REF!,MATCH($D16886,#REF!:#REF!,0),MATCH(#REF!,#REF!:#REF!,0))</f>
        <v>#REF!</v>
      </c>
    </row>
    <row r="16887" spans="1:6" ht="16.5" x14ac:dyDescent="0.3">
      <c r="A16887" s="9" t="s">
        <v>5438</v>
      </c>
      <c r="B16887" s="9" t="s">
        <v>2572</v>
      </c>
      <c r="C16887" s="10">
        <v>15563</v>
      </c>
      <c r="D16887" s="9">
        <v>4838770758</v>
      </c>
      <c r="E16887" s="9" t="e">
        <f>INDEX(#REF!:#REF!,MATCH($D16887,#REF!:#REF!,0),MATCH(#REF!,#REF!:#REF!,0))</f>
        <v>#REF!</v>
      </c>
      <c r="F16887" s="9" t="e">
        <f>INDEX(#REF!:#REF!,MATCH($D16887,#REF!:#REF!,0),MATCH(#REF!,#REF!:#REF!,0))</f>
        <v>#REF!</v>
      </c>
    </row>
    <row r="16888" spans="1:6" ht="16.5" x14ac:dyDescent="0.3">
      <c r="A16888" s="9" t="s">
        <v>5437</v>
      </c>
      <c r="B16888" s="9" t="s">
        <v>2914</v>
      </c>
      <c r="C16888" s="10">
        <v>16996</v>
      </c>
      <c r="D16888" s="9">
        <v>357531329</v>
      </c>
      <c r="E16888" s="9" t="e">
        <f>INDEX(#REF!:#REF!,MATCH($D16888,#REF!:#REF!,0),MATCH(#REF!,#REF!:#REF!,0))</f>
        <v>#REF!</v>
      </c>
      <c r="F16888" s="9" t="e">
        <f>INDEX(#REF!:#REF!,MATCH($D16888,#REF!:#REF!,0),MATCH(#REF!,#REF!:#REF!,0))</f>
        <v>#REF!</v>
      </c>
    </row>
    <row r="16889" spans="1:6" ht="16.5" x14ac:dyDescent="0.3">
      <c r="A16889" s="9" t="s">
        <v>5436</v>
      </c>
      <c r="B16889" s="9" t="s">
        <v>2680</v>
      </c>
      <c r="C16889" s="10">
        <v>37297</v>
      </c>
      <c r="D16889" s="9">
        <v>7628323464</v>
      </c>
      <c r="E16889" s="9" t="e">
        <f>INDEX(#REF!:#REF!,MATCH($D16889,#REF!:#REF!,0),MATCH(#REF!,#REF!:#REF!,0))</f>
        <v>#REF!</v>
      </c>
      <c r="F16889" s="9" t="e">
        <f>INDEX(#REF!:#REF!,MATCH($D16889,#REF!:#REF!,0),MATCH(#REF!,#REF!:#REF!,0))</f>
        <v>#REF!</v>
      </c>
    </row>
    <row r="16890" spans="1:6" ht="16.5" x14ac:dyDescent="0.3">
      <c r="A16890" s="9" t="s">
        <v>5435</v>
      </c>
      <c r="B16890" s="9" t="s">
        <v>2386</v>
      </c>
      <c r="C16890" s="10">
        <v>14084</v>
      </c>
      <c r="D16890" s="9">
        <v>1313434965</v>
      </c>
      <c r="E16890" s="9" t="e">
        <f>INDEX(#REF!:#REF!,MATCH($D16890,#REF!:#REF!,0),MATCH(#REF!,#REF!:#REF!,0))</f>
        <v>#REF!</v>
      </c>
      <c r="F16890" s="9" t="e">
        <f>INDEX(#REF!:#REF!,MATCH($D16890,#REF!:#REF!,0),MATCH(#REF!,#REF!:#REF!,0))</f>
        <v>#REF!</v>
      </c>
    </row>
    <row r="16891" spans="1:6" ht="16.5" x14ac:dyDescent="0.3">
      <c r="A16891" s="9" t="s">
        <v>5434</v>
      </c>
      <c r="B16891" s="9" t="s">
        <v>2633</v>
      </c>
      <c r="C16891" s="10">
        <v>20661</v>
      </c>
      <c r="D16891" s="9">
        <v>5764917026</v>
      </c>
      <c r="E16891" s="9" t="e">
        <f>INDEX(#REF!:#REF!,MATCH($D16891,#REF!:#REF!,0),MATCH(#REF!,#REF!:#REF!,0))</f>
        <v>#REF!</v>
      </c>
      <c r="F16891" s="9" t="e">
        <f>INDEX(#REF!:#REF!,MATCH($D16891,#REF!:#REF!,0),MATCH(#REF!,#REF!:#REF!,0))</f>
        <v>#REF!</v>
      </c>
    </row>
    <row r="16892" spans="1:6" ht="16.5" x14ac:dyDescent="0.3">
      <c r="A16892" s="9" t="s">
        <v>5433</v>
      </c>
      <c r="B16892" s="9" t="s">
        <v>2526</v>
      </c>
      <c r="C16892" s="10">
        <v>59186</v>
      </c>
      <c r="D16892" s="9">
        <v>826490107</v>
      </c>
      <c r="E16892" s="9" t="e">
        <f>INDEX(#REF!:#REF!,MATCH($D16892,#REF!:#REF!,0),MATCH(#REF!,#REF!:#REF!,0))</f>
        <v>#REF!</v>
      </c>
      <c r="F16892" s="9" t="e">
        <f>INDEX(#REF!:#REF!,MATCH($D16892,#REF!:#REF!,0),MATCH(#REF!,#REF!:#REF!,0))</f>
        <v>#REF!</v>
      </c>
    </row>
    <row r="16893" spans="1:6" ht="16.5" x14ac:dyDescent="0.3">
      <c r="A16893" s="9" t="s">
        <v>5432</v>
      </c>
      <c r="B16893" s="9" t="s">
        <v>2038</v>
      </c>
      <c r="C16893" s="10">
        <v>21456</v>
      </c>
      <c r="D16893" s="9">
        <v>6260817967</v>
      </c>
      <c r="E16893" s="9" t="e">
        <f>INDEX(#REF!:#REF!,MATCH($D16893,#REF!:#REF!,0),MATCH(#REF!,#REF!:#REF!,0))</f>
        <v>#REF!</v>
      </c>
      <c r="F16893" s="9" t="e">
        <f>INDEX(#REF!:#REF!,MATCH($D16893,#REF!:#REF!,0),MATCH(#REF!,#REF!:#REF!,0))</f>
        <v>#REF!</v>
      </c>
    </row>
    <row r="16894" spans="1:6" ht="16.5" x14ac:dyDescent="0.3">
      <c r="A16894" s="9" t="s">
        <v>5431</v>
      </c>
      <c r="B16894" s="9" t="s">
        <v>2103</v>
      </c>
      <c r="C16894" s="10">
        <v>30294</v>
      </c>
      <c r="D16894" s="9">
        <v>2533903736</v>
      </c>
      <c r="E16894" s="9" t="e">
        <f>INDEX(#REF!:#REF!,MATCH($D16894,#REF!:#REF!,0),MATCH(#REF!,#REF!:#REF!,0))</f>
        <v>#REF!</v>
      </c>
      <c r="F16894" s="9" t="e">
        <f>INDEX(#REF!:#REF!,MATCH($D16894,#REF!:#REF!,0),MATCH(#REF!,#REF!:#REF!,0))</f>
        <v>#REF!</v>
      </c>
    </row>
    <row r="16895" spans="1:6" ht="16.5" x14ac:dyDescent="0.3">
      <c r="A16895" s="9" t="s">
        <v>5430</v>
      </c>
      <c r="B16895" s="9" t="s">
        <v>2250</v>
      </c>
      <c r="C16895" s="10">
        <v>45201</v>
      </c>
      <c r="D16895" s="9">
        <v>5064247826</v>
      </c>
      <c r="E16895" s="9" t="e">
        <f>INDEX(#REF!:#REF!,MATCH($D16895,#REF!:#REF!,0),MATCH(#REF!,#REF!:#REF!,0))</f>
        <v>#REF!</v>
      </c>
      <c r="F16895" s="9" t="e">
        <f>INDEX(#REF!:#REF!,MATCH($D16895,#REF!:#REF!,0),MATCH(#REF!,#REF!:#REF!,0))</f>
        <v>#REF!</v>
      </c>
    </row>
    <row r="16896" spans="1:6" ht="16.5" x14ac:dyDescent="0.3">
      <c r="A16896" s="9" t="s">
        <v>5429</v>
      </c>
      <c r="B16896" s="9" t="s">
        <v>2090</v>
      </c>
      <c r="C16896" s="10">
        <v>17384</v>
      </c>
      <c r="D16896" s="9">
        <v>250257920</v>
      </c>
      <c r="E16896" s="9" t="e">
        <f>INDEX(#REF!:#REF!,MATCH($D16896,#REF!:#REF!,0),MATCH(#REF!,#REF!:#REF!,0))</f>
        <v>#REF!</v>
      </c>
      <c r="F16896" s="9" t="e">
        <f>INDEX(#REF!:#REF!,MATCH($D16896,#REF!:#REF!,0),MATCH(#REF!,#REF!:#REF!,0))</f>
        <v>#REF!</v>
      </c>
    </row>
    <row r="16897" spans="1:6" ht="16.5" x14ac:dyDescent="0.3">
      <c r="A16897" s="9" t="s">
        <v>5428</v>
      </c>
      <c r="B16897" s="9" t="s">
        <v>2302</v>
      </c>
      <c r="C16897" s="10">
        <v>27703</v>
      </c>
      <c r="D16897" s="9">
        <v>7469392467</v>
      </c>
      <c r="E16897" s="9" t="e">
        <f>INDEX(#REF!:#REF!,MATCH($D16897,#REF!:#REF!,0),MATCH(#REF!,#REF!:#REF!,0))</f>
        <v>#REF!</v>
      </c>
      <c r="F16897" s="9" t="e">
        <f>INDEX(#REF!:#REF!,MATCH($D16897,#REF!:#REF!,0),MATCH(#REF!,#REF!:#REF!,0))</f>
        <v>#REF!</v>
      </c>
    </row>
    <row r="16898" spans="1:6" ht="16.5" x14ac:dyDescent="0.3">
      <c r="A16898" s="9" t="s">
        <v>5427</v>
      </c>
      <c r="B16898" s="9" t="s">
        <v>2077</v>
      </c>
      <c r="C16898" s="10">
        <v>33402</v>
      </c>
      <c r="D16898" s="9">
        <v>278558984</v>
      </c>
      <c r="E16898" s="9" t="e">
        <f>INDEX(#REF!:#REF!,MATCH($D16898,#REF!:#REF!,0),MATCH(#REF!,#REF!:#REF!,0))</f>
        <v>#REF!</v>
      </c>
      <c r="F16898" s="9" t="e">
        <f>INDEX(#REF!:#REF!,MATCH($D16898,#REF!:#REF!,0),MATCH(#REF!,#REF!:#REF!,0))</f>
        <v>#REF!</v>
      </c>
    </row>
    <row r="16899" spans="1:6" ht="16.5" x14ac:dyDescent="0.3">
      <c r="A16899" s="9" t="s">
        <v>5426</v>
      </c>
      <c r="B16899" s="9" t="s">
        <v>2954</v>
      </c>
      <c r="C16899" s="10">
        <v>51139</v>
      </c>
      <c r="D16899" s="9">
        <v>7888574610</v>
      </c>
      <c r="E16899" s="9" t="e">
        <f>INDEX(#REF!:#REF!,MATCH($D16899,#REF!:#REF!,0),MATCH(#REF!,#REF!:#REF!,0))</f>
        <v>#REF!</v>
      </c>
      <c r="F16899" s="9" t="e">
        <f>INDEX(#REF!:#REF!,MATCH($D16899,#REF!:#REF!,0),MATCH(#REF!,#REF!:#REF!,0))</f>
        <v>#REF!</v>
      </c>
    </row>
    <row r="16900" spans="1:6" ht="16.5" x14ac:dyDescent="0.3">
      <c r="A16900" s="9" t="s">
        <v>5425</v>
      </c>
      <c r="B16900" s="9" t="s">
        <v>2379</v>
      </c>
      <c r="C16900" s="10">
        <v>19491</v>
      </c>
      <c r="D16900" s="9">
        <v>2402470968</v>
      </c>
      <c r="E16900" s="9" t="e">
        <f>INDEX(#REF!:#REF!,MATCH($D16900,#REF!:#REF!,0),MATCH(#REF!,#REF!:#REF!,0))</f>
        <v>#REF!</v>
      </c>
      <c r="F16900" s="9" t="e">
        <f>INDEX(#REF!:#REF!,MATCH($D16900,#REF!:#REF!,0),MATCH(#REF!,#REF!:#REF!,0))</f>
        <v>#REF!</v>
      </c>
    </row>
    <row r="16901" spans="1:6" ht="16.5" x14ac:dyDescent="0.3">
      <c r="A16901" s="9" t="s">
        <v>5424</v>
      </c>
      <c r="B16901" s="9" t="s">
        <v>2584</v>
      </c>
      <c r="C16901" s="10">
        <v>10194</v>
      </c>
      <c r="D16901" s="9">
        <v>6988089128</v>
      </c>
      <c r="E16901" s="9" t="e">
        <f>INDEX(#REF!:#REF!,MATCH($D16901,#REF!:#REF!,0),MATCH(#REF!,#REF!:#REF!,0))</f>
        <v>#REF!</v>
      </c>
      <c r="F16901" s="9" t="e">
        <f>INDEX(#REF!:#REF!,MATCH($D16901,#REF!:#REF!,0),MATCH(#REF!,#REF!:#REF!,0))</f>
        <v>#REF!</v>
      </c>
    </row>
    <row r="16902" spans="1:6" ht="16.5" x14ac:dyDescent="0.3">
      <c r="A16902" s="9" t="s">
        <v>5423</v>
      </c>
      <c r="B16902" s="9" t="s">
        <v>2974</v>
      </c>
      <c r="C16902" s="10">
        <v>54049</v>
      </c>
      <c r="D16902" s="9">
        <v>5811999097</v>
      </c>
      <c r="E16902" s="9" t="e">
        <f>INDEX(#REF!:#REF!,MATCH($D16902,#REF!:#REF!,0),MATCH(#REF!,#REF!:#REF!,0))</f>
        <v>#REF!</v>
      </c>
      <c r="F16902" s="9" t="e">
        <f>INDEX(#REF!:#REF!,MATCH($D16902,#REF!:#REF!,0),MATCH(#REF!,#REF!:#REF!,0))</f>
        <v>#REF!</v>
      </c>
    </row>
    <row r="16903" spans="1:6" ht="16.5" x14ac:dyDescent="0.3">
      <c r="A16903" s="9" t="s">
        <v>5422</v>
      </c>
      <c r="B16903" s="9" t="s">
        <v>2647</v>
      </c>
      <c r="C16903" s="10">
        <v>23977</v>
      </c>
      <c r="D16903" s="9">
        <v>6321654205</v>
      </c>
      <c r="E16903" s="9" t="e">
        <f>INDEX(#REF!:#REF!,MATCH($D16903,#REF!:#REF!,0),MATCH(#REF!,#REF!:#REF!,0))</f>
        <v>#REF!</v>
      </c>
      <c r="F16903" s="9" t="e">
        <f>INDEX(#REF!:#REF!,MATCH($D16903,#REF!:#REF!,0),MATCH(#REF!,#REF!:#REF!,0))</f>
        <v>#REF!</v>
      </c>
    </row>
    <row r="16904" spans="1:6" ht="16.5" x14ac:dyDescent="0.3">
      <c r="A16904" s="9" t="s">
        <v>5421</v>
      </c>
      <c r="B16904" s="9" t="s">
        <v>2364</v>
      </c>
      <c r="C16904" s="10">
        <v>38958</v>
      </c>
      <c r="D16904" s="9">
        <v>5684780105</v>
      </c>
      <c r="E16904" s="9" t="e">
        <f>INDEX(#REF!:#REF!,MATCH($D16904,#REF!:#REF!,0),MATCH(#REF!,#REF!:#REF!,0))</f>
        <v>#REF!</v>
      </c>
      <c r="F16904" s="9" t="e">
        <f>INDEX(#REF!:#REF!,MATCH($D16904,#REF!:#REF!,0),MATCH(#REF!,#REF!:#REF!,0))</f>
        <v>#REF!</v>
      </c>
    </row>
    <row r="16905" spans="1:6" ht="16.5" x14ac:dyDescent="0.3">
      <c r="A16905" s="9" t="s">
        <v>5420</v>
      </c>
      <c r="B16905" s="9" t="s">
        <v>2056</v>
      </c>
      <c r="C16905" s="10">
        <v>34095</v>
      </c>
      <c r="D16905" s="9">
        <v>8387947148</v>
      </c>
      <c r="E16905" s="9" t="e">
        <f>INDEX(#REF!:#REF!,MATCH($D16905,#REF!:#REF!,0),MATCH(#REF!,#REF!:#REF!,0))</f>
        <v>#REF!</v>
      </c>
      <c r="F16905" s="9" t="e">
        <f>INDEX(#REF!:#REF!,MATCH($D16905,#REF!:#REF!,0),MATCH(#REF!,#REF!:#REF!,0))</f>
        <v>#REF!</v>
      </c>
    </row>
    <row r="16906" spans="1:6" ht="16.5" x14ac:dyDescent="0.3">
      <c r="A16906" s="9" t="s">
        <v>5419</v>
      </c>
      <c r="B16906" s="9" t="s">
        <v>2392</v>
      </c>
      <c r="C16906" s="10">
        <v>59890</v>
      </c>
      <c r="D16906" s="9">
        <v>1888252693</v>
      </c>
      <c r="E16906" s="9" t="e">
        <f>INDEX(#REF!:#REF!,MATCH($D16906,#REF!:#REF!,0),MATCH(#REF!,#REF!:#REF!,0))</f>
        <v>#REF!</v>
      </c>
      <c r="F16906" s="9" t="e">
        <f>INDEX(#REF!:#REF!,MATCH($D16906,#REF!:#REF!,0),MATCH(#REF!,#REF!:#REF!,0))</f>
        <v>#REF!</v>
      </c>
    </row>
    <row r="16907" spans="1:6" ht="16.5" x14ac:dyDescent="0.3">
      <c r="A16907" s="9" t="s">
        <v>5418</v>
      </c>
      <c r="B16907" s="9" t="s">
        <v>2052</v>
      </c>
      <c r="C16907" s="10">
        <v>31931</v>
      </c>
      <c r="D16907" s="9">
        <v>6446166575</v>
      </c>
      <c r="E16907" s="9" t="e">
        <f>INDEX(#REF!:#REF!,MATCH($D16907,#REF!:#REF!,0),MATCH(#REF!,#REF!:#REF!,0))</f>
        <v>#REF!</v>
      </c>
      <c r="F16907" s="9" t="e">
        <f>INDEX(#REF!:#REF!,MATCH($D16907,#REF!:#REF!,0),MATCH(#REF!,#REF!:#REF!,0))</f>
        <v>#REF!</v>
      </c>
    </row>
    <row r="16908" spans="1:6" ht="16.5" x14ac:dyDescent="0.3">
      <c r="A16908" s="9" t="s">
        <v>5417</v>
      </c>
      <c r="B16908" s="9" t="s">
        <v>2241</v>
      </c>
      <c r="C16908" s="10">
        <v>43888</v>
      </c>
      <c r="D16908" s="9">
        <v>8692509450</v>
      </c>
      <c r="E16908" s="9" t="e">
        <f>INDEX(#REF!:#REF!,MATCH($D16908,#REF!:#REF!,0),MATCH(#REF!,#REF!:#REF!,0))</f>
        <v>#REF!</v>
      </c>
      <c r="F16908" s="9" t="e">
        <f>INDEX(#REF!:#REF!,MATCH($D16908,#REF!:#REF!,0),MATCH(#REF!,#REF!:#REF!,0))</f>
        <v>#REF!</v>
      </c>
    </row>
    <row r="16909" spans="1:6" ht="16.5" x14ac:dyDescent="0.3">
      <c r="A16909" s="9" t="s">
        <v>5416</v>
      </c>
      <c r="B16909" s="9" t="s">
        <v>2248</v>
      </c>
      <c r="C16909" s="10">
        <v>42499</v>
      </c>
      <c r="D16909" s="9">
        <v>1096335336</v>
      </c>
      <c r="E16909" s="9" t="e">
        <f>INDEX(#REF!:#REF!,MATCH($D16909,#REF!:#REF!,0),MATCH(#REF!,#REF!:#REF!,0))</f>
        <v>#REF!</v>
      </c>
      <c r="F16909" s="9" t="e">
        <f>INDEX(#REF!:#REF!,MATCH($D16909,#REF!:#REF!,0),MATCH(#REF!,#REF!:#REF!,0))</f>
        <v>#REF!</v>
      </c>
    </row>
    <row r="16910" spans="1:6" ht="16.5" x14ac:dyDescent="0.3">
      <c r="A16910" s="9" t="s">
        <v>5415</v>
      </c>
      <c r="B16910" s="9" t="s">
        <v>3144</v>
      </c>
      <c r="C16910" s="10">
        <v>21000</v>
      </c>
      <c r="D16910" s="9">
        <v>3764546336</v>
      </c>
      <c r="E16910" s="9" t="e">
        <f>INDEX(#REF!:#REF!,MATCH($D16910,#REF!:#REF!,0),MATCH(#REF!,#REF!:#REF!,0))</f>
        <v>#REF!</v>
      </c>
      <c r="F16910" s="9" t="e">
        <f>INDEX(#REF!:#REF!,MATCH($D16910,#REF!:#REF!,0),MATCH(#REF!,#REF!:#REF!,0))</f>
        <v>#REF!</v>
      </c>
    </row>
    <row r="16911" spans="1:6" ht="16.5" x14ac:dyDescent="0.3">
      <c r="A16911" s="9" t="s">
        <v>5414</v>
      </c>
      <c r="B16911" s="9" t="s">
        <v>1953</v>
      </c>
      <c r="C16911" s="10">
        <v>40314</v>
      </c>
      <c r="D16911" s="9">
        <v>813371287</v>
      </c>
      <c r="E16911" s="9" t="e">
        <f>INDEX(#REF!:#REF!,MATCH($D16911,#REF!:#REF!,0),MATCH(#REF!,#REF!:#REF!,0))</f>
        <v>#REF!</v>
      </c>
      <c r="F16911" s="9" t="e">
        <f>INDEX(#REF!:#REF!,MATCH($D16911,#REF!:#REF!,0),MATCH(#REF!,#REF!:#REF!,0))</f>
        <v>#REF!</v>
      </c>
    </row>
    <row r="16912" spans="1:6" ht="16.5" x14ac:dyDescent="0.3">
      <c r="A16912" s="9" t="s">
        <v>5413</v>
      </c>
      <c r="B16912" s="9" t="s">
        <v>2667</v>
      </c>
      <c r="C16912" s="10">
        <v>38566</v>
      </c>
      <c r="D16912" s="9">
        <v>2402470968</v>
      </c>
      <c r="E16912" s="9" t="e">
        <f>INDEX(#REF!:#REF!,MATCH($D16912,#REF!:#REF!,0),MATCH(#REF!,#REF!:#REF!,0))</f>
        <v>#REF!</v>
      </c>
      <c r="F16912" s="9" t="e">
        <f>INDEX(#REF!:#REF!,MATCH($D16912,#REF!:#REF!,0),MATCH(#REF!,#REF!:#REF!,0))</f>
        <v>#REF!</v>
      </c>
    </row>
    <row r="16913" spans="1:6" ht="16.5" x14ac:dyDescent="0.3">
      <c r="A16913" s="9" t="s">
        <v>5412</v>
      </c>
      <c r="B16913" s="9" t="s">
        <v>4007</v>
      </c>
      <c r="C16913" s="10">
        <v>35630</v>
      </c>
      <c r="D16913" s="9">
        <v>7635344498</v>
      </c>
      <c r="E16913" s="9" t="e">
        <f>INDEX(#REF!:#REF!,MATCH($D16913,#REF!:#REF!,0),MATCH(#REF!,#REF!:#REF!,0))</f>
        <v>#REF!</v>
      </c>
      <c r="F16913" s="9" t="e">
        <f>INDEX(#REF!:#REF!,MATCH($D16913,#REF!:#REF!,0),MATCH(#REF!,#REF!:#REF!,0))</f>
        <v>#REF!</v>
      </c>
    </row>
    <row r="16914" spans="1:6" ht="16.5" x14ac:dyDescent="0.3">
      <c r="A16914" s="9" t="s">
        <v>5411</v>
      </c>
      <c r="B16914" s="9" t="s">
        <v>2298</v>
      </c>
      <c r="C16914" s="10">
        <v>36810</v>
      </c>
      <c r="D16914" s="9">
        <v>2702941109</v>
      </c>
      <c r="E16914" s="9" t="e">
        <f>INDEX(#REF!:#REF!,MATCH($D16914,#REF!:#REF!,0),MATCH(#REF!,#REF!:#REF!,0))</f>
        <v>#REF!</v>
      </c>
      <c r="F16914" s="9" t="e">
        <f>INDEX(#REF!:#REF!,MATCH($D16914,#REF!:#REF!,0),MATCH(#REF!,#REF!:#REF!,0))</f>
        <v>#REF!</v>
      </c>
    </row>
    <row r="16915" spans="1:6" ht="16.5" x14ac:dyDescent="0.3">
      <c r="A16915" s="9" t="s">
        <v>5410</v>
      </c>
      <c r="B16915" s="9" t="s">
        <v>2658</v>
      </c>
      <c r="C16915" s="10">
        <v>52891</v>
      </c>
      <c r="D16915" s="9">
        <v>9726268931</v>
      </c>
      <c r="E16915" s="9" t="e">
        <f>INDEX(#REF!:#REF!,MATCH($D16915,#REF!:#REF!,0),MATCH(#REF!,#REF!:#REF!,0))</f>
        <v>#REF!</v>
      </c>
      <c r="F16915" s="9" t="e">
        <f>INDEX(#REF!:#REF!,MATCH($D16915,#REF!:#REF!,0),MATCH(#REF!,#REF!:#REF!,0))</f>
        <v>#REF!</v>
      </c>
    </row>
    <row r="16916" spans="1:6" ht="16.5" x14ac:dyDescent="0.3">
      <c r="A16916" s="9" t="s">
        <v>5409</v>
      </c>
      <c r="B16916" s="9" t="s">
        <v>2085</v>
      </c>
      <c r="C16916" s="10">
        <v>31618</v>
      </c>
      <c r="D16916" s="9">
        <v>6850203894</v>
      </c>
      <c r="E16916" s="9" t="e">
        <f>INDEX(#REF!:#REF!,MATCH($D16916,#REF!:#REF!,0),MATCH(#REF!,#REF!:#REF!,0))</f>
        <v>#REF!</v>
      </c>
      <c r="F16916" s="9" t="e">
        <f>INDEX(#REF!:#REF!,MATCH($D16916,#REF!:#REF!,0),MATCH(#REF!,#REF!:#REF!,0))</f>
        <v>#REF!</v>
      </c>
    </row>
    <row r="16917" spans="1:6" ht="16.5" x14ac:dyDescent="0.3">
      <c r="A16917" s="9" t="s">
        <v>5408</v>
      </c>
      <c r="B16917" s="9" t="s">
        <v>3156</v>
      </c>
      <c r="C16917" s="10">
        <v>53058</v>
      </c>
      <c r="D16917" s="9">
        <v>8223052873</v>
      </c>
      <c r="E16917" s="9" t="e">
        <f>INDEX(#REF!:#REF!,MATCH($D16917,#REF!:#REF!,0),MATCH(#REF!,#REF!:#REF!,0))</f>
        <v>#REF!</v>
      </c>
      <c r="F16917" s="9" t="e">
        <f>INDEX(#REF!:#REF!,MATCH($D16917,#REF!:#REF!,0),MATCH(#REF!,#REF!:#REF!,0))</f>
        <v>#REF!</v>
      </c>
    </row>
    <row r="16918" spans="1:6" ht="16.5" x14ac:dyDescent="0.3">
      <c r="A16918" s="9" t="s">
        <v>5407</v>
      </c>
      <c r="B16918" s="9" t="s">
        <v>2174</v>
      </c>
      <c r="C16918" s="10">
        <v>44729</v>
      </c>
      <c r="D16918" s="9">
        <v>2237103631</v>
      </c>
      <c r="E16918" s="9" t="e">
        <f>INDEX(#REF!:#REF!,MATCH($D16918,#REF!:#REF!,0),MATCH(#REF!,#REF!:#REF!,0))</f>
        <v>#REF!</v>
      </c>
      <c r="F16918" s="9" t="e">
        <f>INDEX(#REF!:#REF!,MATCH($D16918,#REF!:#REF!,0),MATCH(#REF!,#REF!:#REF!,0))</f>
        <v>#REF!</v>
      </c>
    </row>
    <row r="16919" spans="1:6" ht="16.5" x14ac:dyDescent="0.3">
      <c r="A16919" s="9" t="s">
        <v>5406</v>
      </c>
      <c r="B16919" s="9" t="s">
        <v>2544</v>
      </c>
      <c r="C16919" s="10">
        <v>57576</v>
      </c>
      <c r="D16919" s="9">
        <v>8733080267</v>
      </c>
      <c r="E16919" s="9" t="e">
        <f>INDEX(#REF!:#REF!,MATCH($D16919,#REF!:#REF!,0),MATCH(#REF!,#REF!:#REF!,0))</f>
        <v>#REF!</v>
      </c>
      <c r="F16919" s="9" t="e">
        <f>INDEX(#REF!:#REF!,MATCH($D16919,#REF!:#REF!,0),MATCH(#REF!,#REF!:#REF!,0))</f>
        <v>#REF!</v>
      </c>
    </row>
    <row r="16920" spans="1:6" ht="16.5" x14ac:dyDescent="0.3">
      <c r="A16920" s="9" t="s">
        <v>5405</v>
      </c>
      <c r="B16920" s="9" t="s">
        <v>2396</v>
      </c>
      <c r="C16920" s="10">
        <v>24028</v>
      </c>
      <c r="D16920" s="9">
        <v>1855604000</v>
      </c>
      <c r="E16920" s="9" t="e">
        <f>INDEX(#REF!:#REF!,MATCH($D16920,#REF!:#REF!,0),MATCH(#REF!,#REF!:#REF!,0))</f>
        <v>#REF!</v>
      </c>
      <c r="F16920" s="9" t="e">
        <f>INDEX(#REF!:#REF!,MATCH($D16920,#REF!:#REF!,0),MATCH(#REF!,#REF!:#REF!,0))</f>
        <v>#REF!</v>
      </c>
    </row>
    <row r="16921" spans="1:6" ht="16.5" x14ac:dyDescent="0.3">
      <c r="A16921" s="9" t="s">
        <v>5404</v>
      </c>
      <c r="B16921" s="9" t="s">
        <v>2001</v>
      </c>
      <c r="C16921" s="10">
        <v>41767</v>
      </c>
      <c r="D16921" s="9">
        <v>9829586073</v>
      </c>
      <c r="E16921" s="9" t="e">
        <f>INDEX(#REF!:#REF!,MATCH($D16921,#REF!:#REF!,0),MATCH(#REF!,#REF!:#REF!,0))</f>
        <v>#REF!</v>
      </c>
      <c r="F16921" s="9" t="e">
        <f>INDEX(#REF!:#REF!,MATCH($D16921,#REF!:#REF!,0),MATCH(#REF!,#REF!:#REF!,0))</f>
        <v>#REF!</v>
      </c>
    </row>
    <row r="16922" spans="1:6" ht="16.5" x14ac:dyDescent="0.3">
      <c r="A16922" s="9" t="s">
        <v>5403</v>
      </c>
      <c r="B16922" s="9" t="s">
        <v>2222</v>
      </c>
      <c r="C16922" s="10">
        <v>12082</v>
      </c>
      <c r="D16922" s="9">
        <v>8370379001</v>
      </c>
      <c r="E16922" s="9" t="e">
        <f>INDEX(#REF!:#REF!,MATCH($D16922,#REF!:#REF!,0),MATCH(#REF!,#REF!:#REF!,0))</f>
        <v>#REF!</v>
      </c>
      <c r="F16922" s="9" t="e">
        <f>INDEX(#REF!:#REF!,MATCH($D16922,#REF!:#REF!,0),MATCH(#REF!,#REF!:#REF!,0))</f>
        <v>#REF!</v>
      </c>
    </row>
    <row r="16923" spans="1:6" ht="16.5" x14ac:dyDescent="0.3">
      <c r="A16923" s="9" t="s">
        <v>5402</v>
      </c>
      <c r="B16923" s="9" t="s">
        <v>2555</v>
      </c>
      <c r="C16923" s="10">
        <v>34617</v>
      </c>
      <c r="D16923" s="9">
        <v>4823073274</v>
      </c>
      <c r="E16923" s="9" t="e">
        <f>INDEX(#REF!:#REF!,MATCH($D16923,#REF!:#REF!,0),MATCH(#REF!,#REF!:#REF!,0))</f>
        <v>#REF!</v>
      </c>
      <c r="F16923" s="9" t="e">
        <f>INDEX(#REF!:#REF!,MATCH($D16923,#REF!:#REF!,0),MATCH(#REF!,#REF!:#REF!,0))</f>
        <v>#REF!</v>
      </c>
    </row>
    <row r="16924" spans="1:6" ht="16.5" x14ac:dyDescent="0.3">
      <c r="A16924" s="9" t="s">
        <v>5401</v>
      </c>
      <c r="B16924" s="9" t="s">
        <v>3720</v>
      </c>
      <c r="C16924" s="10">
        <v>54702</v>
      </c>
      <c r="D16924" s="9">
        <v>5764488419</v>
      </c>
      <c r="E16924" s="9" t="e">
        <f>INDEX(#REF!:#REF!,MATCH($D16924,#REF!:#REF!,0),MATCH(#REF!,#REF!:#REF!,0))</f>
        <v>#REF!</v>
      </c>
      <c r="F16924" s="9" t="e">
        <f>INDEX(#REF!:#REF!,MATCH($D16924,#REF!:#REF!,0),MATCH(#REF!,#REF!:#REF!,0))</f>
        <v>#REF!</v>
      </c>
    </row>
    <row r="16925" spans="1:6" ht="16.5" x14ac:dyDescent="0.3">
      <c r="A16925" s="9" t="s">
        <v>5400</v>
      </c>
      <c r="B16925" s="9" t="s">
        <v>2713</v>
      </c>
      <c r="C16925" s="10">
        <v>26392</v>
      </c>
      <c r="D16925" s="9">
        <v>2821741499</v>
      </c>
      <c r="E16925" s="9" t="e">
        <f>INDEX(#REF!:#REF!,MATCH($D16925,#REF!:#REF!,0),MATCH(#REF!,#REF!:#REF!,0))</f>
        <v>#REF!</v>
      </c>
      <c r="F16925" s="9" t="e">
        <f>INDEX(#REF!:#REF!,MATCH($D16925,#REF!:#REF!,0),MATCH(#REF!,#REF!:#REF!,0))</f>
        <v>#REF!</v>
      </c>
    </row>
    <row r="16926" spans="1:6" ht="16.5" x14ac:dyDescent="0.3">
      <c r="A16926" s="9" t="s">
        <v>5399</v>
      </c>
      <c r="B16926" s="9" t="s">
        <v>2085</v>
      </c>
      <c r="C16926" s="10">
        <v>48321</v>
      </c>
      <c r="D16926" s="9">
        <v>1532722974</v>
      </c>
      <c r="E16926" s="9" t="e">
        <f>INDEX(#REF!:#REF!,MATCH($D16926,#REF!:#REF!,0),MATCH(#REF!,#REF!:#REF!,0))</f>
        <v>#REF!</v>
      </c>
      <c r="F16926" s="9" t="e">
        <f>INDEX(#REF!:#REF!,MATCH($D16926,#REF!:#REF!,0),MATCH(#REF!,#REF!:#REF!,0))</f>
        <v>#REF!</v>
      </c>
    </row>
    <row r="16927" spans="1:6" ht="16.5" x14ac:dyDescent="0.3">
      <c r="A16927" s="9" t="s">
        <v>5398</v>
      </c>
      <c r="B16927" s="9" t="s">
        <v>3200</v>
      </c>
      <c r="C16927" s="10">
        <v>47770</v>
      </c>
      <c r="D16927" s="9">
        <v>2657442315</v>
      </c>
      <c r="E16927" s="9" t="e">
        <f>INDEX(#REF!:#REF!,MATCH($D16927,#REF!:#REF!,0),MATCH(#REF!,#REF!:#REF!,0))</f>
        <v>#REF!</v>
      </c>
      <c r="F16927" s="9" t="e">
        <f>INDEX(#REF!:#REF!,MATCH($D16927,#REF!:#REF!,0),MATCH(#REF!,#REF!:#REF!,0))</f>
        <v>#REF!</v>
      </c>
    </row>
    <row r="16928" spans="1:6" ht="16.5" x14ac:dyDescent="0.3">
      <c r="A16928" s="9" t="s">
        <v>5397</v>
      </c>
      <c r="B16928" s="9" t="s">
        <v>2954</v>
      </c>
      <c r="C16928" s="10">
        <v>52058</v>
      </c>
      <c r="D16928" s="9">
        <v>8545135858</v>
      </c>
      <c r="E16928" s="9" t="e">
        <f>INDEX(#REF!:#REF!,MATCH($D16928,#REF!:#REF!,0),MATCH(#REF!,#REF!:#REF!,0))</f>
        <v>#REF!</v>
      </c>
      <c r="F16928" s="9" t="e">
        <f>INDEX(#REF!:#REF!,MATCH($D16928,#REF!:#REF!,0),MATCH(#REF!,#REF!:#REF!,0))</f>
        <v>#REF!</v>
      </c>
    </row>
    <row r="16929" spans="1:6" ht="16.5" x14ac:dyDescent="0.3">
      <c r="A16929" s="9" t="s">
        <v>5396</v>
      </c>
      <c r="B16929" s="9" t="s">
        <v>2826</v>
      </c>
      <c r="C16929" s="10">
        <v>46618</v>
      </c>
      <c r="D16929" s="9">
        <v>9766606919</v>
      </c>
      <c r="E16929" s="9" t="e">
        <f>INDEX(#REF!:#REF!,MATCH($D16929,#REF!:#REF!,0),MATCH(#REF!,#REF!:#REF!,0))</f>
        <v>#REF!</v>
      </c>
      <c r="F16929" s="9" t="e">
        <f>INDEX(#REF!:#REF!,MATCH($D16929,#REF!:#REF!,0),MATCH(#REF!,#REF!:#REF!,0))</f>
        <v>#REF!</v>
      </c>
    </row>
    <row r="16930" spans="1:6" ht="16.5" x14ac:dyDescent="0.3">
      <c r="A16930" s="9" t="s">
        <v>5395</v>
      </c>
      <c r="B16930" s="9" t="s">
        <v>2019</v>
      </c>
      <c r="C16930" s="10">
        <v>34015</v>
      </c>
      <c r="D16930" s="9">
        <v>2070860833</v>
      </c>
      <c r="E16930" s="9" t="e">
        <f>INDEX(#REF!:#REF!,MATCH($D16930,#REF!:#REF!,0),MATCH(#REF!,#REF!:#REF!,0))</f>
        <v>#REF!</v>
      </c>
      <c r="F16930" s="9" t="e">
        <f>INDEX(#REF!:#REF!,MATCH($D16930,#REF!:#REF!,0),MATCH(#REF!,#REF!:#REF!,0))</f>
        <v>#REF!</v>
      </c>
    </row>
    <row r="16931" spans="1:6" ht="16.5" x14ac:dyDescent="0.3">
      <c r="A16931" s="9" t="s">
        <v>5394</v>
      </c>
      <c r="B16931" s="9" t="s">
        <v>2269</v>
      </c>
      <c r="C16931" s="10">
        <v>38878</v>
      </c>
      <c r="D16931" s="9">
        <v>1411873114</v>
      </c>
      <c r="E16931" s="9" t="e">
        <f>INDEX(#REF!:#REF!,MATCH($D16931,#REF!:#REF!,0),MATCH(#REF!,#REF!:#REF!,0))</f>
        <v>#REF!</v>
      </c>
      <c r="F16931" s="9" t="e">
        <f>INDEX(#REF!:#REF!,MATCH($D16931,#REF!:#REF!,0),MATCH(#REF!,#REF!:#REF!,0))</f>
        <v>#REF!</v>
      </c>
    </row>
    <row r="16932" spans="1:6" ht="16.5" x14ac:dyDescent="0.3">
      <c r="A16932" s="9" t="s">
        <v>5393</v>
      </c>
      <c r="B16932" s="9" t="s">
        <v>2042</v>
      </c>
      <c r="C16932" s="10">
        <v>39177</v>
      </c>
      <c r="D16932" s="9">
        <v>6279928705</v>
      </c>
      <c r="E16932" s="9" t="e">
        <f>INDEX(#REF!:#REF!,MATCH($D16932,#REF!:#REF!,0),MATCH(#REF!,#REF!:#REF!,0))</f>
        <v>#REF!</v>
      </c>
      <c r="F16932" s="9" t="e">
        <f>INDEX(#REF!:#REF!,MATCH($D16932,#REF!:#REF!,0),MATCH(#REF!,#REF!:#REF!,0))</f>
        <v>#REF!</v>
      </c>
    </row>
    <row r="16933" spans="1:6" ht="16.5" x14ac:dyDescent="0.3">
      <c r="A16933" s="9" t="s">
        <v>5392</v>
      </c>
      <c r="B16933" s="9" t="s">
        <v>2759</v>
      </c>
      <c r="C16933" s="10">
        <v>12893</v>
      </c>
      <c r="D16933" s="9">
        <v>8264394108</v>
      </c>
      <c r="E16933" s="9" t="e">
        <f>INDEX(#REF!:#REF!,MATCH($D16933,#REF!:#REF!,0),MATCH(#REF!,#REF!:#REF!,0))</f>
        <v>#REF!</v>
      </c>
      <c r="F16933" s="9" t="e">
        <f>INDEX(#REF!:#REF!,MATCH($D16933,#REF!:#REF!,0),MATCH(#REF!,#REF!:#REF!,0))</f>
        <v>#REF!</v>
      </c>
    </row>
    <row r="16934" spans="1:6" ht="16.5" x14ac:dyDescent="0.3">
      <c r="A16934" s="9" t="s">
        <v>5391</v>
      </c>
      <c r="B16934" s="9" t="s">
        <v>2500</v>
      </c>
      <c r="C16934" s="10">
        <v>46706</v>
      </c>
      <c r="D16934" s="9">
        <v>2402470968</v>
      </c>
      <c r="E16934" s="9" t="e">
        <f>INDEX(#REF!:#REF!,MATCH($D16934,#REF!:#REF!,0),MATCH(#REF!,#REF!:#REF!,0))</f>
        <v>#REF!</v>
      </c>
      <c r="F16934" s="9" t="e">
        <f>INDEX(#REF!:#REF!,MATCH($D16934,#REF!:#REF!,0),MATCH(#REF!,#REF!:#REF!,0))</f>
        <v>#REF!</v>
      </c>
    </row>
    <row r="16935" spans="1:6" ht="16.5" x14ac:dyDescent="0.3">
      <c r="A16935" s="9" t="s">
        <v>5390</v>
      </c>
      <c r="B16935" s="9" t="s">
        <v>2310</v>
      </c>
      <c r="C16935" s="10">
        <v>36359</v>
      </c>
      <c r="D16935" s="9">
        <v>1489889981</v>
      </c>
      <c r="E16935" s="9" t="e">
        <f>INDEX(#REF!:#REF!,MATCH($D16935,#REF!:#REF!,0),MATCH(#REF!,#REF!:#REF!,0))</f>
        <v>#REF!</v>
      </c>
      <c r="F16935" s="9" t="e">
        <f>INDEX(#REF!:#REF!,MATCH($D16935,#REF!:#REF!,0),MATCH(#REF!,#REF!:#REF!,0))</f>
        <v>#REF!</v>
      </c>
    </row>
    <row r="16936" spans="1:6" ht="16.5" x14ac:dyDescent="0.3">
      <c r="A16936" s="9" t="s">
        <v>5389</v>
      </c>
      <c r="B16936" s="9" t="s">
        <v>2820</v>
      </c>
      <c r="C16936" s="10">
        <v>29973</v>
      </c>
      <c r="D16936" s="9">
        <v>1442784075</v>
      </c>
      <c r="E16936" s="9" t="e">
        <f>INDEX(#REF!:#REF!,MATCH($D16936,#REF!:#REF!,0),MATCH(#REF!,#REF!:#REF!,0))</f>
        <v>#REF!</v>
      </c>
      <c r="F16936" s="9" t="e">
        <f>INDEX(#REF!:#REF!,MATCH($D16936,#REF!:#REF!,0),MATCH(#REF!,#REF!:#REF!,0))</f>
        <v>#REF!</v>
      </c>
    </row>
    <row r="16937" spans="1:6" ht="16.5" x14ac:dyDescent="0.3">
      <c r="A16937" s="9" t="s">
        <v>5388</v>
      </c>
      <c r="B16937" s="9" t="s">
        <v>2073</v>
      </c>
      <c r="C16937" s="10">
        <v>17171</v>
      </c>
      <c r="D16937" s="9">
        <v>4656574848</v>
      </c>
      <c r="E16937" s="9" t="e">
        <f>INDEX(#REF!:#REF!,MATCH($D16937,#REF!:#REF!,0),MATCH(#REF!,#REF!:#REF!,0))</f>
        <v>#REF!</v>
      </c>
      <c r="F16937" s="9" t="e">
        <f>INDEX(#REF!:#REF!,MATCH($D16937,#REF!:#REF!,0),MATCH(#REF!,#REF!:#REF!,0))</f>
        <v>#REF!</v>
      </c>
    </row>
    <row r="16938" spans="1:6" ht="16.5" x14ac:dyDescent="0.3">
      <c r="A16938" s="9" t="s">
        <v>5387</v>
      </c>
      <c r="B16938" s="9" t="s">
        <v>2485</v>
      </c>
      <c r="C16938" s="10">
        <v>41728</v>
      </c>
      <c r="D16938" s="9">
        <v>4398950745</v>
      </c>
      <c r="E16938" s="9" t="e">
        <f>INDEX(#REF!:#REF!,MATCH($D16938,#REF!:#REF!,0),MATCH(#REF!,#REF!:#REF!,0))</f>
        <v>#REF!</v>
      </c>
      <c r="F16938" s="9" t="e">
        <f>INDEX(#REF!:#REF!,MATCH($D16938,#REF!:#REF!,0),MATCH(#REF!,#REF!:#REF!,0))</f>
        <v>#REF!</v>
      </c>
    </row>
    <row r="16939" spans="1:6" ht="16.5" x14ac:dyDescent="0.3">
      <c r="A16939" s="9" t="s">
        <v>5386</v>
      </c>
      <c r="B16939" s="9" t="s">
        <v>2272</v>
      </c>
      <c r="C16939" s="10">
        <v>19949</v>
      </c>
      <c r="D16939" s="9">
        <v>6271204627</v>
      </c>
      <c r="E16939" s="9" t="e">
        <f>INDEX(#REF!:#REF!,MATCH($D16939,#REF!:#REF!,0),MATCH(#REF!,#REF!:#REF!,0))</f>
        <v>#REF!</v>
      </c>
      <c r="F16939" s="9" t="e">
        <f>INDEX(#REF!:#REF!,MATCH($D16939,#REF!:#REF!,0),MATCH(#REF!,#REF!:#REF!,0))</f>
        <v>#REF!</v>
      </c>
    </row>
    <row r="16940" spans="1:6" ht="16.5" x14ac:dyDescent="0.3">
      <c r="A16940" s="9" t="s">
        <v>5385</v>
      </c>
      <c r="B16940" s="9" t="s">
        <v>1993</v>
      </c>
      <c r="C16940" s="10">
        <v>19230</v>
      </c>
      <c r="D16940" s="9">
        <v>4718207207</v>
      </c>
      <c r="E16940" s="9" t="e">
        <f>INDEX(#REF!:#REF!,MATCH($D16940,#REF!:#REF!,0),MATCH(#REF!,#REF!:#REF!,0))</f>
        <v>#REF!</v>
      </c>
      <c r="F16940" s="9" t="e">
        <f>INDEX(#REF!:#REF!,MATCH($D16940,#REF!:#REF!,0),MATCH(#REF!,#REF!:#REF!,0))</f>
        <v>#REF!</v>
      </c>
    </row>
    <row r="16941" spans="1:6" ht="16.5" x14ac:dyDescent="0.3">
      <c r="A16941" s="9" t="s">
        <v>5384</v>
      </c>
      <c r="B16941" s="9" t="s">
        <v>2462</v>
      </c>
      <c r="C16941" s="10">
        <v>45355</v>
      </c>
      <c r="D16941" s="9">
        <v>8175279842</v>
      </c>
      <c r="E16941" s="9" t="e">
        <f>INDEX(#REF!:#REF!,MATCH($D16941,#REF!:#REF!,0),MATCH(#REF!,#REF!:#REF!,0))</f>
        <v>#REF!</v>
      </c>
      <c r="F16941" s="9" t="e">
        <f>INDEX(#REF!:#REF!,MATCH($D16941,#REF!:#REF!,0),MATCH(#REF!,#REF!:#REF!,0))</f>
        <v>#REF!</v>
      </c>
    </row>
    <row r="16942" spans="1:6" ht="16.5" x14ac:dyDescent="0.3">
      <c r="A16942" s="9" t="s">
        <v>5383</v>
      </c>
      <c r="B16942" s="9" t="s">
        <v>2564</v>
      </c>
      <c r="C16942" s="10">
        <v>42745</v>
      </c>
      <c r="D16942" s="9">
        <v>6283719635</v>
      </c>
      <c r="E16942" s="9" t="e">
        <f>INDEX(#REF!:#REF!,MATCH($D16942,#REF!:#REF!,0),MATCH(#REF!,#REF!:#REF!,0))</f>
        <v>#REF!</v>
      </c>
      <c r="F16942" s="9" t="e">
        <f>INDEX(#REF!:#REF!,MATCH($D16942,#REF!:#REF!,0),MATCH(#REF!,#REF!:#REF!,0))</f>
        <v>#REF!</v>
      </c>
    </row>
    <row r="16943" spans="1:6" ht="16.5" x14ac:dyDescent="0.3">
      <c r="A16943" s="9" t="s">
        <v>5382</v>
      </c>
      <c r="B16943" s="9" t="s">
        <v>2655</v>
      </c>
      <c r="C16943" s="10">
        <v>10334</v>
      </c>
      <c r="D16943" s="9">
        <v>6378969205</v>
      </c>
      <c r="E16943" s="9" t="e">
        <f>INDEX(#REF!:#REF!,MATCH($D16943,#REF!:#REF!,0),MATCH(#REF!,#REF!:#REF!,0))</f>
        <v>#REF!</v>
      </c>
      <c r="F16943" s="9" t="e">
        <f>INDEX(#REF!:#REF!,MATCH($D16943,#REF!:#REF!,0),MATCH(#REF!,#REF!:#REF!,0))</f>
        <v>#REF!</v>
      </c>
    </row>
    <row r="16944" spans="1:6" ht="16.5" x14ac:dyDescent="0.3">
      <c r="A16944" s="9" t="s">
        <v>5381</v>
      </c>
      <c r="B16944" s="9" t="s">
        <v>3580</v>
      </c>
      <c r="C16944" s="10">
        <v>54711</v>
      </c>
      <c r="D16944" s="9">
        <v>9651729414</v>
      </c>
      <c r="E16944" s="9" t="e">
        <f>INDEX(#REF!:#REF!,MATCH($D16944,#REF!:#REF!,0),MATCH(#REF!,#REF!:#REF!,0))</f>
        <v>#REF!</v>
      </c>
      <c r="F16944" s="9" t="e">
        <f>INDEX(#REF!:#REF!,MATCH($D16944,#REF!:#REF!,0),MATCH(#REF!,#REF!:#REF!,0))</f>
        <v>#REF!</v>
      </c>
    </row>
    <row r="16945" spans="1:6" ht="16.5" x14ac:dyDescent="0.3">
      <c r="A16945" s="9" t="s">
        <v>5380</v>
      </c>
      <c r="B16945" s="9" t="s">
        <v>2085</v>
      </c>
      <c r="C16945" s="10">
        <v>41541</v>
      </c>
      <c r="D16945" s="9">
        <v>222477806</v>
      </c>
      <c r="E16945" s="9" t="e">
        <f>INDEX(#REF!:#REF!,MATCH($D16945,#REF!:#REF!,0),MATCH(#REF!,#REF!:#REF!,0))</f>
        <v>#REF!</v>
      </c>
      <c r="F16945" s="9" t="e">
        <f>INDEX(#REF!:#REF!,MATCH($D16945,#REF!:#REF!,0),MATCH(#REF!,#REF!:#REF!,0))</f>
        <v>#REF!</v>
      </c>
    </row>
    <row r="16946" spans="1:6" ht="16.5" x14ac:dyDescent="0.3">
      <c r="A16946" s="9" t="s">
        <v>5379</v>
      </c>
      <c r="B16946" s="9" t="s">
        <v>2744</v>
      </c>
      <c r="C16946" s="10">
        <v>12825</v>
      </c>
      <c r="D16946" s="9">
        <v>7236563277</v>
      </c>
      <c r="E16946" s="9" t="e">
        <f>INDEX(#REF!:#REF!,MATCH($D16946,#REF!:#REF!,0),MATCH(#REF!,#REF!:#REF!,0))</f>
        <v>#REF!</v>
      </c>
      <c r="F16946" s="9" t="e">
        <f>INDEX(#REF!:#REF!,MATCH($D16946,#REF!:#REF!,0),MATCH(#REF!,#REF!:#REF!,0))</f>
        <v>#REF!</v>
      </c>
    </row>
    <row r="16947" spans="1:6" ht="16.5" x14ac:dyDescent="0.3">
      <c r="A16947" s="9" t="s">
        <v>5378</v>
      </c>
      <c r="B16947" s="9" t="s">
        <v>2155</v>
      </c>
      <c r="C16947" s="10">
        <v>57829</v>
      </c>
      <c r="D16947" s="9">
        <v>2547511673</v>
      </c>
      <c r="E16947" s="9" t="e">
        <f>INDEX(#REF!:#REF!,MATCH($D16947,#REF!:#REF!,0),MATCH(#REF!,#REF!:#REF!,0))</f>
        <v>#REF!</v>
      </c>
      <c r="F16947" s="9" t="e">
        <f>INDEX(#REF!:#REF!,MATCH($D16947,#REF!:#REF!,0),MATCH(#REF!,#REF!:#REF!,0))</f>
        <v>#REF!</v>
      </c>
    </row>
    <row r="16948" spans="1:6" ht="16.5" x14ac:dyDescent="0.3">
      <c r="A16948" s="9" t="s">
        <v>5377</v>
      </c>
      <c r="B16948" s="9" t="s">
        <v>3187</v>
      </c>
      <c r="C16948" s="10">
        <v>16582</v>
      </c>
      <c r="D16948" s="9">
        <v>7707009371</v>
      </c>
      <c r="E16948" s="9" t="e">
        <f>INDEX(#REF!:#REF!,MATCH($D16948,#REF!:#REF!,0),MATCH(#REF!,#REF!:#REF!,0))</f>
        <v>#REF!</v>
      </c>
      <c r="F16948" s="9" t="e">
        <f>INDEX(#REF!:#REF!,MATCH($D16948,#REF!:#REF!,0),MATCH(#REF!,#REF!:#REF!,0))</f>
        <v>#REF!</v>
      </c>
    </row>
    <row r="16949" spans="1:6" ht="16.5" x14ac:dyDescent="0.3">
      <c r="A16949" s="9" t="s">
        <v>5376</v>
      </c>
      <c r="B16949" s="9" t="s">
        <v>4007</v>
      </c>
      <c r="C16949" s="10">
        <v>31560</v>
      </c>
      <c r="D16949" s="9">
        <v>4752702681</v>
      </c>
      <c r="E16949" s="9" t="e">
        <f>INDEX(#REF!:#REF!,MATCH($D16949,#REF!:#REF!,0),MATCH(#REF!,#REF!:#REF!,0))</f>
        <v>#REF!</v>
      </c>
      <c r="F16949" s="9" t="e">
        <f>INDEX(#REF!:#REF!,MATCH($D16949,#REF!:#REF!,0),MATCH(#REF!,#REF!:#REF!,0))</f>
        <v>#REF!</v>
      </c>
    </row>
    <row r="16950" spans="1:6" ht="16.5" x14ac:dyDescent="0.3">
      <c r="A16950" s="9" t="s">
        <v>5375</v>
      </c>
      <c r="B16950" s="9" t="s">
        <v>2302</v>
      </c>
      <c r="C16950" s="10">
        <v>52106</v>
      </c>
      <c r="D16950" s="9">
        <v>2763158331</v>
      </c>
      <c r="E16950" s="9" t="e">
        <f>INDEX(#REF!:#REF!,MATCH($D16950,#REF!:#REF!,0),MATCH(#REF!,#REF!:#REF!,0))</f>
        <v>#REF!</v>
      </c>
      <c r="F16950" s="9" t="e">
        <f>INDEX(#REF!:#REF!,MATCH($D16950,#REF!:#REF!,0),MATCH(#REF!,#REF!:#REF!,0))</f>
        <v>#REF!</v>
      </c>
    </row>
    <row r="16951" spans="1:6" ht="16.5" x14ac:dyDescent="0.3">
      <c r="A16951" s="9" t="s">
        <v>5374</v>
      </c>
      <c r="B16951" s="9" t="s">
        <v>2063</v>
      </c>
      <c r="C16951" s="10">
        <v>10301</v>
      </c>
      <c r="D16951" s="9">
        <v>8565880958</v>
      </c>
      <c r="E16951" s="9" t="e">
        <f>INDEX(#REF!:#REF!,MATCH($D16951,#REF!:#REF!,0),MATCH(#REF!,#REF!:#REF!,0))</f>
        <v>#REF!</v>
      </c>
      <c r="F16951" s="9" t="e">
        <f>INDEX(#REF!:#REF!,MATCH($D16951,#REF!:#REF!,0),MATCH(#REF!,#REF!:#REF!,0))</f>
        <v>#REF!</v>
      </c>
    </row>
    <row r="16952" spans="1:6" ht="16.5" x14ac:dyDescent="0.3">
      <c r="A16952" s="9" t="s">
        <v>5373</v>
      </c>
      <c r="B16952" s="9" t="s">
        <v>1995</v>
      </c>
      <c r="C16952" s="10">
        <v>33026</v>
      </c>
      <c r="D16952" s="9">
        <v>3227873028</v>
      </c>
      <c r="E16952" s="9" t="e">
        <f>INDEX(#REF!:#REF!,MATCH($D16952,#REF!:#REF!,0),MATCH(#REF!,#REF!:#REF!,0))</f>
        <v>#REF!</v>
      </c>
      <c r="F16952" s="9" t="e">
        <f>INDEX(#REF!:#REF!,MATCH($D16952,#REF!:#REF!,0),MATCH(#REF!,#REF!:#REF!,0))</f>
        <v>#REF!</v>
      </c>
    </row>
    <row r="16953" spans="1:6" ht="16.5" x14ac:dyDescent="0.3">
      <c r="A16953" s="9" t="s">
        <v>5372</v>
      </c>
      <c r="B16953" s="9" t="s">
        <v>2075</v>
      </c>
      <c r="C16953" s="10">
        <v>48234</v>
      </c>
      <c r="D16953" s="9">
        <v>2533903736</v>
      </c>
      <c r="E16953" s="9" t="e">
        <f>INDEX(#REF!:#REF!,MATCH($D16953,#REF!:#REF!,0),MATCH(#REF!,#REF!:#REF!,0))</f>
        <v>#REF!</v>
      </c>
      <c r="F16953" s="9" t="e">
        <f>INDEX(#REF!:#REF!,MATCH($D16953,#REF!:#REF!,0),MATCH(#REF!,#REF!:#REF!,0))</f>
        <v>#REF!</v>
      </c>
    </row>
    <row r="16954" spans="1:6" ht="16.5" x14ac:dyDescent="0.3">
      <c r="A16954" s="9" t="s">
        <v>5371</v>
      </c>
      <c r="B16954" s="9" t="s">
        <v>2258</v>
      </c>
      <c r="C16954" s="10">
        <v>30406</v>
      </c>
      <c r="D16954" s="9">
        <v>4752702681</v>
      </c>
      <c r="E16954" s="9" t="e">
        <f>INDEX(#REF!:#REF!,MATCH($D16954,#REF!:#REF!,0),MATCH(#REF!,#REF!:#REF!,0))</f>
        <v>#REF!</v>
      </c>
      <c r="F16954" s="9" t="e">
        <f>INDEX(#REF!:#REF!,MATCH($D16954,#REF!:#REF!,0),MATCH(#REF!,#REF!:#REF!,0))</f>
        <v>#REF!</v>
      </c>
    </row>
    <row r="16955" spans="1:6" ht="16.5" x14ac:dyDescent="0.3">
      <c r="A16955" s="9" t="s">
        <v>5370</v>
      </c>
      <c r="B16955" s="9" t="s">
        <v>2125</v>
      </c>
      <c r="C16955" s="10">
        <v>17360</v>
      </c>
      <c r="D16955" s="9">
        <v>4487905370</v>
      </c>
      <c r="E16955" s="9" t="e">
        <f>INDEX(#REF!:#REF!,MATCH($D16955,#REF!:#REF!,0),MATCH(#REF!,#REF!:#REF!,0))</f>
        <v>#REF!</v>
      </c>
      <c r="F16955" s="9" t="e">
        <f>INDEX(#REF!:#REF!,MATCH($D16955,#REF!:#REF!,0),MATCH(#REF!,#REF!:#REF!,0))</f>
        <v>#REF!</v>
      </c>
    </row>
    <row r="16956" spans="1:6" ht="16.5" x14ac:dyDescent="0.3">
      <c r="A16956" s="9" t="s">
        <v>5369</v>
      </c>
      <c r="B16956" s="9" t="s">
        <v>3187</v>
      </c>
      <c r="C16956" s="10">
        <v>12150</v>
      </c>
      <c r="D16956" s="9">
        <v>8346855079</v>
      </c>
      <c r="E16956" s="9" t="e">
        <f>INDEX(#REF!:#REF!,MATCH($D16956,#REF!:#REF!,0),MATCH(#REF!,#REF!:#REF!,0))</f>
        <v>#REF!</v>
      </c>
      <c r="F16956" s="9" t="e">
        <f>INDEX(#REF!:#REF!,MATCH($D16956,#REF!:#REF!,0),MATCH(#REF!,#REF!:#REF!,0))</f>
        <v>#REF!</v>
      </c>
    </row>
    <row r="16957" spans="1:6" ht="16.5" x14ac:dyDescent="0.3">
      <c r="A16957" s="9" t="s">
        <v>5368</v>
      </c>
      <c r="B16957" s="9" t="s">
        <v>2326</v>
      </c>
      <c r="C16957" s="10">
        <v>23623</v>
      </c>
      <c r="D16957" s="9">
        <v>2314136845</v>
      </c>
      <c r="E16957" s="9" t="e">
        <f>INDEX(#REF!:#REF!,MATCH($D16957,#REF!:#REF!,0),MATCH(#REF!,#REF!:#REF!,0))</f>
        <v>#REF!</v>
      </c>
      <c r="F16957" s="9" t="e">
        <f>INDEX(#REF!:#REF!,MATCH($D16957,#REF!:#REF!,0),MATCH(#REF!,#REF!:#REF!,0))</f>
        <v>#REF!</v>
      </c>
    </row>
    <row r="16958" spans="1:6" ht="16.5" x14ac:dyDescent="0.3">
      <c r="A16958" s="9" t="s">
        <v>5367</v>
      </c>
      <c r="B16958" s="9" t="s">
        <v>2650</v>
      </c>
      <c r="C16958" s="10">
        <v>11271</v>
      </c>
      <c r="D16958" s="9">
        <v>9207464802</v>
      </c>
      <c r="E16958" s="9" t="e">
        <f>INDEX(#REF!:#REF!,MATCH($D16958,#REF!:#REF!,0),MATCH(#REF!,#REF!:#REF!,0))</f>
        <v>#REF!</v>
      </c>
      <c r="F16958" s="9" t="e">
        <f>INDEX(#REF!:#REF!,MATCH($D16958,#REF!:#REF!,0),MATCH(#REF!,#REF!:#REF!,0))</f>
        <v>#REF!</v>
      </c>
    </row>
    <row r="16959" spans="1:6" ht="16.5" x14ac:dyDescent="0.3">
      <c r="A16959" s="9" t="s">
        <v>5366</v>
      </c>
      <c r="B16959" s="9" t="s">
        <v>2881</v>
      </c>
      <c r="C16959" s="10">
        <v>23616</v>
      </c>
      <c r="D16959" s="9">
        <v>4487905370</v>
      </c>
      <c r="E16959" s="9" t="e">
        <f>INDEX(#REF!:#REF!,MATCH($D16959,#REF!:#REF!,0),MATCH(#REF!,#REF!:#REF!,0))</f>
        <v>#REF!</v>
      </c>
      <c r="F16959" s="9" t="e">
        <f>INDEX(#REF!:#REF!,MATCH($D16959,#REF!:#REF!,0),MATCH(#REF!,#REF!:#REF!,0))</f>
        <v>#REF!</v>
      </c>
    </row>
    <row r="16960" spans="1:6" ht="16.5" x14ac:dyDescent="0.3">
      <c r="A16960" s="9" t="s">
        <v>5365</v>
      </c>
      <c r="B16960" s="9" t="s">
        <v>2870</v>
      </c>
      <c r="C16960" s="10">
        <v>46354</v>
      </c>
      <c r="D16960" s="9">
        <v>4878156686</v>
      </c>
      <c r="E16960" s="9" t="e">
        <f>INDEX(#REF!:#REF!,MATCH($D16960,#REF!:#REF!,0),MATCH(#REF!,#REF!:#REF!,0))</f>
        <v>#REF!</v>
      </c>
      <c r="F16960" s="9" t="e">
        <f>INDEX(#REF!:#REF!,MATCH($D16960,#REF!:#REF!,0),MATCH(#REF!,#REF!:#REF!,0))</f>
        <v>#REF!</v>
      </c>
    </row>
    <row r="16961" spans="1:6" ht="16.5" x14ac:dyDescent="0.3">
      <c r="A16961" s="9" t="s">
        <v>5364</v>
      </c>
      <c r="B16961" s="9" t="s">
        <v>2212</v>
      </c>
      <c r="C16961" s="10">
        <v>44829</v>
      </c>
      <c r="D16961" s="9">
        <v>6019132307</v>
      </c>
      <c r="E16961" s="9" t="e">
        <f>INDEX(#REF!:#REF!,MATCH($D16961,#REF!:#REF!,0),MATCH(#REF!,#REF!:#REF!,0))</f>
        <v>#REF!</v>
      </c>
      <c r="F16961" s="9" t="e">
        <f>INDEX(#REF!:#REF!,MATCH($D16961,#REF!:#REF!,0),MATCH(#REF!,#REF!:#REF!,0))</f>
        <v>#REF!</v>
      </c>
    </row>
    <row r="16962" spans="1:6" ht="16.5" x14ac:dyDescent="0.3">
      <c r="A16962" s="9" t="s">
        <v>5363</v>
      </c>
      <c r="B16962" s="9" t="s">
        <v>2952</v>
      </c>
      <c r="C16962" s="10">
        <v>17450</v>
      </c>
      <c r="D16962" s="9">
        <v>3435517239</v>
      </c>
      <c r="E16962" s="9" t="e">
        <f>INDEX(#REF!:#REF!,MATCH($D16962,#REF!:#REF!,0),MATCH(#REF!,#REF!:#REF!,0))</f>
        <v>#REF!</v>
      </c>
      <c r="F16962" s="9" t="e">
        <f>INDEX(#REF!:#REF!,MATCH($D16962,#REF!:#REF!,0),MATCH(#REF!,#REF!:#REF!,0))</f>
        <v>#REF!</v>
      </c>
    </row>
    <row r="16963" spans="1:6" ht="16.5" x14ac:dyDescent="0.3">
      <c r="A16963" s="9" t="s">
        <v>5362</v>
      </c>
      <c r="B16963" s="9" t="s">
        <v>2474</v>
      </c>
      <c r="C16963" s="10">
        <v>10406</v>
      </c>
      <c r="D16963" s="9">
        <v>9984023702</v>
      </c>
      <c r="E16963" s="9" t="e">
        <f>INDEX(#REF!:#REF!,MATCH($D16963,#REF!:#REF!,0),MATCH(#REF!,#REF!:#REF!,0))</f>
        <v>#REF!</v>
      </c>
      <c r="F16963" s="9" t="e">
        <f>INDEX(#REF!:#REF!,MATCH($D16963,#REF!:#REF!,0),MATCH(#REF!,#REF!:#REF!,0))</f>
        <v>#REF!</v>
      </c>
    </row>
    <row r="16964" spans="1:6" ht="16.5" x14ac:dyDescent="0.3">
      <c r="A16964" s="9" t="s">
        <v>5361</v>
      </c>
      <c r="B16964" s="9" t="s">
        <v>3275</v>
      </c>
      <c r="C16964" s="10">
        <v>39424</v>
      </c>
      <c r="D16964" s="9">
        <v>5082945165</v>
      </c>
      <c r="E16964" s="9" t="e">
        <f>INDEX(#REF!:#REF!,MATCH($D16964,#REF!:#REF!,0),MATCH(#REF!,#REF!:#REF!,0))</f>
        <v>#REF!</v>
      </c>
      <c r="F16964" s="9" t="e">
        <f>INDEX(#REF!:#REF!,MATCH($D16964,#REF!:#REF!,0),MATCH(#REF!,#REF!:#REF!,0))</f>
        <v>#REF!</v>
      </c>
    </row>
    <row r="16965" spans="1:6" ht="16.5" x14ac:dyDescent="0.3">
      <c r="A16965" s="9" t="s">
        <v>5360</v>
      </c>
      <c r="B16965" s="9" t="s">
        <v>3841</v>
      </c>
      <c r="C16965" s="10">
        <v>22344</v>
      </c>
      <c r="D16965" s="9">
        <v>4670832530</v>
      </c>
      <c r="E16965" s="9" t="e">
        <f>INDEX(#REF!:#REF!,MATCH($D16965,#REF!:#REF!,0),MATCH(#REF!,#REF!:#REF!,0))</f>
        <v>#REF!</v>
      </c>
      <c r="F16965" s="9" t="e">
        <f>INDEX(#REF!:#REF!,MATCH($D16965,#REF!:#REF!,0),MATCH(#REF!,#REF!:#REF!,0))</f>
        <v>#REF!</v>
      </c>
    </row>
    <row r="16966" spans="1:6" ht="16.5" x14ac:dyDescent="0.3">
      <c r="A16966" s="9" t="s">
        <v>5359</v>
      </c>
      <c r="B16966" s="9" t="s">
        <v>2462</v>
      </c>
      <c r="C16966" s="10">
        <v>58460</v>
      </c>
      <c r="D16966" s="9">
        <v>4878156686</v>
      </c>
      <c r="E16966" s="9" t="e">
        <f>INDEX(#REF!:#REF!,MATCH($D16966,#REF!:#REF!,0),MATCH(#REF!,#REF!:#REF!,0))</f>
        <v>#REF!</v>
      </c>
      <c r="F16966" s="9" t="e">
        <f>INDEX(#REF!:#REF!,MATCH($D16966,#REF!:#REF!,0),MATCH(#REF!,#REF!:#REF!,0))</f>
        <v>#REF!</v>
      </c>
    </row>
    <row r="16967" spans="1:6" ht="16.5" x14ac:dyDescent="0.3">
      <c r="A16967" s="9" t="s">
        <v>5358</v>
      </c>
      <c r="B16967" s="9" t="s">
        <v>3951</v>
      </c>
      <c r="C16967" s="10">
        <v>24206</v>
      </c>
      <c r="D16967" s="9">
        <v>1062607929</v>
      </c>
      <c r="E16967" s="9" t="e">
        <f>INDEX(#REF!:#REF!,MATCH($D16967,#REF!:#REF!,0),MATCH(#REF!,#REF!:#REF!,0))</f>
        <v>#REF!</v>
      </c>
      <c r="F16967" s="9" t="e">
        <f>INDEX(#REF!:#REF!,MATCH($D16967,#REF!:#REF!,0),MATCH(#REF!,#REF!:#REF!,0))</f>
        <v>#REF!</v>
      </c>
    </row>
    <row r="16968" spans="1:6" ht="16.5" x14ac:dyDescent="0.3">
      <c r="A16968" s="9" t="s">
        <v>5357</v>
      </c>
      <c r="B16968" s="9" t="s">
        <v>2009</v>
      </c>
      <c r="C16968" s="10">
        <v>17330</v>
      </c>
      <c r="D16968" s="9">
        <v>2450711406</v>
      </c>
      <c r="E16968" s="9" t="e">
        <f>INDEX(#REF!:#REF!,MATCH($D16968,#REF!:#REF!,0),MATCH(#REF!,#REF!:#REF!,0))</f>
        <v>#REF!</v>
      </c>
      <c r="F16968" s="9" t="e">
        <f>INDEX(#REF!:#REF!,MATCH($D16968,#REF!:#REF!,0),MATCH(#REF!,#REF!:#REF!,0))</f>
        <v>#REF!</v>
      </c>
    </row>
    <row r="16969" spans="1:6" ht="16.5" x14ac:dyDescent="0.3">
      <c r="A16969" s="9" t="s">
        <v>5356</v>
      </c>
      <c r="B16969" s="9" t="s">
        <v>2087</v>
      </c>
      <c r="C16969" s="10">
        <v>46490</v>
      </c>
      <c r="D16969" s="9">
        <v>1856596435</v>
      </c>
      <c r="E16969" s="9" t="e">
        <f>INDEX(#REF!:#REF!,MATCH($D16969,#REF!:#REF!,0),MATCH(#REF!,#REF!:#REF!,0))</f>
        <v>#REF!</v>
      </c>
      <c r="F16969" s="9" t="e">
        <f>INDEX(#REF!:#REF!,MATCH($D16969,#REF!:#REF!,0),MATCH(#REF!,#REF!:#REF!,0))</f>
        <v>#REF!</v>
      </c>
    </row>
    <row r="16970" spans="1:6" ht="16.5" x14ac:dyDescent="0.3">
      <c r="A16970" s="9" t="s">
        <v>5355</v>
      </c>
      <c r="B16970" s="9" t="s">
        <v>2032</v>
      </c>
      <c r="C16970" s="10">
        <v>59572</v>
      </c>
      <c r="D16970" s="9">
        <v>9621571960</v>
      </c>
      <c r="E16970" s="9" t="e">
        <f>INDEX(#REF!:#REF!,MATCH($D16970,#REF!:#REF!,0),MATCH(#REF!,#REF!:#REF!,0))</f>
        <v>#REF!</v>
      </c>
      <c r="F16970" s="9" t="e">
        <f>INDEX(#REF!:#REF!,MATCH($D16970,#REF!:#REF!,0),MATCH(#REF!,#REF!:#REF!,0))</f>
        <v>#REF!</v>
      </c>
    </row>
    <row r="16971" spans="1:6" ht="16.5" x14ac:dyDescent="0.3">
      <c r="A16971" s="9" t="s">
        <v>5354</v>
      </c>
      <c r="B16971" s="9" t="s">
        <v>2277</v>
      </c>
      <c r="C16971" s="10">
        <v>19038</v>
      </c>
      <c r="D16971" s="9">
        <v>5675852751</v>
      </c>
      <c r="E16971" s="9" t="e">
        <f>INDEX(#REF!:#REF!,MATCH($D16971,#REF!:#REF!,0),MATCH(#REF!,#REF!:#REF!,0))</f>
        <v>#REF!</v>
      </c>
      <c r="F16971" s="9" t="e">
        <f>INDEX(#REF!:#REF!,MATCH($D16971,#REF!:#REF!,0),MATCH(#REF!,#REF!:#REF!,0))</f>
        <v>#REF!</v>
      </c>
    </row>
    <row r="16972" spans="1:6" ht="16.5" x14ac:dyDescent="0.3">
      <c r="A16972" s="9" t="s">
        <v>5353</v>
      </c>
      <c r="B16972" s="9" t="s">
        <v>2815</v>
      </c>
      <c r="C16972" s="10">
        <v>36862</v>
      </c>
      <c r="D16972" s="9">
        <v>228985188</v>
      </c>
      <c r="E16972" s="9" t="e">
        <f>INDEX(#REF!:#REF!,MATCH($D16972,#REF!:#REF!,0),MATCH(#REF!,#REF!:#REF!,0))</f>
        <v>#REF!</v>
      </c>
      <c r="F16972" s="9" t="e">
        <f>INDEX(#REF!:#REF!,MATCH($D16972,#REF!:#REF!,0),MATCH(#REF!,#REF!:#REF!,0))</f>
        <v>#REF!</v>
      </c>
    </row>
    <row r="16973" spans="1:6" ht="16.5" x14ac:dyDescent="0.3">
      <c r="A16973" s="9" t="s">
        <v>5352</v>
      </c>
      <c r="B16973" s="9" t="s">
        <v>3071</v>
      </c>
      <c r="C16973" s="10">
        <v>46012</v>
      </c>
      <c r="D16973" s="9">
        <v>939715988</v>
      </c>
      <c r="E16973" s="9" t="e">
        <f>INDEX(#REF!:#REF!,MATCH($D16973,#REF!:#REF!,0),MATCH(#REF!,#REF!:#REF!,0))</f>
        <v>#REF!</v>
      </c>
      <c r="F16973" s="9" t="e">
        <f>INDEX(#REF!:#REF!,MATCH($D16973,#REF!:#REF!,0),MATCH(#REF!,#REF!:#REF!,0))</f>
        <v>#REF!</v>
      </c>
    </row>
    <row r="16974" spans="1:6" ht="16.5" x14ac:dyDescent="0.3">
      <c r="A16974" s="9" t="s">
        <v>5351</v>
      </c>
      <c r="B16974" s="9" t="s">
        <v>2129</v>
      </c>
      <c r="C16974" s="10">
        <v>28287</v>
      </c>
      <c r="D16974" s="9">
        <v>8945564357</v>
      </c>
      <c r="E16974" s="9" t="e">
        <f>INDEX(#REF!:#REF!,MATCH($D16974,#REF!:#REF!,0),MATCH(#REF!,#REF!:#REF!,0))</f>
        <v>#REF!</v>
      </c>
      <c r="F16974" s="9" t="e">
        <f>INDEX(#REF!:#REF!,MATCH($D16974,#REF!:#REF!,0),MATCH(#REF!,#REF!:#REF!,0))</f>
        <v>#REF!</v>
      </c>
    </row>
    <row r="16975" spans="1:6" ht="16.5" x14ac:dyDescent="0.3">
      <c r="A16975" s="9" t="s">
        <v>5350</v>
      </c>
      <c r="B16975" s="9" t="s">
        <v>2671</v>
      </c>
      <c r="C16975" s="10">
        <v>42419</v>
      </c>
      <c r="D16975" s="9">
        <v>2234966051</v>
      </c>
      <c r="E16975" s="9" t="e">
        <f>INDEX(#REF!:#REF!,MATCH($D16975,#REF!:#REF!,0),MATCH(#REF!,#REF!:#REF!,0))</f>
        <v>#REF!</v>
      </c>
      <c r="F16975" s="9" t="e">
        <f>INDEX(#REF!:#REF!,MATCH($D16975,#REF!:#REF!,0),MATCH(#REF!,#REF!:#REF!,0))</f>
        <v>#REF!</v>
      </c>
    </row>
    <row r="16976" spans="1:6" ht="16.5" x14ac:dyDescent="0.3">
      <c r="A16976" s="9" t="s">
        <v>5349</v>
      </c>
      <c r="B16976" s="9" t="s">
        <v>2107</v>
      </c>
      <c r="C16976" s="10">
        <v>34660</v>
      </c>
      <c r="D16976" s="9">
        <v>1923178164</v>
      </c>
      <c r="E16976" s="9" t="e">
        <f>INDEX(#REF!:#REF!,MATCH($D16976,#REF!:#REF!,0),MATCH(#REF!,#REF!:#REF!,0))</f>
        <v>#REF!</v>
      </c>
      <c r="F16976" s="9" t="e">
        <f>INDEX(#REF!:#REF!,MATCH($D16976,#REF!:#REF!,0),MATCH(#REF!,#REF!:#REF!,0))</f>
        <v>#REF!</v>
      </c>
    </row>
    <row r="16977" spans="1:6" ht="16.5" x14ac:dyDescent="0.3">
      <c r="A16977" s="9" t="s">
        <v>5348</v>
      </c>
      <c r="B16977" s="9" t="s">
        <v>1975</v>
      </c>
      <c r="C16977" s="10">
        <v>53441</v>
      </c>
      <c r="D16977" s="9">
        <v>5623930522</v>
      </c>
      <c r="E16977" s="9" t="e">
        <f>INDEX(#REF!:#REF!,MATCH($D16977,#REF!:#REF!,0),MATCH(#REF!,#REF!:#REF!,0))</f>
        <v>#REF!</v>
      </c>
      <c r="F16977" s="9" t="e">
        <f>INDEX(#REF!:#REF!,MATCH($D16977,#REF!:#REF!,0),MATCH(#REF!,#REF!:#REF!,0))</f>
        <v>#REF!</v>
      </c>
    </row>
    <row r="16978" spans="1:6" ht="16.5" x14ac:dyDescent="0.3">
      <c r="A16978" s="9" t="s">
        <v>5347</v>
      </c>
      <c r="B16978" s="9" t="s">
        <v>2023</v>
      </c>
      <c r="C16978" s="10">
        <v>49739</v>
      </c>
      <c r="D16978" s="9">
        <v>8256403403</v>
      </c>
      <c r="E16978" s="9" t="e">
        <f>INDEX(#REF!:#REF!,MATCH($D16978,#REF!:#REF!,0),MATCH(#REF!,#REF!:#REF!,0))</f>
        <v>#REF!</v>
      </c>
      <c r="F16978" s="9" t="e">
        <f>INDEX(#REF!:#REF!,MATCH($D16978,#REF!:#REF!,0),MATCH(#REF!,#REF!:#REF!,0))</f>
        <v>#REF!</v>
      </c>
    </row>
    <row r="16979" spans="1:6" ht="16.5" x14ac:dyDescent="0.3">
      <c r="A16979" s="9" t="s">
        <v>5346</v>
      </c>
      <c r="B16979" s="9" t="s">
        <v>2359</v>
      </c>
      <c r="C16979" s="10">
        <v>41925</v>
      </c>
      <c r="D16979" s="9">
        <v>9340388305</v>
      </c>
      <c r="E16979" s="9" t="e">
        <f>INDEX(#REF!:#REF!,MATCH($D16979,#REF!:#REF!,0),MATCH(#REF!,#REF!:#REF!,0))</f>
        <v>#REF!</v>
      </c>
      <c r="F16979" s="9" t="e">
        <f>INDEX(#REF!:#REF!,MATCH($D16979,#REF!:#REF!,0),MATCH(#REF!,#REF!:#REF!,0))</f>
        <v>#REF!</v>
      </c>
    </row>
    <row r="16980" spans="1:6" ht="16.5" x14ac:dyDescent="0.3">
      <c r="A16980" s="9" t="s">
        <v>5345</v>
      </c>
      <c r="B16980" s="9" t="s">
        <v>2564</v>
      </c>
      <c r="C16980" s="10">
        <v>29104</v>
      </c>
      <c r="D16980" s="9">
        <v>5439294325</v>
      </c>
      <c r="E16980" s="9" t="e">
        <f>INDEX(#REF!:#REF!,MATCH($D16980,#REF!:#REF!,0),MATCH(#REF!,#REF!:#REF!,0))</f>
        <v>#REF!</v>
      </c>
      <c r="F16980" s="9" t="e">
        <f>INDEX(#REF!:#REF!,MATCH($D16980,#REF!:#REF!,0),MATCH(#REF!,#REF!:#REF!,0))</f>
        <v>#REF!</v>
      </c>
    </row>
    <row r="16981" spans="1:6" ht="16.5" x14ac:dyDescent="0.3">
      <c r="A16981" s="9" t="s">
        <v>5344</v>
      </c>
      <c r="B16981" s="9" t="s">
        <v>2424</v>
      </c>
      <c r="C16981" s="10">
        <v>16532</v>
      </c>
      <c r="D16981" s="9">
        <v>6462250968</v>
      </c>
      <c r="E16981" s="9" t="e">
        <f>INDEX(#REF!:#REF!,MATCH($D16981,#REF!:#REF!,0),MATCH(#REF!,#REF!:#REF!,0))</f>
        <v>#REF!</v>
      </c>
      <c r="F16981" s="9" t="e">
        <f>INDEX(#REF!:#REF!,MATCH($D16981,#REF!:#REF!,0),MATCH(#REF!,#REF!:#REF!,0))</f>
        <v>#REF!</v>
      </c>
    </row>
    <row r="16982" spans="1:6" ht="16.5" x14ac:dyDescent="0.3">
      <c r="A16982" s="9" t="s">
        <v>5343</v>
      </c>
      <c r="B16982" s="9" t="s">
        <v>2310</v>
      </c>
      <c r="C16982" s="10">
        <v>56991</v>
      </c>
      <c r="D16982" s="9">
        <v>556704134</v>
      </c>
      <c r="E16982" s="9" t="e">
        <f>INDEX(#REF!:#REF!,MATCH($D16982,#REF!:#REF!,0),MATCH(#REF!,#REF!:#REF!,0))</f>
        <v>#REF!</v>
      </c>
      <c r="F16982" s="9" t="e">
        <f>INDEX(#REF!:#REF!,MATCH($D16982,#REF!:#REF!,0),MATCH(#REF!,#REF!:#REF!,0))</f>
        <v>#REF!</v>
      </c>
    </row>
    <row r="16983" spans="1:6" ht="16.5" x14ac:dyDescent="0.3">
      <c r="A16983" s="9" t="s">
        <v>5342</v>
      </c>
      <c r="B16983" s="9" t="s">
        <v>2025</v>
      </c>
      <c r="C16983" s="10">
        <v>41010</v>
      </c>
      <c r="D16983" s="9">
        <v>8069192305</v>
      </c>
      <c r="E16983" s="9" t="e">
        <f>INDEX(#REF!:#REF!,MATCH($D16983,#REF!:#REF!,0),MATCH(#REF!,#REF!:#REF!,0))</f>
        <v>#REF!</v>
      </c>
      <c r="F16983" s="9" t="e">
        <f>INDEX(#REF!:#REF!,MATCH($D16983,#REF!:#REF!,0),MATCH(#REF!,#REF!:#REF!,0))</f>
        <v>#REF!</v>
      </c>
    </row>
    <row r="16984" spans="1:6" ht="16.5" x14ac:dyDescent="0.3">
      <c r="A16984" s="9" t="s">
        <v>5341</v>
      </c>
      <c r="B16984" s="9" t="s">
        <v>2077</v>
      </c>
      <c r="C16984" s="10">
        <v>16562</v>
      </c>
      <c r="D16984" s="9">
        <v>9620547551</v>
      </c>
      <c r="E16984" s="9" t="e">
        <f>INDEX(#REF!:#REF!,MATCH($D16984,#REF!:#REF!,0),MATCH(#REF!,#REF!:#REF!,0))</f>
        <v>#REF!</v>
      </c>
      <c r="F16984" s="9" t="e">
        <f>INDEX(#REF!:#REF!,MATCH($D16984,#REF!:#REF!,0),MATCH(#REF!,#REF!:#REF!,0))</f>
        <v>#REF!</v>
      </c>
    </row>
    <row r="16985" spans="1:6" ht="16.5" x14ac:dyDescent="0.3">
      <c r="A16985" s="9" t="s">
        <v>5340</v>
      </c>
      <c r="B16985" s="9" t="s">
        <v>2103</v>
      </c>
      <c r="C16985" s="10">
        <v>11188</v>
      </c>
      <c r="D16985" s="9">
        <v>601779371</v>
      </c>
      <c r="E16985" s="9" t="e">
        <f>INDEX(#REF!:#REF!,MATCH($D16985,#REF!:#REF!,0),MATCH(#REF!,#REF!:#REF!,0))</f>
        <v>#REF!</v>
      </c>
      <c r="F16985" s="9" t="e">
        <f>INDEX(#REF!:#REF!,MATCH($D16985,#REF!:#REF!,0),MATCH(#REF!,#REF!:#REF!,0))</f>
        <v>#REF!</v>
      </c>
    </row>
    <row r="16986" spans="1:6" ht="16.5" x14ac:dyDescent="0.3">
      <c r="A16986" s="9" t="s">
        <v>5339</v>
      </c>
      <c r="B16986" s="9" t="s">
        <v>3281</v>
      </c>
      <c r="C16986" s="10">
        <v>56070</v>
      </c>
      <c r="D16986" s="9">
        <v>589071254</v>
      </c>
      <c r="E16986" s="9" t="e">
        <f>INDEX(#REF!:#REF!,MATCH($D16986,#REF!:#REF!,0),MATCH(#REF!,#REF!:#REF!,0))</f>
        <v>#REF!</v>
      </c>
      <c r="F16986" s="9" t="e">
        <f>INDEX(#REF!:#REF!,MATCH($D16986,#REF!:#REF!,0),MATCH(#REF!,#REF!:#REF!,0))</f>
        <v>#REF!</v>
      </c>
    </row>
    <row r="16987" spans="1:6" ht="16.5" x14ac:dyDescent="0.3">
      <c r="A16987" s="9" t="s">
        <v>5338</v>
      </c>
      <c r="B16987" s="9" t="s">
        <v>2456</v>
      </c>
      <c r="C16987" s="10">
        <v>21962</v>
      </c>
      <c r="D16987" s="9">
        <v>5280433926</v>
      </c>
      <c r="E16987" s="9" t="e">
        <f>INDEX(#REF!:#REF!,MATCH($D16987,#REF!:#REF!,0),MATCH(#REF!,#REF!:#REF!,0))</f>
        <v>#REF!</v>
      </c>
      <c r="F16987" s="9" t="e">
        <f>INDEX(#REF!:#REF!,MATCH($D16987,#REF!:#REF!,0),MATCH(#REF!,#REF!:#REF!,0))</f>
        <v>#REF!</v>
      </c>
    </row>
    <row r="16988" spans="1:6" ht="16.5" x14ac:dyDescent="0.3">
      <c r="A16988" s="9" t="s">
        <v>5337</v>
      </c>
      <c r="B16988" s="9" t="s">
        <v>3042</v>
      </c>
      <c r="C16988" s="10">
        <v>36760</v>
      </c>
      <c r="D16988" s="9">
        <v>2973558387</v>
      </c>
      <c r="E16988" s="9" t="e">
        <f>INDEX(#REF!:#REF!,MATCH($D16988,#REF!:#REF!,0),MATCH(#REF!,#REF!:#REF!,0))</f>
        <v>#REF!</v>
      </c>
      <c r="F16988" s="9" t="e">
        <f>INDEX(#REF!:#REF!,MATCH($D16988,#REF!:#REF!,0),MATCH(#REF!,#REF!:#REF!,0))</f>
        <v>#REF!</v>
      </c>
    </row>
    <row r="16989" spans="1:6" ht="16.5" x14ac:dyDescent="0.3">
      <c r="A16989" s="9" t="s">
        <v>5336</v>
      </c>
      <c r="B16989" s="9" t="s">
        <v>2171</v>
      </c>
      <c r="C16989" s="10">
        <v>14712</v>
      </c>
      <c r="D16989" s="9">
        <v>5623896162</v>
      </c>
      <c r="E16989" s="9" t="e">
        <f>INDEX(#REF!:#REF!,MATCH($D16989,#REF!:#REF!,0),MATCH(#REF!,#REF!:#REF!,0))</f>
        <v>#REF!</v>
      </c>
      <c r="F16989" s="9" t="e">
        <f>INDEX(#REF!:#REF!,MATCH($D16989,#REF!:#REF!,0),MATCH(#REF!,#REF!:#REF!,0))</f>
        <v>#REF!</v>
      </c>
    </row>
    <row r="16990" spans="1:6" ht="16.5" x14ac:dyDescent="0.3">
      <c r="A16990" s="9" t="s">
        <v>5335</v>
      </c>
      <c r="B16990" s="9" t="s">
        <v>2090</v>
      </c>
      <c r="C16990" s="10">
        <v>32632</v>
      </c>
      <c r="D16990" s="9">
        <v>8109358470</v>
      </c>
      <c r="E16990" s="9" t="e">
        <f>INDEX(#REF!:#REF!,MATCH($D16990,#REF!:#REF!,0),MATCH(#REF!,#REF!:#REF!,0))</f>
        <v>#REF!</v>
      </c>
      <c r="F16990" s="9" t="e">
        <f>INDEX(#REF!:#REF!,MATCH($D16990,#REF!:#REF!,0),MATCH(#REF!,#REF!:#REF!,0))</f>
        <v>#REF!</v>
      </c>
    </row>
    <row r="16991" spans="1:6" ht="16.5" x14ac:dyDescent="0.3">
      <c r="A16991" s="9" t="s">
        <v>5334</v>
      </c>
      <c r="B16991" s="9" t="s">
        <v>2174</v>
      </c>
      <c r="C16991" s="10">
        <v>49469</v>
      </c>
      <c r="D16991" s="9">
        <v>7892446737</v>
      </c>
      <c r="E16991" s="9" t="e">
        <f>INDEX(#REF!:#REF!,MATCH($D16991,#REF!:#REF!,0),MATCH(#REF!,#REF!:#REF!,0))</f>
        <v>#REF!</v>
      </c>
      <c r="F16991" s="9" t="e">
        <f>INDEX(#REF!:#REF!,MATCH($D16991,#REF!:#REF!,0),MATCH(#REF!,#REF!:#REF!,0))</f>
        <v>#REF!</v>
      </c>
    </row>
    <row r="16992" spans="1:6" ht="16.5" x14ac:dyDescent="0.3">
      <c r="A16992" s="9" t="s">
        <v>5333</v>
      </c>
      <c r="B16992" s="9" t="s">
        <v>2065</v>
      </c>
      <c r="C16992" s="10">
        <v>29925</v>
      </c>
      <c r="D16992" s="9">
        <v>4260324861</v>
      </c>
      <c r="E16992" s="9" t="e">
        <f>INDEX(#REF!:#REF!,MATCH($D16992,#REF!:#REF!,0),MATCH(#REF!,#REF!:#REF!,0))</f>
        <v>#REF!</v>
      </c>
      <c r="F16992" s="9" t="e">
        <f>INDEX(#REF!:#REF!,MATCH($D16992,#REF!:#REF!,0),MATCH(#REF!,#REF!:#REF!,0))</f>
        <v>#REF!</v>
      </c>
    </row>
    <row r="16993" spans="1:6" ht="16.5" x14ac:dyDescent="0.3">
      <c r="A16993" s="9" t="s">
        <v>5332</v>
      </c>
      <c r="B16993" s="9" t="s">
        <v>2476</v>
      </c>
      <c r="C16993" s="10">
        <v>56915</v>
      </c>
      <c r="D16993" s="9">
        <v>5759255762</v>
      </c>
      <c r="E16993" s="9" t="e">
        <f>INDEX(#REF!:#REF!,MATCH($D16993,#REF!:#REF!,0),MATCH(#REF!,#REF!:#REF!,0))</f>
        <v>#REF!</v>
      </c>
      <c r="F16993" s="9" t="e">
        <f>INDEX(#REF!:#REF!,MATCH($D16993,#REF!:#REF!,0),MATCH(#REF!,#REF!:#REF!,0))</f>
        <v>#REF!</v>
      </c>
    </row>
    <row r="16994" spans="1:6" ht="16.5" x14ac:dyDescent="0.3">
      <c r="A16994" s="9" t="s">
        <v>5331</v>
      </c>
      <c r="B16994" s="9" t="s">
        <v>2291</v>
      </c>
      <c r="C16994" s="10">
        <v>14323</v>
      </c>
      <c r="D16994" s="9">
        <v>324399618</v>
      </c>
      <c r="E16994" s="9" t="e">
        <f>INDEX(#REF!:#REF!,MATCH($D16994,#REF!:#REF!,0),MATCH(#REF!,#REF!:#REF!,0))</f>
        <v>#REF!</v>
      </c>
      <c r="F16994" s="9" t="e">
        <f>INDEX(#REF!:#REF!,MATCH($D16994,#REF!:#REF!,0),MATCH(#REF!,#REF!:#REF!,0))</f>
        <v>#REF!</v>
      </c>
    </row>
    <row r="16995" spans="1:6" ht="16.5" x14ac:dyDescent="0.3">
      <c r="A16995" s="9" t="s">
        <v>5330</v>
      </c>
      <c r="B16995" s="9" t="s">
        <v>2224</v>
      </c>
      <c r="C16995" s="10">
        <v>27440</v>
      </c>
      <c r="D16995" s="9">
        <v>4815280800</v>
      </c>
      <c r="E16995" s="9" t="e">
        <f>INDEX(#REF!:#REF!,MATCH($D16995,#REF!:#REF!,0),MATCH(#REF!,#REF!:#REF!,0))</f>
        <v>#REF!</v>
      </c>
      <c r="F16995" s="9" t="e">
        <f>INDEX(#REF!:#REF!,MATCH($D16995,#REF!:#REF!,0),MATCH(#REF!,#REF!:#REF!,0))</f>
        <v>#REF!</v>
      </c>
    </row>
    <row r="16996" spans="1:6" ht="16.5" x14ac:dyDescent="0.3">
      <c r="A16996" s="9" t="s">
        <v>5329</v>
      </c>
      <c r="B16996" s="9" t="s">
        <v>2163</v>
      </c>
      <c r="C16996" s="10">
        <v>38622</v>
      </c>
      <c r="D16996" s="9">
        <v>2763158331</v>
      </c>
      <c r="E16996" s="9" t="e">
        <f>INDEX(#REF!:#REF!,MATCH($D16996,#REF!:#REF!,0),MATCH(#REF!,#REF!:#REF!,0))</f>
        <v>#REF!</v>
      </c>
      <c r="F16996" s="9" t="e">
        <f>INDEX(#REF!:#REF!,MATCH($D16996,#REF!:#REF!,0),MATCH(#REF!,#REF!:#REF!,0))</f>
        <v>#REF!</v>
      </c>
    </row>
    <row r="16997" spans="1:6" ht="16.5" x14ac:dyDescent="0.3">
      <c r="A16997" s="9" t="s">
        <v>5328</v>
      </c>
      <c r="B16997" s="9" t="s">
        <v>2826</v>
      </c>
      <c r="C16997" s="10">
        <v>45455</v>
      </c>
      <c r="D16997" s="9">
        <v>3996818513</v>
      </c>
      <c r="E16997" s="9" t="e">
        <f>INDEX(#REF!:#REF!,MATCH($D16997,#REF!:#REF!,0),MATCH(#REF!,#REF!:#REF!,0))</f>
        <v>#REF!</v>
      </c>
      <c r="F16997" s="9" t="e">
        <f>INDEX(#REF!:#REF!,MATCH($D16997,#REF!:#REF!,0),MATCH(#REF!,#REF!:#REF!,0))</f>
        <v>#REF!</v>
      </c>
    </row>
    <row r="16998" spans="1:6" ht="16.5" x14ac:dyDescent="0.3">
      <c r="A16998" s="9" t="s">
        <v>5327</v>
      </c>
      <c r="B16998" s="9" t="s">
        <v>2212</v>
      </c>
      <c r="C16998" s="10">
        <v>35370</v>
      </c>
      <c r="D16998" s="9">
        <v>2659144249</v>
      </c>
      <c r="E16998" s="9" t="e">
        <f>INDEX(#REF!:#REF!,MATCH($D16998,#REF!:#REF!,0),MATCH(#REF!,#REF!:#REF!,0))</f>
        <v>#REF!</v>
      </c>
      <c r="F16998" s="9" t="e">
        <f>INDEX(#REF!:#REF!,MATCH($D16998,#REF!:#REF!,0),MATCH(#REF!,#REF!:#REF!,0))</f>
        <v>#REF!</v>
      </c>
    </row>
    <row r="16999" spans="1:6" ht="16.5" x14ac:dyDescent="0.3">
      <c r="A16999" s="9" t="s">
        <v>5326</v>
      </c>
      <c r="B16999" s="9" t="s">
        <v>3388</v>
      </c>
      <c r="C16999" s="10">
        <v>25805</v>
      </c>
      <c r="D16999" s="9">
        <v>8069192305</v>
      </c>
      <c r="E16999" s="9" t="e">
        <f>INDEX(#REF!:#REF!,MATCH($D16999,#REF!:#REF!,0),MATCH(#REF!,#REF!:#REF!,0))</f>
        <v>#REF!</v>
      </c>
      <c r="F16999" s="9" t="e">
        <f>INDEX(#REF!:#REF!,MATCH($D16999,#REF!:#REF!,0),MATCH(#REF!,#REF!:#REF!,0))</f>
        <v>#REF!</v>
      </c>
    </row>
    <row r="17000" spans="1:6" ht="16.5" x14ac:dyDescent="0.3">
      <c r="A17000" s="9" t="s">
        <v>5325</v>
      </c>
      <c r="B17000" s="9" t="s">
        <v>2534</v>
      </c>
      <c r="C17000" s="10">
        <v>21093</v>
      </c>
      <c r="D17000" s="9">
        <v>9892583027</v>
      </c>
      <c r="E17000" s="9" t="e">
        <f>INDEX(#REF!:#REF!,MATCH($D17000,#REF!:#REF!,0),MATCH(#REF!,#REF!:#REF!,0))</f>
        <v>#REF!</v>
      </c>
      <c r="F17000" s="9" t="e">
        <f>INDEX(#REF!:#REF!,MATCH($D17000,#REF!:#REF!,0),MATCH(#REF!,#REF!:#REF!,0))</f>
        <v>#REF!</v>
      </c>
    </row>
    <row r="17001" spans="1:6" ht="16.5" x14ac:dyDescent="0.3">
      <c r="A17001" s="9" t="s">
        <v>5324</v>
      </c>
      <c r="B17001" s="9" t="s">
        <v>1953</v>
      </c>
      <c r="C17001" s="10">
        <v>31002</v>
      </c>
      <c r="D17001" s="9">
        <v>2922893758</v>
      </c>
      <c r="E17001" s="9" t="e">
        <f>INDEX(#REF!:#REF!,MATCH($D17001,#REF!:#REF!,0),MATCH(#REF!,#REF!:#REF!,0))</f>
        <v>#REF!</v>
      </c>
      <c r="F17001" s="9" t="e">
        <f>INDEX(#REF!:#REF!,MATCH($D17001,#REF!:#REF!,0),MATCH(#REF!,#REF!:#REF!,0))</f>
        <v>#REF!</v>
      </c>
    </row>
    <row r="17002" spans="1:6" ht="16.5" x14ac:dyDescent="0.3">
      <c r="A17002" s="9" t="s">
        <v>5323</v>
      </c>
      <c r="B17002" s="9" t="s">
        <v>2662</v>
      </c>
      <c r="C17002" s="10">
        <v>48321</v>
      </c>
      <c r="D17002" s="9">
        <v>3764546336</v>
      </c>
      <c r="E17002" s="9" t="e">
        <f>INDEX(#REF!:#REF!,MATCH($D17002,#REF!:#REF!,0),MATCH(#REF!,#REF!:#REF!,0))</f>
        <v>#REF!</v>
      </c>
      <c r="F17002" s="9" t="e">
        <f>INDEX(#REF!:#REF!,MATCH($D17002,#REF!:#REF!,0),MATCH(#REF!,#REF!:#REF!,0))</f>
        <v>#REF!</v>
      </c>
    </row>
    <row r="17003" spans="1:6" ht="16.5" x14ac:dyDescent="0.3">
      <c r="A17003" s="9" t="s">
        <v>5322</v>
      </c>
      <c r="B17003" s="9" t="s">
        <v>2589</v>
      </c>
      <c r="C17003" s="10">
        <v>15006</v>
      </c>
      <c r="D17003" s="9">
        <v>2012142672</v>
      </c>
      <c r="E17003" s="9" t="e">
        <f>INDEX(#REF!:#REF!,MATCH($D17003,#REF!:#REF!,0),MATCH(#REF!,#REF!:#REF!,0))</f>
        <v>#REF!</v>
      </c>
      <c r="F17003" s="9" t="e">
        <f>INDEX(#REF!:#REF!,MATCH($D17003,#REF!:#REF!,0),MATCH(#REF!,#REF!:#REF!,0))</f>
        <v>#REF!</v>
      </c>
    </row>
    <row r="17004" spans="1:6" ht="16.5" x14ac:dyDescent="0.3">
      <c r="A17004" s="9" t="s">
        <v>5321</v>
      </c>
      <c r="B17004" s="9" t="s">
        <v>2286</v>
      </c>
      <c r="C17004" s="10">
        <v>18532</v>
      </c>
      <c r="D17004" s="9">
        <v>6769297310</v>
      </c>
      <c r="E17004" s="9" t="e">
        <f>INDEX(#REF!:#REF!,MATCH($D17004,#REF!:#REF!,0),MATCH(#REF!,#REF!:#REF!,0))</f>
        <v>#REF!</v>
      </c>
      <c r="F17004" s="9" t="e">
        <f>INDEX(#REF!:#REF!,MATCH($D17004,#REF!:#REF!,0),MATCH(#REF!,#REF!:#REF!,0))</f>
        <v>#REF!</v>
      </c>
    </row>
    <row r="17005" spans="1:6" ht="16.5" x14ac:dyDescent="0.3">
      <c r="A17005" s="9" t="s">
        <v>5320</v>
      </c>
      <c r="B17005" s="9" t="s">
        <v>2364</v>
      </c>
      <c r="C17005" s="10">
        <v>26122</v>
      </c>
      <c r="D17005" s="9">
        <v>6596440737</v>
      </c>
      <c r="E17005" s="9" t="e">
        <f>INDEX(#REF!:#REF!,MATCH($D17005,#REF!:#REF!,0),MATCH(#REF!,#REF!:#REF!,0))</f>
        <v>#REF!</v>
      </c>
      <c r="F17005" s="9" t="e">
        <f>INDEX(#REF!:#REF!,MATCH($D17005,#REF!:#REF!,0),MATCH(#REF!,#REF!:#REF!,0))</f>
        <v>#REF!</v>
      </c>
    </row>
    <row r="17006" spans="1:6" ht="16.5" x14ac:dyDescent="0.3">
      <c r="A17006" s="9" t="s">
        <v>5319</v>
      </c>
      <c r="B17006" s="9" t="s">
        <v>2361</v>
      </c>
      <c r="C17006" s="10">
        <v>13655</v>
      </c>
      <c r="D17006" s="9">
        <v>3435517239</v>
      </c>
      <c r="E17006" s="9" t="e">
        <f>INDEX(#REF!:#REF!,MATCH($D17006,#REF!:#REF!,0),MATCH(#REF!,#REF!:#REF!,0))</f>
        <v>#REF!</v>
      </c>
      <c r="F17006" s="9" t="e">
        <f>INDEX(#REF!:#REF!,MATCH($D17006,#REF!:#REF!,0),MATCH(#REF!,#REF!:#REF!,0))</f>
        <v>#REF!</v>
      </c>
    </row>
    <row r="17007" spans="1:6" ht="16.5" x14ac:dyDescent="0.3">
      <c r="A17007" s="9" t="s">
        <v>5318</v>
      </c>
      <c r="B17007" s="9" t="s">
        <v>2667</v>
      </c>
      <c r="C17007" s="10">
        <v>14319</v>
      </c>
      <c r="D17007" s="9">
        <v>5285704227</v>
      </c>
      <c r="E17007" s="9" t="e">
        <f>INDEX(#REF!:#REF!,MATCH($D17007,#REF!:#REF!,0),MATCH(#REF!,#REF!:#REF!,0))</f>
        <v>#REF!</v>
      </c>
      <c r="F17007" s="9" t="e">
        <f>INDEX(#REF!:#REF!,MATCH($D17007,#REF!:#REF!,0),MATCH(#REF!,#REF!:#REF!,0))</f>
        <v>#REF!</v>
      </c>
    </row>
    <row r="17008" spans="1:6" ht="16.5" x14ac:dyDescent="0.3">
      <c r="A17008" s="9" t="s">
        <v>5317</v>
      </c>
      <c r="B17008" s="9" t="s">
        <v>2029</v>
      </c>
      <c r="C17008" s="10">
        <v>26613</v>
      </c>
      <c r="D17008" s="9">
        <v>4579641655</v>
      </c>
      <c r="E17008" s="9" t="e">
        <f>INDEX(#REF!:#REF!,MATCH($D17008,#REF!:#REF!,0),MATCH(#REF!,#REF!:#REF!,0))</f>
        <v>#REF!</v>
      </c>
      <c r="F17008" s="9" t="e">
        <f>INDEX(#REF!:#REF!,MATCH($D17008,#REF!:#REF!,0),MATCH(#REF!,#REF!:#REF!,0))</f>
        <v>#REF!</v>
      </c>
    </row>
    <row r="17009" spans="1:6" ht="16.5" x14ac:dyDescent="0.3">
      <c r="A17009" s="9" t="s">
        <v>5316</v>
      </c>
      <c r="B17009" s="9" t="s">
        <v>3071</v>
      </c>
      <c r="C17009" s="10">
        <v>47197</v>
      </c>
      <c r="D17009" s="9">
        <v>8254304106</v>
      </c>
      <c r="E17009" s="9" t="e">
        <f>INDEX(#REF!:#REF!,MATCH($D17009,#REF!:#REF!,0),MATCH(#REF!,#REF!:#REF!,0))</f>
        <v>#REF!</v>
      </c>
      <c r="F17009" s="9" t="e">
        <f>INDEX(#REF!:#REF!,MATCH($D17009,#REF!:#REF!,0),MATCH(#REF!,#REF!:#REF!,0))</f>
        <v>#REF!</v>
      </c>
    </row>
    <row r="17010" spans="1:6" ht="16.5" x14ac:dyDescent="0.3">
      <c r="A17010" s="9" t="s">
        <v>5315</v>
      </c>
      <c r="B17010" s="9" t="s">
        <v>2918</v>
      </c>
      <c r="C17010" s="10">
        <v>50352</v>
      </c>
      <c r="D17010" s="9">
        <v>8644362151</v>
      </c>
      <c r="E17010" s="9" t="e">
        <f>INDEX(#REF!:#REF!,MATCH($D17010,#REF!:#REF!,0),MATCH(#REF!,#REF!:#REF!,0))</f>
        <v>#REF!</v>
      </c>
      <c r="F17010" s="9" t="e">
        <f>INDEX(#REF!:#REF!,MATCH($D17010,#REF!:#REF!,0),MATCH(#REF!,#REF!:#REF!,0))</f>
        <v>#REF!</v>
      </c>
    </row>
    <row r="17011" spans="1:6" ht="16.5" x14ac:dyDescent="0.3">
      <c r="A17011" s="9" t="s">
        <v>5314</v>
      </c>
      <c r="B17011" s="9" t="s">
        <v>2107</v>
      </c>
      <c r="C17011" s="10">
        <v>45623</v>
      </c>
      <c r="D17011" s="9">
        <v>2976436541</v>
      </c>
      <c r="E17011" s="9" t="e">
        <f>INDEX(#REF!:#REF!,MATCH($D17011,#REF!:#REF!,0),MATCH(#REF!,#REF!:#REF!,0))</f>
        <v>#REF!</v>
      </c>
      <c r="F17011" s="9" t="e">
        <f>INDEX(#REF!:#REF!,MATCH($D17011,#REF!:#REF!,0),MATCH(#REF!,#REF!:#REF!,0))</f>
        <v>#REF!</v>
      </c>
    </row>
    <row r="17012" spans="1:6" ht="16.5" x14ac:dyDescent="0.3">
      <c r="A17012" s="9" t="s">
        <v>5313</v>
      </c>
      <c r="B17012" s="9" t="s">
        <v>2258</v>
      </c>
      <c r="C17012" s="10">
        <v>14034</v>
      </c>
      <c r="D17012" s="9">
        <v>3609467622</v>
      </c>
      <c r="E17012" s="9" t="e">
        <f>INDEX(#REF!:#REF!,MATCH($D17012,#REF!:#REF!,0),MATCH(#REF!,#REF!:#REF!,0))</f>
        <v>#REF!</v>
      </c>
      <c r="F17012" s="9" t="e">
        <f>INDEX(#REF!:#REF!,MATCH($D17012,#REF!:#REF!,0),MATCH(#REF!,#REF!:#REF!,0))</f>
        <v>#REF!</v>
      </c>
    </row>
    <row r="17013" spans="1:6" ht="16.5" x14ac:dyDescent="0.3">
      <c r="A17013" s="9" t="s">
        <v>5312</v>
      </c>
      <c r="B17013" s="9" t="s">
        <v>2386</v>
      </c>
      <c r="C17013" s="10">
        <v>27967</v>
      </c>
      <c r="D17013" s="9">
        <v>2352201101</v>
      </c>
      <c r="E17013" s="9" t="e">
        <f>INDEX(#REF!:#REF!,MATCH($D17013,#REF!:#REF!,0),MATCH(#REF!,#REF!:#REF!,0))</f>
        <v>#REF!</v>
      </c>
      <c r="F17013" s="9" t="e">
        <f>INDEX(#REF!:#REF!,MATCH($D17013,#REF!:#REF!,0),MATCH(#REF!,#REF!:#REF!,0))</f>
        <v>#REF!</v>
      </c>
    </row>
    <row r="17014" spans="1:6" ht="16.5" x14ac:dyDescent="0.3">
      <c r="A17014" s="9" t="s">
        <v>5311</v>
      </c>
      <c r="B17014" s="9" t="s">
        <v>2357</v>
      </c>
      <c r="C17014" s="10">
        <v>44333</v>
      </c>
      <c r="D17014" s="9">
        <v>3040116061</v>
      </c>
      <c r="E17014" s="9" t="e">
        <f>INDEX(#REF!:#REF!,MATCH($D17014,#REF!:#REF!,0),MATCH(#REF!,#REF!:#REF!,0))</f>
        <v>#REF!</v>
      </c>
      <c r="F17014" s="9" t="e">
        <f>INDEX(#REF!:#REF!,MATCH($D17014,#REF!:#REF!,0),MATCH(#REF!,#REF!:#REF!,0))</f>
        <v>#REF!</v>
      </c>
    </row>
    <row r="17015" spans="1:6" ht="16.5" x14ac:dyDescent="0.3">
      <c r="A17015" s="9" t="s">
        <v>5310</v>
      </c>
      <c r="B17015" s="9" t="s">
        <v>2645</v>
      </c>
      <c r="C17015" s="10">
        <v>12322</v>
      </c>
      <c r="D17015" s="9">
        <v>4406664351</v>
      </c>
      <c r="E17015" s="9" t="e">
        <f>INDEX(#REF!:#REF!,MATCH($D17015,#REF!:#REF!,0),MATCH(#REF!,#REF!:#REF!,0))</f>
        <v>#REF!</v>
      </c>
      <c r="F17015" s="9" t="e">
        <f>INDEX(#REF!:#REF!,MATCH($D17015,#REF!:#REF!,0),MATCH(#REF!,#REF!:#REF!,0))</f>
        <v>#REF!</v>
      </c>
    </row>
    <row r="17016" spans="1:6" ht="16.5" x14ac:dyDescent="0.3">
      <c r="A17016" s="9" t="s">
        <v>5309</v>
      </c>
      <c r="B17016" s="9" t="s">
        <v>2138</v>
      </c>
      <c r="C17016" s="10">
        <v>58875</v>
      </c>
      <c r="D17016" s="9">
        <v>3819859829</v>
      </c>
      <c r="E17016" s="9" t="e">
        <f>INDEX(#REF!:#REF!,MATCH($D17016,#REF!:#REF!,0),MATCH(#REF!,#REF!:#REF!,0))</f>
        <v>#REF!</v>
      </c>
      <c r="F17016" s="9" t="e">
        <f>INDEX(#REF!:#REF!,MATCH($D17016,#REF!:#REF!,0),MATCH(#REF!,#REF!:#REF!,0))</f>
        <v>#REF!</v>
      </c>
    </row>
    <row r="17017" spans="1:6" ht="16.5" x14ac:dyDescent="0.3">
      <c r="A17017" s="9" t="s">
        <v>5308</v>
      </c>
      <c r="B17017" s="9" t="s">
        <v>3151</v>
      </c>
      <c r="C17017" s="10">
        <v>28797</v>
      </c>
      <c r="D17017" s="9">
        <v>5439294325</v>
      </c>
      <c r="E17017" s="9" t="e">
        <f>INDEX(#REF!:#REF!,MATCH($D17017,#REF!:#REF!,0),MATCH(#REF!,#REF!:#REF!,0))</f>
        <v>#REF!</v>
      </c>
      <c r="F17017" s="9" t="e">
        <f>INDEX(#REF!:#REF!,MATCH($D17017,#REF!:#REF!,0),MATCH(#REF!,#REF!:#REF!,0))</f>
        <v>#REF!</v>
      </c>
    </row>
    <row r="17018" spans="1:6" ht="16.5" x14ac:dyDescent="0.3">
      <c r="A17018" s="9" t="s">
        <v>5307</v>
      </c>
      <c r="B17018" s="9" t="s">
        <v>3309</v>
      </c>
      <c r="C17018" s="10">
        <v>45778</v>
      </c>
      <c r="D17018" s="9">
        <v>5792300712</v>
      </c>
      <c r="E17018" s="9" t="e">
        <f>INDEX(#REF!:#REF!,MATCH($D17018,#REF!:#REF!,0),MATCH(#REF!,#REF!:#REF!,0))</f>
        <v>#REF!</v>
      </c>
      <c r="F17018" s="9" t="e">
        <f>INDEX(#REF!:#REF!,MATCH($D17018,#REF!:#REF!,0),MATCH(#REF!,#REF!:#REF!,0))</f>
        <v>#REF!</v>
      </c>
    </row>
    <row r="17019" spans="1:6" ht="16.5" x14ac:dyDescent="0.3">
      <c r="A17019" s="9" t="s">
        <v>5306</v>
      </c>
      <c r="B17019" s="9" t="s">
        <v>2450</v>
      </c>
      <c r="C17019" s="10">
        <v>10552</v>
      </c>
      <c r="D17019" s="9">
        <v>9984023702</v>
      </c>
      <c r="E17019" s="9" t="e">
        <f>INDEX(#REF!:#REF!,MATCH($D17019,#REF!:#REF!,0),MATCH(#REF!,#REF!:#REF!,0))</f>
        <v>#REF!</v>
      </c>
      <c r="F17019" s="9" t="e">
        <f>INDEX(#REF!:#REF!,MATCH($D17019,#REF!:#REF!,0),MATCH(#REF!,#REF!:#REF!,0))</f>
        <v>#REF!</v>
      </c>
    </row>
    <row r="17020" spans="1:6" ht="16.5" x14ac:dyDescent="0.3">
      <c r="A17020" s="9" t="s">
        <v>5305</v>
      </c>
      <c r="B17020" s="9" t="s">
        <v>2445</v>
      </c>
      <c r="C17020" s="10">
        <v>15501</v>
      </c>
      <c r="D17020" s="9">
        <v>8692509450</v>
      </c>
      <c r="E17020" s="9" t="e">
        <f>INDEX(#REF!:#REF!,MATCH($D17020,#REF!:#REF!,0),MATCH(#REF!,#REF!:#REF!,0))</f>
        <v>#REF!</v>
      </c>
      <c r="F17020" s="9" t="e">
        <f>INDEX(#REF!:#REF!,MATCH($D17020,#REF!:#REF!,0),MATCH(#REF!,#REF!:#REF!,0))</f>
        <v>#REF!</v>
      </c>
    </row>
    <row r="17021" spans="1:6" ht="16.5" x14ac:dyDescent="0.3">
      <c r="A17021" s="9" t="s">
        <v>5304</v>
      </c>
      <c r="B17021" s="9" t="s">
        <v>1943</v>
      </c>
      <c r="C17021" s="10">
        <v>37958</v>
      </c>
      <c r="D17021" s="9">
        <v>3213290963</v>
      </c>
      <c r="E17021" s="9" t="e">
        <f>INDEX(#REF!:#REF!,MATCH($D17021,#REF!:#REF!,0),MATCH(#REF!,#REF!:#REF!,0))</f>
        <v>#REF!</v>
      </c>
      <c r="F17021" s="9" t="e">
        <f>INDEX(#REF!:#REF!,MATCH($D17021,#REF!:#REF!,0),MATCH(#REF!,#REF!:#REF!,0))</f>
        <v>#REF!</v>
      </c>
    </row>
    <row r="17022" spans="1:6" ht="16.5" x14ac:dyDescent="0.3">
      <c r="A17022" s="9" t="s">
        <v>5303</v>
      </c>
      <c r="B17022" s="9" t="s">
        <v>2595</v>
      </c>
      <c r="C17022" s="10">
        <v>20149</v>
      </c>
      <c r="D17022" s="9">
        <v>9207464802</v>
      </c>
      <c r="E17022" s="9" t="e">
        <f>INDEX(#REF!:#REF!,MATCH($D17022,#REF!:#REF!,0),MATCH(#REF!,#REF!:#REF!,0))</f>
        <v>#REF!</v>
      </c>
      <c r="F17022" s="9" t="e">
        <f>INDEX(#REF!:#REF!,MATCH($D17022,#REF!:#REF!,0),MATCH(#REF!,#REF!:#REF!,0))</f>
        <v>#REF!</v>
      </c>
    </row>
    <row r="17023" spans="1:6" ht="16.5" x14ac:dyDescent="0.3">
      <c r="A17023" s="9" t="s">
        <v>5302</v>
      </c>
      <c r="B17023" s="9" t="s">
        <v>1949</v>
      </c>
      <c r="C17023" s="10">
        <v>33121</v>
      </c>
      <c r="D17023" s="9">
        <v>8718856853</v>
      </c>
      <c r="E17023" s="9" t="e">
        <f>INDEX(#REF!:#REF!,MATCH($D17023,#REF!:#REF!,0),MATCH(#REF!,#REF!:#REF!,0))</f>
        <v>#REF!</v>
      </c>
      <c r="F17023" s="9" t="e">
        <f>INDEX(#REF!:#REF!,MATCH($D17023,#REF!:#REF!,0),MATCH(#REF!,#REF!:#REF!,0))</f>
        <v>#REF!</v>
      </c>
    </row>
    <row r="17024" spans="1:6" ht="16.5" x14ac:dyDescent="0.3">
      <c r="A17024" s="9" t="s">
        <v>5301</v>
      </c>
      <c r="B17024" s="9" t="s">
        <v>2597</v>
      </c>
      <c r="C17024" s="10">
        <v>20179</v>
      </c>
      <c r="D17024" s="9">
        <v>7630993544</v>
      </c>
      <c r="E17024" s="9" t="e">
        <f>INDEX(#REF!:#REF!,MATCH($D17024,#REF!:#REF!,0),MATCH(#REF!,#REF!:#REF!,0))</f>
        <v>#REF!</v>
      </c>
      <c r="F17024" s="9" t="e">
        <f>INDEX(#REF!:#REF!,MATCH($D17024,#REF!:#REF!,0),MATCH(#REF!,#REF!:#REF!,0))</f>
        <v>#REF!</v>
      </c>
    </row>
    <row r="17025" spans="1:6" ht="16.5" x14ac:dyDescent="0.3">
      <c r="A17025" s="9" t="s">
        <v>5300</v>
      </c>
      <c r="B17025" s="9" t="s">
        <v>2985</v>
      </c>
      <c r="C17025" s="10">
        <v>24125</v>
      </c>
      <c r="D17025" s="9">
        <v>9008589443</v>
      </c>
      <c r="E17025" s="9" t="e">
        <f>INDEX(#REF!:#REF!,MATCH($D17025,#REF!:#REF!,0),MATCH(#REF!,#REF!:#REF!,0))</f>
        <v>#REF!</v>
      </c>
      <c r="F17025" s="9" t="e">
        <f>INDEX(#REF!:#REF!,MATCH($D17025,#REF!:#REF!,0),MATCH(#REF!,#REF!:#REF!,0))</f>
        <v>#REF!</v>
      </c>
    </row>
    <row r="17026" spans="1:6" ht="16.5" x14ac:dyDescent="0.3">
      <c r="A17026" s="9" t="s">
        <v>5299</v>
      </c>
      <c r="B17026" s="9" t="s">
        <v>2947</v>
      </c>
      <c r="C17026" s="10">
        <v>39493</v>
      </c>
      <c r="D17026" s="9">
        <v>5383734902</v>
      </c>
      <c r="E17026" s="9" t="e">
        <f>INDEX(#REF!:#REF!,MATCH($D17026,#REF!:#REF!,0),MATCH(#REF!,#REF!:#REF!,0))</f>
        <v>#REF!</v>
      </c>
      <c r="F17026" s="9" t="e">
        <f>INDEX(#REF!:#REF!,MATCH($D17026,#REF!:#REF!,0),MATCH(#REF!,#REF!:#REF!,0))</f>
        <v>#REF!</v>
      </c>
    </row>
    <row r="17027" spans="1:6" ht="16.5" x14ac:dyDescent="0.3">
      <c r="A17027" s="9" t="s">
        <v>5298</v>
      </c>
      <c r="B17027" s="9" t="s">
        <v>2582</v>
      </c>
      <c r="C17027" s="10">
        <v>40356</v>
      </c>
      <c r="D17027" s="9">
        <v>9965847037</v>
      </c>
      <c r="E17027" s="9" t="e">
        <f>INDEX(#REF!:#REF!,MATCH($D17027,#REF!:#REF!,0),MATCH(#REF!,#REF!:#REF!,0))</f>
        <v>#REF!</v>
      </c>
      <c r="F17027" s="9" t="e">
        <f>INDEX(#REF!:#REF!,MATCH($D17027,#REF!:#REF!,0),MATCH(#REF!,#REF!:#REF!,0))</f>
        <v>#REF!</v>
      </c>
    </row>
    <row r="17028" spans="1:6" ht="16.5" x14ac:dyDescent="0.3">
      <c r="A17028" s="9" t="s">
        <v>5297</v>
      </c>
      <c r="B17028" s="9" t="s">
        <v>2032</v>
      </c>
      <c r="C17028" s="10">
        <v>53016</v>
      </c>
      <c r="D17028" s="9">
        <v>4472356473</v>
      </c>
      <c r="E17028" s="9" t="e">
        <f>INDEX(#REF!:#REF!,MATCH($D17028,#REF!:#REF!,0),MATCH(#REF!,#REF!:#REF!,0))</f>
        <v>#REF!</v>
      </c>
      <c r="F17028" s="9" t="e">
        <f>INDEX(#REF!:#REF!,MATCH($D17028,#REF!:#REF!,0),MATCH(#REF!,#REF!:#REF!,0))</f>
        <v>#REF!</v>
      </c>
    </row>
    <row r="17029" spans="1:6" ht="16.5" x14ac:dyDescent="0.3">
      <c r="A17029" s="9" t="s">
        <v>5296</v>
      </c>
      <c r="B17029" s="9" t="s">
        <v>2167</v>
      </c>
      <c r="C17029" s="10">
        <v>53352</v>
      </c>
      <c r="D17029" s="9">
        <v>6720857681</v>
      </c>
      <c r="E17029" s="9" t="e">
        <f>INDEX(#REF!:#REF!,MATCH($D17029,#REF!:#REF!,0),MATCH(#REF!,#REF!:#REF!,0))</f>
        <v>#REF!</v>
      </c>
      <c r="F17029" s="9" t="e">
        <f>INDEX(#REF!:#REF!,MATCH($D17029,#REF!:#REF!,0),MATCH(#REF!,#REF!:#REF!,0))</f>
        <v>#REF!</v>
      </c>
    </row>
    <row r="17030" spans="1:6" ht="16.5" x14ac:dyDescent="0.3">
      <c r="A17030" s="9" t="s">
        <v>5295</v>
      </c>
      <c r="B17030" s="9" t="s">
        <v>2288</v>
      </c>
      <c r="C17030" s="10">
        <v>12366</v>
      </c>
      <c r="D17030" s="9">
        <v>4290015026</v>
      </c>
      <c r="E17030" s="9" t="e">
        <f>INDEX(#REF!:#REF!,MATCH($D17030,#REF!:#REF!,0),MATCH(#REF!,#REF!:#REF!,0))</f>
        <v>#REF!</v>
      </c>
      <c r="F17030" s="9" t="e">
        <f>INDEX(#REF!:#REF!,MATCH($D17030,#REF!:#REF!,0),MATCH(#REF!,#REF!:#REF!,0))</f>
        <v>#REF!</v>
      </c>
    </row>
    <row r="17031" spans="1:6" ht="16.5" x14ac:dyDescent="0.3">
      <c r="A17031" s="9" t="s">
        <v>5294</v>
      </c>
      <c r="B17031" s="9" t="s">
        <v>2284</v>
      </c>
      <c r="C17031" s="10">
        <v>51941</v>
      </c>
      <c r="D17031" s="9">
        <v>5903124704</v>
      </c>
      <c r="E17031" s="9" t="e">
        <f>INDEX(#REF!:#REF!,MATCH($D17031,#REF!:#REF!,0),MATCH(#REF!,#REF!:#REF!,0))</f>
        <v>#REF!</v>
      </c>
      <c r="F17031" s="9" t="e">
        <f>INDEX(#REF!:#REF!,MATCH($D17031,#REF!:#REF!,0),MATCH(#REF!,#REF!:#REF!,0))</f>
        <v>#REF!</v>
      </c>
    </row>
    <row r="17032" spans="1:6" ht="16.5" x14ac:dyDescent="0.3">
      <c r="A17032" s="9" t="s">
        <v>5293</v>
      </c>
      <c r="B17032" s="9" t="s">
        <v>2404</v>
      </c>
      <c r="C17032" s="10">
        <v>34232</v>
      </c>
      <c r="D17032" s="9">
        <v>9412192312</v>
      </c>
      <c r="E17032" s="9" t="e">
        <f>INDEX(#REF!:#REF!,MATCH($D17032,#REF!:#REF!,0),MATCH(#REF!,#REF!:#REF!,0))</f>
        <v>#REF!</v>
      </c>
      <c r="F17032" s="9" t="e">
        <f>INDEX(#REF!:#REF!,MATCH($D17032,#REF!:#REF!,0),MATCH(#REF!,#REF!:#REF!,0))</f>
        <v>#REF!</v>
      </c>
    </row>
    <row r="17033" spans="1:6" ht="16.5" x14ac:dyDescent="0.3">
      <c r="A17033" s="9" t="s">
        <v>5292</v>
      </c>
      <c r="B17033" s="9" t="s">
        <v>2063</v>
      </c>
      <c r="C17033" s="10">
        <v>14466</v>
      </c>
      <c r="D17033" s="9">
        <v>1266227768</v>
      </c>
      <c r="E17033" s="9" t="e">
        <f>INDEX(#REF!:#REF!,MATCH($D17033,#REF!:#REF!,0),MATCH(#REF!,#REF!:#REF!,0))</f>
        <v>#REF!</v>
      </c>
      <c r="F17033" s="9" t="e">
        <f>INDEX(#REF!:#REF!,MATCH($D17033,#REF!:#REF!,0),MATCH(#REF!,#REF!:#REF!,0))</f>
        <v>#REF!</v>
      </c>
    </row>
    <row r="17034" spans="1:6" ht="16.5" x14ac:dyDescent="0.3">
      <c r="A17034" s="9" t="s">
        <v>5291</v>
      </c>
      <c r="B17034" s="9" t="s">
        <v>1951</v>
      </c>
      <c r="C17034" s="10">
        <v>24190</v>
      </c>
      <c r="D17034" s="9">
        <v>1155371844</v>
      </c>
      <c r="E17034" s="9" t="e">
        <f>INDEX(#REF!:#REF!,MATCH($D17034,#REF!:#REF!,0),MATCH(#REF!,#REF!:#REF!,0))</f>
        <v>#REF!</v>
      </c>
      <c r="F17034" s="9" t="e">
        <f>INDEX(#REF!:#REF!,MATCH($D17034,#REF!:#REF!,0),MATCH(#REF!,#REF!:#REF!,0))</f>
        <v>#REF!</v>
      </c>
    </row>
    <row r="17035" spans="1:6" ht="16.5" x14ac:dyDescent="0.3">
      <c r="A17035" s="9" t="s">
        <v>5290</v>
      </c>
      <c r="B17035" s="9" t="s">
        <v>2462</v>
      </c>
      <c r="C17035" s="10">
        <v>26084</v>
      </c>
      <c r="D17035" s="9">
        <v>8895721314</v>
      </c>
      <c r="E17035" s="9" t="e">
        <f>INDEX(#REF!:#REF!,MATCH($D17035,#REF!:#REF!,0),MATCH(#REF!,#REF!:#REF!,0))</f>
        <v>#REF!</v>
      </c>
      <c r="F17035" s="9" t="e">
        <f>INDEX(#REF!:#REF!,MATCH($D17035,#REF!:#REF!,0),MATCH(#REF!,#REF!:#REF!,0))</f>
        <v>#REF!</v>
      </c>
    </row>
    <row r="17036" spans="1:6" ht="16.5" x14ac:dyDescent="0.3">
      <c r="A17036" s="9" t="s">
        <v>5289</v>
      </c>
      <c r="B17036" s="9" t="s">
        <v>2875</v>
      </c>
      <c r="C17036" s="10">
        <v>27731</v>
      </c>
      <c r="D17036" s="9">
        <v>2510440322</v>
      </c>
      <c r="E17036" s="9" t="e">
        <f>INDEX(#REF!:#REF!,MATCH($D17036,#REF!:#REF!,0),MATCH(#REF!,#REF!:#REF!,0))</f>
        <v>#REF!</v>
      </c>
      <c r="F17036" s="9" t="e">
        <f>INDEX(#REF!:#REF!,MATCH($D17036,#REF!:#REF!,0),MATCH(#REF!,#REF!:#REF!,0))</f>
        <v>#REF!</v>
      </c>
    </row>
    <row r="17037" spans="1:6" ht="16.5" x14ac:dyDescent="0.3">
      <c r="A17037" s="9" t="s">
        <v>5288</v>
      </c>
      <c r="B17037" s="9" t="s">
        <v>2783</v>
      </c>
      <c r="C17037" s="10">
        <v>33354</v>
      </c>
      <c r="D17037" s="9">
        <v>7573774818</v>
      </c>
      <c r="E17037" s="9" t="e">
        <f>INDEX(#REF!:#REF!,MATCH($D17037,#REF!:#REF!,0),MATCH(#REF!,#REF!:#REF!,0))</f>
        <v>#REF!</v>
      </c>
      <c r="F17037" s="9" t="e">
        <f>INDEX(#REF!:#REF!,MATCH($D17037,#REF!:#REF!,0),MATCH(#REF!,#REF!:#REF!,0))</f>
        <v>#REF!</v>
      </c>
    </row>
    <row r="17038" spans="1:6" ht="16.5" x14ac:dyDescent="0.3">
      <c r="A17038" s="9" t="s">
        <v>5287</v>
      </c>
      <c r="B17038" s="9" t="s">
        <v>2050</v>
      </c>
      <c r="C17038" s="10">
        <v>17993</v>
      </c>
      <c r="D17038" s="9">
        <v>2074776004</v>
      </c>
      <c r="E17038" s="9" t="e">
        <f>INDEX(#REF!:#REF!,MATCH($D17038,#REF!:#REF!,0),MATCH(#REF!,#REF!:#REF!,0))</f>
        <v>#REF!</v>
      </c>
      <c r="F17038" s="9" t="e">
        <f>INDEX(#REF!:#REF!,MATCH($D17038,#REF!:#REF!,0),MATCH(#REF!,#REF!:#REF!,0))</f>
        <v>#REF!</v>
      </c>
    </row>
    <row r="17039" spans="1:6" ht="16.5" x14ac:dyDescent="0.3">
      <c r="A17039" s="9" t="s">
        <v>5286</v>
      </c>
      <c r="B17039" s="9" t="s">
        <v>2831</v>
      </c>
      <c r="C17039" s="10">
        <v>26337</v>
      </c>
      <c r="D17039" s="9">
        <v>2739934548</v>
      </c>
      <c r="E17039" s="9" t="e">
        <f>INDEX(#REF!:#REF!,MATCH($D17039,#REF!:#REF!,0),MATCH(#REF!,#REF!:#REF!,0))</f>
        <v>#REF!</v>
      </c>
      <c r="F17039" s="9" t="e">
        <f>INDEX(#REF!:#REF!,MATCH($D17039,#REF!:#REF!,0),MATCH(#REF!,#REF!:#REF!,0))</f>
        <v>#REF!</v>
      </c>
    </row>
    <row r="17040" spans="1:6" ht="16.5" x14ac:dyDescent="0.3">
      <c r="A17040" s="9" t="s">
        <v>5285</v>
      </c>
      <c r="B17040" s="9" t="s">
        <v>2440</v>
      </c>
      <c r="C17040" s="10">
        <v>54248</v>
      </c>
      <c r="D17040" s="9">
        <v>3217797337</v>
      </c>
      <c r="E17040" s="9" t="e">
        <f>INDEX(#REF!:#REF!,MATCH($D17040,#REF!:#REF!,0),MATCH(#REF!,#REF!:#REF!,0))</f>
        <v>#REF!</v>
      </c>
      <c r="F17040" s="9" t="e">
        <f>INDEX(#REF!:#REF!,MATCH($D17040,#REF!:#REF!,0),MATCH(#REF!,#REF!:#REF!,0))</f>
        <v>#REF!</v>
      </c>
    </row>
    <row r="17041" spans="1:6" ht="16.5" x14ac:dyDescent="0.3">
      <c r="A17041" s="9" t="s">
        <v>5284</v>
      </c>
      <c r="B17041" s="9" t="s">
        <v>2994</v>
      </c>
      <c r="C17041" s="10">
        <v>37051</v>
      </c>
      <c r="D17041" s="9">
        <v>5280433926</v>
      </c>
      <c r="E17041" s="9" t="e">
        <f>INDEX(#REF!:#REF!,MATCH($D17041,#REF!:#REF!,0),MATCH(#REF!,#REF!:#REF!,0))</f>
        <v>#REF!</v>
      </c>
      <c r="F17041" s="9" t="e">
        <f>INDEX(#REF!:#REF!,MATCH($D17041,#REF!:#REF!,0),MATCH(#REF!,#REF!:#REF!,0))</f>
        <v>#REF!</v>
      </c>
    </row>
    <row r="17042" spans="1:6" ht="16.5" x14ac:dyDescent="0.3">
      <c r="A17042" s="9" t="s">
        <v>5283</v>
      </c>
      <c r="B17042" s="9" t="s">
        <v>2589</v>
      </c>
      <c r="C17042" s="10">
        <v>57439</v>
      </c>
      <c r="D17042" s="9">
        <v>5358183647</v>
      </c>
      <c r="E17042" s="9" t="e">
        <f>INDEX(#REF!:#REF!,MATCH($D17042,#REF!:#REF!,0),MATCH(#REF!,#REF!:#REF!,0))</f>
        <v>#REF!</v>
      </c>
      <c r="F17042" s="9" t="e">
        <f>INDEX(#REF!:#REF!,MATCH($D17042,#REF!:#REF!,0),MATCH(#REF!,#REF!:#REF!,0))</f>
        <v>#REF!</v>
      </c>
    </row>
    <row r="17043" spans="1:6" ht="16.5" x14ac:dyDescent="0.3">
      <c r="A17043" s="9" t="s">
        <v>5282</v>
      </c>
      <c r="B17043" s="9" t="s">
        <v>2038</v>
      </c>
      <c r="C17043" s="10">
        <v>29380</v>
      </c>
      <c r="D17043" s="9">
        <v>3986480021</v>
      </c>
      <c r="E17043" s="9" t="e">
        <f>INDEX(#REF!:#REF!,MATCH($D17043,#REF!:#REF!,0),MATCH(#REF!,#REF!:#REF!,0))</f>
        <v>#REF!</v>
      </c>
      <c r="F17043" s="9" t="e">
        <f>INDEX(#REF!:#REF!,MATCH($D17043,#REF!:#REF!,0),MATCH(#REF!,#REF!:#REF!,0))</f>
        <v>#REF!</v>
      </c>
    </row>
    <row r="17044" spans="1:6" ht="16.5" x14ac:dyDescent="0.3">
      <c r="A17044" s="9" t="s">
        <v>5281</v>
      </c>
      <c r="B17044" s="9" t="s">
        <v>2431</v>
      </c>
      <c r="C17044" s="10">
        <v>26126</v>
      </c>
      <c r="D17044" s="9">
        <v>9155356869</v>
      </c>
      <c r="E17044" s="9" t="e">
        <f>INDEX(#REF!:#REF!,MATCH($D17044,#REF!:#REF!,0),MATCH(#REF!,#REF!:#REF!,0))</f>
        <v>#REF!</v>
      </c>
      <c r="F17044" s="9" t="e">
        <f>INDEX(#REF!:#REF!,MATCH($D17044,#REF!:#REF!,0),MATCH(#REF!,#REF!:#REF!,0))</f>
        <v>#REF!</v>
      </c>
    </row>
    <row r="17045" spans="1:6" ht="16.5" x14ac:dyDescent="0.3">
      <c r="A17045" s="9" t="s">
        <v>5280</v>
      </c>
      <c r="B17045" s="9" t="s">
        <v>2003</v>
      </c>
      <c r="C17045" s="10">
        <v>22187</v>
      </c>
      <c r="D17045" s="9">
        <v>502909099</v>
      </c>
      <c r="E17045" s="9" t="e">
        <f>INDEX(#REF!:#REF!,MATCH($D17045,#REF!:#REF!,0),MATCH(#REF!,#REF!:#REF!,0))</f>
        <v>#REF!</v>
      </c>
      <c r="F17045" s="9" t="e">
        <f>INDEX(#REF!:#REF!,MATCH($D17045,#REF!:#REF!,0),MATCH(#REF!,#REF!:#REF!,0))</f>
        <v>#REF!</v>
      </c>
    </row>
    <row r="17046" spans="1:6" ht="16.5" x14ac:dyDescent="0.3">
      <c r="A17046" s="9" t="s">
        <v>5279</v>
      </c>
      <c r="B17046" s="9" t="s">
        <v>2655</v>
      </c>
      <c r="C17046" s="10">
        <v>19965</v>
      </c>
      <c r="D17046" s="9">
        <v>7560031153</v>
      </c>
      <c r="E17046" s="9" t="e">
        <f>INDEX(#REF!:#REF!,MATCH($D17046,#REF!:#REF!,0),MATCH(#REF!,#REF!:#REF!,0))</f>
        <v>#REF!</v>
      </c>
      <c r="F17046" s="9" t="e">
        <f>INDEX(#REF!:#REF!,MATCH($D17046,#REF!:#REF!,0),MATCH(#REF!,#REF!:#REF!,0))</f>
        <v>#REF!</v>
      </c>
    </row>
    <row r="17047" spans="1:6" ht="16.5" x14ac:dyDescent="0.3">
      <c r="A17047" s="9" t="s">
        <v>5278</v>
      </c>
      <c r="B17047" s="9" t="s">
        <v>2195</v>
      </c>
      <c r="C17047" s="10">
        <v>13028</v>
      </c>
      <c r="D17047" s="9">
        <v>3097425365</v>
      </c>
      <c r="E17047" s="9" t="e">
        <f>INDEX(#REF!:#REF!,MATCH($D17047,#REF!:#REF!,0),MATCH(#REF!,#REF!:#REF!,0))</f>
        <v>#REF!</v>
      </c>
      <c r="F17047" s="9" t="e">
        <f>INDEX(#REF!:#REF!,MATCH($D17047,#REF!:#REF!,0),MATCH(#REF!,#REF!:#REF!,0))</f>
        <v>#REF!</v>
      </c>
    </row>
    <row r="17048" spans="1:6" ht="16.5" x14ac:dyDescent="0.3">
      <c r="A17048" s="9" t="s">
        <v>5277</v>
      </c>
      <c r="B17048" s="9" t="s">
        <v>2129</v>
      </c>
      <c r="C17048" s="10">
        <v>56386</v>
      </c>
      <c r="D17048" s="9">
        <v>6842911427</v>
      </c>
      <c r="E17048" s="9" t="e">
        <f>INDEX(#REF!:#REF!,MATCH($D17048,#REF!:#REF!,0),MATCH(#REF!,#REF!:#REF!,0))</f>
        <v>#REF!</v>
      </c>
      <c r="F17048" s="9" t="e">
        <f>INDEX(#REF!:#REF!,MATCH($D17048,#REF!:#REF!,0),MATCH(#REF!,#REF!:#REF!,0))</f>
        <v>#REF!</v>
      </c>
    </row>
    <row r="17049" spans="1:6" ht="16.5" x14ac:dyDescent="0.3">
      <c r="A17049" s="9" t="s">
        <v>5276</v>
      </c>
      <c r="B17049" s="9" t="s">
        <v>2669</v>
      </c>
      <c r="C17049" s="10">
        <v>51037</v>
      </c>
      <c r="D17049" s="9">
        <v>1606657585</v>
      </c>
      <c r="E17049" s="9" t="e">
        <f>INDEX(#REF!:#REF!,MATCH($D17049,#REF!:#REF!,0),MATCH(#REF!,#REF!:#REF!,0))</f>
        <v>#REF!</v>
      </c>
      <c r="F17049" s="9" t="e">
        <f>INDEX(#REF!:#REF!,MATCH($D17049,#REF!:#REF!,0),MATCH(#REF!,#REF!:#REF!,0))</f>
        <v>#REF!</v>
      </c>
    </row>
    <row r="17050" spans="1:6" ht="16.5" x14ac:dyDescent="0.3">
      <c r="A17050" s="9" t="s">
        <v>5275</v>
      </c>
      <c r="B17050" s="9" t="s">
        <v>2389</v>
      </c>
      <c r="C17050" s="10">
        <v>26731</v>
      </c>
      <c r="D17050" s="9">
        <v>7645724897</v>
      </c>
      <c r="E17050" s="9" t="e">
        <f>INDEX(#REF!:#REF!,MATCH($D17050,#REF!:#REF!,0),MATCH(#REF!,#REF!:#REF!,0))</f>
        <v>#REF!</v>
      </c>
      <c r="F17050" s="9" t="e">
        <f>INDEX(#REF!:#REF!,MATCH($D17050,#REF!:#REF!,0),MATCH(#REF!,#REF!:#REF!,0))</f>
        <v>#REF!</v>
      </c>
    </row>
    <row r="17051" spans="1:6" ht="16.5" x14ac:dyDescent="0.3">
      <c r="A17051" s="9" t="s">
        <v>5274</v>
      </c>
      <c r="B17051" s="9" t="s">
        <v>2704</v>
      </c>
      <c r="C17051" s="10">
        <v>11227</v>
      </c>
      <c r="D17051" s="9">
        <v>7180536660</v>
      </c>
      <c r="E17051" s="9" t="e">
        <f>INDEX(#REF!:#REF!,MATCH($D17051,#REF!:#REF!,0),MATCH(#REF!,#REF!:#REF!,0))</f>
        <v>#REF!</v>
      </c>
      <c r="F17051" s="9" t="e">
        <f>INDEX(#REF!:#REF!,MATCH($D17051,#REF!:#REF!,0),MATCH(#REF!,#REF!:#REF!,0))</f>
        <v>#REF!</v>
      </c>
    </row>
    <row r="17052" spans="1:6" ht="16.5" x14ac:dyDescent="0.3">
      <c r="A17052" s="9" t="s">
        <v>5273</v>
      </c>
      <c r="B17052" s="9" t="s">
        <v>3580</v>
      </c>
      <c r="C17052" s="10">
        <v>15229</v>
      </c>
      <c r="D17052" s="9">
        <v>9023313240</v>
      </c>
      <c r="E17052" s="9" t="e">
        <f>INDEX(#REF!:#REF!,MATCH($D17052,#REF!:#REF!,0),MATCH(#REF!,#REF!:#REF!,0))</f>
        <v>#REF!</v>
      </c>
      <c r="F17052" s="9" t="e">
        <f>INDEX(#REF!:#REF!,MATCH($D17052,#REF!:#REF!,0),MATCH(#REF!,#REF!:#REF!,0))</f>
        <v>#REF!</v>
      </c>
    </row>
    <row r="17053" spans="1:6" ht="16.5" x14ac:dyDescent="0.3">
      <c r="A17053" s="9" t="s">
        <v>5272</v>
      </c>
      <c r="B17053" s="9" t="s">
        <v>2357</v>
      </c>
      <c r="C17053" s="10">
        <v>38824</v>
      </c>
      <c r="D17053" s="9">
        <v>9267164694</v>
      </c>
      <c r="E17053" s="9" t="e">
        <f>INDEX(#REF!:#REF!,MATCH($D17053,#REF!:#REF!,0),MATCH(#REF!,#REF!:#REF!,0))</f>
        <v>#REF!</v>
      </c>
      <c r="F17053" s="9" t="e">
        <f>INDEX(#REF!:#REF!,MATCH($D17053,#REF!:#REF!,0),MATCH(#REF!,#REF!:#REF!,0))</f>
        <v>#REF!</v>
      </c>
    </row>
    <row r="17054" spans="1:6" ht="16.5" x14ac:dyDescent="0.3">
      <c r="A17054" s="9" t="s">
        <v>5271</v>
      </c>
      <c r="B17054" s="9" t="s">
        <v>3388</v>
      </c>
      <c r="C17054" s="10">
        <v>37612</v>
      </c>
      <c r="D17054" s="9">
        <v>6378969205</v>
      </c>
      <c r="E17054" s="9" t="e">
        <f>INDEX(#REF!:#REF!,MATCH($D17054,#REF!:#REF!,0),MATCH(#REF!,#REF!:#REF!,0))</f>
        <v>#REF!</v>
      </c>
      <c r="F17054" s="9" t="e">
        <f>INDEX(#REF!:#REF!,MATCH($D17054,#REF!:#REF!,0),MATCH(#REF!,#REF!:#REF!,0))</f>
        <v>#REF!</v>
      </c>
    </row>
    <row r="17055" spans="1:6" ht="16.5" x14ac:dyDescent="0.3">
      <c r="A17055" s="9" t="s">
        <v>5270</v>
      </c>
      <c r="B17055" s="9" t="s">
        <v>2424</v>
      </c>
      <c r="C17055" s="10">
        <v>21907</v>
      </c>
      <c r="D17055" s="9">
        <v>232367817</v>
      </c>
      <c r="E17055" s="9" t="e">
        <f>INDEX(#REF!:#REF!,MATCH($D17055,#REF!:#REF!,0),MATCH(#REF!,#REF!:#REF!,0))</f>
        <v>#REF!</v>
      </c>
      <c r="F17055" s="9" t="e">
        <f>INDEX(#REF!:#REF!,MATCH($D17055,#REF!:#REF!,0),MATCH(#REF!,#REF!:#REF!,0))</f>
        <v>#REF!</v>
      </c>
    </row>
    <row r="17056" spans="1:6" ht="16.5" x14ac:dyDescent="0.3">
      <c r="A17056" s="9" t="s">
        <v>5269</v>
      </c>
      <c r="B17056" s="9" t="s">
        <v>2185</v>
      </c>
      <c r="C17056" s="10">
        <v>13159</v>
      </c>
      <c r="D17056" s="9">
        <v>1829869566</v>
      </c>
      <c r="E17056" s="9" t="e">
        <f>INDEX(#REF!:#REF!,MATCH($D17056,#REF!:#REF!,0),MATCH(#REF!,#REF!:#REF!,0))</f>
        <v>#REF!</v>
      </c>
      <c r="F17056" s="9" t="e">
        <f>INDEX(#REF!:#REF!,MATCH($D17056,#REF!:#REF!,0),MATCH(#REF!,#REF!:#REF!,0))</f>
        <v>#REF!</v>
      </c>
    </row>
    <row r="17057" spans="1:6" ht="16.5" x14ac:dyDescent="0.3">
      <c r="A17057" s="9" t="s">
        <v>5268</v>
      </c>
      <c r="B17057" s="9" t="s">
        <v>2226</v>
      </c>
      <c r="C17057" s="10">
        <v>42229</v>
      </c>
      <c r="D17057" s="9">
        <v>8750494546</v>
      </c>
      <c r="E17057" s="9" t="e">
        <f>INDEX(#REF!:#REF!,MATCH($D17057,#REF!:#REF!,0),MATCH(#REF!,#REF!:#REF!,0))</f>
        <v>#REF!</v>
      </c>
      <c r="F17057" s="9" t="e">
        <f>INDEX(#REF!:#REF!,MATCH($D17057,#REF!:#REF!,0),MATCH(#REF!,#REF!:#REF!,0))</f>
        <v>#REF!</v>
      </c>
    </row>
    <row r="17058" spans="1:6" ht="16.5" x14ac:dyDescent="0.3">
      <c r="A17058" s="9" t="s">
        <v>5267</v>
      </c>
      <c r="B17058" s="9" t="s">
        <v>3229</v>
      </c>
      <c r="C17058" s="10">
        <v>35947</v>
      </c>
      <c r="D17058" s="9">
        <v>2757793764</v>
      </c>
      <c r="E17058" s="9" t="e">
        <f>INDEX(#REF!:#REF!,MATCH($D17058,#REF!:#REF!,0),MATCH(#REF!,#REF!:#REF!,0))</f>
        <v>#REF!</v>
      </c>
      <c r="F17058" s="9" t="e">
        <f>INDEX(#REF!:#REF!,MATCH($D17058,#REF!:#REF!,0),MATCH(#REF!,#REF!:#REF!,0))</f>
        <v>#REF!</v>
      </c>
    </row>
    <row r="17059" spans="1:6" ht="16.5" x14ac:dyDescent="0.3">
      <c r="A17059" s="9" t="s">
        <v>5266</v>
      </c>
      <c r="B17059" s="9" t="s">
        <v>1995</v>
      </c>
      <c r="C17059" s="10">
        <v>16227</v>
      </c>
      <c r="D17059" s="9">
        <v>4396213212</v>
      </c>
      <c r="E17059" s="9" t="e">
        <f>INDEX(#REF!:#REF!,MATCH($D17059,#REF!:#REF!,0),MATCH(#REF!,#REF!:#REF!,0))</f>
        <v>#REF!</v>
      </c>
      <c r="F17059" s="9" t="e">
        <f>INDEX(#REF!:#REF!,MATCH($D17059,#REF!:#REF!,0),MATCH(#REF!,#REF!:#REF!,0))</f>
        <v>#REF!</v>
      </c>
    </row>
    <row r="17060" spans="1:6" ht="16.5" x14ac:dyDescent="0.3">
      <c r="A17060" s="9" t="s">
        <v>5265</v>
      </c>
      <c r="B17060" s="9" t="s">
        <v>3275</v>
      </c>
      <c r="C17060" s="10">
        <v>24621</v>
      </c>
      <c r="D17060" s="9">
        <v>7961231404</v>
      </c>
      <c r="E17060" s="9" t="e">
        <f>INDEX(#REF!:#REF!,MATCH($D17060,#REF!:#REF!,0),MATCH(#REF!,#REF!:#REF!,0))</f>
        <v>#REF!</v>
      </c>
      <c r="F17060" s="9" t="e">
        <f>INDEX(#REF!:#REF!,MATCH($D17060,#REF!:#REF!,0),MATCH(#REF!,#REF!:#REF!,0))</f>
        <v>#REF!</v>
      </c>
    </row>
    <row r="17061" spans="1:6" ht="16.5" x14ac:dyDescent="0.3">
      <c r="A17061" s="9" t="s">
        <v>5264</v>
      </c>
      <c r="B17061" s="9" t="s">
        <v>2392</v>
      </c>
      <c r="C17061" s="10">
        <v>30365</v>
      </c>
      <c r="D17061" s="9">
        <v>8692509450</v>
      </c>
      <c r="E17061" s="9" t="e">
        <f>INDEX(#REF!:#REF!,MATCH($D17061,#REF!:#REF!,0),MATCH(#REF!,#REF!:#REF!,0))</f>
        <v>#REF!</v>
      </c>
      <c r="F17061" s="9" t="e">
        <f>INDEX(#REF!:#REF!,MATCH($D17061,#REF!:#REF!,0),MATCH(#REF!,#REF!:#REF!,0))</f>
        <v>#REF!</v>
      </c>
    </row>
    <row r="17062" spans="1:6" ht="16.5" x14ac:dyDescent="0.3">
      <c r="A17062" s="9" t="s">
        <v>5263</v>
      </c>
      <c r="B17062" s="9" t="s">
        <v>2087</v>
      </c>
      <c r="C17062" s="10">
        <v>18909</v>
      </c>
      <c r="D17062" s="9">
        <v>8154943166</v>
      </c>
      <c r="E17062" s="9" t="e">
        <f>INDEX(#REF!:#REF!,MATCH($D17062,#REF!:#REF!,0),MATCH(#REF!,#REF!:#REF!,0))</f>
        <v>#REF!</v>
      </c>
      <c r="F17062" s="9" t="e">
        <f>INDEX(#REF!:#REF!,MATCH($D17062,#REF!:#REF!,0),MATCH(#REF!,#REF!:#REF!,0))</f>
        <v>#REF!</v>
      </c>
    </row>
    <row r="17063" spans="1:6" ht="16.5" x14ac:dyDescent="0.3">
      <c r="A17063" s="9" t="s">
        <v>5262</v>
      </c>
      <c r="B17063" s="9" t="s">
        <v>3222</v>
      </c>
      <c r="C17063" s="10">
        <v>50905</v>
      </c>
      <c r="D17063" s="9">
        <v>8945564357</v>
      </c>
      <c r="E17063" s="9" t="e">
        <f>INDEX(#REF!:#REF!,MATCH($D17063,#REF!:#REF!,0),MATCH(#REF!,#REF!:#REF!,0))</f>
        <v>#REF!</v>
      </c>
      <c r="F17063" s="9" t="e">
        <f>INDEX(#REF!:#REF!,MATCH($D17063,#REF!:#REF!,0),MATCH(#REF!,#REF!:#REF!,0))</f>
        <v>#REF!</v>
      </c>
    </row>
    <row r="17064" spans="1:6" ht="16.5" x14ac:dyDescent="0.3">
      <c r="A17064" s="9" t="s">
        <v>5261</v>
      </c>
      <c r="B17064" s="9" t="s">
        <v>2127</v>
      </c>
      <c r="C17064" s="10">
        <v>23599</v>
      </c>
      <c r="D17064" s="9">
        <v>8346855079</v>
      </c>
      <c r="E17064" s="9" t="e">
        <f>INDEX(#REF!:#REF!,MATCH($D17064,#REF!:#REF!,0),MATCH(#REF!,#REF!:#REF!,0))</f>
        <v>#REF!</v>
      </c>
      <c r="F17064" s="9" t="e">
        <f>INDEX(#REF!:#REF!,MATCH($D17064,#REF!:#REF!,0),MATCH(#REF!,#REF!:#REF!,0))</f>
        <v>#REF!</v>
      </c>
    </row>
    <row r="17065" spans="1:6" ht="16.5" x14ac:dyDescent="0.3">
      <c r="A17065" s="9" t="s">
        <v>5260</v>
      </c>
      <c r="B17065" s="9" t="s">
        <v>2815</v>
      </c>
      <c r="C17065" s="10">
        <v>48420</v>
      </c>
      <c r="D17065" s="9">
        <v>1856596435</v>
      </c>
      <c r="E17065" s="9" t="e">
        <f>INDEX(#REF!:#REF!,MATCH($D17065,#REF!:#REF!,0),MATCH(#REF!,#REF!:#REF!,0))</f>
        <v>#REF!</v>
      </c>
      <c r="F17065" s="9" t="e">
        <f>INDEX(#REF!:#REF!,MATCH($D17065,#REF!:#REF!,0),MATCH(#REF!,#REF!:#REF!,0))</f>
        <v>#REF!</v>
      </c>
    </row>
    <row r="17066" spans="1:6" ht="16.5" x14ac:dyDescent="0.3">
      <c r="A17066" s="9" t="s">
        <v>5259</v>
      </c>
      <c r="B17066" s="9" t="s">
        <v>2783</v>
      </c>
      <c r="C17066" s="10">
        <v>51660</v>
      </c>
      <c r="D17066" s="9">
        <v>5792300712</v>
      </c>
      <c r="E17066" s="9" t="e">
        <f>INDEX(#REF!:#REF!,MATCH($D17066,#REF!:#REF!,0),MATCH(#REF!,#REF!:#REF!,0))</f>
        <v>#REF!</v>
      </c>
      <c r="F17066" s="9" t="e">
        <f>INDEX(#REF!:#REF!,MATCH($D17066,#REF!:#REF!,0),MATCH(#REF!,#REF!:#REF!,0))</f>
        <v>#REF!</v>
      </c>
    </row>
    <row r="17067" spans="1:6" ht="16.5" x14ac:dyDescent="0.3">
      <c r="A17067" s="9" t="s">
        <v>5258</v>
      </c>
      <c r="B17067" s="9" t="s">
        <v>3085</v>
      </c>
      <c r="C17067" s="10">
        <v>58636</v>
      </c>
      <c r="D17067" s="9">
        <v>6890491998</v>
      </c>
      <c r="E17067" s="9" t="e">
        <f>INDEX(#REF!:#REF!,MATCH($D17067,#REF!:#REF!,0),MATCH(#REF!,#REF!:#REF!,0))</f>
        <v>#REF!</v>
      </c>
      <c r="F17067" s="9" t="e">
        <f>INDEX(#REF!:#REF!,MATCH($D17067,#REF!:#REF!,0),MATCH(#REF!,#REF!:#REF!,0))</f>
        <v>#REF!</v>
      </c>
    </row>
    <row r="17068" spans="1:6" ht="16.5" x14ac:dyDescent="0.3">
      <c r="A17068" s="9" t="s">
        <v>5257</v>
      </c>
      <c r="B17068" s="9" t="s">
        <v>2204</v>
      </c>
      <c r="C17068" s="10">
        <v>29788</v>
      </c>
      <c r="D17068" s="9">
        <v>3156820482</v>
      </c>
      <c r="E17068" s="9" t="e">
        <f>INDEX(#REF!:#REF!,MATCH($D17068,#REF!:#REF!,0),MATCH(#REF!,#REF!:#REF!,0))</f>
        <v>#REF!</v>
      </c>
      <c r="F17068" s="9" t="e">
        <f>INDEX(#REF!:#REF!,MATCH($D17068,#REF!:#REF!,0),MATCH(#REF!,#REF!:#REF!,0))</f>
        <v>#REF!</v>
      </c>
    </row>
    <row r="17069" spans="1:6" ht="16.5" x14ac:dyDescent="0.3">
      <c r="A17069" s="9" t="s">
        <v>5256</v>
      </c>
      <c r="B17069" s="9" t="s">
        <v>2544</v>
      </c>
      <c r="C17069" s="10">
        <v>40470</v>
      </c>
      <c r="D17069" s="9">
        <v>8617243198</v>
      </c>
      <c r="E17069" s="9" t="e">
        <f>INDEX(#REF!:#REF!,MATCH($D17069,#REF!:#REF!,0),MATCH(#REF!,#REF!:#REF!,0))</f>
        <v>#REF!</v>
      </c>
      <c r="F17069" s="9" t="e">
        <f>INDEX(#REF!:#REF!,MATCH($D17069,#REF!:#REF!,0),MATCH(#REF!,#REF!:#REF!,0))</f>
        <v>#REF!</v>
      </c>
    </row>
    <row r="17070" spans="1:6" ht="16.5" x14ac:dyDescent="0.3">
      <c r="A17070" s="9" t="s">
        <v>5255</v>
      </c>
      <c r="B17070" s="9" t="s">
        <v>2371</v>
      </c>
      <c r="C17070" s="10">
        <v>48848</v>
      </c>
      <c r="D17070" s="9">
        <v>8750494546</v>
      </c>
      <c r="E17070" s="9" t="e">
        <f>INDEX(#REF!:#REF!,MATCH($D17070,#REF!:#REF!,0),MATCH(#REF!,#REF!:#REF!,0))</f>
        <v>#REF!</v>
      </c>
      <c r="F17070" s="9" t="e">
        <f>INDEX(#REF!:#REF!,MATCH($D17070,#REF!:#REF!,0),MATCH(#REF!,#REF!:#REF!,0))</f>
        <v>#REF!</v>
      </c>
    </row>
    <row r="17071" spans="1:6" ht="16.5" x14ac:dyDescent="0.3">
      <c r="A17071" s="9" t="s">
        <v>5254</v>
      </c>
      <c r="B17071" s="9" t="s">
        <v>2063</v>
      </c>
      <c r="C17071" s="10">
        <v>10596</v>
      </c>
      <c r="D17071" s="9">
        <v>3266408608</v>
      </c>
      <c r="E17071" s="9" t="e">
        <f>INDEX(#REF!:#REF!,MATCH($D17071,#REF!:#REF!,0),MATCH(#REF!,#REF!:#REF!,0))</f>
        <v>#REF!</v>
      </c>
      <c r="F17071" s="9" t="e">
        <f>INDEX(#REF!:#REF!,MATCH($D17071,#REF!:#REF!,0),MATCH(#REF!,#REF!:#REF!,0))</f>
        <v>#REF!</v>
      </c>
    </row>
    <row r="17072" spans="1:6" ht="16.5" x14ac:dyDescent="0.3">
      <c r="A17072" s="9" t="s">
        <v>5253</v>
      </c>
      <c r="B17072" s="9" t="s">
        <v>2284</v>
      </c>
      <c r="C17072" s="10">
        <v>21351</v>
      </c>
      <c r="D17072" s="9">
        <v>8373529241</v>
      </c>
      <c r="E17072" s="9" t="e">
        <f>INDEX(#REF!:#REF!,MATCH($D17072,#REF!:#REF!,0),MATCH(#REF!,#REF!:#REF!,0))</f>
        <v>#REF!</v>
      </c>
      <c r="F17072" s="9" t="e">
        <f>INDEX(#REF!:#REF!,MATCH($D17072,#REF!:#REF!,0),MATCH(#REF!,#REF!:#REF!,0))</f>
        <v>#REF!</v>
      </c>
    </row>
    <row r="17073" spans="1:6" ht="16.5" x14ac:dyDescent="0.3">
      <c r="A17073" s="9" t="s">
        <v>5252</v>
      </c>
      <c r="B17073" s="9" t="s">
        <v>2050</v>
      </c>
      <c r="C17073" s="10">
        <v>22143</v>
      </c>
      <c r="D17073" s="9">
        <v>7673188813</v>
      </c>
      <c r="E17073" s="9" t="e">
        <f>INDEX(#REF!:#REF!,MATCH($D17073,#REF!:#REF!,0),MATCH(#REF!,#REF!:#REF!,0))</f>
        <v>#REF!</v>
      </c>
      <c r="F17073" s="9" t="e">
        <f>INDEX(#REF!:#REF!,MATCH($D17073,#REF!:#REF!,0),MATCH(#REF!,#REF!:#REF!,0))</f>
        <v>#REF!</v>
      </c>
    </row>
    <row r="17074" spans="1:6" ht="16.5" x14ac:dyDescent="0.3">
      <c r="A17074" s="9" t="s">
        <v>5251</v>
      </c>
      <c r="B17074" s="9" t="s">
        <v>2291</v>
      </c>
      <c r="C17074" s="10">
        <v>25173</v>
      </c>
      <c r="D17074" s="9">
        <v>9052475601</v>
      </c>
      <c r="E17074" s="9" t="e">
        <f>INDEX(#REF!:#REF!,MATCH($D17074,#REF!:#REF!,0),MATCH(#REF!,#REF!:#REF!,0))</f>
        <v>#REF!</v>
      </c>
      <c r="F17074" s="9" t="e">
        <f>INDEX(#REF!:#REF!,MATCH($D17074,#REF!:#REF!,0),MATCH(#REF!,#REF!:#REF!,0))</f>
        <v>#REF!</v>
      </c>
    </row>
    <row r="17075" spans="1:6" ht="16.5" x14ac:dyDescent="0.3">
      <c r="A17075" s="9" t="s">
        <v>5250</v>
      </c>
      <c r="B17075" s="9" t="s">
        <v>2655</v>
      </c>
      <c r="C17075" s="10">
        <v>31251</v>
      </c>
      <c r="D17075" s="9">
        <v>3516592710</v>
      </c>
      <c r="E17075" s="9" t="e">
        <f>INDEX(#REF!:#REF!,MATCH($D17075,#REF!:#REF!,0),MATCH(#REF!,#REF!:#REF!,0))</f>
        <v>#REF!</v>
      </c>
      <c r="F17075" s="9" t="e">
        <f>INDEX(#REF!:#REF!,MATCH($D17075,#REF!:#REF!,0),MATCH(#REF!,#REF!:#REF!,0))</f>
        <v>#REF!</v>
      </c>
    </row>
    <row r="17076" spans="1:6" ht="16.5" x14ac:dyDescent="0.3">
      <c r="A17076" s="9" t="s">
        <v>5249</v>
      </c>
      <c r="B17076" s="9" t="s">
        <v>2582</v>
      </c>
      <c r="C17076" s="10">
        <v>57867</v>
      </c>
      <c r="D17076" s="9">
        <v>3792993961</v>
      </c>
      <c r="E17076" s="9" t="e">
        <f>INDEX(#REF!:#REF!,MATCH($D17076,#REF!:#REF!,0),MATCH(#REF!,#REF!:#REF!,0))</f>
        <v>#REF!</v>
      </c>
      <c r="F17076" s="9" t="e">
        <f>INDEX(#REF!:#REF!,MATCH($D17076,#REF!:#REF!,0),MATCH(#REF!,#REF!:#REF!,0))</f>
        <v>#REF!</v>
      </c>
    </row>
    <row r="17077" spans="1:6" ht="16.5" x14ac:dyDescent="0.3">
      <c r="A17077" s="9" t="s">
        <v>5248</v>
      </c>
      <c r="B17077" s="9" t="s">
        <v>1949</v>
      </c>
      <c r="C17077" s="10">
        <v>20783</v>
      </c>
      <c r="D17077" s="9">
        <v>9611070055</v>
      </c>
      <c r="E17077" s="9" t="e">
        <f>INDEX(#REF!:#REF!,MATCH($D17077,#REF!:#REF!,0),MATCH(#REF!,#REF!:#REF!,0))</f>
        <v>#REF!</v>
      </c>
      <c r="F17077" s="9" t="e">
        <f>INDEX(#REF!:#REF!,MATCH($D17077,#REF!:#REF!,0),MATCH(#REF!,#REF!:#REF!,0))</f>
        <v>#REF!</v>
      </c>
    </row>
    <row r="17078" spans="1:6" ht="16.5" x14ac:dyDescent="0.3">
      <c r="A17078" s="9" t="s">
        <v>5247</v>
      </c>
      <c r="B17078" s="9" t="s">
        <v>2584</v>
      </c>
      <c r="C17078" s="10">
        <v>46403</v>
      </c>
      <c r="D17078" s="9">
        <v>8277918739</v>
      </c>
      <c r="E17078" s="9" t="e">
        <f>INDEX(#REF!:#REF!,MATCH($D17078,#REF!:#REF!,0),MATCH(#REF!,#REF!:#REF!,0))</f>
        <v>#REF!</v>
      </c>
      <c r="F17078" s="9" t="e">
        <f>INDEX(#REF!:#REF!,MATCH($D17078,#REF!:#REF!,0),MATCH(#REF!,#REF!:#REF!,0))</f>
        <v>#REF!</v>
      </c>
    </row>
    <row r="17079" spans="1:6" ht="16.5" x14ac:dyDescent="0.3">
      <c r="A17079" s="9" t="s">
        <v>5246</v>
      </c>
      <c r="B17079" s="9" t="s">
        <v>2487</v>
      </c>
      <c r="C17079" s="10">
        <v>39828</v>
      </c>
      <c r="D17079" s="9">
        <v>1895483948</v>
      </c>
      <c r="E17079" s="9" t="e">
        <f>INDEX(#REF!:#REF!,MATCH($D17079,#REF!:#REF!,0),MATCH(#REF!,#REF!:#REF!,0))</f>
        <v>#REF!</v>
      </c>
      <c r="F17079" s="9" t="e">
        <f>INDEX(#REF!:#REF!,MATCH($D17079,#REF!:#REF!,0),MATCH(#REF!,#REF!:#REF!,0))</f>
        <v>#REF!</v>
      </c>
    </row>
    <row r="17080" spans="1:6" ht="16.5" x14ac:dyDescent="0.3">
      <c r="A17080" s="9" t="s">
        <v>5245</v>
      </c>
      <c r="B17080" s="9" t="s">
        <v>3200</v>
      </c>
      <c r="C17080" s="10">
        <v>38300</v>
      </c>
      <c r="D17080" s="9">
        <v>9597202352</v>
      </c>
      <c r="E17080" s="9" t="e">
        <f>INDEX(#REF!:#REF!,MATCH($D17080,#REF!:#REF!,0),MATCH(#REF!,#REF!:#REF!,0))</f>
        <v>#REF!</v>
      </c>
      <c r="F17080" s="9" t="e">
        <f>INDEX(#REF!:#REF!,MATCH($D17080,#REF!:#REF!,0),MATCH(#REF!,#REF!:#REF!,0))</f>
        <v>#REF!</v>
      </c>
    </row>
    <row r="17081" spans="1:6" ht="16.5" x14ac:dyDescent="0.3">
      <c r="A17081" s="9" t="s">
        <v>5244</v>
      </c>
      <c r="B17081" s="9" t="s">
        <v>2029</v>
      </c>
      <c r="C17081" s="10">
        <v>35497</v>
      </c>
      <c r="D17081" s="9">
        <v>4862005330</v>
      </c>
      <c r="E17081" s="9" t="e">
        <f>INDEX(#REF!:#REF!,MATCH($D17081,#REF!:#REF!,0),MATCH(#REF!,#REF!:#REF!,0))</f>
        <v>#REF!</v>
      </c>
      <c r="F17081" s="9" t="e">
        <f>INDEX(#REF!:#REF!,MATCH($D17081,#REF!:#REF!,0),MATCH(#REF!,#REF!:#REF!,0))</f>
        <v>#REF!</v>
      </c>
    </row>
    <row r="17082" spans="1:6" ht="16.5" x14ac:dyDescent="0.3">
      <c r="A17082" s="9" t="s">
        <v>5243</v>
      </c>
      <c r="B17082" s="9" t="s">
        <v>2597</v>
      </c>
      <c r="C17082" s="10">
        <v>12977</v>
      </c>
      <c r="D17082" s="9">
        <v>5795848808</v>
      </c>
      <c r="E17082" s="9" t="e">
        <f>INDEX(#REF!:#REF!,MATCH($D17082,#REF!:#REF!,0),MATCH(#REF!,#REF!:#REF!,0))</f>
        <v>#REF!</v>
      </c>
      <c r="F17082" s="9" t="e">
        <f>INDEX(#REF!:#REF!,MATCH($D17082,#REF!:#REF!,0),MATCH(#REF!,#REF!:#REF!,0))</f>
        <v>#REF!</v>
      </c>
    </row>
    <row r="17083" spans="1:6" ht="16.5" x14ac:dyDescent="0.3">
      <c r="A17083" s="9" t="s">
        <v>5242</v>
      </c>
      <c r="B17083" s="9" t="s">
        <v>2409</v>
      </c>
      <c r="C17083" s="10">
        <v>45959</v>
      </c>
      <c r="D17083" s="9">
        <v>4409014943</v>
      </c>
      <c r="E17083" s="9" t="e">
        <f>INDEX(#REF!:#REF!,MATCH($D17083,#REF!:#REF!,0),MATCH(#REF!,#REF!:#REF!,0))</f>
        <v>#REF!</v>
      </c>
      <c r="F17083" s="9" t="e">
        <f>INDEX(#REF!:#REF!,MATCH($D17083,#REF!:#REF!,0),MATCH(#REF!,#REF!:#REF!,0))</f>
        <v>#REF!</v>
      </c>
    </row>
    <row r="17084" spans="1:6" ht="16.5" x14ac:dyDescent="0.3">
      <c r="A17084" s="9" t="s">
        <v>5241</v>
      </c>
      <c r="B17084" s="9" t="s">
        <v>2092</v>
      </c>
      <c r="C17084" s="10">
        <v>19840</v>
      </c>
      <c r="D17084" s="9">
        <v>2234966051</v>
      </c>
      <c r="E17084" s="9" t="e">
        <f>INDEX(#REF!:#REF!,MATCH($D17084,#REF!:#REF!,0),MATCH(#REF!,#REF!:#REF!,0))</f>
        <v>#REF!</v>
      </c>
      <c r="F17084" s="9" t="e">
        <f>INDEX(#REF!:#REF!,MATCH($D17084,#REF!:#REF!,0),MATCH(#REF!,#REF!:#REF!,0))</f>
        <v>#REF!</v>
      </c>
    </row>
    <row r="17085" spans="1:6" ht="16.5" x14ac:dyDescent="0.3">
      <c r="A17085" s="9" t="s">
        <v>5240</v>
      </c>
      <c r="B17085" s="9" t="s">
        <v>1965</v>
      </c>
      <c r="C17085" s="10">
        <v>13953</v>
      </c>
      <c r="D17085" s="9">
        <v>5603330430</v>
      </c>
      <c r="E17085" s="9" t="e">
        <f>INDEX(#REF!:#REF!,MATCH($D17085,#REF!:#REF!,0),MATCH(#REF!,#REF!:#REF!,0))</f>
        <v>#REF!</v>
      </c>
      <c r="F17085" s="9" t="e">
        <f>INDEX(#REF!:#REF!,MATCH($D17085,#REF!:#REF!,0),MATCH(#REF!,#REF!:#REF!,0))</f>
        <v>#REF!</v>
      </c>
    </row>
    <row r="17086" spans="1:6" ht="16.5" x14ac:dyDescent="0.3">
      <c r="A17086" s="9" t="s">
        <v>5239</v>
      </c>
      <c r="B17086" s="9" t="s">
        <v>3172</v>
      </c>
      <c r="C17086" s="10">
        <v>24105</v>
      </c>
      <c r="D17086" s="9">
        <v>1598957961</v>
      </c>
      <c r="E17086" s="9" t="e">
        <f>INDEX(#REF!:#REF!,MATCH($D17086,#REF!:#REF!,0),MATCH(#REF!,#REF!:#REF!,0))</f>
        <v>#REF!</v>
      </c>
      <c r="F17086" s="9" t="e">
        <f>INDEX(#REF!:#REF!,MATCH($D17086,#REF!:#REF!,0),MATCH(#REF!,#REF!:#REF!,0))</f>
        <v>#REF!</v>
      </c>
    </row>
    <row r="17087" spans="1:6" ht="16.5" x14ac:dyDescent="0.3">
      <c r="A17087" s="9" t="s">
        <v>5238</v>
      </c>
      <c r="B17087" s="9" t="s">
        <v>2498</v>
      </c>
      <c r="C17087" s="10">
        <v>35523</v>
      </c>
      <c r="D17087" s="9">
        <v>5837501576</v>
      </c>
      <c r="E17087" s="9" t="e">
        <f>INDEX(#REF!:#REF!,MATCH($D17087,#REF!:#REF!,0),MATCH(#REF!,#REF!:#REF!,0))</f>
        <v>#REF!</v>
      </c>
      <c r="F17087" s="9" t="e">
        <f>INDEX(#REF!:#REF!,MATCH($D17087,#REF!:#REF!,0),MATCH(#REF!,#REF!:#REF!,0))</f>
        <v>#REF!</v>
      </c>
    </row>
    <row r="17088" spans="1:6" ht="16.5" x14ac:dyDescent="0.3">
      <c r="A17088" s="9" t="s">
        <v>5237</v>
      </c>
      <c r="B17088" s="9" t="s">
        <v>3617</v>
      </c>
      <c r="C17088" s="10">
        <v>44154</v>
      </c>
      <c r="D17088" s="9">
        <v>806065796</v>
      </c>
      <c r="E17088" s="9" t="e">
        <f>INDEX(#REF!:#REF!,MATCH($D17088,#REF!:#REF!,0),MATCH(#REF!,#REF!:#REF!,0))</f>
        <v>#REF!</v>
      </c>
      <c r="F17088" s="9" t="e">
        <f>INDEX(#REF!:#REF!,MATCH($D17088,#REF!:#REF!,0),MATCH(#REF!,#REF!:#REF!,0))</f>
        <v>#REF!</v>
      </c>
    </row>
    <row r="17089" spans="1:6" ht="16.5" x14ac:dyDescent="0.3">
      <c r="A17089" s="9" t="s">
        <v>5236</v>
      </c>
      <c r="B17089" s="9" t="s">
        <v>2833</v>
      </c>
      <c r="C17089" s="10">
        <v>38367</v>
      </c>
      <c r="D17089" s="9">
        <v>3016446324</v>
      </c>
      <c r="E17089" s="9" t="e">
        <f>INDEX(#REF!:#REF!,MATCH($D17089,#REF!:#REF!,0),MATCH(#REF!,#REF!:#REF!,0))</f>
        <v>#REF!</v>
      </c>
      <c r="F17089" s="9" t="e">
        <f>INDEX(#REF!:#REF!,MATCH($D17089,#REF!:#REF!,0),MATCH(#REF!,#REF!:#REF!,0))</f>
        <v>#REF!</v>
      </c>
    </row>
    <row r="17090" spans="1:6" ht="16.5" x14ac:dyDescent="0.3">
      <c r="A17090" s="9" t="s">
        <v>5235</v>
      </c>
      <c r="B17090" s="9" t="s">
        <v>2085</v>
      </c>
      <c r="C17090" s="10">
        <v>39272</v>
      </c>
      <c r="D17090" s="9">
        <v>3219526055</v>
      </c>
      <c r="E17090" s="9" t="e">
        <f>INDEX(#REF!:#REF!,MATCH($D17090,#REF!:#REF!,0),MATCH(#REF!,#REF!:#REF!,0))</f>
        <v>#REF!</v>
      </c>
      <c r="F17090" s="9" t="e">
        <f>INDEX(#REF!:#REF!,MATCH($D17090,#REF!:#REF!,0),MATCH(#REF!,#REF!:#REF!,0))</f>
        <v>#REF!</v>
      </c>
    </row>
    <row r="17091" spans="1:6" ht="16.5" x14ac:dyDescent="0.3">
      <c r="A17091" s="9" t="s">
        <v>5234</v>
      </c>
      <c r="B17091" s="9" t="s">
        <v>2443</v>
      </c>
      <c r="C17091" s="10">
        <v>25744</v>
      </c>
      <c r="D17091" s="9">
        <v>4986200380</v>
      </c>
      <c r="E17091" s="9" t="e">
        <f>INDEX(#REF!:#REF!,MATCH($D17091,#REF!:#REF!,0),MATCH(#REF!,#REF!:#REF!,0))</f>
        <v>#REF!</v>
      </c>
      <c r="F17091" s="9" t="e">
        <f>INDEX(#REF!:#REF!,MATCH($D17091,#REF!:#REF!,0),MATCH(#REF!,#REF!:#REF!,0))</f>
        <v>#REF!</v>
      </c>
    </row>
    <row r="17092" spans="1:6" ht="16.5" x14ac:dyDescent="0.3">
      <c r="A17092" s="9" t="s">
        <v>5233</v>
      </c>
      <c r="B17092" s="9" t="s">
        <v>3151</v>
      </c>
      <c r="C17092" s="10">
        <v>49080</v>
      </c>
      <c r="D17092" s="9">
        <v>2022565827</v>
      </c>
      <c r="E17092" s="9" t="e">
        <f>INDEX(#REF!:#REF!,MATCH($D17092,#REF!:#REF!,0),MATCH(#REF!,#REF!:#REF!,0))</f>
        <v>#REF!</v>
      </c>
      <c r="F17092" s="9" t="e">
        <f>INDEX(#REF!:#REF!,MATCH($D17092,#REF!:#REF!,0),MATCH(#REF!,#REF!:#REF!,0))</f>
        <v>#REF!</v>
      </c>
    </row>
    <row r="17093" spans="1:6" ht="16.5" x14ac:dyDescent="0.3">
      <c r="A17093" s="9" t="s">
        <v>5232</v>
      </c>
      <c r="B17093" s="9" t="s">
        <v>2572</v>
      </c>
      <c r="C17093" s="10">
        <v>55485</v>
      </c>
      <c r="D17093" s="9">
        <v>4453705328</v>
      </c>
      <c r="E17093" s="9" t="e">
        <f>INDEX(#REF!:#REF!,MATCH($D17093,#REF!:#REF!,0),MATCH(#REF!,#REF!:#REF!,0))</f>
        <v>#REF!</v>
      </c>
      <c r="F17093" s="9" t="e">
        <f>INDEX(#REF!:#REF!,MATCH($D17093,#REF!:#REF!,0),MATCH(#REF!,#REF!:#REF!,0))</f>
        <v>#REF!</v>
      </c>
    </row>
    <row r="17094" spans="1:6" ht="16.5" x14ac:dyDescent="0.3">
      <c r="A17094" s="9" t="s">
        <v>5231</v>
      </c>
      <c r="B17094" s="9" t="s">
        <v>1943</v>
      </c>
      <c r="C17094" s="10">
        <v>37280</v>
      </c>
      <c r="D17094" s="9">
        <v>515647594</v>
      </c>
      <c r="E17094" s="9" t="e">
        <f>INDEX(#REF!:#REF!,MATCH($D17094,#REF!:#REF!,0),MATCH(#REF!,#REF!:#REF!,0))</f>
        <v>#REF!</v>
      </c>
      <c r="F17094" s="9" t="e">
        <f>INDEX(#REF!:#REF!,MATCH($D17094,#REF!:#REF!,0),MATCH(#REF!,#REF!:#REF!,0))</f>
        <v>#REF!</v>
      </c>
    </row>
    <row r="17095" spans="1:6" ht="16.5" x14ac:dyDescent="0.3">
      <c r="A17095" s="9" t="s">
        <v>5230</v>
      </c>
      <c r="B17095" s="9" t="s">
        <v>2373</v>
      </c>
      <c r="C17095" s="10">
        <v>15719</v>
      </c>
      <c r="D17095" s="9">
        <v>7707009371</v>
      </c>
      <c r="E17095" s="9" t="e">
        <f>INDEX(#REF!:#REF!,MATCH($D17095,#REF!:#REF!,0),MATCH(#REF!,#REF!:#REF!,0))</f>
        <v>#REF!</v>
      </c>
      <c r="F17095" s="9" t="e">
        <f>INDEX(#REF!:#REF!,MATCH($D17095,#REF!:#REF!,0),MATCH(#REF!,#REF!:#REF!,0))</f>
        <v>#REF!</v>
      </c>
    </row>
    <row r="17096" spans="1:6" ht="16.5" x14ac:dyDescent="0.3">
      <c r="A17096" s="9" t="s">
        <v>5229</v>
      </c>
      <c r="B17096" s="9" t="s">
        <v>3098</v>
      </c>
      <c r="C17096" s="10">
        <v>24785</v>
      </c>
      <c r="D17096" s="9">
        <v>7367438190</v>
      </c>
      <c r="E17096" s="9" t="e">
        <f>INDEX(#REF!:#REF!,MATCH($D17096,#REF!:#REF!,0),MATCH(#REF!,#REF!:#REF!,0))</f>
        <v>#REF!</v>
      </c>
      <c r="F17096" s="9" t="e">
        <f>INDEX(#REF!:#REF!,MATCH($D17096,#REF!:#REF!,0),MATCH(#REF!,#REF!:#REF!,0))</f>
        <v>#REF!</v>
      </c>
    </row>
    <row r="17097" spans="1:6" ht="16.5" x14ac:dyDescent="0.3">
      <c r="A17097" s="9" t="s">
        <v>5228</v>
      </c>
      <c r="B17097" s="9" t="s">
        <v>2386</v>
      </c>
      <c r="C17097" s="10">
        <v>47543</v>
      </c>
      <c r="D17097" s="9">
        <v>2279888742</v>
      </c>
      <c r="E17097" s="9" t="e">
        <f>INDEX(#REF!:#REF!,MATCH($D17097,#REF!:#REF!,0),MATCH(#REF!,#REF!:#REF!,0))</f>
        <v>#REF!</v>
      </c>
      <c r="F17097" s="9" t="e">
        <f>INDEX(#REF!:#REF!,MATCH($D17097,#REF!:#REF!,0),MATCH(#REF!,#REF!:#REF!,0))</f>
        <v>#REF!</v>
      </c>
    </row>
    <row r="17098" spans="1:6" ht="16.5" x14ac:dyDescent="0.3">
      <c r="A17098" s="9" t="s">
        <v>5227</v>
      </c>
      <c r="B17098" s="9" t="s">
        <v>2856</v>
      </c>
      <c r="C17098" s="10">
        <v>44158</v>
      </c>
      <c r="D17098" s="9">
        <v>6531376252</v>
      </c>
      <c r="E17098" s="9" t="e">
        <f>INDEX(#REF!:#REF!,MATCH($D17098,#REF!:#REF!,0),MATCH(#REF!,#REF!:#REF!,0))</f>
        <v>#REF!</v>
      </c>
      <c r="F17098" s="9" t="e">
        <f>INDEX(#REF!:#REF!,MATCH($D17098,#REF!:#REF!,0),MATCH(#REF!,#REF!:#REF!,0))</f>
        <v>#REF!</v>
      </c>
    </row>
    <row r="17099" spans="1:6" ht="16.5" x14ac:dyDescent="0.3">
      <c r="A17099" s="9" t="s">
        <v>5226</v>
      </c>
      <c r="B17099" s="9" t="s">
        <v>2622</v>
      </c>
      <c r="C17099" s="10">
        <v>40581</v>
      </c>
      <c r="D17099" s="9">
        <v>3213290963</v>
      </c>
      <c r="E17099" s="9" t="e">
        <f>INDEX(#REF!:#REF!,MATCH($D17099,#REF!:#REF!,0),MATCH(#REF!,#REF!:#REF!,0))</f>
        <v>#REF!</v>
      </c>
      <c r="F17099" s="9" t="e">
        <f>INDEX(#REF!:#REF!,MATCH($D17099,#REF!:#REF!,0),MATCH(#REF!,#REF!:#REF!,0))</f>
        <v>#REF!</v>
      </c>
    </row>
    <row r="17100" spans="1:6" ht="16.5" x14ac:dyDescent="0.3">
      <c r="A17100" s="9" t="s">
        <v>5225</v>
      </c>
      <c r="B17100" s="9" t="s">
        <v>4007</v>
      </c>
      <c r="C17100" s="10">
        <v>36633</v>
      </c>
      <c r="D17100" s="9">
        <v>1888605537</v>
      </c>
      <c r="E17100" s="9" t="e">
        <f>INDEX(#REF!:#REF!,MATCH($D17100,#REF!:#REF!,0),MATCH(#REF!,#REF!:#REF!,0))</f>
        <v>#REF!</v>
      </c>
      <c r="F17100" s="9" t="e">
        <f>INDEX(#REF!:#REF!,MATCH($D17100,#REF!:#REF!,0),MATCH(#REF!,#REF!:#REF!,0))</f>
        <v>#REF!</v>
      </c>
    </row>
    <row r="17101" spans="1:6" ht="16.5" x14ac:dyDescent="0.3">
      <c r="A17101" s="9" t="s">
        <v>5224</v>
      </c>
      <c r="B17101" s="9" t="s">
        <v>1967</v>
      </c>
      <c r="C17101" s="10">
        <v>34895</v>
      </c>
      <c r="D17101" s="9">
        <v>7778092905</v>
      </c>
      <c r="E17101" s="9" t="e">
        <f>INDEX(#REF!:#REF!,MATCH($D17101,#REF!:#REF!,0),MATCH(#REF!,#REF!:#REF!,0))</f>
        <v>#REF!</v>
      </c>
      <c r="F17101" s="9" t="e">
        <f>INDEX(#REF!:#REF!,MATCH($D17101,#REF!:#REF!,0),MATCH(#REF!,#REF!:#REF!,0))</f>
        <v>#REF!</v>
      </c>
    </row>
    <row r="17102" spans="1:6" ht="16.5" x14ac:dyDescent="0.3">
      <c r="A17102" s="9" t="s">
        <v>5223</v>
      </c>
      <c r="B17102" s="9" t="s">
        <v>2389</v>
      </c>
      <c r="C17102" s="10">
        <v>53941</v>
      </c>
      <c r="D17102" s="9">
        <v>4453705328</v>
      </c>
      <c r="E17102" s="9" t="e">
        <f>INDEX(#REF!:#REF!,MATCH($D17102,#REF!:#REF!,0),MATCH(#REF!,#REF!:#REF!,0))</f>
        <v>#REF!</v>
      </c>
      <c r="F17102" s="9" t="e">
        <f>INDEX(#REF!:#REF!,MATCH($D17102,#REF!:#REF!,0),MATCH(#REF!,#REF!:#REF!,0))</f>
        <v>#REF!</v>
      </c>
    </row>
    <row r="17103" spans="1:6" ht="16.5" x14ac:dyDescent="0.3">
      <c r="A17103" s="9" t="s">
        <v>5222</v>
      </c>
      <c r="B17103" s="9" t="s">
        <v>2528</v>
      </c>
      <c r="C17103" s="10">
        <v>33104</v>
      </c>
      <c r="D17103" s="9">
        <v>2191930824</v>
      </c>
      <c r="E17103" s="9" t="e">
        <f>INDEX(#REF!:#REF!,MATCH($D17103,#REF!:#REF!,0),MATCH(#REF!,#REF!:#REF!,0))</f>
        <v>#REF!</v>
      </c>
      <c r="F17103" s="9" t="e">
        <f>INDEX(#REF!:#REF!,MATCH($D17103,#REF!:#REF!,0),MATCH(#REF!,#REF!:#REF!,0))</f>
        <v>#REF!</v>
      </c>
    </row>
    <row r="17104" spans="1:6" ht="16.5" x14ac:dyDescent="0.3">
      <c r="A17104" s="9" t="s">
        <v>5221</v>
      </c>
      <c r="B17104" s="9" t="s">
        <v>2404</v>
      </c>
      <c r="C17104" s="10">
        <v>21720</v>
      </c>
      <c r="D17104" s="9">
        <v>1659418720</v>
      </c>
      <c r="E17104" s="9" t="e">
        <f>INDEX(#REF!:#REF!,MATCH($D17104,#REF!:#REF!,0),MATCH(#REF!,#REF!:#REF!,0))</f>
        <v>#REF!</v>
      </c>
      <c r="F17104" s="9" t="e">
        <f>INDEX(#REF!:#REF!,MATCH($D17104,#REF!:#REF!,0),MATCH(#REF!,#REF!:#REF!,0))</f>
        <v>#REF!</v>
      </c>
    </row>
    <row r="17105" spans="1:6" ht="16.5" x14ac:dyDescent="0.3">
      <c r="A17105" s="9" t="s">
        <v>5220</v>
      </c>
      <c r="B17105" s="9" t="s">
        <v>2688</v>
      </c>
      <c r="C17105" s="10">
        <v>12157</v>
      </c>
      <c r="D17105" s="9">
        <v>3932861779</v>
      </c>
      <c r="E17105" s="9" t="e">
        <f>INDEX(#REF!:#REF!,MATCH($D17105,#REF!:#REF!,0),MATCH(#REF!,#REF!:#REF!,0))</f>
        <v>#REF!</v>
      </c>
      <c r="F17105" s="9" t="e">
        <f>INDEX(#REF!:#REF!,MATCH($D17105,#REF!:#REF!,0),MATCH(#REF!,#REF!:#REF!,0))</f>
        <v>#REF!</v>
      </c>
    </row>
    <row r="17106" spans="1:6" ht="16.5" x14ac:dyDescent="0.3">
      <c r="A17106" s="9" t="s">
        <v>5219</v>
      </c>
      <c r="B17106" s="9" t="s">
        <v>5218</v>
      </c>
      <c r="C17106" s="10">
        <v>36641</v>
      </c>
      <c r="D17106" s="9">
        <v>7205256240</v>
      </c>
      <c r="E17106" s="9" t="e">
        <f>INDEX(#REF!:#REF!,MATCH($D17106,#REF!:#REF!,0),MATCH(#REF!,#REF!:#REF!,0))</f>
        <v>#REF!</v>
      </c>
      <c r="F17106" s="9" t="e">
        <f>INDEX(#REF!:#REF!,MATCH($D17106,#REF!:#REF!,0),MATCH(#REF!,#REF!:#REF!,0))</f>
        <v>#REF!</v>
      </c>
    </row>
    <row r="17107" spans="1:6" ht="16.5" x14ac:dyDescent="0.3">
      <c r="A17107" s="9" t="s">
        <v>5217</v>
      </c>
      <c r="B17107" s="9" t="s">
        <v>3800</v>
      </c>
      <c r="C17107" s="10">
        <v>40186</v>
      </c>
      <c r="D17107" s="9">
        <v>6731572691</v>
      </c>
      <c r="E17107" s="9" t="e">
        <f>INDEX(#REF!:#REF!,MATCH($D17107,#REF!:#REF!,0),MATCH(#REF!,#REF!:#REF!,0))</f>
        <v>#REF!</v>
      </c>
      <c r="F17107" s="9" t="e">
        <f>INDEX(#REF!:#REF!,MATCH($D17107,#REF!:#REF!,0),MATCH(#REF!,#REF!:#REF!,0))</f>
        <v>#REF!</v>
      </c>
    </row>
    <row r="17108" spans="1:6" ht="16.5" x14ac:dyDescent="0.3">
      <c r="A17108" s="9" t="s">
        <v>5216</v>
      </c>
      <c r="B17108" s="9" t="s">
        <v>4046</v>
      </c>
      <c r="C17108" s="10">
        <v>42647</v>
      </c>
      <c r="D17108" s="9">
        <v>3956653289</v>
      </c>
      <c r="E17108" s="9" t="e">
        <f>INDEX(#REF!:#REF!,MATCH($D17108,#REF!:#REF!,0),MATCH(#REF!,#REF!:#REF!,0))</f>
        <v>#REF!</v>
      </c>
      <c r="F17108" s="9" t="e">
        <f>INDEX(#REF!:#REF!,MATCH($D17108,#REF!:#REF!,0),MATCH(#REF!,#REF!:#REF!,0))</f>
        <v>#REF!</v>
      </c>
    </row>
    <row r="17109" spans="1:6" ht="16.5" x14ac:dyDescent="0.3">
      <c r="A17109" s="9" t="s">
        <v>5215</v>
      </c>
      <c r="B17109" s="9" t="s">
        <v>2284</v>
      </c>
      <c r="C17109" s="10">
        <v>40429</v>
      </c>
      <c r="D17109" s="9">
        <v>7769010411</v>
      </c>
      <c r="E17109" s="9" t="e">
        <f>INDEX(#REF!:#REF!,MATCH($D17109,#REF!:#REF!,0),MATCH(#REF!,#REF!:#REF!,0))</f>
        <v>#REF!</v>
      </c>
      <c r="F17109" s="9" t="e">
        <f>INDEX(#REF!:#REF!,MATCH($D17109,#REF!:#REF!,0),MATCH(#REF!,#REF!:#REF!,0))</f>
        <v>#REF!</v>
      </c>
    </row>
    <row r="17110" spans="1:6" ht="16.5" x14ac:dyDescent="0.3">
      <c r="A17110" s="9" t="s">
        <v>5214</v>
      </c>
      <c r="B17110" s="9" t="s">
        <v>3506</v>
      </c>
      <c r="C17110" s="10">
        <v>11127</v>
      </c>
      <c r="D17110" s="9">
        <v>9829586073</v>
      </c>
      <c r="E17110" s="9" t="e">
        <f>INDEX(#REF!:#REF!,MATCH($D17110,#REF!:#REF!,0),MATCH(#REF!,#REF!:#REF!,0))</f>
        <v>#REF!</v>
      </c>
      <c r="F17110" s="9" t="e">
        <f>INDEX(#REF!:#REF!,MATCH($D17110,#REF!:#REF!,0),MATCH(#REF!,#REF!:#REF!,0))</f>
        <v>#REF!</v>
      </c>
    </row>
    <row r="17111" spans="1:6" ht="16.5" x14ac:dyDescent="0.3">
      <c r="A17111" s="9" t="s">
        <v>5213</v>
      </c>
      <c r="B17111" s="9" t="s">
        <v>1949</v>
      </c>
      <c r="C17111" s="10">
        <v>18940</v>
      </c>
      <c r="D17111" s="9">
        <v>9854387496</v>
      </c>
      <c r="E17111" s="9" t="e">
        <f>INDEX(#REF!:#REF!,MATCH($D17111,#REF!:#REF!,0),MATCH(#REF!,#REF!:#REF!,0))</f>
        <v>#REF!</v>
      </c>
      <c r="F17111" s="9" t="e">
        <f>INDEX(#REF!:#REF!,MATCH($D17111,#REF!:#REF!,0),MATCH(#REF!,#REF!:#REF!,0))</f>
        <v>#REF!</v>
      </c>
    </row>
    <row r="17112" spans="1:6" ht="16.5" x14ac:dyDescent="0.3">
      <c r="A17112" s="9" t="s">
        <v>5212</v>
      </c>
      <c r="B17112" s="9" t="s">
        <v>2306</v>
      </c>
      <c r="C17112" s="10">
        <v>31006</v>
      </c>
      <c r="D17112" s="9">
        <v>3129526900</v>
      </c>
      <c r="E17112" s="9" t="e">
        <f>INDEX(#REF!:#REF!,MATCH($D17112,#REF!:#REF!,0),MATCH(#REF!,#REF!:#REF!,0))</f>
        <v>#REF!</v>
      </c>
      <c r="F17112" s="9" t="e">
        <f>INDEX(#REF!:#REF!,MATCH($D17112,#REF!:#REF!,0),MATCH(#REF!,#REF!:#REF!,0))</f>
        <v>#REF!</v>
      </c>
    </row>
    <row r="17113" spans="1:6" ht="16.5" x14ac:dyDescent="0.3">
      <c r="A17113" s="9" t="s">
        <v>5211</v>
      </c>
      <c r="B17113" s="9" t="s">
        <v>2713</v>
      </c>
      <c r="C17113" s="10">
        <v>47731</v>
      </c>
      <c r="D17113" s="9">
        <v>2237103631</v>
      </c>
      <c r="E17113" s="9" t="e">
        <f>INDEX(#REF!:#REF!,MATCH($D17113,#REF!:#REF!,0),MATCH(#REF!,#REF!:#REF!,0))</f>
        <v>#REF!</v>
      </c>
      <c r="F17113" s="9" t="e">
        <f>INDEX(#REF!:#REF!,MATCH($D17113,#REF!:#REF!,0),MATCH(#REF!,#REF!:#REF!,0))</f>
        <v>#REF!</v>
      </c>
    </row>
    <row r="17114" spans="1:6" ht="16.5" x14ac:dyDescent="0.3">
      <c r="A17114" s="9" t="s">
        <v>5210</v>
      </c>
      <c r="B17114" s="9" t="s">
        <v>1989</v>
      </c>
      <c r="C17114" s="10">
        <v>15905</v>
      </c>
      <c r="D17114" s="9">
        <v>1062607929</v>
      </c>
      <c r="E17114" s="9" t="e">
        <f>INDEX(#REF!:#REF!,MATCH($D17114,#REF!:#REF!,0),MATCH(#REF!,#REF!:#REF!,0))</f>
        <v>#REF!</v>
      </c>
      <c r="F17114" s="9" t="e">
        <f>INDEX(#REF!:#REF!,MATCH($D17114,#REF!:#REF!,0),MATCH(#REF!,#REF!:#REF!,0))</f>
        <v>#REF!</v>
      </c>
    </row>
    <row r="17115" spans="1:6" ht="16.5" x14ac:dyDescent="0.3">
      <c r="A17115" s="9" t="s">
        <v>5209</v>
      </c>
      <c r="B17115" s="9" t="s">
        <v>2918</v>
      </c>
      <c r="C17115" s="10">
        <v>37559</v>
      </c>
      <c r="D17115" s="9">
        <v>509389570</v>
      </c>
      <c r="E17115" s="9" t="e">
        <f>INDEX(#REF!:#REF!,MATCH($D17115,#REF!:#REF!,0),MATCH(#REF!,#REF!:#REF!,0))</f>
        <v>#REF!</v>
      </c>
      <c r="F17115" s="9" t="e">
        <f>INDEX(#REF!:#REF!,MATCH($D17115,#REF!:#REF!,0),MATCH(#REF!,#REF!:#REF!,0))</f>
        <v>#REF!</v>
      </c>
    </row>
    <row r="17116" spans="1:6" ht="16.5" x14ac:dyDescent="0.3">
      <c r="A17116" s="9" t="s">
        <v>5208</v>
      </c>
      <c r="B17116" s="9" t="s">
        <v>2260</v>
      </c>
      <c r="C17116" s="10">
        <v>46347</v>
      </c>
      <c r="D17116" s="9">
        <v>5623930522</v>
      </c>
      <c r="E17116" s="9" t="e">
        <f>INDEX(#REF!:#REF!,MATCH($D17116,#REF!:#REF!,0),MATCH(#REF!,#REF!:#REF!,0))</f>
        <v>#REF!</v>
      </c>
      <c r="F17116" s="9" t="e">
        <f>INDEX(#REF!:#REF!,MATCH($D17116,#REF!:#REF!,0),MATCH(#REF!,#REF!:#REF!,0))</f>
        <v>#REF!</v>
      </c>
    </row>
    <row r="17117" spans="1:6" ht="16.5" x14ac:dyDescent="0.3">
      <c r="A17117" s="9" t="s">
        <v>5207</v>
      </c>
      <c r="B17117" s="9" t="s">
        <v>2129</v>
      </c>
      <c r="C17117" s="10">
        <v>46397</v>
      </c>
      <c r="D17117" s="9">
        <v>9965847037</v>
      </c>
      <c r="E17117" s="9" t="e">
        <f>INDEX(#REF!:#REF!,MATCH($D17117,#REF!:#REF!,0),MATCH(#REF!,#REF!:#REF!,0))</f>
        <v>#REF!</v>
      </c>
      <c r="F17117" s="9" t="e">
        <f>INDEX(#REF!:#REF!,MATCH($D17117,#REF!:#REF!,0),MATCH(#REF!,#REF!:#REF!,0))</f>
        <v>#REF!</v>
      </c>
    </row>
    <row r="17118" spans="1:6" ht="16.5" x14ac:dyDescent="0.3">
      <c r="A17118" s="9" t="s">
        <v>5206</v>
      </c>
      <c r="B17118" s="9" t="s">
        <v>1949</v>
      </c>
      <c r="C17118" s="10">
        <v>36984</v>
      </c>
      <c r="D17118" s="9">
        <v>1958063002</v>
      </c>
      <c r="E17118" s="9" t="e">
        <f>INDEX(#REF!:#REF!,MATCH($D17118,#REF!:#REF!,0),MATCH(#REF!,#REF!:#REF!,0))</f>
        <v>#REF!</v>
      </c>
      <c r="F17118" s="9" t="e">
        <f>INDEX(#REF!:#REF!,MATCH($D17118,#REF!:#REF!,0),MATCH(#REF!,#REF!:#REF!,0))</f>
        <v>#REF!</v>
      </c>
    </row>
    <row r="17119" spans="1:6" ht="16.5" x14ac:dyDescent="0.3">
      <c r="A17119" s="9" t="s">
        <v>5205</v>
      </c>
      <c r="B17119" s="9" t="s">
        <v>2092</v>
      </c>
      <c r="C17119" s="10">
        <v>16384</v>
      </c>
      <c r="D17119" s="9">
        <v>1729795870</v>
      </c>
      <c r="E17119" s="9" t="e">
        <f>INDEX(#REF!:#REF!,MATCH($D17119,#REF!:#REF!,0),MATCH(#REF!,#REF!:#REF!,0))</f>
        <v>#REF!</v>
      </c>
      <c r="F17119" s="9" t="e">
        <f>INDEX(#REF!:#REF!,MATCH($D17119,#REF!:#REF!,0),MATCH(#REF!,#REF!:#REF!,0))</f>
        <v>#REF!</v>
      </c>
    </row>
    <row r="17120" spans="1:6" ht="16.5" x14ac:dyDescent="0.3">
      <c r="A17120" s="9" t="s">
        <v>5204</v>
      </c>
      <c r="B17120" s="9" t="s">
        <v>3116</v>
      </c>
      <c r="C17120" s="10">
        <v>15730</v>
      </c>
      <c r="D17120" s="9">
        <v>569240891</v>
      </c>
      <c r="E17120" s="9" t="e">
        <f>INDEX(#REF!:#REF!,MATCH($D17120,#REF!:#REF!,0),MATCH(#REF!,#REF!:#REF!,0))</f>
        <v>#REF!</v>
      </c>
      <c r="F17120" s="9" t="e">
        <f>INDEX(#REF!:#REF!,MATCH($D17120,#REF!:#REF!,0),MATCH(#REF!,#REF!:#REF!,0))</f>
        <v>#REF!</v>
      </c>
    </row>
    <row r="17121" spans="1:6" ht="16.5" x14ac:dyDescent="0.3">
      <c r="A17121" s="9" t="s">
        <v>5203</v>
      </c>
      <c r="B17121" s="9" t="s">
        <v>2226</v>
      </c>
      <c r="C17121" s="10">
        <v>12167</v>
      </c>
      <c r="D17121" s="9">
        <v>7931128354</v>
      </c>
      <c r="E17121" s="9" t="e">
        <f>INDEX(#REF!:#REF!,MATCH($D17121,#REF!:#REF!,0),MATCH(#REF!,#REF!:#REF!,0))</f>
        <v>#REF!</v>
      </c>
      <c r="F17121" s="9" t="e">
        <f>INDEX(#REF!:#REF!,MATCH($D17121,#REF!:#REF!,0),MATCH(#REF!,#REF!:#REF!,0))</f>
        <v>#REF!</v>
      </c>
    </row>
    <row r="17122" spans="1:6" ht="16.5" x14ac:dyDescent="0.3">
      <c r="A17122" s="9" t="s">
        <v>5202</v>
      </c>
      <c r="B17122" s="9" t="s">
        <v>2219</v>
      </c>
      <c r="C17122" s="10">
        <v>51687</v>
      </c>
      <c r="D17122" s="9">
        <v>6260817967</v>
      </c>
      <c r="E17122" s="9" t="e">
        <f>INDEX(#REF!:#REF!,MATCH($D17122,#REF!:#REF!,0),MATCH(#REF!,#REF!:#REF!,0))</f>
        <v>#REF!</v>
      </c>
      <c r="F17122" s="9" t="e">
        <f>INDEX(#REF!:#REF!,MATCH($D17122,#REF!:#REF!,0),MATCH(#REF!,#REF!:#REF!,0))</f>
        <v>#REF!</v>
      </c>
    </row>
    <row r="17123" spans="1:6" ht="16.5" x14ac:dyDescent="0.3">
      <c r="A17123" s="9" t="s">
        <v>5201</v>
      </c>
      <c r="B17123" s="9" t="s">
        <v>2528</v>
      </c>
      <c r="C17123" s="10">
        <v>54982</v>
      </c>
      <c r="D17123" s="9">
        <v>6596440737</v>
      </c>
      <c r="E17123" s="9" t="e">
        <f>INDEX(#REF!:#REF!,MATCH($D17123,#REF!:#REF!,0),MATCH(#REF!,#REF!:#REF!,0))</f>
        <v>#REF!</v>
      </c>
      <c r="F17123" s="9" t="e">
        <f>INDEX(#REF!:#REF!,MATCH($D17123,#REF!:#REF!,0),MATCH(#REF!,#REF!:#REF!,0))</f>
        <v>#REF!</v>
      </c>
    </row>
    <row r="17124" spans="1:6" ht="16.5" x14ac:dyDescent="0.3">
      <c r="A17124" s="9" t="s">
        <v>5200</v>
      </c>
      <c r="B17124" s="9" t="s">
        <v>2650</v>
      </c>
      <c r="C17124" s="10">
        <v>52086</v>
      </c>
      <c r="D17124" s="9">
        <v>7892446737</v>
      </c>
      <c r="E17124" s="9" t="e">
        <f>INDEX(#REF!:#REF!,MATCH($D17124,#REF!:#REF!,0),MATCH(#REF!,#REF!:#REF!,0))</f>
        <v>#REF!</v>
      </c>
      <c r="F17124" s="9" t="e">
        <f>INDEX(#REF!:#REF!,MATCH($D17124,#REF!:#REF!,0),MATCH(#REF!,#REF!:#REF!,0))</f>
        <v>#REF!</v>
      </c>
    </row>
    <row r="17125" spans="1:6" ht="16.5" x14ac:dyDescent="0.3">
      <c r="A17125" s="9" t="s">
        <v>5199</v>
      </c>
      <c r="B17125" s="9" t="s">
        <v>2103</v>
      </c>
      <c r="C17125" s="10">
        <v>54615</v>
      </c>
      <c r="D17125" s="9">
        <v>6007705854</v>
      </c>
      <c r="E17125" s="9" t="e">
        <f>INDEX(#REF!:#REF!,MATCH($D17125,#REF!:#REF!,0),MATCH(#REF!,#REF!:#REF!,0))</f>
        <v>#REF!</v>
      </c>
      <c r="F17125" s="9" t="e">
        <f>INDEX(#REF!:#REF!,MATCH($D17125,#REF!:#REF!,0),MATCH(#REF!,#REF!:#REF!,0))</f>
        <v>#REF!</v>
      </c>
    </row>
    <row r="17126" spans="1:6" ht="16.5" x14ac:dyDescent="0.3">
      <c r="A17126" s="9" t="s">
        <v>5198</v>
      </c>
      <c r="B17126" s="9" t="s">
        <v>2982</v>
      </c>
      <c r="C17126" s="10">
        <v>35933</v>
      </c>
      <c r="D17126" s="9">
        <v>8864419241</v>
      </c>
      <c r="E17126" s="9" t="e">
        <f>INDEX(#REF!:#REF!,MATCH($D17126,#REF!:#REF!,0),MATCH(#REF!,#REF!:#REF!,0))</f>
        <v>#REF!</v>
      </c>
      <c r="F17126" s="9" t="e">
        <f>INDEX(#REF!:#REF!,MATCH($D17126,#REF!:#REF!,0),MATCH(#REF!,#REF!:#REF!,0))</f>
        <v>#REF!</v>
      </c>
    </row>
    <row r="17127" spans="1:6" ht="16.5" x14ac:dyDescent="0.3">
      <c r="A17127" s="9" t="s">
        <v>5197</v>
      </c>
      <c r="B17127" s="9" t="s">
        <v>2061</v>
      </c>
      <c r="C17127" s="10">
        <v>30790</v>
      </c>
      <c r="D17127" s="9">
        <v>2307209530</v>
      </c>
      <c r="E17127" s="9" t="e">
        <f>INDEX(#REF!:#REF!,MATCH($D17127,#REF!:#REF!,0),MATCH(#REF!,#REF!:#REF!,0))</f>
        <v>#REF!</v>
      </c>
      <c r="F17127" s="9" t="e">
        <f>INDEX(#REF!:#REF!,MATCH($D17127,#REF!:#REF!,0),MATCH(#REF!,#REF!:#REF!,0))</f>
        <v>#REF!</v>
      </c>
    </row>
    <row r="17128" spans="1:6" ht="16.5" x14ac:dyDescent="0.3">
      <c r="A17128" s="9" t="s">
        <v>5196</v>
      </c>
      <c r="B17128" s="9" t="s">
        <v>2685</v>
      </c>
      <c r="C17128" s="10">
        <v>37137</v>
      </c>
      <c r="D17128" s="9">
        <v>5623178685</v>
      </c>
      <c r="E17128" s="9" t="e">
        <f>INDEX(#REF!:#REF!,MATCH($D17128,#REF!:#REF!,0),MATCH(#REF!,#REF!:#REF!,0))</f>
        <v>#REF!</v>
      </c>
      <c r="F17128" s="9" t="e">
        <f>INDEX(#REF!:#REF!,MATCH($D17128,#REF!:#REF!,0),MATCH(#REF!,#REF!:#REF!,0))</f>
        <v>#REF!</v>
      </c>
    </row>
    <row r="17129" spans="1:6" ht="16.5" x14ac:dyDescent="0.3">
      <c r="A17129" s="9" t="s">
        <v>5195</v>
      </c>
      <c r="B17129" s="9" t="s">
        <v>3360</v>
      </c>
      <c r="C17129" s="10">
        <v>23243</v>
      </c>
      <c r="D17129" s="9">
        <v>2841287114</v>
      </c>
      <c r="E17129" s="9" t="e">
        <f>INDEX(#REF!:#REF!,MATCH($D17129,#REF!:#REF!,0),MATCH(#REF!,#REF!:#REF!,0))</f>
        <v>#REF!</v>
      </c>
      <c r="F17129" s="9" t="e">
        <f>INDEX(#REF!:#REF!,MATCH($D17129,#REF!:#REF!,0),MATCH(#REF!,#REF!:#REF!,0))</f>
        <v>#REF!</v>
      </c>
    </row>
    <row r="17130" spans="1:6" ht="16.5" x14ac:dyDescent="0.3">
      <c r="A17130" s="9" t="s">
        <v>5194</v>
      </c>
      <c r="B17130" s="9" t="s">
        <v>2201</v>
      </c>
      <c r="C17130" s="10">
        <v>31834</v>
      </c>
      <c r="D17130" s="9">
        <v>6260817967</v>
      </c>
      <c r="E17130" s="9" t="e">
        <f>INDEX(#REF!:#REF!,MATCH($D17130,#REF!:#REF!,0),MATCH(#REF!,#REF!:#REF!,0))</f>
        <v>#REF!</v>
      </c>
      <c r="F17130" s="9" t="e">
        <f>INDEX(#REF!:#REF!,MATCH($D17130,#REF!:#REF!,0),MATCH(#REF!,#REF!:#REF!,0))</f>
        <v>#REF!</v>
      </c>
    </row>
    <row r="17131" spans="1:6" ht="16.5" x14ac:dyDescent="0.3">
      <c r="A17131" s="9" t="s">
        <v>5193</v>
      </c>
      <c r="B17131" s="9" t="s">
        <v>2521</v>
      </c>
      <c r="C17131" s="10">
        <v>52696</v>
      </c>
      <c r="D17131" s="9">
        <v>1962975932</v>
      </c>
      <c r="E17131" s="9" t="e">
        <f>INDEX(#REF!:#REF!,MATCH($D17131,#REF!:#REF!,0),MATCH(#REF!,#REF!:#REF!,0))</f>
        <v>#REF!</v>
      </c>
      <c r="F17131" s="9" t="e">
        <f>INDEX(#REF!:#REF!,MATCH($D17131,#REF!:#REF!,0),MATCH(#REF!,#REF!:#REF!,0))</f>
        <v>#REF!</v>
      </c>
    </row>
    <row r="17132" spans="1:6" ht="16.5" x14ac:dyDescent="0.3">
      <c r="A17132" s="9" t="s">
        <v>5192</v>
      </c>
      <c r="B17132" s="9" t="s">
        <v>2190</v>
      </c>
      <c r="C17132" s="10">
        <v>25321</v>
      </c>
      <c r="D17132" s="9">
        <v>222477806</v>
      </c>
      <c r="E17132" s="9" t="e">
        <f>INDEX(#REF!:#REF!,MATCH($D17132,#REF!:#REF!,0),MATCH(#REF!,#REF!:#REF!,0))</f>
        <v>#REF!</v>
      </c>
      <c r="F17132" s="9" t="e">
        <f>INDEX(#REF!:#REF!,MATCH($D17132,#REF!:#REF!,0),MATCH(#REF!,#REF!:#REF!,0))</f>
        <v>#REF!</v>
      </c>
    </row>
    <row r="17133" spans="1:6" ht="16.5" x14ac:dyDescent="0.3">
      <c r="A17133" s="9" t="s">
        <v>5191</v>
      </c>
      <c r="B17133" s="9" t="s">
        <v>1947</v>
      </c>
      <c r="C17133" s="10">
        <v>10928</v>
      </c>
      <c r="D17133" s="9">
        <v>2117567142</v>
      </c>
      <c r="E17133" s="9" t="e">
        <f>INDEX(#REF!:#REF!,MATCH($D17133,#REF!:#REF!,0),MATCH(#REF!,#REF!:#REF!,0))</f>
        <v>#REF!</v>
      </c>
      <c r="F17133" s="9" t="e">
        <f>INDEX(#REF!:#REF!,MATCH($D17133,#REF!:#REF!,0),MATCH(#REF!,#REF!:#REF!,0))</f>
        <v>#REF!</v>
      </c>
    </row>
    <row r="17134" spans="1:6" ht="16.5" x14ac:dyDescent="0.3">
      <c r="A17134" s="9" t="s">
        <v>5190</v>
      </c>
      <c r="B17134" s="9" t="s">
        <v>2206</v>
      </c>
      <c r="C17134" s="10">
        <v>18531</v>
      </c>
      <c r="D17134" s="9">
        <v>7741079360</v>
      </c>
      <c r="E17134" s="9" t="e">
        <f>INDEX(#REF!:#REF!,MATCH($D17134,#REF!:#REF!,0),MATCH(#REF!,#REF!:#REF!,0))</f>
        <v>#REF!</v>
      </c>
      <c r="F17134" s="9" t="e">
        <f>INDEX(#REF!:#REF!,MATCH($D17134,#REF!:#REF!,0),MATCH(#REF!,#REF!:#REF!,0))</f>
        <v>#REF!</v>
      </c>
    </row>
    <row r="17135" spans="1:6" ht="16.5" x14ac:dyDescent="0.3">
      <c r="A17135" s="9" t="s">
        <v>5189</v>
      </c>
      <c r="B17135" s="9" t="s">
        <v>2144</v>
      </c>
      <c r="C17135" s="10">
        <v>47970</v>
      </c>
      <c r="D17135" s="9">
        <v>3867281491</v>
      </c>
      <c r="E17135" s="9" t="e">
        <f>INDEX(#REF!:#REF!,MATCH($D17135,#REF!:#REF!,0),MATCH(#REF!,#REF!:#REF!,0))</f>
        <v>#REF!</v>
      </c>
      <c r="F17135" s="9" t="e">
        <f>INDEX(#REF!:#REF!,MATCH($D17135,#REF!:#REF!,0),MATCH(#REF!,#REF!:#REF!,0))</f>
        <v>#REF!</v>
      </c>
    </row>
    <row r="17136" spans="1:6" ht="16.5" x14ac:dyDescent="0.3">
      <c r="A17136" s="9" t="s">
        <v>5188</v>
      </c>
      <c r="B17136" s="9" t="s">
        <v>2312</v>
      </c>
      <c r="C17136" s="10">
        <v>41939</v>
      </c>
      <c r="D17136" s="9">
        <v>8788824691</v>
      </c>
      <c r="E17136" s="9" t="e">
        <f>INDEX(#REF!:#REF!,MATCH($D17136,#REF!:#REF!,0),MATCH(#REF!,#REF!:#REF!,0))</f>
        <v>#REF!</v>
      </c>
      <c r="F17136" s="9" t="e">
        <f>INDEX(#REF!:#REF!,MATCH($D17136,#REF!:#REF!,0),MATCH(#REF!,#REF!:#REF!,0))</f>
        <v>#REF!</v>
      </c>
    </row>
    <row r="17137" spans="1:6" ht="16.5" x14ac:dyDescent="0.3">
      <c r="A17137" s="9" t="s">
        <v>5187</v>
      </c>
      <c r="B17137" s="9" t="s">
        <v>2568</v>
      </c>
      <c r="C17137" s="10">
        <v>20717</v>
      </c>
      <c r="D17137" s="9">
        <v>5079859830</v>
      </c>
      <c r="E17137" s="9" t="e">
        <f>INDEX(#REF!:#REF!,MATCH($D17137,#REF!:#REF!,0),MATCH(#REF!,#REF!:#REF!,0))</f>
        <v>#REF!</v>
      </c>
      <c r="F17137" s="9" t="e">
        <f>INDEX(#REF!:#REF!,MATCH($D17137,#REF!:#REF!,0),MATCH(#REF!,#REF!:#REF!,0))</f>
        <v>#REF!</v>
      </c>
    </row>
    <row r="17138" spans="1:6" ht="16.5" x14ac:dyDescent="0.3">
      <c r="A17138" s="9" t="s">
        <v>5186</v>
      </c>
      <c r="B17138" s="9" t="s">
        <v>2650</v>
      </c>
      <c r="C17138" s="10">
        <v>37328</v>
      </c>
      <c r="D17138" s="9">
        <v>4223282808</v>
      </c>
      <c r="E17138" s="9" t="e">
        <f>INDEX(#REF!:#REF!,MATCH($D17138,#REF!:#REF!,0),MATCH(#REF!,#REF!:#REF!,0))</f>
        <v>#REF!</v>
      </c>
      <c r="F17138" s="9" t="e">
        <f>INDEX(#REF!:#REF!,MATCH($D17138,#REF!:#REF!,0),MATCH(#REF!,#REF!:#REF!,0))</f>
        <v>#REF!</v>
      </c>
    </row>
    <row r="17139" spans="1:6" ht="16.5" x14ac:dyDescent="0.3">
      <c r="A17139" s="9" t="s">
        <v>5185</v>
      </c>
      <c r="B17139" s="9" t="s">
        <v>2105</v>
      </c>
      <c r="C17139" s="10">
        <v>51014</v>
      </c>
      <c r="D17139" s="9">
        <v>2294342399</v>
      </c>
      <c r="E17139" s="9" t="e">
        <f>INDEX(#REF!:#REF!,MATCH($D17139,#REF!:#REF!,0),MATCH(#REF!,#REF!:#REF!,0))</f>
        <v>#REF!</v>
      </c>
      <c r="F17139" s="9" t="e">
        <f>INDEX(#REF!:#REF!,MATCH($D17139,#REF!:#REF!,0),MATCH(#REF!,#REF!:#REF!,0))</f>
        <v>#REF!</v>
      </c>
    </row>
    <row r="17140" spans="1:6" ht="16.5" x14ac:dyDescent="0.3">
      <c r="A17140" s="9" t="s">
        <v>5184</v>
      </c>
      <c r="B17140" s="9" t="s">
        <v>2615</v>
      </c>
      <c r="C17140" s="10">
        <v>53831</v>
      </c>
      <c r="D17140" s="9">
        <v>7885796000</v>
      </c>
      <c r="E17140" s="9" t="e">
        <f>INDEX(#REF!:#REF!,MATCH($D17140,#REF!:#REF!,0),MATCH(#REF!,#REF!:#REF!,0))</f>
        <v>#REF!</v>
      </c>
      <c r="F17140" s="9" t="e">
        <f>INDEX(#REF!:#REF!,MATCH($D17140,#REF!:#REF!,0),MATCH(#REF!,#REF!:#REF!,0))</f>
        <v>#REF!</v>
      </c>
    </row>
    <row r="17141" spans="1:6" ht="16.5" x14ac:dyDescent="0.3">
      <c r="A17141" s="9" t="s">
        <v>5183</v>
      </c>
      <c r="B17141" s="9" t="s">
        <v>2366</v>
      </c>
      <c r="C17141" s="10">
        <v>18937</v>
      </c>
      <c r="D17141" s="9">
        <v>9684187432</v>
      </c>
      <c r="E17141" s="9" t="e">
        <f>INDEX(#REF!:#REF!,MATCH($D17141,#REF!:#REF!,0),MATCH(#REF!,#REF!:#REF!,0))</f>
        <v>#REF!</v>
      </c>
      <c r="F17141" s="9" t="e">
        <f>INDEX(#REF!:#REF!,MATCH($D17141,#REF!:#REF!,0),MATCH(#REF!,#REF!:#REF!,0))</f>
        <v>#REF!</v>
      </c>
    </row>
    <row r="17142" spans="1:6" ht="16.5" x14ac:dyDescent="0.3">
      <c r="A17142" s="9" t="s">
        <v>5182</v>
      </c>
      <c r="B17142" s="9" t="s">
        <v>1981</v>
      </c>
      <c r="C17142" s="10">
        <v>23082</v>
      </c>
      <c r="D17142" s="9">
        <v>1992195951</v>
      </c>
      <c r="E17142" s="9" t="e">
        <f>INDEX(#REF!:#REF!,MATCH($D17142,#REF!:#REF!,0),MATCH(#REF!,#REF!:#REF!,0))</f>
        <v>#REF!</v>
      </c>
      <c r="F17142" s="9" t="e">
        <f>INDEX(#REF!:#REF!,MATCH($D17142,#REF!:#REF!,0),MATCH(#REF!,#REF!:#REF!,0))</f>
        <v>#REF!</v>
      </c>
    </row>
    <row r="17143" spans="1:6" ht="16.5" x14ac:dyDescent="0.3">
      <c r="A17143" s="9" t="s">
        <v>5181</v>
      </c>
      <c r="B17143" s="9" t="s">
        <v>2645</v>
      </c>
      <c r="C17143" s="10">
        <v>30444</v>
      </c>
      <c r="D17143" s="9">
        <v>3381164996</v>
      </c>
      <c r="E17143" s="9" t="e">
        <f>INDEX(#REF!:#REF!,MATCH($D17143,#REF!:#REF!,0),MATCH(#REF!,#REF!:#REF!,0))</f>
        <v>#REF!</v>
      </c>
      <c r="F17143" s="9" t="e">
        <f>INDEX(#REF!:#REF!,MATCH($D17143,#REF!:#REF!,0),MATCH(#REF!,#REF!:#REF!,0))</f>
        <v>#REF!</v>
      </c>
    </row>
    <row r="17144" spans="1:6" ht="16.5" x14ac:dyDescent="0.3">
      <c r="A17144" s="9" t="s">
        <v>5180</v>
      </c>
      <c r="B17144" s="9" t="s">
        <v>2284</v>
      </c>
      <c r="C17144" s="10">
        <v>37166</v>
      </c>
      <c r="D17144" s="9">
        <v>2958727874</v>
      </c>
      <c r="E17144" s="9" t="e">
        <f>INDEX(#REF!:#REF!,MATCH($D17144,#REF!:#REF!,0),MATCH(#REF!,#REF!:#REF!,0))</f>
        <v>#REF!</v>
      </c>
      <c r="F17144" s="9" t="e">
        <f>INDEX(#REF!:#REF!,MATCH($D17144,#REF!:#REF!,0),MATCH(#REF!,#REF!:#REF!,0))</f>
        <v>#REF!</v>
      </c>
    </row>
    <row r="17145" spans="1:6" ht="16.5" x14ac:dyDescent="0.3">
      <c r="A17145" s="9" t="s">
        <v>5179</v>
      </c>
      <c r="B17145" s="9" t="s">
        <v>2954</v>
      </c>
      <c r="C17145" s="10">
        <v>59810</v>
      </c>
      <c r="D17145" s="9">
        <v>1442784075</v>
      </c>
      <c r="E17145" s="9" t="e">
        <f>INDEX(#REF!:#REF!,MATCH($D17145,#REF!:#REF!,0),MATCH(#REF!,#REF!:#REF!,0))</f>
        <v>#REF!</v>
      </c>
      <c r="F17145" s="9" t="e">
        <f>INDEX(#REF!:#REF!,MATCH($D17145,#REF!:#REF!,0),MATCH(#REF!,#REF!:#REF!,0))</f>
        <v>#REF!</v>
      </c>
    </row>
    <row r="17146" spans="1:6" ht="16.5" x14ac:dyDescent="0.3">
      <c r="A17146" s="9" t="s">
        <v>5178</v>
      </c>
      <c r="B17146" s="9" t="s">
        <v>2087</v>
      </c>
      <c r="C17146" s="10">
        <v>36017</v>
      </c>
      <c r="D17146" s="9">
        <v>8703756602</v>
      </c>
      <c r="E17146" s="9" t="e">
        <f>INDEX(#REF!:#REF!,MATCH($D17146,#REF!:#REF!,0),MATCH(#REF!,#REF!:#REF!,0))</f>
        <v>#REF!</v>
      </c>
      <c r="F17146" s="9" t="e">
        <f>INDEX(#REF!:#REF!,MATCH($D17146,#REF!:#REF!,0),MATCH(#REF!,#REF!:#REF!,0))</f>
        <v>#REF!</v>
      </c>
    </row>
    <row r="17147" spans="1:6" ht="16.5" x14ac:dyDescent="0.3">
      <c r="A17147" s="9" t="s">
        <v>5177</v>
      </c>
      <c r="B17147" s="9" t="s">
        <v>2304</v>
      </c>
      <c r="C17147" s="10">
        <v>14326</v>
      </c>
      <c r="D17147" s="9">
        <v>6842911427</v>
      </c>
      <c r="E17147" s="9" t="e">
        <f>INDEX(#REF!:#REF!,MATCH($D17147,#REF!:#REF!,0),MATCH(#REF!,#REF!:#REF!,0))</f>
        <v>#REF!</v>
      </c>
      <c r="F17147" s="9" t="e">
        <f>INDEX(#REF!:#REF!,MATCH($D17147,#REF!:#REF!,0),MATCH(#REF!,#REF!:#REF!,0))</f>
        <v>#REF!</v>
      </c>
    </row>
    <row r="17148" spans="1:6" ht="16.5" x14ac:dyDescent="0.3">
      <c r="A17148" s="9" t="s">
        <v>5176</v>
      </c>
      <c r="B17148" s="9" t="s">
        <v>2381</v>
      </c>
      <c r="C17148" s="10">
        <v>18856</v>
      </c>
      <c r="D17148" s="9">
        <v>4649590612</v>
      </c>
      <c r="E17148" s="9" t="e">
        <f>INDEX(#REF!:#REF!,MATCH($D17148,#REF!:#REF!,0),MATCH(#REF!,#REF!:#REF!,0))</f>
        <v>#REF!</v>
      </c>
      <c r="F17148" s="9" t="e">
        <f>INDEX(#REF!:#REF!,MATCH($D17148,#REF!:#REF!,0),MATCH(#REF!,#REF!:#REF!,0))</f>
        <v>#REF!</v>
      </c>
    </row>
    <row r="17149" spans="1:6" ht="16.5" x14ac:dyDescent="0.3">
      <c r="A17149" s="9" t="s">
        <v>5175</v>
      </c>
      <c r="B17149" s="9" t="s">
        <v>2511</v>
      </c>
      <c r="C17149" s="10">
        <v>29860</v>
      </c>
      <c r="D17149" s="9">
        <v>9228842121</v>
      </c>
      <c r="E17149" s="9" t="e">
        <f>INDEX(#REF!:#REF!,MATCH($D17149,#REF!:#REF!,0),MATCH(#REF!,#REF!:#REF!,0))</f>
        <v>#REF!</v>
      </c>
      <c r="F17149" s="9" t="e">
        <f>INDEX(#REF!:#REF!,MATCH($D17149,#REF!:#REF!,0),MATCH(#REF!,#REF!:#REF!,0))</f>
        <v>#REF!</v>
      </c>
    </row>
    <row r="17150" spans="1:6" ht="16.5" x14ac:dyDescent="0.3">
      <c r="A17150" s="9" t="s">
        <v>5174</v>
      </c>
      <c r="B17150" s="9" t="s">
        <v>3200</v>
      </c>
      <c r="C17150" s="10">
        <v>53653</v>
      </c>
      <c r="D17150" s="9">
        <v>1990334539</v>
      </c>
      <c r="E17150" s="9" t="e">
        <f>INDEX(#REF!:#REF!,MATCH($D17150,#REF!:#REF!,0),MATCH(#REF!,#REF!:#REF!,0))</f>
        <v>#REF!</v>
      </c>
      <c r="F17150" s="9" t="e">
        <f>INDEX(#REF!:#REF!,MATCH($D17150,#REF!:#REF!,0),MATCH(#REF!,#REF!:#REF!,0))</f>
        <v>#REF!</v>
      </c>
    </row>
    <row r="17151" spans="1:6" ht="16.5" x14ac:dyDescent="0.3">
      <c r="A17151" s="9" t="s">
        <v>5173</v>
      </c>
      <c r="B17151" s="9" t="s">
        <v>2317</v>
      </c>
      <c r="C17151" s="10">
        <v>12116</v>
      </c>
      <c r="D17151" s="9">
        <v>5211527984</v>
      </c>
      <c r="E17151" s="9" t="e">
        <f>INDEX(#REF!:#REF!,MATCH($D17151,#REF!:#REF!,0),MATCH(#REF!,#REF!:#REF!,0))</f>
        <v>#REF!</v>
      </c>
      <c r="F17151" s="9" t="e">
        <f>INDEX(#REF!:#REF!,MATCH($D17151,#REF!:#REF!,0),MATCH(#REF!,#REF!:#REF!,0))</f>
        <v>#REF!</v>
      </c>
    </row>
    <row r="17152" spans="1:6" ht="16.5" x14ac:dyDescent="0.3">
      <c r="A17152" s="9" t="s">
        <v>5172</v>
      </c>
      <c r="B17152" s="9" t="s">
        <v>2127</v>
      </c>
      <c r="C17152" s="10">
        <v>30492</v>
      </c>
      <c r="D17152" s="9">
        <v>2079803735</v>
      </c>
      <c r="E17152" s="9" t="e">
        <f>INDEX(#REF!:#REF!,MATCH($D17152,#REF!:#REF!,0),MATCH(#REF!,#REF!:#REF!,0))</f>
        <v>#REF!</v>
      </c>
      <c r="F17152" s="9" t="e">
        <f>INDEX(#REF!:#REF!,MATCH($D17152,#REF!:#REF!,0),MATCH(#REF!,#REF!:#REF!,0))</f>
        <v>#REF!</v>
      </c>
    </row>
    <row r="17153" spans="1:6" ht="16.5" x14ac:dyDescent="0.3">
      <c r="A17153" s="9" t="s">
        <v>5171</v>
      </c>
      <c r="B17153" s="9" t="s">
        <v>3478</v>
      </c>
      <c r="C17153" s="10">
        <v>15774</v>
      </c>
      <c r="D17153" s="9">
        <v>4986200380</v>
      </c>
      <c r="E17153" s="9" t="e">
        <f>INDEX(#REF!:#REF!,MATCH($D17153,#REF!:#REF!,0),MATCH(#REF!,#REF!:#REF!,0))</f>
        <v>#REF!</v>
      </c>
      <c r="F17153" s="9" t="e">
        <f>INDEX(#REF!:#REF!,MATCH($D17153,#REF!:#REF!,0),MATCH(#REF!,#REF!:#REF!,0))</f>
        <v>#REF!</v>
      </c>
    </row>
    <row r="17154" spans="1:6" ht="16.5" x14ac:dyDescent="0.3">
      <c r="A17154" s="9" t="s">
        <v>5170</v>
      </c>
      <c r="B17154" s="9" t="s">
        <v>1949</v>
      </c>
      <c r="C17154" s="10">
        <v>46682</v>
      </c>
      <c r="D17154" s="9">
        <v>6520635286</v>
      </c>
      <c r="E17154" s="9" t="e">
        <f>INDEX(#REF!:#REF!,MATCH($D17154,#REF!:#REF!,0),MATCH(#REF!,#REF!:#REF!,0))</f>
        <v>#REF!</v>
      </c>
      <c r="F17154" s="9" t="e">
        <f>INDEX(#REF!:#REF!,MATCH($D17154,#REF!:#REF!,0),MATCH(#REF!,#REF!:#REF!,0))</f>
        <v>#REF!</v>
      </c>
    </row>
    <row r="17155" spans="1:6" ht="16.5" x14ac:dyDescent="0.3">
      <c r="A17155" s="9" t="s">
        <v>5169</v>
      </c>
      <c r="B17155" s="9" t="s">
        <v>2103</v>
      </c>
      <c r="C17155" s="10">
        <v>26193</v>
      </c>
      <c r="D17155" s="9">
        <v>3524504531</v>
      </c>
      <c r="E17155" s="9" t="e">
        <f>INDEX(#REF!:#REF!,MATCH($D17155,#REF!:#REF!,0),MATCH(#REF!,#REF!:#REF!,0))</f>
        <v>#REF!</v>
      </c>
      <c r="F17155" s="9" t="e">
        <f>INDEX(#REF!:#REF!,MATCH($D17155,#REF!:#REF!,0),MATCH(#REF!,#REF!:#REF!,0))</f>
        <v>#REF!</v>
      </c>
    </row>
    <row r="17156" spans="1:6" ht="16.5" x14ac:dyDescent="0.3">
      <c r="A17156" s="9" t="s">
        <v>5168</v>
      </c>
      <c r="B17156" s="9" t="s">
        <v>2450</v>
      </c>
      <c r="C17156" s="10">
        <v>38402</v>
      </c>
      <c r="D17156" s="9">
        <v>1444572199</v>
      </c>
      <c r="E17156" s="9" t="e">
        <f>INDEX(#REF!:#REF!,MATCH($D17156,#REF!:#REF!,0),MATCH(#REF!,#REF!:#REF!,0))</f>
        <v>#REF!</v>
      </c>
      <c r="F17156" s="9" t="e">
        <f>INDEX(#REF!:#REF!,MATCH($D17156,#REF!:#REF!,0),MATCH(#REF!,#REF!:#REF!,0))</f>
        <v>#REF!</v>
      </c>
    </row>
    <row r="17157" spans="1:6" ht="16.5" x14ac:dyDescent="0.3">
      <c r="A17157" s="9" t="s">
        <v>5167</v>
      </c>
      <c r="B17157" s="9" t="s">
        <v>3241</v>
      </c>
      <c r="C17157" s="10">
        <v>43868</v>
      </c>
      <c r="D17157" s="9">
        <v>5068508845</v>
      </c>
      <c r="E17157" s="9" t="e">
        <f>INDEX(#REF!:#REF!,MATCH($D17157,#REF!:#REF!,0),MATCH(#REF!,#REF!:#REF!,0))</f>
        <v>#REF!</v>
      </c>
      <c r="F17157" s="9" t="e">
        <f>INDEX(#REF!:#REF!,MATCH($D17157,#REF!:#REF!,0),MATCH(#REF!,#REF!:#REF!,0))</f>
        <v>#REF!</v>
      </c>
    </row>
    <row r="17158" spans="1:6" ht="16.5" x14ac:dyDescent="0.3">
      <c r="A17158" s="9" t="s">
        <v>5166</v>
      </c>
      <c r="B17158" s="9" t="s">
        <v>2075</v>
      </c>
      <c r="C17158" s="10">
        <v>16136</v>
      </c>
      <c r="D17158" s="9">
        <v>4866916575</v>
      </c>
      <c r="E17158" s="9" t="e">
        <f>INDEX(#REF!:#REF!,MATCH($D17158,#REF!:#REF!,0),MATCH(#REF!,#REF!:#REF!,0))</f>
        <v>#REF!</v>
      </c>
      <c r="F17158" s="9" t="e">
        <f>INDEX(#REF!:#REF!,MATCH($D17158,#REF!:#REF!,0),MATCH(#REF!,#REF!:#REF!,0))</f>
        <v>#REF!</v>
      </c>
    </row>
    <row r="17159" spans="1:6" ht="16.5" x14ac:dyDescent="0.3">
      <c r="A17159" s="9" t="s">
        <v>5165</v>
      </c>
      <c r="B17159" s="9" t="s">
        <v>2243</v>
      </c>
      <c r="C17159" s="10">
        <v>19640</v>
      </c>
      <c r="D17159" s="9">
        <v>101658508</v>
      </c>
      <c r="E17159" s="9" t="e">
        <f>INDEX(#REF!:#REF!,MATCH($D17159,#REF!:#REF!,0),MATCH(#REF!,#REF!:#REF!,0))</f>
        <v>#REF!</v>
      </c>
      <c r="F17159" s="9" t="e">
        <f>INDEX(#REF!:#REF!,MATCH($D17159,#REF!:#REF!,0),MATCH(#REF!,#REF!:#REF!,0))</f>
        <v>#REF!</v>
      </c>
    </row>
    <row r="17160" spans="1:6" ht="16.5" x14ac:dyDescent="0.3">
      <c r="A17160" s="9" t="s">
        <v>5164</v>
      </c>
      <c r="B17160" s="9" t="s">
        <v>2942</v>
      </c>
      <c r="C17160" s="10">
        <v>42931</v>
      </c>
      <c r="D17160" s="9">
        <v>5407735911</v>
      </c>
      <c r="E17160" s="9" t="e">
        <f>INDEX(#REF!:#REF!,MATCH($D17160,#REF!:#REF!,0),MATCH(#REF!,#REF!:#REF!,0))</f>
        <v>#REF!</v>
      </c>
      <c r="F17160" s="9" t="e">
        <f>INDEX(#REF!:#REF!,MATCH($D17160,#REF!:#REF!,0),MATCH(#REF!,#REF!:#REF!,0))</f>
        <v>#REF!</v>
      </c>
    </row>
    <row r="17161" spans="1:6" ht="16.5" x14ac:dyDescent="0.3">
      <c r="A17161" s="9" t="s">
        <v>5163</v>
      </c>
      <c r="B17161" s="9" t="s">
        <v>3195</v>
      </c>
      <c r="C17161" s="10">
        <v>31057</v>
      </c>
      <c r="D17161" s="9">
        <v>1518783783</v>
      </c>
      <c r="E17161" s="9" t="e">
        <f>INDEX(#REF!:#REF!,MATCH($D17161,#REF!:#REF!,0),MATCH(#REF!,#REF!:#REF!,0))</f>
        <v>#REF!</v>
      </c>
      <c r="F17161" s="9" t="e">
        <f>INDEX(#REF!:#REF!,MATCH($D17161,#REF!:#REF!,0),MATCH(#REF!,#REF!:#REF!,0))</f>
        <v>#REF!</v>
      </c>
    </row>
    <row r="17162" spans="1:6" ht="16.5" x14ac:dyDescent="0.3">
      <c r="A17162" s="9" t="s">
        <v>5162</v>
      </c>
      <c r="B17162" s="9" t="s">
        <v>2675</v>
      </c>
      <c r="C17162" s="10">
        <v>36297</v>
      </c>
      <c r="D17162" s="9">
        <v>1718344562</v>
      </c>
      <c r="E17162" s="9" t="e">
        <f>INDEX(#REF!:#REF!,MATCH($D17162,#REF!:#REF!,0),MATCH(#REF!,#REF!:#REF!,0))</f>
        <v>#REF!</v>
      </c>
      <c r="F17162" s="9" t="e">
        <f>INDEX(#REF!:#REF!,MATCH($D17162,#REF!:#REF!,0),MATCH(#REF!,#REF!:#REF!,0))</f>
        <v>#REF!</v>
      </c>
    </row>
    <row r="17163" spans="1:6" ht="16.5" x14ac:dyDescent="0.3">
      <c r="A17163" s="9" t="s">
        <v>5161</v>
      </c>
      <c r="B17163" s="9" t="s">
        <v>3360</v>
      </c>
      <c r="C17163" s="10">
        <v>12816</v>
      </c>
      <c r="D17163" s="9">
        <v>9223618401</v>
      </c>
      <c r="E17163" s="9" t="e">
        <f>INDEX(#REF!:#REF!,MATCH($D17163,#REF!:#REF!,0),MATCH(#REF!,#REF!:#REF!,0))</f>
        <v>#REF!</v>
      </c>
      <c r="F17163" s="9" t="e">
        <f>INDEX(#REF!:#REF!,MATCH($D17163,#REF!:#REF!,0),MATCH(#REF!,#REF!:#REF!,0))</f>
        <v>#REF!</v>
      </c>
    </row>
    <row r="17164" spans="1:6" ht="16.5" x14ac:dyDescent="0.3">
      <c r="A17164" s="9" t="s">
        <v>5160</v>
      </c>
      <c r="B17164" s="9" t="s">
        <v>2300</v>
      </c>
      <c r="C17164" s="10">
        <v>51594</v>
      </c>
      <c r="D17164" s="9">
        <v>8695742075</v>
      </c>
      <c r="E17164" s="9" t="e">
        <f>INDEX(#REF!:#REF!,MATCH($D17164,#REF!:#REF!,0),MATCH(#REF!,#REF!:#REF!,0))</f>
        <v>#REF!</v>
      </c>
      <c r="F17164" s="9" t="e">
        <f>INDEX(#REF!:#REF!,MATCH($D17164,#REF!:#REF!,0),MATCH(#REF!,#REF!:#REF!,0))</f>
        <v>#REF!</v>
      </c>
    </row>
    <row r="17165" spans="1:6" ht="16.5" x14ac:dyDescent="0.3">
      <c r="A17165" s="9" t="s">
        <v>5159</v>
      </c>
      <c r="B17165" s="9" t="s">
        <v>2142</v>
      </c>
      <c r="C17165" s="10">
        <v>57800</v>
      </c>
      <c r="D17165" s="9">
        <v>8658719154</v>
      </c>
      <c r="E17165" s="9" t="e">
        <f>INDEX(#REF!:#REF!,MATCH($D17165,#REF!:#REF!,0),MATCH(#REF!,#REF!:#REF!,0))</f>
        <v>#REF!</v>
      </c>
      <c r="F17165" s="9" t="e">
        <f>INDEX(#REF!:#REF!,MATCH($D17165,#REF!:#REF!,0),MATCH(#REF!,#REF!:#REF!,0))</f>
        <v>#REF!</v>
      </c>
    </row>
    <row r="17166" spans="1:6" ht="16.5" x14ac:dyDescent="0.3">
      <c r="A17166" s="9" t="s">
        <v>5158</v>
      </c>
      <c r="B17166" s="9" t="s">
        <v>2284</v>
      </c>
      <c r="C17166" s="10">
        <v>49131</v>
      </c>
      <c r="D17166" s="9">
        <v>2352201101</v>
      </c>
      <c r="E17166" s="9" t="e">
        <f>INDEX(#REF!:#REF!,MATCH($D17166,#REF!:#REF!,0),MATCH(#REF!,#REF!:#REF!,0))</f>
        <v>#REF!</v>
      </c>
      <c r="F17166" s="9" t="e">
        <f>INDEX(#REF!:#REF!,MATCH($D17166,#REF!:#REF!,0),MATCH(#REF!,#REF!:#REF!,0))</f>
        <v>#REF!</v>
      </c>
    </row>
    <row r="17167" spans="1:6" ht="16.5" x14ac:dyDescent="0.3">
      <c r="A17167" s="9" t="s">
        <v>5157</v>
      </c>
      <c r="B17167" s="9" t="s">
        <v>2833</v>
      </c>
      <c r="C17167" s="10">
        <v>50550</v>
      </c>
      <c r="D17167" s="9">
        <v>8256403403</v>
      </c>
      <c r="E17167" s="9" t="e">
        <f>INDEX(#REF!:#REF!,MATCH($D17167,#REF!:#REF!,0),MATCH(#REF!,#REF!:#REF!,0))</f>
        <v>#REF!</v>
      </c>
      <c r="F17167" s="9" t="e">
        <f>INDEX(#REF!:#REF!,MATCH($D17167,#REF!:#REF!,0),MATCH(#REF!,#REF!:#REF!,0))</f>
        <v>#REF!</v>
      </c>
    </row>
    <row r="17168" spans="1:6" ht="16.5" x14ac:dyDescent="0.3">
      <c r="A17168" s="9" t="s">
        <v>5156</v>
      </c>
      <c r="B17168" s="9" t="s">
        <v>1991</v>
      </c>
      <c r="C17168" s="10">
        <v>45174</v>
      </c>
      <c r="D17168" s="9">
        <v>9260254965</v>
      </c>
      <c r="E17168" s="9" t="e">
        <f>INDEX(#REF!:#REF!,MATCH($D17168,#REF!:#REF!,0),MATCH(#REF!,#REF!:#REF!,0))</f>
        <v>#REF!</v>
      </c>
      <c r="F17168" s="9" t="e">
        <f>INDEX(#REF!:#REF!,MATCH($D17168,#REF!:#REF!,0),MATCH(#REF!,#REF!:#REF!,0))</f>
        <v>#REF!</v>
      </c>
    </row>
    <row r="17169" spans="1:6" ht="16.5" x14ac:dyDescent="0.3">
      <c r="A17169" s="9" t="s">
        <v>5155</v>
      </c>
      <c r="B17169" s="9" t="s">
        <v>2675</v>
      </c>
      <c r="C17169" s="10">
        <v>52248</v>
      </c>
      <c r="D17169" s="9">
        <v>7493076952</v>
      </c>
      <c r="E17169" s="9" t="e">
        <f>INDEX(#REF!:#REF!,MATCH($D17169,#REF!:#REF!,0),MATCH(#REF!,#REF!:#REF!,0))</f>
        <v>#REF!</v>
      </c>
      <c r="F17169" s="9" t="e">
        <f>INDEX(#REF!:#REF!,MATCH($D17169,#REF!:#REF!,0),MATCH(#REF!,#REF!:#REF!,0))</f>
        <v>#REF!</v>
      </c>
    </row>
    <row r="17170" spans="1:6" ht="16.5" x14ac:dyDescent="0.3">
      <c r="A17170" s="9" t="s">
        <v>5154</v>
      </c>
      <c r="B17170" s="9" t="s">
        <v>2144</v>
      </c>
      <c r="C17170" s="10">
        <v>40209</v>
      </c>
      <c r="D17170" s="9">
        <v>7700368295</v>
      </c>
      <c r="E17170" s="9" t="e">
        <f>INDEX(#REF!:#REF!,MATCH($D17170,#REF!:#REF!,0),MATCH(#REF!,#REF!:#REF!,0))</f>
        <v>#REF!</v>
      </c>
      <c r="F17170" s="9" t="e">
        <f>INDEX(#REF!:#REF!,MATCH($D17170,#REF!:#REF!,0),MATCH(#REF!,#REF!:#REF!,0))</f>
        <v>#REF!</v>
      </c>
    </row>
    <row r="17171" spans="1:6" ht="16.5" x14ac:dyDescent="0.3">
      <c r="A17171" s="9" t="s">
        <v>5153</v>
      </c>
      <c r="B17171" s="9" t="s">
        <v>2954</v>
      </c>
      <c r="C17171" s="10">
        <v>15973</v>
      </c>
      <c r="D17171" s="9">
        <v>797655034</v>
      </c>
      <c r="E17171" s="9" t="e">
        <f>INDEX(#REF!:#REF!,MATCH($D17171,#REF!:#REF!,0),MATCH(#REF!,#REF!:#REF!,0))</f>
        <v>#REF!</v>
      </c>
      <c r="F17171" s="9" t="e">
        <f>INDEX(#REF!:#REF!,MATCH($D17171,#REF!:#REF!,0),MATCH(#REF!,#REF!:#REF!,0))</f>
        <v>#REF!</v>
      </c>
    </row>
    <row r="17172" spans="1:6" ht="16.5" x14ac:dyDescent="0.3">
      <c r="A17172" s="9" t="s">
        <v>5152</v>
      </c>
      <c r="B17172" s="9" t="s">
        <v>1999</v>
      </c>
      <c r="C17172" s="10">
        <v>19216</v>
      </c>
      <c r="D17172" s="9">
        <v>6410530811</v>
      </c>
      <c r="E17172" s="9" t="e">
        <f>INDEX(#REF!:#REF!,MATCH($D17172,#REF!:#REF!,0),MATCH(#REF!,#REF!:#REF!,0))</f>
        <v>#REF!</v>
      </c>
      <c r="F17172" s="9" t="e">
        <f>INDEX(#REF!:#REF!,MATCH($D17172,#REF!:#REF!,0),MATCH(#REF!,#REF!:#REF!,0))</f>
        <v>#REF!</v>
      </c>
    </row>
    <row r="17173" spans="1:6" ht="16.5" x14ac:dyDescent="0.3">
      <c r="A17173" s="9" t="s">
        <v>5151</v>
      </c>
      <c r="B17173" s="9" t="s">
        <v>2243</v>
      </c>
      <c r="C17173" s="10">
        <v>49383</v>
      </c>
      <c r="D17173" s="9">
        <v>3273288531</v>
      </c>
      <c r="E17173" s="9" t="e">
        <f>INDEX(#REF!:#REF!,MATCH($D17173,#REF!:#REF!,0),MATCH(#REF!,#REF!:#REF!,0))</f>
        <v>#REF!</v>
      </c>
      <c r="F17173" s="9" t="e">
        <f>INDEX(#REF!:#REF!,MATCH($D17173,#REF!:#REF!,0),MATCH(#REF!,#REF!:#REF!,0))</f>
        <v>#REF!</v>
      </c>
    </row>
    <row r="17174" spans="1:6" ht="16.5" x14ac:dyDescent="0.3">
      <c r="A17174" s="9" t="s">
        <v>5150</v>
      </c>
      <c r="B17174" s="9" t="s">
        <v>2559</v>
      </c>
      <c r="C17174" s="10">
        <v>11853</v>
      </c>
      <c r="D17174" s="9">
        <v>923191143</v>
      </c>
      <c r="E17174" s="9" t="e">
        <f>INDEX(#REF!:#REF!,MATCH($D17174,#REF!:#REF!,0),MATCH(#REF!,#REF!:#REF!,0))</f>
        <v>#REF!</v>
      </c>
      <c r="F17174" s="9" t="e">
        <f>INDEX(#REF!:#REF!,MATCH($D17174,#REF!:#REF!,0),MATCH(#REF!,#REF!:#REF!,0))</f>
        <v>#REF!</v>
      </c>
    </row>
    <row r="17175" spans="1:6" ht="16.5" x14ac:dyDescent="0.3">
      <c r="A17175" s="9" t="s">
        <v>5149</v>
      </c>
      <c r="B17175" s="9" t="s">
        <v>3856</v>
      </c>
      <c r="C17175" s="10">
        <v>15933</v>
      </c>
      <c r="D17175" s="9">
        <v>2298319154</v>
      </c>
      <c r="E17175" s="9" t="e">
        <f>INDEX(#REF!:#REF!,MATCH($D17175,#REF!:#REF!,0),MATCH(#REF!,#REF!:#REF!,0))</f>
        <v>#REF!</v>
      </c>
      <c r="F17175" s="9" t="e">
        <f>INDEX(#REF!:#REF!,MATCH($D17175,#REF!:#REF!,0),MATCH(#REF!,#REF!:#REF!,0))</f>
        <v>#REF!</v>
      </c>
    </row>
    <row r="17176" spans="1:6" ht="16.5" x14ac:dyDescent="0.3">
      <c r="A17176" s="9" t="s">
        <v>5148</v>
      </c>
      <c r="B17176" s="9" t="s">
        <v>3241</v>
      </c>
      <c r="C17176" s="10">
        <v>52809</v>
      </c>
      <c r="D17176" s="9">
        <v>3473885983</v>
      </c>
      <c r="E17176" s="9" t="e">
        <f>INDEX(#REF!:#REF!,MATCH($D17176,#REF!:#REF!,0),MATCH(#REF!,#REF!:#REF!,0))</f>
        <v>#REF!</v>
      </c>
      <c r="F17176" s="9" t="e">
        <f>INDEX(#REF!:#REF!,MATCH($D17176,#REF!:#REF!,0),MATCH(#REF!,#REF!:#REF!,0))</f>
        <v>#REF!</v>
      </c>
    </row>
    <row r="17177" spans="1:6" ht="16.5" x14ac:dyDescent="0.3">
      <c r="A17177" s="9" t="s">
        <v>5147</v>
      </c>
      <c r="B17177" s="9" t="s">
        <v>2017</v>
      </c>
      <c r="C17177" s="10">
        <v>20758</v>
      </c>
      <c r="D17177" s="9">
        <v>1425230725</v>
      </c>
      <c r="E17177" s="9" t="e">
        <f>INDEX(#REF!:#REF!,MATCH($D17177,#REF!:#REF!,0),MATCH(#REF!,#REF!:#REF!,0))</f>
        <v>#REF!</v>
      </c>
      <c r="F17177" s="9" t="e">
        <f>INDEX(#REF!:#REF!,MATCH($D17177,#REF!:#REF!,0),MATCH(#REF!,#REF!:#REF!,0))</f>
        <v>#REF!</v>
      </c>
    </row>
    <row r="17178" spans="1:6" ht="16.5" x14ac:dyDescent="0.3">
      <c r="A17178" s="9" t="s">
        <v>5146</v>
      </c>
      <c r="B17178" s="9" t="s">
        <v>2001</v>
      </c>
      <c r="C17178" s="10">
        <v>41591</v>
      </c>
      <c r="D17178" s="9">
        <v>9457151267</v>
      </c>
      <c r="E17178" s="9" t="e">
        <f>INDEX(#REF!:#REF!,MATCH($D17178,#REF!:#REF!,0),MATCH(#REF!,#REF!:#REF!,0))</f>
        <v>#REF!</v>
      </c>
      <c r="F17178" s="9" t="e">
        <f>INDEX(#REF!:#REF!,MATCH($D17178,#REF!:#REF!,0),MATCH(#REF!,#REF!:#REF!,0))</f>
        <v>#REF!</v>
      </c>
    </row>
    <row r="17179" spans="1:6" ht="16.5" x14ac:dyDescent="0.3">
      <c r="A17179" s="9" t="s">
        <v>5145</v>
      </c>
      <c r="B17179" s="9" t="s">
        <v>2982</v>
      </c>
      <c r="C17179" s="10">
        <v>32372</v>
      </c>
      <c r="D17179" s="9">
        <v>2279888742</v>
      </c>
      <c r="E17179" s="9" t="e">
        <f>INDEX(#REF!:#REF!,MATCH($D17179,#REF!:#REF!,0),MATCH(#REF!,#REF!:#REF!,0))</f>
        <v>#REF!</v>
      </c>
      <c r="F17179" s="9" t="e">
        <f>INDEX(#REF!:#REF!,MATCH($D17179,#REF!:#REF!,0),MATCH(#REF!,#REF!:#REF!,0))</f>
        <v>#REF!</v>
      </c>
    </row>
    <row r="17180" spans="1:6" ht="16.5" x14ac:dyDescent="0.3">
      <c r="A17180" s="9" t="s">
        <v>5144</v>
      </c>
      <c r="B17180" s="9" t="s">
        <v>1959</v>
      </c>
      <c r="C17180" s="10">
        <v>27243</v>
      </c>
      <c r="D17180" s="9">
        <v>9855833406</v>
      </c>
      <c r="E17180" s="9" t="e">
        <f>INDEX(#REF!:#REF!,MATCH($D17180,#REF!:#REF!,0),MATCH(#REF!,#REF!:#REF!,0))</f>
        <v>#REF!</v>
      </c>
      <c r="F17180" s="9" t="e">
        <f>INDEX(#REF!:#REF!,MATCH($D17180,#REF!:#REF!,0),MATCH(#REF!,#REF!:#REF!,0))</f>
        <v>#REF!</v>
      </c>
    </row>
    <row r="17181" spans="1:6" ht="16.5" x14ac:dyDescent="0.3">
      <c r="A17181" s="9" t="s">
        <v>5143</v>
      </c>
      <c r="B17181" s="9" t="s">
        <v>3229</v>
      </c>
      <c r="C17181" s="10">
        <v>33407</v>
      </c>
      <c r="D17181" s="9">
        <v>9340388305</v>
      </c>
      <c r="E17181" s="9" t="e">
        <f>INDEX(#REF!:#REF!,MATCH($D17181,#REF!:#REF!,0),MATCH(#REF!,#REF!:#REF!,0))</f>
        <v>#REF!</v>
      </c>
      <c r="F17181" s="9" t="e">
        <f>INDEX(#REF!:#REF!,MATCH($D17181,#REF!:#REF!,0),MATCH(#REF!,#REF!:#REF!,0))</f>
        <v>#REF!</v>
      </c>
    </row>
    <row r="17182" spans="1:6" ht="16.5" x14ac:dyDescent="0.3">
      <c r="A17182" s="9" t="s">
        <v>5142</v>
      </c>
      <c r="B17182" s="9" t="s">
        <v>2061</v>
      </c>
      <c r="C17182" s="10">
        <v>29811</v>
      </c>
      <c r="D17182" s="9">
        <v>1518783783</v>
      </c>
      <c r="E17182" s="9" t="e">
        <f>INDEX(#REF!:#REF!,MATCH($D17182,#REF!:#REF!,0),MATCH(#REF!,#REF!:#REF!,0))</f>
        <v>#REF!</v>
      </c>
      <c r="F17182" s="9" t="e">
        <f>INDEX(#REF!:#REF!,MATCH($D17182,#REF!:#REF!,0),MATCH(#REF!,#REF!:#REF!,0))</f>
        <v>#REF!</v>
      </c>
    </row>
    <row r="17183" spans="1:6" ht="16.5" x14ac:dyDescent="0.3">
      <c r="A17183" s="9" t="s">
        <v>5141</v>
      </c>
      <c r="B17183" s="9" t="s">
        <v>3357</v>
      </c>
      <c r="C17183" s="10">
        <v>14144</v>
      </c>
      <c r="D17183" s="9">
        <v>9621331862</v>
      </c>
      <c r="E17183" s="9" t="e">
        <f>INDEX(#REF!:#REF!,MATCH($D17183,#REF!:#REF!,0),MATCH(#REF!,#REF!:#REF!,0))</f>
        <v>#REF!</v>
      </c>
      <c r="F17183" s="9" t="e">
        <f>INDEX(#REF!:#REF!,MATCH($D17183,#REF!:#REF!,0),MATCH(#REF!,#REF!:#REF!,0))</f>
        <v>#REF!</v>
      </c>
    </row>
    <row r="17184" spans="1:6" ht="16.5" x14ac:dyDescent="0.3">
      <c r="A17184" s="9" t="s">
        <v>5140</v>
      </c>
      <c r="B17184" s="9" t="s">
        <v>1989</v>
      </c>
      <c r="C17184" s="10">
        <v>31714</v>
      </c>
      <c r="D17184" s="9">
        <v>8568859739</v>
      </c>
      <c r="E17184" s="9" t="e">
        <f>INDEX(#REF!:#REF!,MATCH($D17184,#REF!:#REF!,0),MATCH(#REF!,#REF!:#REF!,0))</f>
        <v>#REF!</v>
      </c>
      <c r="F17184" s="9" t="e">
        <f>INDEX(#REF!:#REF!,MATCH($D17184,#REF!:#REF!,0),MATCH(#REF!,#REF!:#REF!,0))</f>
        <v>#REF!</v>
      </c>
    </row>
    <row r="17185" spans="1:6" ht="16.5" x14ac:dyDescent="0.3">
      <c r="A17185" s="9" t="s">
        <v>5139</v>
      </c>
      <c r="B17185" s="9" t="s">
        <v>2136</v>
      </c>
      <c r="C17185" s="10">
        <v>24101</v>
      </c>
      <c r="D17185" s="9">
        <v>1541082834</v>
      </c>
      <c r="E17185" s="9" t="e">
        <f>INDEX(#REF!:#REF!,MATCH($D17185,#REF!:#REF!,0),MATCH(#REF!,#REF!:#REF!,0))</f>
        <v>#REF!</v>
      </c>
      <c r="F17185" s="9" t="e">
        <f>INDEX(#REF!:#REF!,MATCH($D17185,#REF!:#REF!,0),MATCH(#REF!,#REF!:#REF!,0))</f>
        <v>#REF!</v>
      </c>
    </row>
    <row r="17186" spans="1:6" ht="16.5" x14ac:dyDescent="0.3">
      <c r="A17186" s="9" t="s">
        <v>5138</v>
      </c>
      <c r="B17186" s="9" t="s">
        <v>2568</v>
      </c>
      <c r="C17186" s="10">
        <v>59393</v>
      </c>
      <c r="D17186" s="9">
        <v>3597778305</v>
      </c>
      <c r="E17186" s="9" t="e">
        <f>INDEX(#REF!:#REF!,MATCH($D17186,#REF!:#REF!,0),MATCH(#REF!,#REF!:#REF!,0))</f>
        <v>#REF!</v>
      </c>
      <c r="F17186" s="9" t="e">
        <f>INDEX(#REF!:#REF!,MATCH($D17186,#REF!:#REF!,0),MATCH(#REF!,#REF!:#REF!,0))</f>
        <v>#REF!</v>
      </c>
    </row>
    <row r="17187" spans="1:6" ht="16.5" x14ac:dyDescent="0.3">
      <c r="A17187" s="9" t="s">
        <v>5137</v>
      </c>
      <c r="B17187" s="9" t="s">
        <v>2759</v>
      </c>
      <c r="C17187" s="10">
        <v>53117</v>
      </c>
      <c r="D17187" s="9">
        <v>4009257075</v>
      </c>
      <c r="E17187" s="9" t="e">
        <f>INDEX(#REF!:#REF!,MATCH($D17187,#REF!:#REF!,0),MATCH(#REF!,#REF!:#REF!,0))</f>
        <v>#REF!</v>
      </c>
      <c r="F17187" s="9" t="e">
        <f>INDEX(#REF!:#REF!,MATCH($D17187,#REF!:#REF!,0),MATCH(#REF!,#REF!:#REF!,0))</f>
        <v>#REF!</v>
      </c>
    </row>
    <row r="17188" spans="1:6" ht="16.5" x14ac:dyDescent="0.3">
      <c r="A17188" s="9" t="s">
        <v>5136</v>
      </c>
      <c r="B17188" s="9" t="s">
        <v>2685</v>
      </c>
      <c r="C17188" s="10">
        <v>36758</v>
      </c>
      <c r="D17188" s="9">
        <v>7659816853</v>
      </c>
      <c r="E17188" s="9" t="e">
        <f>INDEX(#REF!:#REF!,MATCH($D17188,#REF!:#REF!,0),MATCH(#REF!,#REF!:#REF!,0))</f>
        <v>#REF!</v>
      </c>
      <c r="F17188" s="9" t="e">
        <f>INDEX(#REF!:#REF!,MATCH($D17188,#REF!:#REF!,0),MATCH(#REF!,#REF!:#REF!,0))</f>
        <v>#REF!</v>
      </c>
    </row>
    <row r="17189" spans="1:6" ht="16.5" x14ac:dyDescent="0.3">
      <c r="A17189" s="9" t="s">
        <v>5135</v>
      </c>
      <c r="B17189" s="9" t="s">
        <v>1991</v>
      </c>
      <c r="C17189" s="10">
        <v>28279</v>
      </c>
      <c r="D17189" s="9">
        <v>7039995972</v>
      </c>
      <c r="E17189" s="9" t="e">
        <f>INDEX(#REF!:#REF!,MATCH($D17189,#REF!:#REF!,0),MATCH(#REF!,#REF!:#REF!,0))</f>
        <v>#REF!</v>
      </c>
      <c r="F17189" s="9" t="e">
        <f>INDEX(#REF!:#REF!,MATCH($D17189,#REF!:#REF!,0),MATCH(#REF!,#REF!:#REF!,0))</f>
        <v>#REF!</v>
      </c>
    </row>
    <row r="17190" spans="1:6" ht="16.5" x14ac:dyDescent="0.3">
      <c r="A17190" s="9" t="s">
        <v>5134</v>
      </c>
      <c r="B17190" s="9" t="s">
        <v>2056</v>
      </c>
      <c r="C17190" s="10">
        <v>20075</v>
      </c>
      <c r="D17190" s="9">
        <v>9529277938</v>
      </c>
      <c r="E17190" s="9" t="e">
        <f>INDEX(#REF!:#REF!,MATCH($D17190,#REF!:#REF!,0),MATCH(#REF!,#REF!:#REF!,0))</f>
        <v>#REF!</v>
      </c>
      <c r="F17190" s="9" t="e">
        <f>INDEX(#REF!:#REF!,MATCH($D17190,#REF!:#REF!,0),MATCH(#REF!,#REF!:#REF!,0))</f>
        <v>#REF!</v>
      </c>
    </row>
    <row r="17191" spans="1:6" ht="16.5" x14ac:dyDescent="0.3">
      <c r="A17191" s="9" t="s">
        <v>5133</v>
      </c>
      <c r="B17191" s="9" t="s">
        <v>2284</v>
      </c>
      <c r="C17191" s="10">
        <v>54813</v>
      </c>
      <c r="D17191" s="9">
        <v>5138969978</v>
      </c>
      <c r="E17191" s="9" t="e">
        <f>INDEX(#REF!:#REF!,MATCH($D17191,#REF!:#REF!,0),MATCH(#REF!,#REF!:#REF!,0))</f>
        <v>#REF!</v>
      </c>
      <c r="F17191" s="9" t="e">
        <f>INDEX(#REF!:#REF!,MATCH($D17191,#REF!:#REF!,0),MATCH(#REF!,#REF!:#REF!,0))</f>
        <v>#REF!</v>
      </c>
    </row>
    <row r="17192" spans="1:6" ht="16.5" x14ac:dyDescent="0.3">
      <c r="A17192" s="9" t="s">
        <v>5132</v>
      </c>
      <c r="B17192" s="9" t="s">
        <v>2867</v>
      </c>
      <c r="C17192" s="10">
        <v>34612</v>
      </c>
      <c r="D17192" s="9">
        <v>4286367630</v>
      </c>
      <c r="E17192" s="9" t="e">
        <f>INDEX(#REF!:#REF!,MATCH($D17192,#REF!:#REF!,0),MATCH(#REF!,#REF!:#REF!,0))</f>
        <v>#REF!</v>
      </c>
      <c r="F17192" s="9" t="e">
        <f>INDEX(#REF!:#REF!,MATCH($D17192,#REF!:#REF!,0),MATCH(#REF!,#REF!:#REF!,0))</f>
        <v>#REF!</v>
      </c>
    </row>
    <row r="17193" spans="1:6" ht="16.5" x14ac:dyDescent="0.3">
      <c r="A17193" s="9" t="s">
        <v>5131</v>
      </c>
      <c r="B17193" s="9" t="s">
        <v>1963</v>
      </c>
      <c r="C17193" s="10">
        <v>48102</v>
      </c>
      <c r="D17193" s="9">
        <v>6183510505</v>
      </c>
      <c r="E17193" s="9" t="e">
        <f>INDEX(#REF!:#REF!,MATCH($D17193,#REF!:#REF!,0),MATCH(#REF!,#REF!:#REF!,0))</f>
        <v>#REF!</v>
      </c>
      <c r="F17193" s="9" t="e">
        <f>INDEX(#REF!:#REF!,MATCH($D17193,#REF!:#REF!,0),MATCH(#REF!,#REF!:#REF!,0))</f>
        <v>#REF!</v>
      </c>
    </row>
    <row r="17194" spans="1:6" ht="16.5" x14ac:dyDescent="0.3">
      <c r="A17194" s="9" t="s">
        <v>5130</v>
      </c>
      <c r="B17194" s="9" t="s">
        <v>2856</v>
      </c>
      <c r="C17194" s="10">
        <v>46019</v>
      </c>
      <c r="D17194" s="9">
        <v>1419116835</v>
      </c>
      <c r="E17194" s="9" t="e">
        <f>INDEX(#REF!:#REF!,MATCH($D17194,#REF!:#REF!,0),MATCH(#REF!,#REF!:#REF!,0))</f>
        <v>#REF!</v>
      </c>
      <c r="F17194" s="9" t="e">
        <f>INDEX(#REF!:#REF!,MATCH($D17194,#REF!:#REF!,0),MATCH(#REF!,#REF!:#REF!,0))</f>
        <v>#REF!</v>
      </c>
    </row>
    <row r="17195" spans="1:6" ht="16.5" x14ac:dyDescent="0.3">
      <c r="A17195" s="9" t="s">
        <v>5129</v>
      </c>
      <c r="B17195" s="9" t="s">
        <v>2845</v>
      </c>
      <c r="C17195" s="10">
        <v>27344</v>
      </c>
      <c r="D17195" s="9">
        <v>5503746279</v>
      </c>
      <c r="E17195" s="9" t="e">
        <f>INDEX(#REF!:#REF!,MATCH($D17195,#REF!:#REF!,0),MATCH(#REF!,#REF!:#REF!,0))</f>
        <v>#REF!</v>
      </c>
      <c r="F17195" s="9" t="e">
        <f>INDEX(#REF!:#REF!,MATCH($D17195,#REF!:#REF!,0),MATCH(#REF!,#REF!:#REF!,0))</f>
        <v>#REF!</v>
      </c>
    </row>
    <row r="17196" spans="1:6" ht="16.5" x14ac:dyDescent="0.3">
      <c r="A17196" s="9" t="s">
        <v>5128</v>
      </c>
      <c r="B17196" s="9" t="s">
        <v>2582</v>
      </c>
      <c r="C17196" s="10">
        <v>50154</v>
      </c>
      <c r="D17196" s="9">
        <v>3040116061</v>
      </c>
      <c r="E17196" s="9" t="e">
        <f>INDEX(#REF!:#REF!,MATCH($D17196,#REF!:#REF!,0),MATCH(#REF!,#REF!:#REF!,0))</f>
        <v>#REF!</v>
      </c>
      <c r="F17196" s="9" t="e">
        <f>INDEX(#REF!:#REF!,MATCH($D17196,#REF!:#REF!,0),MATCH(#REF!,#REF!:#REF!,0))</f>
        <v>#REF!</v>
      </c>
    </row>
    <row r="17197" spans="1:6" ht="16.5" x14ac:dyDescent="0.3">
      <c r="A17197" s="9" t="s">
        <v>5127</v>
      </c>
      <c r="B17197" s="9" t="s">
        <v>2277</v>
      </c>
      <c r="C17197" s="10">
        <v>48271</v>
      </c>
      <c r="D17197" s="9">
        <v>5347887761</v>
      </c>
      <c r="E17197" s="9" t="e">
        <f>INDEX(#REF!:#REF!,MATCH($D17197,#REF!:#REF!,0),MATCH(#REF!,#REF!:#REF!,0))</f>
        <v>#REF!</v>
      </c>
      <c r="F17197" s="9" t="e">
        <f>INDEX(#REF!:#REF!,MATCH($D17197,#REF!:#REF!,0),MATCH(#REF!,#REF!:#REF!,0))</f>
        <v>#REF!</v>
      </c>
    </row>
    <row r="17198" spans="1:6" ht="16.5" x14ac:dyDescent="0.3">
      <c r="A17198" s="9" t="s">
        <v>5126</v>
      </c>
      <c r="B17198" s="9" t="s">
        <v>2582</v>
      </c>
      <c r="C17198" s="10">
        <v>35078</v>
      </c>
      <c r="D17198" s="9">
        <v>8346855079</v>
      </c>
      <c r="E17198" s="9" t="e">
        <f>INDEX(#REF!:#REF!,MATCH($D17198,#REF!:#REF!,0),MATCH(#REF!,#REF!:#REF!,0))</f>
        <v>#REF!</v>
      </c>
      <c r="F17198" s="9" t="e">
        <f>INDEX(#REF!:#REF!,MATCH($D17198,#REF!:#REF!,0),MATCH(#REF!,#REF!:#REF!,0))</f>
        <v>#REF!</v>
      </c>
    </row>
    <row r="17199" spans="1:6" ht="16.5" x14ac:dyDescent="0.3">
      <c r="A17199" s="9" t="s">
        <v>5125</v>
      </c>
      <c r="B17199" s="9" t="s">
        <v>2349</v>
      </c>
      <c r="C17199" s="10">
        <v>22506</v>
      </c>
      <c r="D17199" s="9">
        <v>1391414047</v>
      </c>
      <c r="E17199" s="9" t="e">
        <f>INDEX(#REF!:#REF!,MATCH($D17199,#REF!:#REF!,0),MATCH(#REF!,#REF!:#REF!,0))</f>
        <v>#REF!</v>
      </c>
      <c r="F17199" s="9" t="e">
        <f>INDEX(#REF!:#REF!,MATCH($D17199,#REF!:#REF!,0),MATCH(#REF!,#REF!:#REF!,0))</f>
        <v>#REF!</v>
      </c>
    </row>
    <row r="17200" spans="1:6" ht="16.5" x14ac:dyDescent="0.3">
      <c r="A17200" s="9" t="s">
        <v>5124</v>
      </c>
      <c r="B17200" s="9" t="s">
        <v>2532</v>
      </c>
      <c r="C17200" s="10">
        <v>15181</v>
      </c>
      <c r="D17200" s="9">
        <v>6850203894</v>
      </c>
      <c r="E17200" s="9" t="e">
        <f>INDEX(#REF!:#REF!,MATCH($D17200,#REF!:#REF!,0),MATCH(#REF!,#REF!:#REF!,0))</f>
        <v>#REF!</v>
      </c>
      <c r="F17200" s="9" t="e">
        <f>INDEX(#REF!:#REF!,MATCH($D17200,#REF!:#REF!,0),MATCH(#REF!,#REF!:#REF!,0))</f>
        <v>#REF!</v>
      </c>
    </row>
    <row r="17201" spans="1:6" ht="16.5" x14ac:dyDescent="0.3">
      <c r="A17201" s="9" t="s">
        <v>5123</v>
      </c>
      <c r="B17201" s="9" t="s">
        <v>2366</v>
      </c>
      <c r="C17201" s="10">
        <v>15606</v>
      </c>
      <c r="D17201" s="9">
        <v>6732216945</v>
      </c>
      <c r="E17201" s="9" t="e">
        <f>INDEX(#REF!:#REF!,MATCH($D17201,#REF!:#REF!,0),MATCH(#REF!,#REF!:#REF!,0))</f>
        <v>#REF!</v>
      </c>
      <c r="F17201" s="9" t="e">
        <f>INDEX(#REF!:#REF!,MATCH($D17201,#REF!:#REF!,0),MATCH(#REF!,#REF!:#REF!,0))</f>
        <v>#REF!</v>
      </c>
    </row>
    <row r="17202" spans="1:6" ht="16.5" x14ac:dyDescent="0.3">
      <c r="A17202" s="9" t="s">
        <v>5122</v>
      </c>
      <c r="B17202" s="9" t="s">
        <v>2354</v>
      </c>
      <c r="C17202" s="10">
        <v>26179</v>
      </c>
      <c r="D17202" s="9">
        <v>1279282711</v>
      </c>
      <c r="E17202" s="9" t="e">
        <f>INDEX(#REF!:#REF!,MATCH($D17202,#REF!:#REF!,0),MATCH(#REF!,#REF!:#REF!,0))</f>
        <v>#REF!</v>
      </c>
      <c r="F17202" s="9" t="e">
        <f>INDEX(#REF!:#REF!,MATCH($D17202,#REF!:#REF!,0),MATCH(#REF!,#REF!:#REF!,0))</f>
        <v>#REF!</v>
      </c>
    </row>
    <row r="17203" spans="1:6" ht="16.5" x14ac:dyDescent="0.3">
      <c r="A17203" s="9" t="s">
        <v>5121</v>
      </c>
      <c r="B17203" s="9" t="s">
        <v>2942</v>
      </c>
      <c r="C17203" s="10">
        <v>58589</v>
      </c>
      <c r="D17203" s="9">
        <v>797787712</v>
      </c>
      <c r="E17203" s="9" t="e">
        <f>INDEX(#REF!:#REF!,MATCH($D17203,#REF!:#REF!,0),MATCH(#REF!,#REF!:#REF!,0))</f>
        <v>#REF!</v>
      </c>
      <c r="F17203" s="9" t="e">
        <f>INDEX(#REF!:#REF!,MATCH($D17203,#REF!:#REF!,0),MATCH(#REF!,#REF!:#REF!,0))</f>
        <v>#REF!</v>
      </c>
    </row>
    <row r="17204" spans="1:6" ht="16.5" x14ac:dyDescent="0.3">
      <c r="A17204" s="9" t="s">
        <v>5120</v>
      </c>
      <c r="B17204" s="9" t="s">
        <v>2519</v>
      </c>
      <c r="C17204" s="10">
        <v>59327</v>
      </c>
      <c r="D17204" s="9">
        <v>5412518958</v>
      </c>
      <c r="E17204" s="9" t="e">
        <f>INDEX(#REF!:#REF!,MATCH($D17204,#REF!:#REF!,0),MATCH(#REF!,#REF!:#REF!,0))</f>
        <v>#REF!</v>
      </c>
      <c r="F17204" s="9" t="e">
        <f>INDEX(#REF!:#REF!,MATCH($D17204,#REF!:#REF!,0),MATCH(#REF!,#REF!:#REF!,0))</f>
        <v>#REF!</v>
      </c>
    </row>
    <row r="17205" spans="1:6" ht="16.5" x14ac:dyDescent="0.3">
      <c r="A17205" s="9" t="s">
        <v>5119</v>
      </c>
      <c r="B17205" s="9" t="s">
        <v>2606</v>
      </c>
      <c r="C17205" s="10">
        <v>32329</v>
      </c>
      <c r="D17205" s="9">
        <v>8945564357</v>
      </c>
      <c r="E17205" s="9" t="e">
        <f>INDEX(#REF!:#REF!,MATCH($D17205,#REF!:#REF!,0),MATCH(#REF!,#REF!:#REF!,0))</f>
        <v>#REF!</v>
      </c>
      <c r="F17205" s="9" t="e">
        <f>INDEX(#REF!:#REF!,MATCH($D17205,#REF!:#REF!,0),MATCH(#REF!,#REF!:#REF!,0))</f>
        <v>#REF!</v>
      </c>
    </row>
    <row r="17206" spans="1:6" ht="16.5" x14ac:dyDescent="0.3">
      <c r="A17206" s="9" t="s">
        <v>5118</v>
      </c>
      <c r="B17206" s="9" t="s">
        <v>2727</v>
      </c>
      <c r="C17206" s="10">
        <v>32384</v>
      </c>
      <c r="D17206" s="9">
        <v>1972775170</v>
      </c>
      <c r="E17206" s="9" t="e">
        <f>INDEX(#REF!:#REF!,MATCH($D17206,#REF!:#REF!,0),MATCH(#REF!,#REF!:#REF!,0))</f>
        <v>#REF!</v>
      </c>
      <c r="F17206" s="9" t="e">
        <f>INDEX(#REF!:#REF!,MATCH($D17206,#REF!:#REF!,0),MATCH(#REF!,#REF!:#REF!,0))</f>
        <v>#REF!</v>
      </c>
    </row>
    <row r="17207" spans="1:6" ht="16.5" x14ac:dyDescent="0.3">
      <c r="A17207" s="9" t="s">
        <v>5117</v>
      </c>
      <c r="B17207" s="9" t="s">
        <v>2744</v>
      </c>
      <c r="C17207" s="10">
        <v>19515</v>
      </c>
      <c r="D17207" s="9">
        <v>7931128354</v>
      </c>
      <c r="E17207" s="9" t="e">
        <f>INDEX(#REF!:#REF!,MATCH($D17207,#REF!:#REF!,0),MATCH(#REF!,#REF!:#REF!,0))</f>
        <v>#REF!</v>
      </c>
      <c r="F17207" s="9" t="e">
        <f>INDEX(#REF!:#REF!,MATCH($D17207,#REF!:#REF!,0),MATCH(#REF!,#REF!:#REF!,0))</f>
        <v>#REF!</v>
      </c>
    </row>
    <row r="17208" spans="1:6" ht="16.5" x14ac:dyDescent="0.3">
      <c r="A17208" s="9" t="s">
        <v>5116</v>
      </c>
      <c r="B17208" s="9" t="s">
        <v>2727</v>
      </c>
      <c r="C17208" s="10">
        <v>11613</v>
      </c>
      <c r="D17208" s="9">
        <v>1657097021</v>
      </c>
      <c r="E17208" s="9" t="e">
        <f>INDEX(#REF!:#REF!,MATCH($D17208,#REF!:#REF!,0),MATCH(#REF!,#REF!:#REF!,0))</f>
        <v>#REF!</v>
      </c>
      <c r="F17208" s="9" t="e">
        <f>INDEX(#REF!:#REF!,MATCH($D17208,#REF!:#REF!,0),MATCH(#REF!,#REF!:#REF!,0))</f>
        <v>#REF!</v>
      </c>
    </row>
    <row r="17209" spans="1:6" ht="16.5" x14ac:dyDescent="0.3">
      <c r="A17209" s="9" t="s">
        <v>5115</v>
      </c>
      <c r="B17209" s="9" t="s">
        <v>2831</v>
      </c>
      <c r="C17209" s="10">
        <v>33843</v>
      </c>
      <c r="D17209" s="9">
        <v>6973806759</v>
      </c>
      <c r="E17209" s="9" t="e">
        <f>INDEX(#REF!:#REF!,MATCH($D17209,#REF!:#REF!,0),MATCH(#REF!,#REF!:#REF!,0))</f>
        <v>#REF!</v>
      </c>
      <c r="F17209" s="9" t="e">
        <f>INDEX(#REF!:#REF!,MATCH($D17209,#REF!:#REF!,0),MATCH(#REF!,#REF!:#REF!,0))</f>
        <v>#REF!</v>
      </c>
    </row>
    <row r="17210" spans="1:6" ht="16.5" x14ac:dyDescent="0.3">
      <c r="A17210" s="9" t="s">
        <v>5114</v>
      </c>
      <c r="B17210" s="9" t="s">
        <v>2555</v>
      </c>
      <c r="C17210" s="10">
        <v>38272</v>
      </c>
      <c r="D17210" s="9">
        <v>3013094990</v>
      </c>
      <c r="E17210" s="9" t="e">
        <f>INDEX(#REF!:#REF!,MATCH($D17210,#REF!:#REF!,0),MATCH(#REF!,#REF!:#REF!,0))</f>
        <v>#REF!</v>
      </c>
      <c r="F17210" s="9" t="e">
        <f>INDEX(#REF!:#REF!,MATCH($D17210,#REF!:#REF!,0),MATCH(#REF!,#REF!:#REF!,0))</f>
        <v>#REF!</v>
      </c>
    </row>
    <row r="17211" spans="1:6" ht="16.5" x14ac:dyDescent="0.3">
      <c r="A17211" s="9" t="s">
        <v>5113</v>
      </c>
      <c r="B17211" s="9" t="s">
        <v>2647</v>
      </c>
      <c r="C17211" s="10">
        <v>10277</v>
      </c>
      <c r="D17211" s="9">
        <v>3996818513</v>
      </c>
      <c r="E17211" s="9" t="e">
        <f>INDEX(#REF!:#REF!,MATCH($D17211,#REF!:#REF!,0),MATCH(#REF!,#REF!:#REF!,0))</f>
        <v>#REF!</v>
      </c>
      <c r="F17211" s="9" t="e">
        <f>INDEX(#REF!:#REF!,MATCH($D17211,#REF!:#REF!,0),MATCH(#REF!,#REF!:#REF!,0))</f>
        <v>#REF!</v>
      </c>
    </row>
    <row r="17212" spans="1:6" ht="16.5" x14ac:dyDescent="0.3">
      <c r="A17212" s="9" t="s">
        <v>5112</v>
      </c>
      <c r="B17212" s="9" t="s">
        <v>1995</v>
      </c>
      <c r="C17212" s="10">
        <v>35954</v>
      </c>
      <c r="D17212" s="9">
        <v>7033916019</v>
      </c>
      <c r="E17212" s="9" t="e">
        <f>INDEX(#REF!:#REF!,MATCH($D17212,#REF!:#REF!,0),MATCH(#REF!,#REF!:#REF!,0))</f>
        <v>#REF!</v>
      </c>
      <c r="F17212" s="9" t="e">
        <f>INDEX(#REF!:#REF!,MATCH($D17212,#REF!:#REF!,0),MATCH(#REF!,#REF!:#REF!,0))</f>
        <v>#REF!</v>
      </c>
    </row>
    <row r="17213" spans="1:6" ht="16.5" x14ac:dyDescent="0.3">
      <c r="A17213" s="9" t="s">
        <v>5111</v>
      </c>
      <c r="B17213" s="9" t="s">
        <v>2032</v>
      </c>
      <c r="C17213" s="10">
        <v>10458</v>
      </c>
      <c r="D17213" s="9">
        <v>6776868107</v>
      </c>
      <c r="E17213" s="9" t="e">
        <f>INDEX(#REF!:#REF!,MATCH($D17213,#REF!:#REF!,0),MATCH(#REF!,#REF!:#REF!,0))</f>
        <v>#REF!</v>
      </c>
      <c r="F17213" s="9" t="e">
        <f>INDEX(#REF!:#REF!,MATCH($D17213,#REF!:#REF!,0),MATCH(#REF!,#REF!:#REF!,0))</f>
        <v>#REF!</v>
      </c>
    </row>
    <row r="17214" spans="1:6" ht="16.5" x14ac:dyDescent="0.3">
      <c r="A17214" s="9" t="s">
        <v>5110</v>
      </c>
      <c r="B17214" s="9" t="s">
        <v>2820</v>
      </c>
      <c r="C17214" s="10">
        <v>59093</v>
      </c>
      <c r="D17214" s="9">
        <v>3271497702</v>
      </c>
      <c r="E17214" s="9" t="e">
        <f>INDEX(#REF!:#REF!,MATCH($D17214,#REF!:#REF!,0),MATCH(#REF!,#REF!:#REF!,0))</f>
        <v>#REF!</v>
      </c>
      <c r="F17214" s="9" t="e">
        <f>INDEX(#REF!:#REF!,MATCH($D17214,#REF!:#REF!,0),MATCH(#REF!,#REF!:#REF!,0))</f>
        <v>#REF!</v>
      </c>
    </row>
    <row r="17215" spans="1:6" ht="16.5" x14ac:dyDescent="0.3">
      <c r="A17215" s="9" t="s">
        <v>5109</v>
      </c>
      <c r="B17215" s="9" t="s">
        <v>2188</v>
      </c>
      <c r="C17215" s="10">
        <v>27462</v>
      </c>
      <c r="D17215" s="9">
        <v>9267164694</v>
      </c>
      <c r="E17215" s="9" t="e">
        <f>INDEX(#REF!:#REF!,MATCH($D17215,#REF!:#REF!,0),MATCH(#REF!,#REF!:#REF!,0))</f>
        <v>#REF!</v>
      </c>
      <c r="F17215" s="9" t="e">
        <f>INDEX(#REF!:#REF!,MATCH($D17215,#REF!:#REF!,0),MATCH(#REF!,#REF!:#REF!,0))</f>
        <v>#REF!</v>
      </c>
    </row>
    <row r="17216" spans="1:6" ht="16.5" x14ac:dyDescent="0.3">
      <c r="A17216" s="9" t="s">
        <v>5108</v>
      </c>
      <c r="B17216" s="9" t="s">
        <v>2258</v>
      </c>
      <c r="C17216" s="10">
        <v>10823</v>
      </c>
      <c r="D17216" s="9">
        <v>6718456802</v>
      </c>
      <c r="E17216" s="9" t="e">
        <f>INDEX(#REF!:#REF!,MATCH($D17216,#REF!:#REF!,0),MATCH(#REF!,#REF!:#REF!,0))</f>
        <v>#REF!</v>
      </c>
      <c r="F17216" s="9" t="e">
        <f>INDEX(#REF!:#REF!,MATCH($D17216,#REF!:#REF!,0),MATCH(#REF!,#REF!:#REF!,0))</f>
        <v>#REF!</v>
      </c>
    </row>
    <row r="17217" spans="1:6" ht="16.5" x14ac:dyDescent="0.3">
      <c r="A17217" s="9" t="s">
        <v>5107</v>
      </c>
      <c r="B17217" s="9" t="s">
        <v>1989</v>
      </c>
      <c r="C17217" s="10">
        <v>13469</v>
      </c>
      <c r="D17217" s="9">
        <v>3219526055</v>
      </c>
      <c r="E17217" s="9" t="e">
        <f>INDEX(#REF!:#REF!,MATCH($D17217,#REF!:#REF!,0),MATCH(#REF!,#REF!:#REF!,0))</f>
        <v>#REF!</v>
      </c>
      <c r="F17217" s="9" t="e">
        <f>INDEX(#REF!:#REF!,MATCH($D17217,#REF!:#REF!,0),MATCH(#REF!,#REF!:#REF!,0))</f>
        <v>#REF!</v>
      </c>
    </row>
    <row r="17218" spans="1:6" ht="16.5" x14ac:dyDescent="0.3">
      <c r="A17218" s="9" t="s">
        <v>5106</v>
      </c>
      <c r="B17218" s="9" t="s">
        <v>2610</v>
      </c>
      <c r="C17218" s="10">
        <v>32756</v>
      </c>
      <c r="D17218" s="9">
        <v>5186660353</v>
      </c>
      <c r="E17218" s="9" t="e">
        <f>INDEX(#REF!:#REF!,MATCH($D17218,#REF!:#REF!,0),MATCH(#REF!,#REF!:#REF!,0))</f>
        <v>#REF!</v>
      </c>
      <c r="F17218" s="9" t="e">
        <f>INDEX(#REF!:#REF!,MATCH($D17218,#REF!:#REF!,0),MATCH(#REF!,#REF!:#REF!,0))</f>
        <v>#REF!</v>
      </c>
    </row>
    <row r="17219" spans="1:6" ht="16.5" x14ac:dyDescent="0.3">
      <c r="A17219" s="9" t="s">
        <v>5105</v>
      </c>
      <c r="B17219" s="9" t="s">
        <v>2092</v>
      </c>
      <c r="C17219" s="10">
        <v>58042</v>
      </c>
      <c r="D17219" s="9">
        <v>3217797337</v>
      </c>
      <c r="E17219" s="9" t="e">
        <f>INDEX(#REF!:#REF!,MATCH($D17219,#REF!:#REF!,0),MATCH(#REF!,#REF!:#REF!,0))</f>
        <v>#REF!</v>
      </c>
      <c r="F17219" s="9" t="e">
        <f>INDEX(#REF!:#REF!,MATCH($D17219,#REF!:#REF!,0),MATCH(#REF!,#REF!:#REF!,0))</f>
        <v>#REF!</v>
      </c>
    </row>
    <row r="17220" spans="1:6" ht="16.5" x14ac:dyDescent="0.3">
      <c r="A17220" s="9" t="s">
        <v>5104</v>
      </c>
      <c r="B17220" s="9" t="s">
        <v>2288</v>
      </c>
      <c r="C17220" s="10">
        <v>54557</v>
      </c>
      <c r="D17220" s="9">
        <v>4097160079</v>
      </c>
      <c r="E17220" s="9" t="e">
        <f>INDEX(#REF!:#REF!,MATCH($D17220,#REF!:#REF!,0),MATCH(#REF!,#REF!:#REF!,0))</f>
        <v>#REF!</v>
      </c>
      <c r="F17220" s="9" t="e">
        <f>INDEX(#REF!:#REF!,MATCH($D17220,#REF!:#REF!,0),MATCH(#REF!,#REF!:#REF!,0))</f>
        <v>#REF!</v>
      </c>
    </row>
    <row r="17221" spans="1:6" ht="16.5" x14ac:dyDescent="0.3">
      <c r="A17221" s="9" t="s">
        <v>5103</v>
      </c>
      <c r="B17221" s="9" t="s">
        <v>2056</v>
      </c>
      <c r="C17221" s="10">
        <v>53658</v>
      </c>
      <c r="D17221" s="9">
        <v>8157157730</v>
      </c>
      <c r="E17221" s="9" t="e">
        <f>INDEX(#REF!:#REF!,MATCH($D17221,#REF!:#REF!,0),MATCH(#REF!,#REF!:#REF!,0))</f>
        <v>#REF!</v>
      </c>
      <c r="F17221" s="9" t="e">
        <f>INDEX(#REF!:#REF!,MATCH($D17221,#REF!:#REF!,0),MATCH(#REF!,#REF!:#REF!,0))</f>
        <v>#REF!</v>
      </c>
    </row>
    <row r="17222" spans="1:6" ht="16.5" x14ac:dyDescent="0.3">
      <c r="A17222" s="9" t="s">
        <v>5102</v>
      </c>
      <c r="B17222" s="9" t="s">
        <v>3042</v>
      </c>
      <c r="C17222" s="10">
        <v>55837</v>
      </c>
      <c r="D17222" s="9">
        <v>5395528121</v>
      </c>
      <c r="E17222" s="9" t="e">
        <f>INDEX(#REF!:#REF!,MATCH($D17222,#REF!:#REF!,0),MATCH(#REF!,#REF!:#REF!,0))</f>
        <v>#REF!</v>
      </c>
      <c r="F17222" s="9" t="e">
        <f>INDEX(#REF!:#REF!,MATCH($D17222,#REF!:#REF!,0),MATCH(#REF!,#REF!:#REF!,0))</f>
        <v>#REF!</v>
      </c>
    </row>
    <row r="17223" spans="1:6" ht="16.5" x14ac:dyDescent="0.3">
      <c r="A17223" s="9" t="s">
        <v>5101</v>
      </c>
      <c r="B17223" s="9" t="s">
        <v>2921</v>
      </c>
      <c r="C17223" s="10">
        <v>49375</v>
      </c>
      <c r="D17223" s="9">
        <v>7427985850</v>
      </c>
      <c r="E17223" s="9" t="e">
        <f>INDEX(#REF!:#REF!,MATCH($D17223,#REF!:#REF!,0),MATCH(#REF!,#REF!:#REF!,0))</f>
        <v>#REF!</v>
      </c>
      <c r="F17223" s="9" t="e">
        <f>INDEX(#REF!:#REF!,MATCH($D17223,#REF!:#REF!,0),MATCH(#REF!,#REF!:#REF!,0))</f>
        <v>#REF!</v>
      </c>
    </row>
    <row r="17224" spans="1:6" ht="16.5" x14ac:dyDescent="0.3">
      <c r="A17224" s="9" t="s">
        <v>5100</v>
      </c>
      <c r="B17224" s="9" t="s">
        <v>3241</v>
      </c>
      <c r="C17224" s="10">
        <v>23141</v>
      </c>
      <c r="D17224" s="9">
        <v>8908432159</v>
      </c>
      <c r="E17224" s="9" t="e">
        <f>INDEX(#REF!:#REF!,MATCH($D17224,#REF!:#REF!,0),MATCH(#REF!,#REF!:#REF!,0))</f>
        <v>#REF!</v>
      </c>
      <c r="F17224" s="9" t="e">
        <f>INDEX(#REF!:#REF!,MATCH($D17224,#REF!:#REF!,0),MATCH(#REF!,#REF!:#REF!,0))</f>
        <v>#REF!</v>
      </c>
    </row>
    <row r="17225" spans="1:6" ht="16.5" x14ac:dyDescent="0.3">
      <c r="A17225" s="9" t="s">
        <v>5099</v>
      </c>
      <c r="B17225" s="9" t="s">
        <v>2597</v>
      </c>
      <c r="C17225" s="10">
        <v>49308</v>
      </c>
      <c r="D17225" s="9">
        <v>8904404991</v>
      </c>
      <c r="E17225" s="9" t="e">
        <f>INDEX(#REF!:#REF!,MATCH($D17225,#REF!:#REF!,0),MATCH(#REF!,#REF!:#REF!,0))</f>
        <v>#REF!</v>
      </c>
      <c r="F17225" s="9" t="e">
        <f>INDEX(#REF!:#REF!,MATCH($D17225,#REF!:#REF!,0),MATCH(#REF!,#REF!:#REF!,0))</f>
        <v>#REF!</v>
      </c>
    </row>
    <row r="17226" spans="1:6" ht="16.5" x14ac:dyDescent="0.3">
      <c r="A17226" s="9" t="s">
        <v>5098</v>
      </c>
      <c r="B17226" s="9" t="s">
        <v>2017</v>
      </c>
      <c r="C17226" s="10">
        <v>55716</v>
      </c>
      <c r="D17226" s="9">
        <v>3488994694</v>
      </c>
      <c r="E17226" s="9" t="e">
        <f>INDEX(#REF!:#REF!,MATCH($D17226,#REF!:#REF!,0),MATCH(#REF!,#REF!:#REF!,0))</f>
        <v>#REF!</v>
      </c>
      <c r="F17226" s="9" t="e">
        <f>INDEX(#REF!:#REF!,MATCH($D17226,#REF!:#REF!,0),MATCH(#REF!,#REF!:#REF!,0))</f>
        <v>#REF!</v>
      </c>
    </row>
    <row r="17227" spans="1:6" ht="16.5" x14ac:dyDescent="0.3">
      <c r="A17227" s="9" t="s">
        <v>5097</v>
      </c>
      <c r="B17227" s="9" t="s">
        <v>2608</v>
      </c>
      <c r="C17227" s="10">
        <v>41133</v>
      </c>
      <c r="D17227" s="9">
        <v>140020098</v>
      </c>
      <c r="E17227" s="9" t="e">
        <f>INDEX(#REF!:#REF!,MATCH($D17227,#REF!:#REF!,0),MATCH(#REF!,#REF!:#REF!,0))</f>
        <v>#REF!</v>
      </c>
      <c r="F17227" s="9" t="e">
        <f>INDEX(#REF!:#REF!,MATCH($D17227,#REF!:#REF!,0),MATCH(#REF!,#REF!:#REF!,0))</f>
        <v>#REF!</v>
      </c>
    </row>
    <row r="17228" spans="1:6" ht="16.5" x14ac:dyDescent="0.3">
      <c r="A17228" s="9" t="s">
        <v>5096</v>
      </c>
      <c r="B17228" s="9" t="s">
        <v>2489</v>
      </c>
      <c r="C17228" s="10">
        <v>43570</v>
      </c>
      <c r="D17228" s="9">
        <v>2492824950</v>
      </c>
      <c r="E17228" s="9" t="e">
        <f>INDEX(#REF!:#REF!,MATCH($D17228,#REF!:#REF!,0),MATCH(#REF!,#REF!:#REF!,0))</f>
        <v>#REF!</v>
      </c>
      <c r="F17228" s="9" t="e">
        <f>INDEX(#REF!:#REF!,MATCH($D17228,#REF!:#REF!,0),MATCH(#REF!,#REF!:#REF!,0))</f>
        <v>#REF!</v>
      </c>
    </row>
    <row r="17229" spans="1:6" ht="16.5" x14ac:dyDescent="0.3">
      <c r="A17229" s="9" t="s">
        <v>5095</v>
      </c>
      <c r="B17229" s="9" t="s">
        <v>2396</v>
      </c>
      <c r="C17229" s="10">
        <v>36396</v>
      </c>
      <c r="D17229" s="9">
        <v>7367438190</v>
      </c>
      <c r="E17229" s="9" t="e">
        <f>INDEX(#REF!:#REF!,MATCH($D17229,#REF!:#REF!,0),MATCH(#REF!,#REF!:#REF!,0))</f>
        <v>#REF!</v>
      </c>
      <c r="F17229" s="9" t="e">
        <f>INDEX(#REF!:#REF!,MATCH($D17229,#REF!:#REF!,0),MATCH(#REF!,#REF!:#REF!,0))</f>
        <v>#REF!</v>
      </c>
    </row>
    <row r="17230" spans="1:6" ht="16.5" x14ac:dyDescent="0.3">
      <c r="A17230" s="9" t="s">
        <v>5094</v>
      </c>
      <c r="B17230" s="9" t="s">
        <v>2284</v>
      </c>
      <c r="C17230" s="10">
        <v>21908</v>
      </c>
      <c r="D17230" s="9">
        <v>2083520173</v>
      </c>
      <c r="E17230" s="9" t="e">
        <f>INDEX(#REF!:#REF!,MATCH($D17230,#REF!:#REF!,0),MATCH(#REF!,#REF!:#REF!,0))</f>
        <v>#REF!</v>
      </c>
      <c r="F17230" s="9" t="e">
        <f>INDEX(#REF!:#REF!,MATCH($D17230,#REF!:#REF!,0),MATCH(#REF!,#REF!:#REF!,0))</f>
        <v>#REF!</v>
      </c>
    </row>
    <row r="17231" spans="1:6" ht="16.5" x14ac:dyDescent="0.3">
      <c r="A17231" s="9" t="s">
        <v>5093</v>
      </c>
      <c r="B17231" s="9" t="s">
        <v>2683</v>
      </c>
      <c r="C17231" s="10">
        <v>22275</v>
      </c>
      <c r="D17231" s="9">
        <v>397599129</v>
      </c>
      <c r="E17231" s="9" t="e">
        <f>INDEX(#REF!:#REF!,MATCH($D17231,#REF!:#REF!,0),MATCH(#REF!,#REF!:#REF!,0))</f>
        <v>#REF!</v>
      </c>
      <c r="F17231" s="9" t="e">
        <f>INDEX(#REF!:#REF!,MATCH($D17231,#REF!:#REF!,0),MATCH(#REF!,#REF!:#REF!,0))</f>
        <v>#REF!</v>
      </c>
    </row>
    <row r="17232" spans="1:6" ht="16.5" x14ac:dyDescent="0.3">
      <c r="A17232" s="9" t="s">
        <v>5092</v>
      </c>
      <c r="B17232" s="9" t="s">
        <v>2288</v>
      </c>
      <c r="C17232" s="10">
        <v>47578</v>
      </c>
      <c r="D17232" s="9">
        <v>9547713507</v>
      </c>
      <c r="E17232" s="9" t="e">
        <f>INDEX(#REF!:#REF!,MATCH($D17232,#REF!:#REF!,0),MATCH(#REF!,#REF!:#REF!,0))</f>
        <v>#REF!</v>
      </c>
      <c r="F17232" s="9" t="e">
        <f>INDEX(#REF!:#REF!,MATCH($D17232,#REF!:#REF!,0),MATCH(#REF!,#REF!:#REF!,0))</f>
        <v>#REF!</v>
      </c>
    </row>
    <row r="17233" spans="1:6" ht="16.5" x14ac:dyDescent="0.3">
      <c r="A17233" s="9" t="s">
        <v>5091</v>
      </c>
      <c r="B17233" s="9" t="s">
        <v>1979</v>
      </c>
      <c r="C17233" s="10">
        <v>25145</v>
      </c>
      <c r="D17233" s="9">
        <v>4076701275</v>
      </c>
      <c r="E17233" s="9" t="e">
        <f>INDEX(#REF!:#REF!,MATCH($D17233,#REF!:#REF!,0),MATCH(#REF!,#REF!:#REF!,0))</f>
        <v>#REF!</v>
      </c>
      <c r="F17233" s="9" t="e">
        <f>INDEX(#REF!:#REF!,MATCH($D17233,#REF!:#REF!,0),MATCH(#REF!,#REF!:#REF!,0))</f>
        <v>#REF!</v>
      </c>
    </row>
    <row r="17234" spans="1:6" ht="16.5" x14ac:dyDescent="0.3">
      <c r="A17234" s="9" t="s">
        <v>5090</v>
      </c>
      <c r="B17234" s="9" t="s">
        <v>2886</v>
      </c>
      <c r="C17234" s="10">
        <v>36421</v>
      </c>
      <c r="D17234" s="9">
        <v>357531329</v>
      </c>
      <c r="E17234" s="9" t="e">
        <f>INDEX(#REF!:#REF!,MATCH($D17234,#REF!:#REF!,0),MATCH(#REF!,#REF!:#REF!,0))</f>
        <v>#REF!</v>
      </c>
      <c r="F17234" s="9" t="e">
        <f>INDEX(#REF!:#REF!,MATCH($D17234,#REF!:#REF!,0),MATCH(#REF!,#REF!:#REF!,0))</f>
        <v>#REF!</v>
      </c>
    </row>
    <row r="17235" spans="1:6" ht="16.5" x14ac:dyDescent="0.3">
      <c r="A17235" s="9" t="s">
        <v>5089</v>
      </c>
      <c r="B17235" s="9" t="s">
        <v>3498</v>
      </c>
      <c r="C17235" s="10">
        <v>38639</v>
      </c>
      <c r="D17235" s="9">
        <v>858481901</v>
      </c>
      <c r="E17235" s="9" t="e">
        <f>INDEX(#REF!:#REF!,MATCH($D17235,#REF!:#REF!,0),MATCH(#REF!,#REF!:#REF!,0))</f>
        <v>#REF!</v>
      </c>
      <c r="F17235" s="9" t="e">
        <f>INDEX(#REF!:#REF!,MATCH($D17235,#REF!:#REF!,0),MATCH(#REF!,#REF!:#REF!,0))</f>
        <v>#REF!</v>
      </c>
    </row>
    <row r="17236" spans="1:6" ht="16.5" x14ac:dyDescent="0.3">
      <c r="A17236" s="9" t="s">
        <v>5088</v>
      </c>
      <c r="B17236" s="9" t="s">
        <v>2707</v>
      </c>
      <c r="C17236" s="10">
        <v>54792</v>
      </c>
      <c r="D17236" s="9">
        <v>1755716656</v>
      </c>
      <c r="E17236" s="9" t="e">
        <f>INDEX(#REF!:#REF!,MATCH($D17236,#REF!:#REF!,0),MATCH(#REF!,#REF!:#REF!,0))</f>
        <v>#REF!</v>
      </c>
      <c r="F17236" s="9" t="e">
        <f>INDEX(#REF!:#REF!,MATCH($D17236,#REF!:#REF!,0),MATCH(#REF!,#REF!:#REF!,0))</f>
        <v>#REF!</v>
      </c>
    </row>
    <row r="17237" spans="1:6" ht="16.5" x14ac:dyDescent="0.3">
      <c r="A17237" s="9" t="s">
        <v>5087</v>
      </c>
      <c r="B17237" s="9" t="s">
        <v>2424</v>
      </c>
      <c r="C17237" s="10">
        <v>46931</v>
      </c>
      <c r="D17237" s="9">
        <v>8603912793</v>
      </c>
      <c r="E17237" s="9" t="e">
        <f>INDEX(#REF!:#REF!,MATCH($D17237,#REF!:#REF!,0),MATCH(#REF!,#REF!:#REF!,0))</f>
        <v>#REF!</v>
      </c>
      <c r="F17237" s="9" t="e">
        <f>INDEX(#REF!:#REF!,MATCH($D17237,#REF!:#REF!,0),MATCH(#REF!,#REF!:#REF!,0))</f>
        <v>#REF!</v>
      </c>
    </row>
    <row r="17238" spans="1:6" ht="16.5" x14ac:dyDescent="0.3">
      <c r="A17238" s="9" t="s">
        <v>5086</v>
      </c>
      <c r="B17238" s="9" t="s">
        <v>2134</v>
      </c>
      <c r="C17238" s="10">
        <v>33203</v>
      </c>
      <c r="D17238" s="9">
        <v>513904581</v>
      </c>
      <c r="E17238" s="9" t="e">
        <f>INDEX(#REF!:#REF!,MATCH($D17238,#REF!:#REF!,0),MATCH(#REF!,#REF!:#REF!,0))</f>
        <v>#REF!</v>
      </c>
      <c r="F17238" s="9" t="e">
        <f>INDEX(#REF!:#REF!,MATCH($D17238,#REF!:#REF!,0),MATCH(#REF!,#REF!:#REF!,0))</f>
        <v>#REF!</v>
      </c>
    </row>
    <row r="17239" spans="1:6" ht="16.5" x14ac:dyDescent="0.3">
      <c r="A17239" s="9" t="s">
        <v>5085</v>
      </c>
      <c r="B17239" s="9" t="s">
        <v>2262</v>
      </c>
      <c r="C17239" s="10">
        <v>25819</v>
      </c>
      <c r="D17239" s="9">
        <v>5929508313</v>
      </c>
      <c r="E17239" s="9" t="e">
        <f>INDEX(#REF!:#REF!,MATCH($D17239,#REF!:#REF!,0),MATCH(#REF!,#REF!:#REF!,0))</f>
        <v>#REF!</v>
      </c>
      <c r="F17239" s="9" t="e">
        <f>INDEX(#REF!:#REF!,MATCH($D17239,#REF!:#REF!,0),MATCH(#REF!,#REF!:#REF!,0))</f>
        <v>#REF!</v>
      </c>
    </row>
    <row r="17240" spans="1:6" ht="16.5" x14ac:dyDescent="0.3">
      <c r="A17240" s="9" t="s">
        <v>5084</v>
      </c>
      <c r="B17240" s="9" t="s">
        <v>2052</v>
      </c>
      <c r="C17240" s="10">
        <v>14971</v>
      </c>
      <c r="D17240" s="9">
        <v>8552526727</v>
      </c>
      <c r="E17240" s="9" t="e">
        <f>INDEX(#REF!:#REF!,MATCH($D17240,#REF!:#REF!,0),MATCH(#REF!,#REF!:#REF!,0))</f>
        <v>#REF!</v>
      </c>
      <c r="F17240" s="9" t="e">
        <f>INDEX(#REF!:#REF!,MATCH($D17240,#REF!:#REF!,0),MATCH(#REF!,#REF!:#REF!,0))</f>
        <v>#REF!</v>
      </c>
    </row>
    <row r="17241" spans="1:6" ht="16.5" x14ac:dyDescent="0.3">
      <c r="A17241" s="9" t="s">
        <v>5083</v>
      </c>
      <c r="B17241" s="9" t="s">
        <v>3077</v>
      </c>
      <c r="C17241" s="10">
        <v>15404</v>
      </c>
      <c r="D17241" s="9">
        <v>8249460030</v>
      </c>
      <c r="E17241" s="9" t="e">
        <f>INDEX(#REF!:#REF!,MATCH($D17241,#REF!:#REF!,0),MATCH(#REF!,#REF!:#REF!,0))</f>
        <v>#REF!</v>
      </c>
      <c r="F17241" s="9" t="e">
        <f>INDEX(#REF!:#REF!,MATCH($D17241,#REF!:#REF!,0),MATCH(#REF!,#REF!:#REF!,0))</f>
        <v>#REF!</v>
      </c>
    </row>
    <row r="17242" spans="1:6" ht="16.5" x14ac:dyDescent="0.3">
      <c r="A17242" s="9" t="s">
        <v>5082</v>
      </c>
      <c r="B17242" s="9" t="s">
        <v>3902</v>
      </c>
      <c r="C17242" s="10">
        <v>32217</v>
      </c>
      <c r="D17242" s="9">
        <v>7479962290</v>
      </c>
      <c r="E17242" s="9" t="e">
        <f>INDEX(#REF!:#REF!,MATCH($D17242,#REF!:#REF!,0),MATCH(#REF!,#REF!:#REF!,0))</f>
        <v>#REF!</v>
      </c>
      <c r="F17242" s="9" t="e">
        <f>INDEX(#REF!:#REF!,MATCH($D17242,#REF!:#REF!,0),MATCH(#REF!,#REF!:#REF!,0))</f>
        <v>#REF!</v>
      </c>
    </row>
    <row r="17243" spans="1:6" ht="16.5" x14ac:dyDescent="0.3">
      <c r="A17243" s="9" t="s">
        <v>5081</v>
      </c>
      <c r="B17243" s="9" t="s">
        <v>2291</v>
      </c>
      <c r="C17243" s="10">
        <v>52543</v>
      </c>
      <c r="D17243" s="9">
        <v>1958063002</v>
      </c>
      <c r="E17243" s="9" t="e">
        <f>INDEX(#REF!:#REF!,MATCH($D17243,#REF!:#REF!,0),MATCH(#REF!,#REF!:#REF!,0))</f>
        <v>#REF!</v>
      </c>
      <c r="F17243" s="9" t="e">
        <f>INDEX(#REF!:#REF!,MATCH($D17243,#REF!:#REF!,0),MATCH(#REF!,#REF!:#REF!,0))</f>
        <v>#REF!</v>
      </c>
    </row>
    <row r="17244" spans="1:6" ht="16.5" x14ac:dyDescent="0.3">
      <c r="A17244" s="9" t="s">
        <v>5080</v>
      </c>
      <c r="B17244" s="9" t="s">
        <v>2056</v>
      </c>
      <c r="C17244" s="10">
        <v>53851</v>
      </c>
      <c r="D17244" s="9">
        <v>8238030943</v>
      </c>
      <c r="E17244" s="9" t="e">
        <f>INDEX(#REF!:#REF!,MATCH($D17244,#REF!:#REF!,0),MATCH(#REF!,#REF!:#REF!,0))</f>
        <v>#REF!</v>
      </c>
      <c r="F17244" s="9" t="e">
        <f>INDEX(#REF!:#REF!,MATCH($D17244,#REF!:#REF!,0),MATCH(#REF!,#REF!:#REF!,0))</f>
        <v>#REF!</v>
      </c>
    </row>
    <row r="17245" spans="1:6" ht="16.5" x14ac:dyDescent="0.3">
      <c r="A17245" s="9" t="s">
        <v>5079</v>
      </c>
      <c r="B17245" s="9" t="s">
        <v>2050</v>
      </c>
      <c r="C17245" s="10">
        <v>46617</v>
      </c>
      <c r="D17245" s="9">
        <v>6380488901</v>
      </c>
      <c r="E17245" s="9" t="e">
        <f>INDEX(#REF!:#REF!,MATCH($D17245,#REF!:#REF!,0),MATCH(#REF!,#REF!:#REF!,0))</f>
        <v>#REF!</v>
      </c>
      <c r="F17245" s="9" t="e">
        <f>INDEX(#REF!:#REF!,MATCH($D17245,#REF!:#REF!,0),MATCH(#REF!,#REF!:#REF!,0))</f>
        <v>#REF!</v>
      </c>
    </row>
    <row r="17246" spans="1:6" ht="16.5" x14ac:dyDescent="0.3">
      <c r="A17246" s="9" t="s">
        <v>5078</v>
      </c>
      <c r="B17246" s="9" t="s">
        <v>1953</v>
      </c>
      <c r="C17246" s="10">
        <v>10269</v>
      </c>
      <c r="D17246" s="9">
        <v>3469413983</v>
      </c>
      <c r="E17246" s="9" t="e">
        <f>INDEX(#REF!:#REF!,MATCH($D17246,#REF!:#REF!,0),MATCH(#REF!,#REF!:#REF!,0))</f>
        <v>#REF!</v>
      </c>
      <c r="F17246" s="9" t="e">
        <f>INDEX(#REF!:#REF!,MATCH($D17246,#REF!:#REF!,0),MATCH(#REF!,#REF!:#REF!,0))</f>
        <v>#REF!</v>
      </c>
    </row>
    <row r="17247" spans="1:6" ht="16.5" x14ac:dyDescent="0.3">
      <c r="A17247" s="9" t="s">
        <v>5077</v>
      </c>
      <c r="B17247" s="9" t="s">
        <v>3366</v>
      </c>
      <c r="C17247" s="10">
        <v>47428</v>
      </c>
      <c r="D17247" s="9">
        <v>8864419241</v>
      </c>
      <c r="E17247" s="9" t="e">
        <f>INDEX(#REF!:#REF!,MATCH($D17247,#REF!:#REF!,0),MATCH(#REF!,#REF!:#REF!,0))</f>
        <v>#REF!</v>
      </c>
      <c r="F17247" s="9" t="e">
        <f>INDEX(#REF!:#REF!,MATCH($D17247,#REF!:#REF!,0),MATCH(#REF!,#REF!:#REF!,0))</f>
        <v>#REF!</v>
      </c>
    </row>
    <row r="17248" spans="1:6" ht="16.5" x14ac:dyDescent="0.3">
      <c r="A17248" s="9" t="s">
        <v>5076</v>
      </c>
      <c r="B17248" s="9" t="s">
        <v>3510</v>
      </c>
      <c r="C17248" s="10">
        <v>30015</v>
      </c>
      <c r="D17248" s="9">
        <v>7374898193</v>
      </c>
      <c r="E17248" s="9" t="e">
        <f>INDEX(#REF!:#REF!,MATCH($D17248,#REF!:#REF!,0),MATCH(#REF!,#REF!:#REF!,0))</f>
        <v>#REF!</v>
      </c>
      <c r="F17248" s="9" t="e">
        <f>INDEX(#REF!:#REF!,MATCH($D17248,#REF!:#REF!,0),MATCH(#REF!,#REF!:#REF!,0))</f>
        <v>#REF!</v>
      </c>
    </row>
    <row r="17249" spans="1:6" ht="16.5" x14ac:dyDescent="0.3">
      <c r="A17249" s="9" t="s">
        <v>5075</v>
      </c>
      <c r="B17249" s="9" t="s">
        <v>2582</v>
      </c>
      <c r="C17249" s="10">
        <v>26103</v>
      </c>
      <c r="D17249" s="9">
        <v>7462528568</v>
      </c>
      <c r="E17249" s="9" t="e">
        <f>INDEX(#REF!:#REF!,MATCH($D17249,#REF!:#REF!,0),MATCH(#REF!,#REF!:#REF!,0))</f>
        <v>#REF!</v>
      </c>
      <c r="F17249" s="9" t="e">
        <f>INDEX(#REF!:#REF!,MATCH($D17249,#REF!:#REF!,0),MATCH(#REF!,#REF!:#REF!,0))</f>
        <v>#REF!</v>
      </c>
    </row>
    <row r="17250" spans="1:6" ht="16.5" x14ac:dyDescent="0.3">
      <c r="A17250" s="9" t="s">
        <v>5074</v>
      </c>
      <c r="B17250" s="9" t="s">
        <v>2075</v>
      </c>
      <c r="C17250" s="10">
        <v>50319</v>
      </c>
      <c r="D17250" s="9">
        <v>4159390110</v>
      </c>
      <c r="E17250" s="9" t="e">
        <f>INDEX(#REF!:#REF!,MATCH($D17250,#REF!:#REF!,0),MATCH(#REF!,#REF!:#REF!,0))</f>
        <v>#REF!</v>
      </c>
      <c r="F17250" s="9" t="e">
        <f>INDEX(#REF!:#REF!,MATCH($D17250,#REF!:#REF!,0),MATCH(#REF!,#REF!:#REF!,0))</f>
        <v>#REF!</v>
      </c>
    </row>
    <row r="17251" spans="1:6" ht="16.5" x14ac:dyDescent="0.3">
      <c r="A17251" s="9" t="s">
        <v>5073</v>
      </c>
      <c r="B17251" s="9" t="s">
        <v>2312</v>
      </c>
      <c r="C17251" s="10">
        <v>35579</v>
      </c>
      <c r="D17251" s="9">
        <v>7673188813</v>
      </c>
      <c r="E17251" s="9" t="e">
        <f>INDEX(#REF!:#REF!,MATCH($D17251,#REF!:#REF!,0),MATCH(#REF!,#REF!:#REF!,0))</f>
        <v>#REF!</v>
      </c>
      <c r="F17251" s="9" t="e">
        <f>INDEX(#REF!:#REF!,MATCH($D17251,#REF!:#REF!,0),MATCH(#REF!,#REF!:#REF!,0))</f>
        <v>#REF!</v>
      </c>
    </row>
    <row r="17252" spans="1:6" ht="16.5" x14ac:dyDescent="0.3">
      <c r="A17252" s="9" t="s">
        <v>5072</v>
      </c>
      <c r="B17252" s="9" t="s">
        <v>2675</v>
      </c>
      <c r="C17252" s="10">
        <v>34982</v>
      </c>
      <c r="D17252" s="9">
        <v>7775126329</v>
      </c>
      <c r="E17252" s="9" t="e">
        <f>INDEX(#REF!:#REF!,MATCH($D17252,#REF!:#REF!,0),MATCH(#REF!,#REF!:#REF!,0))</f>
        <v>#REF!</v>
      </c>
      <c r="F17252" s="9" t="e">
        <f>INDEX(#REF!:#REF!,MATCH($D17252,#REF!:#REF!,0),MATCH(#REF!,#REF!:#REF!,0))</f>
        <v>#REF!</v>
      </c>
    </row>
    <row r="17253" spans="1:6" ht="16.5" x14ac:dyDescent="0.3">
      <c r="A17253" s="9" t="s">
        <v>5071</v>
      </c>
      <c r="B17253" s="9" t="s">
        <v>2040</v>
      </c>
      <c r="C17253" s="10">
        <v>52891</v>
      </c>
      <c r="D17253" s="9">
        <v>4862005330</v>
      </c>
      <c r="E17253" s="9" t="e">
        <f>INDEX(#REF!:#REF!,MATCH($D17253,#REF!:#REF!,0),MATCH(#REF!,#REF!:#REF!,0))</f>
        <v>#REF!</v>
      </c>
      <c r="F17253" s="9" t="e">
        <f>INDEX(#REF!:#REF!,MATCH($D17253,#REF!:#REF!,0),MATCH(#REF!,#REF!:#REF!,0))</f>
        <v>#REF!</v>
      </c>
    </row>
    <row r="17254" spans="1:6" ht="16.5" x14ac:dyDescent="0.3">
      <c r="A17254" s="9" t="s">
        <v>5070</v>
      </c>
      <c r="B17254" s="9" t="s">
        <v>2267</v>
      </c>
      <c r="C17254" s="10">
        <v>54001</v>
      </c>
      <c r="D17254" s="9">
        <v>1888252693</v>
      </c>
      <c r="E17254" s="9" t="e">
        <f>INDEX(#REF!:#REF!,MATCH($D17254,#REF!:#REF!,0),MATCH(#REF!,#REF!:#REF!,0))</f>
        <v>#REF!</v>
      </c>
      <c r="F17254" s="9" t="e">
        <f>INDEX(#REF!:#REF!,MATCH($D17254,#REF!:#REF!,0),MATCH(#REF!,#REF!:#REF!,0))</f>
        <v>#REF!</v>
      </c>
    </row>
    <row r="17255" spans="1:6" ht="16.5" x14ac:dyDescent="0.3">
      <c r="A17255" s="9" t="s">
        <v>5069</v>
      </c>
      <c r="B17255" s="9" t="s">
        <v>2354</v>
      </c>
      <c r="C17255" s="10">
        <v>37999</v>
      </c>
      <c r="D17255" s="9">
        <v>509393462</v>
      </c>
      <c r="E17255" s="9" t="e">
        <f>INDEX(#REF!:#REF!,MATCH($D17255,#REF!:#REF!,0),MATCH(#REF!,#REF!:#REF!,0))</f>
        <v>#REF!</v>
      </c>
      <c r="F17255" s="9" t="e">
        <f>INDEX(#REF!:#REF!,MATCH($D17255,#REF!:#REF!,0),MATCH(#REF!,#REF!:#REF!,0))</f>
        <v>#REF!</v>
      </c>
    </row>
    <row r="17256" spans="1:6" ht="16.5" x14ac:dyDescent="0.3">
      <c r="A17256" s="9" t="s">
        <v>5068</v>
      </c>
      <c r="B17256" s="9" t="s">
        <v>2354</v>
      </c>
      <c r="C17256" s="10">
        <v>55559</v>
      </c>
      <c r="D17256" s="9">
        <v>1565607864</v>
      </c>
      <c r="E17256" s="9" t="e">
        <f>INDEX(#REF!:#REF!,MATCH($D17256,#REF!:#REF!,0),MATCH(#REF!,#REF!:#REF!,0))</f>
        <v>#REF!</v>
      </c>
      <c r="F17256" s="9" t="e">
        <f>INDEX(#REF!:#REF!,MATCH($D17256,#REF!:#REF!,0),MATCH(#REF!,#REF!:#REF!,0))</f>
        <v>#REF!</v>
      </c>
    </row>
    <row r="17257" spans="1:6" ht="16.5" x14ac:dyDescent="0.3">
      <c r="A17257" s="9" t="s">
        <v>5067</v>
      </c>
      <c r="B17257" s="9" t="s">
        <v>2056</v>
      </c>
      <c r="C17257" s="10">
        <v>22402</v>
      </c>
      <c r="D17257" s="9">
        <v>8750494546</v>
      </c>
      <c r="E17257" s="9" t="e">
        <f>INDEX(#REF!:#REF!,MATCH($D17257,#REF!:#REF!,0),MATCH(#REF!,#REF!:#REF!,0))</f>
        <v>#REF!</v>
      </c>
      <c r="F17257" s="9" t="e">
        <f>INDEX(#REF!:#REF!,MATCH($D17257,#REF!:#REF!,0),MATCH(#REF!,#REF!:#REF!,0))</f>
        <v>#REF!</v>
      </c>
    </row>
    <row r="17258" spans="1:6" ht="16.5" x14ac:dyDescent="0.3">
      <c r="A17258" s="9" t="s">
        <v>5066</v>
      </c>
      <c r="B17258" s="9" t="s">
        <v>2602</v>
      </c>
      <c r="C17258" s="10">
        <v>57021</v>
      </c>
      <c r="D17258" s="9">
        <v>8875305560</v>
      </c>
      <c r="E17258" s="9" t="e">
        <f>INDEX(#REF!:#REF!,MATCH($D17258,#REF!:#REF!,0),MATCH(#REF!,#REF!:#REF!,0))</f>
        <v>#REF!</v>
      </c>
      <c r="F17258" s="9" t="e">
        <f>INDEX(#REF!:#REF!,MATCH($D17258,#REF!:#REF!,0),MATCH(#REF!,#REF!:#REF!,0))</f>
        <v>#REF!</v>
      </c>
    </row>
    <row r="17259" spans="1:6" ht="16.5" x14ac:dyDescent="0.3">
      <c r="A17259" s="9" t="s">
        <v>5065</v>
      </c>
      <c r="B17259" s="9" t="s">
        <v>2087</v>
      </c>
      <c r="C17259" s="10">
        <v>37533</v>
      </c>
      <c r="D17259" s="9">
        <v>3661649302</v>
      </c>
      <c r="E17259" s="9" t="e">
        <f>INDEX(#REF!:#REF!,MATCH($D17259,#REF!:#REF!,0),MATCH(#REF!,#REF!:#REF!,0))</f>
        <v>#REF!</v>
      </c>
      <c r="F17259" s="9" t="e">
        <f>INDEX(#REF!:#REF!,MATCH($D17259,#REF!:#REF!,0),MATCH(#REF!,#REF!:#REF!,0))</f>
        <v>#REF!</v>
      </c>
    </row>
    <row r="17260" spans="1:6" ht="16.5" x14ac:dyDescent="0.3">
      <c r="A17260" s="9" t="s">
        <v>5064</v>
      </c>
      <c r="B17260" s="9" t="s">
        <v>1971</v>
      </c>
      <c r="C17260" s="10">
        <v>41932</v>
      </c>
      <c r="D17260" s="9">
        <v>549857826</v>
      </c>
      <c r="E17260" s="9" t="e">
        <f>INDEX(#REF!:#REF!,MATCH($D17260,#REF!:#REF!,0),MATCH(#REF!,#REF!:#REF!,0))</f>
        <v>#REF!</v>
      </c>
      <c r="F17260" s="9" t="e">
        <f>INDEX(#REF!:#REF!,MATCH($D17260,#REF!:#REF!,0),MATCH(#REF!,#REF!:#REF!,0))</f>
        <v>#REF!</v>
      </c>
    </row>
    <row r="17261" spans="1:6" ht="16.5" x14ac:dyDescent="0.3">
      <c r="A17261" s="9" t="s">
        <v>5063</v>
      </c>
      <c r="B17261" s="9" t="s">
        <v>2061</v>
      </c>
      <c r="C17261" s="10">
        <v>43968</v>
      </c>
      <c r="D17261" s="9">
        <v>3935718624</v>
      </c>
      <c r="E17261" s="9" t="e">
        <f>INDEX(#REF!:#REF!,MATCH($D17261,#REF!:#REF!,0),MATCH(#REF!,#REF!:#REF!,0))</f>
        <v>#REF!</v>
      </c>
      <c r="F17261" s="9" t="e">
        <f>INDEX(#REF!:#REF!,MATCH($D17261,#REF!:#REF!,0),MATCH(#REF!,#REF!:#REF!,0))</f>
        <v>#REF!</v>
      </c>
    </row>
    <row r="17262" spans="1:6" ht="16.5" x14ac:dyDescent="0.3">
      <c r="A17262" s="9" t="s">
        <v>5062</v>
      </c>
      <c r="B17262" s="9" t="s">
        <v>2147</v>
      </c>
      <c r="C17262" s="10">
        <v>19341</v>
      </c>
      <c r="D17262" s="9">
        <v>8115985503</v>
      </c>
      <c r="E17262" s="9" t="e">
        <f>INDEX(#REF!:#REF!,MATCH($D17262,#REF!:#REF!,0),MATCH(#REF!,#REF!:#REF!,0))</f>
        <v>#REF!</v>
      </c>
      <c r="F17262" s="9" t="e">
        <f>INDEX(#REF!:#REF!,MATCH($D17262,#REF!:#REF!,0),MATCH(#REF!,#REF!:#REF!,0))</f>
        <v>#REF!</v>
      </c>
    </row>
    <row r="17263" spans="1:6" ht="16.5" x14ac:dyDescent="0.3">
      <c r="A17263" s="9" t="s">
        <v>5061</v>
      </c>
      <c r="B17263" s="9" t="s">
        <v>2125</v>
      </c>
      <c r="C17263" s="10">
        <v>19532</v>
      </c>
      <c r="D17263" s="9">
        <v>1074899180</v>
      </c>
      <c r="E17263" s="9" t="e">
        <f>INDEX(#REF!:#REF!,MATCH($D17263,#REF!:#REF!,0),MATCH(#REF!,#REF!:#REF!,0))</f>
        <v>#REF!</v>
      </c>
      <c r="F17263" s="9" t="e">
        <f>INDEX(#REF!:#REF!,MATCH($D17263,#REF!:#REF!,0),MATCH(#REF!,#REF!:#REF!,0))</f>
        <v>#REF!</v>
      </c>
    </row>
    <row r="17264" spans="1:6" ht="16.5" x14ac:dyDescent="0.3">
      <c r="A17264" s="9" t="s">
        <v>5060</v>
      </c>
      <c r="B17264" s="9" t="s">
        <v>2366</v>
      </c>
      <c r="C17264" s="10">
        <v>51553</v>
      </c>
      <c r="D17264" s="9">
        <v>1532722974</v>
      </c>
      <c r="E17264" s="9" t="e">
        <f>INDEX(#REF!:#REF!,MATCH($D17264,#REF!:#REF!,0),MATCH(#REF!,#REF!:#REF!,0))</f>
        <v>#REF!</v>
      </c>
      <c r="F17264" s="9" t="e">
        <f>INDEX(#REF!:#REF!,MATCH($D17264,#REF!:#REF!,0),MATCH(#REF!,#REF!:#REF!,0))</f>
        <v>#REF!</v>
      </c>
    </row>
    <row r="17265" spans="1:6" ht="16.5" x14ac:dyDescent="0.3">
      <c r="A17265" s="9" t="s">
        <v>5059</v>
      </c>
      <c r="B17265" s="9" t="s">
        <v>3177</v>
      </c>
      <c r="C17265" s="10">
        <v>47103</v>
      </c>
      <c r="D17265" s="9">
        <v>1074899180</v>
      </c>
      <c r="E17265" s="9" t="e">
        <f>INDEX(#REF!:#REF!,MATCH($D17265,#REF!:#REF!,0),MATCH(#REF!,#REF!:#REF!,0))</f>
        <v>#REF!</v>
      </c>
      <c r="F17265" s="9" t="e">
        <f>INDEX(#REF!:#REF!,MATCH($D17265,#REF!:#REF!,0),MATCH(#REF!,#REF!:#REF!,0))</f>
        <v>#REF!</v>
      </c>
    </row>
    <row r="17266" spans="1:6" ht="16.5" x14ac:dyDescent="0.3">
      <c r="A17266" s="9" t="s">
        <v>5058</v>
      </c>
      <c r="B17266" s="9" t="s">
        <v>2985</v>
      </c>
      <c r="C17266" s="10">
        <v>47348</v>
      </c>
      <c r="D17266" s="9">
        <v>3516592710</v>
      </c>
      <c r="E17266" s="9" t="e">
        <f>INDEX(#REF!:#REF!,MATCH($D17266,#REF!:#REF!,0),MATCH(#REF!,#REF!:#REF!,0))</f>
        <v>#REF!</v>
      </c>
      <c r="F17266" s="9" t="e">
        <f>INDEX(#REF!:#REF!,MATCH($D17266,#REF!:#REF!,0),MATCH(#REF!,#REF!:#REF!,0))</f>
        <v>#REF!</v>
      </c>
    </row>
    <row r="17267" spans="1:6" ht="16.5" x14ac:dyDescent="0.3">
      <c r="A17267" s="9" t="s">
        <v>5057</v>
      </c>
      <c r="B17267" s="9" t="s">
        <v>2481</v>
      </c>
      <c r="C17267" s="10">
        <v>56907</v>
      </c>
      <c r="D17267" s="9">
        <v>5005774041</v>
      </c>
      <c r="E17267" s="9" t="e">
        <f>INDEX(#REF!:#REF!,MATCH($D17267,#REF!:#REF!,0),MATCH(#REF!,#REF!:#REF!,0))</f>
        <v>#REF!</v>
      </c>
      <c r="F17267" s="9" t="e">
        <f>INDEX(#REF!:#REF!,MATCH($D17267,#REF!:#REF!,0),MATCH(#REF!,#REF!:#REF!,0))</f>
        <v>#REF!</v>
      </c>
    </row>
    <row r="17268" spans="1:6" ht="16.5" x14ac:dyDescent="0.3">
      <c r="A17268" s="9" t="s">
        <v>5056</v>
      </c>
      <c r="B17268" s="9" t="s">
        <v>2087</v>
      </c>
      <c r="C17268" s="10">
        <v>53695</v>
      </c>
      <c r="D17268" s="9">
        <v>2547511673</v>
      </c>
      <c r="E17268" s="9" t="e">
        <f>INDEX(#REF!:#REF!,MATCH($D17268,#REF!:#REF!,0),MATCH(#REF!,#REF!:#REF!,0))</f>
        <v>#REF!</v>
      </c>
      <c r="F17268" s="9" t="e">
        <f>INDEX(#REF!:#REF!,MATCH($D17268,#REF!:#REF!,0),MATCH(#REF!,#REF!:#REF!,0))</f>
        <v>#REF!</v>
      </c>
    </row>
    <row r="17269" spans="1:6" ht="16.5" x14ac:dyDescent="0.3">
      <c r="A17269" s="9" t="s">
        <v>5055</v>
      </c>
      <c r="B17269" s="9" t="s">
        <v>1975</v>
      </c>
      <c r="C17269" s="10">
        <v>50934</v>
      </c>
      <c r="D17269" s="9">
        <v>5861892008</v>
      </c>
      <c r="E17269" s="9" t="e">
        <f>INDEX(#REF!:#REF!,MATCH($D17269,#REF!:#REF!,0),MATCH(#REF!,#REF!:#REF!,0))</f>
        <v>#REF!</v>
      </c>
      <c r="F17269" s="9" t="e">
        <f>INDEX(#REF!:#REF!,MATCH($D17269,#REF!:#REF!,0),MATCH(#REF!,#REF!:#REF!,0))</f>
        <v>#REF!</v>
      </c>
    </row>
    <row r="17270" spans="1:6" ht="16.5" x14ac:dyDescent="0.3">
      <c r="A17270" s="9" t="s">
        <v>5054</v>
      </c>
      <c r="B17270" s="9" t="s">
        <v>1943</v>
      </c>
      <c r="C17270" s="10">
        <v>48628</v>
      </c>
      <c r="D17270" s="9">
        <v>8109358470</v>
      </c>
      <c r="E17270" s="9" t="e">
        <f>INDEX(#REF!:#REF!,MATCH($D17270,#REF!:#REF!,0),MATCH(#REF!,#REF!:#REF!,0))</f>
        <v>#REF!</v>
      </c>
      <c r="F17270" s="9" t="e">
        <f>INDEX(#REF!:#REF!,MATCH($D17270,#REF!:#REF!,0),MATCH(#REF!,#REF!:#REF!,0))</f>
        <v>#REF!</v>
      </c>
    </row>
    <row r="17271" spans="1:6" ht="16.5" x14ac:dyDescent="0.3">
      <c r="A17271" s="9" t="s">
        <v>5053</v>
      </c>
      <c r="B17271" s="9" t="s">
        <v>2933</v>
      </c>
      <c r="C17271" s="10">
        <v>48890</v>
      </c>
      <c r="D17271" s="9">
        <v>9939542542</v>
      </c>
      <c r="E17271" s="9" t="e">
        <f>INDEX(#REF!:#REF!,MATCH($D17271,#REF!:#REF!,0),MATCH(#REF!,#REF!:#REF!,0))</f>
        <v>#REF!</v>
      </c>
      <c r="F17271" s="9" t="e">
        <f>INDEX(#REF!:#REF!,MATCH($D17271,#REF!:#REF!,0),MATCH(#REF!,#REF!:#REF!,0))</f>
        <v>#REF!</v>
      </c>
    </row>
    <row r="17272" spans="1:6" ht="16.5" x14ac:dyDescent="0.3">
      <c r="A17272" s="9" t="s">
        <v>5052</v>
      </c>
      <c r="B17272" s="9" t="s">
        <v>2341</v>
      </c>
      <c r="C17272" s="10">
        <v>42935</v>
      </c>
      <c r="D17272" s="9">
        <v>8254304106</v>
      </c>
      <c r="E17272" s="9" t="e">
        <f>INDEX(#REF!:#REF!,MATCH($D17272,#REF!:#REF!,0),MATCH(#REF!,#REF!:#REF!,0))</f>
        <v>#REF!</v>
      </c>
      <c r="F17272" s="9" t="e">
        <f>INDEX(#REF!:#REF!,MATCH($D17272,#REF!:#REF!,0),MATCH(#REF!,#REF!:#REF!,0))</f>
        <v>#REF!</v>
      </c>
    </row>
    <row r="17273" spans="1:6" ht="16.5" x14ac:dyDescent="0.3">
      <c r="A17273" s="9" t="s">
        <v>5051</v>
      </c>
      <c r="B17273" s="9" t="s">
        <v>2572</v>
      </c>
      <c r="C17273" s="10">
        <v>33500</v>
      </c>
      <c r="D17273" s="9">
        <v>2885061928</v>
      </c>
      <c r="E17273" s="9" t="e">
        <f>INDEX(#REF!:#REF!,MATCH($D17273,#REF!:#REF!,0),MATCH(#REF!,#REF!:#REF!,0))</f>
        <v>#REF!</v>
      </c>
      <c r="F17273" s="9" t="e">
        <f>INDEX(#REF!:#REF!,MATCH($D17273,#REF!:#REF!,0),MATCH(#REF!,#REF!:#REF!,0))</f>
        <v>#REF!</v>
      </c>
    </row>
    <row r="17274" spans="1:6" ht="16.5" x14ac:dyDescent="0.3">
      <c r="A17274" s="9" t="s">
        <v>5050</v>
      </c>
      <c r="B17274" s="9" t="s">
        <v>2052</v>
      </c>
      <c r="C17274" s="10">
        <v>45168</v>
      </c>
      <c r="D17274" s="9">
        <v>8482007106</v>
      </c>
      <c r="E17274" s="9" t="e">
        <f>INDEX(#REF!:#REF!,MATCH($D17274,#REF!:#REF!,0),MATCH(#REF!,#REF!:#REF!,0))</f>
        <v>#REF!</v>
      </c>
      <c r="F17274" s="9" t="e">
        <f>INDEX(#REF!:#REF!,MATCH($D17274,#REF!:#REF!,0),MATCH(#REF!,#REF!:#REF!,0))</f>
        <v>#REF!</v>
      </c>
    </row>
    <row r="17275" spans="1:6" ht="16.5" x14ac:dyDescent="0.3">
      <c r="A17275" s="9" t="s">
        <v>5049</v>
      </c>
      <c r="B17275" s="9" t="s">
        <v>3366</v>
      </c>
      <c r="C17275" s="10">
        <v>53195</v>
      </c>
      <c r="D17275" s="9">
        <v>813832926</v>
      </c>
      <c r="E17275" s="9" t="e">
        <f>INDEX(#REF!:#REF!,MATCH($D17275,#REF!:#REF!,0),MATCH(#REF!,#REF!:#REF!,0))</f>
        <v>#REF!</v>
      </c>
      <c r="F17275" s="9" t="e">
        <f>INDEX(#REF!:#REF!,MATCH($D17275,#REF!:#REF!,0),MATCH(#REF!,#REF!:#REF!,0))</f>
        <v>#REF!</v>
      </c>
    </row>
    <row r="17276" spans="1:6" ht="16.5" x14ac:dyDescent="0.3">
      <c r="A17276" s="9" t="s">
        <v>5048</v>
      </c>
      <c r="B17276" s="9" t="s">
        <v>2675</v>
      </c>
      <c r="C17276" s="10">
        <v>35863</v>
      </c>
      <c r="D17276" s="9">
        <v>9892583027</v>
      </c>
      <c r="E17276" s="9" t="e">
        <f>INDEX(#REF!:#REF!,MATCH($D17276,#REF!:#REF!,0),MATCH(#REF!,#REF!:#REF!,0))</f>
        <v>#REF!</v>
      </c>
      <c r="F17276" s="9" t="e">
        <f>INDEX(#REF!:#REF!,MATCH($D17276,#REF!:#REF!,0),MATCH(#REF!,#REF!:#REF!,0))</f>
        <v>#REF!</v>
      </c>
    </row>
    <row r="17277" spans="1:6" ht="16.5" x14ac:dyDescent="0.3">
      <c r="A17277" s="9" t="s">
        <v>5047</v>
      </c>
      <c r="B17277" s="9" t="s">
        <v>2532</v>
      </c>
      <c r="C17277" s="10">
        <v>11402</v>
      </c>
      <c r="D17277" s="9">
        <v>1992195951</v>
      </c>
      <c r="E17277" s="9" t="e">
        <f>INDEX(#REF!:#REF!,MATCH($D17277,#REF!:#REF!,0),MATCH(#REF!,#REF!:#REF!,0))</f>
        <v>#REF!</v>
      </c>
      <c r="F17277" s="9" t="e">
        <f>INDEX(#REF!:#REF!,MATCH($D17277,#REF!:#REF!,0),MATCH(#REF!,#REF!:#REF!,0))</f>
        <v>#REF!</v>
      </c>
    </row>
    <row r="17278" spans="1:6" ht="16.5" x14ac:dyDescent="0.3">
      <c r="A17278" s="9" t="s">
        <v>5046</v>
      </c>
      <c r="B17278" s="9" t="s">
        <v>2167</v>
      </c>
      <c r="C17278" s="10">
        <v>52504</v>
      </c>
      <c r="D17278" s="9">
        <v>5779075530</v>
      </c>
      <c r="E17278" s="9" t="e">
        <f>INDEX(#REF!:#REF!,MATCH($D17278,#REF!:#REF!,0),MATCH(#REF!,#REF!:#REF!,0))</f>
        <v>#REF!</v>
      </c>
      <c r="F17278" s="9" t="e">
        <f>INDEX(#REF!:#REF!,MATCH($D17278,#REF!:#REF!,0),MATCH(#REF!,#REF!:#REF!,0))</f>
        <v>#REF!</v>
      </c>
    </row>
    <row r="17279" spans="1:6" ht="16.5" x14ac:dyDescent="0.3">
      <c r="A17279" s="9" t="s">
        <v>5045</v>
      </c>
      <c r="B17279" s="9" t="s">
        <v>2867</v>
      </c>
      <c r="C17279" s="10">
        <v>18913</v>
      </c>
      <c r="D17279" s="9">
        <v>9264026959</v>
      </c>
      <c r="E17279" s="9" t="e">
        <f>INDEX(#REF!:#REF!,MATCH($D17279,#REF!:#REF!,0),MATCH(#REF!,#REF!:#REF!,0))</f>
        <v>#REF!</v>
      </c>
      <c r="F17279" s="9" t="e">
        <f>INDEX(#REF!:#REF!,MATCH($D17279,#REF!:#REF!,0),MATCH(#REF!,#REF!:#REF!,0))</f>
        <v>#REF!</v>
      </c>
    </row>
    <row r="17280" spans="1:6" ht="16.5" x14ac:dyDescent="0.3">
      <c r="A17280" s="9" t="s">
        <v>5044</v>
      </c>
      <c r="B17280" s="9" t="s">
        <v>2420</v>
      </c>
      <c r="C17280" s="10">
        <v>45475</v>
      </c>
      <c r="D17280" s="9">
        <v>8617243198</v>
      </c>
      <c r="E17280" s="9" t="e">
        <f>INDEX(#REF!:#REF!,MATCH($D17280,#REF!:#REF!,0),MATCH(#REF!,#REF!:#REF!,0))</f>
        <v>#REF!</v>
      </c>
      <c r="F17280" s="9" t="e">
        <f>INDEX(#REF!:#REF!,MATCH($D17280,#REF!:#REF!,0),MATCH(#REF!,#REF!:#REF!,0))</f>
        <v>#REF!</v>
      </c>
    </row>
    <row r="17281" spans="1:6" ht="16.5" x14ac:dyDescent="0.3">
      <c r="A17281" s="9" t="s">
        <v>5043</v>
      </c>
      <c r="B17281" s="9" t="s">
        <v>2472</v>
      </c>
      <c r="C17281" s="10">
        <v>37682</v>
      </c>
      <c r="D17281" s="9">
        <v>3227873028</v>
      </c>
      <c r="E17281" s="9" t="e">
        <f>INDEX(#REF!:#REF!,MATCH($D17281,#REF!:#REF!,0),MATCH(#REF!,#REF!:#REF!,0))</f>
        <v>#REF!</v>
      </c>
      <c r="F17281" s="9" t="e">
        <f>INDEX(#REF!:#REF!,MATCH($D17281,#REF!:#REF!,0),MATCH(#REF!,#REF!:#REF!,0))</f>
        <v>#REF!</v>
      </c>
    </row>
    <row r="17282" spans="1:6" ht="16.5" x14ac:dyDescent="0.3">
      <c r="A17282" s="9" t="s">
        <v>5042</v>
      </c>
      <c r="B17282" s="9" t="s">
        <v>2939</v>
      </c>
      <c r="C17282" s="10">
        <v>57269</v>
      </c>
      <c r="D17282" s="9">
        <v>9854387496</v>
      </c>
      <c r="E17282" s="9" t="e">
        <f>INDEX(#REF!:#REF!,MATCH($D17282,#REF!:#REF!,0),MATCH(#REF!,#REF!:#REF!,0))</f>
        <v>#REF!</v>
      </c>
      <c r="F17282" s="9" t="e">
        <f>INDEX(#REF!:#REF!,MATCH($D17282,#REF!:#REF!,0),MATCH(#REF!,#REF!:#REF!,0))</f>
        <v>#REF!</v>
      </c>
    </row>
    <row r="17283" spans="1:6" ht="16.5" x14ac:dyDescent="0.3">
      <c r="A17283" s="9" t="s">
        <v>5041</v>
      </c>
      <c r="B17283" s="9" t="s">
        <v>1995</v>
      </c>
      <c r="C17283" s="10">
        <v>19332</v>
      </c>
      <c r="D17283" s="9">
        <v>4877108939</v>
      </c>
      <c r="E17283" s="9" t="e">
        <f>INDEX(#REF!:#REF!,MATCH($D17283,#REF!:#REF!,0),MATCH(#REF!,#REF!:#REF!,0))</f>
        <v>#REF!</v>
      </c>
      <c r="F17283" s="9" t="e">
        <f>INDEX(#REF!:#REF!,MATCH($D17283,#REF!:#REF!,0),MATCH(#REF!,#REF!:#REF!,0))</f>
        <v>#REF!</v>
      </c>
    </row>
    <row r="17284" spans="1:6" ht="16.5" x14ac:dyDescent="0.3">
      <c r="A17284" s="9" t="s">
        <v>5040</v>
      </c>
      <c r="B17284" s="9" t="s">
        <v>2140</v>
      </c>
      <c r="C17284" s="10">
        <v>40825</v>
      </c>
      <c r="D17284" s="9">
        <v>1659418720</v>
      </c>
      <c r="E17284" s="9" t="e">
        <f>INDEX(#REF!:#REF!,MATCH($D17284,#REF!:#REF!,0),MATCH(#REF!,#REF!:#REF!,0))</f>
        <v>#REF!</v>
      </c>
      <c r="F17284" s="9" t="e">
        <f>INDEX(#REF!:#REF!,MATCH($D17284,#REF!:#REF!,0),MATCH(#REF!,#REF!:#REF!,0))</f>
        <v>#REF!</v>
      </c>
    </row>
    <row r="17285" spans="1:6" ht="16.5" x14ac:dyDescent="0.3">
      <c r="A17285" s="9" t="s">
        <v>5039</v>
      </c>
      <c r="B17285" s="9" t="s">
        <v>3177</v>
      </c>
      <c r="C17285" s="10">
        <v>58342</v>
      </c>
      <c r="D17285" s="9">
        <v>9854387496</v>
      </c>
      <c r="E17285" s="9" t="e">
        <f>INDEX(#REF!:#REF!,MATCH($D17285,#REF!:#REF!,0),MATCH(#REF!,#REF!:#REF!,0))</f>
        <v>#REF!</v>
      </c>
      <c r="F17285" s="9" t="e">
        <f>INDEX(#REF!:#REF!,MATCH($D17285,#REF!:#REF!,0),MATCH(#REF!,#REF!:#REF!,0))</f>
        <v>#REF!</v>
      </c>
    </row>
    <row r="17286" spans="1:6" ht="16.5" x14ac:dyDescent="0.3">
      <c r="A17286" s="9" t="s">
        <v>5038</v>
      </c>
      <c r="B17286" s="9" t="s">
        <v>2392</v>
      </c>
      <c r="C17286" s="10">
        <v>30188</v>
      </c>
      <c r="D17286" s="9">
        <v>2792499575</v>
      </c>
      <c r="E17286" s="9" t="e">
        <f>INDEX(#REF!:#REF!,MATCH($D17286,#REF!:#REF!,0),MATCH(#REF!,#REF!:#REF!,0))</f>
        <v>#REF!</v>
      </c>
      <c r="F17286" s="9" t="e">
        <f>INDEX(#REF!:#REF!,MATCH($D17286,#REF!:#REF!,0),MATCH(#REF!,#REF!:#REF!,0))</f>
        <v>#REF!</v>
      </c>
    </row>
    <row r="17287" spans="1:6" ht="16.5" x14ac:dyDescent="0.3">
      <c r="A17287" s="9" t="s">
        <v>5037</v>
      </c>
      <c r="B17287" s="9" t="s">
        <v>2815</v>
      </c>
      <c r="C17287" s="10">
        <v>45201</v>
      </c>
      <c r="D17287" s="9">
        <v>4984363320</v>
      </c>
      <c r="E17287" s="9" t="e">
        <f>INDEX(#REF!:#REF!,MATCH($D17287,#REF!:#REF!,0),MATCH(#REF!,#REF!:#REF!,0))</f>
        <v>#REF!</v>
      </c>
      <c r="F17287" s="9" t="e">
        <f>INDEX(#REF!:#REF!,MATCH($D17287,#REF!:#REF!,0),MATCH(#REF!,#REF!:#REF!,0))</f>
        <v>#REF!</v>
      </c>
    </row>
    <row r="17288" spans="1:6" ht="16.5" x14ac:dyDescent="0.3">
      <c r="A17288" s="9" t="s">
        <v>5036</v>
      </c>
      <c r="B17288" s="9" t="s">
        <v>2258</v>
      </c>
      <c r="C17288" s="10">
        <v>33551</v>
      </c>
      <c r="D17288" s="9">
        <v>3547596165</v>
      </c>
      <c r="E17288" s="9" t="e">
        <f>INDEX(#REF!:#REF!,MATCH($D17288,#REF!:#REF!,0),MATCH(#REF!,#REF!:#REF!,0))</f>
        <v>#REF!</v>
      </c>
      <c r="F17288" s="9" t="e">
        <f>INDEX(#REF!:#REF!,MATCH($D17288,#REF!:#REF!,0),MATCH(#REF!,#REF!:#REF!,0))</f>
        <v>#REF!</v>
      </c>
    </row>
    <row r="17289" spans="1:6" ht="16.5" x14ac:dyDescent="0.3">
      <c r="A17289" s="9" t="s">
        <v>5035</v>
      </c>
      <c r="B17289" s="9" t="s">
        <v>2357</v>
      </c>
      <c r="C17289" s="10">
        <v>38815</v>
      </c>
      <c r="D17289" s="9">
        <v>2763158331</v>
      </c>
      <c r="E17289" s="9" t="e">
        <f>INDEX(#REF!:#REF!,MATCH($D17289,#REF!:#REF!,0),MATCH(#REF!,#REF!:#REF!,0))</f>
        <v>#REF!</v>
      </c>
      <c r="F17289" s="9" t="e">
        <f>INDEX(#REF!:#REF!,MATCH($D17289,#REF!:#REF!,0),MATCH(#REF!,#REF!:#REF!,0))</f>
        <v>#REF!</v>
      </c>
    </row>
    <row r="17290" spans="1:6" ht="16.5" x14ac:dyDescent="0.3">
      <c r="A17290" s="9" t="s">
        <v>5034</v>
      </c>
      <c r="B17290" s="9" t="s">
        <v>2994</v>
      </c>
      <c r="C17290" s="10">
        <v>39096</v>
      </c>
      <c r="D17290" s="9">
        <v>4978659442</v>
      </c>
      <c r="E17290" s="9" t="e">
        <f>INDEX(#REF!:#REF!,MATCH($D17290,#REF!:#REF!,0),MATCH(#REF!,#REF!:#REF!,0))</f>
        <v>#REF!</v>
      </c>
      <c r="F17290" s="9" t="e">
        <f>INDEX(#REF!:#REF!,MATCH($D17290,#REF!:#REF!,0),MATCH(#REF!,#REF!:#REF!,0))</f>
        <v>#REF!</v>
      </c>
    </row>
    <row r="17291" spans="1:6" ht="16.5" x14ac:dyDescent="0.3">
      <c r="A17291" s="9" t="s">
        <v>5033</v>
      </c>
      <c r="B17291" s="9" t="s">
        <v>2025</v>
      </c>
      <c r="C17291" s="10">
        <v>38000</v>
      </c>
      <c r="D17291" s="9">
        <v>3806430489</v>
      </c>
      <c r="E17291" s="9" t="e">
        <f>INDEX(#REF!:#REF!,MATCH($D17291,#REF!:#REF!,0),MATCH(#REF!,#REF!:#REF!,0))</f>
        <v>#REF!</v>
      </c>
      <c r="F17291" s="9" t="e">
        <f>INDEX(#REF!:#REF!,MATCH($D17291,#REF!:#REF!,0),MATCH(#REF!,#REF!:#REF!,0))</f>
        <v>#REF!</v>
      </c>
    </row>
    <row r="17292" spans="1:6" ht="16.5" x14ac:dyDescent="0.3">
      <c r="A17292" s="9" t="s">
        <v>5032</v>
      </c>
      <c r="B17292" s="9" t="s">
        <v>3151</v>
      </c>
      <c r="C17292" s="10">
        <v>31973</v>
      </c>
      <c r="D17292" s="9">
        <v>1918356416</v>
      </c>
      <c r="E17292" s="9" t="e">
        <f>INDEX(#REF!:#REF!,MATCH($D17292,#REF!:#REF!,0),MATCH(#REF!,#REF!:#REF!,0))</f>
        <v>#REF!</v>
      </c>
      <c r="F17292" s="9" t="e">
        <f>INDEX(#REF!:#REF!,MATCH($D17292,#REF!:#REF!,0),MATCH(#REF!,#REF!:#REF!,0))</f>
        <v>#REF!</v>
      </c>
    </row>
    <row r="17293" spans="1:6" ht="16.5" x14ac:dyDescent="0.3">
      <c r="A17293" s="9" t="s">
        <v>5031</v>
      </c>
      <c r="B17293" s="9" t="s">
        <v>2544</v>
      </c>
      <c r="C17293" s="10">
        <v>45962</v>
      </c>
      <c r="D17293" s="9">
        <v>8692509450</v>
      </c>
      <c r="E17293" s="9" t="e">
        <f>INDEX(#REF!:#REF!,MATCH($D17293,#REF!:#REF!,0),MATCH(#REF!,#REF!:#REF!,0))</f>
        <v>#REF!</v>
      </c>
      <c r="F17293" s="9" t="e">
        <f>INDEX(#REF!:#REF!,MATCH($D17293,#REF!:#REF!,0),MATCH(#REF!,#REF!:#REF!,0))</f>
        <v>#REF!</v>
      </c>
    </row>
    <row r="17294" spans="1:6" ht="16.5" x14ac:dyDescent="0.3">
      <c r="A17294" s="9" t="s">
        <v>5030</v>
      </c>
      <c r="B17294" s="9" t="s">
        <v>2608</v>
      </c>
      <c r="C17294" s="10">
        <v>17623</v>
      </c>
      <c r="D17294" s="9">
        <v>3560320844</v>
      </c>
      <c r="E17294" s="9" t="e">
        <f>INDEX(#REF!:#REF!,MATCH($D17294,#REF!:#REF!,0),MATCH(#REF!,#REF!:#REF!,0))</f>
        <v>#REF!</v>
      </c>
      <c r="F17294" s="9" t="e">
        <f>INDEX(#REF!:#REF!,MATCH($D17294,#REF!:#REF!,0),MATCH(#REF!,#REF!:#REF!,0))</f>
        <v>#REF!</v>
      </c>
    </row>
    <row r="17295" spans="1:6" ht="16.5" x14ac:dyDescent="0.3">
      <c r="A17295" s="9" t="s">
        <v>5029</v>
      </c>
      <c r="B17295" s="9" t="s">
        <v>2025</v>
      </c>
      <c r="C17295" s="10">
        <v>26634</v>
      </c>
      <c r="D17295" s="9">
        <v>9223618401</v>
      </c>
      <c r="E17295" s="9" t="e">
        <f>INDEX(#REF!:#REF!,MATCH($D17295,#REF!:#REF!,0),MATCH(#REF!,#REF!:#REF!,0))</f>
        <v>#REF!</v>
      </c>
      <c r="F17295" s="9" t="e">
        <f>INDEX(#REF!:#REF!,MATCH($D17295,#REF!:#REF!,0),MATCH(#REF!,#REF!:#REF!,0))</f>
        <v>#REF!</v>
      </c>
    </row>
    <row r="17296" spans="1:6" ht="16.5" x14ac:dyDescent="0.3">
      <c r="A17296" s="9" t="s">
        <v>5028</v>
      </c>
      <c r="B17296" s="9" t="s">
        <v>2095</v>
      </c>
      <c r="C17296" s="10">
        <v>38119</v>
      </c>
      <c r="D17296" s="9">
        <v>3806430489</v>
      </c>
      <c r="E17296" s="9" t="e">
        <f>INDEX(#REF!:#REF!,MATCH($D17296,#REF!:#REF!,0),MATCH(#REF!,#REF!:#REF!,0))</f>
        <v>#REF!</v>
      </c>
      <c r="F17296" s="9" t="e">
        <f>INDEX(#REF!:#REF!,MATCH($D17296,#REF!:#REF!,0),MATCH(#REF!,#REF!:#REF!,0))</f>
        <v>#REF!</v>
      </c>
    </row>
    <row r="17297" spans="1:6" ht="16.5" x14ac:dyDescent="0.3">
      <c r="A17297" s="9" t="s">
        <v>5027</v>
      </c>
      <c r="B17297" s="9" t="s">
        <v>2110</v>
      </c>
      <c r="C17297" s="10">
        <v>49799</v>
      </c>
      <c r="D17297" s="9">
        <v>8858733592</v>
      </c>
      <c r="E17297" s="9" t="e">
        <f>INDEX(#REF!:#REF!,MATCH($D17297,#REF!:#REF!,0),MATCH(#REF!,#REF!:#REF!,0))</f>
        <v>#REF!</v>
      </c>
      <c r="F17297" s="9" t="e">
        <f>INDEX(#REF!:#REF!,MATCH($D17297,#REF!:#REF!,0),MATCH(#REF!,#REF!:#REF!,0))</f>
        <v>#REF!</v>
      </c>
    </row>
    <row r="17298" spans="1:6" ht="16.5" x14ac:dyDescent="0.3">
      <c r="A17298" s="9" t="s">
        <v>5026</v>
      </c>
      <c r="B17298" s="9" t="s">
        <v>2815</v>
      </c>
      <c r="C17298" s="10">
        <v>24305</v>
      </c>
      <c r="D17298" s="9">
        <v>4219825649</v>
      </c>
      <c r="E17298" s="9" t="e">
        <f>INDEX(#REF!:#REF!,MATCH($D17298,#REF!:#REF!,0),MATCH(#REF!,#REF!:#REF!,0))</f>
        <v>#REF!</v>
      </c>
      <c r="F17298" s="9" t="e">
        <f>INDEX(#REF!:#REF!,MATCH($D17298,#REF!:#REF!,0),MATCH(#REF!,#REF!:#REF!,0))</f>
        <v>#REF!</v>
      </c>
    </row>
    <row r="17299" spans="1:6" ht="16.5" x14ac:dyDescent="0.3">
      <c r="A17299" s="9" t="s">
        <v>5025</v>
      </c>
      <c r="B17299" s="9" t="s">
        <v>1979</v>
      </c>
      <c r="C17299" s="10">
        <v>15412</v>
      </c>
      <c r="D17299" s="9">
        <v>713650656</v>
      </c>
      <c r="E17299" s="9" t="e">
        <f>INDEX(#REF!:#REF!,MATCH($D17299,#REF!:#REF!,0),MATCH(#REF!,#REF!:#REF!,0))</f>
        <v>#REF!</v>
      </c>
      <c r="F17299" s="9" t="e">
        <f>INDEX(#REF!:#REF!,MATCH($D17299,#REF!:#REF!,0),MATCH(#REF!,#REF!:#REF!,0))</f>
        <v>#REF!</v>
      </c>
    </row>
    <row r="17300" spans="1:6" ht="16.5" x14ac:dyDescent="0.3">
      <c r="A17300" s="9" t="s">
        <v>5024</v>
      </c>
      <c r="B17300" s="9" t="s">
        <v>2606</v>
      </c>
      <c r="C17300" s="10">
        <v>43535</v>
      </c>
      <c r="D17300" s="9">
        <v>4862005330</v>
      </c>
      <c r="E17300" s="9" t="e">
        <f>INDEX(#REF!:#REF!,MATCH($D17300,#REF!:#REF!,0),MATCH(#REF!,#REF!:#REF!,0))</f>
        <v>#REF!</v>
      </c>
      <c r="F17300" s="9" t="e">
        <f>INDEX(#REF!:#REF!,MATCH($D17300,#REF!:#REF!,0),MATCH(#REF!,#REF!:#REF!,0))</f>
        <v>#REF!</v>
      </c>
    </row>
    <row r="17301" spans="1:6" ht="16.5" x14ac:dyDescent="0.3">
      <c r="A17301" s="9" t="s">
        <v>5023</v>
      </c>
      <c r="B17301" s="9" t="s">
        <v>1995</v>
      </c>
      <c r="C17301" s="10">
        <v>38142</v>
      </c>
      <c r="D17301" s="9">
        <v>2128813026</v>
      </c>
      <c r="E17301" s="9" t="e">
        <f>INDEX(#REF!:#REF!,MATCH($D17301,#REF!:#REF!,0),MATCH(#REF!,#REF!:#REF!,0))</f>
        <v>#REF!</v>
      </c>
      <c r="F17301" s="9" t="e">
        <f>INDEX(#REF!:#REF!,MATCH($D17301,#REF!:#REF!,0),MATCH(#REF!,#REF!:#REF!,0))</f>
        <v>#REF!</v>
      </c>
    </row>
    <row r="17302" spans="1:6" ht="16.5" x14ac:dyDescent="0.3">
      <c r="A17302" s="9" t="s">
        <v>5022</v>
      </c>
      <c r="B17302" s="9" t="s">
        <v>2886</v>
      </c>
      <c r="C17302" s="10">
        <v>14677</v>
      </c>
      <c r="D17302" s="9">
        <v>1079691642</v>
      </c>
      <c r="E17302" s="9" t="e">
        <f>INDEX(#REF!:#REF!,MATCH($D17302,#REF!:#REF!,0),MATCH(#REF!,#REF!:#REF!,0))</f>
        <v>#REF!</v>
      </c>
      <c r="F17302" s="9" t="e">
        <f>INDEX(#REF!:#REF!,MATCH($D17302,#REF!:#REF!,0),MATCH(#REF!,#REF!:#REF!,0))</f>
        <v>#REF!</v>
      </c>
    </row>
    <row r="17303" spans="1:6" ht="16.5" x14ac:dyDescent="0.3">
      <c r="A17303" s="9" t="s">
        <v>5021</v>
      </c>
      <c r="B17303" s="9" t="s">
        <v>3172</v>
      </c>
      <c r="C17303" s="10">
        <v>50598</v>
      </c>
      <c r="D17303" s="9">
        <v>9292607561</v>
      </c>
      <c r="E17303" s="9" t="e">
        <f>INDEX(#REF!:#REF!,MATCH($D17303,#REF!:#REF!,0),MATCH(#REF!,#REF!:#REF!,0))</f>
        <v>#REF!</v>
      </c>
      <c r="F17303" s="9" t="e">
        <f>INDEX(#REF!:#REF!,MATCH($D17303,#REF!:#REF!,0),MATCH(#REF!,#REF!:#REF!,0))</f>
        <v>#REF!</v>
      </c>
    </row>
    <row r="17304" spans="1:6" ht="16.5" x14ac:dyDescent="0.3">
      <c r="A17304" s="9" t="s">
        <v>5020</v>
      </c>
      <c r="B17304" s="9" t="s">
        <v>2063</v>
      </c>
      <c r="C17304" s="10">
        <v>55118</v>
      </c>
      <c r="D17304" s="9">
        <v>6227038881</v>
      </c>
      <c r="E17304" s="9" t="e">
        <f>INDEX(#REF!:#REF!,MATCH($D17304,#REF!:#REF!,0),MATCH(#REF!,#REF!:#REF!,0))</f>
        <v>#REF!</v>
      </c>
      <c r="F17304" s="9" t="e">
        <f>INDEX(#REF!:#REF!,MATCH($D17304,#REF!:#REF!,0),MATCH(#REF!,#REF!:#REF!,0))</f>
        <v>#REF!</v>
      </c>
    </row>
    <row r="17305" spans="1:6" ht="16.5" x14ac:dyDescent="0.3">
      <c r="A17305" s="9" t="s">
        <v>5019</v>
      </c>
      <c r="B17305" s="9" t="s">
        <v>2783</v>
      </c>
      <c r="C17305" s="10">
        <v>57754</v>
      </c>
      <c r="D17305" s="9">
        <v>3996818513</v>
      </c>
      <c r="E17305" s="9" t="e">
        <f>INDEX(#REF!:#REF!,MATCH($D17305,#REF!:#REF!,0),MATCH(#REF!,#REF!:#REF!,0))</f>
        <v>#REF!</v>
      </c>
      <c r="F17305" s="9" t="e">
        <f>INDEX(#REF!:#REF!,MATCH($D17305,#REF!:#REF!,0),MATCH(#REF!,#REF!:#REF!,0))</f>
        <v>#REF!</v>
      </c>
    </row>
    <row r="17306" spans="1:6" ht="16.5" x14ac:dyDescent="0.3">
      <c r="A17306" s="9" t="s">
        <v>5018</v>
      </c>
      <c r="B17306" s="9" t="s">
        <v>1973</v>
      </c>
      <c r="C17306" s="10">
        <v>19846</v>
      </c>
      <c r="D17306" s="9">
        <v>8154943166</v>
      </c>
      <c r="E17306" s="9" t="e">
        <f>INDEX(#REF!:#REF!,MATCH($D17306,#REF!:#REF!,0),MATCH(#REF!,#REF!:#REF!,0))</f>
        <v>#REF!</v>
      </c>
      <c r="F17306" s="9" t="e">
        <f>INDEX(#REF!:#REF!,MATCH($D17306,#REF!:#REF!,0),MATCH(#REF!,#REF!:#REF!,0))</f>
        <v>#REF!</v>
      </c>
    </row>
    <row r="17307" spans="1:6" ht="16.5" x14ac:dyDescent="0.3">
      <c r="A17307" s="9" t="s">
        <v>5017</v>
      </c>
      <c r="B17307" s="9" t="s">
        <v>2509</v>
      </c>
      <c r="C17307" s="10">
        <v>36463</v>
      </c>
      <c r="D17307" s="9">
        <v>4783377790</v>
      </c>
      <c r="E17307" s="9" t="e">
        <f>INDEX(#REF!:#REF!,MATCH($D17307,#REF!:#REF!,0),MATCH(#REF!,#REF!:#REF!,0))</f>
        <v>#REF!</v>
      </c>
      <c r="F17307" s="9" t="e">
        <f>INDEX(#REF!:#REF!,MATCH($D17307,#REF!:#REF!,0),MATCH(#REF!,#REF!:#REF!,0))</f>
        <v>#REF!</v>
      </c>
    </row>
    <row r="17308" spans="1:6" ht="16.5" x14ac:dyDescent="0.3">
      <c r="A17308" s="9" t="s">
        <v>5016</v>
      </c>
      <c r="B17308" s="9" t="s">
        <v>2232</v>
      </c>
      <c r="C17308" s="10">
        <v>45625</v>
      </c>
      <c r="D17308" s="9">
        <v>9293760045</v>
      </c>
      <c r="E17308" s="9" t="e">
        <f>INDEX(#REF!:#REF!,MATCH($D17308,#REF!:#REF!,0),MATCH(#REF!,#REF!:#REF!,0))</f>
        <v>#REF!</v>
      </c>
      <c r="F17308" s="9" t="e">
        <f>INDEX(#REF!:#REF!,MATCH($D17308,#REF!:#REF!,0),MATCH(#REF!,#REF!:#REF!,0))</f>
        <v>#REF!</v>
      </c>
    </row>
    <row r="17309" spans="1:6" ht="16.5" x14ac:dyDescent="0.3">
      <c r="A17309" s="9" t="s">
        <v>5015</v>
      </c>
      <c r="B17309" s="9" t="s">
        <v>2364</v>
      </c>
      <c r="C17309" s="10">
        <v>24496</v>
      </c>
      <c r="D17309" s="9">
        <v>8256403403</v>
      </c>
      <c r="E17309" s="9" t="e">
        <f>INDEX(#REF!:#REF!,MATCH($D17309,#REF!:#REF!,0),MATCH(#REF!,#REF!:#REF!,0))</f>
        <v>#REF!</v>
      </c>
      <c r="F17309" s="9" t="e">
        <f>INDEX(#REF!:#REF!,MATCH($D17309,#REF!:#REF!,0),MATCH(#REF!,#REF!:#REF!,0))</f>
        <v>#REF!</v>
      </c>
    </row>
    <row r="17310" spans="1:6" ht="16.5" x14ac:dyDescent="0.3">
      <c r="A17310" s="9" t="s">
        <v>5014</v>
      </c>
      <c r="B17310" s="9" t="s">
        <v>2136</v>
      </c>
      <c r="C17310" s="10">
        <v>28628</v>
      </c>
      <c r="D17310" s="9">
        <v>7192290785</v>
      </c>
      <c r="E17310" s="9" t="e">
        <f>INDEX(#REF!:#REF!,MATCH($D17310,#REF!:#REF!,0),MATCH(#REF!,#REF!:#REF!,0))</f>
        <v>#REF!</v>
      </c>
      <c r="F17310" s="9" t="e">
        <f>INDEX(#REF!:#REF!,MATCH($D17310,#REF!:#REF!,0),MATCH(#REF!,#REF!:#REF!,0))</f>
        <v>#REF!</v>
      </c>
    </row>
    <row r="17311" spans="1:6" ht="16.5" x14ac:dyDescent="0.3">
      <c r="A17311" s="9" t="s">
        <v>5013</v>
      </c>
      <c r="B17311" s="9" t="s">
        <v>2478</v>
      </c>
      <c r="C17311" s="10">
        <v>39029</v>
      </c>
      <c r="D17311" s="9">
        <v>7268478941</v>
      </c>
      <c r="E17311" s="9" t="e">
        <f>INDEX(#REF!:#REF!,MATCH($D17311,#REF!:#REF!,0),MATCH(#REF!,#REF!:#REF!,0))</f>
        <v>#REF!</v>
      </c>
      <c r="F17311" s="9" t="e">
        <f>INDEX(#REF!:#REF!,MATCH($D17311,#REF!:#REF!,0),MATCH(#REF!,#REF!:#REF!,0))</f>
        <v>#REF!</v>
      </c>
    </row>
    <row r="17312" spans="1:6" ht="16.5" x14ac:dyDescent="0.3">
      <c r="A17312" s="9" t="s">
        <v>5012</v>
      </c>
      <c r="B17312" s="9" t="s">
        <v>2704</v>
      </c>
      <c r="C17312" s="10">
        <v>32849</v>
      </c>
      <c r="D17312" s="9">
        <v>5082945165</v>
      </c>
      <c r="E17312" s="9" t="e">
        <f>INDEX(#REF!:#REF!,MATCH($D17312,#REF!:#REF!,0),MATCH(#REF!,#REF!:#REF!,0))</f>
        <v>#REF!</v>
      </c>
      <c r="F17312" s="9" t="e">
        <f>INDEX(#REF!:#REF!,MATCH($D17312,#REF!:#REF!,0),MATCH(#REF!,#REF!:#REF!,0))</f>
        <v>#REF!</v>
      </c>
    </row>
    <row r="17313" spans="1:6" ht="16.5" x14ac:dyDescent="0.3">
      <c r="A17313" s="9" t="s">
        <v>5011</v>
      </c>
      <c r="B17313" s="9" t="s">
        <v>2675</v>
      </c>
      <c r="C17313" s="10">
        <v>19425</v>
      </c>
      <c r="D17313" s="9">
        <v>222477806</v>
      </c>
      <c r="E17313" s="9" t="e">
        <f>INDEX(#REF!:#REF!,MATCH($D17313,#REF!:#REF!,0),MATCH(#REF!,#REF!:#REF!,0))</f>
        <v>#REF!</v>
      </c>
      <c r="F17313" s="9" t="e">
        <f>INDEX(#REF!:#REF!,MATCH($D17313,#REF!:#REF!,0),MATCH(#REF!,#REF!:#REF!,0))</f>
        <v>#REF!</v>
      </c>
    </row>
    <row r="17314" spans="1:6" ht="16.5" x14ac:dyDescent="0.3">
      <c r="A17314" s="9" t="s">
        <v>5010</v>
      </c>
      <c r="B17314" s="9" t="s">
        <v>2704</v>
      </c>
      <c r="C17314" s="10">
        <v>13450</v>
      </c>
      <c r="D17314" s="9">
        <v>4396213212</v>
      </c>
      <c r="E17314" s="9" t="e">
        <f>INDEX(#REF!:#REF!,MATCH($D17314,#REF!:#REF!,0),MATCH(#REF!,#REF!:#REF!,0))</f>
        <v>#REF!</v>
      </c>
      <c r="F17314" s="9" t="e">
        <f>INDEX(#REF!:#REF!,MATCH($D17314,#REF!:#REF!,0),MATCH(#REF!,#REF!:#REF!,0))</f>
        <v>#REF!</v>
      </c>
    </row>
    <row r="17315" spans="1:6" ht="16.5" x14ac:dyDescent="0.3">
      <c r="A17315" s="9" t="s">
        <v>5009</v>
      </c>
      <c r="B17315" s="9" t="s">
        <v>2272</v>
      </c>
      <c r="C17315" s="10">
        <v>41725</v>
      </c>
      <c r="D17315" s="9">
        <v>8875305560</v>
      </c>
      <c r="E17315" s="9" t="e">
        <f>INDEX(#REF!:#REF!,MATCH($D17315,#REF!:#REF!,0),MATCH(#REF!,#REF!:#REF!,0))</f>
        <v>#REF!</v>
      </c>
      <c r="F17315" s="9" t="e">
        <f>INDEX(#REF!:#REF!,MATCH($D17315,#REF!:#REF!,0),MATCH(#REF!,#REF!:#REF!,0))</f>
        <v>#REF!</v>
      </c>
    </row>
    <row r="17316" spans="1:6" ht="16.5" x14ac:dyDescent="0.3">
      <c r="A17316" s="9" t="s">
        <v>5008</v>
      </c>
      <c r="B17316" s="9" t="s">
        <v>3275</v>
      </c>
      <c r="C17316" s="10">
        <v>52738</v>
      </c>
      <c r="D17316" s="9">
        <v>3524504531</v>
      </c>
      <c r="E17316" s="9" t="e">
        <f>INDEX(#REF!:#REF!,MATCH($D17316,#REF!:#REF!,0),MATCH(#REF!,#REF!:#REF!,0))</f>
        <v>#REF!</v>
      </c>
      <c r="F17316" s="9" t="e">
        <f>INDEX(#REF!:#REF!,MATCH($D17316,#REF!:#REF!,0),MATCH(#REF!,#REF!:#REF!,0))</f>
        <v>#REF!</v>
      </c>
    </row>
    <row r="17317" spans="1:6" ht="16.5" x14ac:dyDescent="0.3">
      <c r="A17317" s="9" t="s">
        <v>5007</v>
      </c>
      <c r="B17317" s="9" t="s">
        <v>2034</v>
      </c>
      <c r="C17317" s="10">
        <v>23418</v>
      </c>
      <c r="D17317" s="9">
        <v>3843300291</v>
      </c>
      <c r="E17317" s="9" t="e">
        <f>INDEX(#REF!:#REF!,MATCH($D17317,#REF!:#REF!,0),MATCH(#REF!,#REF!:#REF!,0))</f>
        <v>#REF!</v>
      </c>
      <c r="F17317" s="9" t="e">
        <f>INDEX(#REF!:#REF!,MATCH($D17317,#REF!:#REF!,0),MATCH(#REF!,#REF!:#REF!,0))</f>
        <v>#REF!</v>
      </c>
    </row>
    <row r="17318" spans="1:6" ht="16.5" x14ac:dyDescent="0.3">
      <c r="A17318" s="9" t="s">
        <v>5006</v>
      </c>
      <c r="B17318" s="9" t="s">
        <v>2349</v>
      </c>
      <c r="C17318" s="10">
        <v>58705</v>
      </c>
      <c r="D17318" s="9">
        <v>4795089876</v>
      </c>
      <c r="E17318" s="9" t="e">
        <f>INDEX(#REF!:#REF!,MATCH($D17318,#REF!:#REF!,0),MATCH(#REF!,#REF!:#REF!,0))</f>
        <v>#REF!</v>
      </c>
      <c r="F17318" s="9" t="e">
        <f>INDEX(#REF!:#REF!,MATCH($D17318,#REF!:#REF!,0),MATCH(#REF!,#REF!:#REF!,0))</f>
        <v>#REF!</v>
      </c>
    </row>
    <row r="17319" spans="1:6" ht="16.5" x14ac:dyDescent="0.3">
      <c r="A17319" s="9" t="s">
        <v>5005</v>
      </c>
      <c r="B17319" s="9" t="s">
        <v>2500</v>
      </c>
      <c r="C17319" s="10">
        <v>29773</v>
      </c>
      <c r="D17319" s="9">
        <v>7402856011</v>
      </c>
      <c r="E17319" s="9" t="e">
        <f>INDEX(#REF!:#REF!,MATCH($D17319,#REF!:#REF!,0),MATCH(#REF!,#REF!:#REF!,0))</f>
        <v>#REF!</v>
      </c>
      <c r="F17319" s="9" t="e">
        <f>INDEX(#REF!:#REF!,MATCH($D17319,#REF!:#REF!,0),MATCH(#REF!,#REF!:#REF!,0))</f>
        <v>#REF!</v>
      </c>
    </row>
    <row r="17320" spans="1:6" ht="16.5" x14ac:dyDescent="0.3">
      <c r="A17320" s="9" t="s">
        <v>5004</v>
      </c>
      <c r="B17320" s="9" t="s">
        <v>2067</v>
      </c>
      <c r="C17320" s="10">
        <v>59505</v>
      </c>
      <c r="D17320" s="9">
        <v>6260817967</v>
      </c>
      <c r="E17320" s="9" t="e">
        <f>INDEX(#REF!:#REF!,MATCH($D17320,#REF!:#REF!,0),MATCH(#REF!,#REF!:#REF!,0))</f>
        <v>#REF!</v>
      </c>
      <c r="F17320" s="9" t="e">
        <f>INDEX(#REF!:#REF!,MATCH($D17320,#REF!:#REF!,0),MATCH(#REF!,#REF!:#REF!,0))</f>
        <v>#REF!</v>
      </c>
    </row>
    <row r="17321" spans="1:6" ht="16.5" x14ac:dyDescent="0.3">
      <c r="A17321" s="9" t="s">
        <v>5003</v>
      </c>
      <c r="B17321" s="9" t="s">
        <v>2487</v>
      </c>
      <c r="C17321" s="10">
        <v>27253</v>
      </c>
      <c r="D17321" s="9">
        <v>8533410514</v>
      </c>
      <c r="E17321" s="9" t="e">
        <f>INDEX(#REF!:#REF!,MATCH($D17321,#REF!:#REF!,0),MATCH(#REF!,#REF!:#REF!,0))</f>
        <v>#REF!</v>
      </c>
      <c r="F17321" s="9" t="e">
        <f>INDEX(#REF!:#REF!,MATCH($D17321,#REF!:#REF!,0),MATCH(#REF!,#REF!:#REF!,0))</f>
        <v>#REF!</v>
      </c>
    </row>
    <row r="17322" spans="1:6" ht="16.5" x14ac:dyDescent="0.3">
      <c r="A17322" s="9" t="s">
        <v>5002</v>
      </c>
      <c r="B17322" s="9" t="s">
        <v>2095</v>
      </c>
      <c r="C17322" s="10">
        <v>28126</v>
      </c>
      <c r="D17322" s="9">
        <v>4236713853</v>
      </c>
      <c r="E17322" s="9" t="e">
        <f>INDEX(#REF!:#REF!,MATCH($D17322,#REF!:#REF!,0),MATCH(#REF!,#REF!:#REF!,0))</f>
        <v>#REF!</v>
      </c>
      <c r="F17322" s="9" t="e">
        <f>INDEX(#REF!:#REF!,MATCH($D17322,#REF!:#REF!,0),MATCH(#REF!,#REF!:#REF!,0))</f>
        <v>#REF!</v>
      </c>
    </row>
    <row r="17323" spans="1:6" ht="16.5" x14ac:dyDescent="0.3">
      <c r="A17323" s="9" t="s">
        <v>5001</v>
      </c>
      <c r="B17323" s="9" t="s">
        <v>3073</v>
      </c>
      <c r="C17323" s="10">
        <v>21700</v>
      </c>
      <c r="D17323" s="9">
        <v>3554301841</v>
      </c>
      <c r="E17323" s="9" t="e">
        <f>INDEX(#REF!:#REF!,MATCH($D17323,#REF!:#REF!,0),MATCH(#REF!,#REF!:#REF!,0))</f>
        <v>#REF!</v>
      </c>
      <c r="F17323" s="9" t="e">
        <f>INDEX(#REF!:#REF!,MATCH($D17323,#REF!:#REF!,0),MATCH(#REF!,#REF!:#REF!,0))</f>
        <v>#REF!</v>
      </c>
    </row>
    <row r="17324" spans="1:6" ht="16.5" x14ac:dyDescent="0.3">
      <c r="A17324" s="9" t="s">
        <v>5000</v>
      </c>
      <c r="B17324" s="9" t="s">
        <v>2274</v>
      </c>
      <c r="C17324" s="10">
        <v>11060</v>
      </c>
      <c r="D17324" s="9">
        <v>1754740677</v>
      </c>
      <c r="E17324" s="9" t="e">
        <f>INDEX(#REF!:#REF!,MATCH($D17324,#REF!:#REF!,0),MATCH(#REF!,#REF!:#REF!,0))</f>
        <v>#REF!</v>
      </c>
      <c r="F17324" s="9" t="e">
        <f>INDEX(#REF!:#REF!,MATCH($D17324,#REF!:#REF!,0),MATCH(#REF!,#REF!:#REF!,0))</f>
        <v>#REF!</v>
      </c>
    </row>
    <row r="17325" spans="1:6" ht="16.5" x14ac:dyDescent="0.3">
      <c r="A17325" s="9" t="s">
        <v>4999</v>
      </c>
      <c r="B17325" s="9" t="s">
        <v>2608</v>
      </c>
      <c r="C17325" s="10">
        <v>55881</v>
      </c>
      <c r="D17325" s="9">
        <v>4406664351</v>
      </c>
      <c r="E17325" s="9" t="e">
        <f>INDEX(#REF!:#REF!,MATCH($D17325,#REF!:#REF!,0),MATCH(#REF!,#REF!:#REF!,0))</f>
        <v>#REF!</v>
      </c>
      <c r="F17325" s="9" t="e">
        <f>INDEX(#REF!:#REF!,MATCH($D17325,#REF!:#REF!,0),MATCH(#REF!,#REF!:#REF!,0))</f>
        <v>#REF!</v>
      </c>
    </row>
    <row r="17326" spans="1:6" ht="16.5" x14ac:dyDescent="0.3">
      <c r="A17326" s="9" t="s">
        <v>4998</v>
      </c>
      <c r="B17326" s="9" t="s">
        <v>2023</v>
      </c>
      <c r="C17326" s="10">
        <v>17164</v>
      </c>
      <c r="D17326" s="9">
        <v>6520635286</v>
      </c>
      <c r="E17326" s="9" t="e">
        <f>INDEX(#REF!:#REF!,MATCH($D17326,#REF!:#REF!,0),MATCH(#REF!,#REF!:#REF!,0))</f>
        <v>#REF!</v>
      </c>
      <c r="F17326" s="9" t="e">
        <f>INDEX(#REF!:#REF!,MATCH($D17326,#REF!:#REF!,0),MATCH(#REF!,#REF!:#REF!,0))</f>
        <v>#REF!</v>
      </c>
    </row>
    <row r="17327" spans="1:6" ht="16.5" x14ac:dyDescent="0.3">
      <c r="A17327" s="9" t="s">
        <v>4997</v>
      </c>
      <c r="B17327" s="9" t="s">
        <v>2485</v>
      </c>
      <c r="C17327" s="10">
        <v>46872</v>
      </c>
      <c r="D17327" s="9">
        <v>8445779583</v>
      </c>
      <c r="E17327" s="9" t="e">
        <f>INDEX(#REF!:#REF!,MATCH($D17327,#REF!:#REF!,0),MATCH(#REF!,#REF!:#REF!,0))</f>
        <v>#REF!</v>
      </c>
      <c r="F17327" s="9" t="e">
        <f>INDEX(#REF!:#REF!,MATCH($D17327,#REF!:#REF!,0),MATCH(#REF!,#REF!:#REF!,0))</f>
        <v>#REF!</v>
      </c>
    </row>
    <row r="17328" spans="1:6" ht="16.5" x14ac:dyDescent="0.3">
      <c r="A17328" s="9" t="s">
        <v>4996</v>
      </c>
      <c r="B17328" s="9" t="s">
        <v>2005</v>
      </c>
      <c r="C17328" s="10">
        <v>41073</v>
      </c>
      <c r="D17328" s="9">
        <v>140020098</v>
      </c>
      <c r="E17328" s="9" t="e">
        <f>INDEX(#REF!:#REF!,MATCH($D17328,#REF!:#REF!,0),MATCH(#REF!,#REF!:#REF!,0))</f>
        <v>#REF!</v>
      </c>
      <c r="F17328" s="9" t="e">
        <f>INDEX(#REF!:#REF!,MATCH($D17328,#REF!:#REF!,0),MATCH(#REF!,#REF!:#REF!,0))</f>
        <v>#REF!</v>
      </c>
    </row>
    <row r="17329" spans="1:6" ht="16.5" x14ac:dyDescent="0.3">
      <c r="A17329" s="9" t="s">
        <v>4995</v>
      </c>
      <c r="B17329" s="9" t="s">
        <v>2366</v>
      </c>
      <c r="C17329" s="10">
        <v>48432</v>
      </c>
      <c r="D17329" s="9">
        <v>6172549286</v>
      </c>
      <c r="E17329" s="9" t="e">
        <f>INDEX(#REF!:#REF!,MATCH($D17329,#REF!:#REF!,0),MATCH(#REF!,#REF!:#REF!,0))</f>
        <v>#REF!</v>
      </c>
      <c r="F17329" s="9" t="e">
        <f>INDEX(#REF!:#REF!,MATCH($D17329,#REF!:#REF!,0),MATCH(#REF!,#REF!:#REF!,0))</f>
        <v>#REF!</v>
      </c>
    </row>
    <row r="17330" spans="1:6" ht="16.5" x14ac:dyDescent="0.3">
      <c r="A17330" s="9" t="s">
        <v>4994</v>
      </c>
      <c r="B17330" s="9" t="s">
        <v>2602</v>
      </c>
      <c r="C17330" s="10">
        <v>45326</v>
      </c>
      <c r="D17330" s="9">
        <v>5197585250</v>
      </c>
      <c r="E17330" s="9" t="e">
        <f>INDEX(#REF!:#REF!,MATCH($D17330,#REF!:#REF!,0),MATCH(#REF!,#REF!:#REF!,0))</f>
        <v>#REF!</v>
      </c>
      <c r="F17330" s="9" t="e">
        <f>INDEX(#REF!:#REF!,MATCH($D17330,#REF!:#REF!,0),MATCH(#REF!,#REF!:#REF!,0))</f>
        <v>#REF!</v>
      </c>
    </row>
    <row r="17331" spans="1:6" ht="16.5" x14ac:dyDescent="0.3">
      <c r="A17331" s="9" t="s">
        <v>4993</v>
      </c>
      <c r="B17331" s="9" t="s">
        <v>1997</v>
      </c>
      <c r="C17331" s="10">
        <v>14952</v>
      </c>
      <c r="D17331" s="9">
        <v>9163060264</v>
      </c>
      <c r="E17331" s="9" t="e">
        <f>INDEX(#REF!:#REF!,MATCH($D17331,#REF!:#REF!,0),MATCH(#REF!,#REF!:#REF!,0))</f>
        <v>#REF!</v>
      </c>
      <c r="F17331" s="9" t="e">
        <f>INDEX(#REF!:#REF!,MATCH($D17331,#REF!:#REF!,0),MATCH(#REF!,#REF!:#REF!,0))</f>
        <v>#REF!</v>
      </c>
    </row>
    <row r="17332" spans="1:6" ht="16.5" x14ac:dyDescent="0.3">
      <c r="A17332" s="9" t="s">
        <v>4992</v>
      </c>
      <c r="B17332" s="9" t="s">
        <v>2288</v>
      </c>
      <c r="C17332" s="10">
        <v>16829</v>
      </c>
      <c r="D17332" s="9">
        <v>7088886472</v>
      </c>
      <c r="E17332" s="9" t="e">
        <f>INDEX(#REF!:#REF!,MATCH($D17332,#REF!:#REF!,0),MATCH(#REF!,#REF!:#REF!,0))</f>
        <v>#REF!</v>
      </c>
      <c r="F17332" s="9" t="e">
        <f>INDEX(#REF!:#REF!,MATCH($D17332,#REF!:#REF!,0),MATCH(#REF!,#REF!:#REF!,0))</f>
        <v>#REF!</v>
      </c>
    </row>
    <row r="17333" spans="1:6" ht="16.5" x14ac:dyDescent="0.3">
      <c r="A17333" s="9" t="s">
        <v>4991</v>
      </c>
      <c r="B17333" s="9" t="s">
        <v>3049</v>
      </c>
      <c r="C17333" s="10">
        <v>43576</v>
      </c>
      <c r="D17333" s="9">
        <v>3738218785</v>
      </c>
      <c r="E17333" s="9" t="e">
        <f>INDEX(#REF!:#REF!,MATCH($D17333,#REF!:#REF!,0),MATCH(#REF!,#REF!:#REF!,0))</f>
        <v>#REF!</v>
      </c>
      <c r="F17333" s="9" t="e">
        <f>INDEX(#REF!:#REF!,MATCH($D17333,#REF!:#REF!,0),MATCH(#REF!,#REF!:#REF!,0))</f>
        <v>#REF!</v>
      </c>
    </row>
    <row r="17334" spans="1:6" ht="16.5" x14ac:dyDescent="0.3">
      <c r="A17334" s="9" t="s">
        <v>4990</v>
      </c>
      <c r="B17334" s="9" t="s">
        <v>2658</v>
      </c>
      <c r="C17334" s="10">
        <v>52684</v>
      </c>
      <c r="D17334" s="9">
        <v>9373778889</v>
      </c>
      <c r="E17334" s="9" t="e">
        <f>INDEX(#REF!:#REF!,MATCH($D17334,#REF!:#REF!,0),MATCH(#REF!,#REF!:#REF!,0))</f>
        <v>#REF!</v>
      </c>
      <c r="F17334" s="9" t="e">
        <f>INDEX(#REF!:#REF!,MATCH($D17334,#REF!:#REF!,0),MATCH(#REF!,#REF!:#REF!,0))</f>
        <v>#REF!</v>
      </c>
    </row>
    <row r="17335" spans="1:6" ht="16.5" x14ac:dyDescent="0.3">
      <c r="A17335" s="9" t="s">
        <v>4989</v>
      </c>
      <c r="B17335" s="9" t="s">
        <v>2628</v>
      </c>
      <c r="C17335" s="10">
        <v>51880</v>
      </c>
      <c r="D17335" s="9">
        <v>1009146149</v>
      </c>
      <c r="E17335" s="9" t="e">
        <f>INDEX(#REF!:#REF!,MATCH($D17335,#REF!:#REF!,0),MATCH(#REF!,#REF!:#REF!,0))</f>
        <v>#REF!</v>
      </c>
      <c r="F17335" s="9" t="e">
        <f>INDEX(#REF!:#REF!,MATCH($D17335,#REF!:#REF!,0),MATCH(#REF!,#REF!:#REF!,0))</f>
        <v>#REF!</v>
      </c>
    </row>
    <row r="17336" spans="1:6" ht="16.5" x14ac:dyDescent="0.3">
      <c r="A17336" s="9" t="s">
        <v>4988</v>
      </c>
      <c r="B17336" s="9" t="s">
        <v>2875</v>
      </c>
      <c r="C17336" s="10">
        <v>19083</v>
      </c>
      <c r="D17336" s="9">
        <v>3547596165</v>
      </c>
      <c r="E17336" s="9" t="e">
        <f>INDEX(#REF!:#REF!,MATCH($D17336,#REF!:#REF!,0),MATCH(#REF!,#REF!:#REF!,0))</f>
        <v>#REF!</v>
      </c>
      <c r="F17336" s="9" t="e">
        <f>INDEX(#REF!:#REF!,MATCH($D17336,#REF!:#REF!,0),MATCH(#REF!,#REF!:#REF!,0))</f>
        <v>#REF!</v>
      </c>
    </row>
    <row r="17337" spans="1:6" ht="16.5" x14ac:dyDescent="0.3">
      <c r="A17337" s="9" t="s">
        <v>4987</v>
      </c>
      <c r="B17337" s="9" t="s">
        <v>2650</v>
      </c>
      <c r="C17337" s="10">
        <v>43674</v>
      </c>
      <c r="D17337" s="9">
        <v>2533903736</v>
      </c>
      <c r="E17337" s="9" t="e">
        <f>INDEX(#REF!:#REF!,MATCH($D17337,#REF!:#REF!,0),MATCH(#REF!,#REF!:#REF!,0))</f>
        <v>#REF!</v>
      </c>
      <c r="F17337" s="9" t="e">
        <f>INDEX(#REF!:#REF!,MATCH($D17337,#REF!:#REF!,0),MATCH(#REF!,#REF!:#REF!,0))</f>
        <v>#REF!</v>
      </c>
    </row>
    <row r="17338" spans="1:6" ht="16.5" x14ac:dyDescent="0.3">
      <c r="A17338" s="9" t="s">
        <v>4986</v>
      </c>
      <c r="B17338" s="9" t="s">
        <v>2498</v>
      </c>
      <c r="C17338" s="10">
        <v>47514</v>
      </c>
      <c r="D17338" s="9">
        <v>8054305400</v>
      </c>
      <c r="E17338" s="9" t="e">
        <f>INDEX(#REF!:#REF!,MATCH($D17338,#REF!:#REF!,0),MATCH(#REF!,#REF!:#REF!,0))</f>
        <v>#REF!</v>
      </c>
      <c r="F17338" s="9" t="e">
        <f>INDEX(#REF!:#REF!,MATCH($D17338,#REF!:#REF!,0),MATCH(#REF!,#REF!:#REF!,0))</f>
        <v>#REF!</v>
      </c>
    </row>
    <row r="17339" spans="1:6" ht="16.5" x14ac:dyDescent="0.3">
      <c r="A17339" s="9" t="s">
        <v>4985</v>
      </c>
      <c r="B17339" s="9" t="s">
        <v>1971</v>
      </c>
      <c r="C17339" s="10">
        <v>42745</v>
      </c>
      <c r="D17339" s="9">
        <v>8545135858</v>
      </c>
      <c r="E17339" s="9" t="e">
        <f>INDEX(#REF!:#REF!,MATCH($D17339,#REF!:#REF!,0),MATCH(#REF!,#REF!:#REF!,0))</f>
        <v>#REF!</v>
      </c>
      <c r="F17339" s="9" t="e">
        <f>INDEX(#REF!:#REF!,MATCH($D17339,#REF!:#REF!,0),MATCH(#REF!,#REF!:#REF!,0))</f>
        <v>#REF!</v>
      </c>
    </row>
    <row r="17340" spans="1:6" ht="16.5" x14ac:dyDescent="0.3">
      <c r="A17340" s="9" t="s">
        <v>4984</v>
      </c>
      <c r="B17340" s="9" t="s">
        <v>2622</v>
      </c>
      <c r="C17340" s="10">
        <v>28678</v>
      </c>
      <c r="D17340" s="9">
        <v>2763158331</v>
      </c>
      <c r="E17340" s="9" t="e">
        <f>INDEX(#REF!:#REF!,MATCH($D17340,#REF!:#REF!,0),MATCH(#REF!,#REF!:#REF!,0))</f>
        <v>#REF!</v>
      </c>
      <c r="F17340" s="9" t="e">
        <f>INDEX(#REF!:#REF!,MATCH($D17340,#REF!:#REF!,0),MATCH(#REF!,#REF!:#REF!,0))</f>
        <v>#REF!</v>
      </c>
    </row>
    <row r="17341" spans="1:6" ht="16.5" x14ac:dyDescent="0.3">
      <c r="A17341" s="9" t="s">
        <v>4983</v>
      </c>
      <c r="B17341" s="9" t="s">
        <v>2310</v>
      </c>
      <c r="C17341" s="10">
        <v>43548</v>
      </c>
      <c r="D17341" s="9">
        <v>5511711233</v>
      </c>
      <c r="E17341" s="9" t="e">
        <f>INDEX(#REF!:#REF!,MATCH($D17341,#REF!:#REF!,0),MATCH(#REF!,#REF!:#REF!,0))</f>
        <v>#REF!</v>
      </c>
      <c r="F17341" s="9" t="e">
        <f>INDEX(#REF!:#REF!,MATCH($D17341,#REF!:#REF!,0),MATCH(#REF!,#REF!:#REF!,0))</f>
        <v>#REF!</v>
      </c>
    </row>
    <row r="17342" spans="1:6" ht="16.5" x14ac:dyDescent="0.3">
      <c r="A17342" s="9" t="s">
        <v>4982</v>
      </c>
      <c r="B17342" s="9" t="s">
        <v>2450</v>
      </c>
      <c r="C17342" s="10">
        <v>15972</v>
      </c>
      <c r="D17342" s="9">
        <v>5998486889</v>
      </c>
      <c r="E17342" s="9" t="e">
        <f>INDEX(#REF!:#REF!,MATCH($D17342,#REF!:#REF!,0),MATCH(#REF!,#REF!:#REF!,0))</f>
        <v>#REF!</v>
      </c>
      <c r="F17342" s="9" t="e">
        <f>INDEX(#REF!:#REF!,MATCH($D17342,#REF!:#REF!,0),MATCH(#REF!,#REF!:#REF!,0))</f>
        <v>#REF!</v>
      </c>
    </row>
    <row r="17343" spans="1:6" ht="16.5" x14ac:dyDescent="0.3">
      <c r="A17343" s="9" t="s">
        <v>4981</v>
      </c>
      <c r="B17343" s="9" t="s">
        <v>2077</v>
      </c>
      <c r="C17343" s="10">
        <v>12093</v>
      </c>
      <c r="D17343" s="9">
        <v>6776868107</v>
      </c>
      <c r="E17343" s="9" t="e">
        <f>INDEX(#REF!:#REF!,MATCH($D17343,#REF!:#REF!,0),MATCH(#REF!,#REF!:#REF!,0))</f>
        <v>#REF!</v>
      </c>
      <c r="F17343" s="9" t="e">
        <f>INDEX(#REF!:#REF!,MATCH($D17343,#REF!:#REF!,0),MATCH(#REF!,#REF!:#REF!,0))</f>
        <v>#REF!</v>
      </c>
    </row>
    <row r="17344" spans="1:6" ht="16.5" x14ac:dyDescent="0.3">
      <c r="A17344" s="9" t="s">
        <v>4980</v>
      </c>
      <c r="B17344" s="9" t="s">
        <v>3079</v>
      </c>
      <c r="C17344" s="10">
        <v>14369</v>
      </c>
      <c r="D17344" s="9">
        <v>4783377790</v>
      </c>
      <c r="E17344" s="9" t="e">
        <f>INDEX(#REF!:#REF!,MATCH($D17344,#REF!:#REF!,0),MATCH(#REF!,#REF!:#REF!,0))</f>
        <v>#REF!</v>
      </c>
      <c r="F17344" s="9" t="e">
        <f>INDEX(#REF!:#REF!,MATCH($D17344,#REF!:#REF!,0),MATCH(#REF!,#REF!:#REF!,0))</f>
        <v>#REF!</v>
      </c>
    </row>
    <row r="17345" spans="1:6" ht="16.5" x14ac:dyDescent="0.3">
      <c r="A17345" s="9" t="s">
        <v>4979</v>
      </c>
      <c r="B17345" s="9" t="s">
        <v>2056</v>
      </c>
      <c r="C17345" s="10">
        <v>14168</v>
      </c>
      <c r="D17345" s="9">
        <v>6148303353</v>
      </c>
      <c r="E17345" s="9" t="e">
        <f>INDEX(#REF!:#REF!,MATCH($D17345,#REF!:#REF!,0),MATCH(#REF!,#REF!:#REF!,0))</f>
        <v>#REF!</v>
      </c>
      <c r="F17345" s="9" t="e">
        <f>INDEX(#REF!:#REF!,MATCH($D17345,#REF!:#REF!,0),MATCH(#REF!,#REF!:#REF!,0))</f>
        <v>#REF!</v>
      </c>
    </row>
    <row r="17346" spans="1:6" ht="16.5" x14ac:dyDescent="0.3">
      <c r="A17346" s="9" t="s">
        <v>4978</v>
      </c>
      <c r="B17346" s="9" t="s">
        <v>2835</v>
      </c>
      <c r="C17346" s="10">
        <v>25707</v>
      </c>
      <c r="D17346" s="9">
        <v>5203144281</v>
      </c>
      <c r="E17346" s="9" t="e">
        <f>INDEX(#REF!:#REF!,MATCH($D17346,#REF!:#REF!,0),MATCH(#REF!,#REF!:#REF!,0))</f>
        <v>#REF!</v>
      </c>
      <c r="F17346" s="9" t="e">
        <f>INDEX(#REF!:#REF!,MATCH($D17346,#REF!:#REF!,0),MATCH(#REF!,#REF!:#REF!,0))</f>
        <v>#REF!</v>
      </c>
    </row>
    <row r="17347" spans="1:6" ht="16.5" x14ac:dyDescent="0.3">
      <c r="A17347" s="9" t="s">
        <v>4977</v>
      </c>
      <c r="B17347" s="9" t="s">
        <v>2645</v>
      </c>
      <c r="C17347" s="10">
        <v>44341</v>
      </c>
      <c r="D17347" s="9">
        <v>2257563263</v>
      </c>
      <c r="E17347" s="9" t="e">
        <f>INDEX(#REF!:#REF!,MATCH($D17347,#REF!:#REF!,0),MATCH(#REF!,#REF!:#REF!,0))</f>
        <v>#REF!</v>
      </c>
      <c r="F17347" s="9" t="e">
        <f>INDEX(#REF!:#REF!,MATCH($D17347,#REF!:#REF!,0),MATCH(#REF!,#REF!:#REF!,0))</f>
        <v>#REF!</v>
      </c>
    </row>
    <row r="17348" spans="1:6" ht="16.5" x14ac:dyDescent="0.3">
      <c r="A17348" s="9" t="s">
        <v>4976</v>
      </c>
      <c r="B17348" s="9" t="s">
        <v>2219</v>
      </c>
      <c r="C17348" s="10">
        <v>48482</v>
      </c>
      <c r="D17348" s="9">
        <v>9547713507</v>
      </c>
      <c r="E17348" s="9" t="e">
        <f>INDEX(#REF!:#REF!,MATCH($D17348,#REF!:#REF!,0),MATCH(#REF!,#REF!:#REF!,0))</f>
        <v>#REF!</v>
      </c>
      <c r="F17348" s="9" t="e">
        <f>INDEX(#REF!:#REF!,MATCH($D17348,#REF!:#REF!,0),MATCH(#REF!,#REF!:#REF!,0))</f>
        <v>#REF!</v>
      </c>
    </row>
    <row r="17349" spans="1:6" ht="16.5" x14ac:dyDescent="0.3">
      <c r="A17349" s="9" t="s">
        <v>4975</v>
      </c>
      <c r="B17349" s="9" t="s">
        <v>2258</v>
      </c>
      <c r="C17349" s="10">
        <v>58566</v>
      </c>
      <c r="D17349" s="9">
        <v>7521557441</v>
      </c>
      <c r="E17349" s="9" t="e">
        <f>INDEX(#REF!:#REF!,MATCH($D17349,#REF!:#REF!,0),MATCH(#REF!,#REF!:#REF!,0))</f>
        <v>#REF!</v>
      </c>
      <c r="F17349" s="9" t="e">
        <f>INDEX(#REF!:#REF!,MATCH($D17349,#REF!:#REF!,0),MATCH(#REF!,#REF!:#REF!,0))</f>
        <v>#REF!</v>
      </c>
    </row>
    <row r="17350" spans="1:6" ht="16.5" x14ac:dyDescent="0.3">
      <c r="A17350" s="9" t="s">
        <v>4974</v>
      </c>
      <c r="B17350" s="9" t="s">
        <v>2142</v>
      </c>
      <c r="C17350" s="10">
        <v>46107</v>
      </c>
      <c r="D17350" s="9">
        <v>9518260397</v>
      </c>
      <c r="E17350" s="9" t="e">
        <f>INDEX(#REF!:#REF!,MATCH($D17350,#REF!:#REF!,0),MATCH(#REF!,#REF!:#REF!,0))</f>
        <v>#REF!</v>
      </c>
      <c r="F17350" s="9" t="e">
        <f>INDEX(#REF!:#REF!,MATCH($D17350,#REF!:#REF!,0),MATCH(#REF!,#REF!:#REF!,0))</f>
        <v>#REF!</v>
      </c>
    </row>
    <row r="17351" spans="1:6" ht="16.5" x14ac:dyDescent="0.3">
      <c r="A17351" s="9" t="s">
        <v>4973</v>
      </c>
      <c r="B17351" s="9" t="s">
        <v>1965</v>
      </c>
      <c r="C17351" s="10">
        <v>17280</v>
      </c>
      <c r="D17351" s="9">
        <v>1009146149</v>
      </c>
      <c r="E17351" s="9" t="e">
        <f>INDEX(#REF!:#REF!,MATCH($D17351,#REF!:#REF!,0),MATCH(#REF!,#REF!:#REF!,0))</f>
        <v>#REF!</v>
      </c>
      <c r="F17351" s="9" t="e">
        <f>INDEX(#REF!:#REF!,MATCH($D17351,#REF!:#REF!,0),MATCH(#REF!,#REF!:#REF!,0))</f>
        <v>#REF!</v>
      </c>
    </row>
    <row r="17352" spans="1:6" ht="16.5" x14ac:dyDescent="0.3">
      <c r="A17352" s="9" t="s">
        <v>4972</v>
      </c>
      <c r="B17352" s="9" t="s">
        <v>2476</v>
      </c>
      <c r="C17352" s="10">
        <v>25928</v>
      </c>
      <c r="D17352" s="9">
        <v>3435517239</v>
      </c>
      <c r="E17352" s="9" t="e">
        <f>INDEX(#REF!:#REF!,MATCH($D17352,#REF!:#REF!,0),MATCH(#REF!,#REF!:#REF!,0))</f>
        <v>#REF!</v>
      </c>
      <c r="F17352" s="9" t="e">
        <f>INDEX(#REF!:#REF!,MATCH($D17352,#REF!:#REF!,0),MATCH(#REF!,#REF!:#REF!,0))</f>
        <v>#REF!</v>
      </c>
    </row>
    <row r="17353" spans="1:6" ht="16.5" x14ac:dyDescent="0.3">
      <c r="A17353" s="9" t="s">
        <v>4971</v>
      </c>
      <c r="B17353" s="9" t="s">
        <v>2171</v>
      </c>
      <c r="C17353" s="10">
        <v>35744</v>
      </c>
      <c r="D17353" s="9">
        <v>9331851693</v>
      </c>
      <c r="E17353" s="9" t="e">
        <f>INDEX(#REF!:#REF!,MATCH($D17353,#REF!:#REF!,0),MATCH(#REF!,#REF!:#REF!,0))</f>
        <v>#REF!</v>
      </c>
      <c r="F17353" s="9" t="e">
        <f>INDEX(#REF!:#REF!,MATCH($D17353,#REF!:#REF!,0),MATCH(#REF!,#REF!:#REF!,0))</f>
        <v>#REF!</v>
      </c>
    </row>
    <row r="17354" spans="1:6" ht="16.5" x14ac:dyDescent="0.3">
      <c r="A17354" s="9" t="s">
        <v>4970</v>
      </c>
      <c r="B17354" s="9" t="s">
        <v>2241</v>
      </c>
      <c r="C17354" s="10">
        <v>16239</v>
      </c>
      <c r="D17354" s="9">
        <v>8895721314</v>
      </c>
      <c r="E17354" s="9" t="e">
        <f>INDEX(#REF!:#REF!,MATCH($D17354,#REF!:#REF!,0),MATCH(#REF!,#REF!:#REF!,0))</f>
        <v>#REF!</v>
      </c>
      <c r="F17354" s="9" t="e">
        <f>INDEX(#REF!:#REF!,MATCH($D17354,#REF!:#REF!,0),MATCH(#REF!,#REF!:#REF!,0))</f>
        <v>#REF!</v>
      </c>
    </row>
    <row r="17355" spans="1:6" ht="16.5" x14ac:dyDescent="0.3">
      <c r="A17355" s="9" t="s">
        <v>4969</v>
      </c>
      <c r="B17355" s="9" t="s">
        <v>1941</v>
      </c>
      <c r="C17355" s="10">
        <v>40241</v>
      </c>
      <c r="D17355" s="9">
        <v>4191160419</v>
      </c>
      <c r="E17355" s="9" t="e">
        <f>INDEX(#REF!:#REF!,MATCH($D17355,#REF!:#REF!,0),MATCH(#REF!,#REF!:#REF!,0))</f>
        <v>#REF!</v>
      </c>
      <c r="F17355" s="9" t="e">
        <f>INDEX(#REF!:#REF!,MATCH($D17355,#REF!:#REF!,0),MATCH(#REF!,#REF!:#REF!,0))</f>
        <v>#REF!</v>
      </c>
    </row>
    <row r="17356" spans="1:6" ht="16.5" x14ac:dyDescent="0.3">
      <c r="A17356" s="9" t="s">
        <v>4968</v>
      </c>
      <c r="B17356" s="9" t="s">
        <v>2707</v>
      </c>
      <c r="C17356" s="10">
        <v>42478</v>
      </c>
      <c r="D17356" s="9">
        <v>161397387</v>
      </c>
      <c r="E17356" s="9" t="e">
        <f>INDEX(#REF!:#REF!,MATCH($D17356,#REF!:#REF!,0),MATCH(#REF!,#REF!:#REF!,0))</f>
        <v>#REF!</v>
      </c>
      <c r="F17356" s="9" t="e">
        <f>INDEX(#REF!:#REF!,MATCH($D17356,#REF!:#REF!,0),MATCH(#REF!,#REF!:#REF!,0))</f>
        <v>#REF!</v>
      </c>
    </row>
    <row r="17357" spans="1:6" ht="16.5" x14ac:dyDescent="0.3">
      <c r="A17357" s="9" t="s">
        <v>4967</v>
      </c>
      <c r="B17357" s="9" t="s">
        <v>2675</v>
      </c>
      <c r="C17357" s="10">
        <v>29951</v>
      </c>
      <c r="D17357" s="9">
        <v>3746690722</v>
      </c>
      <c r="E17357" s="9" t="e">
        <f>INDEX(#REF!:#REF!,MATCH($D17357,#REF!:#REF!,0),MATCH(#REF!,#REF!:#REF!,0))</f>
        <v>#REF!</v>
      </c>
      <c r="F17357" s="9" t="e">
        <f>INDEX(#REF!:#REF!,MATCH($D17357,#REF!:#REF!,0),MATCH(#REF!,#REF!:#REF!,0))</f>
        <v>#REF!</v>
      </c>
    </row>
    <row r="17358" spans="1:6" ht="16.5" x14ac:dyDescent="0.3">
      <c r="A17358" s="9" t="s">
        <v>4966</v>
      </c>
      <c r="B17358" s="9" t="s">
        <v>2513</v>
      </c>
      <c r="C17358" s="10">
        <v>33713</v>
      </c>
      <c r="D17358" s="9">
        <v>7112955017</v>
      </c>
      <c r="E17358" s="9" t="e">
        <f>INDEX(#REF!:#REF!,MATCH($D17358,#REF!:#REF!,0),MATCH(#REF!,#REF!:#REF!,0))</f>
        <v>#REF!</v>
      </c>
      <c r="F17358" s="9" t="e">
        <f>INDEX(#REF!:#REF!,MATCH($D17358,#REF!:#REF!,0),MATCH(#REF!,#REF!:#REF!,0))</f>
        <v>#REF!</v>
      </c>
    </row>
    <row r="17359" spans="1:6" ht="16.5" x14ac:dyDescent="0.3">
      <c r="A17359" s="9" t="s">
        <v>4965</v>
      </c>
      <c r="B17359" s="9" t="s">
        <v>2680</v>
      </c>
      <c r="C17359" s="10">
        <v>45272</v>
      </c>
      <c r="D17359" s="9">
        <v>6322781804</v>
      </c>
      <c r="E17359" s="9" t="e">
        <f>INDEX(#REF!:#REF!,MATCH($D17359,#REF!:#REF!,0),MATCH(#REF!,#REF!:#REF!,0))</f>
        <v>#REF!</v>
      </c>
      <c r="F17359" s="9" t="e">
        <f>INDEX(#REF!:#REF!,MATCH($D17359,#REF!:#REF!,0),MATCH(#REF!,#REF!:#REF!,0))</f>
        <v>#REF!</v>
      </c>
    </row>
    <row r="17360" spans="1:6" ht="16.5" x14ac:dyDescent="0.3">
      <c r="A17360" s="9" t="s">
        <v>4964</v>
      </c>
      <c r="B17360" s="9" t="s">
        <v>2424</v>
      </c>
      <c r="C17360" s="10">
        <v>30344</v>
      </c>
      <c r="D17360" s="9">
        <v>3497169404</v>
      </c>
      <c r="E17360" s="9" t="e">
        <f>INDEX(#REF!:#REF!,MATCH($D17360,#REF!:#REF!,0),MATCH(#REF!,#REF!:#REF!,0))</f>
        <v>#REF!</v>
      </c>
      <c r="F17360" s="9" t="e">
        <f>INDEX(#REF!:#REF!,MATCH($D17360,#REF!:#REF!,0),MATCH(#REF!,#REF!:#REF!,0))</f>
        <v>#REF!</v>
      </c>
    </row>
    <row r="17361" spans="1:6" ht="16.5" x14ac:dyDescent="0.3">
      <c r="A17361" s="9" t="s">
        <v>4963</v>
      </c>
      <c r="B17361" s="9" t="s">
        <v>3360</v>
      </c>
      <c r="C17361" s="10">
        <v>51965</v>
      </c>
      <c r="D17361" s="9">
        <v>1541082834</v>
      </c>
      <c r="E17361" s="9" t="e">
        <f>INDEX(#REF!:#REF!,MATCH($D17361,#REF!:#REF!,0),MATCH(#REF!,#REF!:#REF!,0))</f>
        <v>#REF!</v>
      </c>
      <c r="F17361" s="9" t="e">
        <f>INDEX(#REF!:#REF!,MATCH($D17361,#REF!:#REF!,0),MATCH(#REF!,#REF!:#REF!,0))</f>
        <v>#REF!</v>
      </c>
    </row>
    <row r="17362" spans="1:6" ht="16.5" x14ac:dyDescent="0.3">
      <c r="A17362" s="9" t="s">
        <v>4962</v>
      </c>
      <c r="B17362" s="9" t="s">
        <v>2481</v>
      </c>
      <c r="C17362" s="10">
        <v>14953</v>
      </c>
      <c r="D17362" s="9">
        <v>4838770758</v>
      </c>
      <c r="E17362" s="9" t="e">
        <f>INDEX(#REF!:#REF!,MATCH($D17362,#REF!:#REF!,0),MATCH(#REF!,#REF!:#REF!,0))</f>
        <v>#REF!</v>
      </c>
      <c r="F17362" s="9" t="e">
        <f>INDEX(#REF!:#REF!,MATCH($D17362,#REF!:#REF!,0),MATCH(#REF!,#REF!:#REF!,0))</f>
        <v>#REF!</v>
      </c>
    </row>
    <row r="17363" spans="1:6" ht="16.5" x14ac:dyDescent="0.3">
      <c r="A17363" s="9" t="s">
        <v>4961</v>
      </c>
      <c r="B17363" s="9" t="s">
        <v>2317</v>
      </c>
      <c r="C17363" s="10">
        <v>15769</v>
      </c>
      <c r="D17363" s="9">
        <v>4610039311</v>
      </c>
      <c r="E17363" s="9" t="e">
        <f>INDEX(#REF!:#REF!,MATCH($D17363,#REF!:#REF!,0),MATCH(#REF!,#REF!:#REF!,0))</f>
        <v>#REF!</v>
      </c>
      <c r="F17363" s="9" t="e">
        <f>INDEX(#REF!:#REF!,MATCH($D17363,#REF!:#REF!,0),MATCH(#REF!,#REF!:#REF!,0))</f>
        <v>#REF!</v>
      </c>
    </row>
    <row r="17364" spans="1:6" ht="16.5" x14ac:dyDescent="0.3">
      <c r="A17364" s="9" t="s">
        <v>4960</v>
      </c>
      <c r="B17364" s="9" t="s">
        <v>2409</v>
      </c>
      <c r="C17364" s="10">
        <v>54712</v>
      </c>
      <c r="D17364" s="9">
        <v>2670196322</v>
      </c>
      <c r="E17364" s="9" t="e">
        <f>INDEX(#REF!:#REF!,MATCH($D17364,#REF!:#REF!,0),MATCH(#REF!,#REF!:#REF!,0))</f>
        <v>#REF!</v>
      </c>
      <c r="F17364" s="9" t="e">
        <f>INDEX(#REF!:#REF!,MATCH($D17364,#REF!:#REF!,0),MATCH(#REF!,#REF!:#REF!,0))</f>
        <v>#REF!</v>
      </c>
    </row>
    <row r="17365" spans="1:6" ht="16.5" x14ac:dyDescent="0.3">
      <c r="A17365" s="9" t="s">
        <v>4959</v>
      </c>
      <c r="B17365" s="9" t="s">
        <v>3172</v>
      </c>
      <c r="C17365" s="10">
        <v>15511</v>
      </c>
      <c r="D17365" s="9">
        <v>5764488419</v>
      </c>
      <c r="E17365" s="9" t="e">
        <f>INDEX(#REF!:#REF!,MATCH($D17365,#REF!:#REF!,0),MATCH(#REF!,#REF!:#REF!,0))</f>
        <v>#REF!</v>
      </c>
      <c r="F17365" s="9" t="e">
        <f>INDEX(#REF!:#REF!,MATCH($D17365,#REF!:#REF!,0),MATCH(#REF!,#REF!:#REF!,0))</f>
        <v>#REF!</v>
      </c>
    </row>
    <row r="17366" spans="1:6" ht="16.5" x14ac:dyDescent="0.3">
      <c r="A17366" s="9" t="s">
        <v>4958</v>
      </c>
      <c r="B17366" s="9" t="s">
        <v>2487</v>
      </c>
      <c r="C17366" s="10">
        <v>58398</v>
      </c>
      <c r="D17366" s="9">
        <v>5479449389</v>
      </c>
      <c r="E17366" s="9" t="e">
        <f>INDEX(#REF!:#REF!,MATCH($D17366,#REF!:#REF!,0),MATCH(#REF!,#REF!:#REF!,0))</f>
        <v>#REF!</v>
      </c>
      <c r="F17366" s="9" t="e">
        <f>INDEX(#REF!:#REF!,MATCH($D17366,#REF!:#REF!,0),MATCH(#REF!,#REF!:#REF!,0))</f>
        <v>#REF!</v>
      </c>
    </row>
    <row r="17367" spans="1:6" ht="16.5" x14ac:dyDescent="0.3">
      <c r="A17367" s="9" t="s">
        <v>4957</v>
      </c>
      <c r="B17367" s="9" t="s">
        <v>2226</v>
      </c>
      <c r="C17367" s="10">
        <v>31061</v>
      </c>
      <c r="D17367" s="9">
        <v>6854809452</v>
      </c>
      <c r="E17367" s="9" t="e">
        <f>INDEX(#REF!:#REF!,MATCH($D17367,#REF!:#REF!,0),MATCH(#REF!,#REF!:#REF!,0))</f>
        <v>#REF!</v>
      </c>
      <c r="F17367" s="9" t="e">
        <f>INDEX(#REF!:#REF!,MATCH($D17367,#REF!:#REF!,0),MATCH(#REF!,#REF!:#REF!,0))</f>
        <v>#REF!</v>
      </c>
    </row>
    <row r="17368" spans="1:6" ht="16.5" x14ac:dyDescent="0.3">
      <c r="A17368" s="9" t="s">
        <v>4956</v>
      </c>
      <c r="B17368" s="9" t="s">
        <v>1995</v>
      </c>
      <c r="C17368" s="10">
        <v>13547</v>
      </c>
      <c r="D17368" s="9">
        <v>209942509</v>
      </c>
      <c r="E17368" s="9" t="e">
        <f>INDEX(#REF!:#REF!,MATCH($D17368,#REF!:#REF!,0),MATCH(#REF!,#REF!:#REF!,0))</f>
        <v>#REF!</v>
      </c>
      <c r="F17368" s="9" t="e">
        <f>INDEX(#REF!:#REF!,MATCH($D17368,#REF!:#REF!,0),MATCH(#REF!,#REF!:#REF!,0))</f>
        <v>#REF!</v>
      </c>
    </row>
    <row r="17369" spans="1:6" ht="16.5" x14ac:dyDescent="0.3">
      <c r="A17369" s="9" t="s">
        <v>4955</v>
      </c>
      <c r="B17369" s="9" t="s">
        <v>2300</v>
      </c>
      <c r="C17369" s="10">
        <v>15567</v>
      </c>
      <c r="D17369" s="9">
        <v>1606657585</v>
      </c>
      <c r="E17369" s="9" t="e">
        <f>INDEX(#REF!:#REF!,MATCH($D17369,#REF!:#REF!,0),MATCH(#REF!,#REF!:#REF!,0))</f>
        <v>#REF!</v>
      </c>
      <c r="F17369" s="9" t="e">
        <f>INDEX(#REF!:#REF!,MATCH($D17369,#REF!:#REF!,0),MATCH(#REF!,#REF!:#REF!,0))</f>
        <v>#REF!</v>
      </c>
    </row>
    <row r="17370" spans="1:6" ht="16.5" x14ac:dyDescent="0.3">
      <c r="A17370" s="9" t="s">
        <v>4954</v>
      </c>
      <c r="B17370" s="9" t="s">
        <v>2683</v>
      </c>
      <c r="C17370" s="10">
        <v>22932</v>
      </c>
      <c r="D17370" s="9">
        <v>2873915978</v>
      </c>
      <c r="E17370" s="9" t="e">
        <f>INDEX(#REF!:#REF!,MATCH($D17370,#REF!:#REF!,0),MATCH(#REF!,#REF!:#REF!,0))</f>
        <v>#REF!</v>
      </c>
      <c r="F17370" s="9" t="e">
        <f>INDEX(#REF!:#REF!,MATCH($D17370,#REF!:#REF!,0),MATCH(#REF!,#REF!:#REF!,0))</f>
        <v>#REF!</v>
      </c>
    </row>
    <row r="17371" spans="1:6" ht="16.5" x14ac:dyDescent="0.3">
      <c r="A17371" s="9" t="s">
        <v>4953</v>
      </c>
      <c r="B17371" s="9" t="s">
        <v>2485</v>
      </c>
      <c r="C17371" s="10">
        <v>47564</v>
      </c>
      <c r="D17371" s="9">
        <v>8603912793</v>
      </c>
      <c r="E17371" s="9" t="e">
        <f>INDEX(#REF!:#REF!,MATCH($D17371,#REF!:#REF!,0),MATCH(#REF!,#REF!:#REF!,0))</f>
        <v>#REF!</v>
      </c>
      <c r="F17371" s="9" t="e">
        <f>INDEX(#REF!:#REF!,MATCH($D17371,#REF!:#REF!,0),MATCH(#REF!,#REF!:#REF!,0))</f>
        <v>#REF!</v>
      </c>
    </row>
    <row r="17372" spans="1:6" ht="16.5" x14ac:dyDescent="0.3">
      <c r="A17372" s="9" t="s">
        <v>4952</v>
      </c>
      <c r="B17372" s="9" t="s">
        <v>2511</v>
      </c>
      <c r="C17372" s="10">
        <v>23776</v>
      </c>
      <c r="D17372" s="9">
        <v>8718856853</v>
      </c>
      <c r="E17372" s="9" t="e">
        <f>INDEX(#REF!:#REF!,MATCH($D17372,#REF!:#REF!,0),MATCH(#REF!,#REF!:#REF!,0))</f>
        <v>#REF!</v>
      </c>
      <c r="F17372" s="9" t="e">
        <f>INDEX(#REF!:#REF!,MATCH($D17372,#REF!:#REF!,0),MATCH(#REF!,#REF!:#REF!,0))</f>
        <v>#REF!</v>
      </c>
    </row>
    <row r="17373" spans="1:6" ht="16.5" x14ac:dyDescent="0.3">
      <c r="A17373" s="9" t="s">
        <v>4951</v>
      </c>
      <c r="B17373" s="9" t="s">
        <v>2151</v>
      </c>
      <c r="C17373" s="10">
        <v>16501</v>
      </c>
      <c r="D17373" s="9">
        <v>9057758911</v>
      </c>
      <c r="E17373" s="9" t="e">
        <f>INDEX(#REF!:#REF!,MATCH($D17373,#REF!:#REF!,0),MATCH(#REF!,#REF!:#REF!,0))</f>
        <v>#REF!</v>
      </c>
      <c r="F17373" s="9" t="e">
        <f>INDEX(#REF!:#REF!,MATCH($D17373,#REF!:#REF!,0),MATCH(#REF!,#REF!:#REF!,0))</f>
        <v>#REF!</v>
      </c>
    </row>
    <row r="17374" spans="1:6" ht="16.5" x14ac:dyDescent="0.3">
      <c r="A17374" s="9" t="s">
        <v>4950</v>
      </c>
      <c r="B17374" s="9" t="s">
        <v>3510</v>
      </c>
      <c r="C17374" s="10">
        <v>16543</v>
      </c>
      <c r="D17374" s="9">
        <v>1592980554</v>
      </c>
      <c r="E17374" s="9" t="e">
        <f>INDEX(#REF!:#REF!,MATCH($D17374,#REF!:#REF!,0),MATCH(#REF!,#REF!:#REF!,0))</f>
        <v>#REF!</v>
      </c>
      <c r="F17374" s="9" t="e">
        <f>INDEX(#REF!:#REF!,MATCH($D17374,#REF!:#REF!,0),MATCH(#REF!,#REF!:#REF!,0))</f>
        <v>#REF!</v>
      </c>
    </row>
    <row r="17375" spans="1:6" ht="16.5" x14ac:dyDescent="0.3">
      <c r="A17375" s="9" t="s">
        <v>4949</v>
      </c>
      <c r="B17375" s="9" t="s">
        <v>3073</v>
      </c>
      <c r="C17375" s="10">
        <v>25827</v>
      </c>
      <c r="D17375" s="9">
        <v>1787288307</v>
      </c>
      <c r="E17375" s="9" t="e">
        <f>INDEX(#REF!:#REF!,MATCH($D17375,#REF!:#REF!,0),MATCH(#REF!,#REF!:#REF!,0))</f>
        <v>#REF!</v>
      </c>
      <c r="F17375" s="9" t="e">
        <f>INDEX(#REF!:#REF!,MATCH($D17375,#REF!:#REF!,0),MATCH(#REF!,#REF!:#REF!,0))</f>
        <v>#REF!</v>
      </c>
    </row>
    <row r="17376" spans="1:6" ht="16.5" x14ac:dyDescent="0.3">
      <c r="A17376" s="9" t="s">
        <v>4948</v>
      </c>
      <c r="B17376" s="9" t="s">
        <v>1995</v>
      </c>
      <c r="C17376" s="10">
        <v>32963</v>
      </c>
      <c r="D17376" s="9">
        <v>9766606919</v>
      </c>
      <c r="E17376" s="9" t="e">
        <f>INDEX(#REF!:#REF!,MATCH($D17376,#REF!:#REF!,0),MATCH(#REF!,#REF!:#REF!,0))</f>
        <v>#REF!</v>
      </c>
      <c r="F17376" s="9" t="e">
        <f>INDEX(#REF!:#REF!,MATCH($D17376,#REF!:#REF!,0),MATCH(#REF!,#REF!:#REF!,0))</f>
        <v>#REF!</v>
      </c>
    </row>
    <row r="17377" spans="1:6" ht="16.5" x14ac:dyDescent="0.3">
      <c r="A17377" s="9" t="s">
        <v>4947</v>
      </c>
      <c r="B17377" s="9" t="s">
        <v>2349</v>
      </c>
      <c r="C17377" s="10">
        <v>29174</v>
      </c>
      <c r="D17377" s="9">
        <v>5079859830</v>
      </c>
      <c r="E17377" s="9" t="e">
        <f>INDEX(#REF!:#REF!,MATCH($D17377,#REF!:#REF!,0),MATCH(#REF!,#REF!:#REF!,0))</f>
        <v>#REF!</v>
      </c>
      <c r="F17377" s="9" t="e">
        <f>INDEX(#REF!:#REF!,MATCH($D17377,#REF!:#REF!,0),MATCH(#REF!,#REF!:#REF!,0))</f>
        <v>#REF!</v>
      </c>
    </row>
    <row r="17378" spans="1:6" ht="16.5" x14ac:dyDescent="0.3">
      <c r="A17378" s="9" t="s">
        <v>4946</v>
      </c>
      <c r="B17378" s="9" t="s">
        <v>2443</v>
      </c>
      <c r="C17378" s="10">
        <v>20149</v>
      </c>
      <c r="D17378" s="9">
        <v>9958099322</v>
      </c>
      <c r="E17378" s="9" t="e">
        <f>INDEX(#REF!:#REF!,MATCH($D17378,#REF!:#REF!,0),MATCH(#REF!,#REF!:#REF!,0))</f>
        <v>#REF!</v>
      </c>
      <c r="F17378" s="9" t="e">
        <f>INDEX(#REF!:#REF!,MATCH($D17378,#REF!:#REF!,0),MATCH(#REF!,#REF!:#REF!,0))</f>
        <v>#REF!</v>
      </c>
    </row>
    <row r="17379" spans="1:6" ht="16.5" x14ac:dyDescent="0.3">
      <c r="A17379" s="9" t="s">
        <v>4945</v>
      </c>
      <c r="B17379" s="9" t="s">
        <v>2272</v>
      </c>
      <c r="C17379" s="10">
        <v>21463</v>
      </c>
      <c r="D17379" s="9">
        <v>2493113470</v>
      </c>
      <c r="E17379" s="9" t="e">
        <f>INDEX(#REF!:#REF!,MATCH($D17379,#REF!:#REF!,0),MATCH(#REF!,#REF!:#REF!,0))</f>
        <v>#REF!</v>
      </c>
      <c r="F17379" s="9" t="e">
        <f>INDEX(#REF!:#REF!,MATCH($D17379,#REF!:#REF!,0),MATCH(#REF!,#REF!:#REF!,0))</f>
        <v>#REF!</v>
      </c>
    </row>
    <row r="17380" spans="1:6" ht="16.5" x14ac:dyDescent="0.3">
      <c r="A17380" s="9" t="s">
        <v>4944</v>
      </c>
      <c r="B17380" s="9" t="s">
        <v>2034</v>
      </c>
      <c r="C17380" s="10">
        <v>38858</v>
      </c>
      <c r="D17380" s="9">
        <v>6789690301</v>
      </c>
      <c r="E17380" s="9" t="e">
        <f>INDEX(#REF!:#REF!,MATCH($D17380,#REF!:#REF!,0),MATCH(#REF!,#REF!:#REF!,0))</f>
        <v>#REF!</v>
      </c>
      <c r="F17380" s="9" t="e">
        <f>INDEX(#REF!:#REF!,MATCH($D17380,#REF!:#REF!,0),MATCH(#REF!,#REF!:#REF!,0))</f>
        <v>#REF!</v>
      </c>
    </row>
    <row r="17381" spans="1:6" ht="16.5" x14ac:dyDescent="0.3">
      <c r="A17381" s="9" t="s">
        <v>4943</v>
      </c>
      <c r="B17381" s="9" t="s">
        <v>2954</v>
      </c>
      <c r="C17381" s="10">
        <v>52580</v>
      </c>
      <c r="D17381" s="9">
        <v>819852252</v>
      </c>
      <c r="E17381" s="9" t="e">
        <f>INDEX(#REF!:#REF!,MATCH($D17381,#REF!:#REF!,0),MATCH(#REF!,#REF!:#REF!,0))</f>
        <v>#REF!</v>
      </c>
      <c r="F17381" s="9" t="e">
        <f>INDEX(#REF!:#REF!,MATCH($D17381,#REF!:#REF!,0),MATCH(#REF!,#REF!:#REF!,0))</f>
        <v>#REF!</v>
      </c>
    </row>
    <row r="17382" spans="1:6" ht="16.5" x14ac:dyDescent="0.3">
      <c r="A17382" s="9" t="s">
        <v>4942</v>
      </c>
      <c r="B17382" s="9" t="s">
        <v>2201</v>
      </c>
      <c r="C17382" s="10">
        <v>11832</v>
      </c>
      <c r="D17382" s="9">
        <v>3933561566</v>
      </c>
      <c r="E17382" s="9" t="e">
        <f>INDEX(#REF!:#REF!,MATCH($D17382,#REF!:#REF!,0),MATCH(#REF!,#REF!:#REF!,0))</f>
        <v>#REF!</v>
      </c>
      <c r="F17382" s="9" t="e">
        <f>INDEX(#REF!:#REF!,MATCH($D17382,#REF!:#REF!,0),MATCH(#REF!,#REF!:#REF!,0))</f>
        <v>#REF!</v>
      </c>
    </row>
    <row r="17383" spans="1:6" ht="16.5" x14ac:dyDescent="0.3">
      <c r="A17383" s="9" t="s">
        <v>4941</v>
      </c>
      <c r="B17383" s="9" t="s">
        <v>2042</v>
      </c>
      <c r="C17383" s="10">
        <v>43649</v>
      </c>
      <c r="D17383" s="9">
        <v>3764546336</v>
      </c>
      <c r="E17383" s="9" t="e">
        <f>INDEX(#REF!:#REF!,MATCH($D17383,#REF!:#REF!,0),MATCH(#REF!,#REF!:#REF!,0))</f>
        <v>#REF!</v>
      </c>
      <c r="F17383" s="9" t="e">
        <f>INDEX(#REF!:#REF!,MATCH($D17383,#REF!:#REF!,0),MATCH(#REF!,#REF!:#REF!,0))</f>
        <v>#REF!</v>
      </c>
    </row>
    <row r="17384" spans="1:6" ht="16.5" x14ac:dyDescent="0.3">
      <c r="A17384" s="9" t="s">
        <v>4940</v>
      </c>
      <c r="B17384" s="9" t="s">
        <v>2025</v>
      </c>
      <c r="C17384" s="10">
        <v>38376</v>
      </c>
      <c r="D17384" s="9">
        <v>1469328364</v>
      </c>
      <c r="E17384" s="9" t="e">
        <f>INDEX(#REF!:#REF!,MATCH($D17384,#REF!:#REF!,0),MATCH(#REF!,#REF!:#REF!,0))</f>
        <v>#REF!</v>
      </c>
      <c r="F17384" s="9" t="e">
        <f>INDEX(#REF!:#REF!,MATCH($D17384,#REF!:#REF!,0),MATCH(#REF!,#REF!:#REF!,0))</f>
        <v>#REF!</v>
      </c>
    </row>
    <row r="17385" spans="1:6" ht="16.5" x14ac:dyDescent="0.3">
      <c r="A17385" s="9" t="s">
        <v>4939</v>
      </c>
      <c r="B17385" s="9" t="s">
        <v>2433</v>
      </c>
      <c r="C17385" s="10">
        <v>45436</v>
      </c>
      <c r="D17385" s="9">
        <v>3235176993</v>
      </c>
      <c r="E17385" s="9" t="e">
        <f>INDEX(#REF!:#REF!,MATCH($D17385,#REF!:#REF!,0),MATCH(#REF!,#REF!:#REF!,0))</f>
        <v>#REF!</v>
      </c>
      <c r="F17385" s="9" t="e">
        <f>INDEX(#REF!:#REF!,MATCH($D17385,#REF!:#REF!,0),MATCH(#REF!,#REF!:#REF!,0))</f>
        <v>#REF!</v>
      </c>
    </row>
    <row r="17386" spans="1:6" ht="16.5" x14ac:dyDescent="0.3">
      <c r="A17386" s="9" t="s">
        <v>4938</v>
      </c>
      <c r="B17386" s="9" t="s">
        <v>2645</v>
      </c>
      <c r="C17386" s="10">
        <v>24242</v>
      </c>
      <c r="D17386" s="9">
        <v>3609467622</v>
      </c>
      <c r="E17386" s="9" t="e">
        <f>INDEX(#REF!:#REF!,MATCH($D17386,#REF!:#REF!,0),MATCH(#REF!,#REF!:#REF!,0))</f>
        <v>#REF!</v>
      </c>
      <c r="F17386" s="9" t="e">
        <f>INDEX(#REF!:#REF!,MATCH($D17386,#REF!:#REF!,0),MATCH(#REF!,#REF!:#REF!,0))</f>
        <v>#REF!</v>
      </c>
    </row>
    <row r="17387" spans="1:6" ht="16.5" x14ac:dyDescent="0.3">
      <c r="A17387" s="9" t="s">
        <v>4937</v>
      </c>
      <c r="B17387" s="9" t="s">
        <v>2140</v>
      </c>
      <c r="C17387" s="10">
        <v>37322</v>
      </c>
      <c r="D17387" s="9">
        <v>4039266773</v>
      </c>
      <c r="E17387" s="9" t="e">
        <f>INDEX(#REF!:#REF!,MATCH($D17387,#REF!:#REF!,0),MATCH(#REF!,#REF!:#REF!,0))</f>
        <v>#REF!</v>
      </c>
      <c r="F17387" s="9" t="e">
        <f>INDEX(#REF!:#REF!,MATCH($D17387,#REF!:#REF!,0),MATCH(#REF!,#REF!:#REF!,0))</f>
        <v>#REF!</v>
      </c>
    </row>
    <row r="17388" spans="1:6" ht="16.5" x14ac:dyDescent="0.3">
      <c r="A17388" s="9" t="s">
        <v>4936</v>
      </c>
      <c r="B17388" s="9" t="s">
        <v>2881</v>
      </c>
      <c r="C17388" s="10">
        <v>54351</v>
      </c>
      <c r="D17388" s="9">
        <v>6260817967</v>
      </c>
      <c r="E17388" s="9" t="e">
        <f>INDEX(#REF!:#REF!,MATCH($D17388,#REF!:#REF!,0),MATCH(#REF!,#REF!:#REF!,0))</f>
        <v>#REF!</v>
      </c>
      <c r="F17388" s="9" t="e">
        <f>INDEX(#REF!:#REF!,MATCH($D17388,#REF!:#REF!,0),MATCH(#REF!,#REF!:#REF!,0))</f>
        <v>#REF!</v>
      </c>
    </row>
    <row r="17389" spans="1:6" ht="16.5" x14ac:dyDescent="0.3">
      <c r="A17389" s="9" t="s">
        <v>4935</v>
      </c>
      <c r="B17389" s="9" t="s">
        <v>2288</v>
      </c>
      <c r="C17389" s="10">
        <v>54723</v>
      </c>
      <c r="D17389" s="9">
        <v>5811999097</v>
      </c>
      <c r="E17389" s="9" t="e">
        <f>INDEX(#REF!:#REF!,MATCH($D17389,#REF!:#REF!,0),MATCH(#REF!,#REF!:#REF!,0))</f>
        <v>#REF!</v>
      </c>
      <c r="F17389" s="9" t="e">
        <f>INDEX(#REF!:#REF!,MATCH($D17389,#REF!:#REF!,0),MATCH(#REF!,#REF!:#REF!,0))</f>
        <v>#REF!</v>
      </c>
    </row>
    <row r="17390" spans="1:6" ht="16.5" x14ac:dyDescent="0.3">
      <c r="A17390" s="9" t="s">
        <v>4934</v>
      </c>
      <c r="B17390" s="9" t="s">
        <v>3366</v>
      </c>
      <c r="C17390" s="10">
        <v>41852</v>
      </c>
      <c r="D17390" s="9">
        <v>1659448174</v>
      </c>
      <c r="E17390" s="9" t="e">
        <f>INDEX(#REF!:#REF!,MATCH($D17390,#REF!:#REF!,0),MATCH(#REF!,#REF!:#REF!,0))</f>
        <v>#REF!</v>
      </c>
      <c r="F17390" s="9" t="e">
        <f>INDEX(#REF!:#REF!,MATCH($D17390,#REF!:#REF!,0),MATCH(#REF!,#REF!:#REF!,0))</f>
        <v>#REF!</v>
      </c>
    </row>
    <row r="17391" spans="1:6" ht="16.5" x14ac:dyDescent="0.3">
      <c r="A17391" s="9" t="s">
        <v>4933</v>
      </c>
      <c r="B17391" s="9" t="s">
        <v>2448</v>
      </c>
      <c r="C17391" s="10">
        <v>14767</v>
      </c>
      <c r="D17391" s="9">
        <v>6836716731</v>
      </c>
      <c r="E17391" s="9" t="e">
        <f>INDEX(#REF!:#REF!,MATCH($D17391,#REF!:#REF!,0),MATCH(#REF!,#REF!:#REF!,0))</f>
        <v>#REF!</v>
      </c>
      <c r="F17391" s="9" t="e">
        <f>INDEX(#REF!:#REF!,MATCH($D17391,#REF!:#REF!,0),MATCH(#REF!,#REF!:#REF!,0))</f>
        <v>#REF!</v>
      </c>
    </row>
    <row r="17392" spans="1:6" ht="16.5" x14ac:dyDescent="0.3">
      <c r="A17392" s="9" t="s">
        <v>4932</v>
      </c>
      <c r="B17392" s="9" t="s">
        <v>2985</v>
      </c>
      <c r="C17392" s="10">
        <v>44735</v>
      </c>
      <c r="D17392" s="9">
        <v>4656574848</v>
      </c>
      <c r="E17392" s="9" t="e">
        <f>INDEX(#REF!:#REF!,MATCH($D17392,#REF!:#REF!,0),MATCH(#REF!,#REF!:#REF!,0))</f>
        <v>#REF!</v>
      </c>
      <c r="F17392" s="9" t="e">
        <f>INDEX(#REF!:#REF!,MATCH($D17392,#REF!:#REF!,0),MATCH(#REF!,#REF!:#REF!,0))</f>
        <v>#REF!</v>
      </c>
    </row>
    <row r="17393" spans="1:6" ht="16.5" x14ac:dyDescent="0.3">
      <c r="A17393" s="9" t="s">
        <v>4931</v>
      </c>
      <c r="B17393" s="9" t="s">
        <v>2815</v>
      </c>
      <c r="C17393" s="10">
        <v>24214</v>
      </c>
      <c r="D17393" s="9">
        <v>7205256240</v>
      </c>
      <c r="E17393" s="9" t="e">
        <f>INDEX(#REF!:#REF!,MATCH($D17393,#REF!:#REF!,0),MATCH(#REF!,#REF!:#REF!,0))</f>
        <v>#REF!</v>
      </c>
      <c r="F17393" s="9" t="e">
        <f>INDEX(#REF!:#REF!,MATCH($D17393,#REF!:#REF!,0),MATCH(#REF!,#REF!:#REF!,0))</f>
        <v>#REF!</v>
      </c>
    </row>
    <row r="17394" spans="1:6" ht="16.5" x14ac:dyDescent="0.3">
      <c r="A17394" s="9" t="s">
        <v>4930</v>
      </c>
      <c r="B17394" s="9" t="s">
        <v>2606</v>
      </c>
      <c r="C17394" s="10">
        <v>32180</v>
      </c>
      <c r="D17394" s="9">
        <v>3273288531</v>
      </c>
      <c r="E17394" s="9" t="e">
        <f>INDEX(#REF!:#REF!,MATCH($D17394,#REF!:#REF!,0),MATCH(#REF!,#REF!:#REF!,0))</f>
        <v>#REF!</v>
      </c>
      <c r="F17394" s="9" t="e">
        <f>INDEX(#REF!:#REF!,MATCH($D17394,#REF!:#REF!,0),MATCH(#REF!,#REF!:#REF!,0))</f>
        <v>#REF!</v>
      </c>
    </row>
    <row r="17395" spans="1:6" ht="16.5" x14ac:dyDescent="0.3">
      <c r="A17395" s="9" t="s">
        <v>4929</v>
      </c>
      <c r="B17395" s="9" t="s">
        <v>2610</v>
      </c>
      <c r="C17395" s="10">
        <v>41443</v>
      </c>
      <c r="D17395" s="9">
        <v>701563818</v>
      </c>
      <c r="E17395" s="9" t="e">
        <f>INDEX(#REF!:#REF!,MATCH($D17395,#REF!:#REF!,0),MATCH(#REF!,#REF!:#REF!,0))</f>
        <v>#REF!</v>
      </c>
      <c r="F17395" s="9" t="e">
        <f>INDEX(#REF!:#REF!,MATCH($D17395,#REF!:#REF!,0),MATCH(#REF!,#REF!:#REF!,0))</f>
        <v>#REF!</v>
      </c>
    </row>
    <row r="17396" spans="1:6" ht="16.5" x14ac:dyDescent="0.3">
      <c r="A17396" s="9" t="s">
        <v>4928</v>
      </c>
      <c r="B17396" s="9" t="s">
        <v>2103</v>
      </c>
      <c r="C17396" s="10">
        <v>56934</v>
      </c>
      <c r="D17396" s="9">
        <v>9412192312</v>
      </c>
      <c r="E17396" s="9" t="e">
        <f>INDEX(#REF!:#REF!,MATCH($D17396,#REF!:#REF!,0),MATCH(#REF!,#REF!:#REF!,0))</f>
        <v>#REF!</v>
      </c>
      <c r="F17396" s="9" t="e">
        <f>INDEX(#REF!:#REF!,MATCH($D17396,#REF!:#REF!,0),MATCH(#REF!,#REF!:#REF!,0))</f>
        <v>#REF!</v>
      </c>
    </row>
    <row r="17397" spans="1:6" ht="16.5" x14ac:dyDescent="0.3">
      <c r="A17397" s="9" t="s">
        <v>4927</v>
      </c>
      <c r="B17397" s="9" t="s">
        <v>2476</v>
      </c>
      <c r="C17397" s="10">
        <v>51145</v>
      </c>
      <c r="D17397" s="9">
        <v>5792300712</v>
      </c>
      <c r="E17397" s="9" t="e">
        <f>INDEX(#REF!:#REF!,MATCH($D17397,#REF!:#REF!,0),MATCH(#REF!,#REF!:#REF!,0))</f>
        <v>#REF!</v>
      </c>
      <c r="F17397" s="9" t="e">
        <f>INDEX(#REF!:#REF!,MATCH($D17397,#REF!:#REF!,0),MATCH(#REF!,#REF!:#REF!,0))</f>
        <v>#REF!</v>
      </c>
    </row>
    <row r="17398" spans="1:6" ht="16.5" x14ac:dyDescent="0.3">
      <c r="A17398" s="9" t="s">
        <v>4926</v>
      </c>
      <c r="B17398" s="9" t="s">
        <v>2123</v>
      </c>
      <c r="C17398" s="10">
        <v>20734</v>
      </c>
      <c r="D17398" s="9">
        <v>7775126329</v>
      </c>
      <c r="E17398" s="9" t="e">
        <f>INDEX(#REF!:#REF!,MATCH($D17398,#REF!:#REF!,0),MATCH(#REF!,#REF!:#REF!,0))</f>
        <v>#REF!</v>
      </c>
      <c r="F17398" s="9" t="e">
        <f>INDEX(#REF!:#REF!,MATCH($D17398,#REF!:#REF!,0),MATCH(#REF!,#REF!:#REF!,0))</f>
        <v>#REF!</v>
      </c>
    </row>
    <row r="17399" spans="1:6" ht="16.5" x14ac:dyDescent="0.3">
      <c r="A17399" s="9" t="s">
        <v>4925</v>
      </c>
      <c r="B17399" s="9" t="s">
        <v>1951</v>
      </c>
      <c r="C17399" s="10">
        <v>51027</v>
      </c>
      <c r="D17399" s="9">
        <v>9223618401</v>
      </c>
      <c r="E17399" s="9" t="e">
        <f>INDEX(#REF!:#REF!,MATCH($D17399,#REF!:#REF!,0),MATCH(#REF!,#REF!:#REF!,0))</f>
        <v>#REF!</v>
      </c>
      <c r="F17399" s="9" t="e">
        <f>INDEX(#REF!:#REF!,MATCH($D17399,#REF!:#REF!,0),MATCH(#REF!,#REF!:#REF!,0))</f>
        <v>#REF!</v>
      </c>
    </row>
    <row r="17400" spans="1:6" ht="16.5" x14ac:dyDescent="0.3">
      <c r="A17400" s="9" t="s">
        <v>4924</v>
      </c>
      <c r="B17400" s="9" t="s">
        <v>2277</v>
      </c>
      <c r="C17400" s="10">
        <v>10715</v>
      </c>
      <c r="D17400" s="9">
        <v>4716524892</v>
      </c>
      <c r="E17400" s="9" t="e">
        <f>INDEX(#REF!:#REF!,MATCH($D17400,#REF!:#REF!,0),MATCH(#REF!,#REF!:#REF!,0))</f>
        <v>#REF!</v>
      </c>
      <c r="F17400" s="9" t="e">
        <f>INDEX(#REF!:#REF!,MATCH($D17400,#REF!:#REF!,0),MATCH(#REF!,#REF!:#REF!,0))</f>
        <v>#REF!</v>
      </c>
    </row>
    <row r="17401" spans="1:6" ht="16.5" x14ac:dyDescent="0.3">
      <c r="A17401" s="9" t="s">
        <v>4923</v>
      </c>
      <c r="B17401" s="9" t="s">
        <v>1973</v>
      </c>
      <c r="C17401" s="10">
        <v>27635</v>
      </c>
      <c r="D17401" s="9">
        <v>3792993961</v>
      </c>
      <c r="E17401" s="9" t="e">
        <f>INDEX(#REF!:#REF!,MATCH($D17401,#REF!:#REF!,0),MATCH(#REF!,#REF!:#REF!,0))</f>
        <v>#REF!</v>
      </c>
      <c r="F17401" s="9" t="e">
        <f>INDEX(#REF!:#REF!,MATCH($D17401,#REF!:#REF!,0),MATCH(#REF!,#REF!:#REF!,0))</f>
        <v>#REF!</v>
      </c>
    </row>
    <row r="17402" spans="1:6" ht="16.5" x14ac:dyDescent="0.3">
      <c r="A17402" s="9" t="s">
        <v>4922</v>
      </c>
      <c r="B17402" s="9" t="s">
        <v>2029</v>
      </c>
      <c r="C17402" s="10">
        <v>41238</v>
      </c>
      <c r="D17402" s="9">
        <v>7670936274</v>
      </c>
      <c r="E17402" s="9" t="e">
        <f>INDEX(#REF!:#REF!,MATCH($D17402,#REF!:#REF!,0),MATCH(#REF!,#REF!:#REF!,0))</f>
        <v>#REF!</v>
      </c>
      <c r="F17402" s="9" t="e">
        <f>INDEX(#REF!:#REF!,MATCH($D17402,#REF!:#REF!,0),MATCH(#REF!,#REF!:#REF!,0))</f>
        <v>#REF!</v>
      </c>
    </row>
    <row r="17403" spans="1:6" ht="16.5" x14ac:dyDescent="0.3">
      <c r="A17403" s="9" t="s">
        <v>4921</v>
      </c>
      <c r="B17403" s="9" t="s">
        <v>1949</v>
      </c>
      <c r="C17403" s="10">
        <v>56411</v>
      </c>
      <c r="D17403" s="9">
        <v>5474718616</v>
      </c>
      <c r="E17403" s="9" t="e">
        <f>INDEX(#REF!:#REF!,MATCH($D17403,#REF!:#REF!,0),MATCH(#REF!,#REF!:#REF!,0))</f>
        <v>#REF!</v>
      </c>
      <c r="F17403" s="9" t="e">
        <f>INDEX(#REF!:#REF!,MATCH($D17403,#REF!:#REF!,0),MATCH(#REF!,#REF!:#REF!,0))</f>
        <v>#REF!</v>
      </c>
    </row>
    <row r="17404" spans="1:6" ht="16.5" x14ac:dyDescent="0.3">
      <c r="A17404" s="9" t="s">
        <v>4920</v>
      </c>
      <c r="B17404" s="9" t="s">
        <v>2418</v>
      </c>
      <c r="C17404" s="10">
        <v>36176</v>
      </c>
      <c r="D17404" s="9">
        <v>3545427749</v>
      </c>
      <c r="E17404" s="9" t="e">
        <f>INDEX(#REF!:#REF!,MATCH($D17404,#REF!:#REF!,0),MATCH(#REF!,#REF!:#REF!,0))</f>
        <v>#REF!</v>
      </c>
      <c r="F17404" s="9" t="e">
        <f>INDEX(#REF!:#REF!,MATCH($D17404,#REF!:#REF!,0),MATCH(#REF!,#REF!:#REF!,0))</f>
        <v>#REF!</v>
      </c>
    </row>
    <row r="17405" spans="1:6" ht="16.5" x14ac:dyDescent="0.3">
      <c r="A17405" s="9" t="s">
        <v>4919</v>
      </c>
      <c r="B17405" s="9" t="s">
        <v>2103</v>
      </c>
      <c r="C17405" s="10">
        <v>48128</v>
      </c>
      <c r="D17405" s="9">
        <v>1009146149</v>
      </c>
      <c r="E17405" s="9" t="e">
        <f>INDEX(#REF!:#REF!,MATCH($D17405,#REF!:#REF!,0),MATCH(#REF!,#REF!:#REF!,0))</f>
        <v>#REF!</v>
      </c>
      <c r="F17405" s="9" t="e">
        <f>INDEX(#REF!:#REF!,MATCH($D17405,#REF!:#REF!,0),MATCH(#REF!,#REF!:#REF!,0))</f>
        <v>#REF!</v>
      </c>
    </row>
    <row r="17406" spans="1:6" ht="16.5" x14ac:dyDescent="0.3">
      <c r="A17406" s="9" t="s">
        <v>4918</v>
      </c>
      <c r="B17406" s="9" t="s">
        <v>2092</v>
      </c>
      <c r="C17406" s="10">
        <v>59148</v>
      </c>
      <c r="D17406" s="9">
        <v>2739934548</v>
      </c>
      <c r="E17406" s="9" t="e">
        <f>INDEX(#REF!:#REF!,MATCH($D17406,#REF!:#REF!,0),MATCH(#REF!,#REF!:#REF!,0))</f>
        <v>#REF!</v>
      </c>
      <c r="F17406" s="9" t="e">
        <f>INDEX(#REF!:#REF!,MATCH($D17406,#REF!:#REF!,0),MATCH(#REF!,#REF!:#REF!,0))</f>
        <v>#REF!</v>
      </c>
    </row>
    <row r="17407" spans="1:6" ht="16.5" x14ac:dyDescent="0.3">
      <c r="A17407" s="9" t="s">
        <v>4917</v>
      </c>
      <c r="B17407" s="9" t="s">
        <v>2544</v>
      </c>
      <c r="C17407" s="10">
        <v>20147</v>
      </c>
      <c r="D17407" s="9">
        <v>9287480133</v>
      </c>
      <c r="E17407" s="9" t="e">
        <f>INDEX(#REF!:#REF!,MATCH($D17407,#REF!:#REF!,0),MATCH(#REF!,#REF!:#REF!,0))</f>
        <v>#REF!</v>
      </c>
      <c r="F17407" s="9" t="e">
        <f>INDEX(#REF!:#REF!,MATCH($D17407,#REF!:#REF!,0),MATCH(#REF!,#REF!:#REF!,0))</f>
        <v>#REF!</v>
      </c>
    </row>
    <row r="17408" spans="1:6" ht="16.5" x14ac:dyDescent="0.3">
      <c r="A17408" s="9" t="s">
        <v>4916</v>
      </c>
      <c r="B17408" s="9" t="s">
        <v>1943</v>
      </c>
      <c r="C17408" s="10">
        <v>31628</v>
      </c>
      <c r="D17408" s="9">
        <v>5353923685</v>
      </c>
      <c r="E17408" s="9" t="e">
        <f>INDEX(#REF!:#REF!,MATCH($D17408,#REF!:#REF!,0),MATCH(#REF!,#REF!:#REF!,0))</f>
        <v>#REF!</v>
      </c>
      <c r="F17408" s="9" t="e">
        <f>INDEX(#REF!:#REF!,MATCH($D17408,#REF!:#REF!,0),MATCH(#REF!,#REF!:#REF!,0))</f>
        <v>#REF!</v>
      </c>
    </row>
    <row r="17409" spans="1:6" ht="16.5" x14ac:dyDescent="0.3">
      <c r="A17409" s="9" t="s">
        <v>4915</v>
      </c>
      <c r="B17409" s="9" t="s">
        <v>1965</v>
      </c>
      <c r="C17409" s="10">
        <v>54805</v>
      </c>
      <c r="D17409" s="9">
        <v>3145039288</v>
      </c>
      <c r="E17409" s="9" t="e">
        <f>INDEX(#REF!:#REF!,MATCH($D17409,#REF!:#REF!,0),MATCH(#REF!,#REF!:#REF!,0))</f>
        <v>#REF!</v>
      </c>
      <c r="F17409" s="9" t="e">
        <f>INDEX(#REF!:#REF!,MATCH($D17409,#REF!:#REF!,0),MATCH(#REF!,#REF!:#REF!,0))</f>
        <v>#REF!</v>
      </c>
    </row>
    <row r="17410" spans="1:6" ht="16.5" x14ac:dyDescent="0.3">
      <c r="A17410" s="9" t="s">
        <v>4914</v>
      </c>
      <c r="B17410" s="9" t="s">
        <v>2768</v>
      </c>
      <c r="C17410" s="10">
        <v>57899</v>
      </c>
      <c r="D17410" s="9">
        <v>2924550912</v>
      </c>
      <c r="E17410" s="9" t="e">
        <f>INDEX(#REF!:#REF!,MATCH($D17410,#REF!:#REF!,0),MATCH(#REF!,#REF!:#REF!,0))</f>
        <v>#REF!</v>
      </c>
      <c r="F17410" s="9" t="e">
        <f>INDEX(#REF!:#REF!,MATCH($D17410,#REF!:#REF!,0),MATCH(#REF!,#REF!:#REF!,0))</f>
        <v>#REF!</v>
      </c>
    </row>
    <row r="17411" spans="1:6" ht="16.5" x14ac:dyDescent="0.3">
      <c r="A17411" s="9" t="s">
        <v>4913</v>
      </c>
      <c r="B17411" s="9" t="s">
        <v>2707</v>
      </c>
      <c r="C17411" s="10">
        <v>36337</v>
      </c>
      <c r="D17411" s="9">
        <v>4286367630</v>
      </c>
      <c r="E17411" s="9" t="e">
        <f>INDEX(#REF!:#REF!,MATCH($D17411,#REF!:#REF!,0),MATCH(#REF!,#REF!:#REF!,0))</f>
        <v>#REF!</v>
      </c>
      <c r="F17411" s="9" t="e">
        <f>INDEX(#REF!:#REF!,MATCH($D17411,#REF!:#REF!,0),MATCH(#REF!,#REF!:#REF!,0))</f>
        <v>#REF!</v>
      </c>
    </row>
    <row r="17412" spans="1:6" ht="16.5" x14ac:dyDescent="0.3">
      <c r="A17412" s="9" t="s">
        <v>4912</v>
      </c>
      <c r="B17412" s="9" t="s">
        <v>2881</v>
      </c>
      <c r="C17412" s="10">
        <v>12008</v>
      </c>
      <c r="D17412" s="9">
        <v>6019132307</v>
      </c>
      <c r="E17412" s="9" t="e">
        <f>INDEX(#REF!:#REF!,MATCH($D17412,#REF!:#REF!,0),MATCH(#REF!,#REF!:#REF!,0))</f>
        <v>#REF!</v>
      </c>
      <c r="F17412" s="9" t="e">
        <f>INDEX(#REF!:#REF!,MATCH($D17412,#REF!:#REF!,0),MATCH(#REF!,#REF!:#REF!,0))</f>
        <v>#REF!</v>
      </c>
    </row>
    <row r="17413" spans="1:6" ht="16.5" x14ac:dyDescent="0.3">
      <c r="A17413" s="9" t="s">
        <v>4911</v>
      </c>
      <c r="B17413" s="9" t="s">
        <v>2653</v>
      </c>
      <c r="C17413" s="10">
        <v>40306</v>
      </c>
      <c r="D17413" s="9">
        <v>5764488419</v>
      </c>
      <c r="E17413" s="9" t="e">
        <f>INDEX(#REF!:#REF!,MATCH($D17413,#REF!:#REF!,0),MATCH(#REF!,#REF!:#REF!,0))</f>
        <v>#REF!</v>
      </c>
      <c r="F17413" s="9" t="e">
        <f>INDEX(#REF!:#REF!,MATCH($D17413,#REF!:#REF!,0),MATCH(#REF!,#REF!:#REF!,0))</f>
        <v>#REF!</v>
      </c>
    </row>
    <row r="17414" spans="1:6" ht="16.5" x14ac:dyDescent="0.3">
      <c r="A17414" s="9" t="s">
        <v>4910</v>
      </c>
      <c r="B17414" s="9" t="s">
        <v>2317</v>
      </c>
      <c r="C17414" s="10">
        <v>28208</v>
      </c>
      <c r="D17414" s="9">
        <v>2565093969</v>
      </c>
      <c r="E17414" s="9" t="e">
        <f>INDEX(#REF!:#REF!,MATCH($D17414,#REF!:#REF!,0),MATCH(#REF!,#REF!:#REF!,0))</f>
        <v>#REF!</v>
      </c>
      <c r="F17414" s="9" t="e">
        <f>INDEX(#REF!:#REF!,MATCH($D17414,#REF!:#REF!,0),MATCH(#REF!,#REF!:#REF!,0))</f>
        <v>#REF!</v>
      </c>
    </row>
    <row r="17415" spans="1:6" ht="16.5" x14ac:dyDescent="0.3">
      <c r="A17415" s="9" t="s">
        <v>4909</v>
      </c>
      <c r="B17415" s="9" t="s">
        <v>2564</v>
      </c>
      <c r="C17415" s="10">
        <v>22524</v>
      </c>
      <c r="D17415" s="9">
        <v>9518260397</v>
      </c>
      <c r="E17415" s="9" t="e">
        <f>INDEX(#REF!:#REF!,MATCH($D17415,#REF!:#REF!,0),MATCH(#REF!,#REF!:#REF!,0))</f>
        <v>#REF!</v>
      </c>
      <c r="F17415" s="9" t="e">
        <f>INDEX(#REF!:#REF!,MATCH($D17415,#REF!:#REF!,0),MATCH(#REF!,#REF!:#REF!,0))</f>
        <v>#REF!</v>
      </c>
    </row>
    <row r="17416" spans="1:6" ht="16.5" x14ac:dyDescent="0.3">
      <c r="A17416" s="9" t="s">
        <v>4908</v>
      </c>
      <c r="B17416" s="9" t="s">
        <v>3388</v>
      </c>
      <c r="C17416" s="10">
        <v>46455</v>
      </c>
      <c r="D17416" s="9">
        <v>2975315244</v>
      </c>
      <c r="E17416" s="9" t="e">
        <f>INDEX(#REF!:#REF!,MATCH($D17416,#REF!:#REF!,0),MATCH(#REF!,#REF!:#REF!,0))</f>
        <v>#REF!</v>
      </c>
      <c r="F17416" s="9" t="e">
        <f>INDEX(#REF!:#REF!,MATCH($D17416,#REF!:#REF!,0),MATCH(#REF!,#REF!:#REF!,0))</f>
        <v>#REF!</v>
      </c>
    </row>
    <row r="17417" spans="1:6" ht="16.5" x14ac:dyDescent="0.3">
      <c r="A17417" s="9" t="s">
        <v>4907</v>
      </c>
      <c r="B17417" s="9" t="s">
        <v>1983</v>
      </c>
      <c r="C17417" s="10">
        <v>17417</v>
      </c>
      <c r="D17417" s="9">
        <v>197180590</v>
      </c>
      <c r="E17417" s="9" t="e">
        <f>INDEX(#REF!:#REF!,MATCH($D17417,#REF!:#REF!,0),MATCH(#REF!,#REF!:#REF!,0))</f>
        <v>#REF!</v>
      </c>
      <c r="F17417" s="9" t="e">
        <f>INDEX(#REF!:#REF!,MATCH($D17417,#REF!:#REF!,0),MATCH(#REF!,#REF!:#REF!,0))</f>
        <v>#REF!</v>
      </c>
    </row>
    <row r="17418" spans="1:6" ht="16.5" x14ac:dyDescent="0.3">
      <c r="A17418" s="9" t="s">
        <v>4906</v>
      </c>
      <c r="B17418" s="9" t="s">
        <v>2341</v>
      </c>
      <c r="C17418" s="10">
        <v>50886</v>
      </c>
      <c r="D17418" s="9">
        <v>1541082834</v>
      </c>
      <c r="E17418" s="9" t="e">
        <f>INDEX(#REF!:#REF!,MATCH($D17418,#REF!:#REF!,0),MATCH(#REF!,#REF!:#REF!,0))</f>
        <v>#REF!</v>
      </c>
      <c r="F17418" s="9" t="e">
        <f>INDEX(#REF!:#REF!,MATCH($D17418,#REF!:#REF!,0),MATCH(#REF!,#REF!:#REF!,0))</f>
        <v>#REF!</v>
      </c>
    </row>
    <row r="17419" spans="1:6" ht="16.5" x14ac:dyDescent="0.3">
      <c r="A17419" s="9" t="s">
        <v>4905</v>
      </c>
      <c r="B17419" s="9" t="s">
        <v>2336</v>
      </c>
      <c r="C17419" s="10">
        <v>15246</v>
      </c>
      <c r="D17419" s="9">
        <v>5948190226</v>
      </c>
      <c r="E17419" s="9" t="e">
        <f>INDEX(#REF!:#REF!,MATCH($D17419,#REF!:#REF!,0),MATCH(#REF!,#REF!:#REF!,0))</f>
        <v>#REF!</v>
      </c>
      <c r="F17419" s="9" t="e">
        <f>INDEX(#REF!:#REF!,MATCH($D17419,#REF!:#REF!,0),MATCH(#REF!,#REF!:#REF!,0))</f>
        <v>#REF!</v>
      </c>
    </row>
    <row r="17420" spans="1:6" ht="16.5" x14ac:dyDescent="0.3">
      <c r="A17420" s="9" t="s">
        <v>4904</v>
      </c>
      <c r="B17420" s="9" t="s">
        <v>2985</v>
      </c>
      <c r="C17420" s="10">
        <v>35688</v>
      </c>
      <c r="D17420" s="9">
        <v>630160104</v>
      </c>
      <c r="E17420" s="9" t="e">
        <f>INDEX(#REF!:#REF!,MATCH($D17420,#REF!:#REF!,0),MATCH(#REF!,#REF!:#REF!,0))</f>
        <v>#REF!</v>
      </c>
      <c r="F17420" s="9" t="e">
        <f>INDEX(#REF!:#REF!,MATCH($D17420,#REF!:#REF!,0),MATCH(#REF!,#REF!:#REF!,0))</f>
        <v>#REF!</v>
      </c>
    </row>
    <row r="17421" spans="1:6" ht="16.5" x14ac:dyDescent="0.3">
      <c r="A17421" s="9" t="s">
        <v>4903</v>
      </c>
      <c r="B17421" s="9" t="s">
        <v>2073</v>
      </c>
      <c r="C17421" s="10">
        <v>49947</v>
      </c>
      <c r="D17421" s="9">
        <v>8533410514</v>
      </c>
      <c r="E17421" s="9" t="e">
        <f>INDEX(#REF!:#REF!,MATCH($D17421,#REF!:#REF!,0),MATCH(#REF!,#REF!:#REF!,0))</f>
        <v>#REF!</v>
      </c>
      <c r="F17421" s="9" t="e">
        <f>INDEX(#REF!:#REF!,MATCH($D17421,#REF!:#REF!,0),MATCH(#REF!,#REF!:#REF!,0))</f>
        <v>#REF!</v>
      </c>
    </row>
    <row r="17422" spans="1:6" ht="16.5" x14ac:dyDescent="0.3">
      <c r="A17422" s="9" t="s">
        <v>4902</v>
      </c>
      <c r="B17422" s="9" t="s">
        <v>2667</v>
      </c>
      <c r="C17422" s="10">
        <v>28984</v>
      </c>
      <c r="D17422" s="9">
        <v>4150450668</v>
      </c>
      <c r="E17422" s="9" t="e">
        <f>INDEX(#REF!:#REF!,MATCH($D17422,#REF!:#REF!,0),MATCH(#REF!,#REF!:#REF!,0))</f>
        <v>#REF!</v>
      </c>
      <c r="F17422" s="9" t="e">
        <f>INDEX(#REF!:#REF!,MATCH($D17422,#REF!:#REF!,0),MATCH(#REF!,#REF!:#REF!,0))</f>
        <v>#REF!</v>
      </c>
    </row>
    <row r="17423" spans="1:6" ht="16.5" x14ac:dyDescent="0.3">
      <c r="A17423" s="9" t="s">
        <v>4901</v>
      </c>
      <c r="B17423" s="9" t="s">
        <v>2718</v>
      </c>
      <c r="C17423" s="10">
        <v>32386</v>
      </c>
      <c r="D17423" s="9">
        <v>6209983448</v>
      </c>
      <c r="E17423" s="9" t="e">
        <f>INDEX(#REF!:#REF!,MATCH($D17423,#REF!:#REF!,0),MATCH(#REF!,#REF!:#REF!,0))</f>
        <v>#REF!</v>
      </c>
      <c r="F17423" s="9" t="e">
        <f>INDEX(#REF!:#REF!,MATCH($D17423,#REF!:#REF!,0),MATCH(#REF!,#REF!:#REF!,0))</f>
        <v>#REF!</v>
      </c>
    </row>
    <row r="17424" spans="1:6" ht="16.5" x14ac:dyDescent="0.3">
      <c r="A17424" s="9" t="s">
        <v>4900</v>
      </c>
      <c r="B17424" s="9" t="s">
        <v>2198</v>
      </c>
      <c r="C17424" s="10">
        <v>36859</v>
      </c>
      <c r="D17424" s="9">
        <v>2547511673</v>
      </c>
      <c r="E17424" s="9" t="e">
        <f>INDEX(#REF!:#REF!,MATCH($D17424,#REF!:#REF!,0),MATCH(#REF!,#REF!:#REF!,0))</f>
        <v>#REF!</v>
      </c>
      <c r="F17424" s="9" t="e">
        <f>INDEX(#REF!:#REF!,MATCH($D17424,#REF!:#REF!,0),MATCH(#REF!,#REF!:#REF!,0))</f>
        <v>#REF!</v>
      </c>
    </row>
    <row r="17425" spans="1:6" ht="16.5" x14ac:dyDescent="0.3">
      <c r="A17425" s="9" t="s">
        <v>4899</v>
      </c>
      <c r="B17425" s="9" t="s">
        <v>2258</v>
      </c>
      <c r="C17425" s="10">
        <v>37303</v>
      </c>
      <c r="D17425" s="9">
        <v>8482007106</v>
      </c>
      <c r="E17425" s="9" t="e">
        <f>INDEX(#REF!:#REF!,MATCH($D17425,#REF!:#REF!,0),MATCH(#REF!,#REF!:#REF!,0))</f>
        <v>#REF!</v>
      </c>
      <c r="F17425" s="9" t="e">
        <f>INDEX(#REF!:#REF!,MATCH($D17425,#REF!:#REF!,0),MATCH(#REF!,#REF!:#REF!,0))</f>
        <v>#REF!</v>
      </c>
    </row>
    <row r="17426" spans="1:6" ht="16.5" x14ac:dyDescent="0.3">
      <c r="A17426" s="9" t="s">
        <v>4898</v>
      </c>
      <c r="B17426" s="9" t="s">
        <v>1951</v>
      </c>
      <c r="C17426" s="10">
        <v>11017</v>
      </c>
      <c r="D17426" s="9">
        <v>222477806</v>
      </c>
      <c r="E17426" s="9" t="e">
        <f>INDEX(#REF!:#REF!,MATCH($D17426,#REF!:#REF!,0),MATCH(#REF!,#REF!:#REF!,0))</f>
        <v>#REF!</v>
      </c>
      <c r="F17426" s="9" t="e">
        <f>INDEX(#REF!:#REF!,MATCH($D17426,#REF!:#REF!,0),MATCH(#REF!,#REF!:#REF!,0))</f>
        <v>#REF!</v>
      </c>
    </row>
    <row r="17427" spans="1:6" ht="16.5" x14ac:dyDescent="0.3">
      <c r="A17427" s="9" t="s">
        <v>4897</v>
      </c>
      <c r="B17427" s="9" t="s">
        <v>3617</v>
      </c>
      <c r="C17427" s="10">
        <v>22871</v>
      </c>
      <c r="D17427" s="9">
        <v>1743464649</v>
      </c>
      <c r="E17427" s="9" t="e">
        <f>INDEX(#REF!:#REF!,MATCH($D17427,#REF!:#REF!,0),MATCH(#REF!,#REF!:#REF!,0))</f>
        <v>#REF!</v>
      </c>
      <c r="F17427" s="9" t="e">
        <f>INDEX(#REF!:#REF!,MATCH($D17427,#REF!:#REF!,0),MATCH(#REF!,#REF!:#REF!,0))</f>
        <v>#REF!</v>
      </c>
    </row>
    <row r="17428" spans="1:6" ht="16.5" x14ac:dyDescent="0.3">
      <c r="A17428" s="9" t="s">
        <v>4896</v>
      </c>
      <c r="B17428" s="9" t="s">
        <v>2140</v>
      </c>
      <c r="C17428" s="10">
        <v>59974</v>
      </c>
      <c r="D17428" s="9">
        <v>5726465660</v>
      </c>
      <c r="E17428" s="9" t="e">
        <f>INDEX(#REF!:#REF!,MATCH($D17428,#REF!:#REF!,0),MATCH(#REF!,#REF!:#REF!,0))</f>
        <v>#REF!</v>
      </c>
      <c r="F17428" s="9" t="e">
        <f>INDEX(#REF!:#REF!,MATCH($D17428,#REF!:#REF!,0),MATCH(#REF!,#REF!:#REF!,0))</f>
        <v>#REF!</v>
      </c>
    </row>
    <row r="17429" spans="1:6" ht="16.5" x14ac:dyDescent="0.3">
      <c r="A17429" s="9" t="s">
        <v>4895</v>
      </c>
      <c r="B17429" s="9" t="s">
        <v>2293</v>
      </c>
      <c r="C17429" s="10">
        <v>13401</v>
      </c>
      <c r="D17429" s="9">
        <v>1364767856</v>
      </c>
      <c r="E17429" s="9" t="e">
        <f>INDEX(#REF!:#REF!,MATCH($D17429,#REF!:#REF!,0),MATCH(#REF!,#REF!:#REF!,0))</f>
        <v>#REF!</v>
      </c>
      <c r="F17429" s="9" t="e">
        <f>INDEX(#REF!:#REF!,MATCH($D17429,#REF!:#REF!,0),MATCH(#REF!,#REF!:#REF!,0))</f>
        <v>#REF!</v>
      </c>
    </row>
    <row r="17430" spans="1:6" ht="16.5" x14ac:dyDescent="0.3">
      <c r="A17430" s="9" t="s">
        <v>4894</v>
      </c>
      <c r="B17430" s="9" t="s">
        <v>2025</v>
      </c>
      <c r="C17430" s="10">
        <v>11386</v>
      </c>
      <c r="D17430" s="9">
        <v>1391414047</v>
      </c>
      <c r="E17430" s="9" t="e">
        <f>INDEX(#REF!:#REF!,MATCH($D17430,#REF!:#REF!,0),MATCH(#REF!,#REF!:#REF!,0))</f>
        <v>#REF!</v>
      </c>
      <c r="F17430" s="9" t="e">
        <f>INDEX(#REF!:#REF!,MATCH($D17430,#REF!:#REF!,0),MATCH(#REF!,#REF!:#REF!,0))</f>
        <v>#REF!</v>
      </c>
    </row>
    <row r="17431" spans="1:6" ht="16.5" x14ac:dyDescent="0.3">
      <c r="A17431" s="9" t="s">
        <v>4893</v>
      </c>
      <c r="B17431" s="9" t="s">
        <v>3079</v>
      </c>
      <c r="C17431" s="10">
        <v>31708</v>
      </c>
      <c r="D17431" s="9">
        <v>960994726</v>
      </c>
      <c r="E17431" s="9" t="e">
        <f>INDEX(#REF!:#REF!,MATCH($D17431,#REF!:#REF!,0),MATCH(#REF!,#REF!:#REF!,0))</f>
        <v>#REF!</v>
      </c>
      <c r="F17431" s="9" t="e">
        <f>INDEX(#REF!:#REF!,MATCH($D17431,#REF!:#REF!,0),MATCH(#REF!,#REF!:#REF!,0))</f>
        <v>#REF!</v>
      </c>
    </row>
    <row r="17432" spans="1:6" ht="16.5" x14ac:dyDescent="0.3">
      <c r="A17432" s="9" t="s">
        <v>4892</v>
      </c>
      <c r="B17432" s="9" t="s">
        <v>2097</v>
      </c>
      <c r="C17432" s="10">
        <v>19438</v>
      </c>
      <c r="D17432" s="9">
        <v>2702941109</v>
      </c>
      <c r="E17432" s="9" t="e">
        <f>INDEX(#REF!:#REF!,MATCH($D17432,#REF!:#REF!,0),MATCH(#REF!,#REF!:#REF!,0))</f>
        <v>#REF!</v>
      </c>
      <c r="F17432" s="9" t="e">
        <f>INDEX(#REF!:#REF!,MATCH($D17432,#REF!:#REF!,0),MATCH(#REF!,#REF!:#REF!,0))</f>
        <v>#REF!</v>
      </c>
    </row>
    <row r="17433" spans="1:6" ht="16.5" x14ac:dyDescent="0.3">
      <c r="A17433" s="9" t="s">
        <v>4891</v>
      </c>
      <c r="B17433" s="9" t="s">
        <v>2277</v>
      </c>
      <c r="C17433" s="10">
        <v>51317</v>
      </c>
      <c r="D17433" s="9">
        <v>1456229036</v>
      </c>
      <c r="E17433" s="9" t="e">
        <f>INDEX(#REF!:#REF!,MATCH($D17433,#REF!:#REF!,0),MATCH(#REF!,#REF!:#REF!,0))</f>
        <v>#REF!</v>
      </c>
      <c r="F17433" s="9" t="e">
        <f>INDEX(#REF!:#REF!,MATCH($D17433,#REF!:#REF!,0),MATCH(#REF!,#REF!:#REF!,0))</f>
        <v>#REF!</v>
      </c>
    </row>
    <row r="17434" spans="1:6" ht="16.5" x14ac:dyDescent="0.3">
      <c r="A17434" s="9" t="s">
        <v>4890</v>
      </c>
      <c r="B17434" s="9" t="s">
        <v>2366</v>
      </c>
      <c r="C17434" s="10">
        <v>47921</v>
      </c>
      <c r="D17434" s="9">
        <v>4162153728</v>
      </c>
      <c r="E17434" s="9" t="e">
        <f>INDEX(#REF!:#REF!,MATCH($D17434,#REF!:#REF!,0),MATCH(#REF!,#REF!:#REF!,0))</f>
        <v>#REF!</v>
      </c>
      <c r="F17434" s="9" t="e">
        <f>INDEX(#REF!:#REF!,MATCH($D17434,#REF!:#REF!,0),MATCH(#REF!,#REF!:#REF!,0))</f>
        <v>#REF!</v>
      </c>
    </row>
    <row r="17435" spans="1:6" ht="16.5" x14ac:dyDescent="0.3">
      <c r="A17435" s="9" t="s">
        <v>4889</v>
      </c>
      <c r="B17435" s="9" t="s">
        <v>2939</v>
      </c>
      <c r="C17435" s="10">
        <v>11271</v>
      </c>
      <c r="D17435" s="9">
        <v>4986200380</v>
      </c>
      <c r="E17435" s="9" t="e">
        <f>INDEX(#REF!:#REF!,MATCH($D17435,#REF!:#REF!,0),MATCH(#REF!,#REF!:#REF!,0))</f>
        <v>#REF!</v>
      </c>
      <c r="F17435" s="9" t="e">
        <f>INDEX(#REF!:#REF!,MATCH($D17435,#REF!:#REF!,0),MATCH(#REF!,#REF!:#REF!,0))</f>
        <v>#REF!</v>
      </c>
    </row>
    <row r="17436" spans="1:6" ht="16.5" x14ac:dyDescent="0.3">
      <c r="A17436" s="9" t="s">
        <v>4888</v>
      </c>
      <c r="B17436" s="9" t="s">
        <v>2103</v>
      </c>
      <c r="C17436" s="10">
        <v>41426</v>
      </c>
      <c r="D17436" s="9">
        <v>4978659442</v>
      </c>
      <c r="E17436" s="9" t="e">
        <f>INDEX(#REF!:#REF!,MATCH($D17436,#REF!:#REF!,0),MATCH(#REF!,#REF!:#REF!,0))</f>
        <v>#REF!</v>
      </c>
      <c r="F17436" s="9" t="e">
        <f>INDEX(#REF!:#REF!,MATCH($D17436,#REF!:#REF!,0),MATCH(#REF!,#REF!:#REF!,0))</f>
        <v>#REF!</v>
      </c>
    </row>
    <row r="17437" spans="1:6" ht="16.5" x14ac:dyDescent="0.3">
      <c r="A17437" s="9" t="s">
        <v>4887</v>
      </c>
      <c r="B17437" s="9" t="s">
        <v>2433</v>
      </c>
      <c r="C17437" s="10">
        <v>16986</v>
      </c>
      <c r="D17437" s="9">
        <v>1856596435</v>
      </c>
      <c r="E17437" s="9" t="e">
        <f>INDEX(#REF!:#REF!,MATCH($D17437,#REF!:#REF!,0),MATCH(#REF!,#REF!:#REF!,0))</f>
        <v>#REF!</v>
      </c>
      <c r="F17437" s="9" t="e">
        <f>INDEX(#REF!:#REF!,MATCH($D17437,#REF!:#REF!,0),MATCH(#REF!,#REF!:#REF!,0))</f>
        <v>#REF!</v>
      </c>
    </row>
    <row r="17438" spans="1:6" ht="16.5" x14ac:dyDescent="0.3">
      <c r="A17438" s="9" t="s">
        <v>4886</v>
      </c>
      <c r="B17438" s="9" t="s">
        <v>2793</v>
      </c>
      <c r="C17438" s="10">
        <v>32759</v>
      </c>
      <c r="D17438" s="9">
        <v>7783641539</v>
      </c>
      <c r="E17438" s="9" t="e">
        <f>INDEX(#REF!:#REF!,MATCH($D17438,#REF!:#REF!,0),MATCH(#REF!,#REF!:#REF!,0))</f>
        <v>#REF!</v>
      </c>
      <c r="F17438" s="9" t="e">
        <f>INDEX(#REF!:#REF!,MATCH($D17438,#REF!:#REF!,0),MATCH(#REF!,#REF!:#REF!,0))</f>
        <v>#REF!</v>
      </c>
    </row>
    <row r="17439" spans="1:6" ht="16.5" x14ac:dyDescent="0.3">
      <c r="A17439" s="9" t="s">
        <v>4885</v>
      </c>
      <c r="B17439" s="9" t="s">
        <v>2942</v>
      </c>
      <c r="C17439" s="10">
        <v>22497</v>
      </c>
      <c r="D17439" s="9">
        <v>4159390110</v>
      </c>
      <c r="E17439" s="9" t="e">
        <f>INDEX(#REF!:#REF!,MATCH($D17439,#REF!:#REF!,0),MATCH(#REF!,#REF!:#REF!,0))</f>
        <v>#REF!</v>
      </c>
      <c r="F17439" s="9" t="e">
        <f>INDEX(#REF!:#REF!,MATCH($D17439,#REF!:#REF!,0),MATCH(#REF!,#REF!:#REF!,0))</f>
        <v>#REF!</v>
      </c>
    </row>
    <row r="17440" spans="1:6" ht="16.5" x14ac:dyDescent="0.3">
      <c r="A17440" s="9" t="s">
        <v>4884</v>
      </c>
      <c r="B17440" s="9" t="s">
        <v>1967</v>
      </c>
      <c r="C17440" s="10">
        <v>15665</v>
      </c>
      <c r="D17440" s="9">
        <v>1923178164</v>
      </c>
      <c r="E17440" s="9" t="e">
        <f>INDEX(#REF!:#REF!,MATCH($D17440,#REF!:#REF!,0),MATCH(#REF!,#REF!:#REF!,0))</f>
        <v>#REF!</v>
      </c>
      <c r="F17440" s="9" t="e">
        <f>INDEX(#REF!:#REF!,MATCH($D17440,#REF!:#REF!,0),MATCH(#REF!,#REF!:#REF!,0))</f>
        <v>#REF!</v>
      </c>
    </row>
    <row r="17441" spans="1:6" ht="16.5" x14ac:dyDescent="0.3">
      <c r="A17441" s="9" t="s">
        <v>4883</v>
      </c>
      <c r="B17441" s="9" t="s">
        <v>2422</v>
      </c>
      <c r="C17441" s="10">
        <v>29403</v>
      </c>
      <c r="D17441" s="9">
        <v>797787712</v>
      </c>
      <c r="E17441" s="9" t="e">
        <f>INDEX(#REF!:#REF!,MATCH($D17441,#REF!:#REF!,0),MATCH(#REF!,#REF!:#REF!,0))</f>
        <v>#REF!</v>
      </c>
      <c r="F17441" s="9" t="e">
        <f>INDEX(#REF!:#REF!,MATCH($D17441,#REF!:#REF!,0),MATCH(#REF!,#REF!:#REF!,0))</f>
        <v>#REF!</v>
      </c>
    </row>
    <row r="17442" spans="1:6" ht="16.5" x14ac:dyDescent="0.3">
      <c r="A17442" s="9" t="s">
        <v>4882</v>
      </c>
      <c r="B17442" s="9" t="s">
        <v>2161</v>
      </c>
      <c r="C17442" s="10">
        <v>22817</v>
      </c>
      <c r="D17442" s="9">
        <v>5234982726</v>
      </c>
      <c r="E17442" s="9" t="e">
        <f>INDEX(#REF!:#REF!,MATCH($D17442,#REF!:#REF!,0),MATCH(#REF!,#REF!:#REF!,0))</f>
        <v>#REF!</v>
      </c>
      <c r="F17442" s="9" t="e">
        <f>INDEX(#REF!:#REF!,MATCH($D17442,#REF!:#REF!,0),MATCH(#REF!,#REF!:#REF!,0))</f>
        <v>#REF!</v>
      </c>
    </row>
    <row r="17443" spans="1:6" ht="16.5" x14ac:dyDescent="0.3">
      <c r="A17443" s="9" t="s">
        <v>4881</v>
      </c>
      <c r="B17443" s="9" t="s">
        <v>2121</v>
      </c>
      <c r="C17443" s="10">
        <v>53464</v>
      </c>
      <c r="D17443" s="9">
        <v>2841287114</v>
      </c>
      <c r="E17443" s="9" t="e">
        <f>INDEX(#REF!:#REF!,MATCH($D17443,#REF!:#REF!,0),MATCH(#REF!,#REF!:#REF!,0))</f>
        <v>#REF!</v>
      </c>
      <c r="F17443" s="9" t="e">
        <f>INDEX(#REF!:#REF!,MATCH($D17443,#REF!:#REF!,0),MATCH(#REF!,#REF!:#REF!,0))</f>
        <v>#REF!</v>
      </c>
    </row>
    <row r="17444" spans="1:6" ht="16.5" x14ac:dyDescent="0.3">
      <c r="A17444" s="9" t="s">
        <v>4880</v>
      </c>
      <c r="B17444" s="9" t="s">
        <v>3187</v>
      </c>
      <c r="C17444" s="10">
        <v>20778</v>
      </c>
      <c r="D17444" s="9">
        <v>3303111790</v>
      </c>
      <c r="E17444" s="9" t="e">
        <f>INDEX(#REF!:#REF!,MATCH($D17444,#REF!:#REF!,0),MATCH(#REF!,#REF!:#REF!,0))</f>
        <v>#REF!</v>
      </c>
      <c r="F17444" s="9" t="e">
        <f>INDEX(#REF!:#REF!,MATCH($D17444,#REF!:#REF!,0),MATCH(#REF!,#REF!:#REF!,0))</f>
        <v>#REF!</v>
      </c>
    </row>
    <row r="17445" spans="1:6" ht="16.5" x14ac:dyDescent="0.3">
      <c r="A17445" s="9" t="s">
        <v>4879</v>
      </c>
      <c r="B17445" s="9" t="s">
        <v>2503</v>
      </c>
      <c r="C17445" s="10">
        <v>42682</v>
      </c>
      <c r="D17445" s="9">
        <v>5474718616</v>
      </c>
      <c r="E17445" s="9" t="e">
        <f>INDEX(#REF!:#REF!,MATCH($D17445,#REF!:#REF!,0),MATCH(#REF!,#REF!:#REF!,0))</f>
        <v>#REF!</v>
      </c>
      <c r="F17445" s="9" t="e">
        <f>INDEX(#REF!:#REF!,MATCH($D17445,#REF!:#REF!,0),MATCH(#REF!,#REF!:#REF!,0))</f>
        <v>#REF!</v>
      </c>
    </row>
    <row r="17446" spans="1:6" ht="16.5" x14ac:dyDescent="0.3">
      <c r="A17446" s="9" t="s">
        <v>4878</v>
      </c>
      <c r="B17446" s="9" t="s">
        <v>2783</v>
      </c>
      <c r="C17446" s="10">
        <v>11419</v>
      </c>
      <c r="D17446" s="9">
        <v>5358183647</v>
      </c>
      <c r="E17446" s="9" t="e">
        <f>INDEX(#REF!:#REF!,MATCH($D17446,#REF!:#REF!,0),MATCH(#REF!,#REF!:#REF!,0))</f>
        <v>#REF!</v>
      </c>
      <c r="F17446" s="9" t="e">
        <f>INDEX(#REF!:#REF!,MATCH($D17446,#REF!:#REF!,0),MATCH(#REF!,#REF!:#REF!,0))</f>
        <v>#REF!</v>
      </c>
    </row>
    <row r="17447" spans="1:6" ht="16.5" x14ac:dyDescent="0.3">
      <c r="A17447" s="9" t="s">
        <v>4877</v>
      </c>
      <c r="B17447" s="9" t="s">
        <v>1991</v>
      </c>
      <c r="C17447" s="10">
        <v>29007</v>
      </c>
      <c r="D17447" s="9">
        <v>710473923</v>
      </c>
      <c r="E17447" s="9" t="e">
        <f>INDEX(#REF!:#REF!,MATCH($D17447,#REF!:#REF!,0),MATCH(#REF!,#REF!:#REF!,0))</f>
        <v>#REF!</v>
      </c>
      <c r="F17447" s="9" t="e">
        <f>INDEX(#REF!:#REF!,MATCH($D17447,#REF!:#REF!,0),MATCH(#REF!,#REF!:#REF!,0))</f>
        <v>#REF!</v>
      </c>
    </row>
    <row r="17448" spans="1:6" ht="16.5" x14ac:dyDescent="0.3">
      <c r="A17448" s="9" t="s">
        <v>4876</v>
      </c>
      <c r="B17448" s="9" t="s">
        <v>2628</v>
      </c>
      <c r="C17448" s="10">
        <v>14936</v>
      </c>
      <c r="D17448" s="9">
        <v>9089601147</v>
      </c>
      <c r="E17448" s="9" t="e">
        <f>INDEX(#REF!:#REF!,MATCH($D17448,#REF!:#REF!,0),MATCH(#REF!,#REF!:#REF!,0))</f>
        <v>#REF!</v>
      </c>
      <c r="F17448" s="9" t="e">
        <f>INDEX(#REF!:#REF!,MATCH($D17448,#REF!:#REF!,0),MATCH(#REF!,#REF!:#REF!,0))</f>
        <v>#REF!</v>
      </c>
    </row>
    <row r="17449" spans="1:6" ht="16.5" x14ac:dyDescent="0.3">
      <c r="A17449" s="9" t="s">
        <v>4875</v>
      </c>
      <c r="B17449" s="9" t="s">
        <v>2440</v>
      </c>
      <c r="C17449" s="10">
        <v>32505</v>
      </c>
      <c r="D17449" s="9">
        <v>3933021111</v>
      </c>
      <c r="E17449" s="9" t="e">
        <f>INDEX(#REF!:#REF!,MATCH($D17449,#REF!:#REF!,0),MATCH(#REF!,#REF!:#REF!,0))</f>
        <v>#REF!</v>
      </c>
      <c r="F17449" s="9" t="e">
        <f>INDEX(#REF!:#REF!,MATCH($D17449,#REF!:#REF!,0),MATCH(#REF!,#REF!:#REF!,0))</f>
        <v>#REF!</v>
      </c>
    </row>
    <row r="17450" spans="1:6" ht="16.5" x14ac:dyDescent="0.3">
      <c r="A17450" s="9" t="s">
        <v>4874</v>
      </c>
      <c r="B17450" s="9" t="s">
        <v>2381</v>
      </c>
      <c r="C17450" s="10">
        <v>30114</v>
      </c>
      <c r="D17450" s="9">
        <v>2237103631</v>
      </c>
      <c r="E17450" s="9" t="e">
        <f>INDEX(#REF!:#REF!,MATCH($D17450,#REF!:#REF!,0),MATCH(#REF!,#REF!:#REF!,0))</f>
        <v>#REF!</v>
      </c>
      <c r="F17450" s="9" t="e">
        <f>INDEX(#REF!:#REF!,MATCH($D17450,#REF!:#REF!,0),MATCH(#REF!,#REF!:#REF!,0))</f>
        <v>#REF!</v>
      </c>
    </row>
    <row r="17451" spans="1:6" ht="16.5" x14ac:dyDescent="0.3">
      <c r="A17451" s="9" t="s">
        <v>4873</v>
      </c>
      <c r="B17451" s="9" t="s">
        <v>2519</v>
      </c>
      <c r="C17451" s="10">
        <v>10320</v>
      </c>
      <c r="D17451" s="9">
        <v>7373156215</v>
      </c>
      <c r="E17451" s="9" t="e">
        <f>INDEX(#REF!:#REF!,MATCH($D17451,#REF!:#REF!,0),MATCH(#REF!,#REF!:#REF!,0))</f>
        <v>#REF!</v>
      </c>
      <c r="F17451" s="9" t="e">
        <f>INDEX(#REF!:#REF!,MATCH($D17451,#REF!:#REF!,0),MATCH(#REF!,#REF!:#REF!,0))</f>
        <v>#REF!</v>
      </c>
    </row>
    <row r="17452" spans="1:6" ht="16.5" x14ac:dyDescent="0.3">
      <c r="A17452" s="9" t="s">
        <v>4872</v>
      </c>
      <c r="B17452" s="9" t="s">
        <v>2097</v>
      </c>
      <c r="C17452" s="10">
        <v>22151</v>
      </c>
      <c r="D17452" s="9">
        <v>3060876401</v>
      </c>
      <c r="E17452" s="9" t="e">
        <f>INDEX(#REF!:#REF!,MATCH($D17452,#REF!:#REF!,0),MATCH(#REF!,#REF!:#REF!,0))</f>
        <v>#REF!</v>
      </c>
      <c r="F17452" s="9" t="e">
        <f>INDEX(#REF!:#REF!,MATCH($D17452,#REF!:#REF!,0),MATCH(#REF!,#REF!:#REF!,0))</f>
        <v>#REF!</v>
      </c>
    </row>
    <row r="17453" spans="1:6" ht="16.5" x14ac:dyDescent="0.3">
      <c r="A17453" s="9" t="s">
        <v>4871</v>
      </c>
      <c r="B17453" s="9" t="s">
        <v>2622</v>
      </c>
      <c r="C17453" s="10">
        <v>14885</v>
      </c>
      <c r="D17453" s="9">
        <v>2492824950</v>
      </c>
      <c r="E17453" s="9" t="e">
        <f>INDEX(#REF!:#REF!,MATCH($D17453,#REF!:#REF!,0),MATCH(#REF!,#REF!:#REF!,0))</f>
        <v>#REF!</v>
      </c>
      <c r="F17453" s="9" t="e">
        <f>INDEX(#REF!:#REF!,MATCH($D17453,#REF!:#REF!,0),MATCH(#REF!,#REF!:#REF!,0))</f>
        <v>#REF!</v>
      </c>
    </row>
    <row r="17454" spans="1:6" ht="16.5" x14ac:dyDescent="0.3">
      <c r="A17454" s="9" t="s">
        <v>4870</v>
      </c>
      <c r="B17454" s="9" t="s">
        <v>3049</v>
      </c>
      <c r="C17454" s="10">
        <v>38971</v>
      </c>
      <c r="D17454" s="9">
        <v>5383734902</v>
      </c>
      <c r="E17454" s="9" t="e">
        <f>INDEX(#REF!:#REF!,MATCH($D17454,#REF!:#REF!,0),MATCH(#REF!,#REF!:#REF!,0))</f>
        <v>#REF!</v>
      </c>
      <c r="F17454" s="9" t="e">
        <f>INDEX(#REF!:#REF!,MATCH($D17454,#REF!:#REF!,0),MATCH(#REF!,#REF!:#REF!,0))</f>
        <v>#REF!</v>
      </c>
    </row>
    <row r="17455" spans="1:6" ht="16.5" x14ac:dyDescent="0.3">
      <c r="A17455" s="9" t="s">
        <v>4869</v>
      </c>
      <c r="B17455" s="9" t="s">
        <v>2312</v>
      </c>
      <c r="C17455" s="10">
        <v>47902</v>
      </c>
      <c r="D17455" s="9">
        <v>9052475601</v>
      </c>
      <c r="E17455" s="9" t="e">
        <f>INDEX(#REF!:#REF!,MATCH($D17455,#REF!:#REF!,0),MATCH(#REF!,#REF!:#REF!,0))</f>
        <v>#REF!</v>
      </c>
      <c r="F17455" s="9" t="e">
        <f>INDEX(#REF!:#REF!,MATCH($D17455,#REF!:#REF!,0),MATCH(#REF!,#REF!:#REF!,0))</f>
        <v>#REF!</v>
      </c>
    </row>
    <row r="17456" spans="1:6" ht="16.5" x14ac:dyDescent="0.3">
      <c r="A17456" s="9" t="s">
        <v>4868</v>
      </c>
      <c r="B17456" s="9" t="s">
        <v>2359</v>
      </c>
      <c r="C17456" s="10">
        <v>36123</v>
      </c>
      <c r="D17456" s="9">
        <v>8128449354</v>
      </c>
      <c r="E17456" s="9" t="e">
        <f>INDEX(#REF!:#REF!,MATCH($D17456,#REF!:#REF!,0),MATCH(#REF!,#REF!:#REF!,0))</f>
        <v>#REF!</v>
      </c>
      <c r="F17456" s="9" t="e">
        <f>INDEX(#REF!:#REF!,MATCH($D17456,#REF!:#REF!,0),MATCH(#REF!,#REF!:#REF!,0))</f>
        <v>#REF!</v>
      </c>
    </row>
    <row r="17457" spans="1:6" ht="16.5" x14ac:dyDescent="0.3">
      <c r="A17457" s="9" t="s">
        <v>4867</v>
      </c>
      <c r="B17457" s="9" t="s">
        <v>2277</v>
      </c>
      <c r="C17457" s="10">
        <v>10701</v>
      </c>
      <c r="D17457" s="9">
        <v>4997183822</v>
      </c>
      <c r="E17457" s="9" t="e">
        <f>INDEX(#REF!:#REF!,MATCH($D17457,#REF!:#REF!,0),MATCH(#REF!,#REF!:#REF!,0))</f>
        <v>#REF!</v>
      </c>
      <c r="F17457" s="9" t="e">
        <f>INDEX(#REF!:#REF!,MATCH($D17457,#REF!:#REF!,0),MATCH(#REF!,#REF!:#REF!,0))</f>
        <v>#REF!</v>
      </c>
    </row>
    <row r="17458" spans="1:6" ht="16.5" x14ac:dyDescent="0.3">
      <c r="A17458" s="9" t="s">
        <v>4866</v>
      </c>
      <c r="B17458" s="9" t="s">
        <v>2142</v>
      </c>
      <c r="C17458" s="10">
        <v>42180</v>
      </c>
      <c r="D17458" s="9">
        <v>304906506</v>
      </c>
      <c r="E17458" s="9" t="e">
        <f>INDEX(#REF!:#REF!,MATCH($D17458,#REF!:#REF!,0),MATCH(#REF!,#REF!:#REF!,0))</f>
        <v>#REF!</v>
      </c>
      <c r="F17458" s="9" t="e">
        <f>INDEX(#REF!:#REF!,MATCH($D17458,#REF!:#REF!,0),MATCH(#REF!,#REF!:#REF!,0))</f>
        <v>#REF!</v>
      </c>
    </row>
    <row r="17459" spans="1:6" ht="16.5" x14ac:dyDescent="0.3">
      <c r="A17459" s="9" t="s">
        <v>4865</v>
      </c>
      <c r="B17459" s="9" t="s">
        <v>1995</v>
      </c>
      <c r="C17459" s="10">
        <v>27436</v>
      </c>
      <c r="D17459" s="9">
        <v>8644362151</v>
      </c>
      <c r="E17459" s="9" t="e">
        <f>INDEX(#REF!:#REF!,MATCH($D17459,#REF!:#REF!,0),MATCH(#REF!,#REF!:#REF!,0))</f>
        <v>#REF!</v>
      </c>
      <c r="F17459" s="9" t="e">
        <f>INDEX(#REF!:#REF!,MATCH($D17459,#REF!:#REF!,0),MATCH(#REF!,#REF!:#REF!,0))</f>
        <v>#REF!</v>
      </c>
    </row>
    <row r="17460" spans="1:6" ht="16.5" x14ac:dyDescent="0.3">
      <c r="A17460" s="9" t="s">
        <v>4864</v>
      </c>
      <c r="B17460" s="9" t="s">
        <v>2011</v>
      </c>
      <c r="C17460" s="10">
        <v>32345</v>
      </c>
      <c r="D17460" s="9">
        <v>544760832</v>
      </c>
      <c r="E17460" s="9" t="e">
        <f>INDEX(#REF!:#REF!,MATCH($D17460,#REF!:#REF!,0),MATCH(#REF!,#REF!:#REF!,0))</f>
        <v>#REF!</v>
      </c>
      <c r="F17460" s="9" t="e">
        <f>INDEX(#REF!:#REF!,MATCH($D17460,#REF!:#REF!,0),MATCH(#REF!,#REF!:#REF!,0))</f>
        <v>#REF!</v>
      </c>
    </row>
    <row r="17461" spans="1:6" ht="16.5" x14ac:dyDescent="0.3">
      <c r="A17461" s="9" t="s">
        <v>4863</v>
      </c>
      <c r="B17461" s="9" t="s">
        <v>2768</v>
      </c>
      <c r="C17461" s="10">
        <v>32948</v>
      </c>
      <c r="D17461" s="9">
        <v>2307209530</v>
      </c>
      <c r="E17461" s="9" t="e">
        <f>INDEX(#REF!:#REF!,MATCH($D17461,#REF!:#REF!,0),MATCH(#REF!,#REF!:#REF!,0))</f>
        <v>#REF!</v>
      </c>
      <c r="F17461" s="9" t="e">
        <f>INDEX(#REF!:#REF!,MATCH($D17461,#REF!:#REF!,0),MATCH(#REF!,#REF!:#REF!,0))</f>
        <v>#REF!</v>
      </c>
    </row>
    <row r="17462" spans="1:6" ht="16.5" x14ac:dyDescent="0.3">
      <c r="A17462" s="9" t="s">
        <v>4862</v>
      </c>
      <c r="B17462" s="9" t="s">
        <v>2386</v>
      </c>
      <c r="C17462" s="10">
        <v>55970</v>
      </c>
      <c r="D17462" s="9">
        <v>4185019157</v>
      </c>
      <c r="E17462" s="9" t="e">
        <f>INDEX(#REF!:#REF!,MATCH($D17462,#REF!:#REF!,0),MATCH(#REF!,#REF!:#REF!,0))</f>
        <v>#REF!</v>
      </c>
      <c r="F17462" s="9" t="e">
        <f>INDEX(#REF!:#REF!,MATCH($D17462,#REF!:#REF!,0),MATCH(#REF!,#REF!:#REF!,0))</f>
        <v>#REF!</v>
      </c>
    </row>
    <row r="17463" spans="1:6" ht="16.5" x14ac:dyDescent="0.3">
      <c r="A17463" s="9" t="s">
        <v>4861</v>
      </c>
      <c r="B17463" s="9" t="s">
        <v>2459</v>
      </c>
      <c r="C17463" s="10">
        <v>31821</v>
      </c>
      <c r="D17463" s="9">
        <v>4401069773</v>
      </c>
      <c r="E17463" s="9" t="e">
        <f>INDEX(#REF!:#REF!,MATCH($D17463,#REF!:#REF!,0),MATCH(#REF!,#REF!:#REF!,0))</f>
        <v>#REF!</v>
      </c>
      <c r="F17463" s="9" t="e">
        <f>INDEX(#REF!:#REF!,MATCH($D17463,#REF!:#REF!,0),MATCH(#REF!,#REF!:#REF!,0))</f>
        <v>#REF!</v>
      </c>
    </row>
    <row r="17464" spans="1:6" ht="16.5" x14ac:dyDescent="0.3">
      <c r="A17464" s="9" t="s">
        <v>4860</v>
      </c>
      <c r="B17464" s="9" t="s">
        <v>2462</v>
      </c>
      <c r="C17464" s="10">
        <v>12795</v>
      </c>
      <c r="D17464" s="9">
        <v>9727426344</v>
      </c>
      <c r="E17464" s="9" t="e">
        <f>INDEX(#REF!:#REF!,MATCH($D17464,#REF!:#REF!,0),MATCH(#REF!,#REF!:#REF!,0))</f>
        <v>#REF!</v>
      </c>
      <c r="F17464" s="9" t="e">
        <f>INDEX(#REF!:#REF!,MATCH($D17464,#REF!:#REF!,0),MATCH(#REF!,#REF!:#REF!,0))</f>
        <v>#REF!</v>
      </c>
    </row>
    <row r="17465" spans="1:6" ht="16.5" x14ac:dyDescent="0.3">
      <c r="A17465" s="9" t="s">
        <v>4859</v>
      </c>
      <c r="B17465" s="9" t="s">
        <v>2386</v>
      </c>
      <c r="C17465" s="10">
        <v>56934</v>
      </c>
      <c r="D17465" s="9">
        <v>4718207207</v>
      </c>
      <c r="E17465" s="9" t="e">
        <f>INDEX(#REF!:#REF!,MATCH($D17465,#REF!:#REF!,0),MATCH(#REF!,#REF!:#REF!,0))</f>
        <v>#REF!</v>
      </c>
      <c r="F17465" s="9" t="e">
        <f>INDEX(#REF!:#REF!,MATCH($D17465,#REF!:#REF!,0),MATCH(#REF!,#REF!:#REF!,0))</f>
        <v>#REF!</v>
      </c>
    </row>
    <row r="17466" spans="1:6" ht="16.5" x14ac:dyDescent="0.3">
      <c r="A17466" s="9" t="s">
        <v>4858</v>
      </c>
      <c r="B17466" s="9" t="s">
        <v>2933</v>
      </c>
      <c r="C17466" s="10">
        <v>43547</v>
      </c>
      <c r="D17466" s="9">
        <v>5948190226</v>
      </c>
      <c r="E17466" s="9" t="e">
        <f>INDEX(#REF!:#REF!,MATCH($D17466,#REF!:#REF!,0),MATCH(#REF!,#REF!:#REF!,0))</f>
        <v>#REF!</v>
      </c>
      <c r="F17466" s="9" t="e">
        <f>INDEX(#REF!:#REF!,MATCH($D17466,#REF!:#REF!,0),MATCH(#REF!,#REF!:#REF!,0))</f>
        <v>#REF!</v>
      </c>
    </row>
    <row r="17467" spans="1:6" ht="16.5" x14ac:dyDescent="0.3">
      <c r="A17467" s="9" t="s">
        <v>4857</v>
      </c>
      <c r="B17467" s="9" t="s">
        <v>2087</v>
      </c>
      <c r="C17467" s="10">
        <v>22847</v>
      </c>
      <c r="D17467" s="9">
        <v>9624054975</v>
      </c>
      <c r="E17467" s="9" t="e">
        <f>INDEX(#REF!:#REF!,MATCH($D17467,#REF!:#REF!,0),MATCH(#REF!,#REF!:#REF!,0))</f>
        <v>#REF!</v>
      </c>
      <c r="F17467" s="9" t="e">
        <f>INDEX(#REF!:#REF!,MATCH($D17467,#REF!:#REF!,0),MATCH(#REF!,#REF!:#REF!,0))</f>
        <v>#REF!</v>
      </c>
    </row>
    <row r="17468" spans="1:6" ht="16.5" x14ac:dyDescent="0.3">
      <c r="A17468" s="9" t="s">
        <v>4856</v>
      </c>
      <c r="B17468" s="9" t="s">
        <v>3388</v>
      </c>
      <c r="C17468" s="10">
        <v>44031</v>
      </c>
      <c r="D17468" s="9">
        <v>6253520369</v>
      </c>
      <c r="E17468" s="9" t="e">
        <f>INDEX(#REF!:#REF!,MATCH($D17468,#REF!:#REF!,0),MATCH(#REF!,#REF!:#REF!,0))</f>
        <v>#REF!</v>
      </c>
      <c r="F17468" s="9" t="e">
        <f>INDEX(#REF!:#REF!,MATCH($D17468,#REF!:#REF!,0),MATCH(#REF!,#REF!:#REF!,0))</f>
        <v>#REF!</v>
      </c>
    </row>
    <row r="17469" spans="1:6" ht="16.5" x14ac:dyDescent="0.3">
      <c r="A17469" s="9" t="s">
        <v>4855</v>
      </c>
      <c r="B17469" s="9" t="s">
        <v>3123</v>
      </c>
      <c r="C17469" s="10">
        <v>54995</v>
      </c>
      <c r="D17469" s="9">
        <v>2128813026</v>
      </c>
      <c r="E17469" s="9" t="e">
        <f>INDEX(#REF!:#REF!,MATCH($D17469,#REF!:#REF!,0),MATCH(#REF!,#REF!:#REF!,0))</f>
        <v>#REF!</v>
      </c>
      <c r="F17469" s="9" t="e">
        <f>INDEX(#REF!:#REF!,MATCH($D17469,#REF!:#REF!,0),MATCH(#REF!,#REF!:#REF!,0))</f>
        <v>#REF!</v>
      </c>
    </row>
    <row r="17470" spans="1:6" ht="16.5" x14ac:dyDescent="0.3">
      <c r="A17470" s="9" t="s">
        <v>4854</v>
      </c>
      <c r="B17470" s="9" t="s">
        <v>3328</v>
      </c>
      <c r="C17470" s="10">
        <v>13280</v>
      </c>
      <c r="D17470" s="9">
        <v>2492824950</v>
      </c>
      <c r="E17470" s="9" t="e">
        <f>INDEX(#REF!:#REF!,MATCH($D17470,#REF!:#REF!,0),MATCH(#REF!,#REF!:#REF!,0))</f>
        <v>#REF!</v>
      </c>
      <c r="F17470" s="9" t="e">
        <f>INDEX(#REF!:#REF!,MATCH($D17470,#REF!:#REF!,0),MATCH(#REF!,#REF!:#REF!,0))</f>
        <v>#REF!</v>
      </c>
    </row>
    <row r="17471" spans="1:6" ht="16.5" x14ac:dyDescent="0.3">
      <c r="A17471" s="9" t="s">
        <v>4853</v>
      </c>
      <c r="B17471" s="9" t="s">
        <v>2759</v>
      </c>
      <c r="C17471" s="10">
        <v>50216</v>
      </c>
      <c r="D17471" s="9">
        <v>4808886316</v>
      </c>
      <c r="E17471" s="9" t="e">
        <f>INDEX(#REF!:#REF!,MATCH($D17471,#REF!:#REF!,0),MATCH(#REF!,#REF!:#REF!,0))</f>
        <v>#REF!</v>
      </c>
      <c r="F17471" s="9" t="e">
        <f>INDEX(#REF!:#REF!,MATCH($D17471,#REF!:#REF!,0),MATCH(#REF!,#REF!:#REF!,0))</f>
        <v>#REF!</v>
      </c>
    </row>
    <row r="17472" spans="1:6" ht="16.5" x14ac:dyDescent="0.3">
      <c r="A17472" s="9" t="s">
        <v>4852</v>
      </c>
      <c r="B17472" s="9" t="s">
        <v>2744</v>
      </c>
      <c r="C17472" s="10">
        <v>39815</v>
      </c>
      <c r="D17472" s="9">
        <v>5064247826</v>
      </c>
      <c r="E17472" s="9" t="e">
        <f>INDEX(#REF!:#REF!,MATCH($D17472,#REF!:#REF!,0),MATCH(#REF!,#REF!:#REF!,0))</f>
        <v>#REF!</v>
      </c>
      <c r="F17472" s="9" t="e">
        <f>INDEX(#REF!:#REF!,MATCH($D17472,#REF!:#REF!,0),MATCH(#REF!,#REF!:#REF!,0))</f>
        <v>#REF!</v>
      </c>
    </row>
    <row r="17473" spans="1:6" ht="16.5" x14ac:dyDescent="0.3">
      <c r="A17473" s="9" t="s">
        <v>4851</v>
      </c>
      <c r="B17473" s="9" t="s">
        <v>1971</v>
      </c>
      <c r="C17473" s="10">
        <v>28362</v>
      </c>
      <c r="D17473" s="9">
        <v>4223282808</v>
      </c>
      <c r="E17473" s="9" t="e">
        <f>INDEX(#REF!:#REF!,MATCH($D17473,#REF!:#REF!,0),MATCH(#REF!,#REF!:#REF!,0))</f>
        <v>#REF!</v>
      </c>
      <c r="F17473" s="9" t="e">
        <f>INDEX(#REF!:#REF!,MATCH($D17473,#REF!:#REF!,0),MATCH(#REF!,#REF!:#REF!,0))</f>
        <v>#REF!</v>
      </c>
    </row>
    <row r="17474" spans="1:6" ht="16.5" x14ac:dyDescent="0.3">
      <c r="A17474" s="9" t="s">
        <v>4850</v>
      </c>
      <c r="B17474" s="9" t="s">
        <v>2595</v>
      </c>
      <c r="C17474" s="10">
        <v>25106</v>
      </c>
      <c r="D17474" s="9">
        <v>4359854056</v>
      </c>
      <c r="E17474" s="9" t="e">
        <f>INDEX(#REF!:#REF!,MATCH($D17474,#REF!:#REF!,0),MATCH(#REF!,#REF!:#REF!,0))</f>
        <v>#REF!</v>
      </c>
      <c r="F17474" s="9" t="e">
        <f>INDEX(#REF!:#REF!,MATCH($D17474,#REF!:#REF!,0),MATCH(#REF!,#REF!:#REF!,0))</f>
        <v>#REF!</v>
      </c>
    </row>
    <row r="17475" spans="1:6" ht="16.5" x14ac:dyDescent="0.3">
      <c r="A17475" s="9" t="s">
        <v>4849</v>
      </c>
      <c r="B17475" s="9" t="s">
        <v>2503</v>
      </c>
      <c r="C17475" s="10">
        <v>38910</v>
      </c>
      <c r="D17475" s="9">
        <v>9854387496</v>
      </c>
      <c r="E17475" s="9" t="e">
        <f>INDEX(#REF!:#REF!,MATCH($D17475,#REF!:#REF!,0),MATCH(#REF!,#REF!:#REF!,0))</f>
        <v>#REF!</v>
      </c>
      <c r="F17475" s="9" t="e">
        <f>INDEX(#REF!:#REF!,MATCH($D17475,#REF!:#REF!,0),MATCH(#REF!,#REF!:#REF!,0))</f>
        <v>#REF!</v>
      </c>
    </row>
    <row r="17476" spans="1:6" ht="16.5" x14ac:dyDescent="0.3">
      <c r="A17476" s="9" t="s">
        <v>4848</v>
      </c>
      <c r="B17476" s="9" t="s">
        <v>3077</v>
      </c>
      <c r="C17476" s="10">
        <v>30289</v>
      </c>
      <c r="D17476" s="9">
        <v>2659144249</v>
      </c>
      <c r="E17476" s="9" t="e">
        <f>INDEX(#REF!:#REF!,MATCH($D17476,#REF!:#REF!,0),MATCH(#REF!,#REF!:#REF!,0))</f>
        <v>#REF!</v>
      </c>
      <c r="F17476" s="9" t="e">
        <f>INDEX(#REF!:#REF!,MATCH($D17476,#REF!:#REF!,0),MATCH(#REF!,#REF!:#REF!,0))</f>
        <v>#REF!</v>
      </c>
    </row>
    <row r="17477" spans="1:6" ht="16.5" x14ac:dyDescent="0.3">
      <c r="A17477" s="9" t="s">
        <v>4847</v>
      </c>
      <c r="B17477" s="9" t="s">
        <v>2017</v>
      </c>
      <c r="C17477" s="10">
        <v>18056</v>
      </c>
      <c r="D17477" s="9">
        <v>7670936274</v>
      </c>
      <c r="E17477" s="9" t="e">
        <f>INDEX(#REF!:#REF!,MATCH($D17477,#REF!:#REF!,0),MATCH(#REF!,#REF!:#REF!,0))</f>
        <v>#REF!</v>
      </c>
      <c r="F17477" s="9" t="e">
        <f>INDEX(#REF!:#REF!,MATCH($D17477,#REF!:#REF!,0),MATCH(#REF!,#REF!:#REF!,0))</f>
        <v>#REF!</v>
      </c>
    </row>
    <row r="17478" spans="1:6" ht="16.5" x14ac:dyDescent="0.3">
      <c r="A17478" s="9" t="s">
        <v>4846</v>
      </c>
      <c r="B17478" s="9" t="s">
        <v>2036</v>
      </c>
      <c r="C17478" s="10">
        <v>31906</v>
      </c>
      <c r="D17478" s="9">
        <v>9545462825</v>
      </c>
      <c r="E17478" s="9" t="e">
        <f>INDEX(#REF!:#REF!,MATCH($D17478,#REF!:#REF!,0),MATCH(#REF!,#REF!:#REF!,0))</f>
        <v>#REF!</v>
      </c>
      <c r="F17478" s="9" t="e">
        <f>INDEX(#REF!:#REF!,MATCH($D17478,#REF!:#REF!,0),MATCH(#REF!,#REF!:#REF!,0))</f>
        <v>#REF!</v>
      </c>
    </row>
    <row r="17479" spans="1:6" ht="16.5" x14ac:dyDescent="0.3">
      <c r="A17479" s="9" t="s">
        <v>4845</v>
      </c>
      <c r="B17479" s="9" t="s">
        <v>2513</v>
      </c>
      <c r="C17479" s="10">
        <v>26241</v>
      </c>
      <c r="D17479" s="9">
        <v>5764488419</v>
      </c>
      <c r="E17479" s="9" t="e">
        <f>INDEX(#REF!:#REF!,MATCH($D17479,#REF!:#REF!,0),MATCH(#REF!,#REF!:#REF!,0))</f>
        <v>#REF!</v>
      </c>
      <c r="F17479" s="9" t="e">
        <f>INDEX(#REF!:#REF!,MATCH($D17479,#REF!:#REF!,0),MATCH(#REF!,#REF!:#REF!,0))</f>
        <v>#REF!</v>
      </c>
    </row>
    <row r="17480" spans="1:6" ht="16.5" x14ac:dyDescent="0.3">
      <c r="A17480" s="9" t="s">
        <v>4844</v>
      </c>
      <c r="B17480" s="9" t="s">
        <v>2718</v>
      </c>
      <c r="C17480" s="10">
        <v>39289</v>
      </c>
      <c r="D17480" s="9">
        <v>4482855448</v>
      </c>
      <c r="E17480" s="9" t="e">
        <f>INDEX(#REF!:#REF!,MATCH($D17480,#REF!:#REF!,0),MATCH(#REF!,#REF!:#REF!,0))</f>
        <v>#REF!</v>
      </c>
      <c r="F17480" s="9" t="e">
        <f>INDEX(#REF!:#REF!,MATCH($D17480,#REF!:#REF!,0),MATCH(#REF!,#REF!:#REF!,0))</f>
        <v>#REF!</v>
      </c>
    </row>
    <row r="17481" spans="1:6" ht="16.5" x14ac:dyDescent="0.3">
      <c r="A17481" s="9" t="s">
        <v>4843</v>
      </c>
      <c r="B17481" s="9" t="s">
        <v>2310</v>
      </c>
      <c r="C17481" s="10">
        <v>26615</v>
      </c>
      <c r="D17481" s="9">
        <v>9705650896</v>
      </c>
      <c r="E17481" s="9" t="e">
        <f>INDEX(#REF!:#REF!,MATCH($D17481,#REF!:#REF!,0),MATCH(#REF!,#REF!:#REF!,0))</f>
        <v>#REF!</v>
      </c>
      <c r="F17481" s="9" t="e">
        <f>INDEX(#REF!:#REF!,MATCH($D17481,#REF!:#REF!,0),MATCH(#REF!,#REF!:#REF!,0))</f>
        <v>#REF!</v>
      </c>
    </row>
    <row r="17482" spans="1:6" ht="16.5" x14ac:dyDescent="0.3">
      <c r="A17482" s="9" t="s">
        <v>4842</v>
      </c>
      <c r="B17482" s="9" t="s">
        <v>2097</v>
      </c>
      <c r="C17482" s="10">
        <v>37402</v>
      </c>
      <c r="D17482" s="9">
        <v>4984363320</v>
      </c>
      <c r="E17482" s="9" t="e">
        <f>INDEX(#REF!:#REF!,MATCH($D17482,#REF!:#REF!,0),MATCH(#REF!,#REF!:#REF!,0))</f>
        <v>#REF!</v>
      </c>
      <c r="F17482" s="9" t="e">
        <f>INDEX(#REF!:#REF!,MATCH($D17482,#REF!:#REF!,0),MATCH(#REF!,#REF!:#REF!,0))</f>
        <v>#REF!</v>
      </c>
    </row>
    <row r="17483" spans="1:6" ht="16.5" x14ac:dyDescent="0.3">
      <c r="A17483" s="9" t="s">
        <v>4841</v>
      </c>
      <c r="B17483" s="9" t="s">
        <v>2443</v>
      </c>
      <c r="C17483" s="10">
        <v>20296</v>
      </c>
      <c r="D17483" s="9">
        <v>8620758454</v>
      </c>
      <c r="E17483" s="9" t="e">
        <f>INDEX(#REF!:#REF!,MATCH($D17483,#REF!:#REF!,0),MATCH(#REF!,#REF!:#REF!,0))</f>
        <v>#REF!</v>
      </c>
      <c r="F17483" s="9" t="e">
        <f>INDEX(#REF!:#REF!,MATCH($D17483,#REF!:#REF!,0),MATCH(#REF!,#REF!:#REF!,0))</f>
        <v>#REF!</v>
      </c>
    </row>
    <row r="17484" spans="1:6" ht="16.5" x14ac:dyDescent="0.3">
      <c r="A17484" s="9" t="s">
        <v>4840</v>
      </c>
      <c r="B17484" s="9" t="s">
        <v>2815</v>
      </c>
      <c r="C17484" s="10">
        <v>39222</v>
      </c>
      <c r="D17484" s="9">
        <v>1152386727</v>
      </c>
      <c r="E17484" s="9" t="e">
        <f>INDEX(#REF!:#REF!,MATCH($D17484,#REF!:#REF!,0),MATCH(#REF!,#REF!:#REF!,0))</f>
        <v>#REF!</v>
      </c>
      <c r="F17484" s="9" t="e">
        <f>INDEX(#REF!:#REF!,MATCH($D17484,#REF!:#REF!,0),MATCH(#REF!,#REF!:#REF!,0))</f>
        <v>#REF!</v>
      </c>
    </row>
    <row r="17485" spans="1:6" ht="16.5" x14ac:dyDescent="0.3">
      <c r="A17485" s="9" t="s">
        <v>4839</v>
      </c>
      <c r="B17485" s="9" t="s">
        <v>1953</v>
      </c>
      <c r="C17485" s="10">
        <v>10553</v>
      </c>
      <c r="D17485" s="9">
        <v>1541082834</v>
      </c>
      <c r="E17485" s="9" t="e">
        <f>INDEX(#REF!:#REF!,MATCH($D17485,#REF!:#REF!,0),MATCH(#REF!,#REF!:#REF!,0))</f>
        <v>#REF!</v>
      </c>
      <c r="F17485" s="9" t="e">
        <f>INDEX(#REF!:#REF!,MATCH($D17485,#REF!:#REF!,0),MATCH(#REF!,#REF!:#REF!,0))</f>
        <v>#REF!</v>
      </c>
    </row>
    <row r="17486" spans="1:6" ht="16.5" x14ac:dyDescent="0.3">
      <c r="A17486" s="9" t="s">
        <v>4838</v>
      </c>
      <c r="B17486" s="9" t="s">
        <v>2476</v>
      </c>
      <c r="C17486" s="10">
        <v>14377</v>
      </c>
      <c r="D17486" s="9">
        <v>3933561566</v>
      </c>
      <c r="E17486" s="9" t="e">
        <f>INDEX(#REF!:#REF!,MATCH($D17486,#REF!:#REF!,0),MATCH(#REF!,#REF!:#REF!,0))</f>
        <v>#REF!</v>
      </c>
      <c r="F17486" s="9" t="e">
        <f>INDEX(#REF!:#REF!,MATCH($D17486,#REF!:#REF!,0),MATCH(#REF!,#REF!:#REF!,0))</f>
        <v>#REF!</v>
      </c>
    </row>
    <row r="17487" spans="1:6" ht="16.5" x14ac:dyDescent="0.3">
      <c r="A17487" s="9" t="s">
        <v>4837</v>
      </c>
      <c r="B17487" s="9" t="s">
        <v>2304</v>
      </c>
      <c r="C17487" s="10">
        <v>30378</v>
      </c>
      <c r="D17487" s="9">
        <v>3867281491</v>
      </c>
      <c r="E17487" s="9" t="e">
        <f>INDEX(#REF!:#REF!,MATCH($D17487,#REF!:#REF!,0),MATCH(#REF!,#REF!:#REF!,0))</f>
        <v>#REF!</v>
      </c>
      <c r="F17487" s="9" t="e">
        <f>INDEX(#REF!:#REF!,MATCH($D17487,#REF!:#REF!,0),MATCH(#REF!,#REF!:#REF!,0))</f>
        <v>#REF!</v>
      </c>
    </row>
    <row r="17488" spans="1:6" ht="16.5" x14ac:dyDescent="0.3">
      <c r="A17488" s="9" t="s">
        <v>4836</v>
      </c>
      <c r="B17488" s="9" t="s">
        <v>2206</v>
      </c>
      <c r="C17488" s="10">
        <v>55092</v>
      </c>
      <c r="D17488" s="9">
        <v>299663825</v>
      </c>
      <c r="E17488" s="9" t="e">
        <f>INDEX(#REF!:#REF!,MATCH($D17488,#REF!:#REF!,0),MATCH(#REF!,#REF!:#REF!,0))</f>
        <v>#REF!</v>
      </c>
      <c r="F17488" s="9" t="e">
        <f>INDEX(#REF!:#REF!,MATCH($D17488,#REF!:#REF!,0),MATCH(#REF!,#REF!:#REF!,0))</f>
        <v>#REF!</v>
      </c>
    </row>
    <row r="17489" spans="1:6" ht="16.5" x14ac:dyDescent="0.3">
      <c r="A17489" s="9" t="s">
        <v>4835</v>
      </c>
      <c r="B17489" s="9" t="s">
        <v>3388</v>
      </c>
      <c r="C17489" s="10">
        <v>13043</v>
      </c>
      <c r="D17489" s="9">
        <v>6109997811</v>
      </c>
      <c r="E17489" s="9" t="e">
        <f>INDEX(#REF!:#REF!,MATCH($D17489,#REF!:#REF!,0),MATCH(#REF!,#REF!:#REF!,0))</f>
        <v>#REF!</v>
      </c>
      <c r="F17489" s="9" t="e">
        <f>INDEX(#REF!:#REF!,MATCH($D17489,#REF!:#REF!,0),MATCH(#REF!,#REF!:#REF!,0))</f>
        <v>#REF!</v>
      </c>
    </row>
    <row r="17490" spans="1:6" ht="16.5" x14ac:dyDescent="0.3">
      <c r="A17490" s="9" t="s">
        <v>4834</v>
      </c>
      <c r="B17490" s="9" t="s">
        <v>3720</v>
      </c>
      <c r="C17490" s="10">
        <v>52403</v>
      </c>
      <c r="D17490" s="9">
        <v>1420239228</v>
      </c>
      <c r="E17490" s="9" t="e">
        <f>INDEX(#REF!:#REF!,MATCH($D17490,#REF!:#REF!,0),MATCH(#REF!,#REF!:#REF!,0))</f>
        <v>#REF!</v>
      </c>
      <c r="F17490" s="9" t="e">
        <f>INDEX(#REF!:#REF!,MATCH($D17490,#REF!:#REF!,0),MATCH(#REF!,#REF!:#REF!,0))</f>
        <v>#REF!</v>
      </c>
    </row>
    <row r="17491" spans="1:6" ht="16.5" x14ac:dyDescent="0.3">
      <c r="A17491" s="9" t="s">
        <v>4833</v>
      </c>
      <c r="B17491" s="9" t="s">
        <v>2582</v>
      </c>
      <c r="C17491" s="10">
        <v>18626</v>
      </c>
      <c r="D17491" s="9">
        <v>3227873028</v>
      </c>
      <c r="E17491" s="9" t="e">
        <f>INDEX(#REF!:#REF!,MATCH($D17491,#REF!:#REF!,0),MATCH(#REF!,#REF!:#REF!,0))</f>
        <v>#REF!</v>
      </c>
      <c r="F17491" s="9" t="e">
        <f>INDEX(#REF!:#REF!,MATCH($D17491,#REF!:#REF!,0),MATCH(#REF!,#REF!:#REF!,0))</f>
        <v>#REF!</v>
      </c>
    </row>
    <row r="17492" spans="1:6" ht="16.5" x14ac:dyDescent="0.3">
      <c r="A17492" s="9" t="s">
        <v>4832</v>
      </c>
      <c r="B17492" s="9" t="s">
        <v>2392</v>
      </c>
      <c r="C17492" s="10">
        <v>35008</v>
      </c>
      <c r="D17492" s="9">
        <v>4639895275</v>
      </c>
      <c r="E17492" s="9" t="e">
        <f>INDEX(#REF!:#REF!,MATCH($D17492,#REF!:#REF!,0),MATCH(#REF!,#REF!:#REF!,0))</f>
        <v>#REF!</v>
      </c>
      <c r="F17492" s="9" t="e">
        <f>INDEX(#REF!:#REF!,MATCH($D17492,#REF!:#REF!,0),MATCH(#REF!,#REF!:#REF!,0))</f>
        <v>#REF!</v>
      </c>
    </row>
    <row r="17493" spans="1:6" ht="16.5" x14ac:dyDescent="0.3">
      <c r="A17493" s="9" t="s">
        <v>4831</v>
      </c>
      <c r="B17493" s="9" t="s">
        <v>2465</v>
      </c>
      <c r="C17493" s="10">
        <v>51580</v>
      </c>
      <c r="D17493" s="9">
        <v>9597202352</v>
      </c>
      <c r="E17493" s="9" t="e">
        <f>INDEX(#REF!:#REF!,MATCH($D17493,#REF!:#REF!,0),MATCH(#REF!,#REF!:#REF!,0))</f>
        <v>#REF!</v>
      </c>
      <c r="F17493" s="9" t="e">
        <f>INDEX(#REF!:#REF!,MATCH($D17493,#REF!:#REF!,0),MATCH(#REF!,#REF!:#REF!,0))</f>
        <v>#REF!</v>
      </c>
    </row>
    <row r="17494" spans="1:6" ht="16.5" x14ac:dyDescent="0.3">
      <c r="A17494" s="9" t="s">
        <v>4830</v>
      </c>
      <c r="B17494" s="9" t="s">
        <v>2144</v>
      </c>
      <c r="C17494" s="10">
        <v>49504</v>
      </c>
      <c r="D17494" s="9">
        <v>8054305400</v>
      </c>
      <c r="E17494" s="9" t="e">
        <f>INDEX(#REF!:#REF!,MATCH($D17494,#REF!:#REF!,0),MATCH(#REF!,#REF!:#REF!,0))</f>
        <v>#REF!</v>
      </c>
      <c r="F17494" s="9" t="e">
        <f>INDEX(#REF!:#REF!,MATCH($D17494,#REF!:#REF!,0),MATCH(#REF!,#REF!:#REF!,0))</f>
        <v>#REF!</v>
      </c>
    </row>
    <row r="17495" spans="1:6" ht="16.5" x14ac:dyDescent="0.3">
      <c r="A17495" s="9" t="s">
        <v>4829</v>
      </c>
      <c r="B17495" s="9" t="s">
        <v>2127</v>
      </c>
      <c r="C17495" s="10">
        <v>55477</v>
      </c>
      <c r="D17495" s="9">
        <v>8552526727</v>
      </c>
      <c r="E17495" s="9" t="e">
        <f>INDEX(#REF!:#REF!,MATCH($D17495,#REF!:#REF!,0),MATCH(#REF!,#REF!:#REF!,0))</f>
        <v>#REF!</v>
      </c>
      <c r="F17495" s="9" t="e">
        <f>INDEX(#REF!:#REF!,MATCH($D17495,#REF!:#REF!,0),MATCH(#REF!,#REF!:#REF!,0))</f>
        <v>#REF!</v>
      </c>
    </row>
    <row r="17496" spans="1:6" ht="16.5" x14ac:dyDescent="0.3">
      <c r="A17496" s="9" t="s">
        <v>4828</v>
      </c>
      <c r="B17496" s="9" t="s">
        <v>2921</v>
      </c>
      <c r="C17496" s="10">
        <v>54444</v>
      </c>
      <c r="D17496" s="9">
        <v>7427985850</v>
      </c>
      <c r="E17496" s="9" t="e">
        <f>INDEX(#REF!:#REF!,MATCH($D17496,#REF!:#REF!,0),MATCH(#REF!,#REF!:#REF!,0))</f>
        <v>#REF!</v>
      </c>
      <c r="F17496" s="9" t="e">
        <f>INDEX(#REF!:#REF!,MATCH($D17496,#REF!:#REF!,0),MATCH(#REF!,#REF!:#REF!,0))</f>
        <v>#REF!</v>
      </c>
    </row>
    <row r="17497" spans="1:6" ht="16.5" x14ac:dyDescent="0.3">
      <c r="A17497" s="9" t="s">
        <v>4827</v>
      </c>
      <c r="B17497" s="9" t="s">
        <v>2256</v>
      </c>
      <c r="C17497" s="10">
        <v>56723</v>
      </c>
      <c r="D17497" s="9">
        <v>9619649427</v>
      </c>
      <c r="E17497" s="9" t="e">
        <f>INDEX(#REF!:#REF!,MATCH($D17497,#REF!:#REF!,0),MATCH(#REF!,#REF!:#REF!,0))</f>
        <v>#REF!</v>
      </c>
      <c r="F17497" s="9" t="e">
        <f>INDEX(#REF!:#REF!,MATCH($D17497,#REF!:#REF!,0),MATCH(#REF!,#REF!:#REF!,0))</f>
        <v>#REF!</v>
      </c>
    </row>
    <row r="17498" spans="1:6" ht="16.5" x14ac:dyDescent="0.3">
      <c r="A17498" s="9" t="s">
        <v>4826</v>
      </c>
      <c r="B17498" s="9" t="s">
        <v>2498</v>
      </c>
      <c r="C17498" s="10">
        <v>16084</v>
      </c>
      <c r="D17498" s="9">
        <v>5828678620</v>
      </c>
      <c r="E17498" s="9" t="e">
        <f>INDEX(#REF!:#REF!,MATCH($D17498,#REF!:#REF!,0),MATCH(#REF!,#REF!:#REF!,0))</f>
        <v>#REF!</v>
      </c>
      <c r="F17498" s="9" t="e">
        <f>INDEX(#REF!:#REF!,MATCH($D17498,#REF!:#REF!,0),MATCH(#REF!,#REF!:#REF!,0))</f>
        <v>#REF!</v>
      </c>
    </row>
    <row r="17499" spans="1:6" ht="16.5" x14ac:dyDescent="0.3">
      <c r="A17499" s="9" t="s">
        <v>4825</v>
      </c>
      <c r="B17499" s="9" t="s">
        <v>2140</v>
      </c>
      <c r="C17499" s="10">
        <v>58631</v>
      </c>
      <c r="D17499" s="9">
        <v>7961231404</v>
      </c>
      <c r="E17499" s="9" t="e">
        <f>INDEX(#REF!:#REF!,MATCH($D17499,#REF!:#REF!,0),MATCH(#REF!,#REF!:#REF!,0))</f>
        <v>#REF!</v>
      </c>
      <c r="F17499" s="9" t="e">
        <f>INDEX(#REF!:#REF!,MATCH($D17499,#REF!:#REF!,0),MATCH(#REF!,#REF!:#REF!,0))</f>
        <v>#REF!</v>
      </c>
    </row>
    <row r="17500" spans="1:6" ht="16.5" x14ac:dyDescent="0.3">
      <c r="A17500" s="9" t="s">
        <v>4824</v>
      </c>
      <c r="B17500" s="9" t="s">
        <v>2260</v>
      </c>
      <c r="C17500" s="10">
        <v>32320</v>
      </c>
      <c r="D17500" s="9">
        <v>9815158015</v>
      </c>
      <c r="E17500" s="9" t="e">
        <f>INDEX(#REF!:#REF!,MATCH($D17500,#REF!:#REF!,0),MATCH(#REF!,#REF!:#REF!,0))</f>
        <v>#REF!</v>
      </c>
      <c r="F17500" s="9" t="e">
        <f>INDEX(#REF!:#REF!,MATCH($D17500,#REF!:#REF!,0),MATCH(#REF!,#REF!:#REF!,0))</f>
        <v>#REF!</v>
      </c>
    </row>
    <row r="17501" spans="1:6" ht="16.5" x14ac:dyDescent="0.3">
      <c r="A17501" s="9" t="s">
        <v>4823</v>
      </c>
      <c r="B17501" s="9" t="s">
        <v>2044</v>
      </c>
      <c r="C17501" s="10">
        <v>46694</v>
      </c>
      <c r="D17501" s="9">
        <v>7268478941</v>
      </c>
      <c r="E17501" s="9" t="e">
        <f>INDEX(#REF!:#REF!,MATCH($D17501,#REF!:#REF!,0),MATCH(#REF!,#REF!:#REF!,0))</f>
        <v>#REF!</v>
      </c>
      <c r="F17501" s="9" t="e">
        <f>INDEX(#REF!:#REF!,MATCH($D17501,#REF!:#REF!,0),MATCH(#REF!,#REF!:#REF!,0))</f>
        <v>#REF!</v>
      </c>
    </row>
    <row r="17502" spans="1:6" ht="16.5" x14ac:dyDescent="0.3">
      <c r="A17502" s="9" t="s">
        <v>4822</v>
      </c>
      <c r="B17502" s="9" t="s">
        <v>2539</v>
      </c>
      <c r="C17502" s="10">
        <v>54540</v>
      </c>
      <c r="D17502" s="9">
        <v>589071254</v>
      </c>
      <c r="E17502" s="9" t="e">
        <f>INDEX(#REF!:#REF!,MATCH($D17502,#REF!:#REF!,0),MATCH(#REF!,#REF!:#REF!,0))</f>
        <v>#REF!</v>
      </c>
      <c r="F17502" s="9" t="e">
        <f>INDEX(#REF!:#REF!,MATCH($D17502,#REF!:#REF!,0),MATCH(#REF!,#REF!:#REF!,0))</f>
        <v>#REF!</v>
      </c>
    </row>
    <row r="17503" spans="1:6" ht="16.5" x14ac:dyDescent="0.3">
      <c r="A17503" s="9" t="s">
        <v>4821</v>
      </c>
      <c r="B17503" s="9" t="s">
        <v>2140</v>
      </c>
      <c r="C17503" s="10">
        <v>58186</v>
      </c>
      <c r="D17503" s="9">
        <v>7760701055</v>
      </c>
      <c r="E17503" s="9" t="e">
        <f>INDEX(#REF!:#REF!,MATCH($D17503,#REF!:#REF!,0),MATCH(#REF!,#REF!:#REF!,0))</f>
        <v>#REF!</v>
      </c>
      <c r="F17503" s="9" t="e">
        <f>INDEX(#REF!:#REF!,MATCH($D17503,#REF!:#REF!,0),MATCH(#REF!,#REF!:#REF!,0))</f>
        <v>#REF!</v>
      </c>
    </row>
    <row r="17504" spans="1:6" ht="16.5" x14ac:dyDescent="0.3">
      <c r="A17504" s="9" t="s">
        <v>4820</v>
      </c>
      <c r="B17504" s="9" t="s">
        <v>2142</v>
      </c>
      <c r="C17504" s="10">
        <v>54219</v>
      </c>
      <c r="D17504" s="9">
        <v>3303111790</v>
      </c>
      <c r="E17504" s="9" t="e">
        <f>INDEX(#REF!:#REF!,MATCH($D17504,#REF!:#REF!,0),MATCH(#REF!,#REF!:#REF!,0))</f>
        <v>#REF!</v>
      </c>
      <c r="F17504" s="9" t="e">
        <f>INDEX(#REF!:#REF!,MATCH($D17504,#REF!:#REF!,0),MATCH(#REF!,#REF!:#REF!,0))</f>
        <v>#REF!</v>
      </c>
    </row>
    <row r="17505" spans="1:6" ht="16.5" x14ac:dyDescent="0.3">
      <c r="A17505" s="9" t="s">
        <v>4819</v>
      </c>
      <c r="B17505" s="9" t="s">
        <v>2445</v>
      </c>
      <c r="C17505" s="10">
        <v>49561</v>
      </c>
      <c r="D17505" s="9">
        <v>6973806759</v>
      </c>
      <c r="E17505" s="9" t="e">
        <f>INDEX(#REF!:#REF!,MATCH($D17505,#REF!:#REF!,0),MATCH(#REF!,#REF!:#REF!,0))</f>
        <v>#REF!</v>
      </c>
      <c r="F17505" s="9" t="e">
        <f>INDEX(#REF!:#REF!,MATCH($D17505,#REF!:#REF!,0),MATCH(#REF!,#REF!:#REF!,0))</f>
        <v>#REF!</v>
      </c>
    </row>
    <row r="17506" spans="1:6" ht="16.5" x14ac:dyDescent="0.3">
      <c r="A17506" s="9" t="s">
        <v>4818</v>
      </c>
      <c r="B17506" s="9" t="s">
        <v>3951</v>
      </c>
      <c r="C17506" s="10">
        <v>20743</v>
      </c>
      <c r="D17506" s="9">
        <v>5984294621</v>
      </c>
      <c r="E17506" s="9" t="e">
        <f>INDEX(#REF!:#REF!,MATCH($D17506,#REF!:#REF!,0),MATCH(#REF!,#REF!:#REF!,0))</f>
        <v>#REF!</v>
      </c>
      <c r="F17506" s="9" t="e">
        <f>INDEX(#REF!:#REF!,MATCH($D17506,#REF!:#REF!,0),MATCH(#REF!,#REF!:#REF!,0))</f>
        <v>#REF!</v>
      </c>
    </row>
    <row r="17507" spans="1:6" ht="16.5" x14ac:dyDescent="0.3">
      <c r="A17507" s="9" t="s">
        <v>4817</v>
      </c>
      <c r="B17507" s="9" t="s">
        <v>2498</v>
      </c>
      <c r="C17507" s="10">
        <v>33342</v>
      </c>
      <c r="D17507" s="9">
        <v>3040116061</v>
      </c>
      <c r="E17507" s="9" t="e">
        <f>INDEX(#REF!:#REF!,MATCH($D17507,#REF!:#REF!,0),MATCH(#REF!,#REF!:#REF!,0))</f>
        <v>#REF!</v>
      </c>
      <c r="F17507" s="9" t="e">
        <f>INDEX(#REF!:#REF!,MATCH($D17507,#REF!:#REF!,0),MATCH(#REF!,#REF!:#REF!,0))</f>
        <v>#REF!</v>
      </c>
    </row>
    <row r="17508" spans="1:6" ht="16.5" x14ac:dyDescent="0.3">
      <c r="A17508" s="9" t="s">
        <v>4816</v>
      </c>
      <c r="B17508" s="9" t="s">
        <v>2521</v>
      </c>
      <c r="C17508" s="10">
        <v>30548</v>
      </c>
      <c r="D17508" s="9">
        <v>7888574610</v>
      </c>
      <c r="E17508" s="9" t="e">
        <f>INDEX(#REF!:#REF!,MATCH($D17508,#REF!:#REF!,0),MATCH(#REF!,#REF!:#REF!,0))</f>
        <v>#REF!</v>
      </c>
      <c r="F17508" s="9" t="e">
        <f>INDEX(#REF!:#REF!,MATCH($D17508,#REF!:#REF!,0),MATCH(#REF!,#REF!:#REF!,0))</f>
        <v>#REF!</v>
      </c>
    </row>
    <row r="17509" spans="1:6" ht="16.5" x14ac:dyDescent="0.3">
      <c r="A17509" s="9" t="s">
        <v>4815</v>
      </c>
      <c r="B17509" s="9" t="s">
        <v>1955</v>
      </c>
      <c r="C17509" s="10">
        <v>39315</v>
      </c>
      <c r="D17509" s="9">
        <v>7233077789</v>
      </c>
      <c r="E17509" s="9" t="e">
        <f>INDEX(#REF!:#REF!,MATCH($D17509,#REF!:#REF!,0),MATCH(#REF!,#REF!:#REF!,0))</f>
        <v>#REF!</v>
      </c>
      <c r="F17509" s="9" t="e">
        <f>INDEX(#REF!:#REF!,MATCH($D17509,#REF!:#REF!,0),MATCH(#REF!,#REF!:#REF!,0))</f>
        <v>#REF!</v>
      </c>
    </row>
    <row r="17510" spans="1:6" ht="16.5" x14ac:dyDescent="0.3">
      <c r="A17510" s="9" t="s">
        <v>4814</v>
      </c>
      <c r="B17510" s="9" t="s">
        <v>3125</v>
      </c>
      <c r="C17510" s="10">
        <v>29029</v>
      </c>
      <c r="D17510" s="9">
        <v>3497169404</v>
      </c>
      <c r="E17510" s="9" t="e">
        <f>INDEX(#REF!:#REF!,MATCH($D17510,#REF!:#REF!,0),MATCH(#REF!,#REF!:#REF!,0))</f>
        <v>#REF!</v>
      </c>
      <c r="F17510" s="9" t="e">
        <f>INDEX(#REF!:#REF!,MATCH($D17510,#REF!:#REF!,0),MATCH(#REF!,#REF!:#REF!,0))</f>
        <v>#REF!</v>
      </c>
    </row>
    <row r="17511" spans="1:6" ht="16.5" x14ac:dyDescent="0.3">
      <c r="A17511" s="9" t="s">
        <v>4813</v>
      </c>
      <c r="B17511" s="9" t="s">
        <v>2127</v>
      </c>
      <c r="C17511" s="10">
        <v>28928</v>
      </c>
      <c r="D17511" s="9">
        <v>4192879565</v>
      </c>
      <c r="E17511" s="9" t="e">
        <f>INDEX(#REF!:#REF!,MATCH($D17511,#REF!:#REF!,0),MATCH(#REF!,#REF!:#REF!,0))</f>
        <v>#REF!</v>
      </c>
      <c r="F17511" s="9" t="e">
        <f>INDEX(#REF!:#REF!,MATCH($D17511,#REF!:#REF!,0),MATCH(#REF!,#REF!:#REF!,0))</f>
        <v>#REF!</v>
      </c>
    </row>
    <row r="17512" spans="1:6" ht="16.5" x14ac:dyDescent="0.3">
      <c r="A17512" s="9" t="s">
        <v>4812</v>
      </c>
      <c r="B17512" s="9" t="s">
        <v>2272</v>
      </c>
      <c r="C17512" s="10">
        <v>23583</v>
      </c>
      <c r="D17512" s="9">
        <v>2575500974</v>
      </c>
      <c r="E17512" s="9" t="e">
        <f>INDEX(#REF!:#REF!,MATCH($D17512,#REF!:#REF!,0),MATCH(#REF!,#REF!:#REF!,0))</f>
        <v>#REF!</v>
      </c>
      <c r="F17512" s="9" t="e">
        <f>INDEX(#REF!:#REF!,MATCH($D17512,#REF!:#REF!,0),MATCH(#REF!,#REF!:#REF!,0))</f>
        <v>#REF!</v>
      </c>
    </row>
    <row r="17513" spans="1:6" ht="16.5" x14ac:dyDescent="0.3">
      <c r="A17513" s="9" t="s">
        <v>4811</v>
      </c>
      <c r="B17513" s="9" t="s">
        <v>1945</v>
      </c>
      <c r="C17513" s="10">
        <v>26527</v>
      </c>
      <c r="D17513" s="9">
        <v>9228842121</v>
      </c>
      <c r="E17513" s="9" t="e">
        <f>INDEX(#REF!:#REF!,MATCH($D17513,#REF!:#REF!,0),MATCH(#REF!,#REF!:#REF!,0))</f>
        <v>#REF!</v>
      </c>
      <c r="F17513" s="9" t="e">
        <f>INDEX(#REF!:#REF!,MATCH($D17513,#REF!:#REF!,0),MATCH(#REF!,#REF!:#REF!,0))</f>
        <v>#REF!</v>
      </c>
    </row>
    <row r="17514" spans="1:6" ht="16.5" x14ac:dyDescent="0.3">
      <c r="A17514" s="9" t="s">
        <v>4810</v>
      </c>
      <c r="B17514" s="9" t="s">
        <v>3448</v>
      </c>
      <c r="C17514" s="10">
        <v>24219</v>
      </c>
      <c r="D17514" s="9">
        <v>6618120233</v>
      </c>
      <c r="E17514" s="9" t="e">
        <f>INDEX(#REF!:#REF!,MATCH($D17514,#REF!:#REF!,0),MATCH(#REF!,#REF!:#REF!,0))</f>
        <v>#REF!</v>
      </c>
      <c r="F17514" s="9" t="e">
        <f>INDEX(#REF!:#REF!,MATCH($D17514,#REF!:#REF!,0),MATCH(#REF!,#REF!:#REF!,0))</f>
        <v>#REF!</v>
      </c>
    </row>
    <row r="17515" spans="1:6" ht="16.5" x14ac:dyDescent="0.3">
      <c r="A17515" s="9" t="s">
        <v>4809</v>
      </c>
      <c r="B17515" s="9" t="s">
        <v>1987</v>
      </c>
      <c r="C17515" s="10">
        <v>18565</v>
      </c>
      <c r="D17515" s="9">
        <v>1659448174</v>
      </c>
      <c r="E17515" s="9" t="e">
        <f>INDEX(#REF!:#REF!,MATCH($D17515,#REF!:#REF!,0),MATCH(#REF!,#REF!:#REF!,0))</f>
        <v>#REF!</v>
      </c>
      <c r="F17515" s="9" t="e">
        <f>INDEX(#REF!:#REF!,MATCH($D17515,#REF!:#REF!,0),MATCH(#REF!,#REF!:#REF!,0))</f>
        <v>#REF!</v>
      </c>
    </row>
    <row r="17516" spans="1:6" ht="16.5" x14ac:dyDescent="0.3">
      <c r="A17516" s="9" t="s">
        <v>4808</v>
      </c>
      <c r="B17516" s="9" t="s">
        <v>2826</v>
      </c>
      <c r="C17516" s="10">
        <v>57856</v>
      </c>
      <c r="D17516" s="9">
        <v>6402318035</v>
      </c>
      <c r="E17516" s="9" t="e">
        <f>INDEX(#REF!:#REF!,MATCH($D17516,#REF!:#REF!,0),MATCH(#REF!,#REF!:#REF!,0))</f>
        <v>#REF!</v>
      </c>
      <c r="F17516" s="9" t="e">
        <f>INDEX(#REF!:#REF!,MATCH($D17516,#REF!:#REF!,0),MATCH(#REF!,#REF!:#REF!,0))</f>
        <v>#REF!</v>
      </c>
    </row>
    <row r="17517" spans="1:6" ht="16.5" x14ac:dyDescent="0.3">
      <c r="A17517" s="9" t="s">
        <v>4807</v>
      </c>
      <c r="B17517" s="9" t="s">
        <v>2147</v>
      </c>
      <c r="C17517" s="10">
        <v>48165</v>
      </c>
      <c r="D17517" s="9">
        <v>4878156686</v>
      </c>
      <c r="E17517" s="9" t="e">
        <f>INDEX(#REF!:#REF!,MATCH($D17517,#REF!:#REF!,0),MATCH(#REF!,#REF!:#REF!,0))</f>
        <v>#REF!</v>
      </c>
      <c r="F17517" s="9" t="e">
        <f>INDEX(#REF!:#REF!,MATCH($D17517,#REF!:#REF!,0),MATCH(#REF!,#REF!:#REF!,0))</f>
        <v>#REF!</v>
      </c>
    </row>
    <row r="17518" spans="1:6" ht="16.5" x14ac:dyDescent="0.3">
      <c r="A17518" s="9" t="s">
        <v>4806</v>
      </c>
      <c r="B17518" s="9" t="s">
        <v>2653</v>
      </c>
      <c r="C17518" s="10">
        <v>42960</v>
      </c>
      <c r="D17518" s="9">
        <v>6815475379</v>
      </c>
      <c r="E17518" s="9" t="e">
        <f>INDEX(#REF!:#REF!,MATCH($D17518,#REF!:#REF!,0),MATCH(#REF!,#REF!:#REF!,0))</f>
        <v>#REF!</v>
      </c>
      <c r="F17518" s="9" t="e">
        <f>INDEX(#REF!:#REF!,MATCH($D17518,#REF!:#REF!,0),MATCH(#REF!,#REF!:#REF!,0))</f>
        <v>#REF!</v>
      </c>
    </row>
    <row r="17519" spans="1:6" ht="16.5" x14ac:dyDescent="0.3">
      <c r="A17519" s="9" t="s">
        <v>4805</v>
      </c>
      <c r="B17519" s="9" t="s">
        <v>2914</v>
      </c>
      <c r="C17519" s="10">
        <v>41052</v>
      </c>
      <c r="D17519" s="9">
        <v>2297168497</v>
      </c>
      <c r="E17519" s="9" t="e">
        <f>INDEX(#REF!:#REF!,MATCH($D17519,#REF!:#REF!,0),MATCH(#REF!,#REF!:#REF!,0))</f>
        <v>#REF!</v>
      </c>
      <c r="F17519" s="9" t="e">
        <f>INDEX(#REF!:#REF!,MATCH($D17519,#REF!:#REF!,0),MATCH(#REF!,#REF!:#REF!,0))</f>
        <v>#REF!</v>
      </c>
    </row>
    <row r="17520" spans="1:6" ht="16.5" x14ac:dyDescent="0.3">
      <c r="A17520" s="9" t="s">
        <v>4804</v>
      </c>
      <c r="B17520" s="9" t="s">
        <v>2171</v>
      </c>
      <c r="C17520" s="10">
        <v>24365</v>
      </c>
      <c r="D17520" s="9">
        <v>8526090127</v>
      </c>
      <c r="E17520" s="9" t="e">
        <f>INDEX(#REF!:#REF!,MATCH($D17520,#REF!:#REF!,0),MATCH(#REF!,#REF!:#REF!,0))</f>
        <v>#REF!</v>
      </c>
      <c r="F17520" s="9" t="e">
        <f>INDEX(#REF!:#REF!,MATCH($D17520,#REF!:#REF!,0),MATCH(#REF!,#REF!:#REF!,0))</f>
        <v>#REF!</v>
      </c>
    </row>
    <row r="17521" spans="1:6" ht="16.5" x14ac:dyDescent="0.3">
      <c r="A17521" s="9" t="s">
        <v>4803</v>
      </c>
      <c r="B17521" s="9" t="s">
        <v>2606</v>
      </c>
      <c r="C17521" s="10">
        <v>36586</v>
      </c>
      <c r="D17521" s="9">
        <v>7914395587</v>
      </c>
      <c r="E17521" s="9" t="e">
        <f>INDEX(#REF!:#REF!,MATCH($D17521,#REF!:#REF!,0),MATCH(#REF!,#REF!:#REF!,0))</f>
        <v>#REF!</v>
      </c>
      <c r="F17521" s="9" t="e">
        <f>INDEX(#REF!:#REF!,MATCH($D17521,#REF!:#REF!,0),MATCH(#REF!,#REF!:#REF!,0))</f>
        <v>#REF!</v>
      </c>
    </row>
    <row r="17522" spans="1:6" ht="16.5" x14ac:dyDescent="0.3">
      <c r="A17522" s="9" t="s">
        <v>4802</v>
      </c>
      <c r="B17522" s="9" t="s">
        <v>3042</v>
      </c>
      <c r="C17522" s="10">
        <v>49231</v>
      </c>
      <c r="D17522" s="9">
        <v>5756920838</v>
      </c>
      <c r="E17522" s="9" t="e">
        <f>INDEX(#REF!:#REF!,MATCH($D17522,#REF!:#REF!,0),MATCH(#REF!,#REF!:#REF!,0))</f>
        <v>#REF!</v>
      </c>
      <c r="F17522" s="9" t="e">
        <f>INDEX(#REF!:#REF!,MATCH($D17522,#REF!:#REF!,0),MATCH(#REF!,#REF!:#REF!,0))</f>
        <v>#REF!</v>
      </c>
    </row>
    <row r="17523" spans="1:6" ht="16.5" x14ac:dyDescent="0.3">
      <c r="A17523" s="9" t="s">
        <v>4801</v>
      </c>
      <c r="B17523" s="9" t="s">
        <v>2386</v>
      </c>
      <c r="C17523" s="10">
        <v>53779</v>
      </c>
      <c r="D17523" s="9">
        <v>8322342209</v>
      </c>
      <c r="E17523" s="9" t="e">
        <f>INDEX(#REF!:#REF!,MATCH($D17523,#REF!:#REF!,0),MATCH(#REF!,#REF!:#REF!,0))</f>
        <v>#REF!</v>
      </c>
      <c r="F17523" s="9" t="e">
        <f>INDEX(#REF!:#REF!,MATCH($D17523,#REF!:#REF!,0),MATCH(#REF!,#REF!:#REF!,0))</f>
        <v>#REF!</v>
      </c>
    </row>
    <row r="17524" spans="1:6" ht="16.5" x14ac:dyDescent="0.3">
      <c r="A17524" s="9" t="s">
        <v>4800</v>
      </c>
      <c r="B17524" s="9" t="s">
        <v>2500</v>
      </c>
      <c r="C17524" s="10">
        <v>52043</v>
      </c>
      <c r="D17524" s="9">
        <v>8603912793</v>
      </c>
      <c r="E17524" s="9" t="e">
        <f>INDEX(#REF!:#REF!,MATCH($D17524,#REF!:#REF!,0),MATCH(#REF!,#REF!:#REF!,0))</f>
        <v>#REF!</v>
      </c>
      <c r="F17524" s="9" t="e">
        <f>INDEX(#REF!:#REF!,MATCH($D17524,#REF!:#REF!,0),MATCH(#REF!,#REF!:#REF!,0))</f>
        <v>#REF!</v>
      </c>
    </row>
    <row r="17525" spans="1:6" ht="16.5" x14ac:dyDescent="0.3">
      <c r="A17525" s="9" t="s">
        <v>4799</v>
      </c>
      <c r="B17525" s="9" t="s">
        <v>2875</v>
      </c>
      <c r="C17525" s="10">
        <v>25018</v>
      </c>
      <c r="D17525" s="9">
        <v>6858776575</v>
      </c>
      <c r="E17525" s="9" t="e">
        <f>INDEX(#REF!:#REF!,MATCH($D17525,#REF!:#REF!,0),MATCH(#REF!,#REF!:#REF!,0))</f>
        <v>#REF!</v>
      </c>
      <c r="F17525" s="9" t="e">
        <f>INDEX(#REF!:#REF!,MATCH($D17525,#REF!:#REF!,0),MATCH(#REF!,#REF!:#REF!,0))</f>
        <v>#REF!</v>
      </c>
    </row>
    <row r="17526" spans="1:6" ht="16.5" x14ac:dyDescent="0.3">
      <c r="A17526" s="9" t="s">
        <v>4798</v>
      </c>
      <c r="B17526" s="9" t="s">
        <v>3044</v>
      </c>
      <c r="C17526" s="10">
        <v>27842</v>
      </c>
      <c r="D17526" s="9">
        <v>2138131904</v>
      </c>
      <c r="E17526" s="9" t="e">
        <f>INDEX(#REF!:#REF!,MATCH($D17526,#REF!:#REF!,0),MATCH(#REF!,#REF!:#REF!,0))</f>
        <v>#REF!</v>
      </c>
      <c r="F17526" s="9" t="e">
        <f>INDEX(#REF!:#REF!,MATCH($D17526,#REF!:#REF!,0),MATCH(#REF!,#REF!:#REF!,0))</f>
        <v>#REF!</v>
      </c>
    </row>
    <row r="17527" spans="1:6" ht="16.5" x14ac:dyDescent="0.3">
      <c r="A17527" s="9" t="s">
        <v>4797</v>
      </c>
      <c r="B17527" s="9" t="s">
        <v>2132</v>
      </c>
      <c r="C17527" s="10">
        <v>37405</v>
      </c>
      <c r="D17527" s="9">
        <v>3129526900</v>
      </c>
      <c r="E17527" s="9" t="e">
        <f>INDEX(#REF!:#REF!,MATCH($D17527,#REF!:#REF!,0),MATCH(#REF!,#REF!:#REF!,0))</f>
        <v>#REF!</v>
      </c>
      <c r="F17527" s="9" t="e">
        <f>INDEX(#REF!:#REF!,MATCH($D17527,#REF!:#REF!,0),MATCH(#REF!,#REF!:#REF!,0))</f>
        <v>#REF!</v>
      </c>
    </row>
    <row r="17528" spans="1:6" ht="16.5" x14ac:dyDescent="0.3">
      <c r="A17528" s="9" t="s">
        <v>4796</v>
      </c>
      <c r="B17528" s="9" t="s">
        <v>2190</v>
      </c>
      <c r="C17528" s="10">
        <v>11067</v>
      </c>
      <c r="D17528" s="9">
        <v>8673837456</v>
      </c>
      <c r="E17528" s="9" t="e">
        <f>INDEX(#REF!:#REF!,MATCH($D17528,#REF!:#REF!,0),MATCH(#REF!,#REF!:#REF!,0))</f>
        <v>#REF!</v>
      </c>
      <c r="F17528" s="9" t="e">
        <f>INDEX(#REF!:#REF!,MATCH($D17528,#REF!:#REF!,0),MATCH(#REF!,#REF!:#REF!,0))</f>
        <v>#REF!</v>
      </c>
    </row>
    <row r="17529" spans="1:6" ht="16.5" x14ac:dyDescent="0.3">
      <c r="A17529" s="9" t="s">
        <v>4795</v>
      </c>
      <c r="B17529" s="9" t="s">
        <v>2465</v>
      </c>
      <c r="C17529" s="10">
        <v>55157</v>
      </c>
      <c r="D17529" s="9">
        <v>3600185284</v>
      </c>
      <c r="E17529" s="9" t="e">
        <f>INDEX(#REF!:#REF!,MATCH($D17529,#REF!:#REF!,0),MATCH(#REF!,#REF!:#REF!,0))</f>
        <v>#REF!</v>
      </c>
      <c r="F17529" s="9" t="e">
        <f>INDEX(#REF!:#REF!,MATCH($D17529,#REF!:#REF!,0),MATCH(#REF!,#REF!:#REF!,0))</f>
        <v>#REF!</v>
      </c>
    </row>
    <row r="17530" spans="1:6" ht="16.5" x14ac:dyDescent="0.3">
      <c r="A17530" s="9" t="s">
        <v>4794</v>
      </c>
      <c r="B17530" s="9" t="s">
        <v>2250</v>
      </c>
      <c r="C17530" s="10">
        <v>20216</v>
      </c>
      <c r="D17530" s="9">
        <v>8002426673</v>
      </c>
      <c r="E17530" s="9" t="e">
        <f>INDEX(#REF!:#REF!,MATCH($D17530,#REF!:#REF!,0),MATCH(#REF!,#REF!:#REF!,0))</f>
        <v>#REF!</v>
      </c>
      <c r="F17530" s="9" t="e">
        <f>INDEX(#REF!:#REF!,MATCH($D17530,#REF!:#REF!,0),MATCH(#REF!,#REF!:#REF!,0))</f>
        <v>#REF!</v>
      </c>
    </row>
    <row r="17531" spans="1:6" ht="16.5" x14ac:dyDescent="0.3">
      <c r="A17531" s="9" t="s">
        <v>4793</v>
      </c>
      <c r="B17531" s="9" t="s">
        <v>1955</v>
      </c>
      <c r="C17531" s="10">
        <v>30733</v>
      </c>
      <c r="D17531" s="9">
        <v>2378102658</v>
      </c>
      <c r="E17531" s="9" t="e">
        <f>INDEX(#REF!:#REF!,MATCH($D17531,#REF!:#REF!,0),MATCH(#REF!,#REF!:#REF!,0))</f>
        <v>#REF!</v>
      </c>
      <c r="F17531" s="9" t="e">
        <f>INDEX(#REF!:#REF!,MATCH($D17531,#REF!:#REF!,0),MATCH(#REF!,#REF!:#REF!,0))</f>
        <v>#REF!</v>
      </c>
    </row>
    <row r="17532" spans="1:6" ht="16.5" x14ac:dyDescent="0.3">
      <c r="A17532" s="9" t="s">
        <v>4792</v>
      </c>
      <c r="B17532" s="9" t="s">
        <v>2727</v>
      </c>
      <c r="C17532" s="10">
        <v>44817</v>
      </c>
      <c r="D17532" s="9">
        <v>5002048994</v>
      </c>
      <c r="E17532" s="9" t="e">
        <f>INDEX(#REF!:#REF!,MATCH($D17532,#REF!:#REF!,0),MATCH(#REF!,#REF!:#REF!,0))</f>
        <v>#REF!</v>
      </c>
      <c r="F17532" s="9" t="e">
        <f>INDEX(#REF!:#REF!,MATCH($D17532,#REF!:#REF!,0),MATCH(#REF!,#REF!:#REF!,0))</f>
        <v>#REF!</v>
      </c>
    </row>
    <row r="17533" spans="1:6" ht="16.5" x14ac:dyDescent="0.3">
      <c r="A17533" s="9" t="s">
        <v>4791</v>
      </c>
      <c r="B17533" s="9" t="s">
        <v>2009</v>
      </c>
      <c r="C17533" s="10">
        <v>56142</v>
      </c>
      <c r="D17533" s="9">
        <v>8109358470</v>
      </c>
      <c r="E17533" s="9" t="e">
        <f>INDEX(#REF!:#REF!,MATCH($D17533,#REF!:#REF!,0),MATCH(#REF!,#REF!:#REF!,0))</f>
        <v>#REF!</v>
      </c>
      <c r="F17533" s="9" t="e">
        <f>INDEX(#REF!:#REF!,MATCH($D17533,#REF!:#REF!,0),MATCH(#REF!,#REF!:#REF!,0))</f>
        <v>#REF!</v>
      </c>
    </row>
    <row r="17534" spans="1:6" ht="16.5" x14ac:dyDescent="0.3">
      <c r="A17534" s="9" t="s">
        <v>4790</v>
      </c>
      <c r="B17534" s="9" t="s">
        <v>2163</v>
      </c>
      <c r="C17534" s="10">
        <v>21726</v>
      </c>
      <c r="D17534" s="9">
        <v>4978659442</v>
      </c>
      <c r="E17534" s="9" t="e">
        <f>INDEX(#REF!:#REF!,MATCH($D17534,#REF!:#REF!,0),MATCH(#REF!,#REF!:#REF!,0))</f>
        <v>#REF!</v>
      </c>
      <c r="F17534" s="9" t="e">
        <f>INDEX(#REF!:#REF!,MATCH($D17534,#REF!:#REF!,0),MATCH(#REF!,#REF!:#REF!,0))</f>
        <v>#REF!</v>
      </c>
    </row>
    <row r="17535" spans="1:6" ht="16.5" x14ac:dyDescent="0.3">
      <c r="A17535" s="9" t="s">
        <v>4789</v>
      </c>
      <c r="B17535" s="9" t="s">
        <v>2136</v>
      </c>
      <c r="C17535" s="10">
        <v>11335</v>
      </c>
      <c r="D17535" s="9">
        <v>4487905370</v>
      </c>
      <c r="E17535" s="9" t="e">
        <f>INDEX(#REF!:#REF!,MATCH($D17535,#REF!:#REF!,0),MATCH(#REF!,#REF!:#REF!,0))</f>
        <v>#REF!</v>
      </c>
      <c r="F17535" s="9" t="e">
        <f>INDEX(#REF!:#REF!,MATCH($D17535,#REF!:#REF!,0),MATCH(#REF!,#REF!:#REF!,0))</f>
        <v>#REF!</v>
      </c>
    </row>
    <row r="17536" spans="1:6" ht="16.5" x14ac:dyDescent="0.3">
      <c r="A17536" s="9" t="s">
        <v>4788</v>
      </c>
      <c r="B17536" s="9" t="s">
        <v>2230</v>
      </c>
      <c r="C17536" s="10">
        <v>13690</v>
      </c>
      <c r="D17536" s="9">
        <v>1892125439</v>
      </c>
      <c r="E17536" s="9" t="e">
        <f>INDEX(#REF!:#REF!,MATCH($D17536,#REF!:#REF!,0),MATCH(#REF!,#REF!:#REF!,0))</f>
        <v>#REF!</v>
      </c>
      <c r="F17536" s="9" t="e">
        <f>INDEX(#REF!:#REF!,MATCH($D17536,#REF!:#REF!,0),MATCH(#REF!,#REF!:#REF!,0))</f>
        <v>#REF!</v>
      </c>
    </row>
    <row r="17537" spans="1:6" ht="16.5" x14ac:dyDescent="0.3">
      <c r="A17537" s="9" t="s">
        <v>4787</v>
      </c>
      <c r="B17537" s="9" t="s">
        <v>2615</v>
      </c>
      <c r="C17537" s="10">
        <v>57014</v>
      </c>
      <c r="D17537" s="9">
        <v>2859931651</v>
      </c>
      <c r="E17537" s="9" t="e">
        <f>INDEX(#REF!:#REF!,MATCH($D17537,#REF!:#REF!,0),MATCH(#REF!,#REF!:#REF!,0))</f>
        <v>#REF!</v>
      </c>
      <c r="F17537" s="9" t="e">
        <f>INDEX(#REF!:#REF!,MATCH($D17537,#REF!:#REF!,0),MATCH(#REF!,#REF!:#REF!,0))</f>
        <v>#REF!</v>
      </c>
    </row>
    <row r="17538" spans="1:6" ht="16.5" x14ac:dyDescent="0.3">
      <c r="A17538" s="9" t="s">
        <v>4786</v>
      </c>
      <c r="B17538" s="9" t="s">
        <v>2364</v>
      </c>
      <c r="C17538" s="10">
        <v>51069</v>
      </c>
      <c r="D17538" s="9">
        <v>4900475084</v>
      </c>
      <c r="E17538" s="9" t="e">
        <f>INDEX(#REF!:#REF!,MATCH($D17538,#REF!:#REF!,0),MATCH(#REF!,#REF!:#REF!,0))</f>
        <v>#REF!</v>
      </c>
      <c r="F17538" s="9" t="e">
        <f>INDEX(#REF!:#REF!,MATCH($D17538,#REF!:#REF!,0),MATCH(#REF!,#REF!:#REF!,0))</f>
        <v>#REF!</v>
      </c>
    </row>
    <row r="17539" spans="1:6" ht="16.5" x14ac:dyDescent="0.3">
      <c r="A17539" s="9" t="s">
        <v>4785</v>
      </c>
      <c r="B17539" s="9" t="s">
        <v>1965</v>
      </c>
      <c r="C17539" s="10">
        <v>27712</v>
      </c>
      <c r="D17539" s="9">
        <v>6732216945</v>
      </c>
      <c r="E17539" s="9" t="e">
        <f>INDEX(#REF!:#REF!,MATCH($D17539,#REF!:#REF!,0),MATCH(#REF!,#REF!:#REF!,0))</f>
        <v>#REF!</v>
      </c>
      <c r="F17539" s="9" t="e">
        <f>INDEX(#REF!:#REF!,MATCH($D17539,#REF!:#REF!,0),MATCH(#REF!,#REF!:#REF!,0))</f>
        <v>#REF!</v>
      </c>
    </row>
    <row r="17540" spans="1:6" ht="16.5" x14ac:dyDescent="0.3">
      <c r="A17540" s="9" t="s">
        <v>4784</v>
      </c>
      <c r="B17540" s="9" t="s">
        <v>2097</v>
      </c>
      <c r="C17540" s="10">
        <v>41254</v>
      </c>
      <c r="D17540" s="9">
        <v>630160104</v>
      </c>
      <c r="E17540" s="9" t="e">
        <f>INDEX(#REF!:#REF!,MATCH($D17540,#REF!:#REF!,0),MATCH(#REF!,#REF!:#REF!,0))</f>
        <v>#REF!</v>
      </c>
      <c r="F17540" s="9" t="e">
        <f>INDEX(#REF!:#REF!,MATCH($D17540,#REF!:#REF!,0),MATCH(#REF!,#REF!:#REF!,0))</f>
        <v>#REF!</v>
      </c>
    </row>
    <row r="17541" spans="1:6" ht="16.5" x14ac:dyDescent="0.3">
      <c r="A17541" s="9" t="s">
        <v>4783</v>
      </c>
      <c r="B17541" s="9" t="s">
        <v>2633</v>
      </c>
      <c r="C17541" s="10">
        <v>28754</v>
      </c>
      <c r="D17541" s="9">
        <v>3877279783</v>
      </c>
      <c r="E17541" s="9" t="e">
        <f>INDEX(#REF!:#REF!,MATCH($D17541,#REF!:#REF!,0),MATCH(#REF!,#REF!:#REF!,0))</f>
        <v>#REF!</v>
      </c>
      <c r="F17541" s="9" t="e">
        <f>INDEX(#REF!:#REF!,MATCH($D17541,#REF!:#REF!,0),MATCH(#REF!,#REF!:#REF!,0))</f>
        <v>#REF!</v>
      </c>
    </row>
    <row r="17542" spans="1:6" ht="16.5" x14ac:dyDescent="0.3">
      <c r="A17542" s="9" t="s">
        <v>4782</v>
      </c>
      <c r="B17542" s="9" t="s">
        <v>2140</v>
      </c>
      <c r="C17542" s="10">
        <v>36839</v>
      </c>
      <c r="D17542" s="9">
        <v>4192443678</v>
      </c>
      <c r="E17542" s="9" t="e">
        <f>INDEX(#REF!:#REF!,MATCH($D17542,#REF!:#REF!,0),MATCH(#REF!,#REF!:#REF!,0))</f>
        <v>#REF!</v>
      </c>
      <c r="F17542" s="9" t="e">
        <f>INDEX(#REF!:#REF!,MATCH($D17542,#REF!:#REF!,0),MATCH(#REF!,#REF!:#REF!,0))</f>
        <v>#REF!</v>
      </c>
    </row>
    <row r="17543" spans="1:6" ht="16.5" x14ac:dyDescent="0.3">
      <c r="A17543" s="9" t="s">
        <v>4781</v>
      </c>
      <c r="B17543" s="9" t="s">
        <v>3125</v>
      </c>
      <c r="C17543" s="10">
        <v>59527</v>
      </c>
      <c r="D17543" s="9">
        <v>3991963221</v>
      </c>
      <c r="E17543" s="9" t="e">
        <f>INDEX(#REF!:#REF!,MATCH($D17543,#REF!:#REF!,0),MATCH(#REF!,#REF!:#REF!,0))</f>
        <v>#REF!</v>
      </c>
      <c r="F17543" s="9" t="e">
        <f>INDEX(#REF!:#REF!,MATCH($D17543,#REF!:#REF!,0),MATCH(#REF!,#REF!:#REF!,0))</f>
        <v>#REF!</v>
      </c>
    </row>
    <row r="17544" spans="1:6" ht="16.5" x14ac:dyDescent="0.3">
      <c r="A17544" s="9" t="s">
        <v>4780</v>
      </c>
      <c r="B17544" s="9" t="s">
        <v>2087</v>
      </c>
      <c r="C17544" s="10">
        <v>36034</v>
      </c>
      <c r="D17544" s="9">
        <v>6019132307</v>
      </c>
      <c r="E17544" s="9" t="e">
        <f>INDEX(#REF!:#REF!,MATCH($D17544,#REF!:#REF!,0),MATCH(#REF!,#REF!:#REF!,0))</f>
        <v>#REF!</v>
      </c>
      <c r="F17544" s="9" t="e">
        <f>INDEX(#REF!:#REF!,MATCH($D17544,#REF!:#REF!,0),MATCH(#REF!,#REF!:#REF!,0))</f>
        <v>#REF!</v>
      </c>
    </row>
    <row r="17545" spans="1:6" ht="16.5" x14ac:dyDescent="0.3">
      <c r="A17545" s="9" t="s">
        <v>4779</v>
      </c>
      <c r="B17545" s="9" t="s">
        <v>2208</v>
      </c>
      <c r="C17545" s="10">
        <v>21375</v>
      </c>
      <c r="D17545" s="9">
        <v>885693418</v>
      </c>
      <c r="E17545" s="9" t="e">
        <f>INDEX(#REF!:#REF!,MATCH($D17545,#REF!:#REF!,0),MATCH(#REF!,#REF!:#REF!,0))</f>
        <v>#REF!</v>
      </c>
      <c r="F17545" s="9" t="e">
        <f>INDEX(#REF!:#REF!,MATCH($D17545,#REF!:#REF!,0),MATCH(#REF!,#REF!:#REF!,0))</f>
        <v>#REF!</v>
      </c>
    </row>
    <row r="17546" spans="1:6" ht="16.5" x14ac:dyDescent="0.3">
      <c r="A17546" s="9" t="s">
        <v>4778</v>
      </c>
      <c r="B17546" s="9" t="s">
        <v>2025</v>
      </c>
      <c r="C17546" s="10">
        <v>58267</v>
      </c>
      <c r="D17546" s="9">
        <v>7007279686</v>
      </c>
      <c r="E17546" s="9" t="e">
        <f>INDEX(#REF!:#REF!,MATCH($D17546,#REF!:#REF!,0),MATCH(#REF!,#REF!:#REF!,0))</f>
        <v>#REF!</v>
      </c>
      <c r="F17546" s="9" t="e">
        <f>INDEX(#REF!:#REF!,MATCH($D17546,#REF!:#REF!,0),MATCH(#REF!,#REF!:#REF!,0))</f>
        <v>#REF!</v>
      </c>
    </row>
    <row r="17547" spans="1:6" ht="16.5" x14ac:dyDescent="0.3">
      <c r="A17547" s="9" t="s">
        <v>4777</v>
      </c>
      <c r="B17547" s="9" t="s">
        <v>2054</v>
      </c>
      <c r="C17547" s="10">
        <v>15590</v>
      </c>
      <c r="D17547" s="9">
        <v>4290015026</v>
      </c>
      <c r="E17547" s="9" t="e">
        <f>INDEX(#REF!:#REF!,MATCH($D17547,#REF!:#REF!,0),MATCH(#REF!,#REF!:#REF!,0))</f>
        <v>#REF!</v>
      </c>
      <c r="F17547" s="9" t="e">
        <f>INDEX(#REF!:#REF!,MATCH($D17547,#REF!:#REF!,0),MATCH(#REF!,#REF!:#REF!,0))</f>
        <v>#REF!</v>
      </c>
    </row>
    <row r="17548" spans="1:6" ht="16.5" x14ac:dyDescent="0.3">
      <c r="A17548" s="9" t="s">
        <v>4776</v>
      </c>
      <c r="B17548" s="9" t="s">
        <v>2274</v>
      </c>
      <c r="C17548" s="10">
        <v>26650</v>
      </c>
      <c r="D17548" s="9">
        <v>9547713507</v>
      </c>
      <c r="E17548" s="9" t="e">
        <f>INDEX(#REF!:#REF!,MATCH($D17548,#REF!:#REF!,0),MATCH(#REF!,#REF!:#REF!,0))</f>
        <v>#REF!</v>
      </c>
      <c r="F17548" s="9" t="e">
        <f>INDEX(#REF!:#REF!,MATCH($D17548,#REF!:#REF!,0),MATCH(#REF!,#REF!:#REF!,0))</f>
        <v>#REF!</v>
      </c>
    </row>
    <row r="17549" spans="1:6" ht="16.5" x14ac:dyDescent="0.3">
      <c r="A17549" s="9" t="s">
        <v>4775</v>
      </c>
      <c r="B17549" s="9" t="s">
        <v>1987</v>
      </c>
      <c r="C17549" s="10">
        <v>29531</v>
      </c>
      <c r="D17549" s="9">
        <v>8047841793</v>
      </c>
      <c r="E17549" s="9" t="e">
        <f>INDEX(#REF!:#REF!,MATCH($D17549,#REF!:#REF!,0),MATCH(#REF!,#REF!:#REF!,0))</f>
        <v>#REF!</v>
      </c>
      <c r="F17549" s="9" t="e">
        <f>INDEX(#REF!:#REF!,MATCH($D17549,#REF!:#REF!,0),MATCH(#REF!,#REF!:#REF!,0))</f>
        <v>#REF!</v>
      </c>
    </row>
    <row r="17550" spans="1:6" ht="16.5" x14ac:dyDescent="0.3">
      <c r="A17550" s="9" t="s">
        <v>4774</v>
      </c>
      <c r="B17550" s="9" t="s">
        <v>2336</v>
      </c>
      <c r="C17550" s="10">
        <v>48590</v>
      </c>
      <c r="D17550" s="9">
        <v>4037854406</v>
      </c>
      <c r="E17550" s="9" t="e">
        <f>INDEX(#REF!:#REF!,MATCH($D17550,#REF!:#REF!,0),MATCH(#REF!,#REF!:#REF!,0))</f>
        <v>#REF!</v>
      </c>
      <c r="F17550" s="9" t="e">
        <f>INDEX(#REF!:#REF!,MATCH($D17550,#REF!:#REF!,0),MATCH(#REF!,#REF!:#REF!,0))</f>
        <v>#REF!</v>
      </c>
    </row>
    <row r="17551" spans="1:6" ht="16.5" x14ac:dyDescent="0.3">
      <c r="A17551" s="9" t="s">
        <v>4773</v>
      </c>
      <c r="B17551" s="9" t="s">
        <v>2597</v>
      </c>
      <c r="C17551" s="10">
        <v>57055</v>
      </c>
      <c r="D17551" s="9">
        <v>4236713853</v>
      </c>
      <c r="E17551" s="9" t="e">
        <f>INDEX(#REF!:#REF!,MATCH($D17551,#REF!:#REF!,0),MATCH(#REF!,#REF!:#REF!,0))</f>
        <v>#REF!</v>
      </c>
      <c r="F17551" s="9" t="e">
        <f>INDEX(#REF!:#REF!,MATCH($D17551,#REF!:#REF!,0),MATCH(#REF!,#REF!:#REF!,0))</f>
        <v>#REF!</v>
      </c>
    </row>
    <row r="17552" spans="1:6" ht="16.5" x14ac:dyDescent="0.3">
      <c r="A17552" s="9" t="s">
        <v>4772</v>
      </c>
      <c r="B17552" s="9" t="s">
        <v>2155</v>
      </c>
      <c r="C17552" s="10">
        <v>35863</v>
      </c>
      <c r="D17552" s="9">
        <v>1992195951</v>
      </c>
      <c r="E17552" s="9" t="e">
        <f>INDEX(#REF!:#REF!,MATCH($D17552,#REF!:#REF!,0),MATCH(#REF!,#REF!:#REF!,0))</f>
        <v>#REF!</v>
      </c>
      <c r="F17552" s="9" t="e">
        <f>INDEX(#REF!:#REF!,MATCH($D17552,#REF!:#REF!,0),MATCH(#REF!,#REF!:#REF!,0))</f>
        <v>#REF!</v>
      </c>
    </row>
    <row r="17553" spans="1:6" ht="16.5" x14ac:dyDescent="0.3">
      <c r="A17553" s="9" t="s">
        <v>4771</v>
      </c>
      <c r="B17553" s="9" t="s">
        <v>3200</v>
      </c>
      <c r="C17553" s="10">
        <v>13731</v>
      </c>
      <c r="D17553" s="9">
        <v>5422052862</v>
      </c>
      <c r="E17553" s="9" t="e">
        <f>INDEX(#REF!:#REF!,MATCH($D17553,#REF!:#REF!,0),MATCH(#REF!,#REF!:#REF!,0))</f>
        <v>#REF!</v>
      </c>
      <c r="F17553" s="9" t="e">
        <f>INDEX(#REF!:#REF!,MATCH($D17553,#REF!:#REF!,0),MATCH(#REF!,#REF!:#REF!,0))</f>
        <v>#REF!</v>
      </c>
    </row>
    <row r="17554" spans="1:6" ht="16.5" x14ac:dyDescent="0.3">
      <c r="A17554" s="9" t="s">
        <v>4770</v>
      </c>
      <c r="B17554" s="9" t="s">
        <v>2163</v>
      </c>
      <c r="C17554" s="10">
        <v>23736</v>
      </c>
      <c r="D17554" s="9">
        <v>9815158015</v>
      </c>
      <c r="E17554" s="9" t="e">
        <f>INDEX(#REF!:#REF!,MATCH($D17554,#REF!:#REF!,0),MATCH(#REF!,#REF!:#REF!,0))</f>
        <v>#REF!</v>
      </c>
      <c r="F17554" s="9" t="e">
        <f>INDEX(#REF!:#REF!,MATCH($D17554,#REF!:#REF!,0),MATCH(#REF!,#REF!:#REF!,0))</f>
        <v>#REF!</v>
      </c>
    </row>
    <row r="17555" spans="1:6" ht="16.5" x14ac:dyDescent="0.3">
      <c r="A17555" s="9" t="s">
        <v>4769</v>
      </c>
      <c r="B17555" s="9" t="s">
        <v>2243</v>
      </c>
      <c r="C17555" s="10">
        <v>14625</v>
      </c>
      <c r="D17555" s="9">
        <v>3858163570</v>
      </c>
      <c r="E17555" s="9" t="e">
        <f>INDEX(#REF!:#REF!,MATCH($D17555,#REF!:#REF!,0),MATCH(#REF!,#REF!:#REF!,0))</f>
        <v>#REF!</v>
      </c>
      <c r="F17555" s="9" t="e">
        <f>INDEX(#REF!:#REF!,MATCH($D17555,#REF!:#REF!,0),MATCH(#REF!,#REF!:#REF!,0))</f>
        <v>#REF!</v>
      </c>
    </row>
    <row r="17556" spans="1:6" ht="16.5" x14ac:dyDescent="0.3">
      <c r="A17556" s="9" t="s">
        <v>4768</v>
      </c>
      <c r="B17556" s="9" t="s">
        <v>2875</v>
      </c>
      <c r="C17556" s="10">
        <v>48326</v>
      </c>
      <c r="D17556" s="9">
        <v>549857826</v>
      </c>
      <c r="E17556" s="9" t="e">
        <f>INDEX(#REF!:#REF!,MATCH($D17556,#REF!:#REF!,0),MATCH(#REF!,#REF!:#REF!,0))</f>
        <v>#REF!</v>
      </c>
      <c r="F17556" s="9" t="e">
        <f>INDEX(#REF!:#REF!,MATCH($D17556,#REF!:#REF!,0),MATCH(#REF!,#REF!:#REF!,0))</f>
        <v>#REF!</v>
      </c>
    </row>
    <row r="17557" spans="1:6" ht="16.5" x14ac:dyDescent="0.3">
      <c r="A17557" s="9" t="s">
        <v>4767</v>
      </c>
      <c r="B17557" s="9" t="s">
        <v>3328</v>
      </c>
      <c r="C17557" s="10">
        <v>16861</v>
      </c>
      <c r="D17557" s="9">
        <v>6820956614</v>
      </c>
      <c r="E17557" s="9" t="e">
        <f>INDEX(#REF!:#REF!,MATCH($D17557,#REF!:#REF!,0),MATCH(#REF!,#REF!:#REF!,0))</f>
        <v>#REF!</v>
      </c>
      <c r="F17557" s="9" t="e">
        <f>INDEX(#REF!:#REF!,MATCH($D17557,#REF!:#REF!,0),MATCH(#REF!,#REF!:#REF!,0))</f>
        <v>#REF!</v>
      </c>
    </row>
    <row r="17558" spans="1:6" ht="16.5" x14ac:dyDescent="0.3">
      <c r="A17558" s="9" t="s">
        <v>4766</v>
      </c>
      <c r="B17558" s="9" t="s">
        <v>2492</v>
      </c>
      <c r="C17558" s="10">
        <v>12761</v>
      </c>
      <c r="D17558" s="9">
        <v>5395528121</v>
      </c>
      <c r="E17558" s="9" t="e">
        <f>INDEX(#REF!:#REF!,MATCH($D17558,#REF!:#REF!,0),MATCH(#REF!,#REF!:#REF!,0))</f>
        <v>#REF!</v>
      </c>
      <c r="F17558" s="9" t="e">
        <f>INDEX(#REF!:#REF!,MATCH($D17558,#REF!:#REF!,0),MATCH(#REF!,#REF!:#REF!,0))</f>
        <v>#REF!</v>
      </c>
    </row>
    <row r="17559" spans="1:6" ht="16.5" x14ac:dyDescent="0.3">
      <c r="A17559" s="9" t="s">
        <v>4765</v>
      </c>
      <c r="B17559" s="9" t="s">
        <v>2918</v>
      </c>
      <c r="C17559" s="10">
        <v>29001</v>
      </c>
      <c r="D17559" s="9">
        <v>1489889981</v>
      </c>
      <c r="E17559" s="9" t="e">
        <f>INDEX(#REF!:#REF!,MATCH($D17559,#REF!:#REF!,0),MATCH(#REF!,#REF!:#REF!,0))</f>
        <v>#REF!</v>
      </c>
      <c r="F17559" s="9" t="e">
        <f>INDEX(#REF!:#REF!,MATCH($D17559,#REF!:#REF!,0),MATCH(#REF!,#REF!:#REF!,0))</f>
        <v>#REF!</v>
      </c>
    </row>
    <row r="17560" spans="1:6" ht="16.5" x14ac:dyDescent="0.3">
      <c r="A17560" s="9" t="s">
        <v>4764</v>
      </c>
      <c r="B17560" s="9" t="s">
        <v>1957</v>
      </c>
      <c r="C17560" s="10">
        <v>36987</v>
      </c>
      <c r="D17560" s="9">
        <v>7596173217</v>
      </c>
      <c r="E17560" s="9" t="e">
        <f>INDEX(#REF!:#REF!,MATCH($D17560,#REF!:#REF!,0),MATCH(#REF!,#REF!:#REF!,0))</f>
        <v>#REF!</v>
      </c>
      <c r="F17560" s="9" t="e">
        <f>INDEX(#REF!:#REF!,MATCH($D17560,#REF!:#REF!,0),MATCH(#REF!,#REF!:#REF!,0))</f>
        <v>#REF!</v>
      </c>
    </row>
    <row r="17561" spans="1:6" ht="16.5" x14ac:dyDescent="0.3">
      <c r="A17561" s="9" t="s">
        <v>4763</v>
      </c>
      <c r="B17561" s="9" t="s">
        <v>2059</v>
      </c>
      <c r="C17561" s="10">
        <v>18140</v>
      </c>
      <c r="D17561" s="9">
        <v>5623896162</v>
      </c>
      <c r="E17561" s="9" t="e">
        <f>INDEX(#REF!:#REF!,MATCH($D17561,#REF!:#REF!,0),MATCH(#REF!,#REF!:#REF!,0))</f>
        <v>#REF!</v>
      </c>
      <c r="F17561" s="9" t="e">
        <f>INDEX(#REF!:#REF!,MATCH($D17561,#REF!:#REF!,0),MATCH(#REF!,#REF!:#REF!,0))</f>
        <v>#REF!</v>
      </c>
    </row>
    <row r="17562" spans="1:6" ht="16.5" x14ac:dyDescent="0.3">
      <c r="A17562" s="9" t="s">
        <v>4762</v>
      </c>
      <c r="B17562" s="9" t="s">
        <v>2198</v>
      </c>
      <c r="C17562" s="10">
        <v>25435</v>
      </c>
      <c r="D17562" s="9">
        <v>4920920075</v>
      </c>
      <c r="E17562" s="9" t="e">
        <f>INDEX(#REF!:#REF!,MATCH($D17562,#REF!:#REF!,0),MATCH(#REF!,#REF!:#REF!,0))</f>
        <v>#REF!</v>
      </c>
      <c r="F17562" s="9" t="e">
        <f>INDEX(#REF!:#REF!,MATCH($D17562,#REF!:#REF!,0),MATCH(#REF!,#REF!:#REF!,0))</f>
        <v>#REF!</v>
      </c>
    </row>
    <row r="17563" spans="1:6" ht="16.5" x14ac:dyDescent="0.3">
      <c r="A17563" s="9" t="s">
        <v>4761</v>
      </c>
      <c r="B17563" s="9" t="s">
        <v>3360</v>
      </c>
      <c r="C17563" s="10">
        <v>42807</v>
      </c>
      <c r="D17563" s="9">
        <v>6446166575</v>
      </c>
      <c r="E17563" s="9" t="e">
        <f>INDEX(#REF!:#REF!,MATCH($D17563,#REF!:#REF!,0),MATCH(#REF!,#REF!:#REF!,0))</f>
        <v>#REF!</v>
      </c>
      <c r="F17563" s="9" t="e">
        <f>INDEX(#REF!:#REF!,MATCH($D17563,#REF!:#REF!,0),MATCH(#REF!,#REF!:#REF!,0))</f>
        <v>#REF!</v>
      </c>
    </row>
    <row r="17564" spans="1:6" ht="16.5" x14ac:dyDescent="0.3">
      <c r="A17564" s="9" t="s">
        <v>4760</v>
      </c>
      <c r="B17564" s="9" t="s">
        <v>2544</v>
      </c>
      <c r="C17564" s="10">
        <v>25420</v>
      </c>
      <c r="D17564" s="9">
        <v>8908432159</v>
      </c>
      <c r="E17564" s="9" t="e">
        <f>INDEX(#REF!:#REF!,MATCH($D17564,#REF!:#REF!,0),MATCH(#REF!,#REF!:#REF!,0))</f>
        <v>#REF!</v>
      </c>
      <c r="F17564" s="9" t="e">
        <f>INDEX(#REF!:#REF!,MATCH($D17564,#REF!:#REF!,0),MATCH(#REF!,#REF!:#REF!,0))</f>
        <v>#REF!</v>
      </c>
    </row>
    <row r="17565" spans="1:6" ht="16.5" x14ac:dyDescent="0.3">
      <c r="A17565" s="9" t="s">
        <v>4759</v>
      </c>
      <c r="B17565" s="9" t="s">
        <v>2077</v>
      </c>
      <c r="C17565" s="10">
        <v>12995</v>
      </c>
      <c r="D17565" s="9">
        <v>2280674246</v>
      </c>
      <c r="E17565" s="9" t="e">
        <f>INDEX(#REF!:#REF!,MATCH($D17565,#REF!:#REF!,0),MATCH(#REF!,#REF!:#REF!,0))</f>
        <v>#REF!</v>
      </c>
      <c r="F17565" s="9" t="e">
        <f>INDEX(#REF!:#REF!,MATCH($D17565,#REF!:#REF!,0),MATCH(#REF!,#REF!:#REF!,0))</f>
        <v>#REF!</v>
      </c>
    </row>
    <row r="17566" spans="1:6" ht="16.5" x14ac:dyDescent="0.3">
      <c r="A17566" s="9" t="s">
        <v>4758</v>
      </c>
      <c r="B17566" s="9" t="s">
        <v>2001</v>
      </c>
      <c r="C17566" s="10">
        <v>10116</v>
      </c>
      <c r="D17566" s="9">
        <v>8905919081</v>
      </c>
      <c r="E17566" s="9" t="e">
        <f>INDEX(#REF!:#REF!,MATCH($D17566,#REF!:#REF!,0),MATCH(#REF!,#REF!:#REF!,0))</f>
        <v>#REF!</v>
      </c>
      <c r="F17566" s="9" t="e">
        <f>INDEX(#REF!:#REF!,MATCH($D17566,#REF!:#REF!,0),MATCH(#REF!,#REF!:#REF!,0))</f>
        <v>#REF!</v>
      </c>
    </row>
    <row r="17567" spans="1:6" ht="16.5" x14ac:dyDescent="0.3">
      <c r="A17567" s="9" t="s">
        <v>4757</v>
      </c>
      <c r="B17567" s="9" t="s">
        <v>1955</v>
      </c>
      <c r="C17567" s="10">
        <v>15718</v>
      </c>
      <c r="D17567" s="9">
        <v>5764488419</v>
      </c>
      <c r="E17567" s="9" t="e">
        <f>INDEX(#REF!:#REF!,MATCH($D17567,#REF!:#REF!,0),MATCH(#REF!,#REF!:#REF!,0))</f>
        <v>#REF!</v>
      </c>
      <c r="F17567" s="9" t="e">
        <f>INDEX(#REF!:#REF!,MATCH($D17567,#REF!:#REF!,0),MATCH(#REF!,#REF!:#REF!,0))</f>
        <v>#REF!</v>
      </c>
    </row>
    <row r="17568" spans="1:6" ht="16.5" x14ac:dyDescent="0.3">
      <c r="A17568" s="9" t="s">
        <v>4756</v>
      </c>
      <c r="B17568" s="9" t="s">
        <v>2835</v>
      </c>
      <c r="C17568" s="10">
        <v>41935</v>
      </c>
      <c r="D17568" s="9">
        <v>4487905370</v>
      </c>
      <c r="E17568" s="9" t="e">
        <f>INDEX(#REF!:#REF!,MATCH($D17568,#REF!:#REF!,0),MATCH(#REF!,#REF!:#REF!,0))</f>
        <v>#REF!</v>
      </c>
      <c r="F17568" s="9" t="e">
        <f>INDEX(#REF!:#REF!,MATCH($D17568,#REF!:#REF!,0),MATCH(#REF!,#REF!:#REF!,0))</f>
        <v>#REF!</v>
      </c>
    </row>
    <row r="17569" spans="1:6" ht="16.5" x14ac:dyDescent="0.3">
      <c r="A17569" s="9" t="s">
        <v>4755</v>
      </c>
      <c r="B17569" s="9" t="s">
        <v>2121</v>
      </c>
      <c r="C17569" s="10">
        <v>15447</v>
      </c>
      <c r="D17569" s="9">
        <v>6815475379</v>
      </c>
      <c r="E17569" s="9" t="e">
        <f>INDEX(#REF!:#REF!,MATCH($D17569,#REF!:#REF!,0),MATCH(#REF!,#REF!:#REF!,0))</f>
        <v>#REF!</v>
      </c>
      <c r="F17569" s="9" t="e">
        <f>INDEX(#REF!:#REF!,MATCH($D17569,#REF!:#REF!,0),MATCH(#REF!,#REF!:#REF!,0))</f>
        <v>#REF!</v>
      </c>
    </row>
    <row r="17570" spans="1:6" ht="16.5" x14ac:dyDescent="0.3">
      <c r="A17570" s="9" t="s">
        <v>4754</v>
      </c>
      <c r="B17570" s="9" t="s">
        <v>2171</v>
      </c>
      <c r="C17570" s="10">
        <v>20912</v>
      </c>
      <c r="D17570" s="9">
        <v>6446166575</v>
      </c>
      <c r="E17570" s="9" t="e">
        <f>INDEX(#REF!:#REF!,MATCH($D17570,#REF!:#REF!,0),MATCH(#REF!,#REF!:#REF!,0))</f>
        <v>#REF!</v>
      </c>
      <c r="F17570" s="9" t="e">
        <f>INDEX(#REF!:#REF!,MATCH($D17570,#REF!:#REF!,0),MATCH(#REF!,#REF!:#REF!,0))</f>
        <v>#REF!</v>
      </c>
    </row>
    <row r="17571" spans="1:6" ht="16.5" x14ac:dyDescent="0.3">
      <c r="A17571" s="9" t="s">
        <v>4753</v>
      </c>
      <c r="B17571" s="9" t="s">
        <v>1957</v>
      </c>
      <c r="C17571" s="10">
        <v>10466</v>
      </c>
      <c r="D17571" s="9">
        <v>4323171323</v>
      </c>
      <c r="E17571" s="9" t="e">
        <f>INDEX(#REF!:#REF!,MATCH($D17571,#REF!:#REF!,0),MATCH(#REF!,#REF!:#REF!,0))</f>
        <v>#REF!</v>
      </c>
      <c r="F17571" s="9" t="e">
        <f>INDEX(#REF!:#REF!,MATCH($D17571,#REF!:#REF!,0),MATCH(#REF!,#REF!:#REF!,0))</f>
        <v>#REF!</v>
      </c>
    </row>
    <row r="17572" spans="1:6" ht="16.5" x14ac:dyDescent="0.3">
      <c r="A17572" s="9" t="s">
        <v>4752</v>
      </c>
      <c r="B17572" s="9" t="s">
        <v>2310</v>
      </c>
      <c r="C17572" s="10">
        <v>52145</v>
      </c>
      <c r="D17572" s="9">
        <v>4009257075</v>
      </c>
      <c r="E17572" s="9" t="e">
        <f>INDEX(#REF!:#REF!,MATCH($D17572,#REF!:#REF!,0),MATCH(#REF!,#REF!:#REF!,0))</f>
        <v>#REF!</v>
      </c>
      <c r="F17572" s="9" t="e">
        <f>INDEX(#REF!:#REF!,MATCH($D17572,#REF!:#REF!,0),MATCH(#REF!,#REF!:#REF!,0))</f>
        <v>#REF!</v>
      </c>
    </row>
    <row r="17573" spans="1:6" ht="16.5" x14ac:dyDescent="0.3">
      <c r="A17573" s="9" t="s">
        <v>4751</v>
      </c>
      <c r="B17573" s="9" t="s">
        <v>2914</v>
      </c>
      <c r="C17573" s="10">
        <v>42716</v>
      </c>
      <c r="D17573" s="9">
        <v>2748937082</v>
      </c>
      <c r="E17573" s="9" t="e">
        <f>INDEX(#REF!:#REF!,MATCH($D17573,#REF!:#REF!,0),MATCH(#REF!,#REF!:#REF!,0))</f>
        <v>#REF!</v>
      </c>
      <c r="F17573" s="9" t="e">
        <f>INDEX(#REF!:#REF!,MATCH($D17573,#REF!:#REF!,0),MATCH(#REF!,#REF!:#REF!,0))</f>
        <v>#REF!</v>
      </c>
    </row>
    <row r="17574" spans="1:6" ht="16.5" x14ac:dyDescent="0.3">
      <c r="A17574" s="9" t="s">
        <v>4750</v>
      </c>
      <c r="B17574" s="9" t="s">
        <v>2260</v>
      </c>
      <c r="C17574" s="10">
        <v>37186</v>
      </c>
      <c r="D17574" s="9">
        <v>4074728869</v>
      </c>
      <c r="E17574" s="9" t="e">
        <f>INDEX(#REF!:#REF!,MATCH($D17574,#REF!:#REF!,0),MATCH(#REF!,#REF!:#REF!,0))</f>
        <v>#REF!</v>
      </c>
      <c r="F17574" s="9" t="e">
        <f>INDEX(#REF!:#REF!,MATCH($D17574,#REF!:#REF!,0),MATCH(#REF!,#REF!:#REF!,0))</f>
        <v>#REF!</v>
      </c>
    </row>
    <row r="17575" spans="1:6" ht="16.5" x14ac:dyDescent="0.3">
      <c r="A17575" s="9" t="s">
        <v>4749</v>
      </c>
      <c r="B17575" s="9" t="s">
        <v>2306</v>
      </c>
      <c r="C17575" s="10">
        <v>55329</v>
      </c>
      <c r="D17575" s="9">
        <v>9939542542</v>
      </c>
      <c r="E17575" s="9" t="e">
        <f>INDEX(#REF!:#REF!,MATCH($D17575,#REF!:#REF!,0),MATCH(#REF!,#REF!:#REF!,0))</f>
        <v>#REF!</v>
      </c>
      <c r="F17575" s="9" t="e">
        <f>INDEX(#REF!:#REF!,MATCH($D17575,#REF!:#REF!,0),MATCH(#REF!,#REF!:#REF!,0))</f>
        <v>#REF!</v>
      </c>
    </row>
    <row r="17576" spans="1:6" ht="16.5" x14ac:dyDescent="0.3">
      <c r="A17576" s="9" t="s">
        <v>4748</v>
      </c>
      <c r="B17576" s="9" t="s">
        <v>2445</v>
      </c>
      <c r="C17576" s="10">
        <v>13288</v>
      </c>
      <c r="D17576" s="9">
        <v>3101620996</v>
      </c>
      <c r="E17576" s="9" t="e">
        <f>INDEX(#REF!:#REF!,MATCH($D17576,#REF!:#REF!,0),MATCH(#REF!,#REF!:#REF!,0))</f>
        <v>#REF!</v>
      </c>
      <c r="F17576" s="9" t="e">
        <f>INDEX(#REF!:#REF!,MATCH($D17576,#REF!:#REF!,0),MATCH(#REF!,#REF!:#REF!,0))</f>
        <v>#REF!</v>
      </c>
    </row>
    <row r="17577" spans="1:6" ht="16.5" x14ac:dyDescent="0.3">
      <c r="A17577" s="9" t="s">
        <v>4747</v>
      </c>
      <c r="B17577" s="9" t="s">
        <v>2498</v>
      </c>
      <c r="C17577" s="10">
        <v>14848</v>
      </c>
      <c r="D17577" s="9">
        <v>3086393343</v>
      </c>
      <c r="E17577" s="9" t="e">
        <f>INDEX(#REF!:#REF!,MATCH($D17577,#REF!:#REF!,0),MATCH(#REF!,#REF!:#REF!,0))</f>
        <v>#REF!</v>
      </c>
      <c r="F17577" s="9" t="e">
        <f>INDEX(#REF!:#REF!,MATCH($D17577,#REF!:#REF!,0),MATCH(#REF!,#REF!:#REF!,0))</f>
        <v>#REF!</v>
      </c>
    </row>
    <row r="17578" spans="1:6" ht="16.5" x14ac:dyDescent="0.3">
      <c r="A17578" s="9" t="s">
        <v>4746</v>
      </c>
      <c r="B17578" s="9" t="s">
        <v>2673</v>
      </c>
      <c r="C17578" s="10">
        <v>50709</v>
      </c>
      <c r="D17578" s="9">
        <v>2908560011</v>
      </c>
      <c r="E17578" s="9" t="e">
        <f>INDEX(#REF!:#REF!,MATCH($D17578,#REF!:#REF!,0),MATCH(#REF!,#REF!:#REF!,0))</f>
        <v>#REF!</v>
      </c>
      <c r="F17578" s="9" t="e">
        <f>INDEX(#REF!:#REF!,MATCH($D17578,#REF!:#REF!,0),MATCH(#REF!,#REF!:#REF!,0))</f>
        <v>#REF!</v>
      </c>
    </row>
    <row r="17579" spans="1:6" ht="16.5" x14ac:dyDescent="0.3">
      <c r="A17579" s="9" t="s">
        <v>4745</v>
      </c>
      <c r="B17579" s="9" t="s">
        <v>2727</v>
      </c>
      <c r="C17579" s="10">
        <v>24171</v>
      </c>
      <c r="D17579" s="9">
        <v>324399618</v>
      </c>
      <c r="E17579" s="9" t="e">
        <f>INDEX(#REF!:#REF!,MATCH($D17579,#REF!:#REF!,0),MATCH(#REF!,#REF!:#REF!,0))</f>
        <v>#REF!</v>
      </c>
      <c r="F17579" s="9" t="e">
        <f>INDEX(#REF!:#REF!,MATCH($D17579,#REF!:#REF!,0),MATCH(#REF!,#REF!:#REF!,0))</f>
        <v>#REF!</v>
      </c>
    </row>
    <row r="17580" spans="1:6" ht="16.5" x14ac:dyDescent="0.3">
      <c r="A17580" s="9" t="s">
        <v>4744</v>
      </c>
      <c r="B17580" s="9" t="s">
        <v>2688</v>
      </c>
      <c r="C17580" s="10">
        <v>29324</v>
      </c>
      <c r="D17580" s="9">
        <v>701563818</v>
      </c>
      <c r="E17580" s="9" t="e">
        <f>INDEX(#REF!:#REF!,MATCH($D17580,#REF!:#REF!,0),MATCH(#REF!,#REF!:#REF!,0))</f>
        <v>#REF!</v>
      </c>
      <c r="F17580" s="9" t="e">
        <f>INDEX(#REF!:#REF!,MATCH($D17580,#REF!:#REF!,0),MATCH(#REF!,#REF!:#REF!,0))</f>
        <v>#REF!</v>
      </c>
    </row>
    <row r="17581" spans="1:6" ht="16.5" x14ac:dyDescent="0.3">
      <c r="A17581" s="9" t="s">
        <v>4743</v>
      </c>
      <c r="B17581" s="9" t="s">
        <v>4007</v>
      </c>
      <c r="C17581" s="10">
        <v>51027</v>
      </c>
      <c r="D17581" s="9">
        <v>2053848936</v>
      </c>
      <c r="E17581" s="9" t="e">
        <f>INDEX(#REF!:#REF!,MATCH($D17581,#REF!:#REF!,0),MATCH(#REF!,#REF!:#REF!,0))</f>
        <v>#REF!</v>
      </c>
      <c r="F17581" s="9" t="e">
        <f>INDEX(#REF!:#REF!,MATCH($D17581,#REF!:#REF!,0),MATCH(#REF!,#REF!:#REF!,0))</f>
        <v>#REF!</v>
      </c>
    </row>
    <row r="17582" spans="1:6" ht="16.5" x14ac:dyDescent="0.3">
      <c r="A17582" s="9" t="s">
        <v>4742</v>
      </c>
      <c r="B17582" s="9" t="s">
        <v>2310</v>
      </c>
      <c r="C17582" s="10">
        <v>16811</v>
      </c>
      <c r="D17582" s="9">
        <v>2804488179</v>
      </c>
      <c r="E17582" s="9" t="e">
        <f>INDEX(#REF!:#REF!,MATCH($D17582,#REF!:#REF!,0),MATCH(#REF!,#REF!:#REF!,0))</f>
        <v>#REF!</v>
      </c>
      <c r="F17582" s="9" t="e">
        <f>INDEX(#REF!:#REF!,MATCH($D17582,#REF!:#REF!,0),MATCH(#REF!,#REF!:#REF!,0))</f>
        <v>#REF!</v>
      </c>
    </row>
    <row r="17583" spans="1:6" ht="16.5" x14ac:dyDescent="0.3">
      <c r="A17583" s="9" t="s">
        <v>4741</v>
      </c>
      <c r="B17583" s="9" t="s">
        <v>2564</v>
      </c>
      <c r="C17583" s="10">
        <v>32319</v>
      </c>
      <c r="D17583" s="9">
        <v>3661649302</v>
      </c>
      <c r="E17583" s="9" t="e">
        <f>INDEX(#REF!:#REF!,MATCH($D17583,#REF!:#REF!,0),MATCH(#REF!,#REF!:#REF!,0))</f>
        <v>#REF!</v>
      </c>
      <c r="F17583" s="9" t="e">
        <f>INDEX(#REF!:#REF!,MATCH($D17583,#REF!:#REF!,0),MATCH(#REF!,#REF!:#REF!,0))</f>
        <v>#REF!</v>
      </c>
    </row>
    <row r="17584" spans="1:6" ht="16.5" x14ac:dyDescent="0.3">
      <c r="A17584" s="9" t="s">
        <v>4740</v>
      </c>
      <c r="B17584" s="9" t="s">
        <v>2721</v>
      </c>
      <c r="C17584" s="10">
        <v>20490</v>
      </c>
      <c r="D17584" s="9">
        <v>1541082834</v>
      </c>
      <c r="E17584" s="9" t="e">
        <f>INDEX(#REF!:#REF!,MATCH($D17584,#REF!:#REF!,0),MATCH(#REF!,#REF!:#REF!,0))</f>
        <v>#REF!</v>
      </c>
      <c r="F17584" s="9" t="e">
        <f>INDEX(#REF!:#REF!,MATCH($D17584,#REF!:#REF!,0),MATCH(#REF!,#REF!:#REF!,0))</f>
        <v>#REF!</v>
      </c>
    </row>
    <row r="17585" spans="1:6" ht="16.5" x14ac:dyDescent="0.3">
      <c r="A17585" s="9" t="s">
        <v>4739</v>
      </c>
      <c r="B17585" s="9" t="s">
        <v>2212</v>
      </c>
      <c r="C17585" s="10">
        <v>37808</v>
      </c>
      <c r="D17585" s="9">
        <v>3409869514</v>
      </c>
      <c r="E17585" s="9" t="e">
        <f>INDEX(#REF!:#REF!,MATCH($D17585,#REF!:#REF!,0),MATCH(#REF!,#REF!:#REF!,0))</f>
        <v>#REF!</v>
      </c>
      <c r="F17585" s="9" t="e">
        <f>INDEX(#REF!:#REF!,MATCH($D17585,#REF!:#REF!,0),MATCH(#REF!,#REF!:#REF!,0))</f>
        <v>#REF!</v>
      </c>
    </row>
    <row r="17586" spans="1:6" ht="16.5" x14ac:dyDescent="0.3">
      <c r="A17586" s="9" t="s">
        <v>4738</v>
      </c>
      <c r="B17586" s="9" t="s">
        <v>2017</v>
      </c>
      <c r="C17586" s="10">
        <v>36234</v>
      </c>
      <c r="D17586" s="9">
        <v>1249074622</v>
      </c>
      <c r="E17586" s="9" t="e">
        <f>INDEX(#REF!:#REF!,MATCH($D17586,#REF!:#REF!,0),MATCH(#REF!,#REF!:#REF!,0))</f>
        <v>#REF!</v>
      </c>
      <c r="F17586" s="9" t="e">
        <f>INDEX(#REF!:#REF!,MATCH($D17586,#REF!:#REF!,0),MATCH(#REF!,#REF!:#REF!,0))</f>
        <v>#REF!</v>
      </c>
    </row>
    <row r="17587" spans="1:6" ht="16.5" x14ac:dyDescent="0.3">
      <c r="A17587" s="9" t="s">
        <v>4737</v>
      </c>
      <c r="B17587" s="9" t="s">
        <v>2418</v>
      </c>
      <c r="C17587" s="10">
        <v>42716</v>
      </c>
      <c r="D17587" s="9">
        <v>992720575</v>
      </c>
      <c r="E17587" s="9" t="e">
        <f>INDEX(#REF!:#REF!,MATCH($D17587,#REF!:#REF!,0),MATCH(#REF!,#REF!:#REF!,0))</f>
        <v>#REF!</v>
      </c>
      <c r="F17587" s="9" t="e">
        <f>INDEX(#REF!:#REF!,MATCH($D17587,#REF!:#REF!,0),MATCH(#REF!,#REF!:#REF!,0))</f>
        <v>#REF!</v>
      </c>
    </row>
    <row r="17588" spans="1:6" ht="16.5" x14ac:dyDescent="0.3">
      <c r="A17588" s="9" t="s">
        <v>4736</v>
      </c>
      <c r="B17588" s="9" t="s">
        <v>2017</v>
      </c>
      <c r="C17588" s="10">
        <v>59394</v>
      </c>
      <c r="D17588" s="9">
        <v>5519420165</v>
      </c>
      <c r="E17588" s="9" t="e">
        <f>INDEX(#REF!:#REF!,MATCH($D17588,#REF!:#REF!,0),MATCH(#REF!,#REF!:#REF!,0))</f>
        <v>#REF!</v>
      </c>
      <c r="F17588" s="9" t="e">
        <f>INDEX(#REF!:#REF!,MATCH($D17588,#REF!:#REF!,0),MATCH(#REF!,#REF!:#REF!,0))</f>
        <v>#REF!</v>
      </c>
    </row>
    <row r="17589" spans="1:6" ht="16.5" x14ac:dyDescent="0.3">
      <c r="A17589" s="9" t="s">
        <v>4735</v>
      </c>
      <c r="B17589" s="9" t="s">
        <v>2063</v>
      </c>
      <c r="C17589" s="10">
        <v>39146</v>
      </c>
      <c r="D17589" s="9">
        <v>7160109333</v>
      </c>
      <c r="E17589" s="9" t="e">
        <f>INDEX(#REF!:#REF!,MATCH($D17589,#REF!:#REF!,0),MATCH(#REF!,#REF!:#REF!,0))</f>
        <v>#REF!</v>
      </c>
      <c r="F17589" s="9" t="e">
        <f>INDEX(#REF!:#REF!,MATCH($D17589,#REF!:#REF!,0),MATCH(#REF!,#REF!:#REF!,0))</f>
        <v>#REF!</v>
      </c>
    </row>
    <row r="17590" spans="1:6" ht="16.5" x14ac:dyDescent="0.3">
      <c r="A17590" s="9" t="s">
        <v>4734</v>
      </c>
      <c r="B17590" s="9" t="s">
        <v>1945</v>
      </c>
      <c r="C17590" s="10">
        <v>37859</v>
      </c>
      <c r="D17590" s="9">
        <v>5000631609</v>
      </c>
      <c r="E17590" s="9" t="e">
        <f>INDEX(#REF!:#REF!,MATCH($D17590,#REF!:#REF!,0),MATCH(#REF!,#REF!:#REF!,0))</f>
        <v>#REF!</v>
      </c>
      <c r="F17590" s="9" t="e">
        <f>INDEX(#REF!:#REF!,MATCH($D17590,#REF!:#REF!,0),MATCH(#REF!,#REF!:#REF!,0))</f>
        <v>#REF!</v>
      </c>
    </row>
    <row r="17591" spans="1:6" ht="16.5" x14ac:dyDescent="0.3">
      <c r="A17591" s="9" t="s">
        <v>4733</v>
      </c>
      <c r="B17591" s="9" t="s">
        <v>2420</v>
      </c>
      <c r="C17591" s="10">
        <v>45630</v>
      </c>
      <c r="D17591" s="9">
        <v>4852897158</v>
      </c>
      <c r="E17591" s="9" t="e">
        <f>INDEX(#REF!:#REF!,MATCH($D17591,#REF!:#REF!,0),MATCH(#REF!,#REF!:#REF!,0))</f>
        <v>#REF!</v>
      </c>
      <c r="F17591" s="9" t="e">
        <f>INDEX(#REF!:#REF!,MATCH($D17591,#REF!:#REF!,0),MATCH(#REF!,#REF!:#REF!,0))</f>
        <v>#REF!</v>
      </c>
    </row>
    <row r="17592" spans="1:6" ht="16.5" x14ac:dyDescent="0.3">
      <c r="A17592" s="9" t="s">
        <v>4732</v>
      </c>
      <c r="B17592" s="9" t="s">
        <v>2138</v>
      </c>
      <c r="C17592" s="10">
        <v>41973</v>
      </c>
      <c r="D17592" s="9">
        <v>4359854056</v>
      </c>
      <c r="E17592" s="9" t="e">
        <f>INDEX(#REF!:#REF!,MATCH($D17592,#REF!:#REF!,0),MATCH(#REF!,#REF!:#REF!,0))</f>
        <v>#REF!</v>
      </c>
      <c r="F17592" s="9" t="e">
        <f>INDEX(#REF!:#REF!,MATCH($D17592,#REF!:#REF!,0),MATCH(#REF!,#REF!:#REF!,0))</f>
        <v>#REF!</v>
      </c>
    </row>
    <row r="17593" spans="1:6" ht="16.5" x14ac:dyDescent="0.3">
      <c r="A17593" s="9" t="s">
        <v>4731</v>
      </c>
      <c r="B17593" s="9" t="s">
        <v>2351</v>
      </c>
      <c r="C17593" s="10">
        <v>26170</v>
      </c>
      <c r="D17593" s="9">
        <v>273083503</v>
      </c>
      <c r="E17593" s="9" t="e">
        <f>INDEX(#REF!:#REF!,MATCH($D17593,#REF!:#REF!,0),MATCH(#REF!,#REF!:#REF!,0))</f>
        <v>#REF!</v>
      </c>
      <c r="F17593" s="9" t="e">
        <f>INDEX(#REF!:#REF!,MATCH($D17593,#REF!:#REF!,0),MATCH(#REF!,#REF!:#REF!,0))</f>
        <v>#REF!</v>
      </c>
    </row>
    <row r="17594" spans="1:6" ht="16.5" x14ac:dyDescent="0.3">
      <c r="A17594" s="9" t="s">
        <v>4730</v>
      </c>
      <c r="B17594" s="9" t="s">
        <v>3360</v>
      </c>
      <c r="C17594" s="10">
        <v>23061</v>
      </c>
      <c r="D17594" s="9">
        <v>7326611955</v>
      </c>
      <c r="E17594" s="9" t="e">
        <f>INDEX(#REF!:#REF!,MATCH($D17594,#REF!:#REF!,0),MATCH(#REF!,#REF!:#REF!,0))</f>
        <v>#REF!</v>
      </c>
      <c r="F17594" s="9" t="e">
        <f>INDEX(#REF!:#REF!,MATCH($D17594,#REF!:#REF!,0),MATCH(#REF!,#REF!:#REF!,0))</f>
        <v>#REF!</v>
      </c>
    </row>
    <row r="17595" spans="1:6" ht="16.5" x14ac:dyDescent="0.3">
      <c r="A17595" s="9" t="s">
        <v>4729</v>
      </c>
      <c r="B17595" s="9" t="s">
        <v>2222</v>
      </c>
      <c r="C17595" s="10">
        <v>33013</v>
      </c>
      <c r="D17595" s="9">
        <v>9855833406</v>
      </c>
      <c r="E17595" s="9" t="e">
        <f>INDEX(#REF!:#REF!,MATCH($D17595,#REF!:#REF!,0),MATCH(#REF!,#REF!:#REF!,0))</f>
        <v>#REF!</v>
      </c>
      <c r="F17595" s="9" t="e">
        <f>INDEX(#REF!:#REF!,MATCH($D17595,#REF!:#REF!,0),MATCH(#REF!,#REF!:#REF!,0))</f>
        <v>#REF!</v>
      </c>
    </row>
    <row r="17596" spans="1:6" ht="16.5" x14ac:dyDescent="0.3">
      <c r="A17596" s="9" t="s">
        <v>4728</v>
      </c>
      <c r="B17596" s="9" t="s">
        <v>2067</v>
      </c>
      <c r="C17596" s="10">
        <v>41530</v>
      </c>
      <c r="D17596" s="9">
        <v>4453705328</v>
      </c>
      <c r="E17596" s="9" t="e">
        <f>INDEX(#REF!:#REF!,MATCH($D17596,#REF!:#REF!,0),MATCH(#REF!,#REF!:#REF!,0))</f>
        <v>#REF!</v>
      </c>
      <c r="F17596" s="9" t="e">
        <f>INDEX(#REF!:#REF!,MATCH($D17596,#REF!:#REF!,0),MATCH(#REF!,#REF!:#REF!,0))</f>
        <v>#REF!</v>
      </c>
    </row>
    <row r="17597" spans="1:6" ht="16.5" x14ac:dyDescent="0.3">
      <c r="A17597" s="9" t="s">
        <v>4727</v>
      </c>
      <c r="B17597" s="9" t="s">
        <v>2044</v>
      </c>
      <c r="C17597" s="10">
        <v>51309</v>
      </c>
      <c r="D17597" s="9">
        <v>4759627103</v>
      </c>
      <c r="E17597" s="9" t="e">
        <f>INDEX(#REF!:#REF!,MATCH($D17597,#REF!:#REF!,0),MATCH(#REF!,#REF!:#REF!,0))</f>
        <v>#REF!</v>
      </c>
      <c r="F17597" s="9" t="e">
        <f>INDEX(#REF!:#REF!,MATCH($D17597,#REF!:#REF!,0),MATCH(#REF!,#REF!:#REF!,0))</f>
        <v>#REF!</v>
      </c>
    </row>
    <row r="17598" spans="1:6" ht="16.5" x14ac:dyDescent="0.3">
      <c r="A17598" s="9" t="s">
        <v>4726</v>
      </c>
      <c r="B17598" s="9" t="s">
        <v>2169</v>
      </c>
      <c r="C17598" s="10">
        <v>18749</v>
      </c>
      <c r="D17598" s="9">
        <v>4986200380</v>
      </c>
      <c r="E17598" s="9" t="e">
        <f>INDEX(#REF!:#REF!,MATCH($D17598,#REF!:#REF!,0),MATCH(#REF!,#REF!:#REF!,0))</f>
        <v>#REF!</v>
      </c>
      <c r="F17598" s="9" t="e">
        <f>INDEX(#REF!:#REF!,MATCH($D17598,#REF!:#REF!,0),MATCH(#REF!,#REF!:#REF!,0))</f>
        <v>#REF!</v>
      </c>
    </row>
    <row r="17599" spans="1:6" ht="16.5" x14ac:dyDescent="0.3">
      <c r="A17599" s="9" t="s">
        <v>4725</v>
      </c>
      <c r="B17599" s="9" t="s">
        <v>2532</v>
      </c>
      <c r="C17599" s="10">
        <v>19226</v>
      </c>
      <c r="D17599" s="9">
        <v>5280433926</v>
      </c>
      <c r="E17599" s="9" t="e">
        <f>INDEX(#REF!:#REF!,MATCH($D17599,#REF!:#REF!,0),MATCH(#REF!,#REF!:#REF!,0))</f>
        <v>#REF!</v>
      </c>
      <c r="F17599" s="9" t="e">
        <f>INDEX(#REF!:#REF!,MATCH($D17599,#REF!:#REF!,0),MATCH(#REF!,#REF!:#REF!,0))</f>
        <v>#REF!</v>
      </c>
    </row>
    <row r="17600" spans="1:6" ht="16.5" x14ac:dyDescent="0.3">
      <c r="A17600" s="9" t="s">
        <v>4724</v>
      </c>
      <c r="B17600" s="9" t="s">
        <v>2326</v>
      </c>
      <c r="C17600" s="10">
        <v>20479</v>
      </c>
      <c r="D17600" s="9">
        <v>7367438190</v>
      </c>
      <c r="E17600" s="9" t="e">
        <f>INDEX(#REF!:#REF!,MATCH($D17600,#REF!:#REF!,0),MATCH(#REF!,#REF!:#REF!,0))</f>
        <v>#REF!</v>
      </c>
      <c r="F17600" s="9" t="e">
        <f>INDEX(#REF!:#REF!,MATCH($D17600,#REF!:#REF!,0),MATCH(#REF!,#REF!:#REF!,0))</f>
        <v>#REF!</v>
      </c>
    </row>
    <row r="17601" spans="1:6" ht="16.5" x14ac:dyDescent="0.3">
      <c r="A17601" s="9" t="s">
        <v>4723</v>
      </c>
      <c r="B17601" s="9" t="s">
        <v>2492</v>
      </c>
      <c r="C17601" s="10">
        <v>14258</v>
      </c>
      <c r="D17601" s="9">
        <v>8065075959</v>
      </c>
      <c r="E17601" s="9" t="e">
        <f>INDEX(#REF!:#REF!,MATCH($D17601,#REF!:#REF!,0),MATCH(#REF!,#REF!:#REF!,0))</f>
        <v>#REF!</v>
      </c>
      <c r="F17601" s="9" t="e">
        <f>INDEX(#REF!:#REF!,MATCH($D17601,#REF!:#REF!,0),MATCH(#REF!,#REF!:#REF!,0))</f>
        <v>#REF!</v>
      </c>
    </row>
    <row r="17602" spans="1:6" ht="16.5" x14ac:dyDescent="0.3">
      <c r="A17602" s="9" t="s">
        <v>4722</v>
      </c>
      <c r="B17602" s="9" t="s">
        <v>2489</v>
      </c>
      <c r="C17602" s="10">
        <v>22167</v>
      </c>
      <c r="D17602" s="9">
        <v>7188904251</v>
      </c>
      <c r="E17602" s="9" t="e">
        <f>INDEX(#REF!:#REF!,MATCH($D17602,#REF!:#REF!,0),MATCH(#REF!,#REF!:#REF!,0))</f>
        <v>#REF!</v>
      </c>
      <c r="F17602" s="9" t="e">
        <f>INDEX(#REF!:#REF!,MATCH($D17602,#REF!:#REF!,0),MATCH(#REF!,#REF!:#REF!,0))</f>
        <v>#REF!</v>
      </c>
    </row>
    <row r="17603" spans="1:6" ht="16.5" x14ac:dyDescent="0.3">
      <c r="A17603" s="9" t="s">
        <v>4721</v>
      </c>
      <c r="B17603" s="9" t="s">
        <v>2195</v>
      </c>
      <c r="C17603" s="10">
        <v>51366</v>
      </c>
      <c r="D17603" s="9">
        <v>161397387</v>
      </c>
      <c r="E17603" s="9" t="e">
        <f>INDEX(#REF!:#REF!,MATCH($D17603,#REF!:#REF!,0),MATCH(#REF!,#REF!:#REF!,0))</f>
        <v>#REF!</v>
      </c>
      <c r="F17603" s="9" t="e">
        <f>INDEX(#REF!:#REF!,MATCH($D17603,#REF!:#REF!,0),MATCH(#REF!,#REF!:#REF!,0))</f>
        <v>#REF!</v>
      </c>
    </row>
    <row r="17604" spans="1:6" ht="16.5" x14ac:dyDescent="0.3">
      <c r="A17604" s="9" t="s">
        <v>4720</v>
      </c>
      <c r="B17604" s="9" t="s">
        <v>2140</v>
      </c>
      <c r="C17604" s="10">
        <v>38199</v>
      </c>
      <c r="D17604" s="9">
        <v>1062607929</v>
      </c>
      <c r="E17604" s="9" t="e">
        <f>INDEX(#REF!:#REF!,MATCH($D17604,#REF!:#REF!,0),MATCH(#REF!,#REF!:#REF!,0))</f>
        <v>#REF!</v>
      </c>
      <c r="F17604" s="9" t="e">
        <f>INDEX(#REF!:#REF!,MATCH($D17604,#REF!:#REF!,0),MATCH(#REF!,#REF!:#REF!,0))</f>
        <v>#REF!</v>
      </c>
    </row>
    <row r="17605" spans="1:6" ht="16.5" x14ac:dyDescent="0.3">
      <c r="A17605" s="9" t="s">
        <v>4719</v>
      </c>
      <c r="B17605" s="9" t="s">
        <v>2406</v>
      </c>
      <c r="C17605" s="10">
        <v>17454</v>
      </c>
      <c r="D17605" s="9">
        <v>1743464649</v>
      </c>
      <c r="E17605" s="9" t="e">
        <f>INDEX(#REF!:#REF!,MATCH($D17605,#REF!:#REF!,0),MATCH(#REF!,#REF!:#REF!,0))</f>
        <v>#REF!</v>
      </c>
      <c r="F17605" s="9" t="e">
        <f>INDEX(#REF!:#REF!,MATCH($D17605,#REF!:#REF!,0),MATCH(#REF!,#REF!:#REF!,0))</f>
        <v>#REF!</v>
      </c>
    </row>
    <row r="17606" spans="1:6" ht="16.5" x14ac:dyDescent="0.3">
      <c r="A17606" s="9" t="s">
        <v>4718</v>
      </c>
      <c r="B17606" s="9" t="s">
        <v>3372</v>
      </c>
      <c r="C17606" s="10">
        <v>32011</v>
      </c>
      <c r="D17606" s="9">
        <v>7304628987</v>
      </c>
      <c r="E17606" s="9" t="e">
        <f>INDEX(#REF!:#REF!,MATCH($D17606,#REF!:#REF!,0),MATCH(#REF!,#REF!:#REF!,0))</f>
        <v>#REF!</v>
      </c>
      <c r="F17606" s="9" t="e">
        <f>INDEX(#REF!:#REF!,MATCH($D17606,#REF!:#REF!,0),MATCH(#REF!,#REF!:#REF!,0))</f>
        <v>#REF!</v>
      </c>
    </row>
    <row r="17607" spans="1:6" ht="16.5" x14ac:dyDescent="0.3">
      <c r="A17607" s="9" t="s">
        <v>4717</v>
      </c>
      <c r="B17607" s="9" t="s">
        <v>2815</v>
      </c>
      <c r="C17607" s="10">
        <v>51899</v>
      </c>
      <c r="D17607" s="9">
        <v>8808097757</v>
      </c>
      <c r="E17607" s="9" t="e">
        <f>INDEX(#REF!:#REF!,MATCH($D17607,#REF!:#REF!,0),MATCH(#REF!,#REF!:#REF!,0))</f>
        <v>#REF!</v>
      </c>
      <c r="F17607" s="9" t="e">
        <f>INDEX(#REF!:#REF!,MATCH($D17607,#REF!:#REF!,0),MATCH(#REF!,#REF!:#REF!,0))</f>
        <v>#REF!</v>
      </c>
    </row>
    <row r="17608" spans="1:6" ht="16.5" x14ac:dyDescent="0.3">
      <c r="A17608" s="9" t="s">
        <v>4716</v>
      </c>
      <c r="B17608" s="9" t="s">
        <v>2243</v>
      </c>
      <c r="C17608" s="10">
        <v>14530</v>
      </c>
      <c r="D17608" s="9">
        <v>3738218785</v>
      </c>
      <c r="E17608" s="9" t="e">
        <f>INDEX(#REF!:#REF!,MATCH($D17608,#REF!:#REF!,0),MATCH(#REF!,#REF!:#REF!,0))</f>
        <v>#REF!</v>
      </c>
      <c r="F17608" s="9" t="e">
        <f>INDEX(#REF!:#REF!,MATCH($D17608,#REF!:#REF!,0),MATCH(#REF!,#REF!:#REF!,0))</f>
        <v>#REF!</v>
      </c>
    </row>
    <row r="17609" spans="1:6" ht="16.5" x14ac:dyDescent="0.3">
      <c r="A17609" s="9" t="s">
        <v>4715</v>
      </c>
      <c r="B17609" s="9" t="s">
        <v>2169</v>
      </c>
      <c r="C17609" s="10">
        <v>39123</v>
      </c>
      <c r="D17609" s="9">
        <v>1923178164</v>
      </c>
      <c r="E17609" s="9" t="e">
        <f>INDEX(#REF!:#REF!,MATCH($D17609,#REF!:#REF!,0),MATCH(#REF!,#REF!:#REF!,0))</f>
        <v>#REF!</v>
      </c>
      <c r="F17609" s="9" t="e">
        <f>INDEX(#REF!:#REF!,MATCH($D17609,#REF!:#REF!,0),MATCH(#REF!,#REF!:#REF!,0))</f>
        <v>#REF!</v>
      </c>
    </row>
    <row r="17610" spans="1:6" ht="16.5" x14ac:dyDescent="0.3">
      <c r="A17610" s="9" t="s">
        <v>4714</v>
      </c>
      <c r="B17610" s="9" t="s">
        <v>2867</v>
      </c>
      <c r="C17610" s="10">
        <v>12925</v>
      </c>
      <c r="D17610" s="9">
        <v>4075444457</v>
      </c>
      <c r="E17610" s="9" t="e">
        <f>INDEX(#REF!:#REF!,MATCH($D17610,#REF!:#REF!,0),MATCH(#REF!,#REF!:#REF!,0))</f>
        <v>#REF!</v>
      </c>
      <c r="F17610" s="9" t="e">
        <f>INDEX(#REF!:#REF!,MATCH($D17610,#REF!:#REF!,0),MATCH(#REF!,#REF!:#REF!,0))</f>
        <v>#REF!</v>
      </c>
    </row>
    <row r="17611" spans="1:6" ht="16.5" x14ac:dyDescent="0.3">
      <c r="A17611" s="9" t="s">
        <v>4713</v>
      </c>
      <c r="B17611" s="9" t="s">
        <v>2300</v>
      </c>
      <c r="C17611" s="10">
        <v>20946</v>
      </c>
      <c r="D17611" s="9">
        <v>4175195971</v>
      </c>
      <c r="E17611" s="9" t="e">
        <f>INDEX(#REF!:#REF!,MATCH($D17611,#REF!:#REF!,0),MATCH(#REF!,#REF!:#REF!,0))</f>
        <v>#REF!</v>
      </c>
      <c r="F17611" s="9" t="e">
        <f>INDEX(#REF!:#REF!,MATCH($D17611,#REF!:#REF!,0),MATCH(#REF!,#REF!:#REF!,0))</f>
        <v>#REF!</v>
      </c>
    </row>
    <row r="17612" spans="1:6" ht="16.5" x14ac:dyDescent="0.3">
      <c r="A17612" s="9" t="s">
        <v>4712</v>
      </c>
      <c r="B17612" s="9" t="s">
        <v>2815</v>
      </c>
      <c r="C17612" s="10">
        <v>10746</v>
      </c>
      <c r="D17612" s="9">
        <v>8685064791</v>
      </c>
      <c r="E17612" s="9" t="e">
        <f>INDEX(#REF!:#REF!,MATCH($D17612,#REF!:#REF!,0),MATCH(#REF!,#REF!:#REF!,0))</f>
        <v>#REF!</v>
      </c>
      <c r="F17612" s="9" t="e">
        <f>INDEX(#REF!:#REF!,MATCH($D17612,#REF!:#REF!,0),MATCH(#REF!,#REF!:#REF!,0))</f>
        <v>#REF!</v>
      </c>
    </row>
    <row r="17613" spans="1:6" ht="16.5" x14ac:dyDescent="0.3">
      <c r="A17613" s="9" t="s">
        <v>4711</v>
      </c>
      <c r="B17613" s="9" t="s">
        <v>2974</v>
      </c>
      <c r="C17613" s="10">
        <v>46777</v>
      </c>
      <c r="D17613" s="9">
        <v>62571575</v>
      </c>
      <c r="E17613" s="9" t="e">
        <f>INDEX(#REF!:#REF!,MATCH($D17613,#REF!:#REF!,0),MATCH(#REF!,#REF!:#REF!,0))</f>
        <v>#REF!</v>
      </c>
      <c r="F17613" s="9" t="e">
        <f>INDEX(#REF!:#REF!,MATCH($D17613,#REF!:#REF!,0),MATCH(#REF!,#REF!:#REF!,0))</f>
        <v>#REF!</v>
      </c>
    </row>
    <row r="17614" spans="1:6" ht="16.5" x14ac:dyDescent="0.3">
      <c r="A17614" s="9" t="s">
        <v>4710</v>
      </c>
      <c r="B17614" s="9" t="s">
        <v>3388</v>
      </c>
      <c r="C17614" s="10">
        <v>30477</v>
      </c>
      <c r="D17614" s="9">
        <v>9104569016</v>
      </c>
      <c r="E17614" s="9" t="e">
        <f>INDEX(#REF!:#REF!,MATCH($D17614,#REF!:#REF!,0),MATCH(#REF!,#REF!:#REF!,0))</f>
        <v>#REF!</v>
      </c>
      <c r="F17614" s="9" t="e">
        <f>INDEX(#REF!:#REF!,MATCH($D17614,#REF!:#REF!,0),MATCH(#REF!,#REF!:#REF!,0))</f>
        <v>#REF!</v>
      </c>
    </row>
    <row r="17615" spans="1:6" ht="16.5" x14ac:dyDescent="0.3">
      <c r="A17615" s="9" t="s">
        <v>4709</v>
      </c>
      <c r="B17615" s="9" t="s">
        <v>3079</v>
      </c>
      <c r="C17615" s="10">
        <v>12617</v>
      </c>
      <c r="D17615" s="9">
        <v>1992195951</v>
      </c>
      <c r="E17615" s="9" t="e">
        <f>INDEX(#REF!:#REF!,MATCH($D17615,#REF!:#REF!,0),MATCH(#REF!,#REF!:#REF!,0))</f>
        <v>#REF!</v>
      </c>
      <c r="F17615" s="9" t="e">
        <f>INDEX(#REF!:#REF!,MATCH($D17615,#REF!:#REF!,0),MATCH(#REF!,#REF!:#REF!,0))</f>
        <v>#REF!</v>
      </c>
    </row>
    <row r="17616" spans="1:6" ht="16.5" x14ac:dyDescent="0.3">
      <c r="A17616" s="9" t="s">
        <v>4708</v>
      </c>
      <c r="B17616" s="9" t="s">
        <v>2704</v>
      </c>
      <c r="C17616" s="10">
        <v>46669</v>
      </c>
      <c r="D17616" s="9">
        <v>7931128354</v>
      </c>
      <c r="E17616" s="9" t="e">
        <f>INDEX(#REF!:#REF!,MATCH($D17616,#REF!:#REF!,0),MATCH(#REF!,#REF!:#REF!,0))</f>
        <v>#REF!</v>
      </c>
      <c r="F17616" s="9" t="e">
        <f>INDEX(#REF!:#REF!,MATCH($D17616,#REF!:#REF!,0),MATCH(#REF!,#REF!:#REF!,0))</f>
        <v>#REF!</v>
      </c>
    </row>
    <row r="17617" spans="1:6" ht="16.5" x14ac:dyDescent="0.3">
      <c r="A17617" s="9" t="s">
        <v>4707</v>
      </c>
      <c r="B17617" s="9" t="s">
        <v>2147</v>
      </c>
      <c r="C17617" s="10">
        <v>47354</v>
      </c>
      <c r="D17617" s="9">
        <v>483886254</v>
      </c>
      <c r="E17617" s="9" t="e">
        <f>INDEX(#REF!:#REF!,MATCH($D17617,#REF!:#REF!,0),MATCH(#REF!,#REF!:#REF!,0))</f>
        <v>#REF!</v>
      </c>
      <c r="F17617" s="9" t="e">
        <f>INDEX(#REF!:#REF!,MATCH($D17617,#REF!:#REF!,0),MATCH(#REF!,#REF!:#REF!,0))</f>
        <v>#REF!</v>
      </c>
    </row>
    <row r="17618" spans="1:6" ht="16.5" x14ac:dyDescent="0.3">
      <c r="A17618" s="9" t="s">
        <v>4706</v>
      </c>
      <c r="B17618" s="9" t="s">
        <v>2163</v>
      </c>
      <c r="C17618" s="10">
        <v>49050</v>
      </c>
      <c r="D17618" s="9">
        <v>3915983489</v>
      </c>
      <c r="E17618" s="9" t="e">
        <f>INDEX(#REF!:#REF!,MATCH($D17618,#REF!:#REF!,0),MATCH(#REF!,#REF!:#REF!,0))</f>
        <v>#REF!</v>
      </c>
      <c r="F17618" s="9" t="e">
        <f>INDEX(#REF!:#REF!,MATCH($D17618,#REF!:#REF!,0),MATCH(#REF!,#REF!:#REF!,0))</f>
        <v>#REF!</v>
      </c>
    </row>
    <row r="17619" spans="1:6" ht="16.5" x14ac:dyDescent="0.3">
      <c r="A17619" s="9" t="s">
        <v>4705</v>
      </c>
      <c r="B17619" s="9" t="s">
        <v>1985</v>
      </c>
      <c r="C17619" s="10">
        <v>56023</v>
      </c>
      <c r="D17619" s="9">
        <v>7966083349</v>
      </c>
      <c r="E17619" s="9" t="e">
        <f>INDEX(#REF!:#REF!,MATCH($D17619,#REF!:#REF!,0),MATCH(#REF!,#REF!:#REF!,0))</f>
        <v>#REF!</v>
      </c>
      <c r="F17619" s="9" t="e">
        <f>INDEX(#REF!:#REF!,MATCH($D17619,#REF!:#REF!,0),MATCH(#REF!,#REF!:#REF!,0))</f>
        <v>#REF!</v>
      </c>
    </row>
    <row r="17620" spans="1:6" ht="16.5" x14ac:dyDescent="0.3">
      <c r="A17620" s="9" t="s">
        <v>4704</v>
      </c>
      <c r="B17620" s="9" t="s">
        <v>2065</v>
      </c>
      <c r="C17620" s="10">
        <v>31821</v>
      </c>
      <c r="D17620" s="9">
        <v>8694120054</v>
      </c>
      <c r="E17620" s="9" t="e">
        <f>INDEX(#REF!:#REF!,MATCH($D17620,#REF!:#REF!,0),MATCH(#REF!,#REF!:#REF!,0))</f>
        <v>#REF!</v>
      </c>
      <c r="F17620" s="9" t="e">
        <f>INDEX(#REF!:#REF!,MATCH($D17620,#REF!:#REF!,0),MATCH(#REF!,#REF!:#REF!,0))</f>
        <v>#REF!</v>
      </c>
    </row>
    <row r="17621" spans="1:6" ht="16.5" x14ac:dyDescent="0.3">
      <c r="A17621" s="9" t="s">
        <v>4703</v>
      </c>
      <c r="B17621" s="9" t="s">
        <v>2115</v>
      </c>
      <c r="C17621" s="10">
        <v>52326</v>
      </c>
      <c r="D17621" s="9">
        <v>7001733199</v>
      </c>
      <c r="E17621" s="9" t="e">
        <f>INDEX(#REF!:#REF!,MATCH($D17621,#REF!:#REF!,0),MATCH(#REF!,#REF!:#REF!,0))</f>
        <v>#REF!</v>
      </c>
      <c r="F17621" s="9" t="e">
        <f>INDEX(#REF!:#REF!,MATCH($D17621,#REF!:#REF!,0),MATCH(#REF!,#REF!:#REF!,0))</f>
        <v>#REF!</v>
      </c>
    </row>
    <row r="17622" spans="1:6" ht="16.5" x14ac:dyDescent="0.3">
      <c r="A17622" s="9" t="s">
        <v>4702</v>
      </c>
      <c r="B17622" s="9" t="s">
        <v>2375</v>
      </c>
      <c r="C17622" s="10">
        <v>54057</v>
      </c>
      <c r="D17622" s="9">
        <v>1787288307</v>
      </c>
      <c r="E17622" s="9" t="e">
        <f>INDEX(#REF!:#REF!,MATCH($D17622,#REF!:#REF!,0),MATCH(#REF!,#REF!:#REF!,0))</f>
        <v>#REF!</v>
      </c>
      <c r="F17622" s="9" t="e">
        <f>INDEX(#REF!:#REF!,MATCH($D17622,#REF!:#REF!,0),MATCH(#REF!,#REF!:#REF!,0))</f>
        <v>#REF!</v>
      </c>
    </row>
    <row r="17623" spans="1:6" ht="16.5" x14ac:dyDescent="0.3">
      <c r="A17623" s="9" t="s">
        <v>4701</v>
      </c>
      <c r="B17623" s="9" t="s">
        <v>1949</v>
      </c>
      <c r="C17623" s="10">
        <v>50290</v>
      </c>
      <c r="D17623" s="9">
        <v>6041314951</v>
      </c>
      <c r="E17623" s="9" t="e">
        <f>INDEX(#REF!:#REF!,MATCH($D17623,#REF!:#REF!,0),MATCH(#REF!,#REF!:#REF!,0))</f>
        <v>#REF!</v>
      </c>
      <c r="F17623" s="9" t="e">
        <f>INDEX(#REF!:#REF!,MATCH($D17623,#REF!:#REF!,0),MATCH(#REF!,#REF!:#REF!,0))</f>
        <v>#REF!</v>
      </c>
    </row>
    <row r="17624" spans="1:6" ht="16.5" x14ac:dyDescent="0.3">
      <c r="A17624" s="9" t="s">
        <v>4700</v>
      </c>
      <c r="B17624" s="9" t="s">
        <v>2304</v>
      </c>
      <c r="C17624" s="10">
        <v>39387</v>
      </c>
      <c r="D17624" s="9">
        <v>7866715386</v>
      </c>
      <c r="E17624" s="9" t="e">
        <f>INDEX(#REF!:#REF!,MATCH($D17624,#REF!:#REF!,0),MATCH(#REF!,#REF!:#REF!,0))</f>
        <v>#REF!</v>
      </c>
      <c r="F17624" s="9" t="e">
        <f>INDEX(#REF!:#REF!,MATCH($D17624,#REF!:#REF!,0),MATCH(#REF!,#REF!:#REF!,0))</f>
        <v>#REF!</v>
      </c>
    </row>
    <row r="17625" spans="1:6" ht="16.5" x14ac:dyDescent="0.3">
      <c r="A17625" s="9" t="s">
        <v>4699</v>
      </c>
      <c r="B17625" s="9" t="s">
        <v>2038</v>
      </c>
      <c r="C17625" s="10">
        <v>28637</v>
      </c>
      <c r="D17625" s="9">
        <v>3217797337</v>
      </c>
      <c r="E17625" s="9" t="e">
        <f>INDEX(#REF!:#REF!,MATCH($D17625,#REF!:#REF!,0),MATCH(#REF!,#REF!:#REF!,0))</f>
        <v>#REF!</v>
      </c>
      <c r="F17625" s="9" t="e">
        <f>INDEX(#REF!:#REF!,MATCH($D17625,#REF!:#REF!,0),MATCH(#REF!,#REF!:#REF!,0))</f>
        <v>#REF!</v>
      </c>
    </row>
    <row r="17626" spans="1:6" ht="16.5" x14ac:dyDescent="0.3">
      <c r="A17626" s="9" t="s">
        <v>4698</v>
      </c>
      <c r="B17626" s="9" t="s">
        <v>2954</v>
      </c>
      <c r="C17626" s="10">
        <v>34208</v>
      </c>
      <c r="D17626" s="9">
        <v>7243767311</v>
      </c>
      <c r="E17626" s="9" t="e">
        <f>INDEX(#REF!:#REF!,MATCH($D17626,#REF!:#REF!,0),MATCH(#REF!,#REF!:#REF!,0))</f>
        <v>#REF!</v>
      </c>
      <c r="F17626" s="9" t="e">
        <f>INDEX(#REF!:#REF!,MATCH($D17626,#REF!:#REF!,0),MATCH(#REF!,#REF!:#REF!,0))</f>
        <v>#REF!</v>
      </c>
    </row>
    <row r="17627" spans="1:6" ht="16.5" x14ac:dyDescent="0.3">
      <c r="A17627" s="9" t="s">
        <v>4697</v>
      </c>
      <c r="B17627" s="9" t="s">
        <v>2386</v>
      </c>
      <c r="C17627" s="10">
        <v>12418</v>
      </c>
      <c r="D17627" s="9">
        <v>2376099331</v>
      </c>
      <c r="E17627" s="9" t="e">
        <f>INDEX(#REF!:#REF!,MATCH($D17627,#REF!:#REF!,0),MATCH(#REF!,#REF!:#REF!,0))</f>
        <v>#REF!</v>
      </c>
      <c r="F17627" s="9" t="e">
        <f>INDEX(#REF!:#REF!,MATCH($D17627,#REF!:#REF!,0),MATCH(#REF!,#REF!:#REF!,0))</f>
        <v>#REF!</v>
      </c>
    </row>
    <row r="17628" spans="1:6" ht="16.5" x14ac:dyDescent="0.3">
      <c r="A17628" s="9" t="s">
        <v>4696</v>
      </c>
      <c r="B17628" s="9" t="s">
        <v>2277</v>
      </c>
      <c r="C17628" s="10">
        <v>54223</v>
      </c>
      <c r="D17628" s="9">
        <v>9939542542</v>
      </c>
      <c r="E17628" s="9" t="e">
        <f>INDEX(#REF!:#REF!,MATCH($D17628,#REF!:#REF!,0),MATCH(#REF!,#REF!:#REF!,0))</f>
        <v>#REF!</v>
      </c>
      <c r="F17628" s="9" t="e">
        <f>INDEX(#REF!:#REF!,MATCH($D17628,#REF!:#REF!,0),MATCH(#REF!,#REF!:#REF!,0))</f>
        <v>#REF!</v>
      </c>
    </row>
    <row r="17629" spans="1:6" ht="16.5" x14ac:dyDescent="0.3">
      <c r="A17629" s="9" t="s">
        <v>4695</v>
      </c>
      <c r="B17629" s="9" t="s">
        <v>2272</v>
      </c>
      <c r="C17629" s="10">
        <v>36353</v>
      </c>
      <c r="D17629" s="9">
        <v>549857826</v>
      </c>
      <c r="E17629" s="9" t="e">
        <f>INDEX(#REF!:#REF!,MATCH($D17629,#REF!:#REF!,0),MATCH(#REF!,#REF!:#REF!,0))</f>
        <v>#REF!</v>
      </c>
      <c r="F17629" s="9" t="e">
        <f>INDEX(#REF!:#REF!,MATCH($D17629,#REF!:#REF!,0),MATCH(#REF!,#REF!:#REF!,0))</f>
        <v>#REF!</v>
      </c>
    </row>
    <row r="17630" spans="1:6" ht="16.5" x14ac:dyDescent="0.3">
      <c r="A17630" s="9" t="s">
        <v>4694</v>
      </c>
      <c r="B17630" s="9" t="s">
        <v>2013</v>
      </c>
      <c r="C17630" s="10">
        <v>12133</v>
      </c>
      <c r="D17630" s="9">
        <v>1231429186</v>
      </c>
      <c r="E17630" s="9" t="e">
        <f>INDEX(#REF!:#REF!,MATCH($D17630,#REF!:#REF!,0),MATCH(#REF!,#REF!:#REF!,0))</f>
        <v>#REF!</v>
      </c>
      <c r="F17630" s="9" t="e">
        <f>INDEX(#REF!:#REF!,MATCH($D17630,#REF!:#REF!,0),MATCH(#REF!,#REF!:#REF!,0))</f>
        <v>#REF!</v>
      </c>
    </row>
    <row r="17631" spans="1:6" ht="16.5" x14ac:dyDescent="0.3">
      <c r="A17631" s="9" t="s">
        <v>4693</v>
      </c>
      <c r="B17631" s="9" t="s">
        <v>2121</v>
      </c>
      <c r="C17631" s="10">
        <v>26993</v>
      </c>
      <c r="D17631" s="9">
        <v>1839046880</v>
      </c>
      <c r="E17631" s="9" t="e">
        <f>INDEX(#REF!:#REF!,MATCH($D17631,#REF!:#REF!,0),MATCH(#REF!,#REF!:#REF!,0))</f>
        <v>#REF!</v>
      </c>
      <c r="F17631" s="9" t="e">
        <f>INDEX(#REF!:#REF!,MATCH($D17631,#REF!:#REF!,0),MATCH(#REF!,#REF!:#REF!,0))</f>
        <v>#REF!</v>
      </c>
    </row>
    <row r="17632" spans="1:6" ht="16.5" x14ac:dyDescent="0.3">
      <c r="A17632" s="9" t="s">
        <v>4692</v>
      </c>
      <c r="B17632" s="9" t="s">
        <v>1997</v>
      </c>
      <c r="C17632" s="10">
        <v>12854</v>
      </c>
      <c r="D17632" s="9">
        <v>7479962290</v>
      </c>
      <c r="E17632" s="9" t="e">
        <f>INDEX(#REF!:#REF!,MATCH($D17632,#REF!:#REF!,0),MATCH(#REF!,#REF!:#REF!,0))</f>
        <v>#REF!</v>
      </c>
      <c r="F17632" s="9" t="e">
        <f>INDEX(#REF!:#REF!,MATCH($D17632,#REF!:#REF!,0),MATCH(#REF!,#REF!:#REF!,0))</f>
        <v>#REF!</v>
      </c>
    </row>
    <row r="17633" spans="1:6" ht="16.5" x14ac:dyDescent="0.3">
      <c r="A17633" s="9" t="s">
        <v>4691</v>
      </c>
      <c r="B17633" s="9" t="s">
        <v>2526</v>
      </c>
      <c r="C17633" s="10">
        <v>40456</v>
      </c>
      <c r="D17633" s="9">
        <v>8370379001</v>
      </c>
      <c r="E17633" s="9" t="e">
        <f>INDEX(#REF!:#REF!,MATCH($D17633,#REF!:#REF!,0),MATCH(#REF!,#REF!:#REF!,0))</f>
        <v>#REF!</v>
      </c>
      <c r="F17633" s="9" t="e">
        <f>INDEX(#REF!:#REF!,MATCH($D17633,#REF!:#REF!,0),MATCH(#REF!,#REF!:#REF!,0))</f>
        <v>#REF!</v>
      </c>
    </row>
    <row r="17634" spans="1:6" ht="16.5" x14ac:dyDescent="0.3">
      <c r="A17634" s="9" t="s">
        <v>4690</v>
      </c>
      <c r="B17634" s="9" t="s">
        <v>1973</v>
      </c>
      <c r="C17634" s="10">
        <v>54342</v>
      </c>
      <c r="D17634" s="9">
        <v>5117202538</v>
      </c>
      <c r="E17634" s="9" t="e">
        <f>INDEX(#REF!:#REF!,MATCH($D17634,#REF!:#REF!,0),MATCH(#REF!,#REF!:#REF!,0))</f>
        <v>#REF!</v>
      </c>
      <c r="F17634" s="9" t="e">
        <f>INDEX(#REF!:#REF!,MATCH($D17634,#REF!:#REF!,0),MATCH(#REF!,#REF!:#REF!,0))</f>
        <v>#REF!</v>
      </c>
    </row>
    <row r="17635" spans="1:6" ht="16.5" x14ac:dyDescent="0.3">
      <c r="A17635" s="9" t="s">
        <v>4689</v>
      </c>
      <c r="B17635" s="9" t="s">
        <v>2241</v>
      </c>
      <c r="C17635" s="10">
        <v>15215</v>
      </c>
      <c r="D17635" s="9">
        <v>3867281491</v>
      </c>
      <c r="E17635" s="9" t="e">
        <f>INDEX(#REF!:#REF!,MATCH($D17635,#REF!:#REF!,0),MATCH(#REF!,#REF!:#REF!,0))</f>
        <v>#REF!</v>
      </c>
      <c r="F17635" s="9" t="e">
        <f>INDEX(#REF!:#REF!,MATCH($D17635,#REF!:#REF!,0),MATCH(#REF!,#REF!:#REF!,0))</f>
        <v>#REF!</v>
      </c>
    </row>
    <row r="17636" spans="1:6" ht="16.5" x14ac:dyDescent="0.3">
      <c r="A17636" s="9" t="s">
        <v>4688</v>
      </c>
      <c r="B17636" s="9" t="s">
        <v>2564</v>
      </c>
      <c r="C17636" s="10">
        <v>57539</v>
      </c>
      <c r="D17636" s="9">
        <v>7479962290</v>
      </c>
      <c r="E17636" s="9" t="e">
        <f>INDEX(#REF!:#REF!,MATCH($D17636,#REF!:#REF!,0),MATCH(#REF!,#REF!:#REF!,0))</f>
        <v>#REF!</v>
      </c>
      <c r="F17636" s="9" t="e">
        <f>INDEX(#REF!:#REF!,MATCH($D17636,#REF!:#REF!,0),MATCH(#REF!,#REF!:#REF!,0))</f>
        <v>#REF!</v>
      </c>
    </row>
    <row r="17637" spans="1:6" ht="16.5" x14ac:dyDescent="0.3">
      <c r="A17637" s="9" t="s">
        <v>4687</v>
      </c>
      <c r="B17637" s="9" t="s">
        <v>3388</v>
      </c>
      <c r="C17637" s="10">
        <v>57204</v>
      </c>
      <c r="D17637" s="9">
        <v>4670832530</v>
      </c>
      <c r="E17637" s="9" t="e">
        <f>INDEX(#REF!:#REF!,MATCH($D17637,#REF!:#REF!,0),MATCH(#REF!,#REF!:#REF!,0))</f>
        <v>#REF!</v>
      </c>
      <c r="F17637" s="9" t="e">
        <f>INDEX(#REF!:#REF!,MATCH($D17637,#REF!:#REF!,0),MATCH(#REF!,#REF!:#REF!,0))</f>
        <v>#REF!</v>
      </c>
    </row>
    <row r="17638" spans="1:6" ht="16.5" x14ac:dyDescent="0.3">
      <c r="A17638" s="9" t="s">
        <v>4686</v>
      </c>
      <c r="B17638" s="9" t="s">
        <v>2610</v>
      </c>
      <c r="C17638" s="10">
        <v>18597</v>
      </c>
      <c r="D17638" s="9">
        <v>3418374697</v>
      </c>
      <c r="E17638" s="9" t="e">
        <f>INDEX(#REF!:#REF!,MATCH($D17638,#REF!:#REF!,0),MATCH(#REF!,#REF!:#REF!,0))</f>
        <v>#REF!</v>
      </c>
      <c r="F17638" s="9" t="e">
        <f>INDEX(#REF!:#REF!,MATCH($D17638,#REF!:#REF!,0),MATCH(#REF!,#REF!:#REF!,0))</f>
        <v>#REF!</v>
      </c>
    </row>
    <row r="17639" spans="1:6" ht="16.5" x14ac:dyDescent="0.3">
      <c r="A17639" s="9" t="s">
        <v>4685</v>
      </c>
      <c r="B17639" s="9" t="s">
        <v>2759</v>
      </c>
      <c r="C17639" s="10">
        <v>38469</v>
      </c>
      <c r="D17639" s="9">
        <v>5828678620</v>
      </c>
      <c r="E17639" s="9" t="e">
        <f>INDEX(#REF!:#REF!,MATCH($D17639,#REF!:#REF!,0),MATCH(#REF!,#REF!:#REF!,0))</f>
        <v>#REF!</v>
      </c>
      <c r="F17639" s="9" t="e">
        <f>INDEX(#REF!:#REF!,MATCH($D17639,#REF!:#REF!,0),MATCH(#REF!,#REF!:#REF!,0))</f>
        <v>#REF!</v>
      </c>
    </row>
    <row r="17640" spans="1:6" ht="16.5" x14ac:dyDescent="0.3">
      <c r="A17640" s="9" t="s">
        <v>4684</v>
      </c>
      <c r="B17640" s="9" t="s">
        <v>3448</v>
      </c>
      <c r="C17640" s="10">
        <v>27670</v>
      </c>
      <c r="D17640" s="9">
        <v>6769297310</v>
      </c>
      <c r="E17640" s="9" t="e">
        <f>INDEX(#REF!:#REF!,MATCH($D17640,#REF!:#REF!,0),MATCH(#REF!,#REF!:#REF!,0))</f>
        <v>#REF!</v>
      </c>
      <c r="F17640" s="9" t="e">
        <f>INDEX(#REF!:#REF!,MATCH($D17640,#REF!:#REF!,0),MATCH(#REF!,#REF!:#REF!,0))</f>
        <v>#REF!</v>
      </c>
    </row>
    <row r="17641" spans="1:6" ht="16.5" x14ac:dyDescent="0.3">
      <c r="A17641" s="9" t="s">
        <v>4683</v>
      </c>
      <c r="B17641" s="9" t="s">
        <v>2226</v>
      </c>
      <c r="C17641" s="10">
        <v>15293</v>
      </c>
      <c r="D17641" s="9">
        <v>278558984</v>
      </c>
      <c r="E17641" s="9" t="e">
        <f>INDEX(#REF!:#REF!,MATCH($D17641,#REF!:#REF!,0),MATCH(#REF!,#REF!:#REF!,0))</f>
        <v>#REF!</v>
      </c>
      <c r="F17641" s="9" t="e">
        <f>INDEX(#REF!:#REF!,MATCH($D17641,#REF!:#REF!,0),MATCH(#REF!,#REF!:#REF!,0))</f>
        <v>#REF!</v>
      </c>
    </row>
    <row r="17642" spans="1:6" ht="16.5" x14ac:dyDescent="0.3">
      <c r="A17642" s="9" t="s">
        <v>4682</v>
      </c>
      <c r="B17642" s="9" t="s">
        <v>2140</v>
      </c>
      <c r="C17642" s="10">
        <v>13880</v>
      </c>
      <c r="D17642" s="9">
        <v>3213290963</v>
      </c>
      <c r="E17642" s="9" t="e">
        <f>INDEX(#REF!:#REF!,MATCH($D17642,#REF!:#REF!,0),MATCH(#REF!,#REF!:#REF!,0))</f>
        <v>#REF!</v>
      </c>
      <c r="F17642" s="9" t="e">
        <f>INDEX(#REF!:#REF!,MATCH($D17642,#REF!:#REF!,0),MATCH(#REF!,#REF!:#REF!,0))</f>
        <v>#REF!</v>
      </c>
    </row>
    <row r="17643" spans="1:6" ht="16.5" x14ac:dyDescent="0.3">
      <c r="A17643" s="9" t="s">
        <v>4681</v>
      </c>
      <c r="B17643" s="9" t="s">
        <v>3498</v>
      </c>
      <c r="C17643" s="10">
        <v>22861</v>
      </c>
      <c r="D17643" s="9">
        <v>8516539148</v>
      </c>
      <c r="E17643" s="9" t="e">
        <f>INDEX(#REF!:#REF!,MATCH($D17643,#REF!:#REF!,0),MATCH(#REF!,#REF!:#REF!,0))</f>
        <v>#REF!</v>
      </c>
      <c r="F17643" s="9" t="e">
        <f>INDEX(#REF!:#REF!,MATCH($D17643,#REF!:#REF!,0),MATCH(#REF!,#REF!:#REF!,0))</f>
        <v>#REF!</v>
      </c>
    </row>
    <row r="17644" spans="1:6" ht="16.5" x14ac:dyDescent="0.3">
      <c r="A17644" s="9" t="s">
        <v>4680</v>
      </c>
      <c r="B17644" s="9" t="s">
        <v>3416</v>
      </c>
      <c r="C17644" s="10">
        <v>41536</v>
      </c>
      <c r="D17644" s="9">
        <v>7236563277</v>
      </c>
      <c r="E17644" s="9" t="e">
        <f>INDEX(#REF!:#REF!,MATCH($D17644,#REF!:#REF!,0),MATCH(#REF!,#REF!:#REF!,0))</f>
        <v>#REF!</v>
      </c>
      <c r="F17644" s="9" t="e">
        <f>INDEX(#REF!:#REF!,MATCH($D17644,#REF!:#REF!,0),MATCH(#REF!,#REF!:#REF!,0))</f>
        <v>#REF!</v>
      </c>
    </row>
    <row r="17645" spans="1:6" ht="16.5" x14ac:dyDescent="0.3">
      <c r="A17645" s="9" t="s">
        <v>4679</v>
      </c>
      <c r="B17645" s="9" t="s">
        <v>2747</v>
      </c>
      <c r="C17645" s="10">
        <v>37037</v>
      </c>
      <c r="D17645" s="9">
        <v>4286367630</v>
      </c>
      <c r="E17645" s="9" t="e">
        <f>INDEX(#REF!:#REF!,MATCH($D17645,#REF!:#REF!,0),MATCH(#REF!,#REF!:#REF!,0))</f>
        <v>#REF!</v>
      </c>
      <c r="F17645" s="9" t="e">
        <f>INDEX(#REF!:#REF!,MATCH($D17645,#REF!:#REF!,0),MATCH(#REF!,#REF!:#REF!,0))</f>
        <v>#REF!</v>
      </c>
    </row>
    <row r="17646" spans="1:6" ht="16.5" x14ac:dyDescent="0.3">
      <c r="A17646" s="9" t="s">
        <v>4678</v>
      </c>
      <c r="B17646" s="9" t="s">
        <v>3281</v>
      </c>
      <c r="C17646" s="10">
        <v>23886</v>
      </c>
      <c r="D17646" s="9">
        <v>9939542542</v>
      </c>
      <c r="E17646" s="9" t="e">
        <f>INDEX(#REF!:#REF!,MATCH($D17646,#REF!:#REF!,0),MATCH(#REF!,#REF!:#REF!,0))</f>
        <v>#REF!</v>
      </c>
      <c r="F17646" s="9" t="e">
        <f>INDEX(#REF!:#REF!,MATCH($D17646,#REF!:#REF!,0),MATCH(#REF!,#REF!:#REF!,0))</f>
        <v>#REF!</v>
      </c>
    </row>
    <row r="17647" spans="1:6" ht="16.5" x14ac:dyDescent="0.3">
      <c r="A17647" s="9" t="s">
        <v>4677</v>
      </c>
      <c r="B17647" s="9" t="s">
        <v>1963</v>
      </c>
      <c r="C17647" s="10">
        <v>43441</v>
      </c>
      <c r="D17647" s="9">
        <v>299663825</v>
      </c>
      <c r="E17647" s="9" t="e">
        <f>INDEX(#REF!:#REF!,MATCH($D17647,#REF!:#REF!,0),MATCH(#REF!,#REF!:#REF!,0))</f>
        <v>#REF!</v>
      </c>
      <c r="F17647" s="9" t="e">
        <f>INDEX(#REF!:#REF!,MATCH($D17647,#REF!:#REF!,0),MATCH(#REF!,#REF!:#REF!,0))</f>
        <v>#REF!</v>
      </c>
    </row>
    <row r="17648" spans="1:6" ht="16.5" x14ac:dyDescent="0.3">
      <c r="A17648" s="9" t="s">
        <v>4676</v>
      </c>
      <c r="B17648" s="9" t="s">
        <v>2174</v>
      </c>
      <c r="C17648" s="10">
        <v>21029</v>
      </c>
      <c r="D17648" s="9">
        <v>8788824691</v>
      </c>
      <c r="E17648" s="9" t="e">
        <f>INDEX(#REF!:#REF!,MATCH($D17648,#REF!:#REF!,0),MATCH(#REF!,#REF!:#REF!,0))</f>
        <v>#REF!</v>
      </c>
      <c r="F17648" s="9" t="e">
        <f>INDEX(#REF!:#REF!,MATCH($D17648,#REF!:#REF!,0),MATCH(#REF!,#REF!:#REF!,0))</f>
        <v>#REF!</v>
      </c>
    </row>
    <row r="17649" spans="1:6" ht="16.5" x14ac:dyDescent="0.3">
      <c r="A17649" s="9" t="s">
        <v>4675</v>
      </c>
      <c r="B17649" s="9" t="s">
        <v>3172</v>
      </c>
      <c r="C17649" s="10">
        <v>23434</v>
      </c>
      <c r="D17649" s="9">
        <v>9726873223</v>
      </c>
      <c r="E17649" s="9" t="e">
        <f>INDEX(#REF!:#REF!,MATCH($D17649,#REF!:#REF!,0),MATCH(#REF!,#REF!:#REF!,0))</f>
        <v>#REF!</v>
      </c>
      <c r="F17649" s="9" t="e">
        <f>INDEX(#REF!:#REF!,MATCH($D17649,#REF!:#REF!,0),MATCH(#REF!,#REF!:#REF!,0))</f>
        <v>#REF!</v>
      </c>
    </row>
    <row r="17650" spans="1:6" ht="16.5" x14ac:dyDescent="0.3">
      <c r="A17650" s="9" t="s">
        <v>4674</v>
      </c>
      <c r="B17650" s="9" t="s">
        <v>2744</v>
      </c>
      <c r="C17650" s="10">
        <v>20255</v>
      </c>
      <c r="D17650" s="9">
        <v>8401146046</v>
      </c>
      <c r="E17650" s="9" t="e">
        <f>INDEX(#REF!:#REF!,MATCH($D17650,#REF!:#REF!,0),MATCH(#REF!,#REF!:#REF!,0))</f>
        <v>#REF!</v>
      </c>
      <c r="F17650" s="9" t="e">
        <f>INDEX(#REF!:#REF!,MATCH($D17650,#REF!:#REF!,0),MATCH(#REF!,#REF!:#REF!,0))</f>
        <v>#REF!</v>
      </c>
    </row>
    <row r="17651" spans="1:6" ht="16.5" x14ac:dyDescent="0.3">
      <c r="A17651" s="9" t="s">
        <v>4673</v>
      </c>
      <c r="B17651" s="9" t="s">
        <v>2537</v>
      </c>
      <c r="C17651" s="10">
        <v>23071</v>
      </c>
      <c r="D17651" s="9">
        <v>6732216945</v>
      </c>
      <c r="E17651" s="9" t="e">
        <f>INDEX(#REF!:#REF!,MATCH($D17651,#REF!:#REF!,0),MATCH(#REF!,#REF!:#REF!,0))</f>
        <v>#REF!</v>
      </c>
      <c r="F17651" s="9" t="e">
        <f>INDEX(#REF!:#REF!,MATCH($D17651,#REF!:#REF!,0),MATCH(#REF!,#REF!:#REF!,0))</f>
        <v>#REF!</v>
      </c>
    </row>
    <row r="17652" spans="1:6" ht="16.5" x14ac:dyDescent="0.3">
      <c r="A17652" s="9" t="s">
        <v>4672</v>
      </c>
      <c r="B17652" s="9" t="s">
        <v>2366</v>
      </c>
      <c r="C17652" s="10">
        <v>19084</v>
      </c>
      <c r="D17652" s="9">
        <v>3129526900</v>
      </c>
      <c r="E17652" s="9" t="e">
        <f>INDEX(#REF!:#REF!,MATCH($D17652,#REF!:#REF!,0),MATCH(#REF!,#REF!:#REF!,0))</f>
        <v>#REF!</v>
      </c>
      <c r="F17652" s="9" t="e">
        <f>INDEX(#REF!:#REF!,MATCH($D17652,#REF!:#REF!,0),MATCH(#REF!,#REF!:#REF!,0))</f>
        <v>#REF!</v>
      </c>
    </row>
    <row r="17653" spans="1:6" ht="16.5" x14ac:dyDescent="0.3">
      <c r="A17653" s="9" t="s">
        <v>4671</v>
      </c>
      <c r="B17653" s="9" t="s">
        <v>2248</v>
      </c>
      <c r="C17653" s="10">
        <v>41800</v>
      </c>
      <c r="D17653" s="9">
        <v>965285472</v>
      </c>
      <c r="E17653" s="9" t="e">
        <f>INDEX(#REF!:#REF!,MATCH($D17653,#REF!:#REF!,0),MATCH(#REF!,#REF!:#REF!,0))</f>
        <v>#REF!</v>
      </c>
      <c r="F17653" s="9" t="e">
        <f>INDEX(#REF!:#REF!,MATCH($D17653,#REF!:#REF!,0),MATCH(#REF!,#REF!:#REF!,0))</f>
        <v>#REF!</v>
      </c>
    </row>
    <row r="17654" spans="1:6" ht="16.5" x14ac:dyDescent="0.3">
      <c r="A17654" s="9" t="s">
        <v>4670</v>
      </c>
      <c r="B17654" s="9" t="s">
        <v>2433</v>
      </c>
      <c r="C17654" s="10">
        <v>51441</v>
      </c>
      <c r="D17654" s="9">
        <v>6106380341</v>
      </c>
      <c r="E17654" s="9" t="e">
        <f>INDEX(#REF!:#REF!,MATCH($D17654,#REF!:#REF!,0),MATCH(#REF!,#REF!:#REF!,0))</f>
        <v>#REF!</v>
      </c>
      <c r="F17654" s="9" t="e">
        <f>INDEX(#REF!:#REF!,MATCH($D17654,#REF!:#REF!,0),MATCH(#REF!,#REF!:#REF!,0))</f>
        <v>#REF!</v>
      </c>
    </row>
    <row r="17655" spans="1:6" ht="16.5" x14ac:dyDescent="0.3">
      <c r="A17655" s="9" t="s">
        <v>4669</v>
      </c>
      <c r="B17655" s="9" t="s">
        <v>3617</v>
      </c>
      <c r="C17655" s="10">
        <v>34733</v>
      </c>
      <c r="D17655" s="9">
        <v>9815158015</v>
      </c>
      <c r="E17655" s="9" t="e">
        <f>INDEX(#REF!:#REF!,MATCH($D17655,#REF!:#REF!,0),MATCH(#REF!,#REF!:#REF!,0))</f>
        <v>#REF!</v>
      </c>
      <c r="F17655" s="9" t="e">
        <f>INDEX(#REF!:#REF!,MATCH($D17655,#REF!:#REF!,0),MATCH(#REF!,#REF!:#REF!,0))</f>
        <v>#REF!</v>
      </c>
    </row>
    <row r="17656" spans="1:6" ht="16.5" x14ac:dyDescent="0.3">
      <c r="A17656" s="9" t="s">
        <v>4668</v>
      </c>
      <c r="B17656" s="9" t="s">
        <v>3372</v>
      </c>
      <c r="C17656" s="10">
        <v>51904</v>
      </c>
      <c r="D17656" s="9">
        <v>4260324861</v>
      </c>
      <c r="E17656" s="9" t="e">
        <f>INDEX(#REF!:#REF!,MATCH($D17656,#REF!:#REF!,0),MATCH(#REF!,#REF!:#REF!,0))</f>
        <v>#REF!</v>
      </c>
      <c r="F17656" s="9" t="e">
        <f>INDEX(#REF!:#REF!,MATCH($D17656,#REF!:#REF!,0),MATCH(#REF!,#REF!:#REF!,0))</f>
        <v>#REF!</v>
      </c>
    </row>
    <row r="17657" spans="1:6" ht="16.5" x14ac:dyDescent="0.3">
      <c r="A17657" s="9" t="s">
        <v>4667</v>
      </c>
      <c r="B17657" s="9" t="s">
        <v>2589</v>
      </c>
      <c r="C17657" s="10">
        <v>40643</v>
      </c>
      <c r="D17657" s="9">
        <v>1152386727</v>
      </c>
      <c r="E17657" s="9" t="e">
        <f>INDEX(#REF!:#REF!,MATCH($D17657,#REF!:#REF!,0),MATCH(#REF!,#REF!:#REF!,0))</f>
        <v>#REF!</v>
      </c>
      <c r="F17657" s="9" t="e">
        <f>INDEX(#REF!:#REF!,MATCH($D17657,#REF!:#REF!,0),MATCH(#REF!,#REF!:#REF!,0))</f>
        <v>#REF!</v>
      </c>
    </row>
    <row r="17658" spans="1:6" ht="16.5" x14ac:dyDescent="0.3">
      <c r="A17658" s="9" t="s">
        <v>4666</v>
      </c>
      <c r="B17658" s="9" t="s">
        <v>2757</v>
      </c>
      <c r="C17658" s="10">
        <v>53788</v>
      </c>
      <c r="D17658" s="9">
        <v>8858733592</v>
      </c>
      <c r="E17658" s="9" t="e">
        <f>INDEX(#REF!:#REF!,MATCH($D17658,#REF!:#REF!,0),MATCH(#REF!,#REF!:#REF!,0))</f>
        <v>#REF!</v>
      </c>
      <c r="F17658" s="9" t="e">
        <f>INDEX(#REF!:#REF!,MATCH($D17658,#REF!:#REF!,0),MATCH(#REF!,#REF!:#REF!,0))</f>
        <v>#REF!</v>
      </c>
    </row>
    <row r="17659" spans="1:6" ht="16.5" x14ac:dyDescent="0.3">
      <c r="A17659" s="9" t="s">
        <v>4665</v>
      </c>
      <c r="B17659" s="9" t="s">
        <v>2881</v>
      </c>
      <c r="C17659" s="10">
        <v>17001</v>
      </c>
      <c r="D17659" s="9">
        <v>6402318035</v>
      </c>
      <c r="E17659" s="9" t="e">
        <f>INDEX(#REF!:#REF!,MATCH($D17659,#REF!:#REF!,0),MATCH(#REF!,#REF!:#REF!,0))</f>
        <v>#REF!</v>
      </c>
      <c r="F17659" s="9" t="e">
        <f>INDEX(#REF!:#REF!,MATCH($D17659,#REF!:#REF!,0),MATCH(#REF!,#REF!:#REF!,0))</f>
        <v>#REF!</v>
      </c>
    </row>
    <row r="17660" spans="1:6" ht="16.5" x14ac:dyDescent="0.3">
      <c r="A17660" s="9" t="s">
        <v>4664</v>
      </c>
      <c r="B17660" s="9" t="s">
        <v>1957</v>
      </c>
      <c r="C17660" s="10">
        <v>36039</v>
      </c>
      <c r="D17660" s="9">
        <v>3904109642</v>
      </c>
      <c r="E17660" s="9" t="e">
        <f>INDEX(#REF!:#REF!,MATCH($D17660,#REF!:#REF!,0),MATCH(#REF!,#REF!:#REF!,0))</f>
        <v>#REF!</v>
      </c>
      <c r="F17660" s="9" t="e">
        <f>INDEX(#REF!:#REF!,MATCH($D17660,#REF!:#REF!,0),MATCH(#REF!,#REF!:#REF!,0))</f>
        <v>#REF!</v>
      </c>
    </row>
    <row r="17661" spans="1:6" ht="16.5" x14ac:dyDescent="0.3">
      <c r="A17661" s="9" t="s">
        <v>4663</v>
      </c>
      <c r="B17661" s="9" t="s">
        <v>2650</v>
      </c>
      <c r="C17661" s="10">
        <v>50320</v>
      </c>
      <c r="D17661" s="9">
        <v>7467563949</v>
      </c>
      <c r="E17661" s="9" t="e">
        <f>INDEX(#REF!:#REF!,MATCH($D17661,#REF!:#REF!,0),MATCH(#REF!,#REF!:#REF!,0))</f>
        <v>#REF!</v>
      </c>
      <c r="F17661" s="9" t="e">
        <f>INDEX(#REF!:#REF!,MATCH($D17661,#REF!:#REF!,0),MATCH(#REF!,#REF!:#REF!,0))</f>
        <v>#REF!</v>
      </c>
    </row>
    <row r="17662" spans="1:6" ht="16.5" x14ac:dyDescent="0.3">
      <c r="A17662" s="9" t="s">
        <v>4662</v>
      </c>
      <c r="B17662" s="9" t="s">
        <v>2112</v>
      </c>
      <c r="C17662" s="10">
        <v>53379</v>
      </c>
      <c r="D17662" s="9">
        <v>6478891895</v>
      </c>
      <c r="E17662" s="9" t="e">
        <f>INDEX(#REF!:#REF!,MATCH($D17662,#REF!:#REF!,0),MATCH(#REF!,#REF!:#REF!,0))</f>
        <v>#REF!</v>
      </c>
      <c r="F17662" s="9" t="e">
        <f>INDEX(#REF!:#REF!,MATCH($D17662,#REF!:#REF!,0),MATCH(#REF!,#REF!:#REF!,0))</f>
        <v>#REF!</v>
      </c>
    </row>
    <row r="17663" spans="1:6" ht="16.5" x14ac:dyDescent="0.3">
      <c r="A17663" s="9" t="s">
        <v>4661</v>
      </c>
      <c r="B17663" s="9" t="s">
        <v>2680</v>
      </c>
      <c r="C17663" s="10">
        <v>22551</v>
      </c>
      <c r="D17663" s="9">
        <v>4997183822</v>
      </c>
      <c r="E17663" s="9" t="e">
        <f>INDEX(#REF!:#REF!,MATCH($D17663,#REF!:#REF!,0),MATCH(#REF!,#REF!:#REF!,0))</f>
        <v>#REF!</v>
      </c>
      <c r="F17663" s="9" t="e">
        <f>INDEX(#REF!:#REF!,MATCH($D17663,#REF!:#REF!,0),MATCH(#REF!,#REF!:#REF!,0))</f>
        <v>#REF!</v>
      </c>
    </row>
    <row r="17664" spans="1:6" ht="16.5" x14ac:dyDescent="0.3">
      <c r="A17664" s="9" t="s">
        <v>4660</v>
      </c>
      <c r="B17664" s="9" t="s">
        <v>2606</v>
      </c>
      <c r="C17664" s="10">
        <v>43106</v>
      </c>
      <c r="D17664" s="9">
        <v>2702941109</v>
      </c>
      <c r="E17664" s="9" t="e">
        <f>INDEX(#REF!:#REF!,MATCH($D17664,#REF!:#REF!,0),MATCH(#REF!,#REF!:#REF!,0))</f>
        <v>#REF!</v>
      </c>
      <c r="F17664" s="9" t="e">
        <f>INDEX(#REF!:#REF!,MATCH($D17664,#REF!:#REF!,0),MATCH(#REF!,#REF!:#REF!,0))</f>
        <v>#REF!</v>
      </c>
    </row>
    <row r="17665" spans="1:6" ht="16.5" x14ac:dyDescent="0.3">
      <c r="A17665" s="9" t="s">
        <v>4659</v>
      </c>
      <c r="B17665" s="9" t="s">
        <v>3255</v>
      </c>
      <c r="C17665" s="10">
        <v>16164</v>
      </c>
      <c r="D17665" s="9">
        <v>8757371024</v>
      </c>
      <c r="E17665" s="9" t="e">
        <f>INDEX(#REF!:#REF!,MATCH($D17665,#REF!:#REF!,0),MATCH(#REF!,#REF!:#REF!,0))</f>
        <v>#REF!</v>
      </c>
      <c r="F17665" s="9" t="e">
        <f>INDEX(#REF!:#REF!,MATCH($D17665,#REF!:#REF!,0),MATCH(#REF!,#REF!:#REF!,0))</f>
        <v>#REF!</v>
      </c>
    </row>
    <row r="17666" spans="1:6" ht="16.5" x14ac:dyDescent="0.3">
      <c r="A17666" s="9" t="s">
        <v>4658</v>
      </c>
      <c r="B17666" s="9" t="s">
        <v>2589</v>
      </c>
      <c r="C17666" s="10">
        <v>11938</v>
      </c>
      <c r="D17666" s="9">
        <v>4876404933</v>
      </c>
      <c r="E17666" s="9" t="e">
        <f>INDEX(#REF!:#REF!,MATCH($D17666,#REF!:#REF!,0),MATCH(#REF!,#REF!:#REF!,0))</f>
        <v>#REF!</v>
      </c>
      <c r="F17666" s="9" t="e">
        <f>INDEX(#REF!:#REF!,MATCH($D17666,#REF!:#REF!,0),MATCH(#REF!,#REF!:#REF!,0))</f>
        <v>#REF!</v>
      </c>
    </row>
    <row r="17667" spans="1:6" ht="16.5" x14ac:dyDescent="0.3">
      <c r="A17667" s="9" t="s">
        <v>4657</v>
      </c>
      <c r="B17667" s="9" t="s">
        <v>2468</v>
      </c>
      <c r="C17667" s="10">
        <v>25641</v>
      </c>
      <c r="D17667" s="9">
        <v>2053848936</v>
      </c>
      <c r="E17667" s="9" t="e">
        <f>INDEX(#REF!:#REF!,MATCH($D17667,#REF!:#REF!,0),MATCH(#REF!,#REF!:#REF!,0))</f>
        <v>#REF!</v>
      </c>
      <c r="F17667" s="9" t="e">
        <f>INDEX(#REF!:#REF!,MATCH($D17667,#REF!:#REF!,0),MATCH(#REF!,#REF!:#REF!,0))</f>
        <v>#REF!</v>
      </c>
    </row>
    <row r="17668" spans="1:6" ht="16.5" x14ac:dyDescent="0.3">
      <c r="A17668" s="9" t="s">
        <v>4656</v>
      </c>
      <c r="B17668" s="9" t="s">
        <v>2420</v>
      </c>
      <c r="C17668" s="10">
        <v>48039</v>
      </c>
      <c r="D17668" s="9">
        <v>9782845590</v>
      </c>
      <c r="E17668" s="9" t="e">
        <f>INDEX(#REF!:#REF!,MATCH($D17668,#REF!:#REF!,0),MATCH(#REF!,#REF!:#REF!,0))</f>
        <v>#REF!</v>
      </c>
      <c r="F17668" s="9" t="e">
        <f>INDEX(#REF!:#REF!,MATCH($D17668,#REF!:#REF!,0),MATCH(#REF!,#REF!:#REF!,0))</f>
        <v>#REF!</v>
      </c>
    </row>
    <row r="17669" spans="1:6" ht="16.5" x14ac:dyDescent="0.3">
      <c r="A17669" s="9" t="s">
        <v>4655</v>
      </c>
      <c r="B17669" s="9" t="s">
        <v>2914</v>
      </c>
      <c r="C17669" s="10">
        <v>23369</v>
      </c>
      <c r="D17669" s="9">
        <v>4396213212</v>
      </c>
      <c r="E17669" s="9" t="e">
        <f>INDEX(#REF!:#REF!,MATCH($D17669,#REF!:#REF!,0),MATCH(#REF!,#REF!:#REF!,0))</f>
        <v>#REF!</v>
      </c>
      <c r="F17669" s="9" t="e">
        <f>INDEX(#REF!:#REF!,MATCH($D17669,#REF!:#REF!,0),MATCH(#REF!,#REF!:#REF!,0))</f>
        <v>#REF!</v>
      </c>
    </row>
    <row r="17670" spans="1:6" ht="16.5" x14ac:dyDescent="0.3">
      <c r="A17670" s="9" t="s">
        <v>4654</v>
      </c>
      <c r="B17670" s="9" t="s">
        <v>2269</v>
      </c>
      <c r="C17670" s="10">
        <v>34001</v>
      </c>
      <c r="D17670" s="9">
        <v>1628738227</v>
      </c>
      <c r="E17670" s="9" t="e">
        <f>INDEX(#REF!:#REF!,MATCH($D17670,#REF!:#REF!,0),MATCH(#REF!,#REF!:#REF!,0))</f>
        <v>#REF!</v>
      </c>
      <c r="F17670" s="9" t="e">
        <f>INDEX(#REF!:#REF!,MATCH($D17670,#REF!:#REF!,0),MATCH(#REF!,#REF!:#REF!,0))</f>
        <v>#REF!</v>
      </c>
    </row>
    <row r="17671" spans="1:6" ht="16.5" x14ac:dyDescent="0.3">
      <c r="A17671" s="9" t="s">
        <v>4653</v>
      </c>
      <c r="B17671" s="9" t="s">
        <v>3151</v>
      </c>
      <c r="C17671" s="10">
        <v>47346</v>
      </c>
      <c r="D17671" s="9">
        <v>5209112160</v>
      </c>
      <c r="E17671" s="9" t="e">
        <f>INDEX(#REF!:#REF!,MATCH($D17671,#REF!:#REF!,0),MATCH(#REF!,#REF!:#REF!,0))</f>
        <v>#REF!</v>
      </c>
      <c r="F17671" s="9" t="e">
        <f>INDEX(#REF!:#REF!,MATCH($D17671,#REF!:#REF!,0),MATCH(#REF!,#REF!:#REF!,0))</f>
        <v>#REF!</v>
      </c>
    </row>
    <row r="17672" spans="1:6" ht="16.5" x14ac:dyDescent="0.3">
      <c r="A17672" s="9" t="s">
        <v>4652</v>
      </c>
      <c r="B17672" s="9" t="s">
        <v>2061</v>
      </c>
      <c r="C17672" s="10">
        <v>39751</v>
      </c>
      <c r="D17672" s="9">
        <v>1545110042</v>
      </c>
      <c r="E17672" s="9" t="e">
        <f>INDEX(#REF!:#REF!,MATCH($D17672,#REF!:#REF!,0),MATCH(#REF!,#REF!:#REF!,0))</f>
        <v>#REF!</v>
      </c>
      <c r="F17672" s="9" t="e">
        <f>INDEX(#REF!:#REF!,MATCH($D17672,#REF!:#REF!,0),MATCH(#REF!,#REF!:#REF!,0))</f>
        <v>#REF!</v>
      </c>
    </row>
    <row r="17673" spans="1:6" ht="16.5" x14ac:dyDescent="0.3">
      <c r="A17673" s="9" t="s">
        <v>4651</v>
      </c>
      <c r="B17673" s="9" t="s">
        <v>3366</v>
      </c>
      <c r="C17673" s="10">
        <v>21865</v>
      </c>
      <c r="D17673" s="9">
        <v>3580617389</v>
      </c>
      <c r="E17673" s="9" t="e">
        <f>INDEX(#REF!:#REF!,MATCH($D17673,#REF!:#REF!,0),MATCH(#REF!,#REF!:#REF!,0))</f>
        <v>#REF!</v>
      </c>
      <c r="F17673" s="9" t="e">
        <f>INDEX(#REF!:#REF!,MATCH($D17673,#REF!:#REF!,0),MATCH(#REF!,#REF!:#REF!,0))</f>
        <v>#REF!</v>
      </c>
    </row>
    <row r="17674" spans="1:6" ht="16.5" x14ac:dyDescent="0.3">
      <c r="A17674" s="9" t="s">
        <v>4650</v>
      </c>
      <c r="B17674" s="9" t="s">
        <v>2073</v>
      </c>
      <c r="C17674" s="10">
        <v>26592</v>
      </c>
      <c r="D17674" s="9">
        <v>793441269</v>
      </c>
      <c r="E17674" s="9" t="e">
        <f>INDEX(#REF!:#REF!,MATCH($D17674,#REF!:#REF!,0),MATCH(#REF!,#REF!:#REF!,0))</f>
        <v>#REF!</v>
      </c>
      <c r="F17674" s="9" t="e">
        <f>INDEX(#REF!:#REF!,MATCH($D17674,#REF!:#REF!,0),MATCH(#REF!,#REF!:#REF!,0))</f>
        <v>#REF!</v>
      </c>
    </row>
    <row r="17675" spans="1:6" ht="16.5" x14ac:dyDescent="0.3">
      <c r="A17675" s="9" t="s">
        <v>4649</v>
      </c>
      <c r="B17675" s="9" t="s">
        <v>2195</v>
      </c>
      <c r="C17675" s="10">
        <v>46907</v>
      </c>
      <c r="D17675" s="9">
        <v>8705788102</v>
      </c>
      <c r="E17675" s="9" t="e">
        <f>INDEX(#REF!:#REF!,MATCH($D17675,#REF!:#REF!,0),MATCH(#REF!,#REF!:#REF!,0))</f>
        <v>#REF!</v>
      </c>
      <c r="F17675" s="9" t="e">
        <f>INDEX(#REF!:#REF!,MATCH($D17675,#REF!:#REF!,0),MATCH(#REF!,#REF!:#REF!,0))</f>
        <v>#REF!</v>
      </c>
    </row>
    <row r="17676" spans="1:6" ht="16.5" x14ac:dyDescent="0.3">
      <c r="A17676" s="9" t="s">
        <v>4648</v>
      </c>
      <c r="B17676" s="9" t="s">
        <v>2099</v>
      </c>
      <c r="C17676" s="10">
        <v>38208</v>
      </c>
      <c r="D17676" s="9">
        <v>7824503232</v>
      </c>
      <c r="E17676" s="9" t="e">
        <f>INDEX(#REF!:#REF!,MATCH($D17676,#REF!:#REF!,0),MATCH(#REF!,#REF!:#REF!,0))</f>
        <v>#REF!</v>
      </c>
      <c r="F17676" s="9" t="e">
        <f>INDEX(#REF!:#REF!,MATCH($D17676,#REF!:#REF!,0),MATCH(#REF!,#REF!:#REF!,0))</f>
        <v>#REF!</v>
      </c>
    </row>
    <row r="17677" spans="1:6" ht="16.5" x14ac:dyDescent="0.3">
      <c r="A17677" s="9" t="s">
        <v>4647</v>
      </c>
      <c r="B17677" s="9" t="s">
        <v>2238</v>
      </c>
      <c r="C17677" s="10">
        <v>55861</v>
      </c>
      <c r="D17677" s="9">
        <v>2657442315</v>
      </c>
      <c r="E17677" s="9" t="e">
        <f>INDEX(#REF!:#REF!,MATCH($D17677,#REF!:#REF!,0),MATCH(#REF!,#REF!:#REF!,0))</f>
        <v>#REF!</v>
      </c>
      <c r="F17677" s="9" t="e">
        <f>INDEX(#REF!:#REF!,MATCH($D17677,#REF!:#REF!,0),MATCH(#REF!,#REF!:#REF!,0))</f>
        <v>#REF!</v>
      </c>
    </row>
    <row r="17678" spans="1:6" ht="16.5" x14ac:dyDescent="0.3">
      <c r="A17678" s="9" t="s">
        <v>4646</v>
      </c>
      <c r="B17678" s="9" t="s">
        <v>2368</v>
      </c>
      <c r="C17678" s="10">
        <v>31674</v>
      </c>
      <c r="D17678" s="9">
        <v>7760701055</v>
      </c>
      <c r="E17678" s="9" t="e">
        <f>INDEX(#REF!:#REF!,MATCH($D17678,#REF!:#REF!,0),MATCH(#REF!,#REF!:#REF!,0))</f>
        <v>#REF!</v>
      </c>
      <c r="F17678" s="9" t="e">
        <f>INDEX(#REF!:#REF!,MATCH($D17678,#REF!:#REF!,0),MATCH(#REF!,#REF!:#REF!,0))</f>
        <v>#REF!</v>
      </c>
    </row>
    <row r="17679" spans="1:6" ht="16.5" x14ac:dyDescent="0.3">
      <c r="A17679" s="9" t="s">
        <v>4645</v>
      </c>
      <c r="B17679" s="9" t="s">
        <v>3360</v>
      </c>
      <c r="C17679" s="10">
        <v>50720</v>
      </c>
      <c r="D17679" s="9">
        <v>1606657585</v>
      </c>
      <c r="E17679" s="9" t="e">
        <f>INDEX(#REF!:#REF!,MATCH($D17679,#REF!:#REF!,0),MATCH(#REF!,#REF!:#REF!,0))</f>
        <v>#REF!</v>
      </c>
      <c r="F17679" s="9" t="e">
        <f>INDEX(#REF!:#REF!,MATCH($D17679,#REF!:#REF!,0),MATCH(#REF!,#REF!:#REF!,0))</f>
        <v>#REF!</v>
      </c>
    </row>
    <row r="17680" spans="1:6" ht="16.5" x14ac:dyDescent="0.3">
      <c r="A17680" s="9" t="s">
        <v>4644</v>
      </c>
      <c r="B17680" s="9" t="s">
        <v>2826</v>
      </c>
      <c r="C17680" s="10">
        <v>30752</v>
      </c>
      <c r="D17680" s="9">
        <v>5074304008</v>
      </c>
      <c r="E17680" s="9" t="e">
        <f>INDEX(#REF!:#REF!,MATCH($D17680,#REF!:#REF!,0),MATCH(#REF!,#REF!:#REF!,0))</f>
        <v>#REF!</v>
      </c>
      <c r="F17680" s="9" t="e">
        <f>INDEX(#REF!:#REF!,MATCH($D17680,#REF!:#REF!,0),MATCH(#REF!,#REF!:#REF!,0))</f>
        <v>#REF!</v>
      </c>
    </row>
    <row r="17681" spans="1:6" ht="16.5" x14ac:dyDescent="0.3">
      <c r="A17681" s="9" t="s">
        <v>4643</v>
      </c>
      <c r="B17681" s="9" t="s">
        <v>2142</v>
      </c>
      <c r="C17681" s="10">
        <v>12382</v>
      </c>
      <c r="D17681" s="9">
        <v>5422052862</v>
      </c>
      <c r="E17681" s="9" t="e">
        <f>INDEX(#REF!:#REF!,MATCH($D17681,#REF!:#REF!,0),MATCH(#REF!,#REF!:#REF!,0))</f>
        <v>#REF!</v>
      </c>
      <c r="F17681" s="9" t="e">
        <f>INDEX(#REF!:#REF!,MATCH($D17681,#REF!:#REF!,0),MATCH(#REF!,#REF!:#REF!,0))</f>
        <v>#REF!</v>
      </c>
    </row>
    <row r="17682" spans="1:6" ht="16.5" x14ac:dyDescent="0.3">
      <c r="A17682" s="9" t="s">
        <v>4642</v>
      </c>
      <c r="B17682" s="9" t="s">
        <v>2013</v>
      </c>
      <c r="C17682" s="10">
        <v>13007</v>
      </c>
      <c r="D17682" s="9">
        <v>3292353998</v>
      </c>
      <c r="E17682" s="9" t="e">
        <f>INDEX(#REF!:#REF!,MATCH($D17682,#REF!:#REF!,0),MATCH(#REF!,#REF!:#REF!,0))</f>
        <v>#REF!</v>
      </c>
      <c r="F17682" s="9" t="e">
        <f>INDEX(#REF!:#REF!,MATCH($D17682,#REF!:#REF!,0),MATCH(#REF!,#REF!:#REF!,0))</f>
        <v>#REF!</v>
      </c>
    </row>
    <row r="17683" spans="1:6" ht="16.5" x14ac:dyDescent="0.3">
      <c r="A17683" s="9" t="s">
        <v>4641</v>
      </c>
      <c r="B17683" s="9" t="s">
        <v>2236</v>
      </c>
      <c r="C17683" s="10">
        <v>21393</v>
      </c>
      <c r="D17683" s="9">
        <v>784224471</v>
      </c>
      <c r="E17683" s="9" t="e">
        <f>INDEX(#REF!:#REF!,MATCH($D17683,#REF!:#REF!,0),MATCH(#REF!,#REF!:#REF!,0))</f>
        <v>#REF!</v>
      </c>
      <c r="F17683" s="9" t="e">
        <f>INDEX(#REF!:#REF!,MATCH($D17683,#REF!:#REF!,0),MATCH(#REF!,#REF!:#REF!,0))</f>
        <v>#REF!</v>
      </c>
    </row>
    <row r="17684" spans="1:6" ht="16.5" x14ac:dyDescent="0.3">
      <c r="A17684" s="9" t="s">
        <v>4640</v>
      </c>
      <c r="B17684" s="9" t="s">
        <v>2241</v>
      </c>
      <c r="C17684" s="10">
        <v>26272</v>
      </c>
      <c r="D17684" s="9">
        <v>7778092905</v>
      </c>
      <c r="E17684" s="9" t="e">
        <f>INDEX(#REF!:#REF!,MATCH($D17684,#REF!:#REF!,0),MATCH(#REF!,#REF!:#REF!,0))</f>
        <v>#REF!</v>
      </c>
      <c r="F17684" s="9" t="e">
        <f>INDEX(#REF!:#REF!,MATCH($D17684,#REF!:#REF!,0),MATCH(#REF!,#REF!:#REF!,0))</f>
        <v>#REF!</v>
      </c>
    </row>
    <row r="17685" spans="1:6" ht="16.5" x14ac:dyDescent="0.3">
      <c r="A17685" s="9" t="s">
        <v>4639</v>
      </c>
      <c r="B17685" s="9" t="s">
        <v>2820</v>
      </c>
      <c r="C17685" s="10">
        <v>17058</v>
      </c>
      <c r="D17685" s="9">
        <v>101658508</v>
      </c>
      <c r="E17685" s="9" t="e">
        <f>INDEX(#REF!:#REF!,MATCH($D17685,#REF!:#REF!,0),MATCH(#REF!,#REF!:#REF!,0))</f>
        <v>#REF!</v>
      </c>
      <c r="F17685" s="9" t="e">
        <f>INDEX(#REF!:#REF!,MATCH($D17685,#REF!:#REF!,0),MATCH(#REF!,#REF!:#REF!,0))</f>
        <v>#REF!</v>
      </c>
    </row>
    <row r="17686" spans="1:6" ht="16.5" x14ac:dyDescent="0.3">
      <c r="A17686" s="9" t="s">
        <v>4638</v>
      </c>
      <c r="B17686" s="9" t="s">
        <v>2633</v>
      </c>
      <c r="C17686" s="10">
        <v>26489</v>
      </c>
      <c r="D17686" s="9">
        <v>5460394635</v>
      </c>
      <c r="E17686" s="9" t="e">
        <f>INDEX(#REF!:#REF!,MATCH($D17686,#REF!:#REF!,0),MATCH(#REF!,#REF!:#REF!,0))</f>
        <v>#REF!</v>
      </c>
      <c r="F17686" s="9" t="e">
        <f>INDEX(#REF!:#REF!,MATCH($D17686,#REF!:#REF!,0),MATCH(#REF!,#REF!:#REF!,0))</f>
        <v>#REF!</v>
      </c>
    </row>
    <row r="17687" spans="1:6" ht="16.5" x14ac:dyDescent="0.3">
      <c r="A17687" s="9" t="s">
        <v>4637</v>
      </c>
      <c r="B17687" s="9" t="s">
        <v>2875</v>
      </c>
      <c r="C17687" s="10">
        <v>45716</v>
      </c>
      <c r="D17687" s="9">
        <v>2456061896</v>
      </c>
      <c r="E17687" s="9" t="e">
        <f>INDEX(#REF!:#REF!,MATCH($D17687,#REF!:#REF!,0),MATCH(#REF!,#REF!:#REF!,0))</f>
        <v>#REF!</v>
      </c>
      <c r="F17687" s="9" t="e">
        <f>INDEX(#REF!:#REF!,MATCH($D17687,#REF!:#REF!,0),MATCH(#REF!,#REF!:#REF!,0))</f>
        <v>#REF!</v>
      </c>
    </row>
    <row r="17688" spans="1:6" ht="16.5" x14ac:dyDescent="0.3">
      <c r="A17688" s="9" t="s">
        <v>4636</v>
      </c>
      <c r="B17688" s="9" t="s">
        <v>2134</v>
      </c>
      <c r="C17688" s="10">
        <v>25064</v>
      </c>
      <c r="D17688" s="9">
        <v>4076701275</v>
      </c>
      <c r="E17688" s="9" t="e">
        <f>INDEX(#REF!:#REF!,MATCH($D17688,#REF!:#REF!,0),MATCH(#REF!,#REF!:#REF!,0))</f>
        <v>#REF!</v>
      </c>
      <c r="F17688" s="9" t="e">
        <f>INDEX(#REF!:#REF!,MATCH($D17688,#REF!:#REF!,0),MATCH(#REF!,#REF!:#REF!,0))</f>
        <v>#REF!</v>
      </c>
    </row>
    <row r="17689" spans="1:6" ht="16.5" x14ac:dyDescent="0.3">
      <c r="A17689" s="9" t="s">
        <v>4635</v>
      </c>
      <c r="B17689" s="9" t="s">
        <v>3116</v>
      </c>
      <c r="C17689" s="10">
        <v>22374</v>
      </c>
      <c r="D17689" s="9">
        <v>2405876701</v>
      </c>
      <c r="E17689" s="9" t="e">
        <f>INDEX(#REF!:#REF!,MATCH($D17689,#REF!:#REF!,0),MATCH(#REF!,#REF!:#REF!,0))</f>
        <v>#REF!</v>
      </c>
      <c r="F17689" s="9" t="e">
        <f>INDEX(#REF!:#REF!,MATCH($D17689,#REF!:#REF!,0),MATCH(#REF!,#REF!:#REF!,0))</f>
        <v>#REF!</v>
      </c>
    </row>
    <row r="17690" spans="1:6" ht="16.5" x14ac:dyDescent="0.3">
      <c r="A17690" s="9" t="s">
        <v>4634</v>
      </c>
      <c r="B17690" s="9" t="s">
        <v>2860</v>
      </c>
      <c r="C17690" s="10">
        <v>22686</v>
      </c>
      <c r="D17690" s="9">
        <v>9104569016</v>
      </c>
      <c r="E17690" s="9" t="e">
        <f>INDEX(#REF!:#REF!,MATCH($D17690,#REF!:#REF!,0),MATCH(#REF!,#REF!:#REF!,0))</f>
        <v>#REF!</v>
      </c>
      <c r="F17690" s="9" t="e">
        <f>INDEX(#REF!:#REF!,MATCH($D17690,#REF!:#REF!,0),MATCH(#REF!,#REF!:#REF!,0))</f>
        <v>#REF!</v>
      </c>
    </row>
    <row r="17691" spans="1:6" ht="16.5" x14ac:dyDescent="0.3">
      <c r="A17691" s="9" t="s">
        <v>4633</v>
      </c>
      <c r="B17691" s="9" t="s">
        <v>2029</v>
      </c>
      <c r="C17691" s="10">
        <v>20925</v>
      </c>
      <c r="D17691" s="9">
        <v>1573192775</v>
      </c>
      <c r="E17691" s="9" t="e">
        <f>INDEX(#REF!:#REF!,MATCH($D17691,#REF!:#REF!,0),MATCH(#REF!,#REF!:#REF!,0))</f>
        <v>#REF!</v>
      </c>
      <c r="F17691" s="9" t="e">
        <f>INDEX(#REF!:#REF!,MATCH($D17691,#REF!:#REF!,0),MATCH(#REF!,#REF!:#REF!,0))</f>
        <v>#REF!</v>
      </c>
    </row>
    <row r="17692" spans="1:6" ht="16.5" x14ac:dyDescent="0.3">
      <c r="A17692" s="9" t="s">
        <v>4632</v>
      </c>
      <c r="B17692" s="9" t="s">
        <v>3151</v>
      </c>
      <c r="C17692" s="10">
        <v>16679</v>
      </c>
      <c r="D17692" s="9">
        <v>1592980554</v>
      </c>
      <c r="E17692" s="9" t="e">
        <f>INDEX(#REF!:#REF!,MATCH($D17692,#REF!:#REF!,0),MATCH(#REF!,#REF!:#REF!,0))</f>
        <v>#REF!</v>
      </c>
      <c r="F17692" s="9" t="e">
        <f>INDEX(#REF!:#REF!,MATCH($D17692,#REF!:#REF!,0),MATCH(#REF!,#REF!:#REF!,0))</f>
        <v>#REF!</v>
      </c>
    </row>
    <row r="17693" spans="1:6" ht="16.5" x14ac:dyDescent="0.3">
      <c r="A17693" s="9" t="s">
        <v>4631</v>
      </c>
      <c r="B17693" s="9" t="s">
        <v>2185</v>
      </c>
      <c r="C17693" s="10">
        <v>54368</v>
      </c>
      <c r="D17693" s="9">
        <v>992720575</v>
      </c>
      <c r="E17693" s="9" t="e">
        <f>INDEX(#REF!:#REF!,MATCH($D17693,#REF!:#REF!,0),MATCH(#REF!,#REF!:#REF!,0))</f>
        <v>#REF!</v>
      </c>
      <c r="F17693" s="9" t="e">
        <f>INDEX(#REF!:#REF!,MATCH($D17693,#REF!:#REF!,0),MATCH(#REF!,#REF!:#REF!,0))</f>
        <v>#REF!</v>
      </c>
    </row>
    <row r="17694" spans="1:6" ht="16.5" x14ac:dyDescent="0.3">
      <c r="A17694" s="9" t="s">
        <v>4630</v>
      </c>
      <c r="B17694" s="9" t="s">
        <v>2003</v>
      </c>
      <c r="C17694" s="10">
        <v>15073</v>
      </c>
      <c r="D17694" s="9">
        <v>3156820482</v>
      </c>
      <c r="E17694" s="9" t="e">
        <f>INDEX(#REF!:#REF!,MATCH($D17694,#REF!:#REF!,0),MATCH(#REF!,#REF!:#REF!,0))</f>
        <v>#REF!</v>
      </c>
      <c r="F17694" s="9" t="e">
        <f>INDEX(#REF!:#REF!,MATCH($D17694,#REF!:#REF!,0),MATCH(#REF!,#REF!:#REF!,0))</f>
        <v>#REF!</v>
      </c>
    </row>
    <row r="17695" spans="1:6" ht="16.5" x14ac:dyDescent="0.3">
      <c r="A17695" s="9" t="s">
        <v>4629</v>
      </c>
      <c r="B17695" s="9" t="s">
        <v>2757</v>
      </c>
      <c r="C17695" s="10">
        <v>12704</v>
      </c>
      <c r="D17695" s="9">
        <v>5244119095</v>
      </c>
      <c r="E17695" s="9" t="e">
        <f>INDEX(#REF!:#REF!,MATCH($D17695,#REF!:#REF!,0),MATCH(#REF!,#REF!:#REF!,0))</f>
        <v>#REF!</v>
      </c>
      <c r="F17695" s="9" t="e">
        <f>INDEX(#REF!:#REF!,MATCH($D17695,#REF!:#REF!,0),MATCH(#REF!,#REF!:#REF!,0))</f>
        <v>#REF!</v>
      </c>
    </row>
    <row r="17696" spans="1:6" ht="16.5" x14ac:dyDescent="0.3">
      <c r="A17696" s="9" t="s">
        <v>4628</v>
      </c>
      <c r="B17696" s="9" t="s">
        <v>3281</v>
      </c>
      <c r="C17696" s="10">
        <v>52211</v>
      </c>
      <c r="D17696" s="9">
        <v>8685064791</v>
      </c>
      <c r="E17696" s="9" t="e">
        <f>INDEX(#REF!:#REF!,MATCH($D17696,#REF!:#REF!,0),MATCH(#REF!,#REF!:#REF!,0))</f>
        <v>#REF!</v>
      </c>
      <c r="F17696" s="9" t="e">
        <f>INDEX(#REF!:#REF!,MATCH($D17696,#REF!:#REF!,0),MATCH(#REF!,#REF!:#REF!,0))</f>
        <v>#REF!</v>
      </c>
    </row>
    <row r="17697" spans="1:6" ht="16.5" x14ac:dyDescent="0.3">
      <c r="A17697" s="9" t="s">
        <v>4627</v>
      </c>
      <c r="B17697" s="9" t="s">
        <v>2015</v>
      </c>
      <c r="C17697" s="10">
        <v>37713</v>
      </c>
      <c r="D17697" s="9">
        <v>7411705322</v>
      </c>
      <c r="E17697" s="9" t="e">
        <f>INDEX(#REF!:#REF!,MATCH($D17697,#REF!:#REF!,0),MATCH(#REF!,#REF!:#REF!,0))</f>
        <v>#REF!</v>
      </c>
      <c r="F17697" s="9" t="e">
        <f>INDEX(#REF!:#REF!,MATCH($D17697,#REF!:#REF!,0),MATCH(#REF!,#REF!:#REF!,0))</f>
        <v>#REF!</v>
      </c>
    </row>
    <row r="17698" spans="1:6" ht="16.5" x14ac:dyDescent="0.3">
      <c r="A17698" s="9" t="s">
        <v>4626</v>
      </c>
      <c r="B17698" s="9" t="s">
        <v>2392</v>
      </c>
      <c r="C17698" s="10">
        <v>57325</v>
      </c>
      <c r="D17698" s="9">
        <v>7304628987</v>
      </c>
      <c r="E17698" s="9" t="e">
        <f>INDEX(#REF!:#REF!,MATCH($D17698,#REF!:#REF!,0),MATCH(#REF!,#REF!:#REF!,0))</f>
        <v>#REF!</v>
      </c>
      <c r="F17698" s="9" t="e">
        <f>INDEX(#REF!:#REF!,MATCH($D17698,#REF!:#REF!,0),MATCH(#REF!,#REF!:#REF!,0))</f>
        <v>#REF!</v>
      </c>
    </row>
    <row r="17699" spans="1:6" ht="16.5" x14ac:dyDescent="0.3">
      <c r="A17699" s="9" t="s">
        <v>4625</v>
      </c>
      <c r="B17699" s="9" t="s">
        <v>2095</v>
      </c>
      <c r="C17699" s="10">
        <v>46203</v>
      </c>
      <c r="D17699" s="9">
        <v>4730395069</v>
      </c>
      <c r="E17699" s="9" t="e">
        <f>INDEX(#REF!:#REF!,MATCH($D17699,#REF!:#REF!,0),MATCH(#REF!,#REF!:#REF!,0))</f>
        <v>#REF!</v>
      </c>
      <c r="F17699" s="9" t="e">
        <f>INDEX(#REF!:#REF!,MATCH($D17699,#REF!:#REF!,0),MATCH(#REF!,#REF!:#REF!,0))</f>
        <v>#REF!</v>
      </c>
    </row>
    <row r="17700" spans="1:6" ht="16.5" x14ac:dyDescent="0.3">
      <c r="A17700" s="9" t="s">
        <v>4624</v>
      </c>
      <c r="B17700" s="9" t="s">
        <v>3085</v>
      </c>
      <c r="C17700" s="10">
        <v>27982</v>
      </c>
      <c r="D17700" s="9">
        <v>4900475084</v>
      </c>
      <c r="E17700" s="9" t="e">
        <f>INDEX(#REF!:#REF!,MATCH($D17700,#REF!:#REF!,0),MATCH(#REF!,#REF!:#REF!,0))</f>
        <v>#REF!</v>
      </c>
      <c r="F17700" s="9" t="e">
        <f>INDEX(#REF!:#REF!,MATCH($D17700,#REF!:#REF!,0),MATCH(#REF!,#REF!:#REF!,0))</f>
        <v>#REF!</v>
      </c>
    </row>
    <row r="17701" spans="1:6" ht="16.5" x14ac:dyDescent="0.3">
      <c r="A17701" s="9" t="s">
        <v>4623</v>
      </c>
      <c r="B17701" s="9" t="s">
        <v>2208</v>
      </c>
      <c r="C17701" s="10">
        <v>39299</v>
      </c>
      <c r="D17701" s="9">
        <v>2185059785</v>
      </c>
      <c r="E17701" s="9" t="e">
        <f>INDEX(#REF!:#REF!,MATCH($D17701,#REF!:#REF!,0),MATCH(#REF!,#REF!:#REF!,0))</f>
        <v>#REF!</v>
      </c>
      <c r="F17701" s="9" t="e">
        <f>INDEX(#REF!:#REF!,MATCH($D17701,#REF!:#REF!,0),MATCH(#REF!,#REF!:#REF!,0))</f>
        <v>#REF!</v>
      </c>
    </row>
    <row r="17702" spans="1:6" ht="16.5" x14ac:dyDescent="0.3">
      <c r="A17702" s="9" t="s">
        <v>4622</v>
      </c>
      <c r="B17702" s="9" t="s">
        <v>2267</v>
      </c>
      <c r="C17702" s="10">
        <v>34791</v>
      </c>
      <c r="D17702" s="9">
        <v>6973806759</v>
      </c>
      <c r="E17702" s="9" t="e">
        <f>INDEX(#REF!:#REF!,MATCH($D17702,#REF!:#REF!,0),MATCH(#REF!,#REF!:#REF!,0))</f>
        <v>#REF!</v>
      </c>
      <c r="F17702" s="9" t="e">
        <f>INDEX(#REF!:#REF!,MATCH($D17702,#REF!:#REF!,0),MATCH(#REF!,#REF!:#REF!,0))</f>
        <v>#REF!</v>
      </c>
    </row>
    <row r="17703" spans="1:6" ht="16.5" x14ac:dyDescent="0.3">
      <c r="A17703" s="9" t="s">
        <v>4621</v>
      </c>
      <c r="B17703" s="9" t="s">
        <v>2386</v>
      </c>
      <c r="C17703" s="10">
        <v>47895</v>
      </c>
      <c r="D17703" s="9">
        <v>1664426442</v>
      </c>
      <c r="E17703" s="9" t="e">
        <f>INDEX(#REF!:#REF!,MATCH($D17703,#REF!:#REF!,0),MATCH(#REF!,#REF!:#REF!,0))</f>
        <v>#REF!</v>
      </c>
      <c r="F17703" s="9" t="e">
        <f>INDEX(#REF!:#REF!,MATCH($D17703,#REF!:#REF!,0),MATCH(#REF!,#REF!:#REF!,0))</f>
        <v>#REF!</v>
      </c>
    </row>
    <row r="17704" spans="1:6" ht="16.5" x14ac:dyDescent="0.3">
      <c r="A17704" s="9" t="s">
        <v>4620</v>
      </c>
      <c r="B17704" s="9" t="s">
        <v>2005</v>
      </c>
      <c r="C17704" s="10">
        <v>49380</v>
      </c>
      <c r="D17704" s="9">
        <v>8676088039</v>
      </c>
      <c r="E17704" s="9" t="e">
        <f>INDEX(#REF!:#REF!,MATCH($D17704,#REF!:#REF!,0),MATCH(#REF!,#REF!:#REF!,0))</f>
        <v>#REF!</v>
      </c>
      <c r="F17704" s="9" t="e">
        <f>INDEX(#REF!:#REF!,MATCH($D17704,#REF!:#REF!,0),MATCH(#REF!,#REF!:#REF!,0))</f>
        <v>#REF!</v>
      </c>
    </row>
    <row r="17705" spans="1:6" ht="16.5" x14ac:dyDescent="0.3">
      <c r="A17705" s="9" t="s">
        <v>4619</v>
      </c>
      <c r="B17705" s="9" t="s">
        <v>2103</v>
      </c>
      <c r="C17705" s="10">
        <v>41374</v>
      </c>
      <c r="D17705" s="9">
        <v>9260254965</v>
      </c>
      <c r="E17705" s="9" t="e">
        <f>INDEX(#REF!:#REF!,MATCH($D17705,#REF!:#REF!,0),MATCH(#REF!,#REF!:#REF!,0))</f>
        <v>#REF!</v>
      </c>
      <c r="F17705" s="9" t="e">
        <f>INDEX(#REF!:#REF!,MATCH($D17705,#REF!:#REF!,0),MATCH(#REF!,#REF!:#REF!,0))</f>
        <v>#REF!</v>
      </c>
    </row>
    <row r="17706" spans="1:6" ht="16.5" x14ac:dyDescent="0.3">
      <c r="A17706" s="9" t="s">
        <v>4618</v>
      </c>
      <c r="B17706" s="9" t="s">
        <v>2277</v>
      </c>
      <c r="C17706" s="10">
        <v>37659</v>
      </c>
      <c r="D17706" s="9">
        <v>5623896162</v>
      </c>
      <c r="E17706" s="9" t="e">
        <f>INDEX(#REF!:#REF!,MATCH($D17706,#REF!:#REF!,0),MATCH(#REF!,#REF!:#REF!,0))</f>
        <v>#REF!</v>
      </c>
      <c r="F17706" s="9" t="e">
        <f>INDEX(#REF!:#REF!,MATCH($D17706,#REF!:#REF!,0),MATCH(#REF!,#REF!:#REF!,0))</f>
        <v>#REF!</v>
      </c>
    </row>
    <row r="17707" spans="1:6" ht="16.5" x14ac:dyDescent="0.3">
      <c r="A17707" s="9" t="s">
        <v>4617</v>
      </c>
      <c r="B17707" s="9" t="s">
        <v>2052</v>
      </c>
      <c r="C17707" s="10">
        <v>39302</v>
      </c>
      <c r="D17707" s="9">
        <v>37593587</v>
      </c>
      <c r="E17707" s="9" t="e">
        <f>INDEX(#REF!:#REF!,MATCH($D17707,#REF!:#REF!,0),MATCH(#REF!,#REF!:#REF!,0))</f>
        <v>#REF!</v>
      </c>
      <c r="F17707" s="9" t="e">
        <f>INDEX(#REF!:#REF!,MATCH($D17707,#REF!:#REF!,0),MATCH(#REF!,#REF!:#REF!,0))</f>
        <v>#REF!</v>
      </c>
    </row>
    <row r="17708" spans="1:6" ht="16.5" x14ac:dyDescent="0.3">
      <c r="A17708" s="9" t="s">
        <v>4616</v>
      </c>
      <c r="B17708" s="9" t="s">
        <v>2445</v>
      </c>
      <c r="C17708" s="10">
        <v>15773</v>
      </c>
      <c r="D17708" s="9">
        <v>4223282808</v>
      </c>
      <c r="E17708" s="9" t="e">
        <f>INDEX(#REF!:#REF!,MATCH($D17708,#REF!:#REF!,0),MATCH(#REF!,#REF!:#REF!,0))</f>
        <v>#REF!</v>
      </c>
      <c r="F17708" s="9" t="e">
        <f>INDEX(#REF!:#REF!,MATCH($D17708,#REF!:#REF!,0),MATCH(#REF!,#REF!:#REF!,0))</f>
        <v>#REF!</v>
      </c>
    </row>
    <row r="17709" spans="1:6" ht="16.5" x14ac:dyDescent="0.3">
      <c r="A17709" s="9" t="s">
        <v>4615</v>
      </c>
      <c r="B17709" s="9" t="s">
        <v>3123</v>
      </c>
      <c r="C17709" s="10">
        <v>18098</v>
      </c>
      <c r="D17709" s="9">
        <v>9619649427</v>
      </c>
      <c r="E17709" s="9" t="e">
        <f>INDEX(#REF!:#REF!,MATCH($D17709,#REF!:#REF!,0),MATCH(#REF!,#REF!:#REF!,0))</f>
        <v>#REF!</v>
      </c>
      <c r="F17709" s="9" t="e">
        <f>INDEX(#REF!:#REF!,MATCH($D17709,#REF!:#REF!,0),MATCH(#REF!,#REF!:#REF!,0))</f>
        <v>#REF!</v>
      </c>
    </row>
    <row r="17710" spans="1:6" ht="16.5" x14ac:dyDescent="0.3">
      <c r="A17710" s="9" t="s">
        <v>4614</v>
      </c>
      <c r="B17710" s="9" t="s">
        <v>2206</v>
      </c>
      <c r="C17710" s="10">
        <v>56020</v>
      </c>
      <c r="D17710" s="9">
        <v>1279282711</v>
      </c>
      <c r="E17710" s="9" t="e">
        <f>INDEX(#REF!:#REF!,MATCH($D17710,#REF!:#REF!,0),MATCH(#REF!,#REF!:#REF!,0))</f>
        <v>#REF!</v>
      </c>
      <c r="F17710" s="9" t="e">
        <f>INDEX(#REF!:#REF!,MATCH($D17710,#REF!:#REF!,0),MATCH(#REF!,#REF!:#REF!,0))</f>
        <v>#REF!</v>
      </c>
    </row>
    <row r="17711" spans="1:6" ht="16.5" x14ac:dyDescent="0.3">
      <c r="A17711" s="9" t="s">
        <v>4613</v>
      </c>
      <c r="B17711" s="9" t="s">
        <v>2083</v>
      </c>
      <c r="C17711" s="10">
        <v>15687</v>
      </c>
      <c r="D17711" s="9">
        <v>9726268931</v>
      </c>
      <c r="E17711" s="9" t="e">
        <f>INDEX(#REF!:#REF!,MATCH($D17711,#REF!:#REF!,0),MATCH(#REF!,#REF!:#REF!,0))</f>
        <v>#REF!</v>
      </c>
      <c r="F17711" s="9" t="e">
        <f>INDEX(#REF!:#REF!,MATCH($D17711,#REF!:#REF!,0),MATCH(#REF!,#REF!:#REF!,0))</f>
        <v>#REF!</v>
      </c>
    </row>
    <row r="17712" spans="1:6" ht="16.5" x14ac:dyDescent="0.3">
      <c r="A17712" s="9" t="s">
        <v>4612</v>
      </c>
      <c r="B17712" s="9" t="s">
        <v>2188</v>
      </c>
      <c r="C17712" s="10">
        <v>59554</v>
      </c>
      <c r="D17712" s="9">
        <v>5988565948</v>
      </c>
      <c r="E17712" s="9" t="e">
        <f>INDEX(#REF!:#REF!,MATCH($D17712,#REF!:#REF!,0),MATCH(#REF!,#REF!:#REF!,0))</f>
        <v>#REF!</v>
      </c>
      <c r="F17712" s="9" t="e">
        <f>INDEX(#REF!:#REF!,MATCH($D17712,#REF!:#REF!,0),MATCH(#REF!,#REF!:#REF!,0))</f>
        <v>#REF!</v>
      </c>
    </row>
    <row r="17713" spans="1:6" ht="16.5" x14ac:dyDescent="0.3">
      <c r="A17713" s="9" t="s">
        <v>4611</v>
      </c>
      <c r="B17713" s="9" t="s">
        <v>2042</v>
      </c>
      <c r="C17713" s="10">
        <v>35059</v>
      </c>
      <c r="D17713" s="9">
        <v>7467563949</v>
      </c>
      <c r="E17713" s="9" t="e">
        <f>INDEX(#REF!:#REF!,MATCH($D17713,#REF!:#REF!,0),MATCH(#REF!,#REF!:#REF!,0))</f>
        <v>#REF!</v>
      </c>
      <c r="F17713" s="9" t="e">
        <f>INDEX(#REF!:#REF!,MATCH($D17713,#REF!:#REF!,0),MATCH(#REF!,#REF!:#REF!,0))</f>
        <v>#REF!</v>
      </c>
    </row>
    <row r="17714" spans="1:6" ht="16.5" x14ac:dyDescent="0.3">
      <c r="A17714" s="9" t="s">
        <v>4610</v>
      </c>
      <c r="B17714" s="9" t="s">
        <v>3229</v>
      </c>
      <c r="C17714" s="10">
        <v>20994</v>
      </c>
      <c r="D17714" s="9">
        <v>8552526727</v>
      </c>
      <c r="E17714" s="9" t="e">
        <f>INDEX(#REF!:#REF!,MATCH($D17714,#REF!:#REF!,0),MATCH(#REF!,#REF!:#REF!,0))</f>
        <v>#REF!</v>
      </c>
      <c r="F17714" s="9" t="e">
        <f>INDEX(#REF!:#REF!,MATCH($D17714,#REF!:#REF!,0),MATCH(#REF!,#REF!:#REF!,0))</f>
        <v>#REF!</v>
      </c>
    </row>
    <row r="17715" spans="1:6" ht="16.5" x14ac:dyDescent="0.3">
      <c r="A17715" s="9" t="s">
        <v>4609</v>
      </c>
      <c r="B17715" s="9" t="s">
        <v>2087</v>
      </c>
      <c r="C17715" s="10">
        <v>58499</v>
      </c>
      <c r="D17715" s="9">
        <v>1855604000</v>
      </c>
      <c r="E17715" s="9" t="e">
        <f>INDEX(#REF!:#REF!,MATCH($D17715,#REF!:#REF!,0),MATCH(#REF!,#REF!:#REF!,0))</f>
        <v>#REF!</v>
      </c>
      <c r="F17715" s="9" t="e">
        <f>INDEX(#REF!:#REF!,MATCH($D17715,#REF!:#REF!,0),MATCH(#REF!,#REF!:#REF!,0))</f>
        <v>#REF!</v>
      </c>
    </row>
    <row r="17716" spans="1:6" ht="16.5" x14ac:dyDescent="0.3">
      <c r="A17716" s="9" t="s">
        <v>4608</v>
      </c>
      <c r="B17716" s="9" t="s">
        <v>2428</v>
      </c>
      <c r="C17716" s="10">
        <v>33856</v>
      </c>
      <c r="D17716" s="9">
        <v>9328457335</v>
      </c>
      <c r="E17716" s="9" t="e">
        <f>INDEX(#REF!:#REF!,MATCH($D17716,#REF!:#REF!,0),MATCH(#REF!,#REF!:#REF!,0))</f>
        <v>#REF!</v>
      </c>
      <c r="F17716" s="9" t="e">
        <f>INDEX(#REF!:#REF!,MATCH($D17716,#REF!:#REF!,0),MATCH(#REF!,#REF!:#REF!,0))</f>
        <v>#REF!</v>
      </c>
    </row>
    <row r="17717" spans="1:6" ht="16.5" x14ac:dyDescent="0.3">
      <c r="A17717" s="9" t="s">
        <v>4607</v>
      </c>
      <c r="B17717" s="9" t="s">
        <v>2115</v>
      </c>
      <c r="C17717" s="10">
        <v>14632</v>
      </c>
      <c r="D17717" s="9">
        <v>9561367408</v>
      </c>
      <c r="E17717" s="9" t="e">
        <f>INDEX(#REF!:#REF!,MATCH($D17717,#REF!:#REF!,0),MATCH(#REF!,#REF!:#REF!,0))</f>
        <v>#REF!</v>
      </c>
      <c r="F17717" s="9" t="e">
        <f>INDEX(#REF!:#REF!,MATCH($D17717,#REF!:#REF!,0),MATCH(#REF!,#REF!:#REF!,0))</f>
        <v>#REF!</v>
      </c>
    </row>
    <row r="17718" spans="1:6" ht="16.5" x14ac:dyDescent="0.3">
      <c r="A17718" s="9" t="s">
        <v>4606</v>
      </c>
      <c r="B17718" s="9" t="s">
        <v>2870</v>
      </c>
      <c r="C17718" s="10">
        <v>36660</v>
      </c>
      <c r="D17718" s="9">
        <v>3642988458</v>
      </c>
      <c r="E17718" s="9" t="e">
        <f>INDEX(#REF!:#REF!,MATCH($D17718,#REF!:#REF!,0),MATCH(#REF!,#REF!:#REF!,0))</f>
        <v>#REF!</v>
      </c>
      <c r="F17718" s="9" t="e">
        <f>INDEX(#REF!:#REF!,MATCH($D17718,#REF!:#REF!,0),MATCH(#REF!,#REF!:#REF!,0))</f>
        <v>#REF!</v>
      </c>
    </row>
    <row r="17719" spans="1:6" ht="16.5" x14ac:dyDescent="0.3">
      <c r="A17719" s="9" t="s">
        <v>4605</v>
      </c>
      <c r="B17719" s="9" t="s">
        <v>2117</v>
      </c>
      <c r="C17719" s="10">
        <v>15766</v>
      </c>
      <c r="D17719" s="9">
        <v>3843300291</v>
      </c>
      <c r="E17719" s="9" t="e">
        <f>INDEX(#REF!:#REF!,MATCH($D17719,#REF!:#REF!,0),MATCH(#REF!,#REF!:#REF!,0))</f>
        <v>#REF!</v>
      </c>
      <c r="F17719" s="9" t="e">
        <f>INDEX(#REF!:#REF!,MATCH($D17719,#REF!:#REF!,0),MATCH(#REF!,#REF!:#REF!,0))</f>
        <v>#REF!</v>
      </c>
    </row>
    <row r="17720" spans="1:6" ht="16.5" x14ac:dyDescent="0.3">
      <c r="A17720" s="9" t="s">
        <v>4604</v>
      </c>
      <c r="B17720" s="9" t="s">
        <v>2121</v>
      </c>
      <c r="C17720" s="10">
        <v>22797</v>
      </c>
      <c r="D17720" s="9">
        <v>6313424239</v>
      </c>
      <c r="E17720" s="9" t="e">
        <f>INDEX(#REF!:#REF!,MATCH($D17720,#REF!:#REF!,0),MATCH(#REF!,#REF!:#REF!,0))</f>
        <v>#REF!</v>
      </c>
      <c r="F17720" s="9" t="e">
        <f>INDEX(#REF!:#REF!,MATCH($D17720,#REF!:#REF!,0),MATCH(#REF!,#REF!:#REF!,0))</f>
        <v>#REF!</v>
      </c>
    </row>
    <row r="17721" spans="1:6" ht="16.5" x14ac:dyDescent="0.3">
      <c r="A17721" s="9" t="s">
        <v>4603</v>
      </c>
      <c r="B17721" s="9" t="s">
        <v>2564</v>
      </c>
      <c r="C17721" s="10">
        <v>26805</v>
      </c>
      <c r="D17721" s="9">
        <v>9732655267</v>
      </c>
      <c r="E17721" s="9" t="e">
        <f>INDEX(#REF!:#REF!,MATCH($D17721,#REF!:#REF!,0),MATCH(#REF!,#REF!:#REF!,0))</f>
        <v>#REF!</v>
      </c>
      <c r="F17721" s="9" t="e">
        <f>INDEX(#REF!:#REF!,MATCH($D17721,#REF!:#REF!,0),MATCH(#REF!,#REF!:#REF!,0))</f>
        <v>#REF!</v>
      </c>
    </row>
    <row r="17722" spans="1:6" ht="16.5" x14ac:dyDescent="0.3">
      <c r="A17722" s="9" t="s">
        <v>4602</v>
      </c>
      <c r="B17722" s="9" t="s">
        <v>2371</v>
      </c>
      <c r="C17722" s="10">
        <v>26622</v>
      </c>
      <c r="D17722" s="9">
        <v>4482855448</v>
      </c>
      <c r="E17722" s="9" t="e">
        <f>INDEX(#REF!:#REF!,MATCH($D17722,#REF!:#REF!,0),MATCH(#REF!,#REF!:#REF!,0))</f>
        <v>#REF!</v>
      </c>
      <c r="F17722" s="9" t="e">
        <f>INDEX(#REF!:#REF!,MATCH($D17722,#REF!:#REF!,0),MATCH(#REF!,#REF!:#REF!,0))</f>
        <v>#REF!</v>
      </c>
    </row>
    <row r="17723" spans="1:6" ht="16.5" x14ac:dyDescent="0.3">
      <c r="A17723" s="9" t="s">
        <v>4601</v>
      </c>
      <c r="B17723" s="9" t="s">
        <v>2373</v>
      </c>
      <c r="C17723" s="10">
        <v>10773</v>
      </c>
      <c r="D17723" s="9">
        <v>2191930824</v>
      </c>
      <c r="E17723" s="9" t="e">
        <f>INDEX(#REF!:#REF!,MATCH($D17723,#REF!:#REF!,0),MATCH(#REF!,#REF!:#REF!,0))</f>
        <v>#REF!</v>
      </c>
      <c r="F17723" s="9" t="e">
        <f>INDEX(#REF!:#REF!,MATCH($D17723,#REF!:#REF!,0),MATCH(#REF!,#REF!:#REF!,0))</f>
        <v>#REF!</v>
      </c>
    </row>
    <row r="17724" spans="1:6" ht="16.5" x14ac:dyDescent="0.3">
      <c r="A17724" s="9" t="s">
        <v>4600</v>
      </c>
      <c r="B17724" s="9" t="s">
        <v>2757</v>
      </c>
      <c r="C17724" s="10">
        <v>58069</v>
      </c>
      <c r="D17724" s="9">
        <v>9732655267</v>
      </c>
      <c r="E17724" s="9" t="e">
        <f>INDEX(#REF!:#REF!,MATCH($D17724,#REF!:#REF!,0),MATCH(#REF!,#REF!:#REF!,0))</f>
        <v>#REF!</v>
      </c>
      <c r="F17724" s="9" t="e">
        <f>INDEX(#REF!:#REF!,MATCH($D17724,#REF!:#REF!,0),MATCH(#REF!,#REF!:#REF!,0))</f>
        <v>#REF!</v>
      </c>
    </row>
    <row r="17725" spans="1:6" ht="16.5" x14ac:dyDescent="0.3">
      <c r="A17725" s="9" t="s">
        <v>4599</v>
      </c>
      <c r="B17725" s="9" t="s">
        <v>2568</v>
      </c>
      <c r="C17725" s="10">
        <v>21317</v>
      </c>
      <c r="D17725" s="9">
        <v>8145387981</v>
      </c>
      <c r="E17725" s="9" t="e">
        <f>INDEX(#REF!:#REF!,MATCH($D17725,#REF!:#REF!,0),MATCH(#REF!,#REF!:#REF!,0))</f>
        <v>#REF!</v>
      </c>
      <c r="F17725" s="9" t="e">
        <f>INDEX(#REF!:#REF!,MATCH($D17725,#REF!:#REF!,0),MATCH(#REF!,#REF!:#REF!,0))</f>
        <v>#REF!</v>
      </c>
    </row>
    <row r="17726" spans="1:6" ht="16.5" x14ac:dyDescent="0.3">
      <c r="A17726" s="9" t="s">
        <v>4598</v>
      </c>
      <c r="B17726" s="9" t="s">
        <v>2826</v>
      </c>
      <c r="C17726" s="10">
        <v>27259</v>
      </c>
      <c r="D17726" s="9">
        <v>6614458434</v>
      </c>
      <c r="E17726" s="9" t="e">
        <f>INDEX(#REF!:#REF!,MATCH($D17726,#REF!:#REF!,0),MATCH(#REF!,#REF!:#REF!,0))</f>
        <v>#REF!</v>
      </c>
      <c r="F17726" s="9" t="e">
        <f>INDEX(#REF!:#REF!,MATCH($D17726,#REF!:#REF!,0),MATCH(#REF!,#REF!:#REF!,0))</f>
        <v>#REF!</v>
      </c>
    </row>
    <row r="17727" spans="1:6" ht="16.5" x14ac:dyDescent="0.3">
      <c r="A17727" s="9" t="s">
        <v>4597</v>
      </c>
      <c r="B17727" s="9" t="s">
        <v>2947</v>
      </c>
      <c r="C17727" s="10">
        <v>19199</v>
      </c>
      <c r="D17727" s="9">
        <v>6410530811</v>
      </c>
      <c r="E17727" s="9" t="e">
        <f>INDEX(#REF!:#REF!,MATCH($D17727,#REF!:#REF!,0),MATCH(#REF!,#REF!:#REF!,0))</f>
        <v>#REF!</v>
      </c>
      <c r="F17727" s="9" t="e">
        <f>INDEX(#REF!:#REF!,MATCH($D17727,#REF!:#REF!,0),MATCH(#REF!,#REF!:#REF!,0))</f>
        <v>#REF!</v>
      </c>
    </row>
    <row r="17728" spans="1:6" ht="16.5" x14ac:dyDescent="0.3">
      <c r="A17728" s="9" t="s">
        <v>4596</v>
      </c>
      <c r="B17728" s="9" t="s">
        <v>1959</v>
      </c>
      <c r="C17728" s="10">
        <v>24116</v>
      </c>
      <c r="D17728" s="9">
        <v>9529277938</v>
      </c>
      <c r="E17728" s="9" t="e">
        <f>INDEX(#REF!:#REF!,MATCH($D17728,#REF!:#REF!,0),MATCH(#REF!,#REF!:#REF!,0))</f>
        <v>#REF!</v>
      </c>
      <c r="F17728" s="9" t="e">
        <f>INDEX(#REF!:#REF!,MATCH($D17728,#REF!:#REF!,0),MATCH(#REF!,#REF!:#REF!,0))</f>
        <v>#REF!</v>
      </c>
    </row>
    <row r="17729" spans="1:6" ht="16.5" x14ac:dyDescent="0.3">
      <c r="A17729" s="9" t="s">
        <v>4595</v>
      </c>
      <c r="B17729" s="9" t="s">
        <v>2250</v>
      </c>
      <c r="C17729" s="10">
        <v>15600</v>
      </c>
      <c r="D17729" s="9">
        <v>4849214614</v>
      </c>
      <c r="E17729" s="9" t="e">
        <f>INDEX(#REF!:#REF!,MATCH($D17729,#REF!:#REF!,0),MATCH(#REF!,#REF!:#REF!,0))</f>
        <v>#REF!</v>
      </c>
      <c r="F17729" s="9" t="e">
        <f>INDEX(#REF!:#REF!,MATCH($D17729,#REF!:#REF!,0),MATCH(#REF!,#REF!:#REF!,0))</f>
        <v>#REF!</v>
      </c>
    </row>
    <row r="17730" spans="1:6" ht="16.5" x14ac:dyDescent="0.3">
      <c r="A17730" s="9" t="s">
        <v>4594</v>
      </c>
      <c r="B17730" s="9" t="s">
        <v>4046</v>
      </c>
      <c r="C17730" s="10">
        <v>46181</v>
      </c>
      <c r="D17730" s="9">
        <v>5422052862</v>
      </c>
      <c r="E17730" s="9" t="e">
        <f>INDEX(#REF!:#REF!,MATCH($D17730,#REF!:#REF!,0),MATCH(#REF!,#REF!:#REF!,0))</f>
        <v>#REF!</v>
      </c>
      <c r="F17730" s="9" t="e">
        <f>INDEX(#REF!:#REF!,MATCH($D17730,#REF!:#REF!,0),MATCH(#REF!,#REF!:#REF!,0))</f>
        <v>#REF!</v>
      </c>
    </row>
    <row r="17731" spans="1:6" ht="16.5" x14ac:dyDescent="0.3">
      <c r="A17731" s="9" t="s">
        <v>4593</v>
      </c>
      <c r="B17731" s="9" t="s">
        <v>2027</v>
      </c>
      <c r="C17731" s="10">
        <v>43614</v>
      </c>
      <c r="D17731" s="9">
        <v>7637608875</v>
      </c>
      <c r="E17731" s="9" t="e">
        <f>INDEX(#REF!:#REF!,MATCH($D17731,#REF!:#REF!,0),MATCH(#REF!,#REF!:#REF!,0))</f>
        <v>#REF!</v>
      </c>
      <c r="F17731" s="9" t="e">
        <f>INDEX(#REF!:#REF!,MATCH($D17731,#REF!:#REF!,0),MATCH(#REF!,#REF!:#REF!,0))</f>
        <v>#REF!</v>
      </c>
    </row>
    <row r="17732" spans="1:6" ht="16.5" x14ac:dyDescent="0.3">
      <c r="A17732" s="9" t="s">
        <v>4592</v>
      </c>
      <c r="B17732" s="9" t="s">
        <v>2505</v>
      </c>
      <c r="C17732" s="10">
        <v>34810</v>
      </c>
      <c r="D17732" s="9">
        <v>1502791994</v>
      </c>
      <c r="E17732" s="9" t="e">
        <f>INDEX(#REF!:#REF!,MATCH($D17732,#REF!:#REF!,0),MATCH(#REF!,#REF!:#REF!,0))</f>
        <v>#REF!</v>
      </c>
      <c r="F17732" s="9" t="e">
        <f>INDEX(#REF!:#REF!,MATCH($D17732,#REF!:#REF!,0),MATCH(#REF!,#REF!:#REF!,0))</f>
        <v>#REF!</v>
      </c>
    </row>
    <row r="17733" spans="1:6" ht="16.5" x14ac:dyDescent="0.3">
      <c r="A17733" s="9" t="s">
        <v>4591</v>
      </c>
      <c r="B17733" s="9" t="s">
        <v>2085</v>
      </c>
      <c r="C17733" s="10">
        <v>39049</v>
      </c>
      <c r="D17733" s="9">
        <v>813832926</v>
      </c>
      <c r="E17733" s="9" t="e">
        <f>INDEX(#REF!:#REF!,MATCH($D17733,#REF!:#REF!,0),MATCH(#REF!,#REF!:#REF!,0))</f>
        <v>#REF!</v>
      </c>
      <c r="F17733" s="9" t="e">
        <f>INDEX(#REF!:#REF!,MATCH($D17733,#REF!:#REF!,0),MATCH(#REF!,#REF!:#REF!,0))</f>
        <v>#REF!</v>
      </c>
    </row>
    <row r="17734" spans="1:6" ht="16.5" x14ac:dyDescent="0.3">
      <c r="A17734" s="9" t="s">
        <v>4590</v>
      </c>
      <c r="B17734" s="9" t="s">
        <v>2174</v>
      </c>
      <c r="C17734" s="10">
        <v>28507</v>
      </c>
      <c r="D17734" s="9">
        <v>8658719154</v>
      </c>
      <c r="E17734" s="9" t="e">
        <f>INDEX(#REF!:#REF!,MATCH($D17734,#REF!:#REF!,0),MATCH(#REF!,#REF!:#REF!,0))</f>
        <v>#REF!</v>
      </c>
      <c r="F17734" s="9" t="e">
        <f>INDEX(#REF!:#REF!,MATCH($D17734,#REF!:#REF!,0),MATCH(#REF!,#REF!:#REF!,0))</f>
        <v>#REF!</v>
      </c>
    </row>
    <row r="17735" spans="1:6" ht="16.5" x14ac:dyDescent="0.3">
      <c r="A17735" s="9" t="s">
        <v>4589</v>
      </c>
      <c r="B17735" s="9" t="s">
        <v>2762</v>
      </c>
      <c r="C17735" s="10">
        <v>54342</v>
      </c>
      <c r="D17735" s="9">
        <v>8315800957</v>
      </c>
      <c r="E17735" s="9" t="e">
        <f>INDEX(#REF!:#REF!,MATCH($D17735,#REF!:#REF!,0),MATCH(#REF!,#REF!:#REF!,0))</f>
        <v>#REF!</v>
      </c>
      <c r="F17735" s="9" t="e">
        <f>INDEX(#REF!:#REF!,MATCH($D17735,#REF!:#REF!,0),MATCH(#REF!,#REF!:#REF!,0))</f>
        <v>#REF!</v>
      </c>
    </row>
    <row r="17736" spans="1:6" ht="16.5" x14ac:dyDescent="0.3">
      <c r="A17736" s="9" t="s">
        <v>4588</v>
      </c>
      <c r="B17736" s="9" t="s">
        <v>2107</v>
      </c>
      <c r="C17736" s="10">
        <v>53894</v>
      </c>
      <c r="D17736" s="9">
        <v>2739934548</v>
      </c>
      <c r="E17736" s="9" t="e">
        <f>INDEX(#REF!:#REF!,MATCH($D17736,#REF!:#REF!,0),MATCH(#REF!,#REF!:#REF!,0))</f>
        <v>#REF!</v>
      </c>
      <c r="F17736" s="9" t="e">
        <f>INDEX(#REF!:#REF!,MATCH($D17736,#REF!:#REF!,0),MATCH(#REF!,#REF!:#REF!,0))</f>
        <v>#REF!</v>
      </c>
    </row>
    <row r="17737" spans="1:6" ht="16.5" x14ac:dyDescent="0.3">
      <c r="A17737" s="9" t="s">
        <v>4587</v>
      </c>
      <c r="B17737" s="9" t="s">
        <v>2707</v>
      </c>
      <c r="C17737" s="10">
        <v>37026</v>
      </c>
      <c r="D17737" s="9">
        <v>4439073344</v>
      </c>
      <c r="E17737" s="9" t="e">
        <f>INDEX(#REF!:#REF!,MATCH($D17737,#REF!:#REF!,0),MATCH(#REF!,#REF!:#REF!,0))</f>
        <v>#REF!</v>
      </c>
      <c r="F17737" s="9" t="e">
        <f>INDEX(#REF!:#REF!,MATCH($D17737,#REF!:#REF!,0),MATCH(#REF!,#REF!:#REF!,0))</f>
        <v>#REF!</v>
      </c>
    </row>
    <row r="17738" spans="1:6" ht="16.5" x14ac:dyDescent="0.3">
      <c r="A17738" s="9" t="s">
        <v>4586</v>
      </c>
      <c r="B17738" s="9" t="s">
        <v>2293</v>
      </c>
      <c r="C17738" s="10">
        <v>38244</v>
      </c>
      <c r="D17738" s="9">
        <v>7837437543</v>
      </c>
      <c r="E17738" s="9" t="e">
        <f>INDEX(#REF!:#REF!,MATCH($D17738,#REF!:#REF!,0),MATCH(#REF!,#REF!:#REF!,0))</f>
        <v>#REF!</v>
      </c>
      <c r="F17738" s="9" t="e">
        <f>INDEX(#REF!:#REF!,MATCH($D17738,#REF!:#REF!,0),MATCH(#REF!,#REF!:#REF!,0))</f>
        <v>#REF!</v>
      </c>
    </row>
    <row r="17739" spans="1:6" ht="16.5" x14ac:dyDescent="0.3">
      <c r="A17739" s="9" t="s">
        <v>4585</v>
      </c>
      <c r="B17739" s="9" t="s">
        <v>2396</v>
      </c>
      <c r="C17739" s="10">
        <v>54766</v>
      </c>
      <c r="D17739" s="9">
        <v>1755716656</v>
      </c>
      <c r="E17739" s="9" t="e">
        <f>INDEX(#REF!:#REF!,MATCH($D17739,#REF!:#REF!,0),MATCH(#REF!,#REF!:#REF!,0))</f>
        <v>#REF!</v>
      </c>
      <c r="F17739" s="9" t="e">
        <f>INDEX(#REF!:#REF!,MATCH($D17739,#REF!:#REF!,0),MATCH(#REF!,#REF!:#REF!,0))</f>
        <v>#REF!</v>
      </c>
    </row>
    <row r="17740" spans="1:6" ht="16.5" x14ac:dyDescent="0.3">
      <c r="A17740" s="9" t="s">
        <v>4584</v>
      </c>
      <c r="B17740" s="9" t="s">
        <v>2069</v>
      </c>
      <c r="C17740" s="10">
        <v>15551</v>
      </c>
      <c r="D17740" s="9">
        <v>8568859739</v>
      </c>
      <c r="E17740" s="9" t="e">
        <f>INDEX(#REF!:#REF!,MATCH($D17740,#REF!:#REF!,0),MATCH(#REF!,#REF!:#REF!,0))</f>
        <v>#REF!</v>
      </c>
      <c r="F17740" s="9" t="e">
        <f>INDEX(#REF!:#REF!,MATCH($D17740,#REF!:#REF!,0),MATCH(#REF!,#REF!:#REF!,0))</f>
        <v>#REF!</v>
      </c>
    </row>
    <row r="17741" spans="1:6" ht="16.5" x14ac:dyDescent="0.3">
      <c r="A17741" s="9" t="s">
        <v>4583</v>
      </c>
      <c r="B17741" s="9" t="s">
        <v>2158</v>
      </c>
      <c r="C17741" s="10">
        <v>51367</v>
      </c>
      <c r="D17741" s="9">
        <v>5998486889</v>
      </c>
      <c r="E17741" s="9" t="e">
        <f>INDEX(#REF!:#REF!,MATCH($D17741,#REF!:#REF!,0),MATCH(#REF!,#REF!:#REF!,0))</f>
        <v>#REF!</v>
      </c>
      <c r="F17741" s="9" t="e">
        <f>INDEX(#REF!:#REF!,MATCH($D17741,#REF!:#REF!,0),MATCH(#REF!,#REF!:#REF!,0))</f>
        <v>#REF!</v>
      </c>
    </row>
    <row r="17742" spans="1:6" ht="16.5" x14ac:dyDescent="0.3">
      <c r="A17742" s="9" t="s">
        <v>4582</v>
      </c>
      <c r="B17742" s="9" t="s">
        <v>2054</v>
      </c>
      <c r="C17742" s="10">
        <v>38831</v>
      </c>
      <c r="D17742" s="9">
        <v>62571575</v>
      </c>
      <c r="E17742" s="9" t="e">
        <f>INDEX(#REF!:#REF!,MATCH($D17742,#REF!:#REF!,0),MATCH(#REF!,#REF!:#REF!,0))</f>
        <v>#REF!</v>
      </c>
      <c r="F17742" s="9" t="e">
        <f>INDEX(#REF!:#REF!,MATCH($D17742,#REF!:#REF!,0),MATCH(#REF!,#REF!:#REF!,0))</f>
        <v>#REF!</v>
      </c>
    </row>
    <row r="17743" spans="1:6" ht="16.5" x14ac:dyDescent="0.3">
      <c r="A17743" s="9" t="s">
        <v>4581</v>
      </c>
      <c r="B17743" s="9" t="s">
        <v>2165</v>
      </c>
      <c r="C17743" s="10">
        <v>37492</v>
      </c>
      <c r="D17743" s="9">
        <v>9627071331</v>
      </c>
      <c r="E17743" s="9" t="e">
        <f>INDEX(#REF!:#REF!,MATCH($D17743,#REF!:#REF!,0),MATCH(#REF!,#REF!:#REF!,0))</f>
        <v>#REF!</v>
      </c>
      <c r="F17743" s="9" t="e">
        <f>INDEX(#REF!:#REF!,MATCH($D17743,#REF!:#REF!,0),MATCH(#REF!,#REF!:#REF!,0))</f>
        <v>#REF!</v>
      </c>
    </row>
    <row r="17744" spans="1:6" ht="16.5" x14ac:dyDescent="0.3">
      <c r="A17744" s="9" t="s">
        <v>4580</v>
      </c>
      <c r="B17744" s="9" t="s">
        <v>2555</v>
      </c>
      <c r="C17744" s="10">
        <v>55541</v>
      </c>
      <c r="D17744" s="9">
        <v>960994726</v>
      </c>
      <c r="E17744" s="9" t="e">
        <f>INDEX(#REF!:#REF!,MATCH($D17744,#REF!:#REF!,0),MATCH(#REF!,#REF!:#REF!,0))</f>
        <v>#REF!</v>
      </c>
      <c r="F17744" s="9" t="e">
        <f>INDEX(#REF!:#REF!,MATCH($D17744,#REF!:#REF!,0),MATCH(#REF!,#REF!:#REF!,0))</f>
        <v>#REF!</v>
      </c>
    </row>
    <row r="17745" spans="1:6" ht="16.5" x14ac:dyDescent="0.3">
      <c r="A17745" s="9" t="s">
        <v>4579</v>
      </c>
      <c r="B17745" s="9" t="s">
        <v>2541</v>
      </c>
      <c r="C17745" s="10">
        <v>34492</v>
      </c>
      <c r="D17745" s="9">
        <v>1729795870</v>
      </c>
      <c r="E17745" s="9" t="e">
        <f>INDEX(#REF!:#REF!,MATCH($D17745,#REF!:#REF!,0),MATCH(#REF!,#REF!:#REF!,0))</f>
        <v>#REF!</v>
      </c>
      <c r="F17745" s="9" t="e">
        <f>INDEX(#REF!:#REF!,MATCH($D17745,#REF!:#REF!,0),MATCH(#REF!,#REF!:#REF!,0))</f>
        <v>#REF!</v>
      </c>
    </row>
    <row r="17746" spans="1:6" ht="16.5" x14ac:dyDescent="0.3">
      <c r="A17746" s="9" t="s">
        <v>4578</v>
      </c>
      <c r="B17746" s="9" t="s">
        <v>3156</v>
      </c>
      <c r="C17746" s="10">
        <v>11179</v>
      </c>
      <c r="D17746" s="9">
        <v>5764917026</v>
      </c>
      <c r="E17746" s="9" t="e">
        <f>INDEX(#REF!:#REF!,MATCH($D17746,#REF!:#REF!,0),MATCH(#REF!,#REF!:#REF!,0))</f>
        <v>#REF!</v>
      </c>
      <c r="F17746" s="9" t="e">
        <f>INDEX(#REF!:#REF!,MATCH($D17746,#REF!:#REF!,0),MATCH(#REF!,#REF!:#REF!,0))</f>
        <v>#REF!</v>
      </c>
    </row>
    <row r="17747" spans="1:6" ht="16.5" x14ac:dyDescent="0.3">
      <c r="A17747" s="9" t="s">
        <v>4577</v>
      </c>
      <c r="B17747" s="9" t="s">
        <v>2459</v>
      </c>
      <c r="C17747" s="10">
        <v>26427</v>
      </c>
      <c r="D17747" s="9">
        <v>9795921177</v>
      </c>
      <c r="E17747" s="9" t="e">
        <f>INDEX(#REF!:#REF!,MATCH($D17747,#REF!:#REF!,0),MATCH(#REF!,#REF!:#REF!,0))</f>
        <v>#REF!</v>
      </c>
      <c r="F17747" s="9" t="e">
        <f>INDEX(#REF!:#REF!,MATCH($D17747,#REF!:#REF!,0),MATCH(#REF!,#REF!:#REF!,0))</f>
        <v>#REF!</v>
      </c>
    </row>
    <row r="17748" spans="1:6" ht="16.5" x14ac:dyDescent="0.3">
      <c r="A17748" s="9" t="s">
        <v>4576</v>
      </c>
      <c r="B17748" s="9" t="s">
        <v>2300</v>
      </c>
      <c r="C17748" s="10">
        <v>29188</v>
      </c>
      <c r="D17748" s="9">
        <v>7132417177</v>
      </c>
      <c r="E17748" s="9" t="e">
        <f>INDEX(#REF!:#REF!,MATCH($D17748,#REF!:#REF!,0),MATCH(#REF!,#REF!:#REF!,0))</f>
        <v>#REF!</v>
      </c>
      <c r="F17748" s="9" t="e">
        <f>INDEX(#REF!:#REF!,MATCH($D17748,#REF!:#REF!,0),MATCH(#REF!,#REF!:#REF!,0))</f>
        <v>#REF!</v>
      </c>
    </row>
    <row r="17749" spans="1:6" ht="16.5" x14ac:dyDescent="0.3">
      <c r="A17749" s="9" t="s">
        <v>4575</v>
      </c>
      <c r="B17749" s="9" t="s">
        <v>2110</v>
      </c>
      <c r="C17749" s="10">
        <v>46049</v>
      </c>
      <c r="D17749" s="9">
        <v>2702941109</v>
      </c>
      <c r="E17749" s="9" t="e">
        <f>INDEX(#REF!:#REF!,MATCH($D17749,#REF!:#REF!,0),MATCH(#REF!,#REF!:#REF!,0))</f>
        <v>#REF!</v>
      </c>
      <c r="F17749" s="9" t="e">
        <f>INDEX(#REF!:#REF!,MATCH($D17749,#REF!:#REF!,0),MATCH(#REF!,#REF!:#REF!,0))</f>
        <v>#REF!</v>
      </c>
    </row>
    <row r="17750" spans="1:6" ht="16.5" x14ac:dyDescent="0.3">
      <c r="A17750" s="9" t="s">
        <v>4574</v>
      </c>
      <c r="B17750" s="9" t="s">
        <v>2606</v>
      </c>
      <c r="C17750" s="10">
        <v>50750</v>
      </c>
      <c r="D17750" s="9">
        <v>5828678620</v>
      </c>
      <c r="E17750" s="9" t="e">
        <f>INDEX(#REF!:#REF!,MATCH($D17750,#REF!:#REF!,0),MATCH(#REF!,#REF!:#REF!,0))</f>
        <v>#REF!</v>
      </c>
      <c r="F17750" s="9" t="e">
        <f>INDEX(#REF!:#REF!,MATCH($D17750,#REF!:#REF!,0),MATCH(#REF!,#REF!:#REF!,0))</f>
        <v>#REF!</v>
      </c>
    </row>
    <row r="17751" spans="1:6" ht="16.5" x14ac:dyDescent="0.3">
      <c r="A17751" s="9" t="s">
        <v>4573</v>
      </c>
      <c r="B17751" s="9" t="s">
        <v>2487</v>
      </c>
      <c r="C17751" s="10">
        <v>18531</v>
      </c>
      <c r="D17751" s="9">
        <v>7778092905</v>
      </c>
      <c r="E17751" s="9" t="e">
        <f>INDEX(#REF!:#REF!,MATCH($D17751,#REF!:#REF!,0),MATCH(#REF!,#REF!:#REF!,0))</f>
        <v>#REF!</v>
      </c>
      <c r="F17751" s="9" t="e">
        <f>INDEX(#REF!:#REF!,MATCH($D17751,#REF!:#REF!,0),MATCH(#REF!,#REF!:#REF!,0))</f>
        <v>#REF!</v>
      </c>
    </row>
    <row r="17752" spans="1:6" ht="16.5" x14ac:dyDescent="0.3">
      <c r="A17752" s="9" t="s">
        <v>4572</v>
      </c>
      <c r="B17752" s="9" t="s">
        <v>2238</v>
      </c>
      <c r="C17752" s="10">
        <v>22021</v>
      </c>
      <c r="D17752" s="9">
        <v>1855604000</v>
      </c>
      <c r="E17752" s="9" t="e">
        <f>INDEX(#REF!:#REF!,MATCH($D17752,#REF!:#REF!,0),MATCH(#REF!,#REF!:#REF!,0))</f>
        <v>#REF!</v>
      </c>
      <c r="F17752" s="9" t="e">
        <f>INDEX(#REF!:#REF!,MATCH($D17752,#REF!:#REF!,0),MATCH(#REF!,#REF!:#REF!,0))</f>
        <v>#REF!</v>
      </c>
    </row>
    <row r="17753" spans="1:6" ht="16.5" x14ac:dyDescent="0.3">
      <c r="A17753" s="9" t="s">
        <v>4571</v>
      </c>
      <c r="B17753" s="9" t="s">
        <v>3077</v>
      </c>
      <c r="C17753" s="10">
        <v>14894</v>
      </c>
      <c r="D17753" s="9">
        <v>4162153728</v>
      </c>
      <c r="E17753" s="9" t="e">
        <f>INDEX(#REF!:#REF!,MATCH($D17753,#REF!:#REF!,0),MATCH(#REF!,#REF!:#REF!,0))</f>
        <v>#REF!</v>
      </c>
      <c r="F17753" s="9" t="e">
        <f>INDEX(#REF!:#REF!,MATCH($D17753,#REF!:#REF!,0),MATCH(#REF!,#REF!:#REF!,0))</f>
        <v>#REF!</v>
      </c>
    </row>
    <row r="17754" spans="1:6" ht="16.5" x14ac:dyDescent="0.3">
      <c r="A17754" s="9" t="s">
        <v>4570</v>
      </c>
      <c r="B17754" s="9" t="s">
        <v>2572</v>
      </c>
      <c r="C17754" s="10">
        <v>18010</v>
      </c>
      <c r="D17754" s="9">
        <v>116428384</v>
      </c>
      <c r="E17754" s="9" t="e">
        <f>INDEX(#REF!:#REF!,MATCH($D17754,#REF!:#REF!,0),MATCH(#REF!,#REF!:#REF!,0))</f>
        <v>#REF!</v>
      </c>
      <c r="F17754" s="9" t="e">
        <f>INDEX(#REF!:#REF!,MATCH($D17754,#REF!:#REF!,0),MATCH(#REF!,#REF!:#REF!,0))</f>
        <v>#REF!</v>
      </c>
    </row>
    <row r="17755" spans="1:6" ht="16.5" x14ac:dyDescent="0.3">
      <c r="A17755" s="9" t="s">
        <v>4569</v>
      </c>
      <c r="B17755" s="9" t="s">
        <v>1985</v>
      </c>
      <c r="C17755" s="10">
        <v>50961</v>
      </c>
      <c r="D17755" s="9">
        <v>209942509</v>
      </c>
      <c r="E17755" s="9" t="e">
        <f>INDEX(#REF!:#REF!,MATCH($D17755,#REF!:#REF!,0),MATCH(#REF!,#REF!:#REF!,0))</f>
        <v>#REF!</v>
      </c>
      <c r="F17755" s="9" t="e">
        <f>INDEX(#REF!:#REF!,MATCH($D17755,#REF!:#REF!,0),MATCH(#REF!,#REF!:#REF!,0))</f>
        <v>#REF!</v>
      </c>
    </row>
    <row r="17756" spans="1:6" ht="16.5" x14ac:dyDescent="0.3">
      <c r="A17756" s="9" t="s">
        <v>4568</v>
      </c>
      <c r="B17756" s="9" t="s">
        <v>2105</v>
      </c>
      <c r="C17756" s="10">
        <v>43688</v>
      </c>
      <c r="D17756" s="9">
        <v>6842797632</v>
      </c>
      <c r="E17756" s="9" t="e">
        <f>INDEX(#REF!:#REF!,MATCH($D17756,#REF!:#REF!,0),MATCH(#REF!,#REF!:#REF!,0))</f>
        <v>#REF!</v>
      </c>
      <c r="F17756" s="9" t="e">
        <f>INDEX(#REF!:#REF!,MATCH($D17756,#REF!:#REF!,0),MATCH(#REF!,#REF!:#REF!,0))</f>
        <v>#REF!</v>
      </c>
    </row>
    <row r="17757" spans="1:6" ht="16.5" x14ac:dyDescent="0.3">
      <c r="A17757" s="9" t="s">
        <v>4567</v>
      </c>
      <c r="B17757" s="9" t="s">
        <v>3195</v>
      </c>
      <c r="C17757" s="10">
        <v>23649</v>
      </c>
      <c r="D17757" s="9">
        <v>4972162740</v>
      </c>
      <c r="E17757" s="9" t="e">
        <f>INDEX(#REF!:#REF!,MATCH($D17757,#REF!:#REF!,0),MATCH(#REF!,#REF!:#REF!,0))</f>
        <v>#REF!</v>
      </c>
      <c r="F17757" s="9" t="e">
        <f>INDEX(#REF!:#REF!,MATCH($D17757,#REF!:#REF!,0),MATCH(#REF!,#REF!:#REF!,0))</f>
        <v>#REF!</v>
      </c>
    </row>
    <row r="17758" spans="1:6" ht="16.5" x14ac:dyDescent="0.3">
      <c r="A17758" s="9" t="s">
        <v>4566</v>
      </c>
      <c r="B17758" s="9" t="s">
        <v>2300</v>
      </c>
      <c r="C17758" s="10">
        <v>31974</v>
      </c>
      <c r="D17758" s="9">
        <v>3219601650</v>
      </c>
      <c r="E17758" s="9" t="e">
        <f>INDEX(#REF!:#REF!,MATCH($D17758,#REF!:#REF!,0),MATCH(#REF!,#REF!:#REF!,0))</f>
        <v>#REF!</v>
      </c>
      <c r="F17758" s="9" t="e">
        <f>INDEX(#REF!:#REF!,MATCH($D17758,#REF!:#REF!,0),MATCH(#REF!,#REF!:#REF!,0))</f>
        <v>#REF!</v>
      </c>
    </row>
    <row r="17759" spans="1:6" ht="16.5" x14ac:dyDescent="0.3">
      <c r="A17759" s="9" t="s">
        <v>4565</v>
      </c>
      <c r="B17759" s="9" t="s">
        <v>2222</v>
      </c>
      <c r="C17759" s="10">
        <v>51519</v>
      </c>
      <c r="D17759" s="9">
        <v>8264394108</v>
      </c>
      <c r="E17759" s="9" t="e">
        <f>INDEX(#REF!:#REF!,MATCH($D17759,#REF!:#REF!,0),MATCH(#REF!,#REF!:#REF!,0))</f>
        <v>#REF!</v>
      </c>
      <c r="F17759" s="9" t="e">
        <f>INDEX(#REF!:#REF!,MATCH($D17759,#REF!:#REF!,0),MATCH(#REF!,#REF!:#REF!,0))</f>
        <v>#REF!</v>
      </c>
    </row>
    <row r="17760" spans="1:6" ht="16.5" x14ac:dyDescent="0.3">
      <c r="A17760" s="9" t="s">
        <v>4564</v>
      </c>
      <c r="B17760" s="9" t="s">
        <v>2339</v>
      </c>
      <c r="C17760" s="10">
        <v>59976</v>
      </c>
      <c r="D17760" s="9">
        <v>8377113392</v>
      </c>
      <c r="E17760" s="9" t="e">
        <f>INDEX(#REF!:#REF!,MATCH($D17760,#REF!:#REF!,0),MATCH(#REF!,#REF!:#REF!,0))</f>
        <v>#REF!</v>
      </c>
      <c r="F17760" s="9" t="e">
        <f>INDEX(#REF!:#REF!,MATCH($D17760,#REF!:#REF!,0),MATCH(#REF!,#REF!:#REF!,0))</f>
        <v>#REF!</v>
      </c>
    </row>
    <row r="17761" spans="1:6" ht="16.5" x14ac:dyDescent="0.3">
      <c r="A17761" s="9" t="s">
        <v>4563</v>
      </c>
      <c r="B17761" s="9" t="s">
        <v>3580</v>
      </c>
      <c r="C17761" s="10">
        <v>23876</v>
      </c>
      <c r="D17761" s="9">
        <v>2533903736</v>
      </c>
      <c r="E17761" s="9" t="e">
        <f>INDEX(#REF!:#REF!,MATCH($D17761,#REF!:#REF!,0),MATCH(#REF!,#REF!:#REF!,0))</f>
        <v>#REF!</v>
      </c>
      <c r="F17761" s="9" t="e">
        <f>INDEX(#REF!:#REF!,MATCH($D17761,#REF!:#REF!,0),MATCH(#REF!,#REF!:#REF!,0))</f>
        <v>#REF!</v>
      </c>
    </row>
    <row r="17762" spans="1:6" ht="16.5" x14ac:dyDescent="0.3">
      <c r="A17762" s="9" t="s">
        <v>4562</v>
      </c>
      <c r="B17762" s="9" t="s">
        <v>3042</v>
      </c>
      <c r="C17762" s="10">
        <v>23693</v>
      </c>
      <c r="D17762" s="9">
        <v>5005774041</v>
      </c>
      <c r="E17762" s="9" t="e">
        <f>INDEX(#REF!:#REF!,MATCH($D17762,#REF!:#REF!,0),MATCH(#REF!,#REF!:#REF!,0))</f>
        <v>#REF!</v>
      </c>
      <c r="F17762" s="9" t="e">
        <f>INDEX(#REF!:#REF!,MATCH($D17762,#REF!:#REF!,0),MATCH(#REF!,#REF!:#REF!,0))</f>
        <v>#REF!</v>
      </c>
    </row>
    <row r="17763" spans="1:6" ht="16.5" x14ac:dyDescent="0.3">
      <c r="A17763" s="9" t="s">
        <v>4561</v>
      </c>
      <c r="B17763" s="9" t="s">
        <v>2622</v>
      </c>
      <c r="C17763" s="10">
        <v>13900</v>
      </c>
      <c r="D17763" s="9">
        <v>3145039288</v>
      </c>
      <c r="E17763" s="9" t="e">
        <f>INDEX(#REF!:#REF!,MATCH($D17763,#REF!:#REF!,0),MATCH(#REF!,#REF!:#REF!,0))</f>
        <v>#REF!</v>
      </c>
      <c r="F17763" s="9" t="e">
        <f>INDEX(#REF!:#REF!,MATCH($D17763,#REF!:#REF!,0),MATCH(#REF!,#REF!:#REF!,0))</f>
        <v>#REF!</v>
      </c>
    </row>
    <row r="17764" spans="1:6" ht="16.5" x14ac:dyDescent="0.3">
      <c r="A17764" s="9" t="s">
        <v>4560</v>
      </c>
      <c r="B17764" s="9" t="s">
        <v>2034</v>
      </c>
      <c r="C17764" s="10">
        <v>27298</v>
      </c>
      <c r="D17764" s="9">
        <v>2426144645</v>
      </c>
      <c r="E17764" s="9" t="e">
        <f>INDEX(#REF!:#REF!,MATCH($D17764,#REF!:#REF!,0),MATCH(#REF!,#REF!:#REF!,0))</f>
        <v>#REF!</v>
      </c>
      <c r="F17764" s="9" t="e">
        <f>INDEX(#REF!:#REF!,MATCH($D17764,#REF!:#REF!,0),MATCH(#REF!,#REF!:#REF!,0))</f>
        <v>#REF!</v>
      </c>
    </row>
    <row r="17765" spans="1:6" ht="16.5" x14ac:dyDescent="0.3">
      <c r="A17765" s="9" t="s">
        <v>4559</v>
      </c>
      <c r="B17765" s="9" t="s">
        <v>2436</v>
      </c>
      <c r="C17765" s="10">
        <v>36184</v>
      </c>
      <c r="D17765" s="9">
        <v>8069192305</v>
      </c>
      <c r="E17765" s="9" t="e">
        <f>INDEX(#REF!:#REF!,MATCH($D17765,#REF!:#REF!,0),MATCH(#REF!,#REF!:#REF!,0))</f>
        <v>#REF!</v>
      </c>
      <c r="F17765" s="9" t="e">
        <f>INDEX(#REF!:#REF!,MATCH($D17765,#REF!:#REF!,0),MATCH(#REF!,#REF!:#REF!,0))</f>
        <v>#REF!</v>
      </c>
    </row>
    <row r="17766" spans="1:6" ht="16.5" x14ac:dyDescent="0.3">
      <c r="A17766" s="9" t="s">
        <v>4558</v>
      </c>
      <c r="B17766" s="9" t="s">
        <v>2727</v>
      </c>
      <c r="C17766" s="10">
        <v>31133</v>
      </c>
      <c r="D17766" s="9">
        <v>1888605537</v>
      </c>
      <c r="E17766" s="9" t="e">
        <f>INDEX(#REF!:#REF!,MATCH($D17766,#REF!:#REF!,0),MATCH(#REF!,#REF!:#REF!,0))</f>
        <v>#REF!</v>
      </c>
      <c r="F17766" s="9" t="e">
        <f>INDEX(#REF!:#REF!,MATCH($D17766,#REF!:#REF!,0),MATCH(#REF!,#REF!:#REF!,0))</f>
        <v>#REF!</v>
      </c>
    </row>
    <row r="17767" spans="1:6" ht="16.5" x14ac:dyDescent="0.3">
      <c r="A17767" s="9" t="s">
        <v>4557</v>
      </c>
      <c r="B17767" s="9" t="s">
        <v>2140</v>
      </c>
      <c r="C17767" s="10">
        <v>37581</v>
      </c>
      <c r="D17767" s="9">
        <v>244523738</v>
      </c>
      <c r="E17767" s="9" t="e">
        <f>INDEX(#REF!:#REF!,MATCH($D17767,#REF!:#REF!,0),MATCH(#REF!,#REF!:#REF!,0))</f>
        <v>#REF!</v>
      </c>
      <c r="F17767" s="9" t="e">
        <f>INDEX(#REF!:#REF!,MATCH($D17767,#REF!:#REF!,0),MATCH(#REF!,#REF!:#REF!,0))</f>
        <v>#REF!</v>
      </c>
    </row>
    <row r="17768" spans="1:6" ht="16.5" x14ac:dyDescent="0.3">
      <c r="A17768" s="9" t="s">
        <v>4556</v>
      </c>
      <c r="B17768" s="9" t="s">
        <v>2277</v>
      </c>
      <c r="C17768" s="10">
        <v>44404</v>
      </c>
      <c r="D17768" s="9">
        <v>9018504580</v>
      </c>
      <c r="E17768" s="9" t="e">
        <f>INDEX(#REF!:#REF!,MATCH($D17768,#REF!:#REF!,0),MATCH(#REF!,#REF!:#REF!,0))</f>
        <v>#REF!</v>
      </c>
      <c r="F17768" s="9" t="e">
        <f>INDEX(#REF!:#REF!,MATCH($D17768,#REF!:#REF!,0),MATCH(#REF!,#REF!:#REF!,0))</f>
        <v>#REF!</v>
      </c>
    </row>
    <row r="17769" spans="1:6" ht="16.5" x14ac:dyDescent="0.3">
      <c r="A17769" s="9" t="s">
        <v>4555</v>
      </c>
      <c r="B17769" s="9" t="s">
        <v>2574</v>
      </c>
      <c r="C17769" s="10">
        <v>52412</v>
      </c>
      <c r="D17769" s="9">
        <v>2450711406</v>
      </c>
      <c r="E17769" s="9" t="e">
        <f>INDEX(#REF!:#REF!,MATCH($D17769,#REF!:#REF!,0),MATCH(#REF!,#REF!:#REF!,0))</f>
        <v>#REF!</v>
      </c>
      <c r="F17769" s="9" t="e">
        <f>INDEX(#REF!:#REF!,MATCH($D17769,#REF!:#REF!,0),MATCH(#REF!,#REF!:#REF!,0))</f>
        <v>#REF!</v>
      </c>
    </row>
    <row r="17770" spans="1:6" ht="16.5" x14ac:dyDescent="0.3">
      <c r="A17770" s="9" t="s">
        <v>4554</v>
      </c>
      <c r="B17770" s="9" t="s">
        <v>2083</v>
      </c>
      <c r="C17770" s="10">
        <v>51297</v>
      </c>
      <c r="D17770" s="9">
        <v>27852261</v>
      </c>
      <c r="E17770" s="9" t="e">
        <f>INDEX(#REF!:#REF!,MATCH($D17770,#REF!:#REF!,0),MATCH(#REF!,#REF!:#REF!,0))</f>
        <v>#REF!</v>
      </c>
      <c r="F17770" s="9" t="e">
        <f>INDEX(#REF!:#REF!,MATCH($D17770,#REF!:#REF!,0),MATCH(#REF!,#REF!:#REF!,0))</f>
        <v>#REF!</v>
      </c>
    </row>
    <row r="17771" spans="1:6" ht="16.5" x14ac:dyDescent="0.3">
      <c r="A17771" s="9" t="s">
        <v>4553</v>
      </c>
      <c r="B17771" s="9" t="s">
        <v>2942</v>
      </c>
      <c r="C17771" s="10">
        <v>15044</v>
      </c>
      <c r="D17771" s="9">
        <v>8373529241</v>
      </c>
      <c r="E17771" s="9" t="e">
        <f>INDEX(#REF!:#REF!,MATCH($D17771,#REF!:#REF!,0),MATCH(#REF!,#REF!:#REF!,0))</f>
        <v>#REF!</v>
      </c>
      <c r="F17771" s="9" t="e">
        <f>INDEX(#REF!:#REF!,MATCH($D17771,#REF!:#REF!,0),MATCH(#REF!,#REF!:#REF!,0))</f>
        <v>#REF!</v>
      </c>
    </row>
    <row r="17772" spans="1:6" ht="16.5" x14ac:dyDescent="0.3">
      <c r="A17772" s="9" t="s">
        <v>4552</v>
      </c>
      <c r="B17772" s="9" t="s">
        <v>2001</v>
      </c>
      <c r="C17772" s="10">
        <v>15986</v>
      </c>
      <c r="D17772" s="9">
        <v>7152427402</v>
      </c>
      <c r="E17772" s="9" t="e">
        <f>INDEX(#REF!:#REF!,MATCH($D17772,#REF!:#REF!,0),MATCH(#REF!,#REF!:#REF!,0))</f>
        <v>#REF!</v>
      </c>
      <c r="F17772" s="9" t="e">
        <f>INDEX(#REF!:#REF!,MATCH($D17772,#REF!:#REF!,0),MATCH(#REF!,#REF!:#REF!,0))</f>
        <v>#REF!</v>
      </c>
    </row>
    <row r="17773" spans="1:6" ht="16.5" x14ac:dyDescent="0.3">
      <c r="A17773" s="9" t="s">
        <v>4551</v>
      </c>
      <c r="B17773" s="9" t="s">
        <v>1949</v>
      </c>
      <c r="C17773" s="10">
        <v>36663</v>
      </c>
      <c r="D17773" s="9">
        <v>6313424239</v>
      </c>
      <c r="E17773" s="9" t="e">
        <f>INDEX(#REF!:#REF!,MATCH($D17773,#REF!:#REF!,0),MATCH(#REF!,#REF!:#REF!,0))</f>
        <v>#REF!</v>
      </c>
      <c r="F17773" s="9" t="e">
        <f>INDEX(#REF!:#REF!,MATCH($D17773,#REF!:#REF!,0),MATCH(#REF!,#REF!:#REF!,0))</f>
        <v>#REF!</v>
      </c>
    </row>
    <row r="17774" spans="1:6" ht="16.5" x14ac:dyDescent="0.3">
      <c r="A17774" s="9" t="s">
        <v>4550</v>
      </c>
      <c r="B17774" s="9" t="s">
        <v>2793</v>
      </c>
      <c r="C17774" s="10">
        <v>41698</v>
      </c>
      <c r="D17774" s="9">
        <v>3217797337</v>
      </c>
      <c r="E17774" s="9" t="e">
        <f>INDEX(#REF!:#REF!,MATCH($D17774,#REF!:#REF!,0),MATCH(#REF!,#REF!:#REF!,0))</f>
        <v>#REF!</v>
      </c>
      <c r="F17774" s="9" t="e">
        <f>INDEX(#REF!:#REF!,MATCH($D17774,#REF!:#REF!,0),MATCH(#REF!,#REF!:#REF!,0))</f>
        <v>#REF!</v>
      </c>
    </row>
    <row r="17775" spans="1:6" ht="16.5" x14ac:dyDescent="0.3">
      <c r="A17775" s="9" t="s">
        <v>4549</v>
      </c>
      <c r="B17775" s="9" t="s">
        <v>2075</v>
      </c>
      <c r="C17775" s="10">
        <v>59404</v>
      </c>
      <c r="D17775" s="9">
        <v>4359854056</v>
      </c>
      <c r="E17775" s="9" t="e">
        <f>INDEX(#REF!:#REF!,MATCH($D17775,#REF!:#REF!,0),MATCH(#REF!,#REF!:#REF!,0))</f>
        <v>#REF!</v>
      </c>
      <c r="F17775" s="9" t="e">
        <f>INDEX(#REF!:#REF!,MATCH($D17775,#REF!:#REF!,0),MATCH(#REF!,#REF!:#REF!,0))</f>
        <v>#REF!</v>
      </c>
    </row>
    <row r="17776" spans="1:6" ht="16.5" x14ac:dyDescent="0.3">
      <c r="A17776" s="9" t="s">
        <v>4548</v>
      </c>
      <c r="B17776" s="9" t="s">
        <v>1977</v>
      </c>
      <c r="C17776" s="10">
        <v>16990</v>
      </c>
      <c r="D17776" s="9">
        <v>5629875752</v>
      </c>
      <c r="E17776" s="9" t="e">
        <f>INDEX(#REF!:#REF!,MATCH($D17776,#REF!:#REF!,0),MATCH(#REF!,#REF!:#REF!,0))</f>
        <v>#REF!</v>
      </c>
      <c r="F17776" s="9" t="e">
        <f>INDEX(#REF!:#REF!,MATCH($D17776,#REF!:#REF!,0),MATCH(#REF!,#REF!:#REF!,0))</f>
        <v>#REF!</v>
      </c>
    </row>
    <row r="17777" spans="1:6" ht="16.5" x14ac:dyDescent="0.3">
      <c r="A17777" s="9" t="s">
        <v>4547</v>
      </c>
      <c r="B17777" s="9" t="s">
        <v>2574</v>
      </c>
      <c r="C17777" s="10">
        <v>50174</v>
      </c>
      <c r="D17777" s="9">
        <v>6819596901</v>
      </c>
      <c r="E17777" s="9" t="e">
        <f>INDEX(#REF!:#REF!,MATCH($D17777,#REF!:#REF!,0),MATCH(#REF!,#REF!:#REF!,0))</f>
        <v>#REF!</v>
      </c>
      <c r="F17777" s="9" t="e">
        <f>INDEX(#REF!:#REF!,MATCH($D17777,#REF!:#REF!,0),MATCH(#REF!,#REF!:#REF!,0))</f>
        <v>#REF!</v>
      </c>
    </row>
    <row r="17778" spans="1:6" ht="16.5" x14ac:dyDescent="0.3">
      <c r="A17778" s="9" t="s">
        <v>4546</v>
      </c>
      <c r="B17778" s="9" t="s">
        <v>3372</v>
      </c>
      <c r="C17778" s="10">
        <v>26668</v>
      </c>
      <c r="D17778" s="9">
        <v>2209340063</v>
      </c>
      <c r="E17778" s="9" t="e">
        <f>INDEX(#REF!:#REF!,MATCH($D17778,#REF!:#REF!,0),MATCH(#REF!,#REF!:#REF!,0))</f>
        <v>#REF!</v>
      </c>
      <c r="F17778" s="9" t="e">
        <f>INDEX(#REF!:#REF!,MATCH($D17778,#REF!:#REF!,0),MATCH(#REF!,#REF!:#REF!,0))</f>
        <v>#REF!</v>
      </c>
    </row>
    <row r="17779" spans="1:6" ht="16.5" x14ac:dyDescent="0.3">
      <c r="A17779" s="9" t="s">
        <v>4545</v>
      </c>
      <c r="B17779" s="9" t="s">
        <v>2003</v>
      </c>
      <c r="C17779" s="10">
        <v>36228</v>
      </c>
      <c r="D17779" s="9">
        <v>3129526900</v>
      </c>
      <c r="E17779" s="9" t="e">
        <f>INDEX(#REF!:#REF!,MATCH($D17779,#REF!:#REF!,0),MATCH(#REF!,#REF!:#REF!,0))</f>
        <v>#REF!</v>
      </c>
      <c r="F17779" s="9" t="e">
        <f>INDEX(#REF!:#REF!,MATCH($D17779,#REF!:#REF!,0),MATCH(#REF!,#REF!:#REF!,0))</f>
        <v>#REF!</v>
      </c>
    </row>
    <row r="17780" spans="1:6" ht="16.5" x14ac:dyDescent="0.3">
      <c r="A17780" s="9" t="s">
        <v>4544</v>
      </c>
      <c r="B17780" s="9" t="s">
        <v>3720</v>
      </c>
      <c r="C17780" s="10">
        <v>49447</v>
      </c>
      <c r="D17780" s="9">
        <v>2533903736</v>
      </c>
      <c r="E17780" s="9" t="e">
        <f>INDEX(#REF!:#REF!,MATCH($D17780,#REF!:#REF!,0),MATCH(#REF!,#REF!:#REF!,0))</f>
        <v>#REF!</v>
      </c>
      <c r="F17780" s="9" t="e">
        <f>INDEX(#REF!:#REF!,MATCH($D17780,#REF!:#REF!,0),MATCH(#REF!,#REF!:#REF!,0))</f>
        <v>#REF!</v>
      </c>
    </row>
    <row r="17781" spans="1:6" ht="16.5" x14ac:dyDescent="0.3">
      <c r="A17781" s="9" t="s">
        <v>4543</v>
      </c>
      <c r="B17781" s="9" t="s">
        <v>1951</v>
      </c>
      <c r="C17781" s="10">
        <v>29823</v>
      </c>
      <c r="D17781" s="9">
        <v>2792636599</v>
      </c>
      <c r="E17781" s="9" t="e">
        <f>INDEX(#REF!:#REF!,MATCH($D17781,#REF!:#REF!,0),MATCH(#REF!,#REF!:#REF!,0))</f>
        <v>#REF!</v>
      </c>
      <c r="F17781" s="9" t="e">
        <f>INDEX(#REF!:#REF!,MATCH($D17781,#REF!:#REF!,0),MATCH(#REF!,#REF!:#REF!,0))</f>
        <v>#REF!</v>
      </c>
    </row>
    <row r="17782" spans="1:6" ht="16.5" x14ac:dyDescent="0.3">
      <c r="A17782" s="9" t="s">
        <v>4542</v>
      </c>
      <c r="B17782" s="9" t="s">
        <v>2568</v>
      </c>
      <c r="C17782" s="10">
        <v>57711</v>
      </c>
      <c r="D17782" s="9">
        <v>3867281491</v>
      </c>
      <c r="E17782" s="9" t="e">
        <f>INDEX(#REF!:#REF!,MATCH($D17782,#REF!:#REF!,0),MATCH(#REF!,#REF!:#REF!,0))</f>
        <v>#REF!</v>
      </c>
      <c r="F17782" s="9" t="e">
        <f>INDEX(#REF!:#REF!,MATCH($D17782,#REF!:#REF!,0),MATCH(#REF!,#REF!:#REF!,0))</f>
        <v>#REF!</v>
      </c>
    </row>
    <row r="17783" spans="1:6" ht="16.5" x14ac:dyDescent="0.3">
      <c r="A17783" s="9" t="s">
        <v>4541</v>
      </c>
      <c r="B17783" s="9" t="s">
        <v>2001</v>
      </c>
      <c r="C17783" s="10">
        <v>19879</v>
      </c>
      <c r="D17783" s="9">
        <v>3806430489</v>
      </c>
      <c r="E17783" s="9" t="e">
        <f>INDEX(#REF!:#REF!,MATCH($D17783,#REF!:#REF!,0),MATCH(#REF!,#REF!:#REF!,0))</f>
        <v>#REF!</v>
      </c>
      <c r="F17783" s="9" t="e">
        <f>INDEX(#REF!:#REF!,MATCH($D17783,#REF!:#REF!,0),MATCH(#REF!,#REF!:#REF!,0))</f>
        <v>#REF!</v>
      </c>
    </row>
    <row r="17784" spans="1:6" ht="16.5" x14ac:dyDescent="0.3">
      <c r="A17784" s="9" t="s">
        <v>4540</v>
      </c>
      <c r="B17784" s="9" t="s">
        <v>3366</v>
      </c>
      <c r="C17784" s="10">
        <v>53069</v>
      </c>
      <c r="D17784" s="9">
        <v>9963057691</v>
      </c>
      <c r="E17784" s="9" t="e">
        <f>INDEX(#REF!:#REF!,MATCH($D17784,#REF!:#REF!,0),MATCH(#REF!,#REF!:#REF!,0))</f>
        <v>#REF!</v>
      </c>
      <c r="F17784" s="9" t="e">
        <f>INDEX(#REF!:#REF!,MATCH($D17784,#REF!:#REF!,0),MATCH(#REF!,#REF!:#REF!,0))</f>
        <v>#REF!</v>
      </c>
    </row>
    <row r="17785" spans="1:6" ht="16.5" x14ac:dyDescent="0.3">
      <c r="A17785" s="9" t="s">
        <v>4539</v>
      </c>
      <c r="B17785" s="9" t="s">
        <v>2291</v>
      </c>
      <c r="C17785" s="10">
        <v>25145</v>
      </c>
      <c r="D17785" s="9">
        <v>6378969205</v>
      </c>
      <c r="E17785" s="9" t="e">
        <f>INDEX(#REF!:#REF!,MATCH($D17785,#REF!:#REF!,0),MATCH(#REF!,#REF!:#REF!,0))</f>
        <v>#REF!</v>
      </c>
      <c r="F17785" s="9" t="e">
        <f>INDEX(#REF!:#REF!,MATCH($D17785,#REF!:#REF!,0),MATCH(#REF!,#REF!:#REF!,0))</f>
        <v>#REF!</v>
      </c>
    </row>
    <row r="17786" spans="1:6" ht="16.5" x14ac:dyDescent="0.3">
      <c r="A17786" s="9" t="s">
        <v>4538</v>
      </c>
      <c r="B17786" s="9" t="s">
        <v>3580</v>
      </c>
      <c r="C17786" s="10">
        <v>22866</v>
      </c>
      <c r="D17786" s="9">
        <v>2421688019</v>
      </c>
      <c r="E17786" s="9" t="e">
        <f>INDEX(#REF!:#REF!,MATCH($D17786,#REF!:#REF!,0),MATCH(#REF!,#REF!:#REF!,0))</f>
        <v>#REF!</v>
      </c>
      <c r="F17786" s="9" t="e">
        <f>INDEX(#REF!:#REF!,MATCH($D17786,#REF!:#REF!,0),MATCH(#REF!,#REF!:#REF!,0))</f>
        <v>#REF!</v>
      </c>
    </row>
    <row r="17787" spans="1:6" ht="16.5" x14ac:dyDescent="0.3">
      <c r="A17787" s="9" t="s">
        <v>4537</v>
      </c>
      <c r="B17787" s="9" t="s">
        <v>2445</v>
      </c>
      <c r="C17787" s="10">
        <v>44335</v>
      </c>
      <c r="D17787" s="9">
        <v>999389173</v>
      </c>
      <c r="E17787" s="9" t="e">
        <f>INDEX(#REF!:#REF!,MATCH($D17787,#REF!:#REF!,0),MATCH(#REF!,#REF!:#REF!,0))</f>
        <v>#REF!</v>
      </c>
      <c r="F17787" s="9" t="e">
        <f>INDEX(#REF!:#REF!,MATCH($D17787,#REF!:#REF!,0),MATCH(#REF!,#REF!:#REF!,0))</f>
        <v>#REF!</v>
      </c>
    </row>
    <row r="17788" spans="1:6" ht="16.5" x14ac:dyDescent="0.3">
      <c r="A17788" s="9" t="s">
        <v>4536</v>
      </c>
      <c r="B17788" s="9" t="s">
        <v>2161</v>
      </c>
      <c r="C17788" s="10">
        <v>31557</v>
      </c>
      <c r="D17788" s="9">
        <v>933051662</v>
      </c>
      <c r="E17788" s="9" t="e">
        <f>INDEX(#REF!:#REF!,MATCH($D17788,#REF!:#REF!,0),MATCH(#REF!,#REF!:#REF!,0))</f>
        <v>#REF!</v>
      </c>
      <c r="F17788" s="9" t="e">
        <f>INDEX(#REF!:#REF!,MATCH($D17788,#REF!:#REF!,0),MATCH(#REF!,#REF!:#REF!,0))</f>
        <v>#REF!</v>
      </c>
    </row>
    <row r="17789" spans="1:6" ht="16.5" x14ac:dyDescent="0.3">
      <c r="A17789" s="9" t="s">
        <v>4535</v>
      </c>
      <c r="B17789" s="9" t="s">
        <v>2195</v>
      </c>
      <c r="C17789" s="10">
        <v>11059</v>
      </c>
      <c r="D17789" s="9">
        <v>8145387981</v>
      </c>
      <c r="E17789" s="9" t="e">
        <f>INDEX(#REF!:#REF!,MATCH($D17789,#REF!:#REF!,0),MATCH(#REF!,#REF!:#REF!,0))</f>
        <v>#REF!</v>
      </c>
      <c r="F17789" s="9" t="e">
        <f>INDEX(#REF!:#REF!,MATCH($D17789,#REF!:#REF!,0),MATCH(#REF!,#REF!:#REF!,0))</f>
        <v>#REF!</v>
      </c>
    </row>
    <row r="17790" spans="1:6" ht="16.5" x14ac:dyDescent="0.3">
      <c r="A17790" s="9" t="s">
        <v>4534</v>
      </c>
      <c r="B17790" s="9" t="s">
        <v>2462</v>
      </c>
      <c r="C17790" s="10">
        <v>53201</v>
      </c>
      <c r="D17790" s="9">
        <v>7281103514</v>
      </c>
      <c r="E17790" s="9" t="e">
        <f>INDEX(#REF!:#REF!,MATCH($D17790,#REF!:#REF!,0),MATCH(#REF!,#REF!:#REF!,0))</f>
        <v>#REF!</v>
      </c>
      <c r="F17790" s="9" t="e">
        <f>INDEX(#REF!:#REF!,MATCH($D17790,#REF!:#REF!,0),MATCH(#REF!,#REF!:#REF!,0))</f>
        <v>#REF!</v>
      </c>
    </row>
    <row r="17791" spans="1:6" ht="16.5" x14ac:dyDescent="0.3">
      <c r="A17791" s="9" t="s">
        <v>4533</v>
      </c>
      <c r="B17791" s="9" t="s">
        <v>2886</v>
      </c>
      <c r="C17791" s="10">
        <v>13138</v>
      </c>
      <c r="D17791" s="9">
        <v>5191866150</v>
      </c>
      <c r="E17791" s="9" t="e">
        <f>INDEX(#REF!:#REF!,MATCH($D17791,#REF!:#REF!,0),MATCH(#REF!,#REF!:#REF!,0))</f>
        <v>#REF!</v>
      </c>
      <c r="F17791" s="9" t="e">
        <f>INDEX(#REF!:#REF!,MATCH($D17791,#REF!:#REF!,0),MATCH(#REF!,#REF!:#REF!,0))</f>
        <v>#REF!</v>
      </c>
    </row>
    <row r="17792" spans="1:6" ht="16.5" x14ac:dyDescent="0.3">
      <c r="A17792" s="9" t="s">
        <v>4532</v>
      </c>
      <c r="B17792" s="9" t="s">
        <v>2075</v>
      </c>
      <c r="C17792" s="10">
        <v>50512</v>
      </c>
      <c r="D17792" s="9">
        <v>6041314951</v>
      </c>
      <c r="E17792" s="9" t="e">
        <f>INDEX(#REF!:#REF!,MATCH($D17792,#REF!:#REF!,0),MATCH(#REF!,#REF!:#REF!,0))</f>
        <v>#REF!</v>
      </c>
      <c r="F17792" s="9" t="e">
        <f>INDEX(#REF!:#REF!,MATCH($D17792,#REF!:#REF!,0),MATCH(#REF!,#REF!:#REF!,0))</f>
        <v>#REF!</v>
      </c>
    </row>
    <row r="17793" spans="1:6" ht="16.5" x14ac:dyDescent="0.3">
      <c r="A17793" s="9" t="s">
        <v>4531</v>
      </c>
      <c r="B17793" s="9" t="s">
        <v>2867</v>
      </c>
      <c r="C17793" s="10">
        <v>14892</v>
      </c>
      <c r="D17793" s="9">
        <v>6854809452</v>
      </c>
      <c r="E17793" s="9" t="e">
        <f>INDEX(#REF!:#REF!,MATCH($D17793,#REF!:#REF!,0),MATCH(#REF!,#REF!:#REF!,0))</f>
        <v>#REF!</v>
      </c>
      <c r="F17793" s="9" t="e">
        <f>INDEX(#REF!:#REF!,MATCH($D17793,#REF!:#REF!,0),MATCH(#REF!,#REF!:#REF!,0))</f>
        <v>#REF!</v>
      </c>
    </row>
    <row r="17794" spans="1:6" ht="16.5" x14ac:dyDescent="0.3">
      <c r="A17794" s="9" t="s">
        <v>4530</v>
      </c>
      <c r="B17794" s="9" t="s">
        <v>2574</v>
      </c>
      <c r="C17794" s="10">
        <v>46435</v>
      </c>
      <c r="D17794" s="9">
        <v>8516539148</v>
      </c>
      <c r="E17794" s="9" t="e">
        <f>INDEX(#REF!:#REF!,MATCH($D17794,#REF!:#REF!,0),MATCH(#REF!,#REF!:#REF!,0))</f>
        <v>#REF!</v>
      </c>
      <c r="F17794" s="9" t="e">
        <f>INDEX(#REF!:#REF!,MATCH($D17794,#REF!:#REF!,0),MATCH(#REF!,#REF!:#REF!,0))</f>
        <v>#REF!</v>
      </c>
    </row>
    <row r="17795" spans="1:6" ht="16.5" x14ac:dyDescent="0.3">
      <c r="A17795" s="9" t="s">
        <v>4529</v>
      </c>
      <c r="B17795" s="9" t="s">
        <v>3372</v>
      </c>
      <c r="C17795" s="10">
        <v>31768</v>
      </c>
      <c r="D17795" s="9">
        <v>4075444457</v>
      </c>
      <c r="E17795" s="9" t="e">
        <f>INDEX(#REF!:#REF!,MATCH($D17795,#REF!:#REF!,0),MATCH(#REF!,#REF!:#REF!,0))</f>
        <v>#REF!</v>
      </c>
      <c r="F17795" s="9" t="e">
        <f>INDEX(#REF!:#REF!,MATCH($D17795,#REF!:#REF!,0),MATCH(#REF!,#REF!:#REF!,0))</f>
        <v>#REF!</v>
      </c>
    </row>
    <row r="17796" spans="1:6" ht="16.5" x14ac:dyDescent="0.3">
      <c r="A17796" s="9" t="s">
        <v>4528</v>
      </c>
      <c r="B17796" s="9" t="s">
        <v>1941</v>
      </c>
      <c r="C17796" s="10">
        <v>25711</v>
      </c>
      <c r="D17796" s="9">
        <v>5197585250</v>
      </c>
      <c r="E17796" s="9" t="e">
        <f>INDEX(#REF!:#REF!,MATCH($D17796,#REF!:#REF!,0),MATCH(#REF!,#REF!:#REF!,0))</f>
        <v>#REF!</v>
      </c>
      <c r="F17796" s="9" t="e">
        <f>INDEX(#REF!:#REF!,MATCH($D17796,#REF!:#REF!,0),MATCH(#REF!,#REF!:#REF!,0))</f>
        <v>#REF!</v>
      </c>
    </row>
    <row r="17797" spans="1:6" ht="16.5" x14ac:dyDescent="0.3">
      <c r="A17797" s="9" t="s">
        <v>4527</v>
      </c>
      <c r="B17797" s="9" t="s">
        <v>2704</v>
      </c>
      <c r="C17797" s="10">
        <v>38873</v>
      </c>
      <c r="D17797" s="9">
        <v>5149710571</v>
      </c>
      <c r="E17797" s="9" t="e">
        <f>INDEX(#REF!:#REF!,MATCH($D17797,#REF!:#REF!,0),MATCH(#REF!,#REF!:#REF!,0))</f>
        <v>#REF!</v>
      </c>
      <c r="F17797" s="9" t="e">
        <f>INDEX(#REF!:#REF!,MATCH($D17797,#REF!:#REF!,0),MATCH(#REF!,#REF!:#REF!,0))</f>
        <v>#REF!</v>
      </c>
    </row>
    <row r="17798" spans="1:6" ht="16.5" x14ac:dyDescent="0.3">
      <c r="A17798" s="9" t="s">
        <v>4526</v>
      </c>
      <c r="B17798" s="9" t="s">
        <v>2544</v>
      </c>
      <c r="C17798" s="10">
        <v>50183</v>
      </c>
      <c r="D17798" s="9">
        <v>3779559293</v>
      </c>
      <c r="E17798" s="9" t="e">
        <f>INDEX(#REF!:#REF!,MATCH($D17798,#REF!:#REF!,0),MATCH(#REF!,#REF!:#REF!,0))</f>
        <v>#REF!</v>
      </c>
      <c r="F17798" s="9" t="e">
        <f>INDEX(#REF!:#REF!,MATCH($D17798,#REF!:#REF!,0),MATCH(#REF!,#REF!:#REF!,0))</f>
        <v>#REF!</v>
      </c>
    </row>
    <row r="17799" spans="1:6" ht="16.5" x14ac:dyDescent="0.3">
      <c r="A17799" s="9" t="s">
        <v>4525</v>
      </c>
      <c r="B17799" s="9" t="s">
        <v>2151</v>
      </c>
      <c r="C17799" s="10">
        <v>40405</v>
      </c>
      <c r="D17799" s="9">
        <v>4223282808</v>
      </c>
      <c r="E17799" s="9" t="e">
        <f>INDEX(#REF!:#REF!,MATCH($D17799,#REF!:#REF!,0),MATCH(#REF!,#REF!:#REF!,0))</f>
        <v>#REF!</v>
      </c>
      <c r="F17799" s="9" t="e">
        <f>INDEX(#REF!:#REF!,MATCH($D17799,#REF!:#REF!,0),MATCH(#REF!,#REF!:#REF!,0))</f>
        <v>#REF!</v>
      </c>
    </row>
    <row r="17800" spans="1:6" ht="16.5" x14ac:dyDescent="0.3">
      <c r="A17800" s="9" t="s">
        <v>4524</v>
      </c>
      <c r="B17800" s="9" t="s">
        <v>2445</v>
      </c>
      <c r="C17800" s="10">
        <v>21863</v>
      </c>
      <c r="D17800" s="9">
        <v>3986480021</v>
      </c>
      <c r="E17800" s="9" t="e">
        <f>INDEX(#REF!:#REF!,MATCH($D17800,#REF!:#REF!,0),MATCH(#REF!,#REF!:#REF!,0))</f>
        <v>#REF!</v>
      </c>
      <c r="F17800" s="9" t="e">
        <f>INDEX(#REF!:#REF!,MATCH($D17800,#REF!:#REF!,0),MATCH(#REF!,#REF!:#REF!,0))</f>
        <v>#REF!</v>
      </c>
    </row>
    <row r="17801" spans="1:6" ht="16.5" x14ac:dyDescent="0.3">
      <c r="A17801" s="9" t="s">
        <v>4523</v>
      </c>
      <c r="B17801" s="9" t="s">
        <v>2559</v>
      </c>
      <c r="C17801" s="10">
        <v>53592</v>
      </c>
      <c r="D17801" s="9">
        <v>7192290785</v>
      </c>
      <c r="E17801" s="9" t="e">
        <f>INDEX(#REF!:#REF!,MATCH($D17801,#REF!:#REF!,0),MATCH(#REF!,#REF!:#REF!,0))</f>
        <v>#REF!</v>
      </c>
      <c r="F17801" s="9" t="e">
        <f>INDEX(#REF!:#REF!,MATCH($D17801,#REF!:#REF!,0),MATCH(#REF!,#REF!:#REF!,0))</f>
        <v>#REF!</v>
      </c>
    </row>
    <row r="17802" spans="1:6" ht="16.5" x14ac:dyDescent="0.3">
      <c r="A17802" s="9" t="s">
        <v>4522</v>
      </c>
      <c r="B17802" s="9" t="s">
        <v>2288</v>
      </c>
      <c r="C17802" s="10">
        <v>28730</v>
      </c>
      <c r="D17802" s="9">
        <v>8718856853</v>
      </c>
      <c r="E17802" s="9" t="e">
        <f>INDEX(#REF!:#REF!,MATCH($D17802,#REF!:#REF!,0),MATCH(#REF!,#REF!:#REF!,0))</f>
        <v>#REF!</v>
      </c>
      <c r="F17802" s="9" t="e">
        <f>INDEX(#REF!:#REF!,MATCH($D17802,#REF!:#REF!,0),MATCH(#REF!,#REF!:#REF!,0))</f>
        <v>#REF!</v>
      </c>
    </row>
    <row r="17803" spans="1:6" ht="16.5" x14ac:dyDescent="0.3">
      <c r="A17803" s="9" t="s">
        <v>4521</v>
      </c>
      <c r="B17803" s="9" t="s">
        <v>2606</v>
      </c>
      <c r="C17803" s="10">
        <v>12490</v>
      </c>
      <c r="D17803" s="9">
        <v>4398950745</v>
      </c>
      <c r="E17803" s="9" t="e">
        <f>INDEX(#REF!:#REF!,MATCH($D17803,#REF!:#REF!,0),MATCH(#REF!,#REF!:#REF!,0))</f>
        <v>#REF!</v>
      </c>
      <c r="F17803" s="9" t="e">
        <f>INDEX(#REF!:#REF!,MATCH($D17803,#REF!:#REF!,0),MATCH(#REF!,#REF!:#REF!,0))</f>
        <v>#REF!</v>
      </c>
    </row>
    <row r="17804" spans="1:6" ht="16.5" x14ac:dyDescent="0.3">
      <c r="A17804" s="9" t="s">
        <v>4520</v>
      </c>
      <c r="B17804" s="9" t="s">
        <v>2386</v>
      </c>
      <c r="C17804" s="10">
        <v>12980</v>
      </c>
      <c r="D17804" s="9">
        <v>7688943361</v>
      </c>
      <c r="E17804" s="9" t="e">
        <f>INDEX(#REF!:#REF!,MATCH($D17804,#REF!:#REF!,0),MATCH(#REF!,#REF!:#REF!,0))</f>
        <v>#REF!</v>
      </c>
      <c r="F17804" s="9" t="e">
        <f>INDEX(#REF!:#REF!,MATCH($D17804,#REF!:#REF!,0),MATCH(#REF!,#REF!:#REF!,0))</f>
        <v>#REF!</v>
      </c>
    </row>
    <row r="17805" spans="1:6" ht="16.5" x14ac:dyDescent="0.3">
      <c r="A17805" s="9" t="s">
        <v>4519</v>
      </c>
      <c r="B17805" s="9" t="s">
        <v>3156</v>
      </c>
      <c r="C17805" s="10">
        <v>31182</v>
      </c>
      <c r="D17805" s="9">
        <v>6788593582</v>
      </c>
      <c r="E17805" s="9" t="e">
        <f>INDEX(#REF!:#REF!,MATCH($D17805,#REF!:#REF!,0),MATCH(#REF!,#REF!:#REF!,0))</f>
        <v>#REF!</v>
      </c>
      <c r="F17805" s="9" t="e">
        <f>INDEX(#REF!:#REF!,MATCH($D17805,#REF!:#REF!,0),MATCH(#REF!,#REF!:#REF!,0))</f>
        <v>#REF!</v>
      </c>
    </row>
    <row r="17806" spans="1:6" ht="16.5" x14ac:dyDescent="0.3">
      <c r="A17806" s="9" t="s">
        <v>4518</v>
      </c>
      <c r="B17806" s="9" t="s">
        <v>2947</v>
      </c>
      <c r="C17806" s="10">
        <v>56585</v>
      </c>
      <c r="D17806" s="9">
        <v>9095573850</v>
      </c>
      <c r="E17806" s="9" t="e">
        <f>INDEX(#REF!:#REF!,MATCH($D17806,#REF!:#REF!,0),MATCH(#REF!,#REF!:#REF!,0))</f>
        <v>#REF!</v>
      </c>
      <c r="F17806" s="9" t="e">
        <f>INDEX(#REF!:#REF!,MATCH($D17806,#REF!:#REF!,0),MATCH(#REF!,#REF!:#REF!,0))</f>
        <v>#REF!</v>
      </c>
    </row>
    <row r="17807" spans="1:6" ht="16.5" x14ac:dyDescent="0.3">
      <c r="A17807" s="9" t="s">
        <v>4517</v>
      </c>
      <c r="B17807" s="9" t="s">
        <v>2005</v>
      </c>
      <c r="C17807" s="10">
        <v>48529</v>
      </c>
      <c r="D17807" s="9">
        <v>4428088442</v>
      </c>
      <c r="E17807" s="9" t="e">
        <f>INDEX(#REF!:#REF!,MATCH($D17807,#REF!:#REF!,0),MATCH(#REF!,#REF!:#REF!,0))</f>
        <v>#REF!</v>
      </c>
      <c r="F17807" s="9" t="e">
        <f>INDEX(#REF!:#REF!,MATCH($D17807,#REF!:#REF!,0),MATCH(#REF!,#REF!:#REF!,0))</f>
        <v>#REF!</v>
      </c>
    </row>
    <row r="17808" spans="1:6" ht="16.5" x14ac:dyDescent="0.3">
      <c r="A17808" s="9" t="s">
        <v>4516</v>
      </c>
      <c r="B17808" s="9" t="s">
        <v>2685</v>
      </c>
      <c r="C17808" s="10">
        <v>44582</v>
      </c>
      <c r="D17808" s="9">
        <v>5795848808</v>
      </c>
      <c r="E17808" s="9" t="e">
        <f>INDEX(#REF!:#REF!,MATCH($D17808,#REF!:#REF!,0),MATCH(#REF!,#REF!:#REF!,0))</f>
        <v>#REF!</v>
      </c>
      <c r="F17808" s="9" t="e">
        <f>INDEX(#REF!:#REF!,MATCH($D17808,#REF!:#REF!,0),MATCH(#REF!,#REF!:#REF!,0))</f>
        <v>#REF!</v>
      </c>
    </row>
    <row r="17809" spans="1:6" ht="16.5" x14ac:dyDescent="0.3">
      <c r="A17809" s="9" t="s">
        <v>4515</v>
      </c>
      <c r="B17809" s="9" t="s">
        <v>1987</v>
      </c>
      <c r="C17809" s="10">
        <v>52916</v>
      </c>
      <c r="D17809" s="9">
        <v>29906814</v>
      </c>
      <c r="E17809" s="9" t="e">
        <f>INDEX(#REF!:#REF!,MATCH($D17809,#REF!:#REF!,0),MATCH(#REF!,#REF!:#REF!,0))</f>
        <v>#REF!</v>
      </c>
      <c r="F17809" s="9" t="e">
        <f>INDEX(#REF!:#REF!,MATCH($D17809,#REF!:#REF!,0),MATCH(#REF!,#REF!:#REF!,0))</f>
        <v>#REF!</v>
      </c>
    </row>
    <row r="17810" spans="1:6" ht="16.5" x14ac:dyDescent="0.3">
      <c r="A17810" s="9" t="s">
        <v>4514</v>
      </c>
      <c r="B17810" s="9" t="s">
        <v>2747</v>
      </c>
      <c r="C17810" s="10">
        <v>13660</v>
      </c>
      <c r="D17810" s="9">
        <v>2579936017</v>
      </c>
      <c r="E17810" s="9" t="e">
        <f>INDEX(#REF!:#REF!,MATCH($D17810,#REF!:#REF!,0),MATCH(#REF!,#REF!:#REF!,0))</f>
        <v>#REF!</v>
      </c>
      <c r="F17810" s="9" t="e">
        <f>INDEX(#REF!:#REF!,MATCH($D17810,#REF!:#REF!,0),MATCH(#REF!,#REF!:#REF!,0))</f>
        <v>#REF!</v>
      </c>
    </row>
    <row r="17811" spans="1:6" ht="16.5" x14ac:dyDescent="0.3">
      <c r="A17811" s="9" t="s">
        <v>4513</v>
      </c>
      <c r="B17811" s="9" t="s">
        <v>2208</v>
      </c>
      <c r="C17811" s="10">
        <v>49816</v>
      </c>
      <c r="D17811" s="9">
        <v>7778092905</v>
      </c>
      <c r="E17811" s="9" t="e">
        <f>INDEX(#REF!:#REF!,MATCH($D17811,#REF!:#REF!,0),MATCH(#REF!,#REF!:#REF!,0))</f>
        <v>#REF!</v>
      </c>
      <c r="F17811" s="9" t="e">
        <f>INDEX(#REF!:#REF!,MATCH($D17811,#REF!:#REF!,0),MATCH(#REF!,#REF!:#REF!,0))</f>
        <v>#REF!</v>
      </c>
    </row>
    <row r="17812" spans="1:6" ht="16.5" x14ac:dyDescent="0.3">
      <c r="A17812" s="9" t="s">
        <v>4512</v>
      </c>
      <c r="B17812" s="9" t="s">
        <v>2232</v>
      </c>
      <c r="C17812" s="10">
        <v>43476</v>
      </c>
      <c r="D17812" s="9">
        <v>483886254</v>
      </c>
      <c r="E17812" s="9" t="e">
        <f>INDEX(#REF!:#REF!,MATCH($D17812,#REF!:#REF!,0),MATCH(#REF!,#REF!:#REF!,0))</f>
        <v>#REF!</v>
      </c>
      <c r="F17812" s="9" t="e">
        <f>INDEX(#REF!:#REF!,MATCH($D17812,#REF!:#REF!,0),MATCH(#REF!,#REF!:#REF!,0))</f>
        <v>#REF!</v>
      </c>
    </row>
    <row r="17813" spans="1:6" ht="16.5" x14ac:dyDescent="0.3">
      <c r="A17813" s="9" t="s">
        <v>4511</v>
      </c>
      <c r="B17813" s="9" t="s">
        <v>2418</v>
      </c>
      <c r="C17813" s="10">
        <v>15265</v>
      </c>
      <c r="D17813" s="9">
        <v>5117202538</v>
      </c>
      <c r="E17813" s="9" t="e">
        <f>INDEX(#REF!:#REF!,MATCH($D17813,#REF!:#REF!,0),MATCH(#REF!,#REF!:#REF!,0))</f>
        <v>#REF!</v>
      </c>
      <c r="F17813" s="9" t="e">
        <f>INDEX(#REF!:#REF!,MATCH($D17813,#REF!:#REF!,0),MATCH(#REF!,#REF!:#REF!,0))</f>
        <v>#REF!</v>
      </c>
    </row>
    <row r="17814" spans="1:6" ht="16.5" x14ac:dyDescent="0.3">
      <c r="A17814" s="9" t="s">
        <v>4510</v>
      </c>
      <c r="B17814" s="9" t="s">
        <v>2445</v>
      </c>
      <c r="C17814" s="10">
        <v>38910</v>
      </c>
      <c r="D17814" s="9">
        <v>5984294621</v>
      </c>
      <c r="E17814" s="9" t="e">
        <f>INDEX(#REF!:#REF!,MATCH($D17814,#REF!:#REF!,0),MATCH(#REF!,#REF!:#REF!,0))</f>
        <v>#REF!</v>
      </c>
      <c r="F17814" s="9" t="e">
        <f>INDEX(#REF!:#REF!,MATCH($D17814,#REF!:#REF!,0),MATCH(#REF!,#REF!:#REF!,0))</f>
        <v>#REF!</v>
      </c>
    </row>
    <row r="17815" spans="1:6" ht="16.5" x14ac:dyDescent="0.3">
      <c r="A17815" s="9" t="s">
        <v>4509</v>
      </c>
      <c r="B17815" s="9" t="s">
        <v>2140</v>
      </c>
      <c r="C17815" s="10">
        <v>39076</v>
      </c>
      <c r="D17815" s="9">
        <v>5005774041</v>
      </c>
      <c r="E17815" s="9" t="e">
        <f>INDEX(#REF!:#REF!,MATCH($D17815,#REF!:#REF!,0),MATCH(#REF!,#REF!:#REF!,0))</f>
        <v>#REF!</v>
      </c>
      <c r="F17815" s="9" t="e">
        <f>INDEX(#REF!:#REF!,MATCH($D17815,#REF!:#REF!,0),MATCH(#REF!,#REF!:#REF!,0))</f>
        <v>#REF!</v>
      </c>
    </row>
    <row r="17816" spans="1:6" ht="16.5" x14ac:dyDescent="0.3">
      <c r="A17816" s="9" t="s">
        <v>4508</v>
      </c>
      <c r="B17816" s="9" t="s">
        <v>3800</v>
      </c>
      <c r="C17816" s="10">
        <v>13894</v>
      </c>
      <c r="D17816" s="9">
        <v>4759627103</v>
      </c>
      <c r="E17816" s="9" t="e">
        <f>INDEX(#REF!:#REF!,MATCH($D17816,#REF!:#REF!,0),MATCH(#REF!,#REF!:#REF!,0))</f>
        <v>#REF!</v>
      </c>
      <c r="F17816" s="9" t="e">
        <f>INDEX(#REF!:#REF!,MATCH($D17816,#REF!:#REF!,0),MATCH(#REF!,#REF!:#REF!,0))</f>
        <v>#REF!</v>
      </c>
    </row>
    <row r="17817" spans="1:6" ht="16.5" x14ac:dyDescent="0.3">
      <c r="A17817" s="9" t="s">
        <v>4507</v>
      </c>
      <c r="B17817" s="9" t="s">
        <v>2994</v>
      </c>
      <c r="C17817" s="10">
        <v>42951</v>
      </c>
      <c r="D17817" s="9">
        <v>1163292249</v>
      </c>
      <c r="E17817" s="9" t="e">
        <f>INDEX(#REF!:#REF!,MATCH($D17817,#REF!:#REF!,0),MATCH(#REF!,#REF!:#REF!,0))</f>
        <v>#REF!</v>
      </c>
      <c r="F17817" s="9" t="e">
        <f>INDEX(#REF!:#REF!,MATCH($D17817,#REF!:#REF!,0),MATCH(#REF!,#REF!:#REF!,0))</f>
        <v>#REF!</v>
      </c>
    </row>
    <row r="17818" spans="1:6" ht="16.5" x14ac:dyDescent="0.3">
      <c r="A17818" s="9" t="s">
        <v>4506</v>
      </c>
      <c r="B17818" s="9" t="s">
        <v>2704</v>
      </c>
      <c r="C17818" s="10">
        <v>59365</v>
      </c>
      <c r="D17818" s="9">
        <v>9965847037</v>
      </c>
      <c r="E17818" s="9" t="e">
        <f>INDEX(#REF!:#REF!,MATCH($D17818,#REF!:#REF!,0),MATCH(#REF!,#REF!:#REF!,0))</f>
        <v>#REF!</v>
      </c>
      <c r="F17818" s="9" t="e">
        <f>INDEX(#REF!:#REF!,MATCH($D17818,#REF!:#REF!,0),MATCH(#REF!,#REF!:#REF!,0))</f>
        <v>#REF!</v>
      </c>
    </row>
    <row r="17819" spans="1:6" ht="16.5" x14ac:dyDescent="0.3">
      <c r="A17819" s="9" t="s">
        <v>4505</v>
      </c>
      <c r="B17819" s="9" t="s">
        <v>2015</v>
      </c>
      <c r="C17819" s="10">
        <v>15915</v>
      </c>
      <c r="D17819" s="9">
        <v>3259018638</v>
      </c>
      <c r="E17819" s="9" t="e">
        <f>INDEX(#REF!:#REF!,MATCH($D17819,#REF!:#REF!,0),MATCH(#REF!,#REF!:#REF!,0))</f>
        <v>#REF!</v>
      </c>
      <c r="F17819" s="9" t="e">
        <f>INDEX(#REF!:#REF!,MATCH($D17819,#REF!:#REF!,0),MATCH(#REF!,#REF!:#REF!,0))</f>
        <v>#REF!</v>
      </c>
    </row>
    <row r="17820" spans="1:6" ht="16.5" x14ac:dyDescent="0.3">
      <c r="A17820" s="9" t="s">
        <v>4504</v>
      </c>
      <c r="B17820" s="9" t="s">
        <v>2476</v>
      </c>
      <c r="C17820" s="10">
        <v>22798</v>
      </c>
      <c r="D17820" s="9">
        <v>3915983489</v>
      </c>
      <c r="E17820" s="9" t="e">
        <f>INDEX(#REF!:#REF!,MATCH($D17820,#REF!:#REF!,0),MATCH(#REF!,#REF!:#REF!,0))</f>
        <v>#REF!</v>
      </c>
      <c r="F17820" s="9" t="e">
        <f>INDEX(#REF!:#REF!,MATCH($D17820,#REF!:#REF!,0),MATCH(#REF!,#REF!:#REF!,0))</f>
        <v>#REF!</v>
      </c>
    </row>
    <row r="17821" spans="1:6" ht="16.5" x14ac:dyDescent="0.3">
      <c r="A17821" s="9" t="s">
        <v>4503</v>
      </c>
      <c r="B17821" s="9" t="s">
        <v>1967</v>
      </c>
      <c r="C17821" s="10">
        <v>34032</v>
      </c>
      <c r="D17821" s="9">
        <v>8373529241</v>
      </c>
      <c r="E17821" s="9" t="e">
        <f>INDEX(#REF!:#REF!,MATCH($D17821,#REF!:#REF!,0),MATCH(#REF!,#REF!:#REF!,0))</f>
        <v>#REF!</v>
      </c>
      <c r="F17821" s="9" t="e">
        <f>INDEX(#REF!:#REF!,MATCH($D17821,#REF!:#REF!,0),MATCH(#REF!,#REF!:#REF!,0))</f>
        <v>#REF!</v>
      </c>
    </row>
    <row r="17822" spans="1:6" ht="16.5" x14ac:dyDescent="0.3">
      <c r="A17822" s="9" t="s">
        <v>4502</v>
      </c>
      <c r="B17822" s="9" t="s">
        <v>2721</v>
      </c>
      <c r="C17822" s="10">
        <v>33346</v>
      </c>
      <c r="D17822" s="9">
        <v>6271204627</v>
      </c>
      <c r="E17822" s="9" t="e">
        <f>INDEX(#REF!:#REF!,MATCH($D17822,#REF!:#REF!,0),MATCH(#REF!,#REF!:#REF!,0))</f>
        <v>#REF!</v>
      </c>
      <c r="F17822" s="9" t="e">
        <f>INDEX(#REF!:#REF!,MATCH($D17822,#REF!:#REF!,0),MATCH(#REF!,#REF!:#REF!,0))</f>
        <v>#REF!</v>
      </c>
    </row>
    <row r="17823" spans="1:6" ht="16.5" x14ac:dyDescent="0.3">
      <c r="A17823" s="9" t="s">
        <v>4501</v>
      </c>
      <c r="B17823" s="9" t="s">
        <v>2574</v>
      </c>
      <c r="C17823" s="10">
        <v>24935</v>
      </c>
      <c r="D17823" s="9">
        <v>3935718624</v>
      </c>
      <c r="E17823" s="9" t="e">
        <f>INDEX(#REF!:#REF!,MATCH($D17823,#REF!:#REF!,0),MATCH(#REF!,#REF!:#REF!,0))</f>
        <v>#REF!</v>
      </c>
      <c r="F17823" s="9" t="e">
        <f>INDEX(#REF!:#REF!,MATCH($D17823,#REF!:#REF!,0),MATCH(#REF!,#REF!:#REF!,0))</f>
        <v>#REF!</v>
      </c>
    </row>
    <row r="17824" spans="1:6" ht="16.5" x14ac:dyDescent="0.3">
      <c r="A17824" s="9" t="s">
        <v>4500</v>
      </c>
      <c r="B17824" s="9" t="s">
        <v>3168</v>
      </c>
      <c r="C17824" s="10">
        <v>21196</v>
      </c>
      <c r="D17824" s="9">
        <v>6596440737</v>
      </c>
      <c r="E17824" s="9" t="e">
        <f>INDEX(#REF!:#REF!,MATCH($D17824,#REF!:#REF!,0),MATCH(#REF!,#REF!:#REF!,0))</f>
        <v>#REF!</v>
      </c>
      <c r="F17824" s="9" t="e">
        <f>INDEX(#REF!:#REF!,MATCH($D17824,#REF!:#REF!,0),MATCH(#REF!,#REF!:#REF!,0))</f>
        <v>#REF!</v>
      </c>
    </row>
    <row r="17825" spans="1:6" ht="16.5" x14ac:dyDescent="0.3">
      <c r="A17825" s="9" t="s">
        <v>4499</v>
      </c>
      <c r="B17825" s="9" t="s">
        <v>2291</v>
      </c>
      <c r="C17825" s="10">
        <v>58103</v>
      </c>
      <c r="D17825" s="9">
        <v>453763030</v>
      </c>
      <c r="E17825" s="9" t="e">
        <f>INDEX(#REF!:#REF!,MATCH($D17825,#REF!:#REF!,0),MATCH(#REF!,#REF!:#REF!,0))</f>
        <v>#REF!</v>
      </c>
      <c r="F17825" s="9" t="e">
        <f>INDEX(#REF!:#REF!,MATCH($D17825,#REF!:#REF!,0),MATCH(#REF!,#REF!:#REF!,0))</f>
        <v>#REF!</v>
      </c>
    </row>
    <row r="17826" spans="1:6" ht="16.5" x14ac:dyDescent="0.3">
      <c r="A17826" s="9" t="s">
        <v>4498</v>
      </c>
      <c r="B17826" s="9" t="s">
        <v>2404</v>
      </c>
      <c r="C17826" s="10">
        <v>13159</v>
      </c>
      <c r="D17826" s="9">
        <v>1549399640</v>
      </c>
      <c r="E17826" s="9" t="e">
        <f>INDEX(#REF!:#REF!,MATCH($D17826,#REF!:#REF!,0),MATCH(#REF!,#REF!:#REF!,0))</f>
        <v>#REF!</v>
      </c>
      <c r="F17826" s="9" t="e">
        <f>INDEX(#REF!:#REF!,MATCH($D17826,#REF!:#REF!,0),MATCH(#REF!,#REF!:#REF!,0))</f>
        <v>#REF!</v>
      </c>
    </row>
    <row r="17827" spans="1:6" ht="16.5" x14ac:dyDescent="0.3">
      <c r="A17827" s="9" t="s">
        <v>4497</v>
      </c>
      <c r="B17827" s="9" t="s">
        <v>2386</v>
      </c>
      <c r="C17827" s="10">
        <v>40574</v>
      </c>
      <c r="D17827" s="9">
        <v>3597778305</v>
      </c>
      <c r="E17827" s="9" t="e">
        <f>INDEX(#REF!:#REF!,MATCH($D17827,#REF!:#REF!,0),MATCH(#REF!,#REF!:#REF!,0))</f>
        <v>#REF!</v>
      </c>
      <c r="F17827" s="9" t="e">
        <f>INDEX(#REF!:#REF!,MATCH($D17827,#REF!:#REF!,0),MATCH(#REF!,#REF!:#REF!,0))</f>
        <v>#REF!</v>
      </c>
    </row>
    <row r="17828" spans="1:6" ht="16.5" x14ac:dyDescent="0.3">
      <c r="A17828" s="9" t="s">
        <v>4496</v>
      </c>
      <c r="B17828" s="9" t="s">
        <v>1999</v>
      </c>
      <c r="C17828" s="10">
        <v>16735</v>
      </c>
      <c r="D17828" s="9">
        <v>1442784075</v>
      </c>
      <c r="E17828" s="9" t="e">
        <f>INDEX(#REF!:#REF!,MATCH($D17828,#REF!:#REF!,0),MATCH(#REF!,#REF!:#REF!,0))</f>
        <v>#REF!</v>
      </c>
      <c r="F17828" s="9" t="e">
        <f>INDEX(#REF!:#REF!,MATCH($D17828,#REF!:#REF!,0),MATCH(#REF!,#REF!:#REF!,0))</f>
        <v>#REF!</v>
      </c>
    </row>
    <row r="17829" spans="1:6" ht="16.5" x14ac:dyDescent="0.3">
      <c r="A17829" s="9" t="s">
        <v>4495</v>
      </c>
      <c r="B17829" s="9" t="s">
        <v>3800</v>
      </c>
      <c r="C17829" s="10">
        <v>45864</v>
      </c>
      <c r="D17829" s="9">
        <v>4031884281</v>
      </c>
      <c r="E17829" s="9" t="e">
        <f>INDEX(#REF!:#REF!,MATCH($D17829,#REF!:#REF!,0),MATCH(#REF!,#REF!:#REF!,0))</f>
        <v>#REF!</v>
      </c>
      <c r="F17829" s="9" t="e">
        <f>INDEX(#REF!:#REF!,MATCH($D17829,#REF!:#REF!,0),MATCH(#REF!,#REF!:#REF!,0))</f>
        <v>#REF!</v>
      </c>
    </row>
    <row r="17830" spans="1:6" ht="16.5" x14ac:dyDescent="0.3">
      <c r="A17830" s="9" t="s">
        <v>4494</v>
      </c>
      <c r="B17830" s="9" t="s">
        <v>2450</v>
      </c>
      <c r="C17830" s="10">
        <v>15673</v>
      </c>
      <c r="D17830" s="9">
        <v>6733929554</v>
      </c>
      <c r="E17830" s="9" t="e">
        <f>INDEX(#REF!:#REF!,MATCH($D17830,#REF!:#REF!,0),MATCH(#REF!,#REF!:#REF!,0))</f>
        <v>#REF!</v>
      </c>
      <c r="F17830" s="9" t="e">
        <f>INDEX(#REF!:#REF!,MATCH($D17830,#REF!:#REF!,0),MATCH(#REF!,#REF!:#REF!,0))</f>
        <v>#REF!</v>
      </c>
    </row>
    <row r="17831" spans="1:6" ht="16.5" x14ac:dyDescent="0.3">
      <c r="A17831" s="9" t="s">
        <v>4493</v>
      </c>
      <c r="B17831" s="9" t="s">
        <v>2243</v>
      </c>
      <c r="C17831" s="10">
        <v>55183</v>
      </c>
      <c r="D17831" s="9">
        <v>8002426673</v>
      </c>
      <c r="E17831" s="9" t="e">
        <f>INDEX(#REF!:#REF!,MATCH($D17831,#REF!:#REF!,0),MATCH(#REF!,#REF!:#REF!,0))</f>
        <v>#REF!</v>
      </c>
      <c r="F17831" s="9" t="e">
        <f>INDEX(#REF!:#REF!,MATCH($D17831,#REF!:#REF!,0),MATCH(#REF!,#REF!:#REF!,0))</f>
        <v>#REF!</v>
      </c>
    </row>
    <row r="17832" spans="1:6" ht="16.5" x14ac:dyDescent="0.3">
      <c r="A17832" s="9" t="s">
        <v>4492</v>
      </c>
      <c r="B17832" s="9" t="s">
        <v>2945</v>
      </c>
      <c r="C17832" s="10">
        <v>15824</v>
      </c>
      <c r="D17832" s="9">
        <v>6596440737</v>
      </c>
      <c r="E17832" s="9" t="e">
        <f>INDEX(#REF!:#REF!,MATCH($D17832,#REF!:#REF!,0),MATCH(#REF!,#REF!:#REF!,0))</f>
        <v>#REF!</v>
      </c>
      <c r="F17832" s="9" t="e">
        <f>INDEX(#REF!:#REF!,MATCH($D17832,#REF!:#REF!,0),MATCH(#REF!,#REF!:#REF!,0))</f>
        <v>#REF!</v>
      </c>
    </row>
    <row r="17833" spans="1:6" ht="16.5" x14ac:dyDescent="0.3">
      <c r="A17833" s="9" t="s">
        <v>4491</v>
      </c>
      <c r="B17833" s="9" t="s">
        <v>1951</v>
      </c>
      <c r="C17833" s="10">
        <v>30145</v>
      </c>
      <c r="D17833" s="9">
        <v>8267733809</v>
      </c>
      <c r="E17833" s="9" t="e">
        <f>INDEX(#REF!:#REF!,MATCH($D17833,#REF!:#REF!,0),MATCH(#REF!,#REF!:#REF!,0))</f>
        <v>#REF!</v>
      </c>
      <c r="F17833" s="9" t="e">
        <f>INDEX(#REF!:#REF!,MATCH($D17833,#REF!:#REF!,0),MATCH(#REF!,#REF!:#REF!,0))</f>
        <v>#REF!</v>
      </c>
    </row>
    <row r="17834" spans="1:6" ht="16.5" x14ac:dyDescent="0.3">
      <c r="A17834" s="9" t="s">
        <v>4490</v>
      </c>
      <c r="B17834" s="9" t="s">
        <v>2704</v>
      </c>
      <c r="C17834" s="10">
        <v>47215</v>
      </c>
      <c r="D17834" s="9">
        <v>9292607561</v>
      </c>
      <c r="E17834" s="9" t="e">
        <f>INDEX(#REF!:#REF!,MATCH($D17834,#REF!:#REF!,0),MATCH(#REF!,#REF!:#REF!,0))</f>
        <v>#REF!</v>
      </c>
      <c r="F17834" s="9" t="e">
        <f>INDEX(#REF!:#REF!,MATCH($D17834,#REF!:#REF!,0),MATCH(#REF!,#REF!:#REF!,0))</f>
        <v>#REF!</v>
      </c>
    </row>
    <row r="17835" spans="1:6" ht="16.5" x14ac:dyDescent="0.3">
      <c r="A17835" s="9" t="s">
        <v>4489</v>
      </c>
      <c r="B17835" s="9" t="s">
        <v>2119</v>
      </c>
      <c r="C17835" s="10">
        <v>16144</v>
      </c>
      <c r="D17835" s="9">
        <v>6109997811</v>
      </c>
      <c r="E17835" s="9" t="e">
        <f>INDEX(#REF!:#REF!,MATCH($D17835,#REF!:#REF!,0),MATCH(#REF!,#REF!:#REF!,0))</f>
        <v>#REF!</v>
      </c>
      <c r="F17835" s="9" t="e">
        <f>INDEX(#REF!:#REF!,MATCH($D17835,#REF!:#REF!,0),MATCH(#REF!,#REF!:#REF!,0))</f>
        <v>#REF!</v>
      </c>
    </row>
    <row r="17836" spans="1:6" ht="16.5" x14ac:dyDescent="0.3">
      <c r="A17836" s="9" t="s">
        <v>4488</v>
      </c>
      <c r="B17836" s="9" t="s">
        <v>2368</v>
      </c>
      <c r="C17836" s="10">
        <v>55585</v>
      </c>
      <c r="D17836" s="9">
        <v>5074304008</v>
      </c>
      <c r="E17836" s="9" t="e">
        <f>INDEX(#REF!:#REF!,MATCH($D17836,#REF!:#REF!,0),MATCH(#REF!,#REF!:#REF!,0))</f>
        <v>#REF!</v>
      </c>
      <c r="F17836" s="9" t="e">
        <f>INDEX(#REF!:#REF!,MATCH($D17836,#REF!:#REF!,0),MATCH(#REF!,#REF!:#REF!,0))</f>
        <v>#REF!</v>
      </c>
    </row>
    <row r="17837" spans="1:6" ht="16.5" x14ac:dyDescent="0.3">
      <c r="A17837" s="9" t="s">
        <v>4487</v>
      </c>
      <c r="B17837" s="9" t="s">
        <v>2224</v>
      </c>
      <c r="C17837" s="10">
        <v>27651</v>
      </c>
      <c r="D17837" s="9">
        <v>7160109333</v>
      </c>
      <c r="E17837" s="9" t="e">
        <f>INDEX(#REF!:#REF!,MATCH($D17837,#REF!:#REF!,0),MATCH(#REF!,#REF!:#REF!,0))</f>
        <v>#REF!</v>
      </c>
      <c r="F17837" s="9" t="e">
        <f>INDEX(#REF!:#REF!,MATCH($D17837,#REF!:#REF!,0),MATCH(#REF!,#REF!:#REF!,0))</f>
        <v>#REF!</v>
      </c>
    </row>
    <row r="17838" spans="1:6" ht="16.5" x14ac:dyDescent="0.3">
      <c r="A17838" s="9" t="s">
        <v>4486</v>
      </c>
      <c r="B17838" s="9" t="s">
        <v>2087</v>
      </c>
      <c r="C17838" s="10">
        <v>34261</v>
      </c>
      <c r="D17838" s="9">
        <v>6313424239</v>
      </c>
      <c r="E17838" s="9" t="e">
        <f>INDEX(#REF!:#REF!,MATCH($D17838,#REF!:#REF!,0),MATCH(#REF!,#REF!:#REF!,0))</f>
        <v>#REF!</v>
      </c>
      <c r="F17838" s="9" t="e">
        <f>INDEX(#REF!:#REF!,MATCH($D17838,#REF!:#REF!,0),MATCH(#REF!,#REF!:#REF!,0))</f>
        <v>#REF!</v>
      </c>
    </row>
    <row r="17839" spans="1:6" ht="16.5" x14ac:dyDescent="0.3">
      <c r="A17839" s="9" t="s">
        <v>4485</v>
      </c>
      <c r="B17839" s="9" t="s">
        <v>2179</v>
      </c>
      <c r="C17839" s="10">
        <v>53586</v>
      </c>
      <c r="D17839" s="9">
        <v>4453315724</v>
      </c>
      <c r="E17839" s="9" t="e">
        <f>INDEX(#REF!:#REF!,MATCH($D17839,#REF!:#REF!,0),MATCH(#REF!,#REF!:#REF!,0))</f>
        <v>#REF!</v>
      </c>
      <c r="F17839" s="9" t="e">
        <f>INDEX(#REF!:#REF!,MATCH($D17839,#REF!:#REF!,0),MATCH(#REF!,#REF!:#REF!,0))</f>
        <v>#REF!</v>
      </c>
    </row>
    <row r="17840" spans="1:6" ht="16.5" x14ac:dyDescent="0.3">
      <c r="A17840" s="9" t="s">
        <v>4484</v>
      </c>
      <c r="B17840" s="9" t="s">
        <v>2032</v>
      </c>
      <c r="C17840" s="10">
        <v>50057</v>
      </c>
      <c r="D17840" s="9">
        <v>1895483948</v>
      </c>
      <c r="E17840" s="9" t="e">
        <f>INDEX(#REF!:#REF!,MATCH($D17840,#REF!:#REF!,0),MATCH(#REF!,#REF!:#REF!,0))</f>
        <v>#REF!</v>
      </c>
      <c r="F17840" s="9" t="e">
        <f>INDEX(#REF!:#REF!,MATCH($D17840,#REF!:#REF!,0),MATCH(#REF!,#REF!:#REF!,0))</f>
        <v>#REF!</v>
      </c>
    </row>
    <row r="17841" spans="1:6" ht="16.5" x14ac:dyDescent="0.3">
      <c r="A17841" s="9" t="s">
        <v>4483</v>
      </c>
      <c r="B17841" s="9" t="s">
        <v>3079</v>
      </c>
      <c r="C17841" s="10">
        <v>12786</v>
      </c>
      <c r="D17841" s="9">
        <v>8685064791</v>
      </c>
      <c r="E17841" s="9" t="e">
        <f>INDEX(#REF!:#REF!,MATCH($D17841,#REF!:#REF!,0),MATCH(#REF!,#REF!:#REF!,0))</f>
        <v>#REF!</v>
      </c>
      <c r="F17841" s="9" t="e">
        <f>INDEX(#REF!:#REF!,MATCH($D17841,#REF!:#REF!,0),MATCH(#REF!,#REF!:#REF!,0))</f>
        <v>#REF!</v>
      </c>
    </row>
    <row r="17842" spans="1:6" ht="16.5" x14ac:dyDescent="0.3">
      <c r="A17842" s="9" t="s">
        <v>4482</v>
      </c>
      <c r="B17842" s="9" t="s">
        <v>3951</v>
      </c>
      <c r="C17842" s="10">
        <v>17541</v>
      </c>
      <c r="D17842" s="9">
        <v>8370379001</v>
      </c>
      <c r="E17842" s="9" t="e">
        <f>INDEX(#REF!:#REF!,MATCH($D17842,#REF!:#REF!,0),MATCH(#REF!,#REF!:#REF!,0))</f>
        <v>#REF!</v>
      </c>
      <c r="F17842" s="9" t="e">
        <f>INDEX(#REF!:#REF!,MATCH($D17842,#REF!:#REF!,0),MATCH(#REF!,#REF!:#REF!,0))</f>
        <v>#REF!</v>
      </c>
    </row>
    <row r="17843" spans="1:6" ht="16.5" x14ac:dyDescent="0.3">
      <c r="A17843" s="9" t="s">
        <v>4481</v>
      </c>
      <c r="B17843" s="9" t="s">
        <v>2112</v>
      </c>
      <c r="C17843" s="10">
        <v>43284</v>
      </c>
      <c r="D17843" s="9">
        <v>6410530811</v>
      </c>
      <c r="E17843" s="9" t="e">
        <f>INDEX(#REF!:#REF!,MATCH($D17843,#REF!:#REF!,0),MATCH(#REF!,#REF!:#REF!,0))</f>
        <v>#REF!</v>
      </c>
      <c r="F17843" s="9" t="e">
        <f>INDEX(#REF!:#REF!,MATCH($D17843,#REF!:#REF!,0),MATCH(#REF!,#REF!:#REF!,0))</f>
        <v>#REF!</v>
      </c>
    </row>
    <row r="17844" spans="1:6" ht="16.5" x14ac:dyDescent="0.3">
      <c r="A17844" s="9" t="s">
        <v>4480</v>
      </c>
      <c r="B17844" s="9" t="s">
        <v>2087</v>
      </c>
      <c r="C17844" s="10">
        <v>11347</v>
      </c>
      <c r="D17844" s="9">
        <v>6259267215</v>
      </c>
      <c r="E17844" s="9" t="e">
        <f>INDEX(#REF!:#REF!,MATCH($D17844,#REF!:#REF!,0),MATCH(#REF!,#REF!:#REF!,0))</f>
        <v>#REF!</v>
      </c>
      <c r="F17844" s="9" t="e">
        <f>INDEX(#REF!:#REF!,MATCH($D17844,#REF!:#REF!,0),MATCH(#REF!,#REF!:#REF!,0))</f>
        <v>#REF!</v>
      </c>
    </row>
    <row r="17845" spans="1:6" ht="16.5" x14ac:dyDescent="0.3">
      <c r="A17845" s="9" t="s">
        <v>4479</v>
      </c>
      <c r="B17845" s="9" t="s">
        <v>3098</v>
      </c>
      <c r="C17845" s="10">
        <v>18530</v>
      </c>
      <c r="D17845" s="9">
        <v>6283719635</v>
      </c>
      <c r="E17845" s="9" t="e">
        <f>INDEX(#REF!:#REF!,MATCH($D17845,#REF!:#REF!,0),MATCH(#REF!,#REF!:#REF!,0))</f>
        <v>#REF!</v>
      </c>
      <c r="F17845" s="9" t="e">
        <f>INDEX(#REF!:#REF!,MATCH($D17845,#REF!:#REF!,0),MATCH(#REF!,#REF!:#REF!,0))</f>
        <v>#REF!</v>
      </c>
    </row>
    <row r="17846" spans="1:6" ht="16.5" x14ac:dyDescent="0.3">
      <c r="A17846" s="9" t="s">
        <v>4478</v>
      </c>
      <c r="B17846" s="9" t="s">
        <v>2315</v>
      </c>
      <c r="C17846" s="10">
        <v>12052</v>
      </c>
      <c r="D17846" s="9">
        <v>9089601147</v>
      </c>
      <c r="E17846" s="9" t="e">
        <f>INDEX(#REF!:#REF!,MATCH($D17846,#REF!:#REF!,0),MATCH(#REF!,#REF!:#REF!,0))</f>
        <v>#REF!</v>
      </c>
      <c r="F17846" s="9" t="e">
        <f>INDEX(#REF!:#REF!,MATCH($D17846,#REF!:#REF!,0),MATCH(#REF!,#REF!:#REF!,0))</f>
        <v>#REF!</v>
      </c>
    </row>
    <row r="17847" spans="1:6" ht="16.5" x14ac:dyDescent="0.3">
      <c r="A17847" s="9" t="s">
        <v>4477</v>
      </c>
      <c r="B17847" s="9" t="s">
        <v>2201</v>
      </c>
      <c r="C17847" s="10">
        <v>56168</v>
      </c>
      <c r="D17847" s="9">
        <v>689661541</v>
      </c>
      <c r="E17847" s="9" t="e">
        <f>INDEX(#REF!:#REF!,MATCH($D17847,#REF!:#REF!,0),MATCH(#REF!,#REF!:#REF!,0))</f>
        <v>#REF!</v>
      </c>
      <c r="F17847" s="9" t="e">
        <f>INDEX(#REF!:#REF!,MATCH($D17847,#REF!:#REF!,0),MATCH(#REF!,#REF!:#REF!,0))</f>
        <v>#REF!</v>
      </c>
    </row>
    <row r="17848" spans="1:6" ht="16.5" x14ac:dyDescent="0.3">
      <c r="A17848" s="9" t="s">
        <v>4476</v>
      </c>
      <c r="B17848" s="9" t="s">
        <v>2165</v>
      </c>
      <c r="C17848" s="10">
        <v>11208</v>
      </c>
      <c r="D17848" s="9">
        <v>5241020535</v>
      </c>
      <c r="E17848" s="9" t="e">
        <f>INDEX(#REF!:#REF!,MATCH($D17848,#REF!:#REF!,0),MATCH(#REF!,#REF!:#REF!,0))</f>
        <v>#REF!</v>
      </c>
      <c r="F17848" s="9" t="e">
        <f>INDEX(#REF!:#REF!,MATCH($D17848,#REF!:#REF!,0),MATCH(#REF!,#REF!:#REF!,0))</f>
        <v>#REF!</v>
      </c>
    </row>
    <row r="17849" spans="1:6" ht="16.5" x14ac:dyDescent="0.3">
      <c r="A17849" s="9" t="s">
        <v>4475</v>
      </c>
      <c r="B17849" s="9" t="s">
        <v>2574</v>
      </c>
      <c r="C17849" s="10">
        <v>36996</v>
      </c>
      <c r="D17849" s="9">
        <v>4219825649</v>
      </c>
      <c r="E17849" s="9" t="e">
        <f>INDEX(#REF!:#REF!,MATCH($D17849,#REF!:#REF!,0),MATCH(#REF!,#REF!:#REF!,0))</f>
        <v>#REF!</v>
      </c>
      <c r="F17849" s="9" t="e">
        <f>INDEX(#REF!:#REF!,MATCH($D17849,#REF!:#REF!,0),MATCH(#REF!,#REF!:#REF!,0))</f>
        <v>#REF!</v>
      </c>
    </row>
    <row r="17850" spans="1:6" ht="16.5" x14ac:dyDescent="0.3">
      <c r="A17850" s="9" t="s">
        <v>4474</v>
      </c>
      <c r="B17850" s="9" t="s">
        <v>2443</v>
      </c>
      <c r="C17850" s="10">
        <v>17353</v>
      </c>
      <c r="D17850" s="9">
        <v>1992195951</v>
      </c>
      <c r="E17850" s="9" t="e">
        <f>INDEX(#REF!:#REF!,MATCH($D17850,#REF!:#REF!,0),MATCH(#REF!,#REF!:#REF!,0))</f>
        <v>#REF!</v>
      </c>
      <c r="F17850" s="9" t="e">
        <f>INDEX(#REF!:#REF!,MATCH($D17850,#REF!:#REF!,0),MATCH(#REF!,#REF!:#REF!,0))</f>
        <v>#REF!</v>
      </c>
    </row>
    <row r="17851" spans="1:6" ht="16.5" x14ac:dyDescent="0.3">
      <c r="A17851" s="9" t="s">
        <v>4473</v>
      </c>
      <c r="B17851" s="9" t="s">
        <v>2933</v>
      </c>
      <c r="C17851" s="10">
        <v>39773</v>
      </c>
      <c r="D17851" s="9">
        <v>6973806759</v>
      </c>
      <c r="E17851" s="9" t="e">
        <f>INDEX(#REF!:#REF!,MATCH($D17851,#REF!:#REF!,0),MATCH(#REF!,#REF!:#REF!,0))</f>
        <v>#REF!</v>
      </c>
      <c r="F17851" s="9" t="e">
        <f>INDEX(#REF!:#REF!,MATCH($D17851,#REF!:#REF!,0),MATCH(#REF!,#REF!:#REF!,0))</f>
        <v>#REF!</v>
      </c>
    </row>
    <row r="17852" spans="1:6" ht="16.5" x14ac:dyDescent="0.3">
      <c r="A17852" s="9" t="s">
        <v>4472</v>
      </c>
      <c r="B17852" s="9" t="s">
        <v>2097</v>
      </c>
      <c r="C17852" s="10">
        <v>32549</v>
      </c>
      <c r="D17852" s="9">
        <v>2551917727</v>
      </c>
      <c r="E17852" s="9" t="e">
        <f>INDEX(#REF!:#REF!,MATCH($D17852,#REF!:#REF!,0),MATCH(#REF!,#REF!:#REF!,0))</f>
        <v>#REF!</v>
      </c>
      <c r="F17852" s="9" t="e">
        <f>INDEX(#REF!:#REF!,MATCH($D17852,#REF!:#REF!,0),MATCH(#REF!,#REF!:#REF!,0))</f>
        <v>#REF!</v>
      </c>
    </row>
    <row r="17853" spans="1:6" ht="16.5" x14ac:dyDescent="0.3">
      <c r="A17853" s="9" t="s">
        <v>4471</v>
      </c>
      <c r="B17853" s="9" t="s">
        <v>2555</v>
      </c>
      <c r="C17853" s="10">
        <v>40585</v>
      </c>
      <c r="D17853" s="9">
        <v>1009146149</v>
      </c>
      <c r="E17853" s="9" t="e">
        <f>INDEX(#REF!:#REF!,MATCH($D17853,#REF!:#REF!,0),MATCH(#REF!,#REF!:#REF!,0))</f>
        <v>#REF!</v>
      </c>
      <c r="F17853" s="9" t="e">
        <f>INDEX(#REF!:#REF!,MATCH($D17853,#REF!:#REF!,0),MATCH(#REF!,#REF!:#REF!,0))</f>
        <v>#REF!</v>
      </c>
    </row>
    <row r="17854" spans="1:6" ht="16.5" x14ac:dyDescent="0.3">
      <c r="A17854" s="9" t="s">
        <v>4470</v>
      </c>
      <c r="B17854" s="9" t="s">
        <v>2436</v>
      </c>
      <c r="C17854" s="10">
        <v>14346</v>
      </c>
      <c r="D17854" s="9">
        <v>2053848936</v>
      </c>
      <c r="E17854" s="9" t="e">
        <f>INDEX(#REF!:#REF!,MATCH($D17854,#REF!:#REF!,0),MATCH(#REF!,#REF!:#REF!,0))</f>
        <v>#REF!</v>
      </c>
      <c r="F17854" s="9" t="e">
        <f>INDEX(#REF!:#REF!,MATCH($D17854,#REF!:#REF!,0),MATCH(#REF!,#REF!:#REF!,0))</f>
        <v>#REF!</v>
      </c>
    </row>
    <row r="17855" spans="1:6" ht="16.5" x14ac:dyDescent="0.3">
      <c r="A17855" s="9" t="s">
        <v>4469</v>
      </c>
      <c r="B17855" s="9" t="s">
        <v>2163</v>
      </c>
      <c r="C17855" s="10">
        <v>39629</v>
      </c>
      <c r="D17855" s="9">
        <v>2492824950</v>
      </c>
      <c r="E17855" s="9" t="e">
        <f>INDEX(#REF!:#REF!,MATCH($D17855,#REF!:#REF!,0),MATCH(#REF!,#REF!:#REF!,0))</f>
        <v>#REF!</v>
      </c>
      <c r="F17855" s="9" t="e">
        <f>INDEX(#REF!:#REF!,MATCH($D17855,#REF!:#REF!,0),MATCH(#REF!,#REF!:#REF!,0))</f>
        <v>#REF!</v>
      </c>
    </row>
    <row r="17856" spans="1:6" ht="16.5" x14ac:dyDescent="0.3">
      <c r="A17856" s="9" t="s">
        <v>4468</v>
      </c>
      <c r="B17856" s="9" t="s">
        <v>2875</v>
      </c>
      <c r="C17856" s="10">
        <v>38610</v>
      </c>
      <c r="D17856" s="9">
        <v>8718856853</v>
      </c>
      <c r="E17856" s="9" t="e">
        <f>INDEX(#REF!:#REF!,MATCH($D17856,#REF!:#REF!,0),MATCH(#REF!,#REF!:#REF!,0))</f>
        <v>#REF!</v>
      </c>
      <c r="F17856" s="9" t="e">
        <f>INDEX(#REF!:#REF!,MATCH($D17856,#REF!:#REF!,0),MATCH(#REF!,#REF!:#REF!,0))</f>
        <v>#REF!</v>
      </c>
    </row>
    <row r="17857" spans="1:6" ht="16.5" x14ac:dyDescent="0.3">
      <c r="A17857" s="9" t="s">
        <v>4467</v>
      </c>
      <c r="B17857" s="9" t="s">
        <v>2009</v>
      </c>
      <c r="C17857" s="10">
        <v>56448</v>
      </c>
      <c r="D17857" s="9">
        <v>2792499575</v>
      </c>
      <c r="E17857" s="9" t="e">
        <f>INDEX(#REF!:#REF!,MATCH($D17857,#REF!:#REF!,0),MATCH(#REF!,#REF!:#REF!,0))</f>
        <v>#REF!</v>
      </c>
      <c r="F17857" s="9" t="e">
        <f>INDEX(#REF!:#REF!,MATCH($D17857,#REF!:#REF!,0),MATCH(#REF!,#REF!:#REF!,0))</f>
        <v>#REF!</v>
      </c>
    </row>
    <row r="17858" spans="1:6" ht="16.5" x14ac:dyDescent="0.3">
      <c r="A17858" s="9" t="s">
        <v>4466</v>
      </c>
      <c r="B17858" s="9" t="s">
        <v>1987</v>
      </c>
      <c r="C17858" s="10">
        <v>11871</v>
      </c>
      <c r="D17858" s="9">
        <v>8223052873</v>
      </c>
      <c r="E17858" s="9" t="e">
        <f>INDEX(#REF!:#REF!,MATCH($D17858,#REF!:#REF!,0),MATCH(#REF!,#REF!:#REF!,0))</f>
        <v>#REF!</v>
      </c>
      <c r="F17858" s="9" t="e">
        <f>INDEX(#REF!:#REF!,MATCH($D17858,#REF!:#REF!,0),MATCH(#REF!,#REF!:#REF!,0))</f>
        <v>#REF!</v>
      </c>
    </row>
    <row r="17859" spans="1:6" ht="16.5" x14ac:dyDescent="0.3">
      <c r="A17859" s="9" t="s">
        <v>4465</v>
      </c>
      <c r="B17859" s="9" t="s">
        <v>3255</v>
      </c>
      <c r="C17859" s="10">
        <v>22867</v>
      </c>
      <c r="D17859" s="9">
        <v>7281103514</v>
      </c>
      <c r="E17859" s="9" t="e">
        <f>INDEX(#REF!:#REF!,MATCH($D17859,#REF!:#REF!,0),MATCH(#REF!,#REF!:#REF!,0))</f>
        <v>#REF!</v>
      </c>
      <c r="F17859" s="9" t="e">
        <f>INDEX(#REF!:#REF!,MATCH($D17859,#REF!:#REF!,0),MATCH(#REF!,#REF!:#REF!,0))</f>
        <v>#REF!</v>
      </c>
    </row>
    <row r="17860" spans="1:6" ht="16.5" x14ac:dyDescent="0.3">
      <c r="A17860" s="9" t="s">
        <v>4464</v>
      </c>
      <c r="B17860" s="9" t="s">
        <v>2169</v>
      </c>
      <c r="C17860" s="10">
        <v>51178</v>
      </c>
      <c r="D17860" s="9">
        <v>6126779991</v>
      </c>
      <c r="E17860" s="9" t="e">
        <f>INDEX(#REF!:#REF!,MATCH($D17860,#REF!:#REF!,0),MATCH(#REF!,#REF!:#REF!,0))</f>
        <v>#REF!</v>
      </c>
      <c r="F17860" s="9" t="e">
        <f>INDEX(#REF!:#REF!,MATCH($D17860,#REF!:#REF!,0),MATCH(#REF!,#REF!:#REF!,0))</f>
        <v>#REF!</v>
      </c>
    </row>
    <row r="17861" spans="1:6" ht="16.5" x14ac:dyDescent="0.3">
      <c r="A17861" s="9" t="s">
        <v>4463</v>
      </c>
      <c r="B17861" s="9" t="s">
        <v>2942</v>
      </c>
      <c r="C17861" s="10">
        <v>32888</v>
      </c>
      <c r="D17861" s="9">
        <v>6260817967</v>
      </c>
      <c r="E17861" s="9" t="e">
        <f>INDEX(#REF!:#REF!,MATCH($D17861,#REF!:#REF!,0),MATCH(#REF!,#REF!:#REF!,0))</f>
        <v>#REF!</v>
      </c>
      <c r="F17861" s="9" t="e">
        <f>INDEX(#REF!:#REF!,MATCH($D17861,#REF!:#REF!,0),MATCH(#REF!,#REF!:#REF!,0))</f>
        <v>#REF!</v>
      </c>
    </row>
    <row r="17862" spans="1:6" ht="16.5" x14ac:dyDescent="0.3">
      <c r="A17862" s="9" t="s">
        <v>4462</v>
      </c>
      <c r="B17862" s="9" t="s">
        <v>3125</v>
      </c>
      <c r="C17862" s="10">
        <v>46622</v>
      </c>
      <c r="D17862" s="9">
        <v>4185019157</v>
      </c>
      <c r="E17862" s="9" t="e">
        <f>INDEX(#REF!:#REF!,MATCH($D17862,#REF!:#REF!,0),MATCH(#REF!,#REF!:#REF!,0))</f>
        <v>#REF!</v>
      </c>
      <c r="F17862" s="9" t="e">
        <f>INDEX(#REF!:#REF!,MATCH($D17862,#REF!:#REF!,0),MATCH(#REF!,#REF!:#REF!,0))</f>
        <v>#REF!</v>
      </c>
    </row>
    <row r="17863" spans="1:6" ht="16.5" x14ac:dyDescent="0.3">
      <c r="A17863" s="9" t="s">
        <v>4461</v>
      </c>
      <c r="B17863" s="9" t="s">
        <v>3430</v>
      </c>
      <c r="C17863" s="10">
        <v>44169</v>
      </c>
      <c r="D17863" s="9">
        <v>8115985503</v>
      </c>
      <c r="E17863" s="9" t="e">
        <f>INDEX(#REF!:#REF!,MATCH($D17863,#REF!:#REF!,0),MATCH(#REF!,#REF!:#REF!,0))</f>
        <v>#REF!</v>
      </c>
      <c r="F17863" s="9" t="e">
        <f>INDEX(#REF!:#REF!,MATCH($D17863,#REF!:#REF!,0),MATCH(#REF!,#REF!:#REF!,0))</f>
        <v>#REF!</v>
      </c>
    </row>
    <row r="17864" spans="1:6" ht="16.5" x14ac:dyDescent="0.3">
      <c r="A17864" s="9" t="s">
        <v>4460</v>
      </c>
      <c r="B17864" s="9" t="s">
        <v>2151</v>
      </c>
      <c r="C17864" s="10">
        <v>18127</v>
      </c>
      <c r="D17864" s="9">
        <v>4862005330</v>
      </c>
      <c r="E17864" s="9" t="e">
        <f>INDEX(#REF!:#REF!,MATCH($D17864,#REF!:#REF!,0),MATCH(#REF!,#REF!:#REF!,0))</f>
        <v>#REF!</v>
      </c>
      <c r="F17864" s="9" t="e">
        <f>INDEX(#REF!:#REF!,MATCH($D17864,#REF!:#REF!,0),MATCH(#REF!,#REF!:#REF!,0))</f>
        <v>#REF!</v>
      </c>
    </row>
    <row r="17865" spans="1:6" ht="16.5" x14ac:dyDescent="0.3">
      <c r="A17865" s="9" t="s">
        <v>4459</v>
      </c>
      <c r="B17865" s="9" t="s">
        <v>3360</v>
      </c>
      <c r="C17865" s="10">
        <v>12200</v>
      </c>
      <c r="D17865" s="9">
        <v>9153408497</v>
      </c>
      <c r="E17865" s="9" t="e">
        <f>INDEX(#REF!:#REF!,MATCH($D17865,#REF!:#REF!,0),MATCH(#REF!,#REF!:#REF!,0))</f>
        <v>#REF!</v>
      </c>
      <c r="F17865" s="9" t="e">
        <f>INDEX(#REF!:#REF!,MATCH($D17865,#REF!:#REF!,0),MATCH(#REF!,#REF!:#REF!,0))</f>
        <v>#REF!</v>
      </c>
    </row>
    <row r="17866" spans="1:6" ht="16.5" x14ac:dyDescent="0.3">
      <c r="A17866" s="9" t="s">
        <v>4458</v>
      </c>
      <c r="B17866" s="9" t="s">
        <v>2602</v>
      </c>
      <c r="C17866" s="10">
        <v>52582</v>
      </c>
      <c r="D17866" s="9">
        <v>8568859739</v>
      </c>
      <c r="E17866" s="9" t="e">
        <f>INDEX(#REF!:#REF!,MATCH($D17866,#REF!:#REF!,0),MATCH(#REF!,#REF!:#REF!,0))</f>
        <v>#REF!</v>
      </c>
      <c r="F17866" s="9" t="e">
        <f>INDEX(#REF!:#REF!,MATCH($D17866,#REF!:#REF!,0),MATCH(#REF!,#REF!:#REF!,0))</f>
        <v>#REF!</v>
      </c>
    </row>
    <row r="17867" spans="1:6" ht="16.5" x14ac:dyDescent="0.3">
      <c r="A17867" s="9" t="s">
        <v>4457</v>
      </c>
      <c r="B17867" s="9" t="s">
        <v>2671</v>
      </c>
      <c r="C17867" s="10">
        <v>52984</v>
      </c>
      <c r="D17867" s="9">
        <v>3600185284</v>
      </c>
      <c r="E17867" s="9" t="e">
        <f>INDEX(#REF!:#REF!,MATCH($D17867,#REF!:#REF!,0),MATCH(#REF!,#REF!:#REF!,0))</f>
        <v>#REF!</v>
      </c>
      <c r="F17867" s="9" t="e">
        <f>INDEX(#REF!:#REF!,MATCH($D17867,#REF!:#REF!,0),MATCH(#REF!,#REF!:#REF!,0))</f>
        <v>#REF!</v>
      </c>
    </row>
    <row r="17868" spans="1:6" ht="16.5" x14ac:dyDescent="0.3">
      <c r="A17868" s="9" t="s">
        <v>4456</v>
      </c>
      <c r="B17868" s="9" t="s">
        <v>2029</v>
      </c>
      <c r="C17868" s="10">
        <v>52376</v>
      </c>
      <c r="D17868" s="9">
        <v>2659144249</v>
      </c>
      <c r="E17868" s="9" t="e">
        <f>INDEX(#REF!:#REF!,MATCH($D17868,#REF!:#REF!,0),MATCH(#REF!,#REF!:#REF!,0))</f>
        <v>#REF!</v>
      </c>
      <c r="F17868" s="9" t="e">
        <f>INDEX(#REF!:#REF!,MATCH($D17868,#REF!:#REF!,0),MATCH(#REF!,#REF!:#REF!,0))</f>
        <v>#REF!</v>
      </c>
    </row>
    <row r="17869" spans="1:6" ht="16.5" x14ac:dyDescent="0.3">
      <c r="A17869" s="9" t="s">
        <v>4455</v>
      </c>
      <c r="B17869" s="9" t="s">
        <v>2744</v>
      </c>
      <c r="C17869" s="10">
        <v>37833</v>
      </c>
      <c r="D17869" s="9">
        <v>8808097757</v>
      </c>
      <c r="E17869" s="9" t="e">
        <f>INDEX(#REF!:#REF!,MATCH($D17869,#REF!:#REF!,0),MATCH(#REF!,#REF!:#REF!,0))</f>
        <v>#REF!</v>
      </c>
      <c r="F17869" s="9" t="e">
        <f>INDEX(#REF!:#REF!,MATCH($D17869,#REF!:#REF!,0),MATCH(#REF!,#REF!:#REF!,0))</f>
        <v>#REF!</v>
      </c>
    </row>
    <row r="17870" spans="1:6" ht="16.5" x14ac:dyDescent="0.3">
      <c r="A17870" s="9" t="s">
        <v>4454</v>
      </c>
      <c r="B17870" s="9" t="s">
        <v>2017</v>
      </c>
      <c r="C17870" s="10">
        <v>31161</v>
      </c>
      <c r="D17870" s="9">
        <v>896700143</v>
      </c>
      <c r="E17870" s="9" t="e">
        <f>INDEX(#REF!:#REF!,MATCH($D17870,#REF!:#REF!,0),MATCH(#REF!,#REF!:#REF!,0))</f>
        <v>#REF!</v>
      </c>
      <c r="F17870" s="9" t="e">
        <f>INDEX(#REF!:#REF!,MATCH($D17870,#REF!:#REF!,0),MATCH(#REF!,#REF!:#REF!,0))</f>
        <v>#REF!</v>
      </c>
    </row>
    <row r="17871" spans="1:6" ht="16.5" x14ac:dyDescent="0.3">
      <c r="A17871" s="9" t="s">
        <v>4453</v>
      </c>
      <c r="B17871" s="9" t="s">
        <v>2293</v>
      </c>
      <c r="C17871" s="10">
        <v>36757</v>
      </c>
      <c r="D17871" s="9">
        <v>8748349712</v>
      </c>
      <c r="E17871" s="9" t="e">
        <f>INDEX(#REF!:#REF!,MATCH($D17871,#REF!:#REF!,0),MATCH(#REF!,#REF!:#REF!,0))</f>
        <v>#REF!</v>
      </c>
      <c r="F17871" s="9" t="e">
        <f>INDEX(#REF!:#REF!,MATCH($D17871,#REF!:#REF!,0),MATCH(#REF!,#REF!:#REF!,0))</f>
        <v>#REF!</v>
      </c>
    </row>
    <row r="17872" spans="1:6" ht="16.5" x14ac:dyDescent="0.3">
      <c r="A17872" s="9" t="s">
        <v>4452</v>
      </c>
      <c r="B17872" s="9" t="s">
        <v>2009</v>
      </c>
      <c r="C17872" s="10">
        <v>29907</v>
      </c>
      <c r="D17872" s="9">
        <v>8703756602</v>
      </c>
      <c r="E17872" s="9" t="e">
        <f>INDEX(#REF!:#REF!,MATCH($D17872,#REF!:#REF!,0),MATCH(#REF!,#REF!:#REF!,0))</f>
        <v>#REF!</v>
      </c>
      <c r="F17872" s="9" t="e">
        <f>INDEX(#REF!:#REF!,MATCH($D17872,#REF!:#REF!,0),MATCH(#REF!,#REF!:#REF!,0))</f>
        <v>#REF!</v>
      </c>
    </row>
    <row r="17873" spans="1:6" ht="16.5" x14ac:dyDescent="0.3">
      <c r="A17873" s="9" t="s">
        <v>4451</v>
      </c>
      <c r="B17873" s="9" t="s">
        <v>2935</v>
      </c>
      <c r="C17873" s="10">
        <v>38822</v>
      </c>
      <c r="D17873" s="9">
        <v>9096285417</v>
      </c>
      <c r="E17873" s="9" t="e">
        <f>INDEX(#REF!:#REF!,MATCH($D17873,#REF!:#REF!,0),MATCH(#REF!,#REF!:#REF!,0))</f>
        <v>#REF!</v>
      </c>
      <c r="F17873" s="9" t="e">
        <f>INDEX(#REF!:#REF!,MATCH($D17873,#REF!:#REF!,0),MATCH(#REF!,#REF!:#REF!,0))</f>
        <v>#REF!</v>
      </c>
    </row>
    <row r="17874" spans="1:6" ht="16.5" x14ac:dyDescent="0.3">
      <c r="A17874" s="9" t="s">
        <v>4450</v>
      </c>
      <c r="B17874" s="9" t="s">
        <v>2584</v>
      </c>
      <c r="C17874" s="10">
        <v>56371</v>
      </c>
      <c r="D17874" s="9">
        <v>7191906499</v>
      </c>
      <c r="E17874" s="9" t="e">
        <f>INDEX(#REF!:#REF!,MATCH($D17874,#REF!:#REF!,0),MATCH(#REF!,#REF!:#REF!,0))</f>
        <v>#REF!</v>
      </c>
      <c r="F17874" s="9" t="e">
        <f>INDEX(#REF!:#REF!,MATCH($D17874,#REF!:#REF!,0),MATCH(#REF!,#REF!:#REF!,0))</f>
        <v>#REF!</v>
      </c>
    </row>
    <row r="17875" spans="1:6" ht="16.5" x14ac:dyDescent="0.3">
      <c r="A17875" s="9" t="s">
        <v>4449</v>
      </c>
      <c r="B17875" s="9" t="s">
        <v>2140</v>
      </c>
      <c r="C17875" s="10">
        <v>14104</v>
      </c>
      <c r="D17875" s="9">
        <v>8718856853</v>
      </c>
      <c r="E17875" s="9" t="e">
        <f>INDEX(#REF!:#REF!,MATCH($D17875,#REF!:#REF!,0),MATCH(#REF!,#REF!:#REF!,0))</f>
        <v>#REF!</v>
      </c>
      <c r="F17875" s="9" t="e">
        <f>INDEX(#REF!:#REF!,MATCH($D17875,#REF!:#REF!,0),MATCH(#REF!,#REF!:#REF!,0))</f>
        <v>#REF!</v>
      </c>
    </row>
    <row r="17876" spans="1:6" ht="16.5" x14ac:dyDescent="0.3">
      <c r="A17876" s="9" t="s">
        <v>4448</v>
      </c>
      <c r="B17876" s="9" t="s">
        <v>2354</v>
      </c>
      <c r="C17876" s="10">
        <v>21075</v>
      </c>
      <c r="D17876" s="9">
        <v>2306669465</v>
      </c>
      <c r="E17876" s="9" t="e">
        <f>INDEX(#REF!:#REF!,MATCH($D17876,#REF!:#REF!,0),MATCH(#REF!,#REF!:#REF!,0))</f>
        <v>#REF!</v>
      </c>
      <c r="F17876" s="9" t="e">
        <f>INDEX(#REF!:#REF!,MATCH($D17876,#REF!:#REF!,0),MATCH(#REF!,#REF!:#REF!,0))</f>
        <v>#REF!</v>
      </c>
    </row>
    <row r="17877" spans="1:6" ht="16.5" x14ac:dyDescent="0.3">
      <c r="A17877" s="9" t="s">
        <v>4447</v>
      </c>
      <c r="B17877" s="9" t="s">
        <v>2544</v>
      </c>
      <c r="C17877" s="10">
        <v>25390</v>
      </c>
      <c r="D17877" s="9">
        <v>7326611955</v>
      </c>
      <c r="E17877" s="9" t="e">
        <f>INDEX(#REF!:#REF!,MATCH($D17877,#REF!:#REF!,0),MATCH(#REF!,#REF!:#REF!,0))</f>
        <v>#REF!</v>
      </c>
      <c r="F17877" s="9" t="e">
        <f>INDEX(#REF!:#REF!,MATCH($D17877,#REF!:#REF!,0),MATCH(#REF!,#REF!:#REF!,0))</f>
        <v>#REF!</v>
      </c>
    </row>
    <row r="17878" spans="1:6" ht="16.5" x14ac:dyDescent="0.3">
      <c r="A17878" s="9" t="s">
        <v>4446</v>
      </c>
      <c r="B17878" s="9" t="s">
        <v>2023</v>
      </c>
      <c r="C17878" s="10">
        <v>28668</v>
      </c>
      <c r="D17878" s="9">
        <v>4097160079</v>
      </c>
      <c r="E17878" s="9" t="e">
        <f>INDEX(#REF!:#REF!,MATCH($D17878,#REF!:#REF!,0),MATCH(#REF!,#REF!:#REF!,0))</f>
        <v>#REF!</v>
      </c>
      <c r="F17878" s="9" t="e">
        <f>INDEX(#REF!:#REF!,MATCH($D17878,#REF!:#REF!,0),MATCH(#REF!,#REF!:#REF!,0))</f>
        <v>#REF!</v>
      </c>
    </row>
    <row r="17879" spans="1:6" ht="16.5" x14ac:dyDescent="0.3">
      <c r="A17879" s="9" t="s">
        <v>4445</v>
      </c>
      <c r="B17879" s="9" t="s">
        <v>2092</v>
      </c>
      <c r="C17879" s="10">
        <v>14290</v>
      </c>
      <c r="D17879" s="9">
        <v>9114174103</v>
      </c>
      <c r="E17879" s="9" t="e">
        <f>INDEX(#REF!:#REF!,MATCH($D17879,#REF!:#REF!,0),MATCH(#REF!,#REF!:#REF!,0))</f>
        <v>#REF!</v>
      </c>
      <c r="F17879" s="9" t="e">
        <f>INDEX(#REF!:#REF!,MATCH($D17879,#REF!:#REF!,0),MATCH(#REF!,#REF!:#REF!,0))</f>
        <v>#REF!</v>
      </c>
    </row>
    <row r="17880" spans="1:6" ht="16.5" x14ac:dyDescent="0.3">
      <c r="A17880" s="9" t="s">
        <v>4444</v>
      </c>
      <c r="B17880" s="9" t="s">
        <v>2272</v>
      </c>
      <c r="C17880" s="10">
        <v>12113</v>
      </c>
      <c r="D17880" s="9">
        <v>4504361140</v>
      </c>
      <c r="E17880" s="9" t="e">
        <f>INDEX(#REF!:#REF!,MATCH($D17880,#REF!:#REF!,0),MATCH(#REF!,#REF!:#REF!,0))</f>
        <v>#REF!</v>
      </c>
      <c r="F17880" s="9" t="e">
        <f>INDEX(#REF!:#REF!,MATCH($D17880,#REF!:#REF!,0),MATCH(#REF!,#REF!:#REF!,0))</f>
        <v>#REF!</v>
      </c>
    </row>
    <row r="17881" spans="1:6" ht="16.5" x14ac:dyDescent="0.3">
      <c r="A17881" s="9" t="s">
        <v>4443</v>
      </c>
      <c r="B17881" s="9" t="s">
        <v>2945</v>
      </c>
      <c r="C17881" s="10">
        <v>52847</v>
      </c>
      <c r="D17881" s="9">
        <v>5984294621</v>
      </c>
      <c r="E17881" s="9" t="e">
        <f>INDEX(#REF!:#REF!,MATCH($D17881,#REF!:#REF!,0),MATCH(#REF!,#REF!:#REF!,0))</f>
        <v>#REF!</v>
      </c>
      <c r="F17881" s="9" t="e">
        <f>INDEX(#REF!:#REF!,MATCH($D17881,#REF!:#REF!,0),MATCH(#REF!,#REF!:#REF!,0))</f>
        <v>#REF!</v>
      </c>
    </row>
    <row r="17882" spans="1:6" ht="16.5" x14ac:dyDescent="0.3">
      <c r="A17882" s="9" t="s">
        <v>4442</v>
      </c>
      <c r="B17882" s="9" t="s">
        <v>2492</v>
      </c>
      <c r="C17882" s="10">
        <v>19770</v>
      </c>
      <c r="D17882" s="9">
        <v>4639895275</v>
      </c>
      <c r="E17882" s="9" t="e">
        <f>INDEX(#REF!:#REF!,MATCH($D17882,#REF!:#REF!,0),MATCH(#REF!,#REF!:#REF!,0))</f>
        <v>#REF!</v>
      </c>
      <c r="F17882" s="9" t="e">
        <f>INDEX(#REF!:#REF!,MATCH($D17882,#REF!:#REF!,0),MATCH(#REF!,#REF!:#REF!,0))</f>
        <v>#REF!</v>
      </c>
    </row>
    <row r="17883" spans="1:6" ht="16.5" x14ac:dyDescent="0.3">
      <c r="A17883" s="9" t="s">
        <v>4441</v>
      </c>
      <c r="B17883" s="9" t="s">
        <v>2496</v>
      </c>
      <c r="C17883" s="10">
        <v>13556</v>
      </c>
      <c r="D17883" s="9">
        <v>4504361140</v>
      </c>
      <c r="E17883" s="9" t="e">
        <f>INDEX(#REF!:#REF!,MATCH($D17883,#REF!:#REF!,0),MATCH(#REF!,#REF!:#REF!,0))</f>
        <v>#REF!</v>
      </c>
      <c r="F17883" s="9" t="e">
        <f>INDEX(#REF!:#REF!,MATCH($D17883,#REF!:#REF!,0),MATCH(#REF!,#REF!:#REF!,0))</f>
        <v>#REF!</v>
      </c>
    </row>
    <row r="17884" spans="1:6" ht="16.5" x14ac:dyDescent="0.3">
      <c r="A17884" s="9" t="s">
        <v>4440</v>
      </c>
      <c r="B17884" s="9" t="s">
        <v>2544</v>
      </c>
      <c r="C17884" s="10">
        <v>48121</v>
      </c>
      <c r="D17884" s="9">
        <v>7931128354</v>
      </c>
      <c r="E17884" s="9" t="e">
        <f>INDEX(#REF!:#REF!,MATCH($D17884,#REF!:#REF!,0),MATCH(#REF!,#REF!:#REF!,0))</f>
        <v>#REF!</v>
      </c>
      <c r="F17884" s="9" t="e">
        <f>INDEX(#REF!:#REF!,MATCH($D17884,#REF!:#REF!,0),MATCH(#REF!,#REF!:#REF!,0))</f>
        <v>#REF!</v>
      </c>
    </row>
    <row r="17885" spans="1:6" ht="16.5" x14ac:dyDescent="0.3">
      <c r="A17885" s="9" t="s">
        <v>4439</v>
      </c>
      <c r="B17885" s="9" t="s">
        <v>2381</v>
      </c>
      <c r="C17885" s="10">
        <v>52647</v>
      </c>
      <c r="D17885" s="9">
        <v>8685064791</v>
      </c>
      <c r="E17885" s="9" t="e">
        <f>INDEX(#REF!:#REF!,MATCH($D17885,#REF!:#REF!,0),MATCH(#REF!,#REF!:#REF!,0))</f>
        <v>#REF!</v>
      </c>
      <c r="F17885" s="9" t="e">
        <f>INDEX(#REF!:#REF!,MATCH($D17885,#REF!:#REF!,0),MATCH(#REF!,#REF!:#REF!,0))</f>
        <v>#REF!</v>
      </c>
    </row>
    <row r="17886" spans="1:6" ht="16.5" x14ac:dyDescent="0.3">
      <c r="A17886" s="9" t="s">
        <v>4438</v>
      </c>
      <c r="B17886" s="9" t="s">
        <v>2206</v>
      </c>
      <c r="C17886" s="10">
        <v>15935</v>
      </c>
      <c r="D17886" s="9">
        <v>2423731264</v>
      </c>
      <c r="E17886" s="9" t="e">
        <f>INDEX(#REF!:#REF!,MATCH($D17886,#REF!:#REF!,0),MATCH(#REF!,#REF!:#REF!,0))</f>
        <v>#REF!</v>
      </c>
      <c r="F17886" s="9" t="e">
        <f>INDEX(#REF!:#REF!,MATCH($D17886,#REF!:#REF!,0),MATCH(#REF!,#REF!:#REF!,0))</f>
        <v>#REF!</v>
      </c>
    </row>
    <row r="17887" spans="1:6" ht="16.5" x14ac:dyDescent="0.3">
      <c r="A17887" s="9" t="s">
        <v>4437</v>
      </c>
      <c r="B17887" s="9" t="s">
        <v>2312</v>
      </c>
      <c r="C17887" s="10">
        <v>11952</v>
      </c>
      <c r="D17887" s="9">
        <v>9013891098</v>
      </c>
      <c r="E17887" s="9" t="e">
        <f>INDEX(#REF!:#REF!,MATCH($D17887,#REF!:#REF!,0),MATCH(#REF!,#REF!:#REF!,0))</f>
        <v>#REF!</v>
      </c>
      <c r="F17887" s="9" t="e">
        <f>INDEX(#REF!:#REF!,MATCH($D17887,#REF!:#REF!,0),MATCH(#REF!,#REF!:#REF!,0))</f>
        <v>#REF!</v>
      </c>
    </row>
    <row r="17888" spans="1:6" ht="16.5" x14ac:dyDescent="0.3">
      <c r="A17888" s="9" t="s">
        <v>4436</v>
      </c>
      <c r="B17888" s="9" t="s">
        <v>2132</v>
      </c>
      <c r="C17888" s="10">
        <v>10812</v>
      </c>
      <c r="D17888" s="9">
        <v>7966083349</v>
      </c>
      <c r="E17888" s="9" t="e">
        <f>INDEX(#REF!:#REF!,MATCH($D17888,#REF!:#REF!,0),MATCH(#REF!,#REF!:#REF!,0))</f>
        <v>#REF!</v>
      </c>
      <c r="F17888" s="9" t="e">
        <f>INDEX(#REF!:#REF!,MATCH($D17888,#REF!:#REF!,0),MATCH(#REF!,#REF!:#REF!,0))</f>
        <v>#REF!</v>
      </c>
    </row>
    <row r="17889" spans="1:6" ht="16.5" x14ac:dyDescent="0.3">
      <c r="A17889" s="9" t="s">
        <v>4435</v>
      </c>
      <c r="B17889" s="9" t="s">
        <v>3580</v>
      </c>
      <c r="C17889" s="10">
        <v>14548</v>
      </c>
      <c r="D17889" s="9">
        <v>1231429186</v>
      </c>
      <c r="E17889" s="9" t="e">
        <f>INDEX(#REF!:#REF!,MATCH($D17889,#REF!:#REF!,0),MATCH(#REF!,#REF!:#REF!,0))</f>
        <v>#REF!</v>
      </c>
      <c r="F17889" s="9" t="e">
        <f>INDEX(#REF!:#REF!,MATCH($D17889,#REF!:#REF!,0),MATCH(#REF!,#REF!:#REF!,0))</f>
        <v>#REF!</v>
      </c>
    </row>
    <row r="17890" spans="1:6" ht="16.5" x14ac:dyDescent="0.3">
      <c r="A17890" s="9" t="s">
        <v>4434</v>
      </c>
      <c r="B17890" s="9" t="s">
        <v>2453</v>
      </c>
      <c r="C17890" s="10">
        <v>58172</v>
      </c>
      <c r="D17890" s="9">
        <v>2958692264</v>
      </c>
      <c r="E17890" s="9" t="e">
        <f>INDEX(#REF!:#REF!,MATCH($D17890,#REF!:#REF!,0),MATCH(#REF!,#REF!:#REF!,0))</f>
        <v>#REF!</v>
      </c>
      <c r="F17890" s="9" t="e">
        <f>INDEX(#REF!:#REF!,MATCH($D17890,#REF!:#REF!,0),MATCH(#REF!,#REF!:#REF!,0))</f>
        <v>#REF!</v>
      </c>
    </row>
    <row r="17891" spans="1:6" ht="16.5" x14ac:dyDescent="0.3">
      <c r="A17891" s="9" t="s">
        <v>4433</v>
      </c>
      <c r="B17891" s="9" t="s">
        <v>2238</v>
      </c>
      <c r="C17891" s="10">
        <v>19525</v>
      </c>
      <c r="D17891" s="9">
        <v>8349606134</v>
      </c>
      <c r="E17891" s="9" t="e">
        <f>INDEX(#REF!:#REF!,MATCH($D17891,#REF!:#REF!,0),MATCH(#REF!,#REF!:#REF!,0))</f>
        <v>#REF!</v>
      </c>
      <c r="F17891" s="9" t="e">
        <f>INDEX(#REF!:#REF!,MATCH($D17891,#REF!:#REF!,0),MATCH(#REF!,#REF!:#REF!,0))</f>
        <v>#REF!</v>
      </c>
    </row>
    <row r="17892" spans="1:6" ht="16.5" x14ac:dyDescent="0.3">
      <c r="A17892" s="9" t="s">
        <v>4432</v>
      </c>
      <c r="B17892" s="9" t="s">
        <v>2274</v>
      </c>
      <c r="C17892" s="10">
        <v>57541</v>
      </c>
      <c r="D17892" s="9">
        <v>4849214614</v>
      </c>
      <c r="E17892" s="9" t="e">
        <f>INDEX(#REF!:#REF!,MATCH($D17892,#REF!:#REF!,0),MATCH(#REF!,#REF!:#REF!,0))</f>
        <v>#REF!</v>
      </c>
      <c r="F17892" s="9" t="e">
        <f>INDEX(#REF!:#REF!,MATCH($D17892,#REF!:#REF!,0),MATCH(#REF!,#REF!:#REF!,0))</f>
        <v>#REF!</v>
      </c>
    </row>
    <row r="17893" spans="1:6" ht="16.5" x14ac:dyDescent="0.3">
      <c r="A17893" s="9" t="s">
        <v>4431</v>
      </c>
      <c r="B17893" s="9" t="s">
        <v>2371</v>
      </c>
      <c r="C17893" s="10">
        <v>10921</v>
      </c>
      <c r="D17893" s="9">
        <v>3560320844</v>
      </c>
      <c r="E17893" s="9" t="e">
        <f>INDEX(#REF!:#REF!,MATCH($D17893,#REF!:#REF!,0),MATCH(#REF!,#REF!:#REF!,0))</f>
        <v>#REF!</v>
      </c>
      <c r="F17893" s="9" t="e">
        <f>INDEX(#REF!:#REF!,MATCH($D17893,#REF!:#REF!,0),MATCH(#REF!,#REF!:#REF!,0))</f>
        <v>#REF!</v>
      </c>
    </row>
    <row r="17894" spans="1:6" ht="16.5" x14ac:dyDescent="0.3">
      <c r="A17894" s="9" t="s">
        <v>4430</v>
      </c>
      <c r="B17894" s="9" t="s">
        <v>2005</v>
      </c>
      <c r="C17894" s="10">
        <v>56691</v>
      </c>
      <c r="D17894" s="9">
        <v>9403474378</v>
      </c>
      <c r="E17894" s="9" t="e">
        <f>INDEX(#REF!:#REF!,MATCH($D17894,#REF!:#REF!,0),MATCH(#REF!,#REF!:#REF!,0))</f>
        <v>#REF!</v>
      </c>
      <c r="F17894" s="9" t="e">
        <f>INDEX(#REF!:#REF!,MATCH($D17894,#REF!:#REF!,0),MATCH(#REF!,#REF!:#REF!,0))</f>
        <v>#REF!</v>
      </c>
    </row>
    <row r="17895" spans="1:6" ht="16.5" x14ac:dyDescent="0.3">
      <c r="A17895" s="9" t="s">
        <v>4429</v>
      </c>
      <c r="B17895" s="9" t="s">
        <v>2557</v>
      </c>
      <c r="C17895" s="10">
        <v>46442</v>
      </c>
      <c r="D17895" s="9">
        <v>1231429186</v>
      </c>
      <c r="E17895" s="9" t="e">
        <f>INDEX(#REF!:#REF!,MATCH($D17895,#REF!:#REF!,0),MATCH(#REF!,#REF!:#REF!,0))</f>
        <v>#REF!</v>
      </c>
      <c r="F17895" s="9" t="e">
        <f>INDEX(#REF!:#REF!,MATCH($D17895,#REF!:#REF!,0),MATCH(#REF!,#REF!:#REF!,0))</f>
        <v>#REF!</v>
      </c>
    </row>
    <row r="17896" spans="1:6" ht="16.5" x14ac:dyDescent="0.3">
      <c r="A17896" s="9" t="s">
        <v>4428</v>
      </c>
      <c r="B17896" s="9" t="s">
        <v>2468</v>
      </c>
      <c r="C17896" s="10">
        <v>46065</v>
      </c>
      <c r="D17896" s="9">
        <v>1664426442</v>
      </c>
      <c r="E17896" s="9" t="e">
        <f>INDEX(#REF!:#REF!,MATCH($D17896,#REF!:#REF!,0),MATCH(#REF!,#REF!:#REF!,0))</f>
        <v>#REF!</v>
      </c>
      <c r="F17896" s="9" t="e">
        <f>INDEX(#REF!:#REF!,MATCH($D17896,#REF!:#REF!,0),MATCH(#REF!,#REF!:#REF!,0))</f>
        <v>#REF!</v>
      </c>
    </row>
    <row r="17897" spans="1:6" ht="16.5" x14ac:dyDescent="0.3">
      <c r="A17897" s="9" t="s">
        <v>4427</v>
      </c>
      <c r="B17897" s="9" t="s">
        <v>1993</v>
      </c>
      <c r="C17897" s="10">
        <v>32176</v>
      </c>
      <c r="D17897" s="9">
        <v>813832926</v>
      </c>
      <c r="E17897" s="9" t="e">
        <f>INDEX(#REF!:#REF!,MATCH($D17897,#REF!:#REF!,0),MATCH(#REF!,#REF!:#REF!,0))</f>
        <v>#REF!</v>
      </c>
      <c r="F17897" s="9" t="e">
        <f>INDEX(#REF!:#REF!,MATCH($D17897,#REF!:#REF!,0),MATCH(#REF!,#REF!:#REF!,0))</f>
        <v>#REF!</v>
      </c>
    </row>
    <row r="17898" spans="1:6" ht="16.5" x14ac:dyDescent="0.3">
      <c r="A17898" s="9" t="s">
        <v>4426</v>
      </c>
      <c r="B17898" s="9" t="s">
        <v>2476</v>
      </c>
      <c r="C17898" s="10">
        <v>55151</v>
      </c>
      <c r="D17898" s="9">
        <v>6380488901</v>
      </c>
      <c r="E17898" s="9" t="e">
        <f>INDEX(#REF!:#REF!,MATCH($D17898,#REF!:#REF!,0),MATCH(#REF!,#REF!:#REF!,0))</f>
        <v>#REF!</v>
      </c>
      <c r="F17898" s="9" t="e">
        <f>INDEX(#REF!:#REF!,MATCH($D17898,#REF!:#REF!,0),MATCH(#REF!,#REF!:#REF!,0))</f>
        <v>#REF!</v>
      </c>
    </row>
    <row r="17899" spans="1:6" ht="16.5" x14ac:dyDescent="0.3">
      <c r="A17899" s="9" t="s">
        <v>4425</v>
      </c>
      <c r="B17899" s="9" t="s">
        <v>2105</v>
      </c>
      <c r="C17899" s="10">
        <v>29271</v>
      </c>
      <c r="D17899" s="9">
        <v>8333777430</v>
      </c>
      <c r="E17899" s="9" t="e">
        <f>INDEX(#REF!:#REF!,MATCH($D17899,#REF!:#REF!,0),MATCH(#REF!,#REF!:#REF!,0))</f>
        <v>#REF!</v>
      </c>
      <c r="F17899" s="9" t="e">
        <f>INDEX(#REF!:#REF!,MATCH($D17899,#REF!:#REF!,0),MATCH(#REF!,#REF!:#REF!,0))</f>
        <v>#REF!</v>
      </c>
    </row>
    <row r="17900" spans="1:6" ht="16.5" x14ac:dyDescent="0.3">
      <c r="A17900" s="9" t="s">
        <v>4424</v>
      </c>
      <c r="B17900" s="9" t="s">
        <v>2526</v>
      </c>
      <c r="C17900" s="10">
        <v>16193</v>
      </c>
      <c r="D17900" s="9">
        <v>263573389</v>
      </c>
      <c r="E17900" s="9" t="e">
        <f>INDEX(#REF!:#REF!,MATCH($D17900,#REF!:#REF!,0),MATCH(#REF!,#REF!:#REF!,0))</f>
        <v>#REF!</v>
      </c>
      <c r="F17900" s="9" t="e">
        <f>INDEX(#REF!:#REF!,MATCH($D17900,#REF!:#REF!,0),MATCH(#REF!,#REF!:#REF!,0))</f>
        <v>#REF!</v>
      </c>
    </row>
    <row r="17901" spans="1:6" ht="16.5" x14ac:dyDescent="0.3">
      <c r="A17901" s="9" t="s">
        <v>4423</v>
      </c>
      <c r="B17901" s="9" t="s">
        <v>2826</v>
      </c>
      <c r="C17901" s="10">
        <v>51448</v>
      </c>
      <c r="D17901" s="9">
        <v>1439916314</v>
      </c>
      <c r="E17901" s="9" t="e">
        <f>INDEX(#REF!:#REF!,MATCH($D17901,#REF!:#REF!,0),MATCH(#REF!,#REF!:#REF!,0))</f>
        <v>#REF!</v>
      </c>
      <c r="F17901" s="9" t="e">
        <f>INDEX(#REF!:#REF!,MATCH($D17901,#REF!:#REF!,0),MATCH(#REF!,#REF!:#REF!,0))</f>
        <v>#REF!</v>
      </c>
    </row>
    <row r="17902" spans="1:6" ht="16.5" x14ac:dyDescent="0.3">
      <c r="A17902" s="9" t="s">
        <v>4422</v>
      </c>
      <c r="B17902" s="9" t="s">
        <v>2680</v>
      </c>
      <c r="C17902" s="10">
        <v>34858</v>
      </c>
      <c r="D17902" s="9">
        <v>8302317314</v>
      </c>
      <c r="E17902" s="9" t="e">
        <f>INDEX(#REF!:#REF!,MATCH($D17902,#REF!:#REF!,0),MATCH(#REF!,#REF!:#REF!,0))</f>
        <v>#REF!</v>
      </c>
      <c r="F17902" s="9" t="e">
        <f>INDEX(#REF!:#REF!,MATCH($D17902,#REF!:#REF!,0),MATCH(#REF!,#REF!:#REF!,0))</f>
        <v>#REF!</v>
      </c>
    </row>
    <row r="17903" spans="1:6" ht="16.5" x14ac:dyDescent="0.3">
      <c r="A17903" s="9" t="s">
        <v>4421</v>
      </c>
      <c r="B17903" s="9" t="s">
        <v>2081</v>
      </c>
      <c r="C17903" s="10">
        <v>54015</v>
      </c>
      <c r="D17903" s="9">
        <v>3792993961</v>
      </c>
      <c r="E17903" s="9" t="e">
        <f>INDEX(#REF!:#REF!,MATCH($D17903,#REF!:#REF!,0),MATCH(#REF!,#REF!:#REF!,0))</f>
        <v>#REF!</v>
      </c>
      <c r="F17903" s="9" t="e">
        <f>INDEX(#REF!:#REF!,MATCH($D17903,#REF!:#REF!,0),MATCH(#REF!,#REF!:#REF!,0))</f>
        <v>#REF!</v>
      </c>
    </row>
    <row r="17904" spans="1:6" ht="16.5" x14ac:dyDescent="0.3">
      <c r="A17904" s="9" t="s">
        <v>4420</v>
      </c>
      <c r="B17904" s="9" t="s">
        <v>3156</v>
      </c>
      <c r="C17904" s="10">
        <v>27236</v>
      </c>
      <c r="D17904" s="9">
        <v>9627071331</v>
      </c>
      <c r="E17904" s="9" t="e">
        <f>INDEX(#REF!:#REF!,MATCH($D17904,#REF!:#REF!,0),MATCH(#REF!,#REF!:#REF!,0))</f>
        <v>#REF!</v>
      </c>
      <c r="F17904" s="9" t="e">
        <f>INDEX(#REF!:#REF!,MATCH($D17904,#REF!:#REF!,0),MATCH(#REF!,#REF!:#REF!,0))</f>
        <v>#REF!</v>
      </c>
    </row>
    <row r="17905" spans="1:6" ht="16.5" x14ac:dyDescent="0.3">
      <c r="A17905" s="9" t="s">
        <v>4419</v>
      </c>
      <c r="B17905" s="9" t="s">
        <v>2025</v>
      </c>
      <c r="C17905" s="10">
        <v>15668</v>
      </c>
      <c r="D17905" s="9">
        <v>7966083349</v>
      </c>
      <c r="E17905" s="9" t="e">
        <f>INDEX(#REF!:#REF!,MATCH($D17905,#REF!:#REF!,0),MATCH(#REF!,#REF!:#REF!,0))</f>
        <v>#REF!</v>
      </c>
      <c r="F17905" s="9" t="e">
        <f>INDEX(#REF!:#REF!,MATCH($D17905,#REF!:#REF!,0),MATCH(#REF!,#REF!:#REF!,0))</f>
        <v>#REF!</v>
      </c>
    </row>
    <row r="17906" spans="1:6" ht="16.5" x14ac:dyDescent="0.3">
      <c r="A17906" s="9" t="s">
        <v>4418</v>
      </c>
      <c r="B17906" s="9" t="s">
        <v>2939</v>
      </c>
      <c r="C17906" s="10">
        <v>43533</v>
      </c>
      <c r="D17906" s="9">
        <v>1192770250</v>
      </c>
      <c r="E17906" s="9" t="e">
        <f>INDEX(#REF!:#REF!,MATCH($D17906,#REF!:#REF!,0),MATCH(#REF!,#REF!:#REF!,0))</f>
        <v>#REF!</v>
      </c>
      <c r="F17906" s="9" t="e">
        <f>INDEX(#REF!:#REF!,MATCH($D17906,#REF!:#REF!,0),MATCH(#REF!,#REF!:#REF!,0))</f>
        <v>#REF!</v>
      </c>
    </row>
    <row r="17907" spans="1:6" ht="16.5" x14ac:dyDescent="0.3">
      <c r="A17907" s="9" t="s">
        <v>4417</v>
      </c>
      <c r="B17907" s="9" t="s">
        <v>2541</v>
      </c>
      <c r="C17907" s="10">
        <v>28511</v>
      </c>
      <c r="D17907" s="9">
        <v>1990334539</v>
      </c>
      <c r="E17907" s="9" t="e">
        <f>INDEX(#REF!:#REF!,MATCH($D17907,#REF!:#REF!,0),MATCH(#REF!,#REF!:#REF!,0))</f>
        <v>#REF!</v>
      </c>
      <c r="F17907" s="9" t="e">
        <f>INDEX(#REF!:#REF!,MATCH($D17907,#REF!:#REF!,0),MATCH(#REF!,#REF!:#REF!,0))</f>
        <v>#REF!</v>
      </c>
    </row>
    <row r="17908" spans="1:6" ht="16.5" x14ac:dyDescent="0.3">
      <c r="A17908" s="9" t="s">
        <v>4416</v>
      </c>
      <c r="B17908" s="9" t="s">
        <v>2236</v>
      </c>
      <c r="C17908" s="10">
        <v>15295</v>
      </c>
      <c r="D17908" s="9">
        <v>7966879720</v>
      </c>
      <c r="E17908" s="9" t="e">
        <f>INDEX(#REF!:#REF!,MATCH($D17908,#REF!:#REF!,0),MATCH(#REF!,#REF!:#REF!,0))</f>
        <v>#REF!</v>
      </c>
      <c r="F17908" s="9" t="e">
        <f>INDEX(#REF!:#REF!,MATCH($D17908,#REF!:#REF!,0),MATCH(#REF!,#REF!:#REF!,0))</f>
        <v>#REF!</v>
      </c>
    </row>
    <row r="17909" spans="1:6" ht="16.5" x14ac:dyDescent="0.3">
      <c r="A17909" s="9" t="s">
        <v>4415</v>
      </c>
      <c r="B17909" s="9" t="s">
        <v>2878</v>
      </c>
      <c r="C17909" s="10">
        <v>13535</v>
      </c>
      <c r="D17909" s="9">
        <v>2053848936</v>
      </c>
      <c r="E17909" s="9" t="e">
        <f>INDEX(#REF!:#REF!,MATCH($D17909,#REF!:#REF!,0),MATCH(#REF!,#REF!:#REF!,0))</f>
        <v>#REF!</v>
      </c>
      <c r="F17909" s="9" t="e">
        <f>INDEX(#REF!:#REF!,MATCH($D17909,#REF!:#REF!,0),MATCH(#REF!,#REF!:#REF!,0))</f>
        <v>#REF!</v>
      </c>
    </row>
    <row r="17910" spans="1:6" ht="16.5" x14ac:dyDescent="0.3">
      <c r="A17910" s="9" t="s">
        <v>4414</v>
      </c>
      <c r="B17910" s="9" t="s">
        <v>3079</v>
      </c>
      <c r="C17910" s="10">
        <v>15120</v>
      </c>
      <c r="D17910" s="9">
        <v>3764546336</v>
      </c>
      <c r="E17910" s="9" t="e">
        <f>INDEX(#REF!:#REF!,MATCH($D17910,#REF!:#REF!,0),MATCH(#REF!,#REF!:#REF!,0))</f>
        <v>#REF!</v>
      </c>
      <c r="F17910" s="9" t="e">
        <f>INDEX(#REF!:#REF!,MATCH($D17910,#REF!:#REF!,0),MATCH(#REF!,#REF!:#REF!,0))</f>
        <v>#REF!</v>
      </c>
    </row>
    <row r="17911" spans="1:6" ht="16.5" x14ac:dyDescent="0.3">
      <c r="A17911" s="9" t="s">
        <v>4413</v>
      </c>
      <c r="B17911" s="9" t="s">
        <v>3077</v>
      </c>
      <c r="C17911" s="10">
        <v>53608</v>
      </c>
      <c r="D17911" s="9">
        <v>7479962290</v>
      </c>
      <c r="E17911" s="9" t="e">
        <f>INDEX(#REF!:#REF!,MATCH($D17911,#REF!:#REF!,0),MATCH(#REF!,#REF!:#REF!,0))</f>
        <v>#REF!</v>
      </c>
      <c r="F17911" s="9" t="e">
        <f>INDEX(#REF!:#REF!,MATCH($D17911,#REF!:#REF!,0),MATCH(#REF!,#REF!:#REF!,0))</f>
        <v>#REF!</v>
      </c>
    </row>
    <row r="17912" spans="1:6" ht="16.5" x14ac:dyDescent="0.3">
      <c r="A17912" s="9" t="s">
        <v>4412</v>
      </c>
      <c r="B17912" s="9" t="s">
        <v>2267</v>
      </c>
      <c r="C17912" s="10">
        <v>41599</v>
      </c>
      <c r="D17912" s="9">
        <v>228985188</v>
      </c>
      <c r="E17912" s="9" t="e">
        <f>INDEX(#REF!:#REF!,MATCH($D17912,#REF!:#REF!,0),MATCH(#REF!,#REF!:#REF!,0))</f>
        <v>#REF!</v>
      </c>
      <c r="F17912" s="9" t="e">
        <f>INDEX(#REF!:#REF!,MATCH($D17912,#REF!:#REF!,0),MATCH(#REF!,#REF!:#REF!,0))</f>
        <v>#REF!</v>
      </c>
    </row>
    <row r="17913" spans="1:6" ht="16.5" x14ac:dyDescent="0.3">
      <c r="A17913" s="9" t="s">
        <v>4411</v>
      </c>
      <c r="B17913" s="9" t="s">
        <v>2835</v>
      </c>
      <c r="C17913" s="10">
        <v>22317</v>
      </c>
      <c r="D17913" s="9">
        <v>2117567142</v>
      </c>
      <c r="E17913" s="9" t="e">
        <f>INDEX(#REF!:#REF!,MATCH($D17913,#REF!:#REF!,0),MATCH(#REF!,#REF!:#REF!,0))</f>
        <v>#REF!</v>
      </c>
      <c r="F17913" s="9" t="e">
        <f>INDEX(#REF!:#REF!,MATCH($D17913,#REF!:#REF!,0),MATCH(#REF!,#REF!:#REF!,0))</f>
        <v>#REF!</v>
      </c>
    </row>
    <row r="17914" spans="1:6" ht="16.5" x14ac:dyDescent="0.3">
      <c r="A17914" s="9" t="s">
        <v>4410</v>
      </c>
      <c r="B17914" s="9" t="s">
        <v>2260</v>
      </c>
      <c r="C17914" s="10">
        <v>12253</v>
      </c>
      <c r="D17914" s="9">
        <v>7637608875</v>
      </c>
      <c r="E17914" s="9" t="e">
        <f>INDEX(#REF!:#REF!,MATCH($D17914,#REF!:#REF!,0),MATCH(#REF!,#REF!:#REF!,0))</f>
        <v>#REF!</v>
      </c>
      <c r="F17914" s="9" t="e">
        <f>INDEX(#REF!:#REF!,MATCH($D17914,#REF!:#REF!,0),MATCH(#REF!,#REF!:#REF!,0))</f>
        <v>#REF!</v>
      </c>
    </row>
    <row r="17915" spans="1:6" ht="16.5" x14ac:dyDescent="0.3">
      <c r="A17915" s="9" t="s">
        <v>4409</v>
      </c>
      <c r="B17915" s="9" t="s">
        <v>2036</v>
      </c>
      <c r="C17915" s="10">
        <v>34603</v>
      </c>
      <c r="D17915" s="9">
        <v>1664426442</v>
      </c>
      <c r="E17915" s="9" t="e">
        <f>INDEX(#REF!:#REF!,MATCH($D17915,#REF!:#REF!,0),MATCH(#REF!,#REF!:#REF!,0))</f>
        <v>#REF!</v>
      </c>
      <c r="F17915" s="9" t="e">
        <f>INDEX(#REF!:#REF!,MATCH($D17915,#REF!:#REF!,0),MATCH(#REF!,#REF!:#REF!,0))</f>
        <v>#REF!</v>
      </c>
    </row>
    <row r="17916" spans="1:6" ht="16.5" x14ac:dyDescent="0.3">
      <c r="A17916" s="9" t="s">
        <v>4408</v>
      </c>
      <c r="B17916" s="9" t="s">
        <v>2351</v>
      </c>
      <c r="C17916" s="10">
        <v>53261</v>
      </c>
      <c r="D17916" s="9">
        <v>6109997811</v>
      </c>
      <c r="E17916" s="9" t="e">
        <f>INDEX(#REF!:#REF!,MATCH($D17916,#REF!:#REF!,0),MATCH(#REF!,#REF!:#REF!,0))</f>
        <v>#REF!</v>
      </c>
      <c r="F17916" s="9" t="e">
        <f>INDEX(#REF!:#REF!,MATCH($D17916,#REF!:#REF!,0),MATCH(#REF!,#REF!:#REF!,0))</f>
        <v>#REF!</v>
      </c>
    </row>
    <row r="17917" spans="1:6" ht="16.5" x14ac:dyDescent="0.3">
      <c r="A17917" s="9" t="s">
        <v>4407</v>
      </c>
      <c r="B17917" s="9" t="s">
        <v>2258</v>
      </c>
      <c r="C17917" s="10">
        <v>29233</v>
      </c>
      <c r="D17917" s="9">
        <v>8617243198</v>
      </c>
      <c r="E17917" s="9" t="e">
        <f>INDEX(#REF!:#REF!,MATCH($D17917,#REF!:#REF!,0),MATCH(#REF!,#REF!:#REF!,0))</f>
        <v>#REF!</v>
      </c>
      <c r="F17917" s="9" t="e">
        <f>INDEX(#REF!:#REF!,MATCH($D17917,#REF!:#REF!,0),MATCH(#REF!,#REF!:#REF!,0))</f>
        <v>#REF!</v>
      </c>
    </row>
    <row r="17918" spans="1:6" ht="16.5" x14ac:dyDescent="0.3">
      <c r="A17918" s="9" t="s">
        <v>4406</v>
      </c>
      <c r="B17918" s="9" t="s">
        <v>2472</v>
      </c>
      <c r="C17918" s="10">
        <v>27682</v>
      </c>
      <c r="D17918" s="9">
        <v>5138969978</v>
      </c>
      <c r="E17918" s="9" t="e">
        <f>INDEX(#REF!:#REF!,MATCH($D17918,#REF!:#REF!,0),MATCH(#REF!,#REF!:#REF!,0))</f>
        <v>#REF!</v>
      </c>
      <c r="F17918" s="9" t="e">
        <f>INDEX(#REF!:#REF!,MATCH($D17918,#REF!:#REF!,0),MATCH(#REF!,#REF!:#REF!,0))</f>
        <v>#REF!</v>
      </c>
    </row>
    <row r="17919" spans="1:6" ht="16.5" x14ac:dyDescent="0.3">
      <c r="A17919" s="9" t="s">
        <v>4405</v>
      </c>
      <c r="B17919" s="9" t="s">
        <v>2783</v>
      </c>
      <c r="C17919" s="10">
        <v>19522</v>
      </c>
      <c r="D17919" s="9">
        <v>9597202352</v>
      </c>
      <c r="E17919" s="9" t="e">
        <f>INDEX(#REF!:#REF!,MATCH($D17919,#REF!:#REF!,0),MATCH(#REF!,#REF!:#REF!,0))</f>
        <v>#REF!</v>
      </c>
      <c r="F17919" s="9" t="e">
        <f>INDEX(#REF!:#REF!,MATCH($D17919,#REF!:#REF!,0),MATCH(#REF!,#REF!:#REF!,0))</f>
        <v>#REF!</v>
      </c>
    </row>
    <row r="17920" spans="1:6" ht="16.5" x14ac:dyDescent="0.3">
      <c r="A17920" s="9" t="s">
        <v>4404</v>
      </c>
      <c r="B17920" s="9" t="s">
        <v>2982</v>
      </c>
      <c r="C17920" s="10">
        <v>13171</v>
      </c>
      <c r="D17920" s="9">
        <v>228985188</v>
      </c>
      <c r="E17920" s="9" t="e">
        <f>INDEX(#REF!:#REF!,MATCH($D17920,#REF!:#REF!,0),MATCH(#REF!,#REF!:#REF!,0))</f>
        <v>#REF!</v>
      </c>
      <c r="F17920" s="9" t="e">
        <f>INDEX(#REF!:#REF!,MATCH($D17920,#REF!:#REF!,0),MATCH(#REF!,#REF!:#REF!,0))</f>
        <v>#REF!</v>
      </c>
    </row>
    <row r="17921" spans="1:6" ht="16.5" x14ac:dyDescent="0.3">
      <c r="A17921" s="9" t="s">
        <v>4403</v>
      </c>
      <c r="B17921" s="9" t="s">
        <v>2445</v>
      </c>
      <c r="C17921" s="10">
        <v>29147</v>
      </c>
      <c r="D17921" s="9">
        <v>8728207157</v>
      </c>
      <c r="E17921" s="9" t="e">
        <f>INDEX(#REF!:#REF!,MATCH($D17921,#REF!:#REF!,0),MATCH(#REF!,#REF!:#REF!,0))</f>
        <v>#REF!</v>
      </c>
      <c r="F17921" s="9" t="e">
        <f>INDEX(#REF!:#REF!,MATCH($D17921,#REF!:#REF!,0),MATCH(#REF!,#REF!:#REF!,0))</f>
        <v>#REF!</v>
      </c>
    </row>
    <row r="17922" spans="1:6" ht="16.5" x14ac:dyDescent="0.3">
      <c r="A17922" s="9" t="s">
        <v>4402</v>
      </c>
      <c r="B17922" s="9" t="s">
        <v>2336</v>
      </c>
      <c r="C17922" s="10">
        <v>59976</v>
      </c>
      <c r="D17922" s="9">
        <v>2234966051</v>
      </c>
      <c r="E17922" s="9" t="e">
        <f>INDEX(#REF!:#REF!,MATCH($D17922,#REF!:#REF!,0),MATCH(#REF!,#REF!:#REF!,0))</f>
        <v>#REF!</v>
      </c>
      <c r="F17922" s="9" t="e">
        <f>INDEX(#REF!:#REF!,MATCH($D17922,#REF!:#REF!,0),MATCH(#REF!,#REF!:#REF!,0))</f>
        <v>#REF!</v>
      </c>
    </row>
    <row r="17923" spans="1:6" ht="16.5" x14ac:dyDescent="0.3">
      <c r="A17923" s="9" t="s">
        <v>4401</v>
      </c>
      <c r="B17923" s="9" t="s">
        <v>3156</v>
      </c>
      <c r="C17923" s="10">
        <v>21751</v>
      </c>
      <c r="D17923" s="9">
        <v>5759255762</v>
      </c>
      <c r="E17923" s="9" t="e">
        <f>INDEX(#REF!:#REF!,MATCH($D17923,#REF!:#REF!,0),MATCH(#REF!,#REF!:#REF!,0))</f>
        <v>#REF!</v>
      </c>
      <c r="F17923" s="9" t="e">
        <f>INDEX(#REF!:#REF!,MATCH($D17923,#REF!:#REF!,0),MATCH(#REF!,#REF!:#REF!,0))</f>
        <v>#REF!</v>
      </c>
    </row>
    <row r="17924" spans="1:6" ht="16.5" x14ac:dyDescent="0.3">
      <c r="A17924" s="9" t="s">
        <v>4400</v>
      </c>
      <c r="B17924" s="9" t="s">
        <v>2422</v>
      </c>
      <c r="C17924" s="10">
        <v>42137</v>
      </c>
      <c r="D17924" s="9">
        <v>2841287114</v>
      </c>
      <c r="E17924" s="9" t="e">
        <f>INDEX(#REF!:#REF!,MATCH($D17924,#REF!:#REF!,0),MATCH(#REF!,#REF!:#REF!,0))</f>
        <v>#REF!</v>
      </c>
      <c r="F17924" s="9" t="e">
        <f>INDEX(#REF!:#REF!,MATCH($D17924,#REF!:#REF!,0),MATCH(#REF!,#REF!:#REF!,0))</f>
        <v>#REF!</v>
      </c>
    </row>
    <row r="17925" spans="1:6" ht="16.5" x14ac:dyDescent="0.3">
      <c r="A17925" s="9" t="s">
        <v>4399</v>
      </c>
      <c r="B17925" s="9" t="s">
        <v>2256</v>
      </c>
      <c r="C17925" s="10">
        <v>51199</v>
      </c>
      <c r="D17925" s="9">
        <v>5293354957</v>
      </c>
      <c r="E17925" s="9" t="e">
        <f>INDEX(#REF!:#REF!,MATCH($D17925,#REF!:#REF!,0),MATCH(#REF!,#REF!:#REF!,0))</f>
        <v>#REF!</v>
      </c>
      <c r="F17925" s="9" t="e">
        <f>INDEX(#REF!:#REF!,MATCH($D17925,#REF!:#REF!,0),MATCH(#REF!,#REF!:#REF!,0))</f>
        <v>#REF!</v>
      </c>
    </row>
    <row r="17926" spans="1:6" ht="16.5" x14ac:dyDescent="0.3">
      <c r="A17926" s="9" t="s">
        <v>4398</v>
      </c>
      <c r="B17926" s="9" t="s">
        <v>2768</v>
      </c>
      <c r="C17926" s="10">
        <v>50243</v>
      </c>
      <c r="D17926" s="9">
        <v>3509620267</v>
      </c>
      <c r="E17926" s="9" t="e">
        <f>INDEX(#REF!:#REF!,MATCH($D17926,#REF!:#REF!,0),MATCH(#REF!,#REF!:#REF!,0))</f>
        <v>#REF!</v>
      </c>
      <c r="F17926" s="9" t="e">
        <f>INDEX(#REF!:#REF!,MATCH($D17926,#REF!:#REF!,0),MATCH(#REF!,#REF!:#REF!,0))</f>
        <v>#REF!</v>
      </c>
    </row>
    <row r="17927" spans="1:6" ht="16.5" x14ac:dyDescent="0.3">
      <c r="A17927" s="9" t="s">
        <v>4397</v>
      </c>
      <c r="B17927" s="9" t="s">
        <v>2860</v>
      </c>
      <c r="C17927" s="10">
        <v>33000</v>
      </c>
      <c r="D17927" s="9">
        <v>7132417177</v>
      </c>
      <c r="E17927" s="9" t="e">
        <f>INDEX(#REF!:#REF!,MATCH($D17927,#REF!:#REF!,0),MATCH(#REF!,#REF!:#REF!,0))</f>
        <v>#REF!</v>
      </c>
      <c r="F17927" s="9" t="e">
        <f>INDEX(#REF!:#REF!,MATCH($D17927,#REF!:#REF!,0),MATCH(#REF!,#REF!:#REF!,0))</f>
        <v>#REF!</v>
      </c>
    </row>
    <row r="17928" spans="1:6" ht="16.5" x14ac:dyDescent="0.3">
      <c r="A17928" s="9" t="s">
        <v>4396</v>
      </c>
      <c r="B17928" s="9" t="s">
        <v>2011</v>
      </c>
      <c r="C17928" s="10">
        <v>12528</v>
      </c>
      <c r="D17928" s="9">
        <v>5117202538</v>
      </c>
      <c r="E17928" s="9" t="e">
        <f>INDEX(#REF!:#REF!,MATCH($D17928,#REF!:#REF!,0),MATCH(#REF!,#REF!:#REF!,0))</f>
        <v>#REF!</v>
      </c>
      <c r="F17928" s="9" t="e">
        <f>INDEX(#REF!:#REF!,MATCH($D17928,#REF!:#REF!,0),MATCH(#REF!,#REF!:#REF!,0))</f>
        <v>#REF!</v>
      </c>
    </row>
    <row r="17929" spans="1:6" ht="16.5" x14ac:dyDescent="0.3">
      <c r="A17929" s="9" t="s">
        <v>4395</v>
      </c>
      <c r="B17929" s="9" t="s">
        <v>2555</v>
      </c>
      <c r="C17929" s="10">
        <v>50154</v>
      </c>
      <c r="D17929" s="9">
        <v>9023313240</v>
      </c>
      <c r="E17929" s="9" t="e">
        <f>INDEX(#REF!:#REF!,MATCH($D17929,#REF!:#REF!,0),MATCH(#REF!,#REF!:#REF!,0))</f>
        <v>#REF!</v>
      </c>
      <c r="F17929" s="9" t="e">
        <f>INDEX(#REF!:#REF!,MATCH($D17929,#REF!:#REF!,0),MATCH(#REF!,#REF!:#REF!,0))</f>
        <v>#REF!</v>
      </c>
    </row>
    <row r="17930" spans="1:6" ht="16.5" x14ac:dyDescent="0.3">
      <c r="A17930" s="9" t="s">
        <v>4394</v>
      </c>
      <c r="B17930" s="9" t="s">
        <v>2555</v>
      </c>
      <c r="C17930" s="10">
        <v>50574</v>
      </c>
      <c r="D17930" s="9">
        <v>6732216945</v>
      </c>
      <c r="E17930" s="9" t="e">
        <f>INDEX(#REF!:#REF!,MATCH($D17930,#REF!:#REF!,0),MATCH(#REF!,#REF!:#REF!,0))</f>
        <v>#REF!</v>
      </c>
      <c r="F17930" s="9" t="e">
        <f>INDEX(#REF!:#REF!,MATCH($D17930,#REF!:#REF!,0),MATCH(#REF!,#REF!:#REF!,0))</f>
        <v>#REF!</v>
      </c>
    </row>
    <row r="17931" spans="1:6" ht="16.5" x14ac:dyDescent="0.3">
      <c r="A17931" s="9" t="s">
        <v>4393</v>
      </c>
      <c r="B17931" s="9" t="s">
        <v>2056</v>
      </c>
      <c r="C17931" s="10">
        <v>47718</v>
      </c>
      <c r="D17931" s="9">
        <v>8904404991</v>
      </c>
      <c r="E17931" s="9" t="e">
        <f>INDEX(#REF!:#REF!,MATCH($D17931,#REF!:#REF!,0),MATCH(#REF!,#REF!:#REF!,0))</f>
        <v>#REF!</v>
      </c>
      <c r="F17931" s="9" t="e">
        <f>INDEX(#REF!:#REF!,MATCH($D17931,#REF!:#REF!,0),MATCH(#REF!,#REF!:#REF!,0))</f>
        <v>#REF!</v>
      </c>
    </row>
    <row r="17932" spans="1:6" ht="16.5" x14ac:dyDescent="0.3">
      <c r="A17932" s="9" t="s">
        <v>4392</v>
      </c>
      <c r="B17932" s="9" t="s">
        <v>2262</v>
      </c>
      <c r="C17932" s="10">
        <v>42071</v>
      </c>
      <c r="D17932" s="9">
        <v>5861892008</v>
      </c>
      <c r="E17932" s="9" t="e">
        <f>INDEX(#REF!:#REF!,MATCH($D17932,#REF!:#REF!,0),MATCH(#REF!,#REF!:#REF!,0))</f>
        <v>#REF!</v>
      </c>
      <c r="F17932" s="9" t="e">
        <f>INDEX(#REF!:#REF!,MATCH($D17932,#REF!:#REF!,0),MATCH(#REF!,#REF!:#REF!,0))</f>
        <v>#REF!</v>
      </c>
    </row>
    <row r="17933" spans="1:6" ht="16.5" x14ac:dyDescent="0.3">
      <c r="A17933" s="9" t="s">
        <v>4391</v>
      </c>
      <c r="B17933" s="9" t="s">
        <v>2653</v>
      </c>
      <c r="C17933" s="10">
        <v>26639</v>
      </c>
      <c r="D17933" s="9">
        <v>3303111790</v>
      </c>
      <c r="E17933" s="9" t="e">
        <f>INDEX(#REF!:#REF!,MATCH($D17933,#REF!:#REF!,0),MATCH(#REF!,#REF!:#REF!,0))</f>
        <v>#REF!</v>
      </c>
      <c r="F17933" s="9" t="e">
        <f>INDEX(#REF!:#REF!,MATCH($D17933,#REF!:#REF!,0),MATCH(#REF!,#REF!:#REF!,0))</f>
        <v>#REF!</v>
      </c>
    </row>
    <row r="17934" spans="1:6" ht="16.5" x14ac:dyDescent="0.3">
      <c r="A17934" s="9" t="s">
        <v>4390</v>
      </c>
      <c r="B17934" s="9" t="s">
        <v>2286</v>
      </c>
      <c r="C17934" s="10">
        <v>10966</v>
      </c>
      <c r="D17934" s="9">
        <v>1192770250</v>
      </c>
      <c r="E17934" s="9" t="e">
        <f>INDEX(#REF!:#REF!,MATCH($D17934,#REF!:#REF!,0),MATCH(#REF!,#REF!:#REF!,0))</f>
        <v>#REF!</v>
      </c>
      <c r="F17934" s="9" t="e">
        <f>INDEX(#REF!:#REF!,MATCH($D17934,#REF!:#REF!,0),MATCH(#REF!,#REF!:#REF!,0))</f>
        <v>#REF!</v>
      </c>
    </row>
    <row r="17935" spans="1:6" ht="16.5" x14ac:dyDescent="0.3">
      <c r="A17935" s="9" t="s">
        <v>4389</v>
      </c>
      <c r="B17935" s="9" t="s">
        <v>2346</v>
      </c>
      <c r="C17935" s="10">
        <v>55424</v>
      </c>
      <c r="D17935" s="9">
        <v>8676088039</v>
      </c>
      <c r="E17935" s="9" t="e">
        <f>INDEX(#REF!:#REF!,MATCH($D17935,#REF!:#REF!,0),MATCH(#REF!,#REF!:#REF!,0))</f>
        <v>#REF!</v>
      </c>
      <c r="F17935" s="9" t="e">
        <f>INDEX(#REF!:#REF!,MATCH($D17935,#REF!:#REF!,0),MATCH(#REF!,#REF!:#REF!,0))</f>
        <v>#REF!</v>
      </c>
    </row>
    <row r="17936" spans="1:6" ht="16.5" x14ac:dyDescent="0.3">
      <c r="A17936" s="9" t="s">
        <v>4388</v>
      </c>
      <c r="B17936" s="9" t="s">
        <v>2564</v>
      </c>
      <c r="C17936" s="10">
        <v>10203</v>
      </c>
      <c r="D17936" s="9">
        <v>6183510505</v>
      </c>
      <c r="E17936" s="9" t="e">
        <f>INDEX(#REF!:#REF!,MATCH($D17936,#REF!:#REF!,0),MATCH(#REF!,#REF!:#REF!,0))</f>
        <v>#REF!</v>
      </c>
      <c r="F17936" s="9" t="e">
        <f>INDEX(#REF!:#REF!,MATCH($D17936,#REF!:#REF!,0),MATCH(#REF!,#REF!:#REF!,0))</f>
        <v>#REF!</v>
      </c>
    </row>
    <row r="17937" spans="1:6" ht="16.5" x14ac:dyDescent="0.3">
      <c r="A17937" s="9" t="s">
        <v>4387</v>
      </c>
      <c r="B17937" s="9" t="s">
        <v>2190</v>
      </c>
      <c r="C17937" s="10">
        <v>33668</v>
      </c>
      <c r="D17937" s="9">
        <v>3513651333</v>
      </c>
      <c r="E17937" s="9" t="e">
        <f>INDEX(#REF!:#REF!,MATCH($D17937,#REF!:#REF!,0),MATCH(#REF!,#REF!:#REF!,0))</f>
        <v>#REF!</v>
      </c>
      <c r="F17937" s="9" t="e">
        <f>INDEX(#REF!:#REF!,MATCH($D17937,#REF!:#REF!,0),MATCH(#REF!,#REF!:#REF!,0))</f>
        <v>#REF!</v>
      </c>
    </row>
    <row r="17938" spans="1:6" ht="16.5" x14ac:dyDescent="0.3">
      <c r="A17938" s="9" t="s">
        <v>4386</v>
      </c>
      <c r="B17938" s="9" t="s">
        <v>4007</v>
      </c>
      <c r="C17938" s="10">
        <v>50033</v>
      </c>
      <c r="D17938" s="9">
        <v>6410530811</v>
      </c>
      <c r="E17938" s="9" t="e">
        <f>INDEX(#REF!:#REF!,MATCH($D17938,#REF!:#REF!,0),MATCH(#REF!,#REF!:#REF!,0))</f>
        <v>#REF!</v>
      </c>
      <c r="F17938" s="9" t="e">
        <f>INDEX(#REF!:#REF!,MATCH($D17938,#REF!:#REF!,0),MATCH(#REF!,#REF!:#REF!,0))</f>
        <v>#REF!</v>
      </c>
    </row>
    <row r="17939" spans="1:6" ht="16.5" x14ac:dyDescent="0.3">
      <c r="A17939" s="9" t="s">
        <v>4385</v>
      </c>
      <c r="B17939" s="9" t="s">
        <v>1973</v>
      </c>
      <c r="C17939" s="10">
        <v>59985</v>
      </c>
      <c r="D17939" s="9">
        <v>9373778889</v>
      </c>
      <c r="E17939" s="9" t="e">
        <f>INDEX(#REF!:#REF!,MATCH($D17939,#REF!:#REF!,0),MATCH(#REF!,#REF!:#REF!,0))</f>
        <v>#REF!</v>
      </c>
      <c r="F17939" s="9" t="e">
        <f>INDEX(#REF!:#REF!,MATCH($D17939,#REF!:#REF!,0),MATCH(#REF!,#REF!:#REF!,0))</f>
        <v>#REF!</v>
      </c>
    </row>
    <row r="17940" spans="1:6" ht="16.5" x14ac:dyDescent="0.3">
      <c r="A17940" s="9" t="s">
        <v>4384</v>
      </c>
      <c r="B17940" s="9" t="s">
        <v>2820</v>
      </c>
      <c r="C17940" s="10">
        <v>18846</v>
      </c>
      <c r="D17940" s="9">
        <v>9958099322</v>
      </c>
      <c r="E17940" s="9" t="e">
        <f>INDEX(#REF!:#REF!,MATCH($D17940,#REF!:#REF!,0),MATCH(#REF!,#REF!:#REF!,0))</f>
        <v>#REF!</v>
      </c>
      <c r="F17940" s="9" t="e">
        <f>INDEX(#REF!:#REF!,MATCH($D17940,#REF!:#REF!,0),MATCH(#REF!,#REF!:#REF!,0))</f>
        <v>#REF!</v>
      </c>
    </row>
    <row r="17941" spans="1:6" ht="16.5" x14ac:dyDescent="0.3">
      <c r="A17941" s="9" t="s">
        <v>4383</v>
      </c>
      <c r="B17941" s="9" t="s">
        <v>2112</v>
      </c>
      <c r="C17941" s="10">
        <v>57621</v>
      </c>
      <c r="D17941" s="9">
        <v>8065075959</v>
      </c>
      <c r="E17941" s="9" t="e">
        <f>INDEX(#REF!:#REF!,MATCH($D17941,#REF!:#REF!,0),MATCH(#REF!,#REF!:#REF!,0))</f>
        <v>#REF!</v>
      </c>
      <c r="F17941" s="9" t="e">
        <f>INDEX(#REF!:#REF!,MATCH($D17941,#REF!:#REF!,0),MATCH(#REF!,#REF!:#REF!,0))</f>
        <v>#REF!</v>
      </c>
    </row>
    <row r="17942" spans="1:6" ht="16.5" x14ac:dyDescent="0.3">
      <c r="A17942" s="9" t="s">
        <v>4382</v>
      </c>
      <c r="B17942" s="9" t="s">
        <v>1995</v>
      </c>
      <c r="C17942" s="10">
        <v>24088</v>
      </c>
      <c r="D17942" s="9">
        <v>3127459866</v>
      </c>
      <c r="E17942" s="9" t="e">
        <f>INDEX(#REF!:#REF!,MATCH($D17942,#REF!:#REF!,0),MATCH(#REF!,#REF!:#REF!,0))</f>
        <v>#REF!</v>
      </c>
      <c r="F17942" s="9" t="e">
        <f>INDEX(#REF!:#REF!,MATCH($D17942,#REF!:#REF!,0),MATCH(#REF!,#REF!:#REF!,0))</f>
        <v>#REF!</v>
      </c>
    </row>
    <row r="17943" spans="1:6" ht="16.5" x14ac:dyDescent="0.3">
      <c r="A17943" s="9" t="s">
        <v>4381</v>
      </c>
      <c r="B17943" s="9" t="s">
        <v>2783</v>
      </c>
      <c r="C17943" s="10">
        <v>28503</v>
      </c>
      <c r="D17943" s="9">
        <v>715518151</v>
      </c>
      <c r="E17943" s="9" t="e">
        <f>INDEX(#REF!:#REF!,MATCH($D17943,#REF!:#REF!,0),MATCH(#REF!,#REF!:#REF!,0))</f>
        <v>#REF!</v>
      </c>
      <c r="F17943" s="9" t="e">
        <f>INDEX(#REF!:#REF!,MATCH($D17943,#REF!:#REF!,0),MATCH(#REF!,#REF!:#REF!,0))</f>
        <v>#REF!</v>
      </c>
    </row>
    <row r="17944" spans="1:6" ht="16.5" x14ac:dyDescent="0.3">
      <c r="A17944" s="9" t="s">
        <v>4380</v>
      </c>
      <c r="B17944" s="9" t="s">
        <v>2820</v>
      </c>
      <c r="C17944" s="10">
        <v>16281</v>
      </c>
      <c r="D17944" s="9">
        <v>9916787441</v>
      </c>
      <c r="E17944" s="9" t="e">
        <f>INDEX(#REF!:#REF!,MATCH($D17944,#REF!:#REF!,0),MATCH(#REF!,#REF!:#REF!,0))</f>
        <v>#REF!</v>
      </c>
      <c r="F17944" s="9" t="e">
        <f>INDEX(#REF!:#REF!,MATCH($D17944,#REF!:#REF!,0),MATCH(#REF!,#REF!:#REF!,0))</f>
        <v>#REF!</v>
      </c>
    </row>
    <row r="17945" spans="1:6" ht="16.5" x14ac:dyDescent="0.3">
      <c r="A17945" s="9" t="s">
        <v>4379</v>
      </c>
      <c r="B17945" s="9" t="s">
        <v>2528</v>
      </c>
      <c r="C17945" s="10">
        <v>40808</v>
      </c>
      <c r="D17945" s="9">
        <v>8128449354</v>
      </c>
      <c r="E17945" s="9" t="e">
        <f>INDEX(#REF!:#REF!,MATCH($D17945,#REF!:#REF!,0),MATCH(#REF!,#REF!:#REF!,0))</f>
        <v>#REF!</v>
      </c>
      <c r="F17945" s="9" t="e">
        <f>INDEX(#REF!:#REF!,MATCH($D17945,#REF!:#REF!,0),MATCH(#REF!,#REF!:#REF!,0))</f>
        <v>#REF!</v>
      </c>
    </row>
    <row r="17946" spans="1:6" ht="16.5" x14ac:dyDescent="0.3">
      <c r="A17946" s="9" t="s">
        <v>4378</v>
      </c>
      <c r="B17946" s="9" t="s">
        <v>2007</v>
      </c>
      <c r="C17946" s="10">
        <v>55176</v>
      </c>
      <c r="D17946" s="9">
        <v>3986480021</v>
      </c>
      <c r="E17946" s="9" t="e">
        <f>INDEX(#REF!:#REF!,MATCH($D17946,#REF!:#REF!,0),MATCH(#REF!,#REF!:#REF!,0))</f>
        <v>#REF!</v>
      </c>
      <c r="F17946" s="9" t="e">
        <f>INDEX(#REF!:#REF!,MATCH($D17946,#REF!:#REF!,0),MATCH(#REF!,#REF!:#REF!,0))</f>
        <v>#REF!</v>
      </c>
    </row>
    <row r="17947" spans="1:6" ht="16.5" x14ac:dyDescent="0.3">
      <c r="A17947" s="9" t="s">
        <v>4377</v>
      </c>
      <c r="B17947" s="9" t="s">
        <v>2559</v>
      </c>
      <c r="C17947" s="10">
        <v>30557</v>
      </c>
      <c r="D17947" s="9">
        <v>3609467622</v>
      </c>
      <c r="E17947" s="9" t="e">
        <f>INDEX(#REF!:#REF!,MATCH($D17947,#REF!:#REF!,0),MATCH(#REF!,#REF!:#REF!,0))</f>
        <v>#REF!</v>
      </c>
      <c r="F17947" s="9" t="e">
        <f>INDEX(#REF!:#REF!,MATCH($D17947,#REF!:#REF!,0),MATCH(#REF!,#REF!:#REF!,0))</f>
        <v>#REF!</v>
      </c>
    </row>
    <row r="17948" spans="1:6" ht="16.5" x14ac:dyDescent="0.3">
      <c r="A17948" s="9" t="s">
        <v>4376</v>
      </c>
      <c r="B17948" s="9" t="s">
        <v>2214</v>
      </c>
      <c r="C17948" s="10">
        <v>56634</v>
      </c>
      <c r="D17948" s="9">
        <v>9317454674</v>
      </c>
      <c r="E17948" s="9" t="e">
        <f>INDEX(#REF!:#REF!,MATCH($D17948,#REF!:#REF!,0),MATCH(#REF!,#REF!:#REF!,0))</f>
        <v>#REF!</v>
      </c>
      <c r="F17948" s="9" t="e">
        <f>INDEX(#REF!:#REF!,MATCH($D17948,#REF!:#REF!,0),MATCH(#REF!,#REF!:#REF!,0))</f>
        <v>#REF!</v>
      </c>
    </row>
    <row r="17949" spans="1:6" ht="16.5" x14ac:dyDescent="0.3">
      <c r="A17949" s="9" t="s">
        <v>4375</v>
      </c>
      <c r="B17949" s="9" t="s">
        <v>2718</v>
      </c>
      <c r="C17949" s="10">
        <v>52436</v>
      </c>
      <c r="D17949" s="9">
        <v>7462528568</v>
      </c>
      <c r="E17949" s="9" t="e">
        <f>INDEX(#REF!:#REF!,MATCH($D17949,#REF!:#REF!,0),MATCH(#REF!,#REF!:#REF!,0))</f>
        <v>#REF!</v>
      </c>
      <c r="F17949" s="9" t="e">
        <f>INDEX(#REF!:#REF!,MATCH($D17949,#REF!:#REF!,0),MATCH(#REF!,#REF!:#REF!,0))</f>
        <v>#REF!</v>
      </c>
    </row>
    <row r="17950" spans="1:6" ht="16.5" x14ac:dyDescent="0.3">
      <c r="A17950" s="9" t="s">
        <v>4374</v>
      </c>
      <c r="B17950" s="9" t="s">
        <v>2017</v>
      </c>
      <c r="C17950" s="10">
        <v>30787</v>
      </c>
      <c r="D17950" s="9">
        <v>3016741628</v>
      </c>
      <c r="E17950" s="9" t="e">
        <f>INDEX(#REF!:#REF!,MATCH($D17950,#REF!:#REF!,0),MATCH(#REF!,#REF!:#REF!,0))</f>
        <v>#REF!</v>
      </c>
      <c r="F17950" s="9" t="e">
        <f>INDEX(#REF!:#REF!,MATCH($D17950,#REF!:#REF!,0),MATCH(#REF!,#REF!:#REF!,0))</f>
        <v>#REF!</v>
      </c>
    </row>
    <row r="17951" spans="1:6" ht="16.5" x14ac:dyDescent="0.3">
      <c r="A17951" s="9" t="s">
        <v>4373</v>
      </c>
      <c r="B17951" s="9" t="s">
        <v>2040</v>
      </c>
      <c r="C17951" s="10">
        <v>37492</v>
      </c>
      <c r="D17951" s="9">
        <v>6000780338</v>
      </c>
      <c r="E17951" s="9" t="e">
        <f>INDEX(#REF!:#REF!,MATCH($D17951,#REF!:#REF!,0),MATCH(#REF!,#REF!:#REF!,0))</f>
        <v>#REF!</v>
      </c>
      <c r="F17951" s="9" t="e">
        <f>INDEX(#REF!:#REF!,MATCH($D17951,#REF!:#REF!,0),MATCH(#REF!,#REF!:#REF!,0))</f>
        <v>#REF!</v>
      </c>
    </row>
    <row r="17952" spans="1:6" ht="16.5" x14ac:dyDescent="0.3">
      <c r="A17952" s="9" t="s">
        <v>4372</v>
      </c>
      <c r="B17952" s="9" t="s">
        <v>2056</v>
      </c>
      <c r="C17952" s="10">
        <v>19395</v>
      </c>
      <c r="D17952" s="9">
        <v>4639895275</v>
      </c>
      <c r="E17952" s="9" t="e">
        <f>INDEX(#REF!:#REF!,MATCH($D17952,#REF!:#REF!,0),MATCH(#REF!,#REF!:#REF!,0))</f>
        <v>#REF!</v>
      </c>
      <c r="F17952" s="9" t="e">
        <f>INDEX(#REF!:#REF!,MATCH($D17952,#REF!:#REF!,0),MATCH(#REF!,#REF!:#REF!,0))</f>
        <v>#REF!</v>
      </c>
    </row>
    <row r="17953" spans="1:6" ht="16.5" x14ac:dyDescent="0.3">
      <c r="A17953" s="9" t="s">
        <v>4371</v>
      </c>
      <c r="B17953" s="9" t="s">
        <v>2757</v>
      </c>
      <c r="C17953" s="10">
        <v>24422</v>
      </c>
      <c r="D17953" s="9">
        <v>4401069773</v>
      </c>
      <c r="E17953" s="9" t="e">
        <f>INDEX(#REF!:#REF!,MATCH($D17953,#REF!:#REF!,0),MATCH(#REF!,#REF!:#REF!,0))</f>
        <v>#REF!</v>
      </c>
      <c r="F17953" s="9" t="e">
        <f>INDEX(#REF!:#REF!,MATCH($D17953,#REF!:#REF!,0),MATCH(#REF!,#REF!:#REF!,0))</f>
        <v>#REF!</v>
      </c>
    </row>
    <row r="17954" spans="1:6" ht="16.5" x14ac:dyDescent="0.3">
      <c r="A17954" s="9" t="s">
        <v>4370</v>
      </c>
      <c r="B17954" s="9" t="s">
        <v>2688</v>
      </c>
      <c r="C17954" s="10">
        <v>20808</v>
      </c>
      <c r="D17954" s="9">
        <v>6776868107</v>
      </c>
      <c r="E17954" s="9" t="e">
        <f>INDEX(#REF!:#REF!,MATCH($D17954,#REF!:#REF!,0),MATCH(#REF!,#REF!:#REF!,0))</f>
        <v>#REF!</v>
      </c>
      <c r="F17954" s="9" t="e">
        <f>INDEX(#REF!:#REF!,MATCH($D17954,#REF!:#REF!,0),MATCH(#REF!,#REF!:#REF!,0))</f>
        <v>#REF!</v>
      </c>
    </row>
    <row r="17955" spans="1:6" ht="16.5" x14ac:dyDescent="0.3">
      <c r="A17955" s="9" t="s">
        <v>4369</v>
      </c>
      <c r="B17955" s="9" t="s">
        <v>3360</v>
      </c>
      <c r="C17955" s="10">
        <v>34981</v>
      </c>
      <c r="D17955" s="9">
        <v>8887868026</v>
      </c>
      <c r="E17955" s="9" t="e">
        <f>INDEX(#REF!:#REF!,MATCH($D17955,#REF!:#REF!,0),MATCH(#REF!,#REF!:#REF!,0))</f>
        <v>#REF!</v>
      </c>
      <c r="F17955" s="9" t="e">
        <f>INDEX(#REF!:#REF!,MATCH($D17955,#REF!:#REF!,0),MATCH(#REF!,#REF!:#REF!,0))</f>
        <v>#REF!</v>
      </c>
    </row>
    <row r="17956" spans="1:6" ht="16.5" x14ac:dyDescent="0.3">
      <c r="A17956" s="9" t="s">
        <v>4368</v>
      </c>
      <c r="B17956" s="9" t="s">
        <v>2036</v>
      </c>
      <c r="C17956" s="10">
        <v>15035</v>
      </c>
      <c r="D17956" s="9">
        <v>2885061928</v>
      </c>
      <c r="E17956" s="9" t="e">
        <f>INDEX(#REF!:#REF!,MATCH($D17956,#REF!:#REF!,0),MATCH(#REF!,#REF!:#REF!,0))</f>
        <v>#REF!</v>
      </c>
      <c r="F17956" s="9" t="e">
        <f>INDEX(#REF!:#REF!,MATCH($D17956,#REF!:#REF!,0),MATCH(#REF!,#REF!:#REF!,0))</f>
        <v>#REF!</v>
      </c>
    </row>
    <row r="17957" spans="1:6" ht="16.5" x14ac:dyDescent="0.3">
      <c r="A17957" s="9" t="s">
        <v>4367</v>
      </c>
      <c r="B17957" s="9" t="s">
        <v>2206</v>
      </c>
      <c r="C17957" s="10">
        <v>41735</v>
      </c>
      <c r="D17957" s="9">
        <v>5000631609</v>
      </c>
      <c r="E17957" s="9" t="e">
        <f>INDEX(#REF!:#REF!,MATCH($D17957,#REF!:#REF!,0),MATCH(#REF!,#REF!:#REF!,0))</f>
        <v>#REF!</v>
      </c>
      <c r="F17957" s="9" t="e">
        <f>INDEX(#REF!:#REF!,MATCH($D17957,#REF!:#REF!,0),MATCH(#REF!,#REF!:#REF!,0))</f>
        <v>#REF!</v>
      </c>
    </row>
    <row r="17958" spans="1:6" ht="16.5" x14ac:dyDescent="0.3">
      <c r="A17958" s="9" t="s">
        <v>4366</v>
      </c>
      <c r="B17958" s="9" t="s">
        <v>2675</v>
      </c>
      <c r="C17958" s="10">
        <v>44270</v>
      </c>
      <c r="D17958" s="9">
        <v>9057758911</v>
      </c>
      <c r="E17958" s="9" t="e">
        <f>INDEX(#REF!:#REF!,MATCH($D17958,#REF!:#REF!,0),MATCH(#REF!,#REF!:#REF!,0))</f>
        <v>#REF!</v>
      </c>
      <c r="F17958" s="9" t="e">
        <f>INDEX(#REF!:#REF!,MATCH($D17958,#REF!:#REF!,0),MATCH(#REF!,#REF!:#REF!,0))</f>
        <v>#REF!</v>
      </c>
    </row>
    <row r="17959" spans="1:6" ht="16.5" x14ac:dyDescent="0.3">
      <c r="A17959" s="9" t="s">
        <v>4365</v>
      </c>
      <c r="B17959" s="9" t="s">
        <v>2312</v>
      </c>
      <c r="C17959" s="10">
        <v>45343</v>
      </c>
      <c r="D17959" s="9">
        <v>4768254810</v>
      </c>
      <c r="E17959" s="9" t="e">
        <f>INDEX(#REF!:#REF!,MATCH($D17959,#REF!:#REF!,0),MATCH(#REF!,#REF!:#REF!,0))</f>
        <v>#REF!</v>
      </c>
      <c r="F17959" s="9" t="e">
        <f>INDEX(#REF!:#REF!,MATCH($D17959,#REF!:#REF!,0),MATCH(#REF!,#REF!:#REF!,0))</f>
        <v>#REF!</v>
      </c>
    </row>
    <row r="17960" spans="1:6" ht="16.5" x14ac:dyDescent="0.3">
      <c r="A17960" s="9" t="s">
        <v>4364</v>
      </c>
      <c r="B17960" s="9" t="s">
        <v>2870</v>
      </c>
      <c r="C17960" s="10">
        <v>59203</v>
      </c>
      <c r="D17960" s="9">
        <v>397599129</v>
      </c>
      <c r="E17960" s="9" t="e">
        <f>INDEX(#REF!:#REF!,MATCH($D17960,#REF!:#REF!,0),MATCH(#REF!,#REF!:#REF!,0))</f>
        <v>#REF!</v>
      </c>
      <c r="F17960" s="9" t="e">
        <f>INDEX(#REF!:#REF!,MATCH($D17960,#REF!:#REF!,0),MATCH(#REF!,#REF!:#REF!,0))</f>
        <v>#REF!</v>
      </c>
    </row>
    <row r="17961" spans="1:6" ht="16.5" x14ac:dyDescent="0.3">
      <c r="A17961" s="9" t="s">
        <v>4363</v>
      </c>
      <c r="B17961" s="9" t="s">
        <v>2747</v>
      </c>
      <c r="C17961" s="10">
        <v>47016</v>
      </c>
      <c r="D17961" s="9">
        <v>5990182805</v>
      </c>
      <c r="E17961" s="9" t="e">
        <f>INDEX(#REF!:#REF!,MATCH($D17961,#REF!:#REF!,0),MATCH(#REF!,#REF!:#REF!,0))</f>
        <v>#REF!</v>
      </c>
      <c r="F17961" s="9" t="e">
        <f>INDEX(#REF!:#REF!,MATCH($D17961,#REF!:#REF!,0),MATCH(#REF!,#REF!:#REF!,0))</f>
        <v>#REF!</v>
      </c>
    </row>
    <row r="17962" spans="1:6" ht="16.5" x14ac:dyDescent="0.3">
      <c r="A17962" s="9" t="s">
        <v>4362</v>
      </c>
      <c r="B17962" s="9" t="s">
        <v>2935</v>
      </c>
      <c r="C17962" s="10">
        <v>20164</v>
      </c>
      <c r="D17962" s="9">
        <v>273083503</v>
      </c>
      <c r="E17962" s="9" t="e">
        <f>INDEX(#REF!:#REF!,MATCH($D17962,#REF!:#REF!,0),MATCH(#REF!,#REF!:#REF!,0))</f>
        <v>#REF!</v>
      </c>
      <c r="F17962" s="9" t="e">
        <f>INDEX(#REF!:#REF!,MATCH($D17962,#REF!:#REF!,0),MATCH(#REF!,#REF!:#REF!,0))</f>
        <v>#REF!</v>
      </c>
    </row>
    <row r="17963" spans="1:6" ht="16.5" x14ac:dyDescent="0.3">
      <c r="A17963" s="9" t="s">
        <v>4361</v>
      </c>
      <c r="B17963" s="9" t="s">
        <v>4007</v>
      </c>
      <c r="C17963" s="10">
        <v>37507</v>
      </c>
      <c r="D17963" s="9">
        <v>4997183822</v>
      </c>
      <c r="E17963" s="9" t="e">
        <f>INDEX(#REF!:#REF!,MATCH($D17963,#REF!:#REF!,0),MATCH(#REF!,#REF!:#REF!,0))</f>
        <v>#REF!</v>
      </c>
      <c r="F17963" s="9" t="e">
        <f>INDEX(#REF!:#REF!,MATCH($D17963,#REF!:#REF!,0),MATCH(#REF!,#REF!:#REF!,0))</f>
        <v>#REF!</v>
      </c>
    </row>
    <row r="17964" spans="1:6" ht="16.5" x14ac:dyDescent="0.3">
      <c r="A17964" s="9" t="s">
        <v>4360</v>
      </c>
      <c r="B17964" s="9" t="s">
        <v>2783</v>
      </c>
      <c r="C17964" s="10">
        <v>11044</v>
      </c>
      <c r="D17964" s="9">
        <v>9829586073</v>
      </c>
      <c r="E17964" s="9" t="e">
        <f>INDEX(#REF!:#REF!,MATCH($D17964,#REF!:#REF!,0),MATCH(#REF!,#REF!:#REF!,0))</f>
        <v>#REF!</v>
      </c>
      <c r="F17964" s="9" t="e">
        <f>INDEX(#REF!:#REF!,MATCH($D17964,#REF!:#REF!,0),MATCH(#REF!,#REF!:#REF!,0))</f>
        <v>#REF!</v>
      </c>
    </row>
    <row r="17965" spans="1:6" ht="16.5" x14ac:dyDescent="0.3">
      <c r="A17965" s="9" t="s">
        <v>4359</v>
      </c>
      <c r="B17965" s="9" t="s">
        <v>2075</v>
      </c>
      <c r="C17965" s="10">
        <v>44661</v>
      </c>
      <c r="D17965" s="9">
        <v>3516592710</v>
      </c>
      <c r="E17965" s="9" t="e">
        <f>INDEX(#REF!:#REF!,MATCH($D17965,#REF!:#REF!,0),MATCH(#REF!,#REF!:#REF!,0))</f>
        <v>#REF!</v>
      </c>
      <c r="F17965" s="9" t="e">
        <f>INDEX(#REF!:#REF!,MATCH($D17965,#REF!:#REF!,0),MATCH(#REF!,#REF!:#REF!,0))</f>
        <v>#REF!</v>
      </c>
    </row>
    <row r="17966" spans="1:6" ht="16.5" x14ac:dyDescent="0.3">
      <c r="A17966" s="9" t="s">
        <v>4358</v>
      </c>
      <c r="B17966" s="9" t="s">
        <v>3044</v>
      </c>
      <c r="C17966" s="10">
        <v>12686</v>
      </c>
      <c r="D17966" s="9">
        <v>7906441400</v>
      </c>
      <c r="E17966" s="9" t="e">
        <f>INDEX(#REF!:#REF!,MATCH($D17966,#REF!:#REF!,0),MATCH(#REF!,#REF!:#REF!,0))</f>
        <v>#REF!</v>
      </c>
      <c r="F17966" s="9" t="e">
        <f>INDEX(#REF!:#REF!,MATCH($D17966,#REF!:#REF!,0),MATCH(#REF!,#REF!:#REF!,0))</f>
        <v>#REF!</v>
      </c>
    </row>
    <row r="17967" spans="1:6" ht="16.5" x14ac:dyDescent="0.3">
      <c r="A17967" s="9" t="s">
        <v>4357</v>
      </c>
      <c r="B17967" s="9" t="s">
        <v>2284</v>
      </c>
      <c r="C17967" s="10">
        <v>40101</v>
      </c>
      <c r="D17967" s="9">
        <v>9264026959</v>
      </c>
      <c r="E17967" s="9" t="e">
        <f>INDEX(#REF!:#REF!,MATCH($D17967,#REF!:#REF!,0),MATCH(#REF!,#REF!:#REF!,0))</f>
        <v>#REF!</v>
      </c>
      <c r="F17967" s="9" t="e">
        <f>INDEX(#REF!:#REF!,MATCH($D17967,#REF!:#REF!,0),MATCH(#REF!,#REF!:#REF!,0))</f>
        <v>#REF!</v>
      </c>
    </row>
    <row r="17968" spans="1:6" ht="16.5" x14ac:dyDescent="0.3">
      <c r="A17968" s="9" t="s">
        <v>4356</v>
      </c>
      <c r="B17968" s="9" t="s">
        <v>2918</v>
      </c>
      <c r="C17968" s="10">
        <v>14137</v>
      </c>
      <c r="D17968" s="9">
        <v>7837437543</v>
      </c>
      <c r="E17968" s="9" t="e">
        <f>INDEX(#REF!:#REF!,MATCH($D17968,#REF!:#REF!,0),MATCH(#REF!,#REF!:#REF!,0))</f>
        <v>#REF!</v>
      </c>
      <c r="F17968" s="9" t="e">
        <f>INDEX(#REF!:#REF!,MATCH($D17968,#REF!:#REF!,0),MATCH(#REF!,#REF!:#REF!,0))</f>
        <v>#REF!</v>
      </c>
    </row>
    <row r="17969" spans="1:6" ht="16.5" x14ac:dyDescent="0.3">
      <c r="A17969" s="9" t="s">
        <v>4355</v>
      </c>
      <c r="B17969" s="9" t="s">
        <v>2373</v>
      </c>
      <c r="C17969" s="10">
        <v>51874</v>
      </c>
      <c r="D17969" s="9">
        <v>5990182805</v>
      </c>
      <c r="E17969" s="9" t="e">
        <f>INDEX(#REF!:#REF!,MATCH($D17969,#REF!:#REF!,0),MATCH(#REF!,#REF!:#REF!,0))</f>
        <v>#REF!</v>
      </c>
      <c r="F17969" s="9" t="e">
        <f>INDEX(#REF!:#REF!,MATCH($D17969,#REF!:#REF!,0),MATCH(#REF!,#REF!:#REF!,0))</f>
        <v>#REF!</v>
      </c>
    </row>
    <row r="17970" spans="1:6" ht="16.5" x14ac:dyDescent="0.3">
      <c r="A17970" s="9" t="s">
        <v>4354</v>
      </c>
      <c r="B17970" s="9" t="s">
        <v>4046</v>
      </c>
      <c r="C17970" s="10">
        <v>29073</v>
      </c>
      <c r="D17970" s="9">
        <v>3428040538</v>
      </c>
      <c r="E17970" s="9" t="e">
        <f>INDEX(#REF!:#REF!,MATCH($D17970,#REF!:#REF!,0),MATCH(#REF!,#REF!:#REF!,0))</f>
        <v>#REF!</v>
      </c>
      <c r="F17970" s="9" t="e">
        <f>INDEX(#REF!:#REF!,MATCH($D17970,#REF!:#REF!,0),MATCH(#REF!,#REF!:#REF!,0))</f>
        <v>#REF!</v>
      </c>
    </row>
    <row r="17971" spans="1:6" ht="16.5" x14ac:dyDescent="0.3">
      <c r="A17971" s="9" t="s">
        <v>4353</v>
      </c>
      <c r="B17971" s="9" t="s">
        <v>2783</v>
      </c>
      <c r="C17971" s="10">
        <v>21730</v>
      </c>
      <c r="D17971" s="9">
        <v>4011453366</v>
      </c>
      <c r="E17971" s="9" t="e">
        <f>INDEX(#REF!:#REF!,MATCH($D17971,#REF!:#REF!,0),MATCH(#REF!,#REF!:#REF!,0))</f>
        <v>#REF!</v>
      </c>
      <c r="F17971" s="9" t="e">
        <f>INDEX(#REF!:#REF!,MATCH($D17971,#REF!:#REF!,0),MATCH(#REF!,#REF!:#REF!,0))</f>
        <v>#REF!</v>
      </c>
    </row>
    <row r="17972" spans="1:6" ht="16.5" x14ac:dyDescent="0.3">
      <c r="A17972" s="9" t="s">
        <v>4352</v>
      </c>
      <c r="B17972" s="9" t="s">
        <v>2185</v>
      </c>
      <c r="C17972" s="10">
        <v>13481</v>
      </c>
      <c r="D17972" s="9">
        <v>8069192305</v>
      </c>
      <c r="E17972" s="9" t="e">
        <f>INDEX(#REF!:#REF!,MATCH($D17972,#REF!:#REF!,0),MATCH(#REF!,#REF!:#REF!,0))</f>
        <v>#REF!</v>
      </c>
      <c r="F17972" s="9" t="e">
        <f>INDEX(#REF!:#REF!,MATCH($D17972,#REF!:#REF!,0),MATCH(#REF!,#REF!:#REF!,0))</f>
        <v>#REF!</v>
      </c>
    </row>
    <row r="17973" spans="1:6" ht="16.5" x14ac:dyDescent="0.3">
      <c r="A17973" s="9" t="s">
        <v>4351</v>
      </c>
      <c r="B17973" s="9" t="s">
        <v>2680</v>
      </c>
      <c r="C17973" s="10">
        <v>29725</v>
      </c>
      <c r="D17973" s="9">
        <v>7489370671</v>
      </c>
      <c r="E17973" s="9" t="e">
        <f>INDEX(#REF!:#REF!,MATCH($D17973,#REF!:#REF!,0),MATCH(#REF!,#REF!:#REF!,0))</f>
        <v>#REF!</v>
      </c>
      <c r="F17973" s="9" t="e">
        <f>INDEX(#REF!:#REF!,MATCH($D17973,#REF!:#REF!,0),MATCH(#REF!,#REF!:#REF!,0))</f>
        <v>#REF!</v>
      </c>
    </row>
    <row r="17974" spans="1:6" ht="16.5" x14ac:dyDescent="0.3">
      <c r="A17974" s="9" t="s">
        <v>4350</v>
      </c>
      <c r="B17974" s="9" t="s">
        <v>2334</v>
      </c>
      <c r="C17974" s="10">
        <v>28538</v>
      </c>
      <c r="D17974" s="9">
        <v>7281103514</v>
      </c>
      <c r="E17974" s="9" t="e">
        <f>INDEX(#REF!:#REF!,MATCH($D17974,#REF!:#REF!,0),MATCH(#REF!,#REF!:#REF!,0))</f>
        <v>#REF!</v>
      </c>
      <c r="F17974" s="9" t="e">
        <f>INDEX(#REF!:#REF!,MATCH($D17974,#REF!:#REF!,0),MATCH(#REF!,#REF!:#REF!,0))</f>
        <v>#REF!</v>
      </c>
    </row>
    <row r="17975" spans="1:6" ht="16.5" x14ac:dyDescent="0.3">
      <c r="A17975" s="9" t="s">
        <v>4349</v>
      </c>
      <c r="B17975" s="9" t="s">
        <v>2339</v>
      </c>
      <c r="C17975" s="10">
        <v>12314</v>
      </c>
      <c r="D17975" s="9">
        <v>6510701464</v>
      </c>
      <c r="E17975" s="9" t="e">
        <f>INDEX(#REF!:#REF!,MATCH($D17975,#REF!:#REF!,0),MATCH(#REF!,#REF!:#REF!,0))</f>
        <v>#REF!</v>
      </c>
      <c r="F17975" s="9" t="e">
        <f>INDEX(#REF!:#REF!,MATCH($D17975,#REF!:#REF!,0),MATCH(#REF!,#REF!:#REF!,0))</f>
        <v>#REF!</v>
      </c>
    </row>
    <row r="17976" spans="1:6" ht="16.5" x14ac:dyDescent="0.3">
      <c r="A17976" s="9" t="s">
        <v>4348</v>
      </c>
      <c r="B17976" s="9" t="s">
        <v>3366</v>
      </c>
      <c r="C17976" s="10">
        <v>58094</v>
      </c>
      <c r="D17976" s="9">
        <v>4639895275</v>
      </c>
      <c r="E17976" s="9" t="e">
        <f>INDEX(#REF!:#REF!,MATCH($D17976,#REF!:#REF!,0),MATCH(#REF!,#REF!:#REF!,0))</f>
        <v>#REF!</v>
      </c>
      <c r="F17976" s="9" t="e">
        <f>INDEX(#REF!:#REF!,MATCH($D17976,#REF!:#REF!,0),MATCH(#REF!,#REF!:#REF!,0))</f>
        <v>#REF!</v>
      </c>
    </row>
    <row r="17977" spans="1:6" ht="16.5" x14ac:dyDescent="0.3">
      <c r="A17977" s="9" t="s">
        <v>4347</v>
      </c>
      <c r="B17977" s="9" t="s">
        <v>2783</v>
      </c>
      <c r="C17977" s="10">
        <v>19045</v>
      </c>
      <c r="D17977" s="9">
        <v>5561472151</v>
      </c>
      <c r="E17977" s="9" t="e">
        <f>INDEX(#REF!:#REF!,MATCH($D17977,#REF!:#REF!,0),MATCH(#REF!,#REF!:#REF!,0))</f>
        <v>#REF!</v>
      </c>
      <c r="F17977" s="9" t="e">
        <f>INDEX(#REF!:#REF!,MATCH($D17977,#REF!:#REF!,0),MATCH(#REF!,#REF!:#REF!,0))</f>
        <v>#REF!</v>
      </c>
    </row>
    <row r="17978" spans="1:6" ht="16.5" x14ac:dyDescent="0.3">
      <c r="A17978" s="9" t="s">
        <v>4346</v>
      </c>
      <c r="B17978" s="9" t="s">
        <v>2597</v>
      </c>
      <c r="C17978" s="10">
        <v>39670</v>
      </c>
      <c r="D17978" s="9">
        <v>8841637323</v>
      </c>
      <c r="E17978" s="9" t="e">
        <f>INDEX(#REF!:#REF!,MATCH($D17978,#REF!:#REF!,0),MATCH(#REF!,#REF!:#REF!,0))</f>
        <v>#REF!</v>
      </c>
      <c r="F17978" s="9" t="e">
        <f>INDEX(#REF!:#REF!,MATCH($D17978,#REF!:#REF!,0),MATCH(#REF!,#REF!:#REF!,0))</f>
        <v>#REF!</v>
      </c>
    </row>
    <row r="17979" spans="1:6" ht="16.5" x14ac:dyDescent="0.3">
      <c r="A17979" s="9" t="s">
        <v>4345</v>
      </c>
      <c r="B17979" s="9" t="s">
        <v>3151</v>
      </c>
      <c r="C17979" s="10">
        <v>50074</v>
      </c>
      <c r="D17979" s="9">
        <v>4039266773</v>
      </c>
      <c r="E17979" s="9" t="e">
        <f>INDEX(#REF!:#REF!,MATCH($D17979,#REF!:#REF!,0),MATCH(#REF!,#REF!:#REF!,0))</f>
        <v>#REF!</v>
      </c>
      <c r="F17979" s="9" t="e">
        <f>INDEX(#REF!:#REF!,MATCH($D17979,#REF!:#REF!,0),MATCH(#REF!,#REF!:#REF!,0))</f>
        <v>#REF!</v>
      </c>
    </row>
    <row r="17980" spans="1:6" ht="16.5" x14ac:dyDescent="0.3">
      <c r="A17980" s="9" t="s">
        <v>4344</v>
      </c>
      <c r="B17980" s="9" t="s">
        <v>1991</v>
      </c>
      <c r="C17980" s="10">
        <v>40413</v>
      </c>
      <c r="D17980" s="9">
        <v>7585281072</v>
      </c>
      <c r="E17980" s="9" t="e">
        <f>INDEX(#REF!:#REF!,MATCH($D17980,#REF!:#REF!,0),MATCH(#REF!,#REF!:#REF!,0))</f>
        <v>#REF!</v>
      </c>
      <c r="F17980" s="9" t="e">
        <f>INDEX(#REF!:#REF!,MATCH($D17980,#REF!:#REF!,0),MATCH(#REF!,#REF!:#REF!,0))</f>
        <v>#REF!</v>
      </c>
    </row>
    <row r="17981" spans="1:6" ht="16.5" x14ac:dyDescent="0.3">
      <c r="A17981" s="9" t="s">
        <v>4343</v>
      </c>
      <c r="B17981" s="9" t="s">
        <v>2007</v>
      </c>
      <c r="C17981" s="10">
        <v>50345</v>
      </c>
      <c r="D17981" s="9">
        <v>7462961601</v>
      </c>
      <c r="E17981" s="9" t="e">
        <f>INDEX(#REF!:#REF!,MATCH($D17981,#REF!:#REF!,0),MATCH(#REF!,#REF!:#REF!,0))</f>
        <v>#REF!</v>
      </c>
      <c r="F17981" s="9" t="e">
        <f>INDEX(#REF!:#REF!,MATCH($D17981,#REF!:#REF!,0),MATCH(#REF!,#REF!:#REF!,0))</f>
        <v>#REF!</v>
      </c>
    </row>
    <row r="17982" spans="1:6" ht="16.5" x14ac:dyDescent="0.3">
      <c r="A17982" s="9" t="s">
        <v>4342</v>
      </c>
      <c r="B17982" s="9" t="s">
        <v>2615</v>
      </c>
      <c r="C17982" s="10">
        <v>57181</v>
      </c>
      <c r="D17982" s="9">
        <v>3273288531</v>
      </c>
      <c r="E17982" s="9" t="e">
        <f>INDEX(#REF!:#REF!,MATCH($D17982,#REF!:#REF!,0),MATCH(#REF!,#REF!:#REF!,0))</f>
        <v>#REF!</v>
      </c>
      <c r="F17982" s="9" t="e">
        <f>INDEX(#REF!:#REF!,MATCH($D17982,#REF!:#REF!,0),MATCH(#REF!,#REF!:#REF!,0))</f>
        <v>#REF!</v>
      </c>
    </row>
    <row r="17983" spans="1:6" ht="16.5" x14ac:dyDescent="0.3">
      <c r="A17983" s="9" t="s">
        <v>4341</v>
      </c>
      <c r="B17983" s="9" t="s">
        <v>2056</v>
      </c>
      <c r="C17983" s="10">
        <v>26643</v>
      </c>
      <c r="D17983" s="9">
        <v>7966083349</v>
      </c>
      <c r="E17983" s="9" t="e">
        <f>INDEX(#REF!:#REF!,MATCH($D17983,#REF!:#REF!,0),MATCH(#REF!,#REF!:#REF!,0))</f>
        <v>#REF!</v>
      </c>
      <c r="F17983" s="9" t="e">
        <f>INDEX(#REF!:#REF!,MATCH($D17983,#REF!:#REF!,0),MATCH(#REF!,#REF!:#REF!,0))</f>
        <v>#REF!</v>
      </c>
    </row>
    <row r="17984" spans="1:6" ht="16.5" x14ac:dyDescent="0.3">
      <c r="A17984" s="9" t="s">
        <v>4340</v>
      </c>
      <c r="B17984" s="9" t="s">
        <v>2364</v>
      </c>
      <c r="C17984" s="10">
        <v>32471</v>
      </c>
      <c r="D17984" s="9">
        <v>2908560011</v>
      </c>
      <c r="E17984" s="9" t="e">
        <f>INDEX(#REF!:#REF!,MATCH($D17984,#REF!:#REF!,0),MATCH(#REF!,#REF!:#REF!,0))</f>
        <v>#REF!</v>
      </c>
      <c r="F17984" s="9" t="e">
        <f>INDEX(#REF!:#REF!,MATCH($D17984,#REF!:#REF!,0),MATCH(#REF!,#REF!:#REF!,0))</f>
        <v>#REF!</v>
      </c>
    </row>
    <row r="17985" spans="1:6" ht="16.5" x14ac:dyDescent="0.3">
      <c r="A17985" s="9" t="s">
        <v>4339</v>
      </c>
      <c r="B17985" s="9" t="s">
        <v>2230</v>
      </c>
      <c r="C17985" s="10">
        <v>17628</v>
      </c>
      <c r="D17985" s="9">
        <v>9331851693</v>
      </c>
      <c r="E17985" s="9" t="e">
        <f>INDEX(#REF!:#REF!,MATCH($D17985,#REF!:#REF!,0),MATCH(#REF!,#REF!:#REF!,0))</f>
        <v>#REF!</v>
      </c>
      <c r="F17985" s="9" t="e">
        <f>INDEX(#REF!:#REF!,MATCH($D17985,#REF!:#REF!,0),MATCH(#REF!,#REF!:#REF!,0))</f>
        <v>#REF!</v>
      </c>
    </row>
    <row r="17986" spans="1:6" ht="16.5" x14ac:dyDescent="0.3">
      <c r="A17986" s="9" t="s">
        <v>4338</v>
      </c>
      <c r="B17986" s="9" t="s">
        <v>2608</v>
      </c>
      <c r="C17986" s="10">
        <v>10205</v>
      </c>
      <c r="D17986" s="9">
        <v>3661649302</v>
      </c>
      <c r="E17986" s="9" t="e">
        <f>INDEX(#REF!:#REF!,MATCH($D17986,#REF!:#REF!,0),MATCH(#REF!,#REF!:#REF!,0))</f>
        <v>#REF!</v>
      </c>
      <c r="F17986" s="9" t="e">
        <f>INDEX(#REF!:#REF!,MATCH($D17986,#REF!:#REF!,0),MATCH(#REF!,#REF!:#REF!,0))</f>
        <v>#REF!</v>
      </c>
    </row>
    <row r="17987" spans="1:6" ht="16.5" x14ac:dyDescent="0.3">
      <c r="A17987" s="9" t="s">
        <v>4337</v>
      </c>
      <c r="B17987" s="9" t="s">
        <v>2602</v>
      </c>
      <c r="C17987" s="10">
        <v>10951</v>
      </c>
      <c r="D17987" s="9">
        <v>5186660353</v>
      </c>
      <c r="E17987" s="9" t="e">
        <f>INDEX(#REF!:#REF!,MATCH($D17987,#REF!:#REF!,0),MATCH(#REF!,#REF!:#REF!,0))</f>
        <v>#REF!</v>
      </c>
      <c r="F17987" s="9" t="e">
        <f>INDEX(#REF!:#REF!,MATCH($D17987,#REF!:#REF!,0),MATCH(#REF!,#REF!:#REF!,0))</f>
        <v>#REF!</v>
      </c>
    </row>
    <row r="17988" spans="1:6" ht="16.5" x14ac:dyDescent="0.3">
      <c r="A17988" s="9" t="s">
        <v>4336</v>
      </c>
      <c r="B17988" s="9" t="s">
        <v>2856</v>
      </c>
      <c r="C17988" s="10">
        <v>17037</v>
      </c>
      <c r="D17988" s="9">
        <v>8731494560</v>
      </c>
      <c r="E17988" s="9" t="e">
        <f>INDEX(#REF!:#REF!,MATCH($D17988,#REF!:#REF!,0),MATCH(#REF!,#REF!:#REF!,0))</f>
        <v>#REF!</v>
      </c>
      <c r="F17988" s="9" t="e">
        <f>INDEX(#REF!:#REF!,MATCH($D17988,#REF!:#REF!,0),MATCH(#REF!,#REF!:#REF!,0))</f>
        <v>#REF!</v>
      </c>
    </row>
    <row r="17989" spans="1:6" ht="16.5" x14ac:dyDescent="0.3">
      <c r="A17989" s="9" t="s">
        <v>4335</v>
      </c>
      <c r="B17989" s="9" t="s">
        <v>2105</v>
      </c>
      <c r="C17989" s="10">
        <v>59312</v>
      </c>
      <c r="D17989" s="9">
        <v>9340388305</v>
      </c>
      <c r="E17989" s="9" t="e">
        <f>INDEX(#REF!:#REF!,MATCH($D17989,#REF!:#REF!,0),MATCH(#REF!,#REF!:#REF!,0))</f>
        <v>#REF!</v>
      </c>
      <c r="F17989" s="9" t="e">
        <f>INDEX(#REF!:#REF!,MATCH($D17989,#REF!:#REF!,0),MATCH(#REF!,#REF!:#REF!,0))</f>
        <v>#REF!</v>
      </c>
    </row>
    <row r="17990" spans="1:6" ht="16.5" x14ac:dyDescent="0.3">
      <c r="A17990" s="9" t="s">
        <v>4334</v>
      </c>
      <c r="B17990" s="9" t="s">
        <v>2117</v>
      </c>
      <c r="C17990" s="10">
        <v>57279</v>
      </c>
      <c r="D17990" s="9">
        <v>5234982726</v>
      </c>
      <c r="E17990" s="9" t="e">
        <f>INDEX(#REF!:#REF!,MATCH($D17990,#REF!:#REF!,0),MATCH(#REF!,#REF!:#REF!,0))</f>
        <v>#REF!</v>
      </c>
      <c r="F17990" s="9" t="e">
        <f>INDEX(#REF!:#REF!,MATCH($D17990,#REF!:#REF!,0),MATCH(#REF!,#REF!:#REF!,0))</f>
        <v>#REF!</v>
      </c>
    </row>
    <row r="17991" spans="1:6" ht="16.5" x14ac:dyDescent="0.3">
      <c r="A17991" s="9" t="s">
        <v>4333</v>
      </c>
      <c r="B17991" s="9" t="s">
        <v>2054</v>
      </c>
      <c r="C17991" s="10">
        <v>49539</v>
      </c>
      <c r="D17991" s="9">
        <v>2426144645</v>
      </c>
      <c r="E17991" s="9" t="e">
        <f>INDEX(#REF!:#REF!,MATCH($D17991,#REF!:#REF!,0),MATCH(#REF!,#REF!:#REF!,0))</f>
        <v>#REF!</v>
      </c>
      <c r="F17991" s="9" t="e">
        <f>INDEX(#REF!:#REF!,MATCH($D17991,#REF!:#REF!,0),MATCH(#REF!,#REF!:#REF!,0))</f>
        <v>#REF!</v>
      </c>
    </row>
    <row r="17992" spans="1:6" ht="16.5" x14ac:dyDescent="0.3">
      <c r="A17992" s="9" t="s">
        <v>4332</v>
      </c>
      <c r="B17992" s="9" t="s">
        <v>2291</v>
      </c>
      <c r="C17992" s="10">
        <v>22631</v>
      </c>
      <c r="D17992" s="9">
        <v>8335120919</v>
      </c>
      <c r="E17992" s="9" t="e">
        <f>INDEX(#REF!:#REF!,MATCH($D17992,#REF!:#REF!,0),MATCH(#REF!,#REF!:#REF!,0))</f>
        <v>#REF!</v>
      </c>
      <c r="F17992" s="9" t="e">
        <f>INDEX(#REF!:#REF!,MATCH($D17992,#REF!:#REF!,0),MATCH(#REF!,#REF!:#REF!,0))</f>
        <v>#REF!</v>
      </c>
    </row>
    <row r="17993" spans="1:6" ht="16.5" x14ac:dyDescent="0.3">
      <c r="A17993" s="9" t="s">
        <v>4331</v>
      </c>
      <c r="B17993" s="9" t="s">
        <v>2555</v>
      </c>
      <c r="C17993" s="10">
        <v>42622</v>
      </c>
      <c r="D17993" s="9">
        <v>3569414450</v>
      </c>
      <c r="E17993" s="9" t="e">
        <f>INDEX(#REF!:#REF!,MATCH($D17993,#REF!:#REF!,0),MATCH(#REF!,#REF!:#REF!,0))</f>
        <v>#REF!</v>
      </c>
      <c r="F17993" s="9" t="e">
        <f>INDEX(#REF!:#REF!,MATCH($D17993,#REF!:#REF!,0),MATCH(#REF!,#REF!:#REF!,0))</f>
        <v>#REF!</v>
      </c>
    </row>
    <row r="17994" spans="1:6" ht="16.5" x14ac:dyDescent="0.3">
      <c r="A17994" s="9" t="s">
        <v>4330</v>
      </c>
      <c r="B17994" s="9" t="s">
        <v>2505</v>
      </c>
      <c r="C17994" s="10">
        <v>40989</v>
      </c>
      <c r="D17994" s="9">
        <v>62571575</v>
      </c>
      <c r="E17994" s="9" t="e">
        <f>INDEX(#REF!:#REF!,MATCH($D17994,#REF!:#REF!,0),MATCH(#REF!,#REF!:#REF!,0))</f>
        <v>#REF!</v>
      </c>
      <c r="F17994" s="9" t="e">
        <f>INDEX(#REF!:#REF!,MATCH($D17994,#REF!:#REF!,0),MATCH(#REF!,#REF!:#REF!,0))</f>
        <v>#REF!</v>
      </c>
    </row>
    <row r="17995" spans="1:6" ht="16.5" x14ac:dyDescent="0.3">
      <c r="A17995" s="9" t="s">
        <v>4329</v>
      </c>
      <c r="B17995" s="9" t="s">
        <v>2615</v>
      </c>
      <c r="C17995" s="10">
        <v>20100</v>
      </c>
      <c r="D17995" s="9">
        <v>6938295417</v>
      </c>
      <c r="E17995" s="9" t="e">
        <f>INDEX(#REF!:#REF!,MATCH($D17995,#REF!:#REF!,0),MATCH(#REF!,#REF!:#REF!,0))</f>
        <v>#REF!</v>
      </c>
      <c r="F17995" s="9" t="e">
        <f>INDEX(#REF!:#REF!,MATCH($D17995,#REF!:#REF!,0),MATCH(#REF!,#REF!:#REF!,0))</f>
        <v>#REF!</v>
      </c>
    </row>
    <row r="17996" spans="1:6" ht="16.5" x14ac:dyDescent="0.3">
      <c r="A17996" s="9" t="s">
        <v>4328</v>
      </c>
      <c r="B17996" s="9" t="s">
        <v>2059</v>
      </c>
      <c r="C17996" s="10">
        <v>41701</v>
      </c>
      <c r="D17996" s="9">
        <v>7585281072</v>
      </c>
      <c r="E17996" s="9" t="e">
        <f>INDEX(#REF!:#REF!,MATCH($D17996,#REF!:#REF!,0),MATCH(#REF!,#REF!:#REF!,0))</f>
        <v>#REF!</v>
      </c>
      <c r="F17996" s="9" t="e">
        <f>INDEX(#REF!:#REF!,MATCH($D17996,#REF!:#REF!,0),MATCH(#REF!,#REF!:#REF!,0))</f>
        <v>#REF!</v>
      </c>
    </row>
    <row r="17997" spans="1:6" ht="16.5" x14ac:dyDescent="0.3">
      <c r="A17997" s="9" t="s">
        <v>4327</v>
      </c>
      <c r="B17997" s="9" t="s">
        <v>1995</v>
      </c>
      <c r="C17997" s="10">
        <v>23686</v>
      </c>
      <c r="D17997" s="9">
        <v>7769010411</v>
      </c>
      <c r="E17997" s="9" t="e">
        <f>INDEX(#REF!:#REF!,MATCH($D17997,#REF!:#REF!,0),MATCH(#REF!,#REF!:#REF!,0))</f>
        <v>#REF!</v>
      </c>
      <c r="F17997" s="9" t="e">
        <f>INDEX(#REF!:#REF!,MATCH($D17997,#REF!:#REF!,0),MATCH(#REF!,#REF!:#REF!,0))</f>
        <v>#REF!</v>
      </c>
    </row>
    <row r="17998" spans="1:6" ht="16.5" x14ac:dyDescent="0.3">
      <c r="A17998" s="9" t="s">
        <v>4326</v>
      </c>
      <c r="B17998" s="9" t="s">
        <v>2628</v>
      </c>
      <c r="C17998" s="10">
        <v>36167</v>
      </c>
      <c r="D17998" s="9">
        <v>1192770250</v>
      </c>
      <c r="E17998" s="9" t="e">
        <f>INDEX(#REF!:#REF!,MATCH($D17998,#REF!:#REF!,0),MATCH(#REF!,#REF!:#REF!,0))</f>
        <v>#REF!</v>
      </c>
      <c r="F17998" s="9" t="e">
        <f>INDEX(#REF!:#REF!,MATCH($D17998,#REF!:#REF!,0),MATCH(#REF!,#REF!:#REF!,0))</f>
        <v>#REF!</v>
      </c>
    </row>
    <row r="17999" spans="1:6" ht="16.5" x14ac:dyDescent="0.3">
      <c r="A17999" s="9" t="s">
        <v>4325</v>
      </c>
      <c r="B17999" s="9" t="s">
        <v>2193</v>
      </c>
      <c r="C17999" s="10">
        <v>24540</v>
      </c>
      <c r="D17999" s="9">
        <v>3858163570</v>
      </c>
      <c r="E17999" s="9" t="e">
        <f>INDEX(#REF!:#REF!,MATCH($D17999,#REF!:#REF!,0),MATCH(#REF!,#REF!:#REF!,0))</f>
        <v>#REF!</v>
      </c>
      <c r="F17999" s="9" t="e">
        <f>INDEX(#REF!:#REF!,MATCH($D17999,#REF!:#REF!,0),MATCH(#REF!,#REF!:#REF!,0))</f>
        <v>#REF!</v>
      </c>
    </row>
    <row r="18000" spans="1:6" ht="16.5" x14ac:dyDescent="0.3">
      <c r="A18000" s="9" t="s">
        <v>4324</v>
      </c>
      <c r="B18000" s="9" t="s">
        <v>2835</v>
      </c>
      <c r="C18000" s="10">
        <v>32362</v>
      </c>
      <c r="D18000" s="9">
        <v>5795848808</v>
      </c>
      <c r="E18000" s="9" t="e">
        <f>INDEX(#REF!:#REF!,MATCH($D18000,#REF!:#REF!,0),MATCH(#REF!,#REF!:#REF!,0))</f>
        <v>#REF!</v>
      </c>
      <c r="F18000" s="9" t="e">
        <f>INDEX(#REF!:#REF!,MATCH($D18000,#REF!:#REF!,0),MATCH(#REF!,#REF!:#REF!,0))</f>
        <v>#REF!</v>
      </c>
    </row>
    <row r="18001" spans="1:6" ht="16.5" x14ac:dyDescent="0.3">
      <c r="A18001" s="9" t="s">
        <v>4323</v>
      </c>
      <c r="B18001" s="9" t="s">
        <v>2753</v>
      </c>
      <c r="C18001" s="10">
        <v>56958</v>
      </c>
      <c r="D18001" s="9">
        <v>7188904251</v>
      </c>
      <c r="E18001" s="9" t="e">
        <f>INDEX(#REF!:#REF!,MATCH($D18001,#REF!:#REF!,0),MATCH(#REF!,#REF!:#REF!,0))</f>
        <v>#REF!</v>
      </c>
      <c r="F18001" s="9" t="e">
        <f>INDEX(#REF!:#REF!,MATCH($D18001,#REF!:#REF!,0),MATCH(#REF!,#REF!:#REF!,0))</f>
        <v>#REF!</v>
      </c>
    </row>
    <row r="18002" spans="1:6" ht="16.5" x14ac:dyDescent="0.3">
      <c r="A18002" s="9" t="s">
        <v>4322</v>
      </c>
      <c r="B18002" s="9" t="s">
        <v>2783</v>
      </c>
      <c r="C18002" s="10">
        <v>36010</v>
      </c>
      <c r="D18002" s="9">
        <v>9114174103</v>
      </c>
      <c r="E18002" s="9" t="e">
        <f>INDEX(#REF!:#REF!,MATCH($D18002,#REF!:#REF!,0),MATCH(#REF!,#REF!:#REF!,0))</f>
        <v>#REF!</v>
      </c>
      <c r="F18002" s="9" t="e">
        <f>INDEX(#REF!:#REF!,MATCH($D18002,#REF!:#REF!,0),MATCH(#REF!,#REF!:#REF!,0))</f>
        <v>#REF!</v>
      </c>
    </row>
    <row r="18003" spans="1:6" ht="16.5" x14ac:dyDescent="0.3">
      <c r="A18003" s="9" t="s">
        <v>4321</v>
      </c>
      <c r="B18003" s="9" t="s">
        <v>2171</v>
      </c>
      <c r="C18003" s="10">
        <v>45801</v>
      </c>
      <c r="D18003" s="9">
        <v>4359854056</v>
      </c>
      <c r="E18003" s="9" t="e">
        <f>INDEX(#REF!:#REF!,MATCH($D18003,#REF!:#REF!,0),MATCH(#REF!,#REF!:#REF!,0))</f>
        <v>#REF!</v>
      </c>
      <c r="F18003" s="9" t="e">
        <f>INDEX(#REF!:#REF!,MATCH($D18003,#REF!:#REF!,0),MATCH(#REF!,#REF!:#REF!,0))</f>
        <v>#REF!</v>
      </c>
    </row>
    <row r="18004" spans="1:6" ht="16.5" x14ac:dyDescent="0.3">
      <c r="A18004" s="9" t="s">
        <v>4320</v>
      </c>
      <c r="B18004" s="9" t="s">
        <v>2513</v>
      </c>
      <c r="C18004" s="10">
        <v>56973</v>
      </c>
      <c r="D18004" s="9">
        <v>1053331541</v>
      </c>
      <c r="E18004" s="9" t="e">
        <f>INDEX(#REF!:#REF!,MATCH($D18004,#REF!:#REF!,0),MATCH(#REF!,#REF!:#REF!,0))</f>
        <v>#REF!</v>
      </c>
      <c r="F18004" s="9" t="e">
        <f>INDEX(#REF!:#REF!,MATCH($D18004,#REF!:#REF!,0),MATCH(#REF!,#REF!:#REF!,0))</f>
        <v>#REF!</v>
      </c>
    </row>
    <row r="18005" spans="1:6" ht="16.5" x14ac:dyDescent="0.3">
      <c r="A18005" s="9" t="s">
        <v>4319</v>
      </c>
      <c r="B18005" s="9" t="s">
        <v>1985</v>
      </c>
      <c r="C18005" s="10">
        <v>59105</v>
      </c>
      <c r="D18005" s="9">
        <v>3569414450</v>
      </c>
      <c r="E18005" s="9" t="e">
        <f>INDEX(#REF!:#REF!,MATCH($D18005,#REF!:#REF!,0),MATCH(#REF!,#REF!:#REF!,0))</f>
        <v>#REF!</v>
      </c>
      <c r="F18005" s="9" t="e">
        <f>INDEX(#REF!:#REF!,MATCH($D18005,#REF!:#REF!,0),MATCH(#REF!,#REF!:#REF!,0))</f>
        <v>#REF!</v>
      </c>
    </row>
    <row r="18006" spans="1:6" ht="16.5" x14ac:dyDescent="0.3">
      <c r="A18006" s="9" t="s">
        <v>4318</v>
      </c>
      <c r="B18006" s="9" t="s">
        <v>2326</v>
      </c>
      <c r="C18006" s="10">
        <v>41708</v>
      </c>
      <c r="D18006" s="9">
        <v>8264394108</v>
      </c>
      <c r="E18006" s="9" t="e">
        <f>INDEX(#REF!:#REF!,MATCH($D18006,#REF!:#REF!,0),MATCH(#REF!,#REF!:#REF!,0))</f>
        <v>#REF!</v>
      </c>
      <c r="F18006" s="9" t="e">
        <f>INDEX(#REF!:#REF!,MATCH($D18006,#REF!:#REF!,0),MATCH(#REF!,#REF!:#REF!,0))</f>
        <v>#REF!</v>
      </c>
    </row>
    <row r="18007" spans="1:6" ht="16.5" x14ac:dyDescent="0.3">
      <c r="A18007" s="9" t="s">
        <v>4317</v>
      </c>
      <c r="B18007" s="9" t="s">
        <v>2886</v>
      </c>
      <c r="C18007" s="10">
        <v>26497</v>
      </c>
      <c r="D18007" s="9">
        <v>7778092905</v>
      </c>
      <c r="E18007" s="9" t="e">
        <f>INDEX(#REF!:#REF!,MATCH($D18007,#REF!:#REF!,0),MATCH(#REF!,#REF!:#REF!,0))</f>
        <v>#REF!</v>
      </c>
      <c r="F18007" s="9" t="e">
        <f>INDEX(#REF!:#REF!,MATCH($D18007,#REF!:#REF!,0),MATCH(#REF!,#REF!:#REF!,0))</f>
        <v>#REF!</v>
      </c>
    </row>
    <row r="18008" spans="1:6" ht="16.5" x14ac:dyDescent="0.3">
      <c r="A18008" s="9" t="s">
        <v>4316</v>
      </c>
      <c r="B18008" s="9" t="s">
        <v>2557</v>
      </c>
      <c r="C18008" s="10">
        <v>23053</v>
      </c>
      <c r="D18008" s="9">
        <v>1887308636</v>
      </c>
      <c r="E18008" s="9" t="e">
        <f>INDEX(#REF!:#REF!,MATCH($D18008,#REF!:#REF!,0),MATCH(#REF!,#REF!:#REF!,0))</f>
        <v>#REF!</v>
      </c>
      <c r="F18008" s="9" t="e">
        <f>INDEX(#REF!:#REF!,MATCH($D18008,#REF!:#REF!,0),MATCH(#REF!,#REF!:#REF!,0))</f>
        <v>#REF!</v>
      </c>
    </row>
    <row r="18009" spans="1:6" ht="16.5" x14ac:dyDescent="0.3">
      <c r="A18009" s="9" t="s">
        <v>4315</v>
      </c>
      <c r="B18009" s="9" t="s">
        <v>2440</v>
      </c>
      <c r="C18009" s="10">
        <v>28599</v>
      </c>
      <c r="D18009" s="9">
        <v>1014658829</v>
      </c>
      <c r="E18009" s="9" t="e">
        <f>INDEX(#REF!:#REF!,MATCH($D18009,#REF!:#REF!,0),MATCH(#REF!,#REF!:#REF!,0))</f>
        <v>#REF!</v>
      </c>
      <c r="F18009" s="9" t="e">
        <f>INDEX(#REF!:#REF!,MATCH($D18009,#REF!:#REF!,0),MATCH(#REF!,#REF!:#REF!,0))</f>
        <v>#REF!</v>
      </c>
    </row>
    <row r="18010" spans="1:6" ht="16.5" x14ac:dyDescent="0.3">
      <c r="A18010" s="9" t="s">
        <v>4314</v>
      </c>
      <c r="B18010" s="9" t="s">
        <v>3071</v>
      </c>
      <c r="C18010" s="10">
        <v>21613</v>
      </c>
      <c r="D18010" s="9">
        <v>7467563949</v>
      </c>
      <c r="E18010" s="9" t="e">
        <f>INDEX(#REF!:#REF!,MATCH($D18010,#REF!:#REF!,0),MATCH(#REF!,#REF!:#REF!,0))</f>
        <v>#REF!</v>
      </c>
      <c r="F18010" s="9" t="e">
        <f>INDEX(#REF!:#REF!,MATCH($D18010,#REF!:#REF!,0),MATCH(#REF!,#REF!:#REF!,0))</f>
        <v>#REF!</v>
      </c>
    </row>
    <row r="18011" spans="1:6" ht="16.5" x14ac:dyDescent="0.3">
      <c r="A18011" s="9" t="s">
        <v>4313</v>
      </c>
      <c r="B18011" s="9" t="s">
        <v>2274</v>
      </c>
      <c r="C18011" s="10">
        <v>44245</v>
      </c>
      <c r="D18011" s="9">
        <v>4235594176</v>
      </c>
      <c r="E18011" s="9" t="e">
        <f>INDEX(#REF!:#REF!,MATCH($D18011,#REF!:#REF!,0),MATCH(#REF!,#REF!:#REF!,0))</f>
        <v>#REF!</v>
      </c>
      <c r="F18011" s="9" t="e">
        <f>INDEX(#REF!:#REF!,MATCH($D18011,#REF!:#REF!,0),MATCH(#REF!,#REF!:#REF!,0))</f>
        <v>#REF!</v>
      </c>
    </row>
    <row r="18012" spans="1:6" ht="16.5" x14ac:dyDescent="0.3">
      <c r="A18012" s="9" t="s">
        <v>4312</v>
      </c>
      <c r="B18012" s="9" t="s">
        <v>2065</v>
      </c>
      <c r="C18012" s="10">
        <v>44514</v>
      </c>
      <c r="D18012" s="9">
        <v>3806430489</v>
      </c>
      <c r="E18012" s="9" t="e">
        <f>INDEX(#REF!:#REF!,MATCH($D18012,#REF!:#REF!,0),MATCH(#REF!,#REF!:#REF!,0))</f>
        <v>#REF!</v>
      </c>
      <c r="F18012" s="9" t="e">
        <f>INDEX(#REF!:#REF!,MATCH($D18012,#REF!:#REF!,0),MATCH(#REF!,#REF!:#REF!,0))</f>
        <v>#REF!</v>
      </c>
    </row>
    <row r="18013" spans="1:6" ht="16.5" x14ac:dyDescent="0.3">
      <c r="A18013" s="9" t="s">
        <v>4311</v>
      </c>
      <c r="B18013" s="9" t="s">
        <v>2503</v>
      </c>
      <c r="C18013" s="10">
        <v>26288</v>
      </c>
      <c r="D18013" s="9">
        <v>6938295417</v>
      </c>
      <c r="E18013" s="9" t="e">
        <f>INDEX(#REF!:#REF!,MATCH($D18013,#REF!:#REF!,0),MATCH(#REF!,#REF!:#REF!,0))</f>
        <v>#REF!</v>
      </c>
      <c r="F18013" s="9" t="e">
        <f>INDEX(#REF!:#REF!,MATCH($D18013,#REF!:#REF!,0),MATCH(#REF!,#REF!:#REF!,0))</f>
        <v>#REF!</v>
      </c>
    </row>
    <row r="18014" spans="1:6" ht="16.5" x14ac:dyDescent="0.3">
      <c r="A18014" s="9" t="s">
        <v>4310</v>
      </c>
      <c r="B18014" s="9" t="s">
        <v>2277</v>
      </c>
      <c r="C18014" s="10">
        <v>33797</v>
      </c>
      <c r="D18014" s="9">
        <v>8145387981</v>
      </c>
      <c r="E18014" s="9" t="e">
        <f>INDEX(#REF!:#REF!,MATCH($D18014,#REF!:#REF!,0),MATCH(#REF!,#REF!:#REF!,0))</f>
        <v>#REF!</v>
      </c>
      <c r="F18014" s="9" t="e">
        <f>INDEX(#REF!:#REF!,MATCH($D18014,#REF!:#REF!,0),MATCH(#REF!,#REF!:#REF!,0))</f>
        <v>#REF!</v>
      </c>
    </row>
    <row r="18015" spans="1:6" ht="16.5" x14ac:dyDescent="0.3">
      <c r="A18015" s="9" t="s">
        <v>4309</v>
      </c>
      <c r="B18015" s="9" t="s">
        <v>2727</v>
      </c>
      <c r="C18015" s="10">
        <v>57136</v>
      </c>
      <c r="D18015" s="9">
        <v>9939542542</v>
      </c>
      <c r="E18015" s="9" t="e">
        <f>INDEX(#REF!:#REF!,MATCH($D18015,#REF!:#REF!,0),MATCH(#REF!,#REF!:#REF!,0))</f>
        <v>#REF!</v>
      </c>
      <c r="F18015" s="9" t="e">
        <f>INDEX(#REF!:#REF!,MATCH($D18015,#REF!:#REF!,0),MATCH(#REF!,#REF!:#REF!,0))</f>
        <v>#REF!</v>
      </c>
    </row>
    <row r="18016" spans="1:6" ht="16.5" x14ac:dyDescent="0.3">
      <c r="A18016" s="9" t="s">
        <v>4308</v>
      </c>
      <c r="B18016" s="9" t="s">
        <v>2886</v>
      </c>
      <c r="C18016" s="10">
        <v>46329</v>
      </c>
      <c r="D18016" s="9">
        <v>8646243699</v>
      </c>
      <c r="E18016" s="9" t="e">
        <f>INDEX(#REF!:#REF!,MATCH($D18016,#REF!:#REF!,0),MATCH(#REF!,#REF!:#REF!,0))</f>
        <v>#REF!</v>
      </c>
      <c r="F18016" s="9" t="e">
        <f>INDEX(#REF!:#REF!,MATCH($D18016,#REF!:#REF!,0),MATCH(#REF!,#REF!:#REF!,0))</f>
        <v>#REF!</v>
      </c>
    </row>
    <row r="18017" spans="1:6" ht="16.5" x14ac:dyDescent="0.3">
      <c r="A18017" s="9" t="s">
        <v>4307</v>
      </c>
      <c r="B18017" s="9" t="s">
        <v>2087</v>
      </c>
      <c r="C18017" s="10">
        <v>37861</v>
      </c>
      <c r="D18017" s="9">
        <v>8264394108</v>
      </c>
      <c r="E18017" s="9" t="e">
        <f>INDEX(#REF!:#REF!,MATCH($D18017,#REF!:#REF!,0),MATCH(#REF!,#REF!:#REF!,0))</f>
        <v>#REF!</v>
      </c>
      <c r="F18017" s="9" t="e">
        <f>INDEX(#REF!:#REF!,MATCH($D18017,#REF!:#REF!,0),MATCH(#REF!,#REF!:#REF!,0))</f>
        <v>#REF!</v>
      </c>
    </row>
    <row r="18018" spans="1:6" ht="16.5" x14ac:dyDescent="0.3">
      <c r="A18018" s="9" t="s">
        <v>4306</v>
      </c>
      <c r="B18018" s="9" t="s">
        <v>1979</v>
      </c>
      <c r="C18018" s="10">
        <v>32399</v>
      </c>
      <c r="D18018" s="9">
        <v>2158895349</v>
      </c>
      <c r="E18018" s="9" t="e">
        <f>INDEX(#REF!:#REF!,MATCH($D18018,#REF!:#REF!,0),MATCH(#REF!,#REF!:#REF!,0))</f>
        <v>#REF!</v>
      </c>
      <c r="F18018" s="9" t="e">
        <f>INDEX(#REF!:#REF!,MATCH($D18018,#REF!:#REF!,0),MATCH(#REF!,#REF!:#REF!,0))</f>
        <v>#REF!</v>
      </c>
    </row>
    <row r="18019" spans="1:6" ht="16.5" x14ac:dyDescent="0.3">
      <c r="A18019" s="9" t="s">
        <v>4305</v>
      </c>
      <c r="B18019" s="9" t="s">
        <v>2138</v>
      </c>
      <c r="C18019" s="10">
        <v>51640</v>
      </c>
      <c r="D18019" s="9">
        <v>3547596165</v>
      </c>
      <c r="E18019" s="9" t="e">
        <f>INDEX(#REF!:#REF!,MATCH($D18019,#REF!:#REF!,0),MATCH(#REF!,#REF!:#REF!,0))</f>
        <v>#REF!</v>
      </c>
      <c r="F18019" s="9" t="e">
        <f>INDEX(#REF!:#REF!,MATCH($D18019,#REF!:#REF!,0),MATCH(#REF!,#REF!:#REF!,0))</f>
        <v>#REF!</v>
      </c>
    </row>
    <row r="18020" spans="1:6" ht="16.5" x14ac:dyDescent="0.3">
      <c r="A18020" s="9" t="s">
        <v>4304</v>
      </c>
      <c r="B18020" s="9" t="s">
        <v>2286</v>
      </c>
      <c r="C18020" s="10">
        <v>11975</v>
      </c>
      <c r="D18020" s="9">
        <v>999389173</v>
      </c>
      <c r="E18020" s="9" t="e">
        <f>INDEX(#REF!:#REF!,MATCH($D18020,#REF!:#REF!,0),MATCH(#REF!,#REF!:#REF!,0))</f>
        <v>#REF!</v>
      </c>
      <c r="F18020" s="9" t="e">
        <f>INDEX(#REF!:#REF!,MATCH($D18020,#REF!:#REF!,0),MATCH(#REF!,#REF!:#REF!,0))</f>
        <v>#REF!</v>
      </c>
    </row>
    <row r="18021" spans="1:6" ht="16.5" x14ac:dyDescent="0.3">
      <c r="A18021" s="9" t="s">
        <v>4303</v>
      </c>
      <c r="B18021" s="9" t="s">
        <v>2505</v>
      </c>
      <c r="C18021" s="10">
        <v>56145</v>
      </c>
      <c r="D18021" s="9">
        <v>453763030</v>
      </c>
      <c r="E18021" s="9" t="e">
        <f>INDEX(#REF!:#REF!,MATCH($D18021,#REF!:#REF!,0),MATCH(#REF!,#REF!:#REF!,0))</f>
        <v>#REF!</v>
      </c>
      <c r="F18021" s="9" t="e">
        <f>INDEX(#REF!:#REF!,MATCH($D18021,#REF!:#REF!,0),MATCH(#REF!,#REF!:#REF!,0))</f>
        <v>#REF!</v>
      </c>
    </row>
    <row r="18022" spans="1:6" ht="16.5" x14ac:dyDescent="0.3">
      <c r="A18022" s="9" t="s">
        <v>4302</v>
      </c>
      <c r="B18022" s="9" t="s">
        <v>2568</v>
      </c>
      <c r="C18022" s="10">
        <v>15631</v>
      </c>
      <c r="D18022" s="9">
        <v>9939542542</v>
      </c>
      <c r="E18022" s="9" t="e">
        <f>INDEX(#REF!:#REF!,MATCH($D18022,#REF!:#REF!,0),MATCH(#REF!,#REF!:#REF!,0))</f>
        <v>#REF!</v>
      </c>
      <c r="F18022" s="9" t="e">
        <f>INDEX(#REF!:#REF!,MATCH($D18022,#REF!:#REF!,0),MATCH(#REF!,#REF!:#REF!,0))</f>
        <v>#REF!</v>
      </c>
    </row>
    <row r="18023" spans="1:6" ht="16.5" x14ac:dyDescent="0.3">
      <c r="A18023" s="9" t="s">
        <v>4301</v>
      </c>
      <c r="B18023" s="9" t="s">
        <v>2557</v>
      </c>
      <c r="C18023" s="10">
        <v>43348</v>
      </c>
      <c r="D18023" s="9">
        <v>4639895275</v>
      </c>
      <c r="E18023" s="9" t="e">
        <f>INDEX(#REF!:#REF!,MATCH($D18023,#REF!:#REF!,0),MATCH(#REF!,#REF!:#REF!,0))</f>
        <v>#REF!</v>
      </c>
      <c r="F18023" s="9" t="e">
        <f>INDEX(#REF!:#REF!,MATCH($D18023,#REF!:#REF!,0),MATCH(#REF!,#REF!:#REF!,0))</f>
        <v>#REF!</v>
      </c>
    </row>
    <row r="18024" spans="1:6" ht="16.5" x14ac:dyDescent="0.3">
      <c r="A18024" s="9" t="s">
        <v>4300</v>
      </c>
      <c r="B18024" s="9" t="s">
        <v>2090</v>
      </c>
      <c r="C18024" s="10">
        <v>50251</v>
      </c>
      <c r="D18024" s="9">
        <v>7001733199</v>
      </c>
      <c r="E18024" s="9" t="e">
        <f>INDEX(#REF!:#REF!,MATCH($D18024,#REF!:#REF!,0),MATCH(#REF!,#REF!:#REF!,0))</f>
        <v>#REF!</v>
      </c>
      <c r="F18024" s="9" t="e">
        <f>INDEX(#REF!:#REF!,MATCH($D18024,#REF!:#REF!,0),MATCH(#REF!,#REF!:#REF!,0))</f>
        <v>#REF!</v>
      </c>
    </row>
    <row r="18025" spans="1:6" ht="16.5" x14ac:dyDescent="0.3">
      <c r="A18025" s="9" t="s">
        <v>4299</v>
      </c>
      <c r="B18025" s="9" t="s">
        <v>2606</v>
      </c>
      <c r="C18025" s="10">
        <v>56440</v>
      </c>
      <c r="D18025" s="9">
        <v>5005774041</v>
      </c>
      <c r="E18025" s="9" t="e">
        <f>INDEX(#REF!:#REF!,MATCH($D18025,#REF!:#REF!,0),MATCH(#REF!,#REF!:#REF!,0))</f>
        <v>#REF!</v>
      </c>
      <c r="F18025" s="9" t="e">
        <f>INDEX(#REF!:#REF!,MATCH($D18025,#REF!:#REF!,0),MATCH(#REF!,#REF!:#REF!,0))</f>
        <v>#REF!</v>
      </c>
    </row>
    <row r="18026" spans="1:6" ht="16.5" x14ac:dyDescent="0.3">
      <c r="A18026" s="9" t="s">
        <v>4298</v>
      </c>
      <c r="B18026" s="9" t="s">
        <v>2195</v>
      </c>
      <c r="C18026" s="10">
        <v>33170</v>
      </c>
      <c r="D18026" s="9">
        <v>4472356473</v>
      </c>
      <c r="E18026" s="9" t="e">
        <f>INDEX(#REF!:#REF!,MATCH($D18026,#REF!:#REF!,0),MATCH(#REF!,#REF!:#REF!,0))</f>
        <v>#REF!</v>
      </c>
      <c r="F18026" s="9" t="e">
        <f>INDEX(#REF!:#REF!,MATCH($D18026,#REF!:#REF!,0),MATCH(#REF!,#REF!:#REF!,0))</f>
        <v>#REF!</v>
      </c>
    </row>
    <row r="18027" spans="1:6" ht="16.5" x14ac:dyDescent="0.3">
      <c r="A18027" s="9" t="s">
        <v>4297</v>
      </c>
      <c r="B18027" s="9" t="s">
        <v>2351</v>
      </c>
      <c r="C18027" s="10">
        <v>43318</v>
      </c>
      <c r="D18027" s="9">
        <v>9705650896</v>
      </c>
      <c r="E18027" s="9" t="e">
        <f>INDEX(#REF!:#REF!,MATCH($D18027,#REF!:#REF!,0),MATCH(#REF!,#REF!:#REF!,0))</f>
        <v>#REF!</v>
      </c>
      <c r="F18027" s="9" t="e">
        <f>INDEX(#REF!:#REF!,MATCH($D18027,#REF!:#REF!,0),MATCH(#REF!,#REF!:#REF!,0))</f>
        <v>#REF!</v>
      </c>
    </row>
    <row r="18028" spans="1:6" ht="16.5" x14ac:dyDescent="0.3">
      <c r="A18028" s="9" t="s">
        <v>4296</v>
      </c>
      <c r="B18028" s="9" t="s">
        <v>2472</v>
      </c>
      <c r="C18028" s="10">
        <v>37311</v>
      </c>
      <c r="D18028" s="9">
        <v>3779559293</v>
      </c>
      <c r="E18028" s="9" t="e">
        <f>INDEX(#REF!:#REF!,MATCH($D18028,#REF!:#REF!,0),MATCH(#REF!,#REF!:#REF!,0))</f>
        <v>#REF!</v>
      </c>
      <c r="F18028" s="9" t="e">
        <f>INDEX(#REF!:#REF!,MATCH($D18028,#REF!:#REF!,0),MATCH(#REF!,#REF!:#REF!,0))</f>
        <v>#REF!</v>
      </c>
    </row>
    <row r="18029" spans="1:6" ht="16.5" x14ac:dyDescent="0.3">
      <c r="A18029" s="9" t="s">
        <v>4295</v>
      </c>
      <c r="B18029" s="9" t="s">
        <v>2274</v>
      </c>
      <c r="C18029" s="10">
        <v>51165</v>
      </c>
      <c r="D18029" s="9">
        <v>3597778305</v>
      </c>
      <c r="E18029" s="9" t="e">
        <f>INDEX(#REF!:#REF!,MATCH($D18029,#REF!:#REF!,0),MATCH(#REF!,#REF!:#REF!,0))</f>
        <v>#REF!</v>
      </c>
      <c r="F18029" s="9" t="e">
        <f>INDEX(#REF!:#REF!,MATCH($D18029,#REF!:#REF!,0),MATCH(#REF!,#REF!:#REF!,0))</f>
        <v>#REF!</v>
      </c>
    </row>
    <row r="18030" spans="1:6" ht="16.5" x14ac:dyDescent="0.3">
      <c r="A18030" s="9" t="s">
        <v>4294</v>
      </c>
      <c r="B18030" s="9" t="s">
        <v>2373</v>
      </c>
      <c r="C18030" s="10">
        <v>59042</v>
      </c>
      <c r="D18030" s="9">
        <v>3219601650</v>
      </c>
      <c r="E18030" s="9" t="e">
        <f>INDEX(#REF!:#REF!,MATCH($D18030,#REF!:#REF!,0),MATCH(#REF!,#REF!:#REF!,0))</f>
        <v>#REF!</v>
      </c>
      <c r="F18030" s="9" t="e">
        <f>INDEX(#REF!:#REF!,MATCH($D18030,#REF!:#REF!,0),MATCH(#REF!,#REF!:#REF!,0))</f>
        <v>#REF!</v>
      </c>
    </row>
    <row r="18031" spans="1:6" ht="16.5" x14ac:dyDescent="0.3">
      <c r="A18031" s="9" t="s">
        <v>4293</v>
      </c>
      <c r="B18031" s="9" t="s">
        <v>1967</v>
      </c>
      <c r="C18031" s="10">
        <v>29705</v>
      </c>
      <c r="D18031" s="9">
        <v>5907724676</v>
      </c>
      <c r="E18031" s="9" t="e">
        <f>INDEX(#REF!:#REF!,MATCH($D18031,#REF!:#REF!,0),MATCH(#REF!,#REF!:#REF!,0))</f>
        <v>#REF!</v>
      </c>
      <c r="F18031" s="9" t="e">
        <f>INDEX(#REF!:#REF!,MATCH($D18031,#REF!:#REF!,0),MATCH(#REF!,#REF!:#REF!,0))</f>
        <v>#REF!</v>
      </c>
    </row>
    <row r="18032" spans="1:6" ht="16.5" x14ac:dyDescent="0.3">
      <c r="A18032" s="9" t="s">
        <v>4292</v>
      </c>
      <c r="B18032" s="9" t="s">
        <v>2433</v>
      </c>
      <c r="C18032" s="10">
        <v>27526</v>
      </c>
      <c r="D18032" s="9">
        <v>3819859829</v>
      </c>
      <c r="E18032" s="9" t="e">
        <f>INDEX(#REF!:#REF!,MATCH($D18032,#REF!:#REF!,0),MATCH(#REF!,#REF!:#REF!,0))</f>
        <v>#REF!</v>
      </c>
      <c r="F18032" s="9" t="e">
        <f>INDEX(#REF!:#REF!,MATCH($D18032,#REF!:#REF!,0),MATCH(#REF!,#REF!:#REF!,0))</f>
        <v>#REF!</v>
      </c>
    </row>
    <row r="18033" spans="1:6" ht="16.5" x14ac:dyDescent="0.3">
      <c r="A18033" s="9" t="s">
        <v>4291</v>
      </c>
      <c r="B18033" s="9" t="s">
        <v>2174</v>
      </c>
      <c r="C18033" s="10">
        <v>51783</v>
      </c>
      <c r="D18033" s="9">
        <v>6520635286</v>
      </c>
      <c r="E18033" s="9" t="e">
        <f>INDEX(#REF!:#REF!,MATCH($D18033,#REF!:#REF!,0),MATCH(#REF!,#REF!:#REF!,0))</f>
        <v>#REF!</v>
      </c>
      <c r="F18033" s="9" t="e">
        <f>INDEX(#REF!:#REF!,MATCH($D18033,#REF!:#REF!,0),MATCH(#REF!,#REF!:#REF!,0))</f>
        <v>#REF!</v>
      </c>
    </row>
    <row r="18034" spans="1:6" ht="16.5" x14ac:dyDescent="0.3">
      <c r="A18034" s="9" t="s">
        <v>4290</v>
      </c>
      <c r="B18034" s="9" t="s">
        <v>2420</v>
      </c>
      <c r="C18034" s="10">
        <v>14914</v>
      </c>
      <c r="D18034" s="9">
        <v>5511711233</v>
      </c>
      <c r="E18034" s="9" t="e">
        <f>INDEX(#REF!:#REF!,MATCH($D18034,#REF!:#REF!,0),MATCH(#REF!,#REF!:#REF!,0))</f>
        <v>#REF!</v>
      </c>
      <c r="F18034" s="9" t="e">
        <f>INDEX(#REF!:#REF!,MATCH($D18034,#REF!:#REF!,0),MATCH(#REF!,#REF!:#REF!,0))</f>
        <v>#REF!</v>
      </c>
    </row>
    <row r="18035" spans="1:6" ht="16.5" x14ac:dyDescent="0.3">
      <c r="A18035" s="9" t="s">
        <v>4289</v>
      </c>
      <c r="B18035" s="9" t="s">
        <v>1993</v>
      </c>
      <c r="C18035" s="10">
        <v>14176</v>
      </c>
      <c r="D18035" s="9">
        <v>5637692440</v>
      </c>
      <c r="E18035" s="9" t="e">
        <f>INDEX(#REF!:#REF!,MATCH($D18035,#REF!:#REF!,0),MATCH(#REF!,#REF!:#REF!,0))</f>
        <v>#REF!</v>
      </c>
      <c r="F18035" s="9" t="e">
        <f>INDEX(#REF!:#REF!,MATCH($D18035,#REF!:#REF!,0),MATCH(#REF!,#REF!:#REF!,0))</f>
        <v>#REF!</v>
      </c>
    </row>
    <row r="18036" spans="1:6" ht="16.5" x14ac:dyDescent="0.3">
      <c r="A18036" s="9" t="s">
        <v>4288</v>
      </c>
      <c r="B18036" s="9" t="s">
        <v>2647</v>
      </c>
      <c r="C18036" s="10">
        <v>43046</v>
      </c>
      <c r="D18036" s="9">
        <v>9023313240</v>
      </c>
      <c r="E18036" s="9" t="e">
        <f>INDEX(#REF!:#REF!,MATCH($D18036,#REF!:#REF!,0),MATCH(#REF!,#REF!:#REF!,0))</f>
        <v>#REF!</v>
      </c>
      <c r="F18036" s="9" t="e">
        <f>INDEX(#REF!:#REF!,MATCH($D18036,#REF!:#REF!,0),MATCH(#REF!,#REF!:#REF!,0))</f>
        <v>#REF!</v>
      </c>
    </row>
    <row r="18037" spans="1:6" ht="16.5" x14ac:dyDescent="0.3">
      <c r="A18037" s="9" t="s">
        <v>4287</v>
      </c>
      <c r="B18037" s="9" t="s">
        <v>2450</v>
      </c>
      <c r="C18037" s="10">
        <v>13340</v>
      </c>
      <c r="D18037" s="9">
        <v>9104569016</v>
      </c>
      <c r="E18037" s="9" t="e">
        <f>INDEX(#REF!:#REF!,MATCH($D18037,#REF!:#REF!,0),MATCH(#REF!,#REF!:#REF!,0))</f>
        <v>#REF!</v>
      </c>
      <c r="F18037" s="9" t="e">
        <f>INDEX(#REF!:#REF!,MATCH($D18037,#REF!:#REF!,0),MATCH(#REF!,#REF!:#REF!,0))</f>
        <v>#REF!</v>
      </c>
    </row>
    <row r="18038" spans="1:6" ht="16.5" x14ac:dyDescent="0.3">
      <c r="A18038" s="9" t="s">
        <v>4286</v>
      </c>
      <c r="B18038" s="9" t="s">
        <v>2007</v>
      </c>
      <c r="C18038" s="10">
        <v>16421</v>
      </c>
      <c r="D18038" s="9">
        <v>509393462</v>
      </c>
      <c r="E18038" s="9" t="e">
        <f>INDEX(#REF!:#REF!,MATCH($D18038,#REF!:#REF!,0),MATCH(#REF!,#REF!:#REF!,0))</f>
        <v>#REF!</v>
      </c>
      <c r="F18038" s="9" t="e">
        <f>INDEX(#REF!:#REF!,MATCH($D18038,#REF!:#REF!,0),MATCH(#REF!,#REF!:#REF!,0))</f>
        <v>#REF!</v>
      </c>
    </row>
    <row r="18039" spans="1:6" ht="16.5" x14ac:dyDescent="0.3">
      <c r="A18039" s="9" t="s">
        <v>4285</v>
      </c>
      <c r="B18039" s="9" t="s">
        <v>2933</v>
      </c>
      <c r="C18039" s="10">
        <v>37596</v>
      </c>
      <c r="D18039" s="9">
        <v>8748349712</v>
      </c>
      <c r="E18039" s="9" t="e">
        <f>INDEX(#REF!:#REF!,MATCH($D18039,#REF!:#REF!,0),MATCH(#REF!,#REF!:#REF!,0))</f>
        <v>#REF!</v>
      </c>
      <c r="F18039" s="9" t="e">
        <f>INDEX(#REF!:#REF!,MATCH($D18039,#REF!:#REF!,0),MATCH(#REF!,#REF!:#REF!,0))</f>
        <v>#REF!</v>
      </c>
    </row>
    <row r="18040" spans="1:6" ht="16.5" x14ac:dyDescent="0.3">
      <c r="A18040" s="9" t="s">
        <v>4284</v>
      </c>
      <c r="B18040" s="9" t="s">
        <v>1965</v>
      </c>
      <c r="C18040" s="10">
        <v>37992</v>
      </c>
      <c r="D18040" s="9">
        <v>4342145855</v>
      </c>
      <c r="E18040" s="9" t="e">
        <f>INDEX(#REF!:#REF!,MATCH($D18040,#REF!:#REF!,0),MATCH(#REF!,#REF!:#REF!,0))</f>
        <v>#REF!</v>
      </c>
      <c r="F18040" s="9" t="e">
        <f>INDEX(#REF!:#REF!,MATCH($D18040,#REF!:#REF!,0),MATCH(#REF!,#REF!:#REF!,0))</f>
        <v>#REF!</v>
      </c>
    </row>
    <row r="18041" spans="1:6" ht="16.5" x14ac:dyDescent="0.3">
      <c r="A18041" s="9" t="s">
        <v>4283</v>
      </c>
      <c r="B18041" s="9" t="s">
        <v>2117</v>
      </c>
      <c r="C18041" s="10">
        <v>54873</v>
      </c>
      <c r="D18041" s="9">
        <v>2456061896</v>
      </c>
      <c r="E18041" s="9" t="e">
        <f>INDEX(#REF!:#REF!,MATCH($D18041,#REF!:#REF!,0),MATCH(#REF!,#REF!:#REF!,0))</f>
        <v>#REF!</v>
      </c>
      <c r="F18041" s="9" t="e">
        <f>INDEX(#REF!:#REF!,MATCH($D18041,#REF!:#REF!,0),MATCH(#REF!,#REF!:#REF!,0))</f>
        <v>#REF!</v>
      </c>
    </row>
    <row r="18042" spans="1:6" ht="16.5" x14ac:dyDescent="0.3">
      <c r="A18042" s="9" t="s">
        <v>4282</v>
      </c>
      <c r="B18042" s="9" t="s">
        <v>2721</v>
      </c>
      <c r="C18042" s="10">
        <v>29521</v>
      </c>
      <c r="D18042" s="9">
        <v>3547596165</v>
      </c>
      <c r="E18042" s="9" t="e">
        <f>INDEX(#REF!:#REF!,MATCH($D18042,#REF!:#REF!,0),MATCH(#REF!,#REF!:#REF!,0))</f>
        <v>#REF!</v>
      </c>
      <c r="F18042" s="9" t="e">
        <f>INDEX(#REF!:#REF!,MATCH($D18042,#REF!:#REF!,0),MATCH(#REF!,#REF!:#REF!,0))</f>
        <v>#REF!</v>
      </c>
    </row>
    <row r="18043" spans="1:6" ht="16.5" x14ac:dyDescent="0.3">
      <c r="A18043" s="9" t="s">
        <v>4281</v>
      </c>
      <c r="B18043" s="9" t="s">
        <v>2017</v>
      </c>
      <c r="C18043" s="10">
        <v>27457</v>
      </c>
      <c r="D18043" s="9">
        <v>5948190226</v>
      </c>
      <c r="E18043" s="9" t="e">
        <f>INDEX(#REF!:#REF!,MATCH($D18043,#REF!:#REF!,0),MATCH(#REF!,#REF!:#REF!,0))</f>
        <v>#REF!</v>
      </c>
      <c r="F18043" s="9" t="e">
        <f>INDEX(#REF!:#REF!,MATCH($D18043,#REF!:#REF!,0),MATCH(#REF!,#REF!:#REF!,0))</f>
        <v>#REF!</v>
      </c>
    </row>
    <row r="18044" spans="1:6" ht="16.5" x14ac:dyDescent="0.3">
      <c r="A18044" s="9" t="s">
        <v>4280</v>
      </c>
      <c r="B18044" s="9" t="s">
        <v>2315</v>
      </c>
      <c r="C18044" s="10">
        <v>40086</v>
      </c>
      <c r="D18044" s="9">
        <v>3545427749</v>
      </c>
      <c r="E18044" s="9" t="e">
        <f>INDEX(#REF!:#REF!,MATCH($D18044,#REF!:#REF!,0),MATCH(#REF!,#REF!:#REF!,0))</f>
        <v>#REF!</v>
      </c>
      <c r="F18044" s="9" t="e">
        <f>INDEX(#REF!:#REF!,MATCH($D18044,#REF!:#REF!,0),MATCH(#REF!,#REF!:#REF!,0))</f>
        <v>#REF!</v>
      </c>
    </row>
    <row r="18045" spans="1:6" ht="16.5" x14ac:dyDescent="0.3">
      <c r="A18045" s="9" t="s">
        <v>4279</v>
      </c>
      <c r="B18045" s="9" t="s">
        <v>2174</v>
      </c>
      <c r="C18045" s="10">
        <v>11994</v>
      </c>
      <c r="D18045" s="9">
        <v>6227038881</v>
      </c>
      <c r="E18045" s="9" t="e">
        <f>INDEX(#REF!:#REF!,MATCH($D18045,#REF!:#REF!,0),MATCH(#REF!,#REF!:#REF!,0))</f>
        <v>#REF!</v>
      </c>
      <c r="F18045" s="9" t="e">
        <f>INDEX(#REF!:#REF!,MATCH($D18045,#REF!:#REF!,0),MATCH(#REF!,#REF!:#REF!,0))</f>
        <v>#REF!</v>
      </c>
    </row>
    <row r="18046" spans="1:6" ht="16.5" x14ac:dyDescent="0.3">
      <c r="A18046" s="9" t="s">
        <v>4278</v>
      </c>
      <c r="B18046" s="9" t="s">
        <v>2584</v>
      </c>
      <c r="C18046" s="10">
        <v>54612</v>
      </c>
      <c r="D18046" s="9">
        <v>3213290963</v>
      </c>
      <c r="E18046" s="9" t="e">
        <f>INDEX(#REF!:#REF!,MATCH($D18046,#REF!:#REF!,0),MATCH(#REF!,#REF!:#REF!,0))</f>
        <v>#REF!</v>
      </c>
      <c r="F18046" s="9" t="e">
        <f>INDEX(#REF!:#REF!,MATCH($D18046,#REF!:#REF!,0),MATCH(#REF!,#REF!:#REF!,0))</f>
        <v>#REF!</v>
      </c>
    </row>
    <row r="18047" spans="1:6" ht="16.5" x14ac:dyDescent="0.3">
      <c r="A18047" s="9" t="s">
        <v>4277</v>
      </c>
      <c r="B18047" s="9" t="s">
        <v>2346</v>
      </c>
      <c r="C18047" s="10">
        <v>54611</v>
      </c>
      <c r="D18047" s="9">
        <v>1895483948</v>
      </c>
      <c r="E18047" s="9" t="e">
        <f>INDEX(#REF!:#REF!,MATCH($D18047,#REF!:#REF!,0),MATCH(#REF!,#REF!:#REF!,0))</f>
        <v>#REF!</v>
      </c>
      <c r="F18047" s="9" t="e">
        <f>INDEX(#REF!:#REF!,MATCH($D18047,#REF!:#REF!,0),MATCH(#REF!,#REF!:#REF!,0))</f>
        <v>#REF!</v>
      </c>
    </row>
    <row r="18048" spans="1:6" ht="16.5" x14ac:dyDescent="0.3">
      <c r="A18048" s="9" t="s">
        <v>4276</v>
      </c>
      <c r="B18048" s="9" t="s">
        <v>2747</v>
      </c>
      <c r="C18048" s="10">
        <v>37283</v>
      </c>
      <c r="D18048" s="9">
        <v>5779075530</v>
      </c>
      <c r="E18048" s="9" t="e">
        <f>INDEX(#REF!:#REF!,MATCH($D18048,#REF!:#REF!,0),MATCH(#REF!,#REF!:#REF!,0))</f>
        <v>#REF!</v>
      </c>
      <c r="F18048" s="9" t="e">
        <f>INDEX(#REF!:#REF!,MATCH($D18048,#REF!:#REF!,0),MATCH(#REF!,#REF!:#REF!,0))</f>
        <v>#REF!</v>
      </c>
    </row>
    <row r="18049" spans="1:6" ht="16.5" x14ac:dyDescent="0.3">
      <c r="A18049" s="9" t="s">
        <v>4275</v>
      </c>
      <c r="B18049" s="9" t="s">
        <v>3448</v>
      </c>
      <c r="C18049" s="10">
        <v>55071</v>
      </c>
      <c r="D18049" s="9">
        <v>6436551115</v>
      </c>
      <c r="E18049" s="9" t="e">
        <f>INDEX(#REF!:#REF!,MATCH($D18049,#REF!:#REF!,0),MATCH(#REF!,#REF!:#REF!,0))</f>
        <v>#REF!</v>
      </c>
      <c r="F18049" s="9" t="e">
        <f>INDEX(#REF!:#REF!,MATCH($D18049,#REF!:#REF!,0),MATCH(#REF!,#REF!:#REF!,0))</f>
        <v>#REF!</v>
      </c>
    </row>
    <row r="18050" spans="1:6" ht="16.5" x14ac:dyDescent="0.3">
      <c r="A18050" s="9" t="s">
        <v>4274</v>
      </c>
      <c r="B18050" s="9" t="s">
        <v>2481</v>
      </c>
      <c r="C18050" s="10">
        <v>41828</v>
      </c>
      <c r="D18050" s="9">
        <v>813832926</v>
      </c>
      <c r="E18050" s="9" t="e">
        <f>INDEX(#REF!:#REF!,MATCH($D18050,#REF!:#REF!,0),MATCH(#REF!,#REF!:#REF!,0))</f>
        <v>#REF!</v>
      </c>
      <c r="F18050" s="9" t="e">
        <f>INDEX(#REF!:#REF!,MATCH($D18050,#REF!:#REF!,0),MATCH(#REF!,#REF!:#REF!,0))</f>
        <v>#REF!</v>
      </c>
    </row>
    <row r="18051" spans="1:6" ht="16.5" x14ac:dyDescent="0.3">
      <c r="A18051" s="9" t="s">
        <v>4273</v>
      </c>
      <c r="B18051" s="9" t="s">
        <v>2572</v>
      </c>
      <c r="C18051" s="10">
        <v>16334</v>
      </c>
      <c r="D18051" s="9">
        <v>9264026959</v>
      </c>
      <c r="E18051" s="9" t="e">
        <f>INDEX(#REF!:#REF!,MATCH($D18051,#REF!:#REF!,0),MATCH(#REF!,#REF!:#REF!,0))</f>
        <v>#REF!</v>
      </c>
      <c r="F18051" s="9" t="e">
        <f>INDEX(#REF!:#REF!,MATCH($D18051,#REF!:#REF!,0),MATCH(#REF!,#REF!:#REF!,0))</f>
        <v>#REF!</v>
      </c>
    </row>
    <row r="18052" spans="1:6" ht="16.5" x14ac:dyDescent="0.3">
      <c r="A18052" s="9" t="s">
        <v>4272</v>
      </c>
      <c r="B18052" s="9" t="s">
        <v>2759</v>
      </c>
      <c r="C18052" s="10">
        <v>56572</v>
      </c>
      <c r="D18052" s="9">
        <v>85304042</v>
      </c>
      <c r="E18052" s="9" t="e">
        <f>INDEX(#REF!:#REF!,MATCH($D18052,#REF!:#REF!,0),MATCH(#REF!,#REF!:#REF!,0))</f>
        <v>#REF!</v>
      </c>
      <c r="F18052" s="9" t="e">
        <f>INDEX(#REF!:#REF!,MATCH($D18052,#REF!:#REF!,0),MATCH(#REF!,#REF!:#REF!,0))</f>
        <v>#REF!</v>
      </c>
    </row>
    <row r="18053" spans="1:6" ht="16.5" x14ac:dyDescent="0.3">
      <c r="A18053" s="9" t="s">
        <v>4271</v>
      </c>
      <c r="B18053" s="9" t="s">
        <v>2232</v>
      </c>
      <c r="C18053" s="10">
        <v>17350</v>
      </c>
      <c r="D18053" s="9">
        <v>8482007106</v>
      </c>
      <c r="E18053" s="9" t="e">
        <f>INDEX(#REF!:#REF!,MATCH($D18053,#REF!:#REF!,0),MATCH(#REF!,#REF!:#REF!,0))</f>
        <v>#REF!</v>
      </c>
      <c r="F18053" s="9" t="e">
        <f>INDEX(#REF!:#REF!,MATCH($D18053,#REF!:#REF!,0),MATCH(#REF!,#REF!:#REF!,0))</f>
        <v>#REF!</v>
      </c>
    </row>
    <row r="18054" spans="1:6" ht="16.5" x14ac:dyDescent="0.3">
      <c r="A18054" s="9" t="s">
        <v>4270</v>
      </c>
      <c r="B18054" s="9" t="s">
        <v>2933</v>
      </c>
      <c r="C18054" s="10">
        <v>15111</v>
      </c>
      <c r="D18054" s="9">
        <v>6842797632</v>
      </c>
      <c r="E18054" s="9" t="e">
        <f>INDEX(#REF!:#REF!,MATCH($D18054,#REF!:#REF!,0),MATCH(#REF!,#REF!:#REF!,0))</f>
        <v>#REF!</v>
      </c>
      <c r="F18054" s="9" t="e">
        <f>INDEX(#REF!:#REF!,MATCH($D18054,#REF!:#REF!,0),MATCH(#REF!,#REF!:#REF!,0))</f>
        <v>#REF!</v>
      </c>
    </row>
    <row r="18055" spans="1:6" ht="16.5" x14ac:dyDescent="0.3">
      <c r="A18055" s="9" t="s">
        <v>4269</v>
      </c>
      <c r="B18055" s="9" t="s">
        <v>2662</v>
      </c>
      <c r="C18055" s="10">
        <v>53037</v>
      </c>
      <c r="D18055" s="9">
        <v>7160109333</v>
      </c>
      <c r="E18055" s="9" t="e">
        <f>INDEX(#REF!:#REF!,MATCH($D18055,#REF!:#REF!,0),MATCH(#REF!,#REF!:#REF!,0))</f>
        <v>#REF!</v>
      </c>
      <c r="F18055" s="9" t="e">
        <f>INDEX(#REF!:#REF!,MATCH($D18055,#REF!:#REF!,0),MATCH(#REF!,#REF!:#REF!,0))</f>
        <v>#REF!</v>
      </c>
    </row>
    <row r="18056" spans="1:6" ht="16.5" x14ac:dyDescent="0.3">
      <c r="A18056" s="9" t="s">
        <v>4268</v>
      </c>
      <c r="B18056" s="9" t="s">
        <v>2431</v>
      </c>
      <c r="C18056" s="10">
        <v>14645</v>
      </c>
      <c r="D18056" s="9">
        <v>3891707452</v>
      </c>
      <c r="E18056" s="9" t="e">
        <f>INDEX(#REF!:#REF!,MATCH($D18056,#REF!:#REF!,0),MATCH(#REF!,#REF!:#REF!,0))</f>
        <v>#REF!</v>
      </c>
      <c r="F18056" s="9" t="e">
        <f>INDEX(#REF!:#REF!,MATCH($D18056,#REF!:#REF!,0),MATCH(#REF!,#REF!:#REF!,0))</f>
        <v>#REF!</v>
      </c>
    </row>
    <row r="18057" spans="1:6" ht="16.5" x14ac:dyDescent="0.3">
      <c r="A18057" s="9" t="s">
        <v>4267</v>
      </c>
      <c r="B18057" s="9" t="s">
        <v>3372</v>
      </c>
      <c r="C18057" s="10">
        <v>47024</v>
      </c>
      <c r="D18057" s="9">
        <v>1391414047</v>
      </c>
      <c r="E18057" s="9" t="e">
        <f>INDEX(#REF!:#REF!,MATCH($D18057,#REF!:#REF!,0),MATCH(#REF!,#REF!:#REF!,0))</f>
        <v>#REF!</v>
      </c>
      <c r="F18057" s="9" t="e">
        <f>INDEX(#REF!:#REF!,MATCH($D18057,#REF!:#REF!,0),MATCH(#REF!,#REF!:#REF!,0))</f>
        <v>#REF!</v>
      </c>
    </row>
    <row r="18058" spans="1:6" ht="16.5" x14ac:dyDescent="0.3">
      <c r="A18058" s="9" t="s">
        <v>4266</v>
      </c>
      <c r="B18058" s="9" t="s">
        <v>2472</v>
      </c>
      <c r="C18058" s="10">
        <v>41962</v>
      </c>
      <c r="D18058" s="9">
        <v>8333777430</v>
      </c>
      <c r="E18058" s="9" t="e">
        <f>INDEX(#REF!:#REF!,MATCH($D18058,#REF!:#REF!,0),MATCH(#REF!,#REF!:#REF!,0))</f>
        <v>#REF!</v>
      </c>
      <c r="F18058" s="9" t="e">
        <f>INDEX(#REF!:#REF!,MATCH($D18058,#REF!:#REF!,0),MATCH(#REF!,#REF!:#REF!,0))</f>
        <v>#REF!</v>
      </c>
    </row>
    <row r="18059" spans="1:6" ht="16.5" x14ac:dyDescent="0.3">
      <c r="A18059" s="9" t="s">
        <v>4265</v>
      </c>
      <c r="B18059" s="9" t="s">
        <v>2117</v>
      </c>
      <c r="C18059" s="10">
        <v>27275</v>
      </c>
      <c r="D18059" s="9">
        <v>9328457335</v>
      </c>
      <c r="E18059" s="9" t="e">
        <f>INDEX(#REF!:#REF!,MATCH($D18059,#REF!:#REF!,0),MATCH(#REF!,#REF!:#REF!,0))</f>
        <v>#REF!</v>
      </c>
      <c r="F18059" s="9" t="e">
        <f>INDEX(#REF!:#REF!,MATCH($D18059,#REF!:#REF!,0),MATCH(#REF!,#REF!:#REF!,0))</f>
        <v>#REF!</v>
      </c>
    </row>
    <row r="18060" spans="1:6" ht="16.5" x14ac:dyDescent="0.3">
      <c r="A18060" s="9" t="s">
        <v>4264</v>
      </c>
      <c r="B18060" s="9" t="s">
        <v>2557</v>
      </c>
      <c r="C18060" s="10">
        <v>18579</v>
      </c>
      <c r="D18060" s="9">
        <v>7741079360</v>
      </c>
      <c r="E18060" s="9" t="e">
        <f>INDEX(#REF!:#REF!,MATCH($D18060,#REF!:#REF!,0),MATCH(#REF!,#REF!:#REF!,0))</f>
        <v>#REF!</v>
      </c>
      <c r="F18060" s="9" t="e">
        <f>INDEX(#REF!:#REF!,MATCH($D18060,#REF!:#REF!,0),MATCH(#REF!,#REF!:#REF!,0))</f>
        <v>#REF!</v>
      </c>
    </row>
    <row r="18061" spans="1:6" ht="16.5" x14ac:dyDescent="0.3">
      <c r="A18061" s="9" t="s">
        <v>4263</v>
      </c>
      <c r="B18061" s="9" t="s">
        <v>2744</v>
      </c>
      <c r="C18061" s="10">
        <v>44009</v>
      </c>
      <c r="D18061" s="9">
        <v>5395528121</v>
      </c>
      <c r="E18061" s="9" t="e">
        <f>INDEX(#REF!:#REF!,MATCH($D18061,#REF!:#REF!,0),MATCH(#REF!,#REF!:#REF!,0))</f>
        <v>#REF!</v>
      </c>
      <c r="F18061" s="9" t="e">
        <f>INDEX(#REF!:#REF!,MATCH($D18061,#REF!:#REF!,0),MATCH(#REF!,#REF!:#REF!,0))</f>
        <v>#REF!</v>
      </c>
    </row>
    <row r="18062" spans="1:6" ht="16.5" x14ac:dyDescent="0.3">
      <c r="A18062" s="9" t="s">
        <v>4262</v>
      </c>
      <c r="B18062" s="9" t="s">
        <v>2364</v>
      </c>
      <c r="C18062" s="10">
        <v>54837</v>
      </c>
      <c r="D18062" s="9">
        <v>549857826</v>
      </c>
      <c r="E18062" s="9" t="e">
        <f>INDEX(#REF!:#REF!,MATCH($D18062,#REF!:#REF!,0),MATCH(#REF!,#REF!:#REF!,0))</f>
        <v>#REF!</v>
      </c>
      <c r="F18062" s="9" t="e">
        <f>INDEX(#REF!:#REF!,MATCH($D18062,#REF!:#REF!,0),MATCH(#REF!,#REF!:#REF!,0))</f>
        <v>#REF!</v>
      </c>
    </row>
    <row r="18063" spans="1:6" ht="16.5" x14ac:dyDescent="0.3">
      <c r="A18063" s="9" t="s">
        <v>4261</v>
      </c>
      <c r="B18063" s="9" t="s">
        <v>2123</v>
      </c>
      <c r="C18063" s="10">
        <v>12284</v>
      </c>
      <c r="D18063" s="9">
        <v>2533903736</v>
      </c>
      <c r="E18063" s="9" t="e">
        <f>INDEX(#REF!:#REF!,MATCH($D18063,#REF!:#REF!,0),MATCH(#REF!,#REF!:#REF!,0))</f>
        <v>#REF!</v>
      </c>
      <c r="F18063" s="9" t="e">
        <f>INDEX(#REF!:#REF!,MATCH($D18063,#REF!:#REF!,0),MATCH(#REF!,#REF!:#REF!,0))</f>
        <v>#REF!</v>
      </c>
    </row>
    <row r="18064" spans="1:6" ht="16.5" x14ac:dyDescent="0.3">
      <c r="A18064" s="9" t="s">
        <v>4260</v>
      </c>
      <c r="B18064" s="9" t="s">
        <v>3255</v>
      </c>
      <c r="C18064" s="10">
        <v>40450</v>
      </c>
      <c r="D18064" s="9">
        <v>1081492333</v>
      </c>
      <c r="E18064" s="9" t="e">
        <f>INDEX(#REF!:#REF!,MATCH($D18064,#REF!:#REF!,0),MATCH(#REF!,#REF!:#REF!,0))</f>
        <v>#REF!</v>
      </c>
      <c r="F18064" s="9" t="e">
        <f>INDEX(#REF!:#REF!,MATCH($D18064,#REF!:#REF!,0),MATCH(#REF!,#REF!:#REF!,0))</f>
        <v>#REF!</v>
      </c>
    </row>
    <row r="18065" spans="1:6" ht="16.5" x14ac:dyDescent="0.3">
      <c r="A18065" s="9" t="s">
        <v>4259</v>
      </c>
      <c r="B18065" s="9" t="s">
        <v>2783</v>
      </c>
      <c r="C18065" s="10">
        <v>50228</v>
      </c>
      <c r="D18065" s="9">
        <v>3891707452</v>
      </c>
      <c r="E18065" s="9" t="e">
        <f>INDEX(#REF!:#REF!,MATCH($D18065,#REF!:#REF!,0),MATCH(#REF!,#REF!:#REF!,0))</f>
        <v>#REF!</v>
      </c>
      <c r="F18065" s="9" t="e">
        <f>INDEX(#REF!:#REF!,MATCH($D18065,#REF!:#REF!,0),MATCH(#REF!,#REF!:#REF!,0))</f>
        <v>#REF!</v>
      </c>
    </row>
    <row r="18066" spans="1:6" ht="16.5" x14ac:dyDescent="0.3">
      <c r="A18066" s="9" t="s">
        <v>4258</v>
      </c>
      <c r="B18066" s="9" t="s">
        <v>2375</v>
      </c>
      <c r="C18066" s="10">
        <v>59654</v>
      </c>
      <c r="D18066" s="9">
        <v>5552170407</v>
      </c>
      <c r="E18066" s="9" t="e">
        <f>INDEX(#REF!:#REF!,MATCH($D18066,#REF!:#REF!,0),MATCH(#REF!,#REF!:#REF!,0))</f>
        <v>#REF!</v>
      </c>
      <c r="F18066" s="9" t="e">
        <f>INDEX(#REF!:#REF!,MATCH($D18066,#REF!:#REF!,0),MATCH(#REF!,#REF!:#REF!,0))</f>
        <v>#REF!</v>
      </c>
    </row>
    <row r="18067" spans="1:6" ht="16.5" x14ac:dyDescent="0.3">
      <c r="A18067" s="9" t="s">
        <v>4257</v>
      </c>
      <c r="B18067" s="9" t="s">
        <v>2029</v>
      </c>
      <c r="C18067" s="10">
        <v>28538</v>
      </c>
      <c r="D18067" s="9">
        <v>9627071331</v>
      </c>
      <c r="E18067" s="9" t="e">
        <f>INDEX(#REF!:#REF!,MATCH($D18067,#REF!:#REF!,0),MATCH(#REF!,#REF!:#REF!,0))</f>
        <v>#REF!</v>
      </c>
      <c r="F18067" s="9" t="e">
        <f>INDEX(#REF!:#REF!,MATCH($D18067,#REF!:#REF!,0),MATCH(#REF!,#REF!:#REF!,0))</f>
        <v>#REF!</v>
      </c>
    </row>
    <row r="18068" spans="1:6" ht="16.5" x14ac:dyDescent="0.3">
      <c r="A18068" s="9" t="s">
        <v>4256</v>
      </c>
      <c r="B18068" s="9" t="s">
        <v>2496</v>
      </c>
      <c r="C18068" s="10">
        <v>13510</v>
      </c>
      <c r="D18068" s="9">
        <v>1009146149</v>
      </c>
      <c r="E18068" s="9" t="e">
        <f>INDEX(#REF!:#REF!,MATCH($D18068,#REF!:#REF!,0),MATCH(#REF!,#REF!:#REF!,0))</f>
        <v>#REF!</v>
      </c>
      <c r="F18068" s="9" t="e">
        <f>INDEX(#REF!:#REF!,MATCH($D18068,#REF!:#REF!,0),MATCH(#REF!,#REF!:#REF!,0))</f>
        <v>#REF!</v>
      </c>
    </row>
    <row r="18069" spans="1:6" ht="16.5" x14ac:dyDescent="0.3">
      <c r="A18069" s="9" t="s">
        <v>4255</v>
      </c>
      <c r="B18069" s="9" t="s">
        <v>2284</v>
      </c>
      <c r="C18069" s="10">
        <v>41478</v>
      </c>
      <c r="D18069" s="9">
        <v>7866715386</v>
      </c>
      <c r="E18069" s="9" t="e">
        <f>INDEX(#REF!:#REF!,MATCH($D18069,#REF!:#REF!,0),MATCH(#REF!,#REF!:#REF!,0))</f>
        <v>#REF!</v>
      </c>
      <c r="F18069" s="9" t="e">
        <f>INDEX(#REF!:#REF!,MATCH($D18069,#REF!:#REF!,0),MATCH(#REF!,#REF!:#REF!,0))</f>
        <v>#REF!</v>
      </c>
    </row>
    <row r="18070" spans="1:6" ht="16.5" x14ac:dyDescent="0.3">
      <c r="A18070" s="9" t="s">
        <v>4254</v>
      </c>
      <c r="B18070" s="9" t="s">
        <v>2870</v>
      </c>
      <c r="C18070" s="10">
        <v>54346</v>
      </c>
      <c r="D18070" s="9">
        <v>2677632772</v>
      </c>
      <c r="E18070" s="9" t="e">
        <f>INDEX(#REF!:#REF!,MATCH($D18070,#REF!:#REF!,0),MATCH(#REF!,#REF!:#REF!,0))</f>
        <v>#REF!</v>
      </c>
      <c r="F18070" s="9" t="e">
        <f>INDEX(#REF!:#REF!,MATCH($D18070,#REF!:#REF!,0),MATCH(#REF!,#REF!:#REF!,0))</f>
        <v>#REF!</v>
      </c>
    </row>
    <row r="18071" spans="1:6" ht="16.5" x14ac:dyDescent="0.3">
      <c r="A18071" s="9" t="s">
        <v>4253</v>
      </c>
      <c r="B18071" s="9" t="s">
        <v>2548</v>
      </c>
      <c r="C18071" s="10">
        <v>41552</v>
      </c>
      <c r="D18071" s="9">
        <v>3524504531</v>
      </c>
      <c r="E18071" s="9" t="e">
        <f>INDEX(#REF!:#REF!,MATCH($D18071,#REF!:#REF!,0),MATCH(#REF!,#REF!:#REF!,0))</f>
        <v>#REF!</v>
      </c>
      <c r="F18071" s="9" t="e">
        <f>INDEX(#REF!:#REF!,MATCH($D18071,#REF!:#REF!,0),MATCH(#REF!,#REF!:#REF!,0))</f>
        <v>#REF!</v>
      </c>
    </row>
    <row r="18072" spans="1:6" ht="16.5" x14ac:dyDescent="0.3">
      <c r="A18072" s="9" t="s">
        <v>4252</v>
      </c>
      <c r="B18072" s="9" t="s">
        <v>2121</v>
      </c>
      <c r="C18072" s="10">
        <v>30880</v>
      </c>
      <c r="D18072" s="9">
        <v>7621218967</v>
      </c>
      <c r="E18072" s="9" t="e">
        <f>INDEX(#REF!:#REF!,MATCH($D18072,#REF!:#REF!,0),MATCH(#REF!,#REF!:#REF!,0))</f>
        <v>#REF!</v>
      </c>
      <c r="F18072" s="9" t="e">
        <f>INDEX(#REF!:#REF!,MATCH($D18072,#REF!:#REF!,0),MATCH(#REF!,#REF!:#REF!,0))</f>
        <v>#REF!</v>
      </c>
    </row>
    <row r="18073" spans="1:6" ht="16.5" x14ac:dyDescent="0.3">
      <c r="A18073" s="9" t="s">
        <v>4251</v>
      </c>
      <c r="B18073" s="9" t="s">
        <v>1983</v>
      </c>
      <c r="C18073" s="10">
        <v>10075</v>
      </c>
      <c r="D18073" s="9">
        <v>7166957409</v>
      </c>
      <c r="E18073" s="9" t="e">
        <f>INDEX(#REF!:#REF!,MATCH($D18073,#REF!:#REF!,0),MATCH(#REF!,#REF!:#REF!,0))</f>
        <v>#REF!</v>
      </c>
      <c r="F18073" s="9" t="e">
        <f>INDEX(#REF!:#REF!,MATCH($D18073,#REF!:#REF!,0),MATCH(#REF!,#REF!:#REF!,0))</f>
        <v>#REF!</v>
      </c>
    </row>
    <row r="18074" spans="1:6" ht="16.5" x14ac:dyDescent="0.3">
      <c r="A18074" s="9" t="s">
        <v>4250</v>
      </c>
      <c r="B18074" s="9" t="s">
        <v>2300</v>
      </c>
      <c r="C18074" s="10">
        <v>12535</v>
      </c>
      <c r="D18074" s="9">
        <v>4691333258</v>
      </c>
      <c r="E18074" s="9" t="e">
        <f>INDEX(#REF!:#REF!,MATCH($D18074,#REF!:#REF!,0),MATCH(#REF!,#REF!:#REF!,0))</f>
        <v>#REF!</v>
      </c>
      <c r="F18074" s="9" t="e">
        <f>INDEX(#REF!:#REF!,MATCH($D18074,#REF!:#REF!,0),MATCH(#REF!,#REF!:#REF!,0))</f>
        <v>#REF!</v>
      </c>
    </row>
    <row r="18075" spans="1:6" ht="16.5" x14ac:dyDescent="0.3">
      <c r="A18075" s="9" t="s">
        <v>4249</v>
      </c>
      <c r="B18075" s="9" t="s">
        <v>2544</v>
      </c>
      <c r="C18075" s="10">
        <v>25159</v>
      </c>
      <c r="D18075" s="9">
        <v>5726465660</v>
      </c>
      <c r="E18075" s="9" t="e">
        <f>INDEX(#REF!:#REF!,MATCH($D18075,#REF!:#REF!,0),MATCH(#REF!,#REF!:#REF!,0))</f>
        <v>#REF!</v>
      </c>
      <c r="F18075" s="9" t="e">
        <f>INDEX(#REF!:#REF!,MATCH($D18075,#REF!:#REF!,0),MATCH(#REF!,#REF!:#REF!,0))</f>
        <v>#REF!</v>
      </c>
    </row>
    <row r="18076" spans="1:6" ht="16.5" x14ac:dyDescent="0.3">
      <c r="A18076" s="9" t="s">
        <v>4248</v>
      </c>
      <c r="B18076" s="9" t="s">
        <v>2204</v>
      </c>
      <c r="C18076" s="10">
        <v>24844</v>
      </c>
      <c r="D18076" s="9">
        <v>4260324861</v>
      </c>
      <c r="E18076" s="9" t="e">
        <f>INDEX(#REF!:#REF!,MATCH($D18076,#REF!:#REF!,0),MATCH(#REF!,#REF!:#REF!,0))</f>
        <v>#REF!</v>
      </c>
      <c r="F18076" s="9" t="e">
        <f>INDEX(#REF!:#REF!,MATCH($D18076,#REF!:#REF!,0),MATCH(#REF!,#REF!:#REF!,0))</f>
        <v>#REF!</v>
      </c>
    </row>
    <row r="18077" spans="1:6" ht="16.5" x14ac:dyDescent="0.3">
      <c r="A18077" s="9" t="s">
        <v>4247</v>
      </c>
      <c r="B18077" s="9" t="s">
        <v>2431</v>
      </c>
      <c r="C18077" s="10">
        <v>33750</v>
      </c>
      <c r="D18077" s="9">
        <v>2599557828</v>
      </c>
      <c r="E18077" s="9" t="e">
        <f>INDEX(#REF!:#REF!,MATCH($D18077,#REF!:#REF!,0),MATCH(#REF!,#REF!:#REF!,0))</f>
        <v>#REF!</v>
      </c>
      <c r="F18077" s="9" t="e">
        <f>INDEX(#REF!:#REF!,MATCH($D18077,#REF!:#REF!,0),MATCH(#REF!,#REF!:#REF!,0))</f>
        <v>#REF!</v>
      </c>
    </row>
    <row r="18078" spans="1:6" ht="16.5" x14ac:dyDescent="0.3">
      <c r="A18078" s="9" t="s">
        <v>4246</v>
      </c>
      <c r="B18078" s="9" t="s">
        <v>2970</v>
      </c>
      <c r="C18078" s="10">
        <v>33301</v>
      </c>
      <c r="D18078" s="9">
        <v>1599457717</v>
      </c>
      <c r="E18078" s="9" t="e">
        <f>INDEX(#REF!:#REF!,MATCH($D18078,#REF!:#REF!,0),MATCH(#REF!,#REF!:#REF!,0))</f>
        <v>#REF!</v>
      </c>
      <c r="F18078" s="9" t="e">
        <f>INDEX(#REF!:#REF!,MATCH($D18078,#REF!:#REF!,0),MATCH(#REF!,#REF!:#REF!,0))</f>
        <v>#REF!</v>
      </c>
    </row>
    <row r="18079" spans="1:6" ht="16.5" x14ac:dyDescent="0.3">
      <c r="A18079" s="9" t="s">
        <v>4245</v>
      </c>
      <c r="B18079" s="9" t="s">
        <v>1993</v>
      </c>
      <c r="C18079" s="10">
        <v>16831</v>
      </c>
      <c r="D18079" s="9">
        <v>4638232353</v>
      </c>
      <c r="E18079" s="9" t="e">
        <f>INDEX(#REF!:#REF!,MATCH($D18079,#REF!:#REF!,0),MATCH(#REF!,#REF!:#REF!,0))</f>
        <v>#REF!</v>
      </c>
      <c r="F18079" s="9" t="e">
        <f>INDEX(#REF!:#REF!,MATCH($D18079,#REF!:#REF!,0),MATCH(#REF!,#REF!:#REF!,0))</f>
        <v>#REF!</v>
      </c>
    </row>
    <row r="18080" spans="1:6" ht="16.5" x14ac:dyDescent="0.3">
      <c r="A18080" s="9" t="s">
        <v>4244</v>
      </c>
      <c r="B18080" s="9" t="s">
        <v>3241</v>
      </c>
      <c r="C18080" s="10">
        <v>37334</v>
      </c>
      <c r="D18080" s="9">
        <v>2492824950</v>
      </c>
      <c r="E18080" s="9" t="e">
        <f>INDEX(#REF!:#REF!,MATCH($D18080,#REF!:#REF!,0),MATCH(#REF!,#REF!:#REF!,0))</f>
        <v>#REF!</v>
      </c>
      <c r="F18080" s="9" t="e">
        <f>INDEX(#REF!:#REF!,MATCH($D18080,#REF!:#REF!,0),MATCH(#REF!,#REF!:#REF!,0))</f>
        <v>#REF!</v>
      </c>
    </row>
    <row r="18081" spans="1:6" ht="16.5" x14ac:dyDescent="0.3">
      <c r="A18081" s="9" t="s">
        <v>4243</v>
      </c>
      <c r="B18081" s="9" t="s">
        <v>2036</v>
      </c>
      <c r="C18081" s="10">
        <v>20627</v>
      </c>
      <c r="D18081" s="9">
        <v>1743464649</v>
      </c>
      <c r="E18081" s="9" t="e">
        <f>INDEX(#REF!:#REF!,MATCH($D18081,#REF!:#REF!,0),MATCH(#REF!,#REF!:#REF!,0))</f>
        <v>#REF!</v>
      </c>
      <c r="F18081" s="9" t="e">
        <f>INDEX(#REF!:#REF!,MATCH($D18081,#REF!:#REF!,0),MATCH(#REF!,#REF!:#REF!,0))</f>
        <v>#REF!</v>
      </c>
    </row>
    <row r="18082" spans="1:6" ht="16.5" x14ac:dyDescent="0.3">
      <c r="A18082" s="9" t="s">
        <v>4242</v>
      </c>
      <c r="B18082" s="9" t="s">
        <v>2188</v>
      </c>
      <c r="C18082" s="10">
        <v>56966</v>
      </c>
      <c r="D18082" s="9">
        <v>6510701464</v>
      </c>
      <c r="E18082" s="9" t="e">
        <f>INDEX(#REF!:#REF!,MATCH($D18082,#REF!:#REF!,0),MATCH(#REF!,#REF!:#REF!,0))</f>
        <v>#REF!</v>
      </c>
      <c r="F18082" s="9" t="e">
        <f>INDEX(#REF!:#REF!,MATCH($D18082,#REF!:#REF!,0),MATCH(#REF!,#REF!:#REF!,0))</f>
        <v>#REF!</v>
      </c>
    </row>
    <row r="18083" spans="1:6" ht="16.5" x14ac:dyDescent="0.3">
      <c r="A18083" s="9" t="s">
        <v>4241</v>
      </c>
      <c r="B18083" s="9" t="s">
        <v>2208</v>
      </c>
      <c r="C18083" s="10">
        <v>31917</v>
      </c>
      <c r="D18083" s="9">
        <v>7188904251</v>
      </c>
      <c r="E18083" s="9" t="e">
        <f>INDEX(#REF!:#REF!,MATCH($D18083,#REF!:#REF!,0),MATCH(#REF!,#REF!:#REF!,0))</f>
        <v>#REF!</v>
      </c>
      <c r="F18083" s="9" t="e">
        <f>INDEX(#REF!:#REF!,MATCH($D18083,#REF!:#REF!,0),MATCH(#REF!,#REF!:#REF!,0))</f>
        <v>#REF!</v>
      </c>
    </row>
    <row r="18084" spans="1:6" ht="16.5" x14ac:dyDescent="0.3">
      <c r="A18084" s="9" t="s">
        <v>4240</v>
      </c>
      <c r="B18084" s="9" t="s">
        <v>2622</v>
      </c>
      <c r="C18084" s="10">
        <v>55796</v>
      </c>
      <c r="D18084" s="9">
        <v>3041948354</v>
      </c>
      <c r="E18084" s="9" t="e">
        <f>INDEX(#REF!:#REF!,MATCH($D18084,#REF!:#REF!,0),MATCH(#REF!,#REF!:#REF!,0))</f>
        <v>#REF!</v>
      </c>
      <c r="F18084" s="9" t="e">
        <f>INDEX(#REF!:#REF!,MATCH($D18084,#REF!:#REF!,0),MATCH(#REF!,#REF!:#REF!,0))</f>
        <v>#REF!</v>
      </c>
    </row>
    <row r="18085" spans="1:6" ht="16.5" x14ac:dyDescent="0.3">
      <c r="A18085" s="9" t="s">
        <v>4239</v>
      </c>
      <c r="B18085" s="9" t="s">
        <v>2081</v>
      </c>
      <c r="C18085" s="10">
        <v>40356</v>
      </c>
      <c r="D18085" s="9">
        <v>1990335721</v>
      </c>
      <c r="E18085" s="9" t="e">
        <f>INDEX(#REF!:#REF!,MATCH($D18085,#REF!:#REF!,0),MATCH(#REF!,#REF!:#REF!,0))</f>
        <v>#REF!</v>
      </c>
      <c r="F18085" s="9" t="e">
        <f>INDEX(#REF!:#REF!,MATCH($D18085,#REF!:#REF!,0),MATCH(#REF!,#REF!:#REF!,0))</f>
        <v>#REF!</v>
      </c>
    </row>
    <row r="18086" spans="1:6" ht="16.5" x14ac:dyDescent="0.3">
      <c r="A18086" s="9" t="s">
        <v>4238</v>
      </c>
      <c r="B18086" s="9" t="s">
        <v>2248</v>
      </c>
      <c r="C18086" s="10">
        <v>59975</v>
      </c>
      <c r="D18086" s="9">
        <v>8346855079</v>
      </c>
      <c r="E18086" s="9" t="e">
        <f>INDEX(#REF!:#REF!,MATCH($D18086,#REF!:#REF!,0),MATCH(#REF!,#REF!:#REF!,0))</f>
        <v>#REF!</v>
      </c>
      <c r="F18086" s="9" t="e">
        <f>INDEX(#REF!:#REF!,MATCH($D18086,#REF!:#REF!,0),MATCH(#REF!,#REF!:#REF!,0))</f>
        <v>#REF!</v>
      </c>
    </row>
    <row r="18087" spans="1:6" ht="16.5" x14ac:dyDescent="0.3">
      <c r="A18087" s="9" t="s">
        <v>4237</v>
      </c>
      <c r="B18087" s="9" t="s">
        <v>2099</v>
      </c>
      <c r="C18087" s="10">
        <v>47112</v>
      </c>
      <c r="D18087" s="9">
        <v>5211527984</v>
      </c>
      <c r="E18087" s="9" t="e">
        <f>INDEX(#REF!:#REF!,MATCH($D18087,#REF!:#REF!,0),MATCH(#REF!,#REF!:#REF!,0))</f>
        <v>#REF!</v>
      </c>
      <c r="F18087" s="9" t="e">
        <f>INDEX(#REF!:#REF!,MATCH($D18087,#REF!:#REF!,0),MATCH(#REF!,#REF!:#REF!,0))</f>
        <v>#REF!</v>
      </c>
    </row>
    <row r="18088" spans="1:6" ht="16.5" x14ac:dyDescent="0.3">
      <c r="A18088" s="9" t="s">
        <v>4236</v>
      </c>
      <c r="B18088" s="9" t="s">
        <v>1977</v>
      </c>
      <c r="C18088" s="10">
        <v>45533</v>
      </c>
      <c r="D18088" s="9">
        <v>1053331541</v>
      </c>
      <c r="E18088" s="9" t="e">
        <f>INDEX(#REF!:#REF!,MATCH($D18088,#REF!:#REF!,0),MATCH(#REF!,#REF!:#REF!,0))</f>
        <v>#REF!</v>
      </c>
      <c r="F18088" s="9" t="e">
        <f>INDEX(#REF!:#REF!,MATCH($D18088,#REF!:#REF!,0),MATCH(#REF!,#REF!:#REF!,0))</f>
        <v>#REF!</v>
      </c>
    </row>
    <row r="18089" spans="1:6" ht="16.5" x14ac:dyDescent="0.3">
      <c r="A18089" s="9" t="s">
        <v>4235</v>
      </c>
      <c r="B18089" s="9" t="s">
        <v>2110</v>
      </c>
      <c r="C18089" s="10">
        <v>55086</v>
      </c>
      <c r="D18089" s="9">
        <v>9984023702</v>
      </c>
      <c r="E18089" s="9" t="e">
        <f>INDEX(#REF!:#REF!,MATCH($D18089,#REF!:#REF!,0),MATCH(#REF!,#REF!:#REF!,0))</f>
        <v>#REF!</v>
      </c>
      <c r="F18089" s="9" t="e">
        <f>INDEX(#REF!:#REF!,MATCH($D18089,#REF!:#REF!,0),MATCH(#REF!,#REF!:#REF!,0))</f>
        <v>#REF!</v>
      </c>
    </row>
    <row r="18090" spans="1:6" ht="16.5" x14ac:dyDescent="0.3">
      <c r="A18090" s="9" t="s">
        <v>4234</v>
      </c>
      <c r="B18090" s="9" t="s">
        <v>2023</v>
      </c>
      <c r="C18090" s="10">
        <v>51094</v>
      </c>
      <c r="D18090" s="9">
        <v>4877108939</v>
      </c>
      <c r="E18090" s="9" t="e">
        <f>INDEX(#REF!:#REF!,MATCH($D18090,#REF!:#REF!,0),MATCH(#REF!,#REF!:#REF!,0))</f>
        <v>#REF!</v>
      </c>
      <c r="F18090" s="9" t="e">
        <f>INDEX(#REF!:#REF!,MATCH($D18090,#REF!:#REF!,0),MATCH(#REF!,#REF!:#REF!,0))</f>
        <v>#REF!</v>
      </c>
    </row>
    <row r="18091" spans="1:6" ht="16.5" x14ac:dyDescent="0.3">
      <c r="A18091" s="9" t="s">
        <v>4233</v>
      </c>
      <c r="B18091" s="9" t="s">
        <v>2254</v>
      </c>
      <c r="C18091" s="10">
        <v>19354</v>
      </c>
      <c r="D18091" s="9">
        <v>8173067724</v>
      </c>
      <c r="E18091" s="9" t="e">
        <f>INDEX(#REF!:#REF!,MATCH($D18091,#REF!:#REF!,0),MATCH(#REF!,#REF!:#REF!,0))</f>
        <v>#REF!</v>
      </c>
      <c r="F18091" s="9" t="e">
        <f>INDEX(#REF!:#REF!,MATCH($D18091,#REF!:#REF!,0),MATCH(#REF!,#REF!:#REF!,0))</f>
        <v>#REF!</v>
      </c>
    </row>
    <row r="18092" spans="1:6" ht="16.5" x14ac:dyDescent="0.3">
      <c r="A18092" s="9" t="s">
        <v>4232</v>
      </c>
      <c r="B18092" s="9" t="s">
        <v>2381</v>
      </c>
      <c r="C18092" s="10">
        <v>50961</v>
      </c>
      <c r="D18092" s="9">
        <v>7325246862</v>
      </c>
      <c r="E18092" s="9" t="e">
        <f>INDEX(#REF!:#REF!,MATCH($D18092,#REF!:#REF!,0),MATCH(#REF!,#REF!:#REF!,0))</f>
        <v>#REF!</v>
      </c>
      <c r="F18092" s="9" t="e">
        <f>INDEX(#REF!:#REF!,MATCH($D18092,#REF!:#REF!,0),MATCH(#REF!,#REF!:#REF!,0))</f>
        <v>#REF!</v>
      </c>
    </row>
    <row r="18093" spans="1:6" ht="16.5" x14ac:dyDescent="0.3">
      <c r="A18093" s="9" t="s">
        <v>4231</v>
      </c>
      <c r="B18093" s="9" t="s">
        <v>2881</v>
      </c>
      <c r="C18093" s="10">
        <v>10140</v>
      </c>
      <c r="D18093" s="9">
        <v>893122882</v>
      </c>
      <c r="E18093" s="9" t="e">
        <f>INDEX(#REF!:#REF!,MATCH($D18093,#REF!:#REF!,0),MATCH(#REF!,#REF!:#REF!,0))</f>
        <v>#REF!</v>
      </c>
      <c r="F18093" s="9" t="e">
        <f>INDEX(#REF!:#REF!,MATCH($D18093,#REF!:#REF!,0),MATCH(#REF!,#REF!:#REF!,0))</f>
        <v>#REF!</v>
      </c>
    </row>
    <row r="18094" spans="1:6" ht="16.5" x14ac:dyDescent="0.3">
      <c r="A18094" s="9" t="s">
        <v>4230</v>
      </c>
      <c r="B18094" s="9" t="s">
        <v>2059</v>
      </c>
      <c r="C18094" s="10">
        <v>40297</v>
      </c>
      <c r="D18094" s="9">
        <v>8620758454</v>
      </c>
      <c r="E18094" s="9" t="e">
        <f>INDEX(#REF!:#REF!,MATCH($D18094,#REF!:#REF!,0),MATCH(#REF!,#REF!:#REF!,0))</f>
        <v>#REF!</v>
      </c>
      <c r="F18094" s="9" t="e">
        <f>INDEX(#REF!:#REF!,MATCH($D18094,#REF!:#REF!,0),MATCH(#REF!,#REF!:#REF!,0))</f>
        <v>#REF!</v>
      </c>
    </row>
    <row r="18095" spans="1:6" ht="16.5" x14ac:dyDescent="0.3">
      <c r="A18095" s="9" t="s">
        <v>4229</v>
      </c>
      <c r="B18095" s="9" t="s">
        <v>2334</v>
      </c>
      <c r="C18095" s="10">
        <v>30686</v>
      </c>
      <c r="D18095" s="9">
        <v>5814713100</v>
      </c>
      <c r="E18095" s="9" t="e">
        <f>INDEX(#REF!:#REF!,MATCH($D18095,#REF!:#REF!,0),MATCH(#REF!,#REF!:#REF!,0))</f>
        <v>#REF!</v>
      </c>
      <c r="F18095" s="9" t="e">
        <f>INDEX(#REF!:#REF!,MATCH($D18095,#REF!:#REF!,0),MATCH(#REF!,#REF!:#REF!,0))</f>
        <v>#REF!</v>
      </c>
    </row>
    <row r="18096" spans="1:6" ht="16.5" x14ac:dyDescent="0.3">
      <c r="A18096" s="9" t="s">
        <v>4228</v>
      </c>
      <c r="B18096" s="9" t="s">
        <v>3077</v>
      </c>
      <c r="C18096" s="10">
        <v>40406</v>
      </c>
      <c r="D18096" s="9">
        <v>6410530811</v>
      </c>
      <c r="E18096" s="9" t="e">
        <f>INDEX(#REF!:#REF!,MATCH($D18096,#REF!:#REF!,0),MATCH(#REF!,#REF!:#REF!,0))</f>
        <v>#REF!</v>
      </c>
      <c r="F18096" s="9" t="e">
        <f>INDEX(#REF!:#REF!,MATCH($D18096,#REF!:#REF!,0),MATCH(#REF!,#REF!:#REF!,0))</f>
        <v>#REF!</v>
      </c>
    </row>
    <row r="18097" spans="1:6" ht="16.5" x14ac:dyDescent="0.3">
      <c r="A18097" s="9" t="s">
        <v>4227</v>
      </c>
      <c r="B18097" s="9" t="s">
        <v>2580</v>
      </c>
      <c r="C18097" s="10">
        <v>55049</v>
      </c>
      <c r="D18097" s="9">
        <v>495702854</v>
      </c>
      <c r="E18097" s="9" t="e">
        <f>INDEX(#REF!:#REF!,MATCH($D18097,#REF!:#REF!,0),MATCH(#REF!,#REF!:#REF!,0))</f>
        <v>#REF!</v>
      </c>
      <c r="F18097" s="9" t="e">
        <f>INDEX(#REF!:#REF!,MATCH($D18097,#REF!:#REF!,0),MATCH(#REF!,#REF!:#REF!,0))</f>
        <v>#REF!</v>
      </c>
    </row>
    <row r="18098" spans="1:6" ht="16.5" x14ac:dyDescent="0.3">
      <c r="A18098" s="9" t="s">
        <v>4226</v>
      </c>
      <c r="B18098" s="9" t="s">
        <v>2580</v>
      </c>
      <c r="C18098" s="10">
        <v>37369</v>
      </c>
      <c r="D18098" s="9">
        <v>3217797337</v>
      </c>
      <c r="E18098" s="9" t="e">
        <f>INDEX(#REF!:#REF!,MATCH($D18098,#REF!:#REF!,0),MATCH(#REF!,#REF!:#REF!,0))</f>
        <v>#REF!</v>
      </c>
      <c r="F18098" s="9" t="e">
        <f>INDEX(#REF!:#REF!,MATCH($D18098,#REF!:#REF!,0),MATCH(#REF!,#REF!:#REF!,0))</f>
        <v>#REF!</v>
      </c>
    </row>
    <row r="18099" spans="1:6" ht="16.5" x14ac:dyDescent="0.3">
      <c r="A18099" s="9" t="s">
        <v>4225</v>
      </c>
      <c r="B18099" s="9" t="s">
        <v>2103</v>
      </c>
      <c r="C18099" s="10">
        <v>19487</v>
      </c>
      <c r="D18099" s="9">
        <v>2873915978</v>
      </c>
      <c r="E18099" s="9" t="e">
        <f>INDEX(#REF!:#REF!,MATCH($D18099,#REF!:#REF!,0),MATCH(#REF!,#REF!:#REF!,0))</f>
        <v>#REF!</v>
      </c>
      <c r="F18099" s="9" t="e">
        <f>INDEX(#REF!:#REF!,MATCH($D18099,#REF!:#REF!,0),MATCH(#REF!,#REF!:#REF!,0))</f>
        <v>#REF!</v>
      </c>
    </row>
    <row r="18100" spans="1:6" ht="16.5" x14ac:dyDescent="0.3">
      <c r="A18100" s="9" t="s">
        <v>4224</v>
      </c>
      <c r="B18100" s="9" t="s">
        <v>2640</v>
      </c>
      <c r="C18100" s="10">
        <v>28116</v>
      </c>
      <c r="D18100" s="9">
        <v>4119729087</v>
      </c>
      <c r="E18100" s="9" t="e">
        <f>INDEX(#REF!:#REF!,MATCH($D18100,#REF!:#REF!,0),MATCH(#REF!,#REF!:#REF!,0))</f>
        <v>#REF!</v>
      </c>
      <c r="F18100" s="9" t="e">
        <f>INDEX(#REF!:#REF!,MATCH($D18100,#REF!:#REF!,0),MATCH(#REF!,#REF!:#REF!,0))</f>
        <v>#REF!</v>
      </c>
    </row>
    <row r="18101" spans="1:6" ht="16.5" x14ac:dyDescent="0.3">
      <c r="A18101" s="9" t="s">
        <v>4223</v>
      </c>
      <c r="B18101" s="9" t="s">
        <v>2496</v>
      </c>
      <c r="C18101" s="10">
        <v>12813</v>
      </c>
      <c r="D18101" s="9">
        <v>6227038881</v>
      </c>
      <c r="E18101" s="9" t="e">
        <f>INDEX(#REF!:#REF!,MATCH($D18101,#REF!:#REF!,0),MATCH(#REF!,#REF!:#REF!,0))</f>
        <v>#REF!</v>
      </c>
      <c r="F18101" s="9" t="e">
        <f>INDEX(#REF!:#REF!,MATCH($D18101,#REF!:#REF!,0),MATCH(#REF!,#REF!:#REF!,0))</f>
        <v>#REF!</v>
      </c>
    </row>
    <row r="18102" spans="1:6" ht="16.5" x14ac:dyDescent="0.3">
      <c r="A18102" s="9" t="s">
        <v>4222</v>
      </c>
      <c r="B18102" s="9" t="s">
        <v>2269</v>
      </c>
      <c r="C18102" s="10">
        <v>13156</v>
      </c>
      <c r="D18102" s="9">
        <v>5209112160</v>
      </c>
      <c r="E18102" s="9" t="e">
        <f>INDEX(#REF!:#REF!,MATCH($D18102,#REF!:#REF!,0),MATCH(#REF!,#REF!:#REF!,0))</f>
        <v>#REF!</v>
      </c>
      <c r="F18102" s="9" t="e">
        <f>INDEX(#REF!:#REF!,MATCH($D18102,#REF!:#REF!,0),MATCH(#REF!,#REF!:#REF!,0))</f>
        <v>#REF!</v>
      </c>
    </row>
    <row r="18103" spans="1:6" ht="16.5" x14ac:dyDescent="0.3">
      <c r="A18103" s="9" t="s">
        <v>4221</v>
      </c>
      <c r="B18103" s="9" t="s">
        <v>2232</v>
      </c>
      <c r="C18103" s="10">
        <v>25729</v>
      </c>
      <c r="D18103" s="9">
        <v>8315800957</v>
      </c>
      <c r="E18103" s="9" t="e">
        <f>INDEX(#REF!:#REF!,MATCH($D18103,#REF!:#REF!,0),MATCH(#REF!,#REF!:#REF!,0))</f>
        <v>#REF!</v>
      </c>
      <c r="F18103" s="9" t="e">
        <f>INDEX(#REF!:#REF!,MATCH($D18103,#REF!:#REF!,0),MATCH(#REF!,#REF!:#REF!,0))</f>
        <v>#REF!</v>
      </c>
    </row>
    <row r="18104" spans="1:6" ht="16.5" x14ac:dyDescent="0.3">
      <c r="A18104" s="9" t="s">
        <v>4220</v>
      </c>
      <c r="B18104" s="9" t="s">
        <v>2436</v>
      </c>
      <c r="C18104" s="10">
        <v>41982</v>
      </c>
      <c r="D18104" s="9">
        <v>2352201101</v>
      </c>
      <c r="E18104" s="9" t="e">
        <f>INDEX(#REF!:#REF!,MATCH($D18104,#REF!:#REF!,0),MATCH(#REF!,#REF!:#REF!,0))</f>
        <v>#REF!</v>
      </c>
      <c r="F18104" s="9" t="e">
        <f>INDEX(#REF!:#REF!,MATCH($D18104,#REF!:#REF!,0),MATCH(#REF!,#REF!:#REF!,0))</f>
        <v>#REF!</v>
      </c>
    </row>
    <row r="18105" spans="1:6" ht="16.5" x14ac:dyDescent="0.3">
      <c r="A18105" s="9" t="s">
        <v>4219</v>
      </c>
      <c r="B18105" s="9" t="s">
        <v>2935</v>
      </c>
      <c r="C18105" s="10">
        <v>27110</v>
      </c>
      <c r="D18105" s="9">
        <v>6854809452</v>
      </c>
      <c r="E18105" s="9" t="e">
        <f>INDEX(#REF!:#REF!,MATCH($D18105,#REF!:#REF!,0),MATCH(#REF!,#REF!:#REF!,0))</f>
        <v>#REF!</v>
      </c>
      <c r="F18105" s="9" t="e">
        <f>INDEX(#REF!:#REF!,MATCH($D18105,#REF!:#REF!,0),MATCH(#REF!,#REF!:#REF!,0))</f>
        <v>#REF!</v>
      </c>
    </row>
    <row r="18106" spans="1:6" ht="16.5" x14ac:dyDescent="0.3">
      <c r="A18106" s="9" t="s">
        <v>4218</v>
      </c>
      <c r="B18106" s="9" t="s">
        <v>2886</v>
      </c>
      <c r="C18106" s="10">
        <v>34104</v>
      </c>
      <c r="D18106" s="9">
        <v>8002426673</v>
      </c>
      <c r="E18106" s="9" t="e">
        <f>INDEX(#REF!:#REF!,MATCH($D18106,#REF!:#REF!,0),MATCH(#REF!,#REF!:#REF!,0))</f>
        <v>#REF!</v>
      </c>
      <c r="F18106" s="9" t="e">
        <f>INDEX(#REF!:#REF!,MATCH($D18106,#REF!:#REF!,0),MATCH(#REF!,#REF!:#REF!,0))</f>
        <v>#REF!</v>
      </c>
    </row>
    <row r="18107" spans="1:6" ht="16.5" x14ac:dyDescent="0.3">
      <c r="A18107" s="9" t="s">
        <v>4217</v>
      </c>
      <c r="B18107" s="9" t="s">
        <v>2138</v>
      </c>
      <c r="C18107" s="10">
        <v>24451</v>
      </c>
      <c r="D18107" s="9">
        <v>62571575</v>
      </c>
      <c r="E18107" s="9" t="e">
        <f>INDEX(#REF!:#REF!,MATCH($D18107,#REF!:#REF!,0),MATCH(#REF!,#REF!:#REF!,0))</f>
        <v>#REF!</v>
      </c>
      <c r="F18107" s="9" t="e">
        <f>INDEX(#REF!:#REF!,MATCH($D18107,#REF!:#REF!,0),MATCH(#REF!,#REF!:#REF!,0))</f>
        <v>#REF!</v>
      </c>
    </row>
    <row r="18108" spans="1:6" ht="16.5" x14ac:dyDescent="0.3">
      <c r="A18108" s="9" t="s">
        <v>4216</v>
      </c>
      <c r="B18108" s="9" t="s">
        <v>2921</v>
      </c>
      <c r="C18108" s="10">
        <v>22626</v>
      </c>
      <c r="D18108" s="9">
        <v>1420239228</v>
      </c>
      <c r="E18108" s="9" t="e">
        <f>INDEX(#REF!:#REF!,MATCH($D18108,#REF!:#REF!,0),MATCH(#REF!,#REF!:#REF!,0))</f>
        <v>#REF!</v>
      </c>
      <c r="F18108" s="9" t="e">
        <f>INDEX(#REF!:#REF!,MATCH($D18108,#REF!:#REF!,0),MATCH(#REF!,#REF!:#REF!,0))</f>
        <v>#REF!</v>
      </c>
    </row>
    <row r="18109" spans="1:6" ht="16.5" x14ac:dyDescent="0.3">
      <c r="A18109" s="9" t="s">
        <v>4215</v>
      </c>
      <c r="B18109" s="9" t="s">
        <v>2288</v>
      </c>
      <c r="C18109" s="10">
        <v>59393</v>
      </c>
      <c r="D18109" s="9">
        <v>2456061896</v>
      </c>
      <c r="E18109" s="9" t="e">
        <f>INDEX(#REF!:#REF!,MATCH($D18109,#REF!:#REF!,0),MATCH(#REF!,#REF!:#REF!,0))</f>
        <v>#REF!</v>
      </c>
      <c r="F18109" s="9" t="e">
        <f>INDEX(#REF!:#REF!,MATCH($D18109,#REF!:#REF!,0),MATCH(#REF!,#REF!:#REF!,0))</f>
        <v>#REF!</v>
      </c>
    </row>
    <row r="18110" spans="1:6" ht="16.5" x14ac:dyDescent="0.3">
      <c r="A18110" s="9" t="s">
        <v>4214</v>
      </c>
      <c r="B18110" s="9" t="s">
        <v>2208</v>
      </c>
      <c r="C18110" s="10">
        <v>10775</v>
      </c>
      <c r="D18110" s="9">
        <v>2792636599</v>
      </c>
      <c r="E18110" s="9" t="e">
        <f>INDEX(#REF!:#REF!,MATCH($D18110,#REF!:#REF!,0),MATCH(#REF!,#REF!:#REF!,0))</f>
        <v>#REF!</v>
      </c>
      <c r="F18110" s="9" t="e">
        <f>INDEX(#REF!:#REF!,MATCH($D18110,#REF!:#REF!,0),MATCH(#REF!,#REF!:#REF!,0))</f>
        <v>#REF!</v>
      </c>
    </row>
    <row r="18111" spans="1:6" ht="16.5" x14ac:dyDescent="0.3">
      <c r="A18111" s="9" t="s">
        <v>4213</v>
      </c>
      <c r="B18111" s="9" t="s">
        <v>2381</v>
      </c>
      <c r="C18111" s="10">
        <v>50457</v>
      </c>
      <c r="D18111" s="9">
        <v>1081492333</v>
      </c>
      <c r="E18111" s="9" t="e">
        <f>INDEX(#REF!:#REF!,MATCH($D18111,#REF!:#REF!,0),MATCH(#REF!,#REF!:#REF!,0))</f>
        <v>#REF!</v>
      </c>
      <c r="F18111" s="9" t="e">
        <f>INDEX(#REF!:#REF!,MATCH($D18111,#REF!:#REF!,0),MATCH(#REF!,#REF!:#REF!,0))</f>
        <v>#REF!</v>
      </c>
    </row>
    <row r="18112" spans="1:6" ht="16.5" x14ac:dyDescent="0.3">
      <c r="A18112" s="9" t="s">
        <v>4212</v>
      </c>
      <c r="B18112" s="9" t="s">
        <v>2286</v>
      </c>
      <c r="C18112" s="10">
        <v>26913</v>
      </c>
      <c r="D18112" s="9">
        <v>4548725172</v>
      </c>
      <c r="E18112" s="9" t="e">
        <f>INDEX(#REF!:#REF!,MATCH($D18112,#REF!:#REF!,0),MATCH(#REF!,#REF!:#REF!,0))</f>
        <v>#REF!</v>
      </c>
      <c r="F18112" s="9" t="e">
        <f>INDEX(#REF!:#REF!,MATCH($D18112,#REF!:#REF!,0),MATCH(#REF!,#REF!:#REF!,0))</f>
        <v>#REF!</v>
      </c>
    </row>
    <row r="18113" spans="1:6" ht="16.5" x14ac:dyDescent="0.3">
      <c r="A18113" s="9" t="s">
        <v>4211</v>
      </c>
      <c r="B18113" s="9" t="s">
        <v>2727</v>
      </c>
      <c r="C18113" s="10">
        <v>17909</v>
      </c>
      <c r="D18113" s="9">
        <v>5068508845</v>
      </c>
      <c r="E18113" s="9" t="e">
        <f>INDEX(#REF!:#REF!,MATCH($D18113,#REF!:#REF!,0),MATCH(#REF!,#REF!:#REF!,0))</f>
        <v>#REF!</v>
      </c>
      <c r="F18113" s="9" t="e">
        <f>INDEX(#REF!:#REF!,MATCH($D18113,#REF!:#REF!,0),MATCH(#REF!,#REF!:#REF!,0))</f>
        <v>#REF!</v>
      </c>
    </row>
    <row r="18114" spans="1:6" ht="16.5" x14ac:dyDescent="0.3">
      <c r="A18114" s="9" t="s">
        <v>4210</v>
      </c>
      <c r="B18114" s="9" t="s">
        <v>2511</v>
      </c>
      <c r="C18114" s="10">
        <v>35337</v>
      </c>
      <c r="D18114" s="9">
        <v>3211170715</v>
      </c>
      <c r="E18114" s="9" t="e">
        <f>INDEX(#REF!:#REF!,MATCH($D18114,#REF!:#REF!,0),MATCH(#REF!,#REF!:#REF!,0))</f>
        <v>#REF!</v>
      </c>
      <c r="F18114" s="9" t="e">
        <f>INDEX(#REF!:#REF!,MATCH($D18114,#REF!:#REF!,0),MATCH(#REF!,#REF!:#REF!,0))</f>
        <v>#REF!</v>
      </c>
    </row>
    <row r="18115" spans="1:6" ht="16.5" x14ac:dyDescent="0.3">
      <c r="A18115" s="9" t="s">
        <v>4209</v>
      </c>
      <c r="B18115" s="9" t="s">
        <v>2870</v>
      </c>
      <c r="C18115" s="10">
        <v>41825</v>
      </c>
      <c r="D18115" s="9">
        <v>5280433926</v>
      </c>
      <c r="E18115" s="9" t="e">
        <f>INDEX(#REF!:#REF!,MATCH($D18115,#REF!:#REF!,0),MATCH(#REF!,#REF!:#REF!,0))</f>
        <v>#REF!</v>
      </c>
      <c r="F18115" s="9" t="e">
        <f>INDEX(#REF!:#REF!,MATCH($D18115,#REF!:#REF!,0),MATCH(#REF!,#REF!:#REF!,0))</f>
        <v>#REF!</v>
      </c>
    </row>
    <row r="18116" spans="1:6" ht="16.5" x14ac:dyDescent="0.3">
      <c r="A18116" s="9" t="s">
        <v>4208</v>
      </c>
      <c r="B18116" s="9" t="s">
        <v>1959</v>
      </c>
      <c r="C18116" s="10">
        <v>33222</v>
      </c>
      <c r="D18116" s="9">
        <v>4009257075</v>
      </c>
      <c r="E18116" s="9" t="e">
        <f>INDEX(#REF!:#REF!,MATCH($D18116,#REF!:#REF!,0),MATCH(#REF!,#REF!:#REF!,0))</f>
        <v>#REF!</v>
      </c>
      <c r="F18116" s="9" t="e">
        <f>INDEX(#REF!:#REF!,MATCH($D18116,#REF!:#REF!,0),MATCH(#REF!,#REF!:#REF!,0))</f>
        <v>#REF!</v>
      </c>
    </row>
    <row r="18117" spans="1:6" ht="16.5" x14ac:dyDescent="0.3">
      <c r="A18117" s="9" t="s">
        <v>4207</v>
      </c>
      <c r="B18117" s="9" t="s">
        <v>2044</v>
      </c>
      <c r="C18117" s="10">
        <v>54397</v>
      </c>
      <c r="D18117" s="9">
        <v>1074899180</v>
      </c>
      <c r="E18117" s="9" t="e">
        <f>INDEX(#REF!:#REF!,MATCH($D18117,#REF!:#REF!,0),MATCH(#REF!,#REF!:#REF!,0))</f>
        <v>#REF!</v>
      </c>
      <c r="F18117" s="9" t="e">
        <f>INDEX(#REF!:#REF!,MATCH($D18117,#REF!:#REF!,0),MATCH(#REF!,#REF!:#REF!,0))</f>
        <v>#REF!</v>
      </c>
    </row>
    <row r="18118" spans="1:6" ht="16.5" x14ac:dyDescent="0.3">
      <c r="A18118" s="9" t="s">
        <v>4206</v>
      </c>
      <c r="B18118" s="9" t="s">
        <v>2470</v>
      </c>
      <c r="C18118" s="10">
        <v>23324</v>
      </c>
      <c r="D18118" s="9">
        <v>8069192305</v>
      </c>
      <c r="E18118" s="9" t="e">
        <f>INDEX(#REF!:#REF!,MATCH($D18118,#REF!:#REF!,0),MATCH(#REF!,#REF!:#REF!,0))</f>
        <v>#REF!</v>
      </c>
      <c r="F18118" s="9" t="e">
        <f>INDEX(#REF!:#REF!,MATCH($D18118,#REF!:#REF!,0),MATCH(#REF!,#REF!:#REF!,0))</f>
        <v>#REF!</v>
      </c>
    </row>
    <row r="18119" spans="1:6" ht="16.5" x14ac:dyDescent="0.3">
      <c r="A18119" s="9" t="s">
        <v>4205</v>
      </c>
      <c r="B18119" s="9" t="s">
        <v>3200</v>
      </c>
      <c r="C18119" s="10">
        <v>42557</v>
      </c>
      <c r="D18119" s="9">
        <v>2307209530</v>
      </c>
      <c r="E18119" s="9" t="e">
        <f>INDEX(#REF!:#REF!,MATCH($D18119,#REF!:#REF!,0),MATCH(#REF!,#REF!:#REF!,0))</f>
        <v>#REF!</v>
      </c>
      <c r="F18119" s="9" t="e">
        <f>INDEX(#REF!:#REF!,MATCH($D18119,#REF!:#REF!,0),MATCH(#REF!,#REF!:#REF!,0))</f>
        <v>#REF!</v>
      </c>
    </row>
    <row r="18120" spans="1:6" ht="16.5" x14ac:dyDescent="0.3">
      <c r="A18120" s="9" t="s">
        <v>4204</v>
      </c>
      <c r="B18120" s="9" t="s">
        <v>2704</v>
      </c>
      <c r="C18120" s="10">
        <v>51733</v>
      </c>
      <c r="D18120" s="9">
        <v>3379645060</v>
      </c>
      <c r="E18120" s="9" t="e">
        <f>INDEX(#REF!:#REF!,MATCH($D18120,#REF!:#REF!,0),MATCH(#REF!,#REF!:#REF!,0))</f>
        <v>#REF!</v>
      </c>
      <c r="F18120" s="9" t="e">
        <f>INDEX(#REF!:#REF!,MATCH($D18120,#REF!:#REF!,0),MATCH(#REF!,#REF!:#REF!,0))</f>
        <v>#REF!</v>
      </c>
    </row>
    <row r="18121" spans="1:6" ht="16.5" x14ac:dyDescent="0.3">
      <c r="A18121" s="9" t="s">
        <v>4203</v>
      </c>
      <c r="B18121" s="9" t="s">
        <v>2498</v>
      </c>
      <c r="C18121" s="10">
        <v>50239</v>
      </c>
      <c r="D18121" s="9">
        <v>228985188</v>
      </c>
      <c r="E18121" s="9" t="e">
        <f>INDEX(#REF!:#REF!,MATCH($D18121,#REF!:#REF!,0),MATCH(#REF!,#REF!:#REF!,0))</f>
        <v>#REF!</v>
      </c>
      <c r="F18121" s="9" t="e">
        <f>INDEX(#REF!:#REF!,MATCH($D18121,#REF!:#REF!,0),MATCH(#REF!,#REF!:#REF!,0))</f>
        <v>#REF!</v>
      </c>
    </row>
    <row r="18122" spans="1:6" ht="16.5" x14ac:dyDescent="0.3">
      <c r="A18122" s="9" t="s">
        <v>4202</v>
      </c>
      <c r="B18122" s="9" t="s">
        <v>2448</v>
      </c>
      <c r="C18122" s="10">
        <v>44927</v>
      </c>
      <c r="D18122" s="9">
        <v>2757793764</v>
      </c>
      <c r="E18122" s="9" t="e">
        <f>INDEX(#REF!:#REF!,MATCH($D18122,#REF!:#REF!,0),MATCH(#REF!,#REF!:#REF!,0))</f>
        <v>#REF!</v>
      </c>
      <c r="F18122" s="9" t="e">
        <f>INDEX(#REF!:#REF!,MATCH($D18122,#REF!:#REF!,0),MATCH(#REF!,#REF!:#REF!,0))</f>
        <v>#REF!</v>
      </c>
    </row>
    <row r="18123" spans="1:6" ht="16.5" x14ac:dyDescent="0.3">
      <c r="A18123" s="9" t="s">
        <v>4201</v>
      </c>
      <c r="B18123" s="9" t="s">
        <v>2067</v>
      </c>
      <c r="C18123" s="10">
        <v>10771</v>
      </c>
      <c r="D18123" s="9">
        <v>2355104786</v>
      </c>
      <c r="E18123" s="9" t="e">
        <f>INDEX(#REF!:#REF!,MATCH($D18123,#REF!:#REF!,0),MATCH(#REF!,#REF!:#REF!,0))</f>
        <v>#REF!</v>
      </c>
      <c r="F18123" s="9" t="e">
        <f>INDEX(#REF!:#REF!,MATCH($D18123,#REF!:#REF!,0),MATCH(#REF!,#REF!:#REF!,0))</f>
        <v>#REF!</v>
      </c>
    </row>
    <row r="18124" spans="1:6" ht="16.5" x14ac:dyDescent="0.3">
      <c r="A18124" s="9" t="s">
        <v>4200</v>
      </c>
      <c r="B18124" s="9" t="s">
        <v>2147</v>
      </c>
      <c r="C18124" s="10">
        <v>56497</v>
      </c>
      <c r="D18124" s="9">
        <v>4328154427</v>
      </c>
      <c r="E18124" s="9" t="e">
        <f>INDEX(#REF!:#REF!,MATCH($D18124,#REF!:#REF!,0),MATCH(#REF!,#REF!:#REF!,0))</f>
        <v>#REF!</v>
      </c>
      <c r="F18124" s="9" t="e">
        <f>INDEX(#REF!:#REF!,MATCH($D18124,#REF!:#REF!,0),MATCH(#REF!,#REF!:#REF!,0))</f>
        <v>#REF!</v>
      </c>
    </row>
    <row r="18125" spans="1:6" ht="16.5" x14ac:dyDescent="0.3">
      <c r="A18125" s="9" t="s">
        <v>4199</v>
      </c>
      <c r="B18125" s="9" t="s">
        <v>2707</v>
      </c>
      <c r="C18125" s="10">
        <v>52633</v>
      </c>
      <c r="D18125" s="9">
        <v>4453315724</v>
      </c>
      <c r="E18125" s="9" t="e">
        <f>INDEX(#REF!:#REF!,MATCH($D18125,#REF!:#REF!,0),MATCH(#REF!,#REF!:#REF!,0))</f>
        <v>#REF!</v>
      </c>
      <c r="F18125" s="9" t="e">
        <f>INDEX(#REF!:#REF!,MATCH($D18125,#REF!:#REF!,0),MATCH(#REF!,#REF!:#REF!,0))</f>
        <v>#REF!</v>
      </c>
    </row>
    <row r="18126" spans="1:6" ht="16.5" x14ac:dyDescent="0.3">
      <c r="A18126" s="9" t="s">
        <v>4198</v>
      </c>
      <c r="B18126" s="9" t="s">
        <v>2144</v>
      </c>
      <c r="C18126" s="10">
        <v>18000</v>
      </c>
      <c r="D18126" s="9">
        <v>7152427402</v>
      </c>
      <c r="E18126" s="9" t="e">
        <f>INDEX(#REF!:#REF!,MATCH($D18126,#REF!:#REF!,0),MATCH(#REF!,#REF!:#REF!,0))</f>
        <v>#REF!</v>
      </c>
      <c r="F18126" s="9" t="e">
        <f>INDEX(#REF!:#REF!,MATCH($D18126,#REF!:#REF!,0),MATCH(#REF!,#REF!:#REF!,0))</f>
        <v>#REF!</v>
      </c>
    </row>
    <row r="18127" spans="1:6" ht="16.5" x14ac:dyDescent="0.3">
      <c r="A18127" s="9" t="s">
        <v>4197</v>
      </c>
      <c r="B18127" s="9" t="s">
        <v>1991</v>
      </c>
      <c r="C18127" s="10">
        <v>49014</v>
      </c>
      <c r="D18127" s="9">
        <v>3156820482</v>
      </c>
      <c r="E18127" s="9" t="e">
        <f>INDEX(#REF!:#REF!,MATCH($D18127,#REF!:#REF!,0),MATCH(#REF!,#REF!:#REF!,0))</f>
        <v>#REF!</v>
      </c>
      <c r="F18127" s="9" t="e">
        <f>INDEX(#REF!:#REF!,MATCH($D18127,#REF!:#REF!,0),MATCH(#REF!,#REF!:#REF!,0))</f>
        <v>#REF!</v>
      </c>
    </row>
    <row r="18128" spans="1:6" ht="16.5" x14ac:dyDescent="0.3">
      <c r="A18128" s="9" t="s">
        <v>4196</v>
      </c>
      <c r="B18128" s="9" t="s">
        <v>2021</v>
      </c>
      <c r="C18128" s="10">
        <v>59693</v>
      </c>
      <c r="D18128" s="9">
        <v>2417008025</v>
      </c>
      <c r="E18128" s="9" t="e">
        <f>INDEX(#REF!:#REF!,MATCH($D18128,#REF!:#REF!,0),MATCH(#REF!,#REF!:#REF!,0))</f>
        <v>#REF!</v>
      </c>
      <c r="F18128" s="9" t="e">
        <f>INDEX(#REF!:#REF!,MATCH($D18128,#REF!:#REF!,0),MATCH(#REF!,#REF!:#REF!,0))</f>
        <v>#REF!</v>
      </c>
    </row>
    <row r="18129" spans="1:6" ht="16.5" x14ac:dyDescent="0.3">
      <c r="A18129" s="9" t="s">
        <v>4195</v>
      </c>
      <c r="B18129" s="9" t="s">
        <v>2361</v>
      </c>
      <c r="C18129" s="10">
        <v>56663</v>
      </c>
      <c r="D18129" s="9">
        <v>471886378</v>
      </c>
      <c r="E18129" s="9" t="e">
        <f>INDEX(#REF!:#REF!,MATCH($D18129,#REF!:#REF!,0),MATCH(#REF!,#REF!:#REF!,0))</f>
        <v>#REF!</v>
      </c>
      <c r="F18129" s="9" t="e">
        <f>INDEX(#REF!:#REF!,MATCH($D18129,#REF!:#REF!,0),MATCH(#REF!,#REF!:#REF!,0))</f>
        <v>#REF!</v>
      </c>
    </row>
    <row r="18130" spans="1:6" ht="16.5" x14ac:dyDescent="0.3">
      <c r="A18130" s="9" t="s">
        <v>4194</v>
      </c>
      <c r="B18130" s="9" t="s">
        <v>3187</v>
      </c>
      <c r="C18130" s="10">
        <v>37844</v>
      </c>
      <c r="D18130" s="9">
        <v>532074068</v>
      </c>
      <c r="E18130" s="9" t="e">
        <f>INDEX(#REF!:#REF!,MATCH($D18130,#REF!:#REF!,0),MATCH(#REF!,#REF!:#REF!,0))</f>
        <v>#REF!</v>
      </c>
      <c r="F18130" s="9" t="e">
        <f>INDEX(#REF!:#REF!,MATCH($D18130,#REF!:#REF!,0),MATCH(#REF!,#REF!:#REF!,0))</f>
        <v>#REF!</v>
      </c>
    </row>
    <row r="18131" spans="1:6" ht="16.5" x14ac:dyDescent="0.3">
      <c r="A18131" s="9" t="s">
        <v>4193</v>
      </c>
      <c r="B18131" s="9" t="s">
        <v>3800</v>
      </c>
      <c r="C18131" s="10">
        <v>17017</v>
      </c>
      <c r="D18131" s="9">
        <v>8419732141</v>
      </c>
      <c r="E18131" s="9" t="e">
        <f>INDEX(#REF!:#REF!,MATCH($D18131,#REF!:#REF!,0),MATCH(#REF!,#REF!:#REF!,0))</f>
        <v>#REF!</v>
      </c>
      <c r="F18131" s="9" t="e">
        <f>INDEX(#REF!:#REF!,MATCH($D18131,#REF!:#REF!,0),MATCH(#REF!,#REF!:#REF!,0))</f>
        <v>#REF!</v>
      </c>
    </row>
    <row r="18132" spans="1:6" ht="16.5" x14ac:dyDescent="0.3">
      <c r="A18132" s="9" t="s">
        <v>4192</v>
      </c>
      <c r="B18132" s="9" t="s">
        <v>1973</v>
      </c>
      <c r="C18132" s="10">
        <v>36438</v>
      </c>
      <c r="D18132" s="9">
        <v>6300411419</v>
      </c>
      <c r="E18132" s="9" t="e">
        <f>INDEX(#REF!:#REF!,MATCH($D18132,#REF!:#REF!,0),MATCH(#REF!,#REF!:#REF!,0))</f>
        <v>#REF!</v>
      </c>
      <c r="F18132" s="9" t="e">
        <f>INDEX(#REF!:#REF!,MATCH($D18132,#REF!:#REF!,0),MATCH(#REF!,#REF!:#REF!,0))</f>
        <v>#REF!</v>
      </c>
    </row>
    <row r="18133" spans="1:6" ht="16.5" x14ac:dyDescent="0.3">
      <c r="A18133" s="9" t="s">
        <v>4191</v>
      </c>
      <c r="B18133" s="9" t="s">
        <v>2815</v>
      </c>
      <c r="C18133" s="10">
        <v>49973</v>
      </c>
      <c r="D18133" s="9">
        <v>8998375370</v>
      </c>
      <c r="E18133" s="9" t="e">
        <f>INDEX(#REF!:#REF!,MATCH($D18133,#REF!:#REF!,0),MATCH(#REF!,#REF!:#REF!,0))</f>
        <v>#REF!</v>
      </c>
      <c r="F18133" s="9" t="e">
        <f>INDEX(#REF!:#REF!,MATCH($D18133,#REF!:#REF!,0),MATCH(#REF!,#REF!:#REF!,0))</f>
        <v>#REF!</v>
      </c>
    </row>
    <row r="18134" spans="1:6" ht="16.5" x14ac:dyDescent="0.3">
      <c r="A18134" s="9" t="s">
        <v>4190</v>
      </c>
      <c r="B18134" s="9" t="s">
        <v>2286</v>
      </c>
      <c r="C18134" s="10">
        <v>22737</v>
      </c>
      <c r="D18134" s="9">
        <v>4342145855</v>
      </c>
      <c r="E18134" s="9" t="e">
        <f>INDEX(#REF!:#REF!,MATCH($D18134,#REF!:#REF!,0),MATCH(#REF!,#REF!:#REF!,0))</f>
        <v>#REF!</v>
      </c>
      <c r="F18134" s="9" t="e">
        <f>INDEX(#REF!:#REF!,MATCH($D18134,#REF!:#REF!,0),MATCH(#REF!,#REF!:#REF!,0))</f>
        <v>#REF!</v>
      </c>
    </row>
    <row r="18135" spans="1:6" ht="16.5" x14ac:dyDescent="0.3">
      <c r="A18135" s="9" t="s">
        <v>4189</v>
      </c>
      <c r="B18135" s="9" t="s">
        <v>3177</v>
      </c>
      <c r="C18135" s="10">
        <v>29037</v>
      </c>
      <c r="D18135" s="9">
        <v>7533163729</v>
      </c>
      <c r="E18135" s="9" t="e">
        <f>INDEX(#REF!:#REF!,MATCH($D18135,#REF!:#REF!,0),MATCH(#REF!,#REF!:#REF!,0))</f>
        <v>#REF!</v>
      </c>
      <c r="F18135" s="9" t="e">
        <f>INDEX(#REF!:#REF!,MATCH($D18135,#REF!:#REF!,0),MATCH(#REF!,#REF!:#REF!,0))</f>
        <v>#REF!</v>
      </c>
    </row>
    <row r="18136" spans="1:6" ht="16.5" x14ac:dyDescent="0.3">
      <c r="A18136" s="9" t="s">
        <v>4188</v>
      </c>
      <c r="B18136" s="9" t="s">
        <v>1995</v>
      </c>
      <c r="C18136" s="10">
        <v>14449</v>
      </c>
      <c r="D18136" s="9">
        <v>3217797337</v>
      </c>
      <c r="E18136" s="9" t="e">
        <f>INDEX(#REF!:#REF!,MATCH($D18136,#REF!:#REF!,0),MATCH(#REF!,#REF!:#REF!,0))</f>
        <v>#REF!</v>
      </c>
      <c r="F18136" s="9" t="e">
        <f>INDEX(#REF!:#REF!,MATCH($D18136,#REF!:#REF!,0),MATCH(#REF!,#REF!:#REF!,0))</f>
        <v>#REF!</v>
      </c>
    </row>
    <row r="18137" spans="1:6" ht="16.5" x14ac:dyDescent="0.3">
      <c r="A18137" s="9" t="s">
        <v>4187</v>
      </c>
      <c r="B18137" s="9" t="s">
        <v>2144</v>
      </c>
      <c r="C18137" s="10">
        <v>33712</v>
      </c>
      <c r="D18137" s="9">
        <v>1573192775</v>
      </c>
      <c r="E18137" s="9" t="e">
        <f>INDEX(#REF!:#REF!,MATCH($D18137,#REF!:#REF!,0),MATCH(#REF!,#REF!:#REF!,0))</f>
        <v>#REF!</v>
      </c>
      <c r="F18137" s="9" t="e">
        <f>INDEX(#REF!:#REF!,MATCH($D18137,#REF!:#REF!,0),MATCH(#REF!,#REF!:#REF!,0))</f>
        <v>#REF!</v>
      </c>
    </row>
    <row r="18138" spans="1:6" ht="16.5" x14ac:dyDescent="0.3">
      <c r="A18138" s="9" t="s">
        <v>4186</v>
      </c>
      <c r="B18138" s="9" t="s">
        <v>2485</v>
      </c>
      <c r="C18138" s="10">
        <v>13324</v>
      </c>
      <c r="D18138" s="9">
        <v>784224471</v>
      </c>
      <c r="E18138" s="9" t="e">
        <f>INDEX(#REF!:#REF!,MATCH($D18138,#REF!:#REF!,0),MATCH(#REF!,#REF!:#REF!,0))</f>
        <v>#REF!</v>
      </c>
      <c r="F18138" s="9" t="e">
        <f>INDEX(#REF!:#REF!,MATCH($D18138,#REF!:#REF!,0),MATCH(#REF!,#REF!:#REF!,0))</f>
        <v>#REF!</v>
      </c>
    </row>
    <row r="18139" spans="1:6" ht="16.5" x14ac:dyDescent="0.3">
      <c r="A18139" s="9" t="s">
        <v>4185</v>
      </c>
      <c r="B18139" s="9" t="s">
        <v>2034</v>
      </c>
      <c r="C18139" s="10">
        <v>50808</v>
      </c>
      <c r="D18139" s="9">
        <v>5142790693</v>
      </c>
      <c r="E18139" s="9" t="e">
        <f>INDEX(#REF!:#REF!,MATCH($D18139,#REF!:#REF!,0),MATCH(#REF!,#REF!:#REF!,0))</f>
        <v>#REF!</v>
      </c>
      <c r="F18139" s="9" t="e">
        <f>INDEX(#REF!:#REF!,MATCH($D18139,#REF!:#REF!,0),MATCH(#REF!,#REF!:#REF!,0))</f>
        <v>#REF!</v>
      </c>
    </row>
    <row r="18140" spans="1:6" ht="16.5" x14ac:dyDescent="0.3">
      <c r="A18140" s="9" t="s">
        <v>4184</v>
      </c>
      <c r="B18140" s="9" t="s">
        <v>2262</v>
      </c>
      <c r="C18140" s="10">
        <v>47797</v>
      </c>
      <c r="D18140" s="9">
        <v>4759627103</v>
      </c>
      <c r="E18140" s="9" t="e">
        <f>INDEX(#REF!:#REF!,MATCH($D18140,#REF!:#REF!,0),MATCH(#REF!,#REF!:#REF!,0))</f>
        <v>#REF!</v>
      </c>
      <c r="F18140" s="9" t="e">
        <f>INDEX(#REF!:#REF!,MATCH($D18140,#REF!:#REF!,0),MATCH(#REF!,#REF!:#REF!,0))</f>
        <v>#REF!</v>
      </c>
    </row>
    <row r="18141" spans="1:6" ht="16.5" x14ac:dyDescent="0.3">
      <c r="A18141" s="9" t="s">
        <v>4183</v>
      </c>
      <c r="B18141" s="9" t="s">
        <v>3510</v>
      </c>
      <c r="C18141" s="10">
        <v>34761</v>
      </c>
      <c r="D18141" s="9">
        <v>7492341709</v>
      </c>
      <c r="E18141" s="9" t="e">
        <f>INDEX(#REF!:#REF!,MATCH($D18141,#REF!:#REF!,0),MATCH(#REF!,#REF!:#REF!,0))</f>
        <v>#REF!</v>
      </c>
      <c r="F18141" s="9" t="e">
        <f>INDEX(#REF!:#REF!,MATCH($D18141,#REF!:#REF!,0),MATCH(#REF!,#REF!:#REF!,0))</f>
        <v>#REF!</v>
      </c>
    </row>
    <row r="18142" spans="1:6" ht="16.5" x14ac:dyDescent="0.3">
      <c r="A18142" s="9" t="s">
        <v>4182</v>
      </c>
      <c r="B18142" s="9" t="s">
        <v>1947</v>
      </c>
      <c r="C18142" s="10">
        <v>36576</v>
      </c>
      <c r="D18142" s="9">
        <v>8032296239</v>
      </c>
      <c r="E18142" s="9" t="e">
        <f>INDEX(#REF!:#REF!,MATCH($D18142,#REF!:#REF!,0),MATCH(#REF!,#REF!:#REF!,0))</f>
        <v>#REF!</v>
      </c>
      <c r="F18142" s="9" t="e">
        <f>INDEX(#REF!:#REF!,MATCH($D18142,#REF!:#REF!,0),MATCH(#REF!,#REF!:#REF!,0))</f>
        <v>#REF!</v>
      </c>
    </row>
    <row r="18143" spans="1:6" ht="16.5" x14ac:dyDescent="0.3">
      <c r="A18143" s="9" t="s">
        <v>4181</v>
      </c>
      <c r="B18143" s="9" t="s">
        <v>1967</v>
      </c>
      <c r="C18143" s="10">
        <v>14093</v>
      </c>
      <c r="D18143" s="9">
        <v>2779378506</v>
      </c>
      <c r="E18143" s="9" t="e">
        <f>INDEX(#REF!:#REF!,MATCH($D18143,#REF!:#REF!,0),MATCH(#REF!,#REF!:#REF!,0))</f>
        <v>#REF!</v>
      </c>
      <c r="F18143" s="9" t="e">
        <f>INDEX(#REF!:#REF!,MATCH($D18143,#REF!:#REF!,0),MATCH(#REF!,#REF!:#REF!,0))</f>
        <v>#REF!</v>
      </c>
    </row>
    <row r="18144" spans="1:6" ht="16.5" x14ac:dyDescent="0.3">
      <c r="A18144" s="9" t="s">
        <v>4180</v>
      </c>
      <c r="B18144" s="9" t="s">
        <v>2492</v>
      </c>
      <c r="C18144" s="10">
        <v>39300</v>
      </c>
      <c r="D18144" s="9">
        <v>6915102108</v>
      </c>
      <c r="E18144" s="9" t="e">
        <f>INDEX(#REF!:#REF!,MATCH($D18144,#REF!:#REF!,0),MATCH(#REF!,#REF!:#REF!,0))</f>
        <v>#REF!</v>
      </c>
      <c r="F18144" s="9" t="e">
        <f>INDEX(#REF!:#REF!,MATCH($D18144,#REF!:#REF!,0),MATCH(#REF!,#REF!:#REF!,0))</f>
        <v>#REF!</v>
      </c>
    </row>
    <row r="18145" spans="1:6" ht="16.5" x14ac:dyDescent="0.3">
      <c r="A18145" s="9" t="s">
        <v>4179</v>
      </c>
      <c r="B18145" s="9" t="s">
        <v>2860</v>
      </c>
      <c r="C18145" s="10">
        <v>17904</v>
      </c>
      <c r="D18145" s="9">
        <v>6109997811</v>
      </c>
      <c r="E18145" s="9" t="e">
        <f>INDEX(#REF!:#REF!,MATCH($D18145,#REF!:#REF!,0),MATCH(#REF!,#REF!:#REF!,0))</f>
        <v>#REF!</v>
      </c>
      <c r="F18145" s="9" t="e">
        <f>INDEX(#REF!:#REF!,MATCH($D18145,#REF!:#REF!,0),MATCH(#REF!,#REF!:#REF!,0))</f>
        <v>#REF!</v>
      </c>
    </row>
    <row r="18146" spans="1:6" ht="16.5" x14ac:dyDescent="0.3">
      <c r="A18146" s="9" t="s">
        <v>4178</v>
      </c>
      <c r="B18146" s="9" t="s">
        <v>3506</v>
      </c>
      <c r="C18146" s="10">
        <v>41717</v>
      </c>
      <c r="D18146" s="9">
        <v>7074056774</v>
      </c>
      <c r="E18146" s="9" t="e">
        <f>INDEX(#REF!:#REF!,MATCH($D18146,#REF!:#REF!,0),MATCH(#REF!,#REF!:#REF!,0))</f>
        <v>#REF!</v>
      </c>
      <c r="F18146" s="9" t="e">
        <f>INDEX(#REF!:#REF!,MATCH($D18146,#REF!:#REF!,0),MATCH(#REF!,#REF!:#REF!,0))</f>
        <v>#REF!</v>
      </c>
    </row>
    <row r="18147" spans="1:6" ht="16.5" x14ac:dyDescent="0.3">
      <c r="A18147" s="9" t="s">
        <v>4177</v>
      </c>
      <c r="B18147" s="9" t="s">
        <v>2061</v>
      </c>
      <c r="C18147" s="10">
        <v>31510</v>
      </c>
      <c r="D18147" s="9">
        <v>5186660353</v>
      </c>
      <c r="E18147" s="9" t="e">
        <f>INDEX(#REF!:#REF!,MATCH($D18147,#REF!:#REF!,0),MATCH(#REF!,#REF!:#REF!,0))</f>
        <v>#REF!</v>
      </c>
      <c r="F18147" s="9" t="e">
        <f>INDEX(#REF!:#REF!,MATCH($D18147,#REF!:#REF!,0),MATCH(#REF!,#REF!:#REF!,0))</f>
        <v>#REF!</v>
      </c>
    </row>
    <row r="18148" spans="1:6" ht="16.5" x14ac:dyDescent="0.3">
      <c r="A18148" s="9" t="s">
        <v>4176</v>
      </c>
      <c r="B18148" s="9" t="s">
        <v>2269</v>
      </c>
      <c r="C18148" s="10">
        <v>54391</v>
      </c>
      <c r="D18148" s="9">
        <v>8904404991</v>
      </c>
      <c r="E18148" s="9" t="e">
        <f>INDEX(#REF!:#REF!,MATCH($D18148,#REF!:#REF!,0),MATCH(#REF!,#REF!:#REF!,0))</f>
        <v>#REF!</v>
      </c>
      <c r="F18148" s="9" t="e">
        <f>INDEX(#REF!:#REF!,MATCH($D18148,#REF!:#REF!,0),MATCH(#REF!,#REF!:#REF!,0))</f>
        <v>#REF!</v>
      </c>
    </row>
    <row r="18149" spans="1:6" ht="16.5" x14ac:dyDescent="0.3">
      <c r="A18149" s="9" t="s">
        <v>4175</v>
      </c>
      <c r="B18149" s="9" t="s">
        <v>2277</v>
      </c>
      <c r="C18149" s="10">
        <v>28528</v>
      </c>
      <c r="D18149" s="9">
        <v>9018504580</v>
      </c>
      <c r="E18149" s="9" t="e">
        <f>INDEX(#REF!:#REF!,MATCH($D18149,#REF!:#REF!,0),MATCH(#REF!,#REF!:#REF!,0))</f>
        <v>#REF!</v>
      </c>
      <c r="F18149" s="9" t="e">
        <f>INDEX(#REF!:#REF!,MATCH($D18149,#REF!:#REF!,0),MATCH(#REF!,#REF!:#REF!,0))</f>
        <v>#REF!</v>
      </c>
    </row>
    <row r="18150" spans="1:6" ht="16.5" x14ac:dyDescent="0.3">
      <c r="A18150" s="9" t="s">
        <v>4174</v>
      </c>
      <c r="B18150" s="9" t="s">
        <v>2704</v>
      </c>
      <c r="C18150" s="10">
        <v>50457</v>
      </c>
      <c r="D18150" s="9">
        <v>146065492</v>
      </c>
      <c r="E18150" s="9" t="e">
        <f>INDEX(#REF!:#REF!,MATCH($D18150,#REF!:#REF!,0),MATCH(#REF!,#REF!:#REF!,0))</f>
        <v>#REF!</v>
      </c>
      <c r="F18150" s="9" t="e">
        <f>INDEX(#REF!:#REF!,MATCH($D18150,#REF!:#REF!,0),MATCH(#REF!,#REF!:#REF!,0))</f>
        <v>#REF!</v>
      </c>
    </row>
    <row r="18151" spans="1:6" ht="16.5" x14ac:dyDescent="0.3">
      <c r="A18151" s="9" t="s">
        <v>4173</v>
      </c>
      <c r="B18151" s="9" t="s">
        <v>2982</v>
      </c>
      <c r="C18151" s="10">
        <v>53214</v>
      </c>
      <c r="D18151" s="9">
        <v>6724903874</v>
      </c>
      <c r="E18151" s="9" t="e">
        <f>INDEX(#REF!:#REF!,MATCH($D18151,#REF!:#REF!,0),MATCH(#REF!,#REF!:#REF!,0))</f>
        <v>#REF!</v>
      </c>
      <c r="F18151" s="9" t="e">
        <f>INDEX(#REF!:#REF!,MATCH($D18151,#REF!:#REF!,0),MATCH(#REF!,#REF!:#REF!,0))</f>
        <v>#REF!</v>
      </c>
    </row>
    <row r="18152" spans="1:6" ht="16.5" x14ac:dyDescent="0.3">
      <c r="A18152" s="9" t="s">
        <v>4172</v>
      </c>
      <c r="B18152" s="9" t="s">
        <v>3098</v>
      </c>
      <c r="C18152" s="10">
        <v>12442</v>
      </c>
      <c r="D18152" s="9">
        <v>3843300291</v>
      </c>
      <c r="E18152" s="9" t="e">
        <f>INDEX(#REF!:#REF!,MATCH($D18152,#REF!:#REF!,0),MATCH(#REF!,#REF!:#REF!,0))</f>
        <v>#REF!</v>
      </c>
      <c r="F18152" s="9" t="e">
        <f>INDEX(#REF!:#REF!,MATCH($D18152,#REF!:#REF!,0),MATCH(#REF!,#REF!:#REF!,0))</f>
        <v>#REF!</v>
      </c>
    </row>
    <row r="18153" spans="1:6" ht="16.5" x14ac:dyDescent="0.3">
      <c r="A18153" s="9" t="s">
        <v>4171</v>
      </c>
      <c r="B18153" s="9" t="s">
        <v>2443</v>
      </c>
      <c r="C18153" s="10">
        <v>45312</v>
      </c>
      <c r="D18153" s="9">
        <v>4260324861</v>
      </c>
      <c r="E18153" s="9" t="e">
        <f>INDEX(#REF!:#REF!,MATCH($D18153,#REF!:#REF!,0),MATCH(#REF!,#REF!:#REF!,0))</f>
        <v>#REF!</v>
      </c>
      <c r="F18153" s="9" t="e">
        <f>INDEX(#REF!:#REF!,MATCH($D18153,#REF!:#REF!,0),MATCH(#REF!,#REF!:#REF!,0))</f>
        <v>#REF!</v>
      </c>
    </row>
    <row r="18154" spans="1:6" ht="16.5" x14ac:dyDescent="0.3">
      <c r="A18154" s="9" t="s">
        <v>4170</v>
      </c>
      <c r="B18154" s="9" t="s">
        <v>2564</v>
      </c>
      <c r="C18154" s="10">
        <v>36717</v>
      </c>
      <c r="D18154" s="9">
        <v>3041948354</v>
      </c>
      <c r="E18154" s="9" t="e">
        <f>INDEX(#REF!:#REF!,MATCH($D18154,#REF!:#REF!,0),MATCH(#REF!,#REF!:#REF!,0))</f>
        <v>#REF!</v>
      </c>
      <c r="F18154" s="9" t="e">
        <f>INDEX(#REF!:#REF!,MATCH($D18154,#REF!:#REF!,0),MATCH(#REF!,#REF!:#REF!,0))</f>
        <v>#REF!</v>
      </c>
    </row>
    <row r="18155" spans="1:6" ht="16.5" x14ac:dyDescent="0.3">
      <c r="A18155" s="9" t="s">
        <v>4169</v>
      </c>
      <c r="B18155" s="9" t="s">
        <v>2392</v>
      </c>
      <c r="C18155" s="10">
        <v>12766</v>
      </c>
      <c r="D18155" s="9">
        <v>6172549286</v>
      </c>
      <c r="E18155" s="9" t="e">
        <f>INDEX(#REF!:#REF!,MATCH($D18155,#REF!:#REF!,0),MATCH(#REF!,#REF!:#REF!,0))</f>
        <v>#REF!</v>
      </c>
      <c r="F18155" s="9" t="e">
        <f>INDEX(#REF!:#REF!,MATCH($D18155,#REF!:#REF!,0),MATCH(#REF!,#REF!:#REF!,0))</f>
        <v>#REF!</v>
      </c>
    </row>
    <row r="18156" spans="1:6" ht="16.5" x14ac:dyDescent="0.3">
      <c r="A18156" s="9" t="s">
        <v>4168</v>
      </c>
      <c r="B18156" s="9" t="s">
        <v>2450</v>
      </c>
      <c r="C18156" s="10">
        <v>49633</v>
      </c>
      <c r="D18156" s="9">
        <v>7469392467</v>
      </c>
      <c r="E18156" s="9" t="e">
        <f>INDEX(#REF!:#REF!,MATCH($D18156,#REF!:#REF!,0),MATCH(#REF!,#REF!:#REF!,0))</f>
        <v>#REF!</v>
      </c>
      <c r="F18156" s="9" t="e">
        <f>INDEX(#REF!:#REF!,MATCH($D18156,#REF!:#REF!,0),MATCH(#REF!,#REF!:#REF!,0))</f>
        <v>#REF!</v>
      </c>
    </row>
    <row r="18157" spans="1:6" ht="16.5" x14ac:dyDescent="0.3">
      <c r="A18157" s="9" t="s">
        <v>4167</v>
      </c>
      <c r="B18157" s="9" t="s">
        <v>2317</v>
      </c>
      <c r="C18157" s="10">
        <v>16413</v>
      </c>
      <c r="D18157" s="9">
        <v>3569414450</v>
      </c>
      <c r="E18157" s="9" t="e">
        <f>INDEX(#REF!:#REF!,MATCH($D18157,#REF!:#REF!,0),MATCH(#REF!,#REF!:#REF!,0))</f>
        <v>#REF!</v>
      </c>
      <c r="F18157" s="9" t="e">
        <f>INDEX(#REF!:#REF!,MATCH($D18157,#REF!:#REF!,0),MATCH(#REF!,#REF!:#REF!,0))</f>
        <v>#REF!</v>
      </c>
    </row>
    <row r="18158" spans="1:6" ht="16.5" x14ac:dyDescent="0.3">
      <c r="A18158" s="9" t="s">
        <v>4166</v>
      </c>
      <c r="B18158" s="9" t="s">
        <v>2633</v>
      </c>
      <c r="C18158" s="10">
        <v>43897</v>
      </c>
      <c r="D18158" s="9">
        <v>7778092905</v>
      </c>
      <c r="E18158" s="9" t="e">
        <f>INDEX(#REF!:#REF!,MATCH($D18158,#REF!:#REF!,0),MATCH(#REF!,#REF!:#REF!,0))</f>
        <v>#REF!</v>
      </c>
      <c r="F18158" s="9" t="e">
        <f>INDEX(#REF!:#REF!,MATCH($D18158,#REF!:#REF!,0),MATCH(#REF!,#REF!:#REF!,0))</f>
        <v>#REF!</v>
      </c>
    </row>
    <row r="18159" spans="1:6" ht="16.5" x14ac:dyDescent="0.3">
      <c r="A18159" s="9" t="s">
        <v>4165</v>
      </c>
      <c r="B18159" s="9" t="s">
        <v>2505</v>
      </c>
      <c r="C18159" s="10">
        <v>21465</v>
      </c>
      <c r="D18159" s="9">
        <v>813371287</v>
      </c>
      <c r="E18159" s="9" t="e">
        <f>INDEX(#REF!:#REF!,MATCH($D18159,#REF!:#REF!,0),MATCH(#REF!,#REF!:#REF!,0))</f>
        <v>#REF!</v>
      </c>
      <c r="F18159" s="9" t="e">
        <f>INDEX(#REF!:#REF!,MATCH($D18159,#REF!:#REF!,0),MATCH(#REF!,#REF!:#REF!,0))</f>
        <v>#REF!</v>
      </c>
    </row>
    <row r="18160" spans="1:6" ht="16.5" x14ac:dyDescent="0.3">
      <c r="A18160" s="9" t="s">
        <v>4164</v>
      </c>
      <c r="B18160" s="9" t="s">
        <v>3116</v>
      </c>
      <c r="C18160" s="10">
        <v>13089</v>
      </c>
      <c r="D18160" s="9">
        <v>7521557441</v>
      </c>
      <c r="E18160" s="9" t="e">
        <f>INDEX(#REF!:#REF!,MATCH($D18160,#REF!:#REF!,0),MATCH(#REF!,#REF!:#REF!,0))</f>
        <v>#REF!</v>
      </c>
      <c r="F18160" s="9" t="e">
        <f>INDEX(#REF!:#REF!,MATCH($D18160,#REF!:#REF!,0),MATCH(#REF!,#REF!:#REF!,0))</f>
        <v>#REF!</v>
      </c>
    </row>
    <row r="18161" spans="1:6" ht="16.5" x14ac:dyDescent="0.3">
      <c r="A18161" s="9" t="s">
        <v>4163</v>
      </c>
      <c r="B18161" s="9" t="s">
        <v>3187</v>
      </c>
      <c r="C18161" s="10">
        <v>48867</v>
      </c>
      <c r="D18161" s="9">
        <v>9965847037</v>
      </c>
      <c r="E18161" s="9" t="e">
        <f>INDEX(#REF!:#REF!,MATCH($D18161,#REF!:#REF!,0),MATCH(#REF!,#REF!:#REF!,0))</f>
        <v>#REF!</v>
      </c>
      <c r="F18161" s="9" t="e">
        <f>INDEX(#REF!:#REF!,MATCH($D18161,#REF!:#REF!,0),MATCH(#REF!,#REF!:#REF!,0))</f>
        <v>#REF!</v>
      </c>
    </row>
    <row r="18162" spans="1:6" ht="16.5" x14ac:dyDescent="0.3">
      <c r="A18162" s="9" t="s">
        <v>4162</v>
      </c>
      <c r="B18162" s="9" t="s">
        <v>2409</v>
      </c>
      <c r="C18162" s="10">
        <v>43659</v>
      </c>
      <c r="D18162" s="9">
        <v>8507800106</v>
      </c>
      <c r="E18162" s="9" t="e">
        <f>INDEX(#REF!:#REF!,MATCH($D18162,#REF!:#REF!,0),MATCH(#REF!,#REF!:#REF!,0))</f>
        <v>#REF!</v>
      </c>
      <c r="F18162" s="9" t="e">
        <f>INDEX(#REF!:#REF!,MATCH($D18162,#REF!:#REF!,0),MATCH(#REF!,#REF!:#REF!,0))</f>
        <v>#REF!</v>
      </c>
    </row>
    <row r="18163" spans="1:6" ht="16.5" x14ac:dyDescent="0.3">
      <c r="A18163" s="9" t="s">
        <v>4161</v>
      </c>
      <c r="B18163" s="9" t="s">
        <v>2001</v>
      </c>
      <c r="C18163" s="10">
        <v>30437</v>
      </c>
      <c r="D18163" s="9">
        <v>9267164694</v>
      </c>
      <c r="E18163" s="9" t="e">
        <f>INDEX(#REF!:#REF!,MATCH($D18163,#REF!:#REF!,0),MATCH(#REF!,#REF!:#REF!,0))</f>
        <v>#REF!</v>
      </c>
      <c r="F18163" s="9" t="e">
        <f>INDEX(#REF!:#REF!,MATCH($D18163,#REF!:#REF!,0),MATCH(#REF!,#REF!:#REF!,0))</f>
        <v>#REF!</v>
      </c>
    </row>
    <row r="18164" spans="1:6" ht="16.5" x14ac:dyDescent="0.3">
      <c r="A18164" s="9" t="s">
        <v>4160</v>
      </c>
      <c r="B18164" s="9" t="s">
        <v>2015</v>
      </c>
      <c r="C18164" s="10">
        <v>39378</v>
      </c>
      <c r="D18164" s="9">
        <v>3772653790</v>
      </c>
      <c r="E18164" s="9" t="e">
        <f>INDEX(#REF!:#REF!,MATCH($D18164,#REF!:#REF!,0),MATCH(#REF!,#REF!:#REF!,0))</f>
        <v>#REF!</v>
      </c>
      <c r="F18164" s="9" t="e">
        <f>INDEX(#REF!:#REF!,MATCH($D18164,#REF!:#REF!,0),MATCH(#REF!,#REF!:#REF!,0))</f>
        <v>#REF!</v>
      </c>
    </row>
    <row r="18165" spans="1:6" ht="16.5" x14ac:dyDescent="0.3">
      <c r="A18165" s="9" t="s">
        <v>4159</v>
      </c>
      <c r="B18165" s="9" t="s">
        <v>2228</v>
      </c>
      <c r="C18165" s="10">
        <v>57281</v>
      </c>
      <c r="D18165" s="9">
        <v>5395528121</v>
      </c>
      <c r="E18165" s="9" t="e">
        <f>INDEX(#REF!:#REF!,MATCH($D18165,#REF!:#REF!,0),MATCH(#REF!,#REF!:#REF!,0))</f>
        <v>#REF!</v>
      </c>
      <c r="F18165" s="9" t="e">
        <f>INDEX(#REF!:#REF!,MATCH($D18165,#REF!:#REF!,0),MATCH(#REF!,#REF!:#REF!,0))</f>
        <v>#REF!</v>
      </c>
    </row>
    <row r="18166" spans="1:6" ht="16.5" x14ac:dyDescent="0.3">
      <c r="A18166" s="9" t="s">
        <v>4158</v>
      </c>
      <c r="B18166" s="9" t="s">
        <v>2366</v>
      </c>
      <c r="C18166" s="10">
        <v>25798</v>
      </c>
      <c r="D18166" s="9">
        <v>3379645060</v>
      </c>
      <c r="E18166" s="9" t="e">
        <f>INDEX(#REF!:#REF!,MATCH($D18166,#REF!:#REF!,0),MATCH(#REF!,#REF!:#REF!,0))</f>
        <v>#REF!</v>
      </c>
      <c r="F18166" s="9" t="e">
        <f>INDEX(#REF!:#REF!,MATCH($D18166,#REF!:#REF!,0),MATCH(#REF!,#REF!:#REF!,0))</f>
        <v>#REF!</v>
      </c>
    </row>
    <row r="18167" spans="1:6" ht="16.5" x14ac:dyDescent="0.3">
      <c r="A18167" s="9" t="s">
        <v>4157</v>
      </c>
      <c r="B18167" s="9" t="s">
        <v>2317</v>
      </c>
      <c r="C18167" s="10">
        <v>42516</v>
      </c>
      <c r="D18167" s="9">
        <v>2376099331</v>
      </c>
      <c r="E18167" s="9" t="e">
        <f>INDEX(#REF!:#REF!,MATCH($D18167,#REF!:#REF!,0),MATCH(#REF!,#REF!:#REF!,0))</f>
        <v>#REF!</v>
      </c>
      <c r="F18167" s="9" t="e">
        <f>INDEX(#REF!:#REF!,MATCH($D18167,#REF!:#REF!,0),MATCH(#REF!,#REF!:#REF!,0))</f>
        <v>#REF!</v>
      </c>
    </row>
    <row r="18168" spans="1:6" ht="16.5" x14ac:dyDescent="0.3">
      <c r="A18168" s="9" t="s">
        <v>4156</v>
      </c>
      <c r="B18168" s="9" t="s">
        <v>2762</v>
      </c>
      <c r="C18168" s="10">
        <v>39025</v>
      </c>
      <c r="D18168" s="9">
        <v>2022565827</v>
      </c>
      <c r="E18168" s="9" t="e">
        <f>INDEX(#REF!:#REF!,MATCH($D18168,#REF!:#REF!,0),MATCH(#REF!,#REF!:#REF!,0))</f>
        <v>#REF!</v>
      </c>
      <c r="F18168" s="9" t="e">
        <f>INDEX(#REF!:#REF!,MATCH($D18168,#REF!:#REF!,0),MATCH(#REF!,#REF!:#REF!,0))</f>
        <v>#REF!</v>
      </c>
    </row>
    <row r="18169" spans="1:6" ht="16.5" x14ac:dyDescent="0.3">
      <c r="A18169" s="9" t="s">
        <v>4155</v>
      </c>
      <c r="B18169" s="9" t="s">
        <v>2662</v>
      </c>
      <c r="C18169" s="10">
        <v>57556</v>
      </c>
      <c r="D18169" s="9">
        <v>2402470968</v>
      </c>
      <c r="E18169" s="9" t="e">
        <f>INDEX(#REF!:#REF!,MATCH($D18169,#REF!:#REF!,0),MATCH(#REF!,#REF!:#REF!,0))</f>
        <v>#REF!</v>
      </c>
      <c r="F18169" s="9" t="e">
        <f>INDEX(#REF!:#REF!,MATCH($D18169,#REF!:#REF!,0),MATCH(#REF!,#REF!:#REF!,0))</f>
        <v>#REF!</v>
      </c>
    </row>
    <row r="18170" spans="1:6" ht="16.5" x14ac:dyDescent="0.3">
      <c r="A18170" s="9" t="s">
        <v>4154</v>
      </c>
      <c r="B18170" s="9" t="s">
        <v>2448</v>
      </c>
      <c r="C18170" s="10">
        <v>49363</v>
      </c>
      <c r="D18170" s="9">
        <v>9153408497</v>
      </c>
      <c r="E18170" s="9" t="e">
        <f>INDEX(#REF!:#REF!,MATCH($D18170,#REF!:#REF!,0),MATCH(#REF!,#REF!:#REF!,0))</f>
        <v>#REF!</v>
      </c>
      <c r="F18170" s="9" t="e">
        <f>INDEX(#REF!:#REF!,MATCH($D18170,#REF!:#REF!,0),MATCH(#REF!,#REF!:#REF!,0))</f>
        <v>#REF!</v>
      </c>
    </row>
    <row r="18171" spans="1:6" ht="16.5" x14ac:dyDescent="0.3">
      <c r="A18171" s="9" t="s">
        <v>4153</v>
      </c>
      <c r="B18171" s="9" t="s">
        <v>2112</v>
      </c>
      <c r="C18171" s="10">
        <v>22257</v>
      </c>
      <c r="D18171" s="9">
        <v>7778092905</v>
      </c>
      <c r="E18171" s="9" t="e">
        <f>INDEX(#REF!:#REF!,MATCH($D18171,#REF!:#REF!,0),MATCH(#REF!,#REF!:#REF!,0))</f>
        <v>#REF!</v>
      </c>
      <c r="F18171" s="9" t="e">
        <f>INDEX(#REF!:#REF!,MATCH($D18171,#REF!:#REF!,0),MATCH(#REF!,#REF!:#REF!,0))</f>
        <v>#REF!</v>
      </c>
    </row>
    <row r="18172" spans="1:6" ht="16.5" x14ac:dyDescent="0.3">
      <c r="A18172" s="9" t="s">
        <v>4152</v>
      </c>
      <c r="B18172" s="9" t="s">
        <v>2820</v>
      </c>
      <c r="C18172" s="10">
        <v>27376</v>
      </c>
      <c r="D18172" s="9">
        <v>3060876401</v>
      </c>
      <c r="E18172" s="9" t="e">
        <f>INDEX(#REF!:#REF!,MATCH($D18172,#REF!:#REF!,0),MATCH(#REF!,#REF!:#REF!,0))</f>
        <v>#REF!</v>
      </c>
      <c r="F18172" s="9" t="e">
        <f>INDEX(#REF!:#REF!,MATCH($D18172,#REF!:#REF!,0),MATCH(#REF!,#REF!:#REF!,0))</f>
        <v>#REF!</v>
      </c>
    </row>
    <row r="18173" spans="1:6" ht="16.5" x14ac:dyDescent="0.3">
      <c r="A18173" s="9" t="s">
        <v>4151</v>
      </c>
      <c r="B18173" s="9" t="s">
        <v>2610</v>
      </c>
      <c r="C18173" s="10">
        <v>37372</v>
      </c>
      <c r="D18173" s="9">
        <v>5407735911</v>
      </c>
      <c r="E18173" s="9" t="e">
        <f>INDEX(#REF!:#REF!,MATCH($D18173,#REF!:#REF!,0),MATCH(#REF!,#REF!:#REF!,0))</f>
        <v>#REF!</v>
      </c>
      <c r="F18173" s="9" t="e">
        <f>INDEX(#REF!:#REF!,MATCH($D18173,#REF!:#REF!,0),MATCH(#REF!,#REF!:#REF!,0))</f>
        <v>#REF!</v>
      </c>
    </row>
    <row r="18174" spans="1:6" ht="16.5" x14ac:dyDescent="0.3">
      <c r="A18174" s="9" t="s">
        <v>4150</v>
      </c>
      <c r="B18174" s="9" t="s">
        <v>2532</v>
      </c>
      <c r="C18174" s="10">
        <v>52547</v>
      </c>
      <c r="D18174" s="9">
        <v>4638232353</v>
      </c>
      <c r="E18174" s="9" t="e">
        <f>INDEX(#REF!:#REF!,MATCH($D18174,#REF!:#REF!,0),MATCH(#REF!,#REF!:#REF!,0))</f>
        <v>#REF!</v>
      </c>
      <c r="F18174" s="9" t="e">
        <f>INDEX(#REF!:#REF!,MATCH($D18174,#REF!:#REF!,0),MATCH(#REF!,#REF!:#REF!,0))</f>
        <v>#REF!</v>
      </c>
    </row>
    <row r="18175" spans="1:6" ht="16.5" x14ac:dyDescent="0.3">
      <c r="A18175" s="9" t="s">
        <v>4149</v>
      </c>
      <c r="B18175" s="9" t="s">
        <v>2103</v>
      </c>
      <c r="C18175" s="10">
        <v>14392</v>
      </c>
      <c r="D18175" s="9">
        <v>9619649427</v>
      </c>
      <c r="E18175" s="9" t="e">
        <f>INDEX(#REF!:#REF!,MATCH($D18175,#REF!:#REF!,0),MATCH(#REF!,#REF!:#REF!,0))</f>
        <v>#REF!</v>
      </c>
      <c r="F18175" s="9" t="e">
        <f>INDEX(#REF!:#REF!,MATCH($D18175,#REF!:#REF!,0),MATCH(#REF!,#REF!:#REF!,0))</f>
        <v>#REF!</v>
      </c>
    </row>
    <row r="18176" spans="1:6" ht="16.5" x14ac:dyDescent="0.3">
      <c r="A18176" s="9" t="s">
        <v>4148</v>
      </c>
      <c r="B18176" s="9" t="s">
        <v>3079</v>
      </c>
      <c r="C18176" s="10">
        <v>14780</v>
      </c>
      <c r="D18176" s="9">
        <v>8387947148</v>
      </c>
      <c r="E18176" s="9" t="e">
        <f>INDEX(#REF!:#REF!,MATCH($D18176,#REF!:#REF!,0),MATCH(#REF!,#REF!:#REF!,0))</f>
        <v>#REF!</v>
      </c>
      <c r="F18176" s="9" t="e">
        <f>INDEX(#REF!:#REF!,MATCH($D18176,#REF!:#REF!,0),MATCH(#REF!,#REF!:#REF!,0))</f>
        <v>#REF!</v>
      </c>
    </row>
    <row r="18177" spans="1:6" ht="16.5" x14ac:dyDescent="0.3">
      <c r="A18177" s="9" t="s">
        <v>4147</v>
      </c>
      <c r="B18177" s="9" t="s">
        <v>2269</v>
      </c>
      <c r="C18177" s="10">
        <v>59517</v>
      </c>
      <c r="D18177" s="9">
        <v>9114174103</v>
      </c>
      <c r="E18177" s="9" t="e">
        <f>INDEX(#REF!:#REF!,MATCH($D18177,#REF!:#REF!,0),MATCH(#REF!,#REF!:#REF!,0))</f>
        <v>#REF!</v>
      </c>
      <c r="F18177" s="9" t="e">
        <f>INDEX(#REF!:#REF!,MATCH($D18177,#REF!:#REF!,0),MATCH(#REF!,#REF!:#REF!,0))</f>
        <v>#REF!</v>
      </c>
    </row>
    <row r="18178" spans="1:6" ht="16.5" x14ac:dyDescent="0.3">
      <c r="A18178" s="9" t="s">
        <v>4146</v>
      </c>
      <c r="B18178" s="9" t="s">
        <v>2431</v>
      </c>
      <c r="C18178" s="10">
        <v>34918</v>
      </c>
      <c r="D18178" s="9">
        <v>3086393343</v>
      </c>
      <c r="E18178" s="9" t="e">
        <f>INDEX(#REF!:#REF!,MATCH($D18178,#REF!:#REF!,0),MATCH(#REF!,#REF!:#REF!,0))</f>
        <v>#REF!</v>
      </c>
      <c r="F18178" s="9" t="e">
        <f>INDEX(#REF!:#REF!,MATCH($D18178,#REF!:#REF!,0),MATCH(#REF!,#REF!:#REF!,0))</f>
        <v>#REF!</v>
      </c>
    </row>
    <row r="18179" spans="1:6" ht="16.5" x14ac:dyDescent="0.3">
      <c r="A18179" s="9" t="s">
        <v>4145</v>
      </c>
      <c r="B18179" s="9" t="s">
        <v>2945</v>
      </c>
      <c r="C18179" s="10">
        <v>22613</v>
      </c>
      <c r="D18179" s="9">
        <v>6402318035</v>
      </c>
      <c r="E18179" s="9" t="e">
        <f>INDEX(#REF!:#REF!,MATCH($D18179,#REF!:#REF!,0),MATCH(#REF!,#REF!:#REF!,0))</f>
        <v>#REF!</v>
      </c>
      <c r="F18179" s="9" t="e">
        <f>INDEX(#REF!:#REF!,MATCH($D18179,#REF!:#REF!,0),MATCH(#REF!,#REF!:#REF!,0))</f>
        <v>#REF!</v>
      </c>
    </row>
    <row r="18180" spans="1:6" ht="16.5" x14ac:dyDescent="0.3">
      <c r="A18180" s="9" t="s">
        <v>4144</v>
      </c>
      <c r="B18180" s="9" t="s">
        <v>2406</v>
      </c>
      <c r="C18180" s="10">
        <v>26627</v>
      </c>
      <c r="D18180" s="9">
        <v>2070860833</v>
      </c>
      <c r="E18180" s="9" t="e">
        <f>INDEX(#REF!:#REF!,MATCH($D18180,#REF!:#REF!,0),MATCH(#REF!,#REF!:#REF!,0))</f>
        <v>#REF!</v>
      </c>
      <c r="F18180" s="9" t="e">
        <f>INDEX(#REF!:#REF!,MATCH($D18180,#REF!:#REF!,0),MATCH(#REF!,#REF!:#REF!,0))</f>
        <v>#REF!</v>
      </c>
    </row>
    <row r="18181" spans="1:6" ht="16.5" x14ac:dyDescent="0.3">
      <c r="A18181" s="9" t="s">
        <v>4143</v>
      </c>
      <c r="B18181" s="9" t="s">
        <v>2939</v>
      </c>
      <c r="C18181" s="10">
        <v>35341</v>
      </c>
      <c r="D18181" s="9">
        <v>9726268931</v>
      </c>
      <c r="E18181" s="9" t="e">
        <f>INDEX(#REF!:#REF!,MATCH($D18181,#REF!:#REF!,0),MATCH(#REF!,#REF!:#REF!,0))</f>
        <v>#REF!</v>
      </c>
      <c r="F18181" s="9" t="e">
        <f>INDEX(#REF!:#REF!,MATCH($D18181,#REF!:#REF!,0),MATCH(#REF!,#REF!:#REF!,0))</f>
        <v>#REF!</v>
      </c>
    </row>
    <row r="18182" spans="1:6" ht="16.5" x14ac:dyDescent="0.3">
      <c r="A18182" s="9" t="s">
        <v>4142</v>
      </c>
      <c r="B18182" s="9" t="s">
        <v>2274</v>
      </c>
      <c r="C18182" s="10">
        <v>42108</v>
      </c>
      <c r="D18182" s="9">
        <v>1074899180</v>
      </c>
      <c r="E18182" s="9" t="e">
        <f>INDEX(#REF!:#REF!,MATCH($D18182,#REF!:#REF!,0),MATCH(#REF!,#REF!:#REF!,0))</f>
        <v>#REF!</v>
      </c>
      <c r="F18182" s="9" t="e">
        <f>INDEX(#REF!:#REF!,MATCH($D18182,#REF!:#REF!,0),MATCH(#REF!,#REF!:#REF!,0))</f>
        <v>#REF!</v>
      </c>
    </row>
    <row r="18183" spans="1:6" ht="16.5" x14ac:dyDescent="0.3">
      <c r="A18183" s="9" t="s">
        <v>4141</v>
      </c>
      <c r="B18183" s="9" t="s">
        <v>2815</v>
      </c>
      <c r="C18183" s="10">
        <v>58098</v>
      </c>
      <c r="D18183" s="9">
        <v>7824503232</v>
      </c>
      <c r="E18183" s="9" t="e">
        <f>INDEX(#REF!:#REF!,MATCH($D18183,#REF!:#REF!,0),MATCH(#REF!,#REF!:#REF!,0))</f>
        <v>#REF!</v>
      </c>
      <c r="F18183" s="9" t="e">
        <f>INDEX(#REF!:#REF!,MATCH($D18183,#REF!:#REF!,0),MATCH(#REF!,#REF!:#REF!,0))</f>
        <v>#REF!</v>
      </c>
    </row>
    <row r="18184" spans="1:6" ht="16.5" x14ac:dyDescent="0.3">
      <c r="A18184" s="9" t="s">
        <v>4140</v>
      </c>
      <c r="B18184" s="9" t="s">
        <v>2530</v>
      </c>
      <c r="C18184" s="10">
        <v>30436</v>
      </c>
      <c r="D18184" s="9">
        <v>2804488179</v>
      </c>
      <c r="E18184" s="9" t="e">
        <f>INDEX(#REF!:#REF!,MATCH($D18184,#REF!:#REF!,0),MATCH(#REF!,#REF!:#REF!,0))</f>
        <v>#REF!</v>
      </c>
      <c r="F18184" s="9" t="e">
        <f>INDEX(#REF!:#REF!,MATCH($D18184,#REF!:#REF!,0),MATCH(#REF!,#REF!:#REF!,0))</f>
        <v>#REF!</v>
      </c>
    </row>
    <row r="18185" spans="1:6" ht="16.5" x14ac:dyDescent="0.3">
      <c r="A18185" s="9" t="s">
        <v>4139</v>
      </c>
      <c r="B18185" s="9" t="s">
        <v>2498</v>
      </c>
      <c r="C18185" s="10">
        <v>14952</v>
      </c>
      <c r="D18185" s="9">
        <v>3538909016</v>
      </c>
      <c r="E18185" s="9" t="e">
        <f>INDEX(#REF!:#REF!,MATCH($D18185,#REF!:#REF!,0),MATCH(#REF!,#REF!:#REF!,0))</f>
        <v>#REF!</v>
      </c>
      <c r="F18185" s="9" t="e">
        <f>INDEX(#REF!:#REF!,MATCH($D18185,#REF!:#REF!,0),MATCH(#REF!,#REF!:#REF!,0))</f>
        <v>#REF!</v>
      </c>
    </row>
    <row r="18186" spans="1:6" ht="16.5" x14ac:dyDescent="0.3">
      <c r="A18186" s="9" t="s">
        <v>4138</v>
      </c>
      <c r="B18186" s="9" t="s">
        <v>2721</v>
      </c>
      <c r="C18186" s="10">
        <v>50416</v>
      </c>
      <c r="D18186" s="9">
        <v>7273123196</v>
      </c>
      <c r="E18186" s="9" t="e">
        <f>INDEX(#REF!:#REF!,MATCH($D18186,#REF!:#REF!,0),MATCH(#REF!,#REF!:#REF!,0))</f>
        <v>#REF!</v>
      </c>
      <c r="F18186" s="9" t="e">
        <f>INDEX(#REF!:#REF!,MATCH($D18186,#REF!:#REF!,0),MATCH(#REF!,#REF!:#REF!,0))</f>
        <v>#REF!</v>
      </c>
    </row>
    <row r="18187" spans="1:6" ht="16.5" x14ac:dyDescent="0.3">
      <c r="A18187" s="9" t="s">
        <v>4137</v>
      </c>
      <c r="B18187" s="9" t="s">
        <v>3617</v>
      </c>
      <c r="C18187" s="10">
        <v>23071</v>
      </c>
      <c r="D18187" s="9">
        <v>1053331541</v>
      </c>
      <c r="E18187" s="9" t="e">
        <f>INDEX(#REF!:#REF!,MATCH($D18187,#REF!:#REF!,0),MATCH(#REF!,#REF!:#REF!,0))</f>
        <v>#REF!</v>
      </c>
      <c r="F18187" s="9" t="e">
        <f>INDEX(#REF!:#REF!,MATCH($D18187,#REF!:#REF!,0),MATCH(#REF!,#REF!:#REF!,0))</f>
        <v>#REF!</v>
      </c>
    </row>
    <row r="18188" spans="1:6" ht="16.5" x14ac:dyDescent="0.3">
      <c r="A18188" s="9" t="s">
        <v>4136</v>
      </c>
      <c r="B18188" s="9" t="s">
        <v>1997</v>
      </c>
      <c r="C18188" s="10">
        <v>43128</v>
      </c>
      <c r="D18188" s="9">
        <v>4192443678</v>
      </c>
      <c r="E18188" s="9" t="e">
        <f>INDEX(#REF!:#REF!,MATCH($D18188,#REF!:#REF!,0),MATCH(#REF!,#REF!:#REF!,0))</f>
        <v>#REF!</v>
      </c>
      <c r="F18188" s="9" t="e">
        <f>INDEX(#REF!:#REF!,MATCH($D18188,#REF!:#REF!,0),MATCH(#REF!,#REF!:#REF!,0))</f>
        <v>#REF!</v>
      </c>
    </row>
    <row r="18189" spans="1:6" ht="16.5" x14ac:dyDescent="0.3">
      <c r="A18189" s="9" t="s">
        <v>4135</v>
      </c>
      <c r="B18189" s="9" t="s">
        <v>2375</v>
      </c>
      <c r="C18189" s="10">
        <v>52531</v>
      </c>
      <c r="D18189" s="9">
        <v>6487054410</v>
      </c>
      <c r="E18189" s="9" t="e">
        <f>INDEX(#REF!:#REF!,MATCH($D18189,#REF!:#REF!,0),MATCH(#REF!,#REF!:#REF!,0))</f>
        <v>#REF!</v>
      </c>
      <c r="F18189" s="9" t="e">
        <f>INDEX(#REF!:#REF!,MATCH($D18189,#REF!:#REF!,0),MATCH(#REF!,#REF!:#REF!,0))</f>
        <v>#REF!</v>
      </c>
    </row>
    <row r="18190" spans="1:6" ht="16.5" x14ac:dyDescent="0.3">
      <c r="A18190" s="9" t="s">
        <v>4134</v>
      </c>
      <c r="B18190" s="9" t="s">
        <v>3144</v>
      </c>
      <c r="C18190" s="10">
        <v>56571</v>
      </c>
      <c r="D18190" s="9">
        <v>4808886316</v>
      </c>
      <c r="E18190" s="9" t="e">
        <f>INDEX(#REF!:#REF!,MATCH($D18190,#REF!:#REF!,0),MATCH(#REF!,#REF!:#REF!,0))</f>
        <v>#REF!</v>
      </c>
      <c r="F18190" s="9" t="e">
        <f>INDEX(#REF!:#REF!,MATCH($D18190,#REF!:#REF!,0),MATCH(#REF!,#REF!:#REF!,0))</f>
        <v>#REF!</v>
      </c>
    </row>
    <row r="18191" spans="1:6" ht="16.5" x14ac:dyDescent="0.3">
      <c r="A18191" s="9" t="s">
        <v>4133</v>
      </c>
      <c r="B18191" s="9" t="s">
        <v>1993</v>
      </c>
      <c r="C18191" s="10">
        <v>52829</v>
      </c>
      <c r="D18191" s="9">
        <v>6973806759</v>
      </c>
      <c r="E18191" s="9" t="e">
        <f>INDEX(#REF!:#REF!,MATCH($D18191,#REF!:#REF!,0),MATCH(#REF!,#REF!:#REF!,0))</f>
        <v>#REF!</v>
      </c>
      <c r="F18191" s="9" t="e">
        <f>INDEX(#REF!:#REF!,MATCH($D18191,#REF!:#REF!,0),MATCH(#REF!,#REF!:#REF!,0))</f>
        <v>#REF!</v>
      </c>
    </row>
    <row r="18192" spans="1:6" ht="16.5" x14ac:dyDescent="0.3">
      <c r="A18192" s="9" t="s">
        <v>4132</v>
      </c>
      <c r="B18192" s="9" t="s">
        <v>3200</v>
      </c>
      <c r="C18192" s="10">
        <v>37659</v>
      </c>
      <c r="D18192" s="9">
        <v>6837456032</v>
      </c>
      <c r="E18192" s="9" t="e">
        <f>INDEX(#REF!:#REF!,MATCH($D18192,#REF!:#REF!,0),MATCH(#REF!,#REF!:#REF!,0))</f>
        <v>#REF!</v>
      </c>
      <c r="F18192" s="9" t="e">
        <f>INDEX(#REF!:#REF!,MATCH($D18192,#REF!:#REF!,0),MATCH(#REF!,#REF!:#REF!,0))</f>
        <v>#REF!</v>
      </c>
    </row>
    <row r="18193" spans="1:6" ht="16.5" x14ac:dyDescent="0.3">
      <c r="A18193" s="9" t="s">
        <v>4131</v>
      </c>
      <c r="B18193" s="9" t="s">
        <v>3580</v>
      </c>
      <c r="C18193" s="10">
        <v>18559</v>
      </c>
      <c r="D18193" s="9">
        <v>9128677390</v>
      </c>
      <c r="E18193" s="9" t="e">
        <f>INDEX(#REF!:#REF!,MATCH($D18193,#REF!:#REF!,0),MATCH(#REF!,#REF!:#REF!,0))</f>
        <v>#REF!</v>
      </c>
      <c r="F18193" s="9" t="e">
        <f>INDEX(#REF!:#REF!,MATCH($D18193,#REF!:#REF!,0),MATCH(#REF!,#REF!:#REF!,0))</f>
        <v>#REF!</v>
      </c>
    </row>
    <row r="18194" spans="1:6" ht="16.5" x14ac:dyDescent="0.3">
      <c r="A18194" s="9" t="s">
        <v>4130</v>
      </c>
      <c r="B18194" s="9" t="s">
        <v>3642</v>
      </c>
      <c r="C18194" s="10">
        <v>13850</v>
      </c>
      <c r="D18194" s="9">
        <v>1155371844</v>
      </c>
      <c r="E18194" s="9" t="e">
        <f>INDEX(#REF!:#REF!,MATCH($D18194,#REF!:#REF!,0),MATCH(#REF!,#REF!:#REF!,0))</f>
        <v>#REF!</v>
      </c>
      <c r="F18194" s="9" t="e">
        <f>INDEX(#REF!:#REF!,MATCH($D18194,#REF!:#REF!,0),MATCH(#REF!,#REF!:#REF!,0))</f>
        <v>#REF!</v>
      </c>
    </row>
    <row r="18195" spans="1:6" ht="16.5" x14ac:dyDescent="0.3">
      <c r="A18195" s="9" t="s">
        <v>4129</v>
      </c>
      <c r="B18195" s="9" t="s">
        <v>2147</v>
      </c>
      <c r="C18195" s="10">
        <v>43571</v>
      </c>
      <c r="D18195" s="9">
        <v>2230983466</v>
      </c>
      <c r="E18195" s="9" t="e">
        <f>INDEX(#REF!:#REF!,MATCH($D18195,#REF!:#REF!,0),MATCH(#REF!,#REF!:#REF!,0))</f>
        <v>#REF!</v>
      </c>
      <c r="F18195" s="9" t="e">
        <f>INDEX(#REF!:#REF!,MATCH($D18195,#REF!:#REF!,0),MATCH(#REF!,#REF!:#REF!,0))</f>
        <v>#REF!</v>
      </c>
    </row>
    <row r="18196" spans="1:6" ht="16.5" x14ac:dyDescent="0.3">
      <c r="A18196" s="9" t="s">
        <v>4128</v>
      </c>
      <c r="B18196" s="9" t="s">
        <v>2368</v>
      </c>
      <c r="C18196" s="10">
        <v>27353</v>
      </c>
      <c r="D18196" s="9">
        <v>1659418720</v>
      </c>
      <c r="E18196" s="9" t="e">
        <f>INDEX(#REF!:#REF!,MATCH($D18196,#REF!:#REF!,0),MATCH(#REF!,#REF!:#REF!,0))</f>
        <v>#REF!</v>
      </c>
      <c r="F18196" s="9" t="e">
        <f>INDEX(#REF!:#REF!,MATCH($D18196,#REF!:#REF!,0),MATCH(#REF!,#REF!:#REF!,0))</f>
        <v>#REF!</v>
      </c>
    </row>
    <row r="18197" spans="1:6" ht="16.5" x14ac:dyDescent="0.3">
      <c r="A18197" s="9" t="s">
        <v>4127</v>
      </c>
      <c r="B18197" s="9" t="s">
        <v>2204</v>
      </c>
      <c r="C18197" s="10">
        <v>29182</v>
      </c>
      <c r="D18197" s="9">
        <v>6358114417</v>
      </c>
      <c r="E18197" s="9" t="e">
        <f>INDEX(#REF!:#REF!,MATCH($D18197,#REF!:#REF!,0),MATCH(#REF!,#REF!:#REF!,0))</f>
        <v>#REF!</v>
      </c>
      <c r="F18197" s="9" t="e">
        <f>INDEX(#REF!:#REF!,MATCH($D18197,#REF!:#REF!,0),MATCH(#REF!,#REF!:#REF!,0))</f>
        <v>#REF!</v>
      </c>
    </row>
    <row r="18198" spans="1:6" ht="16.5" x14ac:dyDescent="0.3">
      <c r="A18198" s="9" t="s">
        <v>4126</v>
      </c>
      <c r="B18198" s="9" t="s">
        <v>2272</v>
      </c>
      <c r="C18198" s="10">
        <v>46850</v>
      </c>
      <c r="D18198" s="9">
        <v>6894004730</v>
      </c>
      <c r="E18198" s="9" t="e">
        <f>INDEX(#REF!:#REF!,MATCH($D18198,#REF!:#REF!,0),MATCH(#REF!,#REF!:#REF!,0))</f>
        <v>#REF!</v>
      </c>
      <c r="F18198" s="9" t="e">
        <f>INDEX(#REF!:#REF!,MATCH($D18198,#REF!:#REF!,0),MATCH(#REF!,#REF!:#REF!,0))</f>
        <v>#REF!</v>
      </c>
    </row>
    <row r="18199" spans="1:6" ht="16.5" x14ac:dyDescent="0.3">
      <c r="A18199" s="9" t="s">
        <v>4125</v>
      </c>
      <c r="B18199" s="9" t="s">
        <v>2942</v>
      </c>
      <c r="C18199" s="10">
        <v>23644</v>
      </c>
      <c r="D18199" s="9">
        <v>6819637888</v>
      </c>
      <c r="E18199" s="9" t="e">
        <f>INDEX(#REF!:#REF!,MATCH($D18199,#REF!:#REF!,0),MATCH(#REF!,#REF!:#REF!,0))</f>
        <v>#REF!</v>
      </c>
      <c r="F18199" s="9" t="e">
        <f>INDEX(#REF!:#REF!,MATCH($D18199,#REF!:#REF!,0),MATCH(#REF!,#REF!:#REF!,0))</f>
        <v>#REF!</v>
      </c>
    </row>
    <row r="18200" spans="1:6" ht="16.5" x14ac:dyDescent="0.3">
      <c r="A18200" s="9" t="s">
        <v>4124</v>
      </c>
      <c r="B18200" s="9" t="s">
        <v>2713</v>
      </c>
      <c r="C18200" s="10">
        <v>45330</v>
      </c>
      <c r="D18200" s="9">
        <v>8728207157</v>
      </c>
      <c r="E18200" s="9" t="e">
        <f>INDEX(#REF!:#REF!,MATCH($D18200,#REF!:#REF!,0),MATCH(#REF!,#REF!:#REF!,0))</f>
        <v>#REF!</v>
      </c>
      <c r="F18200" s="9" t="e">
        <f>INDEX(#REF!:#REF!,MATCH($D18200,#REF!:#REF!,0),MATCH(#REF!,#REF!:#REF!,0))</f>
        <v>#REF!</v>
      </c>
    </row>
    <row r="18201" spans="1:6" ht="16.5" x14ac:dyDescent="0.3">
      <c r="A18201" s="9" t="s">
        <v>4123</v>
      </c>
      <c r="B18201" s="9" t="s">
        <v>3856</v>
      </c>
      <c r="C18201" s="10">
        <v>12803</v>
      </c>
      <c r="D18201" s="9">
        <v>4475496373</v>
      </c>
      <c r="E18201" s="9" t="e">
        <f>INDEX(#REF!:#REF!,MATCH($D18201,#REF!:#REF!,0),MATCH(#REF!,#REF!:#REF!,0))</f>
        <v>#REF!</v>
      </c>
      <c r="F18201" s="9" t="e">
        <f>INDEX(#REF!:#REF!,MATCH($D18201,#REF!:#REF!,0),MATCH(#REF!,#REF!:#REF!,0))</f>
        <v>#REF!</v>
      </c>
    </row>
    <row r="18202" spans="1:6" ht="16.5" x14ac:dyDescent="0.3">
      <c r="A18202" s="9" t="s">
        <v>4122</v>
      </c>
      <c r="B18202" s="9" t="s">
        <v>2208</v>
      </c>
      <c r="C18202" s="10">
        <v>45407</v>
      </c>
      <c r="D18202" s="9">
        <v>9621331862</v>
      </c>
      <c r="E18202" s="9" t="e">
        <f>INDEX(#REF!:#REF!,MATCH($D18202,#REF!:#REF!,0),MATCH(#REF!,#REF!:#REF!,0))</f>
        <v>#REF!</v>
      </c>
      <c r="F18202" s="9" t="e">
        <f>INDEX(#REF!:#REF!,MATCH($D18202,#REF!:#REF!,0),MATCH(#REF!,#REF!:#REF!,0))</f>
        <v>#REF!</v>
      </c>
    </row>
    <row r="18203" spans="1:6" ht="16.5" x14ac:dyDescent="0.3">
      <c r="A18203" s="9" t="s">
        <v>4121</v>
      </c>
      <c r="B18203" s="9" t="s">
        <v>2445</v>
      </c>
      <c r="C18203" s="10">
        <v>51430</v>
      </c>
      <c r="D18203" s="9">
        <v>2809344809</v>
      </c>
      <c r="E18203" s="9" t="e">
        <f>INDEX(#REF!:#REF!,MATCH($D18203,#REF!:#REF!,0),MATCH(#REF!,#REF!:#REF!,0))</f>
        <v>#REF!</v>
      </c>
      <c r="F18203" s="9" t="e">
        <f>INDEX(#REF!:#REF!,MATCH($D18203,#REF!:#REF!,0),MATCH(#REF!,#REF!:#REF!,0))</f>
        <v>#REF!</v>
      </c>
    </row>
    <row r="18204" spans="1:6" ht="16.5" x14ac:dyDescent="0.3">
      <c r="A18204" s="9" t="s">
        <v>4120</v>
      </c>
      <c r="B18204" s="9" t="s">
        <v>2793</v>
      </c>
      <c r="C18204" s="10">
        <v>45232</v>
      </c>
      <c r="D18204" s="9">
        <v>9965847037</v>
      </c>
      <c r="E18204" s="9" t="e">
        <f>INDEX(#REF!:#REF!,MATCH($D18204,#REF!:#REF!,0),MATCH(#REF!,#REF!:#REF!,0))</f>
        <v>#REF!</v>
      </c>
      <c r="F18204" s="9" t="e">
        <f>INDEX(#REF!:#REF!,MATCH($D18204,#REF!:#REF!,0),MATCH(#REF!,#REF!:#REF!,0))</f>
        <v>#REF!</v>
      </c>
    </row>
    <row r="18205" spans="1:6" ht="16.5" x14ac:dyDescent="0.3">
      <c r="A18205" s="9" t="s">
        <v>4119</v>
      </c>
      <c r="B18205" s="9" t="s">
        <v>2256</v>
      </c>
      <c r="C18205" s="10">
        <v>49823</v>
      </c>
      <c r="D18205" s="9">
        <v>146065492</v>
      </c>
      <c r="E18205" s="9" t="e">
        <f>INDEX(#REF!:#REF!,MATCH($D18205,#REF!:#REF!,0),MATCH(#REF!,#REF!:#REF!,0))</f>
        <v>#REF!</v>
      </c>
      <c r="F18205" s="9" t="e">
        <f>INDEX(#REF!:#REF!,MATCH($D18205,#REF!:#REF!,0),MATCH(#REF!,#REF!:#REF!,0))</f>
        <v>#REF!</v>
      </c>
    </row>
    <row r="18206" spans="1:6" ht="16.5" x14ac:dyDescent="0.3">
      <c r="A18206" s="9" t="s">
        <v>4118</v>
      </c>
      <c r="B18206" s="9" t="s">
        <v>2219</v>
      </c>
      <c r="C18206" s="10">
        <v>48744</v>
      </c>
      <c r="D18206" s="9">
        <v>966588630</v>
      </c>
      <c r="E18206" s="9" t="e">
        <f>INDEX(#REF!:#REF!,MATCH($D18206,#REF!:#REF!,0),MATCH(#REF!,#REF!:#REF!,0))</f>
        <v>#REF!</v>
      </c>
      <c r="F18206" s="9" t="e">
        <f>INDEX(#REF!:#REF!,MATCH($D18206,#REF!:#REF!,0),MATCH(#REF!,#REF!:#REF!,0))</f>
        <v>#REF!</v>
      </c>
    </row>
    <row r="18207" spans="1:6" ht="16.5" x14ac:dyDescent="0.3">
      <c r="A18207" s="9" t="s">
        <v>4117</v>
      </c>
      <c r="B18207" s="9" t="s">
        <v>2548</v>
      </c>
      <c r="C18207" s="10">
        <v>47101</v>
      </c>
      <c r="D18207" s="9">
        <v>197180590</v>
      </c>
      <c r="E18207" s="9" t="e">
        <f>INDEX(#REF!:#REF!,MATCH($D18207,#REF!:#REF!,0),MATCH(#REF!,#REF!:#REF!,0))</f>
        <v>#REF!</v>
      </c>
      <c r="F18207" s="9" t="e">
        <f>INDEX(#REF!:#REF!,MATCH($D18207,#REF!:#REF!,0),MATCH(#REF!,#REF!:#REF!,0))</f>
        <v>#REF!</v>
      </c>
    </row>
    <row r="18208" spans="1:6" ht="16.5" x14ac:dyDescent="0.3">
      <c r="A18208" s="9" t="s">
        <v>4116</v>
      </c>
      <c r="B18208" s="9" t="s">
        <v>3116</v>
      </c>
      <c r="C18208" s="10">
        <v>55757</v>
      </c>
      <c r="D18208" s="9">
        <v>3211170715</v>
      </c>
      <c r="E18208" s="9" t="e">
        <f>INDEX(#REF!:#REF!,MATCH($D18208,#REF!:#REF!,0),MATCH(#REF!,#REF!:#REF!,0))</f>
        <v>#REF!</v>
      </c>
      <c r="F18208" s="9" t="e">
        <f>INDEX(#REF!:#REF!,MATCH($D18208,#REF!:#REF!,0),MATCH(#REF!,#REF!:#REF!,0))</f>
        <v>#REF!</v>
      </c>
    </row>
    <row r="18209" spans="1:6" ht="16.5" x14ac:dyDescent="0.3">
      <c r="A18209" s="9" t="s">
        <v>4115</v>
      </c>
      <c r="B18209" s="9" t="s">
        <v>2103</v>
      </c>
      <c r="C18209" s="10">
        <v>30071</v>
      </c>
      <c r="D18209" s="9">
        <v>19662963</v>
      </c>
      <c r="E18209" s="9" t="e">
        <f>INDEX(#REF!:#REF!,MATCH($D18209,#REF!:#REF!,0),MATCH(#REF!,#REF!:#REF!,0))</f>
        <v>#REF!</v>
      </c>
      <c r="F18209" s="9" t="e">
        <f>INDEX(#REF!:#REF!,MATCH($D18209,#REF!:#REF!,0),MATCH(#REF!,#REF!:#REF!,0))</f>
        <v>#REF!</v>
      </c>
    </row>
    <row r="18210" spans="1:6" ht="16.5" x14ac:dyDescent="0.3">
      <c r="A18210" s="9" t="s">
        <v>4114</v>
      </c>
      <c r="B18210" s="9" t="s">
        <v>2284</v>
      </c>
      <c r="C18210" s="10">
        <v>39745</v>
      </c>
      <c r="D18210" s="9">
        <v>8565880958</v>
      </c>
      <c r="E18210" s="9" t="e">
        <f>INDEX(#REF!:#REF!,MATCH($D18210,#REF!:#REF!,0),MATCH(#REF!,#REF!:#REF!,0))</f>
        <v>#REF!</v>
      </c>
      <c r="F18210" s="9" t="e">
        <f>INDEX(#REF!:#REF!,MATCH($D18210,#REF!:#REF!,0),MATCH(#REF!,#REF!:#REF!,0))</f>
        <v>#REF!</v>
      </c>
    </row>
    <row r="18211" spans="1:6" ht="16.5" x14ac:dyDescent="0.3">
      <c r="A18211" s="9" t="s">
        <v>4113</v>
      </c>
      <c r="B18211" s="9" t="s">
        <v>2317</v>
      </c>
      <c r="C18211" s="10">
        <v>18202</v>
      </c>
      <c r="D18211" s="9">
        <v>3488994694</v>
      </c>
      <c r="E18211" s="9" t="e">
        <f>INDEX(#REF!:#REF!,MATCH($D18211,#REF!:#REF!,0),MATCH(#REF!,#REF!:#REF!,0))</f>
        <v>#REF!</v>
      </c>
      <c r="F18211" s="9" t="e">
        <f>INDEX(#REF!:#REF!,MATCH($D18211,#REF!:#REF!,0),MATCH(#REF!,#REF!:#REF!,0))</f>
        <v>#REF!</v>
      </c>
    </row>
    <row r="18212" spans="1:6" ht="16.5" x14ac:dyDescent="0.3">
      <c r="A18212" s="9" t="s">
        <v>4112</v>
      </c>
      <c r="B18212" s="9" t="s">
        <v>2034</v>
      </c>
      <c r="C18212" s="10">
        <v>47826</v>
      </c>
      <c r="D18212" s="9">
        <v>1990334539</v>
      </c>
      <c r="E18212" s="9" t="e">
        <f>INDEX(#REF!:#REF!,MATCH($D18212,#REF!:#REF!,0),MATCH(#REF!,#REF!:#REF!,0))</f>
        <v>#REF!</v>
      </c>
      <c r="F18212" s="9" t="e">
        <f>INDEX(#REF!:#REF!,MATCH($D18212,#REF!:#REF!,0),MATCH(#REF!,#REF!:#REF!,0))</f>
        <v>#REF!</v>
      </c>
    </row>
    <row r="18213" spans="1:6" ht="16.5" x14ac:dyDescent="0.3">
      <c r="A18213" s="9" t="s">
        <v>4111</v>
      </c>
      <c r="B18213" s="9" t="s">
        <v>2129</v>
      </c>
      <c r="C18213" s="10">
        <v>49105</v>
      </c>
      <c r="D18213" s="9">
        <v>7205256240</v>
      </c>
      <c r="E18213" s="9" t="e">
        <f>INDEX(#REF!:#REF!,MATCH($D18213,#REF!:#REF!,0),MATCH(#REF!,#REF!:#REF!,0))</f>
        <v>#REF!</v>
      </c>
      <c r="F18213" s="9" t="e">
        <f>INDEX(#REF!:#REF!,MATCH($D18213,#REF!:#REF!,0),MATCH(#REF!,#REF!:#REF!,0))</f>
        <v>#REF!</v>
      </c>
    </row>
    <row r="18214" spans="1:6" ht="16.5" x14ac:dyDescent="0.3">
      <c r="A18214" s="9" t="s">
        <v>4110</v>
      </c>
      <c r="B18214" s="9" t="s">
        <v>2404</v>
      </c>
      <c r="C18214" s="10">
        <v>22103</v>
      </c>
      <c r="D18214" s="9">
        <v>3569619966</v>
      </c>
      <c r="E18214" s="9" t="e">
        <f>INDEX(#REF!:#REF!,MATCH($D18214,#REF!:#REF!,0),MATCH(#REF!,#REF!:#REF!,0))</f>
        <v>#REF!</v>
      </c>
      <c r="F18214" s="9" t="e">
        <f>INDEX(#REF!:#REF!,MATCH($D18214,#REF!:#REF!,0),MATCH(#REF!,#REF!:#REF!,0))</f>
        <v>#REF!</v>
      </c>
    </row>
    <row r="18215" spans="1:6" ht="16.5" x14ac:dyDescent="0.3">
      <c r="A18215" s="9" t="s">
        <v>4109</v>
      </c>
      <c r="B18215" s="9" t="s">
        <v>2230</v>
      </c>
      <c r="C18215" s="10">
        <v>20940</v>
      </c>
      <c r="D18215" s="9">
        <v>8603912793</v>
      </c>
      <c r="E18215" s="9" t="e">
        <f>INDEX(#REF!:#REF!,MATCH($D18215,#REF!:#REF!,0),MATCH(#REF!,#REF!:#REF!,0))</f>
        <v>#REF!</v>
      </c>
      <c r="F18215" s="9" t="e">
        <f>INDEX(#REF!:#REF!,MATCH($D18215,#REF!:#REF!,0),MATCH(#REF!,#REF!:#REF!,0))</f>
        <v>#REF!</v>
      </c>
    </row>
    <row r="18216" spans="1:6" ht="16.5" x14ac:dyDescent="0.3">
      <c r="A18216" s="9" t="s">
        <v>4108</v>
      </c>
      <c r="B18216" s="9" t="s">
        <v>1985</v>
      </c>
      <c r="C18216" s="10">
        <v>55684</v>
      </c>
      <c r="D18216" s="9">
        <v>9491257560</v>
      </c>
      <c r="E18216" s="9" t="e">
        <f>INDEX(#REF!:#REF!,MATCH($D18216,#REF!:#REF!,0),MATCH(#REF!,#REF!:#REF!,0))</f>
        <v>#REF!</v>
      </c>
      <c r="F18216" s="9" t="e">
        <f>INDEX(#REF!:#REF!,MATCH($D18216,#REF!:#REF!,0),MATCH(#REF!,#REF!:#REF!,0))</f>
        <v>#REF!</v>
      </c>
    </row>
    <row r="18217" spans="1:6" ht="16.5" x14ac:dyDescent="0.3">
      <c r="A18217" s="9" t="s">
        <v>4107</v>
      </c>
      <c r="B18217" s="9" t="s">
        <v>2071</v>
      </c>
      <c r="C18217" s="10">
        <v>25919</v>
      </c>
      <c r="D18217" s="9">
        <v>6769297310</v>
      </c>
      <c r="E18217" s="9" t="e">
        <f>INDEX(#REF!:#REF!,MATCH($D18217,#REF!:#REF!,0),MATCH(#REF!,#REF!:#REF!,0))</f>
        <v>#REF!</v>
      </c>
      <c r="F18217" s="9" t="e">
        <f>INDEX(#REF!:#REF!,MATCH($D18217,#REF!:#REF!,0),MATCH(#REF!,#REF!:#REF!,0))</f>
        <v>#REF!</v>
      </c>
    </row>
    <row r="18218" spans="1:6" ht="16.5" x14ac:dyDescent="0.3">
      <c r="A18218" s="9" t="s">
        <v>4106</v>
      </c>
      <c r="B18218" s="9" t="s">
        <v>2373</v>
      </c>
      <c r="C18218" s="10">
        <v>37989</v>
      </c>
      <c r="D18218" s="9">
        <v>9057758911</v>
      </c>
      <c r="E18218" s="9" t="e">
        <f>INDEX(#REF!:#REF!,MATCH($D18218,#REF!:#REF!,0),MATCH(#REF!,#REF!:#REF!,0))</f>
        <v>#REF!</v>
      </c>
      <c r="F18218" s="9" t="e">
        <f>INDEX(#REF!:#REF!,MATCH($D18218,#REF!:#REF!,0),MATCH(#REF!,#REF!:#REF!,0))</f>
        <v>#REF!</v>
      </c>
    </row>
    <row r="18219" spans="1:6" ht="16.5" x14ac:dyDescent="0.3">
      <c r="A18219" s="9" t="s">
        <v>4105</v>
      </c>
      <c r="B18219" s="9" t="s">
        <v>2640</v>
      </c>
      <c r="C18219" s="10">
        <v>36207</v>
      </c>
      <c r="D18219" s="9">
        <v>4876404933</v>
      </c>
      <c r="E18219" s="9" t="e">
        <f>INDEX(#REF!:#REF!,MATCH($D18219,#REF!:#REF!,0),MATCH(#REF!,#REF!:#REF!,0))</f>
        <v>#REF!</v>
      </c>
      <c r="F18219" s="9" t="e">
        <f>INDEX(#REF!:#REF!,MATCH($D18219,#REF!:#REF!,0),MATCH(#REF!,#REF!:#REF!,0))</f>
        <v>#REF!</v>
      </c>
    </row>
    <row r="18220" spans="1:6" ht="16.5" x14ac:dyDescent="0.3">
      <c r="A18220" s="9" t="s">
        <v>4104</v>
      </c>
      <c r="B18220" s="9" t="s">
        <v>2147</v>
      </c>
      <c r="C18220" s="10">
        <v>46481</v>
      </c>
      <c r="D18220" s="9">
        <v>2183763965</v>
      </c>
      <c r="E18220" s="9" t="e">
        <f>INDEX(#REF!:#REF!,MATCH($D18220,#REF!:#REF!,0),MATCH(#REF!,#REF!:#REF!,0))</f>
        <v>#REF!</v>
      </c>
      <c r="F18220" s="9" t="e">
        <f>INDEX(#REF!:#REF!,MATCH($D18220,#REF!:#REF!,0),MATCH(#REF!,#REF!:#REF!,0))</f>
        <v>#REF!</v>
      </c>
    </row>
    <row r="18221" spans="1:6" ht="16.5" x14ac:dyDescent="0.3">
      <c r="A18221" s="9" t="s">
        <v>4103</v>
      </c>
      <c r="B18221" s="9" t="s">
        <v>2011</v>
      </c>
      <c r="C18221" s="10">
        <v>37054</v>
      </c>
      <c r="D18221" s="9">
        <v>9516781780</v>
      </c>
      <c r="E18221" s="9" t="e">
        <f>INDEX(#REF!:#REF!,MATCH($D18221,#REF!:#REF!,0),MATCH(#REF!,#REF!:#REF!,0))</f>
        <v>#REF!</v>
      </c>
      <c r="F18221" s="9" t="e">
        <f>INDEX(#REF!:#REF!,MATCH($D18221,#REF!:#REF!,0),MATCH(#REF!,#REF!:#REF!,0))</f>
        <v>#REF!</v>
      </c>
    </row>
    <row r="18222" spans="1:6" ht="16.5" x14ac:dyDescent="0.3">
      <c r="A18222" s="9" t="s">
        <v>4102</v>
      </c>
      <c r="B18222" s="9" t="s">
        <v>2103</v>
      </c>
      <c r="C18222" s="10">
        <v>56671</v>
      </c>
      <c r="D18222" s="9">
        <v>5756920838</v>
      </c>
      <c r="E18222" s="9" t="e">
        <f>INDEX(#REF!:#REF!,MATCH($D18222,#REF!:#REF!,0),MATCH(#REF!,#REF!:#REF!,0))</f>
        <v>#REF!</v>
      </c>
      <c r="F18222" s="9" t="e">
        <f>INDEX(#REF!:#REF!,MATCH($D18222,#REF!:#REF!,0),MATCH(#REF!,#REF!:#REF!,0))</f>
        <v>#REF!</v>
      </c>
    </row>
    <row r="18223" spans="1:6" ht="16.5" x14ac:dyDescent="0.3">
      <c r="A18223" s="9" t="s">
        <v>4101</v>
      </c>
      <c r="B18223" s="9" t="s">
        <v>2095</v>
      </c>
      <c r="C18223" s="10">
        <v>53070</v>
      </c>
      <c r="D18223" s="9">
        <v>3473885983</v>
      </c>
      <c r="E18223" s="9" t="e">
        <f>INDEX(#REF!:#REF!,MATCH($D18223,#REF!:#REF!,0),MATCH(#REF!,#REF!:#REF!,0))</f>
        <v>#REF!</v>
      </c>
      <c r="F18223" s="9" t="e">
        <f>INDEX(#REF!:#REF!,MATCH($D18223,#REF!:#REF!,0),MATCH(#REF!,#REF!:#REF!,0))</f>
        <v>#REF!</v>
      </c>
    </row>
    <row r="18224" spans="1:6" ht="16.5" x14ac:dyDescent="0.3">
      <c r="A18224" s="9" t="s">
        <v>4100</v>
      </c>
      <c r="B18224" s="9" t="s">
        <v>2945</v>
      </c>
      <c r="C18224" s="10">
        <v>54436</v>
      </c>
      <c r="D18224" s="9">
        <v>1592980554</v>
      </c>
      <c r="E18224" s="9" t="e">
        <f>INDEX(#REF!:#REF!,MATCH($D18224,#REF!:#REF!,0),MATCH(#REF!,#REF!:#REF!,0))</f>
        <v>#REF!</v>
      </c>
      <c r="F18224" s="9" t="e">
        <f>INDEX(#REF!:#REF!,MATCH($D18224,#REF!:#REF!,0),MATCH(#REF!,#REF!:#REF!,0))</f>
        <v>#REF!</v>
      </c>
    </row>
    <row r="18225" spans="1:6" ht="16.5" x14ac:dyDescent="0.3">
      <c r="A18225" s="9" t="s">
        <v>4099</v>
      </c>
      <c r="B18225" s="9" t="s">
        <v>2574</v>
      </c>
      <c r="C18225" s="10">
        <v>55292</v>
      </c>
      <c r="D18225" s="9">
        <v>2417008025</v>
      </c>
      <c r="E18225" s="9" t="e">
        <f>INDEX(#REF!:#REF!,MATCH($D18225,#REF!:#REF!,0),MATCH(#REF!,#REF!:#REF!,0))</f>
        <v>#REF!</v>
      </c>
      <c r="F18225" s="9" t="e">
        <f>INDEX(#REF!:#REF!,MATCH($D18225,#REF!:#REF!,0),MATCH(#REF!,#REF!:#REF!,0))</f>
        <v>#REF!</v>
      </c>
    </row>
    <row r="18226" spans="1:6" ht="16.5" x14ac:dyDescent="0.3">
      <c r="A18226" s="9" t="s">
        <v>4098</v>
      </c>
      <c r="B18226" s="9" t="s">
        <v>2025</v>
      </c>
      <c r="C18226" s="10">
        <v>58189</v>
      </c>
      <c r="D18226" s="9">
        <v>4862005330</v>
      </c>
      <c r="E18226" s="9" t="e">
        <f>INDEX(#REF!:#REF!,MATCH($D18226,#REF!:#REF!,0),MATCH(#REF!,#REF!:#REF!,0))</f>
        <v>#REF!</v>
      </c>
      <c r="F18226" s="9" t="e">
        <f>INDEX(#REF!:#REF!,MATCH($D18226,#REF!:#REF!,0),MATCH(#REF!,#REF!:#REF!,0))</f>
        <v>#REF!</v>
      </c>
    </row>
    <row r="18227" spans="1:6" ht="16.5" x14ac:dyDescent="0.3">
      <c r="A18227" s="9" t="s">
        <v>4097</v>
      </c>
      <c r="B18227" s="9" t="s">
        <v>2204</v>
      </c>
      <c r="C18227" s="10">
        <v>51298</v>
      </c>
      <c r="D18227" s="9">
        <v>495702854</v>
      </c>
      <c r="E18227" s="9" t="e">
        <f>INDEX(#REF!:#REF!,MATCH($D18227,#REF!:#REF!,0),MATCH(#REF!,#REF!:#REF!,0))</f>
        <v>#REF!</v>
      </c>
      <c r="F18227" s="9" t="e">
        <f>INDEX(#REF!:#REF!,MATCH($D18227,#REF!:#REF!,0),MATCH(#REF!,#REF!:#REF!,0))</f>
        <v>#REF!</v>
      </c>
    </row>
    <row r="18228" spans="1:6" ht="16.5" x14ac:dyDescent="0.3">
      <c r="A18228" s="9" t="s">
        <v>4096</v>
      </c>
      <c r="B18228" s="9" t="s">
        <v>2163</v>
      </c>
      <c r="C18228" s="10">
        <v>19921</v>
      </c>
      <c r="D18228" s="9">
        <v>4578004252</v>
      </c>
      <c r="E18228" s="9" t="e">
        <f>INDEX(#REF!:#REF!,MATCH($D18228,#REF!:#REF!,0),MATCH(#REF!,#REF!:#REF!,0))</f>
        <v>#REF!</v>
      </c>
      <c r="F18228" s="9" t="e">
        <f>INDEX(#REF!:#REF!,MATCH($D18228,#REF!:#REF!,0),MATCH(#REF!,#REF!:#REF!,0))</f>
        <v>#REF!</v>
      </c>
    </row>
    <row r="18229" spans="1:6" ht="16.5" x14ac:dyDescent="0.3">
      <c r="A18229" s="9" t="s">
        <v>4095</v>
      </c>
      <c r="B18229" s="9" t="s">
        <v>2017</v>
      </c>
      <c r="C18229" s="10">
        <v>35937</v>
      </c>
      <c r="D18229" s="9">
        <v>9412192312</v>
      </c>
      <c r="E18229" s="9" t="e">
        <f>INDEX(#REF!:#REF!,MATCH($D18229,#REF!:#REF!,0),MATCH(#REF!,#REF!:#REF!,0))</f>
        <v>#REF!</v>
      </c>
      <c r="F18229" s="9" t="e">
        <f>INDEX(#REF!:#REF!,MATCH($D18229,#REF!:#REF!,0),MATCH(#REF!,#REF!:#REF!,0))</f>
        <v>#REF!</v>
      </c>
    </row>
    <row r="18230" spans="1:6" ht="16.5" x14ac:dyDescent="0.3">
      <c r="A18230" s="9" t="s">
        <v>4094</v>
      </c>
      <c r="B18230" s="9" t="s">
        <v>2655</v>
      </c>
      <c r="C18230" s="10">
        <v>12075</v>
      </c>
      <c r="D18230" s="9">
        <v>6293335589</v>
      </c>
      <c r="E18230" s="9" t="e">
        <f>INDEX(#REF!:#REF!,MATCH($D18230,#REF!:#REF!,0),MATCH(#REF!,#REF!:#REF!,0))</f>
        <v>#REF!</v>
      </c>
      <c r="F18230" s="9" t="e">
        <f>INDEX(#REF!:#REF!,MATCH($D18230,#REF!:#REF!,0),MATCH(#REF!,#REF!:#REF!,0))</f>
        <v>#REF!</v>
      </c>
    </row>
    <row r="18231" spans="1:6" ht="16.5" x14ac:dyDescent="0.3">
      <c r="A18231" s="9" t="s">
        <v>4093</v>
      </c>
      <c r="B18231" s="9" t="s">
        <v>3071</v>
      </c>
      <c r="C18231" s="10">
        <v>16054</v>
      </c>
      <c r="D18231" s="9">
        <v>5988565948</v>
      </c>
      <c r="E18231" s="9" t="e">
        <f>INDEX(#REF!:#REF!,MATCH($D18231,#REF!:#REF!,0),MATCH(#REF!,#REF!:#REF!,0))</f>
        <v>#REF!</v>
      </c>
      <c r="F18231" s="9" t="e">
        <f>INDEX(#REF!:#REF!,MATCH($D18231,#REF!:#REF!,0),MATCH(#REF!,#REF!:#REF!,0))</f>
        <v>#REF!</v>
      </c>
    </row>
    <row r="18232" spans="1:6" ht="16.5" x14ac:dyDescent="0.3">
      <c r="A18232" s="9" t="s">
        <v>4092</v>
      </c>
      <c r="B18232" s="9" t="s">
        <v>2149</v>
      </c>
      <c r="C18232" s="10">
        <v>56258</v>
      </c>
      <c r="D18232" s="9">
        <v>5759255762</v>
      </c>
      <c r="E18232" s="9" t="e">
        <f>INDEX(#REF!:#REF!,MATCH($D18232,#REF!:#REF!,0),MATCH(#REF!,#REF!:#REF!,0))</f>
        <v>#REF!</v>
      </c>
      <c r="F18232" s="9" t="e">
        <f>INDEX(#REF!:#REF!,MATCH($D18232,#REF!:#REF!,0),MATCH(#REF!,#REF!:#REF!,0))</f>
        <v>#REF!</v>
      </c>
    </row>
    <row r="18233" spans="1:6" ht="16.5" x14ac:dyDescent="0.3">
      <c r="A18233" s="9" t="s">
        <v>4091</v>
      </c>
      <c r="B18233" s="9" t="s">
        <v>2190</v>
      </c>
      <c r="C18233" s="10">
        <v>18199</v>
      </c>
      <c r="D18233" s="9">
        <v>8644362151</v>
      </c>
      <c r="E18233" s="9" t="e">
        <f>INDEX(#REF!:#REF!,MATCH($D18233,#REF!:#REF!,0),MATCH(#REF!,#REF!:#REF!,0))</f>
        <v>#REF!</v>
      </c>
      <c r="F18233" s="9" t="e">
        <f>INDEX(#REF!:#REF!,MATCH($D18233,#REF!:#REF!,0),MATCH(#REF!,#REF!:#REF!,0))</f>
        <v>#REF!</v>
      </c>
    </row>
    <row r="18234" spans="1:6" ht="16.5" x14ac:dyDescent="0.3">
      <c r="A18234" s="9" t="s">
        <v>4090</v>
      </c>
      <c r="B18234" s="9" t="s">
        <v>2132</v>
      </c>
      <c r="C18234" s="10">
        <v>25229</v>
      </c>
      <c r="D18234" s="9">
        <v>4958503722</v>
      </c>
      <c r="E18234" s="9" t="e">
        <f>INDEX(#REF!:#REF!,MATCH($D18234,#REF!:#REF!,0),MATCH(#REF!,#REF!:#REF!,0))</f>
        <v>#REF!</v>
      </c>
      <c r="F18234" s="9" t="e">
        <f>INDEX(#REF!:#REF!,MATCH($D18234,#REF!:#REF!,0),MATCH(#REF!,#REF!:#REF!,0))</f>
        <v>#REF!</v>
      </c>
    </row>
    <row r="18235" spans="1:6" ht="16.5" x14ac:dyDescent="0.3">
      <c r="A18235" s="9" t="s">
        <v>4089</v>
      </c>
      <c r="B18235" s="9" t="s">
        <v>3366</v>
      </c>
      <c r="C18235" s="10">
        <v>56105</v>
      </c>
      <c r="D18235" s="9">
        <v>4372257910</v>
      </c>
      <c r="E18235" s="9" t="e">
        <f>INDEX(#REF!:#REF!,MATCH($D18235,#REF!:#REF!,0),MATCH(#REF!,#REF!:#REF!,0))</f>
        <v>#REF!</v>
      </c>
      <c r="F18235" s="9" t="e">
        <f>INDEX(#REF!:#REF!,MATCH($D18235,#REF!:#REF!,0),MATCH(#REF!,#REF!:#REF!,0))</f>
        <v>#REF!</v>
      </c>
    </row>
    <row r="18236" spans="1:6" ht="16.5" x14ac:dyDescent="0.3">
      <c r="A18236" s="9" t="s">
        <v>4088</v>
      </c>
      <c r="B18236" s="9" t="s">
        <v>2373</v>
      </c>
      <c r="C18236" s="10">
        <v>42834</v>
      </c>
      <c r="D18236" s="9">
        <v>4278470843</v>
      </c>
      <c r="E18236" s="9" t="e">
        <f>INDEX(#REF!:#REF!,MATCH($D18236,#REF!:#REF!,0),MATCH(#REF!,#REF!:#REF!,0))</f>
        <v>#REF!</v>
      </c>
      <c r="F18236" s="9" t="e">
        <f>INDEX(#REF!:#REF!,MATCH($D18236,#REF!:#REF!,0),MATCH(#REF!,#REF!:#REF!,0))</f>
        <v>#REF!</v>
      </c>
    </row>
    <row r="18237" spans="1:6" ht="16.5" x14ac:dyDescent="0.3">
      <c r="A18237" s="9" t="s">
        <v>4087</v>
      </c>
      <c r="B18237" s="9" t="s">
        <v>2474</v>
      </c>
      <c r="C18237" s="10">
        <v>23790</v>
      </c>
      <c r="D18237" s="9">
        <v>1444572199</v>
      </c>
      <c r="E18237" s="9" t="e">
        <f>INDEX(#REF!:#REF!,MATCH($D18237,#REF!:#REF!,0),MATCH(#REF!,#REF!:#REF!,0))</f>
        <v>#REF!</v>
      </c>
      <c r="F18237" s="9" t="e">
        <f>INDEX(#REF!:#REF!,MATCH($D18237,#REF!:#REF!,0),MATCH(#REF!,#REF!:#REF!,0))</f>
        <v>#REF!</v>
      </c>
    </row>
    <row r="18238" spans="1:6" ht="16.5" x14ac:dyDescent="0.3">
      <c r="A18238" s="9" t="s">
        <v>4086</v>
      </c>
      <c r="B18238" s="9" t="s">
        <v>2974</v>
      </c>
      <c r="C18238" s="10">
        <v>22319</v>
      </c>
      <c r="D18238" s="9">
        <v>939715988</v>
      </c>
      <c r="E18238" s="9" t="e">
        <f>INDEX(#REF!:#REF!,MATCH($D18238,#REF!:#REF!,0),MATCH(#REF!,#REF!:#REF!,0))</f>
        <v>#REF!</v>
      </c>
      <c r="F18238" s="9" t="e">
        <f>INDEX(#REF!:#REF!,MATCH($D18238,#REF!:#REF!,0),MATCH(#REF!,#REF!:#REF!,0))</f>
        <v>#REF!</v>
      </c>
    </row>
    <row r="18239" spans="1:6" ht="16.5" x14ac:dyDescent="0.3">
      <c r="A18239" s="9" t="s">
        <v>4085</v>
      </c>
      <c r="B18239" s="9" t="s">
        <v>2138</v>
      </c>
      <c r="C18239" s="10">
        <v>11453</v>
      </c>
      <c r="D18239" s="9">
        <v>8256403403</v>
      </c>
      <c r="E18239" s="9" t="e">
        <f>INDEX(#REF!:#REF!,MATCH($D18239,#REF!:#REF!,0),MATCH(#REF!,#REF!:#REF!,0))</f>
        <v>#REF!</v>
      </c>
      <c r="F18239" s="9" t="e">
        <f>INDEX(#REF!:#REF!,MATCH($D18239,#REF!:#REF!,0),MATCH(#REF!,#REF!:#REF!,0))</f>
        <v>#REF!</v>
      </c>
    </row>
    <row r="18240" spans="1:6" ht="16.5" x14ac:dyDescent="0.3">
      <c r="A18240" s="9" t="s">
        <v>4084</v>
      </c>
      <c r="B18240" s="9" t="s">
        <v>2961</v>
      </c>
      <c r="C18240" s="10">
        <v>58325</v>
      </c>
      <c r="D18240" s="9">
        <v>5675852751</v>
      </c>
      <c r="E18240" s="9" t="e">
        <f>INDEX(#REF!:#REF!,MATCH($D18240,#REF!:#REF!,0),MATCH(#REF!,#REF!:#REF!,0))</f>
        <v>#REF!</v>
      </c>
      <c r="F18240" s="9" t="e">
        <f>INDEX(#REF!:#REF!,MATCH($D18240,#REF!:#REF!,0),MATCH(#REF!,#REF!:#REF!,0))</f>
        <v>#REF!</v>
      </c>
    </row>
    <row r="18241" spans="1:6" ht="16.5" x14ac:dyDescent="0.3">
      <c r="A18241" s="9" t="s">
        <v>4083</v>
      </c>
      <c r="B18241" s="9" t="s">
        <v>2970</v>
      </c>
      <c r="C18241" s="10">
        <v>59898</v>
      </c>
      <c r="D18241" s="9">
        <v>5142790693</v>
      </c>
      <c r="E18241" s="9" t="e">
        <f>INDEX(#REF!:#REF!,MATCH($D18241,#REF!:#REF!,0),MATCH(#REF!,#REF!:#REF!,0))</f>
        <v>#REF!</v>
      </c>
      <c r="F18241" s="9" t="e">
        <f>INDEX(#REF!:#REF!,MATCH($D18241,#REF!:#REF!,0),MATCH(#REF!,#REF!:#REF!,0))</f>
        <v>#REF!</v>
      </c>
    </row>
    <row r="18242" spans="1:6" ht="16.5" x14ac:dyDescent="0.3">
      <c r="A18242" s="9" t="s">
        <v>4082</v>
      </c>
      <c r="B18242" s="9" t="s">
        <v>2140</v>
      </c>
      <c r="C18242" s="10">
        <v>42369</v>
      </c>
      <c r="D18242" s="9">
        <v>5795848808</v>
      </c>
      <c r="E18242" s="9" t="e">
        <f>INDEX(#REF!:#REF!,MATCH($D18242,#REF!:#REF!,0),MATCH(#REF!,#REF!:#REF!,0))</f>
        <v>#REF!</v>
      </c>
      <c r="F18242" s="9" t="e">
        <f>INDEX(#REF!:#REF!,MATCH($D18242,#REF!:#REF!,0),MATCH(#REF!,#REF!:#REF!,0))</f>
        <v>#REF!</v>
      </c>
    </row>
    <row r="18243" spans="1:6" ht="16.5" x14ac:dyDescent="0.3">
      <c r="A18243" s="9" t="s">
        <v>4081</v>
      </c>
      <c r="B18243" s="9" t="s">
        <v>2277</v>
      </c>
      <c r="C18243" s="10">
        <v>38548</v>
      </c>
      <c r="D18243" s="9">
        <v>3661649302</v>
      </c>
      <c r="E18243" s="9" t="e">
        <f>INDEX(#REF!:#REF!,MATCH($D18243,#REF!:#REF!,0),MATCH(#REF!,#REF!:#REF!,0))</f>
        <v>#REF!</v>
      </c>
      <c r="F18243" s="9" t="e">
        <f>INDEX(#REF!:#REF!,MATCH($D18243,#REF!:#REF!,0),MATCH(#REF!,#REF!:#REF!,0))</f>
        <v>#REF!</v>
      </c>
    </row>
    <row r="18244" spans="1:6" ht="16.5" x14ac:dyDescent="0.3">
      <c r="A18244" s="9" t="s">
        <v>4080</v>
      </c>
      <c r="B18244" s="9" t="s">
        <v>2404</v>
      </c>
      <c r="C18244" s="10">
        <v>23702</v>
      </c>
      <c r="D18244" s="9">
        <v>532074068</v>
      </c>
      <c r="E18244" s="9" t="e">
        <f>INDEX(#REF!:#REF!,MATCH($D18244,#REF!:#REF!,0),MATCH(#REF!,#REF!:#REF!,0))</f>
        <v>#REF!</v>
      </c>
      <c r="F18244" s="9" t="e">
        <f>INDEX(#REF!:#REF!,MATCH($D18244,#REF!:#REF!,0),MATCH(#REF!,#REF!:#REF!,0))</f>
        <v>#REF!</v>
      </c>
    </row>
    <row r="18245" spans="1:6" ht="16.5" x14ac:dyDescent="0.3">
      <c r="A18245" s="9" t="s">
        <v>4079</v>
      </c>
      <c r="B18245" s="9" t="s">
        <v>2420</v>
      </c>
      <c r="C18245" s="10">
        <v>14995</v>
      </c>
      <c r="D18245" s="9">
        <v>901154172</v>
      </c>
      <c r="E18245" s="9" t="e">
        <f>INDEX(#REF!:#REF!,MATCH($D18245,#REF!:#REF!,0),MATCH(#REF!,#REF!:#REF!,0))</f>
        <v>#REF!</v>
      </c>
      <c r="F18245" s="9" t="e">
        <f>INDEX(#REF!:#REF!,MATCH($D18245,#REF!:#REF!,0),MATCH(#REF!,#REF!:#REF!,0))</f>
        <v>#REF!</v>
      </c>
    </row>
    <row r="18246" spans="1:6" ht="16.5" x14ac:dyDescent="0.3">
      <c r="A18246" s="9" t="s">
        <v>4078</v>
      </c>
      <c r="B18246" s="9" t="s">
        <v>2201</v>
      </c>
      <c r="C18246" s="10">
        <v>56465</v>
      </c>
      <c r="D18246" s="9">
        <v>7957976743</v>
      </c>
      <c r="E18246" s="9" t="e">
        <f>INDEX(#REF!:#REF!,MATCH($D18246,#REF!:#REF!,0),MATCH(#REF!,#REF!:#REF!,0))</f>
        <v>#REF!</v>
      </c>
      <c r="F18246" s="9" t="e">
        <f>INDEX(#REF!:#REF!,MATCH($D18246,#REF!:#REF!,0),MATCH(#REF!,#REF!:#REF!,0))</f>
        <v>#REF!</v>
      </c>
    </row>
    <row r="18247" spans="1:6" ht="16.5" x14ac:dyDescent="0.3">
      <c r="A18247" s="9" t="s">
        <v>4077</v>
      </c>
      <c r="B18247" s="9" t="s">
        <v>3229</v>
      </c>
      <c r="C18247" s="10">
        <v>50080</v>
      </c>
      <c r="D18247" s="9">
        <v>5347887761</v>
      </c>
      <c r="E18247" s="9" t="e">
        <f>INDEX(#REF!:#REF!,MATCH($D18247,#REF!:#REF!,0),MATCH(#REF!,#REF!:#REF!,0))</f>
        <v>#REF!</v>
      </c>
      <c r="F18247" s="9" t="e">
        <f>INDEX(#REF!:#REF!,MATCH($D18247,#REF!:#REF!,0),MATCH(#REF!,#REF!:#REF!,0))</f>
        <v>#REF!</v>
      </c>
    </row>
    <row r="18248" spans="1:6" ht="16.5" x14ac:dyDescent="0.3">
      <c r="A18248" s="9" t="s">
        <v>4076</v>
      </c>
      <c r="B18248" s="9" t="s">
        <v>2511</v>
      </c>
      <c r="C18248" s="10">
        <v>58339</v>
      </c>
      <c r="D18248" s="9">
        <v>8017115954</v>
      </c>
      <c r="E18248" s="9" t="e">
        <f>INDEX(#REF!:#REF!,MATCH($D18248,#REF!:#REF!,0),MATCH(#REF!,#REF!:#REF!,0))</f>
        <v>#REF!</v>
      </c>
      <c r="F18248" s="9" t="e">
        <f>INDEX(#REF!:#REF!,MATCH($D18248,#REF!:#REF!,0),MATCH(#REF!,#REF!:#REF!,0))</f>
        <v>#REF!</v>
      </c>
    </row>
    <row r="18249" spans="1:6" ht="16.5" x14ac:dyDescent="0.3">
      <c r="A18249" s="9" t="s">
        <v>4075</v>
      </c>
      <c r="B18249" s="9" t="s">
        <v>2011</v>
      </c>
      <c r="C18249" s="10">
        <v>49770</v>
      </c>
      <c r="D18249" s="9">
        <v>6009848660</v>
      </c>
      <c r="E18249" s="9" t="e">
        <f>INDEX(#REF!:#REF!,MATCH($D18249,#REF!:#REF!,0),MATCH(#REF!,#REF!:#REF!,0))</f>
        <v>#REF!</v>
      </c>
      <c r="F18249" s="9" t="e">
        <f>INDEX(#REF!:#REF!,MATCH($D18249,#REF!:#REF!,0),MATCH(#REF!,#REF!:#REF!,0))</f>
        <v>#REF!</v>
      </c>
    </row>
    <row r="18250" spans="1:6" ht="16.5" x14ac:dyDescent="0.3">
      <c r="A18250" s="9" t="s">
        <v>4074</v>
      </c>
      <c r="B18250" s="9" t="s">
        <v>2050</v>
      </c>
      <c r="C18250" s="10">
        <v>55849</v>
      </c>
      <c r="D18250" s="9">
        <v>1918356416</v>
      </c>
      <c r="E18250" s="9" t="e">
        <f>INDEX(#REF!:#REF!,MATCH($D18250,#REF!:#REF!,0),MATCH(#REF!,#REF!:#REF!,0))</f>
        <v>#REF!</v>
      </c>
      <c r="F18250" s="9" t="e">
        <f>INDEX(#REF!:#REF!,MATCH($D18250,#REF!:#REF!,0),MATCH(#REF!,#REF!:#REF!,0))</f>
        <v>#REF!</v>
      </c>
    </row>
    <row r="18251" spans="1:6" ht="16.5" x14ac:dyDescent="0.3">
      <c r="A18251" s="9" t="s">
        <v>4073</v>
      </c>
      <c r="B18251" s="9" t="s">
        <v>2622</v>
      </c>
      <c r="C18251" s="10">
        <v>37505</v>
      </c>
      <c r="D18251" s="9">
        <v>7769010411</v>
      </c>
      <c r="E18251" s="9" t="e">
        <f>INDEX(#REF!:#REF!,MATCH($D18251,#REF!:#REF!,0),MATCH(#REF!,#REF!:#REF!,0))</f>
        <v>#REF!</v>
      </c>
      <c r="F18251" s="9" t="e">
        <f>INDEX(#REF!:#REF!,MATCH($D18251,#REF!:#REF!,0),MATCH(#REF!,#REF!:#REF!,0))</f>
        <v>#REF!</v>
      </c>
    </row>
    <row r="18252" spans="1:6" ht="16.5" x14ac:dyDescent="0.3">
      <c r="A18252" s="9" t="s">
        <v>4072</v>
      </c>
      <c r="B18252" s="9" t="s">
        <v>2727</v>
      </c>
      <c r="C18252" s="10">
        <v>22931</v>
      </c>
      <c r="D18252" s="9">
        <v>6109997811</v>
      </c>
      <c r="E18252" s="9" t="e">
        <f>INDEX(#REF!:#REF!,MATCH($D18252,#REF!:#REF!,0),MATCH(#REF!,#REF!:#REF!,0))</f>
        <v>#REF!</v>
      </c>
      <c r="F18252" s="9" t="e">
        <f>INDEX(#REF!:#REF!,MATCH($D18252,#REF!:#REF!,0),MATCH(#REF!,#REF!:#REF!,0))</f>
        <v>#REF!</v>
      </c>
    </row>
    <row r="18253" spans="1:6" ht="16.5" x14ac:dyDescent="0.3">
      <c r="A18253" s="9" t="s">
        <v>4071</v>
      </c>
      <c r="B18253" s="9" t="s">
        <v>2048</v>
      </c>
      <c r="C18253" s="10">
        <v>29114</v>
      </c>
      <c r="D18253" s="9">
        <v>8189289020</v>
      </c>
      <c r="E18253" s="9" t="e">
        <f>INDEX(#REF!:#REF!,MATCH($D18253,#REF!:#REF!,0),MATCH(#REF!,#REF!:#REF!,0))</f>
        <v>#REF!</v>
      </c>
      <c r="F18253" s="9" t="e">
        <f>INDEX(#REF!:#REF!,MATCH($D18253,#REF!:#REF!,0),MATCH(#REF!,#REF!:#REF!,0))</f>
        <v>#REF!</v>
      </c>
    </row>
    <row r="18254" spans="1:6" ht="16.5" x14ac:dyDescent="0.3">
      <c r="A18254" s="9" t="s">
        <v>4070</v>
      </c>
      <c r="B18254" s="9" t="s">
        <v>2065</v>
      </c>
      <c r="C18254" s="10">
        <v>23116</v>
      </c>
      <c r="D18254" s="9">
        <v>6724903874</v>
      </c>
      <c r="E18254" s="9" t="e">
        <f>INDEX(#REF!:#REF!,MATCH($D18254,#REF!:#REF!,0),MATCH(#REF!,#REF!:#REF!,0))</f>
        <v>#REF!</v>
      </c>
      <c r="F18254" s="9" t="e">
        <f>INDEX(#REF!:#REF!,MATCH($D18254,#REF!:#REF!,0),MATCH(#REF!,#REF!:#REF!,0))</f>
        <v>#REF!</v>
      </c>
    </row>
    <row r="18255" spans="1:6" ht="16.5" x14ac:dyDescent="0.3">
      <c r="A18255" s="9" t="s">
        <v>4069</v>
      </c>
      <c r="B18255" s="9" t="s">
        <v>2574</v>
      </c>
      <c r="C18255" s="10">
        <v>32234</v>
      </c>
      <c r="D18255" s="9">
        <v>7778092905</v>
      </c>
      <c r="E18255" s="9" t="e">
        <f>INDEX(#REF!:#REF!,MATCH($D18255,#REF!:#REF!,0),MATCH(#REF!,#REF!:#REF!,0))</f>
        <v>#REF!</v>
      </c>
      <c r="F18255" s="9" t="e">
        <f>INDEX(#REF!:#REF!,MATCH($D18255,#REF!:#REF!,0),MATCH(#REF!,#REF!:#REF!,0))</f>
        <v>#REF!</v>
      </c>
    </row>
    <row r="18256" spans="1:6" ht="16.5" x14ac:dyDescent="0.3">
      <c r="A18256" s="9" t="s">
        <v>4068</v>
      </c>
      <c r="B18256" s="9" t="s">
        <v>2597</v>
      </c>
      <c r="C18256" s="10">
        <v>53683</v>
      </c>
      <c r="D18256" s="9">
        <v>3547596165</v>
      </c>
      <c r="E18256" s="9" t="e">
        <f>INDEX(#REF!:#REF!,MATCH($D18256,#REF!:#REF!,0),MATCH(#REF!,#REF!:#REF!,0))</f>
        <v>#REF!</v>
      </c>
      <c r="F18256" s="9" t="e">
        <f>INDEX(#REF!:#REF!,MATCH($D18256,#REF!:#REF!,0),MATCH(#REF!,#REF!:#REF!,0))</f>
        <v>#REF!</v>
      </c>
    </row>
    <row r="18257" spans="1:6" ht="16.5" x14ac:dyDescent="0.3">
      <c r="A18257" s="9" t="s">
        <v>4067</v>
      </c>
      <c r="B18257" s="9" t="s">
        <v>3222</v>
      </c>
      <c r="C18257" s="10">
        <v>53259</v>
      </c>
      <c r="D18257" s="9">
        <v>4579641655</v>
      </c>
      <c r="E18257" s="9" t="e">
        <f>INDEX(#REF!:#REF!,MATCH($D18257,#REF!:#REF!,0),MATCH(#REF!,#REF!:#REF!,0))</f>
        <v>#REF!</v>
      </c>
      <c r="F18257" s="9" t="e">
        <f>INDEX(#REF!:#REF!,MATCH($D18257,#REF!:#REF!,0),MATCH(#REF!,#REF!:#REF!,0))</f>
        <v>#REF!</v>
      </c>
    </row>
    <row r="18258" spans="1:6" ht="16.5" x14ac:dyDescent="0.3">
      <c r="A18258" s="9" t="s">
        <v>4066</v>
      </c>
      <c r="B18258" s="9" t="s">
        <v>2099</v>
      </c>
      <c r="C18258" s="10">
        <v>23905</v>
      </c>
      <c r="D18258" s="9">
        <v>2740930763</v>
      </c>
      <c r="E18258" s="9" t="e">
        <f>INDEX(#REF!:#REF!,MATCH($D18258,#REF!:#REF!,0),MATCH(#REF!,#REF!:#REF!,0))</f>
        <v>#REF!</v>
      </c>
      <c r="F18258" s="9" t="e">
        <f>INDEX(#REF!:#REF!,MATCH($D18258,#REF!:#REF!,0),MATCH(#REF!,#REF!:#REF!,0))</f>
        <v>#REF!</v>
      </c>
    </row>
    <row r="18259" spans="1:6" ht="16.5" x14ac:dyDescent="0.3">
      <c r="A18259" s="9" t="s">
        <v>4065</v>
      </c>
      <c r="B18259" s="9" t="s">
        <v>3357</v>
      </c>
      <c r="C18259" s="10">
        <v>22862</v>
      </c>
      <c r="D18259" s="9">
        <v>8750494546</v>
      </c>
      <c r="E18259" s="9" t="e">
        <f>INDEX(#REF!:#REF!,MATCH($D18259,#REF!:#REF!,0),MATCH(#REF!,#REF!:#REF!,0))</f>
        <v>#REF!</v>
      </c>
      <c r="F18259" s="9" t="e">
        <f>INDEX(#REF!:#REF!,MATCH($D18259,#REF!:#REF!,0),MATCH(#REF!,#REF!:#REF!,0))</f>
        <v>#REF!</v>
      </c>
    </row>
    <row r="18260" spans="1:6" ht="16.5" x14ac:dyDescent="0.3">
      <c r="A18260" s="9" t="s">
        <v>4064</v>
      </c>
      <c r="B18260" s="9" t="s">
        <v>2478</v>
      </c>
      <c r="C18260" s="10">
        <v>37468</v>
      </c>
      <c r="D18260" s="9">
        <v>5998486889</v>
      </c>
      <c r="E18260" s="9" t="e">
        <f>INDEX(#REF!:#REF!,MATCH($D18260,#REF!:#REF!,0),MATCH(#REF!,#REF!:#REF!,0))</f>
        <v>#REF!</v>
      </c>
      <c r="F18260" s="9" t="e">
        <f>INDEX(#REF!:#REF!,MATCH($D18260,#REF!:#REF!,0),MATCH(#REF!,#REF!:#REF!,0))</f>
        <v>#REF!</v>
      </c>
    </row>
    <row r="18261" spans="1:6" ht="16.5" x14ac:dyDescent="0.3">
      <c r="A18261" s="9" t="s">
        <v>4063</v>
      </c>
      <c r="B18261" s="9" t="s">
        <v>3073</v>
      </c>
      <c r="C18261" s="10">
        <v>21987</v>
      </c>
      <c r="D18261" s="9">
        <v>1628738227</v>
      </c>
      <c r="E18261" s="9" t="e">
        <f>INDEX(#REF!:#REF!,MATCH($D18261,#REF!:#REF!,0),MATCH(#REF!,#REF!:#REF!,0))</f>
        <v>#REF!</v>
      </c>
      <c r="F18261" s="9" t="e">
        <f>INDEX(#REF!:#REF!,MATCH($D18261,#REF!:#REF!,0),MATCH(#REF!,#REF!:#REF!,0))</f>
        <v>#REF!</v>
      </c>
    </row>
    <row r="18262" spans="1:6" ht="16.5" x14ac:dyDescent="0.3">
      <c r="A18262" s="9" t="s">
        <v>4062</v>
      </c>
      <c r="B18262" s="9" t="s">
        <v>2845</v>
      </c>
      <c r="C18262" s="10">
        <v>25872</v>
      </c>
      <c r="D18262" s="9">
        <v>4535395691</v>
      </c>
      <c r="E18262" s="9" t="e">
        <f>INDEX(#REF!:#REF!,MATCH($D18262,#REF!:#REF!,0),MATCH(#REF!,#REF!:#REF!,0))</f>
        <v>#REF!</v>
      </c>
      <c r="F18262" s="9" t="e">
        <f>INDEX(#REF!:#REF!,MATCH($D18262,#REF!:#REF!,0),MATCH(#REF!,#REF!:#REF!,0))</f>
        <v>#REF!</v>
      </c>
    </row>
    <row r="18263" spans="1:6" ht="16.5" x14ac:dyDescent="0.3">
      <c r="A18263" s="9" t="s">
        <v>4061</v>
      </c>
      <c r="B18263" s="9" t="s">
        <v>2557</v>
      </c>
      <c r="C18263" s="10">
        <v>28731</v>
      </c>
      <c r="D18263" s="9">
        <v>4504361140</v>
      </c>
      <c r="E18263" s="9" t="e">
        <f>INDEX(#REF!:#REF!,MATCH($D18263,#REF!:#REF!,0),MATCH(#REF!,#REF!:#REF!,0))</f>
        <v>#REF!</v>
      </c>
      <c r="F18263" s="9" t="e">
        <f>INDEX(#REF!:#REF!,MATCH($D18263,#REF!:#REF!,0),MATCH(#REF!,#REF!:#REF!,0))</f>
        <v>#REF!</v>
      </c>
    </row>
    <row r="18264" spans="1:6" ht="16.5" x14ac:dyDescent="0.3">
      <c r="A18264" s="9" t="s">
        <v>4060</v>
      </c>
      <c r="B18264" s="9" t="s">
        <v>2346</v>
      </c>
      <c r="C18264" s="10">
        <v>13325</v>
      </c>
      <c r="D18264" s="9">
        <v>4401069773</v>
      </c>
      <c r="E18264" s="9" t="e">
        <f>INDEX(#REF!:#REF!,MATCH($D18264,#REF!:#REF!,0),MATCH(#REF!,#REF!:#REF!,0))</f>
        <v>#REF!</v>
      </c>
      <c r="F18264" s="9" t="e">
        <f>INDEX(#REF!:#REF!,MATCH($D18264,#REF!:#REF!,0),MATCH(#REF!,#REF!:#REF!,0))</f>
        <v>#REF!</v>
      </c>
    </row>
    <row r="18265" spans="1:6" ht="16.5" x14ac:dyDescent="0.3">
      <c r="A18265" s="9" t="s">
        <v>4059</v>
      </c>
      <c r="B18265" s="9" t="s">
        <v>2023</v>
      </c>
      <c r="C18265" s="10">
        <v>53136</v>
      </c>
      <c r="D18265" s="9">
        <v>4578004252</v>
      </c>
      <c r="E18265" s="9" t="e">
        <f>INDEX(#REF!:#REF!,MATCH($D18265,#REF!:#REF!,0),MATCH(#REF!,#REF!:#REF!,0))</f>
        <v>#REF!</v>
      </c>
      <c r="F18265" s="9" t="e">
        <f>INDEX(#REF!:#REF!,MATCH($D18265,#REF!:#REF!,0),MATCH(#REF!,#REF!:#REF!,0))</f>
        <v>#REF!</v>
      </c>
    </row>
    <row r="18266" spans="1:6" ht="16.5" x14ac:dyDescent="0.3">
      <c r="A18266" s="9" t="s">
        <v>4058</v>
      </c>
      <c r="B18266" s="9" t="s">
        <v>2304</v>
      </c>
      <c r="C18266" s="10">
        <v>52447</v>
      </c>
      <c r="D18266" s="9">
        <v>5280433926</v>
      </c>
      <c r="E18266" s="9" t="e">
        <f>INDEX(#REF!:#REF!,MATCH($D18266,#REF!:#REF!,0),MATCH(#REF!,#REF!:#REF!,0))</f>
        <v>#REF!</v>
      </c>
      <c r="F18266" s="9" t="e">
        <f>INDEX(#REF!:#REF!,MATCH($D18266,#REF!:#REF!,0),MATCH(#REF!,#REF!:#REF!,0))</f>
        <v>#REF!</v>
      </c>
    </row>
    <row r="18267" spans="1:6" ht="16.5" x14ac:dyDescent="0.3">
      <c r="A18267" s="9" t="s">
        <v>4057</v>
      </c>
      <c r="B18267" s="9" t="s">
        <v>3144</v>
      </c>
      <c r="C18267" s="10">
        <v>29687</v>
      </c>
      <c r="D18267" s="9">
        <v>5684780105</v>
      </c>
      <c r="E18267" s="9" t="e">
        <f>INDEX(#REF!:#REF!,MATCH($D18267,#REF!:#REF!,0),MATCH(#REF!,#REF!:#REF!,0))</f>
        <v>#REF!</v>
      </c>
      <c r="F18267" s="9" t="e">
        <f>INDEX(#REF!:#REF!,MATCH($D18267,#REF!:#REF!,0),MATCH(#REF!,#REF!:#REF!,0))</f>
        <v>#REF!</v>
      </c>
    </row>
    <row r="18268" spans="1:6" ht="16.5" x14ac:dyDescent="0.3">
      <c r="A18268" s="9" t="s">
        <v>4056</v>
      </c>
      <c r="B18268" s="9" t="s">
        <v>1973</v>
      </c>
      <c r="C18268" s="10">
        <v>24401</v>
      </c>
      <c r="D18268" s="9">
        <v>7957976743</v>
      </c>
      <c r="E18268" s="9" t="e">
        <f>INDEX(#REF!:#REF!,MATCH($D18268,#REF!:#REF!,0),MATCH(#REF!,#REF!:#REF!,0))</f>
        <v>#REF!</v>
      </c>
      <c r="F18268" s="9" t="e">
        <f>INDEX(#REF!:#REF!,MATCH($D18268,#REF!:#REF!,0),MATCH(#REF!,#REF!:#REF!,0))</f>
        <v>#REF!</v>
      </c>
    </row>
    <row r="18269" spans="1:6" ht="16.5" x14ac:dyDescent="0.3">
      <c r="A18269" s="9" t="s">
        <v>4055</v>
      </c>
      <c r="B18269" s="9" t="s">
        <v>1969</v>
      </c>
      <c r="C18269" s="10">
        <v>51543</v>
      </c>
      <c r="D18269" s="9">
        <v>8127128031</v>
      </c>
      <c r="E18269" s="9" t="e">
        <f>INDEX(#REF!:#REF!,MATCH($D18269,#REF!:#REF!,0),MATCH(#REF!,#REF!:#REF!,0))</f>
        <v>#REF!</v>
      </c>
      <c r="F18269" s="9" t="e">
        <f>INDEX(#REF!:#REF!,MATCH($D18269,#REF!:#REF!,0),MATCH(#REF!,#REF!:#REF!,0))</f>
        <v>#REF!</v>
      </c>
    </row>
    <row r="18270" spans="1:6" ht="16.5" x14ac:dyDescent="0.3">
      <c r="A18270" s="9" t="s">
        <v>4054</v>
      </c>
      <c r="B18270" s="9" t="s">
        <v>2933</v>
      </c>
      <c r="C18270" s="10">
        <v>56280</v>
      </c>
      <c r="D18270" s="9">
        <v>8460683117</v>
      </c>
      <c r="E18270" s="9" t="e">
        <f>INDEX(#REF!:#REF!,MATCH($D18270,#REF!:#REF!,0),MATCH(#REF!,#REF!:#REF!,0))</f>
        <v>#REF!</v>
      </c>
      <c r="F18270" s="9" t="e">
        <f>INDEX(#REF!:#REF!,MATCH($D18270,#REF!:#REF!,0),MATCH(#REF!,#REF!:#REF!,0))</f>
        <v>#REF!</v>
      </c>
    </row>
    <row r="18271" spans="1:6" ht="16.5" x14ac:dyDescent="0.3">
      <c r="A18271" s="9" t="s">
        <v>4053</v>
      </c>
      <c r="B18271" s="9" t="s">
        <v>2559</v>
      </c>
      <c r="C18271" s="10">
        <v>44167</v>
      </c>
      <c r="D18271" s="9">
        <v>9516781780</v>
      </c>
      <c r="E18271" s="9" t="e">
        <f>INDEX(#REF!:#REF!,MATCH($D18271,#REF!:#REF!,0),MATCH(#REF!,#REF!:#REF!,0))</f>
        <v>#REF!</v>
      </c>
      <c r="F18271" s="9" t="e">
        <f>INDEX(#REF!:#REF!,MATCH($D18271,#REF!:#REF!,0),MATCH(#REF!,#REF!:#REF!,0))</f>
        <v>#REF!</v>
      </c>
    </row>
    <row r="18272" spans="1:6" ht="16.5" x14ac:dyDescent="0.3">
      <c r="A18272" s="9" t="s">
        <v>4052</v>
      </c>
      <c r="B18272" s="9" t="s">
        <v>2364</v>
      </c>
      <c r="C18272" s="10">
        <v>12105</v>
      </c>
      <c r="D18272" s="9">
        <v>4718207207</v>
      </c>
      <c r="E18272" s="9" t="e">
        <f>INDEX(#REF!:#REF!,MATCH($D18272,#REF!:#REF!,0),MATCH(#REF!,#REF!:#REF!,0))</f>
        <v>#REF!</v>
      </c>
      <c r="F18272" s="9" t="e">
        <f>INDEX(#REF!:#REF!,MATCH($D18272,#REF!:#REF!,0),MATCH(#REF!,#REF!:#REF!,0))</f>
        <v>#REF!</v>
      </c>
    </row>
    <row r="18273" spans="1:6" ht="16.5" x14ac:dyDescent="0.3">
      <c r="A18273" s="9" t="s">
        <v>4051</v>
      </c>
      <c r="B18273" s="9" t="s">
        <v>2886</v>
      </c>
      <c r="C18273" s="10">
        <v>21232</v>
      </c>
      <c r="D18273" s="9">
        <v>7645724897</v>
      </c>
      <c r="E18273" s="9" t="e">
        <f>INDEX(#REF!:#REF!,MATCH($D18273,#REF!:#REF!,0),MATCH(#REF!,#REF!:#REF!,0))</f>
        <v>#REF!</v>
      </c>
      <c r="F18273" s="9" t="e">
        <f>INDEX(#REF!:#REF!,MATCH($D18273,#REF!:#REF!,0),MATCH(#REF!,#REF!:#REF!,0))</f>
        <v>#REF!</v>
      </c>
    </row>
    <row r="18274" spans="1:6" ht="16.5" x14ac:dyDescent="0.3">
      <c r="A18274" s="9" t="s">
        <v>4050</v>
      </c>
      <c r="B18274" s="9" t="s">
        <v>2914</v>
      </c>
      <c r="C18274" s="10">
        <v>22059</v>
      </c>
      <c r="D18274" s="9">
        <v>8093156364</v>
      </c>
      <c r="E18274" s="9" t="e">
        <f>INDEX(#REF!:#REF!,MATCH($D18274,#REF!:#REF!,0),MATCH(#REF!,#REF!:#REF!,0))</f>
        <v>#REF!</v>
      </c>
      <c r="F18274" s="9" t="e">
        <f>INDEX(#REF!:#REF!,MATCH($D18274,#REF!:#REF!,0),MATCH(#REF!,#REF!:#REF!,0))</f>
        <v>#REF!</v>
      </c>
    </row>
    <row r="18275" spans="1:6" ht="16.5" x14ac:dyDescent="0.3">
      <c r="A18275" s="9" t="s">
        <v>4049</v>
      </c>
      <c r="B18275" s="9" t="s">
        <v>1999</v>
      </c>
      <c r="C18275" s="10">
        <v>15474</v>
      </c>
      <c r="D18275" s="9">
        <v>6732216945</v>
      </c>
      <c r="E18275" s="9" t="e">
        <f>INDEX(#REF!:#REF!,MATCH($D18275,#REF!:#REF!,0),MATCH(#REF!,#REF!:#REF!,0))</f>
        <v>#REF!</v>
      </c>
      <c r="F18275" s="9" t="e">
        <f>INDEX(#REF!:#REF!,MATCH($D18275,#REF!:#REF!,0),MATCH(#REF!,#REF!:#REF!,0))</f>
        <v>#REF!</v>
      </c>
    </row>
    <row r="18276" spans="1:6" ht="16.5" x14ac:dyDescent="0.3">
      <c r="A18276" s="9" t="s">
        <v>4048</v>
      </c>
      <c r="B18276" s="9" t="s">
        <v>2103</v>
      </c>
      <c r="C18276" s="10">
        <v>58201</v>
      </c>
      <c r="D18276" s="9">
        <v>8875305560</v>
      </c>
      <c r="E18276" s="9" t="e">
        <f>INDEX(#REF!:#REF!,MATCH($D18276,#REF!:#REF!,0),MATCH(#REF!,#REF!:#REF!,0))</f>
        <v>#REF!</v>
      </c>
      <c r="F18276" s="9" t="e">
        <f>INDEX(#REF!:#REF!,MATCH($D18276,#REF!:#REF!,0),MATCH(#REF!,#REF!:#REF!,0))</f>
        <v>#REF!</v>
      </c>
    </row>
    <row r="18277" spans="1:6" ht="16.5" x14ac:dyDescent="0.3">
      <c r="A18277" s="9" t="s">
        <v>4047</v>
      </c>
      <c r="B18277" s="9" t="s">
        <v>4046</v>
      </c>
      <c r="C18277" s="10">
        <v>57105</v>
      </c>
      <c r="D18277" s="9">
        <v>397599129</v>
      </c>
      <c r="E18277" s="9" t="e">
        <f>INDEX(#REF!:#REF!,MATCH($D18277,#REF!:#REF!,0),MATCH(#REF!,#REF!:#REF!,0))</f>
        <v>#REF!</v>
      </c>
      <c r="F18277" s="9" t="e">
        <f>INDEX(#REF!:#REF!,MATCH($D18277,#REF!:#REF!,0),MATCH(#REF!,#REF!:#REF!,0))</f>
        <v>#REF!</v>
      </c>
    </row>
    <row r="18278" spans="1:6" ht="16.5" x14ac:dyDescent="0.3">
      <c r="A18278" s="9" t="s">
        <v>4045</v>
      </c>
      <c r="B18278" s="9" t="s">
        <v>1997</v>
      </c>
      <c r="C18278" s="10">
        <v>21254</v>
      </c>
      <c r="D18278" s="9">
        <v>689661541</v>
      </c>
      <c r="E18278" s="9" t="e">
        <f>INDEX(#REF!:#REF!,MATCH($D18278,#REF!:#REF!,0),MATCH(#REF!,#REF!:#REF!,0))</f>
        <v>#REF!</v>
      </c>
      <c r="F18278" s="9" t="e">
        <f>INDEX(#REF!:#REF!,MATCH($D18278,#REF!:#REF!,0),MATCH(#REF!,#REF!:#REF!,0))</f>
        <v>#REF!</v>
      </c>
    </row>
    <row r="18279" spans="1:6" ht="16.5" x14ac:dyDescent="0.3">
      <c r="A18279" s="9" t="s">
        <v>4044</v>
      </c>
      <c r="B18279" s="9" t="s">
        <v>2685</v>
      </c>
      <c r="C18279" s="10">
        <v>10622</v>
      </c>
      <c r="D18279" s="9">
        <v>2177097355</v>
      </c>
      <c r="E18279" s="9" t="e">
        <f>INDEX(#REF!:#REF!,MATCH($D18279,#REF!:#REF!,0),MATCH(#REF!,#REF!:#REF!,0))</f>
        <v>#REF!</v>
      </c>
      <c r="F18279" s="9" t="e">
        <f>INDEX(#REF!:#REF!,MATCH($D18279,#REF!:#REF!,0),MATCH(#REF!,#REF!:#REF!,0))</f>
        <v>#REF!</v>
      </c>
    </row>
    <row r="18280" spans="1:6" ht="16.5" x14ac:dyDescent="0.3">
      <c r="A18280" s="9" t="s">
        <v>4043</v>
      </c>
      <c r="B18280" s="9" t="s">
        <v>2248</v>
      </c>
      <c r="C18280" s="10">
        <v>26957</v>
      </c>
      <c r="D18280" s="9">
        <v>8024322455</v>
      </c>
      <c r="E18280" s="9" t="e">
        <f>INDEX(#REF!:#REF!,MATCH($D18280,#REF!:#REF!,0),MATCH(#REF!,#REF!:#REF!,0))</f>
        <v>#REF!</v>
      </c>
      <c r="F18280" s="9" t="e">
        <f>INDEX(#REF!:#REF!,MATCH($D18280,#REF!:#REF!,0),MATCH(#REF!,#REF!:#REF!,0))</f>
        <v>#REF!</v>
      </c>
    </row>
    <row r="18281" spans="1:6" ht="16.5" x14ac:dyDescent="0.3">
      <c r="A18281" s="9" t="s">
        <v>4042</v>
      </c>
      <c r="B18281" s="9" t="s">
        <v>1979</v>
      </c>
      <c r="C18281" s="10">
        <v>34096</v>
      </c>
      <c r="D18281" s="9">
        <v>6084639828</v>
      </c>
      <c r="E18281" s="9" t="e">
        <f>INDEX(#REF!:#REF!,MATCH($D18281,#REF!:#REF!,0),MATCH(#REF!,#REF!:#REF!,0))</f>
        <v>#REF!</v>
      </c>
      <c r="F18281" s="9" t="e">
        <f>INDEX(#REF!:#REF!,MATCH($D18281,#REF!:#REF!,0),MATCH(#REF!,#REF!:#REF!,0))</f>
        <v>#REF!</v>
      </c>
    </row>
    <row r="18282" spans="1:6" ht="16.5" x14ac:dyDescent="0.3">
      <c r="A18282" s="9" t="s">
        <v>4041</v>
      </c>
      <c r="B18282" s="9" t="s">
        <v>2886</v>
      </c>
      <c r="C18282" s="10">
        <v>20783</v>
      </c>
      <c r="D18282" s="9">
        <v>5519420165</v>
      </c>
      <c r="E18282" s="9" t="e">
        <f>INDEX(#REF!:#REF!,MATCH($D18282,#REF!:#REF!,0),MATCH(#REF!,#REF!:#REF!,0))</f>
        <v>#REF!</v>
      </c>
      <c r="F18282" s="9" t="e">
        <f>INDEX(#REF!:#REF!,MATCH($D18282,#REF!:#REF!,0),MATCH(#REF!,#REF!:#REF!,0))</f>
        <v>#REF!</v>
      </c>
    </row>
    <row r="18283" spans="1:6" ht="16.5" x14ac:dyDescent="0.3">
      <c r="A18283" s="9" t="s">
        <v>4040</v>
      </c>
      <c r="B18283" s="9" t="s">
        <v>2232</v>
      </c>
      <c r="C18283" s="10">
        <v>53709</v>
      </c>
      <c r="D18283" s="9">
        <v>3986480021</v>
      </c>
      <c r="E18283" s="9" t="e">
        <f>INDEX(#REF!:#REF!,MATCH($D18283,#REF!:#REF!,0),MATCH(#REF!,#REF!:#REF!,0))</f>
        <v>#REF!</v>
      </c>
      <c r="F18283" s="9" t="e">
        <f>INDEX(#REF!:#REF!,MATCH($D18283,#REF!:#REF!,0),MATCH(#REF!,#REF!:#REF!,0))</f>
        <v>#REF!</v>
      </c>
    </row>
    <row r="18284" spans="1:6" ht="16.5" x14ac:dyDescent="0.3">
      <c r="A18284" s="9" t="s">
        <v>4039</v>
      </c>
      <c r="B18284" s="9" t="s">
        <v>2933</v>
      </c>
      <c r="C18284" s="10">
        <v>15145</v>
      </c>
      <c r="D18284" s="9">
        <v>9104569016</v>
      </c>
      <c r="E18284" s="9" t="e">
        <f>INDEX(#REF!:#REF!,MATCH($D18284,#REF!:#REF!,0),MATCH(#REF!,#REF!:#REF!,0))</f>
        <v>#REF!</v>
      </c>
      <c r="F18284" s="9" t="e">
        <f>INDEX(#REF!:#REF!,MATCH($D18284,#REF!:#REF!,0),MATCH(#REF!,#REF!:#REF!,0))</f>
        <v>#REF!</v>
      </c>
    </row>
    <row r="18285" spans="1:6" ht="16.5" x14ac:dyDescent="0.3">
      <c r="A18285" s="9" t="s">
        <v>4038</v>
      </c>
      <c r="B18285" s="9" t="s">
        <v>2768</v>
      </c>
      <c r="C18285" s="10">
        <v>37434</v>
      </c>
      <c r="D18285" s="9">
        <v>2607689635</v>
      </c>
      <c r="E18285" s="9" t="e">
        <f>INDEX(#REF!:#REF!,MATCH($D18285,#REF!:#REF!,0),MATCH(#REF!,#REF!:#REF!,0))</f>
        <v>#REF!</v>
      </c>
      <c r="F18285" s="9" t="e">
        <f>INDEX(#REF!:#REF!,MATCH($D18285,#REF!:#REF!,0),MATCH(#REF!,#REF!:#REF!,0))</f>
        <v>#REF!</v>
      </c>
    </row>
    <row r="18286" spans="1:6" ht="16.5" x14ac:dyDescent="0.3">
      <c r="A18286" s="9" t="s">
        <v>4037</v>
      </c>
      <c r="B18286" s="9" t="s">
        <v>2443</v>
      </c>
      <c r="C18286" s="10">
        <v>28505</v>
      </c>
      <c r="D18286" s="9">
        <v>1990334539</v>
      </c>
      <c r="E18286" s="9" t="e">
        <f>INDEX(#REF!:#REF!,MATCH($D18286,#REF!:#REF!,0),MATCH(#REF!,#REF!:#REF!,0))</f>
        <v>#REF!</v>
      </c>
      <c r="F18286" s="9" t="e">
        <f>INDEX(#REF!:#REF!,MATCH($D18286,#REF!:#REF!,0),MATCH(#REF!,#REF!:#REF!,0))</f>
        <v>#REF!</v>
      </c>
    </row>
    <row r="18287" spans="1:6" ht="16.5" x14ac:dyDescent="0.3">
      <c r="A18287" s="9" t="s">
        <v>4036</v>
      </c>
      <c r="B18287" s="9" t="s">
        <v>3156</v>
      </c>
      <c r="C18287" s="10">
        <v>28920</v>
      </c>
      <c r="D18287" s="9">
        <v>556704134</v>
      </c>
      <c r="E18287" s="9" t="e">
        <f>INDEX(#REF!:#REF!,MATCH($D18287,#REF!:#REF!,0),MATCH(#REF!,#REF!:#REF!,0))</f>
        <v>#REF!</v>
      </c>
      <c r="F18287" s="9" t="e">
        <f>INDEX(#REF!:#REF!,MATCH($D18287,#REF!:#REF!,0),MATCH(#REF!,#REF!:#REF!,0))</f>
        <v>#REF!</v>
      </c>
    </row>
    <row r="18288" spans="1:6" ht="16.5" x14ac:dyDescent="0.3">
      <c r="A18288" s="9" t="s">
        <v>4035</v>
      </c>
      <c r="B18288" s="9" t="s">
        <v>2112</v>
      </c>
      <c r="C18288" s="10">
        <v>57907</v>
      </c>
      <c r="D18288" s="9">
        <v>4986200380</v>
      </c>
      <c r="E18288" s="9" t="e">
        <f>INDEX(#REF!:#REF!,MATCH($D18288,#REF!:#REF!,0),MATCH(#REF!,#REF!:#REF!,0))</f>
        <v>#REF!</v>
      </c>
      <c r="F18288" s="9" t="e">
        <f>INDEX(#REF!:#REF!,MATCH($D18288,#REF!:#REF!,0),MATCH(#REF!,#REF!:#REF!,0))</f>
        <v>#REF!</v>
      </c>
    </row>
    <row r="18289" spans="1:6" ht="16.5" x14ac:dyDescent="0.3">
      <c r="A18289" s="9" t="s">
        <v>4034</v>
      </c>
      <c r="B18289" s="9" t="s">
        <v>2212</v>
      </c>
      <c r="C18289" s="10">
        <v>17269</v>
      </c>
      <c r="D18289" s="9">
        <v>6789106936</v>
      </c>
      <c r="E18289" s="9" t="e">
        <f>INDEX(#REF!:#REF!,MATCH($D18289,#REF!:#REF!,0),MATCH(#REF!,#REF!:#REF!,0))</f>
        <v>#REF!</v>
      </c>
      <c r="F18289" s="9" t="e">
        <f>INDEX(#REF!:#REF!,MATCH($D18289,#REF!:#REF!,0),MATCH(#REF!,#REF!:#REF!,0))</f>
        <v>#REF!</v>
      </c>
    </row>
    <row r="18290" spans="1:6" ht="16.5" x14ac:dyDescent="0.3">
      <c r="A18290" s="9" t="s">
        <v>4033</v>
      </c>
      <c r="B18290" s="9" t="s">
        <v>3416</v>
      </c>
      <c r="C18290" s="10">
        <v>33625</v>
      </c>
      <c r="D18290" s="9">
        <v>8501525324</v>
      </c>
      <c r="E18290" s="9" t="e">
        <f>INDEX(#REF!:#REF!,MATCH($D18290,#REF!:#REF!,0),MATCH(#REF!,#REF!:#REF!,0))</f>
        <v>#REF!</v>
      </c>
      <c r="F18290" s="9" t="e">
        <f>INDEX(#REF!:#REF!,MATCH($D18290,#REF!:#REF!,0),MATCH(#REF!,#REF!:#REF!,0))</f>
        <v>#REF!</v>
      </c>
    </row>
    <row r="18291" spans="1:6" ht="16.5" x14ac:dyDescent="0.3">
      <c r="A18291" s="9" t="s">
        <v>4032</v>
      </c>
      <c r="B18291" s="9" t="s">
        <v>1967</v>
      </c>
      <c r="C18291" s="10">
        <v>56162</v>
      </c>
      <c r="D18291" s="9">
        <v>4504361140</v>
      </c>
      <c r="E18291" s="9" t="e">
        <f>INDEX(#REF!:#REF!,MATCH($D18291,#REF!:#REF!,0),MATCH(#REF!,#REF!:#REF!,0))</f>
        <v>#REF!</v>
      </c>
      <c r="F18291" s="9" t="e">
        <f>INDEX(#REF!:#REF!,MATCH($D18291,#REF!:#REF!,0),MATCH(#REF!,#REF!:#REF!,0))</f>
        <v>#REF!</v>
      </c>
    </row>
    <row r="18292" spans="1:6" ht="16.5" x14ac:dyDescent="0.3">
      <c r="A18292" s="9" t="s">
        <v>4031</v>
      </c>
      <c r="B18292" s="9" t="s">
        <v>2826</v>
      </c>
      <c r="C18292" s="10">
        <v>40652</v>
      </c>
      <c r="D18292" s="9">
        <v>232367817</v>
      </c>
      <c r="E18292" s="9" t="e">
        <f>INDEX(#REF!:#REF!,MATCH($D18292,#REF!:#REF!,0),MATCH(#REF!,#REF!:#REF!,0))</f>
        <v>#REF!</v>
      </c>
      <c r="F18292" s="9" t="e">
        <f>INDEX(#REF!:#REF!,MATCH($D18292,#REF!:#REF!,0),MATCH(#REF!,#REF!:#REF!,0))</f>
        <v>#REF!</v>
      </c>
    </row>
    <row r="18293" spans="1:6" ht="16.5" x14ac:dyDescent="0.3">
      <c r="A18293" s="9" t="s">
        <v>4030</v>
      </c>
      <c r="B18293" s="9" t="s">
        <v>2103</v>
      </c>
      <c r="C18293" s="10">
        <v>50060</v>
      </c>
      <c r="D18293" s="9">
        <v>8047841793</v>
      </c>
      <c r="E18293" s="9" t="e">
        <f>INDEX(#REF!:#REF!,MATCH($D18293,#REF!:#REF!,0),MATCH(#REF!,#REF!:#REF!,0))</f>
        <v>#REF!</v>
      </c>
      <c r="F18293" s="9" t="e">
        <f>INDEX(#REF!:#REF!,MATCH($D18293,#REF!:#REF!,0),MATCH(#REF!,#REF!:#REF!,0))</f>
        <v>#REF!</v>
      </c>
    </row>
    <row r="18294" spans="1:6" ht="16.5" x14ac:dyDescent="0.3">
      <c r="A18294" s="9" t="s">
        <v>4029</v>
      </c>
      <c r="B18294" s="9" t="s">
        <v>2584</v>
      </c>
      <c r="C18294" s="10">
        <v>28548</v>
      </c>
      <c r="D18294" s="9">
        <v>8289594380</v>
      </c>
      <c r="E18294" s="9" t="e">
        <f>INDEX(#REF!:#REF!,MATCH($D18294,#REF!:#REF!,0),MATCH(#REF!,#REF!:#REF!,0))</f>
        <v>#REF!</v>
      </c>
      <c r="F18294" s="9" t="e">
        <f>INDEX(#REF!:#REF!,MATCH($D18294,#REF!:#REF!,0),MATCH(#REF!,#REF!:#REF!,0))</f>
        <v>#REF!</v>
      </c>
    </row>
    <row r="18295" spans="1:6" ht="16.5" x14ac:dyDescent="0.3">
      <c r="A18295" s="9" t="s">
        <v>4028</v>
      </c>
      <c r="B18295" s="9" t="s">
        <v>2361</v>
      </c>
      <c r="C18295" s="10">
        <v>27221</v>
      </c>
      <c r="D18295" s="9">
        <v>3580617389</v>
      </c>
      <c r="E18295" s="9" t="e">
        <f>INDEX(#REF!:#REF!,MATCH($D18295,#REF!:#REF!,0),MATCH(#REF!,#REF!:#REF!,0))</f>
        <v>#REF!</v>
      </c>
      <c r="F18295" s="9" t="e">
        <f>INDEX(#REF!:#REF!,MATCH($D18295,#REF!:#REF!,0),MATCH(#REF!,#REF!:#REF!,0))</f>
        <v>#REF!</v>
      </c>
    </row>
    <row r="18296" spans="1:6" ht="16.5" x14ac:dyDescent="0.3">
      <c r="A18296" s="9" t="s">
        <v>4027</v>
      </c>
      <c r="B18296" s="9" t="s">
        <v>2564</v>
      </c>
      <c r="C18296" s="10">
        <v>55879</v>
      </c>
      <c r="D18296" s="9">
        <v>3554200719</v>
      </c>
      <c r="E18296" s="9" t="e">
        <f>INDEX(#REF!:#REF!,MATCH($D18296,#REF!:#REF!,0),MATCH(#REF!,#REF!:#REF!,0))</f>
        <v>#REF!</v>
      </c>
      <c r="F18296" s="9" t="e">
        <f>INDEX(#REF!:#REF!,MATCH($D18296,#REF!:#REF!,0),MATCH(#REF!,#REF!:#REF!,0))</f>
        <v>#REF!</v>
      </c>
    </row>
    <row r="18297" spans="1:6" ht="16.5" x14ac:dyDescent="0.3">
      <c r="A18297" s="9" t="s">
        <v>4026</v>
      </c>
      <c r="B18297" s="9" t="s">
        <v>1995</v>
      </c>
      <c r="C18297" s="10">
        <v>16912</v>
      </c>
      <c r="D18297" s="9">
        <v>793441269</v>
      </c>
      <c r="E18297" s="9" t="e">
        <f>INDEX(#REF!:#REF!,MATCH($D18297,#REF!:#REF!,0),MATCH(#REF!,#REF!:#REF!,0))</f>
        <v>#REF!</v>
      </c>
      <c r="F18297" s="9" t="e">
        <f>INDEX(#REF!:#REF!,MATCH($D18297,#REF!:#REF!,0),MATCH(#REF!,#REF!:#REF!,0))</f>
        <v>#REF!</v>
      </c>
    </row>
    <row r="18298" spans="1:6" ht="16.5" x14ac:dyDescent="0.3">
      <c r="A18298" s="9" t="s">
        <v>4025</v>
      </c>
      <c r="B18298" s="9" t="s">
        <v>2544</v>
      </c>
      <c r="C18298" s="10">
        <v>50535</v>
      </c>
      <c r="D18298" s="9">
        <v>1364767856</v>
      </c>
      <c r="E18298" s="9" t="e">
        <f>INDEX(#REF!:#REF!,MATCH($D18298,#REF!:#REF!,0),MATCH(#REF!,#REF!:#REF!,0))</f>
        <v>#REF!</v>
      </c>
      <c r="F18298" s="9" t="e">
        <f>INDEX(#REF!:#REF!,MATCH($D18298,#REF!:#REF!,0),MATCH(#REF!,#REF!:#REF!,0))</f>
        <v>#REF!</v>
      </c>
    </row>
    <row r="18299" spans="1:6" ht="16.5" x14ac:dyDescent="0.3">
      <c r="A18299" s="9" t="s">
        <v>4024</v>
      </c>
      <c r="B18299" s="9" t="s">
        <v>3720</v>
      </c>
      <c r="C18299" s="10">
        <v>10383</v>
      </c>
      <c r="D18299" s="9">
        <v>9434604370</v>
      </c>
      <c r="E18299" s="9" t="e">
        <f>INDEX(#REF!:#REF!,MATCH($D18299,#REF!:#REF!,0),MATCH(#REF!,#REF!:#REF!,0))</f>
        <v>#REF!</v>
      </c>
      <c r="F18299" s="9" t="e">
        <f>INDEX(#REF!:#REF!,MATCH($D18299,#REF!:#REF!,0),MATCH(#REF!,#REF!:#REF!,0))</f>
        <v>#REF!</v>
      </c>
    </row>
    <row r="18300" spans="1:6" ht="16.5" x14ac:dyDescent="0.3">
      <c r="A18300" s="9" t="s">
        <v>4023</v>
      </c>
      <c r="B18300" s="9" t="s">
        <v>2635</v>
      </c>
      <c r="C18300" s="10">
        <v>46091</v>
      </c>
      <c r="D18300" s="9">
        <v>2053848936</v>
      </c>
      <c r="E18300" s="9" t="e">
        <f>INDEX(#REF!:#REF!,MATCH($D18300,#REF!:#REF!,0),MATCH(#REF!,#REF!:#REF!,0))</f>
        <v>#REF!</v>
      </c>
      <c r="F18300" s="9" t="e">
        <f>INDEX(#REF!:#REF!,MATCH($D18300,#REF!:#REF!,0),MATCH(#REF!,#REF!:#REF!,0))</f>
        <v>#REF!</v>
      </c>
    </row>
    <row r="18301" spans="1:6" ht="16.5" x14ac:dyDescent="0.3">
      <c r="A18301" s="9" t="s">
        <v>4022</v>
      </c>
      <c r="B18301" s="9" t="s">
        <v>1977</v>
      </c>
      <c r="C18301" s="10">
        <v>18671</v>
      </c>
      <c r="D18301" s="9">
        <v>6271204627</v>
      </c>
      <c r="E18301" s="9" t="e">
        <f>INDEX(#REF!:#REF!,MATCH($D18301,#REF!:#REF!,0),MATCH(#REF!,#REF!:#REF!,0))</f>
        <v>#REF!</v>
      </c>
      <c r="F18301" s="9" t="e">
        <f>INDEX(#REF!:#REF!,MATCH($D18301,#REF!:#REF!,0),MATCH(#REF!,#REF!:#REF!,0))</f>
        <v>#REF!</v>
      </c>
    </row>
    <row r="18302" spans="1:6" ht="16.5" x14ac:dyDescent="0.3">
      <c r="A18302" s="9" t="s">
        <v>4021</v>
      </c>
      <c r="B18302" s="9" t="s">
        <v>2422</v>
      </c>
      <c r="C18302" s="10">
        <v>52346</v>
      </c>
      <c r="D18302" s="9">
        <v>784224471</v>
      </c>
      <c r="E18302" s="9" t="e">
        <f>INDEX(#REF!:#REF!,MATCH($D18302,#REF!:#REF!,0),MATCH(#REF!,#REF!:#REF!,0))</f>
        <v>#REF!</v>
      </c>
      <c r="F18302" s="9" t="e">
        <f>INDEX(#REF!:#REF!,MATCH($D18302,#REF!:#REF!,0),MATCH(#REF!,#REF!:#REF!,0))</f>
        <v>#REF!</v>
      </c>
    </row>
    <row r="18303" spans="1:6" ht="16.5" x14ac:dyDescent="0.3">
      <c r="A18303" s="9" t="s">
        <v>4020</v>
      </c>
      <c r="B18303" s="9" t="s">
        <v>2025</v>
      </c>
      <c r="C18303" s="10">
        <v>44480</v>
      </c>
      <c r="D18303" s="9">
        <v>7673188813</v>
      </c>
      <c r="E18303" s="9" t="e">
        <f>INDEX(#REF!:#REF!,MATCH($D18303,#REF!:#REF!,0),MATCH(#REF!,#REF!:#REF!,0))</f>
        <v>#REF!</v>
      </c>
      <c r="F18303" s="9" t="e">
        <f>INDEX(#REF!:#REF!,MATCH($D18303,#REF!:#REF!,0),MATCH(#REF!,#REF!:#REF!,0))</f>
        <v>#REF!</v>
      </c>
    </row>
    <row r="18304" spans="1:6" ht="16.5" x14ac:dyDescent="0.3">
      <c r="A18304" s="9" t="s">
        <v>4019</v>
      </c>
      <c r="B18304" s="9" t="s">
        <v>2487</v>
      </c>
      <c r="C18304" s="10">
        <v>28060</v>
      </c>
      <c r="D18304" s="9">
        <v>2209340063</v>
      </c>
      <c r="E18304" s="9" t="e">
        <f>INDEX(#REF!:#REF!,MATCH($D18304,#REF!:#REF!,0),MATCH(#REF!,#REF!:#REF!,0))</f>
        <v>#REF!</v>
      </c>
      <c r="F18304" s="9" t="e">
        <f>INDEX(#REF!:#REF!,MATCH($D18304,#REF!:#REF!,0),MATCH(#REF!,#REF!:#REF!,0))</f>
        <v>#REF!</v>
      </c>
    </row>
    <row r="18305" spans="1:6" ht="16.5" x14ac:dyDescent="0.3">
      <c r="A18305" s="9" t="s">
        <v>4018</v>
      </c>
      <c r="B18305" s="9" t="s">
        <v>2272</v>
      </c>
      <c r="C18305" s="10">
        <v>34542</v>
      </c>
      <c r="D18305" s="9">
        <v>4428088442</v>
      </c>
      <c r="E18305" s="9" t="e">
        <f>INDEX(#REF!:#REF!,MATCH($D18305,#REF!:#REF!,0),MATCH(#REF!,#REF!:#REF!,0))</f>
        <v>#REF!</v>
      </c>
      <c r="F18305" s="9" t="e">
        <f>INDEX(#REF!:#REF!,MATCH($D18305,#REF!:#REF!,0),MATCH(#REF!,#REF!:#REF!,0))</f>
        <v>#REF!</v>
      </c>
    </row>
    <row r="18306" spans="1:6" ht="16.5" x14ac:dyDescent="0.3">
      <c r="A18306" s="9" t="s">
        <v>4017</v>
      </c>
      <c r="B18306" s="9" t="s">
        <v>2140</v>
      </c>
      <c r="C18306" s="10">
        <v>11145</v>
      </c>
      <c r="D18306" s="9">
        <v>6255831884</v>
      </c>
      <c r="E18306" s="9" t="e">
        <f>INDEX(#REF!:#REF!,MATCH($D18306,#REF!:#REF!,0),MATCH(#REF!,#REF!:#REF!,0))</f>
        <v>#REF!</v>
      </c>
      <c r="F18306" s="9" t="e">
        <f>INDEX(#REF!:#REF!,MATCH($D18306,#REF!:#REF!,0),MATCH(#REF!,#REF!:#REF!,0))</f>
        <v>#REF!</v>
      </c>
    </row>
    <row r="18307" spans="1:6" ht="16.5" x14ac:dyDescent="0.3">
      <c r="A18307" s="9" t="s">
        <v>4016</v>
      </c>
      <c r="B18307" s="9" t="s">
        <v>1995</v>
      </c>
      <c r="C18307" s="10">
        <v>11783</v>
      </c>
      <c r="D18307" s="9">
        <v>2417008025</v>
      </c>
      <c r="E18307" s="9" t="e">
        <f>INDEX(#REF!:#REF!,MATCH($D18307,#REF!:#REF!,0),MATCH(#REF!,#REF!:#REF!,0))</f>
        <v>#REF!</v>
      </c>
      <c r="F18307" s="9" t="e">
        <f>INDEX(#REF!:#REF!,MATCH($D18307,#REF!:#REF!,0),MATCH(#REF!,#REF!:#REF!,0))</f>
        <v>#REF!</v>
      </c>
    </row>
    <row r="18308" spans="1:6" ht="16.5" x14ac:dyDescent="0.3">
      <c r="A18308" s="9" t="s">
        <v>4015</v>
      </c>
      <c r="B18308" s="9" t="s">
        <v>2564</v>
      </c>
      <c r="C18308" s="10">
        <v>56415</v>
      </c>
      <c r="D18308" s="9">
        <v>3075132195</v>
      </c>
      <c r="E18308" s="9" t="e">
        <f>INDEX(#REF!:#REF!,MATCH($D18308,#REF!:#REF!,0),MATCH(#REF!,#REF!:#REF!,0))</f>
        <v>#REF!</v>
      </c>
      <c r="F18308" s="9" t="e">
        <f>INDEX(#REF!:#REF!,MATCH($D18308,#REF!:#REF!,0),MATCH(#REF!,#REF!:#REF!,0))</f>
        <v>#REF!</v>
      </c>
    </row>
    <row r="18309" spans="1:6" ht="16.5" x14ac:dyDescent="0.3">
      <c r="A18309" s="9" t="s">
        <v>4014</v>
      </c>
      <c r="B18309" s="9" t="s">
        <v>2982</v>
      </c>
      <c r="C18309" s="10">
        <v>26491</v>
      </c>
      <c r="D18309" s="9">
        <v>992720575</v>
      </c>
      <c r="E18309" s="9" t="e">
        <f>INDEX(#REF!:#REF!,MATCH($D18309,#REF!:#REF!,0),MATCH(#REF!,#REF!:#REF!,0))</f>
        <v>#REF!</v>
      </c>
      <c r="F18309" s="9" t="e">
        <f>INDEX(#REF!:#REF!,MATCH($D18309,#REF!:#REF!,0),MATCH(#REF!,#REF!:#REF!,0))</f>
        <v>#REF!</v>
      </c>
    </row>
    <row r="18310" spans="1:6" ht="16.5" x14ac:dyDescent="0.3">
      <c r="A18310" s="9" t="s">
        <v>4013</v>
      </c>
      <c r="B18310" s="9" t="s">
        <v>2054</v>
      </c>
      <c r="C18310" s="10">
        <v>48285</v>
      </c>
      <c r="D18310" s="9">
        <v>2066028762</v>
      </c>
      <c r="E18310" s="9" t="e">
        <f>INDEX(#REF!:#REF!,MATCH($D18310,#REF!:#REF!,0),MATCH(#REF!,#REF!:#REF!,0))</f>
        <v>#REF!</v>
      </c>
      <c r="F18310" s="9" t="e">
        <f>INDEX(#REF!:#REF!,MATCH($D18310,#REF!:#REF!,0),MATCH(#REF!,#REF!:#REF!,0))</f>
        <v>#REF!</v>
      </c>
    </row>
    <row r="18311" spans="1:6" ht="16.5" x14ac:dyDescent="0.3">
      <c r="A18311" s="9" t="s">
        <v>4012</v>
      </c>
      <c r="B18311" s="9" t="s">
        <v>2608</v>
      </c>
      <c r="C18311" s="10">
        <v>13926</v>
      </c>
      <c r="D18311" s="9">
        <v>8373529241</v>
      </c>
      <c r="E18311" s="9" t="e">
        <f>INDEX(#REF!:#REF!,MATCH($D18311,#REF!:#REF!,0),MATCH(#REF!,#REF!:#REF!,0))</f>
        <v>#REF!</v>
      </c>
      <c r="F18311" s="9" t="e">
        <f>INDEX(#REF!:#REF!,MATCH($D18311,#REF!:#REF!,0),MATCH(#REF!,#REF!:#REF!,0))</f>
        <v>#REF!</v>
      </c>
    </row>
    <row r="18312" spans="1:6" ht="16.5" x14ac:dyDescent="0.3">
      <c r="A18312" s="9" t="s">
        <v>4011</v>
      </c>
      <c r="B18312" s="9" t="s">
        <v>2448</v>
      </c>
      <c r="C18312" s="10">
        <v>35751</v>
      </c>
      <c r="D18312" s="9">
        <v>6126779991</v>
      </c>
      <c r="E18312" s="9" t="e">
        <f>INDEX(#REF!:#REF!,MATCH($D18312,#REF!:#REF!,0),MATCH(#REF!,#REF!:#REF!,0))</f>
        <v>#REF!</v>
      </c>
      <c r="F18312" s="9" t="e">
        <f>INDEX(#REF!:#REF!,MATCH($D18312,#REF!:#REF!,0),MATCH(#REF!,#REF!:#REF!,0))</f>
        <v>#REF!</v>
      </c>
    </row>
    <row r="18313" spans="1:6" ht="16.5" x14ac:dyDescent="0.3">
      <c r="A18313" s="9" t="s">
        <v>4010</v>
      </c>
      <c r="B18313" s="9" t="s">
        <v>2548</v>
      </c>
      <c r="C18313" s="10">
        <v>41326</v>
      </c>
      <c r="D18313" s="9">
        <v>9686840923</v>
      </c>
      <c r="E18313" s="9" t="e">
        <f>INDEX(#REF!:#REF!,MATCH($D18313,#REF!:#REF!,0),MATCH(#REF!,#REF!:#REF!,0))</f>
        <v>#REF!</v>
      </c>
      <c r="F18313" s="9" t="e">
        <f>INDEX(#REF!:#REF!,MATCH($D18313,#REF!:#REF!,0),MATCH(#REF!,#REF!:#REF!,0))</f>
        <v>#REF!</v>
      </c>
    </row>
    <row r="18314" spans="1:6" ht="16.5" x14ac:dyDescent="0.3">
      <c r="A18314" s="9" t="s">
        <v>4009</v>
      </c>
      <c r="B18314" s="9" t="s">
        <v>2935</v>
      </c>
      <c r="C18314" s="10">
        <v>25257</v>
      </c>
      <c r="D18314" s="9">
        <v>3932861779</v>
      </c>
      <c r="E18314" s="9" t="e">
        <f>INDEX(#REF!:#REF!,MATCH($D18314,#REF!:#REF!,0),MATCH(#REF!,#REF!:#REF!,0))</f>
        <v>#REF!</v>
      </c>
      <c r="F18314" s="9" t="e">
        <f>INDEX(#REF!:#REF!,MATCH($D18314,#REF!:#REF!,0),MATCH(#REF!,#REF!:#REF!,0))</f>
        <v>#REF!</v>
      </c>
    </row>
    <row r="18315" spans="1:6" ht="16.5" x14ac:dyDescent="0.3">
      <c r="A18315" s="9" t="s">
        <v>4008</v>
      </c>
      <c r="B18315" s="9" t="s">
        <v>4007</v>
      </c>
      <c r="C18315" s="10">
        <v>17324</v>
      </c>
      <c r="D18315" s="9">
        <v>5209112160</v>
      </c>
      <c r="E18315" s="9" t="e">
        <f>INDEX(#REF!:#REF!,MATCH($D18315,#REF!:#REF!,0),MATCH(#REF!,#REF!:#REF!,0))</f>
        <v>#REF!</v>
      </c>
      <c r="F18315" s="9" t="e">
        <f>INDEX(#REF!:#REF!,MATCH($D18315,#REF!:#REF!,0),MATCH(#REF!,#REF!:#REF!,0))</f>
        <v>#REF!</v>
      </c>
    </row>
    <row r="18316" spans="1:6" ht="16.5" x14ac:dyDescent="0.3">
      <c r="A18316" s="9" t="s">
        <v>4006</v>
      </c>
      <c r="B18316" s="9" t="s">
        <v>1955</v>
      </c>
      <c r="C18316" s="10">
        <v>19523</v>
      </c>
      <c r="D18316" s="9">
        <v>9331851693</v>
      </c>
      <c r="E18316" s="9" t="e">
        <f>INDEX(#REF!:#REF!,MATCH($D18316,#REF!:#REF!,0),MATCH(#REF!,#REF!:#REF!,0))</f>
        <v>#REF!</v>
      </c>
      <c r="F18316" s="9" t="e">
        <f>INDEX(#REF!:#REF!,MATCH($D18316,#REF!:#REF!,0),MATCH(#REF!,#REF!:#REF!,0))</f>
        <v>#REF!</v>
      </c>
    </row>
    <row r="18317" spans="1:6" ht="16.5" x14ac:dyDescent="0.3">
      <c r="A18317" s="9" t="s">
        <v>4005</v>
      </c>
      <c r="B18317" s="9" t="s">
        <v>2158</v>
      </c>
      <c r="C18317" s="10">
        <v>10687</v>
      </c>
      <c r="D18317" s="9">
        <v>5623178685</v>
      </c>
      <c r="E18317" s="9" t="e">
        <f>INDEX(#REF!:#REF!,MATCH($D18317,#REF!:#REF!,0),MATCH(#REF!,#REF!:#REF!,0))</f>
        <v>#REF!</v>
      </c>
      <c r="F18317" s="9" t="e">
        <f>INDEX(#REF!:#REF!,MATCH($D18317,#REF!:#REF!,0),MATCH(#REF!,#REF!:#REF!,0))</f>
        <v>#REF!</v>
      </c>
    </row>
    <row r="18318" spans="1:6" ht="16.5" x14ac:dyDescent="0.3">
      <c r="A18318" s="9" t="s">
        <v>4004</v>
      </c>
      <c r="B18318" s="9" t="s">
        <v>3951</v>
      </c>
      <c r="C18318" s="10">
        <v>23059</v>
      </c>
      <c r="D18318" s="9">
        <v>5142790693</v>
      </c>
      <c r="E18318" s="9" t="e">
        <f>INDEX(#REF!:#REF!,MATCH($D18318,#REF!:#REF!,0),MATCH(#REF!,#REF!:#REF!,0))</f>
        <v>#REF!</v>
      </c>
      <c r="F18318" s="9" t="e">
        <f>INDEX(#REF!:#REF!,MATCH($D18318,#REF!:#REF!,0),MATCH(#REF!,#REF!:#REF!,0))</f>
        <v>#REF!</v>
      </c>
    </row>
    <row r="18319" spans="1:6" ht="16.5" x14ac:dyDescent="0.3">
      <c r="A18319" s="9" t="s">
        <v>4003</v>
      </c>
      <c r="B18319" s="9" t="s">
        <v>2117</v>
      </c>
      <c r="C18319" s="10">
        <v>48696</v>
      </c>
      <c r="D18319" s="9">
        <v>3545427749</v>
      </c>
      <c r="E18319" s="9" t="e">
        <f>INDEX(#REF!:#REF!,MATCH($D18319,#REF!:#REF!,0),MATCH(#REF!,#REF!:#REF!,0))</f>
        <v>#REF!</v>
      </c>
      <c r="F18319" s="9" t="e">
        <f>INDEX(#REF!:#REF!,MATCH($D18319,#REF!:#REF!,0),MATCH(#REF!,#REF!:#REF!,0))</f>
        <v>#REF!</v>
      </c>
    </row>
    <row r="18320" spans="1:6" ht="16.5" x14ac:dyDescent="0.3">
      <c r="A18320" s="9" t="s">
        <v>4002</v>
      </c>
      <c r="B18320" s="9" t="s">
        <v>3077</v>
      </c>
      <c r="C18320" s="10">
        <v>42674</v>
      </c>
      <c r="D18320" s="9">
        <v>325547246</v>
      </c>
      <c r="E18320" s="9" t="e">
        <f>INDEX(#REF!:#REF!,MATCH($D18320,#REF!:#REF!,0),MATCH(#REF!,#REF!:#REF!,0))</f>
        <v>#REF!</v>
      </c>
      <c r="F18320" s="9" t="e">
        <f>INDEX(#REF!:#REF!,MATCH($D18320,#REF!:#REF!,0),MATCH(#REF!,#REF!:#REF!,0))</f>
        <v>#REF!</v>
      </c>
    </row>
    <row r="18321" spans="1:6" ht="16.5" x14ac:dyDescent="0.3">
      <c r="A18321" s="9" t="s">
        <v>4001</v>
      </c>
      <c r="B18321" s="9" t="s">
        <v>2007</v>
      </c>
      <c r="C18321" s="10">
        <v>27635</v>
      </c>
      <c r="D18321" s="9">
        <v>6515844751</v>
      </c>
      <c r="E18321" s="9" t="e">
        <f>INDEX(#REF!:#REF!,MATCH($D18321,#REF!:#REF!,0),MATCH(#REF!,#REF!:#REF!,0))</f>
        <v>#REF!</v>
      </c>
      <c r="F18321" s="9" t="e">
        <f>INDEX(#REF!:#REF!,MATCH($D18321,#REF!:#REF!,0),MATCH(#REF!,#REF!:#REF!,0))</f>
        <v>#REF!</v>
      </c>
    </row>
    <row r="18322" spans="1:6" ht="16.5" x14ac:dyDescent="0.3">
      <c r="A18322" s="9" t="s">
        <v>4000</v>
      </c>
      <c r="B18322" s="9" t="s">
        <v>2023</v>
      </c>
      <c r="C18322" s="10">
        <v>12891</v>
      </c>
      <c r="D18322" s="9">
        <v>250257920</v>
      </c>
      <c r="E18322" s="9" t="e">
        <f>INDEX(#REF!:#REF!,MATCH($D18322,#REF!:#REF!,0),MATCH(#REF!,#REF!:#REF!,0))</f>
        <v>#REF!</v>
      </c>
      <c r="F18322" s="9" t="e">
        <f>INDEX(#REF!:#REF!,MATCH($D18322,#REF!:#REF!,0),MATCH(#REF!,#REF!:#REF!,0))</f>
        <v>#REF!</v>
      </c>
    </row>
    <row r="18323" spans="1:6" ht="16.5" x14ac:dyDescent="0.3">
      <c r="A18323" s="9" t="s">
        <v>3999</v>
      </c>
      <c r="B18323" s="9" t="s">
        <v>2075</v>
      </c>
      <c r="C18323" s="10">
        <v>26945</v>
      </c>
      <c r="D18323" s="9">
        <v>3609467622</v>
      </c>
      <c r="E18323" s="9" t="e">
        <f>INDEX(#REF!:#REF!,MATCH($D18323,#REF!:#REF!,0),MATCH(#REF!,#REF!:#REF!,0))</f>
        <v>#REF!</v>
      </c>
      <c r="F18323" s="9" t="e">
        <f>INDEX(#REF!:#REF!,MATCH($D18323,#REF!:#REF!,0),MATCH(#REF!,#REF!:#REF!,0))</f>
        <v>#REF!</v>
      </c>
    </row>
    <row r="18324" spans="1:6" ht="16.5" x14ac:dyDescent="0.3">
      <c r="A18324" s="9" t="s">
        <v>3998</v>
      </c>
      <c r="B18324" s="9" t="s">
        <v>2224</v>
      </c>
      <c r="C18324" s="10">
        <v>52475</v>
      </c>
      <c r="D18324" s="9">
        <v>4649590612</v>
      </c>
      <c r="E18324" s="9" t="e">
        <f>INDEX(#REF!:#REF!,MATCH($D18324,#REF!:#REF!,0),MATCH(#REF!,#REF!:#REF!,0))</f>
        <v>#REF!</v>
      </c>
      <c r="F18324" s="9" t="e">
        <f>INDEX(#REF!:#REF!,MATCH($D18324,#REF!:#REF!,0),MATCH(#REF!,#REF!:#REF!,0))</f>
        <v>#REF!</v>
      </c>
    </row>
    <row r="18325" spans="1:6" ht="16.5" x14ac:dyDescent="0.3">
      <c r="A18325" s="9" t="s">
        <v>3997</v>
      </c>
      <c r="B18325" s="9" t="s">
        <v>2669</v>
      </c>
      <c r="C18325" s="10">
        <v>27738</v>
      </c>
      <c r="D18325" s="9">
        <v>8065075959</v>
      </c>
      <c r="E18325" s="9" t="e">
        <f>INDEX(#REF!:#REF!,MATCH($D18325,#REF!:#REF!,0),MATCH(#REF!,#REF!:#REF!,0))</f>
        <v>#REF!</v>
      </c>
      <c r="F18325" s="9" t="e">
        <f>INDEX(#REF!:#REF!,MATCH($D18325,#REF!:#REF!,0),MATCH(#REF!,#REF!:#REF!,0))</f>
        <v>#REF!</v>
      </c>
    </row>
    <row r="18326" spans="1:6" ht="16.5" x14ac:dyDescent="0.3">
      <c r="A18326" s="9" t="s">
        <v>3996</v>
      </c>
      <c r="B18326" s="9" t="s">
        <v>2110</v>
      </c>
      <c r="C18326" s="10">
        <v>44279</v>
      </c>
      <c r="D18326" s="9">
        <v>4256220232</v>
      </c>
      <c r="E18326" s="9" t="e">
        <f>INDEX(#REF!:#REF!,MATCH($D18326,#REF!:#REF!,0),MATCH(#REF!,#REF!:#REF!,0))</f>
        <v>#REF!</v>
      </c>
      <c r="F18326" s="9" t="e">
        <f>INDEX(#REF!:#REF!,MATCH($D18326,#REF!:#REF!,0),MATCH(#REF!,#REF!:#REF!,0))</f>
        <v>#REF!</v>
      </c>
    </row>
    <row r="18327" spans="1:6" ht="16.5" x14ac:dyDescent="0.3">
      <c r="A18327" s="9" t="s">
        <v>3995</v>
      </c>
      <c r="B18327" s="9" t="s">
        <v>2519</v>
      </c>
      <c r="C18327" s="10">
        <v>37537</v>
      </c>
      <c r="D18327" s="9">
        <v>594961432</v>
      </c>
      <c r="E18327" s="9" t="e">
        <f>INDEX(#REF!:#REF!,MATCH($D18327,#REF!:#REF!,0),MATCH(#REF!,#REF!:#REF!,0))</f>
        <v>#REF!</v>
      </c>
      <c r="F18327" s="9" t="e">
        <f>INDEX(#REF!:#REF!,MATCH($D18327,#REF!:#REF!,0),MATCH(#REF!,#REF!:#REF!,0))</f>
        <v>#REF!</v>
      </c>
    </row>
    <row r="18328" spans="1:6" ht="16.5" x14ac:dyDescent="0.3">
      <c r="A18328" s="9" t="s">
        <v>3994</v>
      </c>
      <c r="B18328" s="9" t="s">
        <v>2492</v>
      </c>
      <c r="C18328" s="10">
        <v>56328</v>
      </c>
      <c r="D18328" s="9">
        <v>1972775170</v>
      </c>
      <c r="E18328" s="9" t="e">
        <f>INDEX(#REF!:#REF!,MATCH($D18328,#REF!:#REF!,0),MATCH(#REF!,#REF!:#REF!,0))</f>
        <v>#REF!</v>
      </c>
      <c r="F18328" s="9" t="e">
        <f>INDEX(#REF!:#REF!,MATCH($D18328,#REF!:#REF!,0),MATCH(#REF!,#REF!:#REF!,0))</f>
        <v>#REF!</v>
      </c>
    </row>
    <row r="18329" spans="1:6" ht="16.5" x14ac:dyDescent="0.3">
      <c r="A18329" s="9" t="s">
        <v>3993</v>
      </c>
      <c r="B18329" s="9" t="s">
        <v>2112</v>
      </c>
      <c r="C18329" s="10">
        <v>37959</v>
      </c>
      <c r="D18329" s="9">
        <v>2209340063</v>
      </c>
      <c r="E18329" s="9" t="e">
        <f>INDEX(#REF!:#REF!,MATCH($D18329,#REF!:#REF!,0),MATCH(#REF!,#REF!:#REF!,0))</f>
        <v>#REF!</v>
      </c>
      <c r="F18329" s="9" t="e">
        <f>INDEX(#REF!:#REF!,MATCH($D18329,#REF!:#REF!,0),MATCH(#REF!,#REF!:#REF!,0))</f>
        <v>#REF!</v>
      </c>
    </row>
    <row r="18330" spans="1:6" ht="16.5" x14ac:dyDescent="0.3">
      <c r="A18330" s="9" t="s">
        <v>3992</v>
      </c>
      <c r="B18330" s="9" t="s">
        <v>1965</v>
      </c>
      <c r="C18330" s="10">
        <v>58110</v>
      </c>
      <c r="D18330" s="9">
        <v>3000763902</v>
      </c>
      <c r="E18330" s="9" t="e">
        <f>INDEX(#REF!:#REF!,MATCH($D18330,#REF!:#REF!,0),MATCH(#REF!,#REF!:#REF!,0))</f>
        <v>#REF!</v>
      </c>
      <c r="F18330" s="9" t="e">
        <f>INDEX(#REF!:#REF!,MATCH($D18330,#REF!:#REF!,0),MATCH(#REF!,#REF!:#REF!,0))</f>
        <v>#REF!</v>
      </c>
    </row>
    <row r="18331" spans="1:6" ht="16.5" x14ac:dyDescent="0.3">
      <c r="A18331" s="9" t="s">
        <v>3991</v>
      </c>
      <c r="B18331" s="9" t="s">
        <v>2537</v>
      </c>
      <c r="C18331" s="10">
        <v>24958</v>
      </c>
      <c r="D18331" s="9">
        <v>8728207157</v>
      </c>
      <c r="E18331" s="9" t="e">
        <f>INDEX(#REF!:#REF!,MATCH($D18331,#REF!:#REF!,0),MATCH(#REF!,#REF!:#REF!,0))</f>
        <v>#REF!</v>
      </c>
      <c r="F18331" s="9" t="e">
        <f>INDEX(#REF!:#REF!,MATCH($D18331,#REF!:#REF!,0),MATCH(#REF!,#REF!:#REF!,0))</f>
        <v>#REF!</v>
      </c>
    </row>
    <row r="18332" spans="1:6" ht="16.5" x14ac:dyDescent="0.3">
      <c r="A18332" s="9" t="s">
        <v>3990</v>
      </c>
      <c r="B18332" s="9" t="s">
        <v>1959</v>
      </c>
      <c r="C18332" s="10">
        <v>18342</v>
      </c>
      <c r="D18332" s="9">
        <v>5811999097</v>
      </c>
      <c r="E18332" s="9" t="e">
        <f>INDEX(#REF!:#REF!,MATCH($D18332,#REF!:#REF!,0),MATCH(#REF!,#REF!:#REF!,0))</f>
        <v>#REF!</v>
      </c>
      <c r="F18332" s="9" t="e">
        <f>INDEX(#REF!:#REF!,MATCH($D18332,#REF!:#REF!,0),MATCH(#REF!,#REF!:#REF!,0))</f>
        <v>#REF!</v>
      </c>
    </row>
    <row r="18333" spans="1:6" ht="16.5" x14ac:dyDescent="0.3">
      <c r="A18333" s="9" t="s">
        <v>3989</v>
      </c>
      <c r="B18333" s="9" t="s">
        <v>2647</v>
      </c>
      <c r="C18333" s="10">
        <v>38270</v>
      </c>
      <c r="D18333" s="9">
        <v>879297433</v>
      </c>
      <c r="E18333" s="9" t="e">
        <f>INDEX(#REF!:#REF!,MATCH($D18333,#REF!:#REF!,0),MATCH(#REF!,#REF!:#REF!,0))</f>
        <v>#REF!</v>
      </c>
      <c r="F18333" s="9" t="e">
        <f>INDEX(#REF!:#REF!,MATCH($D18333,#REF!:#REF!,0),MATCH(#REF!,#REF!:#REF!,0))</f>
        <v>#REF!</v>
      </c>
    </row>
    <row r="18334" spans="1:6" ht="16.5" x14ac:dyDescent="0.3">
      <c r="A18334" s="9" t="s">
        <v>3988</v>
      </c>
      <c r="B18334" s="9" t="s">
        <v>3275</v>
      </c>
      <c r="C18334" s="10">
        <v>47504</v>
      </c>
      <c r="D18334" s="9">
        <v>1532722974</v>
      </c>
      <c r="E18334" s="9" t="e">
        <f>INDEX(#REF!:#REF!,MATCH($D18334,#REF!:#REF!,0),MATCH(#REF!,#REF!:#REF!,0))</f>
        <v>#REF!</v>
      </c>
      <c r="F18334" s="9" t="e">
        <f>INDEX(#REF!:#REF!,MATCH($D18334,#REF!:#REF!,0),MATCH(#REF!,#REF!:#REF!,0))</f>
        <v>#REF!</v>
      </c>
    </row>
    <row r="18335" spans="1:6" ht="16.5" x14ac:dyDescent="0.3">
      <c r="A18335" s="9" t="s">
        <v>3987</v>
      </c>
      <c r="B18335" s="9" t="s">
        <v>2881</v>
      </c>
      <c r="C18335" s="10">
        <v>55330</v>
      </c>
      <c r="D18335" s="9">
        <v>4439073344</v>
      </c>
      <c r="E18335" s="9" t="e">
        <f>INDEX(#REF!:#REF!,MATCH($D18335,#REF!:#REF!,0),MATCH(#REF!,#REF!:#REF!,0))</f>
        <v>#REF!</v>
      </c>
      <c r="F18335" s="9" t="e">
        <f>INDEX(#REF!:#REF!,MATCH($D18335,#REF!:#REF!,0),MATCH(#REF!,#REF!:#REF!,0))</f>
        <v>#REF!</v>
      </c>
    </row>
    <row r="18336" spans="1:6" ht="16.5" x14ac:dyDescent="0.3">
      <c r="A18336" s="9" t="s">
        <v>3986</v>
      </c>
      <c r="B18336" s="9" t="s">
        <v>2443</v>
      </c>
      <c r="C18336" s="10">
        <v>50946</v>
      </c>
      <c r="D18336" s="9">
        <v>1887308636</v>
      </c>
      <c r="E18336" s="9" t="e">
        <f>INDEX(#REF!:#REF!,MATCH($D18336,#REF!:#REF!,0),MATCH(#REF!,#REF!:#REF!,0))</f>
        <v>#REF!</v>
      </c>
      <c r="F18336" s="9" t="e">
        <f>INDEX(#REF!:#REF!,MATCH($D18336,#REF!:#REF!,0),MATCH(#REF!,#REF!:#REF!,0))</f>
        <v>#REF!</v>
      </c>
    </row>
    <row r="18337" spans="1:6" ht="16.5" x14ac:dyDescent="0.3">
      <c r="A18337" s="9" t="s">
        <v>3985</v>
      </c>
      <c r="B18337" s="9" t="s">
        <v>2005</v>
      </c>
      <c r="C18337" s="10">
        <v>15705</v>
      </c>
      <c r="D18337" s="9">
        <v>6084639828</v>
      </c>
      <c r="E18337" s="9" t="e">
        <f>INDEX(#REF!:#REF!,MATCH($D18337,#REF!:#REF!,0),MATCH(#REF!,#REF!:#REF!,0))</f>
        <v>#REF!</v>
      </c>
      <c r="F18337" s="9" t="e">
        <f>INDEX(#REF!:#REF!,MATCH($D18337,#REF!:#REF!,0),MATCH(#REF!,#REF!:#REF!,0))</f>
        <v>#REF!</v>
      </c>
    </row>
    <row r="18338" spans="1:6" ht="16.5" x14ac:dyDescent="0.3">
      <c r="A18338" s="9" t="s">
        <v>3984</v>
      </c>
      <c r="B18338" s="9" t="s">
        <v>2359</v>
      </c>
      <c r="C18338" s="10">
        <v>58086</v>
      </c>
      <c r="D18338" s="9">
        <v>3292353998</v>
      </c>
      <c r="E18338" s="9" t="e">
        <f>INDEX(#REF!:#REF!,MATCH($D18338,#REF!:#REF!,0),MATCH(#REF!,#REF!:#REF!,0))</f>
        <v>#REF!</v>
      </c>
      <c r="F18338" s="9" t="e">
        <f>INDEX(#REF!:#REF!,MATCH($D18338,#REF!:#REF!,0),MATCH(#REF!,#REF!:#REF!,0))</f>
        <v>#REF!</v>
      </c>
    </row>
    <row r="18339" spans="1:6" ht="16.5" x14ac:dyDescent="0.3">
      <c r="A18339" s="9" t="s">
        <v>3983</v>
      </c>
      <c r="B18339" s="9" t="s">
        <v>2974</v>
      </c>
      <c r="C18339" s="10">
        <v>33716</v>
      </c>
      <c r="D18339" s="9">
        <v>4076701275</v>
      </c>
      <c r="E18339" s="9" t="e">
        <f>INDEX(#REF!:#REF!,MATCH($D18339,#REF!:#REF!,0),MATCH(#REF!,#REF!:#REF!,0))</f>
        <v>#REF!</v>
      </c>
      <c r="F18339" s="9" t="e">
        <f>INDEX(#REF!:#REF!,MATCH($D18339,#REF!:#REF!,0),MATCH(#REF!,#REF!:#REF!,0))</f>
        <v>#REF!</v>
      </c>
    </row>
    <row r="18340" spans="1:6" ht="16.5" x14ac:dyDescent="0.3">
      <c r="A18340" s="9" t="s">
        <v>3982</v>
      </c>
      <c r="B18340" s="9" t="s">
        <v>3077</v>
      </c>
      <c r="C18340" s="10">
        <v>28570</v>
      </c>
      <c r="D18340" s="9">
        <v>5929508313</v>
      </c>
      <c r="E18340" s="9" t="e">
        <f>INDEX(#REF!:#REF!,MATCH($D18340,#REF!:#REF!,0),MATCH(#REF!,#REF!:#REF!,0))</f>
        <v>#REF!</v>
      </c>
      <c r="F18340" s="9" t="e">
        <f>INDEX(#REF!:#REF!,MATCH($D18340,#REF!:#REF!,0),MATCH(#REF!,#REF!:#REF!,0))</f>
        <v>#REF!</v>
      </c>
    </row>
    <row r="18341" spans="1:6" ht="16.5" x14ac:dyDescent="0.3">
      <c r="A18341" s="9" t="s">
        <v>3981</v>
      </c>
      <c r="B18341" s="9" t="s">
        <v>2336</v>
      </c>
      <c r="C18341" s="10">
        <v>37215</v>
      </c>
      <c r="D18341" s="9">
        <v>2702941109</v>
      </c>
      <c r="E18341" s="9" t="e">
        <f>INDEX(#REF!:#REF!,MATCH($D18341,#REF!:#REF!,0),MATCH(#REF!,#REF!:#REF!,0))</f>
        <v>#REF!</v>
      </c>
      <c r="F18341" s="9" t="e">
        <f>INDEX(#REF!:#REF!,MATCH($D18341,#REF!:#REF!,0),MATCH(#REF!,#REF!:#REF!,0))</f>
        <v>#REF!</v>
      </c>
    </row>
    <row r="18342" spans="1:6" ht="16.5" x14ac:dyDescent="0.3">
      <c r="A18342" s="9" t="s">
        <v>3980</v>
      </c>
      <c r="B18342" s="9" t="s">
        <v>2564</v>
      </c>
      <c r="C18342" s="10">
        <v>41200</v>
      </c>
      <c r="D18342" s="9">
        <v>1364767856</v>
      </c>
      <c r="E18342" s="9" t="e">
        <f>INDEX(#REF!:#REF!,MATCH($D18342,#REF!:#REF!,0),MATCH(#REF!,#REF!:#REF!,0))</f>
        <v>#REF!</v>
      </c>
      <c r="F18342" s="9" t="e">
        <f>INDEX(#REF!:#REF!,MATCH($D18342,#REF!:#REF!,0),MATCH(#REF!,#REF!:#REF!,0))</f>
        <v>#REF!</v>
      </c>
    </row>
    <row r="18343" spans="1:6" ht="16.5" x14ac:dyDescent="0.3">
      <c r="A18343" s="9" t="s">
        <v>3979</v>
      </c>
      <c r="B18343" s="9" t="s">
        <v>3077</v>
      </c>
      <c r="C18343" s="10">
        <v>17049</v>
      </c>
      <c r="D18343" s="9">
        <v>8644362151</v>
      </c>
      <c r="E18343" s="9" t="e">
        <f>INDEX(#REF!:#REF!,MATCH($D18343,#REF!:#REF!,0),MATCH(#REF!,#REF!:#REF!,0))</f>
        <v>#REF!</v>
      </c>
      <c r="F18343" s="9" t="e">
        <f>INDEX(#REF!:#REF!,MATCH($D18343,#REF!:#REF!,0),MATCH(#REF!,#REF!:#REF!,0))</f>
        <v>#REF!</v>
      </c>
    </row>
    <row r="18344" spans="1:6" ht="16.5" x14ac:dyDescent="0.3">
      <c r="A18344" s="9" t="s">
        <v>3978</v>
      </c>
      <c r="B18344" s="9" t="s">
        <v>2323</v>
      </c>
      <c r="C18344" s="10">
        <v>58177</v>
      </c>
      <c r="D18344" s="9">
        <v>9381484503</v>
      </c>
      <c r="E18344" s="9" t="e">
        <f>INDEX(#REF!:#REF!,MATCH($D18344,#REF!:#REF!,0),MATCH(#REF!,#REF!:#REF!,0))</f>
        <v>#REF!</v>
      </c>
      <c r="F18344" s="9" t="e">
        <f>INDEX(#REF!:#REF!,MATCH($D18344,#REF!:#REF!,0),MATCH(#REF!,#REF!:#REF!,0))</f>
        <v>#REF!</v>
      </c>
    </row>
    <row r="18345" spans="1:6" ht="16.5" x14ac:dyDescent="0.3">
      <c r="A18345" s="9" t="s">
        <v>3977</v>
      </c>
      <c r="B18345" s="9" t="s">
        <v>2236</v>
      </c>
      <c r="C18345" s="10">
        <v>19589</v>
      </c>
      <c r="D18345" s="9">
        <v>4548725172</v>
      </c>
      <c r="E18345" s="9" t="e">
        <f>INDEX(#REF!:#REF!,MATCH($D18345,#REF!:#REF!,0),MATCH(#REF!,#REF!:#REF!,0))</f>
        <v>#REF!</v>
      </c>
      <c r="F18345" s="9" t="e">
        <f>INDEX(#REF!:#REF!,MATCH($D18345,#REF!:#REF!,0),MATCH(#REF!,#REF!:#REF!,0))</f>
        <v>#REF!</v>
      </c>
    </row>
    <row r="18346" spans="1:6" ht="16.5" x14ac:dyDescent="0.3">
      <c r="A18346" s="9" t="s">
        <v>3976</v>
      </c>
      <c r="B18346" s="9" t="s">
        <v>2942</v>
      </c>
      <c r="C18346" s="10">
        <v>56937</v>
      </c>
      <c r="D18346" s="9">
        <v>2053848936</v>
      </c>
      <c r="E18346" s="9" t="e">
        <f>INDEX(#REF!:#REF!,MATCH($D18346,#REF!:#REF!,0),MATCH(#REF!,#REF!:#REF!,0))</f>
        <v>#REF!</v>
      </c>
      <c r="F18346" s="9" t="e">
        <f>INDEX(#REF!:#REF!,MATCH($D18346,#REF!:#REF!,0),MATCH(#REF!,#REF!:#REF!,0))</f>
        <v>#REF!</v>
      </c>
    </row>
    <row r="18347" spans="1:6" ht="16.5" x14ac:dyDescent="0.3">
      <c r="A18347" s="9" t="s">
        <v>3975</v>
      </c>
      <c r="B18347" s="9" t="s">
        <v>2478</v>
      </c>
      <c r="C18347" s="10">
        <v>43644</v>
      </c>
      <c r="D18347" s="9">
        <v>6988089128</v>
      </c>
      <c r="E18347" s="9" t="e">
        <f>INDEX(#REF!:#REF!,MATCH($D18347,#REF!:#REF!,0),MATCH(#REF!,#REF!:#REF!,0))</f>
        <v>#REF!</v>
      </c>
      <c r="F18347" s="9" t="e">
        <f>INDEX(#REF!:#REF!,MATCH($D18347,#REF!:#REF!,0),MATCH(#REF!,#REF!:#REF!,0))</f>
        <v>#REF!</v>
      </c>
    </row>
    <row r="18348" spans="1:6" ht="16.5" x14ac:dyDescent="0.3">
      <c r="A18348" s="9" t="s">
        <v>3974</v>
      </c>
      <c r="B18348" s="9" t="s">
        <v>2183</v>
      </c>
      <c r="C18348" s="10">
        <v>56945</v>
      </c>
      <c r="D18348" s="9">
        <v>1549399640</v>
      </c>
      <c r="E18348" s="9" t="e">
        <f>INDEX(#REF!:#REF!,MATCH($D18348,#REF!:#REF!,0),MATCH(#REF!,#REF!:#REF!,0))</f>
        <v>#REF!</v>
      </c>
      <c r="F18348" s="9" t="e">
        <f>INDEX(#REF!:#REF!,MATCH($D18348,#REF!:#REF!,0),MATCH(#REF!,#REF!:#REF!,0))</f>
        <v>#REF!</v>
      </c>
    </row>
    <row r="18349" spans="1:6" ht="16.5" x14ac:dyDescent="0.3">
      <c r="A18349" s="9" t="s">
        <v>3973</v>
      </c>
      <c r="B18349" s="9" t="s">
        <v>1975</v>
      </c>
      <c r="C18349" s="10">
        <v>11384</v>
      </c>
      <c r="D18349" s="9">
        <v>2294342399</v>
      </c>
      <c r="E18349" s="9" t="e">
        <f>INDEX(#REF!:#REF!,MATCH($D18349,#REF!:#REF!,0),MATCH(#REF!,#REF!:#REF!,0))</f>
        <v>#REF!</v>
      </c>
      <c r="F18349" s="9" t="e">
        <f>INDEX(#REF!:#REF!,MATCH($D18349,#REF!:#REF!,0),MATCH(#REF!,#REF!:#REF!,0))</f>
        <v>#REF!</v>
      </c>
    </row>
    <row r="18350" spans="1:6" ht="16.5" x14ac:dyDescent="0.3">
      <c r="A18350" s="9" t="s">
        <v>3972</v>
      </c>
      <c r="B18350" s="9" t="s">
        <v>2640</v>
      </c>
      <c r="C18350" s="10">
        <v>34334</v>
      </c>
      <c r="D18350" s="9">
        <v>2480515559</v>
      </c>
      <c r="E18350" s="9" t="e">
        <f>INDEX(#REF!:#REF!,MATCH($D18350,#REF!:#REF!,0),MATCH(#REF!,#REF!:#REF!,0))</f>
        <v>#REF!</v>
      </c>
      <c r="F18350" s="9" t="e">
        <f>INDEX(#REF!:#REF!,MATCH($D18350,#REF!:#REF!,0),MATCH(#REF!,#REF!:#REF!,0))</f>
        <v>#REF!</v>
      </c>
    </row>
    <row r="18351" spans="1:6" ht="16.5" x14ac:dyDescent="0.3">
      <c r="A18351" s="9" t="s">
        <v>3971</v>
      </c>
      <c r="B18351" s="9" t="s">
        <v>2262</v>
      </c>
      <c r="C18351" s="10">
        <v>26771</v>
      </c>
      <c r="D18351" s="9">
        <v>4716524892</v>
      </c>
      <c r="E18351" s="9" t="e">
        <f>INDEX(#REF!:#REF!,MATCH($D18351,#REF!:#REF!,0),MATCH(#REF!,#REF!:#REF!,0))</f>
        <v>#REF!</v>
      </c>
      <c r="F18351" s="9" t="e">
        <f>INDEX(#REF!:#REF!,MATCH($D18351,#REF!:#REF!,0),MATCH(#REF!,#REF!:#REF!,0))</f>
        <v>#REF!</v>
      </c>
    </row>
    <row r="18352" spans="1:6" ht="16.5" x14ac:dyDescent="0.3">
      <c r="A18352" s="9" t="s">
        <v>3970</v>
      </c>
      <c r="B18352" s="9" t="s">
        <v>3123</v>
      </c>
      <c r="C18352" s="10">
        <v>50578</v>
      </c>
      <c r="D18352" s="9">
        <v>8832488175</v>
      </c>
      <c r="E18352" s="9" t="e">
        <f>INDEX(#REF!:#REF!,MATCH($D18352,#REF!:#REF!,0),MATCH(#REF!,#REF!:#REF!,0))</f>
        <v>#REF!</v>
      </c>
      <c r="F18352" s="9" t="e">
        <f>INDEX(#REF!:#REF!,MATCH($D18352,#REF!:#REF!,0),MATCH(#REF!,#REF!:#REF!,0))</f>
        <v>#REF!</v>
      </c>
    </row>
    <row r="18353" spans="1:6" ht="16.5" x14ac:dyDescent="0.3">
      <c r="A18353" s="9" t="s">
        <v>3969</v>
      </c>
      <c r="B18353" s="9" t="s">
        <v>2655</v>
      </c>
      <c r="C18353" s="10">
        <v>26396</v>
      </c>
      <c r="D18353" s="9">
        <v>4184483038</v>
      </c>
      <c r="E18353" s="9" t="e">
        <f>INDEX(#REF!:#REF!,MATCH($D18353,#REF!:#REF!,0),MATCH(#REF!,#REF!:#REF!,0))</f>
        <v>#REF!</v>
      </c>
      <c r="F18353" s="9" t="e">
        <f>INDEX(#REF!:#REF!,MATCH($D18353,#REF!:#REF!,0),MATCH(#REF!,#REF!:#REF!,0))</f>
        <v>#REF!</v>
      </c>
    </row>
    <row r="18354" spans="1:6" ht="16.5" x14ac:dyDescent="0.3">
      <c r="A18354" s="9" t="s">
        <v>3968</v>
      </c>
      <c r="B18354" s="9" t="s">
        <v>3151</v>
      </c>
      <c r="C18354" s="10">
        <v>31209</v>
      </c>
      <c r="D18354" s="9">
        <v>228985188</v>
      </c>
      <c r="E18354" s="9" t="e">
        <f>INDEX(#REF!:#REF!,MATCH($D18354,#REF!:#REF!,0),MATCH(#REF!,#REF!:#REF!,0))</f>
        <v>#REF!</v>
      </c>
      <c r="F18354" s="9" t="e">
        <f>INDEX(#REF!:#REF!,MATCH($D18354,#REF!:#REF!,0),MATCH(#REF!,#REF!:#REF!,0))</f>
        <v>#REF!</v>
      </c>
    </row>
    <row r="18355" spans="1:6" ht="16.5" x14ac:dyDescent="0.3">
      <c r="A18355" s="9" t="s">
        <v>3967</v>
      </c>
      <c r="B18355" s="9" t="s">
        <v>2675</v>
      </c>
      <c r="C18355" s="10">
        <v>50603</v>
      </c>
      <c r="D18355" s="9">
        <v>7778092905</v>
      </c>
      <c r="E18355" s="9" t="e">
        <f>INDEX(#REF!:#REF!,MATCH($D18355,#REF!:#REF!,0),MATCH(#REF!,#REF!:#REF!,0))</f>
        <v>#REF!</v>
      </c>
      <c r="F18355" s="9" t="e">
        <f>INDEX(#REF!:#REF!,MATCH($D18355,#REF!:#REF!,0),MATCH(#REF!,#REF!:#REF!,0))</f>
        <v>#REF!</v>
      </c>
    </row>
    <row r="18356" spans="1:6" ht="16.5" x14ac:dyDescent="0.3">
      <c r="A18356" s="9" t="s">
        <v>3966</v>
      </c>
      <c r="B18356" s="9" t="s">
        <v>2087</v>
      </c>
      <c r="C18356" s="10">
        <v>44413</v>
      </c>
      <c r="D18356" s="9">
        <v>2402470968</v>
      </c>
      <c r="E18356" s="9" t="e">
        <f>INDEX(#REF!:#REF!,MATCH($D18356,#REF!:#REF!,0),MATCH(#REF!,#REF!:#REF!,0))</f>
        <v>#REF!</v>
      </c>
      <c r="F18356" s="9" t="e">
        <f>INDEX(#REF!:#REF!,MATCH($D18356,#REF!:#REF!,0),MATCH(#REF!,#REF!:#REF!,0))</f>
        <v>#REF!</v>
      </c>
    </row>
    <row r="18357" spans="1:6" ht="16.5" x14ac:dyDescent="0.3">
      <c r="A18357" s="9" t="s">
        <v>3965</v>
      </c>
      <c r="B18357" s="9" t="s">
        <v>2835</v>
      </c>
      <c r="C18357" s="10">
        <v>42097</v>
      </c>
      <c r="D18357" s="9">
        <v>3227873028</v>
      </c>
      <c r="E18357" s="9" t="e">
        <f>INDEX(#REF!:#REF!,MATCH($D18357,#REF!:#REF!,0),MATCH(#REF!,#REF!:#REF!,0))</f>
        <v>#REF!</v>
      </c>
      <c r="F18357" s="9" t="e">
        <f>INDEX(#REF!:#REF!,MATCH($D18357,#REF!:#REF!,0),MATCH(#REF!,#REF!:#REF!,0))</f>
        <v>#REF!</v>
      </c>
    </row>
    <row r="18358" spans="1:6" ht="16.5" x14ac:dyDescent="0.3">
      <c r="A18358" s="9" t="s">
        <v>3964</v>
      </c>
      <c r="B18358" s="9" t="s">
        <v>3195</v>
      </c>
      <c r="C18358" s="10">
        <v>42010</v>
      </c>
      <c r="D18358" s="9">
        <v>8565880958</v>
      </c>
      <c r="E18358" s="9" t="e">
        <f>INDEX(#REF!:#REF!,MATCH($D18358,#REF!:#REF!,0),MATCH(#REF!,#REF!:#REF!,0))</f>
        <v>#REF!</v>
      </c>
      <c r="F18358" s="9" t="e">
        <f>INDEX(#REF!:#REF!,MATCH($D18358,#REF!:#REF!,0),MATCH(#REF!,#REF!:#REF!,0))</f>
        <v>#REF!</v>
      </c>
    </row>
    <row r="18359" spans="1:6" ht="16.5" x14ac:dyDescent="0.3">
      <c r="A18359" s="9" t="s">
        <v>3963</v>
      </c>
      <c r="B18359" s="9" t="s">
        <v>2396</v>
      </c>
      <c r="C18359" s="10">
        <v>57978</v>
      </c>
      <c r="D18359" s="9">
        <v>5828678620</v>
      </c>
      <c r="E18359" s="9" t="e">
        <f>INDEX(#REF!:#REF!,MATCH($D18359,#REF!:#REF!,0),MATCH(#REF!,#REF!:#REF!,0))</f>
        <v>#REF!</v>
      </c>
      <c r="F18359" s="9" t="e">
        <f>INDEX(#REF!:#REF!,MATCH($D18359,#REF!:#REF!,0),MATCH(#REF!,#REF!:#REF!,0))</f>
        <v>#REF!</v>
      </c>
    </row>
    <row r="18360" spans="1:6" ht="16.5" x14ac:dyDescent="0.3">
      <c r="A18360" s="9" t="s">
        <v>3962</v>
      </c>
      <c r="B18360" s="9" t="s">
        <v>2248</v>
      </c>
      <c r="C18360" s="10">
        <v>36620</v>
      </c>
      <c r="D18360" s="9">
        <v>7054972058</v>
      </c>
      <c r="E18360" s="9" t="e">
        <f>INDEX(#REF!:#REF!,MATCH($D18360,#REF!:#REF!,0),MATCH(#REF!,#REF!:#REF!,0))</f>
        <v>#REF!</v>
      </c>
      <c r="F18360" s="9" t="e">
        <f>INDEX(#REF!:#REF!,MATCH($D18360,#REF!:#REF!,0),MATCH(#REF!,#REF!:#REF!,0))</f>
        <v>#REF!</v>
      </c>
    </row>
    <row r="18361" spans="1:6" ht="16.5" x14ac:dyDescent="0.3">
      <c r="A18361" s="9" t="s">
        <v>3961</v>
      </c>
      <c r="B18361" s="9" t="s">
        <v>2206</v>
      </c>
      <c r="C18361" s="10">
        <v>27800</v>
      </c>
      <c r="D18361" s="9">
        <v>1659448174</v>
      </c>
      <c r="E18361" s="9" t="e">
        <f>INDEX(#REF!:#REF!,MATCH($D18361,#REF!:#REF!,0),MATCH(#REF!,#REF!:#REF!,0))</f>
        <v>#REF!</v>
      </c>
      <c r="F18361" s="9" t="e">
        <f>INDEX(#REF!:#REF!,MATCH($D18361,#REF!:#REF!,0),MATCH(#REF!,#REF!:#REF!,0))</f>
        <v>#REF!</v>
      </c>
    </row>
    <row r="18362" spans="1:6" ht="16.5" x14ac:dyDescent="0.3">
      <c r="A18362" s="9" t="s">
        <v>3960</v>
      </c>
      <c r="B18362" s="9" t="s">
        <v>2762</v>
      </c>
      <c r="C18362" s="10">
        <v>36888</v>
      </c>
      <c r="D18362" s="9">
        <v>19662963</v>
      </c>
      <c r="E18362" s="9" t="e">
        <f>INDEX(#REF!:#REF!,MATCH($D18362,#REF!:#REF!,0),MATCH(#REF!,#REF!:#REF!,0))</f>
        <v>#REF!</v>
      </c>
      <c r="F18362" s="9" t="e">
        <f>INDEX(#REF!:#REF!,MATCH($D18362,#REF!:#REF!,0),MATCH(#REF!,#REF!:#REF!,0))</f>
        <v>#REF!</v>
      </c>
    </row>
    <row r="18363" spans="1:6" ht="16.5" x14ac:dyDescent="0.3">
      <c r="A18363" s="9" t="s">
        <v>3959</v>
      </c>
      <c r="B18363" s="9" t="s">
        <v>2476</v>
      </c>
      <c r="C18363" s="10">
        <v>42496</v>
      </c>
      <c r="D18363" s="9">
        <v>6478891895</v>
      </c>
      <c r="E18363" s="9" t="e">
        <f>INDEX(#REF!:#REF!,MATCH($D18363,#REF!:#REF!,0),MATCH(#REF!,#REF!:#REF!,0))</f>
        <v>#REF!</v>
      </c>
      <c r="F18363" s="9" t="e">
        <f>INDEX(#REF!:#REF!,MATCH($D18363,#REF!:#REF!,0),MATCH(#REF!,#REF!:#REF!,0))</f>
        <v>#REF!</v>
      </c>
    </row>
    <row r="18364" spans="1:6" ht="16.5" x14ac:dyDescent="0.3">
      <c r="A18364" s="9" t="s">
        <v>3958</v>
      </c>
      <c r="B18364" s="9" t="s">
        <v>2029</v>
      </c>
      <c r="C18364" s="10">
        <v>36366</v>
      </c>
      <c r="D18364" s="9">
        <v>2575500974</v>
      </c>
      <c r="E18364" s="9" t="e">
        <f>INDEX(#REF!:#REF!,MATCH($D18364,#REF!:#REF!,0),MATCH(#REF!,#REF!:#REF!,0))</f>
        <v>#REF!</v>
      </c>
      <c r="F18364" s="9" t="e">
        <f>INDEX(#REF!:#REF!,MATCH($D18364,#REF!:#REF!,0),MATCH(#REF!,#REF!:#REF!,0))</f>
        <v>#REF!</v>
      </c>
    </row>
    <row r="18365" spans="1:6" ht="16.5" x14ac:dyDescent="0.3">
      <c r="A18365" s="9" t="s">
        <v>3957</v>
      </c>
      <c r="B18365" s="9" t="s">
        <v>2933</v>
      </c>
      <c r="C18365" s="10">
        <v>13202</v>
      </c>
      <c r="D18365" s="9">
        <v>5407735911</v>
      </c>
      <c r="E18365" s="9" t="e">
        <f>INDEX(#REF!:#REF!,MATCH($D18365,#REF!:#REF!,0),MATCH(#REF!,#REF!:#REF!,0))</f>
        <v>#REF!</v>
      </c>
      <c r="F18365" s="9" t="e">
        <f>INDEX(#REF!:#REF!,MATCH($D18365,#REF!:#REF!,0),MATCH(#REF!,#REF!:#REF!,0))</f>
        <v>#REF!</v>
      </c>
    </row>
    <row r="18366" spans="1:6" ht="16.5" x14ac:dyDescent="0.3">
      <c r="A18366" s="9" t="s">
        <v>3956</v>
      </c>
      <c r="B18366" s="9" t="s">
        <v>2595</v>
      </c>
      <c r="C18366" s="10">
        <v>57919</v>
      </c>
      <c r="D18366" s="9">
        <v>9939542542</v>
      </c>
      <c r="E18366" s="9" t="e">
        <f>INDEX(#REF!:#REF!,MATCH($D18366,#REF!:#REF!,0),MATCH(#REF!,#REF!:#REF!,0))</f>
        <v>#REF!</v>
      </c>
      <c r="F18366" s="9" t="e">
        <f>INDEX(#REF!:#REF!,MATCH($D18366,#REF!:#REF!,0),MATCH(#REF!,#REF!:#REF!,0))</f>
        <v>#REF!</v>
      </c>
    </row>
    <row r="18367" spans="1:6" ht="16.5" x14ac:dyDescent="0.3">
      <c r="A18367" s="9" t="s">
        <v>3955</v>
      </c>
      <c r="B18367" s="9" t="s">
        <v>2334</v>
      </c>
      <c r="C18367" s="10">
        <v>14492</v>
      </c>
      <c r="D18367" s="9">
        <v>7521557441</v>
      </c>
      <c r="E18367" s="9" t="e">
        <f>INDEX(#REF!:#REF!,MATCH($D18367,#REF!:#REF!,0),MATCH(#REF!,#REF!:#REF!,0))</f>
        <v>#REF!</v>
      </c>
      <c r="F18367" s="9" t="e">
        <f>INDEX(#REF!:#REF!,MATCH($D18367,#REF!:#REF!,0),MATCH(#REF!,#REF!:#REF!,0))</f>
        <v>#REF!</v>
      </c>
    </row>
    <row r="18368" spans="1:6" ht="16.5" x14ac:dyDescent="0.3">
      <c r="A18368" s="9" t="s">
        <v>3954</v>
      </c>
      <c r="B18368" s="9" t="s">
        <v>2845</v>
      </c>
      <c r="C18368" s="10">
        <v>22082</v>
      </c>
      <c r="D18368" s="9">
        <v>7374898193</v>
      </c>
      <c r="E18368" s="9" t="e">
        <f>INDEX(#REF!:#REF!,MATCH($D18368,#REF!:#REF!,0),MATCH(#REF!,#REF!:#REF!,0))</f>
        <v>#REF!</v>
      </c>
      <c r="F18368" s="9" t="e">
        <f>INDEX(#REF!:#REF!,MATCH($D18368,#REF!:#REF!,0),MATCH(#REF!,#REF!:#REF!,0))</f>
        <v>#REF!</v>
      </c>
    </row>
    <row r="18369" spans="1:6" ht="16.5" x14ac:dyDescent="0.3">
      <c r="A18369" s="9" t="s">
        <v>3953</v>
      </c>
      <c r="B18369" s="9" t="s">
        <v>2339</v>
      </c>
      <c r="C18369" s="10">
        <v>56431</v>
      </c>
      <c r="D18369" s="9">
        <v>5792300712</v>
      </c>
      <c r="E18369" s="9" t="e">
        <f>INDEX(#REF!:#REF!,MATCH($D18369,#REF!:#REF!,0),MATCH(#REF!,#REF!:#REF!,0))</f>
        <v>#REF!</v>
      </c>
      <c r="F18369" s="9" t="e">
        <f>INDEX(#REF!:#REF!,MATCH($D18369,#REF!:#REF!,0),MATCH(#REF!,#REF!:#REF!,0))</f>
        <v>#REF!</v>
      </c>
    </row>
    <row r="18370" spans="1:6" ht="16.5" x14ac:dyDescent="0.3">
      <c r="A18370" s="9" t="s">
        <v>3952</v>
      </c>
      <c r="B18370" s="9" t="s">
        <v>3951</v>
      </c>
      <c r="C18370" s="10">
        <v>23344</v>
      </c>
      <c r="D18370" s="9">
        <v>1420239228</v>
      </c>
      <c r="E18370" s="9" t="e">
        <f>INDEX(#REF!:#REF!,MATCH($D18370,#REF!:#REF!,0),MATCH(#REF!,#REF!:#REF!,0))</f>
        <v>#REF!</v>
      </c>
      <c r="F18370" s="9" t="e">
        <f>INDEX(#REF!:#REF!,MATCH($D18370,#REF!:#REF!,0),MATCH(#REF!,#REF!:#REF!,0))</f>
        <v>#REF!</v>
      </c>
    </row>
    <row r="18371" spans="1:6" ht="16.5" x14ac:dyDescent="0.3">
      <c r="A18371" s="9" t="s">
        <v>3950</v>
      </c>
      <c r="B18371" s="9" t="s">
        <v>2048</v>
      </c>
      <c r="C18371" s="10">
        <v>34902</v>
      </c>
      <c r="D18371" s="9">
        <v>9381484503</v>
      </c>
      <c r="E18371" s="9" t="e">
        <f>INDEX(#REF!:#REF!,MATCH($D18371,#REF!:#REF!,0),MATCH(#REF!,#REF!:#REF!,0))</f>
        <v>#REF!</v>
      </c>
      <c r="F18371" s="9" t="e">
        <f>INDEX(#REF!:#REF!,MATCH($D18371,#REF!:#REF!,0),MATCH(#REF!,#REF!:#REF!,0))</f>
        <v>#REF!</v>
      </c>
    </row>
    <row r="18372" spans="1:6" ht="16.5" x14ac:dyDescent="0.3">
      <c r="A18372" s="9" t="s">
        <v>3949</v>
      </c>
      <c r="B18372" s="9" t="s">
        <v>2465</v>
      </c>
      <c r="C18372" s="10">
        <v>54207</v>
      </c>
      <c r="D18372" s="9">
        <v>3040116061</v>
      </c>
      <c r="E18372" s="9" t="e">
        <f>INDEX(#REF!:#REF!,MATCH($D18372,#REF!:#REF!,0),MATCH(#REF!,#REF!:#REF!,0))</f>
        <v>#REF!</v>
      </c>
      <c r="F18372" s="9" t="e">
        <f>INDEX(#REF!:#REF!,MATCH($D18372,#REF!:#REF!,0),MATCH(#REF!,#REF!:#REF!,0))</f>
        <v>#REF!</v>
      </c>
    </row>
    <row r="18373" spans="1:6" ht="16.5" x14ac:dyDescent="0.3">
      <c r="A18373" s="9" t="s">
        <v>3948</v>
      </c>
      <c r="B18373" s="9" t="s">
        <v>2485</v>
      </c>
      <c r="C18373" s="10">
        <v>45297</v>
      </c>
      <c r="D18373" s="9">
        <v>5779075530</v>
      </c>
      <c r="E18373" s="9" t="e">
        <f>INDEX(#REF!:#REF!,MATCH($D18373,#REF!:#REF!,0),MATCH(#REF!,#REF!:#REF!,0))</f>
        <v>#REF!</v>
      </c>
      <c r="F18373" s="9" t="e">
        <f>INDEX(#REF!:#REF!,MATCH($D18373,#REF!:#REF!,0),MATCH(#REF!,#REF!:#REF!,0))</f>
        <v>#REF!</v>
      </c>
    </row>
    <row r="18374" spans="1:6" ht="16.5" x14ac:dyDescent="0.3">
      <c r="A18374" s="9" t="s">
        <v>3947</v>
      </c>
      <c r="B18374" s="9" t="s">
        <v>2487</v>
      </c>
      <c r="C18374" s="10">
        <v>28864</v>
      </c>
      <c r="D18374" s="9">
        <v>1439916314</v>
      </c>
      <c r="E18374" s="9" t="e">
        <f>INDEX(#REF!:#REF!,MATCH($D18374,#REF!:#REF!,0),MATCH(#REF!,#REF!:#REF!,0))</f>
        <v>#REF!</v>
      </c>
      <c r="F18374" s="9" t="e">
        <f>INDEX(#REF!:#REF!,MATCH($D18374,#REF!:#REF!,0),MATCH(#REF!,#REF!:#REF!,0))</f>
        <v>#REF!</v>
      </c>
    </row>
    <row r="18375" spans="1:6" ht="16.5" x14ac:dyDescent="0.3">
      <c r="A18375" s="9" t="s">
        <v>3946</v>
      </c>
      <c r="B18375" s="9" t="s">
        <v>2982</v>
      </c>
      <c r="C18375" s="10">
        <v>49767</v>
      </c>
      <c r="D18375" s="9">
        <v>9340388305</v>
      </c>
      <c r="E18375" s="9" t="e">
        <f>INDEX(#REF!:#REF!,MATCH($D18375,#REF!:#REF!,0),MATCH(#REF!,#REF!:#REF!,0))</f>
        <v>#REF!</v>
      </c>
      <c r="F18375" s="9" t="e">
        <f>INDEX(#REF!:#REF!,MATCH($D18375,#REF!:#REF!,0),MATCH(#REF!,#REF!:#REF!,0))</f>
        <v>#REF!</v>
      </c>
    </row>
    <row r="18376" spans="1:6" ht="16.5" x14ac:dyDescent="0.3">
      <c r="A18376" s="9" t="s">
        <v>3945</v>
      </c>
      <c r="B18376" s="9" t="s">
        <v>2228</v>
      </c>
      <c r="C18376" s="10">
        <v>48823</v>
      </c>
      <c r="D18376" s="9">
        <v>4359854056</v>
      </c>
      <c r="E18376" s="9" t="e">
        <f>INDEX(#REF!:#REF!,MATCH($D18376,#REF!:#REF!,0),MATCH(#REF!,#REF!:#REF!,0))</f>
        <v>#REF!</v>
      </c>
      <c r="F18376" s="9" t="e">
        <f>INDEX(#REF!:#REF!,MATCH($D18376,#REF!:#REF!,0),MATCH(#REF!,#REF!:#REF!,0))</f>
        <v>#REF!</v>
      </c>
    </row>
    <row r="18377" spans="1:6" ht="16.5" x14ac:dyDescent="0.3">
      <c r="A18377" s="9" t="s">
        <v>3944</v>
      </c>
      <c r="B18377" s="9" t="s">
        <v>2559</v>
      </c>
      <c r="C18377" s="10">
        <v>23308</v>
      </c>
      <c r="D18377" s="9">
        <v>8728207157</v>
      </c>
      <c r="E18377" s="9" t="e">
        <f>INDEX(#REF!:#REF!,MATCH($D18377,#REF!:#REF!,0),MATCH(#REF!,#REF!:#REF!,0))</f>
        <v>#REF!</v>
      </c>
      <c r="F18377" s="9" t="e">
        <f>INDEX(#REF!:#REF!,MATCH($D18377,#REF!:#REF!,0),MATCH(#REF!,#REF!:#REF!,0))</f>
        <v>#REF!</v>
      </c>
    </row>
    <row r="18378" spans="1:6" ht="16.5" x14ac:dyDescent="0.3">
      <c r="A18378" s="9" t="s">
        <v>3943</v>
      </c>
      <c r="B18378" s="9" t="s">
        <v>2404</v>
      </c>
      <c r="C18378" s="10">
        <v>27402</v>
      </c>
      <c r="D18378" s="9">
        <v>4504361140</v>
      </c>
      <c r="E18378" s="9" t="e">
        <f>INDEX(#REF!:#REF!,MATCH($D18378,#REF!:#REF!,0),MATCH(#REF!,#REF!:#REF!,0))</f>
        <v>#REF!</v>
      </c>
      <c r="F18378" s="9" t="e">
        <f>INDEX(#REF!:#REF!,MATCH($D18378,#REF!:#REF!,0),MATCH(#REF!,#REF!:#REF!,0))</f>
        <v>#REF!</v>
      </c>
    </row>
    <row r="18379" spans="1:6" ht="16.5" x14ac:dyDescent="0.3">
      <c r="A18379" s="9" t="s">
        <v>3942</v>
      </c>
      <c r="B18379" s="9" t="s">
        <v>1979</v>
      </c>
      <c r="C18379" s="10">
        <v>39107</v>
      </c>
      <c r="D18379" s="9">
        <v>4453705328</v>
      </c>
      <c r="E18379" s="9" t="e">
        <f>INDEX(#REF!:#REF!,MATCH($D18379,#REF!:#REF!,0),MATCH(#REF!,#REF!:#REF!,0))</f>
        <v>#REF!</v>
      </c>
      <c r="F18379" s="9" t="e">
        <f>INDEX(#REF!:#REF!,MATCH($D18379,#REF!:#REF!,0),MATCH(#REF!,#REF!:#REF!,0))</f>
        <v>#REF!</v>
      </c>
    </row>
    <row r="18380" spans="1:6" ht="16.5" x14ac:dyDescent="0.3">
      <c r="A18380" s="9" t="s">
        <v>3941</v>
      </c>
      <c r="B18380" s="9" t="s">
        <v>2230</v>
      </c>
      <c r="C18380" s="10">
        <v>45505</v>
      </c>
      <c r="D18380" s="9">
        <v>1888605537</v>
      </c>
      <c r="E18380" s="9" t="e">
        <f>INDEX(#REF!:#REF!,MATCH($D18380,#REF!:#REF!,0),MATCH(#REF!,#REF!:#REF!,0))</f>
        <v>#REF!</v>
      </c>
      <c r="F18380" s="9" t="e">
        <f>INDEX(#REF!:#REF!,MATCH($D18380,#REF!:#REF!,0),MATCH(#REF!,#REF!:#REF!,0))</f>
        <v>#REF!</v>
      </c>
    </row>
    <row r="18381" spans="1:6" ht="16.5" x14ac:dyDescent="0.3">
      <c r="A18381" s="9" t="s">
        <v>3940</v>
      </c>
      <c r="B18381" s="9" t="s">
        <v>3071</v>
      </c>
      <c r="C18381" s="10">
        <v>30053</v>
      </c>
      <c r="D18381" s="9">
        <v>2944219065</v>
      </c>
      <c r="E18381" s="9" t="e">
        <f>INDEX(#REF!:#REF!,MATCH($D18381,#REF!:#REF!,0),MATCH(#REF!,#REF!:#REF!,0))</f>
        <v>#REF!</v>
      </c>
      <c r="F18381" s="9" t="e">
        <f>INDEX(#REF!:#REF!,MATCH($D18381,#REF!:#REF!,0),MATCH(#REF!,#REF!:#REF!,0))</f>
        <v>#REF!</v>
      </c>
    </row>
    <row r="18382" spans="1:6" ht="16.5" x14ac:dyDescent="0.3">
      <c r="A18382" s="9" t="s">
        <v>3939</v>
      </c>
      <c r="B18382" s="9" t="s">
        <v>2564</v>
      </c>
      <c r="C18382" s="10">
        <v>45543</v>
      </c>
      <c r="D18382" s="9">
        <v>2149326663</v>
      </c>
      <c r="E18382" s="9" t="e">
        <f>INDEX(#REF!:#REF!,MATCH($D18382,#REF!:#REF!,0),MATCH(#REF!,#REF!:#REF!,0))</f>
        <v>#REF!</v>
      </c>
      <c r="F18382" s="9" t="e">
        <f>INDEX(#REF!:#REF!,MATCH($D18382,#REF!:#REF!,0),MATCH(#REF!,#REF!:#REF!,0))</f>
        <v>#REF!</v>
      </c>
    </row>
    <row r="18383" spans="1:6" ht="16.5" x14ac:dyDescent="0.3">
      <c r="A18383" s="9" t="s">
        <v>3938</v>
      </c>
      <c r="B18383" s="9" t="s">
        <v>2532</v>
      </c>
      <c r="C18383" s="10">
        <v>49482</v>
      </c>
      <c r="D18383" s="9">
        <v>6436551115</v>
      </c>
      <c r="E18383" s="9" t="e">
        <f>INDEX(#REF!:#REF!,MATCH($D18383,#REF!:#REF!,0),MATCH(#REF!,#REF!:#REF!,0))</f>
        <v>#REF!</v>
      </c>
      <c r="F18383" s="9" t="e">
        <f>INDEX(#REF!:#REF!,MATCH($D18383,#REF!:#REF!,0),MATCH(#REF!,#REF!:#REF!,0))</f>
        <v>#REF!</v>
      </c>
    </row>
    <row r="18384" spans="1:6" ht="16.5" x14ac:dyDescent="0.3">
      <c r="A18384" s="9" t="s">
        <v>3937</v>
      </c>
      <c r="B18384" s="9" t="s">
        <v>2138</v>
      </c>
      <c r="C18384" s="10">
        <v>45204</v>
      </c>
      <c r="D18384" s="9">
        <v>601779371</v>
      </c>
      <c r="E18384" s="9" t="e">
        <f>INDEX(#REF!:#REF!,MATCH($D18384,#REF!:#REF!,0),MATCH(#REF!,#REF!:#REF!,0))</f>
        <v>#REF!</v>
      </c>
      <c r="F18384" s="9" t="e">
        <f>INDEX(#REF!:#REF!,MATCH($D18384,#REF!:#REF!,0),MATCH(#REF!,#REF!:#REF!,0))</f>
        <v>#REF!</v>
      </c>
    </row>
    <row r="18385" spans="1:6" ht="16.5" x14ac:dyDescent="0.3">
      <c r="A18385" s="9" t="s">
        <v>3936</v>
      </c>
      <c r="B18385" s="9" t="s">
        <v>3506</v>
      </c>
      <c r="C18385" s="10">
        <v>29188</v>
      </c>
      <c r="D18385" s="9">
        <v>7824503232</v>
      </c>
      <c r="E18385" s="9" t="e">
        <f>INDEX(#REF!:#REF!,MATCH($D18385,#REF!:#REF!,0),MATCH(#REF!,#REF!:#REF!,0))</f>
        <v>#REF!</v>
      </c>
      <c r="F18385" s="9" t="e">
        <f>INDEX(#REF!:#REF!,MATCH($D18385,#REF!:#REF!,0),MATCH(#REF!,#REF!:#REF!,0))</f>
        <v>#REF!</v>
      </c>
    </row>
    <row r="18386" spans="1:6" ht="16.5" x14ac:dyDescent="0.3">
      <c r="A18386" s="9" t="s">
        <v>3935</v>
      </c>
      <c r="B18386" s="9" t="s">
        <v>2351</v>
      </c>
      <c r="C18386" s="10">
        <v>32160</v>
      </c>
      <c r="D18386" s="9">
        <v>7493076952</v>
      </c>
      <c r="E18386" s="9" t="e">
        <f>INDEX(#REF!:#REF!,MATCH($D18386,#REF!:#REF!,0),MATCH(#REF!,#REF!:#REF!,0))</f>
        <v>#REF!</v>
      </c>
      <c r="F18386" s="9" t="e">
        <f>INDEX(#REF!:#REF!,MATCH($D18386,#REF!:#REF!,0),MATCH(#REF!,#REF!:#REF!,0))</f>
        <v>#REF!</v>
      </c>
    </row>
    <row r="18387" spans="1:6" ht="16.5" x14ac:dyDescent="0.3">
      <c r="A18387" s="9" t="s">
        <v>3934</v>
      </c>
      <c r="B18387" s="9" t="s">
        <v>2600</v>
      </c>
      <c r="C18387" s="10">
        <v>18422</v>
      </c>
      <c r="D18387" s="9">
        <v>6732216945</v>
      </c>
      <c r="E18387" s="9" t="e">
        <f>INDEX(#REF!:#REF!,MATCH($D18387,#REF!:#REF!,0),MATCH(#REF!,#REF!:#REF!,0))</f>
        <v>#REF!</v>
      </c>
      <c r="F18387" s="9" t="e">
        <f>INDEX(#REF!:#REF!,MATCH($D18387,#REF!:#REF!,0),MATCH(#REF!,#REF!:#REF!,0))</f>
        <v>#REF!</v>
      </c>
    </row>
    <row r="18388" spans="1:6" ht="16.5" x14ac:dyDescent="0.3">
      <c r="A18388" s="9" t="s">
        <v>3933</v>
      </c>
      <c r="B18388" s="9" t="s">
        <v>2158</v>
      </c>
      <c r="C18388" s="10">
        <v>43262</v>
      </c>
      <c r="D18388" s="9">
        <v>8617243198</v>
      </c>
      <c r="E18388" s="9" t="e">
        <f>INDEX(#REF!:#REF!,MATCH($D18388,#REF!:#REF!,0),MATCH(#REF!,#REF!:#REF!,0))</f>
        <v>#REF!</v>
      </c>
      <c r="F18388" s="9" t="e">
        <f>INDEX(#REF!:#REF!,MATCH($D18388,#REF!:#REF!,0),MATCH(#REF!,#REF!:#REF!,0))</f>
        <v>#REF!</v>
      </c>
    </row>
    <row r="18389" spans="1:6" ht="16.5" x14ac:dyDescent="0.3">
      <c r="A18389" s="9" t="s">
        <v>3932</v>
      </c>
      <c r="B18389" s="9" t="s">
        <v>1943</v>
      </c>
      <c r="C18389" s="10">
        <v>22946</v>
      </c>
      <c r="D18389" s="9">
        <v>8401146046</v>
      </c>
      <c r="E18389" s="9" t="e">
        <f>INDEX(#REF!:#REF!,MATCH($D18389,#REF!:#REF!,0),MATCH(#REF!,#REF!:#REF!,0))</f>
        <v>#REF!</v>
      </c>
      <c r="F18389" s="9" t="e">
        <f>INDEX(#REF!:#REF!,MATCH($D18389,#REF!:#REF!,0),MATCH(#REF!,#REF!:#REF!,0))</f>
        <v>#REF!</v>
      </c>
    </row>
    <row r="18390" spans="1:6" ht="16.5" x14ac:dyDescent="0.3">
      <c r="A18390" s="9" t="s">
        <v>3931</v>
      </c>
      <c r="B18390" s="9" t="s">
        <v>3366</v>
      </c>
      <c r="C18390" s="10">
        <v>49336</v>
      </c>
      <c r="D18390" s="9">
        <v>6776868107</v>
      </c>
      <c r="E18390" s="9" t="e">
        <f>INDEX(#REF!:#REF!,MATCH($D18390,#REF!:#REF!,0),MATCH(#REF!,#REF!:#REF!,0))</f>
        <v>#REF!</v>
      </c>
      <c r="F18390" s="9" t="e">
        <f>INDEX(#REF!:#REF!,MATCH($D18390,#REF!:#REF!,0),MATCH(#REF!,#REF!:#REF!,0))</f>
        <v>#REF!</v>
      </c>
    </row>
    <row r="18391" spans="1:6" ht="16.5" x14ac:dyDescent="0.3">
      <c r="A18391" s="9" t="s">
        <v>3930</v>
      </c>
      <c r="B18391" s="9" t="s">
        <v>2011</v>
      </c>
      <c r="C18391" s="10">
        <v>31115</v>
      </c>
      <c r="D18391" s="9">
        <v>8069192305</v>
      </c>
      <c r="E18391" s="9" t="e">
        <f>INDEX(#REF!:#REF!,MATCH($D18391,#REF!:#REF!,0),MATCH(#REF!,#REF!:#REF!,0))</f>
        <v>#REF!</v>
      </c>
      <c r="F18391" s="9" t="e">
        <f>INDEX(#REF!:#REF!,MATCH($D18391,#REF!:#REF!,0),MATCH(#REF!,#REF!:#REF!,0))</f>
        <v>#REF!</v>
      </c>
    </row>
    <row r="18392" spans="1:6" ht="16.5" x14ac:dyDescent="0.3">
      <c r="A18392" s="9" t="s">
        <v>3929</v>
      </c>
      <c r="B18392" s="9" t="s">
        <v>2023</v>
      </c>
      <c r="C18392" s="10">
        <v>54073</v>
      </c>
      <c r="D18392" s="9">
        <v>161397387</v>
      </c>
      <c r="E18392" s="9" t="e">
        <f>INDEX(#REF!:#REF!,MATCH($D18392,#REF!:#REF!,0),MATCH(#REF!,#REF!:#REF!,0))</f>
        <v>#REF!</v>
      </c>
      <c r="F18392" s="9" t="e">
        <f>INDEX(#REF!:#REF!,MATCH($D18392,#REF!:#REF!,0),MATCH(#REF!,#REF!:#REF!,0))</f>
        <v>#REF!</v>
      </c>
    </row>
    <row r="18393" spans="1:6" ht="16.5" x14ac:dyDescent="0.3">
      <c r="A18393" s="9" t="s">
        <v>3928</v>
      </c>
      <c r="B18393" s="9" t="s">
        <v>2647</v>
      </c>
      <c r="C18393" s="10">
        <v>23328</v>
      </c>
      <c r="D18393" s="9">
        <v>992720575</v>
      </c>
      <c r="E18393" s="9" t="e">
        <f>INDEX(#REF!:#REF!,MATCH($D18393,#REF!:#REF!,0),MATCH(#REF!,#REF!:#REF!,0))</f>
        <v>#REF!</v>
      </c>
      <c r="F18393" s="9" t="e">
        <f>INDEX(#REF!:#REF!,MATCH($D18393,#REF!:#REF!,0),MATCH(#REF!,#REF!:#REF!,0))</f>
        <v>#REF!</v>
      </c>
    </row>
    <row r="18394" spans="1:6" ht="16.5" x14ac:dyDescent="0.3">
      <c r="A18394" s="9" t="s">
        <v>3927</v>
      </c>
      <c r="B18394" s="9" t="s">
        <v>2685</v>
      </c>
      <c r="C18394" s="10">
        <v>17083</v>
      </c>
      <c r="D18394" s="9">
        <v>325547246</v>
      </c>
      <c r="E18394" s="9" t="e">
        <f>INDEX(#REF!:#REF!,MATCH($D18394,#REF!:#REF!,0),MATCH(#REF!,#REF!:#REF!,0))</f>
        <v>#REF!</v>
      </c>
      <c r="F18394" s="9" t="e">
        <f>INDEX(#REF!:#REF!,MATCH($D18394,#REF!:#REF!,0),MATCH(#REF!,#REF!:#REF!,0))</f>
        <v>#REF!</v>
      </c>
    </row>
    <row r="18395" spans="1:6" ht="16.5" x14ac:dyDescent="0.3">
      <c r="A18395" s="9" t="s">
        <v>3926</v>
      </c>
      <c r="B18395" s="9" t="s">
        <v>2492</v>
      </c>
      <c r="C18395" s="10">
        <v>26156</v>
      </c>
      <c r="D18395" s="9">
        <v>1419116835</v>
      </c>
      <c r="E18395" s="9" t="e">
        <f>INDEX(#REF!:#REF!,MATCH($D18395,#REF!:#REF!,0),MATCH(#REF!,#REF!:#REF!,0))</f>
        <v>#REF!</v>
      </c>
      <c r="F18395" s="9" t="e">
        <f>INDEX(#REF!:#REF!,MATCH($D18395,#REF!:#REF!,0),MATCH(#REF!,#REF!:#REF!,0))</f>
        <v>#REF!</v>
      </c>
    </row>
    <row r="18396" spans="1:6" ht="16.5" x14ac:dyDescent="0.3">
      <c r="A18396" s="9" t="s">
        <v>3925</v>
      </c>
      <c r="B18396" s="9" t="s">
        <v>2671</v>
      </c>
      <c r="C18396" s="10">
        <v>57981</v>
      </c>
      <c r="D18396" s="9">
        <v>2565093969</v>
      </c>
      <c r="E18396" s="9" t="e">
        <f>INDEX(#REF!:#REF!,MATCH($D18396,#REF!:#REF!,0),MATCH(#REF!,#REF!:#REF!,0))</f>
        <v>#REF!</v>
      </c>
      <c r="F18396" s="9" t="e">
        <f>INDEX(#REF!:#REF!,MATCH($D18396,#REF!:#REF!,0),MATCH(#REF!,#REF!:#REF!,0))</f>
        <v>#REF!</v>
      </c>
    </row>
    <row r="18397" spans="1:6" ht="16.5" x14ac:dyDescent="0.3">
      <c r="A18397" s="9" t="s">
        <v>3924</v>
      </c>
      <c r="B18397" s="9" t="s">
        <v>3177</v>
      </c>
      <c r="C18397" s="10">
        <v>24420</v>
      </c>
      <c r="D18397" s="9">
        <v>7367438190</v>
      </c>
      <c r="E18397" s="9" t="e">
        <f>INDEX(#REF!:#REF!,MATCH($D18397,#REF!:#REF!,0),MATCH(#REF!,#REF!:#REF!,0))</f>
        <v>#REF!</v>
      </c>
      <c r="F18397" s="9" t="e">
        <f>INDEX(#REF!:#REF!,MATCH($D18397,#REF!:#REF!,0),MATCH(#REF!,#REF!:#REF!,0))</f>
        <v>#REF!</v>
      </c>
    </row>
    <row r="18398" spans="1:6" ht="16.5" x14ac:dyDescent="0.3">
      <c r="A18398" s="9" t="s">
        <v>3923</v>
      </c>
      <c r="B18398" s="9" t="s">
        <v>2580</v>
      </c>
      <c r="C18398" s="10">
        <v>45339</v>
      </c>
      <c r="D18398" s="9">
        <v>1787288307</v>
      </c>
      <c r="E18398" s="9" t="e">
        <f>INDEX(#REF!:#REF!,MATCH($D18398,#REF!:#REF!,0),MATCH(#REF!,#REF!:#REF!,0))</f>
        <v>#REF!</v>
      </c>
      <c r="F18398" s="9" t="e">
        <f>INDEX(#REF!:#REF!,MATCH($D18398,#REF!:#REF!,0),MATCH(#REF!,#REF!:#REF!,0))</f>
        <v>#REF!</v>
      </c>
    </row>
    <row r="18399" spans="1:6" ht="16.5" x14ac:dyDescent="0.3">
      <c r="A18399" s="9" t="s">
        <v>3922</v>
      </c>
      <c r="B18399" s="9" t="s">
        <v>2216</v>
      </c>
      <c r="C18399" s="10">
        <v>17618</v>
      </c>
      <c r="D18399" s="9">
        <v>544760832</v>
      </c>
      <c r="E18399" s="9" t="e">
        <f>INDEX(#REF!:#REF!,MATCH($D18399,#REF!:#REF!,0),MATCH(#REF!,#REF!:#REF!,0))</f>
        <v>#REF!</v>
      </c>
      <c r="F18399" s="9" t="e">
        <f>INDEX(#REF!:#REF!,MATCH($D18399,#REF!:#REF!,0),MATCH(#REF!,#REF!:#REF!,0))</f>
        <v>#REF!</v>
      </c>
    </row>
    <row r="18400" spans="1:6" ht="16.5" x14ac:dyDescent="0.3">
      <c r="A18400" s="9" t="s">
        <v>3921</v>
      </c>
      <c r="B18400" s="9" t="s">
        <v>2472</v>
      </c>
      <c r="C18400" s="10">
        <v>55373</v>
      </c>
      <c r="D18400" s="9">
        <v>8905919081</v>
      </c>
      <c r="E18400" s="9" t="e">
        <f>INDEX(#REF!:#REF!,MATCH($D18400,#REF!:#REF!,0),MATCH(#REF!,#REF!:#REF!,0))</f>
        <v>#REF!</v>
      </c>
      <c r="F18400" s="9" t="e">
        <f>INDEX(#REF!:#REF!,MATCH($D18400,#REF!:#REF!,0),MATCH(#REF!,#REF!:#REF!,0))</f>
        <v>#REF!</v>
      </c>
    </row>
    <row r="18401" spans="1:6" ht="16.5" x14ac:dyDescent="0.3">
      <c r="A18401" s="9" t="s">
        <v>3920</v>
      </c>
      <c r="B18401" s="9" t="s">
        <v>2188</v>
      </c>
      <c r="C18401" s="10">
        <v>23351</v>
      </c>
      <c r="D18401" s="9">
        <v>1990335721</v>
      </c>
      <c r="E18401" s="9" t="e">
        <f>INDEX(#REF!:#REF!,MATCH($D18401,#REF!:#REF!,0),MATCH(#REF!,#REF!:#REF!,0))</f>
        <v>#REF!</v>
      </c>
      <c r="F18401" s="9" t="e">
        <f>INDEX(#REF!:#REF!,MATCH($D18401,#REF!:#REF!,0),MATCH(#REF!,#REF!:#REF!,0))</f>
        <v>#REF!</v>
      </c>
    </row>
    <row r="18402" spans="1:6" ht="16.5" x14ac:dyDescent="0.3">
      <c r="A18402" s="9" t="s">
        <v>3919</v>
      </c>
      <c r="B18402" s="9" t="s">
        <v>2129</v>
      </c>
      <c r="C18402" s="10">
        <v>45463</v>
      </c>
      <c r="D18402" s="9">
        <v>6769297310</v>
      </c>
      <c r="E18402" s="9" t="e">
        <f>INDEX(#REF!:#REF!,MATCH($D18402,#REF!:#REF!,0),MATCH(#REF!,#REF!:#REF!,0))</f>
        <v>#REF!</v>
      </c>
      <c r="F18402" s="9" t="e">
        <f>INDEX(#REF!:#REF!,MATCH($D18402,#REF!:#REF!,0),MATCH(#REF!,#REF!:#REF!,0))</f>
        <v>#REF!</v>
      </c>
    </row>
    <row r="18403" spans="1:6" ht="16.5" x14ac:dyDescent="0.3">
      <c r="A18403" s="9" t="s">
        <v>3918</v>
      </c>
      <c r="B18403" s="9" t="s">
        <v>2081</v>
      </c>
      <c r="C18403" s="10">
        <v>20307</v>
      </c>
      <c r="D18403" s="9">
        <v>8109358470</v>
      </c>
      <c r="E18403" s="9" t="e">
        <f>INDEX(#REF!:#REF!,MATCH($D18403,#REF!:#REF!,0),MATCH(#REF!,#REF!:#REF!,0))</f>
        <v>#REF!</v>
      </c>
      <c r="F18403" s="9" t="e">
        <f>INDEX(#REF!:#REF!,MATCH($D18403,#REF!:#REF!,0),MATCH(#REF!,#REF!:#REF!,0))</f>
        <v>#REF!</v>
      </c>
    </row>
    <row r="18404" spans="1:6" ht="16.5" x14ac:dyDescent="0.3">
      <c r="A18404" s="9" t="s">
        <v>3917</v>
      </c>
      <c r="B18404" s="9" t="s">
        <v>2947</v>
      </c>
      <c r="C18404" s="10">
        <v>15106</v>
      </c>
      <c r="D18404" s="9">
        <v>8254304106</v>
      </c>
      <c r="E18404" s="9" t="e">
        <f>INDEX(#REF!:#REF!,MATCH($D18404,#REF!:#REF!,0),MATCH(#REF!,#REF!:#REF!,0))</f>
        <v>#REF!</v>
      </c>
      <c r="F18404" s="9" t="e">
        <f>INDEX(#REF!:#REF!,MATCH($D18404,#REF!:#REF!,0),MATCH(#REF!,#REF!:#REF!,0))</f>
        <v>#REF!</v>
      </c>
    </row>
    <row r="18405" spans="1:6" ht="16.5" x14ac:dyDescent="0.3">
      <c r="A18405" s="9" t="s">
        <v>3916</v>
      </c>
      <c r="B18405" s="9" t="s">
        <v>3049</v>
      </c>
      <c r="C18405" s="10">
        <v>18064</v>
      </c>
      <c r="D18405" s="9">
        <v>4752702681</v>
      </c>
      <c r="E18405" s="9" t="e">
        <f>INDEX(#REF!:#REF!,MATCH($D18405,#REF!:#REF!,0),MATCH(#REF!,#REF!:#REF!,0))</f>
        <v>#REF!</v>
      </c>
      <c r="F18405" s="9" t="e">
        <f>INDEX(#REF!:#REF!,MATCH($D18405,#REF!:#REF!,0),MATCH(#REF!,#REF!:#REF!,0))</f>
        <v>#REF!</v>
      </c>
    </row>
    <row r="18406" spans="1:6" ht="16.5" x14ac:dyDescent="0.3">
      <c r="A18406" s="9" t="s">
        <v>3915</v>
      </c>
      <c r="B18406" s="9" t="s">
        <v>2260</v>
      </c>
      <c r="C18406" s="10">
        <v>46311</v>
      </c>
      <c r="D18406" s="9">
        <v>4286367630</v>
      </c>
      <c r="E18406" s="9" t="e">
        <f>INDEX(#REF!:#REF!,MATCH($D18406,#REF!:#REF!,0),MATCH(#REF!,#REF!:#REF!,0))</f>
        <v>#REF!</v>
      </c>
      <c r="F18406" s="9" t="e">
        <f>INDEX(#REF!:#REF!,MATCH($D18406,#REF!:#REF!,0),MATCH(#REF!,#REF!:#REF!,0))</f>
        <v>#REF!</v>
      </c>
    </row>
    <row r="18407" spans="1:6" ht="16.5" x14ac:dyDescent="0.3">
      <c r="A18407" s="9" t="s">
        <v>3914</v>
      </c>
      <c r="B18407" s="9" t="s">
        <v>2103</v>
      </c>
      <c r="C18407" s="10">
        <v>30313</v>
      </c>
      <c r="D18407" s="9">
        <v>9229113786</v>
      </c>
      <c r="E18407" s="9" t="e">
        <f>INDEX(#REF!:#REF!,MATCH($D18407,#REF!:#REF!,0),MATCH(#REF!,#REF!:#REF!,0))</f>
        <v>#REF!</v>
      </c>
      <c r="F18407" s="9" t="e">
        <f>INDEX(#REF!:#REF!,MATCH($D18407,#REF!:#REF!,0),MATCH(#REF!,#REF!:#REF!,0))</f>
        <v>#REF!</v>
      </c>
    </row>
    <row r="18408" spans="1:6" ht="16.5" x14ac:dyDescent="0.3">
      <c r="A18408" s="9" t="s">
        <v>3913</v>
      </c>
      <c r="B18408" s="9" t="s">
        <v>2422</v>
      </c>
      <c r="C18408" s="10">
        <v>42664</v>
      </c>
      <c r="D18408" s="9">
        <v>6106380341</v>
      </c>
      <c r="E18408" s="9" t="e">
        <f>INDEX(#REF!:#REF!,MATCH($D18408,#REF!:#REF!,0),MATCH(#REF!,#REF!:#REF!,0))</f>
        <v>#REF!</v>
      </c>
      <c r="F18408" s="9" t="e">
        <f>INDEX(#REF!:#REF!,MATCH($D18408,#REF!:#REF!,0),MATCH(#REF!,#REF!:#REF!,0))</f>
        <v>#REF!</v>
      </c>
    </row>
    <row r="18409" spans="1:6" ht="16.5" x14ac:dyDescent="0.3">
      <c r="A18409" s="9" t="s">
        <v>3912</v>
      </c>
      <c r="B18409" s="9" t="s">
        <v>2961</v>
      </c>
      <c r="C18409" s="10">
        <v>31113</v>
      </c>
      <c r="D18409" s="9">
        <v>5134745579</v>
      </c>
      <c r="E18409" s="9" t="e">
        <f>INDEX(#REF!:#REF!,MATCH($D18409,#REF!:#REF!,0),MATCH(#REF!,#REF!:#REF!,0))</f>
        <v>#REF!</v>
      </c>
      <c r="F18409" s="9" t="e">
        <f>INDEX(#REF!:#REF!,MATCH($D18409,#REF!:#REF!,0),MATCH(#REF!,#REF!:#REF!,0))</f>
        <v>#REF!</v>
      </c>
    </row>
    <row r="18410" spans="1:6" ht="16.5" x14ac:dyDescent="0.3">
      <c r="A18410" s="9" t="s">
        <v>3911</v>
      </c>
      <c r="B18410" s="9" t="s">
        <v>2914</v>
      </c>
      <c r="C18410" s="10">
        <v>15556</v>
      </c>
      <c r="D18410" s="9">
        <v>116428384</v>
      </c>
      <c r="E18410" s="9" t="e">
        <f>INDEX(#REF!:#REF!,MATCH($D18410,#REF!:#REF!,0),MATCH(#REF!,#REF!:#REF!,0))</f>
        <v>#REF!</v>
      </c>
      <c r="F18410" s="9" t="e">
        <f>INDEX(#REF!:#REF!,MATCH($D18410,#REF!:#REF!,0),MATCH(#REF!,#REF!:#REF!,0))</f>
        <v>#REF!</v>
      </c>
    </row>
    <row r="18411" spans="1:6" ht="16.5" x14ac:dyDescent="0.3">
      <c r="A18411" s="9" t="s">
        <v>3910</v>
      </c>
      <c r="B18411" s="9" t="s">
        <v>2608</v>
      </c>
      <c r="C18411" s="10">
        <v>57873</v>
      </c>
      <c r="D18411" s="9">
        <v>87033755</v>
      </c>
      <c r="E18411" s="9" t="e">
        <f>INDEX(#REF!:#REF!,MATCH($D18411,#REF!:#REF!,0),MATCH(#REF!,#REF!:#REF!,0))</f>
        <v>#REF!</v>
      </c>
      <c r="F18411" s="9" t="e">
        <f>INDEX(#REF!:#REF!,MATCH($D18411,#REF!:#REF!,0),MATCH(#REF!,#REF!:#REF!,0))</f>
        <v>#REF!</v>
      </c>
    </row>
    <row r="18412" spans="1:6" ht="16.5" x14ac:dyDescent="0.3">
      <c r="A18412" s="9" t="s">
        <v>3909</v>
      </c>
      <c r="B18412" s="9" t="s">
        <v>1947</v>
      </c>
      <c r="C18412" s="10">
        <v>10993</v>
      </c>
      <c r="D18412" s="9">
        <v>6293335589</v>
      </c>
      <c r="E18412" s="9" t="e">
        <f>INDEX(#REF!:#REF!,MATCH($D18412,#REF!:#REF!,0),MATCH(#REF!,#REF!:#REF!,0))</f>
        <v>#REF!</v>
      </c>
      <c r="F18412" s="9" t="e">
        <f>INDEX(#REF!:#REF!,MATCH($D18412,#REF!:#REF!,0),MATCH(#REF!,#REF!:#REF!,0))</f>
        <v>#REF!</v>
      </c>
    </row>
    <row r="18413" spans="1:6" ht="16.5" x14ac:dyDescent="0.3">
      <c r="A18413" s="9" t="s">
        <v>3908</v>
      </c>
      <c r="B18413" s="9" t="s">
        <v>2450</v>
      </c>
      <c r="C18413" s="10">
        <v>53080</v>
      </c>
      <c r="D18413" s="9">
        <v>4290015026</v>
      </c>
      <c r="E18413" s="9" t="e">
        <f>INDEX(#REF!:#REF!,MATCH($D18413,#REF!:#REF!,0),MATCH(#REF!,#REF!:#REF!,0))</f>
        <v>#REF!</v>
      </c>
      <c r="F18413" s="9" t="e">
        <f>INDEX(#REF!:#REF!,MATCH($D18413,#REF!:#REF!,0),MATCH(#REF!,#REF!:#REF!,0))</f>
        <v>#REF!</v>
      </c>
    </row>
    <row r="18414" spans="1:6" ht="16.5" x14ac:dyDescent="0.3">
      <c r="A18414" s="9" t="s">
        <v>3907</v>
      </c>
      <c r="B18414" s="9" t="s">
        <v>2056</v>
      </c>
      <c r="C18414" s="10">
        <v>54537</v>
      </c>
      <c r="D18414" s="9">
        <v>5561472151</v>
      </c>
      <c r="E18414" s="9" t="e">
        <f>INDEX(#REF!:#REF!,MATCH($D18414,#REF!:#REF!,0),MATCH(#REF!,#REF!:#REF!,0))</f>
        <v>#REF!</v>
      </c>
      <c r="F18414" s="9" t="e">
        <f>INDEX(#REF!:#REF!,MATCH($D18414,#REF!:#REF!,0),MATCH(#REF!,#REF!:#REF!,0))</f>
        <v>#REF!</v>
      </c>
    </row>
    <row r="18415" spans="1:6" ht="16.5" x14ac:dyDescent="0.3">
      <c r="A18415" s="9" t="s">
        <v>3906</v>
      </c>
      <c r="B18415" s="9" t="s">
        <v>2867</v>
      </c>
      <c r="C18415" s="10">
        <v>33570</v>
      </c>
      <c r="D18415" s="9">
        <v>3219601650</v>
      </c>
      <c r="E18415" s="9" t="e">
        <f>INDEX(#REF!:#REF!,MATCH($D18415,#REF!:#REF!,0),MATCH(#REF!,#REF!:#REF!,0))</f>
        <v>#REF!</v>
      </c>
      <c r="F18415" s="9" t="e">
        <f>INDEX(#REF!:#REF!,MATCH($D18415,#REF!:#REF!,0),MATCH(#REF!,#REF!:#REF!,0))</f>
        <v>#REF!</v>
      </c>
    </row>
    <row r="18416" spans="1:6" ht="16.5" x14ac:dyDescent="0.3">
      <c r="A18416" s="9" t="s">
        <v>3905</v>
      </c>
      <c r="B18416" s="9" t="s">
        <v>2521</v>
      </c>
      <c r="C18416" s="10">
        <v>51371</v>
      </c>
      <c r="D18416" s="9">
        <v>9412192312</v>
      </c>
      <c r="E18416" s="9" t="e">
        <f>INDEX(#REF!:#REF!,MATCH($D18416,#REF!:#REF!,0),MATCH(#REF!,#REF!:#REF!,0))</f>
        <v>#REF!</v>
      </c>
      <c r="F18416" s="9" t="e">
        <f>INDEX(#REF!:#REF!,MATCH($D18416,#REF!:#REF!,0),MATCH(#REF!,#REF!:#REF!,0))</f>
        <v>#REF!</v>
      </c>
    </row>
    <row r="18417" spans="1:6" ht="16.5" x14ac:dyDescent="0.3">
      <c r="A18417" s="9" t="s">
        <v>3904</v>
      </c>
      <c r="B18417" s="9" t="s">
        <v>2158</v>
      </c>
      <c r="C18417" s="10">
        <v>14909</v>
      </c>
      <c r="D18417" s="9">
        <v>2841287114</v>
      </c>
      <c r="E18417" s="9" t="e">
        <f>INDEX(#REF!:#REF!,MATCH($D18417,#REF!:#REF!,0),MATCH(#REF!,#REF!:#REF!,0))</f>
        <v>#REF!</v>
      </c>
      <c r="F18417" s="9" t="e">
        <f>INDEX(#REF!:#REF!,MATCH($D18417,#REF!:#REF!,0),MATCH(#REF!,#REF!:#REF!,0))</f>
        <v>#REF!</v>
      </c>
    </row>
    <row r="18418" spans="1:6" ht="16.5" x14ac:dyDescent="0.3">
      <c r="A18418" s="9" t="s">
        <v>3903</v>
      </c>
      <c r="B18418" s="9" t="s">
        <v>3902</v>
      </c>
      <c r="C18418" s="10">
        <v>23975</v>
      </c>
      <c r="D18418" s="9">
        <v>8646243699</v>
      </c>
      <c r="E18418" s="9" t="e">
        <f>INDEX(#REF!:#REF!,MATCH($D18418,#REF!:#REF!,0),MATCH(#REF!,#REF!:#REF!,0))</f>
        <v>#REF!</v>
      </c>
      <c r="F18418" s="9" t="e">
        <f>INDEX(#REF!:#REF!,MATCH($D18418,#REF!:#REF!,0),MATCH(#REF!,#REF!:#REF!,0))</f>
        <v>#REF!</v>
      </c>
    </row>
    <row r="18419" spans="1:6" ht="16.5" x14ac:dyDescent="0.3">
      <c r="A18419" s="9" t="s">
        <v>3901</v>
      </c>
      <c r="B18419" s="9" t="s">
        <v>2918</v>
      </c>
      <c r="C18419" s="10">
        <v>11224</v>
      </c>
      <c r="D18419" s="9">
        <v>9458901820</v>
      </c>
      <c r="E18419" s="9" t="e">
        <f>INDEX(#REF!:#REF!,MATCH($D18419,#REF!:#REF!,0),MATCH(#REF!,#REF!:#REF!,0))</f>
        <v>#REF!</v>
      </c>
      <c r="F18419" s="9" t="e">
        <f>INDEX(#REF!:#REF!,MATCH($D18419,#REF!:#REF!,0),MATCH(#REF!,#REF!:#REF!,0))</f>
        <v>#REF!</v>
      </c>
    </row>
    <row r="18420" spans="1:6" ht="16.5" x14ac:dyDescent="0.3">
      <c r="A18420" s="9" t="s">
        <v>3900</v>
      </c>
      <c r="B18420" s="9" t="s">
        <v>2019</v>
      </c>
      <c r="C18420" s="10">
        <v>27899</v>
      </c>
      <c r="D18420" s="9">
        <v>1074899180</v>
      </c>
      <c r="E18420" s="9" t="e">
        <f>INDEX(#REF!:#REF!,MATCH($D18420,#REF!:#REF!,0),MATCH(#REF!,#REF!:#REF!,0))</f>
        <v>#REF!</v>
      </c>
      <c r="F18420" s="9" t="e">
        <f>INDEX(#REF!:#REF!,MATCH($D18420,#REF!:#REF!,0),MATCH(#REF!,#REF!:#REF!,0))</f>
        <v>#REF!</v>
      </c>
    </row>
    <row r="18421" spans="1:6" ht="16.5" x14ac:dyDescent="0.3">
      <c r="A18421" s="9" t="s">
        <v>3899</v>
      </c>
      <c r="B18421" s="9" t="s">
        <v>2747</v>
      </c>
      <c r="C18421" s="10">
        <v>57664</v>
      </c>
      <c r="D18421" s="9">
        <v>502909099</v>
      </c>
      <c r="E18421" s="9" t="e">
        <f>INDEX(#REF!:#REF!,MATCH($D18421,#REF!:#REF!,0),MATCH(#REF!,#REF!:#REF!,0))</f>
        <v>#REF!</v>
      </c>
      <c r="F18421" s="9" t="e">
        <f>INDEX(#REF!:#REF!,MATCH($D18421,#REF!:#REF!,0),MATCH(#REF!,#REF!:#REF!,0))</f>
        <v>#REF!</v>
      </c>
    </row>
    <row r="18422" spans="1:6" ht="16.5" x14ac:dyDescent="0.3">
      <c r="A18422" s="9" t="s">
        <v>3898</v>
      </c>
      <c r="B18422" s="9" t="s">
        <v>2647</v>
      </c>
      <c r="C18422" s="10">
        <v>49397</v>
      </c>
      <c r="D18422" s="9">
        <v>8173067724</v>
      </c>
      <c r="E18422" s="9" t="e">
        <f>INDEX(#REF!:#REF!,MATCH($D18422,#REF!:#REF!,0),MATCH(#REF!,#REF!:#REF!,0))</f>
        <v>#REF!</v>
      </c>
      <c r="F18422" s="9" t="e">
        <f>INDEX(#REF!:#REF!,MATCH($D18422,#REF!:#REF!,0),MATCH(#REF!,#REF!:#REF!,0))</f>
        <v>#REF!</v>
      </c>
    </row>
    <row r="18423" spans="1:6" ht="16.5" x14ac:dyDescent="0.3">
      <c r="A18423" s="9" t="s">
        <v>3897</v>
      </c>
      <c r="B18423" s="9" t="s">
        <v>2555</v>
      </c>
      <c r="C18423" s="10">
        <v>14159</v>
      </c>
      <c r="D18423" s="9">
        <v>6000780338</v>
      </c>
      <c r="E18423" s="9" t="e">
        <f>INDEX(#REF!:#REF!,MATCH($D18423,#REF!:#REF!,0),MATCH(#REF!,#REF!:#REF!,0))</f>
        <v>#REF!</v>
      </c>
      <c r="F18423" s="9" t="e">
        <f>INDEX(#REF!:#REF!,MATCH($D18423,#REF!:#REF!,0),MATCH(#REF!,#REF!:#REF!,0))</f>
        <v>#REF!</v>
      </c>
    </row>
    <row r="18424" spans="1:6" ht="16.5" x14ac:dyDescent="0.3">
      <c r="A18424" s="9" t="s">
        <v>3896</v>
      </c>
      <c r="B18424" s="9" t="s">
        <v>2153</v>
      </c>
      <c r="C18424" s="10">
        <v>48720</v>
      </c>
      <c r="D18424" s="9">
        <v>8256403403</v>
      </c>
      <c r="E18424" s="9" t="e">
        <f>INDEX(#REF!:#REF!,MATCH($D18424,#REF!:#REF!,0),MATCH(#REF!,#REF!:#REF!,0))</f>
        <v>#REF!</v>
      </c>
      <c r="F18424" s="9" t="e">
        <f>INDEX(#REF!:#REF!,MATCH($D18424,#REF!:#REF!,0),MATCH(#REF!,#REF!:#REF!,0))</f>
        <v>#REF!</v>
      </c>
    </row>
    <row r="18425" spans="1:6" ht="16.5" x14ac:dyDescent="0.3">
      <c r="A18425" s="9" t="s">
        <v>3895</v>
      </c>
      <c r="B18425" s="9" t="s">
        <v>2267</v>
      </c>
      <c r="C18425" s="10">
        <v>43010</v>
      </c>
      <c r="D18425" s="9">
        <v>3858163570</v>
      </c>
      <c r="E18425" s="9" t="e">
        <f>INDEX(#REF!:#REF!,MATCH($D18425,#REF!:#REF!,0),MATCH(#REF!,#REF!:#REF!,0))</f>
        <v>#REF!</v>
      </c>
      <c r="F18425" s="9" t="e">
        <f>INDEX(#REF!:#REF!,MATCH($D18425,#REF!:#REF!,0),MATCH(#REF!,#REF!:#REF!,0))</f>
        <v>#REF!</v>
      </c>
    </row>
    <row r="18426" spans="1:6" ht="16.5" x14ac:dyDescent="0.3">
      <c r="A18426" s="9" t="s">
        <v>3894</v>
      </c>
      <c r="B18426" s="9" t="s">
        <v>2544</v>
      </c>
      <c r="C18426" s="10">
        <v>13889</v>
      </c>
      <c r="D18426" s="9">
        <v>7596173217</v>
      </c>
      <c r="E18426" s="9" t="e">
        <f>INDEX(#REF!:#REF!,MATCH($D18426,#REF!:#REF!,0),MATCH(#REF!,#REF!:#REF!,0))</f>
        <v>#REF!</v>
      </c>
      <c r="F18426" s="9" t="e">
        <f>INDEX(#REF!:#REF!,MATCH($D18426,#REF!:#REF!,0),MATCH(#REF!,#REF!:#REF!,0))</f>
        <v>#REF!</v>
      </c>
    </row>
    <row r="18427" spans="1:6" ht="16.5" x14ac:dyDescent="0.3">
      <c r="A18427" s="9" t="s">
        <v>3893</v>
      </c>
      <c r="B18427" s="9" t="s">
        <v>3144</v>
      </c>
      <c r="C18427" s="10">
        <v>35880</v>
      </c>
      <c r="D18427" s="9">
        <v>8895721314</v>
      </c>
      <c r="E18427" s="9" t="e">
        <f>INDEX(#REF!:#REF!,MATCH($D18427,#REF!:#REF!,0),MATCH(#REF!,#REF!:#REF!,0))</f>
        <v>#REF!</v>
      </c>
      <c r="F18427" s="9" t="e">
        <f>INDEX(#REF!:#REF!,MATCH($D18427,#REF!:#REF!,0),MATCH(#REF!,#REF!:#REF!,0))</f>
        <v>#REF!</v>
      </c>
    </row>
    <row r="18428" spans="1:6" ht="16.5" x14ac:dyDescent="0.3">
      <c r="A18428" s="9" t="s">
        <v>3892</v>
      </c>
      <c r="B18428" s="9" t="s">
        <v>2921</v>
      </c>
      <c r="C18428" s="10">
        <v>36253</v>
      </c>
      <c r="D18428" s="9">
        <v>5347887761</v>
      </c>
      <c r="E18428" s="9" t="e">
        <f>INDEX(#REF!:#REF!,MATCH($D18428,#REF!:#REF!,0),MATCH(#REF!,#REF!:#REF!,0))</f>
        <v>#REF!</v>
      </c>
      <c r="F18428" s="9" t="e">
        <f>INDEX(#REF!:#REF!,MATCH($D18428,#REF!:#REF!,0),MATCH(#REF!,#REF!:#REF!,0))</f>
        <v>#REF!</v>
      </c>
    </row>
    <row r="18429" spans="1:6" ht="16.5" x14ac:dyDescent="0.3">
      <c r="A18429" s="9" t="s">
        <v>3891</v>
      </c>
      <c r="B18429" s="9" t="s">
        <v>3506</v>
      </c>
      <c r="C18429" s="10">
        <v>50501</v>
      </c>
      <c r="D18429" s="9">
        <v>6695538166</v>
      </c>
      <c r="E18429" s="9" t="e">
        <f>INDEX(#REF!:#REF!,MATCH($D18429,#REF!:#REF!,0),MATCH(#REF!,#REF!:#REF!,0))</f>
        <v>#REF!</v>
      </c>
      <c r="F18429" s="9" t="e">
        <f>INDEX(#REF!:#REF!,MATCH($D18429,#REF!:#REF!,0),MATCH(#REF!,#REF!:#REF!,0))</f>
        <v>#REF!</v>
      </c>
    </row>
    <row r="18430" spans="1:6" ht="16.5" x14ac:dyDescent="0.3">
      <c r="A18430" s="9" t="s">
        <v>3890</v>
      </c>
      <c r="B18430" s="9" t="s">
        <v>3177</v>
      </c>
      <c r="C18430" s="10">
        <v>59882</v>
      </c>
      <c r="D18430" s="9">
        <v>3428040538</v>
      </c>
      <c r="E18430" s="9" t="e">
        <f>INDEX(#REF!:#REF!,MATCH($D18430,#REF!:#REF!,0),MATCH(#REF!,#REF!:#REF!,0))</f>
        <v>#REF!</v>
      </c>
      <c r="F18430" s="9" t="e">
        <f>INDEX(#REF!:#REF!,MATCH($D18430,#REF!:#REF!,0),MATCH(#REF!,#REF!:#REF!,0))</f>
        <v>#REF!</v>
      </c>
    </row>
    <row r="18431" spans="1:6" ht="16.5" x14ac:dyDescent="0.3">
      <c r="A18431" s="9" t="s">
        <v>3889</v>
      </c>
      <c r="B18431" s="9" t="s">
        <v>1987</v>
      </c>
      <c r="C18431" s="10">
        <v>15562</v>
      </c>
      <c r="D18431" s="9">
        <v>8109358470</v>
      </c>
      <c r="E18431" s="9" t="e">
        <f>INDEX(#REF!:#REF!,MATCH($D18431,#REF!:#REF!,0),MATCH(#REF!,#REF!:#REF!,0))</f>
        <v>#REF!</v>
      </c>
      <c r="F18431" s="9" t="e">
        <f>INDEX(#REF!:#REF!,MATCH($D18431,#REF!:#REF!,0),MATCH(#REF!,#REF!:#REF!,0))</f>
        <v>#REF!</v>
      </c>
    </row>
    <row r="18432" spans="1:6" ht="16.5" x14ac:dyDescent="0.3">
      <c r="A18432" s="9" t="s">
        <v>3888</v>
      </c>
      <c r="B18432" s="9" t="s">
        <v>2061</v>
      </c>
      <c r="C18432" s="10">
        <v>42097</v>
      </c>
      <c r="D18432" s="9">
        <v>2859931651</v>
      </c>
      <c r="E18432" s="9" t="e">
        <f>INDEX(#REF!:#REF!,MATCH($D18432,#REF!:#REF!,0),MATCH(#REF!,#REF!:#REF!,0))</f>
        <v>#REF!</v>
      </c>
      <c r="F18432" s="9" t="e">
        <f>INDEX(#REF!:#REF!,MATCH($D18432,#REF!:#REF!,0),MATCH(#REF!,#REF!:#REF!,0))</f>
        <v>#REF!</v>
      </c>
    </row>
    <row r="18433" spans="1:6" ht="16.5" x14ac:dyDescent="0.3">
      <c r="A18433" s="9" t="s">
        <v>3887</v>
      </c>
      <c r="B18433" s="9" t="s">
        <v>2870</v>
      </c>
      <c r="C18433" s="10">
        <v>19450</v>
      </c>
      <c r="D18433" s="9">
        <v>6478891895</v>
      </c>
      <c r="E18433" s="9" t="e">
        <f>INDEX(#REF!:#REF!,MATCH($D18433,#REF!:#REF!,0),MATCH(#REF!,#REF!:#REF!,0))</f>
        <v>#REF!</v>
      </c>
      <c r="F18433" s="9" t="e">
        <f>INDEX(#REF!:#REF!,MATCH($D18433,#REF!:#REF!,0),MATCH(#REF!,#REF!:#REF!,0))</f>
        <v>#REF!</v>
      </c>
    </row>
    <row r="18434" spans="1:6" ht="16.5" x14ac:dyDescent="0.3">
      <c r="A18434" s="9" t="s">
        <v>3886</v>
      </c>
      <c r="B18434" s="9" t="s">
        <v>1993</v>
      </c>
      <c r="C18434" s="10">
        <v>22531</v>
      </c>
      <c r="D18434" s="9">
        <v>8519669638</v>
      </c>
      <c r="E18434" s="9" t="e">
        <f>INDEX(#REF!:#REF!,MATCH($D18434,#REF!:#REF!,0),MATCH(#REF!,#REF!:#REF!,0))</f>
        <v>#REF!</v>
      </c>
      <c r="F18434" s="9" t="e">
        <f>INDEX(#REF!:#REF!,MATCH($D18434,#REF!:#REF!,0),MATCH(#REF!,#REF!:#REF!,0))</f>
        <v>#REF!</v>
      </c>
    </row>
    <row r="18435" spans="1:6" ht="16.5" x14ac:dyDescent="0.3">
      <c r="A18435" s="9" t="s">
        <v>3885</v>
      </c>
      <c r="B18435" s="9" t="s">
        <v>3309</v>
      </c>
      <c r="C18435" s="10">
        <v>13172</v>
      </c>
      <c r="D18435" s="9">
        <v>4839119791</v>
      </c>
      <c r="E18435" s="9" t="e">
        <f>INDEX(#REF!:#REF!,MATCH($D18435,#REF!:#REF!,0),MATCH(#REF!,#REF!:#REF!,0))</f>
        <v>#REF!</v>
      </c>
      <c r="F18435" s="9" t="e">
        <f>INDEX(#REF!:#REF!,MATCH($D18435,#REF!:#REF!,0),MATCH(#REF!,#REF!:#REF!,0))</f>
        <v>#REF!</v>
      </c>
    </row>
    <row r="18436" spans="1:6" ht="16.5" x14ac:dyDescent="0.3">
      <c r="A18436" s="9" t="s">
        <v>3884</v>
      </c>
      <c r="B18436" s="9" t="s">
        <v>2424</v>
      </c>
      <c r="C18436" s="10">
        <v>54271</v>
      </c>
      <c r="D18436" s="9">
        <v>2533903736</v>
      </c>
      <c r="E18436" s="9" t="e">
        <f>INDEX(#REF!:#REF!,MATCH($D18436,#REF!:#REF!,0),MATCH(#REF!,#REF!:#REF!,0))</f>
        <v>#REF!</v>
      </c>
      <c r="F18436" s="9" t="e">
        <f>INDEX(#REF!:#REF!,MATCH($D18436,#REF!:#REF!,0),MATCH(#REF!,#REF!:#REF!,0))</f>
        <v>#REF!</v>
      </c>
    </row>
    <row r="18437" spans="1:6" ht="16.5" x14ac:dyDescent="0.3">
      <c r="A18437" s="9" t="s">
        <v>3883</v>
      </c>
      <c r="B18437" s="9" t="s">
        <v>2232</v>
      </c>
      <c r="C18437" s="10">
        <v>36517</v>
      </c>
      <c r="D18437" s="9">
        <v>3597778305</v>
      </c>
      <c r="E18437" s="9" t="e">
        <f>INDEX(#REF!:#REF!,MATCH($D18437,#REF!:#REF!,0),MATCH(#REF!,#REF!:#REF!,0))</f>
        <v>#REF!</v>
      </c>
      <c r="F18437" s="9" t="e">
        <f>INDEX(#REF!:#REF!,MATCH($D18437,#REF!:#REF!,0),MATCH(#REF!,#REF!:#REF!,0))</f>
        <v>#REF!</v>
      </c>
    </row>
    <row r="18438" spans="1:6" ht="16.5" x14ac:dyDescent="0.3">
      <c r="A18438" s="9" t="s">
        <v>3882</v>
      </c>
      <c r="B18438" s="9" t="s">
        <v>2939</v>
      </c>
      <c r="C18438" s="10">
        <v>57668</v>
      </c>
      <c r="D18438" s="9">
        <v>2130919499</v>
      </c>
      <c r="E18438" s="9" t="e">
        <f>INDEX(#REF!:#REF!,MATCH($D18438,#REF!:#REF!,0),MATCH(#REF!,#REF!:#REF!,0))</f>
        <v>#REF!</v>
      </c>
      <c r="F18438" s="9" t="e">
        <f>INDEX(#REF!:#REF!,MATCH($D18438,#REF!:#REF!,0),MATCH(#REF!,#REF!:#REF!,0))</f>
        <v>#REF!</v>
      </c>
    </row>
    <row r="18439" spans="1:6" ht="16.5" x14ac:dyDescent="0.3">
      <c r="A18439" s="9" t="s">
        <v>3881</v>
      </c>
      <c r="B18439" s="9" t="s">
        <v>2422</v>
      </c>
      <c r="C18439" s="10">
        <v>45138</v>
      </c>
      <c r="D18439" s="9">
        <v>5861892008</v>
      </c>
      <c r="E18439" s="9" t="e">
        <f>INDEX(#REF!:#REF!,MATCH($D18439,#REF!:#REF!,0),MATCH(#REF!,#REF!:#REF!,0))</f>
        <v>#REF!</v>
      </c>
      <c r="F18439" s="9" t="e">
        <f>INDEX(#REF!:#REF!,MATCH($D18439,#REF!:#REF!,0),MATCH(#REF!,#REF!:#REF!,0))</f>
        <v>#REF!</v>
      </c>
    </row>
    <row r="18440" spans="1:6" ht="16.5" x14ac:dyDescent="0.3">
      <c r="A18440" s="9" t="s">
        <v>3880</v>
      </c>
      <c r="B18440" s="9" t="s">
        <v>2994</v>
      </c>
      <c r="C18440" s="10">
        <v>32408</v>
      </c>
      <c r="D18440" s="9">
        <v>4535395691</v>
      </c>
      <c r="E18440" s="9" t="e">
        <f>INDEX(#REF!:#REF!,MATCH($D18440,#REF!:#REF!,0),MATCH(#REF!,#REF!:#REF!,0))</f>
        <v>#REF!</v>
      </c>
      <c r="F18440" s="9" t="e">
        <f>INDEX(#REF!:#REF!,MATCH($D18440,#REF!:#REF!,0),MATCH(#REF!,#REF!:#REF!,0))</f>
        <v>#REF!</v>
      </c>
    </row>
    <row r="18441" spans="1:6" ht="16.5" x14ac:dyDescent="0.3">
      <c r="A18441" s="9" t="s">
        <v>3879</v>
      </c>
      <c r="B18441" s="9" t="s">
        <v>2392</v>
      </c>
      <c r="C18441" s="10">
        <v>42197</v>
      </c>
      <c r="D18441" s="9">
        <v>3824197065</v>
      </c>
      <c r="E18441" s="9" t="e">
        <f>INDEX(#REF!:#REF!,MATCH($D18441,#REF!:#REF!,0),MATCH(#REF!,#REF!:#REF!,0))</f>
        <v>#REF!</v>
      </c>
      <c r="F18441" s="9" t="e">
        <f>INDEX(#REF!:#REF!,MATCH($D18441,#REF!:#REF!,0),MATCH(#REF!,#REF!:#REF!,0))</f>
        <v>#REF!</v>
      </c>
    </row>
    <row r="18442" spans="1:6" ht="16.5" x14ac:dyDescent="0.3">
      <c r="A18442" s="9" t="s">
        <v>3878</v>
      </c>
      <c r="B18442" s="9" t="s">
        <v>2368</v>
      </c>
      <c r="C18442" s="10">
        <v>32936</v>
      </c>
      <c r="D18442" s="9">
        <v>1918356416</v>
      </c>
      <c r="E18442" s="9" t="e">
        <f>INDEX(#REF!:#REF!,MATCH($D18442,#REF!:#REF!,0),MATCH(#REF!,#REF!:#REF!,0))</f>
        <v>#REF!</v>
      </c>
      <c r="F18442" s="9" t="e">
        <f>INDEX(#REF!:#REF!,MATCH($D18442,#REF!:#REF!,0),MATCH(#REF!,#REF!:#REF!,0))</f>
        <v>#REF!</v>
      </c>
    </row>
    <row r="18443" spans="1:6" ht="16.5" x14ac:dyDescent="0.3">
      <c r="A18443" s="9" t="s">
        <v>3877</v>
      </c>
      <c r="B18443" s="9" t="s">
        <v>2038</v>
      </c>
      <c r="C18443" s="10">
        <v>33863</v>
      </c>
      <c r="D18443" s="9">
        <v>7892446737</v>
      </c>
      <c r="E18443" s="9" t="e">
        <f>INDEX(#REF!:#REF!,MATCH($D18443,#REF!:#REF!,0),MATCH(#REF!,#REF!:#REF!,0))</f>
        <v>#REF!</v>
      </c>
      <c r="F18443" s="9" t="e">
        <f>INDEX(#REF!:#REF!,MATCH($D18443,#REF!:#REF!,0),MATCH(#REF!,#REF!:#REF!,0))</f>
        <v>#REF!</v>
      </c>
    </row>
    <row r="18444" spans="1:6" ht="16.5" x14ac:dyDescent="0.3">
      <c r="A18444" s="9" t="s">
        <v>3876</v>
      </c>
      <c r="B18444" s="9" t="s">
        <v>2204</v>
      </c>
      <c r="C18444" s="10">
        <v>44298</v>
      </c>
      <c r="D18444" s="9">
        <v>76572129</v>
      </c>
      <c r="E18444" s="9" t="e">
        <f>INDEX(#REF!:#REF!,MATCH($D18444,#REF!:#REF!,0),MATCH(#REF!,#REF!:#REF!,0))</f>
        <v>#REF!</v>
      </c>
      <c r="F18444" s="9" t="e">
        <f>INDEX(#REF!:#REF!,MATCH($D18444,#REF!:#REF!,0),MATCH(#REF!,#REF!:#REF!,0))</f>
        <v>#REF!</v>
      </c>
    </row>
    <row r="18445" spans="1:6" ht="16.5" x14ac:dyDescent="0.3">
      <c r="A18445" s="9" t="s">
        <v>3875</v>
      </c>
      <c r="B18445" s="9" t="s">
        <v>2236</v>
      </c>
      <c r="C18445" s="10">
        <v>42599</v>
      </c>
      <c r="D18445" s="9">
        <v>4937054791</v>
      </c>
      <c r="E18445" s="9" t="e">
        <f>INDEX(#REF!:#REF!,MATCH($D18445,#REF!:#REF!,0),MATCH(#REF!,#REF!:#REF!,0))</f>
        <v>#REF!</v>
      </c>
      <c r="F18445" s="9" t="e">
        <f>INDEX(#REF!:#REF!,MATCH($D18445,#REF!:#REF!,0),MATCH(#REF!,#REF!:#REF!,0))</f>
        <v>#REF!</v>
      </c>
    </row>
    <row r="18446" spans="1:6" ht="16.5" x14ac:dyDescent="0.3">
      <c r="A18446" s="9" t="s">
        <v>3874</v>
      </c>
      <c r="B18446" s="9" t="s">
        <v>2532</v>
      </c>
      <c r="C18446" s="10">
        <v>27162</v>
      </c>
      <c r="D18446" s="9">
        <v>2294342399</v>
      </c>
      <c r="E18446" s="9" t="e">
        <f>INDEX(#REF!:#REF!,MATCH($D18446,#REF!:#REF!,0),MATCH(#REF!,#REF!:#REF!,0))</f>
        <v>#REF!</v>
      </c>
      <c r="F18446" s="9" t="e">
        <f>INDEX(#REF!:#REF!,MATCH($D18446,#REF!:#REF!,0),MATCH(#REF!,#REF!:#REF!,0))</f>
        <v>#REF!</v>
      </c>
    </row>
    <row r="18447" spans="1:6" ht="16.5" x14ac:dyDescent="0.3">
      <c r="A18447" s="9" t="s">
        <v>3873</v>
      </c>
      <c r="B18447" s="9" t="s">
        <v>3841</v>
      </c>
      <c r="C18447" s="10">
        <v>50704</v>
      </c>
      <c r="D18447" s="9">
        <v>8069192305</v>
      </c>
      <c r="E18447" s="9" t="e">
        <f>INDEX(#REF!:#REF!,MATCH($D18447,#REF!:#REF!,0),MATCH(#REF!,#REF!:#REF!,0))</f>
        <v>#REF!</v>
      </c>
      <c r="F18447" s="9" t="e">
        <f>INDEX(#REF!:#REF!,MATCH($D18447,#REF!:#REF!,0),MATCH(#REF!,#REF!:#REF!,0))</f>
        <v>#REF!</v>
      </c>
    </row>
    <row r="18448" spans="1:6" ht="16.5" x14ac:dyDescent="0.3">
      <c r="A18448" s="9" t="s">
        <v>3872</v>
      </c>
      <c r="B18448" s="9" t="s">
        <v>2431</v>
      </c>
      <c r="C18448" s="10">
        <v>46690</v>
      </c>
      <c r="D18448" s="9">
        <v>2575500974</v>
      </c>
      <c r="E18448" s="9" t="e">
        <f>INDEX(#REF!:#REF!,MATCH($D18448,#REF!:#REF!,0),MATCH(#REF!,#REF!:#REF!,0))</f>
        <v>#REF!</v>
      </c>
      <c r="F18448" s="9" t="e">
        <f>INDEX(#REF!:#REF!,MATCH($D18448,#REF!:#REF!,0),MATCH(#REF!,#REF!:#REF!,0))</f>
        <v>#REF!</v>
      </c>
    </row>
    <row r="18449" spans="1:6" ht="16.5" x14ac:dyDescent="0.3">
      <c r="A18449" s="9" t="s">
        <v>3871</v>
      </c>
      <c r="B18449" s="9" t="s">
        <v>2056</v>
      </c>
      <c r="C18449" s="10">
        <v>56539</v>
      </c>
      <c r="D18449" s="9">
        <v>4223282808</v>
      </c>
      <c r="E18449" s="9" t="e">
        <f>INDEX(#REF!:#REF!,MATCH($D18449,#REF!:#REF!,0),MATCH(#REF!,#REF!:#REF!,0))</f>
        <v>#REF!</v>
      </c>
      <c r="F18449" s="9" t="e">
        <f>INDEX(#REF!:#REF!,MATCH($D18449,#REF!:#REF!,0),MATCH(#REF!,#REF!:#REF!,0))</f>
        <v>#REF!</v>
      </c>
    </row>
    <row r="18450" spans="1:6" ht="16.5" x14ac:dyDescent="0.3">
      <c r="A18450" s="9" t="s">
        <v>3870</v>
      </c>
      <c r="B18450" s="9" t="s">
        <v>2140</v>
      </c>
      <c r="C18450" s="10">
        <v>53336</v>
      </c>
      <c r="D18450" s="9">
        <v>3670950885</v>
      </c>
      <c r="E18450" s="9" t="e">
        <f>INDEX(#REF!:#REF!,MATCH($D18450,#REF!:#REF!,0),MATCH(#REF!,#REF!:#REF!,0))</f>
        <v>#REF!</v>
      </c>
      <c r="F18450" s="9" t="e">
        <f>INDEX(#REF!:#REF!,MATCH($D18450,#REF!:#REF!,0),MATCH(#REF!,#REF!:#REF!,0))</f>
        <v>#REF!</v>
      </c>
    </row>
    <row r="18451" spans="1:6" ht="16.5" x14ac:dyDescent="0.3">
      <c r="A18451" s="9" t="s">
        <v>3869</v>
      </c>
      <c r="B18451" s="9" t="s">
        <v>2206</v>
      </c>
      <c r="C18451" s="10">
        <v>16520</v>
      </c>
      <c r="D18451" s="9">
        <v>5395528121</v>
      </c>
      <c r="E18451" s="9" t="e">
        <f>INDEX(#REF!:#REF!,MATCH($D18451,#REF!:#REF!,0),MATCH(#REF!,#REF!:#REF!,0))</f>
        <v>#REF!</v>
      </c>
      <c r="F18451" s="9" t="e">
        <f>INDEX(#REF!:#REF!,MATCH($D18451,#REF!:#REF!,0),MATCH(#REF!,#REF!:#REF!,0))</f>
        <v>#REF!</v>
      </c>
    </row>
    <row r="18452" spans="1:6" ht="16.5" x14ac:dyDescent="0.3">
      <c r="A18452" s="9" t="s">
        <v>3868</v>
      </c>
      <c r="B18452" s="9" t="s">
        <v>3085</v>
      </c>
      <c r="C18452" s="10">
        <v>43003</v>
      </c>
      <c r="D18452" s="9">
        <v>9782845590</v>
      </c>
      <c r="E18452" s="9" t="e">
        <f>INDEX(#REF!:#REF!,MATCH($D18452,#REF!:#REF!,0),MATCH(#REF!,#REF!:#REF!,0))</f>
        <v>#REF!</v>
      </c>
      <c r="F18452" s="9" t="e">
        <f>INDEX(#REF!:#REF!,MATCH($D18452,#REF!:#REF!,0),MATCH(#REF!,#REF!:#REF!,0))</f>
        <v>#REF!</v>
      </c>
    </row>
    <row r="18453" spans="1:6" ht="16.5" x14ac:dyDescent="0.3">
      <c r="A18453" s="9" t="s">
        <v>3867</v>
      </c>
      <c r="B18453" s="9" t="s">
        <v>2422</v>
      </c>
      <c r="C18453" s="10">
        <v>43292</v>
      </c>
      <c r="D18453" s="9">
        <v>7269614199</v>
      </c>
      <c r="E18453" s="9" t="e">
        <f>INDEX(#REF!:#REF!,MATCH($D18453,#REF!:#REF!,0),MATCH(#REF!,#REF!:#REF!,0))</f>
        <v>#REF!</v>
      </c>
      <c r="F18453" s="9" t="e">
        <f>INDEX(#REF!:#REF!,MATCH($D18453,#REF!:#REF!,0),MATCH(#REF!,#REF!:#REF!,0))</f>
        <v>#REF!</v>
      </c>
    </row>
    <row r="18454" spans="1:6" ht="16.5" x14ac:dyDescent="0.3">
      <c r="A18454" s="9" t="s">
        <v>3866</v>
      </c>
      <c r="B18454" s="9" t="s">
        <v>2645</v>
      </c>
      <c r="C18454" s="10">
        <v>58793</v>
      </c>
      <c r="D18454" s="9">
        <v>5561472151</v>
      </c>
      <c r="E18454" s="9" t="e">
        <f>INDEX(#REF!:#REF!,MATCH($D18454,#REF!:#REF!,0),MATCH(#REF!,#REF!:#REF!,0))</f>
        <v>#REF!</v>
      </c>
      <c r="F18454" s="9" t="e">
        <f>INDEX(#REF!:#REF!,MATCH($D18454,#REF!:#REF!,0),MATCH(#REF!,#REF!:#REF!,0))</f>
        <v>#REF!</v>
      </c>
    </row>
    <row r="18455" spans="1:6" ht="16.5" x14ac:dyDescent="0.3">
      <c r="A18455" s="9" t="s">
        <v>3865</v>
      </c>
      <c r="B18455" s="9" t="s">
        <v>2704</v>
      </c>
      <c r="C18455" s="10">
        <v>13734</v>
      </c>
      <c r="D18455" s="9">
        <v>885693418</v>
      </c>
      <c r="E18455" s="9" t="e">
        <f>INDEX(#REF!:#REF!,MATCH($D18455,#REF!:#REF!,0),MATCH(#REF!,#REF!:#REF!,0))</f>
        <v>#REF!</v>
      </c>
      <c r="F18455" s="9" t="e">
        <f>INDEX(#REF!:#REF!,MATCH($D18455,#REF!:#REF!,0),MATCH(#REF!,#REF!:#REF!,0))</f>
        <v>#REF!</v>
      </c>
    </row>
    <row r="18456" spans="1:6" ht="16.5" x14ac:dyDescent="0.3">
      <c r="A18456" s="9" t="s">
        <v>3864</v>
      </c>
      <c r="B18456" s="9" t="s">
        <v>2277</v>
      </c>
      <c r="C18456" s="10">
        <v>41711</v>
      </c>
      <c r="D18456" s="9">
        <v>6383978705</v>
      </c>
      <c r="E18456" s="9" t="e">
        <f>INDEX(#REF!:#REF!,MATCH($D18456,#REF!:#REF!,0),MATCH(#REF!,#REF!:#REF!,0))</f>
        <v>#REF!</v>
      </c>
      <c r="F18456" s="9" t="e">
        <f>INDEX(#REF!:#REF!,MATCH($D18456,#REF!:#REF!,0),MATCH(#REF!,#REF!:#REF!,0))</f>
        <v>#REF!</v>
      </c>
    </row>
    <row r="18457" spans="1:6" ht="16.5" x14ac:dyDescent="0.3">
      <c r="A18457" s="9" t="s">
        <v>3863</v>
      </c>
      <c r="B18457" s="9" t="s">
        <v>2054</v>
      </c>
      <c r="C18457" s="10">
        <v>49508</v>
      </c>
      <c r="D18457" s="9">
        <v>8620758454</v>
      </c>
      <c r="E18457" s="9" t="e">
        <f>INDEX(#REF!:#REF!,MATCH($D18457,#REF!:#REF!,0),MATCH(#REF!,#REF!:#REF!,0))</f>
        <v>#REF!</v>
      </c>
      <c r="F18457" s="9" t="e">
        <f>INDEX(#REF!:#REF!,MATCH($D18457,#REF!:#REF!,0),MATCH(#REF!,#REF!:#REF!,0))</f>
        <v>#REF!</v>
      </c>
    </row>
    <row r="18458" spans="1:6" ht="16.5" x14ac:dyDescent="0.3">
      <c r="A18458" s="9" t="s">
        <v>3862</v>
      </c>
      <c r="B18458" s="9" t="s">
        <v>2935</v>
      </c>
      <c r="C18458" s="10">
        <v>34733</v>
      </c>
      <c r="D18458" s="9">
        <v>2294342399</v>
      </c>
      <c r="E18458" s="9" t="e">
        <f>INDEX(#REF!:#REF!,MATCH($D18458,#REF!:#REF!,0),MATCH(#REF!,#REF!:#REF!,0))</f>
        <v>#REF!</v>
      </c>
      <c r="F18458" s="9" t="e">
        <f>INDEX(#REF!:#REF!,MATCH($D18458,#REF!:#REF!,0),MATCH(#REF!,#REF!:#REF!,0))</f>
        <v>#REF!</v>
      </c>
    </row>
    <row r="18459" spans="1:6" ht="16.5" x14ac:dyDescent="0.3">
      <c r="A18459" s="9" t="s">
        <v>3861</v>
      </c>
      <c r="B18459" s="9" t="s">
        <v>2071</v>
      </c>
      <c r="C18459" s="10">
        <v>39745</v>
      </c>
      <c r="D18459" s="9">
        <v>3779559293</v>
      </c>
      <c r="E18459" s="9" t="e">
        <f>INDEX(#REF!:#REF!,MATCH($D18459,#REF!:#REF!,0),MATCH(#REF!,#REF!:#REF!,0))</f>
        <v>#REF!</v>
      </c>
      <c r="F18459" s="9" t="e">
        <f>INDEX(#REF!:#REF!,MATCH($D18459,#REF!:#REF!,0),MATCH(#REF!,#REF!:#REF!,0))</f>
        <v>#REF!</v>
      </c>
    </row>
    <row r="18460" spans="1:6" ht="16.5" x14ac:dyDescent="0.3">
      <c r="A18460" s="9" t="s">
        <v>3860</v>
      </c>
      <c r="B18460" s="9" t="s">
        <v>2029</v>
      </c>
      <c r="C18460" s="10">
        <v>19835</v>
      </c>
      <c r="D18460" s="9">
        <v>6000780338</v>
      </c>
      <c r="E18460" s="9" t="e">
        <f>INDEX(#REF!:#REF!,MATCH($D18460,#REF!:#REF!,0),MATCH(#REF!,#REF!:#REF!,0))</f>
        <v>#REF!</v>
      </c>
      <c r="F18460" s="9" t="e">
        <f>INDEX(#REF!:#REF!,MATCH($D18460,#REF!:#REF!,0),MATCH(#REF!,#REF!:#REF!,0))</f>
        <v>#REF!</v>
      </c>
    </row>
    <row r="18461" spans="1:6" ht="16.5" x14ac:dyDescent="0.3">
      <c r="A18461" s="9" t="s">
        <v>3859</v>
      </c>
      <c r="B18461" s="9" t="s">
        <v>2288</v>
      </c>
      <c r="C18461" s="10">
        <v>22788</v>
      </c>
      <c r="D18461" s="9">
        <v>2450711406</v>
      </c>
      <c r="E18461" s="9" t="e">
        <f>INDEX(#REF!:#REF!,MATCH($D18461,#REF!:#REF!,0),MATCH(#REF!,#REF!:#REF!,0))</f>
        <v>#REF!</v>
      </c>
      <c r="F18461" s="9" t="e">
        <f>INDEX(#REF!:#REF!,MATCH($D18461,#REF!:#REF!,0),MATCH(#REF!,#REF!:#REF!,0))</f>
        <v>#REF!</v>
      </c>
    </row>
    <row r="18462" spans="1:6" ht="16.5" x14ac:dyDescent="0.3">
      <c r="A18462" s="9" t="s">
        <v>3858</v>
      </c>
      <c r="B18462" s="9" t="s">
        <v>2476</v>
      </c>
      <c r="C18462" s="10">
        <v>19670</v>
      </c>
      <c r="D18462" s="9">
        <v>4185019157</v>
      </c>
      <c r="E18462" s="9" t="e">
        <f>INDEX(#REF!:#REF!,MATCH($D18462,#REF!:#REF!,0),MATCH(#REF!,#REF!:#REF!,0))</f>
        <v>#REF!</v>
      </c>
      <c r="F18462" s="9" t="e">
        <f>INDEX(#REF!:#REF!,MATCH($D18462,#REF!:#REF!,0),MATCH(#REF!,#REF!:#REF!,0))</f>
        <v>#REF!</v>
      </c>
    </row>
    <row r="18463" spans="1:6" ht="16.5" x14ac:dyDescent="0.3">
      <c r="A18463" s="9" t="s">
        <v>3857</v>
      </c>
      <c r="B18463" s="9" t="s">
        <v>3856</v>
      </c>
      <c r="C18463" s="10">
        <v>28807</v>
      </c>
      <c r="D18463" s="9">
        <v>9803956825</v>
      </c>
      <c r="E18463" s="9" t="e">
        <f>INDEX(#REF!:#REF!,MATCH($D18463,#REF!:#REF!,0),MATCH(#REF!,#REF!:#REF!,0))</f>
        <v>#REF!</v>
      </c>
      <c r="F18463" s="9" t="e">
        <f>INDEX(#REF!:#REF!,MATCH($D18463,#REF!:#REF!,0),MATCH(#REF!,#REF!:#REF!,0))</f>
        <v>#REF!</v>
      </c>
    </row>
    <row r="18464" spans="1:6" ht="16.5" x14ac:dyDescent="0.3">
      <c r="A18464" s="9" t="s">
        <v>3855</v>
      </c>
      <c r="B18464" s="9" t="s">
        <v>3275</v>
      </c>
      <c r="C18464" s="10">
        <v>55076</v>
      </c>
      <c r="D18464" s="9">
        <v>1739513533</v>
      </c>
      <c r="E18464" s="9" t="e">
        <f>INDEX(#REF!:#REF!,MATCH($D18464,#REF!:#REF!,0),MATCH(#REF!,#REF!:#REF!,0))</f>
        <v>#REF!</v>
      </c>
      <c r="F18464" s="9" t="e">
        <f>INDEX(#REF!:#REF!,MATCH($D18464,#REF!:#REF!,0),MATCH(#REF!,#REF!:#REF!,0))</f>
        <v>#REF!</v>
      </c>
    </row>
    <row r="18465" spans="1:6" ht="16.5" x14ac:dyDescent="0.3">
      <c r="A18465" s="9" t="s">
        <v>3854</v>
      </c>
      <c r="B18465" s="9" t="s">
        <v>2667</v>
      </c>
      <c r="C18465" s="10">
        <v>55776</v>
      </c>
      <c r="D18465" s="9">
        <v>9624054975</v>
      </c>
      <c r="E18465" s="9" t="e">
        <f>INDEX(#REF!:#REF!,MATCH($D18465,#REF!:#REF!,0),MATCH(#REF!,#REF!:#REF!,0))</f>
        <v>#REF!</v>
      </c>
      <c r="F18465" s="9" t="e">
        <f>INDEX(#REF!:#REF!,MATCH($D18465,#REF!:#REF!,0),MATCH(#REF!,#REF!:#REF!,0))</f>
        <v>#REF!</v>
      </c>
    </row>
    <row r="18466" spans="1:6" ht="16.5" x14ac:dyDescent="0.3">
      <c r="A18466" s="9" t="s">
        <v>3853</v>
      </c>
      <c r="B18466" s="9" t="s">
        <v>2046</v>
      </c>
      <c r="C18466" s="10">
        <v>44828</v>
      </c>
      <c r="D18466" s="9">
        <v>2873915978</v>
      </c>
      <c r="E18466" s="9" t="e">
        <f>INDEX(#REF!:#REF!,MATCH($D18466,#REF!:#REF!,0),MATCH(#REF!,#REF!:#REF!,0))</f>
        <v>#REF!</v>
      </c>
      <c r="F18466" s="9" t="e">
        <f>INDEX(#REF!:#REF!,MATCH($D18466,#REF!:#REF!,0),MATCH(#REF!,#REF!:#REF!,0))</f>
        <v>#REF!</v>
      </c>
    </row>
    <row r="18467" spans="1:6" ht="16.5" x14ac:dyDescent="0.3">
      <c r="A18467" s="9" t="s">
        <v>3852</v>
      </c>
      <c r="B18467" s="9" t="s">
        <v>2110</v>
      </c>
      <c r="C18467" s="10">
        <v>26935</v>
      </c>
      <c r="D18467" s="9">
        <v>6106380341</v>
      </c>
      <c r="E18467" s="9" t="e">
        <f>INDEX(#REF!:#REF!,MATCH($D18467,#REF!:#REF!,0),MATCH(#REF!,#REF!:#REF!,0))</f>
        <v>#REF!</v>
      </c>
      <c r="F18467" s="9" t="e">
        <f>INDEX(#REF!:#REF!,MATCH($D18467,#REF!:#REF!,0),MATCH(#REF!,#REF!:#REF!,0))</f>
        <v>#REF!</v>
      </c>
    </row>
    <row r="18468" spans="1:6" ht="16.5" x14ac:dyDescent="0.3">
      <c r="A18468" s="9" t="s">
        <v>3851</v>
      </c>
      <c r="B18468" s="9" t="s">
        <v>3049</v>
      </c>
      <c r="C18468" s="10">
        <v>30544</v>
      </c>
      <c r="D18468" s="9">
        <v>7659816853</v>
      </c>
      <c r="E18468" s="9" t="e">
        <f>INDEX(#REF!:#REF!,MATCH($D18468,#REF!:#REF!,0),MATCH(#REF!,#REF!:#REF!,0))</f>
        <v>#REF!</v>
      </c>
      <c r="F18468" s="9" t="e">
        <f>INDEX(#REF!:#REF!,MATCH($D18468,#REF!:#REF!,0),MATCH(#REF!,#REF!:#REF!,0))</f>
        <v>#REF!</v>
      </c>
    </row>
    <row r="18469" spans="1:6" ht="16.5" x14ac:dyDescent="0.3">
      <c r="A18469" s="9" t="s">
        <v>3850</v>
      </c>
      <c r="B18469" s="9" t="s">
        <v>2341</v>
      </c>
      <c r="C18469" s="10">
        <v>44252</v>
      </c>
      <c r="D18469" s="9">
        <v>197180590</v>
      </c>
      <c r="E18469" s="9" t="e">
        <f>INDEX(#REF!:#REF!,MATCH($D18469,#REF!:#REF!,0),MATCH(#REF!,#REF!:#REF!,0))</f>
        <v>#REF!</v>
      </c>
      <c r="F18469" s="9" t="e">
        <f>INDEX(#REF!:#REF!,MATCH($D18469,#REF!:#REF!,0),MATCH(#REF!,#REF!:#REF!,0))</f>
        <v>#REF!</v>
      </c>
    </row>
    <row r="18470" spans="1:6" ht="16.5" x14ac:dyDescent="0.3">
      <c r="A18470" s="9" t="s">
        <v>3849</v>
      </c>
      <c r="B18470" s="9" t="s">
        <v>2272</v>
      </c>
      <c r="C18470" s="10">
        <v>21918</v>
      </c>
      <c r="D18470" s="9">
        <v>2234966051</v>
      </c>
      <c r="E18470" s="9" t="e">
        <f>INDEX(#REF!:#REF!,MATCH($D18470,#REF!:#REF!,0),MATCH(#REF!,#REF!:#REF!,0))</f>
        <v>#REF!</v>
      </c>
      <c r="F18470" s="9" t="e">
        <f>INDEX(#REF!:#REF!,MATCH($D18470,#REF!:#REF!,0),MATCH(#REF!,#REF!:#REF!,0))</f>
        <v>#REF!</v>
      </c>
    </row>
    <row r="18471" spans="1:6" ht="16.5" x14ac:dyDescent="0.3">
      <c r="A18471" s="9" t="s">
        <v>3848</v>
      </c>
      <c r="B18471" s="9" t="s">
        <v>2886</v>
      </c>
      <c r="C18471" s="10">
        <v>15970</v>
      </c>
      <c r="D18471" s="9">
        <v>583595162</v>
      </c>
      <c r="E18471" s="9" t="e">
        <f>INDEX(#REF!:#REF!,MATCH($D18471,#REF!:#REF!,0),MATCH(#REF!,#REF!:#REF!,0))</f>
        <v>#REF!</v>
      </c>
      <c r="F18471" s="9" t="e">
        <f>INDEX(#REF!:#REF!,MATCH($D18471,#REF!:#REF!,0),MATCH(#REF!,#REF!:#REF!,0))</f>
        <v>#REF!</v>
      </c>
    </row>
    <row r="18472" spans="1:6" ht="16.5" x14ac:dyDescent="0.3">
      <c r="A18472" s="9" t="s">
        <v>3847</v>
      </c>
      <c r="B18472" s="9" t="s">
        <v>2933</v>
      </c>
      <c r="C18472" s="10">
        <v>18663</v>
      </c>
      <c r="D18472" s="9">
        <v>4398950745</v>
      </c>
      <c r="E18472" s="9" t="e">
        <f>INDEX(#REF!:#REF!,MATCH($D18472,#REF!:#REF!,0),MATCH(#REF!,#REF!:#REF!,0))</f>
        <v>#REF!</v>
      </c>
      <c r="F18472" s="9" t="e">
        <f>INDEX(#REF!:#REF!,MATCH($D18472,#REF!:#REF!,0),MATCH(#REF!,#REF!:#REF!,0))</f>
        <v>#REF!</v>
      </c>
    </row>
    <row r="18473" spans="1:6" ht="16.5" x14ac:dyDescent="0.3">
      <c r="A18473" s="9" t="s">
        <v>3846</v>
      </c>
      <c r="B18473" s="9" t="s">
        <v>2472</v>
      </c>
      <c r="C18473" s="10">
        <v>50493</v>
      </c>
      <c r="D18473" s="9">
        <v>1898839557</v>
      </c>
      <c r="E18473" s="9" t="e">
        <f>INDEX(#REF!:#REF!,MATCH($D18473,#REF!:#REF!,0),MATCH(#REF!,#REF!:#REF!,0))</f>
        <v>#REF!</v>
      </c>
      <c r="F18473" s="9" t="e">
        <f>INDEX(#REF!:#REF!,MATCH($D18473,#REF!:#REF!,0),MATCH(#REF!,#REF!:#REF!,0))</f>
        <v>#REF!</v>
      </c>
    </row>
    <row r="18474" spans="1:6" ht="16.5" x14ac:dyDescent="0.3">
      <c r="A18474" s="9" t="s">
        <v>3845</v>
      </c>
      <c r="B18474" s="9" t="s">
        <v>2129</v>
      </c>
      <c r="C18474" s="10">
        <v>18191</v>
      </c>
      <c r="D18474" s="9">
        <v>5347887761</v>
      </c>
      <c r="E18474" s="9" t="e">
        <f>INDEX(#REF!:#REF!,MATCH($D18474,#REF!:#REF!,0),MATCH(#REF!,#REF!:#REF!,0))</f>
        <v>#REF!</v>
      </c>
      <c r="F18474" s="9" t="e">
        <f>INDEX(#REF!:#REF!,MATCH($D18474,#REF!:#REF!,0),MATCH(#REF!,#REF!:#REF!,0))</f>
        <v>#REF!</v>
      </c>
    </row>
    <row r="18475" spans="1:6" ht="16.5" x14ac:dyDescent="0.3">
      <c r="A18475" s="9" t="s">
        <v>3844</v>
      </c>
      <c r="B18475" s="9" t="s">
        <v>2354</v>
      </c>
      <c r="C18475" s="10">
        <v>36226</v>
      </c>
      <c r="D18475" s="9">
        <v>5304381319</v>
      </c>
      <c r="E18475" s="9" t="e">
        <f>INDEX(#REF!:#REF!,MATCH($D18475,#REF!:#REF!,0),MATCH(#REF!,#REF!:#REF!,0))</f>
        <v>#REF!</v>
      </c>
      <c r="F18475" s="9" t="e">
        <f>INDEX(#REF!:#REF!,MATCH($D18475,#REF!:#REF!,0),MATCH(#REF!,#REF!:#REF!,0))</f>
        <v>#REF!</v>
      </c>
    </row>
    <row r="18476" spans="1:6" ht="16.5" x14ac:dyDescent="0.3">
      <c r="A18476" s="9" t="s">
        <v>3843</v>
      </c>
      <c r="B18476" s="9" t="s">
        <v>2336</v>
      </c>
      <c r="C18476" s="10">
        <v>42990</v>
      </c>
      <c r="D18476" s="9">
        <v>4076701275</v>
      </c>
      <c r="E18476" s="9" t="e">
        <f>INDEX(#REF!:#REF!,MATCH($D18476,#REF!:#REF!,0),MATCH(#REF!,#REF!:#REF!,0))</f>
        <v>#REF!</v>
      </c>
      <c r="F18476" s="9" t="e">
        <f>INDEX(#REF!:#REF!,MATCH($D18476,#REF!:#REF!,0),MATCH(#REF!,#REF!:#REF!,0))</f>
        <v>#REF!</v>
      </c>
    </row>
    <row r="18477" spans="1:6" ht="16.5" x14ac:dyDescent="0.3">
      <c r="A18477" s="9" t="s">
        <v>3842</v>
      </c>
      <c r="B18477" s="9" t="s">
        <v>3841</v>
      </c>
      <c r="C18477" s="10">
        <v>38060</v>
      </c>
      <c r="D18477" s="9">
        <v>7938954179</v>
      </c>
      <c r="E18477" s="9" t="e">
        <f>INDEX(#REF!:#REF!,MATCH($D18477,#REF!:#REF!,0),MATCH(#REF!,#REF!:#REF!,0))</f>
        <v>#REF!</v>
      </c>
      <c r="F18477" s="9" t="e">
        <f>INDEX(#REF!:#REF!,MATCH($D18477,#REF!:#REF!,0),MATCH(#REF!,#REF!:#REF!,0))</f>
        <v>#REF!</v>
      </c>
    </row>
    <row r="18478" spans="1:6" ht="16.5" x14ac:dyDescent="0.3">
      <c r="A18478" s="9" t="s">
        <v>3840</v>
      </c>
      <c r="B18478" s="9" t="s">
        <v>2366</v>
      </c>
      <c r="C18478" s="10">
        <v>17948</v>
      </c>
      <c r="D18478" s="9">
        <v>7760701055</v>
      </c>
      <c r="E18478" s="9" t="e">
        <f>INDEX(#REF!:#REF!,MATCH($D18478,#REF!:#REF!,0),MATCH(#REF!,#REF!:#REF!,0))</f>
        <v>#REF!</v>
      </c>
      <c r="F18478" s="9" t="e">
        <f>INDEX(#REF!:#REF!,MATCH($D18478,#REF!:#REF!,0),MATCH(#REF!,#REF!:#REF!,0))</f>
        <v>#REF!</v>
      </c>
    </row>
    <row r="18479" spans="1:6" ht="16.5" x14ac:dyDescent="0.3">
      <c r="A18479" s="9" t="s">
        <v>3839</v>
      </c>
      <c r="B18479" s="9" t="s">
        <v>2312</v>
      </c>
      <c r="C18479" s="10">
        <v>47709</v>
      </c>
      <c r="D18479" s="9">
        <v>9447906176</v>
      </c>
      <c r="E18479" s="9" t="e">
        <f>INDEX(#REF!:#REF!,MATCH($D18479,#REF!:#REF!,0),MATCH(#REF!,#REF!:#REF!,0))</f>
        <v>#REF!</v>
      </c>
      <c r="F18479" s="9" t="e">
        <f>INDEX(#REF!:#REF!,MATCH($D18479,#REF!:#REF!,0),MATCH(#REF!,#REF!:#REF!,0))</f>
        <v>#REF!</v>
      </c>
    </row>
    <row r="18480" spans="1:6" ht="16.5" x14ac:dyDescent="0.3">
      <c r="A18480" s="9" t="s">
        <v>3838</v>
      </c>
      <c r="B18480" s="9" t="s">
        <v>3073</v>
      </c>
      <c r="C18480" s="10">
        <v>45194</v>
      </c>
      <c r="D18480" s="9">
        <v>3554200719</v>
      </c>
      <c r="E18480" s="9" t="e">
        <f>INDEX(#REF!:#REF!,MATCH($D18480,#REF!:#REF!,0),MATCH(#REF!,#REF!:#REF!,0))</f>
        <v>#REF!</v>
      </c>
      <c r="F18480" s="9" t="e">
        <f>INDEX(#REF!:#REF!,MATCH($D18480,#REF!:#REF!,0),MATCH(#REF!,#REF!:#REF!,0))</f>
        <v>#REF!</v>
      </c>
    </row>
    <row r="18481" spans="1:6" ht="16.5" x14ac:dyDescent="0.3">
      <c r="A18481" s="9" t="s">
        <v>3837</v>
      </c>
      <c r="B18481" s="9" t="s">
        <v>2662</v>
      </c>
      <c r="C18481" s="10">
        <v>47600</v>
      </c>
      <c r="D18481" s="9">
        <v>4548725172</v>
      </c>
      <c r="E18481" s="9" t="e">
        <f>INDEX(#REF!:#REF!,MATCH($D18481,#REF!:#REF!,0),MATCH(#REF!,#REF!:#REF!,0))</f>
        <v>#REF!</v>
      </c>
      <c r="F18481" s="9" t="e">
        <f>INDEX(#REF!:#REF!,MATCH($D18481,#REF!:#REF!,0),MATCH(#REF!,#REF!:#REF!,0))</f>
        <v>#REF!</v>
      </c>
    </row>
    <row r="18482" spans="1:6" ht="16.5" x14ac:dyDescent="0.3">
      <c r="A18482" s="9" t="s">
        <v>3836</v>
      </c>
      <c r="B18482" s="9" t="s">
        <v>2117</v>
      </c>
      <c r="C18482" s="10">
        <v>33529</v>
      </c>
      <c r="D18482" s="9">
        <v>4866916575</v>
      </c>
      <c r="E18482" s="9" t="e">
        <f>INDEX(#REF!:#REF!,MATCH($D18482,#REF!:#REF!,0),MATCH(#REF!,#REF!:#REF!,0))</f>
        <v>#REF!</v>
      </c>
      <c r="F18482" s="9" t="e">
        <f>INDEX(#REF!:#REF!,MATCH($D18482,#REF!:#REF!,0),MATCH(#REF!,#REF!:#REF!,0))</f>
        <v>#REF!</v>
      </c>
    </row>
    <row r="18483" spans="1:6" ht="16.5" x14ac:dyDescent="0.3">
      <c r="A18483" s="9" t="s">
        <v>3835</v>
      </c>
      <c r="B18483" s="9" t="s">
        <v>2140</v>
      </c>
      <c r="C18483" s="10">
        <v>34292</v>
      </c>
      <c r="D18483" s="9">
        <v>3932861779</v>
      </c>
      <c r="E18483" s="9" t="e">
        <f>INDEX(#REF!:#REF!,MATCH($D18483,#REF!:#REF!,0),MATCH(#REF!,#REF!:#REF!,0))</f>
        <v>#REF!</v>
      </c>
      <c r="F18483" s="9" t="e">
        <f>INDEX(#REF!:#REF!,MATCH($D18483,#REF!:#REF!,0),MATCH(#REF!,#REF!:#REF!,0))</f>
        <v>#REF!</v>
      </c>
    </row>
    <row r="18484" spans="1:6" ht="16.5" x14ac:dyDescent="0.3">
      <c r="A18484" s="9" t="s">
        <v>3834</v>
      </c>
      <c r="B18484" s="9" t="s">
        <v>2783</v>
      </c>
      <c r="C18484" s="10">
        <v>12252</v>
      </c>
      <c r="D18484" s="9">
        <v>6173504774</v>
      </c>
      <c r="E18484" s="9" t="e">
        <f>INDEX(#REF!:#REF!,MATCH($D18484,#REF!:#REF!,0),MATCH(#REF!,#REF!:#REF!,0))</f>
        <v>#REF!</v>
      </c>
      <c r="F18484" s="9" t="e">
        <f>INDEX(#REF!:#REF!,MATCH($D18484,#REF!:#REF!,0),MATCH(#REF!,#REF!:#REF!,0))</f>
        <v>#REF!</v>
      </c>
    </row>
    <row r="18485" spans="1:6" ht="16.5" x14ac:dyDescent="0.3">
      <c r="A18485" s="9" t="s">
        <v>3833</v>
      </c>
      <c r="B18485" s="9" t="s">
        <v>2386</v>
      </c>
      <c r="C18485" s="10">
        <v>21535</v>
      </c>
      <c r="D18485" s="9">
        <v>9483290694</v>
      </c>
      <c r="E18485" s="9" t="e">
        <f>INDEX(#REF!:#REF!,MATCH($D18485,#REF!:#REF!,0),MATCH(#REF!,#REF!:#REF!,0))</f>
        <v>#REF!</v>
      </c>
      <c r="F18485" s="9" t="e">
        <f>INDEX(#REF!:#REF!,MATCH($D18485,#REF!:#REF!,0),MATCH(#REF!,#REF!:#REF!,0))</f>
        <v>#REF!</v>
      </c>
    </row>
    <row r="18486" spans="1:6" ht="16.5" x14ac:dyDescent="0.3">
      <c r="A18486" s="9" t="s">
        <v>3832</v>
      </c>
      <c r="B18486" s="9" t="s">
        <v>2044</v>
      </c>
      <c r="C18486" s="10">
        <v>27186</v>
      </c>
      <c r="D18486" s="9">
        <v>3129526900</v>
      </c>
      <c r="E18486" s="9" t="e">
        <f>INDEX(#REF!:#REF!,MATCH($D18486,#REF!:#REF!,0),MATCH(#REF!,#REF!:#REF!,0))</f>
        <v>#REF!</v>
      </c>
      <c r="F18486" s="9" t="e">
        <f>INDEX(#REF!:#REF!,MATCH($D18486,#REF!:#REF!,0),MATCH(#REF!,#REF!:#REF!,0))</f>
        <v>#REF!</v>
      </c>
    </row>
    <row r="18487" spans="1:6" ht="16.5" x14ac:dyDescent="0.3">
      <c r="A18487" s="9" t="s">
        <v>3831</v>
      </c>
      <c r="B18487" s="9" t="s">
        <v>2875</v>
      </c>
      <c r="C18487" s="10">
        <v>42333</v>
      </c>
      <c r="D18487" s="9">
        <v>4972162740</v>
      </c>
      <c r="E18487" s="9" t="e">
        <f>INDEX(#REF!:#REF!,MATCH($D18487,#REF!:#REF!,0),MATCH(#REF!,#REF!:#REF!,0))</f>
        <v>#REF!</v>
      </c>
      <c r="F18487" s="9" t="e">
        <f>INDEX(#REF!:#REF!,MATCH($D18487,#REF!:#REF!,0),MATCH(#REF!,#REF!:#REF!,0))</f>
        <v>#REF!</v>
      </c>
    </row>
    <row r="18488" spans="1:6" ht="16.5" x14ac:dyDescent="0.3">
      <c r="A18488" s="9" t="s">
        <v>3830</v>
      </c>
      <c r="B18488" s="9" t="s">
        <v>2158</v>
      </c>
      <c r="C18488" s="10">
        <v>39556</v>
      </c>
      <c r="D18488" s="9">
        <v>4752702681</v>
      </c>
      <c r="E18488" s="9" t="e">
        <f>INDEX(#REF!:#REF!,MATCH($D18488,#REF!:#REF!,0),MATCH(#REF!,#REF!:#REF!,0))</f>
        <v>#REF!</v>
      </c>
      <c r="F18488" s="9" t="e">
        <f>INDEX(#REF!:#REF!,MATCH($D18488,#REF!:#REF!,0),MATCH(#REF!,#REF!:#REF!,0))</f>
        <v>#REF!</v>
      </c>
    </row>
    <row r="18489" spans="1:6" ht="16.5" x14ac:dyDescent="0.3">
      <c r="A18489" s="9" t="s">
        <v>3829</v>
      </c>
      <c r="B18489" s="9" t="s">
        <v>1997</v>
      </c>
      <c r="C18489" s="10">
        <v>20943</v>
      </c>
      <c r="D18489" s="9">
        <v>1990334539</v>
      </c>
      <c r="E18489" s="9" t="e">
        <f>INDEX(#REF!:#REF!,MATCH($D18489,#REF!:#REF!,0),MATCH(#REF!,#REF!:#REF!,0))</f>
        <v>#REF!</v>
      </c>
      <c r="F18489" s="9" t="e">
        <f>INDEX(#REF!:#REF!,MATCH($D18489,#REF!:#REF!,0),MATCH(#REF!,#REF!:#REF!,0))</f>
        <v>#REF!</v>
      </c>
    </row>
    <row r="18490" spans="1:6" ht="16.5" x14ac:dyDescent="0.3">
      <c r="A18490" s="9" t="s">
        <v>3828</v>
      </c>
      <c r="B18490" s="9" t="s">
        <v>2443</v>
      </c>
      <c r="C18490" s="10">
        <v>32715</v>
      </c>
      <c r="D18490" s="9">
        <v>1729795870</v>
      </c>
      <c r="E18490" s="9" t="e">
        <f>INDEX(#REF!:#REF!,MATCH($D18490,#REF!:#REF!,0),MATCH(#REF!,#REF!:#REF!,0))</f>
        <v>#REF!</v>
      </c>
      <c r="F18490" s="9" t="e">
        <f>INDEX(#REF!:#REF!,MATCH($D18490,#REF!:#REF!,0),MATCH(#REF!,#REF!:#REF!,0))</f>
        <v>#REF!</v>
      </c>
    </row>
    <row r="18491" spans="1:6" ht="16.5" x14ac:dyDescent="0.3">
      <c r="A18491" s="9" t="s">
        <v>3827</v>
      </c>
      <c r="B18491" s="9" t="s">
        <v>2389</v>
      </c>
      <c r="C18491" s="10">
        <v>42872</v>
      </c>
      <c r="D18491" s="9">
        <v>9312128221</v>
      </c>
      <c r="E18491" s="9" t="e">
        <f>INDEX(#REF!:#REF!,MATCH($D18491,#REF!:#REF!,0),MATCH(#REF!,#REF!:#REF!,0))</f>
        <v>#REF!</v>
      </c>
      <c r="F18491" s="9" t="e">
        <f>INDEX(#REF!:#REF!,MATCH($D18491,#REF!:#REF!,0),MATCH(#REF!,#REF!:#REF!,0))</f>
        <v>#REF!</v>
      </c>
    </row>
    <row r="18492" spans="1:6" ht="16.5" x14ac:dyDescent="0.3">
      <c r="A18492" s="9" t="s">
        <v>3826</v>
      </c>
      <c r="B18492" s="9" t="s">
        <v>2443</v>
      </c>
      <c r="C18492" s="10">
        <v>41513</v>
      </c>
      <c r="D18492" s="9">
        <v>1855604000</v>
      </c>
      <c r="E18492" s="9" t="e">
        <f>INDEX(#REF!:#REF!,MATCH($D18492,#REF!:#REF!,0),MATCH(#REF!,#REF!:#REF!,0))</f>
        <v>#REF!</v>
      </c>
      <c r="F18492" s="9" t="e">
        <f>INDEX(#REF!:#REF!,MATCH($D18492,#REF!:#REF!,0),MATCH(#REF!,#REF!:#REF!,0))</f>
        <v>#REF!</v>
      </c>
    </row>
    <row r="18493" spans="1:6" ht="16.5" x14ac:dyDescent="0.3">
      <c r="A18493" s="9" t="s">
        <v>3825</v>
      </c>
      <c r="B18493" s="9" t="s">
        <v>2481</v>
      </c>
      <c r="C18493" s="10">
        <v>55636</v>
      </c>
      <c r="D18493" s="9">
        <v>4269946768</v>
      </c>
      <c r="E18493" s="9" t="e">
        <f>INDEX(#REF!:#REF!,MATCH($D18493,#REF!:#REF!,0),MATCH(#REF!,#REF!:#REF!,0))</f>
        <v>#REF!</v>
      </c>
      <c r="F18493" s="9" t="e">
        <f>INDEX(#REF!:#REF!,MATCH($D18493,#REF!:#REF!,0),MATCH(#REF!,#REF!:#REF!,0))</f>
        <v>#REF!</v>
      </c>
    </row>
    <row r="18494" spans="1:6" ht="16.5" x14ac:dyDescent="0.3">
      <c r="A18494" s="9" t="s">
        <v>3824</v>
      </c>
      <c r="B18494" s="9" t="s">
        <v>2119</v>
      </c>
      <c r="C18494" s="10">
        <v>50972</v>
      </c>
      <c r="D18494" s="9">
        <v>1371021422</v>
      </c>
      <c r="E18494" s="9" t="e">
        <f>INDEX(#REF!:#REF!,MATCH($D18494,#REF!:#REF!,0),MATCH(#REF!,#REF!:#REF!,0))</f>
        <v>#REF!</v>
      </c>
      <c r="F18494" s="9" t="e">
        <f>INDEX(#REF!:#REF!,MATCH($D18494,#REF!:#REF!,0),MATCH(#REF!,#REF!:#REF!,0))</f>
        <v>#REF!</v>
      </c>
    </row>
    <row r="18495" spans="1:6" ht="16.5" x14ac:dyDescent="0.3">
      <c r="A18495" s="9" t="s">
        <v>3823</v>
      </c>
      <c r="B18495" s="9" t="s">
        <v>2572</v>
      </c>
      <c r="C18495" s="10">
        <v>22433</v>
      </c>
      <c r="D18495" s="9">
        <v>1462119603</v>
      </c>
      <c r="E18495" s="9" t="e">
        <f>INDEX(#REF!:#REF!,MATCH($D18495,#REF!:#REF!,0),MATCH(#REF!,#REF!:#REF!,0))</f>
        <v>#REF!</v>
      </c>
      <c r="F18495" s="9" t="e">
        <f>INDEX(#REF!:#REF!,MATCH($D18495,#REF!:#REF!,0),MATCH(#REF!,#REF!:#REF!,0))</f>
        <v>#REF!</v>
      </c>
    </row>
    <row r="18496" spans="1:6" ht="16.5" x14ac:dyDescent="0.3">
      <c r="A18496" s="9" t="s">
        <v>3822</v>
      </c>
      <c r="B18496" s="9" t="s">
        <v>2450</v>
      </c>
      <c r="C18496" s="10">
        <v>26203</v>
      </c>
      <c r="D18496" s="9">
        <v>1992195951</v>
      </c>
      <c r="E18496" s="9" t="e">
        <f>INDEX(#REF!:#REF!,MATCH($D18496,#REF!:#REF!,0),MATCH(#REF!,#REF!:#REF!,0))</f>
        <v>#REF!</v>
      </c>
      <c r="F18496" s="9" t="e">
        <f>INDEX(#REF!:#REF!,MATCH($D18496,#REF!:#REF!,0),MATCH(#REF!,#REF!:#REF!,0))</f>
        <v>#REF!</v>
      </c>
    </row>
    <row r="18497" spans="1:6" ht="16.5" x14ac:dyDescent="0.3">
      <c r="A18497" s="9" t="s">
        <v>3821</v>
      </c>
      <c r="B18497" s="9" t="s">
        <v>2640</v>
      </c>
      <c r="C18497" s="10">
        <v>45670</v>
      </c>
      <c r="D18497" s="9">
        <v>7001733199</v>
      </c>
      <c r="E18497" s="9" t="e">
        <f>INDEX(#REF!:#REF!,MATCH($D18497,#REF!:#REF!,0),MATCH(#REF!,#REF!:#REF!,0))</f>
        <v>#REF!</v>
      </c>
      <c r="F18497" s="9" t="e">
        <f>INDEX(#REF!:#REF!,MATCH($D18497,#REF!:#REF!,0),MATCH(#REF!,#REF!:#REF!,0))</f>
        <v>#REF!</v>
      </c>
    </row>
    <row r="18498" spans="1:6" ht="16.5" x14ac:dyDescent="0.3">
      <c r="A18498" s="9" t="s">
        <v>3820</v>
      </c>
      <c r="B18498" s="9" t="s">
        <v>3493</v>
      </c>
      <c r="C18498" s="10">
        <v>16643</v>
      </c>
      <c r="D18498" s="9">
        <v>6462250968</v>
      </c>
      <c r="E18498" s="9" t="e">
        <f>INDEX(#REF!:#REF!,MATCH($D18498,#REF!:#REF!,0),MATCH(#REF!,#REF!:#REF!,0))</f>
        <v>#REF!</v>
      </c>
      <c r="F18498" s="9" t="e">
        <f>INDEX(#REF!:#REF!,MATCH($D18498,#REF!:#REF!,0),MATCH(#REF!,#REF!:#REF!,0))</f>
        <v>#REF!</v>
      </c>
    </row>
    <row r="18499" spans="1:6" ht="16.5" x14ac:dyDescent="0.3">
      <c r="A18499" s="9" t="s">
        <v>3819</v>
      </c>
      <c r="B18499" s="9" t="s">
        <v>3493</v>
      </c>
      <c r="C18499" s="10">
        <v>38308</v>
      </c>
      <c r="D18499" s="9">
        <v>7440017404</v>
      </c>
      <c r="E18499" s="9" t="e">
        <f>INDEX(#REF!:#REF!,MATCH($D18499,#REF!:#REF!,0),MATCH(#REF!,#REF!:#REF!,0))</f>
        <v>#REF!</v>
      </c>
      <c r="F18499" s="9" t="e">
        <f>INDEX(#REF!:#REF!,MATCH($D18499,#REF!:#REF!,0),MATCH(#REF!,#REF!:#REF!,0))</f>
        <v>#REF!</v>
      </c>
    </row>
    <row r="18500" spans="1:6" ht="16.5" x14ac:dyDescent="0.3">
      <c r="A18500" s="9" t="s">
        <v>3818</v>
      </c>
      <c r="B18500" s="9" t="s">
        <v>2204</v>
      </c>
      <c r="C18500" s="10">
        <v>54732</v>
      </c>
      <c r="D18500" s="9">
        <v>7794042674</v>
      </c>
      <c r="E18500" s="9" t="e">
        <f>INDEX(#REF!:#REF!,MATCH($D18500,#REF!:#REF!,0),MATCH(#REF!,#REF!:#REF!,0))</f>
        <v>#REF!</v>
      </c>
      <c r="F18500" s="9" t="e">
        <f>INDEX(#REF!:#REF!,MATCH($D18500,#REF!:#REF!,0),MATCH(#REF!,#REF!:#REF!,0))</f>
        <v>#REF!</v>
      </c>
    </row>
    <row r="18501" spans="1:6" ht="16.5" x14ac:dyDescent="0.3">
      <c r="A18501" s="9" t="s">
        <v>3817</v>
      </c>
      <c r="B18501" s="9" t="s">
        <v>2465</v>
      </c>
      <c r="C18501" s="10">
        <v>41001</v>
      </c>
      <c r="D18501" s="9">
        <v>2561690342</v>
      </c>
      <c r="E18501" s="9" t="e">
        <f>INDEX(#REF!:#REF!,MATCH($D18501,#REF!:#REF!,0),MATCH(#REF!,#REF!:#REF!,0))</f>
        <v>#REF!</v>
      </c>
      <c r="F18501" s="9" t="e">
        <f>INDEX(#REF!:#REF!,MATCH($D18501,#REF!:#REF!,0),MATCH(#REF!,#REF!:#REF!,0))</f>
        <v>#REF!</v>
      </c>
    </row>
    <row r="18502" spans="1:6" ht="16.5" x14ac:dyDescent="0.3">
      <c r="A18502" s="9" t="s">
        <v>3816</v>
      </c>
      <c r="B18502" s="9" t="s">
        <v>3098</v>
      </c>
      <c r="C18502" s="10">
        <v>28650</v>
      </c>
      <c r="D18502" s="9">
        <v>5779075530</v>
      </c>
      <c r="E18502" s="9" t="e">
        <f>INDEX(#REF!:#REF!,MATCH($D18502,#REF!:#REF!,0),MATCH(#REF!,#REF!:#REF!,0))</f>
        <v>#REF!</v>
      </c>
      <c r="F18502" s="9" t="e">
        <f>INDEX(#REF!:#REF!,MATCH($D18502,#REF!:#REF!,0),MATCH(#REF!,#REF!:#REF!,0))</f>
        <v>#REF!</v>
      </c>
    </row>
    <row r="18503" spans="1:6" ht="16.5" x14ac:dyDescent="0.3">
      <c r="A18503" s="9" t="s">
        <v>3815</v>
      </c>
      <c r="B18503" s="9" t="s">
        <v>2059</v>
      </c>
      <c r="C18503" s="10">
        <v>20942</v>
      </c>
      <c r="D18503" s="9">
        <v>1489889981</v>
      </c>
      <c r="E18503" s="9" t="e">
        <f>INDEX(#REF!:#REF!,MATCH($D18503,#REF!:#REF!,0),MATCH(#REF!,#REF!:#REF!,0))</f>
        <v>#REF!</v>
      </c>
      <c r="F18503" s="9" t="e">
        <f>INDEX(#REF!:#REF!,MATCH($D18503,#REF!:#REF!,0),MATCH(#REF!,#REF!:#REF!,0))</f>
        <v>#REF!</v>
      </c>
    </row>
    <row r="18504" spans="1:6" ht="16.5" x14ac:dyDescent="0.3">
      <c r="A18504" s="9" t="s">
        <v>3814</v>
      </c>
      <c r="B18504" s="9" t="s">
        <v>2650</v>
      </c>
      <c r="C18504" s="10">
        <v>51079</v>
      </c>
      <c r="D18504" s="9">
        <v>4849214614</v>
      </c>
      <c r="E18504" s="9" t="e">
        <f>INDEX(#REF!:#REF!,MATCH($D18504,#REF!:#REF!,0),MATCH(#REF!,#REF!:#REF!,0))</f>
        <v>#REF!</v>
      </c>
      <c r="F18504" s="9" t="e">
        <f>INDEX(#REF!:#REF!,MATCH($D18504,#REF!:#REF!,0),MATCH(#REF!,#REF!:#REF!,0))</f>
        <v>#REF!</v>
      </c>
    </row>
    <row r="18505" spans="1:6" ht="16.5" x14ac:dyDescent="0.3">
      <c r="A18505" s="9" t="s">
        <v>3813</v>
      </c>
      <c r="B18505" s="9" t="s">
        <v>1969</v>
      </c>
      <c r="C18505" s="10">
        <v>12264</v>
      </c>
      <c r="D18505" s="9">
        <v>1053331541</v>
      </c>
      <c r="E18505" s="9" t="e">
        <f>INDEX(#REF!:#REF!,MATCH($D18505,#REF!:#REF!,0),MATCH(#REF!,#REF!:#REF!,0))</f>
        <v>#REF!</v>
      </c>
      <c r="F18505" s="9" t="e">
        <f>INDEX(#REF!:#REF!,MATCH($D18505,#REF!:#REF!,0),MATCH(#REF!,#REF!:#REF!,0))</f>
        <v>#REF!</v>
      </c>
    </row>
    <row r="18506" spans="1:6" ht="16.5" x14ac:dyDescent="0.3">
      <c r="A18506" s="9" t="s">
        <v>3812</v>
      </c>
      <c r="B18506" s="9" t="s">
        <v>2042</v>
      </c>
      <c r="C18506" s="10">
        <v>23897</v>
      </c>
      <c r="D18506" s="9">
        <v>6084639828</v>
      </c>
      <c r="E18506" s="9" t="e">
        <f>INDEX(#REF!:#REF!,MATCH($D18506,#REF!:#REF!,0),MATCH(#REF!,#REF!:#REF!,0))</f>
        <v>#REF!</v>
      </c>
      <c r="F18506" s="9" t="e">
        <f>INDEX(#REF!:#REF!,MATCH($D18506,#REF!:#REF!,0),MATCH(#REF!,#REF!:#REF!,0))</f>
        <v>#REF!</v>
      </c>
    </row>
    <row r="18507" spans="1:6" ht="16.5" x14ac:dyDescent="0.3">
      <c r="A18507" s="9" t="s">
        <v>3811</v>
      </c>
      <c r="B18507" s="9" t="s">
        <v>2174</v>
      </c>
      <c r="C18507" s="10">
        <v>46843</v>
      </c>
      <c r="D18507" s="9">
        <v>6837456032</v>
      </c>
      <c r="E18507" s="9" t="e">
        <f>INDEX(#REF!:#REF!,MATCH($D18507,#REF!:#REF!,0),MATCH(#REF!,#REF!:#REF!,0))</f>
        <v>#REF!</v>
      </c>
      <c r="F18507" s="9" t="e">
        <f>INDEX(#REF!:#REF!,MATCH($D18507,#REF!:#REF!,0),MATCH(#REF!,#REF!:#REF!,0))</f>
        <v>#REF!</v>
      </c>
    </row>
    <row r="18508" spans="1:6" ht="16.5" x14ac:dyDescent="0.3">
      <c r="A18508" s="9" t="s">
        <v>3810</v>
      </c>
      <c r="B18508" s="9" t="s">
        <v>1943</v>
      </c>
      <c r="C18508" s="10">
        <v>43390</v>
      </c>
      <c r="D18508" s="9">
        <v>549857826</v>
      </c>
      <c r="E18508" s="9" t="e">
        <f>INDEX(#REF!:#REF!,MATCH($D18508,#REF!:#REF!,0),MATCH(#REF!,#REF!:#REF!,0))</f>
        <v>#REF!</v>
      </c>
      <c r="F18508" s="9" t="e">
        <f>INDEX(#REF!:#REF!,MATCH($D18508,#REF!:#REF!,0),MATCH(#REF!,#REF!:#REF!,0))</f>
        <v>#REF!</v>
      </c>
    </row>
    <row r="18509" spans="1:6" ht="16.5" x14ac:dyDescent="0.3">
      <c r="A18509" s="9" t="s">
        <v>3809</v>
      </c>
      <c r="B18509" s="9" t="s">
        <v>2530</v>
      </c>
      <c r="C18509" s="10">
        <v>22397</v>
      </c>
      <c r="D18509" s="9">
        <v>8728207157</v>
      </c>
      <c r="E18509" s="9" t="e">
        <f>INDEX(#REF!:#REF!,MATCH($D18509,#REF!:#REF!,0),MATCH(#REF!,#REF!:#REF!,0))</f>
        <v>#REF!</v>
      </c>
      <c r="F18509" s="9" t="e">
        <f>INDEX(#REF!:#REF!,MATCH($D18509,#REF!:#REF!,0),MATCH(#REF!,#REF!:#REF!,0))</f>
        <v>#REF!</v>
      </c>
    </row>
    <row r="18510" spans="1:6" ht="16.5" x14ac:dyDescent="0.3">
      <c r="A18510" s="9" t="s">
        <v>3808</v>
      </c>
      <c r="B18510" s="9" t="s">
        <v>2129</v>
      </c>
      <c r="C18510" s="10">
        <v>57893</v>
      </c>
      <c r="D18510" s="9">
        <v>7573774818</v>
      </c>
      <c r="E18510" s="9" t="e">
        <f>INDEX(#REF!:#REF!,MATCH($D18510,#REF!:#REF!,0),MATCH(#REF!,#REF!:#REF!,0))</f>
        <v>#REF!</v>
      </c>
      <c r="F18510" s="9" t="e">
        <f>INDEX(#REF!:#REF!,MATCH($D18510,#REF!:#REF!,0),MATCH(#REF!,#REF!:#REF!,0))</f>
        <v>#REF!</v>
      </c>
    </row>
    <row r="18511" spans="1:6" ht="16.5" x14ac:dyDescent="0.3">
      <c r="A18511" s="9" t="s">
        <v>3807</v>
      </c>
      <c r="B18511" s="9" t="s">
        <v>3177</v>
      </c>
      <c r="C18511" s="10">
        <v>45925</v>
      </c>
      <c r="D18511" s="9">
        <v>4862005330</v>
      </c>
      <c r="E18511" s="9" t="e">
        <f>INDEX(#REF!:#REF!,MATCH($D18511,#REF!:#REF!,0),MATCH(#REF!,#REF!:#REF!,0))</f>
        <v>#REF!</v>
      </c>
      <c r="F18511" s="9" t="e">
        <f>INDEX(#REF!:#REF!,MATCH($D18511,#REF!:#REF!,0),MATCH(#REF!,#REF!:#REF!,0))</f>
        <v>#REF!</v>
      </c>
    </row>
    <row r="18512" spans="1:6" ht="16.5" x14ac:dyDescent="0.3">
      <c r="A18512" s="9" t="s">
        <v>3806</v>
      </c>
      <c r="B18512" s="9" t="s">
        <v>2727</v>
      </c>
      <c r="C18512" s="10">
        <v>54585</v>
      </c>
      <c r="D18512" s="9">
        <v>769312748</v>
      </c>
      <c r="E18512" s="9" t="e">
        <f>INDEX(#REF!:#REF!,MATCH($D18512,#REF!:#REF!,0),MATCH(#REF!,#REF!:#REF!,0))</f>
        <v>#REF!</v>
      </c>
      <c r="F18512" s="9" t="e">
        <f>INDEX(#REF!:#REF!,MATCH($D18512,#REF!:#REF!,0),MATCH(#REF!,#REF!:#REF!,0))</f>
        <v>#REF!</v>
      </c>
    </row>
    <row r="18513" spans="1:6" ht="16.5" x14ac:dyDescent="0.3">
      <c r="A18513" s="9" t="s">
        <v>3805</v>
      </c>
      <c r="B18513" s="9" t="s">
        <v>2574</v>
      </c>
      <c r="C18513" s="10">
        <v>12256</v>
      </c>
      <c r="D18513" s="9">
        <v>5186660353</v>
      </c>
      <c r="E18513" s="9" t="e">
        <f>INDEX(#REF!:#REF!,MATCH($D18513,#REF!:#REF!,0),MATCH(#REF!,#REF!:#REF!,0))</f>
        <v>#REF!</v>
      </c>
      <c r="F18513" s="9" t="e">
        <f>INDEX(#REF!:#REF!,MATCH($D18513,#REF!:#REF!,0),MATCH(#REF!,#REF!:#REF!,0))</f>
        <v>#REF!</v>
      </c>
    </row>
    <row r="18514" spans="1:6" ht="16.5" x14ac:dyDescent="0.3">
      <c r="A18514" s="9" t="s">
        <v>3804</v>
      </c>
      <c r="B18514" s="9" t="s">
        <v>2875</v>
      </c>
      <c r="C18514" s="10">
        <v>29683</v>
      </c>
      <c r="D18514" s="9">
        <v>9518260397</v>
      </c>
      <c r="E18514" s="9" t="e">
        <f>INDEX(#REF!:#REF!,MATCH($D18514,#REF!:#REF!,0),MATCH(#REF!,#REF!:#REF!,0))</f>
        <v>#REF!</v>
      </c>
      <c r="F18514" s="9" t="e">
        <f>INDEX(#REF!:#REF!,MATCH($D18514,#REF!:#REF!,0),MATCH(#REF!,#REF!:#REF!,0))</f>
        <v>#REF!</v>
      </c>
    </row>
    <row r="18515" spans="1:6" ht="16.5" x14ac:dyDescent="0.3">
      <c r="A18515" s="9" t="s">
        <v>3803</v>
      </c>
      <c r="B18515" s="9" t="s">
        <v>2396</v>
      </c>
      <c r="C18515" s="10">
        <v>46552</v>
      </c>
      <c r="D18515" s="9">
        <v>1898839557</v>
      </c>
      <c r="E18515" s="9" t="e">
        <f>INDEX(#REF!:#REF!,MATCH($D18515,#REF!:#REF!,0),MATCH(#REF!,#REF!:#REF!,0))</f>
        <v>#REF!</v>
      </c>
      <c r="F18515" s="9" t="e">
        <f>INDEX(#REF!:#REF!,MATCH($D18515,#REF!:#REF!,0),MATCH(#REF!,#REF!:#REF!,0))</f>
        <v>#REF!</v>
      </c>
    </row>
    <row r="18516" spans="1:6" ht="16.5" x14ac:dyDescent="0.3">
      <c r="A18516" s="9" t="s">
        <v>3802</v>
      </c>
      <c r="B18516" s="9" t="s">
        <v>2608</v>
      </c>
      <c r="C18516" s="10">
        <v>45994</v>
      </c>
      <c r="D18516" s="9">
        <v>4011453366</v>
      </c>
      <c r="E18516" s="9" t="e">
        <f>INDEX(#REF!:#REF!,MATCH($D18516,#REF!:#REF!,0),MATCH(#REF!,#REF!:#REF!,0))</f>
        <v>#REF!</v>
      </c>
      <c r="F18516" s="9" t="e">
        <f>INDEX(#REF!:#REF!,MATCH($D18516,#REF!:#REF!,0),MATCH(#REF!,#REF!:#REF!,0))</f>
        <v>#REF!</v>
      </c>
    </row>
    <row r="18517" spans="1:6" ht="16.5" x14ac:dyDescent="0.3">
      <c r="A18517" s="9" t="s">
        <v>3801</v>
      </c>
      <c r="B18517" s="9" t="s">
        <v>3800</v>
      </c>
      <c r="C18517" s="10">
        <v>58236</v>
      </c>
      <c r="D18517" s="9">
        <v>8034345962</v>
      </c>
      <c r="E18517" s="9" t="e">
        <f>INDEX(#REF!:#REF!,MATCH($D18517,#REF!:#REF!,0),MATCH(#REF!,#REF!:#REF!,0))</f>
        <v>#REF!</v>
      </c>
      <c r="F18517" s="9" t="e">
        <f>INDEX(#REF!:#REF!,MATCH($D18517,#REF!:#REF!,0),MATCH(#REF!,#REF!:#REF!,0))</f>
        <v>#REF!</v>
      </c>
    </row>
    <row r="18518" spans="1:6" ht="16.5" x14ac:dyDescent="0.3">
      <c r="A18518" s="9" t="s">
        <v>3799</v>
      </c>
      <c r="B18518" s="9" t="s">
        <v>2942</v>
      </c>
      <c r="C18518" s="10">
        <v>47495</v>
      </c>
      <c r="D18518" s="9">
        <v>5079859830</v>
      </c>
      <c r="E18518" s="9" t="e">
        <f>INDEX(#REF!:#REF!,MATCH($D18518,#REF!:#REF!,0),MATCH(#REF!,#REF!:#REF!,0))</f>
        <v>#REF!</v>
      </c>
      <c r="F18518" s="9" t="e">
        <f>INDEX(#REF!:#REF!,MATCH($D18518,#REF!:#REF!,0),MATCH(#REF!,#REF!:#REF!,0))</f>
        <v>#REF!</v>
      </c>
    </row>
    <row r="18519" spans="1:6" ht="16.5" x14ac:dyDescent="0.3">
      <c r="A18519" s="9" t="s">
        <v>3798</v>
      </c>
      <c r="B18519" s="9" t="s">
        <v>2564</v>
      </c>
      <c r="C18519" s="10">
        <v>34509</v>
      </c>
      <c r="D18519" s="9">
        <v>2138131904</v>
      </c>
      <c r="E18519" s="9" t="e">
        <f>INDEX(#REF!:#REF!,MATCH($D18519,#REF!:#REF!,0),MATCH(#REF!,#REF!:#REF!,0))</f>
        <v>#REF!</v>
      </c>
      <c r="F18519" s="9" t="e">
        <f>INDEX(#REF!:#REF!,MATCH($D18519,#REF!:#REF!,0),MATCH(#REF!,#REF!:#REF!,0))</f>
        <v>#REF!</v>
      </c>
    </row>
    <row r="18520" spans="1:6" ht="16.5" x14ac:dyDescent="0.3">
      <c r="A18520" s="9" t="s">
        <v>3797</v>
      </c>
      <c r="B18520" s="9" t="s">
        <v>2073</v>
      </c>
      <c r="C18520" s="10">
        <v>43976</v>
      </c>
      <c r="D18520" s="9">
        <v>813371287</v>
      </c>
      <c r="E18520" s="9" t="e">
        <f>INDEX(#REF!:#REF!,MATCH($D18520,#REF!:#REF!,0),MATCH(#REF!,#REF!:#REF!,0))</f>
        <v>#REF!</v>
      </c>
      <c r="F18520" s="9" t="e">
        <f>INDEX(#REF!:#REF!,MATCH($D18520,#REF!:#REF!,0),MATCH(#REF!,#REF!:#REF!,0))</f>
        <v>#REF!</v>
      </c>
    </row>
    <row r="18521" spans="1:6" ht="16.5" x14ac:dyDescent="0.3">
      <c r="A18521" s="9" t="s">
        <v>3796</v>
      </c>
      <c r="B18521" s="9" t="s">
        <v>2875</v>
      </c>
      <c r="C18521" s="10">
        <v>28231</v>
      </c>
      <c r="D18521" s="9">
        <v>8640079943</v>
      </c>
      <c r="E18521" s="9" t="e">
        <f>INDEX(#REF!:#REF!,MATCH($D18521,#REF!:#REF!,0),MATCH(#REF!,#REF!:#REF!,0))</f>
        <v>#REF!</v>
      </c>
      <c r="F18521" s="9" t="e">
        <f>INDEX(#REF!:#REF!,MATCH($D18521,#REF!:#REF!,0),MATCH(#REF!,#REF!:#REF!,0))</f>
        <v>#REF!</v>
      </c>
    </row>
    <row r="18522" spans="1:6" ht="16.5" x14ac:dyDescent="0.3">
      <c r="A18522" s="9" t="s">
        <v>3795</v>
      </c>
      <c r="B18522" s="9" t="s">
        <v>2386</v>
      </c>
      <c r="C18522" s="10">
        <v>42130</v>
      </c>
      <c r="D18522" s="9">
        <v>6718456802</v>
      </c>
      <c r="E18522" s="9" t="e">
        <f>INDEX(#REF!:#REF!,MATCH($D18522,#REF!:#REF!,0),MATCH(#REF!,#REF!:#REF!,0))</f>
        <v>#REF!</v>
      </c>
      <c r="F18522" s="9" t="e">
        <f>INDEX(#REF!:#REF!,MATCH($D18522,#REF!:#REF!,0),MATCH(#REF!,#REF!:#REF!,0))</f>
        <v>#REF!</v>
      </c>
    </row>
    <row r="18523" spans="1:6" ht="16.5" x14ac:dyDescent="0.3">
      <c r="A18523" s="9" t="s">
        <v>3794</v>
      </c>
      <c r="B18523" s="9" t="s">
        <v>2238</v>
      </c>
      <c r="C18523" s="10">
        <v>47906</v>
      </c>
      <c r="D18523" s="9">
        <v>6380488901</v>
      </c>
      <c r="E18523" s="9" t="e">
        <f>INDEX(#REF!:#REF!,MATCH($D18523,#REF!:#REF!,0),MATCH(#REF!,#REF!:#REF!,0))</f>
        <v>#REF!</v>
      </c>
      <c r="F18523" s="9" t="e">
        <f>INDEX(#REF!:#REF!,MATCH($D18523,#REF!:#REF!,0),MATCH(#REF!,#REF!:#REF!,0))</f>
        <v>#REF!</v>
      </c>
    </row>
    <row r="18524" spans="1:6" ht="16.5" x14ac:dyDescent="0.3">
      <c r="A18524" s="9" t="s">
        <v>3793</v>
      </c>
      <c r="B18524" s="9" t="s">
        <v>2472</v>
      </c>
      <c r="C18524" s="10">
        <v>21839</v>
      </c>
      <c r="D18524" s="9">
        <v>813371287</v>
      </c>
      <c r="E18524" s="9" t="e">
        <f>INDEX(#REF!:#REF!,MATCH($D18524,#REF!:#REF!,0),MATCH(#REF!,#REF!:#REF!,0))</f>
        <v>#REF!</v>
      </c>
      <c r="F18524" s="9" t="e">
        <f>INDEX(#REF!:#REF!,MATCH($D18524,#REF!:#REF!,0),MATCH(#REF!,#REF!:#REF!,0))</f>
        <v>#REF!</v>
      </c>
    </row>
    <row r="18525" spans="1:6" ht="16.5" x14ac:dyDescent="0.3">
      <c r="A18525" s="9" t="s">
        <v>3792</v>
      </c>
      <c r="B18525" s="9" t="s">
        <v>2436</v>
      </c>
      <c r="C18525" s="10">
        <v>41392</v>
      </c>
      <c r="D18525" s="9">
        <v>1268934771</v>
      </c>
      <c r="E18525" s="9" t="e">
        <f>INDEX(#REF!:#REF!,MATCH($D18525,#REF!:#REF!,0),MATCH(#REF!,#REF!:#REF!,0))</f>
        <v>#REF!</v>
      </c>
      <c r="F18525" s="9" t="e">
        <f>INDEX(#REF!:#REF!,MATCH($D18525,#REF!:#REF!,0),MATCH(#REF!,#REF!:#REF!,0))</f>
        <v>#REF!</v>
      </c>
    </row>
    <row r="18526" spans="1:6" ht="16.5" x14ac:dyDescent="0.3">
      <c r="A18526" s="9" t="s">
        <v>3791</v>
      </c>
      <c r="B18526" s="9" t="s">
        <v>2063</v>
      </c>
      <c r="C18526" s="10">
        <v>46532</v>
      </c>
      <c r="D18526" s="9">
        <v>4499766028</v>
      </c>
      <c r="E18526" s="9" t="e">
        <f>INDEX(#REF!:#REF!,MATCH($D18526,#REF!:#REF!,0),MATCH(#REF!,#REF!:#REF!,0))</f>
        <v>#REF!</v>
      </c>
      <c r="F18526" s="9" t="e">
        <f>INDEX(#REF!:#REF!,MATCH($D18526,#REF!:#REF!,0),MATCH(#REF!,#REF!:#REF!,0))</f>
        <v>#REF!</v>
      </c>
    </row>
    <row r="18527" spans="1:6" ht="16.5" x14ac:dyDescent="0.3">
      <c r="A18527" s="9" t="s">
        <v>3790</v>
      </c>
      <c r="B18527" s="9" t="s">
        <v>1955</v>
      </c>
      <c r="C18527" s="10">
        <v>57101</v>
      </c>
      <c r="D18527" s="9">
        <v>5293354957</v>
      </c>
      <c r="E18527" s="9" t="e">
        <f>INDEX(#REF!:#REF!,MATCH($D18527,#REF!:#REF!,0),MATCH(#REF!,#REF!:#REF!,0))</f>
        <v>#REF!</v>
      </c>
      <c r="F18527" s="9" t="e">
        <f>INDEX(#REF!:#REF!,MATCH($D18527,#REF!:#REF!,0),MATCH(#REF!,#REF!:#REF!,0))</f>
        <v>#REF!</v>
      </c>
    </row>
    <row r="18528" spans="1:6" ht="16.5" x14ac:dyDescent="0.3">
      <c r="A18528" s="9" t="s">
        <v>3789</v>
      </c>
      <c r="B18528" s="9" t="s">
        <v>2453</v>
      </c>
      <c r="C18528" s="10">
        <v>37589</v>
      </c>
      <c r="D18528" s="9">
        <v>5974179625</v>
      </c>
      <c r="E18528" s="9" t="e">
        <f>INDEX(#REF!:#REF!,MATCH($D18528,#REF!:#REF!,0),MATCH(#REF!,#REF!:#REF!,0))</f>
        <v>#REF!</v>
      </c>
      <c r="F18528" s="9" t="e">
        <f>INDEX(#REF!:#REF!,MATCH($D18528,#REF!:#REF!,0),MATCH(#REF!,#REF!:#REF!,0))</f>
        <v>#REF!</v>
      </c>
    </row>
    <row r="18529" spans="1:6" ht="16.5" x14ac:dyDescent="0.3">
      <c r="A18529" s="9" t="s">
        <v>3788</v>
      </c>
      <c r="B18529" s="9" t="s">
        <v>2481</v>
      </c>
      <c r="C18529" s="10">
        <v>26329</v>
      </c>
      <c r="D18529" s="9">
        <v>5929508313</v>
      </c>
      <c r="E18529" s="9" t="e">
        <f>INDEX(#REF!:#REF!,MATCH($D18529,#REF!:#REF!,0),MATCH(#REF!,#REF!:#REF!,0))</f>
        <v>#REF!</v>
      </c>
      <c r="F18529" s="9" t="e">
        <f>INDEX(#REF!:#REF!,MATCH($D18529,#REF!:#REF!,0),MATCH(#REF!,#REF!:#REF!,0))</f>
        <v>#REF!</v>
      </c>
    </row>
    <row r="18530" spans="1:6" ht="16.5" x14ac:dyDescent="0.3">
      <c r="A18530" s="9" t="s">
        <v>3787</v>
      </c>
      <c r="B18530" s="9" t="s">
        <v>2420</v>
      </c>
      <c r="C18530" s="10">
        <v>27883</v>
      </c>
      <c r="D18530" s="9">
        <v>977779009</v>
      </c>
      <c r="E18530" s="9" t="e">
        <f>INDEX(#REF!:#REF!,MATCH($D18530,#REF!:#REF!,0),MATCH(#REF!,#REF!:#REF!,0))</f>
        <v>#REF!</v>
      </c>
      <c r="F18530" s="9" t="e">
        <f>INDEX(#REF!:#REF!,MATCH($D18530,#REF!:#REF!,0),MATCH(#REF!,#REF!:#REF!,0))</f>
        <v>#REF!</v>
      </c>
    </row>
    <row r="18531" spans="1:6" ht="16.5" x14ac:dyDescent="0.3">
      <c r="A18531" s="9" t="s">
        <v>3786</v>
      </c>
      <c r="B18531" s="9" t="s">
        <v>2171</v>
      </c>
      <c r="C18531" s="10">
        <v>45341</v>
      </c>
      <c r="D18531" s="9">
        <v>7118642576</v>
      </c>
      <c r="E18531" s="9" t="e">
        <f>INDEX(#REF!:#REF!,MATCH($D18531,#REF!:#REF!,0),MATCH(#REF!,#REF!:#REF!,0))</f>
        <v>#REF!</v>
      </c>
      <c r="F18531" s="9" t="e">
        <f>INDEX(#REF!:#REF!,MATCH($D18531,#REF!:#REF!,0),MATCH(#REF!,#REF!:#REF!,0))</f>
        <v>#REF!</v>
      </c>
    </row>
    <row r="18532" spans="1:6" ht="16.5" x14ac:dyDescent="0.3">
      <c r="A18532" s="9" t="s">
        <v>3785</v>
      </c>
      <c r="B18532" s="9" t="s">
        <v>3366</v>
      </c>
      <c r="C18532" s="10">
        <v>39250</v>
      </c>
      <c r="D18532" s="9">
        <v>9815158015</v>
      </c>
      <c r="E18532" s="9" t="e">
        <f>INDEX(#REF!:#REF!,MATCH($D18532,#REF!:#REF!,0),MATCH(#REF!,#REF!:#REF!,0))</f>
        <v>#REF!</v>
      </c>
      <c r="F18532" s="9" t="e">
        <f>INDEX(#REF!:#REF!,MATCH($D18532,#REF!:#REF!,0),MATCH(#REF!,#REF!:#REF!,0))</f>
        <v>#REF!</v>
      </c>
    </row>
    <row r="18533" spans="1:6" ht="16.5" x14ac:dyDescent="0.3">
      <c r="A18533" s="9" t="s">
        <v>3784</v>
      </c>
      <c r="B18533" s="9" t="s">
        <v>2038</v>
      </c>
      <c r="C18533" s="10">
        <v>40583</v>
      </c>
      <c r="D18533" s="9">
        <v>5828678620</v>
      </c>
      <c r="E18533" s="9" t="e">
        <f>INDEX(#REF!:#REF!,MATCH($D18533,#REF!:#REF!,0),MATCH(#REF!,#REF!:#REF!,0))</f>
        <v>#REF!</v>
      </c>
      <c r="F18533" s="9" t="e">
        <f>INDEX(#REF!:#REF!,MATCH($D18533,#REF!:#REF!,0),MATCH(#REF!,#REF!:#REF!,0))</f>
        <v>#REF!</v>
      </c>
    </row>
    <row r="18534" spans="1:6" ht="16.5" x14ac:dyDescent="0.3">
      <c r="A18534" s="9" t="s">
        <v>3783</v>
      </c>
      <c r="B18534" s="9" t="s">
        <v>2095</v>
      </c>
      <c r="C18534" s="10">
        <v>27922</v>
      </c>
      <c r="D18534" s="9">
        <v>1898839557</v>
      </c>
      <c r="E18534" s="9" t="e">
        <f>INDEX(#REF!:#REF!,MATCH($D18534,#REF!:#REF!,0),MATCH(#REF!,#REF!:#REF!,0))</f>
        <v>#REF!</v>
      </c>
      <c r="F18534" s="9" t="e">
        <f>INDEX(#REF!:#REF!,MATCH($D18534,#REF!:#REF!,0),MATCH(#REF!,#REF!:#REF!,0))</f>
        <v>#REF!</v>
      </c>
    </row>
    <row r="18535" spans="1:6" ht="16.5" x14ac:dyDescent="0.3">
      <c r="A18535" s="9" t="s">
        <v>3782</v>
      </c>
      <c r="B18535" s="9" t="s">
        <v>2119</v>
      </c>
      <c r="C18535" s="10">
        <v>18439</v>
      </c>
      <c r="D18535" s="9">
        <v>4759627103</v>
      </c>
      <c r="E18535" s="9" t="e">
        <f>INDEX(#REF!:#REF!,MATCH($D18535,#REF!:#REF!,0),MATCH(#REF!,#REF!:#REF!,0))</f>
        <v>#REF!</v>
      </c>
      <c r="F18535" s="9" t="e">
        <f>INDEX(#REF!:#REF!,MATCH($D18535,#REF!:#REF!,0),MATCH(#REF!,#REF!:#REF!,0))</f>
        <v>#REF!</v>
      </c>
    </row>
    <row r="18536" spans="1:6" ht="16.5" x14ac:dyDescent="0.3">
      <c r="A18536" s="9" t="s">
        <v>3781</v>
      </c>
      <c r="B18536" s="9" t="s">
        <v>2505</v>
      </c>
      <c r="C18536" s="10">
        <v>20136</v>
      </c>
      <c r="D18536" s="9">
        <v>9800744517</v>
      </c>
      <c r="E18536" s="9" t="e">
        <f>INDEX(#REF!:#REF!,MATCH($D18536,#REF!:#REF!,0),MATCH(#REF!,#REF!:#REF!,0))</f>
        <v>#REF!</v>
      </c>
      <c r="F18536" s="9" t="e">
        <f>INDEX(#REF!:#REF!,MATCH($D18536,#REF!:#REF!,0),MATCH(#REF!,#REF!:#REF!,0))</f>
        <v>#REF!</v>
      </c>
    </row>
    <row r="18537" spans="1:6" ht="16.5" x14ac:dyDescent="0.3">
      <c r="A18537" s="9" t="s">
        <v>3780</v>
      </c>
      <c r="B18537" s="9" t="s">
        <v>2065</v>
      </c>
      <c r="C18537" s="10">
        <v>37482</v>
      </c>
      <c r="D18537" s="9">
        <v>6819637888</v>
      </c>
      <c r="E18537" s="9" t="e">
        <f>INDEX(#REF!:#REF!,MATCH($D18537,#REF!:#REF!,0),MATCH(#REF!,#REF!:#REF!,0))</f>
        <v>#REF!</v>
      </c>
      <c r="F18537" s="9" t="e">
        <f>INDEX(#REF!:#REF!,MATCH($D18537,#REF!:#REF!,0),MATCH(#REF!,#REF!:#REF!,0))</f>
        <v>#REF!</v>
      </c>
    </row>
    <row r="18538" spans="1:6" ht="16.5" x14ac:dyDescent="0.3">
      <c r="A18538" s="9" t="s">
        <v>3779</v>
      </c>
      <c r="B18538" s="9" t="s">
        <v>2658</v>
      </c>
      <c r="C18538" s="10">
        <v>14563</v>
      </c>
      <c r="D18538" s="9">
        <v>8905919081</v>
      </c>
      <c r="E18538" s="9" t="e">
        <f>INDEX(#REF!:#REF!,MATCH($D18538,#REF!:#REF!,0),MATCH(#REF!,#REF!:#REF!,0))</f>
        <v>#REF!</v>
      </c>
      <c r="F18538" s="9" t="e">
        <f>INDEX(#REF!:#REF!,MATCH($D18538,#REF!:#REF!,0),MATCH(#REF!,#REF!:#REF!,0))</f>
        <v>#REF!</v>
      </c>
    </row>
    <row r="18539" spans="1:6" ht="16.5" x14ac:dyDescent="0.3">
      <c r="A18539" s="9" t="s">
        <v>3778</v>
      </c>
      <c r="B18539" s="9" t="s">
        <v>2334</v>
      </c>
      <c r="C18539" s="10">
        <v>30391</v>
      </c>
      <c r="D18539" s="9">
        <v>556704134</v>
      </c>
      <c r="E18539" s="9" t="e">
        <f>INDEX(#REF!:#REF!,MATCH($D18539,#REF!:#REF!,0),MATCH(#REF!,#REF!:#REF!,0))</f>
        <v>#REF!</v>
      </c>
      <c r="F18539" s="9" t="e">
        <f>INDEX(#REF!:#REF!,MATCH($D18539,#REF!:#REF!,0),MATCH(#REF!,#REF!:#REF!,0))</f>
        <v>#REF!</v>
      </c>
    </row>
    <row r="18540" spans="1:6" ht="16.5" x14ac:dyDescent="0.3">
      <c r="A18540" s="9" t="s">
        <v>3777</v>
      </c>
      <c r="B18540" s="9" t="s">
        <v>3275</v>
      </c>
      <c r="C18540" s="10">
        <v>15999</v>
      </c>
      <c r="D18540" s="9">
        <v>2924550912</v>
      </c>
      <c r="E18540" s="9" t="e">
        <f>INDEX(#REF!:#REF!,MATCH($D18540,#REF!:#REF!,0),MATCH(#REF!,#REF!:#REF!,0))</f>
        <v>#REF!</v>
      </c>
      <c r="F18540" s="9" t="e">
        <f>INDEX(#REF!:#REF!,MATCH($D18540,#REF!:#REF!,0),MATCH(#REF!,#REF!:#REF!,0))</f>
        <v>#REF!</v>
      </c>
    </row>
    <row r="18541" spans="1:6" ht="16.5" x14ac:dyDescent="0.3">
      <c r="A18541" s="9" t="s">
        <v>3776</v>
      </c>
      <c r="B18541" s="9" t="s">
        <v>3151</v>
      </c>
      <c r="C18541" s="10">
        <v>35376</v>
      </c>
      <c r="D18541" s="9">
        <v>1469328364</v>
      </c>
      <c r="E18541" s="9" t="e">
        <f>INDEX(#REF!:#REF!,MATCH($D18541,#REF!:#REF!,0),MATCH(#REF!,#REF!:#REF!,0))</f>
        <v>#REF!</v>
      </c>
      <c r="F18541" s="9" t="e">
        <f>INDEX(#REF!:#REF!,MATCH($D18541,#REF!:#REF!,0),MATCH(#REF!,#REF!:#REF!,0))</f>
        <v>#REF!</v>
      </c>
    </row>
    <row r="18542" spans="1:6" ht="16.5" x14ac:dyDescent="0.3">
      <c r="A18542" s="9" t="s">
        <v>3775</v>
      </c>
      <c r="B18542" s="9" t="s">
        <v>2087</v>
      </c>
      <c r="C18542" s="10">
        <v>24611</v>
      </c>
      <c r="D18542" s="9">
        <v>1028388519</v>
      </c>
      <c r="E18542" s="9" t="e">
        <f>INDEX(#REF!:#REF!,MATCH($D18542,#REF!:#REF!,0),MATCH(#REF!,#REF!:#REF!,0))</f>
        <v>#REF!</v>
      </c>
      <c r="F18542" s="9" t="e">
        <f>INDEX(#REF!:#REF!,MATCH($D18542,#REF!:#REF!,0),MATCH(#REF!,#REF!:#REF!,0))</f>
        <v>#REF!</v>
      </c>
    </row>
    <row r="18543" spans="1:6" ht="16.5" x14ac:dyDescent="0.3">
      <c r="A18543" s="9" t="s">
        <v>3774</v>
      </c>
      <c r="B18543" s="9" t="s">
        <v>2216</v>
      </c>
      <c r="C18543" s="10">
        <v>51766</v>
      </c>
      <c r="D18543" s="9">
        <v>6148235056</v>
      </c>
      <c r="E18543" s="9" t="e">
        <f>INDEX(#REF!:#REF!,MATCH($D18543,#REF!:#REF!,0),MATCH(#REF!,#REF!:#REF!,0))</f>
        <v>#REF!</v>
      </c>
      <c r="F18543" s="9" t="e">
        <f>INDEX(#REF!:#REF!,MATCH($D18543,#REF!:#REF!,0),MATCH(#REF!,#REF!:#REF!,0))</f>
        <v>#REF!</v>
      </c>
    </row>
    <row r="18544" spans="1:6" ht="16.5" x14ac:dyDescent="0.3">
      <c r="A18544" s="9" t="s">
        <v>3773</v>
      </c>
      <c r="B18544" s="9" t="s">
        <v>2534</v>
      </c>
      <c r="C18544" s="10">
        <v>19067</v>
      </c>
      <c r="D18544" s="9">
        <v>8685064791</v>
      </c>
      <c r="E18544" s="9" t="e">
        <f>INDEX(#REF!:#REF!,MATCH($D18544,#REF!:#REF!,0),MATCH(#REF!,#REF!:#REF!,0))</f>
        <v>#REF!</v>
      </c>
      <c r="F18544" s="9" t="e">
        <f>INDEX(#REF!:#REF!,MATCH($D18544,#REF!:#REF!,0),MATCH(#REF!,#REF!:#REF!,0))</f>
        <v>#REF!</v>
      </c>
    </row>
    <row r="18545" spans="1:6" ht="16.5" x14ac:dyDescent="0.3">
      <c r="A18545" s="9" t="s">
        <v>3772</v>
      </c>
      <c r="B18545" s="9" t="s">
        <v>2361</v>
      </c>
      <c r="C18545" s="10">
        <v>26428</v>
      </c>
      <c r="D18545" s="9">
        <v>7824503232</v>
      </c>
      <c r="E18545" s="9" t="e">
        <f>INDEX(#REF!:#REF!,MATCH($D18545,#REF!:#REF!,0),MATCH(#REF!,#REF!:#REF!,0))</f>
        <v>#REF!</v>
      </c>
      <c r="F18545" s="9" t="e">
        <f>INDEX(#REF!:#REF!,MATCH($D18545,#REF!:#REF!,0),MATCH(#REF!,#REF!:#REF!,0))</f>
        <v>#REF!</v>
      </c>
    </row>
    <row r="18546" spans="1:6" ht="16.5" x14ac:dyDescent="0.3">
      <c r="A18546" s="9" t="s">
        <v>3771</v>
      </c>
      <c r="B18546" s="9" t="s">
        <v>1989</v>
      </c>
      <c r="C18546" s="10">
        <v>26747</v>
      </c>
      <c r="D18546" s="9">
        <v>6173504774</v>
      </c>
      <c r="E18546" s="9" t="e">
        <f>INDEX(#REF!:#REF!,MATCH($D18546,#REF!:#REF!,0),MATCH(#REF!,#REF!:#REF!,0))</f>
        <v>#REF!</v>
      </c>
      <c r="F18546" s="9" t="e">
        <f>INDEX(#REF!:#REF!,MATCH($D18546,#REF!:#REF!,0),MATCH(#REF!,#REF!:#REF!,0))</f>
        <v>#REF!</v>
      </c>
    </row>
    <row r="18547" spans="1:6" ht="16.5" x14ac:dyDescent="0.3">
      <c r="A18547" s="9" t="s">
        <v>3770</v>
      </c>
      <c r="B18547" s="9" t="s">
        <v>2107</v>
      </c>
      <c r="C18547" s="10">
        <v>56681</v>
      </c>
      <c r="D18547" s="9">
        <v>3915983489</v>
      </c>
      <c r="E18547" s="9" t="e">
        <f>INDEX(#REF!:#REF!,MATCH($D18547,#REF!:#REF!,0),MATCH(#REF!,#REF!:#REF!,0))</f>
        <v>#REF!</v>
      </c>
      <c r="F18547" s="9" t="e">
        <f>INDEX(#REF!:#REF!,MATCH($D18547,#REF!:#REF!,0),MATCH(#REF!,#REF!:#REF!,0))</f>
        <v>#REF!</v>
      </c>
    </row>
    <row r="18548" spans="1:6" ht="16.5" x14ac:dyDescent="0.3">
      <c r="A18548" s="9" t="s">
        <v>3769</v>
      </c>
      <c r="B18548" s="9" t="s">
        <v>2201</v>
      </c>
      <c r="C18548" s="10">
        <v>31069</v>
      </c>
      <c r="D18548" s="9">
        <v>8603912793</v>
      </c>
      <c r="E18548" s="9" t="e">
        <f>INDEX(#REF!:#REF!,MATCH($D18548,#REF!:#REF!,0),MATCH(#REF!,#REF!:#REF!,0))</f>
        <v>#REF!</v>
      </c>
      <c r="F18548" s="9" t="e">
        <f>INDEX(#REF!:#REF!,MATCH($D18548,#REF!:#REF!,0),MATCH(#REF!,#REF!:#REF!,0))</f>
        <v>#REF!</v>
      </c>
    </row>
    <row r="18549" spans="1:6" ht="16.5" x14ac:dyDescent="0.3">
      <c r="A18549" s="9" t="s">
        <v>3768</v>
      </c>
      <c r="B18549" s="9" t="s">
        <v>2188</v>
      </c>
      <c r="C18549" s="10">
        <v>46489</v>
      </c>
      <c r="D18549" s="9">
        <v>6462250968</v>
      </c>
      <c r="E18549" s="9" t="e">
        <f>INDEX(#REF!:#REF!,MATCH($D18549,#REF!:#REF!,0),MATCH(#REF!,#REF!:#REF!,0))</f>
        <v>#REF!</v>
      </c>
      <c r="F18549" s="9" t="e">
        <f>INDEX(#REF!:#REF!,MATCH($D18549,#REF!:#REF!,0),MATCH(#REF!,#REF!:#REF!,0))</f>
        <v>#REF!</v>
      </c>
    </row>
    <row r="18550" spans="1:6" ht="16.5" x14ac:dyDescent="0.3">
      <c r="A18550" s="9" t="s">
        <v>3767</v>
      </c>
      <c r="B18550" s="9" t="s">
        <v>3049</v>
      </c>
      <c r="C18550" s="10">
        <v>48460</v>
      </c>
      <c r="D18550" s="9">
        <v>4815280800</v>
      </c>
      <c r="E18550" s="9" t="e">
        <f>INDEX(#REF!:#REF!,MATCH($D18550,#REF!:#REF!,0),MATCH(#REF!,#REF!:#REF!,0))</f>
        <v>#REF!</v>
      </c>
      <c r="F18550" s="9" t="e">
        <f>INDEX(#REF!:#REF!,MATCH($D18550,#REF!:#REF!,0),MATCH(#REF!,#REF!:#REF!,0))</f>
        <v>#REF!</v>
      </c>
    </row>
    <row r="18551" spans="1:6" ht="16.5" x14ac:dyDescent="0.3">
      <c r="A18551" s="9" t="s">
        <v>3766</v>
      </c>
      <c r="B18551" s="9" t="s">
        <v>2155</v>
      </c>
      <c r="C18551" s="10">
        <v>41962</v>
      </c>
      <c r="D18551" s="9">
        <v>6713405010</v>
      </c>
      <c r="E18551" s="9" t="e">
        <f>INDEX(#REF!:#REF!,MATCH($D18551,#REF!:#REF!,0),MATCH(#REF!,#REF!:#REF!,0))</f>
        <v>#REF!</v>
      </c>
      <c r="F18551" s="9" t="e">
        <f>INDEX(#REF!:#REF!,MATCH($D18551,#REF!:#REF!,0),MATCH(#REF!,#REF!:#REF!,0))</f>
        <v>#REF!</v>
      </c>
    </row>
    <row r="18552" spans="1:6" ht="16.5" x14ac:dyDescent="0.3">
      <c r="A18552" s="9" t="s">
        <v>3765</v>
      </c>
      <c r="B18552" s="9" t="s">
        <v>3071</v>
      </c>
      <c r="C18552" s="10">
        <v>46868</v>
      </c>
      <c r="D18552" s="9">
        <v>209942509</v>
      </c>
      <c r="E18552" s="9" t="e">
        <f>INDEX(#REF!:#REF!,MATCH($D18552,#REF!:#REF!,0),MATCH(#REF!,#REF!:#REF!,0))</f>
        <v>#REF!</v>
      </c>
      <c r="F18552" s="9" t="e">
        <f>INDEX(#REF!:#REF!,MATCH($D18552,#REF!:#REF!,0),MATCH(#REF!,#REF!:#REF!,0))</f>
        <v>#REF!</v>
      </c>
    </row>
    <row r="18553" spans="1:6" ht="16.5" x14ac:dyDescent="0.3">
      <c r="A18553" s="9" t="s">
        <v>3764</v>
      </c>
      <c r="B18553" s="9" t="s">
        <v>2445</v>
      </c>
      <c r="C18553" s="10">
        <v>26107</v>
      </c>
      <c r="D18553" s="9">
        <v>2177097355</v>
      </c>
      <c r="E18553" s="9" t="e">
        <f>INDEX(#REF!:#REF!,MATCH($D18553,#REF!:#REF!,0),MATCH(#REF!,#REF!:#REF!,0))</f>
        <v>#REF!</v>
      </c>
      <c r="F18553" s="9" t="e">
        <f>INDEX(#REF!:#REF!,MATCH($D18553,#REF!:#REF!,0),MATCH(#REF!,#REF!:#REF!,0))</f>
        <v>#REF!</v>
      </c>
    </row>
    <row r="18554" spans="1:6" ht="16.5" x14ac:dyDescent="0.3">
      <c r="A18554" s="9" t="s">
        <v>3763</v>
      </c>
      <c r="B18554" s="9" t="s">
        <v>2833</v>
      </c>
      <c r="C18554" s="10">
        <v>48908</v>
      </c>
      <c r="D18554" s="9">
        <v>556704134</v>
      </c>
      <c r="E18554" s="9" t="e">
        <f>INDEX(#REF!:#REF!,MATCH($D18554,#REF!:#REF!,0),MATCH(#REF!,#REF!:#REF!,0))</f>
        <v>#REF!</v>
      </c>
      <c r="F18554" s="9" t="e">
        <f>INDEX(#REF!:#REF!,MATCH($D18554,#REF!:#REF!,0),MATCH(#REF!,#REF!:#REF!,0))</f>
        <v>#REF!</v>
      </c>
    </row>
    <row r="18555" spans="1:6" ht="16.5" x14ac:dyDescent="0.3">
      <c r="A18555" s="9" t="s">
        <v>3762</v>
      </c>
      <c r="B18555" s="9" t="s">
        <v>2065</v>
      </c>
      <c r="C18555" s="10">
        <v>58401</v>
      </c>
      <c r="D18555" s="9">
        <v>3915983489</v>
      </c>
      <c r="E18555" s="9" t="e">
        <f>INDEX(#REF!:#REF!,MATCH($D18555,#REF!:#REF!,0),MATCH(#REF!,#REF!:#REF!,0))</f>
        <v>#REF!</v>
      </c>
      <c r="F18555" s="9" t="e">
        <f>INDEX(#REF!:#REF!,MATCH($D18555,#REF!:#REF!,0),MATCH(#REF!,#REF!:#REF!,0))</f>
        <v>#REF!</v>
      </c>
    </row>
    <row r="18556" spans="1:6" ht="16.5" x14ac:dyDescent="0.3">
      <c r="A18556" s="9" t="s">
        <v>3761</v>
      </c>
      <c r="B18556" s="9" t="s">
        <v>2174</v>
      </c>
      <c r="C18556" s="10">
        <v>27608</v>
      </c>
      <c r="D18556" s="9">
        <v>4838770758</v>
      </c>
      <c r="E18556" s="9" t="e">
        <f>INDEX(#REF!:#REF!,MATCH($D18556,#REF!:#REF!,0),MATCH(#REF!,#REF!:#REF!,0))</f>
        <v>#REF!</v>
      </c>
      <c r="F18556" s="9" t="e">
        <f>INDEX(#REF!:#REF!,MATCH($D18556,#REF!:#REF!,0),MATCH(#REF!,#REF!:#REF!,0))</f>
        <v>#REF!</v>
      </c>
    </row>
    <row r="18557" spans="1:6" ht="16.5" x14ac:dyDescent="0.3">
      <c r="A18557" s="9" t="s">
        <v>3760</v>
      </c>
      <c r="B18557" s="9" t="s">
        <v>2568</v>
      </c>
      <c r="C18557" s="10">
        <v>10662</v>
      </c>
      <c r="D18557" s="9">
        <v>4260324861</v>
      </c>
      <c r="E18557" s="9" t="e">
        <f>INDEX(#REF!:#REF!,MATCH($D18557,#REF!:#REF!,0),MATCH(#REF!,#REF!:#REF!,0))</f>
        <v>#REF!</v>
      </c>
      <c r="F18557" s="9" t="e">
        <f>INDEX(#REF!:#REF!,MATCH($D18557,#REF!:#REF!,0),MATCH(#REF!,#REF!:#REF!,0))</f>
        <v>#REF!</v>
      </c>
    </row>
    <row r="18558" spans="1:6" ht="16.5" x14ac:dyDescent="0.3">
      <c r="A18558" s="9" t="s">
        <v>3759</v>
      </c>
      <c r="B18558" s="9" t="s">
        <v>2456</v>
      </c>
      <c r="C18558" s="10">
        <v>37135</v>
      </c>
      <c r="D18558" s="9">
        <v>8895721314</v>
      </c>
      <c r="E18558" s="9" t="e">
        <f>INDEX(#REF!:#REF!,MATCH($D18558,#REF!:#REF!,0),MATCH(#REF!,#REF!:#REF!,0))</f>
        <v>#REF!</v>
      </c>
      <c r="F18558" s="9" t="e">
        <f>INDEX(#REF!:#REF!,MATCH($D18558,#REF!:#REF!,0),MATCH(#REF!,#REF!:#REF!,0))</f>
        <v>#REF!</v>
      </c>
    </row>
    <row r="18559" spans="1:6" ht="16.5" x14ac:dyDescent="0.3">
      <c r="A18559" s="9" t="s">
        <v>3758</v>
      </c>
      <c r="B18559" s="9" t="s">
        <v>2349</v>
      </c>
      <c r="C18559" s="10">
        <v>39022</v>
      </c>
      <c r="D18559" s="9">
        <v>6734537986</v>
      </c>
      <c r="E18559" s="9" t="e">
        <f>INDEX(#REF!:#REF!,MATCH($D18559,#REF!:#REF!,0),MATCH(#REF!,#REF!:#REF!,0))</f>
        <v>#REF!</v>
      </c>
      <c r="F18559" s="9" t="e">
        <f>INDEX(#REF!:#REF!,MATCH($D18559,#REF!:#REF!,0),MATCH(#REF!,#REF!:#REF!,0))</f>
        <v>#REF!</v>
      </c>
    </row>
    <row r="18560" spans="1:6" ht="16.5" x14ac:dyDescent="0.3">
      <c r="A18560" s="9" t="s">
        <v>3757</v>
      </c>
      <c r="B18560" s="9" t="s">
        <v>2582</v>
      </c>
      <c r="C18560" s="10">
        <v>52457</v>
      </c>
      <c r="D18560" s="9">
        <v>7180536660</v>
      </c>
      <c r="E18560" s="9" t="e">
        <f>INDEX(#REF!:#REF!,MATCH($D18560,#REF!:#REF!,0),MATCH(#REF!,#REF!:#REF!,0))</f>
        <v>#REF!</v>
      </c>
      <c r="F18560" s="9" t="e">
        <f>INDEX(#REF!:#REF!,MATCH($D18560,#REF!:#REF!,0),MATCH(#REF!,#REF!:#REF!,0))</f>
        <v>#REF!</v>
      </c>
    </row>
    <row r="18561" spans="1:6" ht="16.5" x14ac:dyDescent="0.3">
      <c r="A18561" s="9" t="s">
        <v>3756</v>
      </c>
      <c r="B18561" s="9" t="s">
        <v>2105</v>
      </c>
      <c r="C18561" s="10">
        <v>29173</v>
      </c>
      <c r="D18561" s="9">
        <v>806065796</v>
      </c>
      <c r="E18561" s="9" t="e">
        <f>INDEX(#REF!:#REF!,MATCH($D18561,#REF!:#REF!,0),MATCH(#REF!,#REF!:#REF!,0))</f>
        <v>#REF!</v>
      </c>
      <c r="F18561" s="9" t="e">
        <f>INDEX(#REF!:#REF!,MATCH($D18561,#REF!:#REF!,0),MATCH(#REF!,#REF!:#REF!,0))</f>
        <v>#REF!</v>
      </c>
    </row>
    <row r="18562" spans="1:6" ht="16.5" x14ac:dyDescent="0.3">
      <c r="A18562" s="9" t="s">
        <v>3755</v>
      </c>
      <c r="B18562" s="9" t="s">
        <v>2513</v>
      </c>
      <c r="C18562" s="10">
        <v>18559</v>
      </c>
      <c r="D18562" s="9">
        <v>960994726</v>
      </c>
      <c r="E18562" s="9" t="e">
        <f>INDEX(#REF!:#REF!,MATCH($D18562,#REF!:#REF!,0),MATCH(#REF!,#REF!:#REF!,0))</f>
        <v>#REF!</v>
      </c>
      <c r="F18562" s="9" t="e">
        <f>INDEX(#REF!:#REF!,MATCH($D18562,#REF!:#REF!,0),MATCH(#REF!,#REF!:#REF!,0))</f>
        <v>#REF!</v>
      </c>
    </row>
    <row r="18563" spans="1:6" ht="16.5" x14ac:dyDescent="0.3">
      <c r="A18563" s="9" t="s">
        <v>3754</v>
      </c>
      <c r="B18563" s="9" t="s">
        <v>2110</v>
      </c>
      <c r="C18563" s="10">
        <v>12578</v>
      </c>
      <c r="D18563" s="9">
        <v>2924550912</v>
      </c>
      <c r="E18563" s="9" t="e">
        <f>INDEX(#REF!:#REF!,MATCH($D18563,#REF!:#REF!,0),MATCH(#REF!,#REF!:#REF!,0))</f>
        <v>#REF!</v>
      </c>
      <c r="F18563" s="9" t="e">
        <f>INDEX(#REF!:#REF!,MATCH($D18563,#REF!:#REF!,0),MATCH(#REF!,#REF!:#REF!,0))</f>
        <v>#REF!</v>
      </c>
    </row>
    <row r="18564" spans="1:6" ht="16.5" x14ac:dyDescent="0.3">
      <c r="A18564" s="9" t="s">
        <v>3753</v>
      </c>
      <c r="B18564" s="9" t="s">
        <v>2017</v>
      </c>
      <c r="C18564" s="10">
        <v>59560</v>
      </c>
      <c r="D18564" s="9">
        <v>966588630</v>
      </c>
      <c r="E18564" s="9" t="e">
        <f>INDEX(#REF!:#REF!,MATCH($D18564,#REF!:#REF!,0),MATCH(#REF!,#REF!:#REF!,0))</f>
        <v>#REF!</v>
      </c>
      <c r="F18564" s="9" t="e">
        <f>INDEX(#REF!:#REF!,MATCH($D18564,#REF!:#REF!,0),MATCH(#REF!,#REF!:#REF!,0))</f>
        <v>#REF!</v>
      </c>
    </row>
    <row r="18565" spans="1:6" ht="16.5" x14ac:dyDescent="0.3">
      <c r="A18565" s="9" t="s">
        <v>3752</v>
      </c>
      <c r="B18565" s="9" t="s">
        <v>3720</v>
      </c>
      <c r="C18565" s="10">
        <v>32047</v>
      </c>
      <c r="D18565" s="9">
        <v>2493113470</v>
      </c>
      <c r="E18565" s="9" t="e">
        <f>INDEX(#REF!:#REF!,MATCH($D18565,#REF!:#REF!,0),MATCH(#REF!,#REF!:#REF!,0))</f>
        <v>#REF!</v>
      </c>
      <c r="F18565" s="9" t="e">
        <f>INDEX(#REF!:#REF!,MATCH($D18565,#REF!:#REF!,0),MATCH(#REF!,#REF!:#REF!,0))</f>
        <v>#REF!</v>
      </c>
    </row>
    <row r="18566" spans="1:6" ht="16.5" x14ac:dyDescent="0.3">
      <c r="A18566" s="9" t="s">
        <v>3751</v>
      </c>
      <c r="B18566" s="9" t="s">
        <v>2589</v>
      </c>
      <c r="C18566" s="10">
        <v>22156</v>
      </c>
      <c r="D18566" s="9">
        <v>6713405010</v>
      </c>
      <c r="E18566" s="9" t="e">
        <f>INDEX(#REF!:#REF!,MATCH($D18566,#REF!:#REF!,0),MATCH(#REF!,#REF!:#REF!,0))</f>
        <v>#REF!</v>
      </c>
      <c r="F18566" s="9" t="e">
        <f>INDEX(#REF!:#REF!,MATCH($D18566,#REF!:#REF!,0),MATCH(#REF!,#REF!:#REF!,0))</f>
        <v>#REF!</v>
      </c>
    </row>
    <row r="18567" spans="1:6" ht="16.5" x14ac:dyDescent="0.3">
      <c r="A18567" s="9" t="s">
        <v>3750</v>
      </c>
      <c r="B18567" s="9" t="s">
        <v>2161</v>
      </c>
      <c r="C18567" s="10">
        <v>28407</v>
      </c>
      <c r="D18567" s="9">
        <v>3824197065</v>
      </c>
      <c r="E18567" s="9" t="e">
        <f>INDEX(#REF!:#REF!,MATCH($D18567,#REF!:#REF!,0),MATCH(#REF!,#REF!:#REF!,0))</f>
        <v>#REF!</v>
      </c>
      <c r="F18567" s="9" t="e">
        <f>INDEX(#REF!:#REF!,MATCH($D18567,#REF!:#REF!,0),MATCH(#REF!,#REF!:#REF!,0))</f>
        <v>#REF!</v>
      </c>
    </row>
    <row r="18568" spans="1:6" ht="16.5" x14ac:dyDescent="0.3">
      <c r="A18568" s="9" t="s">
        <v>3749</v>
      </c>
      <c r="B18568" s="9" t="s">
        <v>2555</v>
      </c>
      <c r="C18568" s="10">
        <v>12482</v>
      </c>
      <c r="D18568" s="9">
        <v>1411873114</v>
      </c>
      <c r="E18568" s="9" t="e">
        <f>INDEX(#REF!:#REF!,MATCH($D18568,#REF!:#REF!,0),MATCH(#REF!,#REF!:#REF!,0))</f>
        <v>#REF!</v>
      </c>
      <c r="F18568" s="9" t="e">
        <f>INDEX(#REF!:#REF!,MATCH($D18568,#REF!:#REF!,0),MATCH(#REF!,#REF!:#REF!,0))</f>
        <v>#REF!</v>
      </c>
    </row>
    <row r="18569" spans="1:6" ht="16.5" x14ac:dyDescent="0.3">
      <c r="A18569" s="9" t="s">
        <v>3748</v>
      </c>
      <c r="B18569" s="9" t="s">
        <v>2052</v>
      </c>
      <c r="C18569" s="10">
        <v>27991</v>
      </c>
      <c r="D18569" s="9">
        <v>2149326663</v>
      </c>
      <c r="E18569" s="9" t="e">
        <f>INDEX(#REF!:#REF!,MATCH($D18569,#REF!:#REF!,0),MATCH(#REF!,#REF!:#REF!,0))</f>
        <v>#REF!</v>
      </c>
      <c r="F18569" s="9" t="e">
        <f>INDEX(#REF!:#REF!,MATCH($D18569,#REF!:#REF!,0),MATCH(#REF!,#REF!:#REF!,0))</f>
        <v>#REF!</v>
      </c>
    </row>
    <row r="18570" spans="1:6" ht="16.5" x14ac:dyDescent="0.3">
      <c r="A18570" s="9" t="s">
        <v>3747</v>
      </c>
      <c r="B18570" s="9" t="s">
        <v>2783</v>
      </c>
      <c r="C18570" s="10">
        <v>35636</v>
      </c>
      <c r="D18570" s="9">
        <v>3600185284</v>
      </c>
      <c r="E18570" s="9" t="e">
        <f>INDEX(#REF!:#REF!,MATCH($D18570,#REF!:#REF!,0),MATCH(#REF!,#REF!:#REF!,0))</f>
        <v>#REF!</v>
      </c>
      <c r="F18570" s="9" t="e">
        <f>INDEX(#REF!:#REF!,MATCH($D18570,#REF!:#REF!,0),MATCH(#REF!,#REF!:#REF!,0))</f>
        <v>#REF!</v>
      </c>
    </row>
    <row r="18571" spans="1:6" ht="16.5" x14ac:dyDescent="0.3">
      <c r="A18571" s="9" t="s">
        <v>3746</v>
      </c>
      <c r="B18571" s="9" t="s">
        <v>2557</v>
      </c>
      <c r="C18571" s="10">
        <v>34810</v>
      </c>
      <c r="D18571" s="9">
        <v>8728207157</v>
      </c>
      <c r="E18571" s="9" t="e">
        <f>INDEX(#REF!:#REF!,MATCH($D18571,#REF!:#REF!,0),MATCH(#REF!,#REF!:#REF!,0))</f>
        <v>#REF!</v>
      </c>
      <c r="F18571" s="9" t="e">
        <f>INDEX(#REF!:#REF!,MATCH($D18571,#REF!:#REF!,0),MATCH(#REF!,#REF!:#REF!,0))</f>
        <v>#REF!</v>
      </c>
    </row>
    <row r="18572" spans="1:6" ht="16.5" x14ac:dyDescent="0.3">
      <c r="A18572" s="9" t="s">
        <v>3745</v>
      </c>
      <c r="B18572" s="9" t="s">
        <v>2530</v>
      </c>
      <c r="C18572" s="10">
        <v>42284</v>
      </c>
      <c r="D18572" s="9">
        <v>7670936274</v>
      </c>
      <c r="E18572" s="9" t="e">
        <f>INDEX(#REF!:#REF!,MATCH($D18572,#REF!:#REF!,0),MATCH(#REF!,#REF!:#REF!,0))</f>
        <v>#REF!</v>
      </c>
      <c r="F18572" s="9" t="e">
        <f>INDEX(#REF!:#REF!,MATCH($D18572,#REF!:#REF!,0),MATCH(#REF!,#REF!:#REF!,0))</f>
        <v>#REF!</v>
      </c>
    </row>
    <row r="18573" spans="1:6" ht="16.5" x14ac:dyDescent="0.3">
      <c r="A18573" s="9" t="s">
        <v>3744</v>
      </c>
      <c r="B18573" s="9" t="s">
        <v>2032</v>
      </c>
      <c r="C18573" s="10">
        <v>14686</v>
      </c>
      <c r="D18573" s="9">
        <v>4691333258</v>
      </c>
      <c r="E18573" s="9" t="e">
        <f>INDEX(#REF!:#REF!,MATCH($D18573,#REF!:#REF!,0),MATCH(#REF!,#REF!:#REF!,0))</f>
        <v>#REF!</v>
      </c>
      <c r="F18573" s="9" t="e">
        <f>INDEX(#REF!:#REF!,MATCH($D18573,#REF!:#REF!,0),MATCH(#REF!,#REF!:#REF!,0))</f>
        <v>#REF!</v>
      </c>
    </row>
    <row r="18574" spans="1:6" ht="16.5" x14ac:dyDescent="0.3">
      <c r="A18574" s="9" t="s">
        <v>3743</v>
      </c>
      <c r="B18574" s="9" t="s">
        <v>2169</v>
      </c>
      <c r="C18574" s="10">
        <v>57249</v>
      </c>
      <c r="D18574" s="9">
        <v>4716524892</v>
      </c>
      <c r="E18574" s="9" t="e">
        <f>INDEX(#REF!:#REF!,MATCH($D18574,#REF!:#REF!,0),MATCH(#REF!,#REF!:#REF!,0))</f>
        <v>#REF!</v>
      </c>
      <c r="F18574" s="9" t="e">
        <f>INDEX(#REF!:#REF!,MATCH($D18574,#REF!:#REF!,0),MATCH(#REF!,#REF!:#REF!,0))</f>
        <v>#REF!</v>
      </c>
    </row>
    <row r="18575" spans="1:6" ht="16.5" x14ac:dyDescent="0.3">
      <c r="A18575" s="9" t="s">
        <v>3742</v>
      </c>
      <c r="B18575" s="9" t="s">
        <v>3580</v>
      </c>
      <c r="C18575" s="10">
        <v>41984</v>
      </c>
      <c r="D18575" s="9">
        <v>2353272215</v>
      </c>
      <c r="E18575" s="9" t="e">
        <f>INDEX(#REF!:#REF!,MATCH($D18575,#REF!:#REF!,0),MATCH(#REF!,#REF!:#REF!,0))</f>
        <v>#REF!</v>
      </c>
      <c r="F18575" s="9" t="e">
        <f>INDEX(#REF!:#REF!,MATCH($D18575,#REF!:#REF!,0),MATCH(#REF!,#REF!:#REF!,0))</f>
        <v>#REF!</v>
      </c>
    </row>
    <row r="18576" spans="1:6" ht="16.5" x14ac:dyDescent="0.3">
      <c r="A18576" s="9" t="s">
        <v>3741</v>
      </c>
      <c r="B18576" s="9" t="s">
        <v>3073</v>
      </c>
      <c r="C18576" s="10">
        <v>16824</v>
      </c>
      <c r="D18576" s="9">
        <v>2497321256</v>
      </c>
      <c r="E18576" s="9" t="e">
        <f>INDEX(#REF!:#REF!,MATCH($D18576,#REF!:#REF!,0),MATCH(#REF!,#REF!:#REF!,0))</f>
        <v>#REF!</v>
      </c>
      <c r="F18576" s="9" t="e">
        <f>INDEX(#REF!:#REF!,MATCH($D18576,#REF!:#REF!,0),MATCH(#REF!,#REF!:#REF!,0))</f>
        <v>#REF!</v>
      </c>
    </row>
    <row r="18577" spans="1:6" ht="16.5" x14ac:dyDescent="0.3">
      <c r="A18577" s="9" t="s">
        <v>3740</v>
      </c>
      <c r="B18577" s="9" t="s">
        <v>3388</v>
      </c>
      <c r="C18577" s="10">
        <v>16872</v>
      </c>
      <c r="D18577" s="9">
        <v>1472093461</v>
      </c>
      <c r="E18577" s="9" t="e">
        <f>INDEX(#REF!:#REF!,MATCH($D18577,#REF!:#REF!,0),MATCH(#REF!,#REF!:#REF!,0))</f>
        <v>#REF!</v>
      </c>
      <c r="F18577" s="9" t="e">
        <f>INDEX(#REF!:#REF!,MATCH($D18577,#REF!:#REF!,0),MATCH(#REF!,#REF!:#REF!,0))</f>
        <v>#REF!</v>
      </c>
    </row>
    <row r="18578" spans="1:6" ht="16.5" x14ac:dyDescent="0.3">
      <c r="A18578" s="9" t="s">
        <v>3739</v>
      </c>
      <c r="B18578" s="9" t="s">
        <v>2067</v>
      </c>
      <c r="C18578" s="10">
        <v>34389</v>
      </c>
      <c r="D18578" s="9">
        <v>3235176993</v>
      </c>
      <c r="E18578" s="9" t="e">
        <f>INDEX(#REF!:#REF!,MATCH($D18578,#REF!:#REF!,0),MATCH(#REF!,#REF!:#REF!,0))</f>
        <v>#REF!</v>
      </c>
      <c r="F18578" s="9" t="e">
        <f>INDEX(#REF!:#REF!,MATCH($D18578,#REF!:#REF!,0),MATCH(#REF!,#REF!:#REF!,0))</f>
        <v>#REF!</v>
      </c>
    </row>
    <row r="18579" spans="1:6" ht="16.5" x14ac:dyDescent="0.3">
      <c r="A18579" s="9" t="s">
        <v>3738</v>
      </c>
      <c r="B18579" s="9" t="s">
        <v>2433</v>
      </c>
      <c r="C18579" s="10">
        <v>55773</v>
      </c>
      <c r="D18579" s="9">
        <v>9373778889</v>
      </c>
      <c r="E18579" s="9" t="e">
        <f>INDEX(#REF!:#REF!,MATCH($D18579,#REF!:#REF!,0),MATCH(#REF!,#REF!:#REF!,0))</f>
        <v>#REF!</v>
      </c>
      <c r="F18579" s="9" t="e">
        <f>INDEX(#REF!:#REF!,MATCH($D18579,#REF!:#REF!,0),MATCH(#REF!,#REF!:#REF!,0))</f>
        <v>#REF!</v>
      </c>
    </row>
    <row r="18580" spans="1:6" ht="16.5" x14ac:dyDescent="0.3">
      <c r="A18580" s="9" t="s">
        <v>3737</v>
      </c>
      <c r="B18580" s="9" t="s">
        <v>1995</v>
      </c>
      <c r="C18580" s="10">
        <v>49108</v>
      </c>
      <c r="D18580" s="9">
        <v>8145387981</v>
      </c>
      <c r="E18580" s="9" t="e">
        <f>INDEX(#REF!:#REF!,MATCH($D18580,#REF!:#REF!,0),MATCH(#REF!,#REF!:#REF!,0))</f>
        <v>#REF!</v>
      </c>
      <c r="F18580" s="9" t="e">
        <f>INDEX(#REF!:#REF!,MATCH($D18580,#REF!:#REF!,0),MATCH(#REF!,#REF!:#REF!,0))</f>
        <v>#REF!</v>
      </c>
    </row>
    <row r="18581" spans="1:6" ht="16.5" x14ac:dyDescent="0.3">
      <c r="A18581" s="9" t="s">
        <v>3736</v>
      </c>
      <c r="B18581" s="9" t="s">
        <v>2155</v>
      </c>
      <c r="C18581" s="10">
        <v>17272</v>
      </c>
      <c r="D18581" s="9">
        <v>2149326663</v>
      </c>
      <c r="E18581" s="9" t="e">
        <f>INDEX(#REF!:#REF!,MATCH($D18581,#REF!:#REF!,0),MATCH(#REF!,#REF!:#REF!,0))</f>
        <v>#REF!</v>
      </c>
      <c r="F18581" s="9" t="e">
        <f>INDEX(#REF!:#REF!,MATCH($D18581,#REF!:#REF!,0),MATCH(#REF!,#REF!:#REF!,0))</f>
        <v>#REF!</v>
      </c>
    </row>
    <row r="18582" spans="1:6" ht="16.5" x14ac:dyDescent="0.3">
      <c r="A18582" s="9" t="s">
        <v>3735</v>
      </c>
      <c r="B18582" s="9" t="s">
        <v>2138</v>
      </c>
      <c r="C18582" s="10">
        <v>17428</v>
      </c>
      <c r="D18582" s="9">
        <v>8858733592</v>
      </c>
      <c r="E18582" s="9" t="e">
        <f>INDEX(#REF!:#REF!,MATCH($D18582,#REF!:#REF!,0),MATCH(#REF!,#REF!:#REF!,0))</f>
        <v>#REF!</v>
      </c>
      <c r="F18582" s="9" t="e">
        <f>INDEX(#REF!:#REF!,MATCH($D18582,#REF!:#REF!,0),MATCH(#REF!,#REF!:#REF!,0))</f>
        <v>#REF!</v>
      </c>
    </row>
    <row r="18583" spans="1:6" ht="16.5" x14ac:dyDescent="0.3">
      <c r="A18583" s="9" t="s">
        <v>3734</v>
      </c>
      <c r="B18583" s="9" t="s">
        <v>2103</v>
      </c>
      <c r="C18583" s="10">
        <v>18169</v>
      </c>
      <c r="D18583" s="9">
        <v>7630993544</v>
      </c>
      <c r="E18583" s="9" t="e">
        <f>INDEX(#REF!:#REF!,MATCH($D18583,#REF!:#REF!,0),MATCH(#REF!,#REF!:#REF!,0))</f>
        <v>#REF!</v>
      </c>
      <c r="F18583" s="9" t="e">
        <f>INDEX(#REF!:#REF!,MATCH($D18583,#REF!:#REF!,0),MATCH(#REF!,#REF!:#REF!,0))</f>
        <v>#REF!</v>
      </c>
    </row>
    <row r="18584" spans="1:6" ht="16.5" x14ac:dyDescent="0.3">
      <c r="A18584" s="9" t="s">
        <v>3733</v>
      </c>
      <c r="B18584" s="9" t="s">
        <v>2970</v>
      </c>
      <c r="C18584" s="10">
        <v>26402</v>
      </c>
      <c r="D18584" s="9">
        <v>4278470843</v>
      </c>
      <c r="E18584" s="9" t="e">
        <f>INDEX(#REF!:#REF!,MATCH($D18584,#REF!:#REF!,0),MATCH(#REF!,#REF!:#REF!,0))</f>
        <v>#REF!</v>
      </c>
      <c r="F18584" s="9" t="e">
        <f>INDEX(#REF!:#REF!,MATCH($D18584,#REF!:#REF!,0),MATCH(#REF!,#REF!:#REF!,0))</f>
        <v>#REF!</v>
      </c>
    </row>
    <row r="18585" spans="1:6" ht="16.5" x14ac:dyDescent="0.3">
      <c r="A18585" s="9" t="s">
        <v>3732</v>
      </c>
      <c r="B18585" s="9" t="s">
        <v>1967</v>
      </c>
      <c r="C18585" s="10">
        <v>33514</v>
      </c>
      <c r="D18585" s="9">
        <v>5948190226</v>
      </c>
      <c r="E18585" s="9" t="e">
        <f>INDEX(#REF!:#REF!,MATCH($D18585,#REF!:#REF!,0),MATCH(#REF!,#REF!:#REF!,0))</f>
        <v>#REF!</v>
      </c>
      <c r="F18585" s="9" t="e">
        <f>INDEX(#REF!:#REF!,MATCH($D18585,#REF!:#REF!,0),MATCH(#REF!,#REF!:#REF!,0))</f>
        <v>#REF!</v>
      </c>
    </row>
    <row r="18586" spans="1:6" ht="16.5" x14ac:dyDescent="0.3">
      <c r="A18586" s="9" t="s">
        <v>3731</v>
      </c>
      <c r="B18586" s="9" t="s">
        <v>1949</v>
      </c>
      <c r="C18586" s="10">
        <v>18894</v>
      </c>
      <c r="D18586" s="9">
        <v>4877108939</v>
      </c>
      <c r="E18586" s="9" t="e">
        <f>INDEX(#REF!:#REF!,MATCH($D18586,#REF!:#REF!,0),MATCH(#REF!,#REF!:#REF!,0))</f>
        <v>#REF!</v>
      </c>
      <c r="F18586" s="9" t="e">
        <f>INDEX(#REF!:#REF!,MATCH($D18586,#REF!:#REF!,0),MATCH(#REF!,#REF!:#REF!,0))</f>
        <v>#REF!</v>
      </c>
    </row>
    <row r="18587" spans="1:6" ht="16.5" x14ac:dyDescent="0.3">
      <c r="A18587" s="9" t="s">
        <v>3730</v>
      </c>
      <c r="B18587" s="9" t="s">
        <v>1975</v>
      </c>
      <c r="C18587" s="10">
        <v>49095</v>
      </c>
      <c r="D18587" s="9">
        <v>8482007106</v>
      </c>
      <c r="E18587" s="9" t="e">
        <f>INDEX(#REF!:#REF!,MATCH($D18587,#REF!:#REF!,0),MATCH(#REF!,#REF!:#REF!,0))</f>
        <v>#REF!</v>
      </c>
      <c r="F18587" s="9" t="e">
        <f>INDEX(#REF!:#REF!,MATCH($D18587,#REF!:#REF!,0),MATCH(#REF!,#REF!:#REF!,0))</f>
        <v>#REF!</v>
      </c>
    </row>
    <row r="18588" spans="1:6" ht="16.5" x14ac:dyDescent="0.3">
      <c r="A18588" s="9" t="s">
        <v>3729</v>
      </c>
      <c r="B18588" s="9" t="s">
        <v>2312</v>
      </c>
      <c r="C18588" s="10">
        <v>26998</v>
      </c>
      <c r="D18588" s="9">
        <v>7957976743</v>
      </c>
      <c r="E18588" s="9" t="e">
        <f>INDEX(#REF!:#REF!,MATCH($D18588,#REF!:#REF!,0),MATCH(#REF!,#REF!:#REF!,0))</f>
        <v>#REF!</v>
      </c>
      <c r="F18588" s="9" t="e">
        <f>INDEX(#REF!:#REF!,MATCH($D18588,#REF!:#REF!,0),MATCH(#REF!,#REF!:#REF!,0))</f>
        <v>#REF!</v>
      </c>
    </row>
    <row r="18589" spans="1:6" ht="16.5" x14ac:dyDescent="0.3">
      <c r="A18589" s="9" t="s">
        <v>3728</v>
      </c>
      <c r="B18589" s="9" t="s">
        <v>1981</v>
      </c>
      <c r="C18589" s="10">
        <v>17342</v>
      </c>
      <c r="D18589" s="9">
        <v>6988089128</v>
      </c>
      <c r="E18589" s="9" t="e">
        <f>INDEX(#REF!:#REF!,MATCH($D18589,#REF!:#REF!,0),MATCH(#REF!,#REF!:#REF!,0))</f>
        <v>#REF!</v>
      </c>
      <c r="F18589" s="9" t="e">
        <f>INDEX(#REF!:#REF!,MATCH($D18589,#REF!:#REF!,0),MATCH(#REF!,#REF!:#REF!,0))</f>
        <v>#REF!</v>
      </c>
    </row>
    <row r="18590" spans="1:6" ht="16.5" x14ac:dyDescent="0.3">
      <c r="A18590" s="9" t="s">
        <v>3727</v>
      </c>
      <c r="B18590" s="9" t="s">
        <v>2783</v>
      </c>
      <c r="C18590" s="10">
        <v>30291</v>
      </c>
      <c r="D18590" s="9">
        <v>966588630</v>
      </c>
      <c r="E18590" s="9" t="e">
        <f>INDEX(#REF!:#REF!,MATCH($D18590,#REF!:#REF!,0),MATCH(#REF!,#REF!:#REF!,0))</f>
        <v>#REF!</v>
      </c>
      <c r="F18590" s="9" t="e">
        <f>INDEX(#REF!:#REF!,MATCH($D18590,#REF!:#REF!,0),MATCH(#REF!,#REF!:#REF!,0))</f>
        <v>#REF!</v>
      </c>
    </row>
    <row r="18591" spans="1:6" ht="16.5" x14ac:dyDescent="0.3">
      <c r="A18591" s="9" t="s">
        <v>3726</v>
      </c>
      <c r="B18591" s="9" t="s">
        <v>1981</v>
      </c>
      <c r="C18591" s="10">
        <v>54262</v>
      </c>
      <c r="D18591" s="9">
        <v>5002048994</v>
      </c>
      <c r="E18591" s="9" t="e">
        <f>INDEX(#REF!:#REF!,MATCH($D18591,#REF!:#REF!,0),MATCH(#REF!,#REF!:#REF!,0))</f>
        <v>#REF!</v>
      </c>
      <c r="F18591" s="9" t="e">
        <f>INDEX(#REF!:#REF!,MATCH($D18591,#REF!:#REF!,0),MATCH(#REF!,#REF!:#REF!,0))</f>
        <v>#REF!</v>
      </c>
    </row>
    <row r="18592" spans="1:6" ht="16.5" x14ac:dyDescent="0.3">
      <c r="A18592" s="9" t="s">
        <v>3725</v>
      </c>
      <c r="B18592" s="9" t="s">
        <v>2481</v>
      </c>
      <c r="C18592" s="10">
        <v>34785</v>
      </c>
      <c r="D18592" s="9">
        <v>3746690722</v>
      </c>
      <c r="E18592" s="9" t="e">
        <f>INDEX(#REF!:#REF!,MATCH($D18592,#REF!:#REF!,0),MATCH(#REF!,#REF!:#REF!,0))</f>
        <v>#REF!</v>
      </c>
      <c r="F18592" s="9" t="e">
        <f>INDEX(#REF!:#REF!,MATCH($D18592,#REF!:#REF!,0),MATCH(#REF!,#REF!:#REF!,0))</f>
        <v>#REF!</v>
      </c>
    </row>
    <row r="18593" spans="1:6" ht="16.5" x14ac:dyDescent="0.3">
      <c r="A18593" s="9" t="s">
        <v>3724</v>
      </c>
      <c r="B18593" s="9" t="s">
        <v>2468</v>
      </c>
      <c r="C18593" s="10">
        <v>49920</v>
      </c>
      <c r="D18593" s="9">
        <v>8238030943</v>
      </c>
      <c r="E18593" s="9" t="e">
        <f>INDEX(#REF!:#REF!,MATCH($D18593,#REF!:#REF!,0),MATCH(#REF!,#REF!:#REF!,0))</f>
        <v>#REF!</v>
      </c>
      <c r="F18593" s="9" t="e">
        <f>INDEX(#REF!:#REF!,MATCH($D18593,#REF!:#REF!,0),MATCH(#REF!,#REF!:#REF!,0))</f>
        <v>#REF!</v>
      </c>
    </row>
    <row r="18594" spans="1:6" ht="16.5" x14ac:dyDescent="0.3">
      <c r="A18594" s="9" t="s">
        <v>3723</v>
      </c>
      <c r="B18594" s="9" t="s">
        <v>2704</v>
      </c>
      <c r="C18594" s="10">
        <v>14068</v>
      </c>
      <c r="D18594" s="9">
        <v>1028388519</v>
      </c>
      <c r="E18594" s="9" t="e">
        <f>INDEX(#REF!:#REF!,MATCH($D18594,#REF!:#REF!,0),MATCH(#REF!,#REF!:#REF!,0))</f>
        <v>#REF!</v>
      </c>
      <c r="F18594" s="9" t="e">
        <f>INDEX(#REF!:#REF!,MATCH($D18594,#REF!:#REF!,0),MATCH(#REF!,#REF!:#REF!,0))</f>
        <v>#REF!</v>
      </c>
    </row>
    <row r="18595" spans="1:6" ht="16.5" x14ac:dyDescent="0.3">
      <c r="A18595" s="9" t="s">
        <v>3722</v>
      </c>
      <c r="B18595" s="9" t="s">
        <v>2680</v>
      </c>
      <c r="C18595" s="10">
        <v>19854</v>
      </c>
      <c r="D18595" s="9">
        <v>1062607929</v>
      </c>
      <c r="E18595" s="9" t="e">
        <f>INDEX(#REF!:#REF!,MATCH($D18595,#REF!:#REF!,0),MATCH(#REF!,#REF!:#REF!,0))</f>
        <v>#REF!</v>
      </c>
      <c r="F18595" s="9" t="e">
        <f>INDEX(#REF!:#REF!,MATCH($D18595,#REF!:#REF!,0),MATCH(#REF!,#REF!:#REF!,0))</f>
        <v>#REF!</v>
      </c>
    </row>
    <row r="18596" spans="1:6" ht="16.5" x14ac:dyDescent="0.3">
      <c r="A18596" s="9" t="s">
        <v>3721</v>
      </c>
      <c r="B18596" s="9" t="s">
        <v>3720</v>
      </c>
      <c r="C18596" s="10">
        <v>40526</v>
      </c>
      <c r="D18596" s="9">
        <v>5211527984</v>
      </c>
      <c r="E18596" s="9" t="e">
        <f>INDEX(#REF!:#REF!,MATCH($D18596,#REF!:#REF!,0),MATCH(#REF!,#REF!:#REF!,0))</f>
        <v>#REF!</v>
      </c>
      <c r="F18596" s="9" t="e">
        <f>INDEX(#REF!:#REF!,MATCH($D18596,#REF!:#REF!,0),MATCH(#REF!,#REF!:#REF!,0))</f>
        <v>#REF!</v>
      </c>
    </row>
    <row r="18597" spans="1:6" ht="16.5" x14ac:dyDescent="0.3">
      <c r="A18597" s="9" t="s">
        <v>3719</v>
      </c>
      <c r="B18597" s="9" t="s">
        <v>2602</v>
      </c>
      <c r="C18597" s="10">
        <v>51658</v>
      </c>
      <c r="D18597" s="9">
        <v>5861892008</v>
      </c>
      <c r="E18597" s="9" t="e">
        <f>INDEX(#REF!:#REF!,MATCH($D18597,#REF!:#REF!,0),MATCH(#REF!,#REF!:#REF!,0))</f>
        <v>#REF!</v>
      </c>
      <c r="F18597" s="9" t="e">
        <f>INDEX(#REF!:#REF!,MATCH($D18597,#REF!:#REF!,0),MATCH(#REF!,#REF!:#REF!,0))</f>
        <v>#REF!</v>
      </c>
    </row>
    <row r="18598" spans="1:6" ht="16.5" x14ac:dyDescent="0.3">
      <c r="A18598" s="9" t="s">
        <v>3718</v>
      </c>
      <c r="B18598" s="9" t="s">
        <v>2476</v>
      </c>
      <c r="C18598" s="10">
        <v>13497</v>
      </c>
      <c r="D18598" s="9">
        <v>3016741628</v>
      </c>
      <c r="E18598" s="9" t="e">
        <f>INDEX(#REF!:#REF!,MATCH($D18598,#REF!:#REF!,0),MATCH(#REF!,#REF!:#REF!,0))</f>
        <v>#REF!</v>
      </c>
      <c r="F18598" s="9" t="e">
        <f>INDEX(#REF!:#REF!,MATCH($D18598,#REF!:#REF!,0),MATCH(#REF!,#REF!:#REF!,0))</f>
        <v>#REF!</v>
      </c>
    </row>
    <row r="18599" spans="1:6" ht="16.5" x14ac:dyDescent="0.3">
      <c r="A18599" s="9" t="s">
        <v>3717</v>
      </c>
      <c r="B18599" s="9" t="s">
        <v>2462</v>
      </c>
      <c r="C18599" s="10">
        <v>55843</v>
      </c>
      <c r="D18599" s="9">
        <v>3235176993</v>
      </c>
      <c r="E18599" s="9" t="e">
        <f>INDEX(#REF!:#REF!,MATCH($D18599,#REF!:#REF!,0),MATCH(#REF!,#REF!:#REF!,0))</f>
        <v>#REF!</v>
      </c>
      <c r="F18599" s="9" t="e">
        <f>INDEX(#REF!:#REF!,MATCH($D18599,#REF!:#REF!,0),MATCH(#REF!,#REF!:#REF!,0))</f>
        <v>#REF!</v>
      </c>
    </row>
    <row r="18600" spans="1:6" ht="16.5" x14ac:dyDescent="0.3">
      <c r="A18600" s="9" t="s">
        <v>3716</v>
      </c>
      <c r="B18600" s="9" t="s">
        <v>2354</v>
      </c>
      <c r="C18600" s="10">
        <v>51637</v>
      </c>
      <c r="D18600" s="9">
        <v>8748349712</v>
      </c>
      <c r="E18600" s="9" t="e">
        <f>INDEX(#REF!:#REF!,MATCH($D18600,#REF!:#REF!,0),MATCH(#REF!,#REF!:#REF!,0))</f>
        <v>#REF!</v>
      </c>
      <c r="F18600" s="9" t="e">
        <f>INDEX(#REF!:#REF!,MATCH($D18600,#REF!:#REF!,0),MATCH(#REF!,#REF!:#REF!,0))</f>
        <v>#REF!</v>
      </c>
    </row>
    <row r="18601" spans="1:6" ht="16.5" x14ac:dyDescent="0.3">
      <c r="A18601" s="9" t="s">
        <v>3715</v>
      </c>
      <c r="B18601" s="9" t="s">
        <v>2870</v>
      </c>
      <c r="C18601" s="10">
        <v>42868</v>
      </c>
      <c r="D18601" s="9">
        <v>5211527984</v>
      </c>
      <c r="E18601" s="9" t="e">
        <f>INDEX(#REF!:#REF!,MATCH($D18601,#REF!:#REF!,0),MATCH(#REF!,#REF!:#REF!,0))</f>
        <v>#REF!</v>
      </c>
      <c r="F18601" s="9" t="e">
        <f>INDEX(#REF!:#REF!,MATCH($D18601,#REF!:#REF!,0),MATCH(#REF!,#REF!:#REF!,0))</f>
        <v>#REF!</v>
      </c>
    </row>
    <row r="18602" spans="1:6" ht="16.5" x14ac:dyDescent="0.3">
      <c r="A18602" s="9" t="s">
        <v>3714</v>
      </c>
      <c r="B18602" s="9" t="s">
        <v>2212</v>
      </c>
      <c r="C18602" s="10">
        <v>58944</v>
      </c>
      <c r="D18602" s="9">
        <v>9412192312</v>
      </c>
      <c r="E18602" s="9" t="e">
        <f>INDEX(#REF!:#REF!,MATCH($D18602,#REF!:#REF!,0),MATCH(#REF!,#REF!:#REF!,0))</f>
        <v>#REF!</v>
      </c>
      <c r="F18602" s="9" t="e">
        <f>INDEX(#REF!:#REF!,MATCH($D18602,#REF!:#REF!,0),MATCH(#REF!,#REF!:#REF!,0))</f>
        <v>#REF!</v>
      </c>
    </row>
    <row r="18603" spans="1:6" ht="16.5" x14ac:dyDescent="0.3">
      <c r="A18603" s="9" t="s">
        <v>3713</v>
      </c>
      <c r="B18603" s="9" t="s">
        <v>2336</v>
      </c>
      <c r="C18603" s="10">
        <v>45214</v>
      </c>
      <c r="D18603" s="9">
        <v>5474718616</v>
      </c>
      <c r="E18603" s="9" t="e">
        <f>INDEX(#REF!:#REF!,MATCH($D18603,#REF!:#REF!,0),MATCH(#REF!,#REF!:#REF!,0))</f>
        <v>#REF!</v>
      </c>
      <c r="F18603" s="9" t="e">
        <f>INDEX(#REF!:#REF!,MATCH($D18603,#REF!:#REF!,0),MATCH(#REF!,#REF!:#REF!,0))</f>
        <v>#REF!</v>
      </c>
    </row>
    <row r="18604" spans="1:6" ht="16.5" x14ac:dyDescent="0.3">
      <c r="A18604" s="9" t="s">
        <v>3712</v>
      </c>
      <c r="B18604" s="9" t="s">
        <v>2831</v>
      </c>
      <c r="C18604" s="10">
        <v>32268</v>
      </c>
      <c r="D18604" s="9">
        <v>8875320292</v>
      </c>
      <c r="E18604" s="9" t="e">
        <f>INDEX(#REF!:#REF!,MATCH($D18604,#REF!:#REF!,0),MATCH(#REF!,#REF!:#REF!,0))</f>
        <v>#REF!</v>
      </c>
      <c r="F18604" s="9" t="e">
        <f>INDEX(#REF!:#REF!,MATCH($D18604,#REF!:#REF!,0),MATCH(#REF!,#REF!:#REF!,0))</f>
        <v>#REF!</v>
      </c>
    </row>
    <row r="18605" spans="1:6" ht="16.5" x14ac:dyDescent="0.3">
      <c r="A18605" s="9" t="s">
        <v>3711</v>
      </c>
      <c r="B18605" s="9" t="s">
        <v>2069</v>
      </c>
      <c r="C18605" s="10">
        <v>53127</v>
      </c>
      <c r="D18605" s="9">
        <v>1729795870</v>
      </c>
      <c r="E18605" s="9" t="e">
        <f>INDEX(#REF!:#REF!,MATCH($D18605,#REF!:#REF!,0),MATCH(#REF!,#REF!:#REF!,0))</f>
        <v>#REF!</v>
      </c>
      <c r="F18605" s="9" t="e">
        <f>INDEX(#REF!:#REF!,MATCH($D18605,#REF!:#REF!,0),MATCH(#REF!,#REF!:#REF!,0))</f>
        <v>#REF!</v>
      </c>
    </row>
    <row r="18606" spans="1:6" ht="16.5" x14ac:dyDescent="0.3">
      <c r="A18606" s="9" t="s">
        <v>3710</v>
      </c>
      <c r="B18606" s="9" t="s">
        <v>2274</v>
      </c>
      <c r="C18606" s="10">
        <v>21626</v>
      </c>
      <c r="D18606" s="9">
        <v>1313434965</v>
      </c>
      <c r="E18606" s="9" t="e">
        <f>INDEX(#REF!:#REF!,MATCH($D18606,#REF!:#REF!,0),MATCH(#REF!,#REF!:#REF!,0))</f>
        <v>#REF!</v>
      </c>
      <c r="F18606" s="9" t="e">
        <f>INDEX(#REF!:#REF!,MATCH($D18606,#REF!:#REF!,0),MATCH(#REF!,#REF!:#REF!,0))</f>
        <v>#REF!</v>
      </c>
    </row>
    <row r="18607" spans="1:6" ht="16.5" x14ac:dyDescent="0.3">
      <c r="A18607" s="9" t="s">
        <v>3709</v>
      </c>
      <c r="B18607" s="9" t="s">
        <v>2762</v>
      </c>
      <c r="C18607" s="10">
        <v>59689</v>
      </c>
      <c r="D18607" s="9">
        <v>6842797632</v>
      </c>
      <c r="E18607" s="9" t="e">
        <f>INDEX(#REF!:#REF!,MATCH($D18607,#REF!:#REF!,0),MATCH(#REF!,#REF!:#REF!,0))</f>
        <v>#REF!</v>
      </c>
      <c r="F18607" s="9" t="e">
        <f>INDEX(#REF!:#REF!,MATCH($D18607,#REF!:#REF!,0),MATCH(#REF!,#REF!:#REF!,0))</f>
        <v>#REF!</v>
      </c>
    </row>
    <row r="18608" spans="1:6" ht="16.5" x14ac:dyDescent="0.3">
      <c r="A18608" s="9" t="s">
        <v>3708</v>
      </c>
      <c r="B18608" s="9" t="s">
        <v>2595</v>
      </c>
      <c r="C18608" s="10">
        <v>50958</v>
      </c>
      <c r="D18608" s="9">
        <v>2565290632</v>
      </c>
      <c r="E18608" s="9" t="e">
        <f>INDEX(#REF!:#REF!,MATCH($D18608,#REF!:#REF!,0),MATCH(#REF!,#REF!:#REF!,0))</f>
        <v>#REF!</v>
      </c>
      <c r="F18608" s="9" t="e">
        <f>INDEX(#REF!:#REF!,MATCH($D18608,#REF!:#REF!,0),MATCH(#REF!,#REF!:#REF!,0))</f>
        <v>#REF!</v>
      </c>
    </row>
    <row r="18609" spans="1:6" ht="16.5" x14ac:dyDescent="0.3">
      <c r="A18609" s="9" t="s">
        <v>3707</v>
      </c>
      <c r="B18609" s="9" t="s">
        <v>2783</v>
      </c>
      <c r="C18609" s="10">
        <v>53791</v>
      </c>
      <c r="D18609" s="9">
        <v>7205256240</v>
      </c>
      <c r="E18609" s="9" t="e">
        <f>INDEX(#REF!:#REF!,MATCH($D18609,#REF!:#REF!,0),MATCH(#REF!,#REF!:#REF!,0))</f>
        <v>#REF!</v>
      </c>
      <c r="F18609" s="9" t="e">
        <f>INDEX(#REF!:#REF!,MATCH($D18609,#REF!:#REF!,0),MATCH(#REF!,#REF!:#REF!,0))</f>
        <v>#REF!</v>
      </c>
    </row>
    <row r="18610" spans="1:6" ht="16.5" x14ac:dyDescent="0.3">
      <c r="A18610" s="9" t="s">
        <v>3706</v>
      </c>
      <c r="B18610" s="9" t="s">
        <v>2198</v>
      </c>
      <c r="C18610" s="10">
        <v>12474</v>
      </c>
      <c r="D18610" s="9">
        <v>9984023702</v>
      </c>
      <c r="E18610" s="9" t="e">
        <f>INDEX(#REF!:#REF!,MATCH($D18610,#REF!:#REF!,0),MATCH(#REF!,#REF!:#REF!,0))</f>
        <v>#REF!</v>
      </c>
      <c r="F18610" s="9" t="e">
        <f>INDEX(#REF!:#REF!,MATCH($D18610,#REF!:#REF!,0),MATCH(#REF!,#REF!:#REF!,0))</f>
        <v>#REF!</v>
      </c>
    </row>
    <row r="18611" spans="1:6" ht="16.5" x14ac:dyDescent="0.3">
      <c r="A18611" s="9" t="s">
        <v>3705</v>
      </c>
      <c r="B18611" s="9" t="s">
        <v>2032</v>
      </c>
      <c r="C18611" s="10">
        <v>21910</v>
      </c>
      <c r="D18611" s="9">
        <v>1263903657</v>
      </c>
      <c r="E18611" s="9" t="e">
        <f>INDEX(#REF!:#REF!,MATCH($D18611,#REF!:#REF!,0),MATCH(#REF!,#REF!:#REF!,0))</f>
        <v>#REF!</v>
      </c>
      <c r="F18611" s="9" t="e">
        <f>INDEX(#REF!:#REF!,MATCH($D18611,#REF!:#REF!,0),MATCH(#REF!,#REF!:#REF!,0))</f>
        <v>#REF!</v>
      </c>
    </row>
    <row r="18612" spans="1:6" ht="16.5" x14ac:dyDescent="0.3">
      <c r="A18612" s="9" t="s">
        <v>3704</v>
      </c>
      <c r="B18612" s="9" t="s">
        <v>2985</v>
      </c>
      <c r="C18612" s="10">
        <v>57905</v>
      </c>
      <c r="D18612" s="9">
        <v>2958692264</v>
      </c>
      <c r="E18612" s="9" t="e">
        <f>INDEX(#REF!:#REF!,MATCH($D18612,#REF!:#REF!,0),MATCH(#REF!,#REF!:#REF!,0))</f>
        <v>#REF!</v>
      </c>
      <c r="F18612" s="9" t="e">
        <f>INDEX(#REF!:#REF!,MATCH($D18612,#REF!:#REF!,0),MATCH(#REF!,#REF!:#REF!,0))</f>
        <v>#REF!</v>
      </c>
    </row>
    <row r="18613" spans="1:6" ht="16.5" x14ac:dyDescent="0.3">
      <c r="A18613" s="9" t="s">
        <v>3703</v>
      </c>
      <c r="B18613" s="9" t="s">
        <v>2174</v>
      </c>
      <c r="C18613" s="10">
        <v>21070</v>
      </c>
      <c r="D18613" s="9">
        <v>9228842121</v>
      </c>
      <c r="E18613" s="9" t="e">
        <f>INDEX(#REF!:#REF!,MATCH($D18613,#REF!:#REF!,0),MATCH(#REF!,#REF!:#REF!,0))</f>
        <v>#REF!</v>
      </c>
      <c r="F18613" s="9" t="e">
        <f>INDEX(#REF!:#REF!,MATCH($D18613,#REF!:#REF!,0),MATCH(#REF!,#REF!:#REF!,0))</f>
        <v>#REF!</v>
      </c>
    </row>
    <row r="18614" spans="1:6" ht="16.5" x14ac:dyDescent="0.3">
      <c r="A18614" s="9" t="s">
        <v>3702</v>
      </c>
      <c r="B18614" s="9" t="s">
        <v>2214</v>
      </c>
      <c r="C18614" s="10">
        <v>23853</v>
      </c>
      <c r="D18614" s="9">
        <v>3843300291</v>
      </c>
      <c r="E18614" s="9" t="e">
        <f>INDEX(#REF!:#REF!,MATCH($D18614,#REF!:#REF!,0),MATCH(#REF!,#REF!:#REF!,0))</f>
        <v>#REF!</v>
      </c>
      <c r="F18614" s="9" t="e">
        <f>INDEX(#REF!:#REF!,MATCH($D18614,#REF!:#REF!,0),MATCH(#REF!,#REF!:#REF!,0))</f>
        <v>#REF!</v>
      </c>
    </row>
    <row r="18615" spans="1:6" ht="16.5" x14ac:dyDescent="0.3">
      <c r="A18615" s="9" t="s">
        <v>3701</v>
      </c>
      <c r="B18615" s="9" t="s">
        <v>2568</v>
      </c>
      <c r="C18615" s="10">
        <v>51501</v>
      </c>
      <c r="D18615" s="9">
        <v>9023313240</v>
      </c>
      <c r="E18615" s="9" t="e">
        <f>INDEX(#REF!:#REF!,MATCH($D18615,#REF!:#REF!,0),MATCH(#REF!,#REF!:#REF!,0))</f>
        <v>#REF!</v>
      </c>
      <c r="F18615" s="9" t="e">
        <f>INDEX(#REF!:#REF!,MATCH($D18615,#REF!:#REF!,0),MATCH(#REF!,#REF!:#REF!,0))</f>
        <v>#REF!</v>
      </c>
    </row>
    <row r="18616" spans="1:6" ht="16.5" x14ac:dyDescent="0.3">
      <c r="A18616" s="9" t="s">
        <v>3700</v>
      </c>
      <c r="B18616" s="9" t="s">
        <v>2521</v>
      </c>
      <c r="C18616" s="10">
        <v>54768</v>
      </c>
      <c r="D18616" s="9">
        <v>9855833406</v>
      </c>
      <c r="E18616" s="9" t="e">
        <f>INDEX(#REF!:#REF!,MATCH($D18616,#REF!:#REF!,0),MATCH(#REF!,#REF!:#REF!,0))</f>
        <v>#REF!</v>
      </c>
      <c r="F18616" s="9" t="e">
        <f>INDEX(#REF!:#REF!,MATCH($D18616,#REF!:#REF!,0),MATCH(#REF!,#REF!:#REF!,0))</f>
        <v>#REF!</v>
      </c>
    </row>
    <row r="18617" spans="1:6" ht="16.5" x14ac:dyDescent="0.3">
      <c r="A18617" s="9" t="s">
        <v>3699</v>
      </c>
      <c r="B18617" s="9" t="s">
        <v>3229</v>
      </c>
      <c r="C18617" s="10">
        <v>53681</v>
      </c>
      <c r="D18617" s="9">
        <v>2492824950</v>
      </c>
      <c r="E18617" s="9" t="e">
        <f>INDEX(#REF!:#REF!,MATCH($D18617,#REF!:#REF!,0),MATCH(#REF!,#REF!:#REF!,0))</f>
        <v>#REF!</v>
      </c>
      <c r="F18617" s="9" t="e">
        <f>INDEX(#REF!:#REF!,MATCH($D18617,#REF!:#REF!,0),MATCH(#REF!,#REF!:#REF!,0))</f>
        <v>#REF!</v>
      </c>
    </row>
    <row r="18618" spans="1:6" ht="16.5" x14ac:dyDescent="0.3">
      <c r="A18618" s="9" t="s">
        <v>3698</v>
      </c>
      <c r="B18618" s="9" t="s">
        <v>2443</v>
      </c>
      <c r="C18618" s="10">
        <v>16422</v>
      </c>
      <c r="D18618" s="9">
        <v>1990335721</v>
      </c>
      <c r="E18618" s="9" t="e">
        <f>INDEX(#REF!:#REF!,MATCH($D18618,#REF!:#REF!,0),MATCH(#REF!,#REF!:#REF!,0))</f>
        <v>#REF!</v>
      </c>
      <c r="F18618" s="9" t="e">
        <f>INDEX(#REF!:#REF!,MATCH($D18618,#REF!:#REF!,0),MATCH(#REF!,#REF!:#REF!,0))</f>
        <v>#REF!</v>
      </c>
    </row>
    <row r="18619" spans="1:6" ht="16.5" x14ac:dyDescent="0.3">
      <c r="A18619" s="9" t="s">
        <v>3697</v>
      </c>
      <c r="B18619" s="9" t="s">
        <v>2881</v>
      </c>
      <c r="C18619" s="10">
        <v>31610</v>
      </c>
      <c r="D18619" s="9">
        <v>4075444457</v>
      </c>
      <c r="E18619" s="9" t="e">
        <f>INDEX(#REF!:#REF!,MATCH($D18619,#REF!:#REF!,0),MATCH(#REF!,#REF!:#REF!,0))</f>
        <v>#REF!</v>
      </c>
      <c r="F18619" s="9" t="e">
        <f>INDEX(#REF!:#REF!,MATCH($D18619,#REF!:#REF!,0),MATCH(#REF!,#REF!:#REF!,0))</f>
        <v>#REF!</v>
      </c>
    </row>
    <row r="18620" spans="1:6" ht="16.5" x14ac:dyDescent="0.3">
      <c r="A18620" s="9" t="s">
        <v>3696</v>
      </c>
      <c r="B18620" s="9" t="s">
        <v>1955</v>
      </c>
      <c r="C18620" s="10">
        <v>44435</v>
      </c>
      <c r="D18620" s="9">
        <v>6788593582</v>
      </c>
      <c r="E18620" s="9" t="e">
        <f>INDEX(#REF!:#REF!,MATCH($D18620,#REF!:#REF!,0),MATCH(#REF!,#REF!:#REF!,0))</f>
        <v>#REF!</v>
      </c>
      <c r="F18620" s="9" t="e">
        <f>INDEX(#REF!:#REF!,MATCH($D18620,#REF!:#REF!,0),MATCH(#REF!,#REF!:#REF!,0))</f>
        <v>#REF!</v>
      </c>
    </row>
    <row r="18621" spans="1:6" ht="16.5" x14ac:dyDescent="0.3">
      <c r="A18621" s="9" t="s">
        <v>3695</v>
      </c>
      <c r="B18621" s="9" t="s">
        <v>2783</v>
      </c>
      <c r="C18621" s="10">
        <v>25596</v>
      </c>
      <c r="D18621" s="9">
        <v>3127459866</v>
      </c>
      <c r="E18621" s="9" t="e">
        <f>INDEX(#REF!:#REF!,MATCH($D18621,#REF!:#REF!,0),MATCH(#REF!,#REF!:#REF!,0))</f>
        <v>#REF!</v>
      </c>
      <c r="F18621" s="9" t="e">
        <f>INDEX(#REF!:#REF!,MATCH($D18621,#REF!:#REF!,0),MATCH(#REF!,#REF!:#REF!,0))</f>
        <v>#REF!</v>
      </c>
    </row>
    <row r="18622" spans="1:6" ht="16.5" x14ac:dyDescent="0.3">
      <c r="A18622" s="9" t="s">
        <v>3694</v>
      </c>
      <c r="B18622" s="9" t="s">
        <v>3044</v>
      </c>
      <c r="C18622" s="10">
        <v>52303</v>
      </c>
      <c r="D18622" s="9">
        <v>3569414450</v>
      </c>
      <c r="E18622" s="9" t="e">
        <f>INDEX(#REF!:#REF!,MATCH($D18622,#REF!:#REF!,0),MATCH(#REF!,#REF!:#REF!,0))</f>
        <v>#REF!</v>
      </c>
      <c r="F18622" s="9" t="e">
        <f>INDEX(#REF!:#REF!,MATCH($D18622,#REF!:#REF!,0),MATCH(#REF!,#REF!:#REF!,0))</f>
        <v>#REF!</v>
      </c>
    </row>
    <row r="18623" spans="1:6" ht="16.5" x14ac:dyDescent="0.3">
      <c r="A18623" s="9" t="s">
        <v>3693</v>
      </c>
      <c r="B18623" s="9" t="s">
        <v>2147</v>
      </c>
      <c r="C18623" s="10">
        <v>56568</v>
      </c>
      <c r="D18623" s="9">
        <v>3497169404</v>
      </c>
      <c r="E18623" s="9" t="e">
        <f>INDEX(#REF!:#REF!,MATCH($D18623,#REF!:#REF!,0),MATCH(#REF!,#REF!:#REF!,0))</f>
        <v>#REF!</v>
      </c>
      <c r="F18623" s="9" t="e">
        <f>INDEX(#REF!:#REF!,MATCH($D18623,#REF!:#REF!,0),MATCH(#REF!,#REF!:#REF!,0))</f>
        <v>#REF!</v>
      </c>
    </row>
    <row r="18624" spans="1:6" ht="16.5" x14ac:dyDescent="0.3">
      <c r="A18624" s="9" t="s">
        <v>3692</v>
      </c>
      <c r="B18624" s="9" t="s">
        <v>2633</v>
      </c>
      <c r="C18624" s="10">
        <v>10488</v>
      </c>
      <c r="D18624" s="9">
        <v>8533410514</v>
      </c>
      <c r="E18624" s="9" t="e">
        <f>INDEX(#REF!:#REF!,MATCH($D18624,#REF!:#REF!,0),MATCH(#REF!,#REF!:#REF!,0))</f>
        <v>#REF!</v>
      </c>
      <c r="F18624" s="9" t="e">
        <f>INDEX(#REF!:#REF!,MATCH($D18624,#REF!:#REF!,0),MATCH(#REF!,#REF!:#REF!,0))</f>
        <v>#REF!</v>
      </c>
    </row>
    <row r="18625" spans="1:6" ht="16.5" x14ac:dyDescent="0.3">
      <c r="A18625" s="9" t="s">
        <v>3691</v>
      </c>
      <c r="B18625" s="9" t="s">
        <v>2713</v>
      </c>
      <c r="C18625" s="10">
        <v>11580</v>
      </c>
      <c r="D18625" s="9">
        <v>959209328</v>
      </c>
      <c r="E18625" s="9" t="e">
        <f>INDEX(#REF!:#REF!,MATCH($D18625,#REF!:#REF!,0),MATCH(#REF!,#REF!:#REF!,0))</f>
        <v>#REF!</v>
      </c>
      <c r="F18625" s="9" t="e">
        <f>INDEX(#REF!:#REF!,MATCH($D18625,#REF!:#REF!,0),MATCH(#REF!,#REF!:#REF!,0))</f>
        <v>#REF!</v>
      </c>
    </row>
    <row r="18626" spans="1:6" ht="16.5" x14ac:dyDescent="0.3">
      <c r="A18626" s="9" t="s">
        <v>3690</v>
      </c>
      <c r="B18626" s="9" t="s">
        <v>2054</v>
      </c>
      <c r="C18626" s="10">
        <v>26001</v>
      </c>
      <c r="D18626" s="9">
        <v>9331851693</v>
      </c>
      <c r="E18626" s="9" t="e">
        <f>INDEX(#REF!:#REF!,MATCH($D18626,#REF!:#REF!,0),MATCH(#REF!,#REF!:#REF!,0))</f>
        <v>#REF!</v>
      </c>
      <c r="F18626" s="9" t="e">
        <f>INDEX(#REF!:#REF!,MATCH($D18626,#REF!:#REF!,0),MATCH(#REF!,#REF!:#REF!,0))</f>
        <v>#REF!</v>
      </c>
    </row>
    <row r="18627" spans="1:6" ht="16.5" x14ac:dyDescent="0.3">
      <c r="A18627" s="9" t="s">
        <v>3689</v>
      </c>
      <c r="B18627" s="9" t="s">
        <v>2564</v>
      </c>
      <c r="C18627" s="10">
        <v>24779</v>
      </c>
      <c r="D18627" s="9">
        <v>9963057691</v>
      </c>
      <c r="E18627" s="9" t="e">
        <f>INDEX(#REF!:#REF!,MATCH($D18627,#REF!:#REF!,0),MATCH(#REF!,#REF!:#REF!,0))</f>
        <v>#REF!</v>
      </c>
      <c r="F18627" s="9" t="e">
        <f>INDEX(#REF!:#REF!,MATCH($D18627,#REF!:#REF!,0),MATCH(#REF!,#REF!:#REF!,0))</f>
        <v>#REF!</v>
      </c>
    </row>
    <row r="18628" spans="1:6" ht="16.5" x14ac:dyDescent="0.3">
      <c r="A18628" s="9" t="s">
        <v>3688</v>
      </c>
      <c r="B18628" s="9" t="s">
        <v>2503</v>
      </c>
      <c r="C18628" s="10">
        <v>38173</v>
      </c>
      <c r="D18628" s="9">
        <v>1439916314</v>
      </c>
      <c r="E18628" s="9" t="e">
        <f>INDEX(#REF!:#REF!,MATCH($D18628,#REF!:#REF!,0),MATCH(#REF!,#REF!:#REF!,0))</f>
        <v>#REF!</v>
      </c>
      <c r="F18628" s="9" t="e">
        <f>INDEX(#REF!:#REF!,MATCH($D18628,#REF!:#REF!,0),MATCH(#REF!,#REF!:#REF!,0))</f>
        <v>#REF!</v>
      </c>
    </row>
    <row r="18629" spans="1:6" ht="16.5" x14ac:dyDescent="0.3">
      <c r="A18629" s="9" t="s">
        <v>3687</v>
      </c>
      <c r="B18629" s="9" t="s">
        <v>1951</v>
      </c>
      <c r="C18629" s="10">
        <v>35648</v>
      </c>
      <c r="D18629" s="9">
        <v>515647594</v>
      </c>
      <c r="E18629" s="9" t="e">
        <f>INDEX(#REF!:#REF!,MATCH($D18629,#REF!:#REF!,0),MATCH(#REF!,#REF!:#REF!,0))</f>
        <v>#REF!</v>
      </c>
      <c r="F18629" s="9" t="e">
        <f>INDEX(#REF!:#REF!,MATCH($D18629,#REF!:#REF!,0),MATCH(#REF!,#REF!:#REF!,0))</f>
        <v>#REF!</v>
      </c>
    </row>
    <row r="18630" spans="1:6" ht="16.5" x14ac:dyDescent="0.3">
      <c r="A18630" s="9" t="s">
        <v>3686</v>
      </c>
      <c r="B18630" s="9" t="s">
        <v>2121</v>
      </c>
      <c r="C18630" s="10">
        <v>57307</v>
      </c>
      <c r="D18630" s="9">
        <v>1657097021</v>
      </c>
      <c r="E18630" s="9" t="e">
        <f>INDEX(#REF!:#REF!,MATCH($D18630,#REF!:#REF!,0),MATCH(#REF!,#REF!:#REF!,0))</f>
        <v>#REF!</v>
      </c>
      <c r="F18630" s="9" t="e">
        <f>INDEX(#REF!:#REF!,MATCH($D18630,#REF!:#REF!,0),MATCH(#REF!,#REF!:#REF!,0))</f>
        <v>#REF!</v>
      </c>
    </row>
    <row r="18631" spans="1:6" ht="16.5" x14ac:dyDescent="0.3">
      <c r="A18631" s="9" t="s">
        <v>3685</v>
      </c>
      <c r="B18631" s="9" t="s">
        <v>2056</v>
      </c>
      <c r="C18631" s="10">
        <v>44594</v>
      </c>
      <c r="D18631" s="9">
        <v>6462250968</v>
      </c>
      <c r="E18631" s="9" t="e">
        <f>INDEX(#REF!:#REF!,MATCH($D18631,#REF!:#REF!,0),MATCH(#REF!,#REF!:#REF!,0))</f>
        <v>#REF!</v>
      </c>
      <c r="F18631" s="9" t="e">
        <f>INDEX(#REF!:#REF!,MATCH($D18631,#REF!:#REF!,0),MATCH(#REF!,#REF!:#REF!,0))</f>
        <v>#REF!</v>
      </c>
    </row>
    <row r="18632" spans="1:6" ht="16.5" x14ac:dyDescent="0.3">
      <c r="A18632" s="9" t="s">
        <v>3684</v>
      </c>
      <c r="B18632" s="9" t="s">
        <v>2762</v>
      </c>
      <c r="C18632" s="10">
        <v>46814</v>
      </c>
      <c r="D18632" s="9">
        <v>76572129</v>
      </c>
      <c r="E18632" s="9" t="e">
        <f>INDEX(#REF!:#REF!,MATCH($D18632,#REF!:#REF!,0),MATCH(#REF!,#REF!:#REF!,0))</f>
        <v>#REF!</v>
      </c>
      <c r="F18632" s="9" t="e">
        <f>INDEX(#REF!:#REF!,MATCH($D18632,#REF!:#REF!,0),MATCH(#REF!,#REF!:#REF!,0))</f>
        <v>#REF!</v>
      </c>
    </row>
    <row r="18633" spans="1:6" ht="16.5" x14ac:dyDescent="0.3">
      <c r="A18633" s="9" t="s">
        <v>3683</v>
      </c>
      <c r="B18633" s="9" t="s">
        <v>2783</v>
      </c>
      <c r="C18633" s="10">
        <v>49280</v>
      </c>
      <c r="D18633" s="9">
        <v>357531329</v>
      </c>
      <c r="E18633" s="9" t="e">
        <f>INDEX(#REF!:#REF!,MATCH($D18633,#REF!:#REF!,0),MATCH(#REF!,#REF!:#REF!,0))</f>
        <v>#REF!</v>
      </c>
      <c r="F18633" s="9" t="e">
        <f>INDEX(#REF!:#REF!,MATCH($D18633,#REF!:#REF!,0),MATCH(#REF!,#REF!:#REF!,0))</f>
        <v>#REF!</v>
      </c>
    </row>
    <row r="18634" spans="1:6" ht="16.5" x14ac:dyDescent="0.3">
      <c r="A18634" s="9" t="s">
        <v>3682</v>
      </c>
      <c r="B18634" s="9" t="s">
        <v>2635</v>
      </c>
      <c r="C18634" s="10">
        <v>34364</v>
      </c>
      <c r="D18634" s="9">
        <v>4342145855</v>
      </c>
      <c r="E18634" s="9" t="e">
        <f>INDEX(#REF!:#REF!,MATCH($D18634,#REF!:#REF!,0),MATCH(#REF!,#REF!:#REF!,0))</f>
        <v>#REF!</v>
      </c>
      <c r="F18634" s="9" t="e">
        <f>INDEX(#REF!:#REF!,MATCH($D18634,#REF!:#REF!,0),MATCH(#REF!,#REF!:#REF!,0))</f>
        <v>#REF!</v>
      </c>
    </row>
    <row r="18635" spans="1:6" ht="16.5" x14ac:dyDescent="0.3">
      <c r="A18635" s="9" t="s">
        <v>3681</v>
      </c>
      <c r="B18635" s="9" t="s">
        <v>2935</v>
      </c>
      <c r="C18635" s="10">
        <v>46595</v>
      </c>
      <c r="D18635" s="9">
        <v>4815280800</v>
      </c>
      <c r="E18635" s="9" t="e">
        <f>INDEX(#REF!:#REF!,MATCH($D18635,#REF!:#REF!,0),MATCH(#REF!,#REF!:#REF!,0))</f>
        <v>#REF!</v>
      </c>
      <c r="F18635" s="9" t="e">
        <f>INDEX(#REF!:#REF!,MATCH($D18635,#REF!:#REF!,0),MATCH(#REF!,#REF!:#REF!,0))</f>
        <v>#REF!</v>
      </c>
    </row>
    <row r="18636" spans="1:6" ht="16.5" x14ac:dyDescent="0.3">
      <c r="A18636" s="9" t="s">
        <v>3680</v>
      </c>
      <c r="B18636" s="9" t="s">
        <v>3360</v>
      </c>
      <c r="C18636" s="10">
        <v>23587</v>
      </c>
      <c r="D18636" s="9">
        <v>3933561566</v>
      </c>
      <c r="E18636" s="9" t="e">
        <f>INDEX(#REF!:#REF!,MATCH($D18636,#REF!:#REF!,0),MATCH(#REF!,#REF!:#REF!,0))</f>
        <v>#REF!</v>
      </c>
      <c r="F18636" s="9" t="e">
        <f>INDEX(#REF!:#REF!,MATCH($D18636,#REF!:#REF!,0),MATCH(#REF!,#REF!:#REF!,0))</f>
        <v>#REF!</v>
      </c>
    </row>
    <row r="18637" spans="1:6" ht="16.5" x14ac:dyDescent="0.3">
      <c r="A18637" s="9" t="s">
        <v>3679</v>
      </c>
      <c r="B18637" s="9" t="s">
        <v>3123</v>
      </c>
      <c r="C18637" s="10">
        <v>53093</v>
      </c>
      <c r="D18637" s="9">
        <v>9491257560</v>
      </c>
      <c r="E18637" s="9" t="e">
        <f>INDEX(#REF!:#REF!,MATCH($D18637,#REF!:#REF!,0),MATCH(#REF!,#REF!:#REF!,0))</f>
        <v>#REF!</v>
      </c>
      <c r="F18637" s="9" t="e">
        <f>INDEX(#REF!:#REF!,MATCH($D18637,#REF!:#REF!,0),MATCH(#REF!,#REF!:#REF!,0))</f>
        <v>#REF!</v>
      </c>
    </row>
    <row r="18638" spans="1:6" ht="16.5" x14ac:dyDescent="0.3">
      <c r="A18638" s="9" t="s">
        <v>3678</v>
      </c>
      <c r="B18638" s="9" t="s">
        <v>2970</v>
      </c>
      <c r="C18638" s="10">
        <v>17321</v>
      </c>
      <c r="D18638" s="9">
        <v>9258570278</v>
      </c>
      <c r="E18638" s="9" t="e">
        <f>INDEX(#REF!:#REF!,MATCH($D18638,#REF!:#REF!,0),MATCH(#REF!,#REF!:#REF!,0))</f>
        <v>#REF!</v>
      </c>
      <c r="F18638" s="9" t="e">
        <f>INDEX(#REF!:#REF!,MATCH($D18638,#REF!:#REF!,0),MATCH(#REF!,#REF!:#REF!,0))</f>
        <v>#REF!</v>
      </c>
    </row>
    <row r="18639" spans="1:6" ht="16.5" x14ac:dyDescent="0.3">
      <c r="A18639" s="9" t="s">
        <v>3677</v>
      </c>
      <c r="B18639" s="9" t="s">
        <v>2323</v>
      </c>
      <c r="C18639" s="10">
        <v>14889</v>
      </c>
      <c r="D18639" s="9">
        <v>1364767856</v>
      </c>
      <c r="E18639" s="9" t="e">
        <f>INDEX(#REF!:#REF!,MATCH($D18639,#REF!:#REF!,0),MATCH(#REF!,#REF!:#REF!,0))</f>
        <v>#REF!</v>
      </c>
      <c r="F18639" s="9" t="e">
        <f>INDEX(#REF!:#REF!,MATCH($D18639,#REF!:#REF!,0),MATCH(#REF!,#REF!:#REF!,0))</f>
        <v>#REF!</v>
      </c>
    </row>
    <row r="18640" spans="1:6" ht="16.5" x14ac:dyDescent="0.3">
      <c r="A18640" s="9" t="s">
        <v>3676</v>
      </c>
      <c r="B18640" s="9" t="s">
        <v>2373</v>
      </c>
      <c r="C18640" s="10">
        <v>32617</v>
      </c>
      <c r="D18640" s="9">
        <v>2524572722</v>
      </c>
      <c r="E18640" s="9" t="e">
        <f>INDEX(#REF!:#REF!,MATCH($D18640,#REF!:#REF!,0),MATCH(#REF!,#REF!:#REF!,0))</f>
        <v>#REF!</v>
      </c>
      <c r="F18640" s="9" t="e">
        <f>INDEX(#REF!:#REF!,MATCH($D18640,#REF!:#REF!,0),MATCH(#REF!,#REF!:#REF!,0))</f>
        <v>#REF!</v>
      </c>
    </row>
    <row r="18641" spans="1:6" ht="16.5" x14ac:dyDescent="0.3">
      <c r="A18641" s="9" t="s">
        <v>3675</v>
      </c>
      <c r="B18641" s="9" t="s">
        <v>2386</v>
      </c>
      <c r="C18641" s="10">
        <v>52758</v>
      </c>
      <c r="D18641" s="9">
        <v>6172549286</v>
      </c>
      <c r="E18641" s="9" t="e">
        <f>INDEX(#REF!:#REF!,MATCH($D18641,#REF!:#REF!,0),MATCH(#REF!,#REF!:#REF!,0))</f>
        <v>#REF!</v>
      </c>
      <c r="F18641" s="9" t="e">
        <f>INDEX(#REF!:#REF!,MATCH($D18641,#REF!:#REF!,0),MATCH(#REF!,#REF!:#REF!,0))</f>
        <v>#REF!</v>
      </c>
    </row>
    <row r="18642" spans="1:6" ht="16.5" x14ac:dyDescent="0.3">
      <c r="A18642" s="9" t="s">
        <v>3674</v>
      </c>
      <c r="B18642" s="9" t="s">
        <v>2336</v>
      </c>
      <c r="C18642" s="10">
        <v>17595</v>
      </c>
      <c r="D18642" s="9">
        <v>1599457717</v>
      </c>
      <c r="E18642" s="9" t="e">
        <f>INDEX(#REF!:#REF!,MATCH($D18642,#REF!:#REF!,0),MATCH(#REF!,#REF!:#REF!,0))</f>
        <v>#REF!</v>
      </c>
      <c r="F18642" s="9" t="e">
        <f>INDEX(#REF!:#REF!,MATCH($D18642,#REF!:#REF!,0),MATCH(#REF!,#REF!:#REF!,0))</f>
        <v>#REF!</v>
      </c>
    </row>
    <row r="18643" spans="1:6" ht="16.5" x14ac:dyDescent="0.3">
      <c r="A18643" s="9" t="s">
        <v>3673</v>
      </c>
      <c r="B18643" s="9" t="s">
        <v>2478</v>
      </c>
      <c r="C18643" s="10">
        <v>57713</v>
      </c>
      <c r="D18643" s="9">
        <v>8676088039</v>
      </c>
      <c r="E18643" s="9" t="e">
        <f>INDEX(#REF!:#REF!,MATCH($D18643,#REF!:#REF!,0),MATCH(#REF!,#REF!:#REF!,0))</f>
        <v>#REF!</v>
      </c>
      <c r="F18643" s="9" t="e">
        <f>INDEX(#REF!:#REF!,MATCH($D18643,#REF!:#REF!,0),MATCH(#REF!,#REF!:#REF!,0))</f>
        <v>#REF!</v>
      </c>
    </row>
    <row r="18644" spans="1:6" ht="16.5" x14ac:dyDescent="0.3">
      <c r="A18644" s="9" t="s">
        <v>3672</v>
      </c>
      <c r="B18644" s="9" t="s">
        <v>2470</v>
      </c>
      <c r="C18644" s="10">
        <v>23235</v>
      </c>
      <c r="D18644" s="9">
        <v>8911781207</v>
      </c>
      <c r="E18644" s="9" t="e">
        <f>INDEX(#REF!:#REF!,MATCH($D18644,#REF!:#REF!,0),MATCH(#REF!,#REF!:#REF!,0))</f>
        <v>#REF!</v>
      </c>
      <c r="F18644" s="9" t="e">
        <f>INDEX(#REF!:#REF!,MATCH($D18644,#REF!:#REF!,0),MATCH(#REF!,#REF!:#REF!,0))</f>
        <v>#REF!</v>
      </c>
    </row>
    <row r="18645" spans="1:6" ht="16.5" x14ac:dyDescent="0.3">
      <c r="A18645" s="9" t="s">
        <v>3671</v>
      </c>
      <c r="B18645" s="9" t="s">
        <v>3255</v>
      </c>
      <c r="C18645" s="10">
        <v>15102</v>
      </c>
      <c r="D18645" s="9">
        <v>9547713507</v>
      </c>
      <c r="E18645" s="9" t="e">
        <f>INDEX(#REF!:#REF!,MATCH($D18645,#REF!:#REF!,0),MATCH(#REF!,#REF!:#REF!,0))</f>
        <v>#REF!</v>
      </c>
      <c r="F18645" s="9" t="e">
        <f>INDEX(#REF!:#REF!,MATCH($D18645,#REF!:#REF!,0),MATCH(#REF!,#REF!:#REF!,0))</f>
        <v>#REF!</v>
      </c>
    </row>
    <row r="18646" spans="1:6" ht="16.5" x14ac:dyDescent="0.3">
      <c r="A18646" s="9" t="s">
        <v>3670</v>
      </c>
      <c r="B18646" s="9" t="s">
        <v>3071</v>
      </c>
      <c r="C18646" s="10">
        <v>22040</v>
      </c>
      <c r="D18646" s="9">
        <v>8370379001</v>
      </c>
      <c r="E18646" s="9" t="e">
        <f>INDEX(#REF!:#REF!,MATCH($D18646,#REF!:#REF!,0),MATCH(#REF!,#REF!:#REF!,0))</f>
        <v>#REF!</v>
      </c>
      <c r="F18646" s="9" t="e">
        <f>INDEX(#REF!:#REF!,MATCH($D18646,#REF!:#REF!,0),MATCH(#REF!,#REF!:#REF!,0))</f>
        <v>#REF!</v>
      </c>
    </row>
    <row r="18647" spans="1:6" ht="16.5" x14ac:dyDescent="0.3">
      <c r="A18647" s="9" t="s">
        <v>3669</v>
      </c>
      <c r="B18647" s="9" t="s">
        <v>2151</v>
      </c>
      <c r="C18647" s="10">
        <v>41595</v>
      </c>
      <c r="D18647" s="9">
        <v>6383978705</v>
      </c>
      <c r="E18647" s="9" t="e">
        <f>INDEX(#REF!:#REF!,MATCH($D18647,#REF!:#REF!,0),MATCH(#REF!,#REF!:#REF!,0))</f>
        <v>#REF!</v>
      </c>
      <c r="F18647" s="9" t="e">
        <f>INDEX(#REF!:#REF!,MATCH($D18647,#REF!:#REF!,0),MATCH(#REF!,#REF!:#REF!,0))</f>
        <v>#REF!</v>
      </c>
    </row>
    <row r="18648" spans="1:6" ht="16.5" x14ac:dyDescent="0.3">
      <c r="A18648" s="9" t="s">
        <v>3668</v>
      </c>
      <c r="B18648" s="9" t="s">
        <v>1977</v>
      </c>
      <c r="C18648" s="10">
        <v>23900</v>
      </c>
      <c r="D18648" s="9">
        <v>885693418</v>
      </c>
      <c r="E18648" s="9" t="e">
        <f>INDEX(#REF!:#REF!,MATCH($D18648,#REF!:#REF!,0),MATCH(#REF!,#REF!:#REF!,0))</f>
        <v>#REF!</v>
      </c>
      <c r="F18648" s="9" t="e">
        <f>INDEX(#REF!:#REF!,MATCH($D18648,#REF!:#REF!,0),MATCH(#REF!,#REF!:#REF!,0))</f>
        <v>#REF!</v>
      </c>
    </row>
    <row r="18649" spans="1:6" ht="16.5" x14ac:dyDescent="0.3">
      <c r="A18649" s="9" t="s">
        <v>3667</v>
      </c>
      <c r="B18649" s="9" t="s">
        <v>2161</v>
      </c>
      <c r="C18649" s="10">
        <v>44399</v>
      </c>
      <c r="D18649" s="9">
        <v>2353272215</v>
      </c>
      <c r="E18649" s="9" t="e">
        <f>INDEX(#REF!:#REF!,MATCH($D18649,#REF!:#REF!,0),MATCH(#REF!,#REF!:#REF!,0))</f>
        <v>#REF!</v>
      </c>
      <c r="F18649" s="9" t="e">
        <f>INDEX(#REF!:#REF!,MATCH($D18649,#REF!:#REF!,0),MATCH(#REF!,#REF!:#REF!,0))</f>
        <v>#REF!</v>
      </c>
    </row>
    <row r="18650" spans="1:6" ht="16.5" x14ac:dyDescent="0.3">
      <c r="A18650" s="9" t="s">
        <v>3666</v>
      </c>
      <c r="B18650" s="9" t="s">
        <v>2040</v>
      </c>
      <c r="C18650" s="10">
        <v>59199</v>
      </c>
      <c r="D18650" s="9">
        <v>4453315724</v>
      </c>
      <c r="E18650" s="9" t="e">
        <f>INDEX(#REF!:#REF!,MATCH($D18650,#REF!:#REF!,0),MATCH(#REF!,#REF!:#REF!,0))</f>
        <v>#REF!</v>
      </c>
      <c r="F18650" s="9" t="e">
        <f>INDEX(#REF!:#REF!,MATCH($D18650,#REF!:#REF!,0),MATCH(#REF!,#REF!:#REF!,0))</f>
        <v>#REF!</v>
      </c>
    </row>
    <row r="18651" spans="1:6" ht="16.5" x14ac:dyDescent="0.3">
      <c r="A18651" s="9" t="s">
        <v>3665</v>
      </c>
      <c r="B18651" s="9" t="s">
        <v>2260</v>
      </c>
      <c r="C18651" s="10">
        <v>49499</v>
      </c>
      <c r="D18651" s="9">
        <v>2230983466</v>
      </c>
      <c r="E18651" s="9" t="e">
        <f>INDEX(#REF!:#REF!,MATCH($D18651,#REF!:#REF!,0),MATCH(#REF!,#REF!:#REF!,0))</f>
        <v>#REF!</v>
      </c>
      <c r="F18651" s="9" t="e">
        <f>INDEX(#REF!:#REF!,MATCH($D18651,#REF!:#REF!,0),MATCH(#REF!,#REF!:#REF!,0))</f>
        <v>#REF!</v>
      </c>
    </row>
    <row r="18652" spans="1:6" ht="16.5" x14ac:dyDescent="0.3">
      <c r="A18652" s="9" t="s">
        <v>3664</v>
      </c>
      <c r="B18652" s="9" t="s">
        <v>2635</v>
      </c>
      <c r="C18652" s="10">
        <v>45633</v>
      </c>
      <c r="D18652" s="9">
        <v>8223052873</v>
      </c>
      <c r="E18652" s="9" t="e">
        <f>INDEX(#REF!:#REF!,MATCH($D18652,#REF!:#REF!,0),MATCH(#REF!,#REF!:#REF!,0))</f>
        <v>#REF!</v>
      </c>
      <c r="F18652" s="9" t="e">
        <f>INDEX(#REF!:#REF!,MATCH($D18652,#REF!:#REF!,0),MATCH(#REF!,#REF!:#REF!,0))</f>
        <v>#REF!</v>
      </c>
    </row>
    <row r="18653" spans="1:6" ht="16.5" x14ac:dyDescent="0.3">
      <c r="A18653" s="9" t="s">
        <v>3663</v>
      </c>
      <c r="B18653" s="9" t="s">
        <v>2208</v>
      </c>
      <c r="C18653" s="10">
        <v>45125</v>
      </c>
      <c r="D18653" s="9">
        <v>901154172</v>
      </c>
      <c r="E18653" s="9" t="e">
        <f>INDEX(#REF!:#REF!,MATCH($D18653,#REF!:#REF!,0),MATCH(#REF!,#REF!:#REF!,0))</f>
        <v>#REF!</v>
      </c>
      <c r="F18653" s="9" t="e">
        <f>INDEX(#REF!:#REF!,MATCH($D18653,#REF!:#REF!,0),MATCH(#REF!,#REF!:#REF!,0))</f>
        <v>#REF!</v>
      </c>
    </row>
    <row r="18654" spans="1:6" ht="16.5" x14ac:dyDescent="0.3">
      <c r="A18654" s="9" t="s">
        <v>3662</v>
      </c>
      <c r="B18654" s="9" t="s">
        <v>1945</v>
      </c>
      <c r="C18654" s="10">
        <v>29508</v>
      </c>
      <c r="D18654" s="9">
        <v>7427985850</v>
      </c>
      <c r="E18654" s="9" t="e">
        <f>INDEX(#REF!:#REF!,MATCH($D18654,#REF!:#REF!,0),MATCH(#REF!,#REF!:#REF!,0))</f>
        <v>#REF!</v>
      </c>
      <c r="F18654" s="9" t="e">
        <f>INDEX(#REF!:#REF!,MATCH($D18654,#REF!:#REF!,0),MATCH(#REF!,#REF!:#REF!,0))</f>
        <v>#REF!</v>
      </c>
    </row>
    <row r="18655" spans="1:6" ht="16.5" x14ac:dyDescent="0.3">
      <c r="A18655" s="9" t="s">
        <v>3661</v>
      </c>
      <c r="B18655" s="9" t="s">
        <v>3029</v>
      </c>
      <c r="C18655" s="10">
        <v>15411</v>
      </c>
      <c r="D18655" s="9">
        <v>5460394635</v>
      </c>
      <c r="E18655" s="9" t="e">
        <f>INDEX(#REF!:#REF!,MATCH($D18655,#REF!:#REF!,0),MATCH(#REF!,#REF!:#REF!,0))</f>
        <v>#REF!</v>
      </c>
      <c r="F18655" s="9" t="e">
        <f>INDEX(#REF!:#REF!,MATCH($D18655,#REF!:#REF!,0),MATCH(#REF!,#REF!:#REF!,0))</f>
        <v>#REF!</v>
      </c>
    </row>
    <row r="18656" spans="1:6" ht="16.5" x14ac:dyDescent="0.3">
      <c r="A18656" s="9" t="s">
        <v>3660</v>
      </c>
      <c r="B18656" s="9" t="s">
        <v>2793</v>
      </c>
      <c r="C18656" s="10">
        <v>40708</v>
      </c>
      <c r="D18656" s="9">
        <v>8552526727</v>
      </c>
      <c r="E18656" s="9" t="e">
        <f>INDEX(#REF!:#REF!,MATCH($D18656,#REF!:#REF!,0),MATCH(#REF!,#REF!:#REF!,0))</f>
        <v>#REF!</v>
      </c>
      <c r="F18656" s="9" t="e">
        <f>INDEX(#REF!:#REF!,MATCH($D18656,#REF!:#REF!,0),MATCH(#REF!,#REF!:#REF!,0))</f>
        <v>#REF!</v>
      </c>
    </row>
    <row r="18657" spans="1:6" ht="16.5" x14ac:dyDescent="0.3">
      <c r="A18657" s="9" t="s">
        <v>3659</v>
      </c>
      <c r="B18657" s="9" t="s">
        <v>3617</v>
      </c>
      <c r="C18657" s="10">
        <v>49756</v>
      </c>
      <c r="D18657" s="9">
        <v>509393462</v>
      </c>
      <c r="E18657" s="9" t="e">
        <f>INDEX(#REF!:#REF!,MATCH($D18657,#REF!:#REF!,0),MATCH(#REF!,#REF!:#REF!,0))</f>
        <v>#REF!</v>
      </c>
      <c r="F18657" s="9" t="e">
        <f>INDEX(#REF!:#REF!,MATCH($D18657,#REF!:#REF!,0),MATCH(#REF!,#REF!:#REF!,0))</f>
        <v>#REF!</v>
      </c>
    </row>
    <row r="18658" spans="1:6" ht="16.5" x14ac:dyDescent="0.3">
      <c r="A18658" s="9" t="s">
        <v>3658</v>
      </c>
      <c r="B18658" s="9" t="s">
        <v>2584</v>
      </c>
      <c r="C18658" s="10">
        <v>52434</v>
      </c>
      <c r="D18658" s="9">
        <v>6618120233</v>
      </c>
      <c r="E18658" s="9" t="e">
        <f>INDEX(#REF!:#REF!,MATCH($D18658,#REF!:#REF!,0),MATCH(#REF!,#REF!:#REF!,0))</f>
        <v>#REF!</v>
      </c>
      <c r="F18658" s="9" t="e">
        <f>INDEX(#REF!:#REF!,MATCH($D18658,#REF!:#REF!,0),MATCH(#REF!,#REF!:#REF!,0))</f>
        <v>#REF!</v>
      </c>
    </row>
    <row r="18659" spans="1:6" ht="16.5" x14ac:dyDescent="0.3">
      <c r="A18659" s="9" t="s">
        <v>3657</v>
      </c>
      <c r="B18659" s="9" t="s">
        <v>2042</v>
      </c>
      <c r="C18659" s="10">
        <v>34498</v>
      </c>
      <c r="D18659" s="9">
        <v>1472093461</v>
      </c>
      <c r="E18659" s="9" t="e">
        <f>INDEX(#REF!:#REF!,MATCH($D18659,#REF!:#REF!,0),MATCH(#REF!,#REF!:#REF!,0))</f>
        <v>#REF!</v>
      </c>
      <c r="F18659" s="9" t="e">
        <f>INDEX(#REF!:#REF!,MATCH($D18659,#REF!:#REF!,0),MATCH(#REF!,#REF!:#REF!,0))</f>
        <v>#REF!</v>
      </c>
    </row>
    <row r="18660" spans="1:6" ht="16.5" x14ac:dyDescent="0.3">
      <c r="A18660" s="9" t="s">
        <v>3656</v>
      </c>
      <c r="B18660" s="9" t="s">
        <v>2224</v>
      </c>
      <c r="C18660" s="10">
        <v>52621</v>
      </c>
      <c r="D18660" s="9">
        <v>5603002824</v>
      </c>
      <c r="E18660" s="9" t="e">
        <f>INDEX(#REF!:#REF!,MATCH($D18660,#REF!:#REF!,0),MATCH(#REF!,#REF!:#REF!,0))</f>
        <v>#REF!</v>
      </c>
      <c r="F18660" s="9" t="e">
        <f>INDEX(#REF!:#REF!,MATCH($D18660,#REF!:#REF!,0),MATCH(#REF!,#REF!:#REF!,0))</f>
        <v>#REF!</v>
      </c>
    </row>
    <row r="18661" spans="1:6" ht="16.5" x14ac:dyDescent="0.3">
      <c r="A18661" s="9" t="s">
        <v>3655</v>
      </c>
      <c r="B18661" s="9" t="s">
        <v>2228</v>
      </c>
      <c r="C18661" s="10">
        <v>19204</v>
      </c>
      <c r="D18661" s="9">
        <v>5913755731</v>
      </c>
      <c r="E18661" s="9" t="e">
        <f>INDEX(#REF!:#REF!,MATCH($D18661,#REF!:#REF!,0),MATCH(#REF!,#REF!:#REF!,0))</f>
        <v>#REF!</v>
      </c>
      <c r="F18661" s="9" t="e">
        <f>INDEX(#REF!:#REF!,MATCH($D18661,#REF!:#REF!,0),MATCH(#REF!,#REF!:#REF!,0))</f>
        <v>#REF!</v>
      </c>
    </row>
    <row r="18662" spans="1:6" ht="16.5" x14ac:dyDescent="0.3">
      <c r="A18662" s="9" t="s">
        <v>3654</v>
      </c>
      <c r="B18662" s="9" t="s">
        <v>3642</v>
      </c>
      <c r="C18662" s="10">
        <v>13893</v>
      </c>
      <c r="D18662" s="9">
        <v>7098438871</v>
      </c>
      <c r="E18662" s="9" t="e">
        <f>INDEX(#REF!:#REF!,MATCH($D18662,#REF!:#REF!,0),MATCH(#REF!,#REF!:#REF!,0))</f>
        <v>#REF!</v>
      </c>
      <c r="F18662" s="9" t="e">
        <f>INDEX(#REF!:#REF!,MATCH($D18662,#REF!:#REF!,0),MATCH(#REF!,#REF!:#REF!,0))</f>
        <v>#REF!</v>
      </c>
    </row>
    <row r="18663" spans="1:6" ht="16.5" x14ac:dyDescent="0.3">
      <c r="A18663" s="9" t="s">
        <v>3653</v>
      </c>
      <c r="B18663" s="9" t="s">
        <v>3151</v>
      </c>
      <c r="C18663" s="10">
        <v>43644</v>
      </c>
      <c r="D18663" s="9">
        <v>7637608875</v>
      </c>
      <c r="E18663" s="9" t="e">
        <f>INDEX(#REF!:#REF!,MATCH($D18663,#REF!:#REF!,0),MATCH(#REF!,#REF!:#REF!,0))</f>
        <v>#REF!</v>
      </c>
      <c r="F18663" s="9" t="e">
        <f>INDEX(#REF!:#REF!,MATCH($D18663,#REF!:#REF!,0),MATCH(#REF!,#REF!:#REF!,0))</f>
        <v>#REF!</v>
      </c>
    </row>
    <row r="18664" spans="1:6" ht="16.5" x14ac:dyDescent="0.3">
      <c r="A18664" s="9" t="s">
        <v>3652</v>
      </c>
      <c r="B18664" s="9" t="s">
        <v>2042</v>
      </c>
      <c r="C18664" s="10">
        <v>47278</v>
      </c>
      <c r="D18664" s="9">
        <v>6380488901</v>
      </c>
      <c r="E18664" s="9" t="e">
        <f>INDEX(#REF!:#REF!,MATCH($D18664,#REF!:#REF!,0),MATCH(#REF!,#REF!:#REF!,0))</f>
        <v>#REF!</v>
      </c>
      <c r="F18664" s="9" t="e">
        <f>INDEX(#REF!:#REF!,MATCH($D18664,#REF!:#REF!,0),MATCH(#REF!,#REF!:#REF!,0))</f>
        <v>#REF!</v>
      </c>
    </row>
    <row r="18665" spans="1:6" ht="16.5" x14ac:dyDescent="0.3">
      <c r="A18665" s="9" t="s">
        <v>3651</v>
      </c>
      <c r="B18665" s="9" t="s">
        <v>2269</v>
      </c>
      <c r="C18665" s="10">
        <v>56013</v>
      </c>
      <c r="D18665" s="9">
        <v>1743464649</v>
      </c>
      <c r="E18665" s="9" t="e">
        <f>INDEX(#REF!:#REF!,MATCH($D18665,#REF!:#REF!,0),MATCH(#REF!,#REF!:#REF!,0))</f>
        <v>#REF!</v>
      </c>
      <c r="F18665" s="9" t="e">
        <f>INDEX(#REF!:#REF!,MATCH($D18665,#REF!:#REF!,0),MATCH(#REF!,#REF!:#REF!,0))</f>
        <v>#REF!</v>
      </c>
    </row>
    <row r="18666" spans="1:6" ht="16.5" x14ac:dyDescent="0.3">
      <c r="A18666" s="9" t="s">
        <v>3650</v>
      </c>
      <c r="B18666" s="9" t="s">
        <v>2386</v>
      </c>
      <c r="C18666" s="10">
        <v>10641</v>
      </c>
      <c r="D18666" s="9">
        <v>9621331862</v>
      </c>
      <c r="E18666" s="9" t="e">
        <f>INDEX(#REF!:#REF!,MATCH($D18666,#REF!:#REF!,0),MATCH(#REF!,#REF!:#REF!,0))</f>
        <v>#REF!</v>
      </c>
      <c r="F18666" s="9" t="e">
        <f>INDEX(#REF!:#REF!,MATCH($D18666,#REF!:#REF!,0),MATCH(#REF!,#REF!:#REF!,0))</f>
        <v>#REF!</v>
      </c>
    </row>
    <row r="18667" spans="1:6" ht="16.5" x14ac:dyDescent="0.3">
      <c r="A18667" s="9" t="s">
        <v>3649</v>
      </c>
      <c r="B18667" s="9" t="s">
        <v>2456</v>
      </c>
      <c r="C18667" s="10">
        <v>22677</v>
      </c>
      <c r="D18667" s="9">
        <v>1990334539</v>
      </c>
      <c r="E18667" s="9" t="e">
        <f>INDEX(#REF!:#REF!,MATCH($D18667,#REF!:#REF!,0),MATCH(#REF!,#REF!:#REF!,0))</f>
        <v>#REF!</v>
      </c>
      <c r="F18667" s="9" t="e">
        <f>INDEX(#REF!:#REF!,MATCH($D18667,#REF!:#REF!,0),MATCH(#REF!,#REF!:#REF!,0))</f>
        <v>#REF!</v>
      </c>
    </row>
    <row r="18668" spans="1:6" ht="16.5" x14ac:dyDescent="0.3">
      <c r="A18668" s="9" t="s">
        <v>3648</v>
      </c>
      <c r="B18668" s="9" t="s">
        <v>2110</v>
      </c>
      <c r="C18668" s="10">
        <v>56954</v>
      </c>
      <c r="D18668" s="9">
        <v>5726465660</v>
      </c>
      <c r="E18668" s="9" t="e">
        <f>INDEX(#REF!:#REF!,MATCH($D18668,#REF!:#REF!,0),MATCH(#REF!,#REF!:#REF!,0))</f>
        <v>#REF!</v>
      </c>
      <c r="F18668" s="9" t="e">
        <f>INDEX(#REF!:#REF!,MATCH($D18668,#REF!:#REF!,0),MATCH(#REF!,#REF!:#REF!,0))</f>
        <v>#REF!</v>
      </c>
    </row>
    <row r="18669" spans="1:6" ht="16.5" x14ac:dyDescent="0.3">
      <c r="A18669" s="9" t="s">
        <v>3647</v>
      </c>
      <c r="B18669" s="9" t="s">
        <v>2248</v>
      </c>
      <c r="C18669" s="10">
        <v>31724</v>
      </c>
      <c r="D18669" s="9">
        <v>7000350199</v>
      </c>
      <c r="E18669" s="9" t="e">
        <f>INDEX(#REF!:#REF!,MATCH($D18669,#REF!:#REF!,0),MATCH(#REF!,#REF!:#REF!,0))</f>
        <v>#REF!</v>
      </c>
      <c r="F18669" s="9" t="e">
        <f>INDEX(#REF!:#REF!,MATCH($D18669,#REF!:#REF!,0),MATCH(#REF!,#REF!:#REF!,0))</f>
        <v>#REF!</v>
      </c>
    </row>
    <row r="18670" spans="1:6" ht="16.5" x14ac:dyDescent="0.3">
      <c r="A18670" s="9" t="s">
        <v>3646</v>
      </c>
      <c r="B18670" s="9" t="s">
        <v>1973</v>
      </c>
      <c r="C18670" s="10">
        <v>22542</v>
      </c>
      <c r="D18670" s="9">
        <v>4487905370</v>
      </c>
      <c r="E18670" s="9" t="e">
        <f>INDEX(#REF!:#REF!,MATCH($D18670,#REF!:#REF!,0),MATCH(#REF!,#REF!:#REF!,0))</f>
        <v>#REF!</v>
      </c>
      <c r="F18670" s="9" t="e">
        <f>INDEX(#REF!:#REF!,MATCH($D18670,#REF!:#REF!,0),MATCH(#REF!,#REF!:#REF!,0))</f>
        <v>#REF!</v>
      </c>
    </row>
    <row r="18671" spans="1:6" ht="16.5" x14ac:dyDescent="0.3">
      <c r="A18671" s="9" t="s">
        <v>3645</v>
      </c>
      <c r="B18671" s="9" t="s">
        <v>2564</v>
      </c>
      <c r="C18671" s="10">
        <v>49549</v>
      </c>
      <c r="D18671" s="9">
        <v>7281103514</v>
      </c>
      <c r="E18671" s="9" t="e">
        <f>INDEX(#REF!:#REF!,MATCH($D18671,#REF!:#REF!,0),MATCH(#REF!,#REF!:#REF!,0))</f>
        <v>#REF!</v>
      </c>
      <c r="F18671" s="9" t="e">
        <f>INDEX(#REF!:#REF!,MATCH($D18671,#REF!:#REF!,0),MATCH(#REF!,#REF!:#REF!,0))</f>
        <v>#REF!</v>
      </c>
    </row>
    <row r="18672" spans="1:6" ht="16.5" x14ac:dyDescent="0.3">
      <c r="A18672" s="9" t="s">
        <v>3644</v>
      </c>
      <c r="B18672" s="9" t="s">
        <v>3168</v>
      </c>
      <c r="C18672" s="10">
        <v>58768</v>
      </c>
      <c r="D18672" s="9">
        <v>8173067724</v>
      </c>
      <c r="E18672" s="9" t="e">
        <f>INDEX(#REF!:#REF!,MATCH($D18672,#REF!:#REF!,0),MATCH(#REF!,#REF!:#REF!,0))</f>
        <v>#REF!</v>
      </c>
      <c r="F18672" s="9" t="e">
        <f>INDEX(#REF!:#REF!,MATCH($D18672,#REF!:#REF!,0),MATCH(#REF!,#REF!:#REF!,0))</f>
        <v>#REF!</v>
      </c>
    </row>
    <row r="18673" spans="1:6" ht="16.5" x14ac:dyDescent="0.3">
      <c r="A18673" s="9" t="s">
        <v>3643</v>
      </c>
      <c r="B18673" s="9" t="s">
        <v>3642</v>
      </c>
      <c r="C18673" s="10">
        <v>52417</v>
      </c>
      <c r="D18673" s="9">
        <v>5675852751</v>
      </c>
      <c r="E18673" s="9" t="e">
        <f>INDEX(#REF!:#REF!,MATCH($D18673,#REF!:#REF!,0),MATCH(#REF!,#REF!:#REF!,0))</f>
        <v>#REF!</v>
      </c>
      <c r="F18673" s="9" t="e">
        <f>INDEX(#REF!:#REF!,MATCH($D18673,#REF!:#REF!,0),MATCH(#REF!,#REF!:#REF!,0))</f>
        <v>#REF!</v>
      </c>
    </row>
    <row r="18674" spans="1:6" ht="16.5" x14ac:dyDescent="0.3">
      <c r="A18674" s="9" t="s">
        <v>3641</v>
      </c>
      <c r="B18674" s="9" t="s">
        <v>2300</v>
      </c>
      <c r="C18674" s="10">
        <v>42083</v>
      </c>
      <c r="D18674" s="9">
        <v>2053848936</v>
      </c>
      <c r="E18674" s="9" t="e">
        <f>INDEX(#REF!:#REF!,MATCH($D18674,#REF!:#REF!,0),MATCH(#REF!,#REF!:#REF!,0))</f>
        <v>#REF!</v>
      </c>
      <c r="F18674" s="9" t="e">
        <f>INDEX(#REF!:#REF!,MATCH($D18674,#REF!:#REF!,0),MATCH(#REF!,#REF!:#REF!,0))</f>
        <v>#REF!</v>
      </c>
    </row>
    <row r="18675" spans="1:6" ht="16.5" x14ac:dyDescent="0.3">
      <c r="A18675" s="9" t="s">
        <v>3640</v>
      </c>
      <c r="B18675" s="9" t="s">
        <v>3478</v>
      </c>
      <c r="C18675" s="10">
        <v>51090</v>
      </c>
      <c r="D18675" s="9">
        <v>3227873028</v>
      </c>
      <c r="E18675" s="9" t="e">
        <f>INDEX(#REF!:#REF!,MATCH($D18675,#REF!:#REF!,0),MATCH(#REF!,#REF!:#REF!,0))</f>
        <v>#REF!</v>
      </c>
      <c r="F18675" s="9" t="e">
        <f>INDEX(#REF!:#REF!,MATCH($D18675,#REF!:#REF!,0),MATCH(#REF!,#REF!:#REF!,0))</f>
        <v>#REF!</v>
      </c>
    </row>
    <row r="18676" spans="1:6" ht="16.5" x14ac:dyDescent="0.3">
      <c r="A18676" s="9" t="s">
        <v>3639</v>
      </c>
      <c r="B18676" s="9" t="s">
        <v>2443</v>
      </c>
      <c r="C18676" s="10">
        <v>12973</v>
      </c>
      <c r="D18676" s="9">
        <v>8644362151</v>
      </c>
      <c r="E18676" s="9" t="e">
        <f>INDEX(#REF!:#REF!,MATCH($D18676,#REF!:#REF!,0),MATCH(#REF!,#REF!:#REF!,0))</f>
        <v>#REF!</v>
      </c>
      <c r="F18676" s="9" t="e">
        <f>INDEX(#REF!:#REF!,MATCH($D18676,#REF!:#REF!,0),MATCH(#REF!,#REF!:#REF!,0))</f>
        <v>#REF!</v>
      </c>
    </row>
    <row r="18677" spans="1:6" ht="16.5" x14ac:dyDescent="0.3">
      <c r="A18677" s="9" t="s">
        <v>3638</v>
      </c>
      <c r="B18677" s="9" t="s">
        <v>2015</v>
      </c>
      <c r="C18677" s="10">
        <v>14335</v>
      </c>
      <c r="D18677" s="9">
        <v>7411705322</v>
      </c>
      <c r="E18677" s="9" t="e">
        <f>INDEX(#REF!:#REF!,MATCH($D18677,#REF!:#REF!,0),MATCH(#REF!,#REF!:#REF!,0))</f>
        <v>#REF!</v>
      </c>
      <c r="F18677" s="9" t="e">
        <f>INDEX(#REF!:#REF!,MATCH($D18677,#REF!:#REF!,0),MATCH(#REF!,#REF!:#REF!,0))</f>
        <v>#REF!</v>
      </c>
    </row>
    <row r="18678" spans="1:6" ht="16.5" x14ac:dyDescent="0.3">
      <c r="A18678" s="9" t="s">
        <v>3637</v>
      </c>
      <c r="B18678" s="9" t="s">
        <v>3430</v>
      </c>
      <c r="C18678" s="10">
        <v>26815</v>
      </c>
      <c r="D18678" s="9">
        <v>5988565948</v>
      </c>
      <c r="E18678" s="9" t="e">
        <f>INDEX(#REF!:#REF!,MATCH($D18678,#REF!:#REF!,0),MATCH(#REF!,#REF!:#REF!,0))</f>
        <v>#REF!</v>
      </c>
      <c r="F18678" s="9" t="e">
        <f>INDEX(#REF!:#REF!,MATCH($D18678,#REF!:#REF!,0),MATCH(#REF!,#REF!:#REF!,0))</f>
        <v>#REF!</v>
      </c>
    </row>
    <row r="18679" spans="1:6" ht="16.5" x14ac:dyDescent="0.3">
      <c r="A18679" s="9" t="s">
        <v>3636</v>
      </c>
      <c r="B18679" s="9" t="s">
        <v>2826</v>
      </c>
      <c r="C18679" s="10">
        <v>25009</v>
      </c>
      <c r="D18679" s="9">
        <v>7778092905</v>
      </c>
      <c r="E18679" s="9" t="e">
        <f>INDEX(#REF!:#REF!,MATCH($D18679,#REF!:#REF!,0),MATCH(#REF!,#REF!:#REF!,0))</f>
        <v>#REF!</v>
      </c>
      <c r="F18679" s="9" t="e">
        <f>INDEX(#REF!:#REF!,MATCH($D18679,#REF!:#REF!,0),MATCH(#REF!,#REF!:#REF!,0))</f>
        <v>#REF!</v>
      </c>
    </row>
    <row r="18680" spans="1:6" ht="16.5" x14ac:dyDescent="0.3">
      <c r="A18680" s="9" t="s">
        <v>3635</v>
      </c>
      <c r="B18680" s="9" t="s">
        <v>2174</v>
      </c>
      <c r="C18680" s="10">
        <v>46461</v>
      </c>
      <c r="D18680" s="9">
        <v>4502817627</v>
      </c>
      <c r="E18680" s="9" t="e">
        <f>INDEX(#REF!:#REF!,MATCH($D18680,#REF!:#REF!,0),MATCH(#REF!,#REF!:#REF!,0))</f>
        <v>#REF!</v>
      </c>
      <c r="F18680" s="9" t="e">
        <f>INDEX(#REF!:#REF!,MATCH($D18680,#REF!:#REF!,0),MATCH(#REF!,#REF!:#REF!,0))</f>
        <v>#REF!</v>
      </c>
    </row>
    <row r="18681" spans="1:6" ht="16.5" x14ac:dyDescent="0.3">
      <c r="A18681" s="9" t="s">
        <v>3634</v>
      </c>
      <c r="B18681" s="9" t="s">
        <v>2633</v>
      </c>
      <c r="C18681" s="10">
        <v>37374</v>
      </c>
      <c r="D18681" s="9">
        <v>2353272215</v>
      </c>
      <c r="E18681" s="9" t="e">
        <f>INDEX(#REF!:#REF!,MATCH($D18681,#REF!:#REF!,0),MATCH(#REF!,#REF!:#REF!,0))</f>
        <v>#REF!</v>
      </c>
      <c r="F18681" s="9" t="e">
        <f>INDEX(#REF!:#REF!,MATCH($D18681,#REF!:#REF!,0),MATCH(#REF!,#REF!:#REF!,0))</f>
        <v>#REF!</v>
      </c>
    </row>
    <row r="18682" spans="1:6" ht="16.5" x14ac:dyDescent="0.3">
      <c r="A18682" s="9" t="s">
        <v>3633</v>
      </c>
      <c r="B18682" s="9" t="s">
        <v>2647</v>
      </c>
      <c r="C18682" s="10">
        <v>49355</v>
      </c>
      <c r="D18682" s="9">
        <v>3273288531</v>
      </c>
      <c r="E18682" s="9" t="e">
        <f>INDEX(#REF!:#REF!,MATCH($D18682,#REF!:#REF!,0),MATCH(#REF!,#REF!:#REF!,0))</f>
        <v>#REF!</v>
      </c>
      <c r="F18682" s="9" t="e">
        <f>INDEX(#REF!:#REF!,MATCH($D18682,#REF!:#REF!,0),MATCH(#REF!,#REF!:#REF!,0))</f>
        <v>#REF!</v>
      </c>
    </row>
    <row r="18683" spans="1:6" ht="16.5" x14ac:dyDescent="0.3">
      <c r="A18683" s="9" t="s">
        <v>3632</v>
      </c>
      <c r="B18683" s="9" t="s">
        <v>2336</v>
      </c>
      <c r="C18683" s="10">
        <v>54166</v>
      </c>
      <c r="D18683" s="9">
        <v>5588978080</v>
      </c>
      <c r="E18683" s="9" t="e">
        <f>INDEX(#REF!:#REF!,MATCH($D18683,#REF!:#REF!,0),MATCH(#REF!,#REF!:#REF!,0))</f>
        <v>#REF!</v>
      </c>
      <c r="F18683" s="9" t="e">
        <f>INDEX(#REF!:#REF!,MATCH($D18683,#REF!:#REF!,0),MATCH(#REF!,#REF!:#REF!,0))</f>
        <v>#REF!</v>
      </c>
    </row>
    <row r="18684" spans="1:6" ht="16.5" x14ac:dyDescent="0.3">
      <c r="A18684" s="9" t="s">
        <v>3631</v>
      </c>
      <c r="B18684" s="9" t="s">
        <v>2450</v>
      </c>
      <c r="C18684" s="10">
        <v>24839</v>
      </c>
      <c r="D18684" s="9">
        <v>1502791994</v>
      </c>
      <c r="E18684" s="9" t="e">
        <f>INDEX(#REF!:#REF!,MATCH($D18684,#REF!:#REF!,0),MATCH(#REF!,#REF!:#REF!,0))</f>
        <v>#REF!</v>
      </c>
      <c r="F18684" s="9" t="e">
        <f>INDEX(#REF!:#REF!,MATCH($D18684,#REF!:#REF!,0),MATCH(#REF!,#REF!:#REF!,0))</f>
        <v>#REF!</v>
      </c>
    </row>
    <row r="18685" spans="1:6" ht="16.5" x14ac:dyDescent="0.3">
      <c r="A18685" s="9" t="s">
        <v>3630</v>
      </c>
      <c r="B18685" s="9" t="s">
        <v>2288</v>
      </c>
      <c r="C18685" s="10">
        <v>49127</v>
      </c>
      <c r="D18685" s="9">
        <v>2255261316</v>
      </c>
      <c r="E18685" s="9" t="e">
        <f>INDEX(#REF!:#REF!,MATCH($D18685,#REF!:#REF!,0),MATCH(#REF!,#REF!:#REF!,0))</f>
        <v>#REF!</v>
      </c>
      <c r="F18685" s="9" t="e">
        <f>INDEX(#REF!:#REF!,MATCH($D18685,#REF!:#REF!,0),MATCH(#REF!,#REF!:#REF!,0))</f>
        <v>#REF!</v>
      </c>
    </row>
    <row r="18686" spans="1:6" ht="16.5" x14ac:dyDescent="0.3">
      <c r="A18686" s="9" t="s">
        <v>3629</v>
      </c>
      <c r="B18686" s="9" t="s">
        <v>3116</v>
      </c>
      <c r="C18686" s="10">
        <v>58022</v>
      </c>
      <c r="D18686" s="9">
        <v>6408517315</v>
      </c>
      <c r="E18686" s="9" t="e">
        <f>INDEX(#REF!:#REF!,MATCH($D18686,#REF!:#REF!,0),MATCH(#REF!,#REF!:#REF!,0))</f>
        <v>#REF!</v>
      </c>
      <c r="F18686" s="9" t="e">
        <f>INDEX(#REF!:#REF!,MATCH($D18686,#REF!:#REF!,0),MATCH(#REF!,#REF!:#REF!,0))</f>
        <v>#REF!</v>
      </c>
    </row>
    <row r="18687" spans="1:6" ht="16.5" x14ac:dyDescent="0.3">
      <c r="A18687" s="9" t="s">
        <v>3628</v>
      </c>
      <c r="B18687" s="9" t="s">
        <v>2650</v>
      </c>
      <c r="C18687" s="10">
        <v>16782</v>
      </c>
      <c r="D18687" s="9">
        <v>9611070055</v>
      </c>
      <c r="E18687" s="9" t="e">
        <f>INDEX(#REF!:#REF!,MATCH($D18687,#REF!:#REF!,0),MATCH(#REF!,#REF!:#REF!,0))</f>
        <v>#REF!</v>
      </c>
      <c r="F18687" s="9" t="e">
        <f>INDEX(#REF!:#REF!,MATCH($D18687,#REF!:#REF!,0),MATCH(#REF!,#REF!:#REF!,0))</f>
        <v>#REF!</v>
      </c>
    </row>
    <row r="18688" spans="1:6" ht="16.5" x14ac:dyDescent="0.3">
      <c r="A18688" s="9" t="s">
        <v>3627</v>
      </c>
      <c r="B18688" s="9" t="s">
        <v>2511</v>
      </c>
      <c r="C18688" s="10">
        <v>45817</v>
      </c>
      <c r="D18688" s="9">
        <v>7240169995</v>
      </c>
      <c r="E18688" s="9" t="e">
        <f>INDEX(#REF!:#REF!,MATCH($D18688,#REF!:#REF!,0),MATCH(#REF!,#REF!:#REF!,0))</f>
        <v>#REF!</v>
      </c>
      <c r="F18688" s="9" t="e">
        <f>INDEX(#REF!:#REF!,MATCH($D18688,#REF!:#REF!,0),MATCH(#REF!,#REF!:#REF!,0))</f>
        <v>#REF!</v>
      </c>
    </row>
    <row r="18689" spans="1:6" ht="16.5" x14ac:dyDescent="0.3">
      <c r="A18689" s="9" t="s">
        <v>3626</v>
      </c>
      <c r="B18689" s="9" t="s">
        <v>2069</v>
      </c>
      <c r="C18689" s="10">
        <v>32714</v>
      </c>
      <c r="D18689" s="9">
        <v>3933021111</v>
      </c>
      <c r="E18689" s="9" t="e">
        <f>INDEX(#REF!:#REF!,MATCH($D18689,#REF!:#REF!,0),MATCH(#REF!,#REF!:#REF!,0))</f>
        <v>#REF!</v>
      </c>
      <c r="F18689" s="9" t="e">
        <f>INDEX(#REF!:#REF!,MATCH($D18689,#REF!:#REF!,0),MATCH(#REF!,#REF!:#REF!,0))</f>
        <v>#REF!</v>
      </c>
    </row>
    <row r="18690" spans="1:6" ht="16.5" x14ac:dyDescent="0.3">
      <c r="A18690" s="9" t="s">
        <v>3625</v>
      </c>
      <c r="B18690" s="9" t="s">
        <v>2025</v>
      </c>
      <c r="C18690" s="10">
        <v>59589</v>
      </c>
      <c r="D18690" s="9">
        <v>8256403403</v>
      </c>
      <c r="E18690" s="9" t="e">
        <f>INDEX(#REF!:#REF!,MATCH($D18690,#REF!:#REF!,0),MATCH(#REF!,#REF!:#REF!,0))</f>
        <v>#REF!</v>
      </c>
      <c r="F18690" s="9" t="e">
        <f>INDEX(#REF!:#REF!,MATCH($D18690,#REF!:#REF!,0),MATCH(#REF!,#REF!:#REF!,0))</f>
        <v>#REF!</v>
      </c>
    </row>
    <row r="18691" spans="1:6" ht="16.5" x14ac:dyDescent="0.3">
      <c r="A18691" s="9" t="s">
        <v>3624</v>
      </c>
      <c r="B18691" s="9" t="s">
        <v>2815</v>
      </c>
      <c r="C18691" s="10">
        <v>50751</v>
      </c>
      <c r="D18691" s="9">
        <v>5552170407</v>
      </c>
      <c r="E18691" s="9" t="e">
        <f>INDEX(#REF!:#REF!,MATCH($D18691,#REF!:#REF!,0),MATCH(#REF!,#REF!:#REF!,0))</f>
        <v>#REF!</v>
      </c>
      <c r="F18691" s="9" t="e">
        <f>INDEX(#REF!:#REF!,MATCH($D18691,#REF!:#REF!,0),MATCH(#REF!,#REF!:#REF!,0))</f>
        <v>#REF!</v>
      </c>
    </row>
    <row r="18692" spans="1:6" ht="16.5" x14ac:dyDescent="0.3">
      <c r="A18692" s="9" t="s">
        <v>3623</v>
      </c>
      <c r="B18692" s="9" t="s">
        <v>1983</v>
      </c>
      <c r="C18692" s="10">
        <v>22437</v>
      </c>
      <c r="D18692" s="9">
        <v>8875305560</v>
      </c>
      <c r="E18692" s="9" t="e">
        <f>INDEX(#REF!:#REF!,MATCH($D18692,#REF!:#REF!,0),MATCH(#REF!,#REF!:#REF!,0))</f>
        <v>#REF!</v>
      </c>
      <c r="F18692" s="9" t="e">
        <f>INDEX(#REF!:#REF!,MATCH($D18692,#REF!:#REF!,0),MATCH(#REF!,#REF!:#REF!,0))</f>
        <v>#REF!</v>
      </c>
    </row>
    <row r="18693" spans="1:6" ht="16.5" x14ac:dyDescent="0.3">
      <c r="A18693" s="9" t="s">
        <v>3622</v>
      </c>
      <c r="B18693" s="9" t="s">
        <v>3177</v>
      </c>
      <c r="C18693" s="10">
        <v>46784</v>
      </c>
      <c r="D18693" s="9">
        <v>513904581</v>
      </c>
      <c r="E18693" s="9" t="e">
        <f>INDEX(#REF!:#REF!,MATCH($D18693,#REF!:#REF!,0),MATCH(#REF!,#REF!:#REF!,0))</f>
        <v>#REF!</v>
      </c>
      <c r="F18693" s="9" t="e">
        <f>INDEX(#REF!:#REF!,MATCH($D18693,#REF!:#REF!,0),MATCH(#REF!,#REF!:#REF!,0))</f>
        <v>#REF!</v>
      </c>
    </row>
    <row r="18694" spans="1:6" ht="16.5" x14ac:dyDescent="0.3">
      <c r="A18694" s="9" t="s">
        <v>3621</v>
      </c>
      <c r="B18694" s="9" t="s">
        <v>2418</v>
      </c>
      <c r="C18694" s="10">
        <v>37525</v>
      </c>
      <c r="D18694" s="9">
        <v>7906441400</v>
      </c>
      <c r="E18694" s="9" t="e">
        <f>INDEX(#REF!:#REF!,MATCH($D18694,#REF!:#REF!,0),MATCH(#REF!,#REF!:#REF!,0))</f>
        <v>#REF!</v>
      </c>
      <c r="F18694" s="9" t="e">
        <f>INDEX(#REF!:#REF!,MATCH($D18694,#REF!:#REF!,0),MATCH(#REF!,#REF!:#REF!,0))</f>
        <v>#REF!</v>
      </c>
    </row>
    <row r="18695" spans="1:6" ht="16.5" x14ac:dyDescent="0.3">
      <c r="A18695" s="9" t="s">
        <v>3620</v>
      </c>
      <c r="B18695" s="9" t="s">
        <v>2528</v>
      </c>
      <c r="C18695" s="10">
        <v>11418</v>
      </c>
      <c r="D18695" s="9">
        <v>2748937082</v>
      </c>
      <c r="E18695" s="9" t="e">
        <f>INDEX(#REF!:#REF!,MATCH($D18695,#REF!:#REF!,0),MATCH(#REF!,#REF!:#REF!,0))</f>
        <v>#REF!</v>
      </c>
      <c r="F18695" s="9" t="e">
        <f>INDEX(#REF!:#REF!,MATCH($D18695,#REF!:#REF!,0),MATCH(#REF!,#REF!:#REF!,0))</f>
        <v>#REF!</v>
      </c>
    </row>
    <row r="18696" spans="1:6" ht="16.5" x14ac:dyDescent="0.3">
      <c r="A18696" s="9" t="s">
        <v>3619</v>
      </c>
      <c r="B18696" s="9" t="s">
        <v>2132</v>
      </c>
      <c r="C18696" s="10">
        <v>34009</v>
      </c>
      <c r="D18696" s="9">
        <v>9223618401</v>
      </c>
      <c r="E18696" s="9" t="e">
        <f>INDEX(#REF!:#REF!,MATCH($D18696,#REF!:#REF!,0),MATCH(#REF!,#REF!:#REF!,0))</f>
        <v>#REF!</v>
      </c>
      <c r="F18696" s="9" t="e">
        <f>INDEX(#REF!:#REF!,MATCH($D18696,#REF!:#REF!,0),MATCH(#REF!,#REF!:#REF!,0))</f>
        <v>#REF!</v>
      </c>
    </row>
    <row r="18697" spans="1:6" ht="16.5" x14ac:dyDescent="0.3">
      <c r="A18697" s="9" t="s">
        <v>3618</v>
      </c>
      <c r="B18697" s="9" t="s">
        <v>3617</v>
      </c>
      <c r="C18697" s="10">
        <v>25301</v>
      </c>
      <c r="D18697" s="9">
        <v>879297433</v>
      </c>
      <c r="E18697" s="9" t="e">
        <f>INDEX(#REF!:#REF!,MATCH($D18697,#REF!:#REF!,0),MATCH(#REF!,#REF!:#REF!,0))</f>
        <v>#REF!</v>
      </c>
      <c r="F18697" s="9" t="e">
        <f>INDEX(#REF!:#REF!,MATCH($D18697,#REF!:#REF!,0),MATCH(#REF!,#REF!:#REF!,0))</f>
        <v>#REF!</v>
      </c>
    </row>
    <row r="18698" spans="1:6" ht="16.5" x14ac:dyDescent="0.3">
      <c r="A18698" s="9" t="s">
        <v>3616</v>
      </c>
      <c r="B18698" s="9" t="s">
        <v>2671</v>
      </c>
      <c r="C18698" s="10">
        <v>46756</v>
      </c>
      <c r="D18698" s="9">
        <v>715518151</v>
      </c>
      <c r="E18698" s="9" t="e">
        <f>INDEX(#REF!:#REF!,MATCH($D18698,#REF!:#REF!,0),MATCH(#REF!,#REF!:#REF!,0))</f>
        <v>#REF!</v>
      </c>
      <c r="F18698" s="9" t="e">
        <f>INDEX(#REF!:#REF!,MATCH($D18698,#REF!:#REF!,0),MATCH(#REF!,#REF!:#REF!,0))</f>
        <v>#REF!</v>
      </c>
    </row>
    <row r="18699" spans="1:6" ht="16.5" x14ac:dyDescent="0.3">
      <c r="A18699" s="9" t="s">
        <v>3615</v>
      </c>
      <c r="B18699" s="9" t="s">
        <v>3079</v>
      </c>
      <c r="C18699" s="10">
        <v>40560</v>
      </c>
      <c r="D18699" s="9">
        <v>4235594176</v>
      </c>
      <c r="E18699" s="9" t="e">
        <f>INDEX(#REF!:#REF!,MATCH($D18699,#REF!:#REF!,0),MATCH(#REF!,#REF!:#REF!,0))</f>
        <v>#REF!</v>
      </c>
      <c r="F18699" s="9" t="e">
        <f>INDEX(#REF!:#REF!,MATCH($D18699,#REF!:#REF!,0),MATCH(#REF!,#REF!:#REF!,0))</f>
        <v>#REF!</v>
      </c>
    </row>
    <row r="18700" spans="1:6" ht="16.5" x14ac:dyDescent="0.3">
      <c r="A18700" s="9" t="s">
        <v>3614</v>
      </c>
      <c r="B18700" s="9" t="s">
        <v>1983</v>
      </c>
      <c r="C18700" s="10">
        <v>59566</v>
      </c>
      <c r="D18700" s="9">
        <v>3497169404</v>
      </c>
      <c r="E18700" s="9" t="e">
        <f>INDEX(#REF!:#REF!,MATCH($D18700,#REF!:#REF!,0),MATCH(#REF!,#REF!:#REF!,0))</f>
        <v>#REF!</v>
      </c>
      <c r="F18700" s="9" t="e">
        <f>INDEX(#REF!:#REF!,MATCH($D18700,#REF!:#REF!,0),MATCH(#REF!,#REF!:#REF!,0))</f>
        <v>#REF!</v>
      </c>
    </row>
    <row r="18701" spans="1:6" ht="16.5" x14ac:dyDescent="0.3">
      <c r="A18701" s="9" t="s">
        <v>3613</v>
      </c>
      <c r="B18701" s="9" t="s">
        <v>2149</v>
      </c>
      <c r="C18701" s="10">
        <v>29676</v>
      </c>
      <c r="D18701" s="9">
        <v>3904109642</v>
      </c>
      <c r="E18701" s="9" t="e">
        <f>INDEX(#REF!:#REF!,MATCH($D18701,#REF!:#REF!,0),MATCH(#REF!,#REF!:#REF!,0))</f>
        <v>#REF!</v>
      </c>
      <c r="F18701" s="9" t="e">
        <f>INDEX(#REF!:#REF!,MATCH($D18701,#REF!:#REF!,0),MATCH(#REF!,#REF!:#REF!,0))</f>
        <v>#REF!</v>
      </c>
    </row>
    <row r="18702" spans="1:6" ht="16.5" x14ac:dyDescent="0.3">
      <c r="A18702" s="9" t="s">
        <v>3612</v>
      </c>
      <c r="B18702" s="9" t="s">
        <v>2424</v>
      </c>
      <c r="C18702" s="10">
        <v>24512</v>
      </c>
      <c r="D18702" s="9">
        <v>1074899180</v>
      </c>
      <c r="E18702" s="9" t="e">
        <f>INDEX(#REF!:#REF!,MATCH($D18702,#REF!:#REF!,0),MATCH(#REF!,#REF!:#REF!,0))</f>
        <v>#REF!</v>
      </c>
      <c r="F18702" s="9" t="e">
        <f>INDEX(#REF!:#REF!,MATCH($D18702,#REF!:#REF!,0),MATCH(#REF!,#REF!:#REF!,0))</f>
        <v>#REF!</v>
      </c>
    </row>
    <row r="18703" spans="1:6" ht="16.5" x14ac:dyDescent="0.3">
      <c r="A18703" s="9" t="s">
        <v>3611</v>
      </c>
      <c r="B18703" s="9" t="s">
        <v>2671</v>
      </c>
      <c r="C18703" s="10">
        <v>14645</v>
      </c>
      <c r="D18703" s="9">
        <v>4439073344</v>
      </c>
      <c r="E18703" s="9" t="e">
        <f>INDEX(#REF!:#REF!,MATCH($D18703,#REF!:#REF!,0),MATCH(#REF!,#REF!:#REF!,0))</f>
        <v>#REF!</v>
      </c>
      <c r="F18703" s="9" t="e">
        <f>INDEX(#REF!:#REF!,MATCH($D18703,#REF!:#REF!,0),MATCH(#REF!,#REF!:#REF!,0))</f>
        <v>#REF!</v>
      </c>
    </row>
    <row r="18704" spans="1:6" ht="16.5" x14ac:dyDescent="0.3">
      <c r="A18704" s="9" t="s">
        <v>3610</v>
      </c>
      <c r="B18704" s="9" t="s">
        <v>3275</v>
      </c>
      <c r="C18704" s="10">
        <v>11573</v>
      </c>
      <c r="D18704" s="9">
        <v>2230983466</v>
      </c>
      <c r="E18704" s="9" t="e">
        <f>INDEX(#REF!:#REF!,MATCH($D18704,#REF!:#REF!,0),MATCH(#REF!,#REF!:#REF!,0))</f>
        <v>#REF!</v>
      </c>
      <c r="F18704" s="9" t="e">
        <f>INDEX(#REF!:#REF!,MATCH($D18704,#REF!:#REF!,0),MATCH(#REF!,#REF!:#REF!,0))</f>
        <v>#REF!</v>
      </c>
    </row>
    <row r="18705" spans="1:6" ht="16.5" x14ac:dyDescent="0.3">
      <c r="A18705" s="9" t="s">
        <v>3609</v>
      </c>
      <c r="B18705" s="9" t="s">
        <v>2762</v>
      </c>
      <c r="C18705" s="10">
        <v>49100</v>
      </c>
      <c r="D18705" s="9">
        <v>7688943361</v>
      </c>
      <c r="E18705" s="9" t="e">
        <f>INDEX(#REF!:#REF!,MATCH($D18705,#REF!:#REF!,0),MATCH(#REF!,#REF!:#REF!,0))</f>
        <v>#REF!</v>
      </c>
      <c r="F18705" s="9" t="e">
        <f>INDEX(#REF!:#REF!,MATCH($D18705,#REF!:#REF!,0),MATCH(#REF!,#REF!:#REF!,0))</f>
        <v>#REF!</v>
      </c>
    </row>
    <row r="18706" spans="1:6" ht="16.5" x14ac:dyDescent="0.3">
      <c r="A18706" s="9" t="s">
        <v>3608</v>
      </c>
      <c r="B18706" s="9" t="s">
        <v>2655</v>
      </c>
      <c r="C18706" s="10">
        <v>25604</v>
      </c>
      <c r="D18706" s="9">
        <v>495702854</v>
      </c>
      <c r="E18706" s="9" t="e">
        <f>INDEX(#REF!:#REF!,MATCH($D18706,#REF!:#REF!,0),MATCH(#REF!,#REF!:#REF!,0))</f>
        <v>#REF!</v>
      </c>
      <c r="F18706" s="9" t="e">
        <f>INDEX(#REF!:#REF!,MATCH($D18706,#REF!:#REF!,0),MATCH(#REF!,#REF!:#REF!,0))</f>
        <v>#REF!</v>
      </c>
    </row>
    <row r="18707" spans="1:6" ht="16.5" x14ac:dyDescent="0.3">
      <c r="A18707" s="9" t="s">
        <v>3607</v>
      </c>
      <c r="B18707" s="9" t="s">
        <v>3580</v>
      </c>
      <c r="C18707" s="10">
        <v>51713</v>
      </c>
      <c r="D18707" s="9">
        <v>7866715386</v>
      </c>
      <c r="E18707" s="9" t="e">
        <f>INDEX(#REF!:#REF!,MATCH($D18707,#REF!:#REF!,0),MATCH(#REF!,#REF!:#REF!,0))</f>
        <v>#REF!</v>
      </c>
      <c r="F18707" s="9" t="e">
        <f>INDEX(#REF!:#REF!,MATCH($D18707,#REF!:#REF!,0),MATCH(#REF!,#REF!:#REF!,0))</f>
        <v>#REF!</v>
      </c>
    </row>
    <row r="18708" spans="1:6" ht="16.5" x14ac:dyDescent="0.3">
      <c r="A18708" s="9" t="s">
        <v>3606</v>
      </c>
      <c r="B18708" s="9" t="s">
        <v>2450</v>
      </c>
      <c r="C18708" s="10">
        <v>30744</v>
      </c>
      <c r="D18708" s="9">
        <v>6515844751</v>
      </c>
      <c r="E18708" s="9" t="e">
        <f>INDEX(#REF!:#REF!,MATCH($D18708,#REF!:#REF!,0),MATCH(#REF!,#REF!:#REF!,0))</f>
        <v>#REF!</v>
      </c>
      <c r="F18708" s="9" t="e">
        <f>INDEX(#REF!:#REF!,MATCH($D18708,#REF!:#REF!,0),MATCH(#REF!,#REF!:#REF!,0))</f>
        <v>#REF!</v>
      </c>
    </row>
    <row r="18709" spans="1:6" ht="16.5" x14ac:dyDescent="0.3">
      <c r="A18709" s="9" t="s">
        <v>3605</v>
      </c>
      <c r="B18709" s="9" t="s">
        <v>2680</v>
      </c>
      <c r="C18709" s="10">
        <v>35943</v>
      </c>
      <c r="D18709" s="9">
        <v>1502791994</v>
      </c>
      <c r="E18709" s="9" t="e">
        <f>INDEX(#REF!:#REF!,MATCH($D18709,#REF!:#REF!,0),MATCH(#REF!,#REF!:#REF!,0))</f>
        <v>#REF!</v>
      </c>
      <c r="F18709" s="9" t="e">
        <f>INDEX(#REF!:#REF!,MATCH($D18709,#REF!:#REF!,0),MATCH(#REF!,#REF!:#REF!,0))</f>
        <v>#REF!</v>
      </c>
    </row>
    <row r="18710" spans="1:6" ht="16.5" x14ac:dyDescent="0.3">
      <c r="A18710" s="9" t="s">
        <v>3604</v>
      </c>
      <c r="B18710" s="9" t="s">
        <v>1977</v>
      </c>
      <c r="C18710" s="10">
        <v>40446</v>
      </c>
      <c r="D18710" s="9">
        <v>9447906176</v>
      </c>
      <c r="E18710" s="9" t="e">
        <f>INDEX(#REF!:#REF!,MATCH($D18710,#REF!:#REF!,0),MATCH(#REF!,#REF!:#REF!,0))</f>
        <v>#REF!</v>
      </c>
      <c r="F18710" s="9" t="e">
        <f>INDEX(#REF!:#REF!,MATCH($D18710,#REF!:#REF!,0),MATCH(#REF!,#REF!:#REF!,0))</f>
        <v>#REF!</v>
      </c>
    </row>
    <row r="18711" spans="1:6" ht="16.5" x14ac:dyDescent="0.3">
      <c r="A18711" s="9" t="s">
        <v>3603</v>
      </c>
      <c r="B18711" s="9" t="s">
        <v>2201</v>
      </c>
      <c r="C18711" s="10">
        <v>38414</v>
      </c>
      <c r="D18711" s="9">
        <v>1892125439</v>
      </c>
      <c r="E18711" s="9" t="e">
        <f>INDEX(#REF!:#REF!,MATCH($D18711,#REF!:#REF!,0),MATCH(#REF!,#REF!:#REF!,0))</f>
        <v>#REF!</v>
      </c>
      <c r="F18711" s="9" t="e">
        <f>INDEX(#REF!:#REF!,MATCH($D18711,#REF!:#REF!,0),MATCH(#REF!,#REF!:#REF!,0))</f>
        <v>#REF!</v>
      </c>
    </row>
    <row r="18712" spans="1:6" ht="16.5" x14ac:dyDescent="0.3">
      <c r="A18712" s="9" t="s">
        <v>3602</v>
      </c>
      <c r="B18712" s="9" t="s">
        <v>2606</v>
      </c>
      <c r="C18712" s="10">
        <v>35625</v>
      </c>
      <c r="D18712" s="9">
        <v>1419116835</v>
      </c>
      <c r="E18712" s="9" t="e">
        <f>INDEX(#REF!:#REF!,MATCH($D18712,#REF!:#REF!,0),MATCH(#REF!,#REF!:#REF!,0))</f>
        <v>#REF!</v>
      </c>
      <c r="F18712" s="9" t="e">
        <f>INDEX(#REF!:#REF!,MATCH($D18712,#REF!:#REF!,0),MATCH(#REF!,#REF!:#REF!,0))</f>
        <v>#REF!</v>
      </c>
    </row>
    <row r="18713" spans="1:6" ht="16.5" x14ac:dyDescent="0.3">
      <c r="A18713" s="9" t="s">
        <v>3601</v>
      </c>
      <c r="B18713" s="9" t="s">
        <v>2169</v>
      </c>
      <c r="C18713" s="10">
        <v>54316</v>
      </c>
      <c r="D18713" s="9">
        <v>2492824950</v>
      </c>
      <c r="E18713" s="9" t="e">
        <f>INDEX(#REF!:#REF!,MATCH($D18713,#REF!:#REF!,0),MATCH(#REF!,#REF!:#REF!,0))</f>
        <v>#REF!</v>
      </c>
      <c r="F18713" s="9" t="e">
        <f>INDEX(#REF!:#REF!,MATCH($D18713,#REF!:#REF!,0),MATCH(#REF!,#REF!:#REF!,0))</f>
        <v>#REF!</v>
      </c>
    </row>
    <row r="18714" spans="1:6" ht="16.5" x14ac:dyDescent="0.3">
      <c r="A18714" s="9" t="s">
        <v>3600</v>
      </c>
      <c r="B18714" s="9" t="s">
        <v>2448</v>
      </c>
      <c r="C18714" s="10">
        <v>13310</v>
      </c>
      <c r="D18714" s="9">
        <v>5623930522</v>
      </c>
      <c r="E18714" s="9" t="e">
        <f>INDEX(#REF!:#REF!,MATCH($D18714,#REF!:#REF!,0),MATCH(#REF!,#REF!:#REF!,0))</f>
        <v>#REF!</v>
      </c>
      <c r="F18714" s="9" t="e">
        <f>INDEX(#REF!:#REF!,MATCH($D18714,#REF!:#REF!,0),MATCH(#REF!,#REF!:#REF!,0))</f>
        <v>#REF!</v>
      </c>
    </row>
    <row r="18715" spans="1:6" ht="16.5" x14ac:dyDescent="0.3">
      <c r="A18715" s="9" t="s">
        <v>3599</v>
      </c>
      <c r="B18715" s="9" t="s">
        <v>1949</v>
      </c>
      <c r="C18715" s="10">
        <v>11579</v>
      </c>
      <c r="D18715" s="9">
        <v>2209340063</v>
      </c>
      <c r="E18715" s="9" t="e">
        <f>INDEX(#REF!:#REF!,MATCH($D18715,#REF!:#REF!,0),MATCH(#REF!,#REF!:#REF!,0))</f>
        <v>#REF!</v>
      </c>
      <c r="F18715" s="9" t="e">
        <f>INDEX(#REF!:#REF!,MATCH($D18715,#REF!:#REF!,0),MATCH(#REF!,#REF!:#REF!,0))</f>
        <v>#REF!</v>
      </c>
    </row>
    <row r="18716" spans="1:6" ht="16.5" x14ac:dyDescent="0.3">
      <c r="A18716" s="9" t="s">
        <v>3598</v>
      </c>
      <c r="B18716" s="9" t="s">
        <v>2982</v>
      </c>
      <c r="C18716" s="10">
        <v>14514</v>
      </c>
      <c r="D18716" s="9">
        <v>5561472151</v>
      </c>
      <c r="E18716" s="9" t="e">
        <f>INDEX(#REF!:#REF!,MATCH($D18716,#REF!:#REF!,0),MATCH(#REF!,#REF!:#REF!,0))</f>
        <v>#REF!</v>
      </c>
      <c r="F18716" s="9" t="e">
        <f>INDEX(#REF!:#REF!,MATCH($D18716,#REF!:#REF!,0),MATCH(#REF!,#REF!:#REF!,0))</f>
        <v>#REF!</v>
      </c>
    </row>
    <row r="18717" spans="1:6" ht="16.5" x14ac:dyDescent="0.3">
      <c r="A18717" s="9" t="s">
        <v>3597</v>
      </c>
      <c r="B18717" s="9" t="s">
        <v>2334</v>
      </c>
      <c r="C18717" s="10">
        <v>42202</v>
      </c>
      <c r="D18717" s="9">
        <v>6260817967</v>
      </c>
      <c r="E18717" s="9" t="e">
        <f>INDEX(#REF!:#REF!,MATCH($D18717,#REF!:#REF!,0),MATCH(#REF!,#REF!:#REF!,0))</f>
        <v>#REF!</v>
      </c>
      <c r="F18717" s="9" t="e">
        <f>INDEX(#REF!:#REF!,MATCH($D18717,#REF!:#REF!,0),MATCH(#REF!,#REF!:#REF!,0))</f>
        <v>#REF!</v>
      </c>
    </row>
    <row r="18718" spans="1:6" ht="16.5" x14ac:dyDescent="0.3">
      <c r="A18718" s="9" t="s">
        <v>3596</v>
      </c>
      <c r="B18718" s="9" t="s">
        <v>1995</v>
      </c>
      <c r="C18718" s="10">
        <v>21472</v>
      </c>
      <c r="D18718" s="9">
        <v>713650656</v>
      </c>
      <c r="E18718" s="9" t="e">
        <f>INDEX(#REF!:#REF!,MATCH($D18718,#REF!:#REF!,0),MATCH(#REF!,#REF!:#REF!,0))</f>
        <v>#REF!</v>
      </c>
      <c r="F18718" s="9" t="e">
        <f>INDEX(#REF!:#REF!,MATCH($D18718,#REF!:#REF!,0),MATCH(#REF!,#REF!:#REF!,0))</f>
        <v>#REF!</v>
      </c>
    </row>
    <row r="18719" spans="1:6" ht="16.5" x14ac:dyDescent="0.3">
      <c r="A18719" s="9" t="s">
        <v>3595</v>
      </c>
      <c r="B18719" s="9" t="s">
        <v>1953</v>
      </c>
      <c r="C18719" s="10">
        <v>48589</v>
      </c>
      <c r="D18719" s="9">
        <v>1469328364</v>
      </c>
      <c r="E18719" s="9" t="e">
        <f>INDEX(#REF!:#REF!,MATCH($D18719,#REF!:#REF!,0),MATCH(#REF!,#REF!:#REF!,0))</f>
        <v>#REF!</v>
      </c>
      <c r="F18719" s="9" t="e">
        <f>INDEX(#REF!:#REF!,MATCH($D18719,#REF!:#REF!,0),MATCH(#REF!,#REF!:#REF!,0))</f>
        <v>#REF!</v>
      </c>
    </row>
    <row r="18720" spans="1:6" ht="16.5" x14ac:dyDescent="0.3">
      <c r="A18720" s="9" t="s">
        <v>3594</v>
      </c>
      <c r="B18720" s="9" t="s">
        <v>2115</v>
      </c>
      <c r="C18720" s="10">
        <v>57197</v>
      </c>
      <c r="D18720" s="9">
        <v>6276010022</v>
      </c>
      <c r="E18720" s="9" t="e">
        <f>INDEX(#REF!:#REF!,MATCH($D18720,#REF!:#REF!,0),MATCH(#REF!,#REF!:#REF!,0))</f>
        <v>#REF!</v>
      </c>
      <c r="F18720" s="9" t="e">
        <f>INDEX(#REF!:#REF!,MATCH($D18720,#REF!:#REF!,0),MATCH(#REF!,#REF!:#REF!,0))</f>
        <v>#REF!</v>
      </c>
    </row>
    <row r="18721" spans="1:6" ht="16.5" x14ac:dyDescent="0.3">
      <c r="A18721" s="9" t="s">
        <v>3593</v>
      </c>
      <c r="B18721" s="9" t="s">
        <v>3116</v>
      </c>
      <c r="C18721" s="10">
        <v>30707</v>
      </c>
      <c r="D18721" s="9">
        <v>4159390110</v>
      </c>
      <c r="E18721" s="9" t="e">
        <f>INDEX(#REF!:#REF!,MATCH($D18721,#REF!:#REF!,0),MATCH(#REF!,#REF!:#REF!,0))</f>
        <v>#REF!</v>
      </c>
      <c r="F18721" s="9" t="e">
        <f>INDEX(#REF!:#REF!,MATCH($D18721,#REF!:#REF!,0),MATCH(#REF!,#REF!:#REF!,0))</f>
        <v>#REF!</v>
      </c>
    </row>
    <row r="18722" spans="1:6" ht="16.5" x14ac:dyDescent="0.3">
      <c r="A18722" s="9" t="s">
        <v>3592</v>
      </c>
      <c r="B18722" s="9" t="s">
        <v>1981</v>
      </c>
      <c r="C18722" s="10">
        <v>17718</v>
      </c>
      <c r="D18722" s="9">
        <v>3235176993</v>
      </c>
      <c r="E18722" s="9" t="e">
        <f>INDEX(#REF!:#REF!,MATCH($D18722,#REF!:#REF!,0),MATCH(#REF!,#REF!:#REF!,0))</f>
        <v>#REF!</v>
      </c>
      <c r="F18722" s="9" t="e">
        <f>INDEX(#REF!:#REF!,MATCH($D18722,#REF!:#REF!,0),MATCH(#REF!,#REF!:#REF!,0))</f>
        <v>#REF!</v>
      </c>
    </row>
    <row r="18723" spans="1:6" ht="16.5" x14ac:dyDescent="0.3">
      <c r="A18723" s="9" t="s">
        <v>3591</v>
      </c>
      <c r="B18723" s="9" t="s">
        <v>2179</v>
      </c>
      <c r="C18723" s="10">
        <v>22973</v>
      </c>
      <c r="D18723" s="9">
        <v>5603002824</v>
      </c>
      <c r="E18723" s="9" t="e">
        <f>INDEX(#REF!:#REF!,MATCH($D18723,#REF!:#REF!,0),MATCH(#REF!,#REF!:#REF!,0))</f>
        <v>#REF!</v>
      </c>
      <c r="F18723" s="9" t="e">
        <f>INDEX(#REF!:#REF!,MATCH($D18723,#REF!:#REF!,0),MATCH(#REF!,#REF!:#REF!,0))</f>
        <v>#REF!</v>
      </c>
    </row>
    <row r="18724" spans="1:6" ht="16.5" x14ac:dyDescent="0.3">
      <c r="A18724" s="9" t="s">
        <v>3590</v>
      </c>
      <c r="B18724" s="9" t="s">
        <v>3177</v>
      </c>
      <c r="C18724" s="10">
        <v>45897</v>
      </c>
      <c r="D18724" s="9">
        <v>2191014690</v>
      </c>
      <c r="E18724" s="9" t="e">
        <f>INDEX(#REF!:#REF!,MATCH($D18724,#REF!:#REF!,0),MATCH(#REF!,#REF!:#REF!,0))</f>
        <v>#REF!</v>
      </c>
      <c r="F18724" s="9" t="e">
        <f>INDEX(#REF!:#REF!,MATCH($D18724,#REF!:#REF!,0),MATCH(#REF!,#REF!:#REF!,0))</f>
        <v>#REF!</v>
      </c>
    </row>
    <row r="18725" spans="1:6" ht="16.5" x14ac:dyDescent="0.3">
      <c r="A18725" s="9" t="s">
        <v>3589</v>
      </c>
      <c r="B18725" s="9" t="s">
        <v>2153</v>
      </c>
      <c r="C18725" s="10">
        <v>13588</v>
      </c>
      <c r="D18725" s="9">
        <v>2191014690</v>
      </c>
      <c r="E18725" s="9" t="e">
        <f>INDEX(#REF!:#REF!,MATCH($D18725,#REF!:#REF!,0),MATCH(#REF!,#REF!:#REF!,0))</f>
        <v>#REF!</v>
      </c>
      <c r="F18725" s="9" t="e">
        <f>INDEX(#REF!:#REF!,MATCH($D18725,#REF!:#REF!,0),MATCH(#REF!,#REF!:#REF!,0))</f>
        <v>#REF!</v>
      </c>
    </row>
    <row r="18726" spans="1:6" ht="16.5" x14ac:dyDescent="0.3">
      <c r="A18726" s="9" t="s">
        <v>3588</v>
      </c>
      <c r="B18726" s="9" t="s">
        <v>2315</v>
      </c>
      <c r="C18726" s="10">
        <v>10948</v>
      </c>
      <c r="D18726" s="9">
        <v>3156820482</v>
      </c>
      <c r="E18726" s="9" t="e">
        <f>INDEX(#REF!:#REF!,MATCH($D18726,#REF!:#REF!,0),MATCH(#REF!,#REF!:#REF!,0))</f>
        <v>#REF!</v>
      </c>
      <c r="F18726" s="9" t="e">
        <f>INDEX(#REF!:#REF!,MATCH($D18726,#REF!:#REF!,0),MATCH(#REF!,#REF!:#REF!,0))</f>
        <v>#REF!</v>
      </c>
    </row>
    <row r="18727" spans="1:6" ht="16.5" x14ac:dyDescent="0.3">
      <c r="A18727" s="9" t="s">
        <v>3587</v>
      </c>
      <c r="B18727" s="9" t="s">
        <v>2238</v>
      </c>
      <c r="C18727" s="10">
        <v>45268</v>
      </c>
      <c r="D18727" s="9">
        <v>7760701055</v>
      </c>
      <c r="E18727" s="9" t="e">
        <f>INDEX(#REF!:#REF!,MATCH($D18727,#REF!:#REF!,0),MATCH(#REF!,#REF!:#REF!,0))</f>
        <v>#REF!</v>
      </c>
      <c r="F18727" s="9" t="e">
        <f>INDEX(#REF!:#REF!,MATCH($D18727,#REF!:#REF!,0),MATCH(#REF!,#REF!:#REF!,0))</f>
        <v>#REF!</v>
      </c>
    </row>
    <row r="18728" spans="1:6" ht="16.5" x14ac:dyDescent="0.3">
      <c r="A18728" s="9" t="s">
        <v>3586</v>
      </c>
      <c r="B18728" s="9" t="s">
        <v>2500</v>
      </c>
      <c r="C18728" s="10">
        <v>21993</v>
      </c>
      <c r="D18728" s="9">
        <v>9621331862</v>
      </c>
      <c r="E18728" s="9" t="e">
        <f>INDEX(#REF!:#REF!,MATCH($D18728,#REF!:#REF!,0),MATCH(#REF!,#REF!:#REF!,0))</f>
        <v>#REF!</v>
      </c>
      <c r="F18728" s="9" t="e">
        <f>INDEX(#REF!:#REF!,MATCH($D18728,#REF!:#REF!,0),MATCH(#REF!,#REF!:#REF!,0))</f>
        <v>#REF!</v>
      </c>
    </row>
    <row r="18729" spans="1:6" ht="16.5" x14ac:dyDescent="0.3">
      <c r="A18729" s="9" t="s">
        <v>3585</v>
      </c>
      <c r="B18729" s="9" t="s">
        <v>2783</v>
      </c>
      <c r="C18729" s="10">
        <v>24920</v>
      </c>
      <c r="D18729" s="9">
        <v>6819637888</v>
      </c>
      <c r="E18729" s="9" t="e">
        <f>INDEX(#REF!:#REF!,MATCH($D18729,#REF!:#REF!,0),MATCH(#REF!,#REF!:#REF!,0))</f>
        <v>#REF!</v>
      </c>
      <c r="F18729" s="9" t="e">
        <f>INDEX(#REF!:#REF!,MATCH($D18729,#REF!:#REF!,0),MATCH(#REF!,#REF!:#REF!,0))</f>
        <v>#REF!</v>
      </c>
    </row>
    <row r="18730" spans="1:6" ht="16.5" x14ac:dyDescent="0.3">
      <c r="A18730" s="9" t="s">
        <v>3584</v>
      </c>
      <c r="B18730" s="9" t="s">
        <v>2129</v>
      </c>
      <c r="C18730" s="10">
        <v>58390</v>
      </c>
      <c r="D18730" s="9">
        <v>650049144</v>
      </c>
      <c r="E18730" s="9" t="e">
        <f>INDEX(#REF!:#REF!,MATCH($D18730,#REF!:#REF!,0),MATCH(#REF!,#REF!:#REF!,0))</f>
        <v>#REF!</v>
      </c>
      <c r="F18730" s="9" t="e">
        <f>INDEX(#REF!:#REF!,MATCH($D18730,#REF!:#REF!,0),MATCH(#REF!,#REF!:#REF!,0))</f>
        <v>#REF!</v>
      </c>
    </row>
    <row r="18731" spans="1:6" ht="16.5" x14ac:dyDescent="0.3">
      <c r="A18731" s="9" t="s">
        <v>3583</v>
      </c>
      <c r="B18731" s="9" t="s">
        <v>2489</v>
      </c>
      <c r="C18731" s="10">
        <v>49848</v>
      </c>
      <c r="D18731" s="9">
        <v>250257920</v>
      </c>
      <c r="E18731" s="9" t="e">
        <f>INDEX(#REF!:#REF!,MATCH($D18731,#REF!:#REF!,0),MATCH(#REF!,#REF!:#REF!,0))</f>
        <v>#REF!</v>
      </c>
      <c r="F18731" s="9" t="e">
        <f>INDEX(#REF!:#REF!,MATCH($D18731,#REF!:#REF!,0),MATCH(#REF!,#REF!:#REF!,0))</f>
        <v>#REF!</v>
      </c>
    </row>
    <row r="18732" spans="1:6" ht="16.5" x14ac:dyDescent="0.3">
      <c r="A18732" s="9" t="s">
        <v>3582</v>
      </c>
      <c r="B18732" s="9" t="s">
        <v>2183</v>
      </c>
      <c r="C18732" s="10">
        <v>59243</v>
      </c>
      <c r="D18732" s="9">
        <v>250257920</v>
      </c>
      <c r="E18732" s="9" t="e">
        <f>INDEX(#REF!:#REF!,MATCH($D18732,#REF!:#REF!,0),MATCH(#REF!,#REF!:#REF!,0))</f>
        <v>#REF!</v>
      </c>
      <c r="F18732" s="9" t="e">
        <f>INDEX(#REF!:#REF!,MATCH($D18732,#REF!:#REF!,0),MATCH(#REF!,#REF!:#REF!,0))</f>
        <v>#REF!</v>
      </c>
    </row>
    <row r="18733" spans="1:6" ht="16.5" x14ac:dyDescent="0.3">
      <c r="A18733" s="9" t="s">
        <v>3581</v>
      </c>
      <c r="B18733" s="9" t="s">
        <v>3580</v>
      </c>
      <c r="C18733" s="10">
        <v>10444</v>
      </c>
      <c r="D18733" s="9">
        <v>1268934771</v>
      </c>
      <c r="E18733" s="9" t="e">
        <f>INDEX(#REF!:#REF!,MATCH($D18733,#REF!:#REF!,0),MATCH(#REF!,#REF!:#REF!,0))</f>
        <v>#REF!</v>
      </c>
      <c r="F18733" s="9" t="e">
        <f>INDEX(#REF!:#REF!,MATCH($D18733,#REF!:#REF!,0),MATCH(#REF!,#REF!:#REF!,0))</f>
        <v>#REF!</v>
      </c>
    </row>
    <row r="18734" spans="1:6" ht="16.5" x14ac:dyDescent="0.3">
      <c r="A18734" s="9" t="s">
        <v>3579</v>
      </c>
      <c r="B18734" s="9" t="s">
        <v>2073</v>
      </c>
      <c r="C18734" s="10">
        <v>48873</v>
      </c>
      <c r="D18734" s="9">
        <v>449160092</v>
      </c>
      <c r="E18734" s="9" t="e">
        <f>INDEX(#REF!:#REF!,MATCH($D18734,#REF!:#REF!,0),MATCH(#REF!,#REF!:#REF!,0))</f>
        <v>#REF!</v>
      </c>
      <c r="F18734" s="9" t="e">
        <f>INDEX(#REF!:#REF!,MATCH($D18734,#REF!:#REF!,0),MATCH(#REF!,#REF!:#REF!,0))</f>
        <v>#REF!</v>
      </c>
    </row>
    <row r="18735" spans="1:6" ht="16.5" x14ac:dyDescent="0.3">
      <c r="A18735" s="9" t="s">
        <v>3578</v>
      </c>
      <c r="B18735" s="9" t="s">
        <v>1977</v>
      </c>
      <c r="C18735" s="10">
        <v>11824</v>
      </c>
      <c r="D18735" s="9">
        <v>5191866150</v>
      </c>
      <c r="E18735" s="9" t="e">
        <f>INDEX(#REF!:#REF!,MATCH($D18735,#REF!:#REF!,0),MATCH(#REF!,#REF!:#REF!,0))</f>
        <v>#REF!</v>
      </c>
      <c r="F18735" s="9" t="e">
        <f>INDEX(#REF!:#REF!,MATCH($D18735,#REF!:#REF!,0),MATCH(#REF!,#REF!:#REF!,0))</f>
        <v>#REF!</v>
      </c>
    </row>
    <row r="18736" spans="1:6" ht="16.5" x14ac:dyDescent="0.3">
      <c r="A18736" s="9" t="s">
        <v>3577</v>
      </c>
      <c r="B18736" s="9" t="s">
        <v>2860</v>
      </c>
      <c r="C18736" s="10">
        <v>41332</v>
      </c>
      <c r="D18736" s="9">
        <v>228985188</v>
      </c>
      <c r="E18736" s="9" t="e">
        <f>INDEX(#REF!:#REF!,MATCH($D18736,#REF!:#REF!,0),MATCH(#REF!,#REF!:#REF!,0))</f>
        <v>#REF!</v>
      </c>
      <c r="F18736" s="9" t="e">
        <f>INDEX(#REF!:#REF!,MATCH($D18736,#REF!:#REF!,0),MATCH(#REF!,#REF!:#REF!,0))</f>
        <v>#REF!</v>
      </c>
    </row>
    <row r="18737" spans="1:6" ht="16.5" x14ac:dyDescent="0.3">
      <c r="A18737" s="9" t="s">
        <v>3576</v>
      </c>
      <c r="B18737" s="9" t="s">
        <v>2673</v>
      </c>
      <c r="C18737" s="10">
        <v>10725</v>
      </c>
      <c r="D18737" s="9">
        <v>3661649302</v>
      </c>
      <c r="E18737" s="9" t="e">
        <f>INDEX(#REF!:#REF!,MATCH($D18737,#REF!:#REF!,0),MATCH(#REF!,#REF!:#REF!,0))</f>
        <v>#REF!</v>
      </c>
      <c r="F18737" s="9" t="e">
        <f>INDEX(#REF!:#REF!,MATCH($D18737,#REF!:#REF!,0),MATCH(#REF!,#REF!:#REF!,0))</f>
        <v>#REF!</v>
      </c>
    </row>
    <row r="18738" spans="1:6" ht="16.5" x14ac:dyDescent="0.3">
      <c r="A18738" s="9" t="s">
        <v>3575</v>
      </c>
      <c r="B18738" s="9" t="s">
        <v>2044</v>
      </c>
      <c r="C18738" s="10">
        <v>42295</v>
      </c>
      <c r="D18738" s="9">
        <v>5623178685</v>
      </c>
      <c r="E18738" s="9" t="e">
        <f>INDEX(#REF!:#REF!,MATCH($D18738,#REF!:#REF!,0),MATCH(#REF!,#REF!:#REF!,0))</f>
        <v>#REF!</v>
      </c>
      <c r="F18738" s="9" t="e">
        <f>INDEX(#REF!:#REF!,MATCH($D18738,#REF!:#REF!,0),MATCH(#REF!,#REF!:#REF!,0))</f>
        <v>#REF!</v>
      </c>
    </row>
    <row r="18739" spans="1:6" ht="16.5" x14ac:dyDescent="0.3">
      <c r="A18739" s="9" t="s">
        <v>3574</v>
      </c>
      <c r="B18739" s="9" t="s">
        <v>2985</v>
      </c>
      <c r="C18739" s="10">
        <v>17414</v>
      </c>
      <c r="D18739" s="9">
        <v>299663825</v>
      </c>
      <c r="E18739" s="9" t="e">
        <f>INDEX(#REF!:#REF!,MATCH($D18739,#REF!:#REF!,0),MATCH(#REF!,#REF!:#REF!,0))</f>
        <v>#REF!</v>
      </c>
      <c r="F18739" s="9" t="e">
        <f>INDEX(#REF!:#REF!,MATCH($D18739,#REF!:#REF!,0),MATCH(#REF!,#REF!:#REF!,0))</f>
        <v>#REF!</v>
      </c>
    </row>
    <row r="18740" spans="1:6" ht="16.5" x14ac:dyDescent="0.3">
      <c r="A18740" s="9" t="s">
        <v>3573</v>
      </c>
      <c r="B18740" s="9" t="s">
        <v>2103</v>
      </c>
      <c r="C18740" s="10">
        <v>28980</v>
      </c>
      <c r="D18740" s="9">
        <v>8858733592</v>
      </c>
      <c r="E18740" s="9" t="e">
        <f>INDEX(#REF!:#REF!,MATCH($D18740,#REF!:#REF!,0),MATCH(#REF!,#REF!:#REF!,0))</f>
        <v>#REF!</v>
      </c>
      <c r="F18740" s="9" t="e">
        <f>INDEX(#REF!:#REF!,MATCH($D18740,#REF!:#REF!,0),MATCH(#REF!,#REF!:#REF!,0))</f>
        <v>#REF!</v>
      </c>
    </row>
    <row r="18741" spans="1:6" ht="16.5" x14ac:dyDescent="0.3">
      <c r="A18741" s="9" t="s">
        <v>3572</v>
      </c>
      <c r="B18741" s="9" t="s">
        <v>1981</v>
      </c>
      <c r="C18741" s="10">
        <v>49875</v>
      </c>
      <c r="D18741" s="9">
        <v>3642988458</v>
      </c>
      <c r="E18741" s="9" t="e">
        <f>INDEX(#REF!:#REF!,MATCH($D18741,#REF!:#REF!,0),MATCH(#REF!,#REF!:#REF!,0))</f>
        <v>#REF!</v>
      </c>
      <c r="F18741" s="9" t="e">
        <f>INDEX(#REF!:#REF!,MATCH($D18741,#REF!:#REF!,0),MATCH(#REF!,#REF!:#REF!,0))</f>
        <v>#REF!</v>
      </c>
    </row>
    <row r="18742" spans="1:6" ht="16.5" x14ac:dyDescent="0.3">
      <c r="A18742" s="9" t="s">
        <v>3571</v>
      </c>
      <c r="B18742" s="9" t="s">
        <v>2921</v>
      </c>
      <c r="C18742" s="10">
        <v>13414</v>
      </c>
      <c r="D18742" s="9">
        <v>1888605537</v>
      </c>
      <c r="E18742" s="9" t="e">
        <f>INDEX(#REF!:#REF!,MATCH($D18742,#REF!:#REF!,0),MATCH(#REF!,#REF!:#REF!,0))</f>
        <v>#REF!</v>
      </c>
      <c r="F18742" s="9" t="e">
        <f>INDEX(#REF!:#REF!,MATCH($D18742,#REF!:#REF!,0),MATCH(#REF!,#REF!:#REF!,0))</f>
        <v>#REF!</v>
      </c>
    </row>
    <row r="18743" spans="1:6" ht="16.5" x14ac:dyDescent="0.3">
      <c r="A18743" s="9" t="s">
        <v>3570</v>
      </c>
      <c r="B18743" s="9" t="s">
        <v>2129</v>
      </c>
      <c r="C18743" s="10">
        <v>42135</v>
      </c>
      <c r="D18743" s="9">
        <v>6286877770</v>
      </c>
      <c r="E18743" s="9" t="e">
        <f>INDEX(#REF!:#REF!,MATCH($D18743,#REF!:#REF!,0),MATCH(#REF!,#REF!:#REF!,0))</f>
        <v>#REF!</v>
      </c>
      <c r="F18743" s="9" t="e">
        <f>INDEX(#REF!:#REF!,MATCH($D18743,#REF!:#REF!,0),MATCH(#REF!,#REF!:#REF!,0))</f>
        <v>#REF!</v>
      </c>
    </row>
    <row r="18744" spans="1:6" ht="16.5" x14ac:dyDescent="0.3">
      <c r="A18744" s="9" t="s">
        <v>3569</v>
      </c>
      <c r="B18744" s="9" t="s">
        <v>1953</v>
      </c>
      <c r="C18744" s="10">
        <v>46706</v>
      </c>
      <c r="D18744" s="9">
        <v>8482007106</v>
      </c>
      <c r="E18744" s="9" t="e">
        <f>INDEX(#REF!:#REF!,MATCH($D18744,#REF!:#REF!,0),MATCH(#REF!,#REF!:#REF!,0))</f>
        <v>#REF!</v>
      </c>
      <c r="F18744" s="9" t="e">
        <f>INDEX(#REF!:#REF!,MATCH($D18744,#REF!:#REF!,0),MATCH(#REF!,#REF!:#REF!,0))</f>
        <v>#REF!</v>
      </c>
    </row>
    <row r="18745" spans="1:6" ht="16.5" x14ac:dyDescent="0.3">
      <c r="A18745" s="9" t="s">
        <v>3568</v>
      </c>
      <c r="B18745" s="9" t="s">
        <v>3229</v>
      </c>
      <c r="C18745" s="10">
        <v>29356</v>
      </c>
      <c r="D18745" s="9">
        <v>1532722974</v>
      </c>
      <c r="E18745" s="9" t="e">
        <f>INDEX(#REF!:#REF!,MATCH($D18745,#REF!:#REF!,0),MATCH(#REF!,#REF!:#REF!,0))</f>
        <v>#REF!</v>
      </c>
      <c r="F18745" s="9" t="e">
        <f>INDEX(#REF!:#REF!,MATCH($D18745,#REF!:#REF!,0),MATCH(#REF!,#REF!:#REF!,0))</f>
        <v>#REF!</v>
      </c>
    </row>
    <row r="18746" spans="1:6" ht="16.5" x14ac:dyDescent="0.3">
      <c r="A18746" s="9" t="s">
        <v>3567</v>
      </c>
      <c r="B18746" s="9" t="s">
        <v>3172</v>
      </c>
      <c r="C18746" s="10">
        <v>50809</v>
      </c>
      <c r="D18746" s="9">
        <v>6733929554</v>
      </c>
      <c r="E18746" s="9" t="e">
        <f>INDEX(#REF!:#REF!,MATCH($D18746,#REF!:#REF!,0),MATCH(#REF!,#REF!:#REF!,0))</f>
        <v>#REF!</v>
      </c>
      <c r="F18746" s="9" t="e">
        <f>INDEX(#REF!:#REF!,MATCH($D18746,#REF!:#REF!,0),MATCH(#REF!,#REF!:#REF!,0))</f>
        <v>#REF!</v>
      </c>
    </row>
    <row r="18747" spans="1:6" ht="16.5" x14ac:dyDescent="0.3">
      <c r="A18747" s="9" t="s">
        <v>3566</v>
      </c>
      <c r="B18747" s="9" t="s">
        <v>2759</v>
      </c>
      <c r="C18747" s="10">
        <v>31383</v>
      </c>
      <c r="D18747" s="9">
        <v>6007705854</v>
      </c>
      <c r="E18747" s="9" t="e">
        <f>INDEX(#REF!:#REF!,MATCH($D18747,#REF!:#REF!,0),MATCH(#REF!,#REF!:#REF!,0))</f>
        <v>#REF!</v>
      </c>
      <c r="F18747" s="9" t="e">
        <f>INDEX(#REF!:#REF!,MATCH($D18747,#REF!:#REF!,0),MATCH(#REF!,#REF!:#REF!,0))</f>
        <v>#REF!</v>
      </c>
    </row>
    <row r="18748" spans="1:6" ht="16.5" x14ac:dyDescent="0.3">
      <c r="A18748" s="9" t="s">
        <v>3565</v>
      </c>
      <c r="B18748" s="9" t="s">
        <v>3388</v>
      </c>
      <c r="C18748" s="10">
        <v>11521</v>
      </c>
      <c r="D18748" s="9">
        <v>4037854406</v>
      </c>
      <c r="E18748" s="9" t="e">
        <f>INDEX(#REF!:#REF!,MATCH($D18748,#REF!:#REF!,0),MATCH(#REF!,#REF!:#REF!,0))</f>
        <v>#REF!</v>
      </c>
      <c r="F18748" s="9" t="e">
        <f>INDEX(#REF!:#REF!,MATCH($D18748,#REF!:#REF!,0),MATCH(#REF!,#REF!:#REF!,0))</f>
        <v>#REF!</v>
      </c>
    </row>
    <row r="18749" spans="1:6" ht="16.5" x14ac:dyDescent="0.3">
      <c r="A18749" s="9" t="s">
        <v>3564</v>
      </c>
      <c r="B18749" s="9" t="s">
        <v>2373</v>
      </c>
      <c r="C18749" s="10">
        <v>16742</v>
      </c>
      <c r="D18749" s="9">
        <v>9620547551</v>
      </c>
      <c r="E18749" s="9" t="e">
        <f>INDEX(#REF!:#REF!,MATCH($D18749,#REF!:#REF!,0),MATCH(#REF!,#REF!:#REF!,0))</f>
        <v>#REF!</v>
      </c>
      <c r="F18749" s="9" t="e">
        <f>INDEX(#REF!:#REF!,MATCH($D18749,#REF!:#REF!,0),MATCH(#REF!,#REF!:#REF!,0))</f>
        <v>#REF!</v>
      </c>
    </row>
    <row r="18750" spans="1:6" ht="16.5" x14ac:dyDescent="0.3">
      <c r="A18750" s="9" t="s">
        <v>3563</v>
      </c>
      <c r="B18750" s="9" t="s">
        <v>3478</v>
      </c>
      <c r="C18750" s="10">
        <v>39772</v>
      </c>
      <c r="D18750" s="9">
        <v>8875305560</v>
      </c>
      <c r="E18750" s="9" t="e">
        <f>INDEX(#REF!:#REF!,MATCH($D18750,#REF!:#REF!,0),MATCH(#REF!,#REF!:#REF!,0))</f>
        <v>#REF!</v>
      </c>
      <c r="F18750" s="9" t="e">
        <f>INDEX(#REF!:#REF!,MATCH($D18750,#REF!:#REF!,0),MATCH(#REF!,#REF!:#REF!,0))</f>
        <v>#REF!</v>
      </c>
    </row>
    <row r="18751" spans="1:6" ht="16.5" x14ac:dyDescent="0.3">
      <c r="A18751" s="9" t="s">
        <v>3562</v>
      </c>
      <c r="B18751" s="9" t="s">
        <v>2392</v>
      </c>
      <c r="C18751" s="10">
        <v>30724</v>
      </c>
      <c r="D18751" s="9">
        <v>5068508845</v>
      </c>
      <c r="E18751" s="9" t="e">
        <f>INDEX(#REF!:#REF!,MATCH($D18751,#REF!:#REF!,0),MATCH(#REF!,#REF!:#REF!,0))</f>
        <v>#REF!</v>
      </c>
      <c r="F18751" s="9" t="e">
        <f>INDEX(#REF!:#REF!,MATCH($D18751,#REF!:#REF!,0),MATCH(#REF!,#REF!:#REF!,0))</f>
        <v>#REF!</v>
      </c>
    </row>
    <row r="18752" spans="1:6" ht="16.5" x14ac:dyDescent="0.3">
      <c r="A18752" s="9" t="s">
        <v>3561</v>
      </c>
      <c r="B18752" s="9" t="s">
        <v>2433</v>
      </c>
      <c r="C18752" s="10">
        <v>45315</v>
      </c>
      <c r="D18752" s="9">
        <v>1279282711</v>
      </c>
      <c r="E18752" s="9" t="e">
        <f>INDEX(#REF!:#REF!,MATCH($D18752,#REF!:#REF!,0),MATCH(#REF!,#REF!:#REF!,0))</f>
        <v>#REF!</v>
      </c>
      <c r="F18752" s="9" t="e">
        <f>INDEX(#REF!:#REF!,MATCH($D18752,#REF!:#REF!,0),MATCH(#REF!,#REF!:#REF!,0))</f>
        <v>#REF!</v>
      </c>
    </row>
    <row r="18753" spans="1:6" ht="16.5" x14ac:dyDescent="0.3">
      <c r="A18753" s="9" t="s">
        <v>3560</v>
      </c>
      <c r="B18753" s="9" t="s">
        <v>2288</v>
      </c>
      <c r="C18753" s="10">
        <v>50020</v>
      </c>
      <c r="D18753" s="9">
        <v>4838770758</v>
      </c>
      <c r="E18753" s="9" t="e">
        <f>INDEX(#REF!:#REF!,MATCH($D18753,#REF!:#REF!,0),MATCH(#REF!,#REF!:#REF!,0))</f>
        <v>#REF!</v>
      </c>
      <c r="F18753" s="9" t="e">
        <f>INDEX(#REF!:#REF!,MATCH($D18753,#REF!:#REF!,0),MATCH(#REF!,#REF!:#REF!,0))</f>
        <v>#REF!</v>
      </c>
    </row>
    <row r="18754" spans="1:6" ht="16.5" x14ac:dyDescent="0.3">
      <c r="A18754" s="9" t="s">
        <v>3559</v>
      </c>
      <c r="B18754" s="9" t="s">
        <v>2021</v>
      </c>
      <c r="C18754" s="10">
        <v>30886</v>
      </c>
      <c r="D18754" s="9">
        <v>85304042</v>
      </c>
      <c r="E18754" s="9" t="e">
        <f>INDEX(#REF!:#REF!,MATCH($D18754,#REF!:#REF!,0),MATCH(#REF!,#REF!:#REF!,0))</f>
        <v>#REF!</v>
      </c>
      <c r="F18754" s="9" t="e">
        <f>INDEX(#REF!:#REF!,MATCH($D18754,#REF!:#REF!,0),MATCH(#REF!,#REF!:#REF!,0))</f>
        <v>#REF!</v>
      </c>
    </row>
    <row r="18755" spans="1:6" ht="16.5" x14ac:dyDescent="0.3">
      <c r="A18755" s="9" t="s">
        <v>3558</v>
      </c>
      <c r="B18755" s="9" t="s">
        <v>2470</v>
      </c>
      <c r="C18755" s="10">
        <v>54844</v>
      </c>
      <c r="D18755" s="9">
        <v>9829586073</v>
      </c>
      <c r="E18755" s="9" t="e">
        <f>INDEX(#REF!:#REF!,MATCH($D18755,#REF!:#REF!,0),MATCH(#REF!,#REF!:#REF!,0))</f>
        <v>#REF!</v>
      </c>
      <c r="F18755" s="9" t="e">
        <f>INDEX(#REF!:#REF!,MATCH($D18755,#REF!:#REF!,0),MATCH(#REF!,#REF!:#REF!,0))</f>
        <v>#REF!</v>
      </c>
    </row>
    <row r="18756" spans="1:6" ht="16.5" x14ac:dyDescent="0.3">
      <c r="A18756" s="9" t="s">
        <v>3557</v>
      </c>
      <c r="B18756" s="9" t="s">
        <v>2230</v>
      </c>
      <c r="C18756" s="10">
        <v>16255</v>
      </c>
      <c r="D18756" s="9">
        <v>7436398989</v>
      </c>
      <c r="E18756" s="9" t="e">
        <f>INDEX(#REF!:#REF!,MATCH($D18756,#REF!:#REF!,0),MATCH(#REF!,#REF!:#REF!,0))</f>
        <v>#REF!</v>
      </c>
      <c r="F18756" s="9" t="e">
        <f>INDEX(#REF!:#REF!,MATCH($D18756,#REF!:#REF!,0),MATCH(#REF!,#REF!:#REF!,0))</f>
        <v>#REF!</v>
      </c>
    </row>
    <row r="18757" spans="1:6" ht="16.5" x14ac:dyDescent="0.3">
      <c r="A18757" s="9" t="s">
        <v>3556</v>
      </c>
      <c r="B18757" s="9" t="s">
        <v>2470</v>
      </c>
      <c r="C18757" s="10">
        <v>21898</v>
      </c>
      <c r="D18757" s="9">
        <v>483886254</v>
      </c>
      <c r="E18757" s="9" t="e">
        <f>INDEX(#REF!:#REF!,MATCH($D18757,#REF!:#REF!,0),MATCH(#REF!,#REF!:#REF!,0))</f>
        <v>#REF!</v>
      </c>
      <c r="F18757" s="9" t="e">
        <f>INDEX(#REF!:#REF!,MATCH($D18757,#REF!:#REF!,0),MATCH(#REF!,#REF!:#REF!,0))</f>
        <v>#REF!</v>
      </c>
    </row>
    <row r="18758" spans="1:6" ht="16.5" x14ac:dyDescent="0.3">
      <c r="A18758" s="9" t="s">
        <v>3555</v>
      </c>
      <c r="B18758" s="9" t="s">
        <v>2856</v>
      </c>
      <c r="C18758" s="10">
        <v>20420</v>
      </c>
      <c r="D18758" s="9">
        <v>3513651333</v>
      </c>
      <c r="E18758" s="9" t="e">
        <f>INDEX(#REF!:#REF!,MATCH($D18758,#REF!:#REF!,0),MATCH(#REF!,#REF!:#REF!,0))</f>
        <v>#REF!</v>
      </c>
      <c r="F18758" s="9" t="e">
        <f>INDEX(#REF!:#REF!,MATCH($D18758,#REF!:#REF!,0),MATCH(#REF!,#REF!:#REF!,0))</f>
        <v>#REF!</v>
      </c>
    </row>
    <row r="18759" spans="1:6" ht="16.5" x14ac:dyDescent="0.3">
      <c r="A18759" s="9" t="s">
        <v>3554</v>
      </c>
      <c r="B18759" s="9" t="s">
        <v>2757</v>
      </c>
      <c r="C18759" s="10">
        <v>13089</v>
      </c>
      <c r="D18759" s="9">
        <v>1918356416</v>
      </c>
      <c r="E18759" s="9" t="e">
        <f>INDEX(#REF!:#REF!,MATCH($D18759,#REF!:#REF!,0),MATCH(#REF!,#REF!:#REF!,0))</f>
        <v>#REF!</v>
      </c>
      <c r="F18759" s="9" t="e">
        <f>INDEX(#REF!:#REF!,MATCH($D18759,#REF!:#REF!,0),MATCH(#REF!,#REF!:#REF!,0))</f>
        <v>#REF!</v>
      </c>
    </row>
    <row r="18760" spans="1:6" ht="16.5" x14ac:dyDescent="0.3">
      <c r="A18760" s="9" t="s">
        <v>3553</v>
      </c>
      <c r="B18760" s="9" t="s">
        <v>2334</v>
      </c>
      <c r="C18760" s="10">
        <v>11306</v>
      </c>
      <c r="D18760" s="9">
        <v>7118642576</v>
      </c>
      <c r="E18760" s="9" t="e">
        <f>INDEX(#REF!:#REF!,MATCH($D18760,#REF!:#REF!,0),MATCH(#REF!,#REF!:#REF!,0))</f>
        <v>#REF!</v>
      </c>
      <c r="F18760" s="9" t="e">
        <f>INDEX(#REF!:#REF!,MATCH($D18760,#REF!:#REF!,0),MATCH(#REF!,#REF!:#REF!,0))</f>
        <v>#REF!</v>
      </c>
    </row>
    <row r="18761" spans="1:6" ht="16.5" x14ac:dyDescent="0.3">
      <c r="A18761" s="9" t="s">
        <v>3552</v>
      </c>
      <c r="B18761" s="9" t="s">
        <v>2115</v>
      </c>
      <c r="C18761" s="10">
        <v>18385</v>
      </c>
      <c r="D18761" s="9">
        <v>895027720</v>
      </c>
      <c r="E18761" s="9" t="e">
        <f>INDEX(#REF!:#REF!,MATCH($D18761,#REF!:#REF!,0),MATCH(#REF!,#REF!:#REF!,0))</f>
        <v>#REF!</v>
      </c>
      <c r="F18761" s="9" t="e">
        <f>INDEX(#REF!:#REF!,MATCH($D18761,#REF!:#REF!,0),MATCH(#REF!,#REF!:#REF!,0))</f>
        <v>#REF!</v>
      </c>
    </row>
    <row r="18762" spans="1:6" ht="16.5" x14ac:dyDescent="0.3">
      <c r="A18762" s="9" t="s">
        <v>3551</v>
      </c>
      <c r="B18762" s="9" t="s">
        <v>2608</v>
      </c>
      <c r="C18762" s="10">
        <v>18966</v>
      </c>
      <c r="D18762" s="9">
        <v>4453315724</v>
      </c>
      <c r="E18762" s="9" t="e">
        <f>INDEX(#REF!:#REF!,MATCH($D18762,#REF!:#REF!,0),MATCH(#REF!,#REF!:#REF!,0))</f>
        <v>#REF!</v>
      </c>
      <c r="F18762" s="9" t="e">
        <f>INDEX(#REF!:#REF!,MATCH($D18762,#REF!:#REF!,0),MATCH(#REF!,#REF!:#REF!,0))</f>
        <v>#REF!</v>
      </c>
    </row>
    <row r="18763" spans="1:6" ht="16.5" x14ac:dyDescent="0.3">
      <c r="A18763" s="9" t="s">
        <v>3550</v>
      </c>
      <c r="B18763" s="9" t="s">
        <v>2267</v>
      </c>
      <c r="C18763" s="10">
        <v>36647</v>
      </c>
      <c r="D18763" s="9">
        <v>5347887761</v>
      </c>
      <c r="E18763" s="9" t="e">
        <f>INDEX(#REF!:#REF!,MATCH($D18763,#REF!:#REF!,0),MATCH(#REF!,#REF!:#REF!,0))</f>
        <v>#REF!</v>
      </c>
      <c r="F18763" s="9" t="e">
        <f>INDEX(#REF!:#REF!,MATCH($D18763,#REF!:#REF!,0),MATCH(#REF!,#REF!:#REF!,0))</f>
        <v>#REF!</v>
      </c>
    </row>
    <row r="18764" spans="1:6" ht="16.5" x14ac:dyDescent="0.3">
      <c r="A18764" s="9" t="s">
        <v>3549</v>
      </c>
      <c r="B18764" s="9" t="s">
        <v>3309</v>
      </c>
      <c r="C18764" s="10">
        <v>49309</v>
      </c>
      <c r="D18764" s="9">
        <v>9128677390</v>
      </c>
      <c r="E18764" s="9" t="e">
        <f>INDEX(#REF!:#REF!,MATCH($D18764,#REF!:#REF!,0),MATCH(#REF!,#REF!:#REF!,0))</f>
        <v>#REF!</v>
      </c>
      <c r="F18764" s="9" t="e">
        <f>INDEX(#REF!:#REF!,MATCH($D18764,#REF!:#REF!,0),MATCH(#REF!,#REF!:#REF!,0))</f>
        <v>#REF!</v>
      </c>
    </row>
    <row r="18765" spans="1:6" ht="16.5" x14ac:dyDescent="0.3">
      <c r="A18765" s="9" t="s">
        <v>3548</v>
      </c>
      <c r="B18765" s="9" t="s">
        <v>2721</v>
      </c>
      <c r="C18765" s="10">
        <v>58696</v>
      </c>
      <c r="D18765" s="9">
        <v>9196221739</v>
      </c>
      <c r="E18765" s="9" t="e">
        <f>INDEX(#REF!:#REF!,MATCH($D18765,#REF!:#REF!,0),MATCH(#REF!,#REF!:#REF!,0))</f>
        <v>#REF!</v>
      </c>
      <c r="F18765" s="9" t="e">
        <f>INDEX(#REF!:#REF!,MATCH($D18765,#REF!:#REF!,0),MATCH(#REF!,#REF!:#REF!,0))</f>
        <v>#REF!</v>
      </c>
    </row>
    <row r="18766" spans="1:6" ht="16.5" x14ac:dyDescent="0.3">
      <c r="A18766" s="9" t="s">
        <v>3547</v>
      </c>
      <c r="B18766" s="9" t="s">
        <v>2496</v>
      </c>
      <c r="C18766" s="10">
        <v>18350</v>
      </c>
      <c r="D18766" s="9">
        <v>7837437543</v>
      </c>
      <c r="E18766" s="9" t="e">
        <f>INDEX(#REF!:#REF!,MATCH($D18766,#REF!:#REF!,0),MATCH(#REF!,#REF!:#REF!,0))</f>
        <v>#REF!</v>
      </c>
      <c r="F18766" s="9" t="e">
        <f>INDEX(#REF!:#REF!,MATCH($D18766,#REF!:#REF!,0),MATCH(#REF!,#REF!:#REF!,0))</f>
        <v>#REF!</v>
      </c>
    </row>
    <row r="18767" spans="1:6" ht="16.5" x14ac:dyDescent="0.3">
      <c r="A18767" s="9" t="s">
        <v>3546</v>
      </c>
      <c r="B18767" s="9" t="s">
        <v>2032</v>
      </c>
      <c r="C18767" s="10">
        <v>37929</v>
      </c>
      <c r="D18767" s="9">
        <v>304906506</v>
      </c>
      <c r="E18767" s="9" t="e">
        <f>INDEX(#REF!:#REF!,MATCH($D18767,#REF!:#REF!,0),MATCH(#REF!,#REF!:#REF!,0))</f>
        <v>#REF!</v>
      </c>
      <c r="F18767" s="9" t="e">
        <f>INDEX(#REF!:#REF!,MATCH($D18767,#REF!:#REF!,0),MATCH(#REF!,#REF!:#REF!,0))</f>
        <v>#REF!</v>
      </c>
    </row>
    <row r="18768" spans="1:6" ht="16.5" x14ac:dyDescent="0.3">
      <c r="A18768" s="9" t="s">
        <v>3545</v>
      </c>
      <c r="B18768" s="9" t="s">
        <v>2087</v>
      </c>
      <c r="C18768" s="10">
        <v>59408</v>
      </c>
      <c r="D18768" s="9">
        <v>1888605537</v>
      </c>
      <c r="E18768" s="9" t="e">
        <f>INDEX(#REF!:#REF!,MATCH($D18768,#REF!:#REF!,0),MATCH(#REF!,#REF!:#REF!,0))</f>
        <v>#REF!</v>
      </c>
      <c r="F18768" s="9" t="e">
        <f>INDEX(#REF!:#REF!,MATCH($D18768,#REF!:#REF!,0),MATCH(#REF!,#REF!:#REF!,0))</f>
        <v>#REF!</v>
      </c>
    </row>
    <row r="18769" spans="1:6" ht="16.5" x14ac:dyDescent="0.3">
      <c r="A18769" s="9" t="s">
        <v>3544</v>
      </c>
      <c r="B18769" s="9" t="s">
        <v>3366</v>
      </c>
      <c r="C18769" s="10">
        <v>21598</v>
      </c>
      <c r="D18769" s="9">
        <v>813371287</v>
      </c>
      <c r="E18769" s="9" t="e">
        <f>INDEX(#REF!:#REF!,MATCH($D18769,#REF!:#REF!,0),MATCH(#REF!,#REF!:#REF!,0))</f>
        <v>#REF!</v>
      </c>
      <c r="F18769" s="9" t="e">
        <f>INDEX(#REF!:#REF!,MATCH($D18769,#REF!:#REF!,0),MATCH(#REF!,#REF!:#REF!,0))</f>
        <v>#REF!</v>
      </c>
    </row>
    <row r="18770" spans="1:6" ht="16.5" x14ac:dyDescent="0.3">
      <c r="A18770" s="9" t="s">
        <v>3543</v>
      </c>
      <c r="B18770" s="9" t="s">
        <v>2622</v>
      </c>
      <c r="C18770" s="10">
        <v>51320</v>
      </c>
      <c r="D18770" s="9">
        <v>6596440737</v>
      </c>
      <c r="E18770" s="9" t="e">
        <f>INDEX(#REF!:#REF!,MATCH($D18770,#REF!:#REF!,0),MATCH(#REF!,#REF!:#REF!,0))</f>
        <v>#REF!</v>
      </c>
      <c r="F18770" s="9" t="e">
        <f>INDEX(#REF!:#REF!,MATCH($D18770,#REF!:#REF!,0),MATCH(#REF!,#REF!:#REF!,0))</f>
        <v>#REF!</v>
      </c>
    </row>
    <row r="18771" spans="1:6" ht="16.5" x14ac:dyDescent="0.3">
      <c r="A18771" s="9" t="s">
        <v>3542</v>
      </c>
      <c r="B18771" s="9" t="s">
        <v>2284</v>
      </c>
      <c r="C18771" s="10">
        <v>35569</v>
      </c>
      <c r="D18771" s="9">
        <v>8526090127</v>
      </c>
      <c r="E18771" s="9" t="e">
        <f>INDEX(#REF!:#REF!,MATCH($D18771,#REF!:#REF!,0),MATCH(#REF!,#REF!:#REF!,0))</f>
        <v>#REF!</v>
      </c>
      <c r="F18771" s="9" t="e">
        <f>INDEX(#REF!:#REF!,MATCH($D18771,#REF!:#REF!,0),MATCH(#REF!,#REF!:#REF!,0))</f>
        <v>#REF!</v>
      </c>
    </row>
    <row r="18772" spans="1:6" ht="16.5" x14ac:dyDescent="0.3">
      <c r="A18772" s="9" t="s">
        <v>3541</v>
      </c>
      <c r="B18772" s="9" t="s">
        <v>3079</v>
      </c>
      <c r="C18772" s="10">
        <v>15195</v>
      </c>
      <c r="D18772" s="9">
        <v>8315800957</v>
      </c>
      <c r="E18772" s="9" t="e">
        <f>INDEX(#REF!:#REF!,MATCH($D18772,#REF!:#REF!,0),MATCH(#REF!,#REF!:#REF!,0))</f>
        <v>#REF!</v>
      </c>
      <c r="F18772" s="9" t="e">
        <f>INDEX(#REF!:#REF!,MATCH($D18772,#REF!:#REF!,0),MATCH(#REF!,#REF!:#REF!,0))</f>
        <v>#REF!</v>
      </c>
    </row>
    <row r="18773" spans="1:6" ht="16.5" x14ac:dyDescent="0.3">
      <c r="A18773" s="9" t="s">
        <v>3540</v>
      </c>
      <c r="B18773" s="9" t="s">
        <v>2310</v>
      </c>
      <c r="C18773" s="10">
        <v>13379</v>
      </c>
      <c r="D18773" s="9">
        <v>3211170715</v>
      </c>
      <c r="E18773" s="9" t="e">
        <f>INDEX(#REF!:#REF!,MATCH($D18773,#REF!:#REF!,0),MATCH(#REF!,#REF!:#REF!,0))</f>
        <v>#REF!</v>
      </c>
      <c r="F18773" s="9" t="e">
        <f>INDEX(#REF!:#REF!,MATCH($D18773,#REF!:#REF!,0),MATCH(#REF!,#REF!:#REF!,0))</f>
        <v>#REF!</v>
      </c>
    </row>
    <row r="18774" spans="1:6" ht="16.5" x14ac:dyDescent="0.3">
      <c r="A18774" s="9" t="s">
        <v>3539</v>
      </c>
      <c r="B18774" s="9" t="s">
        <v>2112</v>
      </c>
      <c r="C18774" s="10">
        <v>39675</v>
      </c>
      <c r="D18774" s="9">
        <v>1549399640</v>
      </c>
      <c r="E18774" s="9" t="e">
        <f>INDEX(#REF!:#REF!,MATCH($D18774,#REF!:#REF!,0),MATCH(#REF!,#REF!:#REF!,0))</f>
        <v>#REF!</v>
      </c>
      <c r="F18774" s="9" t="e">
        <f>INDEX(#REF!:#REF!,MATCH($D18774,#REF!:#REF!,0),MATCH(#REF!,#REF!:#REF!,0))</f>
        <v>#REF!</v>
      </c>
    </row>
    <row r="18775" spans="1:6" ht="16.5" x14ac:dyDescent="0.3">
      <c r="A18775" s="9" t="s">
        <v>3538</v>
      </c>
      <c r="B18775" s="9" t="s">
        <v>2472</v>
      </c>
      <c r="C18775" s="10">
        <v>27592</v>
      </c>
      <c r="D18775" s="9">
        <v>4031884281</v>
      </c>
      <c r="E18775" s="9" t="e">
        <f>INDEX(#REF!:#REF!,MATCH($D18775,#REF!:#REF!,0),MATCH(#REF!,#REF!:#REF!,0))</f>
        <v>#REF!</v>
      </c>
      <c r="F18775" s="9" t="e">
        <f>INDEX(#REF!:#REF!,MATCH($D18775,#REF!:#REF!,0),MATCH(#REF!,#REF!:#REF!,0))</f>
        <v>#REF!</v>
      </c>
    </row>
    <row r="18776" spans="1:6" ht="16.5" x14ac:dyDescent="0.3">
      <c r="A18776" s="9" t="s">
        <v>3537</v>
      </c>
      <c r="B18776" s="9" t="s">
        <v>2017</v>
      </c>
      <c r="C18776" s="10">
        <v>50338</v>
      </c>
      <c r="D18776" s="9">
        <v>3060876401</v>
      </c>
      <c r="E18776" s="9" t="e">
        <f>INDEX(#REF!:#REF!,MATCH($D18776,#REF!:#REF!,0),MATCH(#REF!,#REF!:#REF!,0))</f>
        <v>#REF!</v>
      </c>
      <c r="F18776" s="9" t="e">
        <f>INDEX(#REF!:#REF!,MATCH($D18776,#REF!:#REF!,0),MATCH(#REF!,#REF!:#REF!,0))</f>
        <v>#REF!</v>
      </c>
    </row>
    <row r="18777" spans="1:6" ht="16.5" x14ac:dyDescent="0.3">
      <c r="A18777" s="9" t="s">
        <v>3536</v>
      </c>
      <c r="B18777" s="9" t="s">
        <v>2138</v>
      </c>
      <c r="C18777" s="10">
        <v>39065</v>
      </c>
      <c r="D18777" s="9">
        <v>1155371844</v>
      </c>
      <c r="E18777" s="9" t="e">
        <f>INDEX(#REF!:#REF!,MATCH($D18777,#REF!:#REF!,0),MATCH(#REF!,#REF!:#REF!,0))</f>
        <v>#REF!</v>
      </c>
      <c r="F18777" s="9" t="e">
        <f>INDEX(#REF!:#REF!,MATCH($D18777,#REF!:#REF!,0),MATCH(#REF!,#REF!:#REF!,0))</f>
        <v>#REF!</v>
      </c>
    </row>
    <row r="18778" spans="1:6" ht="16.5" x14ac:dyDescent="0.3">
      <c r="A18778" s="9" t="s">
        <v>3535</v>
      </c>
      <c r="B18778" s="9" t="s">
        <v>2025</v>
      </c>
      <c r="C18778" s="10">
        <v>49902</v>
      </c>
      <c r="D18778" s="9">
        <v>4075444457</v>
      </c>
      <c r="E18778" s="9" t="e">
        <f>INDEX(#REF!:#REF!,MATCH($D18778,#REF!:#REF!,0),MATCH(#REF!,#REF!:#REF!,0))</f>
        <v>#REF!</v>
      </c>
      <c r="F18778" s="9" t="e">
        <f>INDEX(#REF!:#REF!,MATCH($D18778,#REF!:#REF!,0),MATCH(#REF!,#REF!:#REF!,0))</f>
        <v>#REF!</v>
      </c>
    </row>
    <row r="18779" spans="1:6" ht="16.5" x14ac:dyDescent="0.3">
      <c r="A18779" s="9" t="s">
        <v>3534</v>
      </c>
      <c r="B18779" s="9" t="s">
        <v>2198</v>
      </c>
      <c r="C18779" s="10">
        <v>37201</v>
      </c>
      <c r="D18779" s="9">
        <v>7367438190</v>
      </c>
      <c r="E18779" s="9" t="e">
        <f>INDEX(#REF!:#REF!,MATCH($D18779,#REF!:#REF!,0),MATCH(#REF!,#REF!:#REF!,0))</f>
        <v>#REF!</v>
      </c>
      <c r="F18779" s="9" t="e">
        <f>INDEX(#REF!:#REF!,MATCH($D18779,#REF!:#REF!,0),MATCH(#REF!,#REF!:#REF!,0))</f>
        <v>#REF!</v>
      </c>
    </row>
    <row r="18780" spans="1:6" ht="16.5" x14ac:dyDescent="0.3">
      <c r="A18780" s="9" t="s">
        <v>3533</v>
      </c>
      <c r="B18780" s="9" t="s">
        <v>3229</v>
      </c>
      <c r="C18780" s="10">
        <v>41070</v>
      </c>
      <c r="D18780" s="9">
        <v>8127128031</v>
      </c>
      <c r="E18780" s="9" t="e">
        <f>INDEX(#REF!:#REF!,MATCH($D18780,#REF!:#REF!,0),MATCH(#REF!,#REF!:#REF!,0))</f>
        <v>#REF!</v>
      </c>
      <c r="F18780" s="9" t="e">
        <f>INDEX(#REF!:#REF!,MATCH($D18780,#REF!:#REF!,0),MATCH(#REF!,#REF!:#REF!,0))</f>
        <v>#REF!</v>
      </c>
    </row>
    <row r="18781" spans="1:6" ht="16.5" x14ac:dyDescent="0.3">
      <c r="A18781" s="9" t="s">
        <v>3532</v>
      </c>
      <c r="B18781" s="9" t="s">
        <v>2167</v>
      </c>
      <c r="C18781" s="10">
        <v>24669</v>
      </c>
      <c r="D18781" s="9">
        <v>3996818513</v>
      </c>
      <c r="E18781" s="9" t="e">
        <f>INDEX(#REF!:#REF!,MATCH($D18781,#REF!:#REF!,0),MATCH(#REF!,#REF!:#REF!,0))</f>
        <v>#REF!</v>
      </c>
      <c r="F18781" s="9" t="e">
        <f>INDEX(#REF!:#REF!,MATCH($D18781,#REF!:#REF!,0),MATCH(#REF!,#REF!:#REF!,0))</f>
        <v>#REF!</v>
      </c>
    </row>
    <row r="18782" spans="1:6" ht="16.5" x14ac:dyDescent="0.3">
      <c r="A18782" s="9" t="s">
        <v>3531</v>
      </c>
      <c r="B18782" s="9" t="s">
        <v>1941</v>
      </c>
      <c r="C18782" s="10">
        <v>39321</v>
      </c>
      <c r="D18782" s="9">
        <v>3764546336</v>
      </c>
      <c r="E18782" s="9" t="e">
        <f>INDEX(#REF!:#REF!,MATCH($D18782,#REF!:#REF!,0),MATCH(#REF!,#REF!:#REF!,0))</f>
        <v>#REF!</v>
      </c>
      <c r="F18782" s="9" t="e">
        <f>INDEX(#REF!:#REF!,MATCH($D18782,#REF!:#REF!,0),MATCH(#REF!,#REF!:#REF!,0))</f>
        <v>#REF!</v>
      </c>
    </row>
    <row r="18783" spans="1:6" ht="16.5" x14ac:dyDescent="0.3">
      <c r="A18783" s="9" t="s">
        <v>3530</v>
      </c>
      <c r="B18783" s="9" t="s">
        <v>3478</v>
      </c>
      <c r="C18783" s="10">
        <v>23547</v>
      </c>
      <c r="D18783" s="9">
        <v>5574535556</v>
      </c>
      <c r="E18783" s="9" t="e">
        <f>INDEX(#REF!:#REF!,MATCH($D18783,#REF!:#REF!,0),MATCH(#REF!,#REF!:#REF!,0))</f>
        <v>#REF!</v>
      </c>
      <c r="F18783" s="9" t="e">
        <f>INDEX(#REF!:#REF!,MATCH($D18783,#REF!:#REF!,0),MATCH(#REF!,#REF!:#REF!,0))</f>
        <v>#REF!</v>
      </c>
    </row>
    <row r="18784" spans="1:6" ht="16.5" x14ac:dyDescent="0.3">
      <c r="A18784" s="9" t="s">
        <v>3529</v>
      </c>
      <c r="B18784" s="9" t="s">
        <v>2293</v>
      </c>
      <c r="C18784" s="10">
        <v>41951</v>
      </c>
      <c r="D18784" s="9">
        <v>1266227768</v>
      </c>
      <c r="E18784" s="9" t="e">
        <f>INDEX(#REF!:#REF!,MATCH($D18784,#REF!:#REF!,0),MATCH(#REF!,#REF!:#REF!,0))</f>
        <v>#REF!</v>
      </c>
      <c r="F18784" s="9" t="e">
        <f>INDEX(#REF!:#REF!,MATCH($D18784,#REF!:#REF!,0),MATCH(#REF!,#REF!:#REF!,0))</f>
        <v>#REF!</v>
      </c>
    </row>
    <row r="18785" spans="1:6" ht="16.5" x14ac:dyDescent="0.3">
      <c r="A18785" s="9" t="s">
        <v>3528</v>
      </c>
      <c r="B18785" s="9" t="s">
        <v>2985</v>
      </c>
      <c r="C18785" s="10">
        <v>40230</v>
      </c>
      <c r="D18785" s="9">
        <v>7243767311</v>
      </c>
      <c r="E18785" s="9" t="e">
        <f>INDEX(#REF!:#REF!,MATCH($D18785,#REF!:#REF!,0),MATCH(#REF!,#REF!:#REF!,0))</f>
        <v>#REF!</v>
      </c>
      <c r="F18785" s="9" t="e">
        <f>INDEX(#REF!:#REF!,MATCH($D18785,#REF!:#REF!,0),MATCH(#REF!,#REF!:#REF!,0))</f>
        <v>#REF!</v>
      </c>
    </row>
    <row r="18786" spans="1:6" ht="16.5" x14ac:dyDescent="0.3">
      <c r="A18786" s="9" t="s">
        <v>3527</v>
      </c>
      <c r="B18786" s="9" t="s">
        <v>2286</v>
      </c>
      <c r="C18786" s="10">
        <v>48485</v>
      </c>
      <c r="D18786" s="9">
        <v>6007705854</v>
      </c>
      <c r="E18786" s="9" t="e">
        <f>INDEX(#REF!:#REF!,MATCH($D18786,#REF!:#REF!,0),MATCH(#REF!,#REF!:#REF!,0))</f>
        <v>#REF!</v>
      </c>
      <c r="F18786" s="9" t="e">
        <f>INDEX(#REF!:#REF!,MATCH($D18786,#REF!:#REF!,0),MATCH(#REF!,#REF!:#REF!,0))</f>
        <v>#REF!</v>
      </c>
    </row>
    <row r="18787" spans="1:6" ht="16.5" x14ac:dyDescent="0.3">
      <c r="A18787" s="9" t="s">
        <v>3526</v>
      </c>
      <c r="B18787" s="9" t="s">
        <v>2881</v>
      </c>
      <c r="C18787" s="10">
        <v>50013</v>
      </c>
      <c r="D18787" s="9">
        <v>3266408608</v>
      </c>
      <c r="E18787" s="9" t="e">
        <f>INDEX(#REF!:#REF!,MATCH($D18787,#REF!:#REF!,0),MATCH(#REF!,#REF!:#REF!,0))</f>
        <v>#REF!</v>
      </c>
      <c r="F18787" s="9" t="e">
        <f>INDEX(#REF!:#REF!,MATCH($D18787,#REF!:#REF!,0),MATCH(#REF!,#REF!:#REF!,0))</f>
        <v>#REF!</v>
      </c>
    </row>
    <row r="18788" spans="1:6" ht="16.5" x14ac:dyDescent="0.3">
      <c r="A18788" s="9" t="s">
        <v>3525</v>
      </c>
      <c r="B18788" s="9" t="s">
        <v>2534</v>
      </c>
      <c r="C18788" s="10">
        <v>25460</v>
      </c>
      <c r="D18788" s="9">
        <v>4862005330</v>
      </c>
      <c r="E18788" s="9" t="e">
        <f>INDEX(#REF!:#REF!,MATCH($D18788,#REF!:#REF!,0),MATCH(#REF!,#REF!:#REF!,0))</f>
        <v>#REF!</v>
      </c>
      <c r="F18788" s="9" t="e">
        <f>INDEX(#REF!:#REF!,MATCH($D18788,#REF!:#REF!,0),MATCH(#REF!,#REF!:#REF!,0))</f>
        <v>#REF!</v>
      </c>
    </row>
    <row r="18789" spans="1:6" ht="16.5" x14ac:dyDescent="0.3">
      <c r="A18789" s="9" t="s">
        <v>3524</v>
      </c>
      <c r="B18789" s="9" t="s">
        <v>2509</v>
      </c>
      <c r="C18789" s="10">
        <v>54914</v>
      </c>
      <c r="D18789" s="9">
        <v>7240169995</v>
      </c>
      <c r="E18789" s="9" t="e">
        <f>INDEX(#REF!:#REF!,MATCH($D18789,#REF!:#REF!,0),MATCH(#REF!,#REF!:#REF!,0))</f>
        <v>#REF!</v>
      </c>
      <c r="F18789" s="9" t="e">
        <f>INDEX(#REF!:#REF!,MATCH($D18789,#REF!:#REF!,0),MATCH(#REF!,#REF!:#REF!,0))</f>
        <v>#REF!</v>
      </c>
    </row>
    <row r="18790" spans="1:6" ht="16.5" x14ac:dyDescent="0.3">
      <c r="A18790" s="9" t="s">
        <v>3523</v>
      </c>
      <c r="B18790" s="9" t="s">
        <v>2052</v>
      </c>
      <c r="C18790" s="10">
        <v>30370</v>
      </c>
      <c r="D18790" s="9">
        <v>7338728615</v>
      </c>
      <c r="E18790" s="9" t="e">
        <f>INDEX(#REF!:#REF!,MATCH($D18790,#REF!:#REF!,0),MATCH(#REF!,#REF!:#REF!,0))</f>
        <v>#REF!</v>
      </c>
      <c r="F18790" s="9" t="e">
        <f>INDEX(#REF!:#REF!,MATCH($D18790,#REF!:#REF!,0),MATCH(#REF!,#REF!:#REF!,0))</f>
        <v>#REF!</v>
      </c>
    </row>
    <row r="18791" spans="1:6" ht="16.5" x14ac:dyDescent="0.3">
      <c r="A18791" s="9" t="s">
        <v>3522</v>
      </c>
      <c r="B18791" s="9" t="s">
        <v>2103</v>
      </c>
      <c r="C18791" s="10">
        <v>34204</v>
      </c>
      <c r="D18791" s="9">
        <v>4260324861</v>
      </c>
      <c r="E18791" s="9" t="e">
        <f>INDEX(#REF!:#REF!,MATCH($D18791,#REF!:#REF!,0),MATCH(#REF!,#REF!:#REF!,0))</f>
        <v>#REF!</v>
      </c>
      <c r="F18791" s="9" t="e">
        <f>INDEX(#REF!:#REF!,MATCH($D18791,#REF!:#REF!,0),MATCH(#REF!,#REF!:#REF!,0))</f>
        <v>#REF!</v>
      </c>
    </row>
    <row r="18792" spans="1:6" ht="16.5" x14ac:dyDescent="0.3">
      <c r="A18792" s="9" t="s">
        <v>3521</v>
      </c>
      <c r="B18792" s="9" t="s">
        <v>2443</v>
      </c>
      <c r="C18792" s="10">
        <v>58696</v>
      </c>
      <c r="D18792" s="9">
        <v>1475796307</v>
      </c>
      <c r="E18792" s="9" t="e">
        <f>INDEX(#REF!:#REF!,MATCH($D18792,#REF!:#REF!,0),MATCH(#REF!,#REF!:#REF!,0))</f>
        <v>#REF!</v>
      </c>
      <c r="F18792" s="9" t="e">
        <f>INDEX(#REF!:#REF!,MATCH($D18792,#REF!:#REF!,0),MATCH(#REF!,#REF!:#REF!,0))</f>
        <v>#REF!</v>
      </c>
    </row>
    <row r="18793" spans="1:6" ht="16.5" x14ac:dyDescent="0.3">
      <c r="A18793" s="9" t="s">
        <v>3520</v>
      </c>
      <c r="B18793" s="9" t="s">
        <v>2472</v>
      </c>
      <c r="C18793" s="10">
        <v>32725</v>
      </c>
      <c r="D18793" s="9">
        <v>2524572722</v>
      </c>
      <c r="E18793" s="9" t="e">
        <f>INDEX(#REF!:#REF!,MATCH($D18793,#REF!:#REF!,0),MATCH(#REF!,#REF!:#REF!,0))</f>
        <v>#REF!</v>
      </c>
      <c r="F18793" s="9" t="e">
        <f>INDEX(#REF!:#REF!,MATCH($D18793,#REF!:#REF!,0),MATCH(#REF!,#REF!:#REF!,0))</f>
        <v>#REF!</v>
      </c>
    </row>
    <row r="18794" spans="1:6" ht="16.5" x14ac:dyDescent="0.3">
      <c r="A18794" s="9" t="s">
        <v>3519</v>
      </c>
      <c r="B18794" s="9" t="s">
        <v>1971</v>
      </c>
      <c r="C18794" s="10">
        <v>26534</v>
      </c>
      <c r="D18794" s="9">
        <v>1754740677</v>
      </c>
      <c r="E18794" s="9" t="e">
        <f>INDEX(#REF!:#REF!,MATCH($D18794,#REF!:#REF!,0),MATCH(#REF!,#REF!:#REF!,0))</f>
        <v>#REF!</v>
      </c>
      <c r="F18794" s="9" t="e">
        <f>INDEX(#REF!:#REF!,MATCH($D18794,#REF!:#REF!,0),MATCH(#REF!,#REF!:#REF!,0))</f>
        <v>#REF!</v>
      </c>
    </row>
    <row r="18795" spans="1:6" ht="16.5" x14ac:dyDescent="0.3">
      <c r="A18795" s="9" t="s">
        <v>3518</v>
      </c>
      <c r="B18795" s="9" t="s">
        <v>2557</v>
      </c>
      <c r="C18795" s="10">
        <v>43228</v>
      </c>
      <c r="D18795" s="9">
        <v>9107581297</v>
      </c>
      <c r="E18795" s="9" t="e">
        <f>INDEX(#REF!:#REF!,MATCH($D18795,#REF!:#REF!,0),MATCH(#REF!,#REF!:#REF!,0))</f>
        <v>#REF!</v>
      </c>
      <c r="F18795" s="9" t="e">
        <f>INDEX(#REF!:#REF!,MATCH($D18795,#REF!:#REF!,0),MATCH(#REF!,#REF!:#REF!,0))</f>
        <v>#REF!</v>
      </c>
    </row>
    <row r="18796" spans="1:6" ht="16.5" x14ac:dyDescent="0.3">
      <c r="A18796" s="9" t="s">
        <v>3517</v>
      </c>
      <c r="B18796" s="9" t="s">
        <v>2357</v>
      </c>
      <c r="C18796" s="10">
        <v>58475</v>
      </c>
      <c r="D18796" s="9">
        <v>8808097757</v>
      </c>
      <c r="E18796" s="9" t="e">
        <f>INDEX(#REF!:#REF!,MATCH($D18796,#REF!:#REF!,0),MATCH(#REF!,#REF!:#REF!,0))</f>
        <v>#REF!</v>
      </c>
      <c r="F18796" s="9" t="e">
        <f>INDEX(#REF!:#REF!,MATCH($D18796,#REF!:#REF!,0),MATCH(#REF!,#REF!:#REF!,0))</f>
        <v>#REF!</v>
      </c>
    </row>
    <row r="18797" spans="1:6" ht="16.5" x14ac:dyDescent="0.3">
      <c r="A18797" s="9" t="s">
        <v>3516</v>
      </c>
      <c r="B18797" s="9" t="s">
        <v>2526</v>
      </c>
      <c r="C18797" s="10">
        <v>40056</v>
      </c>
      <c r="D18797" s="9">
        <v>4359854056</v>
      </c>
      <c r="E18797" s="9" t="e">
        <f>INDEX(#REF!:#REF!,MATCH($D18797,#REF!:#REF!,0),MATCH(#REF!,#REF!:#REF!,0))</f>
        <v>#REF!</v>
      </c>
      <c r="F18797" s="9" t="e">
        <f>INDEX(#REF!:#REF!,MATCH($D18797,#REF!:#REF!,0),MATCH(#REF!,#REF!:#REF!,0))</f>
        <v>#REF!</v>
      </c>
    </row>
    <row r="18798" spans="1:6" ht="16.5" x14ac:dyDescent="0.3">
      <c r="A18798" s="9" t="s">
        <v>3515</v>
      </c>
      <c r="B18798" s="9" t="s">
        <v>2226</v>
      </c>
      <c r="C18798" s="10">
        <v>40527</v>
      </c>
      <c r="D18798" s="9">
        <v>6378969205</v>
      </c>
      <c r="E18798" s="9" t="e">
        <f>INDEX(#REF!:#REF!,MATCH($D18798,#REF!:#REF!,0),MATCH(#REF!,#REF!:#REF!,0))</f>
        <v>#REF!</v>
      </c>
      <c r="F18798" s="9" t="e">
        <f>INDEX(#REF!:#REF!,MATCH($D18798,#REF!:#REF!,0),MATCH(#REF!,#REF!:#REF!,0))</f>
        <v>#REF!</v>
      </c>
    </row>
    <row r="18799" spans="1:6" ht="16.5" x14ac:dyDescent="0.3">
      <c r="A18799" s="9" t="s">
        <v>3514</v>
      </c>
      <c r="B18799" s="9" t="s">
        <v>3506</v>
      </c>
      <c r="C18799" s="10">
        <v>41788</v>
      </c>
      <c r="D18799" s="9">
        <v>6410530811</v>
      </c>
      <c r="E18799" s="9" t="e">
        <f>INDEX(#REF!:#REF!,MATCH($D18799,#REF!:#REF!,0),MATCH(#REF!,#REF!:#REF!,0))</f>
        <v>#REF!</v>
      </c>
      <c r="F18799" s="9" t="e">
        <f>INDEX(#REF!:#REF!,MATCH($D18799,#REF!:#REF!,0),MATCH(#REF!,#REF!:#REF!,0))</f>
        <v>#REF!</v>
      </c>
    </row>
    <row r="18800" spans="1:6" ht="16.5" x14ac:dyDescent="0.3">
      <c r="A18800" s="9" t="s">
        <v>3513</v>
      </c>
      <c r="B18800" s="9" t="s">
        <v>2214</v>
      </c>
      <c r="C18800" s="10">
        <v>39288</v>
      </c>
      <c r="D18800" s="9">
        <v>2012142672</v>
      </c>
      <c r="E18800" s="9" t="e">
        <f>INDEX(#REF!:#REF!,MATCH($D18800,#REF!:#REF!,0),MATCH(#REF!,#REF!:#REF!,0))</f>
        <v>#REF!</v>
      </c>
      <c r="F18800" s="9" t="e">
        <f>INDEX(#REF!:#REF!,MATCH($D18800,#REF!:#REF!,0),MATCH(#REF!,#REF!:#REF!,0))</f>
        <v>#REF!</v>
      </c>
    </row>
    <row r="18801" spans="1:6" ht="16.5" x14ac:dyDescent="0.3">
      <c r="A18801" s="9" t="s">
        <v>3512</v>
      </c>
      <c r="B18801" s="9" t="s">
        <v>2939</v>
      </c>
      <c r="C18801" s="10">
        <v>33782</v>
      </c>
      <c r="D18801" s="9">
        <v>7243767311</v>
      </c>
      <c r="E18801" s="9" t="e">
        <f>INDEX(#REF!:#REF!,MATCH($D18801,#REF!:#REF!,0),MATCH(#REF!,#REF!:#REF!,0))</f>
        <v>#REF!</v>
      </c>
      <c r="F18801" s="9" t="e">
        <f>INDEX(#REF!:#REF!,MATCH($D18801,#REF!:#REF!,0),MATCH(#REF!,#REF!:#REF!,0))</f>
        <v>#REF!</v>
      </c>
    </row>
    <row r="18802" spans="1:6" ht="16.5" x14ac:dyDescent="0.3">
      <c r="A18802" s="9" t="s">
        <v>3511</v>
      </c>
      <c r="B18802" s="9" t="s">
        <v>3510</v>
      </c>
      <c r="C18802" s="10">
        <v>59687</v>
      </c>
      <c r="D18802" s="9">
        <v>2809344809</v>
      </c>
      <c r="E18802" s="9" t="e">
        <f>INDEX(#REF!:#REF!,MATCH($D18802,#REF!:#REF!,0),MATCH(#REF!,#REF!:#REF!,0))</f>
        <v>#REF!</v>
      </c>
      <c r="F18802" s="9" t="e">
        <f>INDEX(#REF!:#REF!,MATCH($D18802,#REF!:#REF!,0),MATCH(#REF!,#REF!:#REF!,0))</f>
        <v>#REF!</v>
      </c>
    </row>
    <row r="18803" spans="1:6" ht="16.5" x14ac:dyDescent="0.3">
      <c r="A18803" s="9" t="s">
        <v>3509</v>
      </c>
      <c r="B18803" s="9" t="s">
        <v>2498</v>
      </c>
      <c r="C18803" s="10">
        <v>13258</v>
      </c>
      <c r="D18803" s="9">
        <v>244523738</v>
      </c>
      <c r="E18803" s="9" t="e">
        <f>INDEX(#REF!:#REF!,MATCH($D18803,#REF!:#REF!,0),MATCH(#REF!,#REF!:#REF!,0))</f>
        <v>#REF!</v>
      </c>
      <c r="F18803" s="9" t="e">
        <f>INDEX(#REF!:#REF!,MATCH($D18803,#REF!:#REF!,0),MATCH(#REF!,#REF!:#REF!,0))</f>
        <v>#REF!</v>
      </c>
    </row>
    <row r="18804" spans="1:6" ht="16.5" x14ac:dyDescent="0.3">
      <c r="A18804" s="9" t="s">
        <v>3508</v>
      </c>
      <c r="B18804" s="9" t="s">
        <v>2065</v>
      </c>
      <c r="C18804" s="10">
        <v>43164</v>
      </c>
      <c r="D18804" s="9">
        <v>3217797337</v>
      </c>
      <c r="E18804" s="9" t="e">
        <f>INDEX(#REF!:#REF!,MATCH($D18804,#REF!:#REF!,0),MATCH(#REF!,#REF!:#REF!,0))</f>
        <v>#REF!</v>
      </c>
      <c r="F18804" s="9" t="e">
        <f>INDEX(#REF!:#REF!,MATCH($D18804,#REF!:#REF!,0),MATCH(#REF!,#REF!:#REF!,0))</f>
        <v>#REF!</v>
      </c>
    </row>
    <row r="18805" spans="1:6" ht="16.5" x14ac:dyDescent="0.3">
      <c r="A18805" s="9" t="s">
        <v>3507</v>
      </c>
      <c r="B18805" s="9" t="s">
        <v>3506</v>
      </c>
      <c r="C18805" s="10">
        <v>17455</v>
      </c>
      <c r="D18805" s="9">
        <v>4768342426</v>
      </c>
      <c r="E18805" s="9" t="e">
        <f>INDEX(#REF!:#REF!,MATCH($D18805,#REF!:#REF!,0),MATCH(#REF!,#REF!:#REF!,0))</f>
        <v>#REF!</v>
      </c>
      <c r="F18805" s="9" t="e">
        <f>INDEX(#REF!:#REF!,MATCH($D18805,#REF!:#REF!,0),MATCH(#REF!,#REF!:#REF!,0))</f>
        <v>#REF!</v>
      </c>
    </row>
    <row r="18806" spans="1:6" ht="16.5" x14ac:dyDescent="0.3">
      <c r="A18806" s="9" t="s">
        <v>3505</v>
      </c>
      <c r="B18806" s="9" t="s">
        <v>2658</v>
      </c>
      <c r="C18806" s="10">
        <v>51876</v>
      </c>
      <c r="D18806" s="9">
        <v>5203144281</v>
      </c>
      <c r="E18806" s="9" t="e">
        <f>INDEX(#REF!:#REF!,MATCH($D18806,#REF!:#REF!,0),MATCH(#REF!,#REF!:#REF!,0))</f>
        <v>#REF!</v>
      </c>
      <c r="F18806" s="9" t="e">
        <f>INDEX(#REF!:#REF!,MATCH($D18806,#REF!:#REF!,0),MATCH(#REF!,#REF!:#REF!,0))</f>
        <v>#REF!</v>
      </c>
    </row>
    <row r="18807" spans="1:6" ht="16.5" x14ac:dyDescent="0.3">
      <c r="A18807" s="9" t="s">
        <v>3504</v>
      </c>
      <c r="B18807" s="9" t="s">
        <v>2655</v>
      </c>
      <c r="C18807" s="10">
        <v>24288</v>
      </c>
      <c r="D18807" s="9">
        <v>1009146149</v>
      </c>
      <c r="E18807" s="9" t="e">
        <f>INDEX(#REF!:#REF!,MATCH($D18807,#REF!:#REF!,0),MATCH(#REF!,#REF!:#REF!,0))</f>
        <v>#REF!</v>
      </c>
      <c r="F18807" s="9" t="e">
        <f>INDEX(#REF!:#REF!,MATCH($D18807,#REF!:#REF!,0),MATCH(#REF!,#REF!:#REF!,0))</f>
        <v>#REF!</v>
      </c>
    </row>
    <row r="18808" spans="1:6" ht="16.5" x14ac:dyDescent="0.3">
      <c r="A18808" s="9" t="s">
        <v>3503</v>
      </c>
      <c r="B18808" s="9" t="s">
        <v>2063</v>
      </c>
      <c r="C18808" s="10">
        <v>17673</v>
      </c>
      <c r="D18808" s="9">
        <v>7957976743</v>
      </c>
      <c r="E18808" s="9" t="e">
        <f>INDEX(#REF!:#REF!,MATCH($D18808,#REF!:#REF!,0),MATCH(#REF!,#REF!:#REF!,0))</f>
        <v>#REF!</v>
      </c>
      <c r="F18808" s="9" t="e">
        <f>INDEX(#REF!:#REF!,MATCH($D18808,#REF!:#REF!,0),MATCH(#REF!,#REF!:#REF!,0))</f>
        <v>#REF!</v>
      </c>
    </row>
    <row r="18809" spans="1:6" ht="16.5" x14ac:dyDescent="0.3">
      <c r="A18809" s="9" t="s">
        <v>3502</v>
      </c>
      <c r="B18809" s="9" t="s">
        <v>2193</v>
      </c>
      <c r="C18809" s="10">
        <v>20280</v>
      </c>
      <c r="D18809" s="9">
        <v>5209112160</v>
      </c>
      <c r="E18809" s="9" t="e">
        <f>INDEX(#REF!:#REF!,MATCH($D18809,#REF!:#REF!,0),MATCH(#REF!,#REF!:#REF!,0))</f>
        <v>#REF!</v>
      </c>
      <c r="F18809" s="9" t="e">
        <f>INDEX(#REF!:#REF!,MATCH($D18809,#REF!:#REF!,0),MATCH(#REF!,#REF!:#REF!,0))</f>
        <v>#REF!</v>
      </c>
    </row>
    <row r="18810" spans="1:6" ht="16.5" x14ac:dyDescent="0.3">
      <c r="A18810" s="9" t="s">
        <v>3501</v>
      </c>
      <c r="B18810" s="9" t="s">
        <v>2428</v>
      </c>
      <c r="C18810" s="10">
        <v>12533</v>
      </c>
      <c r="D18810" s="9">
        <v>6408517315</v>
      </c>
      <c r="E18810" s="9" t="e">
        <f>INDEX(#REF!:#REF!,MATCH($D18810,#REF!:#REF!,0),MATCH(#REF!,#REF!:#REF!,0))</f>
        <v>#REF!</v>
      </c>
      <c r="F18810" s="9" t="e">
        <f>INDEX(#REF!:#REF!,MATCH($D18810,#REF!:#REF!,0),MATCH(#REF!,#REF!:#REF!,0))</f>
        <v>#REF!</v>
      </c>
    </row>
    <row r="18811" spans="1:6" ht="16.5" x14ac:dyDescent="0.3">
      <c r="A18811" s="9" t="s">
        <v>3500</v>
      </c>
      <c r="B18811" s="9" t="s">
        <v>2132</v>
      </c>
      <c r="C18811" s="10">
        <v>33452</v>
      </c>
      <c r="D18811" s="9">
        <v>4286367630</v>
      </c>
      <c r="E18811" s="9" t="e">
        <f>INDEX(#REF!:#REF!,MATCH($D18811,#REF!:#REF!,0),MATCH(#REF!,#REF!:#REF!,0))</f>
        <v>#REF!</v>
      </c>
      <c r="F18811" s="9" t="e">
        <f>INDEX(#REF!:#REF!,MATCH($D18811,#REF!:#REF!,0),MATCH(#REF!,#REF!:#REF!,0))</f>
        <v>#REF!</v>
      </c>
    </row>
    <row r="18812" spans="1:6" ht="16.5" x14ac:dyDescent="0.3">
      <c r="A18812" s="9" t="s">
        <v>3499</v>
      </c>
      <c r="B18812" s="9" t="s">
        <v>3498</v>
      </c>
      <c r="C18812" s="10">
        <v>58213</v>
      </c>
      <c r="D18812" s="9">
        <v>3133221701</v>
      </c>
      <c r="E18812" s="9" t="e">
        <f>INDEX(#REF!:#REF!,MATCH($D18812,#REF!:#REF!,0),MATCH(#REF!,#REF!:#REF!,0))</f>
        <v>#REF!</v>
      </c>
      <c r="F18812" s="9" t="e">
        <f>INDEX(#REF!:#REF!,MATCH($D18812,#REF!:#REF!,0),MATCH(#REF!,#REF!:#REF!,0))</f>
        <v>#REF!</v>
      </c>
    </row>
    <row r="18813" spans="1:6" ht="16.5" x14ac:dyDescent="0.3">
      <c r="A18813" s="9" t="s">
        <v>3497</v>
      </c>
      <c r="B18813" s="9" t="s">
        <v>3172</v>
      </c>
      <c r="C18813" s="10">
        <v>54157</v>
      </c>
      <c r="D18813" s="9">
        <v>4638232353</v>
      </c>
      <c r="E18813" s="9" t="e">
        <f>INDEX(#REF!:#REF!,MATCH($D18813,#REF!:#REF!,0),MATCH(#REF!,#REF!:#REF!,0))</f>
        <v>#REF!</v>
      </c>
      <c r="F18813" s="9" t="e">
        <f>INDEX(#REF!:#REF!,MATCH($D18813,#REF!:#REF!,0),MATCH(#REF!,#REF!:#REF!,0))</f>
        <v>#REF!</v>
      </c>
    </row>
    <row r="18814" spans="1:6" ht="16.5" x14ac:dyDescent="0.3">
      <c r="A18814" s="9" t="s">
        <v>3496</v>
      </c>
      <c r="B18814" s="9" t="s">
        <v>2422</v>
      </c>
      <c r="C18814" s="10">
        <v>32438</v>
      </c>
      <c r="D18814" s="9">
        <v>3016741628</v>
      </c>
      <c r="E18814" s="9" t="e">
        <f>INDEX(#REF!:#REF!,MATCH($D18814,#REF!:#REF!,0),MATCH(#REF!,#REF!:#REF!,0))</f>
        <v>#REF!</v>
      </c>
      <c r="F18814" s="9" t="e">
        <f>INDEX(#REF!:#REF!,MATCH($D18814,#REF!:#REF!,0),MATCH(#REF!,#REF!:#REF!,0))</f>
        <v>#REF!</v>
      </c>
    </row>
    <row r="18815" spans="1:6" ht="16.5" x14ac:dyDescent="0.3">
      <c r="A18815" s="9" t="s">
        <v>3495</v>
      </c>
      <c r="B18815" s="9" t="s">
        <v>2258</v>
      </c>
      <c r="C18815" s="10">
        <v>31131</v>
      </c>
      <c r="D18815" s="9">
        <v>3609467622</v>
      </c>
      <c r="E18815" s="9" t="e">
        <f>INDEX(#REF!:#REF!,MATCH($D18815,#REF!:#REF!,0),MATCH(#REF!,#REF!:#REF!,0))</f>
        <v>#REF!</v>
      </c>
      <c r="F18815" s="9" t="e">
        <f>INDEX(#REF!:#REF!,MATCH($D18815,#REF!:#REF!,0),MATCH(#REF!,#REF!:#REF!,0))</f>
        <v>#REF!</v>
      </c>
    </row>
    <row r="18816" spans="1:6" ht="16.5" x14ac:dyDescent="0.3">
      <c r="A18816" s="9" t="s">
        <v>3494</v>
      </c>
      <c r="B18816" s="9" t="s">
        <v>3493</v>
      </c>
      <c r="C18816" s="10">
        <v>44170</v>
      </c>
      <c r="D18816" s="9">
        <v>1599457717</v>
      </c>
      <c r="E18816" s="9" t="e">
        <f>INDEX(#REF!:#REF!,MATCH($D18816,#REF!:#REF!,0),MATCH(#REF!,#REF!:#REF!,0))</f>
        <v>#REF!</v>
      </c>
      <c r="F18816" s="9" t="e">
        <f>INDEX(#REF!:#REF!,MATCH($D18816,#REF!:#REF!,0),MATCH(#REF!,#REF!:#REF!,0))</f>
        <v>#REF!</v>
      </c>
    </row>
    <row r="18817" spans="1:6" ht="16.5" x14ac:dyDescent="0.3">
      <c r="A18817" s="9" t="s">
        <v>3492</v>
      </c>
      <c r="B18817" s="9" t="s">
        <v>2121</v>
      </c>
      <c r="C18817" s="10">
        <v>34931</v>
      </c>
      <c r="D18817" s="9">
        <v>4739588234</v>
      </c>
      <c r="E18817" s="9" t="e">
        <f>INDEX(#REF!:#REF!,MATCH($D18817,#REF!:#REF!,0),MATCH(#REF!,#REF!:#REF!,0))</f>
        <v>#REF!</v>
      </c>
      <c r="F18817" s="9" t="e">
        <f>INDEX(#REF!:#REF!,MATCH($D18817,#REF!:#REF!,0),MATCH(#REF!,#REF!:#REF!,0))</f>
        <v>#REF!</v>
      </c>
    </row>
    <row r="18818" spans="1:6" ht="16.5" x14ac:dyDescent="0.3">
      <c r="A18818" s="9" t="s">
        <v>3491</v>
      </c>
      <c r="B18818" s="9" t="s">
        <v>2110</v>
      </c>
      <c r="C18818" s="10">
        <v>47005</v>
      </c>
      <c r="D18818" s="9">
        <v>966588630</v>
      </c>
      <c r="E18818" s="9" t="e">
        <f>INDEX(#REF!:#REF!,MATCH($D18818,#REF!:#REF!,0),MATCH(#REF!,#REF!:#REF!,0))</f>
        <v>#REF!</v>
      </c>
      <c r="F18818" s="9" t="e">
        <f>INDEX(#REF!:#REF!,MATCH($D18818,#REF!:#REF!,0),MATCH(#REF!,#REF!:#REF!,0))</f>
        <v>#REF!</v>
      </c>
    </row>
    <row r="18819" spans="1:6" ht="16.5" x14ac:dyDescent="0.3">
      <c r="A18819" s="9" t="s">
        <v>3490</v>
      </c>
      <c r="B18819" s="9" t="s">
        <v>2326</v>
      </c>
      <c r="C18819" s="10">
        <v>18801</v>
      </c>
      <c r="D18819" s="9">
        <v>3129526900</v>
      </c>
      <c r="E18819" s="9" t="e">
        <f>INDEX(#REF!:#REF!,MATCH($D18819,#REF!:#REF!,0),MATCH(#REF!,#REF!:#REF!,0))</f>
        <v>#REF!</v>
      </c>
      <c r="F18819" s="9" t="e">
        <f>INDEX(#REF!:#REF!,MATCH($D18819,#REF!:#REF!,0),MATCH(#REF!,#REF!:#REF!,0))</f>
        <v>#REF!</v>
      </c>
    </row>
    <row r="18820" spans="1:6" ht="16.5" x14ac:dyDescent="0.3">
      <c r="A18820" s="9" t="s">
        <v>3489</v>
      </c>
      <c r="B18820" s="9" t="s">
        <v>3073</v>
      </c>
      <c r="C18820" s="10">
        <v>54485</v>
      </c>
      <c r="D18820" s="9">
        <v>4504361140</v>
      </c>
      <c r="E18820" s="9" t="e">
        <f>INDEX(#REF!:#REF!,MATCH($D18820,#REF!:#REF!,0),MATCH(#REF!,#REF!:#REF!,0))</f>
        <v>#REF!</v>
      </c>
      <c r="F18820" s="9" t="e">
        <f>INDEX(#REF!:#REF!,MATCH($D18820,#REF!:#REF!,0),MATCH(#REF!,#REF!:#REF!,0))</f>
        <v>#REF!</v>
      </c>
    </row>
    <row r="18821" spans="1:6" ht="16.5" x14ac:dyDescent="0.3">
      <c r="A18821" s="9" t="s">
        <v>3488</v>
      </c>
      <c r="B18821" s="9" t="s">
        <v>2364</v>
      </c>
      <c r="C18821" s="10">
        <v>50400</v>
      </c>
      <c r="D18821" s="9">
        <v>5383734902</v>
      </c>
      <c r="E18821" s="9" t="e">
        <f>INDEX(#REF!:#REF!,MATCH($D18821,#REF!:#REF!,0),MATCH(#REF!,#REF!:#REF!,0))</f>
        <v>#REF!</v>
      </c>
      <c r="F18821" s="9" t="e">
        <f>INDEX(#REF!:#REF!,MATCH($D18821,#REF!:#REF!,0),MATCH(#REF!,#REF!:#REF!,0))</f>
        <v>#REF!</v>
      </c>
    </row>
    <row r="18822" spans="1:6" ht="16.5" x14ac:dyDescent="0.3">
      <c r="A18822" s="9" t="s">
        <v>3487</v>
      </c>
      <c r="B18822" s="9" t="s">
        <v>2267</v>
      </c>
      <c r="C18822" s="10">
        <v>18863</v>
      </c>
      <c r="D18822" s="9">
        <v>8032296239</v>
      </c>
      <c r="E18822" s="9" t="e">
        <f>INDEX(#REF!:#REF!,MATCH($D18822,#REF!:#REF!,0),MATCH(#REF!,#REF!:#REF!,0))</f>
        <v>#REF!</v>
      </c>
      <c r="F18822" s="9" t="e">
        <f>INDEX(#REF!:#REF!,MATCH($D18822,#REF!:#REF!,0),MATCH(#REF!,#REF!:#REF!,0))</f>
        <v>#REF!</v>
      </c>
    </row>
    <row r="18823" spans="1:6" ht="16.5" x14ac:dyDescent="0.3">
      <c r="A18823" s="9" t="s">
        <v>3486</v>
      </c>
      <c r="B18823" s="9" t="s">
        <v>2831</v>
      </c>
      <c r="C18823" s="10">
        <v>30770</v>
      </c>
      <c r="D18823" s="9">
        <v>4920920075</v>
      </c>
      <c r="E18823" s="9" t="e">
        <f>INDEX(#REF!:#REF!,MATCH($D18823,#REF!:#REF!,0),MATCH(#REF!,#REF!:#REF!,0))</f>
        <v>#REF!</v>
      </c>
      <c r="F18823" s="9" t="e">
        <f>INDEX(#REF!:#REF!,MATCH($D18823,#REF!:#REF!,0),MATCH(#REF!,#REF!:#REF!,0))</f>
        <v>#REF!</v>
      </c>
    </row>
    <row r="18824" spans="1:6" ht="16.5" x14ac:dyDescent="0.3">
      <c r="A18824" s="9" t="s">
        <v>3485</v>
      </c>
      <c r="B18824" s="9" t="s">
        <v>2420</v>
      </c>
      <c r="C18824" s="10">
        <v>42125</v>
      </c>
      <c r="D18824" s="9">
        <v>2074776004</v>
      </c>
      <c r="E18824" s="9" t="e">
        <f>INDEX(#REF!:#REF!,MATCH($D18824,#REF!:#REF!,0),MATCH(#REF!,#REF!:#REF!,0))</f>
        <v>#REF!</v>
      </c>
      <c r="F18824" s="9" t="e">
        <f>INDEX(#REF!:#REF!,MATCH($D18824,#REF!:#REF!,0),MATCH(#REF!,#REF!:#REF!,0))</f>
        <v>#REF!</v>
      </c>
    </row>
    <row r="18825" spans="1:6" ht="16.5" x14ac:dyDescent="0.3">
      <c r="A18825" s="9" t="s">
        <v>3484</v>
      </c>
      <c r="B18825" s="9" t="s">
        <v>2519</v>
      </c>
      <c r="C18825" s="10">
        <v>55962</v>
      </c>
      <c r="D18825" s="9">
        <v>7778092905</v>
      </c>
      <c r="E18825" s="9" t="e">
        <f>INDEX(#REF!:#REF!,MATCH($D18825,#REF!:#REF!,0),MATCH(#REF!,#REF!:#REF!,0))</f>
        <v>#REF!</v>
      </c>
      <c r="F18825" s="9" t="e">
        <f>INDEX(#REF!:#REF!,MATCH($D18825,#REF!:#REF!,0),MATCH(#REF!,#REF!:#REF!,0))</f>
        <v>#REF!</v>
      </c>
    </row>
    <row r="18826" spans="1:6" ht="16.5" x14ac:dyDescent="0.3">
      <c r="A18826" s="9" t="s">
        <v>3483</v>
      </c>
      <c r="B18826" s="9" t="s">
        <v>2277</v>
      </c>
      <c r="C18826" s="10">
        <v>37551</v>
      </c>
      <c r="D18826" s="9">
        <v>6402318035</v>
      </c>
      <c r="E18826" s="9" t="e">
        <f>INDEX(#REF!:#REF!,MATCH($D18826,#REF!:#REF!,0),MATCH(#REF!,#REF!:#REF!,0))</f>
        <v>#REF!</v>
      </c>
      <c r="F18826" s="9" t="e">
        <f>INDEX(#REF!:#REF!,MATCH($D18826,#REF!:#REF!,0),MATCH(#REF!,#REF!:#REF!,0))</f>
        <v>#REF!</v>
      </c>
    </row>
    <row r="18827" spans="1:6" ht="16.5" x14ac:dyDescent="0.3">
      <c r="A18827" s="9" t="s">
        <v>3482</v>
      </c>
      <c r="B18827" s="9" t="s">
        <v>2007</v>
      </c>
      <c r="C18827" s="10">
        <v>19385</v>
      </c>
      <c r="D18827" s="9">
        <v>6321654205</v>
      </c>
      <c r="E18827" s="9" t="e">
        <f>INDEX(#REF!:#REF!,MATCH($D18827,#REF!:#REF!,0),MATCH(#REF!,#REF!:#REF!,0))</f>
        <v>#REF!</v>
      </c>
      <c r="F18827" s="9" t="e">
        <f>INDEX(#REF!:#REF!,MATCH($D18827,#REF!:#REF!,0),MATCH(#REF!,#REF!:#REF!,0))</f>
        <v>#REF!</v>
      </c>
    </row>
    <row r="18828" spans="1:6" ht="16.5" x14ac:dyDescent="0.3">
      <c r="A18828" s="9" t="s">
        <v>3481</v>
      </c>
      <c r="B18828" s="9" t="s">
        <v>2597</v>
      </c>
      <c r="C18828" s="10">
        <v>20125</v>
      </c>
      <c r="D18828" s="9">
        <v>7775126329</v>
      </c>
      <c r="E18828" s="9" t="e">
        <f>INDEX(#REF!:#REF!,MATCH($D18828,#REF!:#REF!,0),MATCH(#REF!,#REF!:#REF!,0))</f>
        <v>#REF!</v>
      </c>
      <c r="F18828" s="9" t="e">
        <f>INDEX(#REF!:#REF!,MATCH($D18828,#REF!:#REF!,0),MATCH(#REF!,#REF!:#REF!,0))</f>
        <v>#REF!</v>
      </c>
    </row>
    <row r="18829" spans="1:6" ht="16.5" x14ac:dyDescent="0.3">
      <c r="A18829" s="9" t="s">
        <v>3480</v>
      </c>
      <c r="B18829" s="9" t="s">
        <v>1985</v>
      </c>
      <c r="C18829" s="10">
        <v>23002</v>
      </c>
      <c r="D18829" s="9">
        <v>3967370569</v>
      </c>
      <c r="E18829" s="9" t="e">
        <f>INDEX(#REF!:#REF!,MATCH($D18829,#REF!:#REF!,0),MATCH(#REF!,#REF!:#REF!,0))</f>
        <v>#REF!</v>
      </c>
      <c r="F18829" s="9" t="e">
        <f>INDEX(#REF!:#REF!,MATCH($D18829,#REF!:#REF!,0),MATCH(#REF!,#REF!:#REF!,0))</f>
        <v>#REF!</v>
      </c>
    </row>
    <row r="18830" spans="1:6" ht="16.5" x14ac:dyDescent="0.3">
      <c r="A18830" s="9" t="s">
        <v>3479</v>
      </c>
      <c r="B18830" s="9" t="s">
        <v>3478</v>
      </c>
      <c r="C18830" s="10">
        <v>21528</v>
      </c>
      <c r="D18830" s="9">
        <v>8264394108</v>
      </c>
      <c r="E18830" s="9" t="e">
        <f>INDEX(#REF!:#REF!,MATCH($D18830,#REF!:#REF!,0),MATCH(#REF!,#REF!:#REF!,0))</f>
        <v>#REF!</v>
      </c>
      <c r="F18830" s="9" t="e">
        <f>INDEX(#REF!:#REF!,MATCH($D18830,#REF!:#REF!,0),MATCH(#REF!,#REF!:#REF!,0))</f>
        <v>#REF!</v>
      </c>
    </row>
    <row r="18831" spans="1:6" ht="16.5" x14ac:dyDescent="0.3">
      <c r="A18831" s="9" t="s">
        <v>3477</v>
      </c>
      <c r="B18831" s="9" t="s">
        <v>2155</v>
      </c>
      <c r="C18831" s="10">
        <v>36544</v>
      </c>
      <c r="D18831" s="9">
        <v>6446166575</v>
      </c>
      <c r="E18831" s="9" t="e">
        <f>INDEX(#REF!:#REF!,MATCH($D18831,#REF!:#REF!,0),MATCH(#REF!,#REF!:#REF!,0))</f>
        <v>#REF!</v>
      </c>
      <c r="F18831" s="9" t="e">
        <f>INDEX(#REF!:#REF!,MATCH($D18831,#REF!:#REF!,0),MATCH(#REF!,#REF!:#REF!,0))</f>
        <v>#REF!</v>
      </c>
    </row>
    <row r="18832" spans="1:6" ht="16.5" x14ac:dyDescent="0.3">
      <c r="A18832" s="9" t="s">
        <v>3476</v>
      </c>
      <c r="B18832" s="9" t="s">
        <v>2092</v>
      </c>
      <c r="C18832" s="10">
        <v>15187</v>
      </c>
      <c r="D18832" s="9">
        <v>2524572722</v>
      </c>
      <c r="E18832" s="9" t="e">
        <f>INDEX(#REF!:#REF!,MATCH($D18832,#REF!:#REF!,0),MATCH(#REF!,#REF!:#REF!,0))</f>
        <v>#REF!</v>
      </c>
      <c r="F18832" s="9" t="e">
        <f>INDEX(#REF!:#REF!,MATCH($D18832,#REF!:#REF!,0),MATCH(#REF!,#REF!:#REF!,0))</f>
        <v>#REF!</v>
      </c>
    </row>
    <row r="18833" spans="1:6" ht="16.5" x14ac:dyDescent="0.3">
      <c r="A18833" s="9" t="s">
        <v>3475</v>
      </c>
      <c r="B18833" s="9" t="s">
        <v>2608</v>
      </c>
      <c r="C18833" s="10">
        <v>28149</v>
      </c>
      <c r="D18833" s="9">
        <v>1149008652</v>
      </c>
      <c r="E18833" s="9" t="e">
        <f>INDEX(#REF!:#REF!,MATCH($D18833,#REF!:#REF!,0),MATCH(#REF!,#REF!:#REF!,0))</f>
        <v>#REF!</v>
      </c>
      <c r="F18833" s="9" t="e">
        <f>INDEX(#REF!:#REF!,MATCH($D18833,#REF!:#REF!,0),MATCH(#REF!,#REF!:#REF!,0))</f>
        <v>#REF!</v>
      </c>
    </row>
    <row r="18834" spans="1:6" ht="16.5" x14ac:dyDescent="0.3">
      <c r="A18834" s="9" t="s">
        <v>3474</v>
      </c>
      <c r="B18834" s="9" t="s">
        <v>2433</v>
      </c>
      <c r="C18834" s="10">
        <v>12408</v>
      </c>
      <c r="D18834" s="9">
        <v>9561367408</v>
      </c>
      <c r="E18834" s="9" t="e">
        <f>INDEX(#REF!:#REF!,MATCH($D18834,#REF!:#REF!,0),MATCH(#REF!,#REF!:#REF!,0))</f>
        <v>#REF!</v>
      </c>
      <c r="F18834" s="9" t="e">
        <f>INDEX(#REF!:#REF!,MATCH($D18834,#REF!:#REF!,0),MATCH(#REF!,#REF!:#REF!,0))</f>
        <v>#REF!</v>
      </c>
    </row>
    <row r="18835" spans="1:6" ht="16.5" x14ac:dyDescent="0.3">
      <c r="A18835" s="9" t="s">
        <v>3473</v>
      </c>
      <c r="B18835" s="9" t="s">
        <v>2942</v>
      </c>
      <c r="C18835" s="10">
        <v>54020</v>
      </c>
      <c r="D18835" s="9">
        <v>7436398989</v>
      </c>
      <c r="E18835" s="9" t="e">
        <f>INDEX(#REF!:#REF!,MATCH($D18835,#REF!:#REF!,0),MATCH(#REF!,#REF!:#REF!,0))</f>
        <v>#REF!</v>
      </c>
      <c r="F18835" s="9" t="e">
        <f>INDEX(#REF!:#REF!,MATCH($D18835,#REF!:#REF!,0),MATCH(#REF!,#REF!:#REF!,0))</f>
        <v>#REF!</v>
      </c>
    </row>
    <row r="18836" spans="1:6" ht="16.5" x14ac:dyDescent="0.3">
      <c r="A18836" s="9" t="s">
        <v>3472</v>
      </c>
      <c r="B18836" s="9" t="s">
        <v>2555</v>
      </c>
      <c r="C18836" s="10">
        <v>26499</v>
      </c>
      <c r="D18836" s="9">
        <v>2592292012</v>
      </c>
      <c r="E18836" s="9" t="e">
        <f>INDEX(#REF!:#REF!,MATCH($D18836,#REF!:#REF!,0),MATCH(#REF!,#REF!:#REF!,0))</f>
        <v>#REF!</v>
      </c>
      <c r="F18836" s="9" t="e">
        <f>INDEX(#REF!:#REF!,MATCH($D18836,#REF!:#REF!,0),MATCH(#REF!,#REF!:#REF!,0))</f>
        <v>#REF!</v>
      </c>
    </row>
    <row r="18837" spans="1:6" ht="16.5" x14ac:dyDescent="0.3">
      <c r="A18837" s="9" t="s">
        <v>3471</v>
      </c>
      <c r="B18837" s="9" t="s">
        <v>2753</v>
      </c>
      <c r="C18837" s="10">
        <v>16379</v>
      </c>
      <c r="D18837" s="9">
        <v>3266408608</v>
      </c>
      <c r="E18837" s="9" t="e">
        <f>INDEX(#REF!:#REF!,MATCH($D18837,#REF!:#REF!,0),MATCH(#REF!,#REF!:#REF!,0))</f>
        <v>#REF!</v>
      </c>
      <c r="F18837" s="9" t="e">
        <f>INDEX(#REF!:#REF!,MATCH($D18837,#REF!:#REF!,0),MATCH(#REF!,#REF!:#REF!,0))</f>
        <v>#REF!</v>
      </c>
    </row>
    <row r="18838" spans="1:6" ht="16.5" x14ac:dyDescent="0.3">
      <c r="A18838" s="9" t="s">
        <v>3470</v>
      </c>
      <c r="B18838" s="9" t="s">
        <v>2420</v>
      </c>
      <c r="C18838" s="10">
        <v>48941</v>
      </c>
      <c r="D18838" s="9">
        <v>7888574610</v>
      </c>
      <c r="E18838" s="9" t="e">
        <f>INDEX(#REF!:#REF!,MATCH($D18838,#REF!:#REF!,0),MATCH(#REF!,#REF!:#REF!,0))</f>
        <v>#REF!</v>
      </c>
      <c r="F18838" s="9" t="e">
        <f>INDEX(#REF!:#REF!,MATCH($D18838,#REF!:#REF!,0),MATCH(#REF!,#REF!:#REF!,0))</f>
        <v>#REF!</v>
      </c>
    </row>
    <row r="18839" spans="1:6" ht="16.5" x14ac:dyDescent="0.3">
      <c r="A18839" s="9" t="s">
        <v>3469</v>
      </c>
      <c r="B18839" s="9" t="s">
        <v>2459</v>
      </c>
      <c r="C18839" s="10">
        <v>41881</v>
      </c>
      <c r="D18839" s="9">
        <v>3516592710</v>
      </c>
      <c r="E18839" s="9" t="e">
        <f>INDEX(#REF!:#REF!,MATCH($D18839,#REF!:#REF!,0),MATCH(#REF!,#REF!:#REF!,0))</f>
        <v>#REF!</v>
      </c>
      <c r="F18839" s="9" t="e">
        <f>INDEX(#REF!:#REF!,MATCH($D18839,#REF!:#REF!,0),MATCH(#REF!,#REF!:#REF!,0))</f>
        <v>#REF!</v>
      </c>
    </row>
    <row r="18840" spans="1:6" ht="16.5" x14ac:dyDescent="0.3">
      <c r="A18840" s="9" t="s">
        <v>3468</v>
      </c>
      <c r="B18840" s="9" t="s">
        <v>2042</v>
      </c>
      <c r="C18840" s="10">
        <v>42529</v>
      </c>
      <c r="D18840" s="9">
        <v>304906506</v>
      </c>
      <c r="E18840" s="9" t="e">
        <f>INDEX(#REF!:#REF!,MATCH($D18840,#REF!:#REF!,0),MATCH(#REF!,#REF!:#REF!,0))</f>
        <v>#REF!</v>
      </c>
      <c r="F18840" s="9" t="e">
        <f>INDEX(#REF!:#REF!,MATCH($D18840,#REF!:#REF!,0),MATCH(#REF!,#REF!:#REF!,0))</f>
        <v>#REF!</v>
      </c>
    </row>
    <row r="18841" spans="1:6" ht="16.5" x14ac:dyDescent="0.3">
      <c r="A18841" s="9" t="s">
        <v>3467</v>
      </c>
      <c r="B18841" s="9" t="s">
        <v>3222</v>
      </c>
      <c r="C18841" s="10">
        <v>51084</v>
      </c>
      <c r="D18841" s="9">
        <v>2748937082</v>
      </c>
      <c r="E18841" s="9" t="e">
        <f>INDEX(#REF!:#REF!,MATCH($D18841,#REF!:#REF!,0),MATCH(#REF!,#REF!:#REF!,0))</f>
        <v>#REF!</v>
      </c>
      <c r="F18841" s="9" t="e">
        <f>INDEX(#REF!:#REF!,MATCH($D18841,#REF!:#REF!,0),MATCH(#REF!,#REF!:#REF!,0))</f>
        <v>#REF!</v>
      </c>
    </row>
    <row r="18842" spans="1:6" ht="16.5" x14ac:dyDescent="0.3">
      <c r="A18842" s="9" t="s">
        <v>3466</v>
      </c>
      <c r="B18842" s="9" t="s">
        <v>3448</v>
      </c>
      <c r="C18842" s="10">
        <v>54429</v>
      </c>
      <c r="D18842" s="9">
        <v>4969679754</v>
      </c>
      <c r="E18842" s="9" t="e">
        <f>INDEX(#REF!:#REF!,MATCH($D18842,#REF!:#REF!,0),MATCH(#REF!,#REF!:#REF!,0))</f>
        <v>#REF!</v>
      </c>
      <c r="F18842" s="9" t="e">
        <f>INDEX(#REF!:#REF!,MATCH($D18842,#REF!:#REF!,0),MATCH(#REF!,#REF!:#REF!,0))</f>
        <v>#REF!</v>
      </c>
    </row>
    <row r="18843" spans="1:6" ht="16.5" x14ac:dyDescent="0.3">
      <c r="A18843" s="9" t="s">
        <v>3465</v>
      </c>
      <c r="B18843" s="9" t="s">
        <v>2029</v>
      </c>
      <c r="C18843" s="10">
        <v>28589</v>
      </c>
      <c r="D18843" s="9">
        <v>274599287</v>
      </c>
      <c r="E18843" s="9" t="e">
        <f>INDEX(#REF!:#REF!,MATCH($D18843,#REF!:#REF!,0),MATCH(#REF!,#REF!:#REF!,0))</f>
        <v>#REF!</v>
      </c>
      <c r="F18843" s="9" t="e">
        <f>INDEX(#REF!:#REF!,MATCH($D18843,#REF!:#REF!,0),MATCH(#REF!,#REF!:#REF!,0))</f>
        <v>#REF!</v>
      </c>
    </row>
    <row r="18844" spans="1:6" ht="16.5" x14ac:dyDescent="0.3">
      <c r="A18844" s="9" t="s">
        <v>3464</v>
      </c>
      <c r="B18844" s="9" t="s">
        <v>2073</v>
      </c>
      <c r="C18844" s="10">
        <v>17359</v>
      </c>
      <c r="D18844" s="9">
        <v>6183510505</v>
      </c>
      <c r="E18844" s="9" t="e">
        <f>INDEX(#REF!:#REF!,MATCH($D18844,#REF!:#REF!,0),MATCH(#REF!,#REF!:#REF!,0))</f>
        <v>#REF!</v>
      </c>
      <c r="F18844" s="9" t="e">
        <f>INDEX(#REF!:#REF!,MATCH($D18844,#REF!:#REF!,0),MATCH(#REF!,#REF!:#REF!,0))</f>
        <v>#REF!</v>
      </c>
    </row>
    <row r="18845" spans="1:6" ht="16.5" x14ac:dyDescent="0.3">
      <c r="A18845" s="9" t="s">
        <v>3463</v>
      </c>
      <c r="B18845" s="9" t="s">
        <v>2453</v>
      </c>
      <c r="C18845" s="10">
        <v>42268</v>
      </c>
      <c r="D18845" s="9">
        <v>7240169995</v>
      </c>
      <c r="E18845" s="9" t="e">
        <f>INDEX(#REF!:#REF!,MATCH($D18845,#REF!:#REF!,0),MATCH(#REF!,#REF!:#REF!,0))</f>
        <v>#REF!</v>
      </c>
      <c r="F18845" s="9" t="e">
        <f>INDEX(#REF!:#REF!,MATCH($D18845,#REF!:#REF!,0),MATCH(#REF!,#REF!:#REF!,0))</f>
        <v>#REF!</v>
      </c>
    </row>
    <row r="18846" spans="1:6" ht="16.5" x14ac:dyDescent="0.3">
      <c r="A18846" s="9" t="s">
        <v>3462</v>
      </c>
      <c r="B18846" s="9" t="s">
        <v>2673</v>
      </c>
      <c r="C18846" s="10">
        <v>47642</v>
      </c>
      <c r="D18846" s="9">
        <v>6227038881</v>
      </c>
      <c r="E18846" s="9" t="e">
        <f>INDEX(#REF!:#REF!,MATCH($D18846,#REF!:#REF!,0),MATCH(#REF!,#REF!:#REF!,0))</f>
        <v>#REF!</v>
      </c>
      <c r="F18846" s="9" t="e">
        <f>INDEX(#REF!:#REF!,MATCH($D18846,#REF!:#REF!,0),MATCH(#REF!,#REF!:#REF!,0))</f>
        <v>#REF!</v>
      </c>
    </row>
    <row r="18847" spans="1:6" ht="16.5" x14ac:dyDescent="0.3">
      <c r="A18847" s="9" t="s">
        <v>3461</v>
      </c>
      <c r="B18847" s="9" t="s">
        <v>2015</v>
      </c>
      <c r="C18847" s="10">
        <v>56818</v>
      </c>
      <c r="D18847" s="9">
        <v>4986200380</v>
      </c>
      <c r="E18847" s="9" t="e">
        <f>INDEX(#REF!:#REF!,MATCH($D18847,#REF!:#REF!,0),MATCH(#REF!,#REF!:#REF!,0))</f>
        <v>#REF!</v>
      </c>
      <c r="F18847" s="9" t="e">
        <f>INDEX(#REF!:#REF!,MATCH($D18847,#REF!:#REF!,0),MATCH(#REF!,#REF!:#REF!,0))</f>
        <v>#REF!</v>
      </c>
    </row>
    <row r="18848" spans="1:6" ht="16.5" x14ac:dyDescent="0.3">
      <c r="A18848" s="9" t="s">
        <v>3460</v>
      </c>
      <c r="B18848" s="9" t="s">
        <v>2713</v>
      </c>
      <c r="C18848" s="10">
        <v>35458</v>
      </c>
      <c r="D18848" s="9">
        <v>8115985503</v>
      </c>
      <c r="E18848" s="9" t="e">
        <f>INDEX(#REF!:#REF!,MATCH($D18848,#REF!:#REF!,0),MATCH(#REF!,#REF!:#REF!,0))</f>
        <v>#REF!</v>
      </c>
      <c r="F18848" s="9" t="e">
        <f>INDEX(#REF!:#REF!,MATCH($D18848,#REF!:#REF!,0),MATCH(#REF!,#REF!:#REF!,0))</f>
        <v>#REF!</v>
      </c>
    </row>
    <row r="18849" spans="1:6" ht="16.5" x14ac:dyDescent="0.3">
      <c r="A18849" s="9" t="s">
        <v>3459</v>
      </c>
      <c r="B18849" s="9" t="s">
        <v>3388</v>
      </c>
      <c r="C18849" s="10">
        <v>28858</v>
      </c>
      <c r="D18849" s="9">
        <v>4406664351</v>
      </c>
      <c r="E18849" s="9" t="e">
        <f>INDEX(#REF!:#REF!,MATCH($D18849,#REF!:#REF!,0),MATCH(#REF!,#REF!:#REF!,0))</f>
        <v>#REF!</v>
      </c>
      <c r="F18849" s="9" t="e">
        <f>INDEX(#REF!:#REF!,MATCH($D18849,#REF!:#REF!,0),MATCH(#REF!,#REF!:#REF!,0))</f>
        <v>#REF!</v>
      </c>
    </row>
    <row r="18850" spans="1:6" ht="16.5" x14ac:dyDescent="0.3">
      <c r="A18850" s="9" t="s">
        <v>3458</v>
      </c>
      <c r="B18850" s="9" t="s">
        <v>1985</v>
      </c>
      <c r="C18850" s="10">
        <v>58605</v>
      </c>
      <c r="D18850" s="9">
        <v>5383734902</v>
      </c>
      <c r="E18850" s="9" t="e">
        <f>INDEX(#REF!:#REF!,MATCH($D18850,#REF!:#REF!,0),MATCH(#REF!,#REF!:#REF!,0))</f>
        <v>#REF!</v>
      </c>
      <c r="F18850" s="9" t="e">
        <f>INDEX(#REF!:#REF!,MATCH($D18850,#REF!:#REF!,0),MATCH(#REF!,#REF!:#REF!,0))</f>
        <v>#REF!</v>
      </c>
    </row>
    <row r="18851" spans="1:6" ht="16.5" x14ac:dyDescent="0.3">
      <c r="A18851" s="9" t="s">
        <v>3457</v>
      </c>
      <c r="B18851" s="9" t="s">
        <v>2443</v>
      </c>
      <c r="C18851" s="10">
        <v>48503</v>
      </c>
      <c r="D18851" s="9">
        <v>3935718624</v>
      </c>
      <c r="E18851" s="9" t="e">
        <f>INDEX(#REF!:#REF!,MATCH($D18851,#REF!:#REF!,0),MATCH(#REF!,#REF!:#REF!,0))</f>
        <v>#REF!</v>
      </c>
      <c r="F18851" s="9" t="e">
        <f>INDEX(#REF!:#REF!,MATCH($D18851,#REF!:#REF!,0),MATCH(#REF!,#REF!:#REF!,0))</f>
        <v>#REF!</v>
      </c>
    </row>
    <row r="18852" spans="1:6" ht="16.5" x14ac:dyDescent="0.3">
      <c r="A18852" s="9" t="s">
        <v>3456</v>
      </c>
      <c r="B18852" s="9" t="s">
        <v>2487</v>
      </c>
      <c r="C18852" s="10">
        <v>49382</v>
      </c>
      <c r="D18852" s="9">
        <v>4730395069</v>
      </c>
      <c r="E18852" s="9" t="e">
        <f>INDEX(#REF!:#REF!,MATCH($D18852,#REF!:#REF!,0),MATCH(#REF!,#REF!:#REF!,0))</f>
        <v>#REF!</v>
      </c>
      <c r="F18852" s="9" t="e">
        <f>INDEX(#REF!:#REF!,MATCH($D18852,#REF!:#REF!,0),MATCH(#REF!,#REF!:#REF!,0))</f>
        <v>#REF!</v>
      </c>
    </row>
    <row r="18853" spans="1:6" ht="16.5" x14ac:dyDescent="0.3">
      <c r="A18853" s="9" t="s">
        <v>3455</v>
      </c>
      <c r="B18853" s="9" t="s">
        <v>2117</v>
      </c>
      <c r="C18853" s="10">
        <v>35900</v>
      </c>
      <c r="D18853" s="9">
        <v>3642988458</v>
      </c>
      <c r="E18853" s="9" t="e">
        <f>INDEX(#REF!:#REF!,MATCH($D18853,#REF!:#REF!,0),MATCH(#REF!,#REF!:#REF!,0))</f>
        <v>#REF!</v>
      </c>
      <c r="F18853" s="9" t="e">
        <f>INDEX(#REF!:#REF!,MATCH($D18853,#REF!:#REF!,0),MATCH(#REF!,#REF!:#REF!,0))</f>
        <v>#REF!</v>
      </c>
    </row>
    <row r="18854" spans="1:6" ht="16.5" x14ac:dyDescent="0.3">
      <c r="A18854" s="9" t="s">
        <v>3454</v>
      </c>
      <c r="B18854" s="9" t="s">
        <v>3360</v>
      </c>
      <c r="C18854" s="10">
        <v>44178</v>
      </c>
      <c r="D18854" s="9">
        <v>1502791994</v>
      </c>
      <c r="E18854" s="9" t="e">
        <f>INDEX(#REF!:#REF!,MATCH($D18854,#REF!:#REF!,0),MATCH(#REF!,#REF!:#REF!,0))</f>
        <v>#REF!</v>
      </c>
      <c r="F18854" s="9" t="e">
        <f>INDEX(#REF!:#REF!,MATCH($D18854,#REF!:#REF!,0),MATCH(#REF!,#REF!:#REF!,0))</f>
        <v>#REF!</v>
      </c>
    </row>
    <row r="18855" spans="1:6" ht="16.5" x14ac:dyDescent="0.3">
      <c r="A18855" s="9" t="s">
        <v>3453</v>
      </c>
      <c r="B18855" s="9" t="s">
        <v>1979</v>
      </c>
      <c r="C18855" s="10">
        <v>43911</v>
      </c>
      <c r="D18855" s="9">
        <v>2355104786</v>
      </c>
      <c r="E18855" s="9" t="e">
        <f>INDEX(#REF!:#REF!,MATCH($D18855,#REF!:#REF!,0),MATCH(#REF!,#REF!:#REF!,0))</f>
        <v>#REF!</v>
      </c>
      <c r="F18855" s="9" t="e">
        <f>INDEX(#REF!:#REF!,MATCH($D18855,#REF!:#REF!,0),MATCH(#REF!,#REF!:#REF!,0))</f>
        <v>#REF!</v>
      </c>
    </row>
    <row r="18856" spans="1:6" ht="16.5" x14ac:dyDescent="0.3">
      <c r="A18856" s="9" t="s">
        <v>3452</v>
      </c>
      <c r="B18856" s="9" t="s">
        <v>2688</v>
      </c>
      <c r="C18856" s="10">
        <v>42900</v>
      </c>
      <c r="D18856" s="9">
        <v>9621331862</v>
      </c>
      <c r="E18856" s="9" t="e">
        <f>INDEX(#REF!:#REF!,MATCH($D18856,#REF!:#REF!,0),MATCH(#REF!,#REF!:#REF!,0))</f>
        <v>#REF!</v>
      </c>
      <c r="F18856" s="9" t="e">
        <f>INDEX(#REF!:#REF!,MATCH($D18856,#REF!:#REF!,0),MATCH(#REF!,#REF!:#REF!,0))</f>
        <v>#REF!</v>
      </c>
    </row>
    <row r="18857" spans="1:6" ht="16.5" x14ac:dyDescent="0.3">
      <c r="A18857" s="9" t="s">
        <v>3451</v>
      </c>
      <c r="B18857" s="9" t="s">
        <v>2564</v>
      </c>
      <c r="C18857" s="10">
        <v>11081</v>
      </c>
      <c r="D18857" s="9">
        <v>6487054410</v>
      </c>
      <c r="E18857" s="9" t="e">
        <f>INDEX(#REF!:#REF!,MATCH($D18857,#REF!:#REF!,0),MATCH(#REF!,#REF!:#REF!,0))</f>
        <v>#REF!</v>
      </c>
      <c r="F18857" s="9" t="e">
        <f>INDEX(#REF!:#REF!,MATCH($D18857,#REF!:#REF!,0),MATCH(#REF!,#REF!:#REF!,0))</f>
        <v>#REF!</v>
      </c>
    </row>
    <row r="18858" spans="1:6" ht="16.5" x14ac:dyDescent="0.3">
      <c r="A18858" s="9" t="s">
        <v>3450</v>
      </c>
      <c r="B18858" s="9" t="s">
        <v>2640</v>
      </c>
      <c r="C18858" s="10">
        <v>48833</v>
      </c>
      <c r="D18858" s="9">
        <v>8887868026</v>
      </c>
      <c r="E18858" s="9" t="e">
        <f>INDEX(#REF!:#REF!,MATCH($D18858,#REF!:#REF!,0),MATCH(#REF!,#REF!:#REF!,0))</f>
        <v>#REF!</v>
      </c>
      <c r="F18858" s="9" t="e">
        <f>INDEX(#REF!:#REF!,MATCH($D18858,#REF!:#REF!,0),MATCH(#REF!,#REF!:#REF!,0))</f>
        <v>#REF!</v>
      </c>
    </row>
    <row r="18859" spans="1:6" ht="16.5" x14ac:dyDescent="0.3">
      <c r="A18859" s="9" t="s">
        <v>3449</v>
      </c>
      <c r="B18859" s="9" t="s">
        <v>3448</v>
      </c>
      <c r="C18859" s="10">
        <v>51660</v>
      </c>
      <c r="D18859" s="9">
        <v>1657097021</v>
      </c>
      <c r="E18859" s="9" t="e">
        <f>INDEX(#REF!:#REF!,MATCH($D18859,#REF!:#REF!,0),MATCH(#REF!,#REF!:#REF!,0))</f>
        <v>#REF!</v>
      </c>
      <c r="F18859" s="9" t="e">
        <f>INDEX(#REF!:#REF!,MATCH($D18859,#REF!:#REF!,0),MATCH(#REF!,#REF!:#REF!,0))</f>
        <v>#REF!</v>
      </c>
    </row>
    <row r="18860" spans="1:6" ht="16.5" x14ac:dyDescent="0.3">
      <c r="A18860" s="9" t="s">
        <v>3447</v>
      </c>
      <c r="B18860" s="9" t="s">
        <v>2179</v>
      </c>
      <c r="C18860" s="10">
        <v>39696</v>
      </c>
      <c r="D18860" s="9">
        <v>9518260397</v>
      </c>
      <c r="E18860" s="9" t="e">
        <f>INDEX(#REF!:#REF!,MATCH($D18860,#REF!:#REF!,0),MATCH(#REF!,#REF!:#REF!,0))</f>
        <v>#REF!</v>
      </c>
      <c r="F18860" s="9" t="e">
        <f>INDEX(#REF!:#REF!,MATCH($D18860,#REF!:#REF!,0),MATCH(#REF!,#REF!:#REF!,0))</f>
        <v>#REF!</v>
      </c>
    </row>
    <row r="18861" spans="1:6" ht="16.5" x14ac:dyDescent="0.3">
      <c r="A18861" s="9" t="s">
        <v>3446</v>
      </c>
      <c r="B18861" s="9" t="s">
        <v>2366</v>
      </c>
      <c r="C18861" s="10">
        <v>56044</v>
      </c>
      <c r="D18861" s="9">
        <v>3554200719</v>
      </c>
      <c r="E18861" s="9" t="e">
        <f>INDEX(#REF!:#REF!,MATCH($D18861,#REF!:#REF!,0),MATCH(#REF!,#REF!:#REF!,0))</f>
        <v>#REF!</v>
      </c>
      <c r="F18861" s="9" t="e">
        <f>INDEX(#REF!:#REF!,MATCH($D18861,#REF!:#REF!,0),MATCH(#REF!,#REF!:#REF!,0))</f>
        <v>#REF!</v>
      </c>
    </row>
    <row r="18862" spans="1:6" ht="16.5" x14ac:dyDescent="0.3">
      <c r="A18862" s="9" t="s">
        <v>3445</v>
      </c>
      <c r="B18862" s="9" t="s">
        <v>2564</v>
      </c>
      <c r="C18862" s="10">
        <v>15960</v>
      </c>
      <c r="D18862" s="9">
        <v>4184483038</v>
      </c>
      <c r="E18862" s="9" t="e">
        <f>INDEX(#REF!:#REF!,MATCH($D18862,#REF!:#REF!,0),MATCH(#REF!,#REF!:#REF!,0))</f>
        <v>#REF!</v>
      </c>
      <c r="F18862" s="9" t="e">
        <f>INDEX(#REF!:#REF!,MATCH($D18862,#REF!:#REF!,0),MATCH(#REF!,#REF!:#REF!,0))</f>
        <v>#REF!</v>
      </c>
    </row>
    <row r="18863" spans="1:6" ht="16.5" x14ac:dyDescent="0.3">
      <c r="A18863" s="9" t="s">
        <v>3444</v>
      </c>
      <c r="B18863" s="9" t="s">
        <v>2650</v>
      </c>
      <c r="C18863" s="10">
        <v>28567</v>
      </c>
      <c r="D18863" s="9">
        <v>9153408497</v>
      </c>
      <c r="E18863" s="9" t="e">
        <f>INDEX(#REF!:#REF!,MATCH($D18863,#REF!:#REF!,0),MATCH(#REF!,#REF!:#REF!,0))</f>
        <v>#REF!</v>
      </c>
      <c r="F18863" s="9" t="e">
        <f>INDEX(#REF!:#REF!,MATCH($D18863,#REF!:#REF!,0),MATCH(#REF!,#REF!:#REF!,0))</f>
        <v>#REF!</v>
      </c>
    </row>
    <row r="18864" spans="1:6" ht="16.5" x14ac:dyDescent="0.3">
      <c r="A18864" s="9" t="s">
        <v>3443</v>
      </c>
      <c r="B18864" s="9" t="s">
        <v>2662</v>
      </c>
      <c r="C18864" s="10">
        <v>45243</v>
      </c>
      <c r="D18864" s="9">
        <v>2083520173</v>
      </c>
      <c r="E18864" s="9" t="e">
        <f>INDEX(#REF!:#REF!,MATCH($D18864,#REF!:#REF!,0),MATCH(#REF!,#REF!:#REF!,0))</f>
        <v>#REF!</v>
      </c>
      <c r="F18864" s="9" t="e">
        <f>INDEX(#REF!:#REF!,MATCH($D18864,#REF!:#REF!,0),MATCH(#REF!,#REF!:#REF!,0))</f>
        <v>#REF!</v>
      </c>
    </row>
    <row r="18865" spans="1:6" ht="16.5" x14ac:dyDescent="0.3">
      <c r="A18865" s="9" t="s">
        <v>3442</v>
      </c>
      <c r="B18865" s="9" t="s">
        <v>2833</v>
      </c>
      <c r="C18865" s="10">
        <v>14025</v>
      </c>
      <c r="D18865" s="9">
        <v>3967370569</v>
      </c>
      <c r="E18865" s="9" t="e">
        <f>INDEX(#REF!:#REF!,MATCH($D18865,#REF!:#REF!,0),MATCH(#REF!,#REF!:#REF!,0))</f>
        <v>#REF!</v>
      </c>
      <c r="F18865" s="9" t="e">
        <f>INDEX(#REF!:#REF!,MATCH($D18865,#REF!:#REF!,0),MATCH(#REF!,#REF!:#REF!,0))</f>
        <v>#REF!</v>
      </c>
    </row>
    <row r="18866" spans="1:6" ht="16.5" x14ac:dyDescent="0.3">
      <c r="A18866" s="9" t="s">
        <v>3441</v>
      </c>
      <c r="B18866" s="9" t="s">
        <v>2015</v>
      </c>
      <c r="C18866" s="10">
        <v>42287</v>
      </c>
      <c r="D18866" s="9">
        <v>8718856853</v>
      </c>
      <c r="E18866" s="9" t="e">
        <f>INDEX(#REF!:#REF!,MATCH($D18866,#REF!:#REF!,0),MATCH(#REF!,#REF!:#REF!,0))</f>
        <v>#REF!</v>
      </c>
      <c r="F18866" s="9" t="e">
        <f>INDEX(#REF!:#REF!,MATCH($D18866,#REF!:#REF!,0),MATCH(#REF!,#REF!:#REF!,0))</f>
        <v>#REF!</v>
      </c>
    </row>
    <row r="18867" spans="1:6" ht="16.5" x14ac:dyDescent="0.3">
      <c r="A18867" s="9" t="s">
        <v>3440</v>
      </c>
      <c r="B18867" s="9" t="s">
        <v>3357</v>
      </c>
      <c r="C18867" s="10">
        <v>30667</v>
      </c>
      <c r="D18867" s="9">
        <v>7637608875</v>
      </c>
      <c r="E18867" s="9" t="e">
        <f>INDEX(#REF!:#REF!,MATCH($D18867,#REF!:#REF!,0),MATCH(#REF!,#REF!:#REF!,0))</f>
        <v>#REF!</v>
      </c>
      <c r="F18867" s="9" t="e">
        <f>INDEX(#REF!:#REF!,MATCH($D18867,#REF!:#REF!,0),MATCH(#REF!,#REF!:#REF!,0))</f>
        <v>#REF!</v>
      </c>
    </row>
    <row r="18868" spans="1:6" ht="16.5" x14ac:dyDescent="0.3">
      <c r="A18868" s="9" t="s">
        <v>3439</v>
      </c>
      <c r="B18868" s="9" t="s">
        <v>2077</v>
      </c>
      <c r="C18868" s="10">
        <v>29461</v>
      </c>
      <c r="D18868" s="9">
        <v>9163060264</v>
      </c>
      <c r="E18868" s="9" t="e">
        <f>INDEX(#REF!:#REF!,MATCH($D18868,#REF!:#REF!,0),MATCH(#REF!,#REF!:#REF!,0))</f>
        <v>#REF!</v>
      </c>
      <c r="F18868" s="9" t="e">
        <f>INDEX(#REF!:#REF!,MATCH($D18868,#REF!:#REF!,0),MATCH(#REF!,#REF!:#REF!,0))</f>
        <v>#REF!</v>
      </c>
    </row>
    <row r="18869" spans="1:6" ht="16.5" x14ac:dyDescent="0.3">
      <c r="A18869" s="9" t="s">
        <v>3438</v>
      </c>
      <c r="B18869" s="9" t="s">
        <v>1975</v>
      </c>
      <c r="C18869" s="10">
        <v>54883</v>
      </c>
      <c r="D18869" s="9">
        <v>1009146149</v>
      </c>
      <c r="E18869" s="9" t="e">
        <f>INDEX(#REF!:#REF!,MATCH($D18869,#REF!:#REF!,0),MATCH(#REF!,#REF!:#REF!,0))</f>
        <v>#REF!</v>
      </c>
      <c r="F18869" s="9" t="e">
        <f>INDEX(#REF!:#REF!,MATCH($D18869,#REF!:#REF!,0),MATCH(#REF!,#REF!:#REF!,0))</f>
        <v>#REF!</v>
      </c>
    </row>
    <row r="18870" spans="1:6" ht="16.5" x14ac:dyDescent="0.3">
      <c r="A18870" s="9" t="s">
        <v>3437</v>
      </c>
      <c r="B18870" s="9" t="s">
        <v>2009</v>
      </c>
      <c r="C18870" s="10">
        <v>13325</v>
      </c>
      <c r="D18870" s="9">
        <v>7866715386</v>
      </c>
      <c r="E18870" s="9" t="e">
        <f>INDEX(#REF!:#REF!,MATCH($D18870,#REF!:#REF!,0),MATCH(#REF!,#REF!:#REF!,0))</f>
        <v>#REF!</v>
      </c>
      <c r="F18870" s="9" t="e">
        <f>INDEX(#REF!:#REF!,MATCH($D18870,#REF!:#REF!,0),MATCH(#REF!,#REF!:#REF!,0))</f>
        <v>#REF!</v>
      </c>
    </row>
    <row r="18871" spans="1:6" ht="16.5" x14ac:dyDescent="0.3">
      <c r="A18871" s="9" t="s">
        <v>3436</v>
      </c>
      <c r="B18871" s="9" t="s">
        <v>3187</v>
      </c>
      <c r="C18871" s="10">
        <v>51289</v>
      </c>
      <c r="D18871" s="9">
        <v>583595162</v>
      </c>
      <c r="E18871" s="9" t="e">
        <f>INDEX(#REF!:#REF!,MATCH($D18871,#REF!:#REF!,0),MATCH(#REF!,#REF!:#REF!,0))</f>
        <v>#REF!</v>
      </c>
      <c r="F18871" s="9" t="e">
        <f>INDEX(#REF!:#REF!,MATCH($D18871,#REF!:#REF!,0),MATCH(#REF!,#REF!:#REF!,0))</f>
        <v>#REF!</v>
      </c>
    </row>
    <row r="18872" spans="1:6" ht="16.5" x14ac:dyDescent="0.3">
      <c r="A18872" s="9" t="s">
        <v>3435</v>
      </c>
      <c r="B18872" s="9" t="s">
        <v>2521</v>
      </c>
      <c r="C18872" s="10">
        <v>51796</v>
      </c>
      <c r="D18872" s="9">
        <v>6183510505</v>
      </c>
      <c r="E18872" s="9" t="e">
        <f>INDEX(#REF!:#REF!,MATCH($D18872,#REF!:#REF!,0),MATCH(#REF!,#REF!:#REF!,0))</f>
        <v>#REF!</v>
      </c>
      <c r="F18872" s="9" t="e">
        <f>INDEX(#REF!:#REF!,MATCH($D18872,#REF!:#REF!,0),MATCH(#REF!,#REF!:#REF!,0))</f>
        <v>#REF!</v>
      </c>
    </row>
    <row r="18873" spans="1:6" ht="16.5" x14ac:dyDescent="0.3">
      <c r="A18873" s="9" t="s">
        <v>3434</v>
      </c>
      <c r="B18873" s="9" t="s">
        <v>2511</v>
      </c>
      <c r="C18873" s="10">
        <v>57332</v>
      </c>
      <c r="D18873" s="9">
        <v>9057758911</v>
      </c>
      <c r="E18873" s="9" t="e">
        <f>INDEX(#REF!:#REF!,MATCH($D18873,#REF!:#REF!,0),MATCH(#REF!,#REF!:#REF!,0))</f>
        <v>#REF!</v>
      </c>
      <c r="F18873" s="9" t="e">
        <f>INDEX(#REF!:#REF!,MATCH($D18873,#REF!:#REF!,0),MATCH(#REF!,#REF!:#REF!,0))</f>
        <v>#REF!</v>
      </c>
    </row>
    <row r="18874" spans="1:6" ht="16.5" x14ac:dyDescent="0.3">
      <c r="A18874" s="9" t="s">
        <v>3433</v>
      </c>
      <c r="B18874" s="9" t="s">
        <v>2476</v>
      </c>
      <c r="C18874" s="10">
        <v>47633</v>
      </c>
      <c r="D18874" s="9">
        <v>6279928705</v>
      </c>
      <c r="E18874" s="9" t="e">
        <f>INDEX(#REF!:#REF!,MATCH($D18874,#REF!:#REF!,0),MATCH(#REF!,#REF!:#REF!,0))</f>
        <v>#REF!</v>
      </c>
      <c r="F18874" s="9" t="e">
        <f>INDEX(#REF!:#REF!,MATCH($D18874,#REF!:#REF!,0),MATCH(#REF!,#REF!:#REF!,0))</f>
        <v>#REF!</v>
      </c>
    </row>
    <row r="18875" spans="1:6" ht="16.5" x14ac:dyDescent="0.3">
      <c r="A18875" s="9" t="s">
        <v>3432</v>
      </c>
      <c r="B18875" s="9" t="s">
        <v>2669</v>
      </c>
      <c r="C18875" s="10">
        <v>33717</v>
      </c>
      <c r="D18875" s="9">
        <v>5241020535</v>
      </c>
      <c r="E18875" s="9" t="e">
        <f>INDEX(#REF!:#REF!,MATCH($D18875,#REF!:#REF!,0),MATCH(#REF!,#REF!:#REF!,0))</f>
        <v>#REF!</v>
      </c>
      <c r="F18875" s="9" t="e">
        <f>INDEX(#REF!:#REF!,MATCH($D18875,#REF!:#REF!,0),MATCH(#REF!,#REF!:#REF!,0))</f>
        <v>#REF!</v>
      </c>
    </row>
    <row r="18876" spans="1:6" ht="16.5" x14ac:dyDescent="0.3">
      <c r="A18876" s="9" t="s">
        <v>3431</v>
      </c>
      <c r="B18876" s="9" t="s">
        <v>3430</v>
      </c>
      <c r="C18876" s="10">
        <v>25619</v>
      </c>
      <c r="D18876" s="9">
        <v>3806430489</v>
      </c>
      <c r="E18876" s="9" t="e">
        <f>INDEX(#REF!:#REF!,MATCH($D18876,#REF!:#REF!,0),MATCH(#REF!,#REF!:#REF!,0))</f>
        <v>#REF!</v>
      </c>
      <c r="F18876" s="9" t="e">
        <f>INDEX(#REF!:#REF!,MATCH($D18876,#REF!:#REF!,0),MATCH(#REF!,#REF!:#REF!,0))</f>
        <v>#REF!</v>
      </c>
    </row>
    <row r="18877" spans="1:6" ht="16.5" x14ac:dyDescent="0.3">
      <c r="A18877" s="9" t="s">
        <v>3429</v>
      </c>
      <c r="B18877" s="9" t="s">
        <v>1947</v>
      </c>
      <c r="C18877" s="10">
        <v>11294</v>
      </c>
      <c r="D18877" s="9">
        <v>7966879720</v>
      </c>
      <c r="E18877" s="9" t="e">
        <f>INDEX(#REF!:#REF!,MATCH($D18877,#REF!:#REF!,0),MATCH(#REF!,#REF!:#REF!,0))</f>
        <v>#REF!</v>
      </c>
      <c r="F18877" s="9" t="e">
        <f>INDEX(#REF!:#REF!,MATCH($D18877,#REF!:#REF!,0),MATCH(#REF!,#REF!:#REF!,0))</f>
        <v>#REF!</v>
      </c>
    </row>
    <row r="18878" spans="1:6" ht="16.5" x14ac:dyDescent="0.3">
      <c r="A18878" s="9" t="s">
        <v>3428</v>
      </c>
      <c r="B18878" s="9" t="s">
        <v>3222</v>
      </c>
      <c r="C18878" s="10">
        <v>57535</v>
      </c>
      <c r="D18878" s="9">
        <v>7269614199</v>
      </c>
      <c r="E18878" s="9" t="e">
        <f>INDEX(#REF!:#REF!,MATCH($D18878,#REF!:#REF!,0),MATCH(#REF!,#REF!:#REF!,0))</f>
        <v>#REF!</v>
      </c>
      <c r="F18878" s="9" t="e">
        <f>INDEX(#REF!:#REF!,MATCH($D18878,#REF!:#REF!,0),MATCH(#REF!,#REF!:#REF!,0))</f>
        <v>#REF!</v>
      </c>
    </row>
    <row r="18879" spans="1:6" ht="16.5" x14ac:dyDescent="0.3">
      <c r="A18879" s="9" t="s">
        <v>3427</v>
      </c>
      <c r="B18879" s="9" t="s">
        <v>2478</v>
      </c>
      <c r="C18879" s="10">
        <v>52054</v>
      </c>
      <c r="D18879" s="9">
        <v>7760701055</v>
      </c>
      <c r="E18879" s="9" t="e">
        <f>INDEX(#REF!:#REF!,MATCH($D18879,#REF!:#REF!,0),MATCH(#REF!,#REF!:#REF!,0))</f>
        <v>#REF!</v>
      </c>
      <c r="F18879" s="9" t="e">
        <f>INDEX(#REF!:#REF!,MATCH($D18879,#REF!:#REF!,0),MATCH(#REF!,#REF!:#REF!,0))</f>
        <v>#REF!</v>
      </c>
    </row>
    <row r="18880" spans="1:6" ht="16.5" x14ac:dyDescent="0.3">
      <c r="A18880" s="9" t="s">
        <v>3426</v>
      </c>
      <c r="B18880" s="9" t="s">
        <v>2875</v>
      </c>
      <c r="C18880" s="10">
        <v>20768</v>
      </c>
      <c r="D18880" s="9">
        <v>6531376252</v>
      </c>
      <c r="E18880" s="9" t="e">
        <f>INDEX(#REF!:#REF!,MATCH($D18880,#REF!:#REF!,0),MATCH(#REF!,#REF!:#REF!,0))</f>
        <v>#REF!</v>
      </c>
      <c r="F18880" s="9" t="e">
        <f>INDEX(#REF!:#REF!,MATCH($D18880,#REF!:#REF!,0),MATCH(#REF!,#REF!:#REF!,0))</f>
        <v>#REF!</v>
      </c>
    </row>
    <row r="18881" spans="1:6" ht="16.5" x14ac:dyDescent="0.3">
      <c r="A18881" s="9" t="s">
        <v>3425</v>
      </c>
      <c r="B18881" s="9" t="s">
        <v>2870</v>
      </c>
      <c r="C18881" s="10">
        <v>24774</v>
      </c>
      <c r="D18881" s="9">
        <v>2314136845</v>
      </c>
      <c r="E18881" s="9" t="e">
        <f>INDEX(#REF!:#REF!,MATCH($D18881,#REF!:#REF!,0),MATCH(#REF!,#REF!:#REF!,0))</f>
        <v>#REF!</v>
      </c>
      <c r="F18881" s="9" t="e">
        <f>INDEX(#REF!:#REF!,MATCH($D18881,#REF!:#REF!,0),MATCH(#REF!,#REF!:#REF!,0))</f>
        <v>#REF!</v>
      </c>
    </row>
    <row r="18882" spans="1:6" ht="16.5" x14ac:dyDescent="0.3">
      <c r="A18882" s="9" t="s">
        <v>3424</v>
      </c>
      <c r="B18882" s="9" t="s">
        <v>3281</v>
      </c>
      <c r="C18882" s="10">
        <v>23648</v>
      </c>
      <c r="D18882" s="9">
        <v>1743464649</v>
      </c>
      <c r="E18882" s="9" t="e">
        <f>INDEX(#REF!:#REF!,MATCH($D18882,#REF!:#REF!,0),MATCH(#REF!,#REF!:#REF!,0))</f>
        <v>#REF!</v>
      </c>
      <c r="F18882" s="9" t="e">
        <f>INDEX(#REF!:#REF!,MATCH($D18882,#REF!:#REF!,0),MATCH(#REF!,#REF!:#REF!,0))</f>
        <v>#REF!</v>
      </c>
    </row>
    <row r="18883" spans="1:6" ht="16.5" x14ac:dyDescent="0.3">
      <c r="A18883" s="9" t="s">
        <v>3423</v>
      </c>
      <c r="B18883" s="9" t="s">
        <v>2015</v>
      </c>
      <c r="C18883" s="10">
        <v>58614</v>
      </c>
      <c r="D18883" s="9">
        <v>1888605537</v>
      </c>
      <c r="E18883" s="9" t="e">
        <f>INDEX(#REF!:#REF!,MATCH($D18883,#REF!:#REF!,0),MATCH(#REF!,#REF!:#REF!,0))</f>
        <v>#REF!</v>
      </c>
      <c r="F18883" s="9" t="e">
        <f>INDEX(#REF!:#REF!,MATCH($D18883,#REF!:#REF!,0),MATCH(#REF!,#REF!:#REF!,0))</f>
        <v>#REF!</v>
      </c>
    </row>
    <row r="18884" spans="1:6" ht="16.5" x14ac:dyDescent="0.3">
      <c r="A18884" s="9" t="s">
        <v>3422</v>
      </c>
      <c r="B18884" s="9" t="s">
        <v>2158</v>
      </c>
      <c r="C18884" s="10">
        <v>42514</v>
      </c>
      <c r="D18884" s="9">
        <v>5903124704</v>
      </c>
      <c r="E18884" s="9" t="e">
        <f>INDEX(#REF!:#REF!,MATCH($D18884,#REF!:#REF!,0),MATCH(#REF!,#REF!:#REF!,0))</f>
        <v>#REF!</v>
      </c>
      <c r="F18884" s="9" t="e">
        <f>INDEX(#REF!:#REF!,MATCH($D18884,#REF!:#REF!,0),MATCH(#REF!,#REF!:#REF!,0))</f>
        <v>#REF!</v>
      </c>
    </row>
    <row r="18885" spans="1:6" ht="16.5" x14ac:dyDescent="0.3">
      <c r="A18885" s="9" t="s">
        <v>3421</v>
      </c>
      <c r="B18885" s="9" t="s">
        <v>2063</v>
      </c>
      <c r="C18885" s="10">
        <v>57801</v>
      </c>
      <c r="D18885" s="9">
        <v>7188904251</v>
      </c>
      <c r="E18885" s="9" t="e">
        <f>INDEX(#REF!:#REF!,MATCH($D18885,#REF!:#REF!,0),MATCH(#REF!,#REF!:#REF!,0))</f>
        <v>#REF!</v>
      </c>
      <c r="F18885" s="9" t="e">
        <f>INDEX(#REF!:#REF!,MATCH($D18885,#REF!:#REF!,0),MATCH(#REF!,#REF!:#REF!,0))</f>
        <v>#REF!</v>
      </c>
    </row>
    <row r="18886" spans="1:6" ht="16.5" x14ac:dyDescent="0.3">
      <c r="A18886" s="9" t="s">
        <v>3420</v>
      </c>
      <c r="B18886" s="9" t="s">
        <v>2404</v>
      </c>
      <c r="C18886" s="10">
        <v>48230</v>
      </c>
      <c r="D18886" s="9">
        <v>9619649427</v>
      </c>
      <c r="E18886" s="9" t="e">
        <f>INDEX(#REF!:#REF!,MATCH($D18886,#REF!:#REF!,0),MATCH(#REF!,#REF!:#REF!,0))</f>
        <v>#REF!</v>
      </c>
      <c r="F18886" s="9" t="e">
        <f>INDEX(#REF!:#REF!,MATCH($D18886,#REF!:#REF!,0),MATCH(#REF!,#REF!:#REF!,0))</f>
        <v>#REF!</v>
      </c>
    </row>
    <row r="18887" spans="1:6" ht="16.5" x14ac:dyDescent="0.3">
      <c r="A18887" s="9" t="s">
        <v>3419</v>
      </c>
      <c r="B18887" s="9" t="s">
        <v>2132</v>
      </c>
      <c r="C18887" s="10">
        <v>17655</v>
      </c>
      <c r="D18887" s="9">
        <v>115757341</v>
      </c>
      <c r="E18887" s="9" t="e">
        <f>INDEX(#REF!:#REF!,MATCH($D18887,#REF!:#REF!,0),MATCH(#REF!,#REF!:#REF!,0))</f>
        <v>#REF!</v>
      </c>
      <c r="F18887" s="9" t="e">
        <f>INDEX(#REF!:#REF!,MATCH($D18887,#REF!:#REF!,0),MATCH(#REF!,#REF!:#REF!,0))</f>
        <v>#REF!</v>
      </c>
    </row>
    <row r="18888" spans="1:6" ht="16.5" x14ac:dyDescent="0.3">
      <c r="A18888" s="9" t="s">
        <v>3418</v>
      </c>
      <c r="B18888" s="9" t="s">
        <v>3073</v>
      </c>
      <c r="C18888" s="10">
        <v>31087</v>
      </c>
      <c r="D18888" s="9">
        <v>4037854406</v>
      </c>
      <c r="E18888" s="9" t="e">
        <f>INDEX(#REF!:#REF!,MATCH($D18888,#REF!:#REF!,0),MATCH(#REF!,#REF!:#REF!,0))</f>
        <v>#REF!</v>
      </c>
      <c r="F18888" s="9" t="e">
        <f>INDEX(#REF!:#REF!,MATCH($D18888,#REF!:#REF!,0),MATCH(#REF!,#REF!:#REF!,0))</f>
        <v>#REF!</v>
      </c>
    </row>
    <row r="18889" spans="1:6" ht="16.5" x14ac:dyDescent="0.3">
      <c r="A18889" s="9" t="s">
        <v>3417</v>
      </c>
      <c r="B18889" s="9" t="s">
        <v>3416</v>
      </c>
      <c r="C18889" s="10">
        <v>58650</v>
      </c>
      <c r="D18889" s="9">
        <v>4752702681</v>
      </c>
      <c r="E18889" s="9" t="e">
        <f>INDEX(#REF!:#REF!,MATCH($D18889,#REF!:#REF!,0),MATCH(#REF!,#REF!:#REF!,0))</f>
        <v>#REF!</v>
      </c>
      <c r="F18889" s="9" t="e">
        <f>INDEX(#REF!:#REF!,MATCH($D18889,#REF!:#REF!,0),MATCH(#REF!,#REF!:#REF!,0))</f>
        <v>#REF!</v>
      </c>
    </row>
    <row r="18890" spans="1:6" ht="16.5" x14ac:dyDescent="0.3">
      <c r="A18890" s="9" t="s">
        <v>3415</v>
      </c>
      <c r="B18890" s="9" t="s">
        <v>2424</v>
      </c>
      <c r="C18890" s="10">
        <v>59611</v>
      </c>
      <c r="D18890" s="9">
        <v>515647594</v>
      </c>
      <c r="E18890" s="9" t="e">
        <f>INDEX(#REF!:#REF!,MATCH($D18890,#REF!:#REF!,0),MATCH(#REF!,#REF!:#REF!,0))</f>
        <v>#REF!</v>
      </c>
      <c r="F18890" s="9" t="e">
        <f>INDEX(#REF!:#REF!,MATCH($D18890,#REF!:#REF!,0),MATCH(#REF!,#REF!:#REF!,0))</f>
        <v>#REF!</v>
      </c>
    </row>
    <row r="18891" spans="1:6" ht="16.5" x14ac:dyDescent="0.3">
      <c r="A18891" s="9" t="s">
        <v>3414</v>
      </c>
      <c r="B18891" s="9" t="s">
        <v>3044</v>
      </c>
      <c r="C18891" s="10">
        <v>46313</v>
      </c>
      <c r="D18891" s="9">
        <v>2565093969</v>
      </c>
      <c r="E18891" s="9" t="e">
        <f>INDEX(#REF!:#REF!,MATCH($D18891,#REF!:#REF!,0),MATCH(#REF!,#REF!:#REF!,0))</f>
        <v>#REF!</v>
      </c>
      <c r="F18891" s="9" t="e">
        <f>INDEX(#REF!:#REF!,MATCH($D18891,#REF!:#REF!,0),MATCH(#REF!,#REF!:#REF!,0))</f>
        <v>#REF!</v>
      </c>
    </row>
    <row r="18892" spans="1:6" ht="16.5" x14ac:dyDescent="0.3">
      <c r="A18892" s="9" t="s">
        <v>3413</v>
      </c>
      <c r="B18892" s="9" t="s">
        <v>1963</v>
      </c>
      <c r="C18892" s="10">
        <v>51824</v>
      </c>
      <c r="D18892" s="9">
        <v>2973558387</v>
      </c>
      <c r="E18892" s="9" t="e">
        <f>INDEX(#REF!:#REF!,MATCH($D18892,#REF!:#REF!,0),MATCH(#REF!,#REF!:#REF!,0))</f>
        <v>#REF!</v>
      </c>
      <c r="F18892" s="9" t="e">
        <f>INDEX(#REF!:#REF!,MATCH($D18892,#REF!:#REF!,0),MATCH(#REF!,#REF!:#REF!,0))</f>
        <v>#REF!</v>
      </c>
    </row>
    <row r="18893" spans="1:6" ht="16.5" x14ac:dyDescent="0.3">
      <c r="A18893" s="9" t="s">
        <v>3412</v>
      </c>
      <c r="B18893" s="9" t="s">
        <v>2011</v>
      </c>
      <c r="C18893" s="10">
        <v>40738</v>
      </c>
      <c r="D18893" s="9">
        <v>9984023702</v>
      </c>
      <c r="E18893" s="9" t="e">
        <f>INDEX(#REF!:#REF!,MATCH($D18893,#REF!:#REF!,0),MATCH(#REF!,#REF!:#REF!,0))</f>
        <v>#REF!</v>
      </c>
      <c r="F18893" s="9" t="e">
        <f>INDEX(#REF!:#REF!,MATCH($D18893,#REF!:#REF!,0),MATCH(#REF!,#REF!:#REF!,0))</f>
        <v>#REF!</v>
      </c>
    </row>
    <row r="18894" spans="1:6" ht="16.5" x14ac:dyDescent="0.3">
      <c r="A18894" s="9" t="s">
        <v>3411</v>
      </c>
      <c r="B18894" s="9" t="s">
        <v>3144</v>
      </c>
      <c r="C18894" s="10">
        <v>27419</v>
      </c>
      <c r="D18894" s="9">
        <v>5405945366</v>
      </c>
      <c r="E18894" s="9" t="e">
        <f>INDEX(#REF!:#REF!,MATCH($D18894,#REF!:#REF!,0),MATCH(#REF!,#REF!:#REF!,0))</f>
        <v>#REF!</v>
      </c>
      <c r="F18894" s="9" t="e">
        <f>INDEX(#REF!:#REF!,MATCH($D18894,#REF!:#REF!,0),MATCH(#REF!,#REF!:#REF!,0))</f>
        <v>#REF!</v>
      </c>
    </row>
    <row r="18895" spans="1:6" ht="16.5" x14ac:dyDescent="0.3">
      <c r="A18895" s="9" t="s">
        <v>3410</v>
      </c>
      <c r="B18895" s="9" t="s">
        <v>1953</v>
      </c>
      <c r="C18895" s="10">
        <v>11209</v>
      </c>
      <c r="D18895" s="9">
        <v>4752702681</v>
      </c>
      <c r="E18895" s="9" t="e">
        <f>INDEX(#REF!:#REF!,MATCH($D18895,#REF!:#REF!,0),MATCH(#REF!,#REF!:#REF!,0))</f>
        <v>#REF!</v>
      </c>
      <c r="F18895" s="9" t="e">
        <f>INDEX(#REF!:#REF!,MATCH($D18895,#REF!:#REF!,0),MATCH(#REF!,#REF!:#REF!,0))</f>
        <v>#REF!</v>
      </c>
    </row>
    <row r="18896" spans="1:6" ht="16.5" x14ac:dyDescent="0.3">
      <c r="A18896" s="9" t="s">
        <v>3409</v>
      </c>
      <c r="B18896" s="9" t="s">
        <v>2151</v>
      </c>
      <c r="C18896" s="10">
        <v>28080</v>
      </c>
      <c r="D18896" s="9">
        <v>3915983489</v>
      </c>
      <c r="E18896" s="9" t="e">
        <f>INDEX(#REF!:#REF!,MATCH($D18896,#REF!:#REF!,0),MATCH(#REF!,#REF!:#REF!,0))</f>
        <v>#REF!</v>
      </c>
      <c r="F18896" s="9" t="e">
        <f>INDEX(#REF!:#REF!,MATCH($D18896,#REF!:#REF!,0),MATCH(#REF!,#REF!:#REF!,0))</f>
        <v>#REF!</v>
      </c>
    </row>
    <row r="18897" spans="1:6" ht="16.5" x14ac:dyDescent="0.3">
      <c r="A18897" s="9" t="s">
        <v>3408</v>
      </c>
      <c r="B18897" s="9" t="s">
        <v>2921</v>
      </c>
      <c r="C18897" s="10">
        <v>22882</v>
      </c>
      <c r="D18897" s="9">
        <v>4808886316</v>
      </c>
      <c r="E18897" s="9" t="e">
        <f>INDEX(#REF!:#REF!,MATCH($D18897,#REF!:#REF!,0),MATCH(#REF!,#REF!:#REF!,0))</f>
        <v>#REF!</v>
      </c>
      <c r="F18897" s="9" t="e">
        <f>INDEX(#REF!:#REF!,MATCH($D18897,#REF!:#REF!,0),MATCH(#REF!,#REF!:#REF!,0))</f>
        <v>#REF!</v>
      </c>
    </row>
    <row r="18898" spans="1:6" ht="16.5" x14ac:dyDescent="0.3">
      <c r="A18898" s="9" t="s">
        <v>3407</v>
      </c>
      <c r="B18898" s="9" t="s">
        <v>2212</v>
      </c>
      <c r="C18898" s="10">
        <v>22988</v>
      </c>
      <c r="D18898" s="9">
        <v>8024322455</v>
      </c>
      <c r="E18898" s="9" t="e">
        <f>INDEX(#REF!:#REF!,MATCH($D18898,#REF!:#REF!,0),MATCH(#REF!,#REF!:#REF!,0))</f>
        <v>#REF!</v>
      </c>
      <c r="F18898" s="9" t="e">
        <f>INDEX(#REF!:#REF!,MATCH($D18898,#REF!:#REF!,0),MATCH(#REF!,#REF!:#REF!,0))</f>
        <v>#REF!</v>
      </c>
    </row>
    <row r="18899" spans="1:6" ht="16.5" x14ac:dyDescent="0.3">
      <c r="A18899" s="9" t="s">
        <v>3406</v>
      </c>
      <c r="B18899" s="9" t="s">
        <v>2232</v>
      </c>
      <c r="C18899" s="10">
        <v>57450</v>
      </c>
      <c r="D18899" s="9">
        <v>3554200719</v>
      </c>
      <c r="E18899" s="9" t="e">
        <f>INDEX(#REF!:#REF!,MATCH($D18899,#REF!:#REF!,0),MATCH(#REF!,#REF!:#REF!,0))</f>
        <v>#REF!</v>
      </c>
      <c r="F18899" s="9" t="e">
        <f>INDEX(#REF!:#REF!,MATCH($D18899,#REF!:#REF!,0),MATCH(#REF!,#REF!:#REF!,0))</f>
        <v>#REF!</v>
      </c>
    </row>
    <row r="18900" spans="1:6" ht="16.5" x14ac:dyDescent="0.3">
      <c r="A18900" s="9" t="s">
        <v>3405</v>
      </c>
      <c r="B18900" s="9" t="s">
        <v>2119</v>
      </c>
      <c r="C18900" s="10">
        <v>32626</v>
      </c>
      <c r="D18900" s="9">
        <v>2177097355</v>
      </c>
      <c r="E18900" s="9" t="e">
        <f>INDEX(#REF!:#REF!,MATCH($D18900,#REF!:#REF!,0),MATCH(#REF!,#REF!:#REF!,0))</f>
        <v>#REF!</v>
      </c>
      <c r="F18900" s="9" t="e">
        <f>INDEX(#REF!:#REF!,MATCH($D18900,#REF!:#REF!,0),MATCH(#REF!,#REF!:#REF!,0))</f>
        <v>#REF!</v>
      </c>
    </row>
    <row r="18901" spans="1:6" ht="16.5" x14ac:dyDescent="0.3">
      <c r="A18901" s="9" t="s">
        <v>3404</v>
      </c>
      <c r="B18901" s="9" t="s">
        <v>2092</v>
      </c>
      <c r="C18901" s="10">
        <v>42251</v>
      </c>
      <c r="D18901" s="9">
        <v>5988565948</v>
      </c>
      <c r="E18901" s="9" t="e">
        <f>INDEX(#REF!:#REF!,MATCH($D18901,#REF!:#REF!,0),MATCH(#REF!,#REF!:#REF!,0))</f>
        <v>#REF!</v>
      </c>
      <c r="F18901" s="9" t="e">
        <f>INDEX(#REF!:#REF!,MATCH($D18901,#REF!:#REF!,0),MATCH(#REF!,#REF!:#REF!,0))</f>
        <v>#REF!</v>
      </c>
    </row>
    <row r="18902" spans="1:6" ht="16.5" x14ac:dyDescent="0.3">
      <c r="A18902" s="9" t="s">
        <v>3403</v>
      </c>
      <c r="B18902" s="9" t="s">
        <v>3255</v>
      </c>
      <c r="C18902" s="10">
        <v>59085</v>
      </c>
      <c r="D18902" s="9">
        <v>4428088442</v>
      </c>
      <c r="E18902" s="9" t="e">
        <f>INDEX(#REF!:#REF!,MATCH($D18902,#REF!:#REF!,0),MATCH(#REF!,#REF!:#REF!,0))</f>
        <v>#REF!</v>
      </c>
      <c r="F18902" s="9" t="e">
        <f>INDEX(#REF!:#REF!,MATCH($D18902,#REF!:#REF!,0),MATCH(#REF!,#REF!:#REF!,0))</f>
        <v>#REF!</v>
      </c>
    </row>
    <row r="18903" spans="1:6" ht="16.5" x14ac:dyDescent="0.3">
      <c r="A18903" s="9" t="s">
        <v>3402</v>
      </c>
      <c r="B18903" s="9" t="s">
        <v>2856</v>
      </c>
      <c r="C18903" s="10">
        <v>56665</v>
      </c>
      <c r="D18903" s="9">
        <v>594961432</v>
      </c>
      <c r="E18903" s="9" t="e">
        <f>INDEX(#REF!:#REF!,MATCH($D18903,#REF!:#REF!,0),MATCH(#REF!,#REF!:#REF!,0))</f>
        <v>#REF!</v>
      </c>
      <c r="F18903" s="9" t="e">
        <f>INDEX(#REF!:#REF!,MATCH($D18903,#REF!:#REF!,0),MATCH(#REF!,#REF!:#REF!,0))</f>
        <v>#REF!</v>
      </c>
    </row>
    <row r="18904" spans="1:6" ht="16.5" x14ac:dyDescent="0.3">
      <c r="A18904" s="9" t="s">
        <v>3401</v>
      </c>
      <c r="B18904" s="9" t="s">
        <v>2048</v>
      </c>
      <c r="C18904" s="10">
        <v>10155</v>
      </c>
      <c r="D18904" s="9">
        <v>1754740677</v>
      </c>
      <c r="E18904" s="9" t="e">
        <f>INDEX(#REF!:#REF!,MATCH($D18904,#REF!:#REF!,0),MATCH(#REF!,#REF!:#REF!,0))</f>
        <v>#REF!</v>
      </c>
      <c r="F18904" s="9" t="e">
        <f>INDEX(#REF!:#REF!,MATCH($D18904,#REF!:#REF!,0),MATCH(#REF!,#REF!:#REF!,0))</f>
        <v>#REF!</v>
      </c>
    </row>
    <row r="18905" spans="1:6" ht="16.5" x14ac:dyDescent="0.3">
      <c r="A18905" s="9" t="s">
        <v>3400</v>
      </c>
      <c r="B18905" s="9" t="s">
        <v>2389</v>
      </c>
      <c r="C18905" s="10">
        <v>43303</v>
      </c>
      <c r="D18905" s="9">
        <v>5479449389</v>
      </c>
      <c r="E18905" s="9" t="e">
        <f>INDEX(#REF!:#REF!,MATCH($D18905,#REF!:#REF!,0),MATCH(#REF!,#REF!:#REF!,0))</f>
        <v>#REF!</v>
      </c>
      <c r="F18905" s="9" t="e">
        <f>INDEX(#REF!:#REF!,MATCH($D18905,#REF!:#REF!,0),MATCH(#REF!,#REF!:#REF!,0))</f>
        <v>#REF!</v>
      </c>
    </row>
    <row r="18906" spans="1:6" ht="16.5" x14ac:dyDescent="0.3">
      <c r="A18906" s="9" t="s">
        <v>3399</v>
      </c>
      <c r="B18906" s="9" t="s">
        <v>2443</v>
      </c>
      <c r="C18906" s="10">
        <v>49503</v>
      </c>
      <c r="D18906" s="9">
        <v>8377113392</v>
      </c>
      <c r="E18906" s="9" t="e">
        <f>INDEX(#REF!:#REF!,MATCH($D18906,#REF!:#REF!,0),MATCH(#REF!,#REF!:#REF!,0))</f>
        <v>#REF!</v>
      </c>
      <c r="F18906" s="9" t="e">
        <f>INDEX(#REF!:#REF!,MATCH($D18906,#REF!:#REF!,0),MATCH(#REF!,#REF!:#REF!,0))</f>
        <v>#REF!</v>
      </c>
    </row>
    <row r="18907" spans="1:6" ht="16.5" x14ac:dyDescent="0.3">
      <c r="A18907" s="9" t="s">
        <v>3398</v>
      </c>
      <c r="B18907" s="9" t="s">
        <v>2107</v>
      </c>
      <c r="C18907" s="10">
        <v>20183</v>
      </c>
      <c r="D18907" s="9">
        <v>797787712</v>
      </c>
      <c r="E18907" s="9" t="e">
        <f>INDEX(#REF!:#REF!,MATCH($D18907,#REF!:#REF!,0),MATCH(#REF!,#REF!:#REF!,0))</f>
        <v>#REF!</v>
      </c>
      <c r="F18907" s="9" t="e">
        <f>INDEX(#REF!:#REF!,MATCH($D18907,#REF!:#REF!,0),MATCH(#REF!,#REF!:#REF!,0))</f>
        <v>#REF!</v>
      </c>
    </row>
    <row r="18908" spans="1:6" ht="16.5" x14ac:dyDescent="0.3">
      <c r="A18908" s="9" t="s">
        <v>3397</v>
      </c>
      <c r="B18908" s="9" t="s">
        <v>2001</v>
      </c>
      <c r="C18908" s="10">
        <v>28988</v>
      </c>
      <c r="D18908" s="9">
        <v>8832488175</v>
      </c>
      <c r="E18908" s="9" t="e">
        <f>INDEX(#REF!:#REF!,MATCH($D18908,#REF!:#REF!,0),MATCH(#REF!,#REF!:#REF!,0))</f>
        <v>#REF!</v>
      </c>
      <c r="F18908" s="9" t="e">
        <f>INDEX(#REF!:#REF!,MATCH($D18908,#REF!:#REF!,0),MATCH(#REF!,#REF!:#REF!,0))</f>
        <v>#REF!</v>
      </c>
    </row>
    <row r="18909" spans="1:6" ht="16.5" x14ac:dyDescent="0.3">
      <c r="A18909" s="9" t="s">
        <v>3396</v>
      </c>
      <c r="B18909" s="9" t="s">
        <v>2216</v>
      </c>
      <c r="C18909" s="10">
        <v>40835</v>
      </c>
      <c r="D18909" s="9">
        <v>8238030943</v>
      </c>
      <c r="E18909" s="9" t="e">
        <f>INDEX(#REF!:#REF!,MATCH($D18909,#REF!:#REF!,0),MATCH(#REF!,#REF!:#REF!,0))</f>
        <v>#REF!</v>
      </c>
      <c r="F18909" s="9" t="e">
        <f>INDEX(#REF!:#REF!,MATCH($D18909,#REF!:#REF!,0),MATCH(#REF!,#REF!:#REF!,0))</f>
        <v>#REF!</v>
      </c>
    </row>
    <row r="18910" spans="1:6" ht="16.5" x14ac:dyDescent="0.3">
      <c r="A18910" s="9" t="s">
        <v>3395</v>
      </c>
      <c r="B18910" s="9" t="s">
        <v>2286</v>
      </c>
      <c r="C18910" s="10">
        <v>41229</v>
      </c>
      <c r="D18910" s="9">
        <v>9984023702</v>
      </c>
      <c r="E18910" s="9" t="e">
        <f>INDEX(#REF!:#REF!,MATCH($D18910,#REF!:#REF!,0),MATCH(#REF!,#REF!:#REF!,0))</f>
        <v>#REF!</v>
      </c>
      <c r="F18910" s="9" t="e">
        <f>INDEX(#REF!:#REF!,MATCH($D18910,#REF!:#REF!,0),MATCH(#REF!,#REF!:#REF!,0))</f>
        <v>#REF!</v>
      </c>
    </row>
    <row r="18911" spans="1:6" ht="16.5" x14ac:dyDescent="0.3">
      <c r="A18911" s="9" t="s">
        <v>3394</v>
      </c>
      <c r="B18911" s="9" t="s">
        <v>2115</v>
      </c>
      <c r="C18911" s="10">
        <v>49177</v>
      </c>
      <c r="D18911" s="9">
        <v>5138969978</v>
      </c>
      <c r="E18911" s="9" t="e">
        <f>INDEX(#REF!:#REF!,MATCH($D18911,#REF!:#REF!,0),MATCH(#REF!,#REF!:#REF!,0))</f>
        <v>#REF!</v>
      </c>
      <c r="F18911" s="9" t="e">
        <f>INDEX(#REF!:#REF!,MATCH($D18911,#REF!:#REF!,0),MATCH(#REF!,#REF!:#REF!,0))</f>
        <v>#REF!</v>
      </c>
    </row>
    <row r="18912" spans="1:6" ht="16.5" x14ac:dyDescent="0.3">
      <c r="A18912" s="9" t="s">
        <v>3393</v>
      </c>
      <c r="B18912" s="9" t="s">
        <v>2878</v>
      </c>
      <c r="C18912" s="10">
        <v>44993</v>
      </c>
      <c r="D18912" s="9">
        <v>8911781207</v>
      </c>
      <c r="E18912" s="9" t="e">
        <f>INDEX(#REF!:#REF!,MATCH($D18912,#REF!:#REF!,0),MATCH(#REF!,#REF!:#REF!,0))</f>
        <v>#REF!</v>
      </c>
      <c r="F18912" s="9" t="e">
        <f>INDEX(#REF!:#REF!,MATCH($D18912,#REF!:#REF!,0),MATCH(#REF!,#REF!:#REF!,0))</f>
        <v>#REF!</v>
      </c>
    </row>
    <row r="18913" spans="1:6" ht="16.5" x14ac:dyDescent="0.3">
      <c r="A18913" s="9" t="s">
        <v>3392</v>
      </c>
      <c r="B18913" s="9" t="s">
        <v>2564</v>
      </c>
      <c r="C18913" s="10">
        <v>54868</v>
      </c>
      <c r="D18913" s="9">
        <v>3642988458</v>
      </c>
      <c r="E18913" s="9" t="e">
        <f>INDEX(#REF!:#REF!,MATCH($D18913,#REF!:#REF!,0),MATCH(#REF!,#REF!:#REF!,0))</f>
        <v>#REF!</v>
      </c>
      <c r="F18913" s="9" t="e">
        <f>INDEX(#REF!:#REF!,MATCH($D18913,#REF!:#REF!,0),MATCH(#REF!,#REF!:#REF!,0))</f>
        <v>#REF!</v>
      </c>
    </row>
    <row r="18914" spans="1:6" ht="16.5" x14ac:dyDescent="0.3">
      <c r="A18914" s="9" t="s">
        <v>3391</v>
      </c>
      <c r="B18914" s="9" t="s">
        <v>2174</v>
      </c>
      <c r="C18914" s="10">
        <v>15394</v>
      </c>
      <c r="D18914" s="9">
        <v>7567063646</v>
      </c>
      <c r="E18914" s="9" t="e">
        <f>INDEX(#REF!:#REF!,MATCH($D18914,#REF!:#REF!,0),MATCH(#REF!,#REF!:#REF!,0))</f>
        <v>#REF!</v>
      </c>
      <c r="F18914" s="9" t="e">
        <f>INDEX(#REF!:#REF!,MATCH($D18914,#REF!:#REF!,0),MATCH(#REF!,#REF!:#REF!,0))</f>
        <v>#REF!</v>
      </c>
    </row>
    <row r="18915" spans="1:6" ht="16.5" x14ac:dyDescent="0.3">
      <c r="A18915" s="9" t="s">
        <v>3390</v>
      </c>
      <c r="B18915" s="9" t="s">
        <v>1967</v>
      </c>
      <c r="C18915" s="10">
        <v>27715</v>
      </c>
      <c r="D18915" s="9">
        <v>2841287114</v>
      </c>
      <c r="E18915" s="9" t="e">
        <f>INDEX(#REF!:#REF!,MATCH($D18915,#REF!:#REF!,0),MATCH(#REF!,#REF!:#REF!,0))</f>
        <v>#REF!</v>
      </c>
      <c r="F18915" s="9" t="e">
        <f>INDEX(#REF!:#REF!,MATCH($D18915,#REF!:#REF!,0),MATCH(#REF!,#REF!:#REF!,0))</f>
        <v>#REF!</v>
      </c>
    </row>
    <row r="18916" spans="1:6" ht="16.5" x14ac:dyDescent="0.3">
      <c r="A18916" s="9" t="s">
        <v>3389</v>
      </c>
      <c r="B18916" s="9" t="s">
        <v>3388</v>
      </c>
      <c r="C18916" s="10">
        <v>35120</v>
      </c>
      <c r="D18916" s="9">
        <v>1149008652</v>
      </c>
      <c r="E18916" s="9" t="e">
        <f>INDEX(#REF!:#REF!,MATCH($D18916,#REF!:#REF!,0),MATCH(#REF!,#REF!:#REF!,0))</f>
        <v>#REF!</v>
      </c>
      <c r="F18916" s="9" t="e">
        <f>INDEX(#REF!:#REF!,MATCH($D18916,#REF!:#REF!,0),MATCH(#REF!,#REF!:#REF!,0))</f>
        <v>#REF!</v>
      </c>
    </row>
    <row r="18917" spans="1:6" ht="16.5" x14ac:dyDescent="0.3">
      <c r="A18917" s="9" t="s">
        <v>3387</v>
      </c>
      <c r="B18917" s="9" t="s">
        <v>2144</v>
      </c>
      <c r="C18917" s="10">
        <v>39317</v>
      </c>
      <c r="D18917" s="9">
        <v>5191866150</v>
      </c>
      <c r="E18917" s="9" t="e">
        <f>INDEX(#REF!:#REF!,MATCH($D18917,#REF!:#REF!,0),MATCH(#REF!,#REF!:#REF!,0))</f>
        <v>#REF!</v>
      </c>
      <c r="F18917" s="9" t="e">
        <f>INDEX(#REF!:#REF!,MATCH($D18917,#REF!:#REF!,0),MATCH(#REF!,#REF!:#REF!,0))</f>
        <v>#REF!</v>
      </c>
    </row>
    <row r="18918" spans="1:6" ht="16.5" x14ac:dyDescent="0.3">
      <c r="A18918" s="9" t="s">
        <v>3386</v>
      </c>
      <c r="B18918" s="9" t="s">
        <v>2584</v>
      </c>
      <c r="C18918" s="10">
        <v>43736</v>
      </c>
      <c r="D18918" s="9">
        <v>4795089876</v>
      </c>
      <c r="E18918" s="9" t="e">
        <f>INDEX(#REF!:#REF!,MATCH($D18918,#REF!:#REF!,0),MATCH(#REF!,#REF!:#REF!,0))</f>
        <v>#REF!</v>
      </c>
      <c r="F18918" s="9" t="e">
        <f>INDEX(#REF!:#REF!,MATCH($D18918,#REF!:#REF!,0),MATCH(#REF!,#REF!:#REF!,0))</f>
        <v>#REF!</v>
      </c>
    </row>
    <row r="18919" spans="1:6" ht="16.5" x14ac:dyDescent="0.3">
      <c r="A18919" s="9" t="s">
        <v>3385</v>
      </c>
      <c r="B18919" s="9" t="s">
        <v>3360</v>
      </c>
      <c r="C18919" s="10">
        <v>17238</v>
      </c>
      <c r="D18919" s="9">
        <v>784224471</v>
      </c>
      <c r="E18919" s="9" t="e">
        <f>INDEX(#REF!:#REF!,MATCH($D18919,#REF!:#REF!,0),MATCH(#REF!,#REF!:#REF!,0))</f>
        <v>#REF!</v>
      </c>
      <c r="F18919" s="9" t="e">
        <f>INDEX(#REF!:#REF!,MATCH($D18919,#REF!:#REF!,0),MATCH(#REF!,#REF!:#REF!,0))</f>
        <v>#REF!</v>
      </c>
    </row>
    <row r="18920" spans="1:6" ht="16.5" x14ac:dyDescent="0.3">
      <c r="A18920" s="9" t="s">
        <v>3384</v>
      </c>
      <c r="B18920" s="9" t="s">
        <v>2230</v>
      </c>
      <c r="C18920" s="10">
        <v>32376</v>
      </c>
      <c r="D18920" s="9">
        <v>2421688019</v>
      </c>
      <c r="E18920" s="9" t="e">
        <f>INDEX(#REF!:#REF!,MATCH($D18920,#REF!:#REF!,0),MATCH(#REF!,#REF!:#REF!,0))</f>
        <v>#REF!</v>
      </c>
      <c r="F18920" s="9" t="e">
        <f>INDEX(#REF!:#REF!,MATCH($D18920,#REF!:#REF!,0),MATCH(#REF!,#REF!:#REF!,0))</f>
        <v>#REF!</v>
      </c>
    </row>
    <row r="18921" spans="1:6" ht="16.5" x14ac:dyDescent="0.3">
      <c r="A18921" s="9" t="s">
        <v>3383</v>
      </c>
      <c r="B18921" s="9" t="s">
        <v>2241</v>
      </c>
      <c r="C18921" s="10">
        <v>44657</v>
      </c>
      <c r="D18921" s="9">
        <v>7645724897</v>
      </c>
      <c r="E18921" s="9" t="e">
        <f>INDEX(#REF!:#REF!,MATCH($D18921,#REF!:#REF!,0),MATCH(#REF!,#REF!:#REF!,0))</f>
        <v>#REF!</v>
      </c>
      <c r="F18921" s="9" t="e">
        <f>INDEX(#REF!:#REF!,MATCH($D18921,#REF!:#REF!,0),MATCH(#REF!,#REF!:#REF!,0))</f>
        <v>#REF!</v>
      </c>
    </row>
    <row r="18922" spans="1:6" ht="16.5" x14ac:dyDescent="0.3">
      <c r="A18922" s="9" t="s">
        <v>3382</v>
      </c>
      <c r="B18922" s="9" t="s">
        <v>2288</v>
      </c>
      <c r="C18922" s="10">
        <v>35814</v>
      </c>
      <c r="D18922" s="9">
        <v>4718207207</v>
      </c>
      <c r="E18922" s="9" t="e">
        <f>INDEX(#REF!:#REF!,MATCH($D18922,#REF!:#REF!,0),MATCH(#REF!,#REF!:#REF!,0))</f>
        <v>#REF!</v>
      </c>
      <c r="F18922" s="9" t="e">
        <f>INDEX(#REF!:#REF!,MATCH($D18922,#REF!:#REF!,0),MATCH(#REF!,#REF!:#REF!,0))</f>
        <v>#REF!</v>
      </c>
    </row>
    <row r="18923" spans="1:6" ht="16.5" x14ac:dyDescent="0.3">
      <c r="A18923" s="9" t="s">
        <v>3381</v>
      </c>
      <c r="B18923" s="9" t="s">
        <v>2054</v>
      </c>
      <c r="C18923" s="10">
        <v>32925</v>
      </c>
      <c r="D18923" s="9">
        <v>1628738227</v>
      </c>
      <c r="E18923" s="9" t="e">
        <f>INDEX(#REF!:#REF!,MATCH($D18923,#REF!:#REF!,0),MATCH(#REF!,#REF!:#REF!,0))</f>
        <v>#REF!</v>
      </c>
      <c r="F18923" s="9" t="e">
        <f>INDEX(#REF!:#REF!,MATCH($D18923,#REF!:#REF!,0),MATCH(#REF!,#REF!:#REF!,0))</f>
        <v>#REF!</v>
      </c>
    </row>
    <row r="18924" spans="1:6" ht="16.5" x14ac:dyDescent="0.3">
      <c r="A18924" s="9" t="s">
        <v>3380</v>
      </c>
      <c r="B18924" s="9" t="s">
        <v>2222</v>
      </c>
      <c r="C18924" s="10">
        <v>52116</v>
      </c>
      <c r="D18924" s="9">
        <v>1042822263</v>
      </c>
      <c r="E18924" s="9" t="e">
        <f>INDEX(#REF!:#REF!,MATCH($D18924,#REF!:#REF!,0),MATCH(#REF!,#REF!:#REF!,0))</f>
        <v>#REF!</v>
      </c>
      <c r="F18924" s="9" t="e">
        <f>INDEX(#REF!:#REF!,MATCH($D18924,#REF!:#REF!,0),MATCH(#REF!,#REF!:#REF!,0))</f>
        <v>#REF!</v>
      </c>
    </row>
    <row r="18925" spans="1:6" ht="16.5" x14ac:dyDescent="0.3">
      <c r="A18925" s="9" t="s">
        <v>3379</v>
      </c>
      <c r="B18925" s="9" t="s">
        <v>2272</v>
      </c>
      <c r="C18925" s="10">
        <v>11110</v>
      </c>
      <c r="D18925" s="9">
        <v>3428040538</v>
      </c>
      <c r="E18925" s="9" t="e">
        <f>INDEX(#REF!:#REF!,MATCH($D18925,#REF!:#REF!,0),MATCH(#REF!,#REF!:#REF!,0))</f>
        <v>#REF!</v>
      </c>
      <c r="F18925" s="9" t="e">
        <f>INDEX(#REF!:#REF!,MATCH($D18925,#REF!:#REF!,0),MATCH(#REF!,#REF!:#REF!,0))</f>
        <v>#REF!</v>
      </c>
    </row>
    <row r="18926" spans="1:6" ht="16.5" x14ac:dyDescent="0.3">
      <c r="A18926" s="9" t="s">
        <v>3378</v>
      </c>
      <c r="B18926" s="9" t="s">
        <v>2044</v>
      </c>
      <c r="C18926" s="10">
        <v>43501</v>
      </c>
      <c r="D18926" s="9">
        <v>7001733199</v>
      </c>
      <c r="E18926" s="9" t="e">
        <f>INDEX(#REF!:#REF!,MATCH($D18926,#REF!:#REF!,0),MATCH(#REF!,#REF!:#REF!,0))</f>
        <v>#REF!</v>
      </c>
      <c r="F18926" s="9" t="e">
        <f>INDEX(#REF!:#REF!,MATCH($D18926,#REF!:#REF!,0),MATCH(#REF!,#REF!:#REF!,0))</f>
        <v>#REF!</v>
      </c>
    </row>
    <row r="18927" spans="1:6" ht="16.5" x14ac:dyDescent="0.3">
      <c r="A18927" s="9" t="s">
        <v>3377</v>
      </c>
      <c r="B18927" s="9" t="s">
        <v>1949</v>
      </c>
      <c r="C18927" s="10">
        <v>20646</v>
      </c>
      <c r="D18927" s="9">
        <v>5792300712</v>
      </c>
      <c r="E18927" s="9" t="e">
        <f>INDEX(#REF!:#REF!,MATCH($D18927,#REF!:#REF!,0),MATCH(#REF!,#REF!:#REF!,0))</f>
        <v>#REF!</v>
      </c>
      <c r="F18927" s="9" t="e">
        <f>INDEX(#REF!:#REF!,MATCH($D18927,#REF!:#REF!,0),MATCH(#REF!,#REF!:#REF!,0))</f>
        <v>#REF!</v>
      </c>
    </row>
    <row r="18928" spans="1:6" ht="16.5" x14ac:dyDescent="0.3">
      <c r="A18928" s="9" t="s">
        <v>3376</v>
      </c>
      <c r="B18928" s="9" t="s">
        <v>2867</v>
      </c>
      <c r="C18928" s="10">
        <v>36234</v>
      </c>
      <c r="D18928" s="9">
        <v>7070564503</v>
      </c>
      <c r="E18928" s="9" t="e">
        <f>INDEX(#REF!:#REF!,MATCH($D18928,#REF!:#REF!,0),MATCH(#REF!,#REF!:#REF!,0))</f>
        <v>#REF!</v>
      </c>
      <c r="F18928" s="9" t="e">
        <f>INDEX(#REF!:#REF!,MATCH($D18928,#REF!:#REF!,0),MATCH(#REF!,#REF!:#REF!,0))</f>
        <v>#REF!</v>
      </c>
    </row>
    <row r="18929" spans="1:6" ht="16.5" x14ac:dyDescent="0.3">
      <c r="A18929" s="9" t="s">
        <v>3375</v>
      </c>
      <c r="B18929" s="9" t="s">
        <v>3360</v>
      </c>
      <c r="C18929" s="10">
        <v>18086</v>
      </c>
      <c r="D18929" s="9">
        <v>8733080267</v>
      </c>
      <c r="E18929" s="9" t="e">
        <f>INDEX(#REF!:#REF!,MATCH($D18929,#REF!:#REF!,0),MATCH(#REF!,#REF!:#REF!,0))</f>
        <v>#REF!</v>
      </c>
      <c r="F18929" s="9" t="e">
        <f>INDEX(#REF!:#REF!,MATCH($D18929,#REF!:#REF!,0),MATCH(#REF!,#REF!:#REF!,0))</f>
        <v>#REF!</v>
      </c>
    </row>
    <row r="18930" spans="1:6" ht="16.5" x14ac:dyDescent="0.3">
      <c r="A18930" s="9" t="s">
        <v>3374</v>
      </c>
      <c r="B18930" s="9" t="s">
        <v>2683</v>
      </c>
      <c r="C18930" s="10">
        <v>51387</v>
      </c>
      <c r="D18930" s="9">
        <v>7912639675</v>
      </c>
      <c r="E18930" s="9" t="e">
        <f>INDEX(#REF!:#REF!,MATCH($D18930,#REF!:#REF!,0),MATCH(#REF!,#REF!:#REF!,0))</f>
        <v>#REF!</v>
      </c>
      <c r="F18930" s="9" t="e">
        <f>INDEX(#REF!:#REF!,MATCH($D18930,#REF!:#REF!,0),MATCH(#REF!,#REF!:#REF!,0))</f>
        <v>#REF!</v>
      </c>
    </row>
    <row r="18931" spans="1:6" ht="16.5" x14ac:dyDescent="0.3">
      <c r="A18931" s="9" t="s">
        <v>3373</v>
      </c>
      <c r="B18931" s="9" t="s">
        <v>3372</v>
      </c>
      <c r="C18931" s="10">
        <v>29101</v>
      </c>
      <c r="D18931" s="9">
        <v>7585281072</v>
      </c>
      <c r="E18931" s="9" t="e">
        <f>INDEX(#REF!:#REF!,MATCH($D18931,#REF!:#REF!,0),MATCH(#REF!,#REF!:#REF!,0))</f>
        <v>#REF!</v>
      </c>
      <c r="F18931" s="9" t="e">
        <f>INDEX(#REF!:#REF!,MATCH($D18931,#REF!:#REF!,0),MATCH(#REF!,#REF!:#REF!,0))</f>
        <v>#REF!</v>
      </c>
    </row>
    <row r="18932" spans="1:6" ht="16.5" x14ac:dyDescent="0.3">
      <c r="A18932" s="9" t="s">
        <v>3371</v>
      </c>
      <c r="B18932" s="9" t="s">
        <v>1953</v>
      </c>
      <c r="C18932" s="10">
        <v>26479</v>
      </c>
      <c r="D18932" s="9">
        <v>2411473303</v>
      </c>
      <c r="E18932" s="9" t="e">
        <f>INDEX(#REF!:#REF!,MATCH($D18932,#REF!:#REF!,0),MATCH(#REF!,#REF!:#REF!,0))</f>
        <v>#REF!</v>
      </c>
      <c r="F18932" s="9" t="e">
        <f>INDEX(#REF!:#REF!,MATCH($D18932,#REF!:#REF!,0),MATCH(#REF!,#REF!:#REF!,0))</f>
        <v>#REF!</v>
      </c>
    </row>
    <row r="18933" spans="1:6" ht="16.5" x14ac:dyDescent="0.3">
      <c r="A18933" s="9" t="s">
        <v>3370</v>
      </c>
      <c r="B18933" s="9" t="s">
        <v>2470</v>
      </c>
      <c r="C18933" s="10">
        <v>22258</v>
      </c>
      <c r="D18933" s="9">
        <v>8864419241</v>
      </c>
      <c r="E18933" s="9" t="e">
        <f>INDEX(#REF!:#REF!,MATCH($D18933,#REF!:#REF!,0),MATCH(#REF!,#REF!:#REF!,0))</f>
        <v>#REF!</v>
      </c>
      <c r="F18933" s="9" t="e">
        <f>INDEX(#REF!:#REF!,MATCH($D18933,#REF!:#REF!,0),MATCH(#REF!,#REF!:#REF!,0))</f>
        <v>#REF!</v>
      </c>
    </row>
    <row r="18934" spans="1:6" ht="16.5" x14ac:dyDescent="0.3">
      <c r="A18934" s="9" t="s">
        <v>3369</v>
      </c>
      <c r="B18934" s="9" t="s">
        <v>2167</v>
      </c>
      <c r="C18934" s="10">
        <v>40628</v>
      </c>
      <c r="D18934" s="9">
        <v>5186660353</v>
      </c>
      <c r="E18934" s="9" t="e">
        <f>INDEX(#REF!:#REF!,MATCH($D18934,#REF!:#REF!,0),MATCH(#REF!,#REF!:#REF!,0))</f>
        <v>#REF!</v>
      </c>
      <c r="F18934" s="9" t="e">
        <f>INDEX(#REF!:#REF!,MATCH($D18934,#REF!:#REF!,0),MATCH(#REF!,#REF!:#REF!,0))</f>
        <v>#REF!</v>
      </c>
    </row>
    <row r="18935" spans="1:6" ht="16.5" x14ac:dyDescent="0.3">
      <c r="A18935" s="9" t="s">
        <v>3368</v>
      </c>
      <c r="B18935" s="9" t="s">
        <v>2933</v>
      </c>
      <c r="C18935" s="10">
        <v>16027</v>
      </c>
      <c r="D18935" s="9">
        <v>9095573850</v>
      </c>
      <c r="E18935" s="9" t="e">
        <f>INDEX(#REF!:#REF!,MATCH($D18935,#REF!:#REF!,0),MATCH(#REF!,#REF!:#REF!,0))</f>
        <v>#REF!</v>
      </c>
      <c r="F18935" s="9" t="e">
        <f>INDEX(#REF!:#REF!,MATCH($D18935,#REF!:#REF!,0),MATCH(#REF!,#REF!:#REF!,0))</f>
        <v>#REF!</v>
      </c>
    </row>
    <row r="18936" spans="1:6" ht="16.5" x14ac:dyDescent="0.3">
      <c r="A18936" s="9" t="s">
        <v>3367</v>
      </c>
      <c r="B18936" s="9" t="s">
        <v>3366</v>
      </c>
      <c r="C18936" s="10">
        <v>49333</v>
      </c>
      <c r="D18936" s="9">
        <v>8127128031</v>
      </c>
      <c r="E18936" s="9" t="e">
        <f>INDEX(#REF!:#REF!,MATCH($D18936,#REF!:#REF!,0),MATCH(#REF!,#REF!:#REF!,0))</f>
        <v>#REF!</v>
      </c>
      <c r="F18936" s="9" t="e">
        <f>INDEX(#REF!:#REF!,MATCH($D18936,#REF!:#REF!,0),MATCH(#REF!,#REF!:#REF!,0))</f>
        <v>#REF!</v>
      </c>
    </row>
    <row r="18937" spans="1:6" ht="16.5" x14ac:dyDescent="0.3">
      <c r="A18937" s="9" t="s">
        <v>3365</v>
      </c>
      <c r="B18937" s="9" t="s">
        <v>2564</v>
      </c>
      <c r="C18937" s="10">
        <v>36220</v>
      </c>
      <c r="D18937" s="9">
        <v>2378102658</v>
      </c>
      <c r="E18937" s="9" t="e">
        <f>INDEX(#REF!:#REF!,MATCH($D18937,#REF!:#REF!,0),MATCH(#REF!,#REF!:#REF!,0))</f>
        <v>#REF!</v>
      </c>
      <c r="F18937" s="9" t="e">
        <f>INDEX(#REF!:#REF!,MATCH($D18937,#REF!:#REF!,0),MATCH(#REF!,#REF!:#REF!,0))</f>
        <v>#REF!</v>
      </c>
    </row>
    <row r="18938" spans="1:6" ht="16.5" x14ac:dyDescent="0.3">
      <c r="A18938" s="9" t="s">
        <v>3364</v>
      </c>
      <c r="B18938" s="9" t="s">
        <v>2974</v>
      </c>
      <c r="C18938" s="10">
        <v>53913</v>
      </c>
      <c r="D18938" s="9">
        <v>1053331541</v>
      </c>
      <c r="E18938" s="9" t="e">
        <f>INDEX(#REF!:#REF!,MATCH($D18938,#REF!:#REF!,0),MATCH(#REF!,#REF!:#REF!,0))</f>
        <v>#REF!</v>
      </c>
      <c r="F18938" s="9" t="e">
        <f>INDEX(#REF!:#REF!,MATCH($D18938,#REF!:#REF!,0),MATCH(#REF!,#REF!:#REF!,0))</f>
        <v>#REF!</v>
      </c>
    </row>
    <row r="18939" spans="1:6" ht="16.5" x14ac:dyDescent="0.3">
      <c r="A18939" s="9" t="s">
        <v>3363</v>
      </c>
      <c r="B18939" s="9" t="s">
        <v>2509</v>
      </c>
      <c r="C18939" s="10">
        <v>41689</v>
      </c>
      <c r="D18939" s="9">
        <v>3227873028</v>
      </c>
      <c r="E18939" s="9" t="e">
        <f>INDEX(#REF!:#REF!,MATCH($D18939,#REF!:#REF!,0),MATCH(#REF!,#REF!:#REF!,0))</f>
        <v>#REF!</v>
      </c>
      <c r="F18939" s="9" t="e">
        <f>INDEX(#REF!:#REF!,MATCH($D18939,#REF!:#REF!,0),MATCH(#REF!,#REF!:#REF!,0))</f>
        <v>#REF!</v>
      </c>
    </row>
    <row r="18940" spans="1:6" ht="16.5" x14ac:dyDescent="0.3">
      <c r="A18940" s="9" t="s">
        <v>3362</v>
      </c>
      <c r="B18940" s="9" t="s">
        <v>3116</v>
      </c>
      <c r="C18940" s="10">
        <v>19248</v>
      </c>
      <c r="D18940" s="9">
        <v>9228842121</v>
      </c>
      <c r="E18940" s="9" t="e">
        <f>INDEX(#REF!:#REF!,MATCH($D18940,#REF!:#REF!,0),MATCH(#REF!,#REF!:#REF!,0))</f>
        <v>#REF!</v>
      </c>
      <c r="F18940" s="9" t="e">
        <f>INDEX(#REF!:#REF!,MATCH($D18940,#REF!:#REF!,0),MATCH(#REF!,#REF!:#REF!,0))</f>
        <v>#REF!</v>
      </c>
    </row>
    <row r="18941" spans="1:6" ht="16.5" x14ac:dyDescent="0.3">
      <c r="A18941" s="9" t="s">
        <v>3361</v>
      </c>
      <c r="B18941" s="9" t="s">
        <v>3360</v>
      </c>
      <c r="C18941" s="10">
        <v>37713</v>
      </c>
      <c r="D18941" s="9">
        <v>2480515559</v>
      </c>
      <c r="E18941" s="9" t="e">
        <f>INDEX(#REF!:#REF!,MATCH($D18941,#REF!:#REF!,0),MATCH(#REF!,#REF!:#REF!,0))</f>
        <v>#REF!</v>
      </c>
      <c r="F18941" s="9" t="e">
        <f>INDEX(#REF!:#REF!,MATCH($D18941,#REF!:#REF!,0),MATCH(#REF!,#REF!:#REF!,0))</f>
        <v>#REF!</v>
      </c>
    </row>
    <row r="18942" spans="1:6" ht="16.5" x14ac:dyDescent="0.3">
      <c r="A18942" s="9" t="s">
        <v>3359</v>
      </c>
      <c r="B18942" s="9" t="s">
        <v>2409</v>
      </c>
      <c r="C18942" s="10">
        <v>16634</v>
      </c>
      <c r="D18942" s="9">
        <v>304906506</v>
      </c>
      <c r="E18942" s="9" t="e">
        <f>INDEX(#REF!:#REF!,MATCH($D18942,#REF!:#REF!,0),MATCH(#REF!,#REF!:#REF!,0))</f>
        <v>#REF!</v>
      </c>
      <c r="F18942" s="9" t="e">
        <f>INDEX(#REF!:#REF!,MATCH($D18942,#REF!:#REF!,0),MATCH(#REF!,#REF!:#REF!,0))</f>
        <v>#REF!</v>
      </c>
    </row>
    <row r="18943" spans="1:6" ht="16.5" x14ac:dyDescent="0.3">
      <c r="A18943" s="9" t="s">
        <v>3358</v>
      </c>
      <c r="B18943" s="9" t="s">
        <v>3357</v>
      </c>
      <c r="C18943" s="10">
        <v>17625</v>
      </c>
      <c r="D18943" s="9">
        <v>6446166575</v>
      </c>
      <c r="E18943" s="9" t="e">
        <f>INDEX(#REF!:#REF!,MATCH($D18943,#REF!:#REF!,0),MATCH(#REF!,#REF!:#REF!,0))</f>
        <v>#REF!</v>
      </c>
      <c r="F18943" s="9" t="e">
        <f>INDEX(#REF!:#REF!,MATCH($D18943,#REF!:#REF!,0),MATCH(#REF!,#REF!:#REF!,0))</f>
        <v>#REF!</v>
      </c>
    </row>
    <row r="18944" spans="1:6" ht="16.5" x14ac:dyDescent="0.3">
      <c r="A18944" s="9" t="s">
        <v>3356</v>
      </c>
      <c r="B18944" s="9" t="s">
        <v>1953</v>
      </c>
      <c r="C18944" s="10">
        <v>42698</v>
      </c>
      <c r="D18944" s="9">
        <v>2292892200</v>
      </c>
      <c r="E18944" s="9" t="e">
        <f>INDEX(#REF!:#REF!,MATCH($D18944,#REF!:#REF!,0),MATCH(#REF!,#REF!:#REF!,0))</f>
        <v>#REF!</v>
      </c>
      <c r="F18944" s="9" t="e">
        <f>INDEX(#REF!:#REF!,MATCH($D18944,#REF!:#REF!,0),MATCH(#REF!,#REF!:#REF!,0))</f>
        <v>#REF!</v>
      </c>
    </row>
    <row r="18945" spans="1:6" ht="16.5" x14ac:dyDescent="0.3">
      <c r="A18945" s="9" t="s">
        <v>3355</v>
      </c>
      <c r="B18945" s="9" t="s">
        <v>2140</v>
      </c>
      <c r="C18945" s="10">
        <v>13742</v>
      </c>
      <c r="D18945" s="9">
        <v>8157157730</v>
      </c>
      <c r="E18945" s="9" t="e">
        <f>INDEX(#REF!:#REF!,MATCH($D18945,#REF!:#REF!,0),MATCH(#REF!,#REF!:#REF!,0))</f>
        <v>#REF!</v>
      </c>
      <c r="F18945" s="9" t="e">
        <f>INDEX(#REF!:#REF!,MATCH($D18945,#REF!:#REF!,0),MATCH(#REF!,#REF!:#REF!,0))</f>
        <v>#REF!</v>
      </c>
    </row>
    <row r="18946" spans="1:6" ht="16.5" x14ac:dyDescent="0.3">
      <c r="A18946" s="9" t="s">
        <v>3354</v>
      </c>
      <c r="B18946" s="9" t="s">
        <v>2063</v>
      </c>
      <c r="C18946" s="10">
        <v>56481</v>
      </c>
      <c r="D18946" s="9">
        <v>3843300291</v>
      </c>
      <c r="E18946" s="9" t="e">
        <f>INDEX(#REF!:#REF!,MATCH($D18946,#REF!:#REF!,0),MATCH(#REF!,#REF!:#REF!,0))</f>
        <v>#REF!</v>
      </c>
      <c r="F18946" s="9" t="e">
        <f>INDEX(#REF!:#REF!,MATCH($D18946,#REF!:#REF!,0),MATCH(#REF!,#REF!:#REF!,0))</f>
        <v>#REF!</v>
      </c>
    </row>
    <row r="18947" spans="1:6" ht="16.5" x14ac:dyDescent="0.3">
      <c r="A18947" s="9" t="s">
        <v>3353</v>
      </c>
      <c r="B18947" s="9" t="s">
        <v>3123</v>
      </c>
      <c r="C18947" s="10">
        <v>45951</v>
      </c>
      <c r="D18947" s="9">
        <v>9287480133</v>
      </c>
      <c r="E18947" s="9" t="e">
        <f>INDEX(#REF!:#REF!,MATCH($D18947,#REF!:#REF!,0),MATCH(#REF!,#REF!:#REF!,0))</f>
        <v>#REF!</v>
      </c>
      <c r="F18947" s="9" t="e">
        <f>INDEX(#REF!:#REF!,MATCH($D18947,#REF!:#REF!,0),MATCH(#REF!,#REF!:#REF!,0))</f>
        <v>#REF!</v>
      </c>
    </row>
    <row r="18948" spans="1:6" ht="16.5" x14ac:dyDescent="0.3">
      <c r="A18948" s="9" t="s">
        <v>3352</v>
      </c>
      <c r="B18948" s="9" t="s">
        <v>2336</v>
      </c>
      <c r="C18948" s="10">
        <v>17550</v>
      </c>
      <c r="D18948" s="9">
        <v>5341512014</v>
      </c>
      <c r="E18948" s="9" t="e">
        <f>INDEX(#REF!:#REF!,MATCH($D18948,#REF!:#REF!,0),MATCH(#REF!,#REF!:#REF!,0))</f>
        <v>#REF!</v>
      </c>
      <c r="F18948" s="9" t="e">
        <f>INDEX(#REF!:#REF!,MATCH($D18948,#REF!:#REF!,0),MATCH(#REF!,#REF!:#REF!,0))</f>
        <v>#REF!</v>
      </c>
    </row>
    <row r="18949" spans="1:6" ht="16.5" x14ac:dyDescent="0.3">
      <c r="A18949" s="9" t="s">
        <v>3351</v>
      </c>
      <c r="B18949" s="9" t="s">
        <v>2103</v>
      </c>
      <c r="C18949" s="10">
        <v>16417</v>
      </c>
      <c r="D18949" s="9">
        <v>9966428720</v>
      </c>
      <c r="E18949" s="9" t="e">
        <f>INDEX(#REF!:#REF!,MATCH($D18949,#REF!:#REF!,0),MATCH(#REF!,#REF!:#REF!,0))</f>
        <v>#REF!</v>
      </c>
      <c r="F18949" s="9" t="e">
        <f>INDEX(#REF!:#REF!,MATCH($D18949,#REF!:#REF!,0),MATCH(#REF!,#REF!:#REF!,0))</f>
        <v>#REF!</v>
      </c>
    </row>
    <row r="18950" spans="1:6" ht="16.5" x14ac:dyDescent="0.3">
      <c r="A18950" s="9" t="s">
        <v>3350</v>
      </c>
      <c r="B18950" s="9" t="s">
        <v>3042</v>
      </c>
      <c r="C18950" s="10">
        <v>33641</v>
      </c>
      <c r="D18950" s="9">
        <v>19662963</v>
      </c>
      <c r="E18950" s="9" t="e">
        <f>INDEX(#REF!:#REF!,MATCH($D18950,#REF!:#REF!,0),MATCH(#REF!,#REF!:#REF!,0))</f>
        <v>#REF!</v>
      </c>
      <c r="F18950" s="9" t="e">
        <f>INDEX(#REF!:#REF!,MATCH($D18950,#REF!:#REF!,0),MATCH(#REF!,#REF!:#REF!,0))</f>
        <v>#REF!</v>
      </c>
    </row>
    <row r="18951" spans="1:6" ht="16.5" x14ac:dyDescent="0.3">
      <c r="A18951" s="9" t="s">
        <v>3349</v>
      </c>
      <c r="B18951" s="9" t="s">
        <v>2351</v>
      </c>
      <c r="C18951" s="10">
        <v>26691</v>
      </c>
      <c r="D18951" s="9">
        <v>3819859829</v>
      </c>
      <c r="E18951" s="9" t="e">
        <f>INDEX(#REF!:#REF!,MATCH($D18951,#REF!:#REF!,0),MATCH(#REF!,#REF!:#REF!,0))</f>
        <v>#REF!</v>
      </c>
      <c r="F18951" s="9" t="e">
        <f>INDEX(#REF!:#REF!,MATCH($D18951,#REF!:#REF!,0),MATCH(#REF!,#REF!:#REF!,0))</f>
        <v>#REF!</v>
      </c>
    </row>
    <row r="18952" spans="1:6" ht="16.5" x14ac:dyDescent="0.3">
      <c r="A18952" s="9" t="s">
        <v>3348</v>
      </c>
      <c r="B18952" s="9" t="s">
        <v>2339</v>
      </c>
      <c r="C18952" s="10">
        <v>58450</v>
      </c>
      <c r="D18952" s="9">
        <v>7914395587</v>
      </c>
      <c r="E18952" s="9" t="e">
        <f>INDEX(#REF!:#REF!,MATCH($D18952,#REF!:#REF!,0),MATCH(#REF!,#REF!:#REF!,0))</f>
        <v>#REF!</v>
      </c>
      <c r="F18952" s="9" t="e">
        <f>INDEX(#REF!:#REF!,MATCH($D18952,#REF!:#REF!,0),MATCH(#REF!,#REF!:#REF!,0))</f>
        <v>#REF!</v>
      </c>
    </row>
    <row r="18953" spans="1:6" ht="16.5" x14ac:dyDescent="0.3">
      <c r="A18953" s="9" t="s">
        <v>3347</v>
      </c>
      <c r="B18953" s="9" t="s">
        <v>2610</v>
      </c>
      <c r="C18953" s="10">
        <v>51111</v>
      </c>
      <c r="D18953" s="9">
        <v>17898579</v>
      </c>
      <c r="E18953" s="9" t="e">
        <f>INDEX(#REF!:#REF!,MATCH($D18953,#REF!:#REF!,0),MATCH(#REF!,#REF!:#REF!,0))</f>
        <v>#REF!</v>
      </c>
      <c r="F18953" s="9" t="e">
        <f>INDEX(#REF!:#REF!,MATCH($D18953,#REF!:#REF!,0),MATCH(#REF!,#REF!:#REF!,0))</f>
        <v>#REF!</v>
      </c>
    </row>
    <row r="18954" spans="1:6" ht="16.5" x14ac:dyDescent="0.3">
      <c r="A18954" s="9" t="s">
        <v>3346</v>
      </c>
      <c r="B18954" s="9" t="s">
        <v>2083</v>
      </c>
      <c r="C18954" s="10">
        <v>28782</v>
      </c>
      <c r="D18954" s="9">
        <v>17898579</v>
      </c>
      <c r="E18954" s="9" t="e">
        <f>INDEX(#REF!:#REF!,MATCH($D18954,#REF!:#REF!,0),MATCH(#REF!,#REF!:#REF!,0))</f>
        <v>#REF!</v>
      </c>
      <c r="F18954" s="9" t="e">
        <f>INDEX(#REF!:#REF!,MATCH($D18954,#REF!:#REF!,0),MATCH(#REF!,#REF!:#REF!,0))</f>
        <v>#REF!</v>
      </c>
    </row>
    <row r="18955" spans="1:6" ht="16.5" x14ac:dyDescent="0.3">
      <c r="A18955" s="9" t="s">
        <v>3345</v>
      </c>
      <c r="B18955" s="9" t="s">
        <v>2974</v>
      </c>
      <c r="C18955" s="10">
        <v>26385</v>
      </c>
      <c r="D18955" s="9">
        <v>9458901820</v>
      </c>
      <c r="E18955" s="9" t="e">
        <f>INDEX(#REF!:#REF!,MATCH($D18955,#REF!:#REF!,0),MATCH(#REF!,#REF!:#REF!,0))</f>
        <v>#REF!</v>
      </c>
      <c r="F18955" s="9" t="e">
        <f>INDEX(#REF!:#REF!,MATCH($D18955,#REF!:#REF!,0),MATCH(#REF!,#REF!:#REF!,0))</f>
        <v>#REF!</v>
      </c>
    </row>
    <row r="18956" spans="1:6" ht="16.5" x14ac:dyDescent="0.3">
      <c r="A18956" s="9" t="s">
        <v>3344</v>
      </c>
      <c r="B18956" s="9" t="s">
        <v>2248</v>
      </c>
      <c r="C18956" s="10">
        <v>52361</v>
      </c>
      <c r="D18956" s="9">
        <v>4191160419</v>
      </c>
      <c r="E18956" s="9" t="e">
        <f>INDEX(#REF!:#REF!,MATCH($D18956,#REF!:#REF!,0),MATCH(#REF!,#REF!:#REF!,0))</f>
        <v>#REF!</v>
      </c>
      <c r="F18956" s="9" t="e">
        <f>INDEX(#REF!:#REF!,MATCH($D18956,#REF!:#REF!,0),MATCH(#REF!,#REF!:#REF!,0))</f>
        <v>#REF!</v>
      </c>
    </row>
    <row r="18957" spans="1:6" ht="16.5" x14ac:dyDescent="0.3">
      <c r="A18957" s="9" t="s">
        <v>3343</v>
      </c>
      <c r="B18957" s="9" t="s">
        <v>2505</v>
      </c>
      <c r="C18957" s="10">
        <v>32994</v>
      </c>
      <c r="D18957" s="9">
        <v>9782845590</v>
      </c>
      <c r="E18957" s="9" t="e">
        <f>INDEX(#REF!:#REF!,MATCH($D18957,#REF!:#REF!,0),MATCH(#REF!,#REF!:#REF!,0))</f>
        <v>#REF!</v>
      </c>
      <c r="F18957" s="9" t="e">
        <f>INDEX(#REF!:#REF!,MATCH($D18957,#REF!:#REF!,0),MATCH(#REF!,#REF!:#REF!,0))</f>
        <v>#REF!</v>
      </c>
    </row>
    <row r="18958" spans="1:6" ht="16.5" x14ac:dyDescent="0.3">
      <c r="A18958" s="9" t="s">
        <v>3342</v>
      </c>
      <c r="B18958" s="9" t="s">
        <v>2206</v>
      </c>
      <c r="C18958" s="10">
        <v>32152</v>
      </c>
      <c r="D18958" s="9">
        <v>8685064791</v>
      </c>
      <c r="E18958" s="9" t="e">
        <f>INDEX(#REF!:#REF!,MATCH($D18958,#REF!:#REF!,0),MATCH(#REF!,#REF!:#REF!,0))</f>
        <v>#REF!</v>
      </c>
      <c r="F18958" s="9" t="e">
        <f>INDEX(#REF!:#REF!,MATCH($D18958,#REF!:#REF!,0),MATCH(#REF!,#REF!:#REF!,0))</f>
        <v>#REF!</v>
      </c>
    </row>
    <row r="18959" spans="1:6" ht="16.5" x14ac:dyDescent="0.3">
      <c r="A18959" s="9" t="s">
        <v>3341</v>
      </c>
      <c r="B18959" s="9" t="s">
        <v>2744</v>
      </c>
      <c r="C18959" s="10">
        <v>26717</v>
      </c>
      <c r="D18959" s="9">
        <v>1549399640</v>
      </c>
      <c r="E18959" s="9" t="e">
        <f>INDEX(#REF!:#REF!,MATCH($D18959,#REF!:#REF!,0),MATCH(#REF!,#REF!:#REF!,0))</f>
        <v>#REF!</v>
      </c>
      <c r="F18959" s="9" t="e">
        <f>INDEX(#REF!:#REF!,MATCH($D18959,#REF!:#REF!,0),MATCH(#REF!,#REF!:#REF!,0))</f>
        <v>#REF!</v>
      </c>
    </row>
    <row r="18960" spans="1:6" ht="16.5" x14ac:dyDescent="0.3">
      <c r="A18960" s="9" t="s">
        <v>3340</v>
      </c>
      <c r="B18960" s="9" t="s">
        <v>2826</v>
      </c>
      <c r="C18960" s="10">
        <v>40046</v>
      </c>
      <c r="D18960" s="9">
        <v>6286877770</v>
      </c>
      <c r="E18960" s="9" t="e">
        <f>INDEX(#REF!:#REF!,MATCH($D18960,#REF!:#REF!,0),MATCH(#REF!,#REF!:#REF!,0))</f>
        <v>#REF!</v>
      </c>
      <c r="F18960" s="9" t="e">
        <f>INDEX(#REF!:#REF!,MATCH($D18960,#REF!:#REF!,0),MATCH(#REF!,#REF!:#REF!,0))</f>
        <v>#REF!</v>
      </c>
    </row>
    <row r="18961" spans="1:6" ht="16.5" x14ac:dyDescent="0.3">
      <c r="A18961" s="9" t="s">
        <v>3339</v>
      </c>
      <c r="B18961" s="9" t="s">
        <v>2258</v>
      </c>
      <c r="C18961" s="10">
        <v>24719</v>
      </c>
      <c r="D18961" s="9">
        <v>6283719635</v>
      </c>
      <c r="E18961" s="9" t="e">
        <f>INDEX(#REF!:#REF!,MATCH($D18961,#REF!:#REF!,0),MATCH(#REF!,#REF!:#REF!,0))</f>
        <v>#REF!</v>
      </c>
      <c r="F18961" s="9" t="e">
        <f>INDEX(#REF!:#REF!,MATCH($D18961,#REF!:#REF!,0),MATCH(#REF!,#REF!:#REF!,0))</f>
        <v>#REF!</v>
      </c>
    </row>
    <row r="18962" spans="1:6" ht="16.5" x14ac:dyDescent="0.3">
      <c r="A18962" s="9" t="s">
        <v>3338</v>
      </c>
      <c r="B18962" s="9" t="s">
        <v>2487</v>
      </c>
      <c r="C18962" s="10">
        <v>40454</v>
      </c>
      <c r="D18962" s="9">
        <v>5511711233</v>
      </c>
      <c r="E18962" s="9" t="e">
        <f>INDEX(#REF!:#REF!,MATCH($D18962,#REF!:#REF!,0),MATCH(#REF!,#REF!:#REF!,0))</f>
        <v>#REF!</v>
      </c>
      <c r="F18962" s="9" t="e">
        <f>INDEX(#REF!:#REF!,MATCH($D18962,#REF!:#REF!,0),MATCH(#REF!,#REF!:#REF!,0))</f>
        <v>#REF!</v>
      </c>
    </row>
    <row r="18963" spans="1:6" ht="16.5" x14ac:dyDescent="0.3">
      <c r="A18963" s="9" t="s">
        <v>3337</v>
      </c>
      <c r="B18963" s="9" t="s">
        <v>3187</v>
      </c>
      <c r="C18963" s="10">
        <v>25656</v>
      </c>
      <c r="D18963" s="9">
        <v>4011453366</v>
      </c>
      <c r="E18963" s="9" t="e">
        <f>INDEX(#REF!:#REF!,MATCH($D18963,#REF!:#REF!,0),MATCH(#REF!,#REF!:#REF!,0))</f>
        <v>#REF!</v>
      </c>
      <c r="F18963" s="9" t="e">
        <f>INDEX(#REF!:#REF!,MATCH($D18963,#REF!:#REF!,0),MATCH(#REF!,#REF!:#REF!,0))</f>
        <v>#REF!</v>
      </c>
    </row>
    <row r="18964" spans="1:6" ht="16.5" x14ac:dyDescent="0.3">
      <c r="A18964" s="9" t="s">
        <v>3336</v>
      </c>
      <c r="B18964" s="9" t="s">
        <v>2685</v>
      </c>
      <c r="C18964" s="10">
        <v>16615</v>
      </c>
      <c r="D18964" s="9">
        <v>3145039288</v>
      </c>
      <c r="E18964" s="9" t="e">
        <f>INDEX(#REF!:#REF!,MATCH($D18964,#REF!:#REF!,0),MATCH(#REF!,#REF!:#REF!,0))</f>
        <v>#REF!</v>
      </c>
      <c r="F18964" s="9" t="e">
        <f>INDEX(#REF!:#REF!,MATCH($D18964,#REF!:#REF!,0),MATCH(#REF!,#REF!:#REF!,0))</f>
        <v>#REF!</v>
      </c>
    </row>
    <row r="18965" spans="1:6" ht="16.5" x14ac:dyDescent="0.3">
      <c r="A18965" s="9" t="s">
        <v>3335</v>
      </c>
      <c r="B18965" s="9" t="s">
        <v>2317</v>
      </c>
      <c r="C18965" s="10">
        <v>47617</v>
      </c>
      <c r="D18965" s="9">
        <v>4159390110</v>
      </c>
      <c r="E18965" s="9" t="e">
        <f>INDEX(#REF!:#REF!,MATCH($D18965,#REF!:#REF!,0),MATCH(#REF!,#REF!:#REF!,0))</f>
        <v>#REF!</v>
      </c>
      <c r="F18965" s="9" t="e">
        <f>INDEX(#REF!:#REF!,MATCH($D18965,#REF!:#REF!,0),MATCH(#REF!,#REF!:#REF!,0))</f>
        <v>#REF!</v>
      </c>
    </row>
    <row r="18966" spans="1:6" ht="16.5" x14ac:dyDescent="0.3">
      <c r="A18966" s="9" t="s">
        <v>3334</v>
      </c>
      <c r="B18966" s="9" t="s">
        <v>2564</v>
      </c>
      <c r="C18966" s="10">
        <v>35894</v>
      </c>
      <c r="D18966" s="9">
        <v>879297433</v>
      </c>
      <c r="E18966" s="9" t="e">
        <f>INDEX(#REF!:#REF!,MATCH($D18966,#REF!:#REF!,0),MATCH(#REF!,#REF!:#REF!,0))</f>
        <v>#REF!</v>
      </c>
      <c r="F18966" s="9" t="e">
        <f>INDEX(#REF!:#REF!,MATCH($D18966,#REF!:#REF!,0),MATCH(#REF!,#REF!:#REF!,0))</f>
        <v>#REF!</v>
      </c>
    </row>
    <row r="18967" spans="1:6" ht="16.5" x14ac:dyDescent="0.3">
      <c r="A18967" s="9" t="s">
        <v>3333</v>
      </c>
      <c r="B18967" s="9" t="s">
        <v>2704</v>
      </c>
      <c r="C18967" s="10">
        <v>50523</v>
      </c>
      <c r="D18967" s="9">
        <v>7888574610</v>
      </c>
      <c r="E18967" s="9" t="e">
        <f>INDEX(#REF!:#REF!,MATCH($D18967,#REF!:#REF!,0),MATCH(#REF!,#REF!:#REF!,0))</f>
        <v>#REF!</v>
      </c>
      <c r="F18967" s="9" t="e">
        <f>INDEX(#REF!:#REF!,MATCH($D18967,#REF!:#REF!,0),MATCH(#REF!,#REF!:#REF!,0))</f>
        <v>#REF!</v>
      </c>
    </row>
    <row r="18968" spans="1:6" ht="16.5" x14ac:dyDescent="0.3">
      <c r="A18968" s="9" t="s">
        <v>3332</v>
      </c>
      <c r="B18968" s="9" t="s">
        <v>2704</v>
      </c>
      <c r="C18968" s="10">
        <v>36163</v>
      </c>
      <c r="D18968" s="9">
        <v>5000631609</v>
      </c>
      <c r="E18968" s="9" t="e">
        <f>INDEX(#REF!:#REF!,MATCH($D18968,#REF!:#REF!,0),MATCH(#REF!,#REF!:#REF!,0))</f>
        <v>#REF!</v>
      </c>
      <c r="F18968" s="9" t="e">
        <f>INDEX(#REF!:#REF!,MATCH($D18968,#REF!:#REF!,0),MATCH(#REF!,#REF!:#REF!,0))</f>
        <v>#REF!</v>
      </c>
    </row>
    <row r="18969" spans="1:6" ht="16.5" x14ac:dyDescent="0.3">
      <c r="A18969" s="9" t="s">
        <v>3331</v>
      </c>
      <c r="B18969" s="9" t="s">
        <v>3156</v>
      </c>
      <c r="C18969" s="10">
        <v>18004</v>
      </c>
      <c r="D18969" s="9">
        <v>5407735911</v>
      </c>
      <c r="E18969" s="9" t="e">
        <f>INDEX(#REF!:#REF!,MATCH($D18969,#REF!:#REF!,0),MATCH(#REF!,#REF!:#REF!,0))</f>
        <v>#REF!</v>
      </c>
      <c r="F18969" s="9" t="e">
        <f>INDEX(#REF!:#REF!,MATCH($D18969,#REF!:#REF!,0),MATCH(#REF!,#REF!:#REF!,0))</f>
        <v>#REF!</v>
      </c>
    </row>
    <row r="18970" spans="1:6" ht="16.5" x14ac:dyDescent="0.3">
      <c r="A18970" s="9" t="s">
        <v>3330</v>
      </c>
      <c r="B18970" s="9" t="s">
        <v>2103</v>
      </c>
      <c r="C18970" s="10">
        <v>49729</v>
      </c>
      <c r="D18970" s="9">
        <v>7489370671</v>
      </c>
      <c r="E18970" s="9" t="e">
        <f>INDEX(#REF!:#REF!,MATCH($D18970,#REF!:#REF!,0),MATCH(#REF!,#REF!:#REF!,0))</f>
        <v>#REF!</v>
      </c>
      <c r="F18970" s="9" t="e">
        <f>INDEX(#REF!:#REF!,MATCH($D18970,#REF!:#REF!,0),MATCH(#REF!,#REF!:#REF!,0))</f>
        <v>#REF!</v>
      </c>
    </row>
    <row r="18971" spans="1:6" ht="16.5" x14ac:dyDescent="0.3">
      <c r="A18971" s="9" t="s">
        <v>3329</v>
      </c>
      <c r="B18971" s="9" t="s">
        <v>3328</v>
      </c>
      <c r="C18971" s="10">
        <v>31169</v>
      </c>
      <c r="D18971" s="9">
        <v>7938954179</v>
      </c>
      <c r="E18971" s="9" t="e">
        <f>INDEX(#REF!:#REF!,MATCH($D18971,#REF!:#REF!,0),MATCH(#REF!,#REF!:#REF!,0))</f>
        <v>#REF!</v>
      </c>
      <c r="F18971" s="9" t="e">
        <f>INDEX(#REF!:#REF!,MATCH($D18971,#REF!:#REF!,0),MATCH(#REF!,#REF!:#REF!,0))</f>
        <v>#REF!</v>
      </c>
    </row>
    <row r="18972" spans="1:6" ht="16.5" x14ac:dyDescent="0.3">
      <c r="A18972" s="9" t="s">
        <v>3327</v>
      </c>
      <c r="B18972" s="9" t="s">
        <v>2288</v>
      </c>
      <c r="C18972" s="10">
        <v>46112</v>
      </c>
      <c r="D18972" s="9">
        <v>1062607929</v>
      </c>
      <c r="E18972" s="9" t="e">
        <f>INDEX(#REF!:#REF!,MATCH($D18972,#REF!:#REF!,0),MATCH(#REF!,#REF!:#REF!,0))</f>
        <v>#REF!</v>
      </c>
      <c r="F18972" s="9" t="e">
        <f>INDEX(#REF!:#REF!,MATCH($D18972,#REF!:#REF!,0),MATCH(#REF!,#REF!:#REF!,0))</f>
        <v>#REF!</v>
      </c>
    </row>
    <row r="18973" spans="1:6" ht="16.5" x14ac:dyDescent="0.3">
      <c r="A18973" s="9" t="s">
        <v>3326</v>
      </c>
      <c r="B18973" s="9" t="s">
        <v>2056</v>
      </c>
      <c r="C18973" s="10">
        <v>10712</v>
      </c>
      <c r="D18973" s="9">
        <v>2975315244</v>
      </c>
      <c r="E18973" s="9" t="e">
        <f>INDEX(#REF!:#REF!,MATCH($D18973,#REF!:#REF!,0),MATCH(#REF!,#REF!:#REF!,0))</f>
        <v>#REF!</v>
      </c>
      <c r="F18973" s="9" t="e">
        <f>INDEX(#REF!:#REF!,MATCH($D18973,#REF!:#REF!,0),MATCH(#REF!,#REF!:#REF!,0))</f>
        <v>#REF!</v>
      </c>
    </row>
    <row r="18974" spans="1:6" ht="16.5" x14ac:dyDescent="0.3">
      <c r="A18974" s="9" t="s">
        <v>3325</v>
      </c>
      <c r="B18974" s="9" t="s">
        <v>2349</v>
      </c>
      <c r="C18974" s="10">
        <v>20818</v>
      </c>
      <c r="D18974" s="9">
        <v>1958063002</v>
      </c>
      <c r="E18974" s="9" t="e">
        <f>INDEX(#REF!:#REF!,MATCH($D18974,#REF!:#REF!,0),MATCH(#REF!,#REF!:#REF!,0))</f>
        <v>#REF!</v>
      </c>
      <c r="F18974" s="9" t="e">
        <f>INDEX(#REF!:#REF!,MATCH($D18974,#REF!:#REF!,0),MATCH(#REF!,#REF!:#REF!,0))</f>
        <v>#REF!</v>
      </c>
    </row>
    <row r="18975" spans="1:6" ht="16.5" x14ac:dyDescent="0.3">
      <c r="A18975" s="9" t="s">
        <v>3324</v>
      </c>
      <c r="B18975" s="9" t="s">
        <v>2083</v>
      </c>
      <c r="C18975" s="10">
        <v>44699</v>
      </c>
      <c r="D18975" s="9">
        <v>8731494560</v>
      </c>
      <c r="E18975" s="9" t="e">
        <f>INDEX(#REF!:#REF!,MATCH($D18975,#REF!:#REF!,0),MATCH(#REF!,#REF!:#REF!,0))</f>
        <v>#REF!</v>
      </c>
      <c r="F18975" s="9" t="e">
        <f>INDEX(#REF!:#REF!,MATCH($D18975,#REF!:#REF!,0),MATCH(#REF!,#REF!:#REF!,0))</f>
        <v>#REF!</v>
      </c>
    </row>
    <row r="18976" spans="1:6" ht="16.5" x14ac:dyDescent="0.3">
      <c r="A18976" s="9" t="s">
        <v>3323</v>
      </c>
      <c r="B18976" s="9" t="s">
        <v>2465</v>
      </c>
      <c r="C18976" s="10">
        <v>27586</v>
      </c>
      <c r="D18976" s="9">
        <v>2421688019</v>
      </c>
      <c r="E18976" s="9" t="e">
        <f>INDEX(#REF!:#REF!,MATCH($D18976,#REF!:#REF!,0),MATCH(#REF!,#REF!:#REF!,0))</f>
        <v>#REF!</v>
      </c>
      <c r="F18976" s="9" t="e">
        <f>INDEX(#REF!:#REF!,MATCH($D18976,#REF!:#REF!,0),MATCH(#REF!,#REF!:#REF!,0))</f>
        <v>#REF!</v>
      </c>
    </row>
    <row r="18977" spans="1:6" ht="16.5" x14ac:dyDescent="0.3">
      <c r="A18977" s="9" t="s">
        <v>3322</v>
      </c>
      <c r="B18977" s="9" t="s">
        <v>2622</v>
      </c>
      <c r="C18977" s="10">
        <v>21745</v>
      </c>
      <c r="D18977" s="9">
        <v>3877279783</v>
      </c>
      <c r="E18977" s="9" t="e">
        <f>INDEX(#REF!:#REF!,MATCH($D18977,#REF!:#REF!,0),MATCH(#REF!,#REF!:#REF!,0))</f>
        <v>#REF!</v>
      </c>
      <c r="F18977" s="9" t="e">
        <f>INDEX(#REF!:#REF!,MATCH($D18977,#REF!:#REF!,0),MATCH(#REF!,#REF!:#REF!,0))</f>
        <v>#REF!</v>
      </c>
    </row>
    <row r="18978" spans="1:6" ht="16.5" x14ac:dyDescent="0.3">
      <c r="A18978" s="9" t="s">
        <v>3321</v>
      </c>
      <c r="B18978" s="9" t="s">
        <v>2608</v>
      </c>
      <c r="C18978" s="10">
        <v>43684</v>
      </c>
      <c r="D18978" s="9">
        <v>3509620267</v>
      </c>
      <c r="E18978" s="9" t="e">
        <f>INDEX(#REF!:#REF!,MATCH($D18978,#REF!:#REF!,0),MATCH(#REF!,#REF!:#REF!,0))</f>
        <v>#REF!</v>
      </c>
      <c r="F18978" s="9" t="e">
        <f>INDEX(#REF!:#REF!,MATCH($D18978,#REF!:#REF!,0),MATCH(#REF!,#REF!:#REF!,0))</f>
        <v>#REF!</v>
      </c>
    </row>
    <row r="18979" spans="1:6" ht="16.5" x14ac:dyDescent="0.3">
      <c r="A18979" s="9" t="s">
        <v>3320</v>
      </c>
      <c r="B18979" s="9" t="s">
        <v>2428</v>
      </c>
      <c r="C18979" s="10">
        <v>26407</v>
      </c>
      <c r="D18979" s="9">
        <v>5603330430</v>
      </c>
      <c r="E18979" s="9" t="e">
        <f>INDEX(#REF!:#REF!,MATCH($D18979,#REF!:#REF!,0),MATCH(#REF!,#REF!:#REF!,0))</f>
        <v>#REF!</v>
      </c>
      <c r="F18979" s="9" t="e">
        <f>INDEX(#REF!:#REF!,MATCH($D18979,#REF!:#REF!,0),MATCH(#REF!,#REF!:#REF!,0))</f>
        <v>#REF!</v>
      </c>
    </row>
    <row r="18980" spans="1:6" ht="16.5" x14ac:dyDescent="0.3">
      <c r="A18980" s="9" t="s">
        <v>3319</v>
      </c>
      <c r="B18980" s="9" t="s">
        <v>2633</v>
      </c>
      <c r="C18980" s="10">
        <v>33907</v>
      </c>
      <c r="D18980" s="9">
        <v>9207464802</v>
      </c>
      <c r="E18980" s="9" t="e">
        <f>INDEX(#REF!:#REF!,MATCH($D18980,#REF!:#REF!,0),MATCH(#REF!,#REF!:#REF!,0))</f>
        <v>#REF!</v>
      </c>
      <c r="F18980" s="9" t="e">
        <f>INDEX(#REF!:#REF!,MATCH($D18980,#REF!:#REF!,0),MATCH(#REF!,#REF!:#REF!,0))</f>
        <v>#REF!</v>
      </c>
    </row>
    <row r="18981" spans="1:6" ht="16.5" x14ac:dyDescent="0.3">
      <c r="A18981" s="9" t="s">
        <v>3318</v>
      </c>
      <c r="B18981" s="9" t="s">
        <v>2224</v>
      </c>
      <c r="C18981" s="10">
        <v>21744</v>
      </c>
      <c r="D18981" s="9">
        <v>1718344562</v>
      </c>
      <c r="E18981" s="9" t="e">
        <f>INDEX(#REF!:#REF!,MATCH($D18981,#REF!:#REF!,0),MATCH(#REF!,#REF!:#REF!,0))</f>
        <v>#REF!</v>
      </c>
      <c r="F18981" s="9" t="e">
        <f>INDEX(#REF!:#REF!,MATCH($D18981,#REF!:#REF!,0),MATCH(#REF!,#REF!:#REF!,0))</f>
        <v>#REF!</v>
      </c>
    </row>
    <row r="18982" spans="1:6" ht="16.5" x14ac:dyDescent="0.3">
      <c r="A18982" s="9" t="s">
        <v>3317</v>
      </c>
      <c r="B18982" s="9" t="s">
        <v>2503</v>
      </c>
      <c r="C18982" s="10">
        <v>31865</v>
      </c>
      <c r="D18982" s="9">
        <v>7326611955</v>
      </c>
      <c r="E18982" s="9" t="e">
        <f>INDEX(#REF!:#REF!,MATCH($D18982,#REF!:#REF!,0),MATCH(#REF!,#REF!:#REF!,0))</f>
        <v>#REF!</v>
      </c>
      <c r="F18982" s="9" t="e">
        <f>INDEX(#REF!:#REF!,MATCH($D18982,#REF!:#REF!,0),MATCH(#REF!,#REF!:#REF!,0))</f>
        <v>#REF!</v>
      </c>
    </row>
    <row r="18983" spans="1:6" ht="16.5" x14ac:dyDescent="0.3">
      <c r="A18983" s="9" t="s">
        <v>3316</v>
      </c>
      <c r="B18983" s="9" t="s">
        <v>2123</v>
      </c>
      <c r="C18983" s="10">
        <v>46967</v>
      </c>
      <c r="D18983" s="9">
        <v>4984363320</v>
      </c>
      <c r="E18983" s="9" t="e">
        <f>INDEX(#REF!:#REF!,MATCH($D18983,#REF!:#REF!,0),MATCH(#REF!,#REF!:#REF!,0))</f>
        <v>#REF!</v>
      </c>
      <c r="F18983" s="9" t="e">
        <f>INDEX(#REF!:#REF!,MATCH($D18983,#REF!:#REF!,0),MATCH(#REF!,#REF!:#REF!,0))</f>
        <v>#REF!</v>
      </c>
    </row>
    <row r="18984" spans="1:6" ht="16.5" x14ac:dyDescent="0.3">
      <c r="A18984" s="9" t="s">
        <v>3315</v>
      </c>
      <c r="B18984" s="9" t="s">
        <v>2310</v>
      </c>
      <c r="C18984" s="10">
        <v>26952</v>
      </c>
      <c r="D18984" s="9">
        <v>9096285417</v>
      </c>
      <c r="E18984" s="9" t="e">
        <f>INDEX(#REF!:#REF!,MATCH($D18984,#REF!:#REF!,0),MATCH(#REF!,#REF!:#REF!,0))</f>
        <v>#REF!</v>
      </c>
      <c r="F18984" s="9" t="e">
        <f>INDEX(#REF!:#REF!,MATCH($D18984,#REF!:#REF!,0),MATCH(#REF!,#REF!:#REF!,0))</f>
        <v>#REF!</v>
      </c>
    </row>
    <row r="18985" spans="1:6" ht="16.5" x14ac:dyDescent="0.3">
      <c r="A18985" s="9" t="s">
        <v>3314</v>
      </c>
      <c r="B18985" s="9" t="s">
        <v>2412</v>
      </c>
      <c r="C18985" s="10">
        <v>55639</v>
      </c>
      <c r="D18985" s="9">
        <v>7966083349</v>
      </c>
      <c r="E18985" s="9" t="e">
        <f>INDEX(#REF!:#REF!,MATCH($D18985,#REF!:#REF!,0),MATCH(#REF!,#REF!:#REF!,0))</f>
        <v>#REF!</v>
      </c>
      <c r="F18985" s="9" t="e">
        <f>INDEX(#REF!:#REF!,MATCH($D18985,#REF!:#REF!,0),MATCH(#REF!,#REF!:#REF!,0))</f>
        <v>#REF!</v>
      </c>
    </row>
    <row r="18986" spans="1:6" ht="16.5" x14ac:dyDescent="0.3">
      <c r="A18986" s="9" t="s">
        <v>3313</v>
      </c>
      <c r="B18986" s="9" t="s">
        <v>2056</v>
      </c>
      <c r="C18986" s="10">
        <v>11060</v>
      </c>
      <c r="D18986" s="9">
        <v>5974179625</v>
      </c>
      <c r="E18986" s="9" t="e">
        <f>INDEX(#REF!:#REF!,MATCH($D18986,#REF!:#REF!,0),MATCH(#REF!,#REF!:#REF!,0))</f>
        <v>#REF!</v>
      </c>
      <c r="F18986" s="9" t="e">
        <f>INDEX(#REF!:#REF!,MATCH($D18986,#REF!:#REF!,0),MATCH(#REF!,#REF!:#REF!,0))</f>
        <v>#REF!</v>
      </c>
    </row>
    <row r="18987" spans="1:6" ht="16.5" x14ac:dyDescent="0.3">
      <c r="A18987" s="9" t="s">
        <v>3312</v>
      </c>
      <c r="B18987" s="9" t="s">
        <v>2123</v>
      </c>
      <c r="C18987" s="10">
        <v>35891</v>
      </c>
      <c r="D18987" s="9">
        <v>7374898193</v>
      </c>
      <c r="E18987" s="9" t="e">
        <f>INDEX(#REF!:#REF!,MATCH($D18987,#REF!:#REF!,0),MATCH(#REF!,#REF!:#REF!,0))</f>
        <v>#REF!</v>
      </c>
      <c r="F18987" s="9" t="e">
        <f>INDEX(#REF!:#REF!,MATCH($D18987,#REF!:#REF!,0),MATCH(#REF!,#REF!:#REF!,0))</f>
        <v>#REF!</v>
      </c>
    </row>
    <row r="18988" spans="1:6" ht="16.5" x14ac:dyDescent="0.3">
      <c r="A18988" s="9" t="s">
        <v>3311</v>
      </c>
      <c r="B18988" s="9" t="s">
        <v>2149</v>
      </c>
      <c r="C18988" s="10">
        <v>11611</v>
      </c>
      <c r="D18988" s="9">
        <v>4188124377</v>
      </c>
      <c r="E18988" s="9" t="e">
        <f>INDEX(#REF!:#REF!,MATCH($D18988,#REF!:#REF!,0),MATCH(#REF!,#REF!:#REF!,0))</f>
        <v>#REF!</v>
      </c>
      <c r="F18988" s="9" t="e">
        <f>INDEX(#REF!:#REF!,MATCH($D18988,#REF!:#REF!,0),MATCH(#REF!,#REF!:#REF!,0))</f>
        <v>#REF!</v>
      </c>
    </row>
    <row r="18989" spans="1:6" ht="16.5" x14ac:dyDescent="0.3">
      <c r="A18989" s="9" t="s">
        <v>3310</v>
      </c>
      <c r="B18989" s="9" t="s">
        <v>3309</v>
      </c>
      <c r="C18989" s="10">
        <v>23805</v>
      </c>
      <c r="D18989" s="9">
        <v>4049350750</v>
      </c>
      <c r="E18989" s="9" t="e">
        <f>INDEX(#REF!:#REF!,MATCH($D18989,#REF!:#REF!,0),MATCH(#REF!,#REF!:#REF!,0))</f>
        <v>#REF!</v>
      </c>
      <c r="F18989" s="9" t="e">
        <f>INDEX(#REF!:#REF!,MATCH($D18989,#REF!:#REF!,0),MATCH(#REF!,#REF!:#REF!,0))</f>
        <v>#REF!</v>
      </c>
    </row>
    <row r="18990" spans="1:6" ht="16.5" x14ac:dyDescent="0.3">
      <c r="A18990" s="9" t="s">
        <v>3308</v>
      </c>
      <c r="B18990" s="9" t="s">
        <v>2492</v>
      </c>
      <c r="C18990" s="10">
        <v>57061</v>
      </c>
      <c r="D18990" s="9">
        <v>4306425231</v>
      </c>
      <c r="E18990" s="9" t="e">
        <f>INDEX(#REF!:#REF!,MATCH($D18990,#REF!:#REF!,0),MATCH(#REF!,#REF!:#REF!,0))</f>
        <v>#REF!</v>
      </c>
      <c r="F18990" s="9" t="e">
        <f>INDEX(#REF!:#REF!,MATCH($D18990,#REF!:#REF!,0),MATCH(#REF!,#REF!:#REF!,0))</f>
        <v>#REF!</v>
      </c>
    </row>
    <row r="18991" spans="1:6" ht="16.5" x14ac:dyDescent="0.3">
      <c r="A18991" s="9" t="s">
        <v>3307</v>
      </c>
      <c r="B18991" s="9" t="s">
        <v>2003</v>
      </c>
      <c r="C18991" s="10">
        <v>11646</v>
      </c>
      <c r="D18991" s="9">
        <v>5244119095</v>
      </c>
      <c r="E18991" s="9" t="e">
        <f>INDEX(#REF!:#REF!,MATCH($D18991,#REF!:#REF!,0),MATCH(#REF!,#REF!:#REF!,0))</f>
        <v>#REF!</v>
      </c>
      <c r="F18991" s="9" t="e">
        <f>INDEX(#REF!:#REF!,MATCH($D18991,#REF!:#REF!,0),MATCH(#REF!,#REF!:#REF!,0))</f>
        <v>#REF!</v>
      </c>
    </row>
    <row r="18992" spans="1:6" ht="16.5" x14ac:dyDescent="0.3">
      <c r="A18992" s="9" t="s">
        <v>3306</v>
      </c>
      <c r="B18992" s="9" t="s">
        <v>2127</v>
      </c>
      <c r="C18992" s="10">
        <v>36167</v>
      </c>
      <c r="D18992" s="9">
        <v>4236713853</v>
      </c>
      <c r="E18992" s="9" t="e">
        <f>INDEX(#REF!:#REF!,MATCH($D18992,#REF!:#REF!,0),MATCH(#REF!,#REF!:#REF!,0))</f>
        <v>#REF!</v>
      </c>
      <c r="F18992" s="9" t="e">
        <f>INDEX(#REF!:#REF!,MATCH($D18992,#REF!:#REF!,0),MATCH(#REF!,#REF!:#REF!,0))</f>
        <v>#REF!</v>
      </c>
    </row>
    <row r="18993" spans="1:6" ht="16.5" x14ac:dyDescent="0.3">
      <c r="A18993" s="9" t="s">
        <v>3305</v>
      </c>
      <c r="B18993" s="9" t="s">
        <v>2422</v>
      </c>
      <c r="C18993" s="10">
        <v>49150</v>
      </c>
      <c r="D18993" s="9">
        <v>1923178164</v>
      </c>
      <c r="E18993" s="9" t="e">
        <f>INDEX(#REF!:#REF!,MATCH($D18993,#REF!:#REF!,0),MATCH(#REF!,#REF!:#REF!,0))</f>
        <v>#REF!</v>
      </c>
      <c r="F18993" s="9" t="e">
        <f>INDEX(#REF!:#REF!,MATCH($D18993,#REF!:#REF!,0),MATCH(#REF!,#REF!:#REF!,0))</f>
        <v>#REF!</v>
      </c>
    </row>
    <row r="18994" spans="1:6" ht="16.5" x14ac:dyDescent="0.3">
      <c r="A18994" s="9" t="s">
        <v>3304</v>
      </c>
      <c r="B18994" s="9" t="s">
        <v>1971</v>
      </c>
      <c r="C18994" s="10">
        <v>55012</v>
      </c>
      <c r="D18994" s="9">
        <v>8533410514</v>
      </c>
      <c r="E18994" s="9" t="e">
        <f>INDEX(#REF!:#REF!,MATCH($D18994,#REF!:#REF!,0),MATCH(#REF!,#REF!:#REF!,0))</f>
        <v>#REF!</v>
      </c>
      <c r="F18994" s="9" t="e">
        <f>INDEX(#REF!:#REF!,MATCH($D18994,#REF!:#REF!,0),MATCH(#REF!,#REF!:#REF!,0))</f>
        <v>#REF!</v>
      </c>
    </row>
    <row r="18995" spans="1:6" ht="16.5" x14ac:dyDescent="0.3">
      <c r="A18995" s="9" t="s">
        <v>3303</v>
      </c>
      <c r="B18995" s="9" t="s">
        <v>2087</v>
      </c>
      <c r="C18995" s="10">
        <v>46668</v>
      </c>
      <c r="D18995" s="9">
        <v>8658719154</v>
      </c>
      <c r="E18995" s="9" t="e">
        <f>INDEX(#REF!:#REF!,MATCH($D18995,#REF!:#REF!,0),MATCH(#REF!,#REF!:#REF!,0))</f>
        <v>#REF!</v>
      </c>
      <c r="F18995" s="9" t="e">
        <f>INDEX(#REF!:#REF!,MATCH($D18995,#REF!:#REF!,0),MATCH(#REF!,#REF!:#REF!,0))</f>
        <v>#REF!</v>
      </c>
    </row>
    <row r="18996" spans="1:6" ht="16.5" x14ac:dyDescent="0.3">
      <c r="A18996" s="9" t="s">
        <v>3302</v>
      </c>
      <c r="B18996" s="9" t="s">
        <v>1975</v>
      </c>
      <c r="C18996" s="10">
        <v>18976</v>
      </c>
      <c r="D18996" s="9">
        <v>5623896162</v>
      </c>
      <c r="E18996" s="9" t="e">
        <f>INDEX(#REF!:#REF!,MATCH($D18996,#REF!:#REF!,0),MATCH(#REF!,#REF!:#REF!,0))</f>
        <v>#REF!</v>
      </c>
      <c r="F18996" s="9" t="e">
        <f>INDEX(#REF!:#REF!,MATCH($D18996,#REF!:#REF!,0),MATCH(#REF!,#REF!:#REF!,0))</f>
        <v>#REF!</v>
      </c>
    </row>
    <row r="18997" spans="1:6" ht="16.5" x14ac:dyDescent="0.3">
      <c r="A18997" s="9" t="s">
        <v>3301</v>
      </c>
      <c r="B18997" s="9" t="s">
        <v>2595</v>
      </c>
      <c r="C18997" s="10">
        <v>35476</v>
      </c>
      <c r="D18997" s="9">
        <v>9008589443</v>
      </c>
      <c r="E18997" s="9" t="e">
        <f>INDEX(#REF!:#REF!,MATCH($D18997,#REF!:#REF!,0),MATCH(#REF!,#REF!:#REF!,0))</f>
        <v>#REF!</v>
      </c>
      <c r="F18997" s="9" t="e">
        <f>INDEX(#REF!:#REF!,MATCH($D18997,#REF!:#REF!,0),MATCH(#REF!,#REF!:#REF!,0))</f>
        <v>#REF!</v>
      </c>
    </row>
    <row r="18998" spans="1:6" ht="16.5" x14ac:dyDescent="0.3">
      <c r="A18998" s="9" t="s">
        <v>3300</v>
      </c>
      <c r="B18998" s="9" t="s">
        <v>2406</v>
      </c>
      <c r="C18998" s="10">
        <v>58778</v>
      </c>
      <c r="D18998" s="9">
        <v>9412192312</v>
      </c>
      <c r="E18998" s="9" t="e">
        <f>INDEX(#REF!:#REF!,MATCH($D18998,#REF!:#REF!,0),MATCH(#REF!,#REF!:#REF!,0))</f>
        <v>#REF!</v>
      </c>
      <c r="F18998" s="9" t="e">
        <f>INDEX(#REF!:#REF!,MATCH($D18998,#REF!:#REF!,0),MATCH(#REF!,#REF!:#REF!,0))</f>
        <v>#REF!</v>
      </c>
    </row>
    <row r="18999" spans="1:6" ht="16.5" x14ac:dyDescent="0.3">
      <c r="A18999" s="9" t="s">
        <v>3299</v>
      </c>
      <c r="B18999" s="9" t="s">
        <v>2474</v>
      </c>
      <c r="C18999" s="10">
        <v>47711</v>
      </c>
      <c r="D18999" s="9">
        <v>4937054791</v>
      </c>
      <c r="E18999" s="9" t="e">
        <f>INDEX(#REF!:#REF!,MATCH($D18999,#REF!:#REF!,0),MATCH(#REF!,#REF!:#REF!,0))</f>
        <v>#REF!</v>
      </c>
      <c r="F18999" s="9" t="e">
        <f>INDEX(#REF!:#REF!,MATCH($D18999,#REF!:#REF!,0),MATCH(#REF!,#REF!:#REF!,0))</f>
        <v>#REF!</v>
      </c>
    </row>
    <row r="19000" spans="1:6" ht="16.5" x14ac:dyDescent="0.3">
      <c r="A19000" s="9" t="s">
        <v>3298</v>
      </c>
      <c r="B19000" s="9" t="s">
        <v>2300</v>
      </c>
      <c r="C19000" s="10">
        <v>40886</v>
      </c>
      <c r="D19000" s="9">
        <v>3041948354</v>
      </c>
      <c r="E19000" s="9" t="e">
        <f>INDEX(#REF!:#REF!,MATCH($D19000,#REF!:#REF!,0),MATCH(#REF!,#REF!:#REF!,0))</f>
        <v>#REF!</v>
      </c>
      <c r="F19000" s="9" t="e">
        <f>INDEX(#REF!:#REF!,MATCH($D19000,#REF!:#REF!,0),MATCH(#REF!,#REF!:#REF!,0))</f>
        <v>#REF!</v>
      </c>
    </row>
    <row r="19001" spans="1:6" ht="16.5" x14ac:dyDescent="0.3">
      <c r="A19001" s="9" t="s">
        <v>3297</v>
      </c>
      <c r="B19001" s="9" t="s">
        <v>2167</v>
      </c>
      <c r="C19001" s="10">
        <v>50121</v>
      </c>
      <c r="D19001" s="9">
        <v>2130919499</v>
      </c>
      <c r="E19001" s="9" t="e">
        <f>INDEX(#REF!:#REF!,MATCH($D19001,#REF!:#REF!,0),MATCH(#REF!,#REF!:#REF!,0))</f>
        <v>#REF!</v>
      </c>
      <c r="F19001" s="9" t="e">
        <f>INDEX(#REF!:#REF!,MATCH($D19001,#REF!:#REF!,0),MATCH(#REF!,#REF!:#REF!,0))</f>
        <v>#REF!</v>
      </c>
    </row>
    <row r="19002" spans="1:6" ht="16.5" x14ac:dyDescent="0.3">
      <c r="A19002" s="9" t="s">
        <v>3296</v>
      </c>
      <c r="B19002" s="9" t="s">
        <v>2658</v>
      </c>
      <c r="C19002" s="10">
        <v>11432</v>
      </c>
      <c r="D19002" s="9">
        <v>2079803735</v>
      </c>
      <c r="E19002" s="9" t="e">
        <f>INDEX(#REF!:#REF!,MATCH($D19002,#REF!:#REF!,0),MATCH(#REF!,#REF!:#REF!,0))</f>
        <v>#REF!</v>
      </c>
      <c r="F19002" s="9" t="e">
        <f>INDEX(#REF!:#REF!,MATCH($D19002,#REF!:#REF!,0),MATCH(#REF!,#REF!:#REF!,0))</f>
        <v>#REF!</v>
      </c>
    </row>
    <row r="19003" spans="1:6" ht="16.5" x14ac:dyDescent="0.3">
      <c r="A19003" s="9" t="s">
        <v>3295</v>
      </c>
      <c r="B19003" s="9" t="s">
        <v>2658</v>
      </c>
      <c r="C19003" s="10">
        <v>55102</v>
      </c>
      <c r="D19003" s="9">
        <v>2763158331</v>
      </c>
      <c r="E19003" s="9" t="e">
        <f>INDEX(#REF!:#REF!,MATCH($D19003,#REF!:#REF!,0),MATCH(#REF!,#REF!:#REF!,0))</f>
        <v>#REF!</v>
      </c>
      <c r="F19003" s="9" t="e">
        <f>INDEX(#REF!:#REF!,MATCH($D19003,#REF!:#REF!,0),MATCH(#REF!,#REF!:#REF!,0))</f>
        <v>#REF!</v>
      </c>
    </row>
    <row r="19004" spans="1:6" ht="16.5" x14ac:dyDescent="0.3">
      <c r="A19004" s="9" t="s">
        <v>3294</v>
      </c>
      <c r="B19004" s="9" t="s">
        <v>1993</v>
      </c>
      <c r="C19004" s="10">
        <v>20840</v>
      </c>
      <c r="D19004" s="9">
        <v>7567063646</v>
      </c>
      <c r="E19004" s="9" t="e">
        <f>INDEX(#REF!:#REF!,MATCH($D19004,#REF!:#REF!,0),MATCH(#REF!,#REF!:#REF!,0))</f>
        <v>#REF!</v>
      </c>
      <c r="F19004" s="9" t="e">
        <f>INDEX(#REF!:#REF!,MATCH($D19004,#REF!:#REF!,0),MATCH(#REF!,#REF!:#REF!,0))</f>
        <v>#REF!</v>
      </c>
    </row>
    <row r="19005" spans="1:6" ht="16.5" x14ac:dyDescent="0.3">
      <c r="A19005" s="9" t="s">
        <v>3293</v>
      </c>
      <c r="B19005" s="9" t="s">
        <v>2826</v>
      </c>
      <c r="C19005" s="10">
        <v>36301</v>
      </c>
      <c r="D19005" s="9">
        <v>2500807061</v>
      </c>
      <c r="E19005" s="9" t="e">
        <f>INDEX(#REF!:#REF!,MATCH($D19005,#REF!:#REF!,0),MATCH(#REF!,#REF!:#REF!,0))</f>
        <v>#REF!</v>
      </c>
      <c r="F19005" s="9" t="e">
        <f>INDEX(#REF!:#REF!,MATCH($D19005,#REF!:#REF!,0),MATCH(#REF!,#REF!:#REF!,0))</f>
        <v>#REF!</v>
      </c>
    </row>
    <row r="19006" spans="1:6" ht="16.5" x14ac:dyDescent="0.3">
      <c r="A19006" s="9" t="s">
        <v>3292</v>
      </c>
      <c r="B19006" s="9" t="s">
        <v>2167</v>
      </c>
      <c r="C19006" s="10">
        <v>38381</v>
      </c>
      <c r="D19006" s="9">
        <v>3933561566</v>
      </c>
      <c r="E19006" s="9" t="e">
        <f>INDEX(#REF!:#REF!,MATCH($D19006,#REF!:#REF!,0),MATCH(#REF!,#REF!:#REF!,0))</f>
        <v>#REF!</v>
      </c>
      <c r="F19006" s="9" t="e">
        <f>INDEX(#REF!:#REF!,MATCH($D19006,#REF!:#REF!,0),MATCH(#REF!,#REF!:#REF!,0))</f>
        <v>#REF!</v>
      </c>
    </row>
    <row r="19007" spans="1:6" ht="16.5" x14ac:dyDescent="0.3">
      <c r="A19007" s="9" t="s">
        <v>3291</v>
      </c>
      <c r="B19007" s="9" t="s">
        <v>2351</v>
      </c>
      <c r="C19007" s="10">
        <v>32261</v>
      </c>
      <c r="D19007" s="9">
        <v>3133221701</v>
      </c>
      <c r="E19007" s="9" t="e">
        <f>INDEX(#REF!:#REF!,MATCH($D19007,#REF!:#REF!,0),MATCH(#REF!,#REF!:#REF!,0))</f>
        <v>#REF!</v>
      </c>
      <c r="F19007" s="9" t="e">
        <f>INDEX(#REF!:#REF!,MATCH($D19007,#REF!:#REF!,0),MATCH(#REF!,#REF!:#REF!,0))</f>
        <v>#REF!</v>
      </c>
    </row>
    <row r="19008" spans="1:6" ht="16.5" x14ac:dyDescent="0.3">
      <c r="A19008" s="9" t="s">
        <v>3290</v>
      </c>
      <c r="B19008" s="9" t="s">
        <v>2232</v>
      </c>
      <c r="C19008" s="10">
        <v>23558</v>
      </c>
      <c r="D19008" s="9">
        <v>8187246642</v>
      </c>
      <c r="E19008" s="9" t="e">
        <f>INDEX(#REF!:#REF!,MATCH($D19008,#REF!:#REF!,0),MATCH(#REF!,#REF!:#REF!,0))</f>
        <v>#REF!</v>
      </c>
      <c r="F19008" s="9" t="e">
        <f>INDEX(#REF!:#REF!,MATCH($D19008,#REF!:#REF!,0),MATCH(#REF!,#REF!:#REF!,0))</f>
        <v>#REF!</v>
      </c>
    </row>
    <row r="19009" spans="1:6" ht="16.5" x14ac:dyDescent="0.3">
      <c r="A19009" s="9" t="s">
        <v>3289</v>
      </c>
      <c r="B19009" s="9" t="s">
        <v>2608</v>
      </c>
      <c r="C19009" s="10">
        <v>29146</v>
      </c>
      <c r="D19009" s="9">
        <v>3488994694</v>
      </c>
      <c r="E19009" s="9" t="e">
        <f>INDEX(#REF!:#REF!,MATCH($D19009,#REF!:#REF!,0),MATCH(#REF!,#REF!:#REF!,0))</f>
        <v>#REF!</v>
      </c>
      <c r="F19009" s="9" t="e">
        <f>INDEX(#REF!:#REF!,MATCH($D19009,#REF!:#REF!,0),MATCH(#REF!,#REF!:#REF!,0))</f>
        <v>#REF!</v>
      </c>
    </row>
    <row r="19010" spans="1:6" ht="16.5" x14ac:dyDescent="0.3">
      <c r="A19010" s="9" t="s">
        <v>3288</v>
      </c>
      <c r="B19010" s="9" t="s">
        <v>2366</v>
      </c>
      <c r="C19010" s="10">
        <v>34244</v>
      </c>
      <c r="D19010" s="9">
        <v>7489370671</v>
      </c>
      <c r="E19010" s="9" t="e">
        <f>INDEX(#REF!:#REF!,MATCH($D19010,#REF!:#REF!,0),MATCH(#REF!,#REF!:#REF!,0))</f>
        <v>#REF!</v>
      </c>
      <c r="F19010" s="9" t="e">
        <f>INDEX(#REF!:#REF!,MATCH($D19010,#REF!:#REF!,0),MATCH(#REF!,#REF!:#REF!,0))</f>
        <v>#REF!</v>
      </c>
    </row>
    <row r="19011" spans="1:6" ht="16.5" x14ac:dyDescent="0.3">
      <c r="A19011" s="9" t="s">
        <v>3287</v>
      </c>
      <c r="B19011" s="9" t="s">
        <v>2994</v>
      </c>
      <c r="C19011" s="10">
        <v>58880</v>
      </c>
      <c r="D19011" s="9">
        <v>1444572199</v>
      </c>
      <c r="E19011" s="9" t="e">
        <f>INDEX(#REF!:#REF!,MATCH($D19011,#REF!:#REF!,0),MATCH(#REF!,#REF!:#REF!,0))</f>
        <v>#REF!</v>
      </c>
      <c r="F19011" s="9" t="e">
        <f>INDEX(#REF!:#REF!,MATCH($D19011,#REF!:#REF!,0),MATCH(#REF!,#REF!:#REF!,0))</f>
        <v>#REF!</v>
      </c>
    </row>
    <row r="19012" spans="1:6" ht="16.5" x14ac:dyDescent="0.3">
      <c r="A19012" s="9" t="s">
        <v>3286</v>
      </c>
      <c r="B19012" s="9" t="s">
        <v>3073</v>
      </c>
      <c r="C19012" s="10">
        <v>12915</v>
      </c>
      <c r="D19012" s="9">
        <v>1522190236</v>
      </c>
      <c r="E19012" s="9" t="e">
        <f>INDEX(#REF!:#REF!,MATCH($D19012,#REF!:#REF!,0),MATCH(#REF!,#REF!:#REF!,0))</f>
        <v>#REF!</v>
      </c>
      <c r="F19012" s="9" t="e">
        <f>INDEX(#REF!:#REF!,MATCH($D19012,#REF!:#REF!,0),MATCH(#REF!,#REF!:#REF!,0))</f>
        <v>#REF!</v>
      </c>
    </row>
    <row r="19013" spans="1:6" ht="16.5" x14ac:dyDescent="0.3">
      <c r="A19013" s="9" t="s">
        <v>3285</v>
      </c>
      <c r="B19013" s="9" t="s">
        <v>2017</v>
      </c>
      <c r="C19013" s="10">
        <v>44931</v>
      </c>
      <c r="D19013" s="9">
        <v>5149710571</v>
      </c>
      <c r="E19013" s="9" t="e">
        <f>INDEX(#REF!:#REF!,MATCH($D19013,#REF!:#REF!,0),MATCH(#REF!,#REF!:#REF!,0))</f>
        <v>#REF!</v>
      </c>
      <c r="F19013" s="9" t="e">
        <f>INDEX(#REF!:#REF!,MATCH($D19013,#REF!:#REF!,0),MATCH(#REF!,#REF!:#REF!,0))</f>
        <v>#REF!</v>
      </c>
    </row>
    <row r="19014" spans="1:6" ht="16.5" x14ac:dyDescent="0.3">
      <c r="A19014" s="9" t="s">
        <v>3284</v>
      </c>
      <c r="B19014" s="9" t="s">
        <v>2465</v>
      </c>
      <c r="C19014" s="10">
        <v>30690</v>
      </c>
      <c r="D19014" s="9">
        <v>899126162</v>
      </c>
      <c r="E19014" s="9" t="e">
        <f>INDEX(#REF!:#REF!,MATCH($D19014,#REF!:#REF!,0),MATCH(#REF!,#REF!:#REF!,0))</f>
        <v>#REF!</v>
      </c>
      <c r="F19014" s="9" t="e">
        <f>INDEX(#REF!:#REF!,MATCH($D19014,#REF!:#REF!,0),MATCH(#REF!,#REF!:#REF!,0))</f>
        <v>#REF!</v>
      </c>
    </row>
    <row r="19015" spans="1:6" ht="16.5" x14ac:dyDescent="0.3">
      <c r="A19015" s="9" t="s">
        <v>3283</v>
      </c>
      <c r="B19015" s="9" t="s">
        <v>2921</v>
      </c>
      <c r="C19015" s="10">
        <v>14364</v>
      </c>
      <c r="D19015" s="9">
        <v>8333777430</v>
      </c>
      <c r="E19015" s="9" t="e">
        <f>INDEX(#REF!:#REF!,MATCH($D19015,#REF!:#REF!,0),MATCH(#REF!,#REF!:#REF!,0))</f>
        <v>#REF!</v>
      </c>
      <c r="F19015" s="9" t="e">
        <f>INDEX(#REF!:#REF!,MATCH($D19015,#REF!:#REF!,0),MATCH(#REF!,#REF!:#REF!,0))</f>
        <v>#REF!</v>
      </c>
    </row>
    <row r="19016" spans="1:6" ht="16.5" x14ac:dyDescent="0.3">
      <c r="A19016" s="9" t="s">
        <v>3282</v>
      </c>
      <c r="B19016" s="9" t="s">
        <v>3281</v>
      </c>
      <c r="C19016" s="10">
        <v>38581</v>
      </c>
      <c r="D19016" s="9">
        <v>3213290963</v>
      </c>
      <c r="E19016" s="9" t="e">
        <f>INDEX(#REF!:#REF!,MATCH($D19016,#REF!:#REF!,0),MATCH(#REF!,#REF!:#REF!,0))</f>
        <v>#REF!</v>
      </c>
      <c r="F19016" s="9" t="e">
        <f>INDEX(#REF!:#REF!,MATCH($D19016,#REF!:#REF!,0),MATCH(#REF!,#REF!:#REF!,0))</f>
        <v>#REF!</v>
      </c>
    </row>
    <row r="19017" spans="1:6" ht="16.5" x14ac:dyDescent="0.3">
      <c r="A19017" s="9" t="s">
        <v>3280</v>
      </c>
      <c r="B19017" s="9" t="s">
        <v>2315</v>
      </c>
      <c r="C19017" s="10">
        <v>40632</v>
      </c>
      <c r="D19017" s="9">
        <v>7625163059</v>
      </c>
      <c r="E19017" s="9" t="e">
        <f>INDEX(#REF!:#REF!,MATCH($D19017,#REF!:#REF!,0),MATCH(#REF!,#REF!:#REF!,0))</f>
        <v>#REF!</v>
      </c>
      <c r="F19017" s="9" t="e">
        <f>INDEX(#REF!:#REF!,MATCH($D19017,#REF!:#REF!,0),MATCH(#REF!,#REF!:#REF!,0))</f>
        <v>#REF!</v>
      </c>
    </row>
    <row r="19018" spans="1:6" ht="16.5" x14ac:dyDescent="0.3">
      <c r="A19018" s="9" t="s">
        <v>3279</v>
      </c>
      <c r="B19018" s="9" t="s">
        <v>2440</v>
      </c>
      <c r="C19018" s="10">
        <v>22906</v>
      </c>
      <c r="D19018" s="9">
        <v>9207464802</v>
      </c>
      <c r="E19018" s="9" t="e">
        <f>INDEX(#REF!:#REF!,MATCH($D19018,#REF!:#REF!,0),MATCH(#REF!,#REF!:#REF!,0))</f>
        <v>#REF!</v>
      </c>
      <c r="F19018" s="9" t="e">
        <f>INDEX(#REF!:#REF!,MATCH($D19018,#REF!:#REF!,0),MATCH(#REF!,#REF!:#REF!,0))</f>
        <v>#REF!</v>
      </c>
    </row>
    <row r="19019" spans="1:6" ht="16.5" x14ac:dyDescent="0.3">
      <c r="A19019" s="9" t="s">
        <v>3278</v>
      </c>
      <c r="B19019" s="9" t="s">
        <v>2453</v>
      </c>
      <c r="C19019" s="10">
        <v>28927</v>
      </c>
      <c r="D19019" s="9">
        <v>4504361140</v>
      </c>
      <c r="E19019" s="9" t="e">
        <f>INDEX(#REF!:#REF!,MATCH($D19019,#REF!:#REF!,0),MATCH(#REF!,#REF!:#REF!,0))</f>
        <v>#REF!</v>
      </c>
      <c r="F19019" s="9" t="e">
        <f>INDEX(#REF!:#REF!,MATCH($D19019,#REF!:#REF!,0),MATCH(#REF!,#REF!:#REF!,0))</f>
        <v>#REF!</v>
      </c>
    </row>
    <row r="19020" spans="1:6" ht="16.5" x14ac:dyDescent="0.3">
      <c r="A19020" s="9" t="s">
        <v>3277</v>
      </c>
      <c r="B19020" s="9" t="s">
        <v>2431</v>
      </c>
      <c r="C19020" s="10">
        <v>22853</v>
      </c>
      <c r="D19020" s="9">
        <v>7885796000</v>
      </c>
      <c r="E19020" s="9" t="e">
        <f>INDEX(#REF!:#REF!,MATCH($D19020,#REF!:#REF!,0),MATCH(#REF!,#REF!:#REF!,0))</f>
        <v>#REF!</v>
      </c>
      <c r="F19020" s="9" t="e">
        <f>INDEX(#REF!:#REF!,MATCH($D19020,#REF!:#REF!,0),MATCH(#REF!,#REF!:#REF!,0))</f>
        <v>#REF!</v>
      </c>
    </row>
    <row r="19021" spans="1:6" ht="16.5" x14ac:dyDescent="0.3">
      <c r="A19021" s="9" t="s">
        <v>3276</v>
      </c>
      <c r="B19021" s="9" t="s">
        <v>3275</v>
      </c>
      <c r="C19021" s="10">
        <v>31916</v>
      </c>
      <c r="D19021" s="9">
        <v>7160109333</v>
      </c>
      <c r="E19021" s="9" t="e">
        <f>INDEX(#REF!:#REF!,MATCH($D19021,#REF!:#REF!,0),MATCH(#REF!,#REF!:#REF!,0))</f>
        <v>#REF!</v>
      </c>
      <c r="F19021" s="9" t="e">
        <f>INDEX(#REF!:#REF!,MATCH($D19021,#REF!:#REF!,0),MATCH(#REF!,#REF!:#REF!,0))</f>
        <v>#REF!</v>
      </c>
    </row>
    <row r="19022" spans="1:6" ht="16.5" x14ac:dyDescent="0.3">
      <c r="A19022" s="9" t="s">
        <v>3274</v>
      </c>
      <c r="B19022" s="9" t="s">
        <v>2040</v>
      </c>
      <c r="C19022" s="10">
        <v>22277</v>
      </c>
      <c r="D19022" s="9">
        <v>8093156364</v>
      </c>
      <c r="E19022" s="9" t="e">
        <f>INDEX(#REF!:#REF!,MATCH($D19022,#REF!:#REF!,0),MATCH(#REF!,#REF!:#REF!,0))</f>
        <v>#REF!</v>
      </c>
      <c r="F19022" s="9" t="e">
        <f>INDEX(#REF!:#REF!,MATCH($D19022,#REF!:#REF!,0),MATCH(#REF!,#REF!:#REF!,0))</f>
        <v>#REF!</v>
      </c>
    </row>
    <row r="19023" spans="1:6" ht="16.5" x14ac:dyDescent="0.3">
      <c r="A19023" s="9" t="s">
        <v>3273</v>
      </c>
      <c r="B19023" s="9" t="s">
        <v>2065</v>
      </c>
      <c r="C19023" s="10">
        <v>12933</v>
      </c>
      <c r="D19023" s="9">
        <v>2355104786</v>
      </c>
      <c r="E19023" s="9" t="e">
        <f>INDEX(#REF!:#REF!,MATCH($D19023,#REF!:#REF!,0),MATCH(#REF!,#REF!:#REF!,0))</f>
        <v>#REF!</v>
      </c>
      <c r="F19023" s="9" t="e">
        <f>INDEX(#REF!:#REF!,MATCH($D19023,#REF!:#REF!,0),MATCH(#REF!,#REF!:#REF!,0))</f>
        <v>#REF!</v>
      </c>
    </row>
    <row r="19024" spans="1:6" ht="16.5" x14ac:dyDescent="0.3">
      <c r="A19024" s="9" t="s">
        <v>3272</v>
      </c>
      <c r="B19024" s="9" t="s">
        <v>2688</v>
      </c>
      <c r="C19024" s="10">
        <v>31191</v>
      </c>
      <c r="D19024" s="9">
        <v>8998375370</v>
      </c>
      <c r="E19024" s="9" t="e">
        <f>INDEX(#REF!:#REF!,MATCH($D19024,#REF!:#REF!,0),MATCH(#REF!,#REF!:#REF!,0))</f>
        <v>#REF!</v>
      </c>
      <c r="F19024" s="9" t="e">
        <f>INDEX(#REF!:#REF!,MATCH($D19024,#REF!:#REF!,0),MATCH(#REF!,#REF!:#REF!,0))</f>
        <v>#REF!</v>
      </c>
    </row>
    <row r="19025" spans="1:6" ht="16.5" x14ac:dyDescent="0.3">
      <c r="A19025" s="9" t="s">
        <v>3271</v>
      </c>
      <c r="B19025" s="9" t="s">
        <v>2513</v>
      </c>
      <c r="C19025" s="10">
        <v>37064</v>
      </c>
      <c r="D19025" s="9">
        <v>2149326663</v>
      </c>
      <c r="E19025" s="9" t="e">
        <f>INDEX(#REF!:#REF!,MATCH($D19025,#REF!:#REF!,0),MATCH(#REF!,#REF!:#REF!,0))</f>
        <v>#REF!</v>
      </c>
      <c r="F19025" s="9" t="e">
        <f>INDEX(#REF!:#REF!,MATCH($D19025,#REF!:#REF!,0),MATCH(#REF!,#REF!:#REF!,0))</f>
        <v>#REF!</v>
      </c>
    </row>
    <row r="19026" spans="1:6" ht="16.5" x14ac:dyDescent="0.3">
      <c r="A19026" s="9" t="s">
        <v>3270</v>
      </c>
      <c r="B19026" s="9" t="s">
        <v>2580</v>
      </c>
      <c r="C19026" s="10">
        <v>14267</v>
      </c>
      <c r="D19026" s="9">
        <v>2607689635</v>
      </c>
      <c r="E19026" s="9" t="e">
        <f>INDEX(#REF!:#REF!,MATCH($D19026,#REF!:#REF!,0),MATCH(#REF!,#REF!:#REF!,0))</f>
        <v>#REF!</v>
      </c>
      <c r="F19026" s="9" t="e">
        <f>INDEX(#REF!:#REF!,MATCH($D19026,#REF!:#REF!,0),MATCH(#REF!,#REF!:#REF!,0))</f>
        <v>#REF!</v>
      </c>
    </row>
    <row r="19027" spans="1:6" ht="16.5" x14ac:dyDescent="0.3">
      <c r="A19027" s="9" t="s">
        <v>3269</v>
      </c>
      <c r="B19027" s="9" t="s">
        <v>2232</v>
      </c>
      <c r="C19027" s="10">
        <v>11496</v>
      </c>
      <c r="D19027" s="9">
        <v>3967370569</v>
      </c>
      <c r="E19027" s="9" t="e">
        <f>INDEX(#REF!:#REF!,MATCH($D19027,#REF!:#REF!,0),MATCH(#REF!,#REF!:#REF!,0))</f>
        <v>#REF!</v>
      </c>
      <c r="F19027" s="9" t="e">
        <f>INDEX(#REF!:#REF!,MATCH($D19027,#REF!:#REF!,0),MATCH(#REF!,#REF!:#REF!,0))</f>
        <v>#REF!</v>
      </c>
    </row>
    <row r="19028" spans="1:6" ht="16.5" x14ac:dyDescent="0.3">
      <c r="A19028" s="9" t="s">
        <v>3268</v>
      </c>
      <c r="B19028" s="9" t="s">
        <v>2115</v>
      </c>
      <c r="C19028" s="10">
        <v>49076</v>
      </c>
      <c r="D19028" s="9">
        <v>8664054479</v>
      </c>
      <c r="E19028" s="9" t="e">
        <f>INDEX(#REF!:#REF!,MATCH($D19028,#REF!:#REF!,0),MATCH(#REF!,#REF!:#REF!,0))</f>
        <v>#REF!</v>
      </c>
      <c r="F19028" s="9" t="e">
        <f>INDEX(#REF!:#REF!,MATCH($D19028,#REF!:#REF!,0),MATCH(#REF!,#REF!:#REF!,0))</f>
        <v>#REF!</v>
      </c>
    </row>
    <row r="19029" spans="1:6" ht="16.5" x14ac:dyDescent="0.3">
      <c r="A19029" s="9" t="s">
        <v>3267</v>
      </c>
      <c r="B19029" s="9" t="s">
        <v>2954</v>
      </c>
      <c r="C19029" s="10">
        <v>12851</v>
      </c>
      <c r="D19029" s="9">
        <v>481875921</v>
      </c>
      <c r="E19029" s="9" t="e">
        <f>INDEX(#REF!:#REF!,MATCH($D19029,#REF!:#REF!,0),MATCH(#REF!,#REF!:#REF!,0))</f>
        <v>#REF!</v>
      </c>
      <c r="F19029" s="9" t="e">
        <f>INDEX(#REF!:#REF!,MATCH($D19029,#REF!:#REF!,0),MATCH(#REF!,#REF!:#REF!,0))</f>
        <v>#REF!</v>
      </c>
    </row>
    <row r="19030" spans="1:6" ht="16.5" x14ac:dyDescent="0.3">
      <c r="A19030" s="9" t="s">
        <v>3266</v>
      </c>
      <c r="B19030" s="9" t="s">
        <v>2559</v>
      </c>
      <c r="C19030" s="10">
        <v>19776</v>
      </c>
      <c r="D19030" s="9">
        <v>8905919081</v>
      </c>
      <c r="E19030" s="9" t="e">
        <f>INDEX(#REF!:#REF!,MATCH($D19030,#REF!:#REF!,0),MATCH(#REF!,#REF!:#REF!,0))</f>
        <v>#REF!</v>
      </c>
      <c r="F19030" s="9" t="e">
        <f>INDEX(#REF!:#REF!,MATCH($D19030,#REF!:#REF!,0),MATCH(#REF!,#REF!:#REF!,0))</f>
        <v>#REF!</v>
      </c>
    </row>
    <row r="19031" spans="1:6" ht="16.5" x14ac:dyDescent="0.3">
      <c r="A19031" s="9" t="s">
        <v>3265</v>
      </c>
      <c r="B19031" s="9" t="s">
        <v>2658</v>
      </c>
      <c r="C19031" s="10">
        <v>27776</v>
      </c>
      <c r="D19031" s="9">
        <v>1898839557</v>
      </c>
      <c r="E19031" s="9" t="e">
        <f>INDEX(#REF!:#REF!,MATCH($D19031,#REF!:#REF!,0),MATCH(#REF!,#REF!:#REF!,0))</f>
        <v>#REF!</v>
      </c>
      <c r="F19031" s="9" t="e">
        <f>INDEX(#REF!:#REF!,MATCH($D19031,#REF!:#REF!,0),MATCH(#REF!,#REF!:#REF!,0))</f>
        <v>#REF!</v>
      </c>
    </row>
    <row r="19032" spans="1:6" ht="16.5" x14ac:dyDescent="0.3">
      <c r="A19032" s="9" t="s">
        <v>3264</v>
      </c>
      <c r="B19032" s="9" t="s">
        <v>2970</v>
      </c>
      <c r="C19032" s="10">
        <v>16933</v>
      </c>
      <c r="D19032" s="9">
        <v>5082945165</v>
      </c>
      <c r="E19032" s="9" t="e">
        <f>INDEX(#REF!:#REF!,MATCH($D19032,#REF!:#REF!,0),MATCH(#REF!,#REF!:#REF!,0))</f>
        <v>#REF!</v>
      </c>
      <c r="F19032" s="9" t="e">
        <f>INDEX(#REF!:#REF!,MATCH($D19032,#REF!:#REF!,0),MATCH(#REF!,#REF!:#REF!,0))</f>
        <v>#REF!</v>
      </c>
    </row>
    <row r="19033" spans="1:6" ht="16.5" x14ac:dyDescent="0.3">
      <c r="A19033" s="9" t="s">
        <v>3263</v>
      </c>
      <c r="B19033" s="9" t="s">
        <v>1961</v>
      </c>
      <c r="C19033" s="10">
        <v>56661</v>
      </c>
      <c r="D19033" s="9">
        <v>4150450668</v>
      </c>
      <c r="E19033" s="9" t="e">
        <f>INDEX(#REF!:#REF!,MATCH($D19033,#REF!:#REF!,0),MATCH(#REF!,#REF!:#REF!,0))</f>
        <v>#REF!</v>
      </c>
      <c r="F19033" s="9" t="e">
        <f>INDEX(#REF!:#REF!,MATCH($D19033,#REF!:#REF!,0),MATCH(#REF!,#REF!:#REF!,0))</f>
        <v>#REF!</v>
      </c>
    </row>
    <row r="19034" spans="1:6" ht="16.5" x14ac:dyDescent="0.3">
      <c r="A19034" s="9" t="s">
        <v>3262</v>
      </c>
      <c r="B19034" s="9" t="s">
        <v>2038</v>
      </c>
      <c r="C19034" s="10">
        <v>23136</v>
      </c>
      <c r="D19034" s="9">
        <v>132027631</v>
      </c>
      <c r="E19034" s="9" t="e">
        <f>INDEX(#REF!:#REF!,MATCH($D19034,#REF!:#REF!,0),MATCH(#REF!,#REF!:#REF!,0))</f>
        <v>#REF!</v>
      </c>
      <c r="F19034" s="9" t="e">
        <f>INDEX(#REF!:#REF!,MATCH($D19034,#REF!:#REF!,0),MATCH(#REF!,#REF!:#REF!,0))</f>
        <v>#REF!</v>
      </c>
    </row>
    <row r="19035" spans="1:6" ht="16.5" x14ac:dyDescent="0.3">
      <c r="A19035" s="9" t="s">
        <v>3261</v>
      </c>
      <c r="B19035" s="9" t="s">
        <v>2036</v>
      </c>
      <c r="C19035" s="10">
        <v>39331</v>
      </c>
      <c r="D19035" s="9">
        <v>7533163729</v>
      </c>
      <c r="E19035" s="9" t="e">
        <f>INDEX(#REF!:#REF!,MATCH($D19035,#REF!:#REF!,0),MATCH(#REF!,#REF!:#REF!,0))</f>
        <v>#REF!</v>
      </c>
      <c r="F19035" s="9" t="e">
        <f>INDEX(#REF!:#REF!,MATCH($D19035,#REF!:#REF!,0),MATCH(#REF!,#REF!:#REF!,0))</f>
        <v>#REF!</v>
      </c>
    </row>
    <row r="19036" spans="1:6" ht="16.5" x14ac:dyDescent="0.3">
      <c r="A19036" s="9" t="s">
        <v>3260</v>
      </c>
      <c r="B19036" s="9" t="s">
        <v>2509</v>
      </c>
      <c r="C19036" s="10">
        <v>34189</v>
      </c>
      <c r="D19036" s="9">
        <v>7178607831</v>
      </c>
      <c r="E19036" s="9" t="e">
        <f>INDEX(#REF!:#REF!,MATCH($D19036,#REF!:#REF!,0),MATCH(#REF!,#REF!:#REF!,0))</f>
        <v>#REF!</v>
      </c>
      <c r="F19036" s="9" t="e">
        <f>INDEX(#REF!:#REF!,MATCH($D19036,#REF!:#REF!,0),MATCH(#REF!,#REF!:#REF!,0))</f>
        <v>#REF!</v>
      </c>
    </row>
    <row r="19037" spans="1:6" ht="16.5" x14ac:dyDescent="0.3">
      <c r="A19037" s="9" t="s">
        <v>3259</v>
      </c>
      <c r="B19037" s="9" t="s">
        <v>2304</v>
      </c>
      <c r="C19037" s="10">
        <v>36555</v>
      </c>
      <c r="D19037" s="9">
        <v>7132417177</v>
      </c>
      <c r="E19037" s="9" t="e">
        <f>INDEX(#REF!:#REF!,MATCH($D19037,#REF!:#REF!,0),MATCH(#REF!,#REF!:#REF!,0))</f>
        <v>#REF!</v>
      </c>
      <c r="F19037" s="9" t="e">
        <f>INDEX(#REF!:#REF!,MATCH($D19037,#REF!:#REF!,0),MATCH(#REF!,#REF!:#REF!,0))</f>
        <v>#REF!</v>
      </c>
    </row>
    <row r="19038" spans="1:6" ht="16.5" x14ac:dyDescent="0.3">
      <c r="A19038" s="9" t="s">
        <v>3258</v>
      </c>
      <c r="B19038" s="9" t="s">
        <v>2361</v>
      </c>
      <c r="C19038" s="10">
        <v>32142</v>
      </c>
      <c r="D19038" s="9">
        <v>5285704227</v>
      </c>
      <c r="E19038" s="9" t="e">
        <f>INDEX(#REF!:#REF!,MATCH($D19038,#REF!:#REF!,0),MATCH(#REF!,#REF!:#REF!,0))</f>
        <v>#REF!</v>
      </c>
      <c r="F19038" s="9" t="e">
        <f>INDEX(#REF!:#REF!,MATCH($D19038,#REF!:#REF!,0),MATCH(#REF!,#REF!:#REF!,0))</f>
        <v>#REF!</v>
      </c>
    </row>
    <row r="19039" spans="1:6" ht="16.5" x14ac:dyDescent="0.3">
      <c r="A19039" s="9" t="s">
        <v>3257</v>
      </c>
      <c r="B19039" s="9" t="s">
        <v>2286</v>
      </c>
      <c r="C19039" s="10">
        <v>26190</v>
      </c>
      <c r="D19039" s="9">
        <v>4670832530</v>
      </c>
      <c r="E19039" s="9" t="e">
        <f>INDEX(#REF!:#REF!,MATCH($D19039,#REF!:#REF!,0),MATCH(#REF!,#REF!:#REF!,0))</f>
        <v>#REF!</v>
      </c>
      <c r="F19039" s="9" t="e">
        <f>INDEX(#REF!:#REF!,MATCH($D19039,#REF!:#REF!,0),MATCH(#REF!,#REF!:#REF!,0))</f>
        <v>#REF!</v>
      </c>
    </row>
    <row r="19040" spans="1:6" ht="16.5" x14ac:dyDescent="0.3">
      <c r="A19040" s="9" t="s">
        <v>3256</v>
      </c>
      <c r="B19040" s="9" t="s">
        <v>3255</v>
      </c>
      <c r="C19040" s="10">
        <v>53861</v>
      </c>
      <c r="D19040" s="9">
        <v>977779009</v>
      </c>
      <c r="E19040" s="9" t="e">
        <f>INDEX(#REF!:#REF!,MATCH($D19040,#REF!:#REF!,0),MATCH(#REF!,#REF!:#REF!,0))</f>
        <v>#REF!</v>
      </c>
      <c r="F19040" s="9" t="e">
        <f>INDEX(#REF!:#REF!,MATCH($D19040,#REF!:#REF!,0),MATCH(#REF!,#REF!:#REF!,0))</f>
        <v>#REF!</v>
      </c>
    </row>
    <row r="19041" spans="1:6" ht="16.5" x14ac:dyDescent="0.3">
      <c r="A19041" s="9" t="s">
        <v>3254</v>
      </c>
      <c r="B19041" s="9" t="s">
        <v>2085</v>
      </c>
      <c r="C19041" s="10">
        <v>22653</v>
      </c>
      <c r="D19041" s="9">
        <v>4839119791</v>
      </c>
      <c r="E19041" s="9" t="e">
        <f>INDEX(#REF!:#REF!,MATCH($D19041,#REF!:#REF!,0),MATCH(#REF!,#REF!:#REF!,0))</f>
        <v>#REF!</v>
      </c>
      <c r="F19041" s="9" t="e">
        <f>INDEX(#REF!:#REF!,MATCH($D19041,#REF!:#REF!,0),MATCH(#REF!,#REF!:#REF!,0))</f>
        <v>#REF!</v>
      </c>
    </row>
    <row r="19042" spans="1:6" ht="16.5" x14ac:dyDescent="0.3">
      <c r="A19042" s="9" t="s">
        <v>3253</v>
      </c>
      <c r="B19042" s="9" t="s">
        <v>2188</v>
      </c>
      <c r="C19042" s="10">
        <v>51955</v>
      </c>
      <c r="D19042" s="9">
        <v>1042822263</v>
      </c>
      <c r="E19042" s="9" t="e">
        <f>INDEX(#REF!:#REF!,MATCH($D19042,#REF!:#REF!,0),MATCH(#REF!,#REF!:#REF!,0))</f>
        <v>#REF!</v>
      </c>
      <c r="F19042" s="9" t="e">
        <f>INDEX(#REF!:#REF!,MATCH($D19042,#REF!:#REF!,0),MATCH(#REF!,#REF!:#REF!,0))</f>
        <v>#REF!</v>
      </c>
    </row>
    <row r="19043" spans="1:6" ht="16.5" x14ac:dyDescent="0.3">
      <c r="A19043" s="9" t="s">
        <v>3252</v>
      </c>
      <c r="B19043" s="9" t="s">
        <v>3229</v>
      </c>
      <c r="C19043" s="10">
        <v>30292</v>
      </c>
      <c r="D19043" s="9">
        <v>6313424239</v>
      </c>
      <c r="E19043" s="9" t="e">
        <f>INDEX(#REF!:#REF!,MATCH($D19043,#REF!:#REF!,0),MATCH(#REF!,#REF!:#REF!,0))</f>
        <v>#REF!</v>
      </c>
      <c r="F19043" s="9" t="e">
        <f>INDEX(#REF!:#REF!,MATCH($D19043,#REF!:#REF!,0),MATCH(#REF!,#REF!:#REF!,0))</f>
        <v>#REF!</v>
      </c>
    </row>
    <row r="19044" spans="1:6" ht="16.5" x14ac:dyDescent="0.3">
      <c r="A19044" s="9" t="s">
        <v>3251</v>
      </c>
      <c r="B19044" s="9" t="s">
        <v>2161</v>
      </c>
      <c r="C19044" s="10">
        <v>58980</v>
      </c>
      <c r="D19044" s="9">
        <v>483886254</v>
      </c>
      <c r="E19044" s="9" t="e">
        <f>INDEX(#REF!:#REF!,MATCH($D19044,#REF!:#REF!,0),MATCH(#REF!,#REF!:#REF!,0))</f>
        <v>#REF!</v>
      </c>
      <c r="F19044" s="9" t="e">
        <f>INDEX(#REF!:#REF!,MATCH($D19044,#REF!:#REF!,0),MATCH(#REF!,#REF!:#REF!,0))</f>
        <v>#REF!</v>
      </c>
    </row>
    <row r="19045" spans="1:6" ht="16.5" x14ac:dyDescent="0.3">
      <c r="A19045" s="9" t="s">
        <v>3250</v>
      </c>
      <c r="B19045" s="9" t="s">
        <v>1951</v>
      </c>
      <c r="C19045" s="10">
        <v>13698</v>
      </c>
      <c r="D19045" s="9">
        <v>2809344809</v>
      </c>
      <c r="E19045" s="9" t="e">
        <f>INDEX(#REF!:#REF!,MATCH($D19045,#REF!:#REF!,0),MATCH(#REF!,#REF!:#REF!,0))</f>
        <v>#REF!</v>
      </c>
      <c r="F19045" s="9" t="e">
        <f>INDEX(#REF!:#REF!,MATCH($D19045,#REF!:#REF!,0),MATCH(#REF!,#REF!:#REF!,0))</f>
        <v>#REF!</v>
      </c>
    </row>
    <row r="19046" spans="1:6" ht="16.5" x14ac:dyDescent="0.3">
      <c r="A19046" s="9" t="s">
        <v>3249</v>
      </c>
      <c r="B19046" s="9" t="s">
        <v>2574</v>
      </c>
      <c r="C19046" s="10">
        <v>54472</v>
      </c>
      <c r="D19046" s="9">
        <v>2314136845</v>
      </c>
      <c r="E19046" s="9" t="e">
        <f>INDEX(#REF!:#REF!,MATCH($D19046,#REF!:#REF!,0),MATCH(#REF!,#REF!:#REF!,0))</f>
        <v>#REF!</v>
      </c>
      <c r="F19046" s="9" t="e">
        <f>INDEX(#REF!:#REF!,MATCH($D19046,#REF!:#REF!,0),MATCH(#REF!,#REF!:#REF!,0))</f>
        <v>#REF!</v>
      </c>
    </row>
    <row r="19047" spans="1:6" ht="16.5" x14ac:dyDescent="0.3">
      <c r="A19047" s="9" t="s">
        <v>3248</v>
      </c>
      <c r="B19047" s="9" t="s">
        <v>2067</v>
      </c>
      <c r="C19047" s="10">
        <v>52239</v>
      </c>
      <c r="D19047" s="9">
        <v>1263903657</v>
      </c>
      <c r="E19047" s="9" t="e">
        <f>INDEX(#REF!:#REF!,MATCH($D19047,#REF!:#REF!,0),MATCH(#REF!,#REF!:#REF!,0))</f>
        <v>#REF!</v>
      </c>
      <c r="F19047" s="9" t="e">
        <f>INDEX(#REF!:#REF!,MATCH($D19047,#REF!:#REF!,0),MATCH(#REF!,#REF!:#REF!,0))</f>
        <v>#REF!</v>
      </c>
    </row>
    <row r="19048" spans="1:6" ht="16.5" x14ac:dyDescent="0.3">
      <c r="A19048" s="9" t="s">
        <v>3247</v>
      </c>
      <c r="B19048" s="9" t="s">
        <v>2658</v>
      </c>
      <c r="C19048" s="10">
        <v>36022</v>
      </c>
      <c r="D19048" s="9">
        <v>5623896162</v>
      </c>
      <c r="E19048" s="9" t="e">
        <f>INDEX(#REF!:#REF!,MATCH($D19048,#REF!:#REF!,0),MATCH(#REF!,#REF!:#REF!,0))</f>
        <v>#REF!</v>
      </c>
      <c r="F19048" s="9" t="e">
        <f>INDEX(#REF!:#REF!,MATCH($D19048,#REF!:#REF!,0),MATCH(#REF!,#REF!:#REF!,0))</f>
        <v>#REF!</v>
      </c>
    </row>
    <row r="19049" spans="1:6" ht="16.5" x14ac:dyDescent="0.3">
      <c r="A19049" s="9" t="s">
        <v>3246</v>
      </c>
      <c r="B19049" s="9" t="s">
        <v>2163</v>
      </c>
      <c r="C19049" s="10">
        <v>52316</v>
      </c>
      <c r="D19049" s="9">
        <v>6858776575</v>
      </c>
      <c r="E19049" s="9" t="e">
        <f>INDEX(#REF!:#REF!,MATCH($D19049,#REF!:#REF!,0),MATCH(#REF!,#REF!:#REF!,0))</f>
        <v>#REF!</v>
      </c>
      <c r="F19049" s="9" t="e">
        <f>INDEX(#REF!:#REF!,MATCH($D19049,#REF!:#REF!,0),MATCH(#REF!,#REF!:#REF!,0))</f>
        <v>#REF!</v>
      </c>
    </row>
    <row r="19050" spans="1:6" ht="16.5" x14ac:dyDescent="0.3">
      <c r="A19050" s="9" t="s">
        <v>3245</v>
      </c>
      <c r="B19050" s="9" t="s">
        <v>2645</v>
      </c>
      <c r="C19050" s="10">
        <v>57312</v>
      </c>
      <c r="D19050" s="9">
        <v>7436398989</v>
      </c>
      <c r="E19050" s="9" t="e">
        <f>INDEX(#REF!:#REF!,MATCH($D19050,#REF!:#REF!,0),MATCH(#REF!,#REF!:#REF!,0))</f>
        <v>#REF!</v>
      </c>
      <c r="F19050" s="9" t="e">
        <f>INDEX(#REF!:#REF!,MATCH($D19050,#REF!:#REF!,0),MATCH(#REF!,#REF!:#REF!,0))</f>
        <v>#REF!</v>
      </c>
    </row>
    <row r="19051" spans="1:6" ht="16.5" x14ac:dyDescent="0.3">
      <c r="A19051" s="9" t="s">
        <v>3244</v>
      </c>
      <c r="B19051" s="9" t="s">
        <v>2935</v>
      </c>
      <c r="C19051" s="10">
        <v>59857</v>
      </c>
      <c r="D19051" s="9">
        <v>5795848808</v>
      </c>
      <c r="E19051" s="9" t="e">
        <f>INDEX(#REF!:#REF!,MATCH($D19051,#REF!:#REF!,0),MATCH(#REF!,#REF!:#REF!,0))</f>
        <v>#REF!</v>
      </c>
      <c r="F19051" s="9" t="e">
        <f>INDEX(#REF!:#REF!,MATCH($D19051,#REF!:#REF!,0),MATCH(#REF!,#REF!:#REF!,0))</f>
        <v>#REF!</v>
      </c>
    </row>
    <row r="19052" spans="1:6" ht="16.5" x14ac:dyDescent="0.3">
      <c r="A19052" s="9" t="s">
        <v>3243</v>
      </c>
      <c r="B19052" s="9" t="s">
        <v>2195</v>
      </c>
      <c r="C19052" s="10">
        <v>35310</v>
      </c>
      <c r="D19052" s="9">
        <v>4670832530</v>
      </c>
      <c r="E19052" s="9" t="e">
        <f>INDEX(#REF!:#REF!,MATCH($D19052,#REF!:#REF!,0),MATCH(#REF!,#REF!:#REF!,0))</f>
        <v>#REF!</v>
      </c>
      <c r="F19052" s="9" t="e">
        <f>INDEX(#REF!:#REF!,MATCH($D19052,#REF!:#REF!,0),MATCH(#REF!,#REF!:#REF!,0))</f>
        <v>#REF!</v>
      </c>
    </row>
    <row r="19053" spans="1:6" ht="16.5" x14ac:dyDescent="0.3">
      <c r="A19053" s="9" t="s">
        <v>3242</v>
      </c>
      <c r="B19053" s="9" t="s">
        <v>3241</v>
      </c>
      <c r="C19053" s="10">
        <v>28311</v>
      </c>
      <c r="D19053" s="9">
        <v>1085075834</v>
      </c>
      <c r="E19053" s="9" t="e">
        <f>INDEX(#REF!:#REF!,MATCH($D19053,#REF!:#REF!,0),MATCH(#REF!,#REF!:#REF!,0))</f>
        <v>#REF!</v>
      </c>
      <c r="F19053" s="9" t="e">
        <f>INDEX(#REF!:#REF!,MATCH($D19053,#REF!:#REF!,0),MATCH(#REF!,#REF!:#REF!,0))</f>
        <v>#REF!</v>
      </c>
    </row>
    <row r="19054" spans="1:6" ht="16.5" x14ac:dyDescent="0.3">
      <c r="A19054" s="9" t="s">
        <v>3240</v>
      </c>
      <c r="B19054" s="9" t="s">
        <v>2165</v>
      </c>
      <c r="C19054" s="10">
        <v>31341</v>
      </c>
      <c r="D19054" s="9">
        <v>4548725172</v>
      </c>
      <c r="E19054" s="9" t="e">
        <f>INDEX(#REF!:#REF!,MATCH($D19054,#REF!:#REF!,0),MATCH(#REF!,#REF!:#REF!,0))</f>
        <v>#REF!</v>
      </c>
      <c r="F19054" s="9" t="e">
        <f>INDEX(#REF!:#REF!,MATCH($D19054,#REF!:#REF!,0),MATCH(#REF!,#REF!:#REF!,0))</f>
        <v>#REF!</v>
      </c>
    </row>
    <row r="19055" spans="1:6" ht="16.5" x14ac:dyDescent="0.3">
      <c r="A19055" s="9" t="s">
        <v>3239</v>
      </c>
      <c r="B19055" s="9" t="s">
        <v>2219</v>
      </c>
      <c r="C19055" s="10">
        <v>13701</v>
      </c>
      <c r="D19055" s="9">
        <v>1364767856</v>
      </c>
      <c r="E19055" s="9" t="e">
        <f>INDEX(#REF!:#REF!,MATCH($D19055,#REF!:#REF!,0),MATCH(#REF!,#REF!:#REF!,0))</f>
        <v>#REF!</v>
      </c>
      <c r="F19055" s="9" t="e">
        <f>INDEX(#REF!:#REF!,MATCH($D19055,#REF!:#REF!,0),MATCH(#REF!,#REF!:#REF!,0))</f>
        <v>#REF!</v>
      </c>
    </row>
    <row r="19056" spans="1:6" ht="16.5" x14ac:dyDescent="0.3">
      <c r="A19056" s="9" t="s">
        <v>3238</v>
      </c>
      <c r="B19056" s="9" t="s">
        <v>2151</v>
      </c>
      <c r="C19056" s="10">
        <v>37520</v>
      </c>
      <c r="D19056" s="9">
        <v>4492546545</v>
      </c>
      <c r="E19056" s="9" t="e">
        <f>INDEX(#REF!:#REF!,MATCH($D19056,#REF!:#REF!,0),MATCH(#REF!,#REF!:#REF!,0))</f>
        <v>#REF!</v>
      </c>
      <c r="F19056" s="9" t="e">
        <f>INDEX(#REF!:#REF!,MATCH($D19056,#REF!:#REF!,0),MATCH(#REF!,#REF!:#REF!,0))</f>
        <v>#REF!</v>
      </c>
    </row>
    <row r="19057" spans="1:6" ht="16.5" x14ac:dyDescent="0.3">
      <c r="A19057" s="9" t="s">
        <v>3237</v>
      </c>
      <c r="B19057" s="9" t="s">
        <v>2134</v>
      </c>
      <c r="C19057" s="10">
        <v>47486</v>
      </c>
      <c r="D19057" s="9">
        <v>2607689635</v>
      </c>
      <c r="E19057" s="9" t="e">
        <f>INDEX(#REF!:#REF!,MATCH($D19057,#REF!:#REF!,0),MATCH(#REF!,#REF!:#REF!,0))</f>
        <v>#REF!</v>
      </c>
      <c r="F19057" s="9" t="e">
        <f>INDEX(#REF!:#REF!,MATCH($D19057,#REF!:#REF!,0),MATCH(#REF!,#REF!:#REF!,0))</f>
        <v>#REF!</v>
      </c>
    </row>
    <row r="19058" spans="1:6" ht="16.5" x14ac:dyDescent="0.3">
      <c r="A19058" s="9" t="s">
        <v>3236</v>
      </c>
      <c r="B19058" s="9" t="s">
        <v>2032</v>
      </c>
      <c r="C19058" s="10">
        <v>29712</v>
      </c>
      <c r="D19058" s="9">
        <v>6227038881</v>
      </c>
      <c r="E19058" s="9" t="e">
        <f>INDEX(#REF!:#REF!,MATCH($D19058,#REF!:#REF!,0),MATCH(#REF!,#REF!:#REF!,0))</f>
        <v>#REF!</v>
      </c>
      <c r="F19058" s="9" t="e">
        <f>INDEX(#REF!:#REF!,MATCH($D19058,#REF!:#REF!,0),MATCH(#REF!,#REF!:#REF!,0))</f>
        <v>#REF!</v>
      </c>
    </row>
    <row r="19059" spans="1:6" ht="16.5" x14ac:dyDescent="0.3">
      <c r="A19059" s="9" t="s">
        <v>3235</v>
      </c>
      <c r="B19059" s="9" t="s">
        <v>2256</v>
      </c>
      <c r="C19059" s="10">
        <v>33135</v>
      </c>
      <c r="D19059" s="9">
        <v>9892583027</v>
      </c>
      <c r="E19059" s="9" t="e">
        <f>INDEX(#REF!:#REF!,MATCH($D19059,#REF!:#REF!,0),MATCH(#REF!,#REF!:#REF!,0))</f>
        <v>#REF!</v>
      </c>
      <c r="F19059" s="9" t="e">
        <f>INDEX(#REF!:#REF!,MATCH($D19059,#REF!:#REF!,0),MATCH(#REF!,#REF!:#REF!,0))</f>
        <v>#REF!</v>
      </c>
    </row>
    <row r="19060" spans="1:6" ht="16.5" x14ac:dyDescent="0.3">
      <c r="A19060" s="9" t="s">
        <v>3234</v>
      </c>
      <c r="B19060" s="9" t="s">
        <v>2224</v>
      </c>
      <c r="C19060" s="10">
        <v>34915</v>
      </c>
      <c r="D19060" s="9">
        <v>2053848936</v>
      </c>
      <c r="E19060" s="9" t="e">
        <f>INDEX(#REF!:#REF!,MATCH($D19060,#REF!:#REF!,0),MATCH(#REF!,#REF!:#REF!,0))</f>
        <v>#REF!</v>
      </c>
      <c r="F19060" s="9" t="e">
        <f>INDEX(#REF!:#REF!,MATCH($D19060,#REF!:#REF!,0),MATCH(#REF!,#REF!:#REF!,0))</f>
        <v>#REF!</v>
      </c>
    </row>
    <row r="19061" spans="1:6" ht="16.5" x14ac:dyDescent="0.3">
      <c r="A19061" s="9" t="s">
        <v>3233</v>
      </c>
      <c r="B19061" s="9" t="s">
        <v>2448</v>
      </c>
      <c r="C19061" s="10">
        <v>33224</v>
      </c>
      <c r="D19061" s="9">
        <v>9529277938</v>
      </c>
      <c r="E19061" s="9" t="e">
        <f>INDEX(#REF!:#REF!,MATCH($D19061,#REF!:#REF!,0),MATCH(#REF!,#REF!:#REF!,0))</f>
        <v>#REF!</v>
      </c>
      <c r="F19061" s="9" t="e">
        <f>INDEX(#REF!:#REF!,MATCH($D19061,#REF!:#REF!,0),MATCH(#REF!,#REF!:#REF!,0))</f>
        <v>#REF!</v>
      </c>
    </row>
    <row r="19062" spans="1:6" ht="16.5" x14ac:dyDescent="0.3">
      <c r="A19062" s="9" t="s">
        <v>3232</v>
      </c>
      <c r="B19062" s="9" t="s">
        <v>2103</v>
      </c>
      <c r="C19062" s="10">
        <v>42399</v>
      </c>
      <c r="D19062" s="9">
        <v>7645724897</v>
      </c>
      <c r="E19062" s="9" t="e">
        <f>INDEX(#REF!:#REF!,MATCH($D19062,#REF!:#REF!,0),MATCH(#REF!,#REF!:#REF!,0))</f>
        <v>#REF!</v>
      </c>
      <c r="F19062" s="9" t="e">
        <f>INDEX(#REF!:#REF!,MATCH($D19062,#REF!:#REF!,0),MATCH(#REF!,#REF!:#REF!,0))</f>
        <v>#REF!</v>
      </c>
    </row>
    <row r="19063" spans="1:6" ht="16.5" x14ac:dyDescent="0.3">
      <c r="A19063" s="9" t="s">
        <v>3231</v>
      </c>
      <c r="B19063" s="9" t="s">
        <v>2534</v>
      </c>
      <c r="C19063" s="10">
        <v>50595</v>
      </c>
      <c r="D19063" s="9">
        <v>1351073265</v>
      </c>
      <c r="E19063" s="9" t="e">
        <f>INDEX(#REF!:#REF!,MATCH($D19063,#REF!:#REF!,0),MATCH(#REF!,#REF!:#REF!,0))</f>
        <v>#REF!</v>
      </c>
      <c r="F19063" s="9" t="e">
        <f>INDEX(#REF!:#REF!,MATCH($D19063,#REF!:#REF!,0),MATCH(#REF!,#REF!:#REF!,0))</f>
        <v>#REF!</v>
      </c>
    </row>
    <row r="19064" spans="1:6" ht="16.5" x14ac:dyDescent="0.3">
      <c r="A19064" s="9" t="s">
        <v>3230</v>
      </c>
      <c r="B19064" s="9" t="s">
        <v>3229</v>
      </c>
      <c r="C19064" s="10">
        <v>25776</v>
      </c>
      <c r="D19064" s="9">
        <v>4610039311</v>
      </c>
      <c r="E19064" s="9" t="e">
        <f>INDEX(#REF!:#REF!,MATCH($D19064,#REF!:#REF!,0),MATCH(#REF!,#REF!:#REF!,0))</f>
        <v>#REF!</v>
      </c>
      <c r="F19064" s="9" t="e">
        <f>INDEX(#REF!:#REF!,MATCH($D19064,#REF!:#REF!,0),MATCH(#REF!,#REF!:#REF!,0))</f>
        <v>#REF!</v>
      </c>
    </row>
    <row r="19065" spans="1:6" ht="16.5" x14ac:dyDescent="0.3">
      <c r="A19065" s="9" t="s">
        <v>3228</v>
      </c>
      <c r="B19065" s="9" t="s">
        <v>2478</v>
      </c>
      <c r="C19065" s="10">
        <v>46675</v>
      </c>
      <c r="D19065" s="9">
        <v>1549399640</v>
      </c>
      <c r="E19065" s="9" t="e">
        <f>INDEX(#REF!:#REF!,MATCH($D19065,#REF!:#REF!,0),MATCH(#REF!,#REF!:#REF!,0))</f>
        <v>#REF!</v>
      </c>
      <c r="F19065" s="9" t="e">
        <f>INDEX(#REF!:#REF!,MATCH($D19065,#REF!:#REF!,0),MATCH(#REF!,#REF!:#REF!,0))</f>
        <v>#REF!</v>
      </c>
    </row>
    <row r="19066" spans="1:6" ht="16.5" x14ac:dyDescent="0.3">
      <c r="A19066" s="9" t="s">
        <v>3227</v>
      </c>
      <c r="B19066" s="9" t="s">
        <v>2647</v>
      </c>
      <c r="C19066" s="10">
        <v>35001</v>
      </c>
      <c r="D19066" s="9">
        <v>3145010581</v>
      </c>
      <c r="E19066" s="9" t="e">
        <f>INDEX(#REF!:#REF!,MATCH($D19066,#REF!:#REF!,0),MATCH(#REF!,#REF!:#REF!,0))</f>
        <v>#REF!</v>
      </c>
      <c r="F19066" s="9" t="e">
        <f>INDEX(#REF!:#REF!,MATCH($D19066,#REF!:#REF!,0),MATCH(#REF!,#REF!:#REF!,0))</f>
        <v>#REF!</v>
      </c>
    </row>
    <row r="19067" spans="1:6" ht="16.5" x14ac:dyDescent="0.3">
      <c r="A19067" s="9" t="s">
        <v>3226</v>
      </c>
      <c r="B19067" s="9" t="s">
        <v>2753</v>
      </c>
      <c r="C19067" s="10">
        <v>22061</v>
      </c>
      <c r="D19067" s="9">
        <v>2607689635</v>
      </c>
      <c r="E19067" s="9" t="e">
        <f>INDEX(#REF!:#REF!,MATCH($D19067,#REF!:#REF!,0),MATCH(#REF!,#REF!:#REF!,0))</f>
        <v>#REF!</v>
      </c>
      <c r="F19067" s="9" t="e">
        <f>INDEX(#REF!:#REF!,MATCH($D19067,#REF!:#REF!,0),MATCH(#REF!,#REF!:#REF!,0))</f>
        <v>#REF!</v>
      </c>
    </row>
    <row r="19068" spans="1:6" ht="16.5" x14ac:dyDescent="0.3">
      <c r="A19068" s="9" t="s">
        <v>3225</v>
      </c>
      <c r="B19068" s="9" t="s">
        <v>2206</v>
      </c>
      <c r="C19068" s="10">
        <v>18028</v>
      </c>
      <c r="D19068" s="9">
        <v>4472356473</v>
      </c>
      <c r="E19068" s="9" t="e">
        <f>INDEX(#REF!:#REF!,MATCH($D19068,#REF!:#REF!,0),MATCH(#REF!,#REF!:#REF!,0))</f>
        <v>#REF!</v>
      </c>
      <c r="F19068" s="9" t="e">
        <f>INDEX(#REF!:#REF!,MATCH($D19068,#REF!:#REF!,0),MATCH(#REF!,#REF!:#REF!,0))</f>
        <v>#REF!</v>
      </c>
    </row>
    <row r="19069" spans="1:6" ht="16.5" x14ac:dyDescent="0.3">
      <c r="A19069" s="9" t="s">
        <v>3224</v>
      </c>
      <c r="B19069" s="9" t="s">
        <v>1965</v>
      </c>
      <c r="C19069" s="10">
        <v>49150</v>
      </c>
      <c r="D19069" s="9">
        <v>797655034</v>
      </c>
      <c r="E19069" s="9" t="e">
        <f>INDEX(#REF!:#REF!,MATCH($D19069,#REF!:#REF!,0),MATCH(#REF!,#REF!:#REF!,0))</f>
        <v>#REF!</v>
      </c>
      <c r="F19069" s="9" t="e">
        <f>INDEX(#REF!:#REF!,MATCH($D19069,#REF!:#REF!,0),MATCH(#REF!,#REF!:#REF!,0))</f>
        <v>#REF!</v>
      </c>
    </row>
    <row r="19070" spans="1:6" ht="16.5" x14ac:dyDescent="0.3">
      <c r="A19070" s="9" t="s">
        <v>3223</v>
      </c>
      <c r="B19070" s="9" t="s">
        <v>3222</v>
      </c>
      <c r="C19070" s="10">
        <v>12803</v>
      </c>
      <c r="D19070" s="9">
        <v>1545110042</v>
      </c>
      <c r="E19070" s="9" t="e">
        <f>INDEX(#REF!:#REF!,MATCH($D19070,#REF!:#REF!,0),MATCH(#REF!,#REF!:#REF!,0))</f>
        <v>#REF!</v>
      </c>
      <c r="F19070" s="9" t="e">
        <f>INDEX(#REF!:#REF!,MATCH($D19070,#REF!:#REF!,0),MATCH(#REF!,#REF!:#REF!,0))</f>
        <v>#REF!</v>
      </c>
    </row>
    <row r="19071" spans="1:6" ht="16.5" x14ac:dyDescent="0.3">
      <c r="A19071" s="9" t="s">
        <v>3221</v>
      </c>
      <c r="B19071" s="9" t="s">
        <v>2174</v>
      </c>
      <c r="C19071" s="10">
        <v>29339</v>
      </c>
      <c r="D19071" s="9">
        <v>4235594176</v>
      </c>
      <c r="E19071" s="9" t="e">
        <f>INDEX(#REF!:#REF!,MATCH($D19071,#REF!:#REF!,0),MATCH(#REF!,#REF!:#REF!,0))</f>
        <v>#REF!</v>
      </c>
      <c r="F19071" s="9" t="e">
        <f>INDEX(#REF!:#REF!,MATCH($D19071,#REF!:#REF!,0),MATCH(#REF!,#REF!:#REF!,0))</f>
        <v>#REF!</v>
      </c>
    </row>
    <row r="19072" spans="1:6" ht="16.5" x14ac:dyDescent="0.3">
      <c r="A19072" s="9" t="s">
        <v>3220</v>
      </c>
      <c r="B19072" s="9" t="s">
        <v>2505</v>
      </c>
      <c r="C19072" s="10">
        <v>20118</v>
      </c>
      <c r="D19072" s="9">
        <v>8694120054</v>
      </c>
      <c r="E19072" s="9" t="e">
        <f>INDEX(#REF!:#REF!,MATCH($D19072,#REF!:#REF!,0),MATCH(#REF!,#REF!:#REF!,0))</f>
        <v>#REF!</v>
      </c>
      <c r="F19072" s="9" t="e">
        <f>INDEX(#REF!:#REF!,MATCH($D19072,#REF!:#REF!,0),MATCH(#REF!,#REF!:#REF!,0))</f>
        <v>#REF!</v>
      </c>
    </row>
    <row r="19073" spans="1:6" ht="16.5" x14ac:dyDescent="0.3">
      <c r="A19073" s="9" t="s">
        <v>3219</v>
      </c>
      <c r="B19073" s="9" t="s">
        <v>2103</v>
      </c>
      <c r="C19073" s="10">
        <v>21840</v>
      </c>
      <c r="D19073" s="9">
        <v>4398950745</v>
      </c>
      <c r="E19073" s="9" t="e">
        <f>INDEX(#REF!:#REF!,MATCH($D19073,#REF!:#REF!,0),MATCH(#REF!,#REF!:#REF!,0))</f>
        <v>#REF!</v>
      </c>
      <c r="F19073" s="9" t="e">
        <f>INDEX(#REF!:#REF!,MATCH($D19073,#REF!:#REF!,0),MATCH(#REF!,#REF!:#REF!,0))</f>
        <v>#REF!</v>
      </c>
    </row>
    <row r="19074" spans="1:6" ht="16.5" x14ac:dyDescent="0.3">
      <c r="A19074" s="9" t="s">
        <v>3218</v>
      </c>
      <c r="B19074" s="9" t="s">
        <v>2744</v>
      </c>
      <c r="C19074" s="10">
        <v>41399</v>
      </c>
      <c r="D19074" s="9">
        <v>2757793764</v>
      </c>
      <c r="E19074" s="9" t="e">
        <f>INDEX(#REF!:#REF!,MATCH($D19074,#REF!:#REF!,0),MATCH(#REF!,#REF!:#REF!,0))</f>
        <v>#REF!</v>
      </c>
      <c r="F19074" s="9" t="e">
        <f>INDEX(#REF!:#REF!,MATCH($D19074,#REF!:#REF!,0),MATCH(#REF!,#REF!:#REF!,0))</f>
        <v>#REF!</v>
      </c>
    </row>
    <row r="19075" spans="1:6" ht="16.5" x14ac:dyDescent="0.3">
      <c r="A19075" s="9" t="s">
        <v>3217</v>
      </c>
      <c r="B19075" s="9" t="s">
        <v>1955</v>
      </c>
      <c r="C19075" s="10">
        <v>58245</v>
      </c>
      <c r="D19075" s="9">
        <v>8044612831</v>
      </c>
      <c r="E19075" s="9" t="e">
        <f>INDEX(#REF!:#REF!,MATCH($D19075,#REF!:#REF!,0),MATCH(#REF!,#REF!:#REF!,0))</f>
        <v>#REF!</v>
      </c>
      <c r="F19075" s="9" t="e">
        <f>INDEX(#REF!:#REF!,MATCH($D19075,#REF!:#REF!,0),MATCH(#REF!,#REF!:#REF!,0))</f>
        <v>#REF!</v>
      </c>
    </row>
    <row r="19076" spans="1:6" ht="16.5" x14ac:dyDescent="0.3">
      <c r="A19076" s="9" t="s">
        <v>3216</v>
      </c>
      <c r="B19076" s="9" t="s">
        <v>1977</v>
      </c>
      <c r="C19076" s="10">
        <v>57118</v>
      </c>
      <c r="D19076" s="9">
        <v>132027631</v>
      </c>
      <c r="E19076" s="9" t="e">
        <f>INDEX(#REF!:#REF!,MATCH($D19076,#REF!:#REF!,0),MATCH(#REF!,#REF!:#REF!,0))</f>
        <v>#REF!</v>
      </c>
      <c r="F19076" s="9" t="e">
        <f>INDEX(#REF!:#REF!,MATCH($D19076,#REF!:#REF!,0),MATCH(#REF!,#REF!:#REF!,0))</f>
        <v>#REF!</v>
      </c>
    </row>
    <row r="19077" spans="1:6" ht="16.5" x14ac:dyDescent="0.3">
      <c r="A19077" s="9" t="s">
        <v>3215</v>
      </c>
      <c r="B19077" s="9" t="s">
        <v>2284</v>
      </c>
      <c r="C19077" s="10">
        <v>22667</v>
      </c>
      <c r="D19077" s="9">
        <v>1541082834</v>
      </c>
      <c r="E19077" s="9" t="e">
        <f>INDEX(#REF!:#REF!,MATCH($D19077,#REF!:#REF!,0),MATCH(#REF!,#REF!:#REF!,0))</f>
        <v>#REF!</v>
      </c>
      <c r="F19077" s="9" t="e">
        <f>INDEX(#REF!:#REF!,MATCH($D19077,#REF!:#REF!,0),MATCH(#REF!,#REF!:#REF!,0))</f>
        <v>#REF!</v>
      </c>
    </row>
    <row r="19078" spans="1:6" ht="16.5" x14ac:dyDescent="0.3">
      <c r="A19078" s="9" t="s">
        <v>3214</v>
      </c>
      <c r="B19078" s="9" t="s">
        <v>1959</v>
      </c>
      <c r="C19078" s="10">
        <v>14562</v>
      </c>
      <c r="D19078" s="9">
        <v>37593587</v>
      </c>
      <c r="E19078" s="9" t="e">
        <f>INDEX(#REF!:#REF!,MATCH($D19078,#REF!:#REF!,0),MATCH(#REF!,#REF!:#REF!,0))</f>
        <v>#REF!</v>
      </c>
      <c r="F19078" s="9" t="e">
        <f>INDEX(#REF!:#REF!,MATCH($D19078,#REF!:#REF!,0),MATCH(#REF!,#REF!:#REF!,0))</f>
        <v>#REF!</v>
      </c>
    </row>
    <row r="19079" spans="1:6" ht="16.5" x14ac:dyDescent="0.3">
      <c r="A19079" s="9" t="s">
        <v>3213</v>
      </c>
      <c r="B19079" s="9" t="s">
        <v>2935</v>
      </c>
      <c r="C19079" s="10">
        <v>27985</v>
      </c>
      <c r="D19079" s="9">
        <v>1263903657</v>
      </c>
      <c r="E19079" s="9" t="e">
        <f>INDEX(#REF!:#REF!,MATCH($D19079,#REF!:#REF!,0),MATCH(#REF!,#REF!:#REF!,0))</f>
        <v>#REF!</v>
      </c>
      <c r="F19079" s="9" t="e">
        <f>INDEX(#REF!:#REF!,MATCH($D19079,#REF!:#REF!,0),MATCH(#REF!,#REF!:#REF!,0))</f>
        <v>#REF!</v>
      </c>
    </row>
    <row r="19080" spans="1:6" ht="16.5" x14ac:dyDescent="0.3">
      <c r="A19080" s="9" t="s">
        <v>3212</v>
      </c>
      <c r="B19080" s="9" t="s">
        <v>2123</v>
      </c>
      <c r="C19080" s="10">
        <v>45488</v>
      </c>
      <c r="D19080" s="9">
        <v>1787288307</v>
      </c>
      <c r="E19080" s="9" t="e">
        <f>INDEX(#REF!:#REF!,MATCH($D19080,#REF!:#REF!,0),MATCH(#REF!,#REF!:#REF!,0))</f>
        <v>#REF!</v>
      </c>
      <c r="F19080" s="9" t="e">
        <f>INDEX(#REF!:#REF!,MATCH($D19080,#REF!:#REF!,0),MATCH(#REF!,#REF!:#REF!,0))</f>
        <v>#REF!</v>
      </c>
    </row>
    <row r="19081" spans="1:6" ht="16.5" x14ac:dyDescent="0.3">
      <c r="A19081" s="9" t="s">
        <v>3211</v>
      </c>
      <c r="B19081" s="9" t="s">
        <v>2878</v>
      </c>
      <c r="C19081" s="10">
        <v>11831</v>
      </c>
      <c r="D19081" s="9">
        <v>8189289020</v>
      </c>
      <c r="E19081" s="9" t="e">
        <f>INDEX(#REF!:#REF!,MATCH($D19081,#REF!:#REF!,0),MATCH(#REF!,#REF!:#REF!,0))</f>
        <v>#REF!</v>
      </c>
      <c r="F19081" s="9" t="e">
        <f>INDEX(#REF!:#REF!,MATCH($D19081,#REF!:#REF!,0),MATCH(#REF!,#REF!:#REF!,0))</f>
        <v>#REF!</v>
      </c>
    </row>
    <row r="19082" spans="1:6" ht="16.5" x14ac:dyDescent="0.3">
      <c r="A19082" s="9" t="s">
        <v>3210</v>
      </c>
      <c r="B19082" s="9" t="s">
        <v>2820</v>
      </c>
      <c r="C19082" s="10">
        <v>14385</v>
      </c>
      <c r="D19082" s="9">
        <v>6279928705</v>
      </c>
      <c r="E19082" s="9" t="e">
        <f>INDEX(#REF!:#REF!,MATCH($D19082,#REF!:#REF!,0),MATCH(#REF!,#REF!:#REF!,0))</f>
        <v>#REF!</v>
      </c>
      <c r="F19082" s="9" t="e">
        <f>INDEX(#REF!:#REF!,MATCH($D19082,#REF!:#REF!,0),MATCH(#REF!,#REF!:#REF!,0))</f>
        <v>#REF!</v>
      </c>
    </row>
    <row r="19083" spans="1:6" ht="16.5" x14ac:dyDescent="0.3">
      <c r="A19083" s="9" t="s">
        <v>3209</v>
      </c>
      <c r="B19083" s="9" t="s">
        <v>2214</v>
      </c>
      <c r="C19083" s="10">
        <v>33070</v>
      </c>
      <c r="D19083" s="9">
        <v>1462166245</v>
      </c>
      <c r="E19083" s="9" t="e">
        <f>INDEX(#REF!:#REF!,MATCH($D19083,#REF!:#REF!,0),MATCH(#REF!,#REF!:#REF!,0))</f>
        <v>#REF!</v>
      </c>
      <c r="F19083" s="9" t="e">
        <f>INDEX(#REF!:#REF!,MATCH($D19083,#REF!:#REF!,0),MATCH(#REF!,#REF!:#REF!,0))</f>
        <v>#REF!</v>
      </c>
    </row>
    <row r="19084" spans="1:6" ht="16.5" x14ac:dyDescent="0.3">
      <c r="A19084" s="9" t="s">
        <v>3208</v>
      </c>
      <c r="B19084" s="9" t="s">
        <v>3049</v>
      </c>
      <c r="C19084" s="10">
        <v>30879</v>
      </c>
      <c r="D19084" s="9">
        <v>4877108939</v>
      </c>
      <c r="E19084" s="9" t="e">
        <f>INDEX(#REF!:#REF!,MATCH($D19084,#REF!:#REF!,0),MATCH(#REF!,#REF!:#REF!,0))</f>
        <v>#REF!</v>
      </c>
      <c r="F19084" s="9" t="e">
        <f>INDEX(#REF!:#REF!,MATCH($D19084,#REF!:#REF!,0),MATCH(#REF!,#REF!:#REF!,0))</f>
        <v>#REF!</v>
      </c>
    </row>
    <row r="19085" spans="1:6" ht="16.5" x14ac:dyDescent="0.3">
      <c r="A19085" s="9" t="s">
        <v>3207</v>
      </c>
      <c r="B19085" s="9" t="s">
        <v>2125</v>
      </c>
      <c r="C19085" s="10">
        <v>34470</v>
      </c>
      <c r="D19085" s="9">
        <v>3101620996</v>
      </c>
      <c r="E19085" s="9" t="e">
        <f>INDEX(#REF!:#REF!,MATCH($D19085,#REF!:#REF!,0),MATCH(#REF!,#REF!:#REF!,0))</f>
        <v>#REF!</v>
      </c>
      <c r="F19085" s="9" t="e">
        <f>INDEX(#REF!:#REF!,MATCH($D19085,#REF!:#REF!,0),MATCH(#REF!,#REF!:#REF!,0))</f>
        <v>#REF!</v>
      </c>
    </row>
    <row r="19086" spans="1:6" ht="16.5" x14ac:dyDescent="0.3">
      <c r="A19086" s="9" t="s">
        <v>3206</v>
      </c>
      <c r="B19086" s="9" t="s">
        <v>2009</v>
      </c>
      <c r="C19086" s="10">
        <v>35933</v>
      </c>
      <c r="D19086" s="9">
        <v>3016741628</v>
      </c>
      <c r="E19086" s="9" t="e">
        <f>INDEX(#REF!:#REF!,MATCH($D19086,#REF!:#REF!,0),MATCH(#REF!,#REF!:#REF!,0))</f>
        <v>#REF!</v>
      </c>
      <c r="F19086" s="9" t="e">
        <f>INDEX(#REF!:#REF!,MATCH($D19086,#REF!:#REF!,0),MATCH(#REF!,#REF!:#REF!,0))</f>
        <v>#REF!</v>
      </c>
    </row>
    <row r="19087" spans="1:6" ht="16.5" x14ac:dyDescent="0.3">
      <c r="A19087" s="9" t="s">
        <v>3205</v>
      </c>
      <c r="B19087" s="9" t="s">
        <v>2526</v>
      </c>
      <c r="C19087" s="10">
        <v>11481</v>
      </c>
      <c r="D19087" s="9">
        <v>1541082834</v>
      </c>
      <c r="E19087" s="9" t="e">
        <f>INDEX(#REF!:#REF!,MATCH($D19087,#REF!:#REF!,0),MATCH(#REF!,#REF!:#REF!,0))</f>
        <v>#REF!</v>
      </c>
      <c r="F19087" s="9" t="e">
        <f>INDEX(#REF!:#REF!,MATCH($D19087,#REF!:#REF!,0),MATCH(#REF!,#REF!:#REF!,0))</f>
        <v>#REF!</v>
      </c>
    </row>
    <row r="19088" spans="1:6" ht="16.5" x14ac:dyDescent="0.3">
      <c r="A19088" s="9" t="s">
        <v>3204</v>
      </c>
      <c r="B19088" s="9" t="s">
        <v>3195</v>
      </c>
      <c r="C19088" s="10">
        <v>41685</v>
      </c>
      <c r="D19088" s="9">
        <v>232367817</v>
      </c>
      <c r="E19088" s="9" t="e">
        <f>INDEX(#REF!:#REF!,MATCH($D19088,#REF!:#REF!,0),MATCH(#REF!,#REF!:#REF!,0))</f>
        <v>#REF!</v>
      </c>
      <c r="F19088" s="9" t="e">
        <f>INDEX(#REF!:#REF!,MATCH($D19088,#REF!:#REF!,0),MATCH(#REF!,#REF!:#REF!,0))</f>
        <v>#REF!</v>
      </c>
    </row>
    <row r="19089" spans="1:6" ht="16.5" x14ac:dyDescent="0.3">
      <c r="A19089" s="9" t="s">
        <v>3203</v>
      </c>
      <c r="B19089" s="9" t="s">
        <v>3079</v>
      </c>
      <c r="C19089" s="10">
        <v>23778</v>
      </c>
      <c r="D19089" s="9">
        <v>9089601147</v>
      </c>
      <c r="E19089" s="9" t="e">
        <f>INDEX(#REF!:#REF!,MATCH($D19089,#REF!:#REF!,0),MATCH(#REF!,#REF!:#REF!,0))</f>
        <v>#REF!</v>
      </c>
      <c r="F19089" s="9" t="e">
        <f>INDEX(#REF!:#REF!,MATCH($D19089,#REF!:#REF!,0),MATCH(#REF!,#REF!:#REF!,0))</f>
        <v>#REF!</v>
      </c>
    </row>
    <row r="19090" spans="1:6" ht="16.5" x14ac:dyDescent="0.3">
      <c r="A19090" s="9" t="s">
        <v>3202</v>
      </c>
      <c r="B19090" s="9" t="s">
        <v>2392</v>
      </c>
      <c r="C19090" s="10">
        <v>49205</v>
      </c>
      <c r="D19090" s="9">
        <v>37593587</v>
      </c>
      <c r="E19090" s="9" t="e">
        <f>INDEX(#REF!:#REF!,MATCH($D19090,#REF!:#REF!,0),MATCH(#REF!,#REF!:#REF!,0))</f>
        <v>#REF!</v>
      </c>
      <c r="F19090" s="9" t="e">
        <f>INDEX(#REF!:#REF!,MATCH($D19090,#REF!:#REF!,0),MATCH(#REF!,#REF!:#REF!,0))</f>
        <v>#REF!</v>
      </c>
    </row>
    <row r="19091" spans="1:6" ht="16.5" x14ac:dyDescent="0.3">
      <c r="A19091" s="9" t="s">
        <v>3201</v>
      </c>
      <c r="B19091" s="9" t="s">
        <v>3200</v>
      </c>
      <c r="C19091" s="10">
        <v>57489</v>
      </c>
      <c r="D19091" s="9">
        <v>4783377790</v>
      </c>
      <c r="E19091" s="9" t="e">
        <f>INDEX(#REF!:#REF!,MATCH($D19091,#REF!:#REF!,0),MATCH(#REF!,#REF!:#REF!,0))</f>
        <v>#REF!</v>
      </c>
      <c r="F19091" s="9" t="e">
        <f>INDEX(#REF!:#REF!,MATCH($D19091,#REF!:#REF!,0),MATCH(#REF!,#REF!:#REF!,0))</f>
        <v>#REF!</v>
      </c>
    </row>
    <row r="19092" spans="1:6" ht="16.5" x14ac:dyDescent="0.3">
      <c r="A19092" s="9" t="s">
        <v>3199</v>
      </c>
      <c r="B19092" s="9" t="s">
        <v>2658</v>
      </c>
      <c r="C19092" s="10">
        <v>44510</v>
      </c>
      <c r="D19092" s="9">
        <v>250257920</v>
      </c>
      <c r="E19092" s="9" t="e">
        <f>INDEX(#REF!:#REF!,MATCH($D19092,#REF!:#REF!,0),MATCH(#REF!,#REF!:#REF!,0))</f>
        <v>#REF!</v>
      </c>
      <c r="F19092" s="9" t="e">
        <f>INDEX(#REF!:#REF!,MATCH($D19092,#REF!:#REF!,0),MATCH(#REF!,#REF!:#REF!,0))</f>
        <v>#REF!</v>
      </c>
    </row>
    <row r="19093" spans="1:6" ht="16.5" x14ac:dyDescent="0.3">
      <c r="A19093" s="9" t="s">
        <v>3198</v>
      </c>
      <c r="B19093" s="9" t="s">
        <v>2386</v>
      </c>
      <c r="C19093" s="10">
        <v>21483</v>
      </c>
      <c r="D19093" s="9">
        <v>7070564503</v>
      </c>
      <c r="E19093" s="9" t="e">
        <f>INDEX(#REF!:#REF!,MATCH($D19093,#REF!:#REF!,0),MATCH(#REF!,#REF!:#REF!,0))</f>
        <v>#REF!</v>
      </c>
      <c r="F19093" s="9" t="e">
        <f>INDEX(#REF!:#REF!,MATCH($D19093,#REF!:#REF!,0),MATCH(#REF!,#REF!:#REF!,0))</f>
        <v>#REF!</v>
      </c>
    </row>
    <row r="19094" spans="1:6" ht="16.5" x14ac:dyDescent="0.3">
      <c r="A19094" s="9" t="s">
        <v>3197</v>
      </c>
      <c r="B19094" s="9" t="s">
        <v>2704</v>
      </c>
      <c r="C19094" s="10">
        <v>59663</v>
      </c>
      <c r="D19094" s="9">
        <v>3877279783</v>
      </c>
      <c r="E19094" s="9" t="e">
        <f>INDEX(#REF!:#REF!,MATCH($D19094,#REF!:#REF!,0),MATCH(#REF!,#REF!:#REF!,0))</f>
        <v>#REF!</v>
      </c>
      <c r="F19094" s="9" t="e">
        <f>INDEX(#REF!:#REF!,MATCH($D19094,#REF!:#REF!,0),MATCH(#REF!,#REF!:#REF!,0))</f>
        <v>#REF!</v>
      </c>
    </row>
    <row r="19095" spans="1:6" ht="16.5" x14ac:dyDescent="0.3">
      <c r="A19095" s="9" t="s">
        <v>3196</v>
      </c>
      <c r="B19095" s="9" t="s">
        <v>3195</v>
      </c>
      <c r="C19095" s="10">
        <v>19533</v>
      </c>
      <c r="D19095" s="9">
        <v>7205288142</v>
      </c>
      <c r="E19095" s="9" t="e">
        <f>INDEX(#REF!:#REF!,MATCH($D19095,#REF!:#REF!,0),MATCH(#REF!,#REF!:#REF!,0))</f>
        <v>#REF!</v>
      </c>
      <c r="F19095" s="9" t="e">
        <f>INDEX(#REF!:#REF!,MATCH($D19095,#REF!:#REF!,0),MATCH(#REF!,#REF!:#REF!,0))</f>
        <v>#REF!</v>
      </c>
    </row>
    <row r="19096" spans="1:6" ht="16.5" x14ac:dyDescent="0.3">
      <c r="A19096" s="9" t="s">
        <v>3194</v>
      </c>
      <c r="B19096" s="9" t="s">
        <v>2982</v>
      </c>
      <c r="C19096" s="10">
        <v>59361</v>
      </c>
      <c r="D19096" s="9">
        <v>5792300712</v>
      </c>
      <c r="E19096" s="9" t="e">
        <f>INDEX(#REF!:#REF!,MATCH($D19096,#REF!:#REF!,0),MATCH(#REF!,#REF!:#REF!,0))</f>
        <v>#REF!</v>
      </c>
      <c r="F19096" s="9" t="e">
        <f>INDEX(#REF!:#REF!,MATCH($D19096,#REF!:#REF!,0),MATCH(#REF!,#REF!:#REF!,0))</f>
        <v>#REF!</v>
      </c>
    </row>
    <row r="19097" spans="1:6" ht="16.5" x14ac:dyDescent="0.3">
      <c r="A19097" s="9" t="s">
        <v>3193</v>
      </c>
      <c r="B19097" s="9" t="s">
        <v>2129</v>
      </c>
      <c r="C19097" s="10">
        <v>26432</v>
      </c>
      <c r="D19097" s="9">
        <v>3097425365</v>
      </c>
      <c r="E19097" s="9" t="e">
        <f>INDEX(#REF!:#REF!,MATCH($D19097,#REF!:#REF!,0),MATCH(#REF!,#REF!:#REF!,0))</f>
        <v>#REF!</v>
      </c>
      <c r="F19097" s="9" t="e">
        <f>INDEX(#REF!:#REF!,MATCH($D19097,#REF!:#REF!,0),MATCH(#REF!,#REF!:#REF!,0))</f>
        <v>#REF!</v>
      </c>
    </row>
    <row r="19098" spans="1:6" ht="16.5" x14ac:dyDescent="0.3">
      <c r="A19098" s="9" t="s">
        <v>3192</v>
      </c>
      <c r="B19098" s="9" t="s">
        <v>2238</v>
      </c>
      <c r="C19098" s="10">
        <v>40911</v>
      </c>
      <c r="D19098" s="9">
        <v>2958727874</v>
      </c>
      <c r="E19098" s="9" t="e">
        <f>INDEX(#REF!:#REF!,MATCH($D19098,#REF!:#REF!,0),MATCH(#REF!,#REF!:#REF!,0))</f>
        <v>#REF!</v>
      </c>
      <c r="F19098" s="9" t="e">
        <f>INDEX(#REF!:#REF!,MATCH($D19098,#REF!:#REF!,0),MATCH(#REF!,#REF!:#REF!,0))</f>
        <v>#REF!</v>
      </c>
    </row>
    <row r="19099" spans="1:6" ht="16.5" x14ac:dyDescent="0.3">
      <c r="A19099" s="9" t="s">
        <v>3191</v>
      </c>
      <c r="B19099" s="9" t="s">
        <v>2011</v>
      </c>
      <c r="C19099" s="10">
        <v>37595</v>
      </c>
      <c r="D19099" s="9">
        <v>27852261</v>
      </c>
      <c r="E19099" s="9" t="e">
        <f>INDEX(#REF!:#REF!,MATCH($D19099,#REF!:#REF!,0),MATCH(#REF!,#REF!:#REF!,0))</f>
        <v>#REF!</v>
      </c>
      <c r="F19099" s="9" t="e">
        <f>INDEX(#REF!:#REF!,MATCH($D19099,#REF!:#REF!,0),MATCH(#REF!,#REF!:#REF!,0))</f>
        <v>#REF!</v>
      </c>
    </row>
    <row r="19100" spans="1:6" ht="16.5" x14ac:dyDescent="0.3">
      <c r="A19100" s="9" t="s">
        <v>3190</v>
      </c>
      <c r="B19100" s="9" t="s">
        <v>2826</v>
      </c>
      <c r="C19100" s="10">
        <v>59896</v>
      </c>
      <c r="D19100" s="9">
        <v>495702854</v>
      </c>
      <c r="E19100" s="9" t="e">
        <f>INDEX(#REF!:#REF!,MATCH($D19100,#REF!:#REF!,0),MATCH(#REF!,#REF!:#REF!,0))</f>
        <v>#REF!</v>
      </c>
      <c r="F19100" s="9" t="e">
        <f>INDEX(#REF!:#REF!,MATCH($D19100,#REF!:#REF!,0),MATCH(#REF!,#REF!:#REF!,0))</f>
        <v>#REF!</v>
      </c>
    </row>
    <row r="19101" spans="1:6" ht="16.5" x14ac:dyDescent="0.3">
      <c r="A19101" s="9" t="s">
        <v>3189</v>
      </c>
      <c r="B19101" s="9" t="s">
        <v>2179</v>
      </c>
      <c r="C19101" s="10">
        <v>30368</v>
      </c>
      <c r="D19101" s="9">
        <v>3915983489</v>
      </c>
      <c r="E19101" s="9" t="e">
        <f>INDEX(#REF!:#REF!,MATCH($D19101,#REF!:#REF!,0),MATCH(#REF!,#REF!:#REF!,0))</f>
        <v>#REF!</v>
      </c>
      <c r="F19101" s="9" t="e">
        <f>INDEX(#REF!:#REF!,MATCH($D19101,#REF!:#REF!,0),MATCH(#REF!,#REF!:#REF!,0))</f>
        <v>#REF!</v>
      </c>
    </row>
    <row r="19102" spans="1:6" ht="16.5" x14ac:dyDescent="0.3">
      <c r="A19102" s="9" t="s">
        <v>3188</v>
      </c>
      <c r="B19102" s="9" t="s">
        <v>3187</v>
      </c>
      <c r="C19102" s="10">
        <v>27516</v>
      </c>
      <c r="D19102" s="9">
        <v>3642452728</v>
      </c>
      <c r="E19102" s="9" t="e">
        <f>INDEX(#REF!:#REF!,MATCH($D19102,#REF!:#REF!,0),MATCH(#REF!,#REF!:#REF!,0))</f>
        <v>#REF!</v>
      </c>
      <c r="F19102" s="9" t="e">
        <f>INDEX(#REF!:#REF!,MATCH($D19102,#REF!:#REF!,0),MATCH(#REF!,#REF!:#REF!,0))</f>
        <v>#REF!</v>
      </c>
    </row>
    <row r="19103" spans="1:6" ht="16.5" x14ac:dyDescent="0.3">
      <c r="A19103" s="9" t="s">
        <v>3186</v>
      </c>
      <c r="B19103" s="9" t="s">
        <v>2450</v>
      </c>
      <c r="C19103" s="10">
        <v>47242</v>
      </c>
      <c r="D19103" s="9">
        <v>3915983489</v>
      </c>
      <c r="E19103" s="9" t="e">
        <f>INDEX(#REF!:#REF!,MATCH($D19103,#REF!:#REF!,0),MATCH(#REF!,#REF!:#REF!,0))</f>
        <v>#REF!</v>
      </c>
      <c r="F19103" s="9" t="e">
        <f>INDEX(#REF!:#REF!,MATCH($D19103,#REF!:#REF!,0),MATCH(#REF!,#REF!:#REF!,0))</f>
        <v>#REF!</v>
      </c>
    </row>
    <row r="19104" spans="1:6" ht="16.5" x14ac:dyDescent="0.3">
      <c r="A19104" s="9" t="s">
        <v>3185</v>
      </c>
      <c r="B19104" s="9" t="s">
        <v>2606</v>
      </c>
      <c r="C19104" s="10">
        <v>59914</v>
      </c>
      <c r="D19104" s="9">
        <v>8377113392</v>
      </c>
      <c r="E19104" s="9" t="e">
        <f>INDEX(#REF!:#REF!,MATCH($D19104,#REF!:#REF!,0),MATCH(#REF!,#REF!:#REF!,0))</f>
        <v>#REF!</v>
      </c>
      <c r="F19104" s="9" t="e">
        <f>INDEX(#REF!:#REF!,MATCH($D19104,#REF!:#REF!,0),MATCH(#REF!,#REF!:#REF!,0))</f>
        <v>#REF!</v>
      </c>
    </row>
    <row r="19105" spans="1:6" ht="16.5" x14ac:dyDescent="0.3">
      <c r="A19105" s="9" t="s">
        <v>3184</v>
      </c>
      <c r="B19105" s="9" t="s">
        <v>2450</v>
      </c>
      <c r="C19105" s="10">
        <v>53896</v>
      </c>
      <c r="D19105" s="9">
        <v>7453397081</v>
      </c>
      <c r="E19105" s="9" t="e">
        <f>INDEX(#REF!:#REF!,MATCH($D19105,#REF!:#REF!,0),MATCH(#REF!,#REF!:#REF!,0))</f>
        <v>#REF!</v>
      </c>
      <c r="F19105" s="9" t="e">
        <f>INDEX(#REF!:#REF!,MATCH($D19105,#REF!:#REF!,0),MATCH(#REF!,#REF!:#REF!,0))</f>
        <v>#REF!</v>
      </c>
    </row>
    <row r="19106" spans="1:6" ht="16.5" x14ac:dyDescent="0.3">
      <c r="A19106" s="9" t="s">
        <v>3183</v>
      </c>
      <c r="B19106" s="9" t="s">
        <v>2945</v>
      </c>
      <c r="C19106" s="10">
        <v>45019</v>
      </c>
      <c r="D19106" s="9">
        <v>7961231404</v>
      </c>
      <c r="E19106" s="9" t="e">
        <f>INDEX(#REF!:#REF!,MATCH($D19106,#REF!:#REF!,0),MATCH(#REF!,#REF!:#REF!,0))</f>
        <v>#REF!</v>
      </c>
      <c r="F19106" s="9" t="e">
        <f>INDEX(#REF!:#REF!,MATCH($D19106,#REF!:#REF!,0),MATCH(#REF!,#REF!:#REF!,0))</f>
        <v>#REF!</v>
      </c>
    </row>
    <row r="19107" spans="1:6" ht="16.5" x14ac:dyDescent="0.3">
      <c r="A19107" s="9" t="s">
        <v>3182</v>
      </c>
      <c r="B19107" s="9" t="s">
        <v>1957</v>
      </c>
      <c r="C19107" s="10">
        <v>38701</v>
      </c>
      <c r="D19107" s="9">
        <v>3956653289</v>
      </c>
      <c r="E19107" s="9" t="e">
        <f>INDEX(#REF!:#REF!,MATCH($D19107,#REF!:#REF!,0),MATCH(#REF!,#REF!:#REF!,0))</f>
        <v>#REF!</v>
      </c>
      <c r="F19107" s="9" t="e">
        <f>INDEX(#REF!:#REF!,MATCH($D19107,#REF!:#REF!,0),MATCH(#REF!,#REF!:#REF!,0))</f>
        <v>#REF!</v>
      </c>
    </row>
    <row r="19108" spans="1:6" ht="16.5" x14ac:dyDescent="0.3">
      <c r="A19108" s="9" t="s">
        <v>3181</v>
      </c>
      <c r="B19108" s="9" t="s">
        <v>2704</v>
      </c>
      <c r="C19108" s="10">
        <v>40613</v>
      </c>
      <c r="D19108" s="9">
        <v>9545462825</v>
      </c>
      <c r="E19108" s="9" t="e">
        <f>INDEX(#REF!:#REF!,MATCH($D19108,#REF!:#REF!,0),MATCH(#REF!,#REF!:#REF!,0))</f>
        <v>#REF!</v>
      </c>
      <c r="F19108" s="9" t="e">
        <f>INDEX(#REF!:#REF!,MATCH($D19108,#REF!:#REF!,0),MATCH(#REF!,#REF!:#REF!,0))</f>
        <v>#REF!</v>
      </c>
    </row>
    <row r="19109" spans="1:6" ht="16.5" x14ac:dyDescent="0.3">
      <c r="A19109" s="9" t="s">
        <v>3180</v>
      </c>
      <c r="B19109" s="9" t="s">
        <v>2428</v>
      </c>
      <c r="C19109" s="10">
        <v>44065</v>
      </c>
      <c r="D19109" s="9">
        <v>4499766028</v>
      </c>
      <c r="E19109" s="9" t="e">
        <f>INDEX(#REF!:#REF!,MATCH($D19109,#REF!:#REF!,0),MATCH(#REF!,#REF!:#REF!,0))</f>
        <v>#REF!</v>
      </c>
      <c r="F19109" s="9" t="e">
        <f>INDEX(#REF!:#REF!,MATCH($D19109,#REF!:#REF!,0),MATCH(#REF!,#REF!:#REF!,0))</f>
        <v>#REF!</v>
      </c>
    </row>
    <row r="19110" spans="1:6" ht="16.5" x14ac:dyDescent="0.3">
      <c r="A19110" s="9" t="s">
        <v>3179</v>
      </c>
      <c r="B19110" s="9" t="s">
        <v>2103</v>
      </c>
      <c r="C19110" s="10">
        <v>20427</v>
      </c>
      <c r="D19110" s="9">
        <v>5403399259</v>
      </c>
      <c r="E19110" s="9" t="e">
        <f>INDEX(#REF!:#REF!,MATCH($D19110,#REF!:#REF!,0),MATCH(#REF!,#REF!:#REF!,0))</f>
        <v>#REF!</v>
      </c>
      <c r="F19110" s="9" t="e">
        <f>INDEX(#REF!:#REF!,MATCH($D19110,#REF!:#REF!,0),MATCH(#REF!,#REF!:#REF!,0))</f>
        <v>#REF!</v>
      </c>
    </row>
    <row r="19111" spans="1:6" ht="16.5" x14ac:dyDescent="0.3">
      <c r="A19111" s="9" t="s">
        <v>3178</v>
      </c>
      <c r="B19111" s="9" t="s">
        <v>3177</v>
      </c>
      <c r="C19111" s="10">
        <v>25402</v>
      </c>
      <c r="D19111" s="9">
        <v>1992195951</v>
      </c>
      <c r="E19111" s="9" t="e">
        <f>INDEX(#REF!:#REF!,MATCH($D19111,#REF!:#REF!,0),MATCH(#REF!,#REF!:#REF!,0))</f>
        <v>#REF!</v>
      </c>
      <c r="F19111" s="9" t="e">
        <f>INDEX(#REF!:#REF!,MATCH($D19111,#REF!:#REF!,0),MATCH(#REF!,#REF!:#REF!,0))</f>
        <v>#REF!</v>
      </c>
    </row>
    <row r="19112" spans="1:6" ht="16.5" x14ac:dyDescent="0.3">
      <c r="A19112" s="9" t="s">
        <v>3176</v>
      </c>
      <c r="B19112" s="9" t="s">
        <v>2050</v>
      </c>
      <c r="C19112" s="10">
        <v>59053</v>
      </c>
      <c r="D19112" s="9">
        <v>6471464479</v>
      </c>
      <c r="E19112" s="9" t="e">
        <f>INDEX(#REF!:#REF!,MATCH($D19112,#REF!:#REF!,0),MATCH(#REF!,#REF!:#REF!,0))</f>
        <v>#REF!</v>
      </c>
      <c r="F19112" s="9" t="e">
        <f>INDEX(#REF!:#REF!,MATCH($D19112,#REF!:#REF!,0),MATCH(#REF!,#REF!:#REF!,0))</f>
        <v>#REF!</v>
      </c>
    </row>
    <row r="19113" spans="1:6" ht="16.5" x14ac:dyDescent="0.3">
      <c r="A19113" s="9" t="s">
        <v>3175</v>
      </c>
      <c r="B19113" s="9" t="s">
        <v>1941</v>
      </c>
      <c r="C19113" s="10">
        <v>47189</v>
      </c>
      <c r="D19113" s="9">
        <v>7469392467</v>
      </c>
      <c r="E19113" s="9" t="e">
        <f>INDEX(#REF!:#REF!,MATCH($D19113,#REF!:#REF!,0),MATCH(#REF!,#REF!:#REF!,0))</f>
        <v>#REF!</v>
      </c>
      <c r="F19113" s="9" t="e">
        <f>INDEX(#REF!:#REF!,MATCH($D19113,#REF!:#REF!,0),MATCH(#REF!,#REF!:#REF!,0))</f>
        <v>#REF!</v>
      </c>
    </row>
    <row r="19114" spans="1:6" ht="16.5" x14ac:dyDescent="0.3">
      <c r="A19114" s="9" t="s">
        <v>3174</v>
      </c>
      <c r="B19114" s="9" t="s">
        <v>2339</v>
      </c>
      <c r="C19114" s="10">
        <v>29658</v>
      </c>
      <c r="D19114" s="9">
        <v>901154172</v>
      </c>
      <c r="E19114" s="9" t="e">
        <f>INDEX(#REF!:#REF!,MATCH($D19114,#REF!:#REF!,0),MATCH(#REF!,#REF!:#REF!,0))</f>
        <v>#REF!</v>
      </c>
      <c r="F19114" s="9" t="e">
        <f>INDEX(#REF!:#REF!,MATCH($D19114,#REF!:#REF!,0),MATCH(#REF!,#REF!:#REF!,0))</f>
        <v>#REF!</v>
      </c>
    </row>
    <row r="19115" spans="1:6" ht="16.5" x14ac:dyDescent="0.3">
      <c r="A19115" s="9" t="s">
        <v>3173</v>
      </c>
      <c r="B19115" s="9" t="s">
        <v>3172</v>
      </c>
      <c r="C19115" s="10">
        <v>52969</v>
      </c>
      <c r="D19115" s="9">
        <v>1606657585</v>
      </c>
      <c r="E19115" s="9" t="e">
        <f>INDEX(#REF!:#REF!,MATCH($D19115,#REF!:#REF!,0),MATCH(#REF!,#REF!:#REF!,0))</f>
        <v>#REF!</v>
      </c>
      <c r="F19115" s="9" t="e">
        <f>INDEX(#REF!:#REF!,MATCH($D19115,#REF!:#REF!,0),MATCH(#REF!,#REF!:#REF!,0))</f>
        <v>#REF!</v>
      </c>
    </row>
    <row r="19116" spans="1:6" ht="16.5" x14ac:dyDescent="0.3">
      <c r="A19116" s="9" t="s">
        <v>3171</v>
      </c>
      <c r="B19116" s="9" t="s">
        <v>1973</v>
      </c>
      <c r="C19116" s="10">
        <v>13695</v>
      </c>
      <c r="D19116" s="9">
        <v>7760701055</v>
      </c>
      <c r="E19116" s="9" t="e">
        <f>INDEX(#REF!:#REF!,MATCH($D19116,#REF!:#REF!,0),MATCH(#REF!,#REF!:#REF!,0))</f>
        <v>#REF!</v>
      </c>
      <c r="F19116" s="9" t="e">
        <f>INDEX(#REF!:#REF!,MATCH($D19116,#REF!:#REF!,0),MATCH(#REF!,#REF!:#REF!,0))</f>
        <v>#REF!</v>
      </c>
    </row>
    <row r="19117" spans="1:6" ht="16.5" x14ac:dyDescent="0.3">
      <c r="A19117" s="9" t="s">
        <v>3170</v>
      </c>
      <c r="B19117" s="9" t="s">
        <v>2658</v>
      </c>
      <c r="C19117" s="10">
        <v>56368</v>
      </c>
      <c r="D19117" s="9">
        <v>9855833406</v>
      </c>
      <c r="E19117" s="9" t="e">
        <f>INDEX(#REF!:#REF!,MATCH($D19117,#REF!:#REF!,0),MATCH(#REF!,#REF!:#REF!,0))</f>
        <v>#REF!</v>
      </c>
      <c r="F19117" s="9" t="e">
        <f>INDEX(#REF!:#REF!,MATCH($D19117,#REF!:#REF!,0),MATCH(#REF!,#REF!:#REF!,0))</f>
        <v>#REF!</v>
      </c>
    </row>
    <row r="19118" spans="1:6" ht="16.5" x14ac:dyDescent="0.3">
      <c r="A19118" s="9" t="s">
        <v>3169</v>
      </c>
      <c r="B19118" s="9" t="s">
        <v>3168</v>
      </c>
      <c r="C19118" s="10">
        <v>53163</v>
      </c>
      <c r="D19118" s="9">
        <v>8832488175</v>
      </c>
      <c r="E19118" s="9" t="e">
        <f>INDEX(#REF!:#REF!,MATCH($D19118,#REF!:#REF!,0),MATCH(#REF!,#REF!:#REF!,0))</f>
        <v>#REF!</v>
      </c>
      <c r="F19118" s="9" t="e">
        <f>INDEX(#REF!:#REF!,MATCH($D19118,#REF!:#REF!,0),MATCH(#REF!,#REF!:#REF!,0))</f>
        <v>#REF!</v>
      </c>
    </row>
    <row r="19119" spans="1:6" ht="16.5" x14ac:dyDescent="0.3">
      <c r="A19119" s="9" t="s">
        <v>3167</v>
      </c>
      <c r="B19119" s="9" t="s">
        <v>2127</v>
      </c>
      <c r="C19119" s="10">
        <v>23044</v>
      </c>
      <c r="D19119" s="9">
        <v>1149008652</v>
      </c>
      <c r="E19119" s="9" t="e">
        <f>INDEX(#REF!:#REF!,MATCH($D19119,#REF!:#REF!,0),MATCH(#REF!,#REF!:#REF!,0))</f>
        <v>#REF!</v>
      </c>
      <c r="F19119" s="9" t="e">
        <f>INDEX(#REF!:#REF!,MATCH($D19119,#REF!:#REF!,0),MATCH(#REF!,#REF!:#REF!,0))</f>
        <v>#REF!</v>
      </c>
    </row>
    <row r="19120" spans="1:6" ht="16.5" x14ac:dyDescent="0.3">
      <c r="A19120" s="9" t="s">
        <v>3166</v>
      </c>
      <c r="B19120" s="9" t="s">
        <v>1951</v>
      </c>
      <c r="C19120" s="10">
        <v>33380</v>
      </c>
      <c r="D19120" s="9">
        <v>9458901820</v>
      </c>
      <c r="E19120" s="9" t="e">
        <f>INDEX(#REF!:#REF!,MATCH($D19120,#REF!:#REF!,0),MATCH(#REF!,#REF!:#REF!,0))</f>
        <v>#REF!</v>
      </c>
      <c r="F19120" s="9" t="e">
        <f>INDEX(#REF!:#REF!,MATCH($D19120,#REF!:#REF!,0),MATCH(#REF!,#REF!:#REF!,0))</f>
        <v>#REF!</v>
      </c>
    </row>
    <row r="19121" spans="1:6" ht="16.5" x14ac:dyDescent="0.3">
      <c r="A19121" s="9" t="s">
        <v>3165</v>
      </c>
      <c r="B19121" s="9" t="s">
        <v>2597</v>
      </c>
      <c r="C19121" s="10">
        <v>16056</v>
      </c>
      <c r="D19121" s="9">
        <v>769312748</v>
      </c>
      <c r="E19121" s="9" t="e">
        <f>INDEX(#REF!:#REF!,MATCH($D19121,#REF!:#REF!,0),MATCH(#REF!,#REF!:#REF!,0))</f>
        <v>#REF!</v>
      </c>
      <c r="F19121" s="9" t="e">
        <f>INDEX(#REF!:#REF!,MATCH($D19121,#REF!:#REF!,0),MATCH(#REF!,#REF!:#REF!,0))</f>
        <v>#REF!</v>
      </c>
    </row>
    <row r="19122" spans="1:6" ht="16.5" x14ac:dyDescent="0.3">
      <c r="A19122" s="9" t="s">
        <v>3164</v>
      </c>
      <c r="B19122" s="9" t="s">
        <v>2532</v>
      </c>
      <c r="C19122" s="10">
        <v>15941</v>
      </c>
      <c r="D19122" s="9">
        <v>2922893758</v>
      </c>
      <c r="E19122" s="9" t="e">
        <f>INDEX(#REF!:#REF!,MATCH($D19122,#REF!:#REF!,0),MATCH(#REF!,#REF!:#REF!,0))</f>
        <v>#REF!</v>
      </c>
      <c r="F19122" s="9" t="e">
        <f>INDEX(#REF!:#REF!,MATCH($D19122,#REF!:#REF!,0),MATCH(#REF!,#REF!:#REF!,0))</f>
        <v>#REF!</v>
      </c>
    </row>
    <row r="19123" spans="1:6" ht="16.5" x14ac:dyDescent="0.3">
      <c r="A19123" s="9" t="s">
        <v>3163</v>
      </c>
      <c r="B19123" s="9" t="s">
        <v>2820</v>
      </c>
      <c r="C19123" s="10">
        <v>55466</v>
      </c>
      <c r="D19123" s="9">
        <v>5519420165</v>
      </c>
      <c r="E19123" s="9" t="e">
        <f>INDEX(#REF!:#REF!,MATCH($D19123,#REF!:#REF!,0),MATCH(#REF!,#REF!:#REF!,0))</f>
        <v>#REF!</v>
      </c>
      <c r="F19123" s="9" t="e">
        <f>INDEX(#REF!:#REF!,MATCH($D19123,#REF!:#REF!,0),MATCH(#REF!,#REF!:#REF!,0))</f>
        <v>#REF!</v>
      </c>
    </row>
    <row r="19124" spans="1:6" ht="16.5" x14ac:dyDescent="0.3">
      <c r="A19124" s="9" t="s">
        <v>3162</v>
      </c>
      <c r="B19124" s="9" t="s">
        <v>2445</v>
      </c>
      <c r="C19124" s="10">
        <v>44999</v>
      </c>
      <c r="D19124" s="9">
        <v>1953937357</v>
      </c>
      <c r="E19124" s="9" t="e">
        <f>INDEX(#REF!:#REF!,MATCH($D19124,#REF!:#REF!,0),MATCH(#REF!,#REF!:#REF!,0))</f>
        <v>#REF!</v>
      </c>
      <c r="F19124" s="9" t="e">
        <f>INDEX(#REF!:#REF!,MATCH($D19124,#REF!:#REF!,0),MATCH(#REF!,#REF!:#REF!,0))</f>
        <v>#REF!</v>
      </c>
    </row>
    <row r="19125" spans="1:6" ht="16.5" x14ac:dyDescent="0.3">
      <c r="A19125" s="9" t="s">
        <v>3161</v>
      </c>
      <c r="B19125" s="9" t="s">
        <v>2038</v>
      </c>
      <c r="C19125" s="10">
        <v>42235</v>
      </c>
      <c r="D19125" s="9">
        <v>274599287</v>
      </c>
      <c r="E19125" s="9" t="e">
        <f>INDEX(#REF!:#REF!,MATCH($D19125,#REF!:#REF!,0),MATCH(#REF!,#REF!:#REF!,0))</f>
        <v>#REF!</v>
      </c>
      <c r="F19125" s="9" t="e">
        <f>INDEX(#REF!:#REF!,MATCH($D19125,#REF!:#REF!,0),MATCH(#REF!,#REF!:#REF!,0))</f>
        <v>#REF!</v>
      </c>
    </row>
    <row r="19126" spans="1:6" ht="16.5" x14ac:dyDescent="0.3">
      <c r="A19126" s="9" t="s">
        <v>3160</v>
      </c>
      <c r="B19126" s="9" t="s">
        <v>2190</v>
      </c>
      <c r="C19126" s="10">
        <v>56304</v>
      </c>
      <c r="D19126" s="9">
        <v>9104569016</v>
      </c>
      <c r="E19126" s="9" t="e">
        <f>INDEX(#REF!:#REF!,MATCH($D19126,#REF!:#REF!,0),MATCH(#REF!,#REF!:#REF!,0))</f>
        <v>#REF!</v>
      </c>
      <c r="F19126" s="9" t="e">
        <f>INDEX(#REF!:#REF!,MATCH($D19126,#REF!:#REF!,0),MATCH(#REF!,#REF!:#REF!,0))</f>
        <v>#REF!</v>
      </c>
    </row>
    <row r="19127" spans="1:6" ht="16.5" x14ac:dyDescent="0.3">
      <c r="A19127" s="9" t="s">
        <v>3159</v>
      </c>
      <c r="B19127" s="9" t="s">
        <v>2236</v>
      </c>
      <c r="C19127" s="10">
        <v>39953</v>
      </c>
      <c r="D19127" s="9">
        <v>7373156215</v>
      </c>
      <c r="E19127" s="9" t="e">
        <f>INDEX(#REF!:#REF!,MATCH($D19127,#REF!:#REF!,0),MATCH(#REF!,#REF!:#REF!,0))</f>
        <v>#REF!</v>
      </c>
      <c r="F19127" s="9" t="e">
        <f>INDEX(#REF!:#REF!,MATCH($D19127,#REF!:#REF!,0),MATCH(#REF!,#REF!:#REF!,0))</f>
        <v>#REF!</v>
      </c>
    </row>
    <row r="19128" spans="1:6" ht="16.5" x14ac:dyDescent="0.3">
      <c r="A19128" s="9" t="s">
        <v>3158</v>
      </c>
      <c r="B19128" s="9" t="s">
        <v>1967</v>
      </c>
      <c r="C19128" s="10">
        <v>38605</v>
      </c>
      <c r="D19128" s="9">
        <v>7467563949</v>
      </c>
      <c r="E19128" s="9" t="e">
        <f>INDEX(#REF!:#REF!,MATCH($D19128,#REF!:#REF!,0),MATCH(#REF!,#REF!:#REF!,0))</f>
        <v>#REF!</v>
      </c>
      <c r="F19128" s="9" t="e">
        <f>INDEX(#REF!:#REF!,MATCH($D19128,#REF!:#REF!,0),MATCH(#REF!,#REF!:#REF!,0))</f>
        <v>#REF!</v>
      </c>
    </row>
    <row r="19129" spans="1:6" ht="16.5" x14ac:dyDescent="0.3">
      <c r="A19129" s="9" t="s">
        <v>3157</v>
      </c>
      <c r="B19129" s="9" t="s">
        <v>3156</v>
      </c>
      <c r="C19129" s="10">
        <v>22404</v>
      </c>
      <c r="D19129" s="9">
        <v>29906814</v>
      </c>
      <c r="E19129" s="9" t="e">
        <f>INDEX(#REF!:#REF!,MATCH($D19129,#REF!:#REF!,0),MATCH(#REF!,#REF!:#REF!,0))</f>
        <v>#REF!</v>
      </c>
      <c r="F19129" s="9" t="e">
        <f>INDEX(#REF!:#REF!,MATCH($D19129,#REF!:#REF!,0),MATCH(#REF!,#REF!:#REF!,0))</f>
        <v>#REF!</v>
      </c>
    </row>
    <row r="19130" spans="1:6" ht="16.5" x14ac:dyDescent="0.3">
      <c r="A19130" s="9" t="s">
        <v>3155</v>
      </c>
      <c r="B19130" s="9" t="s">
        <v>2300</v>
      </c>
      <c r="C19130" s="10">
        <v>52919</v>
      </c>
      <c r="D19130" s="9">
        <v>5503746279</v>
      </c>
      <c r="E19130" s="9" t="e">
        <f>INDEX(#REF!:#REF!,MATCH($D19130,#REF!:#REF!,0),MATCH(#REF!,#REF!:#REF!,0))</f>
        <v>#REF!</v>
      </c>
      <c r="F19130" s="9" t="e">
        <f>INDEX(#REF!:#REF!,MATCH($D19130,#REF!:#REF!,0),MATCH(#REF!,#REF!:#REF!,0))</f>
        <v>#REF!</v>
      </c>
    </row>
    <row r="19131" spans="1:6" ht="16.5" x14ac:dyDescent="0.3">
      <c r="A19131" s="9" t="s">
        <v>3154</v>
      </c>
      <c r="B19131" s="9" t="s">
        <v>2115</v>
      </c>
      <c r="C19131" s="10">
        <v>55959</v>
      </c>
      <c r="D19131" s="9">
        <v>8568859739</v>
      </c>
      <c r="E19131" s="9" t="e">
        <f>INDEX(#REF!:#REF!,MATCH($D19131,#REF!:#REF!,0),MATCH(#REF!,#REF!:#REF!,0))</f>
        <v>#REF!</v>
      </c>
      <c r="F19131" s="9" t="e">
        <f>INDEX(#REF!:#REF!,MATCH($D19131,#REF!:#REF!,0),MATCH(#REF!,#REF!:#REF!,0))</f>
        <v>#REF!</v>
      </c>
    </row>
    <row r="19132" spans="1:6" ht="16.5" x14ac:dyDescent="0.3">
      <c r="A19132" s="9" t="s">
        <v>3153</v>
      </c>
      <c r="B19132" s="9" t="s">
        <v>2727</v>
      </c>
      <c r="C19132" s="10">
        <v>47210</v>
      </c>
      <c r="D19132" s="9">
        <v>7243767311</v>
      </c>
      <c r="E19132" s="9" t="e">
        <f>INDEX(#REF!:#REF!,MATCH($D19132,#REF!:#REF!,0),MATCH(#REF!,#REF!:#REF!,0))</f>
        <v>#REF!</v>
      </c>
      <c r="F19132" s="9" t="e">
        <f>INDEX(#REF!:#REF!,MATCH($D19132,#REF!:#REF!,0),MATCH(#REF!,#REF!:#REF!,0))</f>
        <v>#REF!</v>
      </c>
    </row>
    <row r="19133" spans="1:6" ht="16.5" x14ac:dyDescent="0.3">
      <c r="A19133" s="9" t="s">
        <v>3152</v>
      </c>
      <c r="B19133" s="9" t="s">
        <v>3151</v>
      </c>
      <c r="C19133" s="10">
        <v>59489</v>
      </c>
      <c r="D19133" s="9">
        <v>4185019157</v>
      </c>
      <c r="E19133" s="9" t="e">
        <f>INDEX(#REF!:#REF!,MATCH($D19133,#REF!:#REF!,0),MATCH(#REF!,#REF!:#REF!,0))</f>
        <v>#REF!</v>
      </c>
      <c r="F19133" s="9" t="e">
        <f>INDEX(#REF!:#REF!,MATCH($D19133,#REF!:#REF!,0),MATCH(#REF!,#REF!:#REF!,0))</f>
        <v>#REF!</v>
      </c>
    </row>
    <row r="19134" spans="1:6" ht="16.5" x14ac:dyDescent="0.3">
      <c r="A19134" s="9" t="s">
        <v>3150</v>
      </c>
      <c r="B19134" s="9" t="s">
        <v>2336</v>
      </c>
      <c r="C19134" s="10">
        <v>52937</v>
      </c>
      <c r="D19134" s="9">
        <v>3219601650</v>
      </c>
      <c r="E19134" s="9" t="e">
        <f>INDEX(#REF!:#REF!,MATCH($D19134,#REF!:#REF!,0),MATCH(#REF!,#REF!:#REF!,0))</f>
        <v>#REF!</v>
      </c>
      <c r="F19134" s="9" t="e">
        <f>INDEX(#REF!:#REF!,MATCH($D19134,#REF!:#REF!,0),MATCH(#REF!,#REF!:#REF!,0))</f>
        <v>#REF!</v>
      </c>
    </row>
    <row r="19135" spans="1:6" ht="16.5" x14ac:dyDescent="0.3">
      <c r="A19135" s="9" t="s">
        <v>3149</v>
      </c>
      <c r="B19135" s="9" t="s">
        <v>2025</v>
      </c>
      <c r="C19135" s="10">
        <v>45173</v>
      </c>
      <c r="D19135" s="9">
        <v>4223282808</v>
      </c>
      <c r="E19135" s="9" t="e">
        <f>INDEX(#REF!:#REF!,MATCH($D19135,#REF!:#REF!,0),MATCH(#REF!,#REF!:#REF!,0))</f>
        <v>#REF!</v>
      </c>
      <c r="F19135" s="9" t="e">
        <f>INDEX(#REF!:#REF!,MATCH($D19135,#REF!:#REF!,0),MATCH(#REF!,#REF!:#REF!,0))</f>
        <v>#REF!</v>
      </c>
    </row>
    <row r="19136" spans="1:6" ht="16.5" x14ac:dyDescent="0.3">
      <c r="A19136" s="9" t="s">
        <v>3148</v>
      </c>
      <c r="B19136" s="9" t="s">
        <v>2293</v>
      </c>
      <c r="C19136" s="10">
        <v>16249</v>
      </c>
      <c r="D19136" s="9">
        <v>7621218967</v>
      </c>
      <c r="E19136" s="9" t="e">
        <f>INDEX(#REF!:#REF!,MATCH($D19136,#REF!:#REF!,0),MATCH(#REF!,#REF!:#REF!,0))</f>
        <v>#REF!</v>
      </c>
      <c r="F19136" s="9" t="e">
        <f>INDEX(#REF!:#REF!,MATCH($D19136,#REF!:#REF!,0),MATCH(#REF!,#REF!:#REF!,0))</f>
        <v>#REF!</v>
      </c>
    </row>
    <row r="19137" spans="1:6" ht="16.5" x14ac:dyDescent="0.3">
      <c r="A19137" s="9" t="s">
        <v>3147</v>
      </c>
      <c r="B19137" s="9" t="s">
        <v>2250</v>
      </c>
      <c r="C19137" s="10">
        <v>10033</v>
      </c>
      <c r="D19137" s="9">
        <v>826490107</v>
      </c>
      <c r="E19137" s="9" t="e">
        <f>INDEX(#REF!:#REF!,MATCH($D19137,#REF!:#REF!,0),MATCH(#REF!,#REF!:#REF!,0))</f>
        <v>#REF!</v>
      </c>
      <c r="F19137" s="9" t="e">
        <f>INDEX(#REF!:#REF!,MATCH($D19137,#REF!:#REF!,0),MATCH(#REF!,#REF!:#REF!,0))</f>
        <v>#REF!</v>
      </c>
    </row>
    <row r="19138" spans="1:6" ht="16.5" x14ac:dyDescent="0.3">
      <c r="A19138" s="9" t="s">
        <v>3146</v>
      </c>
      <c r="B19138" s="9" t="s">
        <v>2161</v>
      </c>
      <c r="C19138" s="10">
        <v>53366</v>
      </c>
      <c r="D19138" s="9">
        <v>7625163059</v>
      </c>
      <c r="E19138" s="9" t="e">
        <f>INDEX(#REF!:#REF!,MATCH($D19138,#REF!:#REF!,0),MATCH(#REF!,#REF!:#REF!,0))</f>
        <v>#REF!</v>
      </c>
      <c r="F19138" s="9" t="e">
        <f>INDEX(#REF!:#REF!,MATCH($D19138,#REF!:#REF!,0),MATCH(#REF!,#REF!:#REF!,0))</f>
        <v>#REF!</v>
      </c>
    </row>
    <row r="19139" spans="1:6" ht="16.5" x14ac:dyDescent="0.3">
      <c r="A19139" s="9" t="s">
        <v>3145</v>
      </c>
      <c r="B19139" s="9" t="s">
        <v>3144</v>
      </c>
      <c r="C19139" s="10">
        <v>33597</v>
      </c>
      <c r="D19139" s="9">
        <v>6172549286</v>
      </c>
      <c r="E19139" s="9" t="e">
        <f>INDEX(#REF!:#REF!,MATCH($D19139,#REF!:#REF!,0),MATCH(#REF!,#REF!:#REF!,0))</f>
        <v>#REF!</v>
      </c>
      <c r="F19139" s="9" t="e">
        <f>INDEX(#REF!:#REF!,MATCH($D19139,#REF!:#REF!,0),MATCH(#REF!,#REF!:#REF!,0))</f>
        <v>#REF!</v>
      </c>
    </row>
    <row r="19140" spans="1:6" ht="16.5" x14ac:dyDescent="0.3">
      <c r="A19140" s="9" t="s">
        <v>3143</v>
      </c>
      <c r="B19140" s="9" t="s">
        <v>2381</v>
      </c>
      <c r="C19140" s="10">
        <v>51315</v>
      </c>
      <c r="D19140" s="9">
        <v>303831626</v>
      </c>
      <c r="E19140" s="9" t="e">
        <f>INDEX(#REF!:#REF!,MATCH($D19140,#REF!:#REF!,0),MATCH(#REF!,#REF!:#REF!,0))</f>
        <v>#REF!</v>
      </c>
      <c r="F19140" s="9" t="e">
        <f>INDEX(#REF!:#REF!,MATCH($D19140,#REF!:#REF!,0),MATCH(#REF!,#REF!:#REF!,0))</f>
        <v>#REF!</v>
      </c>
    </row>
    <row r="19141" spans="1:6" ht="16.5" x14ac:dyDescent="0.3">
      <c r="A19141" s="9" t="s">
        <v>3142</v>
      </c>
      <c r="B19141" s="9" t="s">
        <v>3079</v>
      </c>
      <c r="C19141" s="10">
        <v>30436</v>
      </c>
      <c r="D19141" s="9">
        <v>7837437543</v>
      </c>
      <c r="E19141" s="9" t="e">
        <f>INDEX(#REF!:#REF!,MATCH($D19141,#REF!:#REF!,0),MATCH(#REF!,#REF!:#REF!,0))</f>
        <v>#REF!</v>
      </c>
      <c r="F19141" s="9" t="e">
        <f>INDEX(#REF!:#REF!,MATCH($D19141,#REF!:#REF!,0),MATCH(#REF!,#REF!:#REF!,0))</f>
        <v>#REF!</v>
      </c>
    </row>
    <row r="19142" spans="1:6" ht="16.5" x14ac:dyDescent="0.3">
      <c r="A19142" s="9" t="s">
        <v>3141</v>
      </c>
      <c r="B19142" s="9" t="s">
        <v>2453</v>
      </c>
      <c r="C19142" s="10">
        <v>29112</v>
      </c>
      <c r="D19142" s="9">
        <v>85304042</v>
      </c>
      <c r="E19142" s="9" t="e">
        <f>INDEX(#REF!:#REF!,MATCH($D19142,#REF!:#REF!,0),MATCH(#REF!,#REF!:#REF!,0))</f>
        <v>#REF!</v>
      </c>
      <c r="F19142" s="9" t="e">
        <f>INDEX(#REF!:#REF!,MATCH($D19142,#REF!:#REF!,0),MATCH(#REF!,#REF!:#REF!,0))</f>
        <v>#REF!</v>
      </c>
    </row>
    <row r="19143" spans="1:6" ht="16.5" x14ac:dyDescent="0.3">
      <c r="A19143" s="9" t="s">
        <v>3140</v>
      </c>
      <c r="B19143" s="9" t="s">
        <v>2341</v>
      </c>
      <c r="C19143" s="10">
        <v>43032</v>
      </c>
      <c r="D19143" s="9">
        <v>9829586073</v>
      </c>
      <c r="E19143" s="9" t="e">
        <f>INDEX(#REF!:#REF!,MATCH($D19143,#REF!:#REF!,0),MATCH(#REF!,#REF!:#REF!,0))</f>
        <v>#REF!</v>
      </c>
      <c r="F19143" s="9" t="e">
        <f>INDEX(#REF!:#REF!,MATCH($D19143,#REF!:#REF!,0),MATCH(#REF!,#REF!:#REF!,0))</f>
        <v>#REF!</v>
      </c>
    </row>
    <row r="19144" spans="1:6" ht="16.5" x14ac:dyDescent="0.3">
      <c r="A19144" s="9" t="s">
        <v>3139</v>
      </c>
      <c r="B19144" s="9" t="s">
        <v>2658</v>
      </c>
      <c r="C19144" s="10">
        <v>31919</v>
      </c>
      <c r="D19144" s="9">
        <v>2551917727</v>
      </c>
      <c r="E19144" s="9" t="e">
        <f>INDEX(#REF!:#REF!,MATCH($D19144,#REF!:#REF!,0),MATCH(#REF!,#REF!:#REF!,0))</f>
        <v>#REF!</v>
      </c>
      <c r="F19144" s="9" t="e">
        <f>INDEX(#REF!:#REF!,MATCH($D19144,#REF!:#REF!,0),MATCH(#REF!,#REF!:#REF!,0))</f>
        <v>#REF!</v>
      </c>
    </row>
    <row r="19145" spans="1:6" ht="16.5" x14ac:dyDescent="0.3">
      <c r="A19145" s="9" t="s">
        <v>3138</v>
      </c>
      <c r="B19145" s="9" t="s">
        <v>2169</v>
      </c>
      <c r="C19145" s="10">
        <v>48441</v>
      </c>
      <c r="D19145" s="9">
        <v>3933021111</v>
      </c>
      <c r="E19145" s="9" t="e">
        <f>INDEX(#REF!:#REF!,MATCH($D19145,#REF!:#REF!,0),MATCH(#REF!,#REF!:#REF!,0))</f>
        <v>#REF!</v>
      </c>
      <c r="F19145" s="9" t="e">
        <f>INDEX(#REF!:#REF!,MATCH($D19145,#REF!:#REF!,0),MATCH(#REF!,#REF!:#REF!,0))</f>
        <v>#REF!</v>
      </c>
    </row>
    <row r="19146" spans="1:6" ht="16.5" x14ac:dyDescent="0.3">
      <c r="A19146" s="9" t="s">
        <v>3137</v>
      </c>
      <c r="B19146" s="9" t="s">
        <v>2870</v>
      </c>
      <c r="C19146" s="10">
        <v>34711</v>
      </c>
      <c r="D19146" s="9">
        <v>6695538166</v>
      </c>
      <c r="E19146" s="9" t="e">
        <f>INDEX(#REF!:#REF!,MATCH($D19146,#REF!:#REF!,0),MATCH(#REF!,#REF!:#REF!,0))</f>
        <v>#REF!</v>
      </c>
      <c r="F19146" s="9" t="e">
        <f>INDEX(#REF!:#REF!,MATCH($D19146,#REF!:#REF!,0),MATCH(#REF!,#REF!:#REF!,0))</f>
        <v>#REF!</v>
      </c>
    </row>
    <row r="19147" spans="1:6" ht="16.5" x14ac:dyDescent="0.3">
      <c r="A19147" s="9" t="s">
        <v>3136</v>
      </c>
      <c r="B19147" s="9" t="s">
        <v>2826</v>
      </c>
      <c r="C19147" s="10">
        <v>14923</v>
      </c>
      <c r="D19147" s="9">
        <v>6713405010</v>
      </c>
      <c r="E19147" s="9" t="e">
        <f>INDEX(#REF!:#REF!,MATCH($D19147,#REF!:#REF!,0),MATCH(#REF!,#REF!:#REF!,0))</f>
        <v>#REF!</v>
      </c>
      <c r="F19147" s="9" t="e">
        <f>INDEX(#REF!:#REF!,MATCH($D19147,#REF!:#REF!,0),MATCH(#REF!,#REF!:#REF!,0))</f>
        <v>#REF!</v>
      </c>
    </row>
    <row r="19148" spans="1:6" ht="16.5" x14ac:dyDescent="0.3">
      <c r="A19148" s="9" t="s">
        <v>3135</v>
      </c>
      <c r="B19148" s="9" t="s">
        <v>2087</v>
      </c>
      <c r="C19148" s="10">
        <v>22376</v>
      </c>
      <c r="D19148" s="9">
        <v>7273123196</v>
      </c>
      <c r="E19148" s="9" t="e">
        <f>INDEX(#REF!:#REF!,MATCH($D19148,#REF!:#REF!,0),MATCH(#REF!,#REF!:#REF!,0))</f>
        <v>#REF!</v>
      </c>
      <c r="F19148" s="9" t="e">
        <f>INDEX(#REF!:#REF!,MATCH($D19148,#REF!:#REF!,0),MATCH(#REF!,#REF!:#REF!,0))</f>
        <v>#REF!</v>
      </c>
    </row>
    <row r="19149" spans="1:6" ht="16.5" x14ac:dyDescent="0.3">
      <c r="A19149" s="9" t="s">
        <v>3134</v>
      </c>
      <c r="B19149" s="9" t="s">
        <v>2622</v>
      </c>
      <c r="C19149" s="10">
        <v>51160</v>
      </c>
      <c r="D19149" s="9">
        <v>1755716656</v>
      </c>
      <c r="E19149" s="9" t="e">
        <f>INDEX(#REF!:#REF!,MATCH($D19149,#REF!:#REF!,0),MATCH(#REF!,#REF!:#REF!,0))</f>
        <v>#REF!</v>
      </c>
      <c r="F19149" s="9" t="e">
        <f>INDEX(#REF!:#REF!,MATCH($D19149,#REF!:#REF!,0),MATCH(#REF!,#REF!:#REF!,0))</f>
        <v>#REF!</v>
      </c>
    </row>
    <row r="19150" spans="1:6" ht="16.5" x14ac:dyDescent="0.3">
      <c r="A19150" s="9" t="s">
        <v>3133</v>
      </c>
      <c r="B19150" s="9" t="s">
        <v>2121</v>
      </c>
      <c r="C19150" s="10">
        <v>24071</v>
      </c>
      <c r="D19150" s="9">
        <v>6148303353</v>
      </c>
      <c r="E19150" s="9" t="e">
        <f>INDEX(#REF!:#REF!,MATCH($D19150,#REF!:#REF!,0),MATCH(#REF!,#REF!:#REF!,0))</f>
        <v>#REF!</v>
      </c>
      <c r="F19150" s="9" t="e">
        <f>INDEX(#REF!:#REF!,MATCH($D19150,#REF!:#REF!,0),MATCH(#REF!,#REF!:#REF!,0))</f>
        <v>#REF!</v>
      </c>
    </row>
    <row r="19151" spans="1:6" ht="16.5" x14ac:dyDescent="0.3">
      <c r="A19151" s="9" t="s">
        <v>3132</v>
      </c>
      <c r="B19151" s="9" t="s">
        <v>2628</v>
      </c>
      <c r="C19151" s="10">
        <v>57067</v>
      </c>
      <c r="D19151" s="9">
        <v>76572129</v>
      </c>
      <c r="E19151" s="9" t="e">
        <f>INDEX(#REF!:#REF!,MATCH($D19151,#REF!:#REF!,0),MATCH(#REF!,#REF!:#REF!,0))</f>
        <v>#REF!</v>
      </c>
      <c r="F19151" s="9" t="e">
        <f>INDEX(#REF!:#REF!,MATCH($D19151,#REF!:#REF!,0),MATCH(#REF!,#REF!:#REF!,0))</f>
        <v>#REF!</v>
      </c>
    </row>
    <row r="19152" spans="1:6" ht="16.5" x14ac:dyDescent="0.3">
      <c r="A19152" s="9" t="s">
        <v>3131</v>
      </c>
      <c r="B19152" s="9" t="s">
        <v>2589</v>
      </c>
      <c r="C19152" s="10">
        <v>40960</v>
      </c>
      <c r="D19152" s="9">
        <v>509393462</v>
      </c>
      <c r="E19152" s="9" t="e">
        <f>INDEX(#REF!:#REF!,MATCH($D19152,#REF!:#REF!,0),MATCH(#REF!,#REF!:#REF!,0))</f>
        <v>#REF!</v>
      </c>
      <c r="F19152" s="9" t="e">
        <f>INDEX(#REF!:#REF!,MATCH($D19152,#REF!:#REF!,0),MATCH(#REF!,#REF!:#REF!,0))</f>
        <v>#REF!</v>
      </c>
    </row>
    <row r="19153" spans="1:6" ht="16.5" x14ac:dyDescent="0.3">
      <c r="A19153" s="9" t="s">
        <v>3130</v>
      </c>
      <c r="B19153" s="9" t="s">
        <v>2428</v>
      </c>
      <c r="C19153" s="10">
        <v>53520</v>
      </c>
      <c r="D19153" s="9">
        <v>8682006391</v>
      </c>
      <c r="E19153" s="9" t="e">
        <f>INDEX(#REF!:#REF!,MATCH($D19153,#REF!:#REF!,0),MATCH(#REF!,#REF!:#REF!,0))</f>
        <v>#REF!</v>
      </c>
      <c r="F19153" s="9" t="e">
        <f>INDEX(#REF!:#REF!,MATCH($D19153,#REF!:#REF!,0),MATCH(#REF!,#REF!:#REF!,0))</f>
        <v>#REF!</v>
      </c>
    </row>
    <row r="19154" spans="1:6" ht="16.5" x14ac:dyDescent="0.3">
      <c r="A19154" s="9" t="s">
        <v>3129</v>
      </c>
      <c r="B19154" s="9" t="s">
        <v>2232</v>
      </c>
      <c r="C19154" s="10">
        <v>51821</v>
      </c>
      <c r="D19154" s="9">
        <v>7837437543</v>
      </c>
      <c r="E19154" s="9" t="e">
        <f>INDEX(#REF!:#REF!,MATCH($D19154,#REF!:#REF!,0),MATCH(#REF!,#REF!:#REF!,0))</f>
        <v>#REF!</v>
      </c>
      <c r="F19154" s="9" t="e">
        <f>INDEX(#REF!:#REF!,MATCH($D19154,#REF!:#REF!,0),MATCH(#REF!,#REF!:#REF!,0))</f>
        <v>#REF!</v>
      </c>
    </row>
    <row r="19155" spans="1:6" ht="16.5" x14ac:dyDescent="0.3">
      <c r="A19155" s="9" t="s">
        <v>3128</v>
      </c>
      <c r="B19155" s="9" t="s">
        <v>2878</v>
      </c>
      <c r="C19155" s="10">
        <v>21069</v>
      </c>
      <c r="D19155" s="9">
        <v>7469392467</v>
      </c>
      <c r="E19155" s="9" t="e">
        <f>INDEX(#REF!:#REF!,MATCH($D19155,#REF!:#REF!,0),MATCH(#REF!,#REF!:#REF!,0))</f>
        <v>#REF!</v>
      </c>
      <c r="F19155" s="9" t="e">
        <f>INDEX(#REF!:#REF!,MATCH($D19155,#REF!:#REF!,0),MATCH(#REF!,#REF!:#REF!,0))</f>
        <v>#REF!</v>
      </c>
    </row>
    <row r="19156" spans="1:6" ht="16.5" x14ac:dyDescent="0.3">
      <c r="A19156" s="9" t="s">
        <v>3127</v>
      </c>
      <c r="B19156" s="9" t="s">
        <v>2087</v>
      </c>
      <c r="C19156" s="10">
        <v>13786</v>
      </c>
      <c r="D19156" s="9">
        <v>1419116835</v>
      </c>
      <c r="E19156" s="9" t="e">
        <f>INDEX(#REF!:#REF!,MATCH($D19156,#REF!:#REF!,0),MATCH(#REF!,#REF!:#REF!,0))</f>
        <v>#REF!</v>
      </c>
      <c r="F19156" s="9" t="e">
        <f>INDEX(#REF!:#REF!,MATCH($D19156,#REF!:#REF!,0),MATCH(#REF!,#REF!:#REF!,0))</f>
        <v>#REF!</v>
      </c>
    </row>
    <row r="19157" spans="1:6" ht="16.5" x14ac:dyDescent="0.3">
      <c r="A19157" s="9" t="s">
        <v>3126</v>
      </c>
      <c r="B19157" s="9" t="s">
        <v>3125</v>
      </c>
      <c r="C19157" s="10">
        <v>21911</v>
      </c>
      <c r="D19157" s="9">
        <v>6961242316</v>
      </c>
      <c r="E19157" s="9" t="e">
        <f>INDEX(#REF!:#REF!,MATCH($D19157,#REF!:#REF!,0),MATCH(#REF!,#REF!:#REF!,0))</f>
        <v>#REF!</v>
      </c>
      <c r="F19157" s="9" t="e">
        <f>INDEX(#REF!:#REF!,MATCH($D19157,#REF!:#REF!,0),MATCH(#REF!,#REF!:#REF!,0))</f>
        <v>#REF!</v>
      </c>
    </row>
    <row r="19158" spans="1:6" ht="16.5" x14ac:dyDescent="0.3">
      <c r="A19158" s="9" t="s">
        <v>3124</v>
      </c>
      <c r="B19158" s="9" t="s">
        <v>3123</v>
      </c>
      <c r="C19158" s="10">
        <v>50355</v>
      </c>
      <c r="D19158" s="9">
        <v>5779075530</v>
      </c>
      <c r="E19158" s="9" t="e">
        <f>INDEX(#REF!:#REF!,MATCH($D19158,#REF!:#REF!,0),MATCH(#REF!,#REF!:#REF!,0))</f>
        <v>#REF!</v>
      </c>
      <c r="F19158" s="9" t="e">
        <f>INDEX(#REF!:#REF!,MATCH($D19158,#REF!:#REF!,0),MATCH(#REF!,#REF!:#REF!,0))</f>
        <v>#REF!</v>
      </c>
    </row>
    <row r="19159" spans="1:6" ht="16.5" x14ac:dyDescent="0.3">
      <c r="A19159" s="9" t="s">
        <v>3122</v>
      </c>
      <c r="B19159" s="9" t="s">
        <v>2500</v>
      </c>
      <c r="C19159" s="10">
        <v>35714</v>
      </c>
      <c r="D19159" s="9">
        <v>1992195951</v>
      </c>
      <c r="E19159" s="9" t="e">
        <f>INDEX(#REF!:#REF!,MATCH($D19159,#REF!:#REF!,0),MATCH(#REF!,#REF!:#REF!,0))</f>
        <v>#REF!</v>
      </c>
      <c r="F19159" s="9" t="e">
        <f>INDEX(#REF!:#REF!,MATCH($D19159,#REF!:#REF!,0),MATCH(#REF!,#REF!:#REF!,0))</f>
        <v>#REF!</v>
      </c>
    </row>
    <row r="19160" spans="1:6" ht="16.5" x14ac:dyDescent="0.3">
      <c r="A19160" s="9" t="s">
        <v>3121</v>
      </c>
      <c r="B19160" s="9" t="s">
        <v>2580</v>
      </c>
      <c r="C19160" s="10">
        <v>20103</v>
      </c>
      <c r="D19160" s="9">
        <v>9624054975</v>
      </c>
      <c r="E19160" s="9" t="e">
        <f>INDEX(#REF!:#REF!,MATCH($D19160,#REF!:#REF!,0),MATCH(#REF!,#REF!:#REF!,0))</f>
        <v>#REF!</v>
      </c>
      <c r="F19160" s="9" t="e">
        <f>INDEX(#REF!:#REF!,MATCH($D19160,#REF!:#REF!,0),MATCH(#REF!,#REF!:#REF!,0))</f>
        <v>#REF!</v>
      </c>
    </row>
    <row r="19161" spans="1:6" ht="16.5" x14ac:dyDescent="0.3">
      <c r="A19161" s="9" t="s">
        <v>3120</v>
      </c>
      <c r="B19161" s="9" t="s">
        <v>2595</v>
      </c>
      <c r="C19161" s="10">
        <v>55170</v>
      </c>
      <c r="D19161" s="9">
        <v>2083520173</v>
      </c>
      <c r="E19161" s="9" t="e">
        <f>INDEX(#REF!:#REF!,MATCH($D19161,#REF!:#REF!,0),MATCH(#REF!,#REF!:#REF!,0))</f>
        <v>#REF!</v>
      </c>
      <c r="F19161" s="9" t="e">
        <f>INDEX(#REF!:#REF!,MATCH($D19161,#REF!:#REF!,0),MATCH(#REF!,#REF!:#REF!,0))</f>
        <v>#REF!</v>
      </c>
    </row>
    <row r="19162" spans="1:6" ht="16.5" x14ac:dyDescent="0.3">
      <c r="A19162" s="9" t="s">
        <v>3119</v>
      </c>
      <c r="B19162" s="9" t="s">
        <v>2683</v>
      </c>
      <c r="C19162" s="10">
        <v>54330</v>
      </c>
      <c r="D19162" s="9">
        <v>2565290632</v>
      </c>
      <c r="E19162" s="9" t="e">
        <f>INDEX(#REF!:#REF!,MATCH($D19162,#REF!:#REF!,0),MATCH(#REF!,#REF!:#REF!,0))</f>
        <v>#REF!</v>
      </c>
      <c r="F19162" s="9" t="e">
        <f>INDEX(#REF!:#REF!,MATCH($D19162,#REF!:#REF!,0),MATCH(#REF!,#REF!:#REF!,0))</f>
        <v>#REF!</v>
      </c>
    </row>
    <row r="19163" spans="1:6" ht="16.5" x14ac:dyDescent="0.3">
      <c r="A19163" s="9" t="s">
        <v>3118</v>
      </c>
      <c r="B19163" s="9" t="s">
        <v>2038</v>
      </c>
      <c r="C19163" s="10">
        <v>27097</v>
      </c>
      <c r="D19163" s="9">
        <v>3560320844</v>
      </c>
      <c r="E19163" s="9" t="e">
        <f>INDEX(#REF!:#REF!,MATCH($D19163,#REF!:#REF!,0),MATCH(#REF!,#REF!:#REF!,0))</f>
        <v>#REF!</v>
      </c>
      <c r="F19163" s="9" t="e">
        <f>INDEX(#REF!:#REF!,MATCH($D19163,#REF!:#REF!,0),MATCH(#REF!,#REF!:#REF!,0))</f>
        <v>#REF!</v>
      </c>
    </row>
    <row r="19164" spans="1:6" ht="16.5" x14ac:dyDescent="0.3">
      <c r="A19164" s="9" t="s">
        <v>3117</v>
      </c>
      <c r="B19164" s="9" t="s">
        <v>3116</v>
      </c>
      <c r="C19164" s="10">
        <v>52635</v>
      </c>
      <c r="D19164" s="9">
        <v>2480515559</v>
      </c>
      <c r="E19164" s="9" t="e">
        <f>INDEX(#REF!:#REF!,MATCH($D19164,#REF!:#REF!,0),MATCH(#REF!,#REF!:#REF!,0))</f>
        <v>#REF!</v>
      </c>
      <c r="F19164" s="9" t="e">
        <f>INDEX(#REF!:#REF!,MATCH($D19164,#REF!:#REF!,0),MATCH(#REF!,#REF!:#REF!,0))</f>
        <v>#REF!</v>
      </c>
    </row>
    <row r="19165" spans="1:6" ht="16.5" x14ac:dyDescent="0.3">
      <c r="A19165" s="9" t="s">
        <v>3115</v>
      </c>
      <c r="B19165" s="9" t="s">
        <v>1949</v>
      </c>
      <c r="C19165" s="10">
        <v>32399</v>
      </c>
      <c r="D19165" s="9">
        <v>583595162</v>
      </c>
      <c r="E19165" s="9" t="e">
        <f>INDEX(#REF!:#REF!,MATCH($D19165,#REF!:#REF!,0),MATCH(#REF!,#REF!:#REF!,0))</f>
        <v>#REF!</v>
      </c>
      <c r="F19165" s="9" t="e">
        <f>INDEX(#REF!:#REF!,MATCH($D19165,#REF!:#REF!,0),MATCH(#REF!,#REF!:#REF!,0))</f>
        <v>#REF!</v>
      </c>
    </row>
    <row r="19166" spans="1:6" ht="16.5" x14ac:dyDescent="0.3">
      <c r="A19166" s="9" t="s">
        <v>3114</v>
      </c>
      <c r="B19166" s="9" t="s">
        <v>2048</v>
      </c>
      <c r="C19166" s="10">
        <v>21855</v>
      </c>
      <c r="D19166" s="9">
        <v>5241020535</v>
      </c>
      <c r="E19166" s="9" t="e">
        <f>INDEX(#REF!:#REF!,MATCH($D19166,#REF!:#REF!,0),MATCH(#REF!,#REF!:#REF!,0))</f>
        <v>#REF!</v>
      </c>
      <c r="F19166" s="9" t="e">
        <f>INDEX(#REF!:#REF!,MATCH($D19166,#REF!:#REF!,0),MATCH(#REF!,#REF!:#REF!,0))</f>
        <v>#REF!</v>
      </c>
    </row>
    <row r="19167" spans="1:6" ht="16.5" x14ac:dyDescent="0.3">
      <c r="A19167" s="9" t="s">
        <v>3113</v>
      </c>
      <c r="B19167" s="9" t="s">
        <v>2793</v>
      </c>
      <c r="C19167" s="10">
        <v>38838</v>
      </c>
      <c r="D19167" s="9">
        <v>3156820482</v>
      </c>
      <c r="E19167" s="9" t="e">
        <f>INDEX(#REF!:#REF!,MATCH($D19167,#REF!:#REF!,0),MATCH(#REF!,#REF!:#REF!,0))</f>
        <v>#REF!</v>
      </c>
      <c r="F19167" s="9" t="e">
        <f>INDEX(#REF!:#REF!,MATCH($D19167,#REF!:#REF!,0),MATCH(#REF!,#REF!:#REF!,0))</f>
        <v>#REF!</v>
      </c>
    </row>
    <row r="19168" spans="1:6" ht="16.5" x14ac:dyDescent="0.3">
      <c r="A19168" s="9" t="s">
        <v>3112</v>
      </c>
      <c r="B19168" s="9" t="s">
        <v>1973</v>
      </c>
      <c r="C19168" s="10">
        <v>26258</v>
      </c>
      <c r="D19168" s="9">
        <v>2547511673</v>
      </c>
      <c r="E19168" s="9" t="e">
        <f>INDEX(#REF!:#REF!,MATCH($D19168,#REF!:#REF!,0),MATCH(#REF!,#REF!:#REF!,0))</f>
        <v>#REF!</v>
      </c>
      <c r="F19168" s="9" t="e">
        <f>INDEX(#REF!:#REF!,MATCH($D19168,#REF!:#REF!,0),MATCH(#REF!,#REF!:#REF!,0))</f>
        <v>#REF!</v>
      </c>
    </row>
    <row r="19169" spans="1:6" ht="16.5" x14ac:dyDescent="0.3">
      <c r="A19169" s="9" t="s">
        <v>3111</v>
      </c>
      <c r="B19169" s="9" t="s">
        <v>2757</v>
      </c>
      <c r="C19169" s="10">
        <v>21476</v>
      </c>
      <c r="D19169" s="9">
        <v>1192770250</v>
      </c>
      <c r="E19169" s="9" t="e">
        <f>INDEX(#REF!:#REF!,MATCH($D19169,#REF!:#REF!,0),MATCH(#REF!,#REF!:#REF!,0))</f>
        <v>#REF!</v>
      </c>
      <c r="F19169" s="9" t="e">
        <f>INDEX(#REF!:#REF!,MATCH($D19169,#REF!:#REF!,0),MATCH(#REF!,#REF!:#REF!,0))</f>
        <v>#REF!</v>
      </c>
    </row>
    <row r="19170" spans="1:6" ht="16.5" x14ac:dyDescent="0.3">
      <c r="A19170" s="9" t="s">
        <v>3110</v>
      </c>
      <c r="B19170" s="9" t="s">
        <v>2580</v>
      </c>
      <c r="C19170" s="10">
        <v>49171</v>
      </c>
      <c r="D19170" s="9">
        <v>8069192305</v>
      </c>
      <c r="E19170" s="9" t="e">
        <f>INDEX(#REF!:#REF!,MATCH($D19170,#REF!:#REF!,0),MATCH(#REF!,#REF!:#REF!,0))</f>
        <v>#REF!</v>
      </c>
      <c r="F19170" s="9" t="e">
        <f>INDEX(#REF!:#REF!,MATCH($D19170,#REF!:#REF!,0),MATCH(#REF!,#REF!:#REF!,0))</f>
        <v>#REF!</v>
      </c>
    </row>
    <row r="19171" spans="1:6" ht="16.5" x14ac:dyDescent="0.3">
      <c r="A19171" s="9" t="s">
        <v>3109</v>
      </c>
      <c r="B19171" s="9" t="s">
        <v>2744</v>
      </c>
      <c r="C19171" s="10">
        <v>48971</v>
      </c>
      <c r="D19171" s="9">
        <v>1659448174</v>
      </c>
      <c r="E19171" s="9" t="e">
        <f>INDEX(#REF!:#REF!,MATCH($D19171,#REF!:#REF!,0),MATCH(#REF!,#REF!:#REF!,0))</f>
        <v>#REF!</v>
      </c>
      <c r="F19171" s="9" t="e">
        <f>INDEX(#REF!:#REF!,MATCH($D19171,#REF!:#REF!,0),MATCH(#REF!,#REF!:#REF!,0))</f>
        <v>#REF!</v>
      </c>
    </row>
    <row r="19172" spans="1:6" ht="16.5" x14ac:dyDescent="0.3">
      <c r="A19172" s="9" t="s">
        <v>3108</v>
      </c>
      <c r="B19172" s="9" t="s">
        <v>2375</v>
      </c>
      <c r="C19172" s="10">
        <v>55375</v>
      </c>
      <c r="D19172" s="9">
        <v>8419732141</v>
      </c>
      <c r="E19172" s="9" t="e">
        <f>INDEX(#REF!:#REF!,MATCH($D19172,#REF!:#REF!,0),MATCH(#REF!,#REF!:#REF!,0))</f>
        <v>#REF!</v>
      </c>
      <c r="F19172" s="9" t="e">
        <f>INDEX(#REF!:#REF!,MATCH($D19172,#REF!:#REF!,0),MATCH(#REF!,#REF!:#REF!,0))</f>
        <v>#REF!</v>
      </c>
    </row>
    <row r="19173" spans="1:6" ht="16.5" x14ac:dyDescent="0.3">
      <c r="A19173" s="9" t="s">
        <v>3107</v>
      </c>
      <c r="B19173" s="9" t="s">
        <v>1969</v>
      </c>
      <c r="C19173" s="10">
        <v>28680</v>
      </c>
      <c r="D19173" s="9">
        <v>492630925</v>
      </c>
      <c r="E19173" s="9" t="e">
        <f>INDEX(#REF!:#REF!,MATCH($D19173,#REF!:#REF!,0),MATCH(#REF!,#REF!:#REF!,0))</f>
        <v>#REF!</v>
      </c>
      <c r="F19173" s="9" t="e">
        <f>INDEX(#REF!:#REF!,MATCH($D19173,#REF!:#REF!,0),MATCH(#REF!,#REF!:#REF!,0))</f>
        <v>#REF!</v>
      </c>
    </row>
    <row r="19174" spans="1:6" ht="16.5" x14ac:dyDescent="0.3">
      <c r="A19174" s="9" t="s">
        <v>3106</v>
      </c>
      <c r="B19174" s="9" t="s">
        <v>2298</v>
      </c>
      <c r="C19174" s="10">
        <v>33359</v>
      </c>
      <c r="D19174" s="9">
        <v>1456229036</v>
      </c>
      <c r="E19174" s="9" t="e">
        <f>INDEX(#REF!:#REF!,MATCH($D19174,#REF!:#REF!,0),MATCH(#REF!,#REF!:#REF!,0))</f>
        <v>#REF!</v>
      </c>
      <c r="F19174" s="9" t="e">
        <f>INDEX(#REF!:#REF!,MATCH($D19174,#REF!:#REF!,0),MATCH(#REF!,#REF!:#REF!,0))</f>
        <v>#REF!</v>
      </c>
    </row>
    <row r="19175" spans="1:6" ht="16.5" x14ac:dyDescent="0.3">
      <c r="A19175" s="9" t="s">
        <v>3105</v>
      </c>
      <c r="B19175" s="9" t="s">
        <v>2293</v>
      </c>
      <c r="C19175" s="10">
        <v>50148</v>
      </c>
      <c r="D19175" s="9">
        <v>3235176993</v>
      </c>
      <c r="E19175" s="9" t="e">
        <f>INDEX(#REF!:#REF!,MATCH($D19175,#REF!:#REF!,0),MATCH(#REF!,#REF!:#REF!,0))</f>
        <v>#REF!</v>
      </c>
      <c r="F19175" s="9" t="e">
        <f>INDEX(#REF!:#REF!,MATCH($D19175,#REF!:#REF!,0),MATCH(#REF!,#REF!:#REF!,0))</f>
        <v>#REF!</v>
      </c>
    </row>
    <row r="19176" spans="1:6" ht="16.5" x14ac:dyDescent="0.3">
      <c r="A19176" s="9" t="s">
        <v>3104</v>
      </c>
      <c r="B19176" s="9" t="s">
        <v>2505</v>
      </c>
      <c r="C19176" s="10">
        <v>18346</v>
      </c>
      <c r="D19176" s="9">
        <v>5353923685</v>
      </c>
      <c r="E19176" s="9" t="e">
        <f>INDEX(#REF!:#REF!,MATCH($D19176,#REF!:#REF!,0),MATCH(#REF!,#REF!:#REF!,0))</f>
        <v>#REF!</v>
      </c>
      <c r="F19176" s="9" t="e">
        <f>INDEX(#REF!:#REF!,MATCH($D19176,#REF!:#REF!,0),MATCH(#REF!,#REF!:#REF!,0))</f>
        <v>#REF!</v>
      </c>
    </row>
    <row r="19177" spans="1:6" ht="16.5" x14ac:dyDescent="0.3">
      <c r="A19177" s="9" t="s">
        <v>3103</v>
      </c>
      <c r="B19177" s="9" t="s">
        <v>2336</v>
      </c>
      <c r="C19177" s="10">
        <v>12499</v>
      </c>
      <c r="D19177" s="9">
        <v>9892583027</v>
      </c>
      <c r="E19177" s="9" t="e">
        <f>INDEX(#REF!:#REF!,MATCH($D19177,#REF!:#REF!,0),MATCH(#REF!,#REF!:#REF!,0))</f>
        <v>#REF!</v>
      </c>
      <c r="F19177" s="9" t="e">
        <f>INDEX(#REF!:#REF!,MATCH($D19177,#REF!:#REF!,0),MATCH(#REF!,#REF!:#REF!,0))</f>
        <v>#REF!</v>
      </c>
    </row>
    <row r="19178" spans="1:6" ht="16.5" x14ac:dyDescent="0.3">
      <c r="A19178" s="9" t="s">
        <v>3102</v>
      </c>
      <c r="B19178" s="9" t="s">
        <v>2589</v>
      </c>
      <c r="C19178" s="10">
        <v>30195</v>
      </c>
      <c r="D19178" s="9">
        <v>8676088039</v>
      </c>
      <c r="E19178" s="9" t="e">
        <f>INDEX(#REF!:#REF!,MATCH($D19178,#REF!:#REF!,0),MATCH(#REF!,#REF!:#REF!,0))</f>
        <v>#REF!</v>
      </c>
      <c r="F19178" s="9" t="e">
        <f>INDEX(#REF!:#REF!,MATCH($D19178,#REF!:#REF!,0),MATCH(#REF!,#REF!:#REF!,0))</f>
        <v>#REF!</v>
      </c>
    </row>
    <row r="19179" spans="1:6" ht="16.5" x14ac:dyDescent="0.3">
      <c r="A19179" s="9" t="s">
        <v>3101</v>
      </c>
      <c r="B19179" s="9" t="s">
        <v>2500</v>
      </c>
      <c r="C19179" s="10">
        <v>51301</v>
      </c>
      <c r="D19179" s="9">
        <v>1518783783</v>
      </c>
      <c r="E19179" s="9" t="e">
        <f>INDEX(#REF!:#REF!,MATCH($D19179,#REF!:#REF!,0),MATCH(#REF!,#REF!:#REF!,0))</f>
        <v>#REF!</v>
      </c>
      <c r="F19179" s="9" t="e">
        <f>INDEX(#REF!:#REF!,MATCH($D19179,#REF!:#REF!,0),MATCH(#REF!,#REF!:#REF!,0))</f>
        <v>#REF!</v>
      </c>
    </row>
    <row r="19180" spans="1:6" ht="16.5" x14ac:dyDescent="0.3">
      <c r="A19180" s="9" t="s">
        <v>3100</v>
      </c>
      <c r="B19180" s="9" t="s">
        <v>2007</v>
      </c>
      <c r="C19180" s="10">
        <v>51767</v>
      </c>
      <c r="D19180" s="9">
        <v>7957976743</v>
      </c>
      <c r="E19180" s="9" t="e">
        <f>INDEX(#REF!:#REF!,MATCH($D19180,#REF!:#REF!,0),MATCH(#REF!,#REF!:#REF!,0))</f>
        <v>#REF!</v>
      </c>
      <c r="F19180" s="9" t="e">
        <f>INDEX(#REF!:#REF!,MATCH($D19180,#REF!:#REF!,0),MATCH(#REF!,#REF!:#REF!,0))</f>
        <v>#REF!</v>
      </c>
    </row>
    <row r="19181" spans="1:6" ht="16.5" x14ac:dyDescent="0.3">
      <c r="A19181" s="9" t="s">
        <v>3099</v>
      </c>
      <c r="B19181" s="9" t="s">
        <v>3098</v>
      </c>
      <c r="C19181" s="10">
        <v>44509</v>
      </c>
      <c r="D19181" s="9">
        <v>4372257910</v>
      </c>
      <c r="E19181" s="9" t="e">
        <f>INDEX(#REF!:#REF!,MATCH($D19181,#REF!:#REF!,0),MATCH(#REF!,#REF!:#REF!,0))</f>
        <v>#REF!</v>
      </c>
      <c r="F19181" s="9" t="e">
        <f>INDEX(#REF!:#REF!,MATCH($D19181,#REF!:#REF!,0),MATCH(#REF!,#REF!:#REF!,0))</f>
        <v>#REF!</v>
      </c>
    </row>
    <row r="19182" spans="1:6" ht="16.5" x14ac:dyDescent="0.3">
      <c r="A19182" s="9" t="s">
        <v>3097</v>
      </c>
      <c r="B19182" s="9" t="s">
        <v>2433</v>
      </c>
      <c r="C19182" s="10">
        <v>32041</v>
      </c>
      <c r="D19182" s="9">
        <v>9617190826</v>
      </c>
      <c r="E19182" s="9" t="e">
        <f>INDEX(#REF!:#REF!,MATCH($D19182,#REF!:#REF!,0),MATCH(#REF!,#REF!:#REF!,0))</f>
        <v>#REF!</v>
      </c>
      <c r="F19182" s="9" t="e">
        <f>INDEX(#REF!:#REF!,MATCH($D19182,#REF!:#REF!,0),MATCH(#REF!,#REF!:#REF!,0))</f>
        <v>#REF!</v>
      </c>
    </row>
    <row r="19183" spans="1:6" ht="16.5" x14ac:dyDescent="0.3">
      <c r="A19183" s="9" t="s">
        <v>3096</v>
      </c>
      <c r="B19183" s="9" t="s">
        <v>2974</v>
      </c>
      <c r="C19183" s="10">
        <v>21119</v>
      </c>
      <c r="D19183" s="9">
        <v>1268934771</v>
      </c>
      <c r="E19183" s="9" t="e">
        <f>INDEX(#REF!:#REF!,MATCH($D19183,#REF!:#REF!,0),MATCH(#REF!,#REF!:#REF!,0))</f>
        <v>#REF!</v>
      </c>
      <c r="F19183" s="9" t="e">
        <f>INDEX(#REF!:#REF!,MATCH($D19183,#REF!:#REF!,0),MATCH(#REF!,#REF!:#REF!,0))</f>
        <v>#REF!</v>
      </c>
    </row>
    <row r="19184" spans="1:6" ht="16.5" x14ac:dyDescent="0.3">
      <c r="A19184" s="9" t="s">
        <v>3095</v>
      </c>
      <c r="B19184" s="9" t="s">
        <v>2134</v>
      </c>
      <c r="C19184" s="10">
        <v>25336</v>
      </c>
      <c r="D19184" s="9">
        <v>7625163059</v>
      </c>
      <c r="E19184" s="9" t="e">
        <f>INDEX(#REF!:#REF!,MATCH($D19184,#REF!:#REF!,0),MATCH(#REF!,#REF!:#REF!,0))</f>
        <v>#REF!</v>
      </c>
      <c r="F19184" s="9" t="e">
        <f>INDEX(#REF!:#REF!,MATCH($D19184,#REF!:#REF!,0),MATCH(#REF!,#REF!:#REF!,0))</f>
        <v>#REF!</v>
      </c>
    </row>
    <row r="19185" spans="1:6" ht="16.5" x14ac:dyDescent="0.3">
      <c r="A19185" s="9" t="s">
        <v>3094</v>
      </c>
      <c r="B19185" s="9" t="s">
        <v>2445</v>
      </c>
      <c r="C19185" s="10">
        <v>23870</v>
      </c>
      <c r="D19185" s="9">
        <v>4718207207</v>
      </c>
      <c r="E19185" s="9" t="e">
        <f>INDEX(#REF!:#REF!,MATCH($D19185,#REF!:#REF!,0),MATCH(#REF!,#REF!:#REF!,0))</f>
        <v>#REF!</v>
      </c>
      <c r="F19185" s="9" t="e">
        <f>INDEX(#REF!:#REF!,MATCH($D19185,#REF!:#REF!,0),MATCH(#REF!,#REF!:#REF!,0))</f>
        <v>#REF!</v>
      </c>
    </row>
    <row r="19186" spans="1:6" ht="16.5" x14ac:dyDescent="0.3">
      <c r="A19186" s="9" t="s">
        <v>3093</v>
      </c>
      <c r="B19186" s="9" t="s">
        <v>2040</v>
      </c>
      <c r="C19186" s="10">
        <v>30449</v>
      </c>
      <c r="D19186" s="9">
        <v>7074056774</v>
      </c>
      <c r="E19186" s="9" t="e">
        <f>INDEX(#REF!:#REF!,MATCH($D19186,#REF!:#REF!,0),MATCH(#REF!,#REF!:#REF!,0))</f>
        <v>#REF!</v>
      </c>
      <c r="F19186" s="9" t="e">
        <f>INDEX(#REF!:#REF!,MATCH($D19186,#REF!:#REF!,0),MATCH(#REF!,#REF!:#REF!,0))</f>
        <v>#REF!</v>
      </c>
    </row>
    <row r="19187" spans="1:6" ht="16.5" x14ac:dyDescent="0.3">
      <c r="A19187" s="9" t="s">
        <v>3092</v>
      </c>
      <c r="B19187" s="9" t="s">
        <v>1949</v>
      </c>
      <c r="C19187" s="10">
        <v>17837</v>
      </c>
      <c r="D19187" s="9">
        <v>2279888742</v>
      </c>
      <c r="E19187" s="9" t="e">
        <f>INDEX(#REF!:#REF!,MATCH($D19187,#REF!:#REF!,0),MATCH(#REF!,#REF!:#REF!,0))</f>
        <v>#REF!</v>
      </c>
      <c r="F19187" s="9" t="e">
        <f>INDEX(#REF!:#REF!,MATCH($D19187,#REF!:#REF!,0),MATCH(#REF!,#REF!:#REF!,0))</f>
        <v>#REF!</v>
      </c>
    </row>
    <row r="19188" spans="1:6" ht="16.5" x14ac:dyDescent="0.3">
      <c r="A19188" s="9" t="s">
        <v>3091</v>
      </c>
      <c r="B19188" s="9" t="s">
        <v>2136</v>
      </c>
      <c r="C19188" s="10">
        <v>56111</v>
      </c>
      <c r="D19188" s="9">
        <v>5561472151</v>
      </c>
      <c r="E19188" s="9" t="e">
        <f>INDEX(#REF!:#REF!,MATCH($D19188,#REF!:#REF!,0),MATCH(#REF!,#REF!:#REF!,0))</f>
        <v>#REF!</v>
      </c>
      <c r="F19188" s="9" t="e">
        <f>INDEX(#REF!:#REF!,MATCH($D19188,#REF!:#REF!,0),MATCH(#REF!,#REF!:#REF!,0))</f>
        <v>#REF!</v>
      </c>
    </row>
    <row r="19189" spans="1:6" ht="16.5" x14ac:dyDescent="0.3">
      <c r="A19189" s="9" t="s">
        <v>3090</v>
      </c>
      <c r="B19189" s="9" t="s">
        <v>2762</v>
      </c>
      <c r="C19189" s="10">
        <v>57429</v>
      </c>
      <c r="D19189" s="9">
        <v>9547713507</v>
      </c>
      <c r="E19189" s="9" t="e">
        <f>INDEX(#REF!:#REF!,MATCH($D19189,#REF!:#REF!,0),MATCH(#REF!,#REF!:#REF!,0))</f>
        <v>#REF!</v>
      </c>
      <c r="F19189" s="9" t="e">
        <f>INDEX(#REF!:#REF!,MATCH($D19189,#REF!:#REF!,0),MATCH(#REF!,#REF!:#REF!,0))</f>
        <v>#REF!</v>
      </c>
    </row>
    <row r="19190" spans="1:6" ht="16.5" x14ac:dyDescent="0.3">
      <c r="A19190" s="9" t="s">
        <v>3089</v>
      </c>
      <c r="B19190" s="9" t="s">
        <v>2032</v>
      </c>
      <c r="C19190" s="10">
        <v>57722</v>
      </c>
      <c r="D19190" s="9">
        <v>8644362151</v>
      </c>
      <c r="E19190" s="9" t="e">
        <f>INDEX(#REF!:#REF!,MATCH($D19190,#REF!:#REF!,0),MATCH(#REF!,#REF!:#REF!,0))</f>
        <v>#REF!</v>
      </c>
      <c r="F19190" s="9" t="e">
        <f>INDEX(#REF!:#REF!,MATCH($D19190,#REF!:#REF!,0),MATCH(#REF!,#REF!:#REF!,0))</f>
        <v>#REF!</v>
      </c>
    </row>
    <row r="19191" spans="1:6" ht="16.5" x14ac:dyDescent="0.3">
      <c r="A19191" s="9" t="s">
        <v>3088</v>
      </c>
      <c r="B19191" s="9" t="s">
        <v>2302</v>
      </c>
      <c r="C19191" s="10">
        <v>22114</v>
      </c>
      <c r="D19191" s="9">
        <v>7885796000</v>
      </c>
      <c r="E19191" s="9" t="e">
        <f>INDEX(#REF!:#REF!,MATCH($D19191,#REF!:#REF!,0),MATCH(#REF!,#REF!:#REF!,0))</f>
        <v>#REF!</v>
      </c>
      <c r="F19191" s="9" t="e">
        <f>INDEX(#REF!:#REF!,MATCH($D19191,#REF!:#REF!,0),MATCH(#REF!,#REF!:#REF!,0))</f>
        <v>#REF!</v>
      </c>
    </row>
    <row r="19192" spans="1:6" ht="16.5" x14ac:dyDescent="0.3">
      <c r="A19192" s="9" t="s">
        <v>3087</v>
      </c>
      <c r="B19192" s="9" t="s">
        <v>2474</v>
      </c>
      <c r="C19192" s="10">
        <v>58485</v>
      </c>
      <c r="D19192" s="9">
        <v>6720857681</v>
      </c>
      <c r="E19192" s="9" t="e">
        <f>INDEX(#REF!:#REF!,MATCH($D19192,#REF!:#REF!,0),MATCH(#REF!,#REF!:#REF!,0))</f>
        <v>#REF!</v>
      </c>
      <c r="F19192" s="9" t="e">
        <f>INDEX(#REF!:#REF!,MATCH($D19192,#REF!:#REF!,0),MATCH(#REF!,#REF!:#REF!,0))</f>
        <v>#REF!</v>
      </c>
    </row>
    <row r="19193" spans="1:6" ht="16.5" x14ac:dyDescent="0.3">
      <c r="A19193" s="9" t="s">
        <v>3086</v>
      </c>
      <c r="B19193" s="9" t="s">
        <v>3085</v>
      </c>
      <c r="C19193" s="10">
        <v>35475</v>
      </c>
      <c r="D19193" s="9">
        <v>8850022085</v>
      </c>
      <c r="E19193" s="9" t="e">
        <f>INDEX(#REF!:#REF!,MATCH($D19193,#REF!:#REF!,0),MATCH(#REF!,#REF!:#REF!,0))</f>
        <v>#REF!</v>
      </c>
      <c r="F19193" s="9" t="e">
        <f>INDEX(#REF!:#REF!,MATCH($D19193,#REF!:#REF!,0),MATCH(#REF!,#REF!:#REF!,0))</f>
        <v>#REF!</v>
      </c>
    </row>
    <row r="19194" spans="1:6" ht="16.5" x14ac:dyDescent="0.3">
      <c r="A19194" s="9" t="s">
        <v>3084</v>
      </c>
      <c r="B19194" s="9" t="s">
        <v>3073</v>
      </c>
      <c r="C19194" s="10">
        <v>48549</v>
      </c>
      <c r="D19194" s="9">
        <v>9624054975</v>
      </c>
      <c r="E19194" s="9" t="e">
        <f>INDEX(#REF!:#REF!,MATCH($D19194,#REF!:#REF!,0),MATCH(#REF!,#REF!:#REF!,0))</f>
        <v>#REF!</v>
      </c>
      <c r="F19194" s="9" t="e">
        <f>INDEX(#REF!:#REF!,MATCH($D19194,#REF!:#REF!,0),MATCH(#REF!,#REF!:#REF!,0))</f>
        <v>#REF!</v>
      </c>
    </row>
    <row r="19195" spans="1:6" ht="16.5" x14ac:dyDescent="0.3">
      <c r="A19195" s="9" t="s">
        <v>3083</v>
      </c>
      <c r="B19195" s="9" t="s">
        <v>2445</v>
      </c>
      <c r="C19195" s="10">
        <v>22747</v>
      </c>
      <c r="D19195" s="9">
        <v>7906441400</v>
      </c>
      <c r="E19195" s="9" t="e">
        <f>INDEX(#REF!:#REF!,MATCH($D19195,#REF!:#REF!,0),MATCH(#REF!,#REF!:#REF!,0))</f>
        <v>#REF!</v>
      </c>
      <c r="F19195" s="9" t="e">
        <f>INDEX(#REF!:#REF!,MATCH($D19195,#REF!:#REF!,0),MATCH(#REF!,#REF!:#REF!,0))</f>
        <v>#REF!</v>
      </c>
    </row>
    <row r="19196" spans="1:6" ht="16.5" x14ac:dyDescent="0.3">
      <c r="A19196" s="9" t="s">
        <v>3082</v>
      </c>
      <c r="B19196" s="9" t="s">
        <v>2392</v>
      </c>
      <c r="C19196" s="10">
        <v>24902</v>
      </c>
      <c r="D19196" s="9">
        <v>8162941088</v>
      </c>
      <c r="E19196" s="9" t="e">
        <f>INDEX(#REF!:#REF!,MATCH($D19196,#REF!:#REF!,0),MATCH(#REF!,#REF!:#REF!,0))</f>
        <v>#REF!</v>
      </c>
      <c r="F19196" s="9" t="e">
        <f>INDEX(#REF!:#REF!,MATCH($D19196,#REF!:#REF!,0),MATCH(#REF!,#REF!:#REF!,0))</f>
        <v>#REF!</v>
      </c>
    </row>
    <row r="19197" spans="1:6" ht="16.5" x14ac:dyDescent="0.3">
      <c r="A19197" s="9" t="s">
        <v>3081</v>
      </c>
      <c r="B19197" s="9" t="s">
        <v>2640</v>
      </c>
      <c r="C19197" s="10">
        <v>49534</v>
      </c>
      <c r="D19197" s="9">
        <v>2599557828</v>
      </c>
      <c r="E19197" s="9" t="e">
        <f>INDEX(#REF!:#REF!,MATCH($D19197,#REF!:#REF!,0),MATCH(#REF!,#REF!:#REF!,0))</f>
        <v>#REF!</v>
      </c>
      <c r="F19197" s="9" t="e">
        <f>INDEX(#REF!:#REF!,MATCH($D19197,#REF!:#REF!,0),MATCH(#REF!,#REF!:#REF!,0))</f>
        <v>#REF!</v>
      </c>
    </row>
    <row r="19198" spans="1:6" ht="16.5" x14ac:dyDescent="0.3">
      <c r="A19198" s="9" t="s">
        <v>3080</v>
      </c>
      <c r="B19198" s="9" t="s">
        <v>3079</v>
      </c>
      <c r="C19198" s="10">
        <v>11480</v>
      </c>
      <c r="D19198" s="9">
        <v>481875921</v>
      </c>
      <c r="E19198" s="9" t="e">
        <f>INDEX(#REF!:#REF!,MATCH($D19198,#REF!:#REF!,0),MATCH(#REF!,#REF!:#REF!,0))</f>
        <v>#REF!</v>
      </c>
      <c r="F19198" s="9" t="e">
        <f>INDEX(#REF!:#REF!,MATCH($D19198,#REF!:#REF!,0),MATCH(#REF!,#REF!:#REF!,0))</f>
        <v>#REF!</v>
      </c>
    </row>
    <row r="19199" spans="1:6" ht="16.5" x14ac:dyDescent="0.3">
      <c r="A19199" s="9" t="s">
        <v>3078</v>
      </c>
      <c r="B19199" s="9" t="s">
        <v>3077</v>
      </c>
      <c r="C19199" s="10">
        <v>39501</v>
      </c>
      <c r="D19199" s="9">
        <v>2138131904</v>
      </c>
      <c r="E19199" s="9" t="e">
        <f>INDEX(#REF!:#REF!,MATCH($D19199,#REF!:#REF!,0),MATCH(#REF!,#REF!:#REF!,0))</f>
        <v>#REF!</v>
      </c>
      <c r="F19199" s="9" t="e">
        <f>INDEX(#REF!:#REF!,MATCH($D19199,#REF!:#REF!,0),MATCH(#REF!,#REF!:#REF!,0))</f>
        <v>#REF!</v>
      </c>
    </row>
    <row r="19200" spans="1:6" ht="16.5" x14ac:dyDescent="0.3">
      <c r="A19200" s="9" t="s">
        <v>3076</v>
      </c>
      <c r="B19200" s="9" t="s">
        <v>2557</v>
      </c>
      <c r="C19200" s="10">
        <v>51605</v>
      </c>
      <c r="D19200" s="9">
        <v>6235447353</v>
      </c>
      <c r="E19200" s="9" t="e">
        <f>INDEX(#REF!:#REF!,MATCH($D19200,#REF!:#REF!,0),MATCH(#REF!,#REF!:#REF!,0))</f>
        <v>#REF!</v>
      </c>
      <c r="F19200" s="9" t="e">
        <f>INDEX(#REF!:#REF!,MATCH($D19200,#REF!:#REF!,0),MATCH(#REF!,#REF!:#REF!,0))</f>
        <v>#REF!</v>
      </c>
    </row>
    <row r="19201" spans="1:6" ht="16.5" x14ac:dyDescent="0.3">
      <c r="A19201" s="9" t="s">
        <v>3075</v>
      </c>
      <c r="B19201" s="9" t="s">
        <v>2580</v>
      </c>
      <c r="C19201" s="10">
        <v>43717</v>
      </c>
      <c r="D19201" s="9">
        <v>701563818</v>
      </c>
      <c r="E19201" s="9" t="e">
        <f>INDEX(#REF!:#REF!,MATCH($D19201,#REF!:#REF!,0),MATCH(#REF!,#REF!:#REF!,0))</f>
        <v>#REF!</v>
      </c>
      <c r="F19201" s="9" t="e">
        <f>INDEX(#REF!:#REF!,MATCH($D19201,#REF!:#REF!,0),MATCH(#REF!,#REF!:#REF!,0))</f>
        <v>#REF!</v>
      </c>
    </row>
    <row r="19202" spans="1:6" ht="16.5" x14ac:dyDescent="0.3">
      <c r="A19202" s="9" t="s">
        <v>3074</v>
      </c>
      <c r="B19202" s="9" t="s">
        <v>3073</v>
      </c>
      <c r="C19202" s="10">
        <v>23022</v>
      </c>
      <c r="D19202" s="9">
        <v>4184483038</v>
      </c>
      <c r="E19202" s="9" t="e">
        <f>INDEX(#REF!:#REF!,MATCH($D19202,#REF!:#REF!,0),MATCH(#REF!,#REF!:#REF!,0))</f>
        <v>#REF!</v>
      </c>
      <c r="F19202" s="9" t="e">
        <f>INDEX(#REF!:#REF!,MATCH($D19202,#REF!:#REF!,0),MATCH(#REF!,#REF!:#REF!,0))</f>
        <v>#REF!</v>
      </c>
    </row>
    <row r="19203" spans="1:6" ht="16.5" x14ac:dyDescent="0.3">
      <c r="A19203" s="9" t="s">
        <v>3072</v>
      </c>
      <c r="B19203" s="9" t="s">
        <v>3071</v>
      </c>
      <c r="C19203" s="10">
        <v>28131</v>
      </c>
      <c r="D19203" s="9">
        <v>1755716656</v>
      </c>
      <c r="E19203" s="9" t="e">
        <f>INDEX(#REF!:#REF!,MATCH($D19203,#REF!:#REF!,0),MATCH(#REF!,#REF!:#REF!,0))</f>
        <v>#REF!</v>
      </c>
      <c r="F19203" s="9" t="e">
        <f>INDEX(#REF!:#REF!,MATCH($D19203,#REF!:#REF!,0),MATCH(#REF!,#REF!:#REF!,0))</f>
        <v>#REF!</v>
      </c>
    </row>
    <row r="19204" spans="1:6" ht="16.5" x14ac:dyDescent="0.3">
      <c r="A19204" s="9" t="s">
        <v>3070</v>
      </c>
      <c r="B19204" s="9" t="s">
        <v>2067</v>
      </c>
      <c r="C19204" s="10">
        <v>31104</v>
      </c>
      <c r="D19204" s="9">
        <v>9966428720</v>
      </c>
      <c r="E19204" s="9" t="e">
        <f>INDEX(#REF!:#REF!,MATCH($D19204,#REF!:#REF!,0),MATCH(#REF!,#REF!:#REF!,0))</f>
        <v>#REF!</v>
      </c>
      <c r="F19204" s="9" t="e">
        <f>INDEX(#REF!:#REF!,MATCH($D19204,#REF!:#REF!,0),MATCH(#REF!,#REF!:#REF!,0))</f>
        <v>#REF!</v>
      </c>
    </row>
    <row r="19205" spans="1:6" ht="16.5" x14ac:dyDescent="0.3">
      <c r="A19205" s="9" t="s">
        <v>3069</v>
      </c>
      <c r="B19205" s="9" t="s">
        <v>2443</v>
      </c>
      <c r="C19205" s="10">
        <v>27539</v>
      </c>
      <c r="D19205" s="9">
        <v>3000763902</v>
      </c>
      <c r="E19205" s="9" t="e">
        <f>INDEX(#REF!:#REF!,MATCH($D19205,#REF!:#REF!,0),MATCH(#REF!,#REF!:#REF!,0))</f>
        <v>#REF!</v>
      </c>
      <c r="F19205" s="9" t="e">
        <f>INDEX(#REF!:#REF!,MATCH($D19205,#REF!:#REF!,0),MATCH(#REF!,#REF!:#REF!,0))</f>
        <v>#REF!</v>
      </c>
    </row>
    <row r="19206" spans="1:6" ht="16.5" x14ac:dyDescent="0.3">
      <c r="A19206" s="9" t="s">
        <v>3068</v>
      </c>
      <c r="B19206" s="9" t="s">
        <v>2269</v>
      </c>
      <c r="C19206" s="10">
        <v>40519</v>
      </c>
      <c r="D19206" s="9">
        <v>2873915978</v>
      </c>
      <c r="E19206" s="9" t="e">
        <f>INDEX(#REF!:#REF!,MATCH($D19206,#REF!:#REF!,0),MATCH(#REF!,#REF!:#REF!,0))</f>
        <v>#REF!</v>
      </c>
      <c r="F19206" s="9" t="e">
        <f>INDEX(#REF!:#REF!,MATCH($D19206,#REF!:#REF!,0),MATCH(#REF!,#REF!:#REF!,0))</f>
        <v>#REF!</v>
      </c>
    </row>
    <row r="19207" spans="1:6" ht="16.5" x14ac:dyDescent="0.3">
      <c r="A19207" s="9" t="s">
        <v>3067</v>
      </c>
      <c r="B19207" s="9" t="s">
        <v>2046</v>
      </c>
      <c r="C19207" s="10">
        <v>17684</v>
      </c>
      <c r="D19207" s="9">
        <v>6410530811</v>
      </c>
      <c r="E19207" s="9" t="e">
        <f>INDEX(#REF!:#REF!,MATCH($D19207,#REF!:#REF!,0),MATCH(#REF!,#REF!:#REF!,0))</f>
        <v>#REF!</v>
      </c>
      <c r="F19207" s="9" t="e">
        <f>INDEX(#REF!:#REF!,MATCH($D19207,#REF!:#REF!,0),MATCH(#REF!,#REF!:#REF!,0))</f>
        <v>#REF!</v>
      </c>
    </row>
    <row r="19208" spans="1:6" ht="16.5" x14ac:dyDescent="0.3">
      <c r="A19208" s="9" t="s">
        <v>3066</v>
      </c>
      <c r="B19208" s="9" t="s">
        <v>2032</v>
      </c>
      <c r="C19208" s="10">
        <v>26832</v>
      </c>
      <c r="D19208" s="9">
        <v>8646243699</v>
      </c>
      <c r="E19208" s="9" t="e">
        <f>INDEX(#REF!:#REF!,MATCH($D19208,#REF!:#REF!,0),MATCH(#REF!,#REF!:#REF!,0))</f>
        <v>#REF!</v>
      </c>
      <c r="F19208" s="9" t="e">
        <f>INDEX(#REF!:#REF!,MATCH($D19208,#REF!:#REF!,0),MATCH(#REF!,#REF!:#REF!,0))</f>
        <v>#REF!</v>
      </c>
    </row>
    <row r="19209" spans="1:6" ht="16.5" x14ac:dyDescent="0.3">
      <c r="A19209" s="9" t="s">
        <v>3065</v>
      </c>
      <c r="B19209" s="9" t="s">
        <v>2262</v>
      </c>
      <c r="C19209" s="10">
        <v>39556</v>
      </c>
      <c r="D19209" s="9">
        <v>8731494560</v>
      </c>
      <c r="E19209" s="9" t="e">
        <f>INDEX(#REF!:#REF!,MATCH($D19209,#REF!:#REF!,0),MATCH(#REF!,#REF!:#REF!,0))</f>
        <v>#REF!</v>
      </c>
      <c r="F19209" s="9" t="e">
        <f>INDEX(#REF!:#REF!,MATCH($D19209,#REF!:#REF!,0),MATCH(#REF!,#REF!:#REF!,0))</f>
        <v>#REF!</v>
      </c>
    </row>
    <row r="19210" spans="1:6" ht="16.5" x14ac:dyDescent="0.3">
      <c r="A19210" s="9" t="s">
        <v>3064</v>
      </c>
      <c r="B19210" s="9" t="s">
        <v>2509</v>
      </c>
      <c r="C19210" s="10">
        <v>11881</v>
      </c>
      <c r="D19210" s="9">
        <v>5439294325</v>
      </c>
      <c r="E19210" s="9" t="e">
        <f>INDEX(#REF!:#REF!,MATCH($D19210,#REF!:#REF!,0),MATCH(#REF!,#REF!:#REF!,0))</f>
        <v>#REF!</v>
      </c>
      <c r="F19210" s="9" t="e">
        <f>INDEX(#REF!:#REF!,MATCH($D19210,#REF!:#REF!,0),MATCH(#REF!,#REF!:#REF!,0))</f>
        <v>#REF!</v>
      </c>
    </row>
    <row r="19211" spans="1:6" ht="16.5" x14ac:dyDescent="0.3">
      <c r="A19211" s="9" t="s">
        <v>3063</v>
      </c>
      <c r="B19211" s="9" t="s">
        <v>2195</v>
      </c>
      <c r="C19211" s="10">
        <v>22980</v>
      </c>
      <c r="D19211" s="9">
        <v>6531376252</v>
      </c>
      <c r="E19211" s="9" t="e">
        <f>INDEX(#REF!:#REF!,MATCH($D19211,#REF!:#REF!,0),MATCH(#REF!,#REF!:#REF!,0))</f>
        <v>#REF!</v>
      </c>
      <c r="F19211" s="9" t="e">
        <f>INDEX(#REF!:#REF!,MATCH($D19211,#REF!:#REF!,0),MATCH(#REF!,#REF!:#REF!,0))</f>
        <v>#REF!</v>
      </c>
    </row>
    <row r="19212" spans="1:6" ht="16.5" x14ac:dyDescent="0.3">
      <c r="A19212" s="9" t="s">
        <v>3062</v>
      </c>
      <c r="B19212" s="9" t="s">
        <v>2833</v>
      </c>
      <c r="C19212" s="10">
        <v>59559</v>
      </c>
      <c r="D19212" s="9">
        <v>994826516</v>
      </c>
      <c r="E19212" s="9" t="e">
        <f>INDEX(#REF!:#REF!,MATCH($D19212,#REF!:#REF!,0),MATCH(#REF!,#REF!:#REF!,0))</f>
        <v>#REF!</v>
      </c>
      <c r="F19212" s="9" t="e">
        <f>INDEX(#REF!:#REF!,MATCH($D19212,#REF!:#REF!,0),MATCH(#REF!,#REF!:#REF!,0))</f>
        <v>#REF!</v>
      </c>
    </row>
    <row r="19213" spans="1:6" ht="16.5" x14ac:dyDescent="0.3">
      <c r="A19213" s="9" t="s">
        <v>3061</v>
      </c>
      <c r="B19213" s="9" t="s">
        <v>2298</v>
      </c>
      <c r="C19213" s="10">
        <v>46114</v>
      </c>
      <c r="D19213" s="9">
        <v>2138131904</v>
      </c>
      <c r="E19213" s="9" t="e">
        <f>INDEX(#REF!:#REF!,MATCH($D19213,#REF!:#REF!,0),MATCH(#REF!,#REF!:#REF!,0))</f>
        <v>#REF!</v>
      </c>
      <c r="F19213" s="9" t="e">
        <f>INDEX(#REF!:#REF!,MATCH($D19213,#REF!:#REF!,0),MATCH(#REF!,#REF!:#REF!,0))</f>
        <v>#REF!</v>
      </c>
    </row>
    <row r="19214" spans="1:6" ht="16.5" x14ac:dyDescent="0.3">
      <c r="A19214" s="9" t="s">
        <v>3060</v>
      </c>
      <c r="B19214" s="9" t="s">
        <v>1975</v>
      </c>
      <c r="C19214" s="10">
        <v>36938</v>
      </c>
      <c r="D19214" s="9">
        <v>3597778305</v>
      </c>
      <c r="E19214" s="9" t="e">
        <f>INDEX(#REF!:#REF!,MATCH($D19214,#REF!:#REF!,0),MATCH(#REF!,#REF!:#REF!,0))</f>
        <v>#REF!</v>
      </c>
      <c r="F19214" s="9" t="e">
        <f>INDEX(#REF!:#REF!,MATCH($D19214,#REF!:#REF!,0),MATCH(#REF!,#REF!:#REF!,0))</f>
        <v>#REF!</v>
      </c>
    </row>
    <row r="19215" spans="1:6" ht="16.5" x14ac:dyDescent="0.3">
      <c r="A19215" s="9" t="s">
        <v>3059</v>
      </c>
      <c r="B19215" s="9" t="s">
        <v>2759</v>
      </c>
      <c r="C19215" s="10">
        <v>15191</v>
      </c>
      <c r="D19215" s="9">
        <v>8911781207</v>
      </c>
      <c r="E19215" s="9" t="e">
        <f>INDEX(#REF!:#REF!,MATCH($D19215,#REF!:#REF!,0),MATCH(#REF!,#REF!:#REF!,0))</f>
        <v>#REF!</v>
      </c>
      <c r="F19215" s="9" t="e">
        <f>INDEX(#REF!:#REF!,MATCH($D19215,#REF!:#REF!,0),MATCH(#REF!,#REF!:#REF!,0))</f>
        <v>#REF!</v>
      </c>
    </row>
    <row r="19216" spans="1:6" ht="16.5" x14ac:dyDescent="0.3">
      <c r="A19216" s="9" t="s">
        <v>3058</v>
      </c>
      <c r="B19216" s="9" t="s">
        <v>2248</v>
      </c>
      <c r="C19216" s="10">
        <v>54144</v>
      </c>
      <c r="D19216" s="9">
        <v>1014658829</v>
      </c>
      <c r="E19216" s="9" t="e">
        <f>INDEX(#REF!:#REF!,MATCH($D19216,#REF!:#REF!,0),MATCH(#REF!,#REF!:#REF!,0))</f>
        <v>#REF!</v>
      </c>
      <c r="F19216" s="9" t="e">
        <f>INDEX(#REF!:#REF!,MATCH($D19216,#REF!:#REF!,0),MATCH(#REF!,#REF!:#REF!,0))</f>
        <v>#REF!</v>
      </c>
    </row>
    <row r="19217" spans="1:6" ht="16.5" x14ac:dyDescent="0.3">
      <c r="A19217" s="9" t="s">
        <v>3057</v>
      </c>
      <c r="B19217" s="9" t="s">
        <v>2658</v>
      </c>
      <c r="C19217" s="10">
        <v>29423</v>
      </c>
      <c r="D19217" s="9">
        <v>7479962290</v>
      </c>
      <c r="E19217" s="9" t="e">
        <f>INDEX(#REF!:#REF!,MATCH($D19217,#REF!:#REF!,0),MATCH(#REF!,#REF!:#REF!,0))</f>
        <v>#REF!</v>
      </c>
      <c r="F19217" s="9" t="e">
        <f>INDEX(#REF!:#REF!,MATCH($D19217,#REF!:#REF!,0),MATCH(#REF!,#REF!:#REF!,0))</f>
        <v>#REF!</v>
      </c>
    </row>
    <row r="19218" spans="1:6" ht="16.5" x14ac:dyDescent="0.3">
      <c r="A19218" s="9" t="s">
        <v>3056</v>
      </c>
      <c r="B19218" s="9" t="s">
        <v>2867</v>
      </c>
      <c r="C19218" s="10">
        <v>50121</v>
      </c>
      <c r="D19218" s="9">
        <v>8069192305</v>
      </c>
      <c r="E19218" s="9" t="e">
        <f>INDEX(#REF!:#REF!,MATCH($D19218,#REF!:#REF!,0),MATCH(#REF!,#REF!:#REF!,0))</f>
        <v>#REF!</v>
      </c>
      <c r="F19218" s="9" t="e">
        <f>INDEX(#REF!:#REF!,MATCH($D19218,#REF!:#REF!,0),MATCH(#REF!,#REF!:#REF!,0))</f>
        <v>#REF!</v>
      </c>
    </row>
    <row r="19219" spans="1:6" ht="16.5" x14ac:dyDescent="0.3">
      <c r="A19219" s="9" t="s">
        <v>3055</v>
      </c>
      <c r="B19219" s="9" t="s">
        <v>2448</v>
      </c>
      <c r="C19219" s="10">
        <v>11011</v>
      </c>
      <c r="D19219" s="9">
        <v>7160109333</v>
      </c>
      <c r="E19219" s="9" t="e">
        <f>INDEX(#REF!:#REF!,MATCH($D19219,#REF!:#REF!,0),MATCH(#REF!,#REF!:#REF!,0))</f>
        <v>#REF!</v>
      </c>
      <c r="F19219" s="9" t="e">
        <f>INDEX(#REF!:#REF!,MATCH($D19219,#REF!:#REF!,0),MATCH(#REF!,#REF!:#REF!,0))</f>
        <v>#REF!</v>
      </c>
    </row>
    <row r="19220" spans="1:6" ht="16.5" x14ac:dyDescent="0.3">
      <c r="A19220" s="9" t="s">
        <v>3054</v>
      </c>
      <c r="B19220" s="9" t="s">
        <v>2183</v>
      </c>
      <c r="C19220" s="10">
        <v>31881</v>
      </c>
      <c r="D19220" s="9">
        <v>4730395069</v>
      </c>
      <c r="E19220" s="9" t="e">
        <f>INDEX(#REF!:#REF!,MATCH($D19220,#REF!:#REF!,0),MATCH(#REF!,#REF!:#REF!,0))</f>
        <v>#REF!</v>
      </c>
      <c r="F19220" s="9" t="e">
        <f>INDEX(#REF!:#REF!,MATCH($D19220,#REF!:#REF!,0),MATCH(#REF!,#REF!:#REF!,0))</f>
        <v>#REF!</v>
      </c>
    </row>
    <row r="19221" spans="1:6" ht="16.5" x14ac:dyDescent="0.3">
      <c r="A19221" s="9" t="s">
        <v>3053</v>
      </c>
      <c r="B19221" s="9" t="s">
        <v>2034</v>
      </c>
      <c r="C19221" s="10">
        <v>40032</v>
      </c>
      <c r="D19221" s="9">
        <v>6364724701</v>
      </c>
      <c r="E19221" s="9" t="e">
        <f>INDEX(#REF!:#REF!,MATCH($D19221,#REF!:#REF!,0),MATCH(#REF!,#REF!:#REF!,0))</f>
        <v>#REF!</v>
      </c>
      <c r="F19221" s="9" t="e">
        <f>INDEX(#REF!:#REF!,MATCH($D19221,#REF!:#REF!,0),MATCH(#REF!,#REF!:#REF!,0))</f>
        <v>#REF!</v>
      </c>
    </row>
    <row r="19222" spans="1:6" ht="16.5" x14ac:dyDescent="0.3">
      <c r="A19222" s="9" t="s">
        <v>3052</v>
      </c>
      <c r="B19222" s="9" t="s">
        <v>1941</v>
      </c>
      <c r="C19222" s="10">
        <v>15531</v>
      </c>
      <c r="D19222" s="9">
        <v>4808886316</v>
      </c>
      <c r="E19222" s="9" t="e">
        <f>INDEX(#REF!:#REF!,MATCH($D19222,#REF!:#REF!,0),MATCH(#REF!,#REF!:#REF!,0))</f>
        <v>#REF!</v>
      </c>
      <c r="F19222" s="9" t="e">
        <f>INDEX(#REF!:#REF!,MATCH($D19222,#REF!:#REF!,0),MATCH(#REF!,#REF!:#REF!,0))</f>
        <v>#REF!</v>
      </c>
    </row>
    <row r="19223" spans="1:6" ht="16.5" x14ac:dyDescent="0.3">
      <c r="A19223" s="9" t="s">
        <v>3051</v>
      </c>
      <c r="B19223" s="9" t="s">
        <v>2075</v>
      </c>
      <c r="C19223" s="10">
        <v>12623</v>
      </c>
      <c r="D19223" s="9">
        <v>8875305560</v>
      </c>
      <c r="E19223" s="9" t="e">
        <f>INDEX(#REF!:#REF!,MATCH($D19223,#REF!:#REF!,0),MATCH(#REF!,#REF!:#REF!,0))</f>
        <v>#REF!</v>
      </c>
      <c r="F19223" s="9" t="e">
        <f>INDEX(#REF!:#REF!,MATCH($D19223,#REF!:#REF!,0),MATCH(#REF!,#REF!:#REF!,0))</f>
        <v>#REF!</v>
      </c>
    </row>
    <row r="19224" spans="1:6" ht="16.5" x14ac:dyDescent="0.3">
      <c r="A19224" s="9" t="s">
        <v>3050</v>
      </c>
      <c r="B19224" s="9" t="s">
        <v>3049</v>
      </c>
      <c r="C19224" s="10">
        <v>15747</v>
      </c>
      <c r="D19224" s="9">
        <v>2480515559</v>
      </c>
      <c r="E19224" s="9" t="e">
        <f>INDEX(#REF!:#REF!,MATCH($D19224,#REF!:#REF!,0),MATCH(#REF!,#REF!:#REF!,0))</f>
        <v>#REF!</v>
      </c>
      <c r="F19224" s="9" t="e">
        <f>INDEX(#REF!:#REF!,MATCH($D19224,#REF!:#REF!,0),MATCH(#REF!,#REF!:#REF!,0))</f>
        <v>#REF!</v>
      </c>
    </row>
    <row r="19225" spans="1:6" ht="16.5" x14ac:dyDescent="0.3">
      <c r="A19225" s="9" t="s">
        <v>3048</v>
      </c>
      <c r="B19225" s="9" t="s">
        <v>2465</v>
      </c>
      <c r="C19225" s="10">
        <v>52031</v>
      </c>
      <c r="D19225" s="9">
        <v>5603330430</v>
      </c>
      <c r="E19225" s="9" t="e">
        <f>INDEX(#REF!:#REF!,MATCH($D19225,#REF!:#REF!,0),MATCH(#REF!,#REF!:#REF!,0))</f>
        <v>#REF!</v>
      </c>
      <c r="F19225" s="9" t="e">
        <f>INDEX(#REF!:#REF!,MATCH($D19225,#REF!:#REF!,0),MATCH(#REF!,#REF!:#REF!,0))</f>
        <v>#REF!</v>
      </c>
    </row>
    <row r="19226" spans="1:6" ht="16.5" x14ac:dyDescent="0.3">
      <c r="A19226" s="9" t="s">
        <v>3047</v>
      </c>
      <c r="B19226" s="9" t="s">
        <v>2768</v>
      </c>
      <c r="C19226" s="10">
        <v>33421</v>
      </c>
      <c r="D19226" s="9">
        <v>7961231404</v>
      </c>
      <c r="E19226" s="9" t="e">
        <f>INDEX(#REF!:#REF!,MATCH($D19226,#REF!:#REF!,0),MATCH(#REF!,#REF!:#REF!,0))</f>
        <v>#REF!</v>
      </c>
      <c r="F19226" s="9" t="e">
        <f>INDEX(#REF!:#REF!,MATCH($D19226,#REF!:#REF!,0),MATCH(#REF!,#REF!:#REF!,0))</f>
        <v>#REF!</v>
      </c>
    </row>
    <row r="19227" spans="1:6" ht="16.5" x14ac:dyDescent="0.3">
      <c r="A19227" s="9" t="s">
        <v>3046</v>
      </c>
      <c r="B19227" s="9" t="s">
        <v>2994</v>
      </c>
      <c r="C19227" s="10">
        <v>14997</v>
      </c>
      <c r="D19227" s="9">
        <v>544760832</v>
      </c>
      <c r="E19227" s="9" t="e">
        <f>INDEX(#REF!:#REF!,MATCH($D19227,#REF!:#REF!,0),MATCH(#REF!,#REF!:#REF!,0))</f>
        <v>#REF!</v>
      </c>
      <c r="F19227" s="9" t="e">
        <f>INDEX(#REF!:#REF!,MATCH($D19227,#REF!:#REF!,0),MATCH(#REF!,#REF!:#REF!,0))</f>
        <v>#REF!</v>
      </c>
    </row>
    <row r="19228" spans="1:6" ht="16.5" x14ac:dyDescent="0.3">
      <c r="A19228" s="9" t="s">
        <v>3045</v>
      </c>
      <c r="B19228" s="9" t="s">
        <v>3044</v>
      </c>
      <c r="C19228" s="10">
        <v>17775</v>
      </c>
      <c r="D19228" s="9">
        <v>1898839557</v>
      </c>
      <c r="E19228" s="9" t="e">
        <f>INDEX(#REF!:#REF!,MATCH($D19228,#REF!:#REF!,0),MATCH(#REF!,#REF!:#REF!,0))</f>
        <v>#REF!</v>
      </c>
      <c r="F19228" s="9" t="e">
        <f>INDEX(#REF!:#REF!,MATCH($D19228,#REF!:#REF!,0),MATCH(#REF!,#REF!:#REF!,0))</f>
        <v>#REF!</v>
      </c>
    </row>
    <row r="19229" spans="1:6" ht="16.5" x14ac:dyDescent="0.3">
      <c r="A19229" s="9" t="s">
        <v>3043</v>
      </c>
      <c r="B19229" s="9" t="s">
        <v>3042</v>
      </c>
      <c r="C19229" s="10">
        <v>27197</v>
      </c>
      <c r="D19229" s="9">
        <v>4409014943</v>
      </c>
      <c r="E19229" s="9" t="e">
        <f>INDEX(#REF!:#REF!,MATCH($D19229,#REF!:#REF!,0),MATCH(#REF!,#REF!:#REF!,0))</f>
        <v>#REF!</v>
      </c>
      <c r="F19229" s="9" t="e">
        <f>INDEX(#REF!:#REF!,MATCH($D19229,#REF!:#REF!,0),MATCH(#REF!,#REF!:#REF!,0))</f>
        <v>#REF!</v>
      </c>
    </row>
    <row r="19230" spans="1:6" ht="16.5" x14ac:dyDescent="0.3">
      <c r="A19230" s="9" t="s">
        <v>3041</v>
      </c>
      <c r="B19230" s="9" t="s">
        <v>2323</v>
      </c>
      <c r="C19230" s="10">
        <v>22567</v>
      </c>
      <c r="D19230" s="9">
        <v>7560031153</v>
      </c>
      <c r="E19230" s="9" t="e">
        <f>INDEX(#REF!:#REF!,MATCH($D19230,#REF!:#REF!,0),MATCH(#REF!,#REF!:#REF!,0))</f>
        <v>#REF!</v>
      </c>
      <c r="F19230" s="9" t="e">
        <f>INDEX(#REF!:#REF!,MATCH($D19230,#REF!:#REF!,0),MATCH(#REF!,#REF!:#REF!,0))</f>
        <v>#REF!</v>
      </c>
    </row>
    <row r="19231" spans="1:6" ht="16.5" x14ac:dyDescent="0.3">
      <c r="A19231" s="9" t="s">
        <v>3040</v>
      </c>
      <c r="B19231" s="9" t="s">
        <v>3029</v>
      </c>
      <c r="C19231" s="10">
        <v>28965</v>
      </c>
      <c r="D19231" s="9">
        <v>2255261316</v>
      </c>
      <c r="E19231" s="9" t="e">
        <f>INDEX(#REF!:#REF!,MATCH($D19231,#REF!:#REF!,0),MATCH(#REF!,#REF!:#REF!,0))</f>
        <v>#REF!</v>
      </c>
      <c r="F19231" s="9" t="e">
        <f>INDEX(#REF!:#REF!,MATCH($D19231,#REF!:#REF!,0),MATCH(#REF!,#REF!:#REF!,0))</f>
        <v>#REF!</v>
      </c>
    </row>
    <row r="19232" spans="1:6" ht="16.5" x14ac:dyDescent="0.3">
      <c r="A19232" s="9" t="s">
        <v>3039</v>
      </c>
      <c r="B19232" s="9" t="s">
        <v>2783</v>
      </c>
      <c r="C19232" s="10">
        <v>32727</v>
      </c>
      <c r="D19232" s="9">
        <v>6284045549</v>
      </c>
      <c r="E19232" s="9" t="e">
        <f>INDEX(#REF!:#REF!,MATCH($D19232,#REF!:#REF!,0),MATCH(#REF!,#REF!:#REF!,0))</f>
        <v>#REF!</v>
      </c>
      <c r="F19232" s="9" t="e">
        <f>INDEX(#REF!:#REF!,MATCH($D19232,#REF!:#REF!,0),MATCH(#REF!,#REF!:#REF!,0))</f>
        <v>#REF!</v>
      </c>
    </row>
    <row r="19233" spans="1:6" ht="16.5" x14ac:dyDescent="0.3">
      <c r="A19233" s="9" t="s">
        <v>3038</v>
      </c>
      <c r="B19233" s="9" t="s">
        <v>2087</v>
      </c>
      <c r="C19233" s="10">
        <v>28339</v>
      </c>
      <c r="D19233" s="9">
        <v>7957976743</v>
      </c>
      <c r="E19233" s="9" t="e">
        <f>INDEX(#REF!:#REF!,MATCH($D19233,#REF!:#REF!,0),MATCH(#REF!,#REF!:#REF!,0))</f>
        <v>#REF!</v>
      </c>
      <c r="F19233" s="9" t="e">
        <f>INDEX(#REF!:#REF!,MATCH($D19233,#REF!:#REF!,0),MATCH(#REF!,#REF!:#REF!,0))</f>
        <v>#REF!</v>
      </c>
    </row>
    <row r="19234" spans="1:6" ht="16.5" x14ac:dyDescent="0.3">
      <c r="A19234" s="9" t="s">
        <v>3037</v>
      </c>
      <c r="B19234" s="9" t="s">
        <v>2468</v>
      </c>
      <c r="C19234" s="10">
        <v>55685</v>
      </c>
      <c r="D19234" s="9">
        <v>2592292012</v>
      </c>
      <c r="E19234" s="9" t="e">
        <f>INDEX(#REF!:#REF!,MATCH($D19234,#REF!:#REF!,0),MATCH(#REF!,#REF!:#REF!,0))</f>
        <v>#REF!</v>
      </c>
      <c r="F19234" s="9" t="e">
        <f>INDEX(#REF!:#REF!,MATCH($D19234,#REF!:#REF!,0),MATCH(#REF!,#REF!:#REF!,0))</f>
        <v>#REF!</v>
      </c>
    </row>
    <row r="19235" spans="1:6" ht="16.5" x14ac:dyDescent="0.3">
      <c r="A19235" s="9" t="s">
        <v>3036</v>
      </c>
      <c r="B19235" s="9" t="s">
        <v>2198</v>
      </c>
      <c r="C19235" s="10">
        <v>46052</v>
      </c>
      <c r="D19235" s="9">
        <v>1606657585</v>
      </c>
      <c r="E19235" s="9" t="e">
        <f>INDEX(#REF!:#REF!,MATCH($D19235,#REF!:#REF!,0),MATCH(#REF!,#REF!:#REF!,0))</f>
        <v>#REF!</v>
      </c>
      <c r="F19235" s="9" t="e">
        <f>INDEX(#REF!:#REF!,MATCH($D19235,#REF!:#REF!,0),MATCH(#REF!,#REF!:#REF!,0))</f>
        <v>#REF!</v>
      </c>
    </row>
    <row r="19236" spans="1:6" ht="16.5" x14ac:dyDescent="0.3">
      <c r="A19236" s="9" t="s">
        <v>3035</v>
      </c>
      <c r="B19236" s="9" t="s">
        <v>2718</v>
      </c>
      <c r="C19236" s="10">
        <v>56769</v>
      </c>
      <c r="D19236" s="9">
        <v>2510440322</v>
      </c>
      <c r="E19236" s="9" t="e">
        <f>INDEX(#REF!:#REF!,MATCH($D19236,#REF!:#REF!,0),MATCH(#REF!,#REF!:#REF!,0))</f>
        <v>#REF!</v>
      </c>
      <c r="F19236" s="9" t="e">
        <f>INDEX(#REF!:#REF!,MATCH($D19236,#REF!:#REF!,0),MATCH(#REF!,#REF!:#REF!,0))</f>
        <v>#REF!</v>
      </c>
    </row>
    <row r="19237" spans="1:6" ht="16.5" x14ac:dyDescent="0.3">
      <c r="A19237" s="9" t="s">
        <v>3034</v>
      </c>
      <c r="B19237" s="9" t="s">
        <v>2153</v>
      </c>
      <c r="C19237" s="10">
        <v>29677</v>
      </c>
      <c r="D19237" s="9">
        <v>7281103514</v>
      </c>
      <c r="E19237" s="9" t="e">
        <f>INDEX(#REF!:#REF!,MATCH($D19237,#REF!:#REF!,0),MATCH(#REF!,#REF!:#REF!,0))</f>
        <v>#REF!</v>
      </c>
      <c r="F19237" s="9" t="e">
        <f>INDEX(#REF!:#REF!,MATCH($D19237,#REF!:#REF!,0),MATCH(#REF!,#REF!:#REF!,0))</f>
        <v>#REF!</v>
      </c>
    </row>
    <row r="19238" spans="1:6" ht="16.5" x14ac:dyDescent="0.3">
      <c r="A19238" s="9" t="s">
        <v>3033</v>
      </c>
      <c r="B19238" s="9" t="s">
        <v>2032</v>
      </c>
      <c r="C19238" s="10">
        <v>32649</v>
      </c>
      <c r="D19238" s="9">
        <v>9381484503</v>
      </c>
      <c r="E19238" s="9" t="e">
        <f>INDEX(#REF!:#REF!,MATCH($D19238,#REF!:#REF!,0),MATCH(#REF!,#REF!:#REF!,0))</f>
        <v>#REF!</v>
      </c>
      <c r="F19238" s="9" t="e">
        <f>INDEX(#REF!:#REF!,MATCH($D19238,#REF!:#REF!,0),MATCH(#REF!,#REF!:#REF!,0))</f>
        <v>#REF!</v>
      </c>
    </row>
    <row r="19239" spans="1:6" ht="16.5" x14ac:dyDescent="0.3">
      <c r="A19239" s="9" t="s">
        <v>3032</v>
      </c>
      <c r="B19239" s="9" t="s">
        <v>2519</v>
      </c>
      <c r="C19239" s="10">
        <v>17956</v>
      </c>
      <c r="D19239" s="9">
        <v>5975948169</v>
      </c>
      <c r="E19239" s="9" t="e">
        <f>INDEX(#REF!:#REF!,MATCH($D19239,#REF!:#REF!,0),MATCH(#REF!,#REF!:#REF!,0))</f>
        <v>#REF!</v>
      </c>
      <c r="F19239" s="9" t="e">
        <f>INDEX(#REF!:#REF!,MATCH($D19239,#REF!:#REF!,0),MATCH(#REF!,#REF!:#REF!,0))</f>
        <v>#REF!</v>
      </c>
    </row>
    <row r="19240" spans="1:6" ht="16.5" x14ac:dyDescent="0.3">
      <c r="A19240" s="9" t="s">
        <v>3031</v>
      </c>
      <c r="B19240" s="9" t="s">
        <v>2478</v>
      </c>
      <c r="C19240" s="10">
        <v>15934</v>
      </c>
      <c r="D19240" s="9">
        <v>7769010411</v>
      </c>
      <c r="E19240" s="9" t="e">
        <f>INDEX(#REF!:#REF!,MATCH($D19240,#REF!:#REF!,0),MATCH(#REF!,#REF!:#REF!,0))</f>
        <v>#REF!</v>
      </c>
      <c r="F19240" s="9" t="e">
        <f>INDEX(#REF!:#REF!,MATCH($D19240,#REF!:#REF!,0),MATCH(#REF!,#REF!:#REF!,0))</f>
        <v>#REF!</v>
      </c>
    </row>
    <row r="19241" spans="1:6" ht="16.5" x14ac:dyDescent="0.3">
      <c r="A19241" s="9" t="s">
        <v>3030</v>
      </c>
      <c r="B19241" s="9" t="s">
        <v>3029</v>
      </c>
      <c r="C19241" s="10">
        <v>15597</v>
      </c>
      <c r="D19241" s="9">
        <v>8750494546</v>
      </c>
      <c r="E19241" s="9" t="e">
        <f>INDEX(#REF!:#REF!,MATCH($D19241,#REF!:#REF!,0),MATCH(#REF!,#REF!:#REF!,0))</f>
        <v>#REF!</v>
      </c>
      <c r="F19241" s="9" t="e">
        <f>INDEX(#REF!:#REF!,MATCH($D19241,#REF!:#REF!,0),MATCH(#REF!,#REF!:#REF!,0))</f>
        <v>#REF!</v>
      </c>
    </row>
    <row r="19242" spans="1:6" ht="16.5" x14ac:dyDescent="0.3">
      <c r="A19242" s="9" t="s">
        <v>3028</v>
      </c>
      <c r="B19242" s="9" t="s">
        <v>2260</v>
      </c>
      <c r="C19242" s="10">
        <v>10148</v>
      </c>
      <c r="D19242" s="9">
        <v>6973806759</v>
      </c>
      <c r="E19242" s="9" t="e">
        <f>INDEX(#REF!:#REF!,MATCH($D19242,#REF!:#REF!,0),MATCH(#REF!,#REF!:#REF!,0))</f>
        <v>#REF!</v>
      </c>
      <c r="F19242" s="9" t="e">
        <f>INDEX(#REF!:#REF!,MATCH($D19242,#REF!:#REF!,0),MATCH(#REF!,#REF!:#REF!,0))</f>
        <v>#REF!</v>
      </c>
    </row>
    <row r="19243" spans="1:6" ht="16.5" x14ac:dyDescent="0.3">
      <c r="A19243" s="9" t="s">
        <v>3027</v>
      </c>
      <c r="B19243" s="9" t="s">
        <v>2503</v>
      </c>
      <c r="C19243" s="10">
        <v>44141</v>
      </c>
      <c r="D19243" s="9">
        <v>2185059785</v>
      </c>
      <c r="E19243" s="9" t="e">
        <f>INDEX(#REF!:#REF!,MATCH($D19243,#REF!:#REF!,0),MATCH(#REF!,#REF!:#REF!,0))</f>
        <v>#REF!</v>
      </c>
      <c r="F19243" s="9" t="e">
        <f>INDEX(#REF!:#REF!,MATCH($D19243,#REF!:#REF!,0),MATCH(#REF!,#REF!:#REF!,0))</f>
        <v>#REF!</v>
      </c>
    </row>
    <row r="19244" spans="1:6" ht="16.5" x14ac:dyDescent="0.3">
      <c r="A19244" s="9" t="s">
        <v>3026</v>
      </c>
      <c r="B19244" s="9" t="s">
        <v>2224</v>
      </c>
      <c r="C19244" s="10">
        <v>19352</v>
      </c>
      <c r="D19244" s="9">
        <v>1419116835</v>
      </c>
      <c r="E19244" s="9" t="e">
        <f>INDEX(#REF!:#REF!,MATCH($D19244,#REF!:#REF!,0),MATCH(#REF!,#REF!:#REF!,0))</f>
        <v>#REF!</v>
      </c>
      <c r="F19244" s="9" t="e">
        <f>INDEX(#REF!:#REF!,MATCH($D19244,#REF!:#REF!,0),MATCH(#REF!,#REF!:#REF!,0))</f>
        <v>#REF!</v>
      </c>
    </row>
    <row r="19245" spans="1:6" ht="16.5" x14ac:dyDescent="0.3">
      <c r="A19245" s="9" t="s">
        <v>3025</v>
      </c>
      <c r="B19245" s="9" t="s">
        <v>2939</v>
      </c>
      <c r="C19245" s="10">
        <v>34421</v>
      </c>
      <c r="D19245" s="9">
        <v>7132417177</v>
      </c>
      <c r="E19245" s="9" t="e">
        <f>INDEX(#REF!:#REF!,MATCH($D19245,#REF!:#REF!,0),MATCH(#REF!,#REF!:#REF!,0))</f>
        <v>#REF!</v>
      </c>
      <c r="F19245" s="9" t="e">
        <f>INDEX(#REF!:#REF!,MATCH($D19245,#REF!:#REF!,0),MATCH(#REF!,#REF!:#REF!,0))</f>
        <v>#REF!</v>
      </c>
    </row>
    <row r="19246" spans="1:6" ht="16.5" x14ac:dyDescent="0.3">
      <c r="A19246" s="9" t="s">
        <v>3024</v>
      </c>
      <c r="B19246" s="9" t="s">
        <v>2961</v>
      </c>
      <c r="C19246" s="10">
        <v>22797</v>
      </c>
      <c r="D19246" s="9">
        <v>4808886316</v>
      </c>
      <c r="E19246" s="9" t="e">
        <f>INDEX(#REF!:#REF!,MATCH($D19246,#REF!:#REF!,0),MATCH(#REF!,#REF!:#REF!,0))</f>
        <v>#REF!</v>
      </c>
      <c r="F19246" s="9" t="e">
        <f>INDEX(#REF!:#REF!,MATCH($D19246,#REF!:#REF!,0),MATCH(#REF!,#REF!:#REF!,0))</f>
        <v>#REF!</v>
      </c>
    </row>
    <row r="19247" spans="1:6" ht="16.5" x14ac:dyDescent="0.3">
      <c r="A19247" s="9" t="s">
        <v>3023</v>
      </c>
      <c r="B19247" s="9" t="s">
        <v>2017</v>
      </c>
      <c r="C19247" s="10">
        <v>23205</v>
      </c>
      <c r="D19247" s="9">
        <v>8694120054</v>
      </c>
      <c r="E19247" s="9" t="e">
        <f>INDEX(#REF!:#REF!,MATCH($D19247,#REF!:#REF!,0),MATCH(#REF!,#REF!:#REF!,0))</f>
        <v>#REF!</v>
      </c>
      <c r="F19247" s="9" t="e">
        <f>INDEX(#REF!:#REF!,MATCH($D19247,#REF!:#REF!,0),MATCH(#REF!,#REF!:#REF!,0))</f>
        <v>#REF!</v>
      </c>
    </row>
    <row r="19248" spans="1:6" ht="16.5" x14ac:dyDescent="0.3">
      <c r="A19248" s="9" t="s">
        <v>3022</v>
      </c>
      <c r="B19248" s="9" t="s">
        <v>2136</v>
      </c>
      <c r="C19248" s="10">
        <v>23053</v>
      </c>
      <c r="D19248" s="9">
        <v>5460394635</v>
      </c>
      <c r="E19248" s="9" t="e">
        <f>INDEX(#REF!:#REF!,MATCH($D19248,#REF!:#REF!,0),MATCH(#REF!,#REF!:#REF!,0))</f>
        <v>#REF!</v>
      </c>
      <c r="F19248" s="9" t="e">
        <f>INDEX(#REF!:#REF!,MATCH($D19248,#REF!:#REF!,0),MATCH(#REF!,#REF!:#REF!,0))</f>
        <v>#REF!</v>
      </c>
    </row>
    <row r="19249" spans="1:6" ht="16.5" x14ac:dyDescent="0.3">
      <c r="A19249" s="9" t="s">
        <v>3021</v>
      </c>
      <c r="B19249" s="9" t="s">
        <v>2559</v>
      </c>
      <c r="C19249" s="10">
        <v>44587</v>
      </c>
      <c r="D19249" s="9">
        <v>701563818</v>
      </c>
      <c r="E19249" s="9" t="e">
        <f>INDEX(#REF!:#REF!,MATCH($D19249,#REF!:#REF!,0),MATCH(#REF!,#REF!:#REF!,0))</f>
        <v>#REF!</v>
      </c>
      <c r="F19249" s="9" t="e">
        <f>INDEX(#REF!:#REF!,MATCH($D19249,#REF!:#REF!,0),MATCH(#REF!,#REF!:#REF!,0))</f>
        <v>#REF!</v>
      </c>
    </row>
    <row r="19250" spans="1:6" ht="16.5" x14ac:dyDescent="0.3">
      <c r="A19250" s="9" t="s">
        <v>3020</v>
      </c>
      <c r="B19250" s="9" t="s">
        <v>2453</v>
      </c>
      <c r="C19250" s="10">
        <v>26046</v>
      </c>
      <c r="D19250" s="9">
        <v>5186660353</v>
      </c>
      <c r="E19250" s="9" t="e">
        <f>INDEX(#REF!:#REF!,MATCH($D19250,#REF!:#REF!,0),MATCH(#REF!,#REF!:#REF!,0))</f>
        <v>#REF!</v>
      </c>
      <c r="F19250" s="9" t="e">
        <f>INDEX(#REF!:#REF!,MATCH($D19250,#REF!:#REF!,0),MATCH(#REF!,#REF!:#REF!,0))</f>
        <v>#REF!</v>
      </c>
    </row>
    <row r="19251" spans="1:6" ht="16.5" x14ac:dyDescent="0.3">
      <c r="A19251" s="9" t="s">
        <v>3019</v>
      </c>
      <c r="B19251" s="9" t="s">
        <v>2574</v>
      </c>
      <c r="C19251" s="10">
        <v>16257</v>
      </c>
      <c r="D19251" s="9">
        <v>9820632102</v>
      </c>
      <c r="E19251" s="9" t="e">
        <f>INDEX(#REF!:#REF!,MATCH($D19251,#REF!:#REF!,0),MATCH(#REF!,#REF!:#REF!,0))</f>
        <v>#REF!</v>
      </c>
      <c r="F19251" s="9" t="e">
        <f>INDEX(#REF!:#REF!,MATCH($D19251,#REF!:#REF!,0),MATCH(#REF!,#REF!:#REF!,0))</f>
        <v>#REF!</v>
      </c>
    </row>
    <row r="19252" spans="1:6" ht="16.5" x14ac:dyDescent="0.3">
      <c r="A19252" s="9" t="s">
        <v>3018</v>
      </c>
      <c r="B19252" s="9" t="s">
        <v>1957</v>
      </c>
      <c r="C19252" s="10">
        <v>47917</v>
      </c>
      <c r="D19252" s="9">
        <v>5779075530</v>
      </c>
      <c r="E19252" s="9" t="e">
        <f>INDEX(#REF!:#REF!,MATCH($D19252,#REF!:#REF!,0),MATCH(#REF!,#REF!:#REF!,0))</f>
        <v>#REF!</v>
      </c>
      <c r="F19252" s="9" t="e">
        <f>INDEX(#REF!:#REF!,MATCH($D19252,#REF!:#REF!,0),MATCH(#REF!,#REF!:#REF!,0))</f>
        <v>#REF!</v>
      </c>
    </row>
    <row r="19253" spans="1:6" ht="16.5" x14ac:dyDescent="0.3">
      <c r="A19253" s="9" t="s">
        <v>3017</v>
      </c>
      <c r="B19253" s="9" t="s">
        <v>2123</v>
      </c>
      <c r="C19253" s="10">
        <v>35232</v>
      </c>
      <c r="D19253" s="9">
        <v>2079803735</v>
      </c>
      <c r="E19253" s="9" t="e">
        <f>INDEX(#REF!:#REF!,MATCH($D19253,#REF!:#REF!,0),MATCH(#REF!,#REF!:#REF!,0))</f>
        <v>#REF!</v>
      </c>
      <c r="F19253" s="9" t="e">
        <f>INDEX(#REF!:#REF!,MATCH($D19253,#REF!:#REF!,0),MATCH(#REF!,#REF!:#REF!,0))</f>
        <v>#REF!</v>
      </c>
    </row>
    <row r="19254" spans="1:6" ht="16.5" x14ac:dyDescent="0.3">
      <c r="A19254" s="9" t="s">
        <v>3016</v>
      </c>
      <c r="B19254" s="9" t="s">
        <v>2056</v>
      </c>
      <c r="C19254" s="10">
        <v>47600</v>
      </c>
      <c r="D19254" s="9">
        <v>6019132307</v>
      </c>
      <c r="E19254" s="9" t="e">
        <f>INDEX(#REF!:#REF!,MATCH($D19254,#REF!:#REF!,0),MATCH(#REF!,#REF!:#REF!,0))</f>
        <v>#REF!</v>
      </c>
      <c r="F19254" s="9" t="e">
        <f>INDEX(#REF!:#REF!,MATCH($D19254,#REF!:#REF!,0),MATCH(#REF!,#REF!:#REF!,0))</f>
        <v>#REF!</v>
      </c>
    </row>
    <row r="19255" spans="1:6" ht="16.5" x14ac:dyDescent="0.3">
      <c r="A19255" s="9" t="s">
        <v>3015</v>
      </c>
      <c r="B19255" s="9" t="s">
        <v>2140</v>
      </c>
      <c r="C19255" s="10">
        <v>49738</v>
      </c>
      <c r="D19255" s="9">
        <v>7931128354</v>
      </c>
      <c r="E19255" s="9" t="e">
        <f>INDEX(#REF!:#REF!,MATCH($D19255,#REF!:#REF!,0),MATCH(#REF!,#REF!:#REF!,0))</f>
        <v>#REF!</v>
      </c>
      <c r="F19255" s="9" t="e">
        <f>INDEX(#REF!:#REF!,MATCH($D19255,#REF!:#REF!,0),MATCH(#REF!,#REF!:#REF!,0))</f>
        <v>#REF!</v>
      </c>
    </row>
    <row r="19256" spans="1:6" ht="16.5" x14ac:dyDescent="0.3">
      <c r="A19256" s="9" t="s">
        <v>3014</v>
      </c>
      <c r="B19256" s="9" t="s">
        <v>2315</v>
      </c>
      <c r="C19256" s="10">
        <v>19365</v>
      </c>
      <c r="D19256" s="9">
        <v>7596173217</v>
      </c>
      <c r="E19256" s="9" t="e">
        <f>INDEX(#REF!:#REF!,MATCH($D19256,#REF!:#REF!,0),MATCH(#REF!,#REF!:#REF!,0))</f>
        <v>#REF!</v>
      </c>
      <c r="F19256" s="9" t="e">
        <f>INDEX(#REF!:#REF!,MATCH($D19256,#REF!:#REF!,0),MATCH(#REF!,#REF!:#REF!,0))</f>
        <v>#REF!</v>
      </c>
    </row>
    <row r="19257" spans="1:6" ht="16.5" x14ac:dyDescent="0.3">
      <c r="A19257" s="9" t="s">
        <v>3013</v>
      </c>
      <c r="B19257" s="9" t="s">
        <v>2954</v>
      </c>
      <c r="C19257" s="10">
        <v>10731</v>
      </c>
      <c r="D19257" s="9">
        <v>320120716</v>
      </c>
      <c r="E19257" s="9" t="e">
        <f>INDEX(#REF!:#REF!,MATCH($D19257,#REF!:#REF!,0),MATCH(#REF!,#REF!:#REF!,0))</f>
        <v>#REF!</v>
      </c>
      <c r="F19257" s="9" t="e">
        <f>INDEX(#REF!:#REF!,MATCH($D19257,#REF!:#REF!,0),MATCH(#REF!,#REF!:#REF!,0))</f>
        <v>#REF!</v>
      </c>
    </row>
    <row r="19258" spans="1:6" ht="16.5" x14ac:dyDescent="0.3">
      <c r="A19258" s="9" t="s">
        <v>3012</v>
      </c>
      <c r="B19258" s="9" t="s">
        <v>2216</v>
      </c>
      <c r="C19258" s="10">
        <v>16823</v>
      </c>
      <c r="D19258" s="9">
        <v>3497169404</v>
      </c>
      <c r="E19258" s="9" t="e">
        <f>INDEX(#REF!:#REF!,MATCH($D19258,#REF!:#REF!,0),MATCH(#REF!,#REF!:#REF!,0))</f>
        <v>#REF!</v>
      </c>
      <c r="F19258" s="9" t="e">
        <f>INDEX(#REF!:#REF!,MATCH($D19258,#REF!:#REF!,0),MATCH(#REF!,#REF!:#REF!,0))</f>
        <v>#REF!</v>
      </c>
    </row>
    <row r="19259" spans="1:6" ht="16.5" x14ac:dyDescent="0.3">
      <c r="A19259" s="9" t="s">
        <v>3011</v>
      </c>
      <c r="B19259" s="9" t="s">
        <v>2099</v>
      </c>
      <c r="C19259" s="10">
        <v>44434</v>
      </c>
      <c r="D19259" s="9">
        <v>397599129</v>
      </c>
      <c r="E19259" s="9" t="e">
        <f>INDEX(#REF!:#REF!,MATCH($D19259,#REF!:#REF!,0),MATCH(#REF!,#REF!:#REF!,0))</f>
        <v>#REF!</v>
      </c>
      <c r="F19259" s="9" t="e">
        <f>INDEX(#REF!:#REF!,MATCH($D19259,#REF!:#REF!,0),MATCH(#REF!,#REF!:#REF!,0))</f>
        <v>#REF!</v>
      </c>
    </row>
    <row r="19260" spans="1:6" ht="16.5" x14ac:dyDescent="0.3">
      <c r="A19260" s="9" t="s">
        <v>3010</v>
      </c>
      <c r="B19260" s="9" t="s">
        <v>2298</v>
      </c>
      <c r="C19260" s="10">
        <v>44722</v>
      </c>
      <c r="D19260" s="9">
        <v>2298319154</v>
      </c>
      <c r="E19260" s="9" t="e">
        <f>INDEX(#REF!:#REF!,MATCH($D19260,#REF!:#REF!,0),MATCH(#REF!,#REF!:#REF!,0))</f>
        <v>#REF!</v>
      </c>
      <c r="F19260" s="9" t="e">
        <f>INDEX(#REF!:#REF!,MATCH($D19260,#REF!:#REF!,0),MATCH(#REF!,#REF!:#REF!,0))</f>
        <v>#REF!</v>
      </c>
    </row>
    <row r="19261" spans="1:6" ht="16.5" x14ac:dyDescent="0.3">
      <c r="A19261" s="9" t="s">
        <v>3009</v>
      </c>
      <c r="B19261" s="9" t="s">
        <v>2090</v>
      </c>
      <c r="C19261" s="10">
        <v>49521</v>
      </c>
      <c r="D19261" s="9">
        <v>3933561566</v>
      </c>
      <c r="E19261" s="9" t="e">
        <f>INDEX(#REF!:#REF!,MATCH($D19261,#REF!:#REF!,0),MATCH(#REF!,#REF!:#REF!,0))</f>
        <v>#REF!</v>
      </c>
      <c r="F19261" s="9" t="e">
        <f>INDEX(#REF!:#REF!,MATCH($D19261,#REF!:#REF!,0),MATCH(#REF!,#REF!:#REF!,0))</f>
        <v>#REF!</v>
      </c>
    </row>
    <row r="19262" spans="1:6" ht="16.5" x14ac:dyDescent="0.3">
      <c r="A19262" s="9" t="s">
        <v>3008</v>
      </c>
      <c r="B19262" s="9" t="s">
        <v>2582</v>
      </c>
      <c r="C19262" s="10">
        <v>26420</v>
      </c>
      <c r="D19262" s="9">
        <v>483886254</v>
      </c>
      <c r="E19262" s="9" t="e">
        <f>INDEX(#REF!:#REF!,MATCH($D19262,#REF!:#REF!,0),MATCH(#REF!,#REF!:#REF!,0))</f>
        <v>#REF!</v>
      </c>
      <c r="F19262" s="9" t="e">
        <f>INDEX(#REF!:#REF!,MATCH($D19262,#REF!:#REF!,0),MATCH(#REF!,#REF!:#REF!,0))</f>
        <v>#REF!</v>
      </c>
    </row>
    <row r="19263" spans="1:6" ht="16.5" x14ac:dyDescent="0.3">
      <c r="A19263" s="9" t="s">
        <v>3007</v>
      </c>
      <c r="B19263" s="9" t="s">
        <v>1999</v>
      </c>
      <c r="C19263" s="10">
        <v>53703</v>
      </c>
      <c r="D19263" s="9">
        <v>3991175401</v>
      </c>
      <c r="E19263" s="9" t="e">
        <f>INDEX(#REF!:#REF!,MATCH($D19263,#REF!:#REF!,0),MATCH(#REF!,#REF!:#REF!,0))</f>
        <v>#REF!</v>
      </c>
      <c r="F19263" s="9" t="e">
        <f>INDEX(#REF!:#REF!,MATCH($D19263,#REF!:#REF!,0),MATCH(#REF!,#REF!:#REF!,0))</f>
        <v>#REF!</v>
      </c>
    </row>
    <row r="19264" spans="1:6" ht="16.5" x14ac:dyDescent="0.3">
      <c r="A19264" s="9" t="s">
        <v>3006</v>
      </c>
      <c r="B19264" s="9" t="s">
        <v>2418</v>
      </c>
      <c r="C19264" s="10">
        <v>45756</v>
      </c>
      <c r="D19264" s="9">
        <v>7769010411</v>
      </c>
      <c r="E19264" s="9" t="e">
        <f>INDEX(#REF!:#REF!,MATCH($D19264,#REF!:#REF!,0),MATCH(#REF!,#REF!:#REF!,0))</f>
        <v>#REF!</v>
      </c>
      <c r="F19264" s="9" t="e">
        <f>INDEX(#REF!:#REF!,MATCH($D19264,#REF!:#REF!,0),MATCH(#REF!,#REF!:#REF!,0))</f>
        <v>#REF!</v>
      </c>
    </row>
    <row r="19265" spans="1:6" ht="16.5" x14ac:dyDescent="0.3">
      <c r="A19265" s="9" t="s">
        <v>3005</v>
      </c>
      <c r="B19265" s="9" t="s">
        <v>2025</v>
      </c>
      <c r="C19265" s="10">
        <v>34184</v>
      </c>
      <c r="D19265" s="9">
        <v>2191930824</v>
      </c>
      <c r="E19265" s="9" t="e">
        <f>INDEX(#REF!:#REF!,MATCH($D19265,#REF!:#REF!,0),MATCH(#REF!,#REF!:#REF!,0))</f>
        <v>#REF!</v>
      </c>
      <c r="F19265" s="9" t="e">
        <f>INDEX(#REF!:#REF!,MATCH($D19265,#REF!:#REF!,0),MATCH(#REF!,#REF!:#REF!,0))</f>
        <v>#REF!</v>
      </c>
    </row>
    <row r="19266" spans="1:6" ht="16.5" x14ac:dyDescent="0.3">
      <c r="A19266" s="9" t="s">
        <v>3004</v>
      </c>
      <c r="B19266" s="9" t="s">
        <v>2277</v>
      </c>
      <c r="C19266" s="10">
        <v>27876</v>
      </c>
      <c r="D19266" s="9">
        <v>4839119791</v>
      </c>
      <c r="E19266" s="9" t="e">
        <f>INDEX(#REF!:#REF!,MATCH($D19266,#REF!:#REF!,0),MATCH(#REF!,#REF!:#REF!,0))</f>
        <v>#REF!</v>
      </c>
      <c r="F19266" s="9" t="e">
        <f>INDEX(#REF!:#REF!,MATCH($D19266,#REF!:#REF!,0),MATCH(#REF!,#REF!:#REF!,0))</f>
        <v>#REF!</v>
      </c>
    </row>
    <row r="19267" spans="1:6" ht="16.5" x14ac:dyDescent="0.3">
      <c r="A19267" s="9" t="s">
        <v>3003</v>
      </c>
      <c r="B19267" s="9" t="s">
        <v>2052</v>
      </c>
      <c r="C19267" s="10">
        <v>56176</v>
      </c>
      <c r="D19267" s="9">
        <v>6890491998</v>
      </c>
      <c r="E19267" s="9" t="e">
        <f>INDEX(#REF!:#REF!,MATCH($D19267,#REF!:#REF!,0),MATCH(#REF!,#REF!:#REF!,0))</f>
        <v>#REF!</v>
      </c>
      <c r="F19267" s="9" t="e">
        <f>INDEX(#REF!:#REF!,MATCH($D19267,#REF!:#REF!,0),MATCH(#REF!,#REF!:#REF!,0))</f>
        <v>#REF!</v>
      </c>
    </row>
    <row r="19268" spans="1:6" ht="16.5" x14ac:dyDescent="0.3">
      <c r="A19268" s="9" t="s">
        <v>3002</v>
      </c>
      <c r="B19268" s="9" t="s">
        <v>2017</v>
      </c>
      <c r="C19268" s="10">
        <v>26752</v>
      </c>
      <c r="D19268" s="9">
        <v>1028388519</v>
      </c>
      <c r="E19268" s="9" t="e">
        <f>INDEX(#REF!:#REF!,MATCH($D19268,#REF!:#REF!,0),MATCH(#REF!,#REF!:#REF!,0))</f>
        <v>#REF!</v>
      </c>
      <c r="F19268" s="9" t="e">
        <f>INDEX(#REF!:#REF!,MATCH($D19268,#REF!:#REF!,0),MATCH(#REF!,#REF!:#REF!,0))</f>
        <v>#REF!</v>
      </c>
    </row>
    <row r="19269" spans="1:6" ht="16.5" x14ac:dyDescent="0.3">
      <c r="A19269" s="9" t="s">
        <v>3001</v>
      </c>
      <c r="B19269" s="9" t="s">
        <v>2487</v>
      </c>
      <c r="C19269" s="10">
        <v>20436</v>
      </c>
      <c r="D19269" s="9">
        <v>8887868026</v>
      </c>
      <c r="E19269" s="9" t="e">
        <f>INDEX(#REF!:#REF!,MATCH($D19269,#REF!:#REF!,0),MATCH(#REF!,#REF!:#REF!,0))</f>
        <v>#REF!</v>
      </c>
      <c r="F19269" s="9" t="e">
        <f>INDEX(#REF!:#REF!,MATCH($D19269,#REF!:#REF!,0),MATCH(#REF!,#REF!:#REF!,0))</f>
        <v>#REF!</v>
      </c>
    </row>
    <row r="19270" spans="1:6" ht="16.5" x14ac:dyDescent="0.3">
      <c r="A19270" s="9" t="s">
        <v>3000</v>
      </c>
      <c r="B19270" s="9" t="s">
        <v>1983</v>
      </c>
      <c r="C19270" s="10">
        <v>17004</v>
      </c>
      <c r="D19270" s="9">
        <v>7325246862</v>
      </c>
      <c r="E19270" s="9" t="e">
        <f>INDEX(#REF!:#REF!,MATCH($D19270,#REF!:#REF!,0),MATCH(#REF!,#REF!:#REF!,0))</f>
        <v>#REF!</v>
      </c>
      <c r="F19270" s="9" t="e">
        <f>INDEX(#REF!:#REF!,MATCH($D19270,#REF!:#REF!,0),MATCH(#REF!,#REF!:#REF!,0))</f>
        <v>#REF!</v>
      </c>
    </row>
    <row r="19271" spans="1:6" ht="16.5" x14ac:dyDescent="0.3">
      <c r="A19271" s="9" t="s">
        <v>2999</v>
      </c>
      <c r="B19271" s="9" t="s">
        <v>2985</v>
      </c>
      <c r="C19271" s="10">
        <v>36783</v>
      </c>
      <c r="D19271" s="9">
        <v>2307209530</v>
      </c>
      <c r="E19271" s="9" t="e">
        <f>INDEX(#REF!:#REF!,MATCH($D19271,#REF!:#REF!,0),MATCH(#REF!,#REF!:#REF!,0))</f>
        <v>#REF!</v>
      </c>
      <c r="F19271" s="9" t="e">
        <f>INDEX(#REF!:#REF!,MATCH($D19271,#REF!:#REF!,0),MATCH(#REF!,#REF!:#REF!,0))</f>
        <v>#REF!</v>
      </c>
    </row>
    <row r="19272" spans="1:6" ht="16.5" x14ac:dyDescent="0.3">
      <c r="A19272" s="9" t="s">
        <v>2998</v>
      </c>
      <c r="B19272" s="9" t="s">
        <v>2011</v>
      </c>
      <c r="C19272" s="10">
        <v>44727</v>
      </c>
      <c r="D19272" s="9">
        <v>6854809452</v>
      </c>
      <c r="E19272" s="9" t="e">
        <f>INDEX(#REF!:#REF!,MATCH($D19272,#REF!:#REF!,0),MATCH(#REF!,#REF!:#REF!,0))</f>
        <v>#REF!</v>
      </c>
      <c r="F19272" s="9" t="e">
        <f>INDEX(#REF!:#REF!,MATCH($D19272,#REF!:#REF!,0),MATCH(#REF!,#REF!:#REF!,0))</f>
        <v>#REF!</v>
      </c>
    </row>
    <row r="19273" spans="1:6" ht="16.5" x14ac:dyDescent="0.3">
      <c r="A19273" s="9" t="s">
        <v>2997</v>
      </c>
      <c r="B19273" s="9" t="s">
        <v>2077</v>
      </c>
      <c r="C19273" s="10">
        <v>51642</v>
      </c>
      <c r="D19273" s="9">
        <v>4670832530</v>
      </c>
      <c r="E19273" s="9" t="e">
        <f>INDEX(#REF!:#REF!,MATCH($D19273,#REF!:#REF!,0),MATCH(#REF!,#REF!:#REF!,0))</f>
        <v>#REF!</v>
      </c>
      <c r="F19273" s="9" t="e">
        <f>INDEX(#REF!:#REF!,MATCH($D19273,#REF!:#REF!,0),MATCH(#REF!,#REF!:#REF!,0))</f>
        <v>#REF!</v>
      </c>
    </row>
    <row r="19274" spans="1:6" ht="16.5" x14ac:dyDescent="0.3">
      <c r="A19274" s="9" t="s">
        <v>2996</v>
      </c>
      <c r="B19274" s="9" t="s">
        <v>2092</v>
      </c>
      <c r="C19274" s="10">
        <v>47365</v>
      </c>
      <c r="D19274" s="9">
        <v>8249460030</v>
      </c>
      <c r="E19274" s="9" t="e">
        <f>INDEX(#REF!:#REF!,MATCH($D19274,#REF!:#REF!,0),MATCH(#REF!,#REF!:#REF!,0))</f>
        <v>#REF!</v>
      </c>
      <c r="F19274" s="9" t="e">
        <f>INDEX(#REF!:#REF!,MATCH($D19274,#REF!:#REF!,0),MATCH(#REF!,#REF!:#REF!,0))</f>
        <v>#REF!</v>
      </c>
    </row>
    <row r="19275" spans="1:6" ht="16.5" x14ac:dyDescent="0.3">
      <c r="A19275" s="9" t="s">
        <v>2995</v>
      </c>
      <c r="B19275" s="9" t="s">
        <v>2994</v>
      </c>
      <c r="C19275" s="10">
        <v>27718</v>
      </c>
      <c r="D19275" s="9">
        <v>6173504774</v>
      </c>
      <c r="E19275" s="9" t="e">
        <f>INDEX(#REF!:#REF!,MATCH($D19275,#REF!:#REF!,0),MATCH(#REF!,#REF!:#REF!,0))</f>
        <v>#REF!</v>
      </c>
      <c r="F19275" s="9" t="e">
        <f>INDEX(#REF!:#REF!,MATCH($D19275,#REF!:#REF!,0),MATCH(#REF!,#REF!:#REF!,0))</f>
        <v>#REF!</v>
      </c>
    </row>
    <row r="19276" spans="1:6" ht="16.5" x14ac:dyDescent="0.3">
      <c r="A19276" s="9" t="s">
        <v>2993</v>
      </c>
      <c r="B19276" s="9" t="s">
        <v>2286</v>
      </c>
      <c r="C19276" s="10">
        <v>49703</v>
      </c>
      <c r="D19276" s="9">
        <v>1659418720</v>
      </c>
      <c r="E19276" s="9" t="e">
        <f>INDEX(#REF!:#REF!,MATCH($D19276,#REF!:#REF!,0),MATCH(#REF!,#REF!:#REF!,0))</f>
        <v>#REF!</v>
      </c>
      <c r="F19276" s="9" t="e">
        <f>INDEX(#REF!:#REF!,MATCH($D19276,#REF!:#REF!,0),MATCH(#REF!,#REF!:#REF!,0))</f>
        <v>#REF!</v>
      </c>
    </row>
    <row r="19277" spans="1:6" ht="16.5" x14ac:dyDescent="0.3">
      <c r="A19277" s="9" t="s">
        <v>2992</v>
      </c>
      <c r="B19277" s="9" t="s">
        <v>2269</v>
      </c>
      <c r="C19277" s="10">
        <v>31977</v>
      </c>
      <c r="D19277" s="9">
        <v>9854387496</v>
      </c>
      <c r="E19277" s="9" t="e">
        <f>INDEX(#REF!:#REF!,MATCH($D19277,#REF!:#REF!,0),MATCH(#REF!,#REF!:#REF!,0))</f>
        <v>#REF!</v>
      </c>
      <c r="F19277" s="9" t="e">
        <f>INDEX(#REF!:#REF!,MATCH($D19277,#REF!:#REF!,0),MATCH(#REF!,#REF!:#REF!,0))</f>
        <v>#REF!</v>
      </c>
    </row>
    <row r="19278" spans="1:6" ht="16.5" x14ac:dyDescent="0.3">
      <c r="A19278" s="9" t="s">
        <v>2991</v>
      </c>
      <c r="B19278" s="9" t="s">
        <v>2003</v>
      </c>
      <c r="C19278" s="10">
        <v>59594</v>
      </c>
      <c r="D19278" s="9">
        <v>8864419241</v>
      </c>
      <c r="E19278" s="9" t="e">
        <f>INDEX(#REF!:#REF!,MATCH($D19278,#REF!:#REF!,0),MATCH(#REF!,#REF!:#REF!,0))</f>
        <v>#REF!</v>
      </c>
      <c r="F19278" s="9" t="e">
        <f>INDEX(#REF!:#REF!,MATCH($D19278,#REF!:#REF!,0),MATCH(#REF!,#REF!:#REF!,0))</f>
        <v>#REF!</v>
      </c>
    </row>
    <row r="19279" spans="1:6" ht="16.5" x14ac:dyDescent="0.3">
      <c r="A19279" s="9" t="s">
        <v>2990</v>
      </c>
      <c r="B19279" s="9" t="s">
        <v>2256</v>
      </c>
      <c r="C19279" s="10">
        <v>52175</v>
      </c>
      <c r="D19279" s="9">
        <v>5293354957</v>
      </c>
      <c r="E19279" s="9" t="e">
        <f>INDEX(#REF!:#REF!,MATCH($D19279,#REF!:#REF!,0),MATCH(#REF!,#REF!:#REF!,0))</f>
        <v>#REF!</v>
      </c>
      <c r="F19279" s="9" t="e">
        <f>INDEX(#REF!:#REF!,MATCH($D19279,#REF!:#REF!,0),MATCH(#REF!,#REF!:#REF!,0))</f>
        <v>#REF!</v>
      </c>
    </row>
    <row r="19280" spans="1:6" ht="16.5" x14ac:dyDescent="0.3">
      <c r="A19280" s="9" t="s">
        <v>2989</v>
      </c>
      <c r="B19280" s="9" t="s">
        <v>2326</v>
      </c>
      <c r="C19280" s="10">
        <v>35900</v>
      </c>
      <c r="D19280" s="9">
        <v>8694120054</v>
      </c>
      <c r="E19280" s="9" t="e">
        <f>INDEX(#REF!:#REF!,MATCH($D19280,#REF!:#REF!,0),MATCH(#REF!,#REF!:#REF!,0))</f>
        <v>#REF!</v>
      </c>
      <c r="F19280" s="9" t="e">
        <f>INDEX(#REF!:#REF!,MATCH($D19280,#REF!:#REF!,0),MATCH(#REF!,#REF!:#REF!,0))</f>
        <v>#REF!</v>
      </c>
    </row>
    <row r="19281" spans="1:6" ht="16.5" x14ac:dyDescent="0.3">
      <c r="A19281" s="9" t="s">
        <v>2988</v>
      </c>
      <c r="B19281" s="9" t="s">
        <v>2635</v>
      </c>
      <c r="C19281" s="10">
        <v>40800</v>
      </c>
      <c r="D19281" s="9">
        <v>2307209530</v>
      </c>
      <c r="E19281" s="9" t="e">
        <f>INDEX(#REF!:#REF!,MATCH($D19281,#REF!:#REF!,0),MATCH(#REF!,#REF!:#REF!,0))</f>
        <v>#REF!</v>
      </c>
      <c r="F19281" s="9" t="e">
        <f>INDEX(#REF!:#REF!,MATCH($D19281,#REF!:#REF!,0),MATCH(#REF!,#REF!:#REF!,0))</f>
        <v>#REF!</v>
      </c>
    </row>
    <row r="19282" spans="1:6" ht="16.5" x14ac:dyDescent="0.3">
      <c r="A19282" s="9" t="s">
        <v>2987</v>
      </c>
      <c r="B19282" s="9" t="s">
        <v>1949</v>
      </c>
      <c r="C19282" s="10">
        <v>57143</v>
      </c>
      <c r="D19282" s="9">
        <v>2804488179</v>
      </c>
      <c r="E19282" s="9" t="e">
        <f>INDEX(#REF!:#REF!,MATCH($D19282,#REF!:#REF!,0),MATCH(#REF!,#REF!:#REF!,0))</f>
        <v>#REF!</v>
      </c>
      <c r="F19282" s="9" t="e">
        <f>INDEX(#REF!:#REF!,MATCH($D19282,#REF!:#REF!,0),MATCH(#REF!,#REF!:#REF!,0))</f>
        <v>#REF!</v>
      </c>
    </row>
    <row r="19283" spans="1:6" ht="16.5" x14ac:dyDescent="0.3">
      <c r="A19283" s="9" t="s">
        <v>2986</v>
      </c>
      <c r="B19283" s="9" t="s">
        <v>2985</v>
      </c>
      <c r="C19283" s="10">
        <v>20963</v>
      </c>
      <c r="D19283" s="9">
        <v>3661649302</v>
      </c>
      <c r="E19283" s="9" t="e">
        <f>INDEX(#REF!:#REF!,MATCH($D19283,#REF!:#REF!,0),MATCH(#REF!,#REF!:#REF!,0))</f>
        <v>#REF!</v>
      </c>
      <c r="F19283" s="9" t="e">
        <f>INDEX(#REF!:#REF!,MATCH($D19283,#REF!:#REF!,0),MATCH(#REF!,#REF!:#REF!,0))</f>
        <v>#REF!</v>
      </c>
    </row>
    <row r="19284" spans="1:6" ht="16.5" x14ac:dyDescent="0.3">
      <c r="A19284" s="9" t="s">
        <v>2984</v>
      </c>
      <c r="B19284" s="9" t="s">
        <v>2431</v>
      </c>
      <c r="C19284" s="10">
        <v>16755</v>
      </c>
      <c r="D19284" s="9">
        <v>1518783783</v>
      </c>
      <c r="E19284" s="9" t="e">
        <f>INDEX(#REF!:#REF!,MATCH($D19284,#REF!:#REF!,0),MATCH(#REF!,#REF!:#REF!,0))</f>
        <v>#REF!</v>
      </c>
      <c r="F19284" s="9" t="e">
        <f>INDEX(#REF!:#REF!,MATCH($D19284,#REF!:#REF!,0),MATCH(#REF!,#REF!:#REF!,0))</f>
        <v>#REF!</v>
      </c>
    </row>
    <row r="19285" spans="1:6" ht="16.5" x14ac:dyDescent="0.3">
      <c r="A19285" s="9" t="s">
        <v>2983</v>
      </c>
      <c r="B19285" s="9" t="s">
        <v>2982</v>
      </c>
      <c r="C19285" s="10">
        <v>12971</v>
      </c>
      <c r="D19285" s="9">
        <v>3219601650</v>
      </c>
      <c r="E19285" s="9" t="e">
        <f>INDEX(#REF!:#REF!,MATCH($D19285,#REF!:#REF!,0),MATCH(#REF!,#REF!:#REF!,0))</f>
        <v>#REF!</v>
      </c>
      <c r="F19285" s="9" t="e">
        <f>INDEX(#REF!:#REF!,MATCH($D19285,#REF!:#REF!,0),MATCH(#REF!,#REF!:#REF!,0))</f>
        <v>#REF!</v>
      </c>
    </row>
    <row r="19286" spans="1:6" ht="16.5" x14ac:dyDescent="0.3">
      <c r="A19286" s="9" t="s">
        <v>2981</v>
      </c>
      <c r="B19286" s="9" t="s">
        <v>2658</v>
      </c>
      <c r="C19286" s="10">
        <v>45873</v>
      </c>
      <c r="D19286" s="9">
        <v>7957976743</v>
      </c>
      <c r="E19286" s="9" t="e">
        <f>INDEX(#REF!:#REF!,MATCH($D19286,#REF!:#REF!,0),MATCH(#REF!,#REF!:#REF!,0))</f>
        <v>#REF!</v>
      </c>
      <c r="F19286" s="9" t="e">
        <f>INDEX(#REF!:#REF!,MATCH($D19286,#REF!:#REF!,0),MATCH(#REF!,#REF!:#REF!,0))</f>
        <v>#REF!</v>
      </c>
    </row>
    <row r="19287" spans="1:6" ht="16.5" x14ac:dyDescent="0.3">
      <c r="A19287" s="9" t="s">
        <v>2980</v>
      </c>
      <c r="B19287" s="9" t="s">
        <v>1947</v>
      </c>
      <c r="C19287" s="10">
        <v>52976</v>
      </c>
      <c r="D19287" s="9">
        <v>9163060264</v>
      </c>
      <c r="E19287" s="9" t="e">
        <f>INDEX(#REF!:#REF!,MATCH($D19287,#REF!:#REF!,0),MATCH(#REF!,#REF!:#REF!,0))</f>
        <v>#REF!</v>
      </c>
      <c r="F19287" s="9" t="e">
        <f>INDEX(#REF!:#REF!,MATCH($D19287,#REF!:#REF!,0),MATCH(#REF!,#REF!:#REF!,0))</f>
        <v>#REF!</v>
      </c>
    </row>
    <row r="19288" spans="1:6" ht="16.5" x14ac:dyDescent="0.3">
      <c r="A19288" s="9" t="s">
        <v>2979</v>
      </c>
      <c r="B19288" s="9" t="s">
        <v>2947</v>
      </c>
      <c r="C19288" s="10">
        <v>12714</v>
      </c>
      <c r="D19288" s="9">
        <v>8748349712</v>
      </c>
      <c r="E19288" s="9" t="e">
        <f>INDEX(#REF!:#REF!,MATCH($D19288,#REF!:#REF!,0),MATCH(#REF!,#REF!:#REF!,0))</f>
        <v>#REF!</v>
      </c>
      <c r="F19288" s="9" t="e">
        <f>INDEX(#REF!:#REF!,MATCH($D19288,#REF!:#REF!,0),MATCH(#REF!,#REF!:#REF!,0))</f>
        <v>#REF!</v>
      </c>
    </row>
    <row r="19289" spans="1:6" ht="16.5" x14ac:dyDescent="0.3">
      <c r="A19289" s="9" t="s">
        <v>2978</v>
      </c>
      <c r="B19289" s="9" t="s">
        <v>2640</v>
      </c>
      <c r="C19289" s="10">
        <v>47435</v>
      </c>
      <c r="D19289" s="9">
        <v>1014658829</v>
      </c>
      <c r="E19289" s="9" t="e">
        <f>INDEX(#REF!:#REF!,MATCH($D19289,#REF!:#REF!,0),MATCH(#REF!,#REF!:#REF!,0))</f>
        <v>#REF!</v>
      </c>
      <c r="F19289" s="9" t="e">
        <f>INDEX(#REF!:#REF!,MATCH($D19289,#REF!:#REF!,0),MATCH(#REF!,#REF!:#REF!,0))</f>
        <v>#REF!</v>
      </c>
    </row>
    <row r="19290" spans="1:6" ht="16.5" x14ac:dyDescent="0.3">
      <c r="A19290" s="9" t="s">
        <v>2977</v>
      </c>
      <c r="B19290" s="9" t="s">
        <v>2655</v>
      </c>
      <c r="C19290" s="10">
        <v>46556</v>
      </c>
      <c r="D19290" s="9">
        <v>4256220232</v>
      </c>
      <c r="E19290" s="9" t="e">
        <f>INDEX(#REF!:#REF!,MATCH($D19290,#REF!:#REF!,0),MATCH(#REF!,#REF!:#REF!,0))</f>
        <v>#REF!</v>
      </c>
      <c r="F19290" s="9" t="e">
        <f>INDEX(#REF!:#REF!,MATCH($D19290,#REF!:#REF!,0),MATCH(#REF!,#REF!:#REF!,0))</f>
        <v>#REF!</v>
      </c>
    </row>
    <row r="19291" spans="1:6" ht="16.5" x14ac:dyDescent="0.3">
      <c r="A19291" s="9" t="s">
        <v>2976</v>
      </c>
      <c r="B19291" s="9" t="s">
        <v>2472</v>
      </c>
      <c r="C19291" s="10">
        <v>53365</v>
      </c>
      <c r="D19291" s="9">
        <v>2533903736</v>
      </c>
      <c r="E19291" s="9" t="e">
        <f>INDEX(#REF!:#REF!,MATCH($D19291,#REF!:#REF!,0),MATCH(#REF!,#REF!:#REF!,0))</f>
        <v>#REF!</v>
      </c>
      <c r="F19291" s="9" t="e">
        <f>INDEX(#REF!:#REF!,MATCH($D19291,#REF!:#REF!,0),MATCH(#REF!,#REF!:#REF!,0))</f>
        <v>#REF!</v>
      </c>
    </row>
    <row r="19292" spans="1:6" ht="16.5" x14ac:dyDescent="0.3">
      <c r="A19292" s="9" t="s">
        <v>2975</v>
      </c>
      <c r="B19292" s="9" t="s">
        <v>2974</v>
      </c>
      <c r="C19292" s="10">
        <v>43283</v>
      </c>
      <c r="D19292" s="9">
        <v>4638232353</v>
      </c>
      <c r="E19292" s="9" t="e">
        <f>INDEX(#REF!:#REF!,MATCH($D19292,#REF!:#REF!,0),MATCH(#REF!,#REF!:#REF!,0))</f>
        <v>#REF!</v>
      </c>
      <c r="F19292" s="9" t="e">
        <f>INDEX(#REF!:#REF!,MATCH($D19292,#REF!:#REF!,0),MATCH(#REF!,#REF!:#REF!,0))</f>
        <v>#REF!</v>
      </c>
    </row>
    <row r="19293" spans="1:6" ht="16.5" x14ac:dyDescent="0.3">
      <c r="A19293" s="9" t="s">
        <v>2973</v>
      </c>
      <c r="B19293" s="9" t="s">
        <v>1979</v>
      </c>
      <c r="C19293" s="10">
        <v>34267</v>
      </c>
      <c r="D19293" s="9">
        <v>8024322455</v>
      </c>
      <c r="E19293" s="9" t="e">
        <f>INDEX(#REF!:#REF!,MATCH($D19293,#REF!:#REF!,0),MATCH(#REF!,#REF!:#REF!,0))</f>
        <v>#REF!</v>
      </c>
      <c r="F19293" s="9" t="e">
        <f>INDEX(#REF!:#REF!,MATCH($D19293,#REF!:#REF!,0),MATCH(#REF!,#REF!:#REF!,0))</f>
        <v>#REF!</v>
      </c>
    </row>
    <row r="19294" spans="1:6" ht="16.5" x14ac:dyDescent="0.3">
      <c r="A19294" s="9" t="s">
        <v>2972</v>
      </c>
      <c r="B19294" s="9" t="s">
        <v>2212</v>
      </c>
      <c r="C19294" s="10">
        <v>25250</v>
      </c>
      <c r="D19294" s="9">
        <v>8733080267</v>
      </c>
      <c r="E19294" s="9" t="e">
        <f>INDEX(#REF!:#REF!,MATCH($D19294,#REF!:#REF!,0),MATCH(#REF!,#REF!:#REF!,0))</f>
        <v>#REF!</v>
      </c>
      <c r="F19294" s="9" t="e">
        <f>INDEX(#REF!:#REF!,MATCH($D19294,#REF!:#REF!,0),MATCH(#REF!,#REF!:#REF!,0))</f>
        <v>#REF!</v>
      </c>
    </row>
    <row r="19295" spans="1:6" ht="16.5" x14ac:dyDescent="0.3">
      <c r="A19295" s="9" t="s">
        <v>2971</v>
      </c>
      <c r="B19295" s="9" t="s">
        <v>2970</v>
      </c>
      <c r="C19295" s="10">
        <v>35540</v>
      </c>
      <c r="D19295" s="9">
        <v>4978659442</v>
      </c>
      <c r="E19295" s="9" t="e">
        <f>INDEX(#REF!:#REF!,MATCH($D19295,#REF!:#REF!,0),MATCH(#REF!,#REF!:#REF!,0))</f>
        <v>#REF!</v>
      </c>
      <c r="F19295" s="9" t="e">
        <f>INDEX(#REF!:#REF!,MATCH($D19295,#REF!:#REF!,0),MATCH(#REF!,#REF!:#REF!,0))</f>
        <v>#REF!</v>
      </c>
    </row>
    <row r="19296" spans="1:6" ht="16.5" x14ac:dyDescent="0.3">
      <c r="A19296" s="9" t="s">
        <v>2969</v>
      </c>
      <c r="B19296" s="9" t="s">
        <v>2947</v>
      </c>
      <c r="C19296" s="10">
        <v>36864</v>
      </c>
      <c r="D19296" s="9">
        <v>3569619966</v>
      </c>
      <c r="E19296" s="9" t="e">
        <f>INDEX(#REF!:#REF!,MATCH($D19296,#REF!:#REF!,0),MATCH(#REF!,#REF!:#REF!,0))</f>
        <v>#REF!</v>
      </c>
      <c r="F19296" s="9" t="e">
        <f>INDEX(#REF!:#REF!,MATCH($D19296,#REF!:#REF!,0),MATCH(#REF!,#REF!:#REF!,0))</f>
        <v>#REF!</v>
      </c>
    </row>
    <row r="19297" spans="1:6" ht="16.5" x14ac:dyDescent="0.3">
      <c r="A19297" s="9" t="s">
        <v>2968</v>
      </c>
      <c r="B19297" s="9" t="s">
        <v>2050</v>
      </c>
      <c r="C19297" s="10">
        <v>43786</v>
      </c>
      <c r="D19297" s="9">
        <v>6478891895</v>
      </c>
      <c r="E19297" s="9" t="e">
        <f>INDEX(#REF!:#REF!,MATCH($D19297,#REF!:#REF!,0),MATCH(#REF!,#REF!:#REF!,0))</f>
        <v>#REF!</v>
      </c>
      <c r="F19297" s="9" t="e">
        <f>INDEX(#REF!:#REF!,MATCH($D19297,#REF!:#REF!,0),MATCH(#REF!,#REF!:#REF!,0))</f>
        <v>#REF!</v>
      </c>
    </row>
    <row r="19298" spans="1:6" ht="16.5" x14ac:dyDescent="0.3">
      <c r="A19298" s="9" t="s">
        <v>2967</v>
      </c>
      <c r="B19298" s="9" t="s">
        <v>2262</v>
      </c>
      <c r="C19298" s="10">
        <v>31869</v>
      </c>
      <c r="D19298" s="9">
        <v>2230983466</v>
      </c>
      <c r="E19298" s="9" t="e">
        <f>INDEX(#REF!:#REF!,MATCH($D19298,#REF!:#REF!,0),MATCH(#REF!,#REF!:#REF!,0))</f>
        <v>#REF!</v>
      </c>
      <c r="F19298" s="9" t="e">
        <f>INDEX(#REF!:#REF!,MATCH($D19298,#REF!:#REF!,0),MATCH(#REF!,#REF!:#REF!,0))</f>
        <v>#REF!</v>
      </c>
    </row>
    <row r="19299" spans="1:6" ht="16.5" x14ac:dyDescent="0.3">
      <c r="A19299" s="9" t="s">
        <v>2966</v>
      </c>
      <c r="B19299" s="9" t="s">
        <v>2269</v>
      </c>
      <c r="C19299" s="10">
        <v>46062</v>
      </c>
      <c r="D19299" s="9">
        <v>1152386727</v>
      </c>
      <c r="E19299" s="9" t="e">
        <f>INDEX(#REF!:#REF!,MATCH($D19299,#REF!:#REF!,0),MATCH(#REF!,#REF!:#REF!,0))</f>
        <v>#REF!</v>
      </c>
      <c r="F19299" s="9" t="e">
        <f>INDEX(#REF!:#REF!,MATCH($D19299,#REF!:#REF!,0),MATCH(#REF!,#REF!:#REF!,0))</f>
        <v>#REF!</v>
      </c>
    </row>
    <row r="19300" spans="1:6" ht="16.5" x14ac:dyDescent="0.3">
      <c r="A19300" s="9" t="s">
        <v>2965</v>
      </c>
      <c r="B19300" s="9" t="s">
        <v>2878</v>
      </c>
      <c r="C19300" s="10">
        <v>55490</v>
      </c>
      <c r="D19300" s="9">
        <v>6734537986</v>
      </c>
      <c r="E19300" s="9" t="e">
        <f>INDEX(#REF!:#REF!,MATCH($D19300,#REF!:#REF!,0),MATCH(#REF!,#REF!:#REF!,0))</f>
        <v>#REF!</v>
      </c>
      <c r="F19300" s="9" t="e">
        <f>INDEX(#REF!:#REF!,MATCH($D19300,#REF!:#REF!,0),MATCH(#REF!,#REF!:#REF!,0))</f>
        <v>#REF!</v>
      </c>
    </row>
    <row r="19301" spans="1:6" ht="16.5" x14ac:dyDescent="0.3">
      <c r="A19301" s="9" t="s">
        <v>2964</v>
      </c>
      <c r="B19301" s="9" t="s">
        <v>2465</v>
      </c>
      <c r="C19301" s="10">
        <v>19956</v>
      </c>
      <c r="D19301" s="9">
        <v>8733080267</v>
      </c>
      <c r="E19301" s="9" t="e">
        <f>INDEX(#REF!:#REF!,MATCH($D19301,#REF!:#REF!,0),MATCH(#REF!,#REF!:#REF!,0))</f>
        <v>#REF!</v>
      </c>
      <c r="F19301" s="9" t="e">
        <f>INDEX(#REF!:#REF!,MATCH($D19301,#REF!:#REF!,0),MATCH(#REF!,#REF!:#REF!,0))</f>
        <v>#REF!</v>
      </c>
    </row>
    <row r="19302" spans="1:6" ht="16.5" x14ac:dyDescent="0.3">
      <c r="A19302" s="9" t="s">
        <v>2963</v>
      </c>
      <c r="B19302" s="9" t="s">
        <v>2132</v>
      </c>
      <c r="C19302" s="10">
        <v>13391</v>
      </c>
      <c r="D19302" s="9">
        <v>6842797632</v>
      </c>
      <c r="E19302" s="9" t="e">
        <f>INDEX(#REF!:#REF!,MATCH($D19302,#REF!:#REF!,0),MATCH(#REF!,#REF!:#REF!,0))</f>
        <v>#REF!</v>
      </c>
      <c r="F19302" s="9" t="e">
        <f>INDEX(#REF!:#REF!,MATCH($D19302,#REF!:#REF!,0),MATCH(#REF!,#REF!:#REF!,0))</f>
        <v>#REF!</v>
      </c>
    </row>
    <row r="19303" spans="1:6" ht="16.5" x14ac:dyDescent="0.3">
      <c r="A19303" s="9" t="s">
        <v>2962</v>
      </c>
      <c r="B19303" s="9" t="s">
        <v>2961</v>
      </c>
      <c r="C19303" s="10">
        <v>51142</v>
      </c>
      <c r="D19303" s="9">
        <v>826490107</v>
      </c>
      <c r="E19303" s="9" t="e">
        <f>INDEX(#REF!:#REF!,MATCH($D19303,#REF!:#REF!,0),MATCH(#REF!,#REF!:#REF!,0))</f>
        <v>#REF!</v>
      </c>
      <c r="F19303" s="9" t="e">
        <f>INDEX(#REF!:#REF!,MATCH($D19303,#REF!:#REF!,0),MATCH(#REF!,#REF!:#REF!,0))</f>
        <v>#REF!</v>
      </c>
    </row>
    <row r="19304" spans="1:6" ht="16.5" x14ac:dyDescent="0.3">
      <c r="A19304" s="9" t="s">
        <v>2960</v>
      </c>
      <c r="B19304" s="9" t="s">
        <v>2140</v>
      </c>
      <c r="C19304" s="10">
        <v>18080</v>
      </c>
      <c r="D19304" s="9">
        <v>1371021422</v>
      </c>
      <c r="E19304" s="9" t="e">
        <f>INDEX(#REF!:#REF!,MATCH($D19304,#REF!:#REF!,0),MATCH(#REF!,#REF!:#REF!,0))</f>
        <v>#REF!</v>
      </c>
      <c r="F19304" s="9" t="e">
        <f>INDEX(#REF!:#REF!,MATCH($D19304,#REF!:#REF!,0),MATCH(#REF!,#REF!:#REF!,0))</f>
        <v>#REF!</v>
      </c>
    </row>
    <row r="19305" spans="1:6" ht="16.5" x14ac:dyDescent="0.3">
      <c r="A19305" s="9" t="s">
        <v>2959</v>
      </c>
      <c r="B19305" s="9" t="s">
        <v>2036</v>
      </c>
      <c r="C19305" s="10">
        <v>19276</v>
      </c>
      <c r="D19305" s="9">
        <v>5574535556</v>
      </c>
      <c r="E19305" s="9" t="e">
        <f>INDEX(#REF!:#REF!,MATCH($D19305,#REF!:#REF!,0),MATCH(#REF!,#REF!:#REF!,0))</f>
        <v>#REF!</v>
      </c>
      <c r="F19305" s="9" t="e">
        <f>INDEX(#REF!:#REF!,MATCH($D19305,#REF!:#REF!,0),MATCH(#REF!,#REF!:#REF!,0))</f>
        <v>#REF!</v>
      </c>
    </row>
    <row r="19306" spans="1:6" ht="16.5" x14ac:dyDescent="0.3">
      <c r="A19306" s="9" t="s">
        <v>2958</v>
      </c>
      <c r="B19306" s="9" t="s">
        <v>2017</v>
      </c>
      <c r="C19306" s="10">
        <v>15499</v>
      </c>
      <c r="D19306" s="9">
        <v>9518260397</v>
      </c>
      <c r="E19306" s="9" t="e">
        <f>INDEX(#REF!:#REF!,MATCH($D19306,#REF!:#REF!,0),MATCH(#REF!,#REF!:#REF!,0))</f>
        <v>#REF!</v>
      </c>
      <c r="F19306" s="9" t="e">
        <f>INDEX(#REF!:#REF!,MATCH($D19306,#REF!:#REF!,0),MATCH(#REF!,#REF!:#REF!,0))</f>
        <v>#REF!</v>
      </c>
    </row>
    <row r="19307" spans="1:6" ht="16.5" x14ac:dyDescent="0.3">
      <c r="A19307" s="9" t="s">
        <v>2957</v>
      </c>
      <c r="B19307" s="9" t="s">
        <v>2198</v>
      </c>
      <c r="C19307" s="10">
        <v>16879</v>
      </c>
      <c r="D19307" s="9">
        <v>7166957409</v>
      </c>
      <c r="E19307" s="9" t="e">
        <f>INDEX(#REF!:#REF!,MATCH($D19307,#REF!:#REF!,0),MATCH(#REF!,#REF!:#REF!,0))</f>
        <v>#REF!</v>
      </c>
      <c r="F19307" s="9" t="e">
        <f>INDEX(#REF!:#REF!,MATCH($D19307,#REF!:#REF!,0),MATCH(#REF!,#REF!:#REF!,0))</f>
        <v>#REF!</v>
      </c>
    </row>
    <row r="19308" spans="1:6" ht="16.5" x14ac:dyDescent="0.3">
      <c r="A19308" s="9" t="s">
        <v>2956</v>
      </c>
      <c r="B19308" s="9" t="s">
        <v>2190</v>
      </c>
      <c r="C19308" s="10">
        <v>32280</v>
      </c>
      <c r="D19308" s="9">
        <v>2792636599</v>
      </c>
      <c r="E19308" s="9" t="e">
        <f>INDEX(#REF!:#REF!,MATCH($D19308,#REF!:#REF!,0),MATCH(#REF!,#REF!:#REF!,0))</f>
        <v>#REF!</v>
      </c>
      <c r="F19308" s="9" t="e">
        <f>INDEX(#REF!:#REF!,MATCH($D19308,#REF!:#REF!,0),MATCH(#REF!,#REF!:#REF!,0))</f>
        <v>#REF!</v>
      </c>
    </row>
    <row r="19309" spans="1:6" ht="16.5" x14ac:dyDescent="0.3">
      <c r="A19309" s="9" t="s">
        <v>2955</v>
      </c>
      <c r="B19309" s="9" t="s">
        <v>2954</v>
      </c>
      <c r="C19309" s="10">
        <v>40699</v>
      </c>
      <c r="D19309" s="9">
        <v>1469328364</v>
      </c>
      <c r="E19309" s="9" t="e">
        <f>INDEX(#REF!:#REF!,MATCH($D19309,#REF!:#REF!,0),MATCH(#REF!,#REF!:#REF!,0))</f>
        <v>#REF!</v>
      </c>
      <c r="F19309" s="9" t="e">
        <f>INDEX(#REF!:#REF!,MATCH($D19309,#REF!:#REF!,0),MATCH(#REF!,#REF!:#REF!,0))</f>
        <v>#REF!</v>
      </c>
    </row>
    <row r="19310" spans="1:6" ht="16.5" x14ac:dyDescent="0.3">
      <c r="A19310" s="9" t="s">
        <v>2953</v>
      </c>
      <c r="B19310" s="9" t="s">
        <v>2952</v>
      </c>
      <c r="C19310" s="10">
        <v>27280</v>
      </c>
      <c r="D19310" s="9">
        <v>2280674246</v>
      </c>
      <c r="E19310" s="9" t="e">
        <f>INDEX(#REF!:#REF!,MATCH($D19310,#REF!:#REF!,0),MATCH(#REF!,#REF!:#REF!,0))</f>
        <v>#REF!</v>
      </c>
      <c r="F19310" s="9" t="e">
        <f>INDEX(#REF!:#REF!,MATCH($D19310,#REF!:#REF!,0),MATCH(#REF!,#REF!:#REF!,0))</f>
        <v>#REF!</v>
      </c>
    </row>
    <row r="19311" spans="1:6" ht="16.5" x14ac:dyDescent="0.3">
      <c r="A19311" s="9" t="s">
        <v>2951</v>
      </c>
      <c r="B19311" s="9" t="s">
        <v>2662</v>
      </c>
      <c r="C19311" s="10">
        <v>14250</v>
      </c>
      <c r="D19311" s="9">
        <v>1062607929</v>
      </c>
      <c r="E19311" s="9" t="e">
        <f>INDEX(#REF!:#REF!,MATCH($D19311,#REF!:#REF!,0),MATCH(#REF!,#REF!:#REF!,0))</f>
        <v>#REF!</v>
      </c>
      <c r="F19311" s="9" t="e">
        <f>INDEX(#REF!:#REF!,MATCH($D19311,#REF!:#REF!,0),MATCH(#REF!,#REF!:#REF!,0))</f>
        <v>#REF!</v>
      </c>
    </row>
    <row r="19312" spans="1:6" ht="16.5" x14ac:dyDescent="0.3">
      <c r="A19312" s="9" t="s">
        <v>2950</v>
      </c>
      <c r="B19312" s="9" t="s">
        <v>2519</v>
      </c>
      <c r="C19312" s="10">
        <v>46326</v>
      </c>
      <c r="D19312" s="9">
        <v>2306669465</v>
      </c>
      <c r="E19312" s="9" t="e">
        <f>INDEX(#REF!:#REF!,MATCH($D19312,#REF!:#REF!,0),MATCH(#REF!,#REF!:#REF!,0))</f>
        <v>#REF!</v>
      </c>
      <c r="F19312" s="9" t="e">
        <f>INDEX(#REF!:#REF!,MATCH($D19312,#REF!:#REF!,0),MATCH(#REF!,#REF!:#REF!,0))</f>
        <v>#REF!</v>
      </c>
    </row>
    <row r="19313" spans="1:6" ht="16.5" x14ac:dyDescent="0.3">
      <c r="A19313" s="9" t="s">
        <v>2949</v>
      </c>
      <c r="B19313" s="9" t="s">
        <v>2718</v>
      </c>
      <c r="C19313" s="10">
        <v>33638</v>
      </c>
      <c r="D19313" s="9">
        <v>1628738227</v>
      </c>
      <c r="E19313" s="9" t="e">
        <f>INDEX(#REF!:#REF!,MATCH($D19313,#REF!:#REF!,0),MATCH(#REF!,#REF!:#REF!,0))</f>
        <v>#REF!</v>
      </c>
      <c r="F19313" s="9" t="e">
        <f>INDEX(#REF!:#REF!,MATCH($D19313,#REF!:#REF!,0),MATCH(#REF!,#REF!:#REF!,0))</f>
        <v>#REF!</v>
      </c>
    </row>
    <row r="19314" spans="1:6" ht="16.5" x14ac:dyDescent="0.3">
      <c r="A19314" s="9" t="s">
        <v>2948</v>
      </c>
      <c r="B19314" s="9" t="s">
        <v>2947</v>
      </c>
      <c r="C19314" s="10">
        <v>20031</v>
      </c>
      <c r="D19314" s="9">
        <v>6731572691</v>
      </c>
      <c r="E19314" s="9" t="e">
        <f>INDEX(#REF!:#REF!,MATCH($D19314,#REF!:#REF!,0),MATCH(#REF!,#REF!:#REF!,0))</f>
        <v>#REF!</v>
      </c>
      <c r="F19314" s="9" t="e">
        <f>INDEX(#REF!:#REF!,MATCH($D19314,#REF!:#REF!,0),MATCH(#REF!,#REF!:#REF!,0))</f>
        <v>#REF!</v>
      </c>
    </row>
    <row r="19315" spans="1:6" ht="16.5" x14ac:dyDescent="0.3">
      <c r="A19315" s="9" t="s">
        <v>2946</v>
      </c>
      <c r="B19315" s="9" t="s">
        <v>2945</v>
      </c>
      <c r="C19315" s="10">
        <v>53118</v>
      </c>
      <c r="D19315" s="9">
        <v>6531376252</v>
      </c>
      <c r="E19315" s="9" t="e">
        <f>INDEX(#REF!:#REF!,MATCH($D19315,#REF!:#REF!,0),MATCH(#REF!,#REF!:#REF!,0))</f>
        <v>#REF!</v>
      </c>
      <c r="F19315" s="9" t="e">
        <f>INDEX(#REF!:#REF!,MATCH($D19315,#REF!:#REF!,0),MATCH(#REF!,#REF!:#REF!,0))</f>
        <v>#REF!</v>
      </c>
    </row>
    <row r="19316" spans="1:6" ht="16.5" x14ac:dyDescent="0.3">
      <c r="A19316" s="9" t="s">
        <v>2944</v>
      </c>
      <c r="B19316" s="9" t="s">
        <v>2032</v>
      </c>
      <c r="C19316" s="10">
        <v>52005</v>
      </c>
      <c r="D19316" s="9">
        <v>6293335589</v>
      </c>
      <c r="E19316" s="9" t="e">
        <f>INDEX(#REF!:#REF!,MATCH($D19316,#REF!:#REF!,0),MATCH(#REF!,#REF!:#REF!,0))</f>
        <v>#REF!</v>
      </c>
      <c r="F19316" s="9" t="e">
        <f>INDEX(#REF!:#REF!,MATCH($D19316,#REF!:#REF!,0),MATCH(#REF!,#REF!:#REF!,0))</f>
        <v>#REF!</v>
      </c>
    </row>
    <row r="19317" spans="1:6" ht="16.5" x14ac:dyDescent="0.3">
      <c r="A19317" s="9" t="s">
        <v>2943</v>
      </c>
      <c r="B19317" s="9" t="s">
        <v>2942</v>
      </c>
      <c r="C19317" s="10">
        <v>12322</v>
      </c>
      <c r="D19317" s="9">
        <v>2209340063</v>
      </c>
      <c r="E19317" s="9" t="e">
        <f>INDEX(#REF!:#REF!,MATCH($D19317,#REF!:#REF!,0),MATCH(#REF!,#REF!:#REF!,0))</f>
        <v>#REF!</v>
      </c>
      <c r="F19317" s="9" t="e">
        <f>INDEX(#REF!:#REF!,MATCH($D19317,#REF!:#REF!,0),MATCH(#REF!,#REF!:#REF!,0))</f>
        <v>#REF!</v>
      </c>
    </row>
    <row r="19318" spans="1:6" ht="16.5" x14ac:dyDescent="0.3">
      <c r="A19318" s="9" t="s">
        <v>2941</v>
      </c>
      <c r="B19318" s="9" t="s">
        <v>2406</v>
      </c>
      <c r="C19318" s="10">
        <v>12145</v>
      </c>
      <c r="D19318" s="9">
        <v>3597778305</v>
      </c>
      <c r="E19318" s="9" t="e">
        <f>INDEX(#REF!:#REF!,MATCH($D19318,#REF!:#REF!,0),MATCH(#REF!,#REF!:#REF!,0))</f>
        <v>#REF!</v>
      </c>
      <c r="F19318" s="9" t="e">
        <f>INDEX(#REF!:#REF!,MATCH($D19318,#REF!:#REF!,0),MATCH(#REF!,#REF!:#REF!,0))</f>
        <v>#REF!</v>
      </c>
    </row>
    <row r="19319" spans="1:6" ht="16.5" x14ac:dyDescent="0.3">
      <c r="A19319" s="9" t="s">
        <v>2940</v>
      </c>
      <c r="B19319" s="9" t="s">
        <v>2939</v>
      </c>
      <c r="C19319" s="10">
        <v>41689</v>
      </c>
      <c r="D19319" s="9">
        <v>3219601650</v>
      </c>
      <c r="E19319" s="9" t="e">
        <f>INDEX(#REF!:#REF!,MATCH($D19319,#REF!:#REF!,0),MATCH(#REF!,#REF!:#REF!,0))</f>
        <v>#REF!</v>
      </c>
      <c r="F19319" s="9" t="e">
        <f>INDEX(#REF!:#REF!,MATCH($D19319,#REF!:#REF!,0),MATCH(#REF!,#REF!:#REF!,0))</f>
        <v>#REF!</v>
      </c>
    </row>
    <row r="19320" spans="1:6" ht="16.5" x14ac:dyDescent="0.3">
      <c r="A19320" s="9" t="s">
        <v>2938</v>
      </c>
      <c r="B19320" s="9" t="s">
        <v>1949</v>
      </c>
      <c r="C19320" s="10">
        <v>47546</v>
      </c>
      <c r="D19320" s="9">
        <v>1462166245</v>
      </c>
      <c r="E19320" s="9" t="e">
        <f>INDEX(#REF!:#REF!,MATCH($D19320,#REF!:#REF!,0),MATCH(#REF!,#REF!:#REF!,0))</f>
        <v>#REF!</v>
      </c>
      <c r="F19320" s="9" t="e">
        <f>INDEX(#REF!:#REF!,MATCH($D19320,#REF!:#REF!,0),MATCH(#REF!,#REF!:#REF!,0))</f>
        <v>#REF!</v>
      </c>
    </row>
    <row r="19321" spans="1:6" ht="16.5" x14ac:dyDescent="0.3">
      <c r="A19321" s="9" t="s">
        <v>2937</v>
      </c>
      <c r="B19321" s="9" t="s">
        <v>2073</v>
      </c>
      <c r="C19321" s="10">
        <v>56902</v>
      </c>
      <c r="D19321" s="9">
        <v>8154943166</v>
      </c>
      <c r="E19321" s="9" t="e">
        <f>INDEX(#REF!:#REF!,MATCH($D19321,#REF!:#REF!,0),MATCH(#REF!,#REF!:#REF!,0))</f>
        <v>#REF!</v>
      </c>
      <c r="F19321" s="9" t="e">
        <f>INDEX(#REF!:#REF!,MATCH($D19321,#REF!:#REF!,0),MATCH(#REF!,#REF!:#REF!,0))</f>
        <v>#REF!</v>
      </c>
    </row>
    <row r="19322" spans="1:6" ht="16.5" x14ac:dyDescent="0.3">
      <c r="A19322" s="9" t="s">
        <v>2936</v>
      </c>
      <c r="B19322" s="9" t="s">
        <v>2935</v>
      </c>
      <c r="C19322" s="10">
        <v>32783</v>
      </c>
      <c r="D19322" s="9">
        <v>7885796000</v>
      </c>
      <c r="E19322" s="9" t="e">
        <f>INDEX(#REF!:#REF!,MATCH($D19322,#REF!:#REF!,0),MATCH(#REF!,#REF!:#REF!,0))</f>
        <v>#REF!</v>
      </c>
      <c r="F19322" s="9" t="e">
        <f>INDEX(#REF!:#REF!,MATCH($D19322,#REF!:#REF!,0),MATCH(#REF!,#REF!:#REF!,0))</f>
        <v>#REF!</v>
      </c>
    </row>
    <row r="19323" spans="1:6" ht="16.5" x14ac:dyDescent="0.3">
      <c r="A19323" s="9" t="s">
        <v>2934</v>
      </c>
      <c r="B19323" s="9" t="s">
        <v>2933</v>
      </c>
      <c r="C19323" s="10">
        <v>36729</v>
      </c>
      <c r="D19323" s="9">
        <v>9561367408</v>
      </c>
      <c r="E19323" s="9" t="e">
        <f>INDEX(#REF!:#REF!,MATCH($D19323,#REF!:#REF!,0),MATCH(#REF!,#REF!:#REF!,0))</f>
        <v>#REF!</v>
      </c>
      <c r="F19323" s="9" t="e">
        <f>INDEX(#REF!:#REF!,MATCH($D19323,#REF!:#REF!,0),MATCH(#REF!,#REF!:#REF!,0))</f>
        <v>#REF!</v>
      </c>
    </row>
    <row r="19324" spans="1:6" ht="16.5" x14ac:dyDescent="0.3">
      <c r="A19324" s="9" t="s">
        <v>2932</v>
      </c>
      <c r="B19324" s="9" t="s">
        <v>2123</v>
      </c>
      <c r="C19324" s="10">
        <v>58940</v>
      </c>
      <c r="D19324" s="9">
        <v>8858733592</v>
      </c>
      <c r="E19324" s="9" t="e">
        <f>INDEX(#REF!:#REF!,MATCH($D19324,#REF!:#REF!,0),MATCH(#REF!,#REF!:#REF!,0))</f>
        <v>#REF!</v>
      </c>
      <c r="F19324" s="9" t="e">
        <f>INDEX(#REF!:#REF!,MATCH($D19324,#REF!:#REF!,0),MATCH(#REF!,#REF!:#REF!,0))</f>
        <v>#REF!</v>
      </c>
    </row>
    <row r="19325" spans="1:6" ht="16.5" x14ac:dyDescent="0.3">
      <c r="A19325" s="9" t="s">
        <v>2931</v>
      </c>
      <c r="B19325" s="9" t="s">
        <v>2050</v>
      </c>
      <c r="C19325" s="10">
        <v>40905</v>
      </c>
      <c r="D19325" s="9">
        <v>6378969205</v>
      </c>
      <c r="E19325" s="9" t="e">
        <f>INDEX(#REF!:#REF!,MATCH($D19325,#REF!:#REF!,0),MATCH(#REF!,#REF!:#REF!,0))</f>
        <v>#REF!</v>
      </c>
      <c r="F19325" s="9" t="e">
        <f>INDEX(#REF!:#REF!,MATCH($D19325,#REF!:#REF!,0),MATCH(#REF!,#REF!:#REF!,0))</f>
        <v>#REF!</v>
      </c>
    </row>
    <row r="19326" spans="1:6" ht="16.5" x14ac:dyDescent="0.3">
      <c r="A19326" s="9" t="s">
        <v>2930</v>
      </c>
      <c r="B19326" s="9" t="s">
        <v>2087</v>
      </c>
      <c r="C19326" s="10">
        <v>38317</v>
      </c>
      <c r="D19326" s="9">
        <v>8685064791</v>
      </c>
      <c r="E19326" s="9" t="e">
        <f>INDEX(#REF!:#REF!,MATCH($D19326,#REF!:#REF!,0),MATCH(#REF!,#REF!:#REF!,0))</f>
        <v>#REF!</v>
      </c>
      <c r="F19326" s="9" t="e">
        <f>INDEX(#REF!:#REF!,MATCH($D19326,#REF!:#REF!,0),MATCH(#REF!,#REF!:#REF!,0))</f>
        <v>#REF!</v>
      </c>
    </row>
    <row r="19327" spans="1:6" ht="16.5" x14ac:dyDescent="0.3">
      <c r="A19327" s="9" t="s">
        <v>2929</v>
      </c>
      <c r="B19327" s="9" t="s">
        <v>2526</v>
      </c>
      <c r="C19327" s="10">
        <v>21466</v>
      </c>
      <c r="D19327" s="9">
        <v>1074899180</v>
      </c>
      <c r="E19327" s="9" t="e">
        <f>INDEX(#REF!:#REF!,MATCH($D19327,#REF!:#REF!,0),MATCH(#REF!,#REF!:#REF!,0))</f>
        <v>#REF!</v>
      </c>
      <c r="F19327" s="9" t="e">
        <f>INDEX(#REF!:#REF!,MATCH($D19327,#REF!:#REF!,0),MATCH(#REF!,#REF!:#REF!,0))</f>
        <v>#REF!</v>
      </c>
    </row>
    <row r="19328" spans="1:6" ht="16.5" x14ac:dyDescent="0.3">
      <c r="A19328" s="9" t="s">
        <v>2928</v>
      </c>
      <c r="B19328" s="9" t="s">
        <v>2351</v>
      </c>
      <c r="C19328" s="10">
        <v>36430</v>
      </c>
      <c r="D19328" s="9">
        <v>9674189459</v>
      </c>
      <c r="E19328" s="9" t="e">
        <f>INDEX(#REF!:#REF!,MATCH($D19328,#REF!:#REF!,0),MATCH(#REF!,#REF!:#REF!,0))</f>
        <v>#REF!</v>
      </c>
      <c r="F19328" s="9" t="e">
        <f>INDEX(#REF!:#REF!,MATCH($D19328,#REF!:#REF!,0),MATCH(#REF!,#REF!:#REF!,0))</f>
        <v>#REF!</v>
      </c>
    </row>
    <row r="19329" spans="1:6" ht="16.5" x14ac:dyDescent="0.3">
      <c r="A19329" s="9" t="s">
        <v>2927</v>
      </c>
      <c r="B19329" s="9" t="s">
        <v>2179</v>
      </c>
      <c r="C19329" s="10">
        <v>31848</v>
      </c>
      <c r="D19329" s="9">
        <v>264454596</v>
      </c>
      <c r="E19329" s="9" t="e">
        <f>INDEX(#REF!:#REF!,MATCH($D19329,#REF!:#REF!,0),MATCH(#REF!,#REF!:#REF!,0))</f>
        <v>#REF!</v>
      </c>
      <c r="F19329" s="9" t="e">
        <f>INDEX(#REF!:#REF!,MATCH($D19329,#REF!:#REF!,0),MATCH(#REF!,#REF!:#REF!,0))</f>
        <v>#REF!</v>
      </c>
    </row>
    <row r="19330" spans="1:6" ht="16.5" x14ac:dyDescent="0.3">
      <c r="A19330" s="9" t="s">
        <v>2926</v>
      </c>
      <c r="B19330" s="9" t="s">
        <v>2179</v>
      </c>
      <c r="C19330" s="10">
        <v>29504</v>
      </c>
      <c r="D19330" s="9">
        <v>2649428619</v>
      </c>
      <c r="E19330" s="9" t="e">
        <f>INDEX(#REF!:#REF!,MATCH($D19330,#REF!:#REF!,0),MATCH(#REF!,#REF!:#REF!,0))</f>
        <v>#REF!</v>
      </c>
      <c r="F19330" s="9" t="e">
        <f>INDEX(#REF!:#REF!,MATCH($D19330,#REF!:#REF!,0),MATCH(#REF!,#REF!:#REF!,0))</f>
        <v>#REF!</v>
      </c>
    </row>
    <row r="19331" spans="1:6" ht="16.5" x14ac:dyDescent="0.3">
      <c r="A19331" s="9" t="s">
        <v>2925</v>
      </c>
      <c r="B19331" s="9" t="s">
        <v>2212</v>
      </c>
      <c r="C19331" s="10">
        <v>31081</v>
      </c>
      <c r="D19331" s="9">
        <v>9072843924</v>
      </c>
      <c r="E19331" s="9" t="e">
        <f>INDEX(#REF!:#REF!,MATCH($D19331,#REF!:#REF!,0),MATCH(#REF!,#REF!:#REF!,0))</f>
        <v>#REF!</v>
      </c>
      <c r="F19331" s="9" t="e">
        <f>INDEX(#REF!:#REF!,MATCH($D19331,#REF!:#REF!,0),MATCH(#REF!,#REF!:#REF!,0))</f>
        <v>#REF!</v>
      </c>
    </row>
    <row r="19332" spans="1:6" ht="16.5" x14ac:dyDescent="0.3">
      <c r="A19332" s="9" t="s">
        <v>2924</v>
      </c>
      <c r="B19332" s="9" t="s">
        <v>2277</v>
      </c>
      <c r="C19332" s="10">
        <v>45274</v>
      </c>
      <c r="D19332" s="9">
        <v>3792993961</v>
      </c>
      <c r="E19332" s="9" t="e">
        <f>INDEX(#REF!:#REF!,MATCH($D19332,#REF!:#REF!,0),MATCH(#REF!,#REF!:#REF!,0))</f>
        <v>#REF!</v>
      </c>
      <c r="F19332" s="9" t="e">
        <f>INDEX(#REF!:#REF!,MATCH($D19332,#REF!:#REF!,0),MATCH(#REF!,#REF!:#REF!,0))</f>
        <v>#REF!</v>
      </c>
    </row>
    <row r="19333" spans="1:6" ht="16.5" x14ac:dyDescent="0.3">
      <c r="A19333" s="9" t="s">
        <v>2923</v>
      </c>
      <c r="B19333" s="9" t="s">
        <v>2548</v>
      </c>
      <c r="C19333" s="10">
        <v>43963</v>
      </c>
      <c r="D19333" s="9">
        <v>7374898193</v>
      </c>
      <c r="E19333" s="9" t="e">
        <f>INDEX(#REF!:#REF!,MATCH($D19333,#REF!:#REF!,0),MATCH(#REF!,#REF!:#REF!,0))</f>
        <v>#REF!</v>
      </c>
      <c r="F19333" s="9" t="e">
        <f>INDEX(#REF!:#REF!,MATCH($D19333,#REF!:#REF!,0),MATCH(#REF!,#REF!:#REF!,0))</f>
        <v>#REF!</v>
      </c>
    </row>
    <row r="19334" spans="1:6" ht="16.5" x14ac:dyDescent="0.3">
      <c r="A19334" s="9" t="s">
        <v>2922</v>
      </c>
      <c r="B19334" s="9" t="s">
        <v>2921</v>
      </c>
      <c r="C19334" s="10">
        <v>48633</v>
      </c>
      <c r="D19334" s="9">
        <v>999389173</v>
      </c>
      <c r="E19334" s="9" t="e">
        <f>INDEX(#REF!:#REF!,MATCH($D19334,#REF!:#REF!,0),MATCH(#REF!,#REF!:#REF!,0))</f>
        <v>#REF!</v>
      </c>
      <c r="F19334" s="9" t="e">
        <f>INDEX(#REF!:#REF!,MATCH($D19334,#REF!:#REF!,0),MATCH(#REF!,#REF!:#REF!,0))</f>
        <v>#REF!</v>
      </c>
    </row>
    <row r="19335" spans="1:6" ht="16.5" x14ac:dyDescent="0.3">
      <c r="A19335" s="9" t="s">
        <v>2920</v>
      </c>
      <c r="B19335" s="9" t="s">
        <v>2628</v>
      </c>
      <c r="C19335" s="10">
        <v>45615</v>
      </c>
      <c r="D19335" s="9">
        <v>7892446737</v>
      </c>
      <c r="E19335" s="9" t="e">
        <f>INDEX(#REF!:#REF!,MATCH($D19335,#REF!:#REF!,0),MATCH(#REF!,#REF!:#REF!,0))</f>
        <v>#REF!</v>
      </c>
      <c r="F19335" s="9" t="e">
        <f>INDEX(#REF!:#REF!,MATCH($D19335,#REF!:#REF!,0),MATCH(#REF!,#REF!:#REF!,0))</f>
        <v>#REF!</v>
      </c>
    </row>
    <row r="19336" spans="1:6" ht="16.5" x14ac:dyDescent="0.3">
      <c r="A19336" s="9" t="s">
        <v>2919</v>
      </c>
      <c r="B19336" s="9" t="s">
        <v>2918</v>
      </c>
      <c r="C19336" s="10">
        <v>31707</v>
      </c>
      <c r="D19336" s="9">
        <v>3418374697</v>
      </c>
      <c r="E19336" s="9" t="e">
        <f>INDEX(#REF!:#REF!,MATCH($D19336,#REF!:#REF!,0),MATCH(#REF!,#REF!:#REF!,0))</f>
        <v>#REF!</v>
      </c>
      <c r="F19336" s="9" t="e">
        <f>INDEX(#REF!:#REF!,MATCH($D19336,#REF!:#REF!,0),MATCH(#REF!,#REF!:#REF!,0))</f>
        <v>#REF!</v>
      </c>
    </row>
    <row r="19337" spans="1:6" ht="16.5" x14ac:dyDescent="0.3">
      <c r="A19337" s="9" t="s">
        <v>2917</v>
      </c>
      <c r="B19337" s="9" t="s">
        <v>2500</v>
      </c>
      <c r="C19337" s="10">
        <v>48424</v>
      </c>
      <c r="D19337" s="9">
        <v>7741079360</v>
      </c>
      <c r="E19337" s="9" t="e">
        <f>INDEX(#REF!:#REF!,MATCH($D19337,#REF!:#REF!,0),MATCH(#REF!,#REF!:#REF!,0))</f>
        <v>#REF!</v>
      </c>
      <c r="F19337" s="9" t="e">
        <f>INDEX(#REF!:#REF!,MATCH($D19337,#REF!:#REF!,0),MATCH(#REF!,#REF!:#REF!,0))</f>
        <v>#REF!</v>
      </c>
    </row>
    <row r="19338" spans="1:6" ht="16.5" x14ac:dyDescent="0.3">
      <c r="A19338" s="9" t="s">
        <v>2916</v>
      </c>
      <c r="B19338" s="9" t="s">
        <v>2110</v>
      </c>
      <c r="C19338" s="10">
        <v>44620</v>
      </c>
      <c r="D19338" s="9">
        <v>4670832530</v>
      </c>
      <c r="E19338" s="9" t="e">
        <f>INDEX(#REF!:#REF!,MATCH($D19338,#REF!:#REF!,0),MATCH(#REF!,#REF!:#REF!,0))</f>
        <v>#REF!</v>
      </c>
      <c r="F19338" s="9" t="e">
        <f>INDEX(#REF!:#REF!,MATCH($D19338,#REF!:#REF!,0),MATCH(#REF!,#REF!:#REF!,0))</f>
        <v>#REF!</v>
      </c>
    </row>
    <row r="19339" spans="1:6" ht="16.5" x14ac:dyDescent="0.3">
      <c r="A19339" s="9" t="s">
        <v>2915</v>
      </c>
      <c r="B19339" s="9" t="s">
        <v>2914</v>
      </c>
      <c r="C19339" s="10">
        <v>43044</v>
      </c>
      <c r="D19339" s="9">
        <v>5075915108</v>
      </c>
      <c r="E19339" s="9" t="e">
        <f>INDEX(#REF!:#REF!,MATCH($D19339,#REF!:#REF!,0),MATCH(#REF!,#REF!:#REF!,0))</f>
        <v>#REF!</v>
      </c>
      <c r="F19339" s="9" t="e">
        <f>INDEX(#REF!:#REF!,MATCH($D19339,#REF!:#REF!,0),MATCH(#REF!,#REF!:#REF!,0))</f>
        <v>#REF!</v>
      </c>
    </row>
    <row r="19340" spans="1:6" ht="16.5" x14ac:dyDescent="0.3">
      <c r="A19340" s="9" t="s">
        <v>2913</v>
      </c>
      <c r="B19340" s="9" t="s">
        <v>2149</v>
      </c>
      <c r="C19340" s="10">
        <v>54745</v>
      </c>
      <c r="D19340" s="9">
        <v>8017115954</v>
      </c>
      <c r="E19340" s="9" t="e">
        <f>INDEX(#REF!:#REF!,MATCH($D19340,#REF!:#REF!,0),MATCH(#REF!,#REF!:#REF!,0))</f>
        <v>#REF!</v>
      </c>
      <c r="F19340" s="9" t="e">
        <f>INDEX(#REF!:#REF!,MATCH($D19340,#REF!:#REF!,0),MATCH(#REF!,#REF!:#REF!,0))</f>
        <v>#REF!</v>
      </c>
    </row>
    <row r="19341" spans="1:6" ht="16.5" x14ac:dyDescent="0.3">
      <c r="A19341" s="9" t="s">
        <v>2912</v>
      </c>
      <c r="B19341" s="9" t="s">
        <v>2011</v>
      </c>
      <c r="C19341" s="10">
        <v>12190</v>
      </c>
      <c r="D19341" s="9">
        <v>5903124704</v>
      </c>
      <c r="E19341" s="9" t="e">
        <f>INDEX(#REF!:#REF!,MATCH($D19341,#REF!:#REF!,0),MATCH(#REF!,#REF!:#REF!,0))</f>
        <v>#REF!</v>
      </c>
      <c r="F19341" s="9" t="e">
        <f>INDEX(#REF!:#REF!,MATCH($D19341,#REF!:#REF!,0),MATCH(#REF!,#REF!:#REF!,0))</f>
        <v>#REF!</v>
      </c>
    </row>
    <row r="19342" spans="1:6" ht="16.5" x14ac:dyDescent="0.3">
      <c r="A19342" s="9" t="s">
        <v>2911</v>
      </c>
      <c r="B19342" s="9" t="s">
        <v>2171</v>
      </c>
      <c r="C19342" s="10">
        <v>26198</v>
      </c>
      <c r="D19342" s="9">
        <v>6271204627</v>
      </c>
      <c r="E19342" s="9" t="e">
        <f>INDEX(#REF!:#REF!,MATCH($D19342,#REF!:#REF!,0),MATCH(#REF!,#REF!:#REF!,0))</f>
        <v>#REF!</v>
      </c>
      <c r="F19342" s="9" t="e">
        <f>INDEX(#REF!:#REF!,MATCH($D19342,#REF!:#REF!,0),MATCH(#REF!,#REF!:#REF!,0))</f>
        <v>#REF!</v>
      </c>
    </row>
    <row r="19343" spans="1:6" ht="16.5" x14ac:dyDescent="0.3">
      <c r="A19343" s="9" t="s">
        <v>2910</v>
      </c>
      <c r="B19343" s="9" t="s">
        <v>2201</v>
      </c>
      <c r="C19343" s="10">
        <v>38520</v>
      </c>
      <c r="D19343" s="9">
        <v>5756920838</v>
      </c>
      <c r="E19343" s="9" t="e">
        <f>INDEX(#REF!:#REF!,MATCH($D19343,#REF!:#REF!,0),MATCH(#REF!,#REF!:#REF!,0))</f>
        <v>#REF!</v>
      </c>
      <c r="F19343" s="9" t="e">
        <f>INDEX(#REF!:#REF!,MATCH($D19343,#REF!:#REF!,0),MATCH(#REF!,#REF!:#REF!,0))</f>
        <v>#REF!</v>
      </c>
    </row>
    <row r="19344" spans="1:6" ht="16.5" x14ac:dyDescent="0.3">
      <c r="A19344" s="9" t="s">
        <v>2909</v>
      </c>
      <c r="B19344" s="9" t="s">
        <v>2496</v>
      </c>
      <c r="C19344" s="10">
        <v>44069</v>
      </c>
      <c r="D19344" s="9">
        <v>4236713853</v>
      </c>
      <c r="E19344" s="9" t="e">
        <f>INDEX(#REF!:#REF!,MATCH($D19344,#REF!:#REF!,0),MATCH(#REF!,#REF!:#REF!,0))</f>
        <v>#REF!</v>
      </c>
      <c r="F19344" s="9" t="e">
        <f>INDEX(#REF!:#REF!,MATCH($D19344,#REF!:#REF!,0),MATCH(#REF!,#REF!:#REF!,0))</f>
        <v>#REF!</v>
      </c>
    </row>
    <row r="19345" spans="1:6" ht="16.5" x14ac:dyDescent="0.3">
      <c r="A19345" s="9" t="s">
        <v>2908</v>
      </c>
      <c r="B19345" s="9" t="s">
        <v>2534</v>
      </c>
      <c r="C19345" s="10">
        <v>31152</v>
      </c>
      <c r="D19345" s="9">
        <v>4323171323</v>
      </c>
      <c r="E19345" s="9" t="e">
        <f>INDEX(#REF!:#REF!,MATCH($D19345,#REF!:#REF!,0),MATCH(#REF!,#REF!:#REF!,0))</f>
        <v>#REF!</v>
      </c>
      <c r="F19345" s="9" t="e">
        <f>INDEX(#REF!:#REF!,MATCH($D19345,#REF!:#REF!,0),MATCH(#REF!,#REF!:#REF!,0))</f>
        <v>#REF!</v>
      </c>
    </row>
    <row r="19346" spans="1:6" ht="16.5" x14ac:dyDescent="0.3">
      <c r="A19346" s="9" t="s">
        <v>2907</v>
      </c>
      <c r="B19346" s="9" t="s">
        <v>2597</v>
      </c>
      <c r="C19346" s="10">
        <v>18763</v>
      </c>
      <c r="D19346" s="9">
        <v>357531329</v>
      </c>
      <c r="E19346" s="9" t="e">
        <f>INDEX(#REF!:#REF!,MATCH($D19346,#REF!:#REF!,0),MATCH(#REF!,#REF!:#REF!,0))</f>
        <v>#REF!</v>
      </c>
      <c r="F19346" s="9" t="e">
        <f>INDEX(#REF!:#REF!,MATCH($D19346,#REF!:#REF!,0),MATCH(#REF!,#REF!:#REF!,0))</f>
        <v>#REF!</v>
      </c>
    </row>
    <row r="19347" spans="1:6" ht="16.5" x14ac:dyDescent="0.3">
      <c r="A19347" s="9" t="s">
        <v>2906</v>
      </c>
      <c r="B19347" s="9" t="s">
        <v>2272</v>
      </c>
      <c r="C19347" s="10">
        <v>56468</v>
      </c>
      <c r="D19347" s="9">
        <v>8322342209</v>
      </c>
      <c r="E19347" s="9" t="e">
        <f>INDEX(#REF!:#REF!,MATCH($D19347,#REF!:#REF!,0),MATCH(#REF!,#REF!:#REF!,0))</f>
        <v>#REF!</v>
      </c>
      <c r="F19347" s="9" t="e">
        <f>INDEX(#REF!:#REF!,MATCH($D19347,#REF!:#REF!,0),MATCH(#REF!,#REF!:#REF!,0))</f>
        <v>#REF!</v>
      </c>
    </row>
    <row r="19348" spans="1:6" ht="16.5" x14ac:dyDescent="0.3">
      <c r="A19348" s="9" t="s">
        <v>2905</v>
      </c>
      <c r="B19348" s="9" t="s">
        <v>2412</v>
      </c>
      <c r="C19348" s="10">
        <v>43227</v>
      </c>
      <c r="D19348" s="9">
        <v>4986200380</v>
      </c>
      <c r="E19348" s="9" t="e">
        <f>INDEX(#REF!:#REF!,MATCH($D19348,#REF!:#REF!,0),MATCH(#REF!,#REF!:#REF!,0))</f>
        <v>#REF!</v>
      </c>
      <c r="F19348" s="9" t="e">
        <f>INDEX(#REF!:#REF!,MATCH($D19348,#REF!:#REF!,0),MATCH(#REF!,#REF!:#REF!,0))</f>
        <v>#REF!</v>
      </c>
    </row>
    <row r="19349" spans="1:6" ht="16.5" x14ac:dyDescent="0.3">
      <c r="A19349" s="9" t="s">
        <v>2904</v>
      </c>
      <c r="B19349" s="9" t="s">
        <v>2530</v>
      </c>
      <c r="C19349" s="10">
        <v>28577</v>
      </c>
      <c r="D19349" s="9">
        <v>3806430489</v>
      </c>
      <c r="E19349" s="9" t="e">
        <f>INDEX(#REF!:#REF!,MATCH($D19349,#REF!:#REF!,0),MATCH(#REF!,#REF!:#REF!,0))</f>
        <v>#REF!</v>
      </c>
      <c r="F19349" s="9" t="e">
        <f>INDEX(#REF!:#REF!,MATCH($D19349,#REF!:#REF!,0),MATCH(#REF!,#REF!:#REF!,0))</f>
        <v>#REF!</v>
      </c>
    </row>
    <row r="19350" spans="1:6" ht="16.5" x14ac:dyDescent="0.3">
      <c r="A19350" s="9" t="s">
        <v>2903</v>
      </c>
      <c r="B19350" s="9" t="s">
        <v>2236</v>
      </c>
      <c r="C19350" s="10">
        <v>23217</v>
      </c>
      <c r="D19350" s="9">
        <v>7741079360</v>
      </c>
      <c r="E19350" s="9" t="e">
        <f>INDEX(#REF!:#REF!,MATCH($D19350,#REF!:#REF!,0),MATCH(#REF!,#REF!:#REF!,0))</f>
        <v>#REF!</v>
      </c>
      <c r="F19350" s="9" t="e">
        <f>INDEX(#REF!:#REF!,MATCH($D19350,#REF!:#REF!,0),MATCH(#REF!,#REF!:#REF!,0))</f>
        <v>#REF!</v>
      </c>
    </row>
    <row r="19351" spans="1:6" ht="16.5" x14ac:dyDescent="0.3">
      <c r="A19351" s="9" t="s">
        <v>2902</v>
      </c>
      <c r="B19351" s="9" t="s">
        <v>2017</v>
      </c>
      <c r="C19351" s="10">
        <v>27583</v>
      </c>
      <c r="D19351" s="9">
        <v>29906814</v>
      </c>
      <c r="E19351" s="9" t="e">
        <f>INDEX(#REF!:#REF!,MATCH($D19351,#REF!:#REF!,0),MATCH(#REF!,#REF!:#REF!,0))</f>
        <v>#REF!</v>
      </c>
      <c r="F19351" s="9" t="e">
        <f>INDEX(#REF!:#REF!,MATCH($D19351,#REF!:#REF!,0),MATCH(#REF!,#REF!:#REF!,0))</f>
        <v>#REF!</v>
      </c>
    </row>
    <row r="19352" spans="1:6" ht="16.5" x14ac:dyDescent="0.3">
      <c r="A19352" s="9" t="s">
        <v>2901</v>
      </c>
      <c r="B19352" s="9" t="s">
        <v>2155</v>
      </c>
      <c r="C19352" s="10">
        <v>45003</v>
      </c>
      <c r="D19352" s="9">
        <v>1888605537</v>
      </c>
      <c r="E19352" s="9" t="e">
        <f>INDEX(#REF!:#REF!,MATCH($D19352,#REF!:#REF!,0),MATCH(#REF!,#REF!:#REF!,0))</f>
        <v>#REF!</v>
      </c>
      <c r="F19352" s="9" t="e">
        <f>INDEX(#REF!:#REF!,MATCH($D19352,#REF!:#REF!,0),MATCH(#REF!,#REF!:#REF!,0))</f>
        <v>#REF!</v>
      </c>
    </row>
    <row r="19353" spans="1:6" ht="16.5" x14ac:dyDescent="0.3">
      <c r="A19353" s="9" t="s">
        <v>2900</v>
      </c>
      <c r="B19353" s="9" t="s">
        <v>2422</v>
      </c>
      <c r="C19353" s="10">
        <v>43702</v>
      </c>
      <c r="D19353" s="9">
        <v>161397387</v>
      </c>
      <c r="E19353" s="9" t="e">
        <f>INDEX(#REF!:#REF!,MATCH($D19353,#REF!:#REF!,0),MATCH(#REF!,#REF!:#REF!,0))</f>
        <v>#REF!</v>
      </c>
      <c r="F19353" s="9" t="e">
        <f>INDEX(#REF!:#REF!,MATCH($D19353,#REF!:#REF!,0),MATCH(#REF!,#REF!:#REF!,0))</f>
        <v>#REF!</v>
      </c>
    </row>
    <row r="19354" spans="1:6" ht="16.5" x14ac:dyDescent="0.3">
      <c r="A19354" s="9" t="s">
        <v>2899</v>
      </c>
      <c r="B19354" s="9" t="s">
        <v>2443</v>
      </c>
      <c r="C19354" s="10">
        <v>24500</v>
      </c>
      <c r="D19354" s="9">
        <v>994826516</v>
      </c>
      <c r="E19354" s="9" t="e">
        <f>INDEX(#REF!:#REF!,MATCH($D19354,#REF!:#REF!,0),MATCH(#REF!,#REF!:#REF!,0))</f>
        <v>#REF!</v>
      </c>
      <c r="F19354" s="9" t="e">
        <f>INDEX(#REF!:#REF!,MATCH($D19354,#REF!:#REF!,0),MATCH(#REF!,#REF!:#REF!,0))</f>
        <v>#REF!</v>
      </c>
    </row>
    <row r="19355" spans="1:6" ht="16.5" x14ac:dyDescent="0.3">
      <c r="A19355" s="9" t="s">
        <v>2898</v>
      </c>
      <c r="B19355" s="9" t="s">
        <v>2685</v>
      </c>
      <c r="C19355" s="10">
        <v>44448</v>
      </c>
      <c r="D19355" s="9">
        <v>5000631609</v>
      </c>
      <c r="E19355" s="9" t="e">
        <f>INDEX(#REF!:#REF!,MATCH($D19355,#REF!:#REF!,0),MATCH(#REF!,#REF!:#REF!,0))</f>
        <v>#REF!</v>
      </c>
      <c r="F19355" s="9" t="e">
        <f>INDEX(#REF!:#REF!,MATCH($D19355,#REF!:#REF!,0),MATCH(#REF!,#REF!:#REF!,0))</f>
        <v>#REF!</v>
      </c>
    </row>
    <row r="19356" spans="1:6" ht="16.5" x14ac:dyDescent="0.3">
      <c r="A19356" s="9" t="s">
        <v>2897</v>
      </c>
      <c r="B19356" s="9" t="s">
        <v>2815</v>
      </c>
      <c r="C19356" s="10">
        <v>10879</v>
      </c>
      <c r="D19356" s="9">
        <v>7273123196</v>
      </c>
      <c r="E19356" s="9" t="e">
        <f>INDEX(#REF!:#REF!,MATCH($D19356,#REF!:#REF!,0),MATCH(#REF!,#REF!:#REF!,0))</f>
        <v>#REF!</v>
      </c>
      <c r="F19356" s="9" t="e">
        <f>INDEX(#REF!:#REF!,MATCH($D19356,#REF!:#REF!,0),MATCH(#REF!,#REF!:#REF!,0))</f>
        <v>#REF!</v>
      </c>
    </row>
    <row r="19357" spans="1:6" ht="16.5" x14ac:dyDescent="0.3">
      <c r="A19357" s="9" t="s">
        <v>2896</v>
      </c>
      <c r="B19357" s="9" t="s">
        <v>2179</v>
      </c>
      <c r="C19357" s="10">
        <v>56294</v>
      </c>
      <c r="D19357" s="9">
        <v>3967370569</v>
      </c>
      <c r="E19357" s="9" t="e">
        <f>INDEX(#REF!:#REF!,MATCH($D19357,#REF!:#REF!,0),MATCH(#REF!,#REF!:#REF!,0))</f>
        <v>#REF!</v>
      </c>
      <c r="F19357" s="9" t="e">
        <f>INDEX(#REF!:#REF!,MATCH($D19357,#REF!:#REF!,0),MATCH(#REF!,#REF!:#REF!,0))</f>
        <v>#REF!</v>
      </c>
    </row>
    <row r="19358" spans="1:6" ht="16.5" x14ac:dyDescent="0.3">
      <c r="A19358" s="9" t="s">
        <v>2895</v>
      </c>
      <c r="B19358" s="9" t="s">
        <v>2498</v>
      </c>
      <c r="C19358" s="10">
        <v>55951</v>
      </c>
      <c r="D19358" s="9">
        <v>4689682046</v>
      </c>
      <c r="E19358" s="9" t="e">
        <f>INDEX(#REF!:#REF!,MATCH($D19358,#REF!:#REF!,0),MATCH(#REF!,#REF!:#REF!,0))</f>
        <v>#REF!</v>
      </c>
      <c r="F19358" s="9" t="e">
        <f>INDEX(#REF!:#REF!,MATCH($D19358,#REF!:#REF!,0),MATCH(#REF!,#REF!:#REF!,0))</f>
        <v>#REF!</v>
      </c>
    </row>
    <row r="19359" spans="1:6" ht="16.5" x14ac:dyDescent="0.3">
      <c r="A19359" s="9" t="s">
        <v>2894</v>
      </c>
      <c r="B19359" s="9" t="s">
        <v>2206</v>
      </c>
      <c r="C19359" s="10">
        <v>24347</v>
      </c>
      <c r="D19359" s="9">
        <v>7688943361</v>
      </c>
      <c r="E19359" s="9" t="e">
        <f>INDEX(#REF!:#REF!,MATCH($D19359,#REF!:#REF!,0),MATCH(#REF!,#REF!:#REF!,0))</f>
        <v>#REF!</v>
      </c>
      <c r="F19359" s="9" t="e">
        <f>INDEX(#REF!:#REF!,MATCH($D19359,#REF!:#REF!,0),MATCH(#REF!,#REF!:#REF!,0))</f>
        <v>#REF!</v>
      </c>
    </row>
    <row r="19360" spans="1:6" ht="16.5" x14ac:dyDescent="0.3">
      <c r="A19360" s="9" t="s">
        <v>2893</v>
      </c>
      <c r="B19360" s="9" t="s">
        <v>2226</v>
      </c>
      <c r="C19360" s="10">
        <v>51674</v>
      </c>
      <c r="D19360" s="9">
        <v>3967370569</v>
      </c>
      <c r="E19360" s="9" t="e">
        <f>INDEX(#REF!:#REF!,MATCH($D19360,#REF!:#REF!,0),MATCH(#REF!,#REF!:#REF!,0))</f>
        <v>#REF!</v>
      </c>
      <c r="F19360" s="9" t="e">
        <f>INDEX(#REF!:#REF!,MATCH($D19360,#REF!:#REF!,0),MATCH(#REF!,#REF!:#REF!,0))</f>
        <v>#REF!</v>
      </c>
    </row>
    <row r="19361" spans="1:6" ht="16.5" x14ac:dyDescent="0.3">
      <c r="A19361" s="9" t="s">
        <v>2892</v>
      </c>
      <c r="B19361" s="9" t="s">
        <v>2127</v>
      </c>
      <c r="C19361" s="10">
        <v>44835</v>
      </c>
      <c r="D19361" s="9">
        <v>6842911427</v>
      </c>
      <c r="E19361" s="9" t="e">
        <f>INDEX(#REF!:#REF!,MATCH($D19361,#REF!:#REF!,0),MATCH(#REF!,#REF!:#REF!,0))</f>
        <v>#REF!</v>
      </c>
      <c r="F19361" s="9" t="e">
        <f>INDEX(#REF!:#REF!,MATCH($D19361,#REF!:#REF!,0),MATCH(#REF!,#REF!:#REF!,0))</f>
        <v>#REF!</v>
      </c>
    </row>
    <row r="19362" spans="1:6" ht="16.5" x14ac:dyDescent="0.3">
      <c r="A19362" s="9" t="s">
        <v>2891</v>
      </c>
      <c r="B19362" s="9" t="s">
        <v>2165</v>
      </c>
      <c r="C19362" s="10">
        <v>32267</v>
      </c>
      <c r="D19362" s="9">
        <v>7585281072</v>
      </c>
      <c r="E19362" s="9" t="e">
        <f>INDEX(#REF!:#REF!,MATCH($D19362,#REF!:#REF!,0),MATCH(#REF!,#REF!:#REF!,0))</f>
        <v>#REF!</v>
      </c>
      <c r="F19362" s="9" t="e">
        <f>INDEX(#REF!:#REF!,MATCH($D19362,#REF!:#REF!,0),MATCH(#REF!,#REF!:#REF!,0))</f>
        <v>#REF!</v>
      </c>
    </row>
    <row r="19363" spans="1:6" ht="16.5" x14ac:dyDescent="0.3">
      <c r="A19363" s="9" t="s">
        <v>2890</v>
      </c>
      <c r="B19363" s="9" t="s">
        <v>2044</v>
      </c>
      <c r="C19363" s="10">
        <v>16766</v>
      </c>
      <c r="D19363" s="9">
        <v>7888574610</v>
      </c>
      <c r="E19363" s="9" t="e">
        <f>INDEX(#REF!:#REF!,MATCH($D19363,#REF!:#REF!,0),MATCH(#REF!,#REF!:#REF!,0))</f>
        <v>#REF!</v>
      </c>
      <c r="F19363" s="9" t="e">
        <f>INDEX(#REF!:#REF!,MATCH($D19363,#REF!:#REF!,0),MATCH(#REF!,#REF!:#REF!,0))</f>
        <v>#REF!</v>
      </c>
    </row>
    <row r="19364" spans="1:6" ht="16.5" x14ac:dyDescent="0.3">
      <c r="A19364" s="9" t="s">
        <v>2889</v>
      </c>
      <c r="B19364" s="9" t="s">
        <v>2379</v>
      </c>
      <c r="C19364" s="10">
        <v>22549</v>
      </c>
      <c r="D19364" s="9">
        <v>9328457335</v>
      </c>
      <c r="E19364" s="9" t="e">
        <f>INDEX(#REF!:#REF!,MATCH($D19364,#REF!:#REF!,0),MATCH(#REF!,#REF!:#REF!,0))</f>
        <v>#REF!</v>
      </c>
      <c r="F19364" s="9" t="e">
        <f>INDEX(#REF!:#REF!,MATCH($D19364,#REF!:#REF!,0),MATCH(#REF!,#REF!:#REF!,0))</f>
        <v>#REF!</v>
      </c>
    </row>
    <row r="19365" spans="1:6" ht="16.5" x14ac:dyDescent="0.3">
      <c r="A19365" s="9" t="s">
        <v>2888</v>
      </c>
      <c r="B19365" s="9" t="s">
        <v>2336</v>
      </c>
      <c r="C19365" s="10">
        <v>47075</v>
      </c>
      <c r="D19365" s="9">
        <v>4236713853</v>
      </c>
      <c r="E19365" s="9" t="e">
        <f>INDEX(#REF!:#REF!,MATCH($D19365,#REF!:#REF!,0),MATCH(#REF!,#REF!:#REF!,0))</f>
        <v>#REF!</v>
      </c>
      <c r="F19365" s="9" t="e">
        <f>INDEX(#REF!:#REF!,MATCH($D19365,#REF!:#REF!,0),MATCH(#REF!,#REF!:#REF!,0))</f>
        <v>#REF!</v>
      </c>
    </row>
    <row r="19366" spans="1:6" ht="16.5" x14ac:dyDescent="0.3">
      <c r="A19366" s="9" t="s">
        <v>2887</v>
      </c>
      <c r="B19366" s="9" t="s">
        <v>2886</v>
      </c>
      <c r="C19366" s="10">
        <v>42802</v>
      </c>
      <c r="D19366" s="9">
        <v>3409869514</v>
      </c>
      <c r="E19366" s="9" t="e">
        <f>INDEX(#REF!:#REF!,MATCH($D19366,#REF!:#REF!,0),MATCH(#REF!,#REF!:#REF!,0))</f>
        <v>#REF!</v>
      </c>
      <c r="F19366" s="9" t="e">
        <f>INDEX(#REF!:#REF!,MATCH($D19366,#REF!:#REF!,0),MATCH(#REF!,#REF!:#REF!,0))</f>
        <v>#REF!</v>
      </c>
    </row>
    <row r="19367" spans="1:6" ht="16.5" x14ac:dyDescent="0.3">
      <c r="A19367" s="9" t="s">
        <v>2885</v>
      </c>
      <c r="B19367" s="9" t="s">
        <v>2326</v>
      </c>
      <c r="C19367" s="10">
        <v>38219</v>
      </c>
      <c r="D19367" s="9">
        <v>9916787441</v>
      </c>
      <c r="E19367" s="9" t="e">
        <f>INDEX(#REF!:#REF!,MATCH($D19367,#REF!:#REF!,0),MATCH(#REF!,#REF!:#REF!,0))</f>
        <v>#REF!</v>
      </c>
      <c r="F19367" s="9" t="e">
        <f>INDEX(#REF!:#REF!,MATCH($D19367,#REF!:#REF!,0),MATCH(#REF!,#REF!:#REF!,0))</f>
        <v>#REF!</v>
      </c>
    </row>
    <row r="19368" spans="1:6" ht="16.5" x14ac:dyDescent="0.3">
      <c r="A19368" s="9" t="s">
        <v>2884</v>
      </c>
      <c r="B19368" s="9" t="s">
        <v>2655</v>
      </c>
      <c r="C19368" s="10">
        <v>20189</v>
      </c>
      <c r="D19368" s="9">
        <v>2524572722</v>
      </c>
      <c r="E19368" s="9" t="e">
        <f>INDEX(#REF!:#REF!,MATCH($D19368,#REF!:#REF!,0),MATCH(#REF!,#REF!:#REF!,0))</f>
        <v>#REF!</v>
      </c>
      <c r="F19368" s="9" t="e">
        <f>INDEX(#REF!:#REF!,MATCH($D19368,#REF!:#REF!,0),MATCH(#REF!,#REF!:#REF!,0))</f>
        <v>#REF!</v>
      </c>
    </row>
    <row r="19369" spans="1:6" ht="16.5" x14ac:dyDescent="0.3">
      <c r="A19369" s="9" t="s">
        <v>2883</v>
      </c>
      <c r="B19369" s="9" t="s">
        <v>2422</v>
      </c>
      <c r="C19369" s="10">
        <v>38693</v>
      </c>
      <c r="D19369" s="9">
        <v>1163292249</v>
      </c>
      <c r="E19369" s="9" t="e">
        <f>INDEX(#REF!:#REF!,MATCH($D19369,#REF!:#REF!,0),MATCH(#REF!,#REF!:#REF!,0))</f>
        <v>#REF!</v>
      </c>
      <c r="F19369" s="9" t="e">
        <f>INDEX(#REF!:#REF!,MATCH($D19369,#REF!:#REF!,0),MATCH(#REF!,#REF!:#REF!,0))</f>
        <v>#REF!</v>
      </c>
    </row>
    <row r="19370" spans="1:6" ht="16.5" x14ac:dyDescent="0.3">
      <c r="A19370" s="9" t="s">
        <v>2882</v>
      </c>
      <c r="B19370" s="9" t="s">
        <v>2881</v>
      </c>
      <c r="C19370" s="10">
        <v>52419</v>
      </c>
      <c r="D19370" s="9">
        <v>7783641539</v>
      </c>
      <c r="E19370" s="9" t="e">
        <f>INDEX(#REF!:#REF!,MATCH($D19370,#REF!:#REF!,0),MATCH(#REF!,#REF!:#REF!,0))</f>
        <v>#REF!</v>
      </c>
      <c r="F19370" s="9" t="e">
        <f>INDEX(#REF!:#REF!,MATCH($D19370,#REF!:#REF!,0),MATCH(#REF!,#REF!:#REF!,0))</f>
        <v>#REF!</v>
      </c>
    </row>
    <row r="19371" spans="1:6" ht="16.5" x14ac:dyDescent="0.3">
      <c r="A19371" s="9" t="s">
        <v>2880</v>
      </c>
      <c r="B19371" s="9" t="s">
        <v>2027</v>
      </c>
      <c r="C19371" s="10">
        <v>11400</v>
      </c>
      <c r="D19371" s="9">
        <v>2138131904</v>
      </c>
      <c r="E19371" s="9" t="e">
        <f>INDEX(#REF!:#REF!,MATCH($D19371,#REF!:#REF!,0),MATCH(#REF!,#REF!:#REF!,0))</f>
        <v>#REF!</v>
      </c>
      <c r="F19371" s="9" t="e">
        <f>INDEX(#REF!:#REF!,MATCH($D19371,#REF!:#REF!,0),MATCH(#REF!,#REF!:#REF!,0))</f>
        <v>#REF!</v>
      </c>
    </row>
    <row r="19372" spans="1:6" ht="16.5" x14ac:dyDescent="0.3">
      <c r="A19372" s="9" t="s">
        <v>2879</v>
      </c>
      <c r="B19372" s="9" t="s">
        <v>2878</v>
      </c>
      <c r="C19372" s="10">
        <v>10396</v>
      </c>
      <c r="D19372" s="9">
        <v>5984294621</v>
      </c>
      <c r="E19372" s="9" t="e">
        <f>INDEX(#REF!:#REF!,MATCH($D19372,#REF!:#REF!,0),MATCH(#REF!,#REF!:#REF!,0))</f>
        <v>#REF!</v>
      </c>
      <c r="F19372" s="9" t="e">
        <f>INDEX(#REF!:#REF!,MATCH($D19372,#REF!:#REF!,0),MATCH(#REF!,#REF!:#REF!,0))</f>
        <v>#REF!</v>
      </c>
    </row>
    <row r="19373" spans="1:6" ht="16.5" x14ac:dyDescent="0.3">
      <c r="A19373" s="9" t="s">
        <v>2877</v>
      </c>
      <c r="B19373" s="9" t="s">
        <v>2539</v>
      </c>
      <c r="C19373" s="10">
        <v>38812</v>
      </c>
      <c r="D19373" s="9">
        <v>8249460030</v>
      </c>
      <c r="E19373" s="9" t="e">
        <f>INDEX(#REF!:#REF!,MATCH($D19373,#REF!:#REF!,0),MATCH(#REF!,#REF!:#REF!,0))</f>
        <v>#REF!</v>
      </c>
      <c r="F19373" s="9" t="e">
        <f>INDEX(#REF!:#REF!,MATCH($D19373,#REF!:#REF!,0),MATCH(#REF!,#REF!:#REF!,0))</f>
        <v>#REF!</v>
      </c>
    </row>
    <row r="19374" spans="1:6" ht="16.5" x14ac:dyDescent="0.3">
      <c r="A19374" s="9" t="s">
        <v>2876</v>
      </c>
      <c r="B19374" s="9" t="s">
        <v>2875</v>
      </c>
      <c r="C19374" s="10">
        <v>11390</v>
      </c>
      <c r="D19374" s="9">
        <v>4260324861</v>
      </c>
      <c r="E19374" s="9" t="e">
        <f>INDEX(#REF!:#REF!,MATCH($D19374,#REF!:#REF!,0),MATCH(#REF!,#REF!:#REF!,0))</f>
        <v>#REF!</v>
      </c>
      <c r="F19374" s="9" t="e">
        <f>INDEX(#REF!:#REF!,MATCH($D19374,#REF!:#REF!,0),MATCH(#REF!,#REF!:#REF!,0))</f>
        <v>#REF!</v>
      </c>
    </row>
    <row r="19375" spans="1:6" ht="16.5" x14ac:dyDescent="0.3">
      <c r="A19375" s="9" t="s">
        <v>2874</v>
      </c>
      <c r="B19375" s="9" t="s">
        <v>2017</v>
      </c>
      <c r="C19375" s="10">
        <v>42677</v>
      </c>
      <c r="D19375" s="9">
        <v>899126162</v>
      </c>
      <c r="E19375" s="9" t="e">
        <f>INDEX(#REF!:#REF!,MATCH($D19375,#REF!:#REF!,0),MATCH(#REF!,#REF!:#REF!,0))</f>
        <v>#REF!</v>
      </c>
      <c r="F19375" s="9" t="e">
        <f>INDEX(#REF!:#REF!,MATCH($D19375,#REF!:#REF!,0),MATCH(#REF!,#REF!:#REF!,0))</f>
        <v>#REF!</v>
      </c>
    </row>
    <row r="19376" spans="1:6" ht="16.5" x14ac:dyDescent="0.3">
      <c r="A19376" s="9" t="s">
        <v>2873</v>
      </c>
      <c r="B19376" s="9" t="s">
        <v>2534</v>
      </c>
      <c r="C19376" s="10">
        <v>23251</v>
      </c>
      <c r="D19376" s="9">
        <v>9057758911</v>
      </c>
      <c r="E19376" s="9" t="e">
        <f>INDEX(#REF!:#REF!,MATCH($D19376,#REF!:#REF!,0),MATCH(#REF!,#REF!:#REF!,0))</f>
        <v>#REF!</v>
      </c>
      <c r="F19376" s="9" t="e">
        <f>INDEX(#REF!:#REF!,MATCH($D19376,#REF!:#REF!,0),MATCH(#REF!,#REF!:#REF!,0))</f>
        <v>#REF!</v>
      </c>
    </row>
    <row r="19377" spans="1:6" ht="16.5" x14ac:dyDescent="0.3">
      <c r="A19377" s="9" t="s">
        <v>2872</v>
      </c>
      <c r="B19377" s="9" t="s">
        <v>2019</v>
      </c>
      <c r="C19377" s="10">
        <v>49141</v>
      </c>
      <c r="D19377" s="9">
        <v>1592980554</v>
      </c>
      <c r="E19377" s="9" t="e">
        <f>INDEX(#REF!:#REF!,MATCH($D19377,#REF!:#REF!,0),MATCH(#REF!,#REF!:#REF!,0))</f>
        <v>#REF!</v>
      </c>
      <c r="F19377" s="9" t="e">
        <f>INDEX(#REF!:#REF!,MATCH($D19377,#REF!:#REF!,0),MATCH(#REF!,#REF!:#REF!,0))</f>
        <v>#REF!</v>
      </c>
    </row>
    <row r="19378" spans="1:6" ht="16.5" x14ac:dyDescent="0.3">
      <c r="A19378" s="9" t="s">
        <v>2871</v>
      </c>
      <c r="B19378" s="9" t="s">
        <v>2870</v>
      </c>
      <c r="C19378" s="10">
        <v>47574</v>
      </c>
      <c r="D19378" s="9">
        <v>6596440737</v>
      </c>
      <c r="E19378" s="9" t="e">
        <f>INDEX(#REF!:#REF!,MATCH($D19378,#REF!:#REF!,0),MATCH(#REF!,#REF!:#REF!,0))</f>
        <v>#REF!</v>
      </c>
      <c r="F19378" s="9" t="e">
        <f>INDEX(#REF!:#REF!,MATCH($D19378,#REF!:#REF!,0),MATCH(#REF!,#REF!:#REF!,0))</f>
        <v>#REF!</v>
      </c>
    </row>
    <row r="19379" spans="1:6" ht="16.5" x14ac:dyDescent="0.3">
      <c r="A19379" s="9" t="s">
        <v>2869</v>
      </c>
      <c r="B19379" s="9" t="s">
        <v>2071</v>
      </c>
      <c r="C19379" s="10">
        <v>43966</v>
      </c>
      <c r="D19379" s="9">
        <v>4578004252</v>
      </c>
      <c r="E19379" s="9" t="e">
        <f>INDEX(#REF!:#REF!,MATCH($D19379,#REF!:#REF!,0),MATCH(#REF!,#REF!:#REF!,0))</f>
        <v>#REF!</v>
      </c>
      <c r="F19379" s="9" t="e">
        <f>INDEX(#REF!:#REF!,MATCH($D19379,#REF!:#REF!,0),MATCH(#REF!,#REF!:#REF!,0))</f>
        <v>#REF!</v>
      </c>
    </row>
    <row r="19380" spans="1:6" ht="16.5" x14ac:dyDescent="0.3">
      <c r="A19380" s="9" t="s">
        <v>2868</v>
      </c>
      <c r="B19380" s="9" t="s">
        <v>2867</v>
      </c>
      <c r="C19380" s="10">
        <v>57161</v>
      </c>
      <c r="D19380" s="9">
        <v>132027631</v>
      </c>
      <c r="E19380" s="9" t="e">
        <f>INDEX(#REF!:#REF!,MATCH($D19380,#REF!:#REF!,0),MATCH(#REF!,#REF!:#REF!,0))</f>
        <v>#REF!</v>
      </c>
      <c r="F19380" s="9" t="e">
        <f>INDEX(#REF!:#REF!,MATCH($D19380,#REF!:#REF!,0),MATCH(#REF!,#REF!:#REF!,0))</f>
        <v>#REF!</v>
      </c>
    </row>
    <row r="19381" spans="1:6" ht="16.5" x14ac:dyDescent="0.3">
      <c r="A19381" s="9" t="s">
        <v>2866</v>
      </c>
      <c r="B19381" s="9" t="s">
        <v>2443</v>
      </c>
      <c r="C19381" s="10">
        <v>38169</v>
      </c>
      <c r="D19381" s="9">
        <v>2757793764</v>
      </c>
      <c r="E19381" s="9" t="e">
        <f>INDEX(#REF!:#REF!,MATCH($D19381,#REF!:#REF!,0),MATCH(#REF!,#REF!:#REF!,0))</f>
        <v>#REF!</v>
      </c>
      <c r="F19381" s="9" t="e">
        <f>INDEX(#REF!:#REF!,MATCH($D19381,#REF!:#REF!,0),MATCH(#REF!,#REF!:#REF!,0))</f>
        <v>#REF!</v>
      </c>
    </row>
    <row r="19382" spans="1:6" ht="16.5" x14ac:dyDescent="0.3">
      <c r="A19382" s="9" t="s">
        <v>2865</v>
      </c>
      <c r="B19382" s="9" t="s">
        <v>2448</v>
      </c>
      <c r="C19382" s="10">
        <v>16149</v>
      </c>
      <c r="D19382" s="9">
        <v>966588630</v>
      </c>
      <c r="E19382" s="9" t="e">
        <f>INDEX(#REF!:#REF!,MATCH($D19382,#REF!:#REF!,0),MATCH(#REF!,#REF!:#REF!,0))</f>
        <v>#REF!</v>
      </c>
      <c r="F19382" s="9" t="e">
        <f>INDEX(#REF!:#REF!,MATCH($D19382,#REF!:#REF!,0),MATCH(#REF!,#REF!:#REF!,0))</f>
        <v>#REF!</v>
      </c>
    </row>
    <row r="19383" spans="1:6" ht="16.5" x14ac:dyDescent="0.3">
      <c r="A19383" s="9" t="s">
        <v>2864</v>
      </c>
      <c r="B19383" s="9" t="s">
        <v>2323</v>
      </c>
      <c r="C19383" s="10">
        <v>36073</v>
      </c>
      <c r="D19383" s="9">
        <v>1598957961</v>
      </c>
      <c r="E19383" s="9" t="e">
        <f>INDEX(#REF!:#REF!,MATCH($D19383,#REF!:#REF!,0),MATCH(#REF!,#REF!:#REF!,0))</f>
        <v>#REF!</v>
      </c>
      <c r="F19383" s="9" t="e">
        <f>INDEX(#REF!:#REF!,MATCH($D19383,#REF!:#REF!,0),MATCH(#REF!,#REF!:#REF!,0))</f>
        <v>#REF!</v>
      </c>
    </row>
    <row r="19384" spans="1:6" ht="16.5" x14ac:dyDescent="0.3">
      <c r="A19384" s="9" t="s">
        <v>2863</v>
      </c>
      <c r="B19384" s="9" t="s">
        <v>2138</v>
      </c>
      <c r="C19384" s="10">
        <v>42366</v>
      </c>
      <c r="D19384" s="9">
        <v>197180590</v>
      </c>
      <c r="E19384" s="9" t="e">
        <f>INDEX(#REF!:#REF!,MATCH($D19384,#REF!:#REF!,0),MATCH(#REF!,#REF!:#REF!,0))</f>
        <v>#REF!</v>
      </c>
      <c r="F19384" s="9" t="e">
        <f>INDEX(#REF!:#REF!,MATCH($D19384,#REF!:#REF!,0),MATCH(#REF!,#REF!:#REF!,0))</f>
        <v>#REF!</v>
      </c>
    </row>
    <row r="19385" spans="1:6" ht="16.5" x14ac:dyDescent="0.3">
      <c r="A19385" s="9" t="s">
        <v>2862</v>
      </c>
      <c r="B19385" s="9" t="s">
        <v>2440</v>
      </c>
      <c r="C19385" s="10">
        <v>46885</v>
      </c>
      <c r="D19385" s="9">
        <v>8002426673</v>
      </c>
      <c r="E19385" s="9" t="e">
        <f>INDEX(#REF!:#REF!,MATCH($D19385,#REF!:#REF!,0),MATCH(#REF!,#REF!:#REF!,0))</f>
        <v>#REF!</v>
      </c>
      <c r="F19385" s="9" t="e">
        <f>INDEX(#REF!:#REF!,MATCH($D19385,#REF!:#REF!,0),MATCH(#REF!,#REF!:#REF!,0))</f>
        <v>#REF!</v>
      </c>
    </row>
    <row r="19386" spans="1:6" ht="16.5" x14ac:dyDescent="0.3">
      <c r="A19386" s="9" t="s">
        <v>2861</v>
      </c>
      <c r="B19386" s="9" t="s">
        <v>2860</v>
      </c>
      <c r="C19386" s="10">
        <v>33899</v>
      </c>
      <c r="D19386" s="9">
        <v>6961242316</v>
      </c>
      <c r="E19386" s="9" t="e">
        <f>INDEX(#REF!:#REF!,MATCH($D19386,#REF!:#REF!,0),MATCH(#REF!,#REF!:#REF!,0))</f>
        <v>#REF!</v>
      </c>
      <c r="F19386" s="9" t="e">
        <f>INDEX(#REF!:#REF!,MATCH($D19386,#REF!:#REF!,0),MATCH(#REF!,#REF!:#REF!,0))</f>
        <v>#REF!</v>
      </c>
    </row>
    <row r="19387" spans="1:6" ht="16.5" x14ac:dyDescent="0.3">
      <c r="A19387" s="9" t="s">
        <v>2859</v>
      </c>
      <c r="B19387" s="9" t="s">
        <v>2448</v>
      </c>
      <c r="C19387" s="10">
        <v>33406</v>
      </c>
      <c r="D19387" s="9">
        <v>509389570</v>
      </c>
      <c r="E19387" s="9" t="e">
        <f>INDEX(#REF!:#REF!,MATCH($D19387,#REF!:#REF!,0),MATCH(#REF!,#REF!:#REF!,0))</f>
        <v>#REF!</v>
      </c>
      <c r="F19387" s="9" t="e">
        <f>INDEX(#REF!:#REF!,MATCH($D19387,#REF!:#REF!,0),MATCH(#REF!,#REF!:#REF!,0))</f>
        <v>#REF!</v>
      </c>
    </row>
    <row r="19388" spans="1:6" ht="16.5" x14ac:dyDescent="0.3">
      <c r="A19388" s="9" t="s">
        <v>2858</v>
      </c>
      <c r="B19388" s="9" t="s">
        <v>2392</v>
      </c>
      <c r="C19388" s="10">
        <v>13475</v>
      </c>
      <c r="D19388" s="9">
        <v>6788593582</v>
      </c>
      <c r="E19388" s="9" t="e">
        <f>INDEX(#REF!:#REF!,MATCH($D19388,#REF!:#REF!,0),MATCH(#REF!,#REF!:#REF!,0))</f>
        <v>#REF!</v>
      </c>
      <c r="F19388" s="9" t="e">
        <f>INDEX(#REF!:#REF!,MATCH($D19388,#REF!:#REF!,0),MATCH(#REF!,#REF!:#REF!,0))</f>
        <v>#REF!</v>
      </c>
    </row>
    <row r="19389" spans="1:6" ht="16.5" x14ac:dyDescent="0.3">
      <c r="A19389" s="9" t="s">
        <v>2857</v>
      </c>
      <c r="B19389" s="9" t="s">
        <v>2856</v>
      </c>
      <c r="C19389" s="10">
        <v>56499</v>
      </c>
      <c r="D19389" s="9">
        <v>3824197065</v>
      </c>
      <c r="E19389" s="9" t="e">
        <f>INDEX(#REF!:#REF!,MATCH($D19389,#REF!:#REF!,0),MATCH(#REF!,#REF!:#REF!,0))</f>
        <v>#REF!</v>
      </c>
      <c r="F19389" s="9" t="e">
        <f>INDEX(#REF!:#REF!,MATCH($D19389,#REF!:#REF!,0),MATCH(#REF!,#REF!:#REF!,0))</f>
        <v>#REF!</v>
      </c>
    </row>
    <row r="19390" spans="1:6" ht="16.5" x14ac:dyDescent="0.3">
      <c r="A19390" s="9" t="s">
        <v>2855</v>
      </c>
      <c r="B19390" s="9" t="s">
        <v>2081</v>
      </c>
      <c r="C19390" s="10">
        <v>33463</v>
      </c>
      <c r="D19390" s="9">
        <v>1841759848</v>
      </c>
      <c r="E19390" s="9" t="e">
        <f>INDEX(#REF!:#REF!,MATCH($D19390,#REF!:#REF!,0),MATCH(#REF!,#REF!:#REF!,0))</f>
        <v>#REF!</v>
      </c>
      <c r="F19390" s="9" t="e">
        <f>INDEX(#REF!:#REF!,MATCH($D19390,#REF!:#REF!,0),MATCH(#REF!,#REF!:#REF!,0))</f>
        <v>#REF!</v>
      </c>
    </row>
    <row r="19391" spans="1:6" ht="16.5" x14ac:dyDescent="0.3">
      <c r="A19391" s="9" t="s">
        <v>2854</v>
      </c>
      <c r="B19391" s="9" t="s">
        <v>2392</v>
      </c>
      <c r="C19391" s="10">
        <v>55794</v>
      </c>
      <c r="D19391" s="9">
        <v>2402470968</v>
      </c>
      <c r="E19391" s="9" t="e">
        <f>INDEX(#REF!:#REF!,MATCH($D19391,#REF!:#REF!,0),MATCH(#REF!,#REF!:#REF!,0))</f>
        <v>#REF!</v>
      </c>
      <c r="F19391" s="9" t="e">
        <f>INDEX(#REF!:#REF!,MATCH($D19391,#REF!:#REF!,0),MATCH(#REF!,#REF!:#REF!,0))</f>
        <v>#REF!</v>
      </c>
    </row>
    <row r="19392" spans="1:6" ht="16.5" x14ac:dyDescent="0.3">
      <c r="A19392" s="9" t="s">
        <v>2853</v>
      </c>
      <c r="B19392" s="9" t="s">
        <v>2056</v>
      </c>
      <c r="C19392" s="10">
        <v>43276</v>
      </c>
      <c r="D19392" s="9">
        <v>3409869514</v>
      </c>
      <c r="E19392" s="9" t="e">
        <f>INDEX(#REF!:#REF!,MATCH($D19392,#REF!:#REF!,0),MATCH(#REF!,#REF!:#REF!,0))</f>
        <v>#REF!</v>
      </c>
      <c r="F19392" s="9" t="e">
        <f>INDEX(#REF!:#REF!,MATCH($D19392,#REF!:#REF!,0),MATCH(#REF!,#REF!:#REF!,0))</f>
        <v>#REF!</v>
      </c>
    </row>
    <row r="19393" spans="1:6" ht="16.5" x14ac:dyDescent="0.3">
      <c r="A19393" s="9" t="s">
        <v>2852</v>
      </c>
      <c r="B19393" s="9" t="s">
        <v>2409</v>
      </c>
      <c r="C19393" s="10">
        <v>25858</v>
      </c>
      <c r="D19393" s="9">
        <v>3379645060</v>
      </c>
      <c r="E19393" s="9" t="e">
        <f>INDEX(#REF!:#REF!,MATCH($D19393,#REF!:#REF!,0),MATCH(#REF!,#REF!:#REF!,0))</f>
        <v>#REF!</v>
      </c>
      <c r="F19393" s="9" t="e">
        <f>INDEX(#REF!:#REF!,MATCH($D19393,#REF!:#REF!,0),MATCH(#REF!,#REF!:#REF!,0))</f>
        <v>#REF!</v>
      </c>
    </row>
    <row r="19394" spans="1:6" ht="16.5" x14ac:dyDescent="0.3">
      <c r="A19394" s="9" t="s">
        <v>2851</v>
      </c>
      <c r="B19394" s="9" t="s">
        <v>2759</v>
      </c>
      <c r="C19394" s="10">
        <v>37964</v>
      </c>
      <c r="D19394" s="9">
        <v>7892446737</v>
      </c>
      <c r="E19394" s="9" t="e">
        <f>INDEX(#REF!:#REF!,MATCH($D19394,#REF!:#REF!,0),MATCH(#REF!,#REF!:#REF!,0))</f>
        <v>#REF!</v>
      </c>
      <c r="F19394" s="9" t="e">
        <f>INDEX(#REF!:#REF!,MATCH($D19394,#REF!:#REF!,0),MATCH(#REF!,#REF!:#REF!,0))</f>
        <v>#REF!</v>
      </c>
    </row>
    <row r="19395" spans="1:6" ht="16.5" x14ac:dyDescent="0.3">
      <c r="A19395" s="9" t="s">
        <v>2850</v>
      </c>
      <c r="B19395" s="9" t="s">
        <v>1947</v>
      </c>
      <c r="C19395" s="10">
        <v>13972</v>
      </c>
      <c r="D19395" s="9">
        <v>2873915978</v>
      </c>
      <c r="E19395" s="9" t="e">
        <f>INDEX(#REF!:#REF!,MATCH($D19395,#REF!:#REF!,0),MATCH(#REF!,#REF!:#REF!,0))</f>
        <v>#REF!</v>
      </c>
      <c r="F19395" s="9" t="e">
        <f>INDEX(#REF!:#REF!,MATCH($D19395,#REF!:#REF!,0),MATCH(#REF!,#REF!:#REF!,0))</f>
        <v>#REF!</v>
      </c>
    </row>
    <row r="19396" spans="1:6" ht="16.5" x14ac:dyDescent="0.3">
      <c r="A19396" s="9" t="s">
        <v>2849</v>
      </c>
      <c r="B19396" s="9" t="s">
        <v>2759</v>
      </c>
      <c r="C19396" s="10">
        <v>39050</v>
      </c>
      <c r="D19396" s="9">
        <v>2292892200</v>
      </c>
      <c r="E19396" s="9" t="e">
        <f>INDEX(#REF!:#REF!,MATCH($D19396,#REF!:#REF!,0),MATCH(#REF!,#REF!:#REF!,0))</f>
        <v>#REF!</v>
      </c>
      <c r="F19396" s="9" t="e">
        <f>INDEX(#REF!:#REF!,MATCH($D19396,#REF!:#REF!,0),MATCH(#REF!,#REF!:#REF!,0))</f>
        <v>#REF!</v>
      </c>
    </row>
    <row r="19397" spans="1:6" ht="16.5" x14ac:dyDescent="0.3">
      <c r="A19397" s="9" t="s">
        <v>2848</v>
      </c>
      <c r="B19397" s="9" t="s">
        <v>2574</v>
      </c>
      <c r="C19397" s="10">
        <v>34290</v>
      </c>
      <c r="D19397" s="9">
        <v>9331851693</v>
      </c>
      <c r="E19397" s="9" t="e">
        <f>INDEX(#REF!:#REF!,MATCH($D19397,#REF!:#REF!,0),MATCH(#REF!,#REF!:#REF!,0))</f>
        <v>#REF!</v>
      </c>
      <c r="F19397" s="9" t="e">
        <f>INDEX(#REF!:#REF!,MATCH($D19397,#REF!:#REF!,0),MATCH(#REF!,#REF!:#REF!,0))</f>
        <v>#REF!</v>
      </c>
    </row>
    <row r="19398" spans="1:6" ht="16.5" x14ac:dyDescent="0.3">
      <c r="A19398" s="9" t="s">
        <v>2847</v>
      </c>
      <c r="B19398" s="9" t="s">
        <v>2312</v>
      </c>
      <c r="C19398" s="10">
        <v>36451</v>
      </c>
      <c r="D19398" s="9">
        <v>7152427402</v>
      </c>
      <c r="E19398" s="9" t="e">
        <f>INDEX(#REF!:#REF!,MATCH($D19398,#REF!:#REF!,0),MATCH(#REF!,#REF!:#REF!,0))</f>
        <v>#REF!</v>
      </c>
      <c r="F19398" s="9" t="e">
        <f>INDEX(#REF!:#REF!,MATCH($D19398,#REF!:#REF!,0),MATCH(#REF!,#REF!:#REF!,0))</f>
        <v>#REF!</v>
      </c>
    </row>
    <row r="19399" spans="1:6" ht="16.5" x14ac:dyDescent="0.3">
      <c r="A19399" s="9" t="s">
        <v>2846</v>
      </c>
      <c r="B19399" s="9" t="s">
        <v>2845</v>
      </c>
      <c r="C19399" s="10">
        <v>46880</v>
      </c>
      <c r="D19399" s="9">
        <v>3569619966</v>
      </c>
      <c r="E19399" s="9" t="e">
        <f>INDEX(#REF!:#REF!,MATCH($D19399,#REF!:#REF!,0),MATCH(#REF!,#REF!:#REF!,0))</f>
        <v>#REF!</v>
      </c>
      <c r="F19399" s="9" t="e">
        <f>INDEX(#REF!:#REF!,MATCH($D19399,#REF!:#REF!,0),MATCH(#REF!,#REF!:#REF!,0))</f>
        <v>#REF!</v>
      </c>
    </row>
    <row r="19400" spans="1:6" ht="16.5" x14ac:dyDescent="0.3">
      <c r="A19400" s="9" t="s">
        <v>2844</v>
      </c>
      <c r="B19400" s="9" t="s">
        <v>2065</v>
      </c>
      <c r="C19400" s="10">
        <v>41853</v>
      </c>
      <c r="D19400" s="9">
        <v>9621571960</v>
      </c>
      <c r="E19400" s="9" t="e">
        <f>INDEX(#REF!:#REF!,MATCH($D19400,#REF!:#REF!,0),MATCH(#REF!,#REF!:#REF!,0))</f>
        <v>#REF!</v>
      </c>
      <c r="F19400" s="9" t="e">
        <f>INDEX(#REF!:#REF!,MATCH($D19400,#REF!:#REF!,0),MATCH(#REF!,#REF!:#REF!,0))</f>
        <v>#REF!</v>
      </c>
    </row>
    <row r="19401" spans="1:6" ht="16.5" x14ac:dyDescent="0.3">
      <c r="A19401" s="9" t="s">
        <v>2843</v>
      </c>
      <c r="B19401" s="9" t="s">
        <v>1981</v>
      </c>
      <c r="C19401" s="10">
        <v>35905</v>
      </c>
      <c r="D19401" s="9">
        <v>7635344498</v>
      </c>
      <c r="E19401" s="9" t="e">
        <f>INDEX(#REF!:#REF!,MATCH($D19401,#REF!:#REF!,0),MATCH(#REF!,#REF!:#REF!,0))</f>
        <v>#REF!</v>
      </c>
      <c r="F19401" s="9" t="e">
        <f>INDEX(#REF!:#REF!,MATCH($D19401,#REF!:#REF!,0),MATCH(#REF!,#REF!:#REF!,0))</f>
        <v>#REF!</v>
      </c>
    </row>
    <row r="19402" spans="1:6" ht="16.5" x14ac:dyDescent="0.3">
      <c r="A19402" s="9" t="s">
        <v>2842</v>
      </c>
      <c r="B19402" s="9" t="s">
        <v>2762</v>
      </c>
      <c r="C19402" s="10">
        <v>54464</v>
      </c>
      <c r="D19402" s="9">
        <v>7769010411</v>
      </c>
      <c r="E19402" s="9" t="e">
        <f>INDEX(#REF!:#REF!,MATCH($D19402,#REF!:#REF!,0),MATCH(#REF!,#REF!:#REF!,0))</f>
        <v>#REF!</v>
      </c>
      <c r="F19402" s="9" t="e">
        <f>INDEX(#REF!:#REF!,MATCH($D19402,#REF!:#REF!,0),MATCH(#REF!,#REF!:#REF!,0))</f>
        <v>#REF!</v>
      </c>
    </row>
    <row r="19403" spans="1:6" ht="16.5" x14ac:dyDescent="0.3">
      <c r="A19403" s="9" t="s">
        <v>2841</v>
      </c>
      <c r="B19403" s="9" t="s">
        <v>2450</v>
      </c>
      <c r="C19403" s="10">
        <v>15111</v>
      </c>
      <c r="D19403" s="9">
        <v>7962906979</v>
      </c>
      <c r="E19403" s="9" t="e">
        <f>INDEX(#REF!:#REF!,MATCH($D19403,#REF!:#REF!,0),MATCH(#REF!,#REF!:#REF!,0))</f>
        <v>#REF!</v>
      </c>
      <c r="F19403" s="9" t="e">
        <f>INDEX(#REF!:#REF!,MATCH($D19403,#REF!:#REF!,0),MATCH(#REF!,#REF!:#REF!,0))</f>
        <v>#REF!</v>
      </c>
    </row>
    <row r="19404" spans="1:6" ht="16.5" x14ac:dyDescent="0.3">
      <c r="A19404" s="9" t="s">
        <v>2840</v>
      </c>
      <c r="B19404" s="9" t="s">
        <v>2351</v>
      </c>
      <c r="C19404" s="10">
        <v>29146</v>
      </c>
      <c r="D19404" s="9">
        <v>9305168396</v>
      </c>
      <c r="E19404" s="9" t="e">
        <f>INDEX(#REF!:#REF!,MATCH($D19404,#REF!:#REF!,0),MATCH(#REF!,#REF!:#REF!,0))</f>
        <v>#REF!</v>
      </c>
      <c r="F19404" s="9" t="e">
        <f>INDEX(#REF!:#REF!,MATCH($D19404,#REF!:#REF!,0),MATCH(#REF!,#REF!:#REF!,0))</f>
        <v>#REF!</v>
      </c>
    </row>
    <row r="19405" spans="1:6" ht="16.5" x14ac:dyDescent="0.3">
      <c r="A19405" s="9" t="s">
        <v>2839</v>
      </c>
      <c r="B19405" s="9" t="s">
        <v>2132</v>
      </c>
      <c r="C19405" s="10">
        <v>57544</v>
      </c>
      <c r="D19405" s="9">
        <v>3967370569</v>
      </c>
      <c r="E19405" s="9" t="e">
        <f>INDEX(#REF!:#REF!,MATCH($D19405,#REF!:#REF!,0),MATCH(#REF!,#REF!:#REF!,0))</f>
        <v>#REF!</v>
      </c>
      <c r="F19405" s="9" t="e">
        <f>INDEX(#REF!:#REF!,MATCH($D19405,#REF!:#REF!,0),MATCH(#REF!,#REF!:#REF!,0))</f>
        <v>#REF!</v>
      </c>
    </row>
    <row r="19406" spans="1:6" ht="16.5" x14ac:dyDescent="0.3">
      <c r="A19406" s="9" t="s">
        <v>2838</v>
      </c>
      <c r="B19406" s="9" t="s">
        <v>2572</v>
      </c>
      <c r="C19406" s="10">
        <v>32974</v>
      </c>
      <c r="D19406" s="9">
        <v>4920920075</v>
      </c>
      <c r="E19406" s="9" t="e">
        <f>INDEX(#REF!:#REF!,MATCH($D19406,#REF!:#REF!,0),MATCH(#REF!,#REF!:#REF!,0))</f>
        <v>#REF!</v>
      </c>
      <c r="F19406" s="9" t="e">
        <f>INDEX(#REF!:#REF!,MATCH($D19406,#REF!:#REF!,0),MATCH(#REF!,#REF!:#REF!,0))</f>
        <v>#REF!</v>
      </c>
    </row>
    <row r="19407" spans="1:6" ht="16.5" x14ac:dyDescent="0.3">
      <c r="A19407" s="9" t="s">
        <v>2837</v>
      </c>
      <c r="B19407" s="9" t="s">
        <v>2065</v>
      </c>
      <c r="C19407" s="10">
        <v>46127</v>
      </c>
      <c r="D19407" s="9">
        <v>9984023702</v>
      </c>
      <c r="E19407" s="9" t="e">
        <f>INDEX(#REF!:#REF!,MATCH($D19407,#REF!:#REF!,0),MATCH(#REF!,#REF!:#REF!,0))</f>
        <v>#REF!</v>
      </c>
      <c r="F19407" s="9" t="e">
        <f>INDEX(#REF!:#REF!,MATCH($D19407,#REF!:#REF!,0),MATCH(#REF!,#REF!:#REF!,0))</f>
        <v>#REF!</v>
      </c>
    </row>
    <row r="19408" spans="1:6" ht="16.5" x14ac:dyDescent="0.3">
      <c r="A19408" s="9" t="s">
        <v>2836</v>
      </c>
      <c r="B19408" s="9" t="s">
        <v>2835</v>
      </c>
      <c r="C19408" s="10">
        <v>12976</v>
      </c>
      <c r="D19408" s="9">
        <v>4439073344</v>
      </c>
      <c r="E19408" s="9" t="e">
        <f>INDEX(#REF!:#REF!,MATCH($D19408,#REF!:#REF!,0),MATCH(#REF!,#REF!:#REF!,0))</f>
        <v>#REF!</v>
      </c>
      <c r="F19408" s="9" t="e">
        <f>INDEX(#REF!:#REF!,MATCH($D19408,#REF!:#REF!,0),MATCH(#REF!,#REF!:#REF!,0))</f>
        <v>#REF!</v>
      </c>
    </row>
    <row r="19409" spans="1:6" ht="16.5" x14ac:dyDescent="0.3">
      <c r="A19409" s="9" t="s">
        <v>2834</v>
      </c>
      <c r="B19409" s="9" t="s">
        <v>2833</v>
      </c>
      <c r="C19409" s="10">
        <v>58219</v>
      </c>
      <c r="D19409" s="9">
        <v>9305168396</v>
      </c>
      <c r="E19409" s="9" t="e">
        <f>INDEX(#REF!:#REF!,MATCH($D19409,#REF!:#REF!,0),MATCH(#REF!,#REF!:#REF!,0))</f>
        <v>#REF!</v>
      </c>
      <c r="F19409" s="9" t="e">
        <f>INDEX(#REF!:#REF!,MATCH($D19409,#REF!:#REF!,0),MATCH(#REF!,#REF!:#REF!,0))</f>
        <v>#REF!</v>
      </c>
    </row>
    <row r="19410" spans="1:6" ht="16.5" x14ac:dyDescent="0.3">
      <c r="A19410" s="9" t="s">
        <v>2832</v>
      </c>
      <c r="B19410" s="9" t="s">
        <v>2831</v>
      </c>
      <c r="C19410" s="10">
        <v>59434</v>
      </c>
      <c r="D19410" s="9">
        <v>5998486889</v>
      </c>
      <c r="E19410" s="9" t="e">
        <f>INDEX(#REF!:#REF!,MATCH($D19410,#REF!:#REF!,0),MATCH(#REF!,#REF!:#REF!,0))</f>
        <v>#REF!</v>
      </c>
      <c r="F19410" s="9" t="e">
        <f>INDEX(#REF!:#REF!,MATCH($D19410,#REF!:#REF!,0),MATCH(#REF!,#REF!:#REF!,0))</f>
        <v>#REF!</v>
      </c>
    </row>
    <row r="19411" spans="1:6" ht="16.5" x14ac:dyDescent="0.3">
      <c r="A19411" s="9" t="s">
        <v>2830</v>
      </c>
      <c r="B19411" s="9" t="s">
        <v>2226</v>
      </c>
      <c r="C19411" s="10">
        <v>46068</v>
      </c>
      <c r="D19411" s="9">
        <v>9684187432</v>
      </c>
      <c r="E19411" s="9" t="e">
        <f>INDEX(#REF!:#REF!,MATCH($D19411,#REF!:#REF!,0),MATCH(#REF!,#REF!:#REF!,0))</f>
        <v>#REF!</v>
      </c>
      <c r="F19411" s="9" t="e">
        <f>INDEX(#REF!:#REF!,MATCH($D19411,#REF!:#REF!,0),MATCH(#REF!,#REF!:#REF!,0))</f>
        <v>#REF!</v>
      </c>
    </row>
    <row r="19412" spans="1:6" ht="16.5" x14ac:dyDescent="0.3">
      <c r="A19412" s="9" t="s">
        <v>2829</v>
      </c>
      <c r="B19412" s="9" t="s">
        <v>2505</v>
      </c>
      <c r="C19412" s="10">
        <v>40209</v>
      </c>
      <c r="D19412" s="9">
        <v>8703756602</v>
      </c>
      <c r="E19412" s="9" t="e">
        <f>INDEX(#REF!:#REF!,MATCH($D19412,#REF!:#REF!,0),MATCH(#REF!,#REF!:#REF!,0))</f>
        <v>#REF!</v>
      </c>
      <c r="F19412" s="9" t="e">
        <f>INDEX(#REF!:#REF!,MATCH($D19412,#REF!:#REF!,0),MATCH(#REF!,#REF!:#REF!,0))</f>
        <v>#REF!</v>
      </c>
    </row>
    <row r="19413" spans="1:6" ht="16.5" x14ac:dyDescent="0.3">
      <c r="A19413" s="9" t="s">
        <v>2828</v>
      </c>
      <c r="B19413" s="9" t="s">
        <v>2379</v>
      </c>
      <c r="C19413" s="10">
        <v>59624</v>
      </c>
      <c r="D19413" s="9">
        <v>6172549286</v>
      </c>
      <c r="E19413" s="9" t="e">
        <f>INDEX(#REF!:#REF!,MATCH($D19413,#REF!:#REF!,0),MATCH(#REF!,#REF!:#REF!,0))</f>
        <v>#REF!</v>
      </c>
      <c r="F19413" s="9" t="e">
        <f>INDEX(#REF!:#REF!,MATCH($D19413,#REF!:#REF!,0),MATCH(#REF!,#REF!:#REF!,0))</f>
        <v>#REF!</v>
      </c>
    </row>
    <row r="19414" spans="1:6" ht="16.5" x14ac:dyDescent="0.3">
      <c r="A19414" s="9" t="s">
        <v>2827</v>
      </c>
      <c r="B19414" s="9" t="s">
        <v>2826</v>
      </c>
      <c r="C19414" s="10">
        <v>10667</v>
      </c>
      <c r="D19414" s="9">
        <v>650049144</v>
      </c>
      <c r="E19414" s="9" t="e">
        <f>INDEX(#REF!:#REF!,MATCH($D19414,#REF!:#REF!,0),MATCH(#REF!,#REF!:#REF!,0))</f>
        <v>#REF!</v>
      </c>
      <c r="F19414" s="9" t="e">
        <f>INDEX(#REF!:#REF!,MATCH($D19414,#REF!:#REF!,0),MATCH(#REF!,#REF!:#REF!,0))</f>
        <v>#REF!</v>
      </c>
    </row>
    <row r="19415" spans="1:6" ht="16.5" x14ac:dyDescent="0.3">
      <c r="A19415" s="9" t="s">
        <v>2825</v>
      </c>
      <c r="B19415" s="9" t="s">
        <v>2364</v>
      </c>
      <c r="C19415" s="10">
        <v>16387</v>
      </c>
      <c r="D19415" s="9">
        <v>5988565948</v>
      </c>
      <c r="E19415" s="9" t="e">
        <f>INDEX(#REF!:#REF!,MATCH($D19415,#REF!:#REF!,0),MATCH(#REF!,#REF!:#REF!,0))</f>
        <v>#REF!</v>
      </c>
      <c r="F19415" s="9" t="e">
        <f>INDEX(#REF!:#REF!,MATCH($D19415,#REF!:#REF!,0),MATCH(#REF!,#REF!:#REF!,0))</f>
        <v>#REF!</v>
      </c>
    </row>
    <row r="19416" spans="1:6" ht="16.5" x14ac:dyDescent="0.3">
      <c r="A19416" s="9" t="s">
        <v>2824</v>
      </c>
      <c r="B19416" s="9" t="s">
        <v>2470</v>
      </c>
      <c r="C19416" s="10">
        <v>56504</v>
      </c>
      <c r="D19416" s="9">
        <v>492630925</v>
      </c>
      <c r="E19416" s="9" t="e">
        <f>INDEX(#REF!:#REF!,MATCH($D19416,#REF!:#REF!,0),MATCH(#REF!,#REF!:#REF!,0))</f>
        <v>#REF!</v>
      </c>
      <c r="F19416" s="9" t="e">
        <f>INDEX(#REF!:#REF!,MATCH($D19416,#REF!:#REF!,0),MATCH(#REF!,#REF!:#REF!,0))</f>
        <v>#REF!</v>
      </c>
    </row>
    <row r="19417" spans="1:6" ht="16.5" x14ac:dyDescent="0.3">
      <c r="A19417" s="9" t="s">
        <v>2823</v>
      </c>
      <c r="B19417" s="9" t="s">
        <v>2134</v>
      </c>
      <c r="C19417" s="10">
        <v>10217</v>
      </c>
      <c r="D19417" s="9">
        <v>9597202352</v>
      </c>
      <c r="E19417" s="9" t="e">
        <f>INDEX(#REF!:#REF!,MATCH($D19417,#REF!:#REF!,0),MATCH(#REF!,#REF!:#REF!,0))</f>
        <v>#REF!</v>
      </c>
      <c r="F19417" s="9" t="e">
        <f>INDEX(#REF!:#REF!,MATCH($D19417,#REF!:#REF!,0),MATCH(#REF!,#REF!:#REF!,0))</f>
        <v>#REF!</v>
      </c>
    </row>
    <row r="19418" spans="1:6" ht="16.5" x14ac:dyDescent="0.3">
      <c r="A19418" s="9" t="s">
        <v>2822</v>
      </c>
      <c r="B19418" s="9" t="s">
        <v>2286</v>
      </c>
      <c r="C19418" s="10">
        <v>20488</v>
      </c>
      <c r="D19418" s="9">
        <v>5000631609</v>
      </c>
      <c r="E19418" s="9" t="e">
        <f>INDEX(#REF!:#REF!,MATCH($D19418,#REF!:#REF!,0),MATCH(#REF!,#REF!:#REF!,0))</f>
        <v>#REF!</v>
      </c>
      <c r="F19418" s="9" t="e">
        <f>INDEX(#REF!:#REF!,MATCH($D19418,#REF!:#REF!,0),MATCH(#REF!,#REF!:#REF!,0))</f>
        <v>#REF!</v>
      </c>
    </row>
    <row r="19419" spans="1:6" ht="16.5" x14ac:dyDescent="0.3">
      <c r="A19419" s="9" t="s">
        <v>2821</v>
      </c>
      <c r="B19419" s="9" t="s">
        <v>2820</v>
      </c>
      <c r="C19419" s="10">
        <v>31511</v>
      </c>
      <c r="D19419" s="9">
        <v>3806430489</v>
      </c>
      <c r="E19419" s="9" t="e">
        <f>INDEX(#REF!:#REF!,MATCH($D19419,#REF!:#REF!,0),MATCH(#REF!,#REF!:#REF!,0))</f>
        <v>#REF!</v>
      </c>
      <c r="F19419" s="9" t="e">
        <f>INDEX(#REF!:#REF!,MATCH($D19419,#REF!:#REF!,0),MATCH(#REF!,#REF!:#REF!,0))</f>
        <v>#REF!</v>
      </c>
    </row>
    <row r="19420" spans="1:6" ht="16.5" x14ac:dyDescent="0.3">
      <c r="A19420" s="9" t="s">
        <v>2819</v>
      </c>
      <c r="B19420" s="9" t="s">
        <v>2481</v>
      </c>
      <c r="C19420" s="10">
        <v>29809</v>
      </c>
      <c r="D19420" s="9">
        <v>7367438190</v>
      </c>
      <c r="E19420" s="9" t="e">
        <f>INDEX(#REF!:#REF!,MATCH($D19420,#REF!:#REF!,0),MATCH(#REF!,#REF!:#REF!,0))</f>
        <v>#REF!</v>
      </c>
      <c r="F19420" s="9" t="e">
        <f>INDEX(#REF!:#REF!,MATCH($D19420,#REF!:#REF!,0),MATCH(#REF!,#REF!:#REF!,0))</f>
        <v>#REF!</v>
      </c>
    </row>
    <row r="19421" spans="1:6" ht="16.5" x14ac:dyDescent="0.3">
      <c r="A19421" s="9" t="s">
        <v>2818</v>
      </c>
      <c r="B19421" s="9" t="s">
        <v>2704</v>
      </c>
      <c r="C19421" s="10">
        <v>42978</v>
      </c>
      <c r="D19421" s="9">
        <v>3303111790</v>
      </c>
      <c r="E19421" s="9" t="e">
        <f>INDEX(#REF!:#REF!,MATCH($D19421,#REF!:#REF!,0),MATCH(#REF!,#REF!:#REF!,0))</f>
        <v>#REF!</v>
      </c>
      <c r="F19421" s="9" t="e">
        <f>INDEX(#REF!:#REF!,MATCH($D19421,#REF!:#REF!,0),MATCH(#REF!,#REF!:#REF!,0))</f>
        <v>#REF!</v>
      </c>
    </row>
    <row r="19422" spans="1:6" ht="16.5" x14ac:dyDescent="0.3">
      <c r="A19422" s="9" t="s">
        <v>2817</v>
      </c>
      <c r="B19422" s="9" t="s">
        <v>2019</v>
      </c>
      <c r="C19422" s="10">
        <v>28613</v>
      </c>
      <c r="D19422" s="9">
        <v>1462166245</v>
      </c>
      <c r="E19422" s="9" t="e">
        <f>INDEX(#REF!:#REF!,MATCH($D19422,#REF!:#REF!,0),MATCH(#REF!,#REF!:#REF!,0))</f>
        <v>#REF!</v>
      </c>
      <c r="F19422" s="9" t="e">
        <f>INDEX(#REF!:#REF!,MATCH($D19422,#REF!:#REF!,0),MATCH(#REF!,#REF!:#REF!,0))</f>
        <v>#REF!</v>
      </c>
    </row>
    <row r="19423" spans="1:6" ht="16.5" x14ac:dyDescent="0.3">
      <c r="A19423" s="9" t="s">
        <v>2816</v>
      </c>
      <c r="B19423" s="9" t="s">
        <v>2815</v>
      </c>
      <c r="C19423" s="10">
        <v>32560</v>
      </c>
      <c r="D19423" s="9">
        <v>8373529241</v>
      </c>
      <c r="E19423" s="9" t="e">
        <f>INDEX(#REF!:#REF!,MATCH($D19423,#REF!:#REF!,0),MATCH(#REF!,#REF!:#REF!,0))</f>
        <v>#REF!</v>
      </c>
      <c r="F19423" s="9" t="e">
        <f>INDEX(#REF!:#REF!,MATCH($D19423,#REF!:#REF!,0),MATCH(#REF!,#REF!:#REF!,0))</f>
        <v>#REF!</v>
      </c>
    </row>
    <row r="19424" spans="1:6" ht="16.5" x14ac:dyDescent="0.3">
      <c r="A19424" s="9" t="s">
        <v>2814</v>
      </c>
      <c r="B19424" s="9" t="s">
        <v>2476</v>
      </c>
      <c r="C19424" s="10">
        <v>40367</v>
      </c>
      <c r="D19424" s="9">
        <v>5811999097</v>
      </c>
      <c r="E19424" s="9" t="e">
        <f>INDEX(#REF!:#REF!,MATCH($D19424,#REF!:#REF!,0),MATCH(#REF!,#REF!:#REF!,0))</f>
        <v>#REF!</v>
      </c>
      <c r="F19424" s="9" t="e">
        <f>INDEX(#REF!:#REF!,MATCH($D19424,#REF!:#REF!,0),MATCH(#REF!,#REF!:#REF!,0))</f>
        <v>#REF!</v>
      </c>
    </row>
    <row r="19425" spans="1:6" ht="16.5" x14ac:dyDescent="0.3">
      <c r="A19425" s="9" t="s">
        <v>2813</v>
      </c>
      <c r="B19425" s="9" t="s">
        <v>2433</v>
      </c>
      <c r="C19425" s="10">
        <v>32108</v>
      </c>
      <c r="D19425" s="9">
        <v>2066028762</v>
      </c>
      <c r="E19425" s="9" t="e">
        <f>INDEX(#REF!:#REF!,MATCH($D19425,#REF!:#REF!,0),MATCH(#REF!,#REF!:#REF!,0))</f>
        <v>#REF!</v>
      </c>
      <c r="F19425" s="9" t="e">
        <f>INDEX(#REF!:#REF!,MATCH($D19425,#REF!:#REF!,0),MATCH(#REF!,#REF!:#REF!,0))</f>
        <v>#REF!</v>
      </c>
    </row>
    <row r="19426" spans="1:6" ht="16.5" x14ac:dyDescent="0.3">
      <c r="A19426" s="9" t="s">
        <v>2812</v>
      </c>
      <c r="B19426" s="9" t="s">
        <v>2645</v>
      </c>
      <c r="C19426" s="10">
        <v>38603</v>
      </c>
      <c r="D19426" s="9">
        <v>6734537986</v>
      </c>
      <c r="E19426" s="9" t="e">
        <f>INDEX(#REF!:#REF!,MATCH($D19426,#REF!:#REF!,0),MATCH(#REF!,#REF!:#REF!,0))</f>
        <v>#REF!</v>
      </c>
      <c r="F19426" s="9" t="e">
        <f>INDEX(#REF!:#REF!,MATCH($D19426,#REF!:#REF!,0),MATCH(#REF!,#REF!:#REF!,0))</f>
        <v>#REF!</v>
      </c>
    </row>
    <row r="19427" spans="1:6" ht="16.5" x14ac:dyDescent="0.3">
      <c r="A19427" s="9" t="s">
        <v>2811</v>
      </c>
      <c r="B19427" s="9" t="s">
        <v>2470</v>
      </c>
      <c r="C19427" s="10">
        <v>53125</v>
      </c>
      <c r="D19427" s="9">
        <v>3569414450</v>
      </c>
      <c r="E19427" s="9" t="e">
        <f>INDEX(#REF!:#REF!,MATCH($D19427,#REF!:#REF!,0),MATCH(#REF!,#REF!:#REF!,0))</f>
        <v>#REF!</v>
      </c>
      <c r="F19427" s="9" t="e">
        <f>INDEX(#REF!:#REF!,MATCH($D19427,#REF!:#REF!,0),MATCH(#REF!,#REF!:#REF!,0))</f>
        <v>#REF!</v>
      </c>
    </row>
    <row r="19428" spans="1:6" ht="16.5" x14ac:dyDescent="0.3">
      <c r="A19428" s="9" t="s">
        <v>2810</v>
      </c>
      <c r="B19428" s="9" t="s">
        <v>2357</v>
      </c>
      <c r="C19428" s="10">
        <v>13560</v>
      </c>
      <c r="D19428" s="9">
        <v>9264026959</v>
      </c>
      <c r="E19428" s="9" t="e">
        <f>INDEX(#REF!:#REF!,MATCH($D19428,#REF!:#REF!,0),MATCH(#REF!,#REF!:#REF!,0))</f>
        <v>#REF!</v>
      </c>
      <c r="F19428" s="9" t="e">
        <f>INDEX(#REF!:#REF!,MATCH($D19428,#REF!:#REF!,0),MATCH(#REF!,#REF!:#REF!,0))</f>
        <v>#REF!</v>
      </c>
    </row>
    <row r="19429" spans="1:6" ht="16.5" x14ac:dyDescent="0.3">
      <c r="A19429" s="9" t="s">
        <v>2809</v>
      </c>
      <c r="B19429" s="9" t="s">
        <v>2381</v>
      </c>
      <c r="C19429" s="10">
        <v>40616</v>
      </c>
      <c r="D19429" s="9">
        <v>7411705322</v>
      </c>
      <c r="E19429" s="9" t="e">
        <f>INDEX(#REF!:#REF!,MATCH($D19429,#REF!:#REF!,0),MATCH(#REF!,#REF!:#REF!,0))</f>
        <v>#REF!</v>
      </c>
      <c r="F19429" s="9" t="e">
        <f>INDEX(#REF!:#REF!,MATCH($D19429,#REF!:#REF!,0),MATCH(#REF!,#REF!:#REF!,0))</f>
        <v>#REF!</v>
      </c>
    </row>
    <row r="19430" spans="1:6" ht="16.5" x14ac:dyDescent="0.3">
      <c r="A19430" s="9" t="s">
        <v>2808</v>
      </c>
      <c r="B19430" s="9" t="s">
        <v>2056</v>
      </c>
      <c r="C19430" s="10">
        <v>54886</v>
      </c>
      <c r="D19430" s="9">
        <v>2524849899</v>
      </c>
      <c r="E19430" s="9" t="e">
        <f>INDEX(#REF!:#REF!,MATCH($D19430,#REF!:#REF!,0),MATCH(#REF!,#REF!:#REF!,0))</f>
        <v>#REF!</v>
      </c>
      <c r="F19430" s="9" t="e">
        <f>INDEX(#REF!:#REF!,MATCH($D19430,#REF!:#REF!,0),MATCH(#REF!,#REF!:#REF!,0))</f>
        <v>#REF!</v>
      </c>
    </row>
    <row r="19431" spans="1:6" ht="16.5" x14ac:dyDescent="0.3">
      <c r="A19431" s="9" t="s">
        <v>2807</v>
      </c>
      <c r="B19431" s="9" t="s">
        <v>2450</v>
      </c>
      <c r="C19431" s="10">
        <v>22168</v>
      </c>
      <c r="D19431" s="9">
        <v>1371021422</v>
      </c>
      <c r="E19431" s="9" t="e">
        <f>INDEX(#REF!:#REF!,MATCH($D19431,#REF!:#REF!,0),MATCH(#REF!,#REF!:#REF!,0))</f>
        <v>#REF!</v>
      </c>
      <c r="F19431" s="9" t="e">
        <f>INDEX(#REF!:#REF!,MATCH($D19431,#REF!:#REF!,0),MATCH(#REF!,#REF!:#REF!,0))</f>
        <v>#REF!</v>
      </c>
    </row>
    <row r="19432" spans="1:6" ht="16.5" x14ac:dyDescent="0.3">
      <c r="A19432" s="9" t="s">
        <v>2806</v>
      </c>
      <c r="B19432" s="9" t="s">
        <v>2232</v>
      </c>
      <c r="C19432" s="10">
        <v>26894</v>
      </c>
      <c r="D19432" s="9">
        <v>5588978080</v>
      </c>
      <c r="E19432" s="9" t="e">
        <f>INDEX(#REF!:#REF!,MATCH($D19432,#REF!:#REF!,0),MATCH(#REF!,#REF!:#REF!,0))</f>
        <v>#REF!</v>
      </c>
      <c r="F19432" s="9" t="e">
        <f>INDEX(#REF!:#REF!,MATCH($D19432,#REF!:#REF!,0),MATCH(#REF!,#REF!:#REF!,0))</f>
        <v>#REF!</v>
      </c>
    </row>
    <row r="19433" spans="1:6" ht="16.5" x14ac:dyDescent="0.3">
      <c r="A19433" s="9" t="s">
        <v>2805</v>
      </c>
      <c r="B19433" s="9" t="s">
        <v>2147</v>
      </c>
      <c r="C19433" s="10">
        <v>43373</v>
      </c>
      <c r="D19433" s="9">
        <v>2500807061</v>
      </c>
      <c r="E19433" s="9" t="e">
        <f>INDEX(#REF!:#REF!,MATCH($D19433,#REF!:#REF!,0),MATCH(#REF!,#REF!:#REF!,0))</f>
        <v>#REF!</v>
      </c>
      <c r="F19433" s="9" t="e">
        <f>INDEX(#REF!:#REF!,MATCH($D19433,#REF!:#REF!,0),MATCH(#REF!,#REF!:#REF!,0))</f>
        <v>#REF!</v>
      </c>
    </row>
    <row r="19434" spans="1:6" ht="16.5" x14ac:dyDescent="0.3">
      <c r="A19434" s="9" t="s">
        <v>2804</v>
      </c>
      <c r="B19434" s="9" t="s">
        <v>2147</v>
      </c>
      <c r="C19434" s="10">
        <v>13585</v>
      </c>
      <c r="D19434" s="9">
        <v>3271497702</v>
      </c>
      <c r="E19434" s="9" t="e">
        <f>INDEX(#REF!:#REF!,MATCH($D19434,#REF!:#REF!,0),MATCH(#REF!,#REF!:#REF!,0))</f>
        <v>#REF!</v>
      </c>
      <c r="F19434" s="9" t="e">
        <f>INDEX(#REF!:#REF!,MATCH($D19434,#REF!:#REF!,0),MATCH(#REF!,#REF!:#REF!,0))</f>
        <v>#REF!</v>
      </c>
    </row>
    <row r="19435" spans="1:6" ht="16.5" x14ac:dyDescent="0.3">
      <c r="A19435" s="9" t="s">
        <v>2803</v>
      </c>
      <c r="B19435" s="9" t="s">
        <v>2038</v>
      </c>
      <c r="C19435" s="10">
        <v>38602</v>
      </c>
      <c r="D19435" s="9">
        <v>3991963221</v>
      </c>
      <c r="E19435" s="9" t="e">
        <f>INDEX(#REF!:#REF!,MATCH($D19435,#REF!:#REF!,0),MATCH(#REF!,#REF!:#REF!,0))</f>
        <v>#REF!</v>
      </c>
      <c r="F19435" s="9" t="e">
        <f>INDEX(#REF!:#REF!,MATCH($D19435,#REF!:#REF!,0),MATCH(#REF!,#REF!:#REF!,0))</f>
        <v>#REF!</v>
      </c>
    </row>
    <row r="19436" spans="1:6" ht="16.5" x14ac:dyDescent="0.3">
      <c r="A19436" s="9" t="s">
        <v>2802</v>
      </c>
      <c r="B19436" s="9" t="s">
        <v>2392</v>
      </c>
      <c r="C19436" s="10">
        <v>20345</v>
      </c>
      <c r="D19436" s="9">
        <v>1009146149</v>
      </c>
      <c r="E19436" s="9" t="e">
        <f>INDEX(#REF!:#REF!,MATCH($D19436,#REF!:#REF!,0),MATCH(#REF!,#REF!:#REF!,0))</f>
        <v>#REF!</v>
      </c>
      <c r="F19436" s="9" t="e">
        <f>INDEX(#REF!:#REF!,MATCH($D19436,#REF!:#REF!,0),MATCH(#REF!,#REF!:#REF!,0))</f>
        <v>#REF!</v>
      </c>
    </row>
    <row r="19437" spans="1:6" ht="16.5" x14ac:dyDescent="0.3">
      <c r="A19437" s="9" t="s">
        <v>2801</v>
      </c>
      <c r="B19437" s="9" t="s">
        <v>2015</v>
      </c>
      <c r="C19437" s="10">
        <v>39807</v>
      </c>
      <c r="D19437" s="9">
        <v>4967603564</v>
      </c>
      <c r="E19437" s="9" t="e">
        <f>INDEX(#REF!:#REF!,MATCH($D19437,#REF!:#REF!,0),MATCH(#REF!,#REF!:#REF!,0))</f>
        <v>#REF!</v>
      </c>
      <c r="F19437" s="9" t="e">
        <f>INDEX(#REF!:#REF!,MATCH($D19437,#REF!:#REF!,0),MATCH(#REF!,#REF!:#REF!,0))</f>
        <v>#REF!</v>
      </c>
    </row>
    <row r="19438" spans="1:6" ht="16.5" x14ac:dyDescent="0.3">
      <c r="A19438" s="9" t="s">
        <v>2800</v>
      </c>
      <c r="B19438" s="9" t="s">
        <v>2783</v>
      </c>
      <c r="C19438" s="10">
        <v>28937</v>
      </c>
      <c r="D19438" s="9">
        <v>2259282237</v>
      </c>
      <c r="E19438" s="9" t="e">
        <f>INDEX(#REF!:#REF!,MATCH($D19438,#REF!:#REF!,0),MATCH(#REF!,#REF!:#REF!,0))</f>
        <v>#REF!</v>
      </c>
      <c r="F19438" s="9" t="e">
        <f>INDEX(#REF!:#REF!,MATCH($D19438,#REF!:#REF!,0),MATCH(#REF!,#REF!:#REF!,0))</f>
        <v>#REF!</v>
      </c>
    </row>
    <row r="19439" spans="1:6" ht="16.5" x14ac:dyDescent="0.3">
      <c r="A19439" s="9" t="s">
        <v>2799</v>
      </c>
      <c r="B19439" s="9" t="s">
        <v>2169</v>
      </c>
      <c r="C19439" s="10">
        <v>35725</v>
      </c>
      <c r="D19439" s="9">
        <v>2873915978</v>
      </c>
      <c r="E19439" s="9" t="e">
        <f>INDEX(#REF!:#REF!,MATCH($D19439,#REF!:#REF!,0),MATCH(#REF!,#REF!:#REF!,0))</f>
        <v>#REF!</v>
      </c>
      <c r="F19439" s="9" t="e">
        <f>INDEX(#REF!:#REF!,MATCH($D19439,#REF!:#REF!,0),MATCH(#REF!,#REF!:#REF!,0))</f>
        <v>#REF!</v>
      </c>
    </row>
    <row r="19440" spans="1:6" ht="16.5" x14ac:dyDescent="0.3">
      <c r="A19440" s="9" t="s">
        <v>2798</v>
      </c>
      <c r="B19440" s="9" t="s">
        <v>2718</v>
      </c>
      <c r="C19440" s="10">
        <v>22417</v>
      </c>
      <c r="D19440" s="9">
        <v>992720575</v>
      </c>
      <c r="E19440" s="9" t="e">
        <f>INDEX(#REF!:#REF!,MATCH($D19440,#REF!:#REF!,0),MATCH(#REF!,#REF!:#REF!,0))</f>
        <v>#REF!</v>
      </c>
      <c r="F19440" s="9" t="e">
        <f>INDEX(#REF!:#REF!,MATCH($D19440,#REF!:#REF!,0),MATCH(#REF!,#REF!:#REF!,0))</f>
        <v>#REF!</v>
      </c>
    </row>
    <row r="19441" spans="1:6" ht="16.5" x14ac:dyDescent="0.3">
      <c r="A19441" s="9" t="s">
        <v>2797</v>
      </c>
      <c r="B19441" s="9" t="s">
        <v>2433</v>
      </c>
      <c r="C19441" s="10">
        <v>36381</v>
      </c>
      <c r="D19441" s="9">
        <v>5929508313</v>
      </c>
      <c r="E19441" s="9" t="e">
        <f>INDEX(#REF!:#REF!,MATCH($D19441,#REF!:#REF!,0),MATCH(#REF!,#REF!:#REF!,0))</f>
        <v>#REF!</v>
      </c>
      <c r="F19441" s="9" t="e">
        <f>INDEX(#REF!:#REF!,MATCH($D19441,#REF!:#REF!,0),MATCH(#REF!,#REF!:#REF!,0))</f>
        <v>#REF!</v>
      </c>
    </row>
    <row r="19442" spans="1:6" ht="16.5" x14ac:dyDescent="0.3">
      <c r="A19442" s="9" t="s">
        <v>2796</v>
      </c>
      <c r="B19442" s="9" t="s">
        <v>2795</v>
      </c>
      <c r="C19442" s="10">
        <v>32829</v>
      </c>
      <c r="D19442" s="9">
        <v>7054972058</v>
      </c>
      <c r="E19442" s="9" t="e">
        <f>INDEX(#REF!:#REF!,MATCH($D19442,#REF!:#REF!,0),MATCH(#REF!,#REF!:#REF!,0))</f>
        <v>#REF!</v>
      </c>
      <c r="F19442" s="9" t="e">
        <f>INDEX(#REF!:#REF!,MATCH($D19442,#REF!:#REF!,0),MATCH(#REF!,#REF!:#REF!,0))</f>
        <v>#REF!</v>
      </c>
    </row>
    <row r="19443" spans="1:6" ht="16.5" x14ac:dyDescent="0.3">
      <c r="A19443" s="9" t="s">
        <v>2794</v>
      </c>
      <c r="B19443" s="9" t="s">
        <v>2793</v>
      </c>
      <c r="C19443" s="10">
        <v>32091</v>
      </c>
      <c r="D19443" s="9">
        <v>6471464479</v>
      </c>
      <c r="E19443" s="9" t="e">
        <f>INDEX(#REF!:#REF!,MATCH($D19443,#REF!:#REF!,0),MATCH(#REF!,#REF!:#REF!,0))</f>
        <v>#REF!</v>
      </c>
      <c r="F19443" s="9" t="e">
        <f>INDEX(#REF!:#REF!,MATCH($D19443,#REF!:#REF!,0),MATCH(#REF!,#REF!:#REF!,0))</f>
        <v>#REF!</v>
      </c>
    </row>
    <row r="19444" spans="1:6" ht="16.5" x14ac:dyDescent="0.3">
      <c r="A19444" s="9" t="s">
        <v>2792</v>
      </c>
      <c r="B19444" s="9" t="s">
        <v>2304</v>
      </c>
      <c r="C19444" s="10">
        <v>37510</v>
      </c>
      <c r="D19444" s="9">
        <v>6769297310</v>
      </c>
      <c r="E19444" s="9" t="e">
        <f>INDEX(#REF!:#REF!,MATCH($D19444,#REF!:#REF!,0),MATCH(#REF!,#REF!:#REF!,0))</f>
        <v>#REF!</v>
      </c>
      <c r="F19444" s="9" t="e">
        <f>INDEX(#REF!:#REF!,MATCH($D19444,#REF!:#REF!,0),MATCH(#REF!,#REF!:#REF!,0))</f>
        <v>#REF!</v>
      </c>
    </row>
    <row r="19445" spans="1:6" ht="16.5" x14ac:dyDescent="0.3">
      <c r="A19445" s="9" t="s">
        <v>2791</v>
      </c>
      <c r="B19445" s="9" t="s">
        <v>2103</v>
      </c>
      <c r="C19445" s="10">
        <v>37442</v>
      </c>
      <c r="D19445" s="9">
        <v>9561367408</v>
      </c>
      <c r="E19445" s="9" t="e">
        <f>INDEX(#REF!:#REF!,MATCH($D19445,#REF!:#REF!,0),MATCH(#REF!,#REF!:#REF!,0))</f>
        <v>#REF!</v>
      </c>
      <c r="F19445" s="9" t="e">
        <f>INDEX(#REF!:#REF!,MATCH($D19445,#REF!:#REF!,0),MATCH(#REF!,#REF!:#REF!,0))</f>
        <v>#REF!</v>
      </c>
    </row>
    <row r="19446" spans="1:6" ht="16.5" x14ac:dyDescent="0.3">
      <c r="A19446" s="9" t="s">
        <v>2790</v>
      </c>
      <c r="B19446" s="9" t="s">
        <v>1961</v>
      </c>
      <c r="C19446" s="10">
        <v>11494</v>
      </c>
      <c r="D19446" s="9">
        <v>3292353998</v>
      </c>
      <c r="E19446" s="9" t="e">
        <f>INDEX(#REF!:#REF!,MATCH($D19446,#REF!:#REF!,0),MATCH(#REF!,#REF!:#REF!,0))</f>
        <v>#REF!</v>
      </c>
      <c r="F19446" s="9" t="e">
        <f>INDEX(#REF!:#REF!,MATCH($D19446,#REF!:#REF!,0),MATCH(#REF!,#REF!:#REF!,0))</f>
        <v>#REF!</v>
      </c>
    </row>
    <row r="19447" spans="1:6" ht="16.5" x14ac:dyDescent="0.3">
      <c r="A19447" s="9" t="s">
        <v>2789</v>
      </c>
      <c r="B19447" s="9" t="s">
        <v>2662</v>
      </c>
      <c r="C19447" s="10">
        <v>53799</v>
      </c>
      <c r="D19447" s="9">
        <v>4372257910</v>
      </c>
      <c r="E19447" s="9" t="e">
        <f>INDEX(#REF!:#REF!,MATCH($D19447,#REF!:#REF!,0),MATCH(#REF!,#REF!:#REF!,0))</f>
        <v>#REF!</v>
      </c>
      <c r="F19447" s="9" t="e">
        <f>INDEX(#REF!:#REF!,MATCH($D19447,#REF!:#REF!,0),MATCH(#REF!,#REF!:#REF!,0))</f>
        <v>#REF!</v>
      </c>
    </row>
    <row r="19448" spans="1:6" ht="16.5" x14ac:dyDescent="0.3">
      <c r="A19448" s="9" t="s">
        <v>2788</v>
      </c>
      <c r="B19448" s="9" t="s">
        <v>2443</v>
      </c>
      <c r="C19448" s="10">
        <v>45569</v>
      </c>
      <c r="D19448" s="9">
        <v>3086393343</v>
      </c>
      <c r="E19448" s="9" t="e">
        <f>INDEX(#REF!:#REF!,MATCH($D19448,#REF!:#REF!,0),MATCH(#REF!,#REF!:#REF!,0))</f>
        <v>#REF!</v>
      </c>
      <c r="F19448" s="9" t="e">
        <f>INDEX(#REF!:#REF!,MATCH($D19448,#REF!:#REF!,0),MATCH(#REF!,#REF!:#REF!,0))</f>
        <v>#REF!</v>
      </c>
    </row>
    <row r="19449" spans="1:6" ht="16.5" x14ac:dyDescent="0.3">
      <c r="A19449" s="9" t="s">
        <v>2787</v>
      </c>
      <c r="B19449" s="9" t="s">
        <v>2381</v>
      </c>
      <c r="C19449" s="10">
        <v>28080</v>
      </c>
      <c r="D19449" s="9">
        <v>8173067724</v>
      </c>
      <c r="E19449" s="9" t="e">
        <f>INDEX(#REF!:#REF!,MATCH($D19449,#REF!:#REF!,0),MATCH(#REF!,#REF!:#REF!,0))</f>
        <v>#REF!</v>
      </c>
      <c r="F19449" s="9" t="e">
        <f>INDEX(#REF!:#REF!,MATCH($D19449,#REF!:#REF!,0),MATCH(#REF!,#REF!:#REF!,0))</f>
        <v>#REF!</v>
      </c>
    </row>
    <row r="19450" spans="1:6" ht="16.5" x14ac:dyDescent="0.3">
      <c r="A19450" s="9" t="s">
        <v>2786</v>
      </c>
      <c r="B19450" s="9" t="s">
        <v>2645</v>
      </c>
      <c r="C19450" s="10">
        <v>30124</v>
      </c>
      <c r="D19450" s="9">
        <v>7516977292</v>
      </c>
      <c r="E19450" s="9" t="e">
        <f>INDEX(#REF!:#REF!,MATCH($D19450,#REF!:#REF!,0),MATCH(#REF!,#REF!:#REF!,0))</f>
        <v>#REF!</v>
      </c>
      <c r="F19450" s="9" t="e">
        <f>INDEX(#REF!:#REF!,MATCH($D19450,#REF!:#REF!,0),MATCH(#REF!,#REF!:#REF!,0))</f>
        <v>#REF!</v>
      </c>
    </row>
    <row r="19451" spans="1:6" ht="16.5" x14ac:dyDescent="0.3">
      <c r="A19451" s="9" t="s">
        <v>2785</v>
      </c>
      <c r="B19451" s="9" t="s">
        <v>2478</v>
      </c>
      <c r="C19451" s="10">
        <v>32850</v>
      </c>
      <c r="D19451" s="9">
        <v>9965847037</v>
      </c>
      <c r="E19451" s="9" t="e">
        <f>INDEX(#REF!:#REF!,MATCH($D19451,#REF!:#REF!,0),MATCH(#REF!,#REF!:#REF!,0))</f>
        <v>#REF!</v>
      </c>
      <c r="F19451" s="9" t="e">
        <f>INDEX(#REF!:#REF!,MATCH($D19451,#REF!:#REF!,0),MATCH(#REF!,#REF!:#REF!,0))</f>
        <v>#REF!</v>
      </c>
    </row>
    <row r="19452" spans="1:6" ht="16.5" x14ac:dyDescent="0.3">
      <c r="A19452" s="9" t="s">
        <v>2784</v>
      </c>
      <c r="B19452" s="9" t="s">
        <v>2783</v>
      </c>
      <c r="C19452" s="10">
        <v>48674</v>
      </c>
      <c r="D19452" s="9">
        <v>4768254810</v>
      </c>
      <c r="E19452" s="9" t="e">
        <f>INDEX(#REF!:#REF!,MATCH($D19452,#REF!:#REF!,0),MATCH(#REF!,#REF!:#REF!,0))</f>
        <v>#REF!</v>
      </c>
      <c r="F19452" s="9" t="e">
        <f>INDEX(#REF!:#REF!,MATCH($D19452,#REF!:#REF!,0),MATCH(#REF!,#REF!:#REF!,0))</f>
        <v>#REF!</v>
      </c>
    </row>
    <row r="19453" spans="1:6" ht="16.5" x14ac:dyDescent="0.3">
      <c r="A19453" s="9" t="s">
        <v>2782</v>
      </c>
      <c r="B19453" s="9" t="s">
        <v>2027</v>
      </c>
      <c r="C19453" s="10">
        <v>53521</v>
      </c>
      <c r="D19453" s="9">
        <v>2908560011</v>
      </c>
      <c r="E19453" s="9" t="e">
        <f>INDEX(#REF!:#REF!,MATCH($D19453,#REF!:#REF!,0),MATCH(#REF!,#REF!:#REF!,0))</f>
        <v>#REF!</v>
      </c>
      <c r="F19453" s="9" t="e">
        <f>INDEX(#REF!:#REF!,MATCH($D19453,#REF!:#REF!,0),MATCH(#REF!,#REF!:#REF!,0))</f>
        <v>#REF!</v>
      </c>
    </row>
    <row r="19454" spans="1:6" ht="16.5" x14ac:dyDescent="0.3">
      <c r="A19454" s="9" t="s">
        <v>2781</v>
      </c>
      <c r="B19454" s="9" t="s">
        <v>2097</v>
      </c>
      <c r="C19454" s="10">
        <v>18476</v>
      </c>
      <c r="D19454" s="9">
        <v>7760701055</v>
      </c>
      <c r="E19454" s="9" t="e">
        <f>INDEX(#REF!:#REF!,MATCH($D19454,#REF!:#REF!,0),MATCH(#REF!,#REF!:#REF!,0))</f>
        <v>#REF!</v>
      </c>
      <c r="F19454" s="9" t="e">
        <f>INDEX(#REF!:#REF!,MATCH($D19454,#REF!:#REF!,0),MATCH(#REF!,#REF!:#REF!,0))</f>
        <v>#REF!</v>
      </c>
    </row>
    <row r="19455" spans="1:6" ht="16.5" x14ac:dyDescent="0.3">
      <c r="A19455" s="9" t="s">
        <v>2780</v>
      </c>
      <c r="B19455" s="9" t="s">
        <v>1967</v>
      </c>
      <c r="C19455" s="10">
        <v>17082</v>
      </c>
      <c r="D19455" s="9">
        <v>263573389</v>
      </c>
      <c r="E19455" s="9" t="e">
        <f>INDEX(#REF!:#REF!,MATCH($D19455,#REF!:#REF!,0),MATCH(#REF!,#REF!:#REF!,0))</f>
        <v>#REF!</v>
      </c>
      <c r="F19455" s="9" t="e">
        <f>INDEX(#REF!:#REF!,MATCH($D19455,#REF!:#REF!,0),MATCH(#REF!,#REF!:#REF!,0))</f>
        <v>#REF!</v>
      </c>
    </row>
    <row r="19456" spans="1:6" ht="16.5" x14ac:dyDescent="0.3">
      <c r="A19456" s="9" t="s">
        <v>2779</v>
      </c>
      <c r="B19456" s="9" t="s">
        <v>2069</v>
      </c>
      <c r="C19456" s="10">
        <v>11944</v>
      </c>
      <c r="D19456" s="9">
        <v>2378102658</v>
      </c>
      <c r="E19456" s="9" t="e">
        <f>INDEX(#REF!:#REF!,MATCH($D19456,#REF!:#REF!,0),MATCH(#REF!,#REF!:#REF!,0))</f>
        <v>#REF!</v>
      </c>
      <c r="F19456" s="9" t="e">
        <f>INDEX(#REF!:#REF!,MATCH($D19456,#REF!:#REF!,0),MATCH(#REF!,#REF!:#REF!,0))</f>
        <v>#REF!</v>
      </c>
    </row>
    <row r="19457" spans="1:6" ht="16.5" x14ac:dyDescent="0.3">
      <c r="A19457" s="9" t="s">
        <v>2778</v>
      </c>
      <c r="B19457" s="9" t="s">
        <v>2238</v>
      </c>
      <c r="C19457" s="10">
        <v>34474</v>
      </c>
      <c r="D19457" s="9">
        <v>6915102108</v>
      </c>
      <c r="E19457" s="9" t="e">
        <f>INDEX(#REF!:#REF!,MATCH($D19457,#REF!:#REF!,0),MATCH(#REF!,#REF!:#REF!,0))</f>
        <v>#REF!</v>
      </c>
      <c r="F19457" s="9" t="e">
        <f>INDEX(#REF!:#REF!,MATCH($D19457,#REF!:#REF!,0),MATCH(#REF!,#REF!:#REF!,0))</f>
        <v>#REF!</v>
      </c>
    </row>
    <row r="19458" spans="1:6" ht="16.5" x14ac:dyDescent="0.3">
      <c r="A19458" s="9" t="s">
        <v>2777</v>
      </c>
      <c r="B19458" s="9" t="s">
        <v>2418</v>
      </c>
      <c r="C19458" s="10">
        <v>14668</v>
      </c>
      <c r="D19458" s="9">
        <v>6478891895</v>
      </c>
      <c r="E19458" s="9" t="e">
        <f>INDEX(#REF!:#REF!,MATCH($D19458,#REF!:#REF!,0),MATCH(#REF!,#REF!:#REF!,0))</f>
        <v>#REF!</v>
      </c>
      <c r="F19458" s="9" t="e">
        <f>INDEX(#REF!:#REF!,MATCH($D19458,#REF!:#REF!,0),MATCH(#REF!,#REF!:#REF!,0))</f>
        <v>#REF!</v>
      </c>
    </row>
    <row r="19459" spans="1:6" ht="16.5" x14ac:dyDescent="0.3">
      <c r="A19459" s="9" t="s">
        <v>2776</v>
      </c>
      <c r="B19459" s="9" t="s">
        <v>2077</v>
      </c>
      <c r="C19459" s="10">
        <v>55095</v>
      </c>
      <c r="D19459" s="9">
        <v>9107581297</v>
      </c>
      <c r="E19459" s="9" t="e">
        <f>INDEX(#REF!:#REF!,MATCH($D19459,#REF!:#REF!,0),MATCH(#REF!,#REF!:#REF!,0))</f>
        <v>#REF!</v>
      </c>
      <c r="F19459" s="9" t="e">
        <f>INDEX(#REF!:#REF!,MATCH($D19459,#REF!:#REF!,0),MATCH(#REF!,#REF!:#REF!,0))</f>
        <v>#REF!</v>
      </c>
    </row>
    <row r="19460" spans="1:6" ht="16.5" x14ac:dyDescent="0.3">
      <c r="A19460" s="9" t="s">
        <v>2775</v>
      </c>
      <c r="B19460" s="9" t="s">
        <v>1951</v>
      </c>
      <c r="C19460" s="10">
        <v>33084</v>
      </c>
      <c r="D19460" s="9">
        <v>3016446324</v>
      </c>
      <c r="E19460" s="9" t="e">
        <f>INDEX(#REF!:#REF!,MATCH($D19460,#REF!:#REF!,0),MATCH(#REF!,#REF!:#REF!,0))</f>
        <v>#REF!</v>
      </c>
      <c r="F19460" s="9" t="e">
        <f>INDEX(#REF!:#REF!,MATCH($D19460,#REF!:#REF!,0),MATCH(#REF!,#REF!:#REF!,0))</f>
        <v>#REF!</v>
      </c>
    </row>
    <row r="19461" spans="1:6" ht="16.5" x14ac:dyDescent="0.3">
      <c r="A19461" s="9" t="s">
        <v>2774</v>
      </c>
      <c r="B19461" s="9" t="s">
        <v>2092</v>
      </c>
      <c r="C19461" s="10">
        <v>26974</v>
      </c>
      <c r="D19461" s="9">
        <v>2012142672</v>
      </c>
      <c r="E19461" s="9" t="e">
        <f>INDEX(#REF!:#REF!,MATCH($D19461,#REF!:#REF!,0),MATCH(#REF!,#REF!:#REF!,0))</f>
        <v>#REF!</v>
      </c>
      <c r="F19461" s="9" t="e">
        <f>INDEX(#REF!:#REF!,MATCH($D19461,#REF!:#REF!,0),MATCH(#REF!,#REF!:#REF!,0))</f>
        <v>#REF!</v>
      </c>
    </row>
    <row r="19462" spans="1:6" ht="16.5" x14ac:dyDescent="0.3">
      <c r="A19462" s="9" t="s">
        <v>2773</v>
      </c>
      <c r="B19462" s="9" t="s">
        <v>2615</v>
      </c>
      <c r="C19462" s="10">
        <v>59047</v>
      </c>
      <c r="D19462" s="9">
        <v>9107581297</v>
      </c>
      <c r="E19462" s="9" t="e">
        <f>INDEX(#REF!:#REF!,MATCH($D19462,#REF!:#REF!,0),MATCH(#REF!,#REF!:#REF!,0))</f>
        <v>#REF!</v>
      </c>
      <c r="F19462" s="9" t="e">
        <f>INDEX(#REF!:#REF!,MATCH($D19462,#REF!:#REF!,0),MATCH(#REF!,#REF!:#REF!,0))</f>
        <v>#REF!</v>
      </c>
    </row>
    <row r="19463" spans="1:6" ht="16.5" x14ac:dyDescent="0.3">
      <c r="A19463" s="9" t="s">
        <v>2772</v>
      </c>
      <c r="B19463" s="9" t="s">
        <v>2511</v>
      </c>
      <c r="C19463" s="10">
        <v>30735</v>
      </c>
      <c r="D19463" s="9">
        <v>7573774818</v>
      </c>
      <c r="E19463" s="9" t="e">
        <f>INDEX(#REF!:#REF!,MATCH($D19463,#REF!:#REF!,0),MATCH(#REF!,#REF!:#REF!,0))</f>
        <v>#REF!</v>
      </c>
      <c r="F19463" s="9" t="e">
        <f>INDEX(#REF!:#REF!,MATCH($D19463,#REF!:#REF!,0),MATCH(#REF!,#REF!:#REF!,0))</f>
        <v>#REF!</v>
      </c>
    </row>
    <row r="19464" spans="1:6" ht="16.5" x14ac:dyDescent="0.3">
      <c r="A19464" s="9" t="s">
        <v>2771</v>
      </c>
      <c r="B19464" s="9" t="s">
        <v>1995</v>
      </c>
      <c r="C19464" s="10">
        <v>17394</v>
      </c>
      <c r="D19464" s="9">
        <v>9223618401</v>
      </c>
      <c r="E19464" s="9" t="e">
        <f>INDEX(#REF!:#REF!,MATCH($D19464,#REF!:#REF!,0),MATCH(#REF!,#REF!:#REF!,0))</f>
        <v>#REF!</v>
      </c>
      <c r="F19464" s="9" t="e">
        <f>INDEX(#REF!:#REF!,MATCH($D19464,#REF!:#REF!,0),MATCH(#REF!,#REF!:#REF!,0))</f>
        <v>#REF!</v>
      </c>
    </row>
    <row r="19465" spans="1:6" ht="16.5" x14ac:dyDescent="0.3">
      <c r="A19465" s="9" t="s">
        <v>2770</v>
      </c>
      <c r="B19465" s="9" t="s">
        <v>2110</v>
      </c>
      <c r="C19465" s="10">
        <v>25806</v>
      </c>
      <c r="D19465" s="9">
        <v>8750494546</v>
      </c>
      <c r="E19465" s="9" t="e">
        <f>INDEX(#REF!:#REF!,MATCH($D19465,#REF!:#REF!,0),MATCH(#REF!,#REF!:#REF!,0))</f>
        <v>#REF!</v>
      </c>
      <c r="F19465" s="9" t="e">
        <f>INDEX(#REF!:#REF!,MATCH($D19465,#REF!:#REF!,0),MATCH(#REF!,#REF!:#REF!,0))</f>
        <v>#REF!</v>
      </c>
    </row>
    <row r="19466" spans="1:6" ht="16.5" x14ac:dyDescent="0.3">
      <c r="A19466" s="9" t="s">
        <v>2769</v>
      </c>
      <c r="B19466" s="9" t="s">
        <v>2768</v>
      </c>
      <c r="C19466" s="10">
        <v>23571</v>
      </c>
      <c r="D19466" s="9">
        <v>7269614199</v>
      </c>
      <c r="E19466" s="9" t="e">
        <f>INDEX(#REF!:#REF!,MATCH($D19466,#REF!:#REF!,0),MATCH(#REF!,#REF!:#REF!,0))</f>
        <v>#REF!</v>
      </c>
      <c r="F19466" s="9" t="e">
        <f>INDEX(#REF!:#REF!,MATCH($D19466,#REF!:#REF!,0),MATCH(#REF!,#REF!:#REF!,0))</f>
        <v>#REF!</v>
      </c>
    </row>
    <row r="19467" spans="1:6" ht="16.5" x14ac:dyDescent="0.3">
      <c r="A19467" s="9" t="s">
        <v>2767</v>
      </c>
      <c r="B19467" s="9" t="s">
        <v>1943</v>
      </c>
      <c r="C19467" s="10">
        <v>52073</v>
      </c>
      <c r="D19467" s="9">
        <v>2698184272</v>
      </c>
      <c r="E19467" s="9" t="e">
        <f>INDEX(#REF!:#REF!,MATCH($D19467,#REF!:#REF!,0),MATCH(#REF!,#REF!:#REF!,0))</f>
        <v>#REF!</v>
      </c>
      <c r="F19467" s="9" t="e">
        <f>INDEX(#REF!:#REF!,MATCH($D19467,#REF!:#REF!,0),MATCH(#REF!,#REF!:#REF!,0))</f>
        <v>#REF!</v>
      </c>
    </row>
    <row r="19468" spans="1:6" ht="16.5" x14ac:dyDescent="0.3">
      <c r="A19468" s="9" t="s">
        <v>2766</v>
      </c>
      <c r="B19468" s="9" t="s">
        <v>2492</v>
      </c>
      <c r="C19468" s="10">
        <v>32631</v>
      </c>
      <c r="D19468" s="9">
        <v>2885061928</v>
      </c>
      <c r="E19468" s="9" t="e">
        <f>INDEX(#REF!:#REF!,MATCH($D19468,#REF!:#REF!,0),MATCH(#REF!,#REF!:#REF!,0))</f>
        <v>#REF!</v>
      </c>
      <c r="F19468" s="9" t="e">
        <f>INDEX(#REF!:#REF!,MATCH($D19468,#REF!:#REF!,0),MATCH(#REF!,#REF!:#REF!,0))</f>
        <v>#REF!</v>
      </c>
    </row>
    <row r="19469" spans="1:6" ht="16.5" x14ac:dyDescent="0.3">
      <c r="A19469" s="9" t="s">
        <v>2765</v>
      </c>
      <c r="B19469" s="9" t="s">
        <v>1961</v>
      </c>
      <c r="C19469" s="10">
        <v>36429</v>
      </c>
      <c r="D19469" s="9">
        <v>4453315724</v>
      </c>
      <c r="E19469" s="9" t="e">
        <f>INDEX(#REF!:#REF!,MATCH($D19469,#REF!:#REF!,0),MATCH(#REF!,#REF!:#REF!,0))</f>
        <v>#REF!</v>
      </c>
      <c r="F19469" s="9" t="e">
        <f>INDEX(#REF!:#REF!,MATCH($D19469,#REF!:#REF!,0),MATCH(#REF!,#REF!:#REF!,0))</f>
        <v>#REF!</v>
      </c>
    </row>
    <row r="19470" spans="1:6" ht="16.5" x14ac:dyDescent="0.3">
      <c r="A19470" s="9" t="s">
        <v>2764</v>
      </c>
      <c r="B19470" s="9" t="s">
        <v>2155</v>
      </c>
      <c r="C19470" s="10">
        <v>45597</v>
      </c>
      <c r="D19470" s="9">
        <v>6973806759</v>
      </c>
      <c r="E19470" s="9" t="e">
        <f>INDEX(#REF!:#REF!,MATCH($D19470,#REF!:#REF!,0),MATCH(#REF!,#REF!:#REF!,0))</f>
        <v>#REF!</v>
      </c>
      <c r="F19470" s="9" t="e">
        <f>INDEX(#REF!:#REF!,MATCH($D19470,#REF!:#REF!,0),MATCH(#REF!,#REF!:#REF!,0))</f>
        <v>#REF!</v>
      </c>
    </row>
    <row r="19471" spans="1:6" ht="16.5" x14ac:dyDescent="0.3">
      <c r="A19471" s="9" t="s">
        <v>2763</v>
      </c>
      <c r="B19471" s="9" t="s">
        <v>2762</v>
      </c>
      <c r="C19471" s="10">
        <v>53104</v>
      </c>
      <c r="D19471" s="9">
        <v>5234982726</v>
      </c>
      <c r="E19471" s="9" t="e">
        <f>INDEX(#REF!:#REF!,MATCH($D19471,#REF!:#REF!,0),MATCH(#REF!,#REF!:#REF!,0))</f>
        <v>#REF!</v>
      </c>
      <c r="F19471" s="9" t="e">
        <f>INDEX(#REF!:#REF!,MATCH($D19471,#REF!:#REF!,0),MATCH(#REF!,#REF!:#REF!,0))</f>
        <v>#REF!</v>
      </c>
    </row>
    <row r="19472" spans="1:6" ht="16.5" x14ac:dyDescent="0.3">
      <c r="A19472" s="9" t="s">
        <v>2761</v>
      </c>
      <c r="B19472" s="9" t="s">
        <v>2564</v>
      </c>
      <c r="C19472" s="10">
        <v>10176</v>
      </c>
      <c r="D19472" s="9">
        <v>2551917727</v>
      </c>
      <c r="E19472" s="9" t="e">
        <f>INDEX(#REF!:#REF!,MATCH($D19472,#REF!:#REF!,0),MATCH(#REF!,#REF!:#REF!,0))</f>
        <v>#REF!</v>
      </c>
      <c r="F19472" s="9" t="e">
        <f>INDEX(#REF!:#REF!,MATCH($D19472,#REF!:#REF!,0),MATCH(#REF!,#REF!:#REF!,0))</f>
        <v>#REF!</v>
      </c>
    </row>
    <row r="19473" spans="1:6" ht="16.5" x14ac:dyDescent="0.3">
      <c r="A19473" s="9" t="s">
        <v>2760</v>
      </c>
      <c r="B19473" s="9" t="s">
        <v>2759</v>
      </c>
      <c r="C19473" s="10">
        <v>18479</v>
      </c>
      <c r="D19473" s="9">
        <v>9483290694</v>
      </c>
      <c r="E19473" s="9" t="e">
        <f>INDEX(#REF!:#REF!,MATCH($D19473,#REF!:#REF!,0),MATCH(#REF!,#REF!:#REF!,0))</f>
        <v>#REF!</v>
      </c>
      <c r="F19473" s="9" t="e">
        <f>INDEX(#REF!:#REF!,MATCH($D19473,#REF!:#REF!,0),MATCH(#REF!,#REF!:#REF!,0))</f>
        <v>#REF!</v>
      </c>
    </row>
    <row r="19474" spans="1:6" ht="16.5" x14ac:dyDescent="0.3">
      <c r="A19474" s="9" t="s">
        <v>2758</v>
      </c>
      <c r="B19474" s="9" t="s">
        <v>2757</v>
      </c>
      <c r="C19474" s="10">
        <v>41085</v>
      </c>
      <c r="D19474" s="9">
        <v>556704134</v>
      </c>
      <c r="E19474" s="9" t="e">
        <f>INDEX(#REF!:#REF!,MATCH($D19474,#REF!:#REF!,0),MATCH(#REF!,#REF!:#REF!,0))</f>
        <v>#REF!</v>
      </c>
      <c r="F19474" s="9" t="e">
        <f>INDEX(#REF!:#REF!,MATCH($D19474,#REF!:#REF!,0),MATCH(#REF!,#REF!:#REF!,0))</f>
        <v>#REF!</v>
      </c>
    </row>
    <row r="19475" spans="1:6" ht="16.5" x14ac:dyDescent="0.3">
      <c r="A19475" s="9" t="s">
        <v>2756</v>
      </c>
      <c r="B19475" s="9" t="s">
        <v>1989</v>
      </c>
      <c r="C19475" s="10">
        <v>45385</v>
      </c>
      <c r="D19475" s="9">
        <v>5588978080</v>
      </c>
      <c r="E19475" s="9" t="e">
        <f>INDEX(#REF!:#REF!,MATCH($D19475,#REF!:#REF!,0),MATCH(#REF!,#REF!:#REF!,0))</f>
        <v>#REF!</v>
      </c>
      <c r="F19475" s="9" t="e">
        <f>INDEX(#REF!:#REF!,MATCH($D19475,#REF!:#REF!,0),MATCH(#REF!,#REF!:#REF!,0))</f>
        <v>#REF!</v>
      </c>
    </row>
    <row r="19476" spans="1:6" ht="16.5" x14ac:dyDescent="0.3">
      <c r="A19476" s="9" t="s">
        <v>2755</v>
      </c>
      <c r="B19476" s="9" t="s">
        <v>2521</v>
      </c>
      <c r="C19476" s="10">
        <v>35430</v>
      </c>
      <c r="D19476" s="9">
        <v>222477806</v>
      </c>
      <c r="E19476" s="9" t="e">
        <f>INDEX(#REF!:#REF!,MATCH($D19476,#REF!:#REF!,0),MATCH(#REF!,#REF!:#REF!,0))</f>
        <v>#REF!</v>
      </c>
      <c r="F19476" s="9" t="e">
        <f>INDEX(#REF!:#REF!,MATCH($D19476,#REF!:#REF!,0),MATCH(#REF!,#REF!:#REF!,0))</f>
        <v>#REF!</v>
      </c>
    </row>
    <row r="19477" spans="1:6" ht="16.5" x14ac:dyDescent="0.3">
      <c r="A19477" s="9" t="s">
        <v>2754</v>
      </c>
      <c r="B19477" s="9" t="s">
        <v>2753</v>
      </c>
      <c r="C19477" s="10">
        <v>45935</v>
      </c>
      <c r="D19477" s="9">
        <v>263573389</v>
      </c>
      <c r="E19477" s="9" t="e">
        <f>INDEX(#REF!:#REF!,MATCH($D19477,#REF!:#REF!,0),MATCH(#REF!,#REF!:#REF!,0))</f>
        <v>#REF!</v>
      </c>
      <c r="F19477" s="9" t="e">
        <f>INDEX(#REF!:#REF!,MATCH($D19477,#REF!:#REF!,0),MATCH(#REF!,#REF!:#REF!,0))</f>
        <v>#REF!</v>
      </c>
    </row>
    <row r="19478" spans="1:6" ht="16.5" x14ac:dyDescent="0.3">
      <c r="A19478" s="9" t="s">
        <v>2752</v>
      </c>
      <c r="B19478" s="9" t="s">
        <v>2440</v>
      </c>
      <c r="C19478" s="10">
        <v>51706</v>
      </c>
      <c r="D19478" s="9">
        <v>7957976743</v>
      </c>
      <c r="E19478" s="9" t="e">
        <f>INDEX(#REF!:#REF!,MATCH($D19478,#REF!:#REF!,0),MATCH(#REF!,#REF!:#REF!,0))</f>
        <v>#REF!</v>
      </c>
      <c r="F19478" s="9" t="e">
        <f>INDEX(#REF!:#REF!,MATCH($D19478,#REF!:#REF!,0),MATCH(#REF!,#REF!:#REF!,0))</f>
        <v>#REF!</v>
      </c>
    </row>
    <row r="19479" spans="1:6" ht="16.5" x14ac:dyDescent="0.3">
      <c r="A19479" s="9" t="s">
        <v>2751</v>
      </c>
      <c r="B19479" s="9" t="s">
        <v>1997</v>
      </c>
      <c r="C19479" s="10">
        <v>22233</v>
      </c>
      <c r="D19479" s="9">
        <v>6000780338</v>
      </c>
      <c r="E19479" s="9" t="e">
        <f>INDEX(#REF!:#REF!,MATCH($D19479,#REF!:#REF!,0),MATCH(#REF!,#REF!:#REF!,0))</f>
        <v>#REF!</v>
      </c>
      <c r="F19479" s="9" t="e">
        <f>INDEX(#REF!:#REF!,MATCH($D19479,#REF!:#REF!,0),MATCH(#REF!,#REF!:#REF!,0))</f>
        <v>#REF!</v>
      </c>
    </row>
    <row r="19480" spans="1:6" ht="16.5" x14ac:dyDescent="0.3">
      <c r="A19480" s="9" t="s">
        <v>2750</v>
      </c>
      <c r="B19480" s="9" t="s">
        <v>2685</v>
      </c>
      <c r="C19480" s="10">
        <v>25793</v>
      </c>
      <c r="D19480" s="9">
        <v>8289594380</v>
      </c>
      <c r="E19480" s="9" t="e">
        <f>INDEX(#REF!:#REF!,MATCH($D19480,#REF!:#REF!,0),MATCH(#REF!,#REF!:#REF!,0))</f>
        <v>#REF!</v>
      </c>
      <c r="F19480" s="9" t="e">
        <f>INDEX(#REF!:#REF!,MATCH($D19480,#REF!:#REF!,0),MATCH(#REF!,#REF!:#REF!,0))</f>
        <v>#REF!</v>
      </c>
    </row>
    <row r="19481" spans="1:6" ht="16.5" x14ac:dyDescent="0.3">
      <c r="A19481" s="9" t="s">
        <v>2749</v>
      </c>
      <c r="B19481" s="9" t="s">
        <v>2532</v>
      </c>
      <c r="C19481" s="10">
        <v>15098</v>
      </c>
      <c r="D19481" s="9">
        <v>4786629839</v>
      </c>
      <c r="E19481" s="9" t="e">
        <f>INDEX(#REF!:#REF!,MATCH($D19481,#REF!:#REF!,0),MATCH(#REF!,#REF!:#REF!,0))</f>
        <v>#REF!</v>
      </c>
      <c r="F19481" s="9" t="e">
        <f>INDEX(#REF!:#REF!,MATCH($D19481,#REF!:#REF!,0),MATCH(#REF!,#REF!:#REF!,0))</f>
        <v>#REF!</v>
      </c>
    </row>
    <row r="19482" spans="1:6" ht="16.5" x14ac:dyDescent="0.3">
      <c r="A19482" s="9" t="s">
        <v>2748</v>
      </c>
      <c r="B19482" s="9" t="s">
        <v>2747</v>
      </c>
      <c r="C19482" s="10">
        <v>21559</v>
      </c>
      <c r="D19482" s="9">
        <v>1729795870</v>
      </c>
      <c r="E19482" s="9" t="e">
        <f>INDEX(#REF!:#REF!,MATCH($D19482,#REF!:#REF!,0),MATCH(#REF!,#REF!:#REF!,0))</f>
        <v>#REF!</v>
      </c>
      <c r="F19482" s="9" t="e">
        <f>INDEX(#REF!:#REF!,MATCH($D19482,#REF!:#REF!,0),MATCH(#REF!,#REF!:#REF!,0))</f>
        <v>#REF!</v>
      </c>
    </row>
    <row r="19483" spans="1:6" ht="16.5" x14ac:dyDescent="0.3">
      <c r="A19483" s="9" t="s">
        <v>2746</v>
      </c>
      <c r="B19483" s="9" t="s">
        <v>2443</v>
      </c>
      <c r="C19483" s="10">
        <v>16687</v>
      </c>
      <c r="D19483" s="9">
        <v>8519669638</v>
      </c>
      <c r="E19483" s="9" t="e">
        <f>INDEX(#REF!:#REF!,MATCH($D19483,#REF!:#REF!,0),MATCH(#REF!,#REF!:#REF!,0))</f>
        <v>#REF!</v>
      </c>
      <c r="F19483" s="9" t="e">
        <f>INDEX(#REF!:#REF!,MATCH($D19483,#REF!:#REF!,0),MATCH(#REF!,#REF!:#REF!,0))</f>
        <v>#REF!</v>
      </c>
    </row>
    <row r="19484" spans="1:6" ht="16.5" x14ac:dyDescent="0.3">
      <c r="A19484" s="9" t="s">
        <v>2745</v>
      </c>
      <c r="B19484" s="9" t="s">
        <v>2744</v>
      </c>
      <c r="C19484" s="10">
        <v>31314</v>
      </c>
      <c r="D19484" s="9">
        <v>8692509450</v>
      </c>
      <c r="E19484" s="9" t="e">
        <f>INDEX(#REF!:#REF!,MATCH($D19484,#REF!:#REF!,0),MATCH(#REF!,#REF!:#REF!,0))</f>
        <v>#REF!</v>
      </c>
      <c r="F19484" s="9" t="e">
        <f>INDEX(#REF!:#REF!,MATCH($D19484,#REF!:#REF!,0),MATCH(#REF!,#REF!:#REF!,0))</f>
        <v>#REF!</v>
      </c>
    </row>
    <row r="19485" spans="1:6" ht="16.5" x14ac:dyDescent="0.3">
      <c r="A19485" s="9" t="s">
        <v>2743</v>
      </c>
      <c r="B19485" s="9" t="s">
        <v>2351</v>
      </c>
      <c r="C19485" s="10">
        <v>54446</v>
      </c>
      <c r="D19485" s="9">
        <v>966588630</v>
      </c>
      <c r="E19485" s="9" t="e">
        <f>INDEX(#REF!:#REF!,MATCH($D19485,#REF!:#REF!,0),MATCH(#REF!,#REF!:#REF!,0))</f>
        <v>#REF!</v>
      </c>
      <c r="F19485" s="9" t="e">
        <f>INDEX(#REF!:#REF!,MATCH($D19485,#REF!:#REF!,0),MATCH(#REF!,#REF!:#REF!,0))</f>
        <v>#REF!</v>
      </c>
    </row>
    <row r="19486" spans="1:6" ht="16.5" x14ac:dyDescent="0.3">
      <c r="A19486" s="9" t="s">
        <v>2742</v>
      </c>
      <c r="B19486" s="9" t="s">
        <v>1961</v>
      </c>
      <c r="C19486" s="10">
        <v>10496</v>
      </c>
      <c r="D19486" s="9">
        <v>9228842121</v>
      </c>
      <c r="E19486" s="9" t="e">
        <f>INDEX(#REF!:#REF!,MATCH($D19486,#REF!:#REF!,0),MATCH(#REF!,#REF!:#REF!,0))</f>
        <v>#REF!</v>
      </c>
      <c r="F19486" s="9" t="e">
        <f>INDEX(#REF!:#REF!,MATCH($D19486,#REF!:#REF!,0),MATCH(#REF!,#REF!:#REF!,0))</f>
        <v>#REF!</v>
      </c>
    </row>
    <row r="19487" spans="1:6" ht="16.5" x14ac:dyDescent="0.3">
      <c r="A19487" s="9" t="s">
        <v>2741</v>
      </c>
      <c r="B19487" s="9" t="s">
        <v>2526</v>
      </c>
      <c r="C19487" s="10">
        <v>23671</v>
      </c>
      <c r="D19487" s="9">
        <v>8545135858</v>
      </c>
      <c r="E19487" s="9" t="e">
        <f>INDEX(#REF!:#REF!,MATCH($D19487,#REF!:#REF!,0),MATCH(#REF!,#REF!:#REF!,0))</f>
        <v>#REF!</v>
      </c>
      <c r="F19487" s="9" t="e">
        <f>INDEX(#REF!:#REF!,MATCH($D19487,#REF!:#REF!,0),MATCH(#REF!,#REF!:#REF!,0))</f>
        <v>#REF!</v>
      </c>
    </row>
    <row r="19488" spans="1:6" ht="16.5" x14ac:dyDescent="0.3">
      <c r="A19488" s="9" t="s">
        <v>2740</v>
      </c>
      <c r="B19488" s="9" t="s">
        <v>2029</v>
      </c>
      <c r="C19488" s="10">
        <v>55794</v>
      </c>
      <c r="D19488" s="9">
        <v>4219825649</v>
      </c>
      <c r="E19488" s="9" t="e">
        <f>INDEX(#REF!:#REF!,MATCH($D19488,#REF!:#REF!,0),MATCH(#REF!,#REF!:#REF!,0))</f>
        <v>#REF!</v>
      </c>
      <c r="F19488" s="9" t="e">
        <f>INDEX(#REF!:#REF!,MATCH($D19488,#REF!:#REF!,0),MATCH(#REF!,#REF!:#REF!,0))</f>
        <v>#REF!</v>
      </c>
    </row>
    <row r="19489" spans="1:6" ht="16.5" x14ac:dyDescent="0.3">
      <c r="A19489" s="9" t="s">
        <v>2739</v>
      </c>
      <c r="B19489" s="9" t="s">
        <v>2017</v>
      </c>
      <c r="C19489" s="10">
        <v>39251</v>
      </c>
      <c r="D19489" s="9">
        <v>5863557389</v>
      </c>
      <c r="E19489" s="9" t="e">
        <f>INDEX(#REF!:#REF!,MATCH($D19489,#REF!:#REF!,0),MATCH(#REF!,#REF!:#REF!,0))</f>
        <v>#REF!</v>
      </c>
      <c r="F19489" s="9" t="e">
        <f>INDEX(#REF!:#REF!,MATCH($D19489,#REF!:#REF!,0),MATCH(#REF!,#REF!:#REF!,0))</f>
        <v>#REF!</v>
      </c>
    </row>
    <row r="19490" spans="1:6" ht="16.5" x14ac:dyDescent="0.3">
      <c r="A19490" s="9" t="s">
        <v>2738</v>
      </c>
      <c r="B19490" s="9" t="s">
        <v>2317</v>
      </c>
      <c r="C19490" s="10">
        <v>16923</v>
      </c>
      <c r="D19490" s="9">
        <v>3877279783</v>
      </c>
      <c r="E19490" s="9" t="e">
        <f>INDEX(#REF!:#REF!,MATCH($D19490,#REF!:#REF!,0),MATCH(#REF!,#REF!:#REF!,0))</f>
        <v>#REF!</v>
      </c>
      <c r="F19490" s="9" t="e">
        <f>INDEX(#REF!:#REF!,MATCH($D19490,#REF!:#REF!,0),MATCH(#REF!,#REF!:#REF!,0))</f>
        <v>#REF!</v>
      </c>
    </row>
    <row r="19491" spans="1:6" ht="16.5" x14ac:dyDescent="0.3">
      <c r="A19491" s="9" t="s">
        <v>2737</v>
      </c>
      <c r="B19491" s="9" t="s">
        <v>2498</v>
      </c>
      <c r="C19491" s="10">
        <v>23537</v>
      </c>
      <c r="D19491" s="9">
        <v>679204083</v>
      </c>
      <c r="E19491" s="9" t="e">
        <f>INDEX(#REF!:#REF!,MATCH($D19491,#REF!:#REF!,0),MATCH(#REF!,#REF!:#REF!,0))</f>
        <v>#REF!</v>
      </c>
      <c r="F19491" s="9" t="e">
        <f>INDEX(#REF!:#REF!,MATCH($D19491,#REF!:#REF!,0),MATCH(#REF!,#REF!:#REF!,0))</f>
        <v>#REF!</v>
      </c>
    </row>
    <row r="19492" spans="1:6" ht="16.5" x14ac:dyDescent="0.3">
      <c r="A19492" s="9" t="s">
        <v>2736</v>
      </c>
      <c r="B19492" s="9" t="s">
        <v>2050</v>
      </c>
      <c r="C19492" s="10">
        <v>28349</v>
      </c>
      <c r="D19492" s="9">
        <v>5082945165</v>
      </c>
      <c r="E19492" s="9" t="e">
        <f>INDEX(#REF!:#REF!,MATCH($D19492,#REF!:#REF!,0),MATCH(#REF!,#REF!:#REF!,0))</f>
        <v>#REF!</v>
      </c>
      <c r="F19492" s="9" t="e">
        <f>INDEX(#REF!:#REF!,MATCH($D19492,#REF!:#REF!,0),MATCH(#REF!,#REF!:#REF!,0))</f>
        <v>#REF!</v>
      </c>
    </row>
    <row r="19493" spans="1:6" ht="16.5" x14ac:dyDescent="0.3">
      <c r="A19493" s="9" t="s">
        <v>2735</v>
      </c>
      <c r="B19493" s="9" t="s">
        <v>2485</v>
      </c>
      <c r="C19493" s="10">
        <v>25445</v>
      </c>
      <c r="D19493" s="9">
        <v>6820956614</v>
      </c>
      <c r="E19493" s="9" t="e">
        <f>INDEX(#REF!:#REF!,MATCH($D19493,#REF!:#REF!,0),MATCH(#REF!,#REF!:#REF!,0))</f>
        <v>#REF!</v>
      </c>
      <c r="F19493" s="9" t="e">
        <f>INDEX(#REF!:#REF!,MATCH($D19493,#REF!:#REF!,0),MATCH(#REF!,#REF!:#REF!,0))</f>
        <v>#REF!</v>
      </c>
    </row>
    <row r="19494" spans="1:6" ht="16.5" x14ac:dyDescent="0.3">
      <c r="A19494" s="9" t="s">
        <v>2734</v>
      </c>
      <c r="B19494" s="9" t="s">
        <v>2256</v>
      </c>
      <c r="C19494" s="10">
        <v>29991</v>
      </c>
      <c r="D19494" s="9">
        <v>6915102108</v>
      </c>
      <c r="E19494" s="9" t="e">
        <f>INDEX(#REF!:#REF!,MATCH($D19494,#REF!:#REF!,0),MATCH(#REF!,#REF!:#REF!,0))</f>
        <v>#REF!</v>
      </c>
      <c r="F19494" s="9" t="e">
        <f>INDEX(#REF!:#REF!,MATCH($D19494,#REF!:#REF!,0),MATCH(#REF!,#REF!:#REF!,0))</f>
        <v>#REF!</v>
      </c>
    </row>
    <row r="19495" spans="1:6" ht="16.5" x14ac:dyDescent="0.3">
      <c r="A19495" s="9" t="s">
        <v>2733</v>
      </c>
      <c r="B19495" s="9" t="s">
        <v>2478</v>
      </c>
      <c r="C19495" s="10">
        <v>52453</v>
      </c>
      <c r="D19495" s="9">
        <v>8346855079</v>
      </c>
      <c r="E19495" s="9" t="e">
        <f>INDEX(#REF!:#REF!,MATCH($D19495,#REF!:#REF!,0),MATCH(#REF!,#REF!:#REF!,0))</f>
        <v>#REF!</v>
      </c>
      <c r="F19495" s="9" t="e">
        <f>INDEX(#REF!:#REF!,MATCH($D19495,#REF!:#REF!,0),MATCH(#REF!,#REF!:#REF!,0))</f>
        <v>#REF!</v>
      </c>
    </row>
    <row r="19496" spans="1:6" ht="16.5" x14ac:dyDescent="0.3">
      <c r="A19496" s="9" t="s">
        <v>2732</v>
      </c>
      <c r="B19496" s="9" t="s">
        <v>2368</v>
      </c>
      <c r="C19496" s="10">
        <v>44752</v>
      </c>
      <c r="D19496" s="9">
        <v>6293335589</v>
      </c>
      <c r="E19496" s="9" t="e">
        <f>INDEX(#REF!:#REF!,MATCH($D19496,#REF!:#REF!,0),MATCH(#REF!,#REF!:#REF!,0))</f>
        <v>#REF!</v>
      </c>
      <c r="F19496" s="9" t="e">
        <f>INDEX(#REF!:#REF!,MATCH($D19496,#REF!:#REF!,0),MATCH(#REF!,#REF!:#REF!,0))</f>
        <v>#REF!</v>
      </c>
    </row>
    <row r="19497" spans="1:6" ht="16.5" x14ac:dyDescent="0.3">
      <c r="A19497" s="9" t="s">
        <v>2731</v>
      </c>
      <c r="B19497" s="9" t="s">
        <v>2288</v>
      </c>
      <c r="C19497" s="10">
        <v>36740</v>
      </c>
      <c r="D19497" s="9">
        <v>2183763965</v>
      </c>
      <c r="E19497" s="9" t="e">
        <f>INDEX(#REF!:#REF!,MATCH($D19497,#REF!:#REF!,0),MATCH(#REF!,#REF!:#REF!,0))</f>
        <v>#REF!</v>
      </c>
      <c r="F19497" s="9" t="e">
        <f>INDEX(#REF!:#REF!,MATCH($D19497,#REF!:#REF!,0),MATCH(#REF!,#REF!:#REF!,0))</f>
        <v>#REF!</v>
      </c>
    </row>
    <row r="19498" spans="1:6" ht="16.5" x14ac:dyDescent="0.3">
      <c r="A19498" s="9" t="s">
        <v>2730</v>
      </c>
      <c r="B19498" s="9" t="s">
        <v>2042</v>
      </c>
      <c r="C19498" s="10">
        <v>45915</v>
      </c>
      <c r="D19498" s="9">
        <v>2237103631</v>
      </c>
      <c r="E19498" s="9" t="e">
        <f>INDEX(#REF!:#REF!,MATCH($D19498,#REF!:#REF!,0),MATCH(#REF!,#REF!:#REF!,0))</f>
        <v>#REF!</v>
      </c>
      <c r="F19498" s="9" t="e">
        <f>INDEX(#REF!:#REF!,MATCH($D19498,#REF!:#REF!,0),MATCH(#REF!,#REF!:#REF!,0))</f>
        <v>#REF!</v>
      </c>
    </row>
    <row r="19499" spans="1:6" ht="16.5" x14ac:dyDescent="0.3">
      <c r="A19499" s="9" t="s">
        <v>2729</v>
      </c>
      <c r="B19499" s="9" t="s">
        <v>2206</v>
      </c>
      <c r="C19499" s="10">
        <v>29392</v>
      </c>
      <c r="D19499" s="9">
        <v>4094820760</v>
      </c>
      <c r="E19499" s="9" t="e">
        <f>INDEX(#REF!:#REF!,MATCH($D19499,#REF!:#REF!,0),MATCH(#REF!,#REF!:#REF!,0))</f>
        <v>#REF!</v>
      </c>
      <c r="F19499" s="9" t="e">
        <f>INDEX(#REF!:#REF!,MATCH($D19499,#REF!:#REF!,0),MATCH(#REF!,#REF!:#REF!,0))</f>
        <v>#REF!</v>
      </c>
    </row>
    <row r="19500" spans="1:6" ht="16.5" x14ac:dyDescent="0.3">
      <c r="A19500" s="9" t="s">
        <v>2728</v>
      </c>
      <c r="B19500" s="9" t="s">
        <v>2727</v>
      </c>
      <c r="C19500" s="10">
        <v>43846</v>
      </c>
      <c r="D19500" s="9">
        <v>5347887761</v>
      </c>
      <c r="E19500" s="9" t="e">
        <f>INDEX(#REF!:#REF!,MATCH($D19500,#REF!:#REF!,0),MATCH(#REF!,#REF!:#REF!,0))</f>
        <v>#REF!</v>
      </c>
      <c r="F19500" s="9" t="e">
        <f>INDEX(#REF!:#REF!,MATCH($D19500,#REF!:#REF!,0),MATCH(#REF!,#REF!:#REF!,0))</f>
        <v>#REF!</v>
      </c>
    </row>
    <row r="19501" spans="1:6" ht="16.5" x14ac:dyDescent="0.3">
      <c r="A19501" s="9" t="s">
        <v>2726</v>
      </c>
      <c r="B19501" s="9" t="s">
        <v>2112</v>
      </c>
      <c r="C19501" s="10">
        <v>34479</v>
      </c>
      <c r="D19501" s="9">
        <v>3060876401</v>
      </c>
      <c r="E19501" s="9" t="e">
        <f>INDEX(#REF!:#REF!,MATCH($D19501,#REF!:#REF!,0),MATCH(#REF!,#REF!:#REF!,0))</f>
        <v>#REF!</v>
      </c>
      <c r="F19501" s="9" t="e">
        <f>INDEX(#REF!:#REF!,MATCH($D19501,#REF!:#REF!,0),MATCH(#REF!,#REF!:#REF!,0))</f>
        <v>#REF!</v>
      </c>
    </row>
    <row r="19502" spans="1:6" ht="16.5" x14ac:dyDescent="0.3">
      <c r="A19502" s="9" t="s">
        <v>2725</v>
      </c>
      <c r="B19502" s="9" t="s">
        <v>2009</v>
      </c>
      <c r="C19502" s="10">
        <v>20185</v>
      </c>
      <c r="D19502" s="9">
        <v>7625163059</v>
      </c>
      <c r="E19502" s="9" t="e">
        <f>INDEX(#REF!:#REF!,MATCH($D19502,#REF!:#REF!,0),MATCH(#REF!,#REF!:#REF!,0))</f>
        <v>#REF!</v>
      </c>
      <c r="F19502" s="9" t="e">
        <f>INDEX(#REF!:#REF!,MATCH($D19502,#REF!:#REF!,0),MATCH(#REF!,#REF!:#REF!,0))</f>
        <v>#REF!</v>
      </c>
    </row>
    <row r="19503" spans="1:6" ht="16.5" x14ac:dyDescent="0.3">
      <c r="A19503" s="9" t="s">
        <v>2724</v>
      </c>
      <c r="B19503" s="9" t="s">
        <v>2056</v>
      </c>
      <c r="C19503" s="10">
        <v>25185</v>
      </c>
      <c r="D19503" s="9">
        <v>5117202538</v>
      </c>
      <c r="E19503" s="9" t="e">
        <f>INDEX(#REF!:#REF!,MATCH($D19503,#REF!:#REF!,0),MATCH(#REF!,#REF!:#REF!,0))</f>
        <v>#REF!</v>
      </c>
      <c r="F19503" s="9" t="e">
        <f>INDEX(#REF!:#REF!,MATCH($D19503,#REF!:#REF!,0),MATCH(#REF!,#REF!:#REF!,0))</f>
        <v>#REF!</v>
      </c>
    </row>
    <row r="19504" spans="1:6" ht="16.5" x14ac:dyDescent="0.3">
      <c r="A19504" s="9" t="s">
        <v>2723</v>
      </c>
      <c r="B19504" s="9" t="s">
        <v>1973</v>
      </c>
      <c r="C19504" s="10">
        <v>11569</v>
      </c>
      <c r="D19504" s="9">
        <v>5405945366</v>
      </c>
      <c r="E19504" s="9" t="e">
        <f>INDEX(#REF!:#REF!,MATCH($D19504,#REF!:#REF!,0),MATCH(#REF!,#REF!:#REF!,0))</f>
        <v>#REF!</v>
      </c>
      <c r="F19504" s="9" t="e">
        <f>INDEX(#REF!:#REF!,MATCH($D19504,#REF!:#REF!,0),MATCH(#REF!,#REF!:#REF!,0))</f>
        <v>#REF!</v>
      </c>
    </row>
    <row r="19505" spans="1:6" ht="16.5" x14ac:dyDescent="0.3">
      <c r="A19505" s="9" t="s">
        <v>2722</v>
      </c>
      <c r="B19505" s="9" t="s">
        <v>2721</v>
      </c>
      <c r="C19505" s="10">
        <v>24145</v>
      </c>
      <c r="D19505" s="9">
        <v>5211527984</v>
      </c>
      <c r="E19505" s="9" t="e">
        <f>INDEX(#REF!:#REF!,MATCH($D19505,#REF!:#REF!,0),MATCH(#REF!,#REF!:#REF!,0))</f>
        <v>#REF!</v>
      </c>
      <c r="F19505" s="9" t="e">
        <f>INDEX(#REF!:#REF!,MATCH($D19505,#REF!:#REF!,0),MATCH(#REF!,#REF!:#REF!,0))</f>
        <v>#REF!</v>
      </c>
    </row>
    <row r="19506" spans="1:6" ht="16.5" x14ac:dyDescent="0.3">
      <c r="A19506" s="9" t="s">
        <v>2720</v>
      </c>
      <c r="B19506" s="9" t="s">
        <v>1977</v>
      </c>
      <c r="C19506" s="10">
        <v>47689</v>
      </c>
      <c r="D19506" s="9">
        <v>9619649427</v>
      </c>
      <c r="E19506" s="9" t="e">
        <f>INDEX(#REF!:#REF!,MATCH($D19506,#REF!:#REF!,0),MATCH(#REF!,#REF!:#REF!,0))</f>
        <v>#REF!</v>
      </c>
      <c r="F19506" s="9" t="e">
        <f>INDEX(#REF!:#REF!,MATCH($D19506,#REF!:#REF!,0),MATCH(#REF!,#REF!:#REF!,0))</f>
        <v>#REF!</v>
      </c>
    </row>
    <row r="19507" spans="1:6" ht="16.5" x14ac:dyDescent="0.3">
      <c r="A19507" s="9" t="s">
        <v>2719</v>
      </c>
      <c r="B19507" s="9" t="s">
        <v>2718</v>
      </c>
      <c r="C19507" s="10">
        <v>52474</v>
      </c>
      <c r="D19507" s="9">
        <v>9651729414</v>
      </c>
      <c r="E19507" s="9" t="e">
        <f>INDEX(#REF!:#REF!,MATCH($D19507,#REF!:#REF!,0),MATCH(#REF!,#REF!:#REF!,0))</f>
        <v>#REF!</v>
      </c>
      <c r="F19507" s="9" t="e">
        <f>INDEX(#REF!:#REF!,MATCH($D19507,#REF!:#REF!,0),MATCH(#REF!,#REF!:#REF!,0))</f>
        <v>#REF!</v>
      </c>
    </row>
    <row r="19508" spans="1:6" ht="16.5" x14ac:dyDescent="0.3">
      <c r="A19508" s="9" t="s">
        <v>2717</v>
      </c>
      <c r="B19508" s="9" t="s">
        <v>2379</v>
      </c>
      <c r="C19508" s="10">
        <v>29448</v>
      </c>
      <c r="D19508" s="9">
        <v>1351073265</v>
      </c>
      <c r="E19508" s="9" t="e">
        <f>INDEX(#REF!:#REF!,MATCH($D19508,#REF!:#REF!,0),MATCH(#REF!,#REF!:#REF!,0))</f>
        <v>#REF!</v>
      </c>
      <c r="F19508" s="9" t="e">
        <f>INDEX(#REF!:#REF!,MATCH($D19508,#REF!:#REF!,0),MATCH(#REF!,#REF!:#REF!,0))</f>
        <v>#REF!</v>
      </c>
    </row>
    <row r="19509" spans="1:6" ht="16.5" x14ac:dyDescent="0.3">
      <c r="A19509" s="9" t="s">
        <v>2716</v>
      </c>
      <c r="B19509" s="9" t="s">
        <v>2519</v>
      </c>
      <c r="C19509" s="10">
        <v>36457</v>
      </c>
      <c r="D19509" s="9">
        <v>4162153728</v>
      </c>
      <c r="E19509" s="9" t="e">
        <f>INDEX(#REF!:#REF!,MATCH($D19509,#REF!:#REF!,0),MATCH(#REF!,#REF!:#REF!,0))</f>
        <v>#REF!</v>
      </c>
      <c r="F19509" s="9" t="e">
        <f>INDEX(#REF!:#REF!,MATCH($D19509,#REF!:#REF!,0),MATCH(#REF!,#REF!:#REF!,0))</f>
        <v>#REF!</v>
      </c>
    </row>
    <row r="19510" spans="1:6" ht="16.5" x14ac:dyDescent="0.3">
      <c r="A19510" s="9" t="s">
        <v>2715</v>
      </c>
      <c r="B19510" s="9" t="s">
        <v>2052</v>
      </c>
      <c r="C19510" s="10">
        <v>56421</v>
      </c>
      <c r="D19510" s="9">
        <v>2117567142</v>
      </c>
      <c r="E19510" s="9" t="e">
        <f>INDEX(#REF!:#REF!,MATCH($D19510,#REF!:#REF!,0),MATCH(#REF!,#REF!:#REF!,0))</f>
        <v>#REF!</v>
      </c>
      <c r="F19510" s="9" t="e">
        <f>INDEX(#REF!:#REF!,MATCH($D19510,#REF!:#REF!,0),MATCH(#REF!,#REF!:#REF!,0))</f>
        <v>#REF!</v>
      </c>
    </row>
    <row r="19511" spans="1:6" ht="16.5" x14ac:dyDescent="0.3">
      <c r="A19511" s="9" t="s">
        <v>2714</v>
      </c>
      <c r="B19511" s="9" t="s">
        <v>2713</v>
      </c>
      <c r="C19511" s="10">
        <v>58134</v>
      </c>
      <c r="D19511" s="9">
        <v>7912639675</v>
      </c>
      <c r="E19511" s="9" t="e">
        <f>INDEX(#REF!:#REF!,MATCH($D19511,#REF!:#REF!,0),MATCH(#REF!,#REF!:#REF!,0))</f>
        <v>#REF!</v>
      </c>
      <c r="F19511" s="9" t="e">
        <f>INDEX(#REF!:#REF!,MATCH($D19511,#REF!:#REF!,0),MATCH(#REF!,#REF!:#REF!,0))</f>
        <v>#REF!</v>
      </c>
    </row>
    <row r="19512" spans="1:6" ht="16.5" x14ac:dyDescent="0.3">
      <c r="A19512" s="9" t="s">
        <v>2712</v>
      </c>
      <c r="B19512" s="9" t="s">
        <v>2351</v>
      </c>
      <c r="C19512" s="10">
        <v>49919</v>
      </c>
      <c r="D19512" s="9">
        <v>1249074622</v>
      </c>
      <c r="E19512" s="9" t="e">
        <f>INDEX(#REF!:#REF!,MATCH($D19512,#REF!:#REF!,0),MATCH(#REF!,#REF!:#REF!,0))</f>
        <v>#REF!</v>
      </c>
      <c r="F19512" s="9" t="e">
        <f>INDEX(#REF!:#REF!,MATCH($D19512,#REF!:#REF!,0),MATCH(#REF!,#REF!:#REF!,0))</f>
        <v>#REF!</v>
      </c>
    </row>
    <row r="19513" spans="1:6" ht="16.5" x14ac:dyDescent="0.3">
      <c r="A19513" s="9" t="s">
        <v>2711</v>
      </c>
      <c r="B19513" s="9" t="s">
        <v>2489</v>
      </c>
      <c r="C19513" s="10">
        <v>25725</v>
      </c>
      <c r="D19513" s="9">
        <v>9096285417</v>
      </c>
      <c r="E19513" s="9" t="e">
        <f>INDEX(#REF!:#REF!,MATCH($D19513,#REF!:#REF!,0),MATCH(#REF!,#REF!:#REF!,0))</f>
        <v>#REF!</v>
      </c>
      <c r="F19513" s="9" t="e">
        <f>INDEX(#REF!:#REF!,MATCH($D19513,#REF!:#REF!,0),MATCH(#REF!,#REF!:#REF!,0))</f>
        <v>#REF!</v>
      </c>
    </row>
    <row r="19514" spans="1:6" ht="16.5" x14ac:dyDescent="0.3">
      <c r="A19514" s="9" t="s">
        <v>2710</v>
      </c>
      <c r="B19514" s="9" t="s">
        <v>2443</v>
      </c>
      <c r="C19514" s="10">
        <v>24596</v>
      </c>
      <c r="D19514" s="9">
        <v>4639895275</v>
      </c>
      <c r="E19514" s="9" t="e">
        <f>INDEX(#REF!:#REF!,MATCH($D19514,#REF!:#REF!,0),MATCH(#REF!,#REF!:#REF!,0))</f>
        <v>#REF!</v>
      </c>
      <c r="F19514" s="9" t="e">
        <f>INDEX(#REF!:#REF!,MATCH($D19514,#REF!:#REF!,0),MATCH(#REF!,#REF!:#REF!,0))</f>
        <v>#REF!</v>
      </c>
    </row>
    <row r="19515" spans="1:6" ht="16.5" x14ac:dyDescent="0.3">
      <c r="A19515" s="9" t="s">
        <v>2709</v>
      </c>
      <c r="B19515" s="9" t="s">
        <v>2291</v>
      </c>
      <c r="C19515" s="10">
        <v>56889</v>
      </c>
      <c r="D19515" s="9">
        <v>3509620267</v>
      </c>
      <c r="E19515" s="9" t="e">
        <f>INDEX(#REF!:#REF!,MATCH($D19515,#REF!:#REF!,0),MATCH(#REF!,#REF!:#REF!,0))</f>
        <v>#REF!</v>
      </c>
      <c r="F19515" s="9" t="e">
        <f>INDEX(#REF!:#REF!,MATCH($D19515,#REF!:#REF!,0),MATCH(#REF!,#REF!:#REF!,0))</f>
        <v>#REF!</v>
      </c>
    </row>
    <row r="19516" spans="1:6" ht="16.5" x14ac:dyDescent="0.3">
      <c r="A19516" s="9" t="s">
        <v>2708</v>
      </c>
      <c r="B19516" s="9" t="s">
        <v>2707</v>
      </c>
      <c r="C19516" s="10">
        <v>40287</v>
      </c>
      <c r="D19516" s="9">
        <v>5814713100</v>
      </c>
      <c r="E19516" s="9" t="e">
        <f>INDEX(#REF!:#REF!,MATCH($D19516,#REF!:#REF!,0),MATCH(#REF!,#REF!:#REF!,0))</f>
        <v>#REF!</v>
      </c>
      <c r="F19516" s="9" t="e">
        <f>INDEX(#REF!:#REF!,MATCH($D19516,#REF!:#REF!,0),MATCH(#REF!,#REF!:#REF!,0))</f>
        <v>#REF!</v>
      </c>
    </row>
    <row r="19517" spans="1:6" ht="16.5" x14ac:dyDescent="0.3">
      <c r="A19517" s="9" t="s">
        <v>2706</v>
      </c>
      <c r="B19517" s="9" t="s">
        <v>2179</v>
      </c>
      <c r="C19517" s="10">
        <v>10051</v>
      </c>
      <c r="D19517" s="9">
        <v>6819596901</v>
      </c>
      <c r="E19517" s="9" t="e">
        <f>INDEX(#REF!:#REF!,MATCH($D19517,#REF!:#REF!,0),MATCH(#REF!,#REF!:#REF!,0))</f>
        <v>#REF!</v>
      </c>
      <c r="F19517" s="9" t="e">
        <f>INDEX(#REF!:#REF!,MATCH($D19517,#REF!:#REF!,0),MATCH(#REF!,#REF!:#REF!,0))</f>
        <v>#REF!</v>
      </c>
    </row>
    <row r="19518" spans="1:6" ht="16.5" x14ac:dyDescent="0.3">
      <c r="A19518" s="9" t="s">
        <v>2705</v>
      </c>
      <c r="B19518" s="9" t="s">
        <v>2704</v>
      </c>
      <c r="C19518" s="10">
        <v>47264</v>
      </c>
      <c r="D19518" s="9">
        <v>5372344725</v>
      </c>
      <c r="E19518" s="9" t="e">
        <f>INDEX(#REF!:#REF!,MATCH($D19518,#REF!:#REF!,0),MATCH(#REF!,#REF!:#REF!,0))</f>
        <v>#REF!</v>
      </c>
      <c r="F19518" s="9" t="e">
        <f>INDEX(#REF!:#REF!,MATCH($D19518,#REF!:#REF!,0),MATCH(#REF!,#REF!:#REF!,0))</f>
        <v>#REF!</v>
      </c>
    </row>
    <row r="19519" spans="1:6" ht="16.5" x14ac:dyDescent="0.3">
      <c r="A19519" s="9" t="s">
        <v>2703</v>
      </c>
      <c r="B19519" s="9" t="s">
        <v>2034</v>
      </c>
      <c r="C19519" s="10">
        <v>23393</v>
      </c>
      <c r="D19519" s="9">
        <v>8419732141</v>
      </c>
      <c r="E19519" s="9" t="e">
        <f>INDEX(#REF!:#REF!,MATCH($D19519,#REF!:#REF!,0),MATCH(#REF!,#REF!:#REF!,0))</f>
        <v>#REF!</v>
      </c>
      <c r="F19519" s="9" t="e">
        <f>INDEX(#REF!:#REF!,MATCH($D19519,#REF!:#REF!,0),MATCH(#REF!,#REF!:#REF!,0))</f>
        <v>#REF!</v>
      </c>
    </row>
    <row r="19520" spans="1:6" ht="16.5" x14ac:dyDescent="0.3">
      <c r="A19520" s="9" t="s">
        <v>2702</v>
      </c>
      <c r="B19520" s="9" t="s">
        <v>2564</v>
      </c>
      <c r="C19520" s="10">
        <v>43812</v>
      </c>
      <c r="D19520" s="9">
        <v>9766606919</v>
      </c>
      <c r="E19520" s="9" t="e">
        <f>INDEX(#REF!:#REF!,MATCH($D19520,#REF!:#REF!,0),MATCH(#REF!,#REF!:#REF!,0))</f>
        <v>#REF!</v>
      </c>
      <c r="F19520" s="9" t="e">
        <f>INDEX(#REF!:#REF!,MATCH($D19520,#REF!:#REF!,0),MATCH(#REF!,#REF!:#REF!,0))</f>
        <v>#REF!</v>
      </c>
    </row>
    <row r="19521" spans="1:6" ht="16.5" x14ac:dyDescent="0.3">
      <c r="A19521" s="9" t="s">
        <v>2701</v>
      </c>
      <c r="B19521" s="9" t="s">
        <v>2134</v>
      </c>
      <c r="C19521" s="10">
        <v>30424</v>
      </c>
      <c r="D19521" s="9">
        <v>9340388305</v>
      </c>
      <c r="E19521" s="9" t="e">
        <f>INDEX(#REF!:#REF!,MATCH($D19521,#REF!:#REF!,0),MATCH(#REF!,#REF!:#REF!,0))</f>
        <v>#REF!</v>
      </c>
      <c r="F19521" s="9" t="e">
        <f>INDEX(#REF!:#REF!,MATCH($D19521,#REF!:#REF!,0),MATCH(#REF!,#REF!:#REF!,0))</f>
        <v>#REF!</v>
      </c>
    </row>
    <row r="19522" spans="1:6" ht="16.5" x14ac:dyDescent="0.3">
      <c r="A19522" s="9" t="s">
        <v>2700</v>
      </c>
      <c r="B19522" s="9" t="s">
        <v>2155</v>
      </c>
      <c r="C19522" s="10">
        <v>38609</v>
      </c>
      <c r="D19522" s="9">
        <v>9287480133</v>
      </c>
      <c r="E19522" s="9" t="e">
        <f>INDEX(#REF!:#REF!,MATCH($D19522,#REF!:#REF!,0),MATCH(#REF!,#REF!:#REF!,0))</f>
        <v>#REF!</v>
      </c>
      <c r="F19522" s="9" t="e">
        <f>INDEX(#REF!:#REF!,MATCH($D19522,#REF!:#REF!,0),MATCH(#REF!,#REF!:#REF!,0))</f>
        <v>#REF!</v>
      </c>
    </row>
    <row r="19523" spans="1:6" ht="16.5" x14ac:dyDescent="0.3">
      <c r="A19523" s="9" t="s">
        <v>2699</v>
      </c>
      <c r="B19523" s="9" t="s">
        <v>2123</v>
      </c>
      <c r="C19523" s="10">
        <v>34939</v>
      </c>
      <c r="D19523" s="9">
        <v>1990334539</v>
      </c>
      <c r="E19523" s="9" t="e">
        <f>INDEX(#REF!:#REF!,MATCH($D19523,#REF!:#REF!,0),MATCH(#REF!,#REF!:#REF!,0))</f>
        <v>#REF!</v>
      </c>
      <c r="F19523" s="9" t="e">
        <f>INDEX(#REF!:#REF!,MATCH($D19523,#REF!:#REF!,0),MATCH(#REF!,#REF!:#REF!,0))</f>
        <v>#REF!</v>
      </c>
    </row>
    <row r="19524" spans="1:6" ht="16.5" x14ac:dyDescent="0.3">
      <c r="A19524" s="9" t="s">
        <v>2698</v>
      </c>
      <c r="B19524" s="9" t="s">
        <v>2032</v>
      </c>
      <c r="C19524" s="10">
        <v>32384</v>
      </c>
      <c r="D19524" s="9">
        <v>8128449354</v>
      </c>
      <c r="E19524" s="9" t="e">
        <f>INDEX(#REF!:#REF!,MATCH($D19524,#REF!:#REF!,0),MATCH(#REF!,#REF!:#REF!,0))</f>
        <v>#REF!</v>
      </c>
      <c r="F19524" s="9" t="e">
        <f>INDEX(#REF!:#REF!,MATCH($D19524,#REF!:#REF!,0),MATCH(#REF!,#REF!:#REF!,0))</f>
        <v>#REF!</v>
      </c>
    </row>
    <row r="19525" spans="1:6" ht="16.5" x14ac:dyDescent="0.3">
      <c r="A19525" s="9" t="s">
        <v>2697</v>
      </c>
      <c r="B19525" s="9" t="s">
        <v>2351</v>
      </c>
      <c r="C19525" s="10">
        <v>30168</v>
      </c>
      <c r="D19525" s="9">
        <v>7436398989</v>
      </c>
      <c r="E19525" s="9" t="e">
        <f>INDEX(#REF!:#REF!,MATCH($D19525,#REF!:#REF!,0),MATCH(#REF!,#REF!:#REF!,0))</f>
        <v>#REF!</v>
      </c>
      <c r="F19525" s="9" t="e">
        <f>INDEX(#REF!:#REF!,MATCH($D19525,#REF!:#REF!,0),MATCH(#REF!,#REF!:#REF!,0))</f>
        <v>#REF!</v>
      </c>
    </row>
    <row r="19526" spans="1:6" ht="16.5" x14ac:dyDescent="0.3">
      <c r="A19526" s="9" t="s">
        <v>2696</v>
      </c>
      <c r="B19526" s="9" t="s">
        <v>2487</v>
      </c>
      <c r="C19526" s="10">
        <v>54670</v>
      </c>
      <c r="D19526" s="9">
        <v>7865341539</v>
      </c>
      <c r="E19526" s="9" t="e">
        <f>INDEX(#REF!:#REF!,MATCH($D19526,#REF!:#REF!,0),MATCH(#REF!,#REF!:#REF!,0))</f>
        <v>#REF!</v>
      </c>
      <c r="F19526" s="9" t="e">
        <f>INDEX(#REF!:#REF!,MATCH($D19526,#REF!:#REF!,0),MATCH(#REF!,#REF!:#REF!,0))</f>
        <v>#REF!</v>
      </c>
    </row>
    <row r="19527" spans="1:6" ht="16.5" x14ac:dyDescent="0.3">
      <c r="A19527" s="9" t="s">
        <v>2695</v>
      </c>
      <c r="B19527" s="9" t="s">
        <v>2190</v>
      </c>
      <c r="C19527" s="10">
        <v>35610</v>
      </c>
      <c r="D19527" s="9">
        <v>7778092905</v>
      </c>
      <c r="E19527" s="9" t="e">
        <f>INDEX(#REF!:#REF!,MATCH($D19527,#REF!:#REF!,0),MATCH(#REF!,#REF!:#REF!,0))</f>
        <v>#REF!</v>
      </c>
      <c r="F19527" s="9" t="e">
        <f>INDEX(#REF!:#REF!,MATCH($D19527,#REF!:#REF!,0),MATCH(#REF!,#REF!:#REF!,0))</f>
        <v>#REF!</v>
      </c>
    </row>
    <row r="19528" spans="1:6" ht="16.5" x14ac:dyDescent="0.3">
      <c r="A19528" s="9" t="s">
        <v>2694</v>
      </c>
      <c r="B19528" s="9" t="s">
        <v>2474</v>
      </c>
      <c r="C19528" s="10">
        <v>17332</v>
      </c>
      <c r="D19528" s="9">
        <v>9518260397</v>
      </c>
      <c r="E19528" s="9" t="e">
        <f>INDEX(#REF!:#REF!,MATCH($D19528,#REF!:#REF!,0),MATCH(#REF!,#REF!:#REF!,0))</f>
        <v>#REF!</v>
      </c>
      <c r="F19528" s="9" t="e">
        <f>INDEX(#REF!:#REF!,MATCH($D19528,#REF!:#REF!,0),MATCH(#REF!,#REF!:#REF!,0))</f>
        <v>#REF!</v>
      </c>
    </row>
    <row r="19529" spans="1:6" ht="16.5" x14ac:dyDescent="0.3">
      <c r="A19529" s="9" t="s">
        <v>2693</v>
      </c>
      <c r="B19529" s="9" t="s">
        <v>2468</v>
      </c>
      <c r="C19529" s="10">
        <v>55045</v>
      </c>
      <c r="D19529" s="9">
        <v>1522190236</v>
      </c>
      <c r="E19529" s="9" t="e">
        <f>INDEX(#REF!:#REF!,MATCH($D19529,#REF!:#REF!,0),MATCH(#REF!,#REF!:#REF!,0))</f>
        <v>#REF!</v>
      </c>
      <c r="F19529" s="9" t="e">
        <f>INDEX(#REF!:#REF!,MATCH($D19529,#REF!:#REF!,0),MATCH(#REF!,#REF!:#REF!,0))</f>
        <v>#REF!</v>
      </c>
    </row>
    <row r="19530" spans="1:6" ht="16.5" x14ac:dyDescent="0.3">
      <c r="A19530" s="9" t="s">
        <v>2692</v>
      </c>
      <c r="B19530" s="9" t="s">
        <v>2572</v>
      </c>
      <c r="C19530" s="10">
        <v>58437</v>
      </c>
      <c r="D19530" s="9">
        <v>630160104</v>
      </c>
      <c r="E19530" s="9" t="e">
        <f>INDEX(#REF!:#REF!,MATCH($D19530,#REF!:#REF!,0),MATCH(#REF!,#REF!:#REF!,0))</f>
        <v>#REF!</v>
      </c>
      <c r="F19530" s="9" t="e">
        <f>INDEX(#REF!:#REF!,MATCH($D19530,#REF!:#REF!,0),MATCH(#REF!,#REF!:#REF!,0))</f>
        <v>#REF!</v>
      </c>
    </row>
    <row r="19531" spans="1:6" ht="16.5" x14ac:dyDescent="0.3">
      <c r="A19531" s="9" t="s">
        <v>2691</v>
      </c>
      <c r="B19531" s="9" t="s">
        <v>2448</v>
      </c>
      <c r="C19531" s="10">
        <v>13512</v>
      </c>
      <c r="D19531" s="9">
        <v>6173504774</v>
      </c>
      <c r="E19531" s="9" t="e">
        <f>INDEX(#REF!:#REF!,MATCH($D19531,#REF!:#REF!,0),MATCH(#REF!,#REF!:#REF!,0))</f>
        <v>#REF!</v>
      </c>
      <c r="F19531" s="9" t="e">
        <f>INDEX(#REF!:#REF!,MATCH($D19531,#REF!:#REF!,0),MATCH(#REF!,#REF!:#REF!,0))</f>
        <v>#REF!</v>
      </c>
    </row>
    <row r="19532" spans="1:6" ht="16.5" x14ac:dyDescent="0.3">
      <c r="A19532" s="9" t="s">
        <v>2690</v>
      </c>
      <c r="B19532" s="9" t="s">
        <v>2323</v>
      </c>
      <c r="C19532" s="10">
        <v>27914</v>
      </c>
      <c r="D19532" s="9">
        <v>2579936017</v>
      </c>
      <c r="E19532" s="9" t="e">
        <f>INDEX(#REF!:#REF!,MATCH($D19532,#REF!:#REF!,0),MATCH(#REF!,#REF!:#REF!,0))</f>
        <v>#REF!</v>
      </c>
      <c r="F19532" s="9" t="e">
        <f>INDEX(#REF!:#REF!,MATCH($D19532,#REF!:#REF!,0),MATCH(#REF!,#REF!:#REF!,0))</f>
        <v>#REF!</v>
      </c>
    </row>
    <row r="19533" spans="1:6" ht="16.5" x14ac:dyDescent="0.3">
      <c r="A19533" s="9" t="s">
        <v>2689</v>
      </c>
      <c r="B19533" s="9" t="s">
        <v>2688</v>
      </c>
      <c r="C19533" s="10">
        <v>23250</v>
      </c>
      <c r="D19533" s="9">
        <v>5811999097</v>
      </c>
      <c r="E19533" s="9" t="e">
        <f>INDEX(#REF!:#REF!,MATCH($D19533,#REF!:#REF!,0),MATCH(#REF!,#REF!:#REF!,0))</f>
        <v>#REF!</v>
      </c>
      <c r="F19533" s="9" t="e">
        <f>INDEX(#REF!:#REF!,MATCH($D19533,#REF!:#REF!,0),MATCH(#REF!,#REF!:#REF!,0))</f>
        <v>#REF!</v>
      </c>
    </row>
    <row r="19534" spans="1:6" ht="16.5" x14ac:dyDescent="0.3">
      <c r="A19534" s="9" t="s">
        <v>2687</v>
      </c>
      <c r="B19534" s="9" t="s">
        <v>2003</v>
      </c>
      <c r="C19534" s="10">
        <v>42909</v>
      </c>
      <c r="D19534" s="9">
        <v>3516592710</v>
      </c>
      <c r="E19534" s="9" t="e">
        <f>INDEX(#REF!:#REF!,MATCH($D19534,#REF!:#REF!,0),MATCH(#REF!,#REF!:#REF!,0))</f>
        <v>#REF!</v>
      </c>
      <c r="F19534" s="9" t="e">
        <f>INDEX(#REF!:#REF!,MATCH($D19534,#REF!:#REF!,0),MATCH(#REF!,#REF!:#REF!,0))</f>
        <v>#REF!</v>
      </c>
    </row>
    <row r="19535" spans="1:6" ht="16.5" x14ac:dyDescent="0.3">
      <c r="A19535" s="9" t="s">
        <v>2686</v>
      </c>
      <c r="B19535" s="9" t="s">
        <v>2685</v>
      </c>
      <c r="C19535" s="10">
        <v>21157</v>
      </c>
      <c r="D19535" s="9">
        <v>583595162</v>
      </c>
      <c r="E19535" s="9" t="e">
        <f>INDEX(#REF!:#REF!,MATCH($D19535,#REF!:#REF!,0),MATCH(#REF!,#REF!:#REF!,0))</f>
        <v>#REF!</v>
      </c>
      <c r="F19535" s="9" t="e">
        <f>INDEX(#REF!:#REF!,MATCH($D19535,#REF!:#REF!,0),MATCH(#REF!,#REF!:#REF!,0))</f>
        <v>#REF!</v>
      </c>
    </row>
    <row r="19536" spans="1:6" ht="16.5" x14ac:dyDescent="0.3">
      <c r="A19536" s="9" t="s">
        <v>2684</v>
      </c>
      <c r="B19536" s="9" t="s">
        <v>2683</v>
      </c>
      <c r="C19536" s="10">
        <v>26476</v>
      </c>
      <c r="D19536" s="9">
        <v>4482855448</v>
      </c>
      <c r="E19536" s="9" t="e">
        <f>INDEX(#REF!:#REF!,MATCH($D19536,#REF!:#REF!,0),MATCH(#REF!,#REF!:#REF!,0))</f>
        <v>#REF!</v>
      </c>
      <c r="F19536" s="9" t="e">
        <f>INDEX(#REF!:#REF!,MATCH($D19536,#REF!:#REF!,0),MATCH(#REF!,#REF!:#REF!,0))</f>
        <v>#REF!</v>
      </c>
    </row>
    <row r="19537" spans="1:6" ht="16.5" x14ac:dyDescent="0.3">
      <c r="A19537" s="9" t="s">
        <v>2682</v>
      </c>
      <c r="B19537" s="9" t="s">
        <v>2341</v>
      </c>
      <c r="C19537" s="10">
        <v>53021</v>
      </c>
      <c r="D19537" s="9">
        <v>1249074622</v>
      </c>
      <c r="E19537" s="9" t="e">
        <f>INDEX(#REF!:#REF!,MATCH($D19537,#REF!:#REF!,0),MATCH(#REF!,#REF!:#REF!,0))</f>
        <v>#REF!</v>
      </c>
      <c r="F19537" s="9" t="e">
        <f>INDEX(#REF!:#REF!,MATCH($D19537,#REF!:#REF!,0),MATCH(#REF!,#REF!:#REF!,0))</f>
        <v>#REF!</v>
      </c>
    </row>
    <row r="19538" spans="1:6" ht="16.5" x14ac:dyDescent="0.3">
      <c r="A19538" s="9" t="s">
        <v>2681</v>
      </c>
      <c r="B19538" s="9" t="s">
        <v>2680</v>
      </c>
      <c r="C19538" s="10">
        <v>59782</v>
      </c>
      <c r="D19538" s="9">
        <v>1522190236</v>
      </c>
      <c r="E19538" s="9" t="e">
        <f>INDEX(#REF!:#REF!,MATCH($D19538,#REF!:#REF!,0),MATCH(#REF!,#REF!:#REF!,0))</f>
        <v>#REF!</v>
      </c>
      <c r="F19538" s="9" t="e">
        <f>INDEX(#REF!:#REF!,MATCH($D19538,#REF!:#REF!,0),MATCH(#REF!,#REF!:#REF!,0))</f>
        <v>#REF!</v>
      </c>
    </row>
    <row r="19539" spans="1:6" ht="16.5" x14ac:dyDescent="0.3">
      <c r="A19539" s="9" t="s">
        <v>2679</v>
      </c>
      <c r="B19539" s="9" t="s">
        <v>2521</v>
      </c>
      <c r="C19539" s="10">
        <v>38915</v>
      </c>
      <c r="D19539" s="9">
        <v>2677632772</v>
      </c>
      <c r="E19539" s="9" t="e">
        <f>INDEX(#REF!:#REF!,MATCH($D19539,#REF!:#REF!,0),MATCH(#REF!,#REF!:#REF!,0))</f>
        <v>#REF!</v>
      </c>
      <c r="F19539" s="9" t="e">
        <f>INDEX(#REF!:#REF!,MATCH($D19539,#REF!:#REF!,0),MATCH(#REF!,#REF!:#REF!,0))</f>
        <v>#REF!</v>
      </c>
    </row>
    <row r="19540" spans="1:6" ht="16.5" x14ac:dyDescent="0.3">
      <c r="A19540" s="9" t="s">
        <v>2678</v>
      </c>
      <c r="B19540" s="9" t="s">
        <v>2606</v>
      </c>
      <c r="C19540" s="10">
        <v>59679</v>
      </c>
      <c r="D19540" s="9">
        <v>6596440737</v>
      </c>
      <c r="E19540" s="9" t="e">
        <f>INDEX(#REF!:#REF!,MATCH($D19540,#REF!:#REF!,0),MATCH(#REF!,#REF!:#REF!,0))</f>
        <v>#REF!</v>
      </c>
      <c r="F19540" s="9" t="e">
        <f>INDEX(#REF!:#REF!,MATCH($D19540,#REF!:#REF!,0),MATCH(#REF!,#REF!:#REF!,0))</f>
        <v>#REF!</v>
      </c>
    </row>
    <row r="19541" spans="1:6" ht="16.5" x14ac:dyDescent="0.3">
      <c r="A19541" s="9" t="s">
        <v>2677</v>
      </c>
      <c r="B19541" s="9" t="s">
        <v>2487</v>
      </c>
      <c r="C19541" s="10">
        <v>51985</v>
      </c>
      <c r="D19541" s="9">
        <v>9803956825</v>
      </c>
      <c r="E19541" s="9" t="e">
        <f>INDEX(#REF!:#REF!,MATCH($D19541,#REF!:#REF!,0),MATCH(#REF!,#REF!:#REF!,0))</f>
        <v>#REF!</v>
      </c>
      <c r="F19541" s="9" t="e">
        <f>INDEX(#REF!:#REF!,MATCH($D19541,#REF!:#REF!,0),MATCH(#REF!,#REF!:#REF!,0))</f>
        <v>#REF!</v>
      </c>
    </row>
    <row r="19542" spans="1:6" ht="16.5" x14ac:dyDescent="0.3">
      <c r="A19542" s="9" t="s">
        <v>2676</v>
      </c>
      <c r="B19542" s="9" t="s">
        <v>2675</v>
      </c>
      <c r="C19542" s="10">
        <v>25940</v>
      </c>
      <c r="D19542" s="9">
        <v>2748937082</v>
      </c>
      <c r="E19542" s="9" t="e">
        <f>INDEX(#REF!:#REF!,MATCH($D19542,#REF!:#REF!,0),MATCH(#REF!,#REF!:#REF!,0))</f>
        <v>#REF!</v>
      </c>
      <c r="F19542" s="9" t="e">
        <f>INDEX(#REF!:#REF!,MATCH($D19542,#REF!:#REF!,0),MATCH(#REF!,#REF!:#REF!,0))</f>
        <v>#REF!</v>
      </c>
    </row>
    <row r="19543" spans="1:6" ht="16.5" x14ac:dyDescent="0.3">
      <c r="A19543" s="9" t="s">
        <v>2674</v>
      </c>
      <c r="B19543" s="9" t="s">
        <v>2673</v>
      </c>
      <c r="C19543" s="10">
        <v>53602</v>
      </c>
      <c r="D19543" s="9">
        <v>8945564357</v>
      </c>
      <c r="E19543" s="9" t="e">
        <f>INDEX(#REF!:#REF!,MATCH($D19543,#REF!:#REF!,0),MATCH(#REF!,#REF!:#REF!,0))</f>
        <v>#REF!</v>
      </c>
      <c r="F19543" s="9" t="e">
        <f>INDEX(#REF!:#REF!,MATCH($D19543,#REF!:#REF!,0),MATCH(#REF!,#REF!:#REF!,0))</f>
        <v>#REF!</v>
      </c>
    </row>
    <row r="19544" spans="1:6" ht="16.5" x14ac:dyDescent="0.3">
      <c r="A19544" s="9" t="s">
        <v>2672</v>
      </c>
      <c r="B19544" s="9" t="s">
        <v>2671</v>
      </c>
      <c r="C19544" s="10">
        <v>30832</v>
      </c>
      <c r="D19544" s="9">
        <v>4969679754</v>
      </c>
      <c r="E19544" s="9" t="e">
        <f>INDEX(#REF!:#REF!,MATCH($D19544,#REF!:#REF!,0),MATCH(#REF!,#REF!:#REF!,0))</f>
        <v>#REF!</v>
      </c>
      <c r="F19544" s="9" t="e">
        <f>INDEX(#REF!:#REF!,MATCH($D19544,#REF!:#REF!,0),MATCH(#REF!,#REF!:#REF!,0))</f>
        <v>#REF!</v>
      </c>
    </row>
    <row r="19545" spans="1:6" ht="16.5" x14ac:dyDescent="0.3">
      <c r="A19545" s="9" t="s">
        <v>2670</v>
      </c>
      <c r="B19545" s="9" t="s">
        <v>2669</v>
      </c>
      <c r="C19545" s="10">
        <v>27795</v>
      </c>
      <c r="D19545" s="9">
        <v>7521557441</v>
      </c>
      <c r="E19545" s="9" t="e">
        <f>INDEX(#REF!:#REF!,MATCH($D19545,#REF!:#REF!,0),MATCH(#REF!,#REF!:#REF!,0))</f>
        <v>#REF!</v>
      </c>
      <c r="F19545" s="9" t="e">
        <f>INDEX(#REF!:#REF!,MATCH($D19545,#REF!:#REF!,0),MATCH(#REF!,#REF!:#REF!,0))</f>
        <v>#REF!</v>
      </c>
    </row>
    <row r="19546" spans="1:6" ht="16.5" x14ac:dyDescent="0.3">
      <c r="A19546" s="9" t="s">
        <v>2668</v>
      </c>
      <c r="B19546" s="9" t="s">
        <v>2667</v>
      </c>
      <c r="C19546" s="10">
        <v>33312</v>
      </c>
      <c r="D19546" s="9">
        <v>2893065872</v>
      </c>
      <c r="E19546" s="9" t="e">
        <f>INDEX(#REF!:#REF!,MATCH($D19546,#REF!:#REF!,0),MATCH(#REF!,#REF!:#REF!,0))</f>
        <v>#REF!</v>
      </c>
      <c r="F19546" s="9" t="e">
        <f>INDEX(#REF!:#REF!,MATCH($D19546,#REF!:#REF!,0),MATCH(#REF!,#REF!:#REF!,0))</f>
        <v>#REF!</v>
      </c>
    </row>
    <row r="19547" spans="1:6" ht="16.5" x14ac:dyDescent="0.3">
      <c r="A19547" s="9" t="s">
        <v>2666</v>
      </c>
      <c r="B19547" s="9" t="s">
        <v>2509</v>
      </c>
      <c r="C19547" s="10">
        <v>51061</v>
      </c>
      <c r="D19547" s="9">
        <v>8640079943</v>
      </c>
      <c r="E19547" s="9" t="e">
        <f>INDEX(#REF!:#REF!,MATCH($D19547,#REF!:#REF!,0),MATCH(#REF!,#REF!:#REF!,0))</f>
        <v>#REF!</v>
      </c>
      <c r="F19547" s="9" t="e">
        <f>INDEX(#REF!:#REF!,MATCH($D19547,#REF!:#REF!,0),MATCH(#REF!,#REF!:#REF!,0))</f>
        <v>#REF!</v>
      </c>
    </row>
    <row r="19548" spans="1:6" ht="16.5" x14ac:dyDescent="0.3">
      <c r="A19548" s="9" t="s">
        <v>2665</v>
      </c>
      <c r="B19548" s="9" t="s">
        <v>2007</v>
      </c>
      <c r="C19548" s="10">
        <v>10651</v>
      </c>
      <c r="D19548" s="9">
        <v>2306669465</v>
      </c>
      <c r="E19548" s="9" t="e">
        <f>INDEX(#REF!:#REF!,MATCH($D19548,#REF!:#REF!,0),MATCH(#REF!,#REF!:#REF!,0))</f>
        <v>#REF!</v>
      </c>
      <c r="F19548" s="9" t="e">
        <f>INDEX(#REF!:#REF!,MATCH($D19548,#REF!:#REF!,0),MATCH(#REF!,#REF!:#REF!,0))</f>
        <v>#REF!</v>
      </c>
    </row>
    <row r="19549" spans="1:6" ht="16.5" x14ac:dyDescent="0.3">
      <c r="A19549" s="9" t="s">
        <v>2664</v>
      </c>
      <c r="B19549" s="9" t="s">
        <v>2368</v>
      </c>
      <c r="C19549" s="10">
        <v>44381</v>
      </c>
      <c r="D19549" s="9">
        <v>5153694038</v>
      </c>
      <c r="E19549" s="9" t="e">
        <f>INDEX(#REF!:#REF!,MATCH($D19549,#REF!:#REF!,0),MATCH(#REF!,#REF!:#REF!,0))</f>
        <v>#REF!</v>
      </c>
      <c r="F19549" s="9" t="e">
        <f>INDEX(#REF!:#REF!,MATCH($D19549,#REF!:#REF!,0),MATCH(#REF!,#REF!:#REF!,0))</f>
        <v>#REF!</v>
      </c>
    </row>
    <row r="19550" spans="1:6" ht="16.5" x14ac:dyDescent="0.3">
      <c r="A19550" s="9" t="s">
        <v>2663</v>
      </c>
      <c r="B19550" s="9" t="s">
        <v>2662</v>
      </c>
      <c r="C19550" s="10">
        <v>32509</v>
      </c>
      <c r="D19550" s="9">
        <v>2524849899</v>
      </c>
      <c r="E19550" s="9" t="e">
        <f>INDEX(#REF!:#REF!,MATCH($D19550,#REF!:#REF!,0),MATCH(#REF!,#REF!:#REF!,0))</f>
        <v>#REF!</v>
      </c>
      <c r="F19550" s="9" t="e">
        <f>INDEX(#REF!:#REF!,MATCH($D19550,#REF!:#REF!,0),MATCH(#REF!,#REF!:#REF!,0))</f>
        <v>#REF!</v>
      </c>
    </row>
    <row r="19551" spans="1:6" ht="16.5" x14ac:dyDescent="0.3">
      <c r="A19551" s="9" t="s">
        <v>2661</v>
      </c>
      <c r="B19551" s="9" t="s">
        <v>2443</v>
      </c>
      <c r="C19551" s="10">
        <v>34115</v>
      </c>
      <c r="D19551" s="9">
        <v>7140803102</v>
      </c>
      <c r="E19551" s="9" t="e">
        <f>INDEX(#REF!:#REF!,MATCH($D19551,#REF!:#REF!,0),MATCH(#REF!,#REF!:#REF!,0))</f>
        <v>#REF!</v>
      </c>
      <c r="F19551" s="9" t="e">
        <f>INDEX(#REF!:#REF!,MATCH($D19551,#REF!:#REF!,0),MATCH(#REF!,#REF!:#REF!,0))</f>
        <v>#REF!</v>
      </c>
    </row>
    <row r="19552" spans="1:6" ht="16.5" x14ac:dyDescent="0.3">
      <c r="A19552" s="9" t="s">
        <v>2660</v>
      </c>
      <c r="B19552" s="9" t="s">
        <v>2462</v>
      </c>
      <c r="C19552" s="10">
        <v>57313</v>
      </c>
      <c r="D19552" s="9">
        <v>6510701464</v>
      </c>
      <c r="E19552" s="9" t="e">
        <f>INDEX(#REF!:#REF!,MATCH($D19552,#REF!:#REF!,0),MATCH(#REF!,#REF!:#REF!,0))</f>
        <v>#REF!</v>
      </c>
      <c r="F19552" s="9" t="e">
        <f>INDEX(#REF!:#REF!,MATCH($D19552,#REF!:#REF!,0),MATCH(#REF!,#REF!:#REF!,0))</f>
        <v>#REF!</v>
      </c>
    </row>
    <row r="19553" spans="1:6" ht="16.5" x14ac:dyDescent="0.3">
      <c r="A19553" s="9" t="s">
        <v>2659</v>
      </c>
      <c r="B19553" s="9" t="s">
        <v>2658</v>
      </c>
      <c r="C19553" s="10">
        <v>39137</v>
      </c>
      <c r="D19553" s="9">
        <v>5574535556</v>
      </c>
      <c r="E19553" s="9" t="e">
        <f>INDEX(#REF!:#REF!,MATCH($D19553,#REF!:#REF!,0),MATCH(#REF!,#REF!:#REF!,0))</f>
        <v>#REF!</v>
      </c>
      <c r="F19553" s="9" t="e">
        <f>INDEX(#REF!:#REF!,MATCH($D19553,#REF!:#REF!,0),MATCH(#REF!,#REF!:#REF!,0))</f>
        <v>#REF!</v>
      </c>
    </row>
    <row r="19554" spans="1:6" ht="16.5" x14ac:dyDescent="0.3">
      <c r="A19554" s="9" t="s">
        <v>2657</v>
      </c>
      <c r="B19554" s="9" t="s">
        <v>2267</v>
      </c>
      <c r="C19554" s="10">
        <v>49643</v>
      </c>
      <c r="D19554" s="9">
        <v>6842911427</v>
      </c>
      <c r="E19554" s="9" t="e">
        <f>INDEX(#REF!:#REF!,MATCH($D19554,#REF!:#REF!,0),MATCH(#REF!,#REF!:#REF!,0))</f>
        <v>#REF!</v>
      </c>
      <c r="F19554" s="9" t="e">
        <f>INDEX(#REF!:#REF!,MATCH($D19554,#REF!:#REF!,0),MATCH(#REF!,#REF!:#REF!,0))</f>
        <v>#REF!</v>
      </c>
    </row>
    <row r="19555" spans="1:6" ht="16.5" x14ac:dyDescent="0.3">
      <c r="A19555" s="9" t="s">
        <v>2656</v>
      </c>
      <c r="B19555" s="9" t="s">
        <v>2655</v>
      </c>
      <c r="C19555" s="10">
        <v>11841</v>
      </c>
      <c r="D19555" s="9">
        <v>1992195951</v>
      </c>
      <c r="E19555" s="9" t="e">
        <f>INDEX(#REF!:#REF!,MATCH($D19555,#REF!:#REF!,0),MATCH(#REF!,#REF!:#REF!,0))</f>
        <v>#REF!</v>
      </c>
      <c r="F19555" s="9" t="e">
        <f>INDEX(#REF!:#REF!,MATCH($D19555,#REF!:#REF!,0),MATCH(#REF!,#REF!:#REF!,0))</f>
        <v>#REF!</v>
      </c>
    </row>
    <row r="19556" spans="1:6" ht="16.5" x14ac:dyDescent="0.3">
      <c r="A19556" s="9" t="s">
        <v>2654</v>
      </c>
      <c r="B19556" s="9" t="s">
        <v>2653</v>
      </c>
      <c r="C19556" s="10">
        <v>40700</v>
      </c>
      <c r="D19556" s="9">
        <v>6300411419</v>
      </c>
      <c r="E19556" s="9" t="e">
        <f>INDEX(#REF!:#REF!,MATCH($D19556,#REF!:#REF!,0),MATCH(#REF!,#REF!:#REF!,0))</f>
        <v>#REF!</v>
      </c>
      <c r="F19556" s="9" t="e">
        <f>INDEX(#REF!:#REF!,MATCH($D19556,#REF!:#REF!,0),MATCH(#REF!,#REF!:#REF!,0))</f>
        <v>#REF!</v>
      </c>
    </row>
    <row r="19557" spans="1:6" ht="16.5" x14ac:dyDescent="0.3">
      <c r="A19557" s="9" t="s">
        <v>2652</v>
      </c>
      <c r="B19557" s="9" t="s">
        <v>2496</v>
      </c>
      <c r="C19557" s="10">
        <v>13239</v>
      </c>
      <c r="D19557" s="9">
        <v>4076701275</v>
      </c>
      <c r="E19557" s="9" t="e">
        <f>INDEX(#REF!:#REF!,MATCH($D19557,#REF!:#REF!,0),MATCH(#REF!,#REF!:#REF!,0))</f>
        <v>#REF!</v>
      </c>
      <c r="F19557" s="9" t="e">
        <f>INDEX(#REF!:#REF!,MATCH($D19557,#REF!:#REF!,0),MATCH(#REF!,#REF!:#REF!,0))</f>
        <v>#REF!</v>
      </c>
    </row>
    <row r="19558" spans="1:6" ht="16.5" x14ac:dyDescent="0.3">
      <c r="A19558" s="9" t="s">
        <v>2651</v>
      </c>
      <c r="B19558" s="9" t="s">
        <v>2650</v>
      </c>
      <c r="C19558" s="10">
        <v>41854</v>
      </c>
      <c r="D19558" s="9">
        <v>4223282808</v>
      </c>
      <c r="E19558" s="9" t="e">
        <f>INDEX(#REF!:#REF!,MATCH($D19558,#REF!:#REF!,0),MATCH(#REF!,#REF!:#REF!,0))</f>
        <v>#REF!</v>
      </c>
      <c r="F19558" s="9" t="e">
        <f>INDEX(#REF!:#REF!,MATCH($D19558,#REF!:#REF!,0),MATCH(#REF!,#REF!:#REF!,0))</f>
        <v>#REF!</v>
      </c>
    </row>
    <row r="19559" spans="1:6" ht="16.5" x14ac:dyDescent="0.3">
      <c r="A19559" s="9" t="s">
        <v>2649</v>
      </c>
      <c r="B19559" s="9" t="s">
        <v>2481</v>
      </c>
      <c r="C19559" s="10">
        <v>14138</v>
      </c>
      <c r="D19559" s="9">
        <v>3932861779</v>
      </c>
      <c r="E19559" s="9" t="e">
        <f>INDEX(#REF!:#REF!,MATCH($D19559,#REF!:#REF!,0),MATCH(#REF!,#REF!:#REF!,0))</f>
        <v>#REF!</v>
      </c>
      <c r="F19559" s="9" t="e">
        <f>INDEX(#REF!:#REF!,MATCH($D19559,#REF!:#REF!,0),MATCH(#REF!,#REF!:#REF!,0))</f>
        <v>#REF!</v>
      </c>
    </row>
    <row r="19560" spans="1:6" ht="16.5" x14ac:dyDescent="0.3">
      <c r="A19560" s="9" t="s">
        <v>2648</v>
      </c>
      <c r="B19560" s="9" t="s">
        <v>2647</v>
      </c>
      <c r="C19560" s="10">
        <v>36356</v>
      </c>
      <c r="D19560" s="9">
        <v>7533163729</v>
      </c>
      <c r="E19560" s="9" t="e">
        <f>INDEX(#REF!:#REF!,MATCH($D19560,#REF!:#REF!,0),MATCH(#REF!,#REF!:#REF!,0))</f>
        <v>#REF!</v>
      </c>
      <c r="F19560" s="9" t="e">
        <f>INDEX(#REF!:#REF!,MATCH($D19560,#REF!:#REF!,0),MATCH(#REF!,#REF!:#REF!,0))</f>
        <v>#REF!</v>
      </c>
    </row>
    <row r="19561" spans="1:6" ht="16.5" x14ac:dyDescent="0.3">
      <c r="A19561" s="9" t="s">
        <v>2646</v>
      </c>
      <c r="B19561" s="9" t="s">
        <v>2645</v>
      </c>
      <c r="C19561" s="10">
        <v>59956</v>
      </c>
      <c r="D19561" s="9">
        <v>2297168497</v>
      </c>
      <c r="E19561" s="9" t="e">
        <f>INDEX(#REF!:#REF!,MATCH($D19561,#REF!:#REF!,0),MATCH(#REF!,#REF!:#REF!,0))</f>
        <v>#REF!</v>
      </c>
      <c r="F19561" s="9" t="e">
        <f>INDEX(#REF!:#REF!,MATCH($D19561,#REF!:#REF!,0),MATCH(#REF!,#REF!:#REF!,0))</f>
        <v>#REF!</v>
      </c>
    </row>
    <row r="19562" spans="1:6" ht="16.5" x14ac:dyDescent="0.3">
      <c r="A19562" s="9" t="s">
        <v>2644</v>
      </c>
      <c r="B19562" s="9" t="s">
        <v>2243</v>
      </c>
      <c r="C19562" s="10">
        <v>10741</v>
      </c>
      <c r="D19562" s="9">
        <v>9403474378</v>
      </c>
      <c r="E19562" s="9" t="e">
        <f>INDEX(#REF!:#REF!,MATCH($D19562,#REF!:#REF!,0),MATCH(#REF!,#REF!:#REF!,0))</f>
        <v>#REF!</v>
      </c>
      <c r="F19562" s="9" t="e">
        <f>INDEX(#REF!:#REF!,MATCH($D19562,#REF!:#REF!,0),MATCH(#REF!,#REF!:#REF!,0))</f>
        <v>#REF!</v>
      </c>
    </row>
    <row r="19563" spans="1:6" ht="16.5" x14ac:dyDescent="0.3">
      <c r="A19563" s="9" t="s">
        <v>2643</v>
      </c>
      <c r="B19563" s="9" t="s">
        <v>2361</v>
      </c>
      <c r="C19563" s="10">
        <v>28204</v>
      </c>
      <c r="D19563" s="9">
        <v>9548500949</v>
      </c>
      <c r="E19563" s="9" t="e">
        <f>INDEX(#REF!:#REF!,MATCH($D19563,#REF!:#REF!,0),MATCH(#REF!,#REF!:#REF!,0))</f>
        <v>#REF!</v>
      </c>
      <c r="F19563" s="9" t="e">
        <f>INDEX(#REF!:#REF!,MATCH($D19563,#REF!:#REF!,0),MATCH(#REF!,#REF!:#REF!,0))</f>
        <v>#REF!</v>
      </c>
    </row>
    <row r="19564" spans="1:6" ht="16.5" x14ac:dyDescent="0.3">
      <c r="A19564" s="9" t="s">
        <v>2642</v>
      </c>
      <c r="B19564" s="9" t="s">
        <v>2167</v>
      </c>
      <c r="C19564" s="10">
        <v>39870</v>
      </c>
      <c r="D19564" s="9">
        <v>1962975932</v>
      </c>
      <c r="E19564" s="9" t="e">
        <f>INDEX(#REF!:#REF!,MATCH($D19564,#REF!:#REF!,0),MATCH(#REF!,#REF!:#REF!,0))</f>
        <v>#REF!</v>
      </c>
      <c r="F19564" s="9" t="e">
        <f>INDEX(#REF!:#REF!,MATCH($D19564,#REF!:#REF!,0),MATCH(#REF!,#REF!:#REF!,0))</f>
        <v>#REF!</v>
      </c>
    </row>
    <row r="19565" spans="1:6" ht="16.5" x14ac:dyDescent="0.3">
      <c r="A19565" s="9" t="s">
        <v>2641</v>
      </c>
      <c r="B19565" s="9" t="s">
        <v>2640</v>
      </c>
      <c r="C19565" s="10">
        <v>39097</v>
      </c>
      <c r="D19565" s="9">
        <v>3473885983</v>
      </c>
      <c r="E19565" s="9" t="e">
        <f>INDEX(#REF!:#REF!,MATCH($D19565,#REF!:#REF!,0),MATCH(#REF!,#REF!:#REF!,0))</f>
        <v>#REF!</v>
      </c>
      <c r="F19565" s="9" t="e">
        <f>INDEX(#REF!:#REF!,MATCH($D19565,#REF!:#REF!,0),MATCH(#REF!,#REF!:#REF!,0))</f>
        <v>#REF!</v>
      </c>
    </row>
    <row r="19566" spans="1:6" ht="16.5" x14ac:dyDescent="0.3">
      <c r="A19566" s="9" t="s">
        <v>2639</v>
      </c>
      <c r="B19566" s="9" t="s">
        <v>2470</v>
      </c>
      <c r="C19566" s="10">
        <v>50985</v>
      </c>
      <c r="D19566" s="9">
        <v>4162153728</v>
      </c>
      <c r="E19566" s="9" t="e">
        <f>INDEX(#REF!:#REF!,MATCH($D19566,#REF!:#REF!,0),MATCH(#REF!,#REF!:#REF!,0))</f>
        <v>#REF!</v>
      </c>
      <c r="F19566" s="9" t="e">
        <f>INDEX(#REF!:#REF!,MATCH($D19566,#REF!:#REF!,0),MATCH(#REF!,#REF!:#REF!,0))</f>
        <v>#REF!</v>
      </c>
    </row>
    <row r="19567" spans="1:6" ht="16.5" x14ac:dyDescent="0.3">
      <c r="A19567" s="9" t="s">
        <v>2638</v>
      </c>
      <c r="B19567" s="9" t="s">
        <v>2256</v>
      </c>
      <c r="C19567" s="10">
        <v>46024</v>
      </c>
      <c r="D19567" s="9">
        <v>4192443678</v>
      </c>
      <c r="E19567" s="9" t="e">
        <f>INDEX(#REF!:#REF!,MATCH($D19567,#REF!:#REF!,0),MATCH(#REF!,#REF!:#REF!,0))</f>
        <v>#REF!</v>
      </c>
      <c r="F19567" s="9" t="e">
        <f>INDEX(#REF!:#REF!,MATCH($D19567,#REF!:#REF!,0),MATCH(#REF!,#REF!:#REF!,0))</f>
        <v>#REF!</v>
      </c>
    </row>
    <row r="19568" spans="1:6" ht="16.5" x14ac:dyDescent="0.3">
      <c r="A19568" s="9" t="s">
        <v>2637</v>
      </c>
      <c r="B19568" s="9" t="s">
        <v>2083</v>
      </c>
      <c r="C19568" s="10">
        <v>18846</v>
      </c>
      <c r="D19568" s="9">
        <v>6183510505</v>
      </c>
      <c r="E19568" s="9" t="e">
        <f>INDEX(#REF!:#REF!,MATCH($D19568,#REF!:#REF!,0),MATCH(#REF!,#REF!:#REF!,0))</f>
        <v>#REF!</v>
      </c>
      <c r="F19568" s="9" t="e">
        <f>INDEX(#REF!:#REF!,MATCH($D19568,#REF!:#REF!,0),MATCH(#REF!,#REF!:#REF!,0))</f>
        <v>#REF!</v>
      </c>
    </row>
    <row r="19569" spans="1:6" ht="16.5" x14ac:dyDescent="0.3">
      <c r="A19569" s="9" t="s">
        <v>2636</v>
      </c>
      <c r="B19569" s="9" t="s">
        <v>2635</v>
      </c>
      <c r="C19569" s="10">
        <v>30275</v>
      </c>
      <c r="D19569" s="9">
        <v>5792300712</v>
      </c>
      <c r="E19569" s="9" t="e">
        <f>INDEX(#REF!:#REF!,MATCH($D19569,#REF!:#REF!,0),MATCH(#REF!,#REF!:#REF!,0))</f>
        <v>#REF!</v>
      </c>
      <c r="F19569" s="9" t="e">
        <f>INDEX(#REF!:#REF!,MATCH($D19569,#REF!:#REF!,0),MATCH(#REF!,#REF!:#REF!,0))</f>
        <v>#REF!</v>
      </c>
    </row>
    <row r="19570" spans="1:6" ht="16.5" x14ac:dyDescent="0.3">
      <c r="A19570" s="9" t="s">
        <v>2634</v>
      </c>
      <c r="B19570" s="9" t="s">
        <v>2633</v>
      </c>
      <c r="C19570" s="10">
        <v>52220</v>
      </c>
      <c r="D19570" s="9">
        <v>2885061928</v>
      </c>
      <c r="E19570" s="9" t="e">
        <f>INDEX(#REF!:#REF!,MATCH($D19570,#REF!:#REF!,0),MATCH(#REF!,#REF!:#REF!,0))</f>
        <v>#REF!</v>
      </c>
      <c r="F19570" s="9" t="e">
        <f>INDEX(#REF!:#REF!,MATCH($D19570,#REF!:#REF!,0),MATCH(#REF!,#REF!:#REF!,0))</f>
        <v>#REF!</v>
      </c>
    </row>
    <row r="19571" spans="1:6" ht="16.5" x14ac:dyDescent="0.3">
      <c r="A19571" s="9" t="s">
        <v>2632</v>
      </c>
      <c r="B19571" s="9" t="s">
        <v>2436</v>
      </c>
      <c r="C19571" s="10">
        <v>19055</v>
      </c>
      <c r="D19571" s="9">
        <v>132027631</v>
      </c>
      <c r="E19571" s="9" t="e">
        <f>INDEX(#REF!:#REF!,MATCH($D19571,#REF!:#REF!,0),MATCH(#REF!,#REF!:#REF!,0))</f>
        <v>#REF!</v>
      </c>
      <c r="F19571" s="9" t="e">
        <f>INDEX(#REF!:#REF!,MATCH($D19571,#REF!:#REF!,0),MATCH(#REF!,#REF!:#REF!,0))</f>
        <v>#REF!</v>
      </c>
    </row>
    <row r="19572" spans="1:6" ht="16.5" x14ac:dyDescent="0.3">
      <c r="A19572" s="9" t="s">
        <v>2631</v>
      </c>
      <c r="B19572" s="9" t="s">
        <v>2081</v>
      </c>
      <c r="C19572" s="10">
        <v>14121</v>
      </c>
      <c r="D19572" s="9">
        <v>701563818</v>
      </c>
      <c r="E19572" s="9" t="e">
        <f>INDEX(#REF!:#REF!,MATCH($D19572,#REF!:#REF!,0),MATCH(#REF!,#REF!:#REF!,0))</f>
        <v>#REF!</v>
      </c>
      <c r="F19572" s="9" t="e">
        <f>INDEX(#REF!:#REF!,MATCH($D19572,#REF!:#REF!,0),MATCH(#REF!,#REF!:#REF!,0))</f>
        <v>#REF!</v>
      </c>
    </row>
    <row r="19573" spans="1:6" ht="16.5" x14ac:dyDescent="0.3">
      <c r="A19573" s="9" t="s">
        <v>2630</v>
      </c>
      <c r="B19573" s="9" t="s">
        <v>2129</v>
      </c>
      <c r="C19573" s="10">
        <v>43513</v>
      </c>
      <c r="D19573" s="9">
        <v>2417008025</v>
      </c>
      <c r="E19573" s="9" t="e">
        <f>INDEX(#REF!:#REF!,MATCH($D19573,#REF!:#REF!,0),MATCH(#REF!,#REF!:#REF!,0))</f>
        <v>#REF!</v>
      </c>
      <c r="F19573" s="9" t="e">
        <f>INDEX(#REF!:#REF!,MATCH($D19573,#REF!:#REF!,0),MATCH(#REF!,#REF!:#REF!,0))</f>
        <v>#REF!</v>
      </c>
    </row>
    <row r="19574" spans="1:6" ht="16.5" x14ac:dyDescent="0.3">
      <c r="A19574" s="9" t="s">
        <v>2629</v>
      </c>
      <c r="B19574" s="9" t="s">
        <v>2628</v>
      </c>
      <c r="C19574" s="10">
        <v>11013</v>
      </c>
      <c r="D19574" s="9">
        <v>4185019157</v>
      </c>
      <c r="E19574" s="9" t="e">
        <f>INDEX(#REF!:#REF!,MATCH($D19574,#REF!:#REF!,0),MATCH(#REF!,#REF!:#REF!,0))</f>
        <v>#REF!</v>
      </c>
      <c r="F19574" s="9" t="e">
        <f>INDEX(#REF!:#REF!,MATCH($D19574,#REF!:#REF!,0),MATCH(#REF!,#REF!:#REF!,0))</f>
        <v>#REF!</v>
      </c>
    </row>
    <row r="19575" spans="1:6" ht="16.5" x14ac:dyDescent="0.3">
      <c r="A19575" s="9" t="s">
        <v>2627</v>
      </c>
      <c r="B19575" s="9" t="s">
        <v>2256</v>
      </c>
      <c r="C19575" s="10">
        <v>10617</v>
      </c>
      <c r="D19575" s="9">
        <v>4487905370</v>
      </c>
      <c r="E19575" s="9" t="e">
        <f>INDEX(#REF!:#REF!,MATCH($D19575,#REF!:#REF!,0),MATCH(#REF!,#REF!:#REF!,0))</f>
        <v>#REF!</v>
      </c>
      <c r="F19575" s="9" t="e">
        <f>INDEX(#REF!:#REF!,MATCH($D19575,#REF!:#REF!,0),MATCH(#REF!,#REF!:#REF!,0))</f>
        <v>#REF!</v>
      </c>
    </row>
    <row r="19576" spans="1:6" ht="16.5" x14ac:dyDescent="0.3">
      <c r="A19576" s="9" t="s">
        <v>2626</v>
      </c>
      <c r="B19576" s="9" t="s">
        <v>2584</v>
      </c>
      <c r="C19576" s="10">
        <v>53860</v>
      </c>
      <c r="D19576" s="9">
        <v>140020098</v>
      </c>
      <c r="E19576" s="9" t="e">
        <f>INDEX(#REF!:#REF!,MATCH($D19576,#REF!:#REF!,0),MATCH(#REF!,#REF!:#REF!,0))</f>
        <v>#REF!</v>
      </c>
      <c r="F19576" s="9" t="e">
        <f>INDEX(#REF!:#REF!,MATCH($D19576,#REF!:#REF!,0),MATCH(#REF!,#REF!:#REF!,0))</f>
        <v>#REF!</v>
      </c>
    </row>
    <row r="19577" spans="1:6" ht="16.5" x14ac:dyDescent="0.3">
      <c r="A19577" s="9" t="s">
        <v>2625</v>
      </c>
      <c r="B19577" s="9" t="s">
        <v>2608</v>
      </c>
      <c r="C19577" s="10">
        <v>22795</v>
      </c>
      <c r="D19577" s="9">
        <v>2739934548</v>
      </c>
      <c r="E19577" s="9" t="e">
        <f>INDEX(#REF!:#REF!,MATCH($D19577,#REF!:#REF!,0),MATCH(#REF!,#REF!:#REF!,0))</f>
        <v>#REF!</v>
      </c>
      <c r="F19577" s="9" t="e">
        <f>INDEX(#REF!:#REF!,MATCH($D19577,#REF!:#REF!,0),MATCH(#REF!,#REF!:#REF!,0))</f>
        <v>#REF!</v>
      </c>
    </row>
    <row r="19578" spans="1:6" ht="16.5" x14ac:dyDescent="0.3">
      <c r="A19578" s="9" t="s">
        <v>2624</v>
      </c>
      <c r="B19578" s="9" t="s">
        <v>2298</v>
      </c>
      <c r="C19578" s="10">
        <v>56074</v>
      </c>
      <c r="D19578" s="9">
        <v>9328457335</v>
      </c>
      <c r="E19578" s="9" t="e">
        <f>INDEX(#REF!:#REF!,MATCH($D19578,#REF!:#REF!,0),MATCH(#REF!,#REF!:#REF!,0))</f>
        <v>#REF!</v>
      </c>
      <c r="F19578" s="9" t="e">
        <f>INDEX(#REF!:#REF!,MATCH($D19578,#REF!:#REF!,0),MATCH(#REF!,#REF!:#REF!,0))</f>
        <v>#REF!</v>
      </c>
    </row>
    <row r="19579" spans="1:6" ht="16.5" x14ac:dyDescent="0.3">
      <c r="A19579" s="9" t="s">
        <v>2623</v>
      </c>
      <c r="B19579" s="9" t="s">
        <v>2622</v>
      </c>
      <c r="C19579" s="10">
        <v>55334</v>
      </c>
      <c r="D19579" s="9">
        <v>1420239228</v>
      </c>
      <c r="E19579" s="9" t="e">
        <f>INDEX(#REF!:#REF!,MATCH($D19579,#REF!:#REF!,0),MATCH(#REF!,#REF!:#REF!,0))</f>
        <v>#REF!</v>
      </c>
      <c r="F19579" s="9" t="e">
        <f>INDEX(#REF!:#REF!,MATCH($D19579,#REF!:#REF!,0),MATCH(#REF!,#REF!:#REF!,0))</f>
        <v>#REF!</v>
      </c>
    </row>
    <row r="19580" spans="1:6" ht="16.5" x14ac:dyDescent="0.3">
      <c r="A19580" s="9" t="s">
        <v>2621</v>
      </c>
      <c r="B19580" s="9" t="s">
        <v>2433</v>
      </c>
      <c r="C19580" s="10">
        <v>19229</v>
      </c>
      <c r="D19580" s="9">
        <v>1009146149</v>
      </c>
      <c r="E19580" s="9" t="e">
        <f>INDEX(#REF!:#REF!,MATCH($D19580,#REF!:#REF!,0),MATCH(#REF!,#REF!:#REF!,0))</f>
        <v>#REF!</v>
      </c>
      <c r="F19580" s="9" t="e">
        <f>INDEX(#REF!:#REF!,MATCH($D19580,#REF!:#REF!,0),MATCH(#REF!,#REF!:#REF!,0))</f>
        <v>#REF!</v>
      </c>
    </row>
    <row r="19581" spans="1:6" ht="16.5" x14ac:dyDescent="0.3">
      <c r="A19581" s="9" t="s">
        <v>2620</v>
      </c>
      <c r="B19581" s="9" t="s">
        <v>2013</v>
      </c>
      <c r="C19581" s="10">
        <v>29046</v>
      </c>
      <c r="D19581" s="9">
        <v>2138131904</v>
      </c>
      <c r="E19581" s="9" t="e">
        <f>INDEX(#REF!:#REF!,MATCH($D19581,#REF!:#REF!,0),MATCH(#REF!,#REF!:#REF!,0))</f>
        <v>#REF!</v>
      </c>
      <c r="F19581" s="9" t="e">
        <f>INDEX(#REF!:#REF!,MATCH($D19581,#REF!:#REF!,0),MATCH(#REF!,#REF!:#REF!,0))</f>
        <v>#REF!</v>
      </c>
    </row>
    <row r="19582" spans="1:6" ht="16.5" x14ac:dyDescent="0.3">
      <c r="A19582" s="9" t="s">
        <v>2619</v>
      </c>
      <c r="B19582" s="9" t="s">
        <v>2171</v>
      </c>
      <c r="C19582" s="10">
        <v>57933</v>
      </c>
      <c r="D19582" s="9">
        <v>4192879565</v>
      </c>
      <c r="E19582" s="9" t="e">
        <f>INDEX(#REF!:#REF!,MATCH($D19582,#REF!:#REF!,0),MATCH(#REF!,#REF!:#REF!,0))</f>
        <v>#REF!</v>
      </c>
      <c r="F19582" s="9" t="e">
        <f>INDEX(#REF!:#REF!,MATCH($D19582,#REF!:#REF!,0),MATCH(#REF!,#REF!:#REF!,0))</f>
        <v>#REF!</v>
      </c>
    </row>
    <row r="19583" spans="1:6" ht="16.5" x14ac:dyDescent="0.3">
      <c r="A19583" s="9" t="s">
        <v>2618</v>
      </c>
      <c r="B19583" s="9" t="s">
        <v>2359</v>
      </c>
      <c r="C19583" s="10">
        <v>32352</v>
      </c>
      <c r="D19583" s="9">
        <v>7180536660</v>
      </c>
      <c r="E19583" s="9" t="e">
        <f>INDEX(#REF!:#REF!,MATCH($D19583,#REF!:#REF!,0),MATCH(#REF!,#REF!:#REF!,0))</f>
        <v>#REF!</v>
      </c>
      <c r="F19583" s="9" t="e">
        <f>INDEX(#REF!:#REF!,MATCH($D19583,#REF!:#REF!,0),MATCH(#REF!,#REF!:#REF!,0))</f>
        <v>#REF!</v>
      </c>
    </row>
    <row r="19584" spans="1:6" ht="16.5" x14ac:dyDescent="0.3">
      <c r="A19584" s="9" t="s">
        <v>2617</v>
      </c>
      <c r="B19584" s="9" t="s">
        <v>2600</v>
      </c>
      <c r="C19584" s="10">
        <v>43941</v>
      </c>
      <c r="D19584" s="9">
        <v>5764488419</v>
      </c>
      <c r="E19584" s="9" t="e">
        <f>INDEX(#REF!:#REF!,MATCH($D19584,#REF!:#REF!,0),MATCH(#REF!,#REF!:#REF!,0))</f>
        <v>#REF!</v>
      </c>
      <c r="F19584" s="9" t="e">
        <f>INDEX(#REF!:#REF!,MATCH($D19584,#REF!:#REF!,0),MATCH(#REF!,#REF!:#REF!,0))</f>
        <v>#REF!</v>
      </c>
    </row>
    <row r="19585" spans="1:6" ht="16.5" x14ac:dyDescent="0.3">
      <c r="A19585" s="9" t="s">
        <v>2616</v>
      </c>
      <c r="B19585" s="9" t="s">
        <v>2615</v>
      </c>
      <c r="C19585" s="10">
        <v>59339</v>
      </c>
      <c r="D19585" s="9">
        <v>8238030943</v>
      </c>
      <c r="E19585" s="9" t="e">
        <f>INDEX(#REF!:#REF!,MATCH($D19585,#REF!:#REF!,0),MATCH(#REF!,#REF!:#REF!,0))</f>
        <v>#REF!</v>
      </c>
      <c r="F19585" s="9" t="e">
        <f>INDEX(#REF!:#REF!,MATCH($D19585,#REF!:#REF!,0),MATCH(#REF!,#REF!:#REF!,0))</f>
        <v>#REF!</v>
      </c>
    </row>
    <row r="19586" spans="1:6" ht="16.5" x14ac:dyDescent="0.3">
      <c r="A19586" s="9" t="s">
        <v>2614</v>
      </c>
      <c r="B19586" s="9" t="s">
        <v>2258</v>
      </c>
      <c r="C19586" s="10">
        <v>51816</v>
      </c>
      <c r="D19586" s="9">
        <v>7625163059</v>
      </c>
      <c r="E19586" s="9" t="e">
        <f>INDEX(#REF!:#REF!,MATCH($D19586,#REF!:#REF!,0),MATCH(#REF!,#REF!:#REF!,0))</f>
        <v>#REF!</v>
      </c>
      <c r="F19586" s="9" t="e">
        <f>INDEX(#REF!:#REF!,MATCH($D19586,#REF!:#REF!,0),MATCH(#REF!,#REF!:#REF!,0))</f>
        <v>#REF!</v>
      </c>
    </row>
    <row r="19587" spans="1:6" ht="16.5" x14ac:dyDescent="0.3">
      <c r="A19587" s="9" t="s">
        <v>2613</v>
      </c>
      <c r="B19587" s="9" t="s">
        <v>2274</v>
      </c>
      <c r="C19587" s="10">
        <v>33368</v>
      </c>
      <c r="D19587" s="9">
        <v>6214787945</v>
      </c>
      <c r="E19587" s="9" t="e">
        <f>INDEX(#REF!:#REF!,MATCH($D19587,#REF!:#REF!,0),MATCH(#REF!,#REF!:#REF!,0))</f>
        <v>#REF!</v>
      </c>
      <c r="F19587" s="9" t="e">
        <f>INDEX(#REF!:#REF!,MATCH($D19587,#REF!:#REF!,0),MATCH(#REF!,#REF!:#REF!,0))</f>
        <v>#REF!</v>
      </c>
    </row>
    <row r="19588" spans="1:6" ht="16.5" x14ac:dyDescent="0.3">
      <c r="A19588" s="9" t="s">
        <v>2612</v>
      </c>
      <c r="B19588" s="9" t="s">
        <v>2511</v>
      </c>
      <c r="C19588" s="10">
        <v>24757</v>
      </c>
      <c r="D19588" s="9">
        <v>37593587</v>
      </c>
      <c r="E19588" s="9" t="e">
        <f>INDEX(#REF!:#REF!,MATCH($D19588,#REF!:#REF!,0),MATCH(#REF!,#REF!:#REF!,0))</f>
        <v>#REF!</v>
      </c>
      <c r="F19588" s="9" t="e">
        <f>INDEX(#REF!:#REF!,MATCH($D19588,#REF!:#REF!,0),MATCH(#REF!,#REF!:#REF!,0))</f>
        <v>#REF!</v>
      </c>
    </row>
    <row r="19589" spans="1:6" ht="16.5" x14ac:dyDescent="0.3">
      <c r="A19589" s="9" t="s">
        <v>2611</v>
      </c>
      <c r="B19589" s="9" t="s">
        <v>2610</v>
      </c>
      <c r="C19589" s="10">
        <v>19987</v>
      </c>
      <c r="D19589" s="9">
        <v>2524849899</v>
      </c>
      <c r="E19589" s="9" t="e">
        <f>INDEX(#REF!:#REF!,MATCH($D19589,#REF!:#REF!,0),MATCH(#REF!,#REF!:#REF!,0))</f>
        <v>#REF!</v>
      </c>
      <c r="F19589" s="9" t="e">
        <f>INDEX(#REF!:#REF!,MATCH($D19589,#REF!:#REF!,0),MATCH(#REF!,#REF!:#REF!,0))</f>
        <v>#REF!</v>
      </c>
    </row>
    <row r="19590" spans="1:6" ht="16.5" x14ac:dyDescent="0.3">
      <c r="A19590" s="9" t="s">
        <v>2609</v>
      </c>
      <c r="B19590" s="9" t="s">
        <v>2608</v>
      </c>
      <c r="C19590" s="10">
        <v>51511</v>
      </c>
      <c r="D19590" s="9">
        <v>3101620996</v>
      </c>
      <c r="E19590" s="9" t="e">
        <f>INDEX(#REF!:#REF!,MATCH($D19590,#REF!:#REF!,0),MATCH(#REF!,#REF!:#REF!,0))</f>
        <v>#REF!</v>
      </c>
      <c r="F19590" s="9" t="e">
        <f>INDEX(#REF!:#REF!,MATCH($D19590,#REF!:#REF!,0),MATCH(#REF!,#REF!:#REF!,0))</f>
        <v>#REF!</v>
      </c>
    </row>
    <row r="19591" spans="1:6" ht="16.5" x14ac:dyDescent="0.3">
      <c r="A19591" s="9" t="s">
        <v>2607</v>
      </c>
      <c r="B19591" s="9" t="s">
        <v>2606</v>
      </c>
      <c r="C19591" s="10">
        <v>37653</v>
      </c>
      <c r="D19591" s="9">
        <v>6789690301</v>
      </c>
      <c r="E19591" s="9" t="e">
        <f>INDEX(#REF!:#REF!,MATCH($D19591,#REF!:#REF!,0),MATCH(#REF!,#REF!:#REF!,0))</f>
        <v>#REF!</v>
      </c>
      <c r="F19591" s="9" t="e">
        <f>INDEX(#REF!:#REF!,MATCH($D19591,#REF!:#REF!,0),MATCH(#REF!,#REF!:#REF!,0))</f>
        <v>#REF!</v>
      </c>
    </row>
    <row r="19592" spans="1:6" ht="16.5" x14ac:dyDescent="0.3">
      <c r="A19592" s="9" t="s">
        <v>2605</v>
      </c>
      <c r="B19592" s="9" t="s">
        <v>2574</v>
      </c>
      <c r="C19592" s="10">
        <v>54137</v>
      </c>
      <c r="D19592" s="9">
        <v>2677632772</v>
      </c>
      <c r="E19592" s="9" t="e">
        <f>INDEX(#REF!:#REF!,MATCH($D19592,#REF!:#REF!,0),MATCH(#REF!,#REF!:#REF!,0))</f>
        <v>#REF!</v>
      </c>
      <c r="F19592" s="9" t="e">
        <f>INDEX(#REF!:#REF!,MATCH($D19592,#REF!:#REF!,0),MATCH(#REF!,#REF!:#REF!,0))</f>
        <v>#REF!</v>
      </c>
    </row>
    <row r="19593" spans="1:6" ht="16.5" x14ac:dyDescent="0.3">
      <c r="A19593" s="9" t="s">
        <v>2604</v>
      </c>
      <c r="B19593" s="9" t="s">
        <v>2433</v>
      </c>
      <c r="C19593" s="10">
        <v>45847</v>
      </c>
      <c r="D19593" s="9">
        <v>3213290963</v>
      </c>
      <c r="E19593" s="9" t="e">
        <f>INDEX(#REF!:#REF!,MATCH($D19593,#REF!:#REF!,0),MATCH(#REF!,#REF!:#REF!,0))</f>
        <v>#REF!</v>
      </c>
      <c r="F19593" s="9" t="e">
        <f>INDEX(#REF!:#REF!,MATCH($D19593,#REF!:#REF!,0),MATCH(#REF!,#REF!:#REF!,0))</f>
        <v>#REF!</v>
      </c>
    </row>
    <row r="19594" spans="1:6" ht="16.5" x14ac:dyDescent="0.3">
      <c r="A19594" s="9" t="s">
        <v>2603</v>
      </c>
      <c r="B19594" s="9" t="s">
        <v>2602</v>
      </c>
      <c r="C19594" s="10">
        <v>44548</v>
      </c>
      <c r="D19594" s="9">
        <v>1729795870</v>
      </c>
      <c r="E19594" s="9" t="e">
        <f>INDEX(#REF!:#REF!,MATCH($D19594,#REF!:#REF!,0),MATCH(#REF!,#REF!:#REF!,0))</f>
        <v>#REF!</v>
      </c>
      <c r="F19594" s="9" t="e">
        <f>INDEX(#REF!:#REF!,MATCH($D19594,#REF!:#REF!,0),MATCH(#REF!,#REF!:#REF!,0))</f>
        <v>#REF!</v>
      </c>
    </row>
    <row r="19595" spans="1:6" ht="16.5" x14ac:dyDescent="0.3">
      <c r="A19595" s="9" t="s">
        <v>2601</v>
      </c>
      <c r="B19595" s="9" t="s">
        <v>2600</v>
      </c>
      <c r="C19595" s="10">
        <v>52918</v>
      </c>
      <c r="D19595" s="9">
        <v>9114174103</v>
      </c>
      <c r="E19595" s="9" t="e">
        <f>INDEX(#REF!:#REF!,MATCH($D19595,#REF!:#REF!,0),MATCH(#REF!,#REF!:#REF!,0))</f>
        <v>#REF!</v>
      </c>
      <c r="F19595" s="9" t="e">
        <f>INDEX(#REF!:#REF!,MATCH($D19595,#REF!:#REF!,0),MATCH(#REF!,#REF!:#REF!,0))</f>
        <v>#REF!</v>
      </c>
    </row>
    <row r="19596" spans="1:6" ht="16.5" x14ac:dyDescent="0.3">
      <c r="A19596" s="9" t="s">
        <v>2599</v>
      </c>
      <c r="B19596" s="9" t="s">
        <v>2123</v>
      </c>
      <c r="C19596" s="10">
        <v>22073</v>
      </c>
      <c r="D19596" s="9">
        <v>6819596901</v>
      </c>
      <c r="E19596" s="9" t="e">
        <f>INDEX(#REF!:#REF!,MATCH($D19596,#REF!:#REF!,0),MATCH(#REF!,#REF!:#REF!,0))</f>
        <v>#REF!</v>
      </c>
      <c r="F19596" s="9" t="e">
        <f>INDEX(#REF!:#REF!,MATCH($D19596,#REF!:#REF!,0),MATCH(#REF!,#REF!:#REF!,0))</f>
        <v>#REF!</v>
      </c>
    </row>
    <row r="19597" spans="1:6" ht="16.5" x14ac:dyDescent="0.3">
      <c r="A19597" s="9" t="s">
        <v>2598</v>
      </c>
      <c r="B19597" s="9" t="s">
        <v>2597</v>
      </c>
      <c r="C19597" s="10">
        <v>11515</v>
      </c>
      <c r="D19597" s="9">
        <v>9621571960</v>
      </c>
      <c r="E19597" s="9" t="e">
        <f>INDEX(#REF!:#REF!,MATCH($D19597,#REF!:#REF!,0),MATCH(#REF!,#REF!:#REF!,0))</f>
        <v>#REF!</v>
      </c>
      <c r="F19597" s="9" t="e">
        <f>INDEX(#REF!:#REF!,MATCH($D19597,#REF!:#REF!,0),MATCH(#REF!,#REF!:#REF!,0))</f>
        <v>#REF!</v>
      </c>
    </row>
    <row r="19598" spans="1:6" ht="16.5" x14ac:dyDescent="0.3">
      <c r="A19598" s="9" t="s">
        <v>2596</v>
      </c>
      <c r="B19598" s="9" t="s">
        <v>2595</v>
      </c>
      <c r="C19598" s="10">
        <v>39888</v>
      </c>
      <c r="D19598" s="9">
        <v>9561367408</v>
      </c>
      <c r="E19598" s="9" t="e">
        <f>INDEX(#REF!:#REF!,MATCH($D19598,#REF!:#REF!,0),MATCH(#REF!,#REF!:#REF!,0))</f>
        <v>#REF!</v>
      </c>
      <c r="F19598" s="9" t="e">
        <f>INDEX(#REF!:#REF!,MATCH($D19598,#REF!:#REF!,0),MATCH(#REF!,#REF!:#REF!,0))</f>
        <v>#REF!</v>
      </c>
    </row>
    <row r="19599" spans="1:6" ht="16.5" x14ac:dyDescent="0.3">
      <c r="A19599" s="9" t="s">
        <v>2594</v>
      </c>
      <c r="B19599" s="9" t="s">
        <v>2474</v>
      </c>
      <c r="C19599" s="10">
        <v>26645</v>
      </c>
      <c r="D19599" s="9">
        <v>2740930763</v>
      </c>
      <c r="E19599" s="9" t="e">
        <f>INDEX(#REF!:#REF!,MATCH($D19599,#REF!:#REF!,0),MATCH(#REF!,#REF!:#REF!,0))</f>
        <v>#REF!</v>
      </c>
      <c r="F19599" s="9" t="e">
        <f>INDEX(#REF!:#REF!,MATCH($D19599,#REF!:#REF!,0),MATCH(#REF!,#REF!:#REF!,0))</f>
        <v>#REF!</v>
      </c>
    </row>
    <row r="19600" spans="1:6" ht="16.5" x14ac:dyDescent="0.3">
      <c r="A19600" s="9" t="s">
        <v>2593</v>
      </c>
      <c r="B19600" s="9" t="s">
        <v>1999</v>
      </c>
      <c r="C19600" s="10">
        <v>42378</v>
      </c>
      <c r="D19600" s="9">
        <v>9008589443</v>
      </c>
      <c r="E19600" s="9" t="e">
        <f>INDEX(#REF!:#REF!,MATCH($D19600,#REF!:#REF!,0),MATCH(#REF!,#REF!:#REF!,0))</f>
        <v>#REF!</v>
      </c>
      <c r="F19600" s="9" t="e">
        <f>INDEX(#REF!:#REF!,MATCH($D19600,#REF!:#REF!,0),MATCH(#REF!,#REF!:#REF!,0))</f>
        <v>#REF!</v>
      </c>
    </row>
    <row r="19601" spans="1:6" ht="16.5" x14ac:dyDescent="0.3">
      <c r="A19601" s="9" t="s">
        <v>2592</v>
      </c>
      <c r="B19601" s="9" t="s">
        <v>2312</v>
      </c>
      <c r="C19601" s="10">
        <v>55038</v>
      </c>
      <c r="D19601" s="9">
        <v>2012142672</v>
      </c>
      <c r="E19601" s="9" t="e">
        <f>INDEX(#REF!:#REF!,MATCH($D19601,#REF!:#REF!,0),MATCH(#REF!,#REF!:#REF!,0))</f>
        <v>#REF!</v>
      </c>
      <c r="F19601" s="9" t="e">
        <f>INDEX(#REF!:#REF!,MATCH($D19601,#REF!:#REF!,0),MATCH(#REF!,#REF!:#REF!,0))</f>
        <v>#REF!</v>
      </c>
    </row>
    <row r="19602" spans="1:6" ht="16.5" x14ac:dyDescent="0.3">
      <c r="A19602" s="9" t="s">
        <v>2591</v>
      </c>
      <c r="B19602" s="9" t="s">
        <v>2334</v>
      </c>
      <c r="C19602" s="10">
        <v>14023</v>
      </c>
      <c r="D19602" s="9">
        <v>6378969205</v>
      </c>
      <c r="E19602" s="9" t="e">
        <f>INDEX(#REF!:#REF!,MATCH($D19602,#REF!:#REF!,0),MATCH(#REF!,#REF!:#REF!,0))</f>
        <v>#REF!</v>
      </c>
      <c r="F19602" s="9" t="e">
        <f>INDEX(#REF!:#REF!,MATCH($D19602,#REF!:#REF!,0),MATCH(#REF!,#REF!:#REF!,0))</f>
        <v>#REF!</v>
      </c>
    </row>
    <row r="19603" spans="1:6" ht="16.5" x14ac:dyDescent="0.3">
      <c r="A19603" s="9" t="s">
        <v>2590</v>
      </c>
      <c r="B19603" s="9" t="s">
        <v>2589</v>
      </c>
      <c r="C19603" s="10">
        <v>23163</v>
      </c>
      <c r="D19603" s="9">
        <v>8238030943</v>
      </c>
      <c r="E19603" s="9" t="e">
        <f>INDEX(#REF!:#REF!,MATCH($D19603,#REF!:#REF!,0),MATCH(#REF!,#REF!:#REF!,0))</f>
        <v>#REF!</v>
      </c>
      <c r="F19603" s="9" t="e">
        <f>INDEX(#REF!:#REF!,MATCH($D19603,#REF!:#REF!,0),MATCH(#REF!,#REF!:#REF!,0))</f>
        <v>#REF!</v>
      </c>
    </row>
    <row r="19604" spans="1:6" ht="16.5" x14ac:dyDescent="0.3">
      <c r="A19604" s="9" t="s">
        <v>2588</v>
      </c>
      <c r="B19604" s="9" t="s">
        <v>1981</v>
      </c>
      <c r="C19604" s="10">
        <v>50577</v>
      </c>
      <c r="D19604" s="9">
        <v>4009257075</v>
      </c>
      <c r="E19604" s="9" t="e">
        <f>INDEX(#REF!:#REF!,MATCH($D19604,#REF!:#REF!,0),MATCH(#REF!,#REF!:#REF!,0))</f>
        <v>#REF!</v>
      </c>
      <c r="F19604" s="9" t="e">
        <f>INDEX(#REF!:#REF!,MATCH($D19604,#REF!:#REF!,0),MATCH(#REF!,#REF!:#REF!,0))</f>
        <v>#REF!</v>
      </c>
    </row>
    <row r="19605" spans="1:6" ht="16.5" x14ac:dyDescent="0.3">
      <c r="A19605" s="9" t="s">
        <v>2587</v>
      </c>
      <c r="B19605" s="9" t="s">
        <v>1955</v>
      </c>
      <c r="C19605" s="10">
        <v>19398</v>
      </c>
      <c r="D19605" s="9">
        <v>6819596901</v>
      </c>
      <c r="E19605" s="9" t="e">
        <f>INDEX(#REF!:#REF!,MATCH($D19605,#REF!:#REF!,0),MATCH(#REF!,#REF!:#REF!,0))</f>
        <v>#REF!</v>
      </c>
      <c r="F19605" s="9" t="e">
        <f>INDEX(#REF!:#REF!,MATCH($D19605,#REF!:#REF!,0),MATCH(#REF!,#REF!:#REF!,0))</f>
        <v>#REF!</v>
      </c>
    </row>
    <row r="19606" spans="1:6" ht="16.5" x14ac:dyDescent="0.3">
      <c r="A19606" s="9" t="s">
        <v>2586</v>
      </c>
      <c r="B19606" s="9" t="s">
        <v>2036</v>
      </c>
      <c r="C19606" s="10">
        <v>39683</v>
      </c>
      <c r="D19606" s="9">
        <v>7966879720</v>
      </c>
      <c r="E19606" s="9" t="e">
        <f>INDEX(#REF!:#REF!,MATCH($D19606,#REF!:#REF!,0),MATCH(#REF!,#REF!:#REF!,0))</f>
        <v>#REF!</v>
      </c>
      <c r="F19606" s="9" t="e">
        <f>INDEX(#REF!:#REF!,MATCH($D19606,#REF!:#REF!,0),MATCH(#REF!,#REF!:#REF!,0))</f>
        <v>#REF!</v>
      </c>
    </row>
    <row r="19607" spans="1:6" ht="16.5" x14ac:dyDescent="0.3">
      <c r="A19607" s="9" t="s">
        <v>2585</v>
      </c>
      <c r="B19607" s="9" t="s">
        <v>2584</v>
      </c>
      <c r="C19607" s="10">
        <v>20379</v>
      </c>
      <c r="D19607" s="9">
        <v>1729795870</v>
      </c>
      <c r="E19607" s="9" t="e">
        <f>INDEX(#REF!:#REF!,MATCH($D19607,#REF!:#REF!,0),MATCH(#REF!,#REF!:#REF!,0))</f>
        <v>#REF!</v>
      </c>
      <c r="F19607" s="9" t="e">
        <f>INDEX(#REF!:#REF!,MATCH($D19607,#REF!:#REF!,0),MATCH(#REF!,#REF!:#REF!,0))</f>
        <v>#REF!</v>
      </c>
    </row>
    <row r="19608" spans="1:6" ht="16.5" x14ac:dyDescent="0.3">
      <c r="A19608" s="9" t="s">
        <v>2583</v>
      </c>
      <c r="B19608" s="9" t="s">
        <v>2582</v>
      </c>
      <c r="C19608" s="10">
        <v>20254</v>
      </c>
      <c r="D19608" s="9">
        <v>1918356416</v>
      </c>
      <c r="E19608" s="9" t="e">
        <f>INDEX(#REF!:#REF!,MATCH($D19608,#REF!:#REF!,0),MATCH(#REF!,#REF!:#REF!,0))</f>
        <v>#REF!</v>
      </c>
      <c r="F19608" s="9" t="e">
        <f>INDEX(#REF!:#REF!,MATCH($D19608,#REF!:#REF!,0),MATCH(#REF!,#REF!:#REF!,0))</f>
        <v>#REF!</v>
      </c>
    </row>
    <row r="19609" spans="1:6" ht="16.5" x14ac:dyDescent="0.3">
      <c r="A19609" s="9" t="s">
        <v>2581</v>
      </c>
      <c r="B19609" s="9" t="s">
        <v>2580</v>
      </c>
      <c r="C19609" s="10">
        <v>17984</v>
      </c>
      <c r="D19609" s="9">
        <v>4401069773</v>
      </c>
      <c r="E19609" s="9" t="e">
        <f>INDEX(#REF!:#REF!,MATCH($D19609,#REF!:#REF!,0),MATCH(#REF!,#REF!:#REF!,0))</f>
        <v>#REF!</v>
      </c>
      <c r="F19609" s="9" t="e">
        <f>INDEX(#REF!:#REF!,MATCH($D19609,#REF!:#REF!,0),MATCH(#REF!,#REF!:#REF!,0))</f>
        <v>#REF!</v>
      </c>
    </row>
    <row r="19610" spans="1:6" ht="16.5" x14ac:dyDescent="0.3">
      <c r="A19610" s="9" t="s">
        <v>2579</v>
      </c>
      <c r="B19610" s="9" t="s">
        <v>2097</v>
      </c>
      <c r="C19610" s="10">
        <v>44131</v>
      </c>
      <c r="D19610" s="9">
        <v>7462961601</v>
      </c>
      <c r="E19610" s="9" t="e">
        <f>INDEX(#REF!:#REF!,MATCH($D19610,#REF!:#REF!,0),MATCH(#REF!,#REF!:#REF!,0))</f>
        <v>#REF!</v>
      </c>
      <c r="F19610" s="9" t="e">
        <f>INDEX(#REF!:#REF!,MATCH($D19610,#REF!:#REF!,0),MATCH(#REF!,#REF!:#REF!,0))</f>
        <v>#REF!</v>
      </c>
    </row>
    <row r="19611" spans="1:6" ht="16.5" x14ac:dyDescent="0.3">
      <c r="A19611" s="9" t="s">
        <v>2578</v>
      </c>
      <c r="B19611" s="9" t="s">
        <v>2198</v>
      </c>
      <c r="C19611" s="10">
        <v>43904</v>
      </c>
      <c r="D19611" s="9">
        <v>6276010022</v>
      </c>
      <c r="E19611" s="9" t="e">
        <f>INDEX(#REF!:#REF!,MATCH($D19611,#REF!:#REF!,0),MATCH(#REF!,#REF!:#REF!,0))</f>
        <v>#REF!</v>
      </c>
      <c r="F19611" s="9" t="e">
        <f>INDEX(#REF!:#REF!,MATCH($D19611,#REF!:#REF!,0),MATCH(#REF!,#REF!:#REF!,0))</f>
        <v>#REF!</v>
      </c>
    </row>
    <row r="19612" spans="1:6" ht="16.5" x14ac:dyDescent="0.3">
      <c r="A19612" s="9" t="s">
        <v>2577</v>
      </c>
      <c r="B19612" s="9" t="s">
        <v>2341</v>
      </c>
      <c r="C19612" s="10">
        <v>20441</v>
      </c>
      <c r="D19612" s="9">
        <v>6214787945</v>
      </c>
      <c r="E19612" s="9" t="e">
        <f>INDEX(#REF!:#REF!,MATCH($D19612,#REF!:#REF!,0),MATCH(#REF!,#REF!:#REF!,0))</f>
        <v>#REF!</v>
      </c>
      <c r="F19612" s="9" t="e">
        <f>INDEX(#REF!:#REF!,MATCH($D19612,#REF!:#REF!,0),MATCH(#REF!,#REF!:#REF!,0))</f>
        <v>#REF!</v>
      </c>
    </row>
    <row r="19613" spans="1:6" ht="16.5" x14ac:dyDescent="0.3">
      <c r="A19613" s="9" t="s">
        <v>2576</v>
      </c>
      <c r="B19613" s="9" t="s">
        <v>2262</v>
      </c>
      <c r="C19613" s="10">
        <v>58986</v>
      </c>
      <c r="D19613" s="9">
        <v>4969679754</v>
      </c>
      <c r="E19613" s="9" t="e">
        <f>INDEX(#REF!:#REF!,MATCH($D19613,#REF!:#REF!,0),MATCH(#REF!,#REF!:#REF!,0))</f>
        <v>#REF!</v>
      </c>
      <c r="F19613" s="9" t="e">
        <f>INDEX(#REF!:#REF!,MATCH($D19613,#REF!:#REF!,0),MATCH(#REF!,#REF!:#REF!,0))</f>
        <v>#REF!</v>
      </c>
    </row>
    <row r="19614" spans="1:6" ht="16.5" x14ac:dyDescent="0.3">
      <c r="A19614" s="9" t="s">
        <v>2575</v>
      </c>
      <c r="B19614" s="9" t="s">
        <v>2574</v>
      </c>
      <c r="C19614" s="10">
        <v>44617</v>
      </c>
      <c r="D19614" s="9">
        <v>2908560011</v>
      </c>
      <c r="E19614" s="9" t="e">
        <f>INDEX(#REF!:#REF!,MATCH($D19614,#REF!:#REF!,0),MATCH(#REF!,#REF!:#REF!,0))</f>
        <v>#REF!</v>
      </c>
      <c r="F19614" s="9" t="e">
        <f>INDEX(#REF!:#REF!,MATCH($D19614,#REF!:#REF!,0),MATCH(#REF!,#REF!:#REF!,0))</f>
        <v>#REF!</v>
      </c>
    </row>
    <row r="19615" spans="1:6" ht="16.5" x14ac:dyDescent="0.3">
      <c r="A19615" s="9" t="s">
        <v>2573</v>
      </c>
      <c r="B19615" s="9" t="s">
        <v>2572</v>
      </c>
      <c r="C19615" s="10">
        <v>24410</v>
      </c>
      <c r="D19615" s="9">
        <v>7374898193</v>
      </c>
      <c r="E19615" s="9" t="e">
        <f>INDEX(#REF!:#REF!,MATCH($D19615,#REF!:#REF!,0),MATCH(#REF!,#REF!:#REF!,0))</f>
        <v>#REF!</v>
      </c>
      <c r="F19615" s="9" t="e">
        <f>INDEX(#REF!:#REF!,MATCH($D19615,#REF!:#REF!,0),MATCH(#REF!,#REF!:#REF!,0))</f>
        <v>#REF!</v>
      </c>
    </row>
    <row r="19616" spans="1:6" ht="16.5" x14ac:dyDescent="0.3">
      <c r="A19616" s="9" t="s">
        <v>2571</v>
      </c>
      <c r="B19616" s="9" t="s">
        <v>2532</v>
      </c>
      <c r="C19616" s="10">
        <v>59322</v>
      </c>
      <c r="D19616" s="9">
        <v>3956653289</v>
      </c>
      <c r="E19616" s="9" t="e">
        <f>INDEX(#REF!:#REF!,MATCH($D19616,#REF!:#REF!,0),MATCH(#REF!,#REF!:#REF!,0))</f>
        <v>#REF!</v>
      </c>
      <c r="F19616" s="9" t="e">
        <f>INDEX(#REF!:#REF!,MATCH($D19616,#REF!:#REF!,0),MATCH(#REF!,#REF!:#REF!,0))</f>
        <v>#REF!</v>
      </c>
    </row>
    <row r="19617" spans="1:6" ht="16.5" x14ac:dyDescent="0.3">
      <c r="A19617" s="9" t="s">
        <v>2570</v>
      </c>
      <c r="B19617" s="9" t="s">
        <v>2443</v>
      </c>
      <c r="C19617" s="10">
        <v>25412</v>
      </c>
      <c r="D19617" s="9">
        <v>8516539148</v>
      </c>
      <c r="E19617" s="9" t="e">
        <f>INDEX(#REF!:#REF!,MATCH($D19617,#REF!:#REF!,0),MATCH(#REF!,#REF!:#REF!,0))</f>
        <v>#REF!</v>
      </c>
      <c r="F19617" s="9" t="e">
        <f>INDEX(#REF!:#REF!,MATCH($D19617,#REF!:#REF!,0),MATCH(#REF!,#REF!:#REF!,0))</f>
        <v>#REF!</v>
      </c>
    </row>
    <row r="19618" spans="1:6" ht="16.5" x14ac:dyDescent="0.3">
      <c r="A19618" s="9" t="s">
        <v>2569</v>
      </c>
      <c r="B19618" s="9" t="s">
        <v>2568</v>
      </c>
      <c r="C19618" s="10">
        <v>40456</v>
      </c>
      <c r="D19618" s="9">
        <v>5974179625</v>
      </c>
      <c r="E19618" s="9" t="e">
        <f>INDEX(#REF!:#REF!,MATCH($D19618,#REF!:#REF!,0),MATCH(#REF!,#REF!:#REF!,0))</f>
        <v>#REF!</v>
      </c>
      <c r="F19618" s="9" t="e">
        <f>INDEX(#REF!:#REF!,MATCH($D19618,#REF!:#REF!,0),MATCH(#REF!,#REF!:#REF!,0))</f>
        <v>#REF!</v>
      </c>
    </row>
    <row r="19619" spans="1:6" ht="16.5" x14ac:dyDescent="0.3">
      <c r="A19619" s="9" t="s">
        <v>2567</v>
      </c>
      <c r="B19619" s="9" t="s">
        <v>2005</v>
      </c>
      <c r="C19619" s="10">
        <v>34155</v>
      </c>
      <c r="D19619" s="9">
        <v>132027631</v>
      </c>
      <c r="E19619" s="9" t="e">
        <f>INDEX(#REF!:#REF!,MATCH($D19619,#REF!:#REF!,0),MATCH(#REF!,#REF!:#REF!,0))</f>
        <v>#REF!</v>
      </c>
      <c r="F19619" s="9" t="e">
        <f>INDEX(#REF!:#REF!,MATCH($D19619,#REF!:#REF!,0),MATCH(#REF!,#REF!:#REF!,0))</f>
        <v>#REF!</v>
      </c>
    </row>
    <row r="19620" spans="1:6" ht="16.5" x14ac:dyDescent="0.3">
      <c r="A19620" s="9" t="s">
        <v>2566</v>
      </c>
      <c r="B19620" s="9" t="s">
        <v>2557</v>
      </c>
      <c r="C19620" s="10">
        <v>25235</v>
      </c>
      <c r="D19620" s="9">
        <v>6820956614</v>
      </c>
      <c r="E19620" s="9" t="e">
        <f>INDEX(#REF!:#REF!,MATCH($D19620,#REF!:#REF!,0),MATCH(#REF!,#REF!:#REF!,0))</f>
        <v>#REF!</v>
      </c>
      <c r="F19620" s="9" t="e">
        <f>INDEX(#REF!:#REF!,MATCH($D19620,#REF!:#REF!,0),MATCH(#REF!,#REF!:#REF!,0))</f>
        <v>#REF!</v>
      </c>
    </row>
    <row r="19621" spans="1:6" ht="16.5" x14ac:dyDescent="0.3">
      <c r="A19621" s="9" t="s">
        <v>2565</v>
      </c>
      <c r="B19621" s="9" t="s">
        <v>2564</v>
      </c>
      <c r="C19621" s="10">
        <v>43168</v>
      </c>
      <c r="D19621" s="9">
        <v>5341512014</v>
      </c>
      <c r="E19621" s="9" t="e">
        <f>INDEX(#REF!:#REF!,MATCH($D19621,#REF!:#REF!,0),MATCH(#REF!,#REF!:#REF!,0))</f>
        <v>#REF!</v>
      </c>
      <c r="F19621" s="9" t="e">
        <f>INDEX(#REF!:#REF!,MATCH($D19621,#REF!:#REF!,0),MATCH(#REF!,#REF!:#REF!,0))</f>
        <v>#REF!</v>
      </c>
    </row>
    <row r="19622" spans="1:6" ht="16.5" x14ac:dyDescent="0.3">
      <c r="A19622" s="9" t="s">
        <v>2563</v>
      </c>
      <c r="B19622" s="9" t="s">
        <v>2481</v>
      </c>
      <c r="C19622" s="10">
        <v>43510</v>
      </c>
      <c r="D19622" s="9">
        <v>8093156364</v>
      </c>
      <c r="E19622" s="9" t="e">
        <f>INDEX(#REF!:#REF!,MATCH($D19622,#REF!:#REF!,0),MATCH(#REF!,#REF!:#REF!,0))</f>
        <v>#REF!</v>
      </c>
      <c r="F19622" s="9" t="e">
        <f>INDEX(#REF!:#REF!,MATCH($D19622,#REF!:#REF!,0),MATCH(#REF!,#REF!:#REF!,0))</f>
        <v>#REF!</v>
      </c>
    </row>
    <row r="19623" spans="1:6" ht="16.5" x14ac:dyDescent="0.3">
      <c r="A19623" s="9" t="s">
        <v>2562</v>
      </c>
      <c r="B19623" s="9" t="s">
        <v>2023</v>
      </c>
      <c r="C19623" s="10">
        <v>21452</v>
      </c>
      <c r="D19623" s="9">
        <v>6253520369</v>
      </c>
      <c r="E19623" s="9" t="e">
        <f>INDEX(#REF!:#REF!,MATCH($D19623,#REF!:#REF!,0),MATCH(#REF!,#REF!:#REF!,0))</f>
        <v>#REF!</v>
      </c>
      <c r="F19623" s="9" t="e">
        <f>INDEX(#REF!:#REF!,MATCH($D19623,#REF!:#REF!,0),MATCH(#REF!,#REF!:#REF!,0))</f>
        <v>#REF!</v>
      </c>
    </row>
    <row r="19624" spans="1:6" ht="16.5" x14ac:dyDescent="0.3">
      <c r="A19624" s="9" t="s">
        <v>2561</v>
      </c>
      <c r="B19624" s="9" t="s">
        <v>2541</v>
      </c>
      <c r="C19624" s="10">
        <v>47827</v>
      </c>
      <c r="D19624" s="9">
        <v>7269614199</v>
      </c>
      <c r="E19624" s="9" t="e">
        <f>INDEX(#REF!:#REF!,MATCH($D19624,#REF!:#REF!,0),MATCH(#REF!,#REF!:#REF!,0))</f>
        <v>#REF!</v>
      </c>
      <c r="F19624" s="9" t="e">
        <f>INDEX(#REF!:#REF!,MATCH($D19624,#REF!:#REF!,0),MATCH(#REF!,#REF!:#REF!,0))</f>
        <v>#REF!</v>
      </c>
    </row>
    <row r="19625" spans="1:6" ht="16.5" x14ac:dyDescent="0.3">
      <c r="A19625" s="9" t="s">
        <v>2560</v>
      </c>
      <c r="B19625" s="9" t="s">
        <v>2559</v>
      </c>
      <c r="C19625" s="10">
        <v>25426</v>
      </c>
      <c r="D19625" s="9">
        <v>4256220232</v>
      </c>
      <c r="E19625" s="9" t="e">
        <f>INDEX(#REF!:#REF!,MATCH($D19625,#REF!:#REF!,0),MATCH(#REF!,#REF!:#REF!,0))</f>
        <v>#REF!</v>
      </c>
      <c r="F19625" s="9" t="e">
        <f>INDEX(#REF!:#REF!,MATCH($D19625,#REF!:#REF!,0),MATCH(#REF!,#REF!:#REF!,0))</f>
        <v>#REF!</v>
      </c>
    </row>
    <row r="19626" spans="1:6" ht="16.5" x14ac:dyDescent="0.3">
      <c r="A19626" s="9" t="s">
        <v>2558</v>
      </c>
      <c r="B19626" s="9" t="s">
        <v>2557</v>
      </c>
      <c r="C19626" s="10">
        <v>18364</v>
      </c>
      <c r="D19626" s="9">
        <v>1456229036</v>
      </c>
      <c r="E19626" s="9" t="e">
        <f>INDEX(#REF!:#REF!,MATCH($D19626,#REF!:#REF!,0),MATCH(#REF!,#REF!:#REF!,0))</f>
        <v>#REF!</v>
      </c>
      <c r="F19626" s="9" t="e">
        <f>INDEX(#REF!:#REF!,MATCH($D19626,#REF!:#REF!,0),MATCH(#REF!,#REF!:#REF!,0))</f>
        <v>#REF!</v>
      </c>
    </row>
    <row r="19627" spans="1:6" ht="16.5" x14ac:dyDescent="0.3">
      <c r="A19627" s="9" t="s">
        <v>2556</v>
      </c>
      <c r="B19627" s="9" t="s">
        <v>2555</v>
      </c>
      <c r="C19627" s="10">
        <v>13953</v>
      </c>
      <c r="D19627" s="9">
        <v>7635344498</v>
      </c>
      <c r="E19627" s="9" t="e">
        <f>INDEX(#REF!:#REF!,MATCH($D19627,#REF!:#REF!,0),MATCH(#REF!,#REF!:#REF!,0))</f>
        <v>#REF!</v>
      </c>
      <c r="F19627" s="9" t="e">
        <f>INDEX(#REF!:#REF!,MATCH($D19627,#REF!:#REF!,0),MATCH(#REF!,#REF!:#REF!,0))</f>
        <v>#REF!</v>
      </c>
    </row>
    <row r="19628" spans="1:6" ht="16.5" x14ac:dyDescent="0.3">
      <c r="A19628" s="9" t="s">
        <v>2554</v>
      </c>
      <c r="B19628" s="9" t="s">
        <v>2326</v>
      </c>
      <c r="C19628" s="10">
        <v>26137</v>
      </c>
      <c r="D19628" s="9">
        <v>4499766028</v>
      </c>
      <c r="E19628" s="9" t="e">
        <f>INDEX(#REF!:#REF!,MATCH($D19628,#REF!:#REF!,0),MATCH(#REF!,#REF!:#REF!,0))</f>
        <v>#REF!</v>
      </c>
      <c r="F19628" s="9" t="e">
        <f>INDEX(#REF!:#REF!,MATCH($D19628,#REF!:#REF!,0),MATCH(#REF!,#REF!:#REF!,0))</f>
        <v>#REF!</v>
      </c>
    </row>
    <row r="19629" spans="1:6" ht="16.5" x14ac:dyDescent="0.3">
      <c r="A19629" s="9" t="s">
        <v>2553</v>
      </c>
      <c r="B19629" s="9" t="s">
        <v>2489</v>
      </c>
      <c r="C19629" s="10">
        <v>56935</v>
      </c>
      <c r="D19629" s="9">
        <v>994826516</v>
      </c>
      <c r="E19629" s="9" t="e">
        <f>INDEX(#REF!:#REF!,MATCH($D19629,#REF!:#REF!,0),MATCH(#REF!,#REF!:#REF!,0))</f>
        <v>#REF!</v>
      </c>
      <c r="F19629" s="9" t="e">
        <f>INDEX(#REF!:#REF!,MATCH($D19629,#REF!:#REF!,0),MATCH(#REF!,#REF!:#REF!,0))</f>
        <v>#REF!</v>
      </c>
    </row>
    <row r="19630" spans="1:6" ht="16.5" x14ac:dyDescent="0.3">
      <c r="A19630" s="9" t="s">
        <v>2552</v>
      </c>
      <c r="B19630" s="9" t="s">
        <v>2115</v>
      </c>
      <c r="C19630" s="10">
        <v>14320</v>
      </c>
      <c r="D19630" s="9">
        <v>7325246862</v>
      </c>
      <c r="E19630" s="9" t="e">
        <f>INDEX(#REF!:#REF!,MATCH($D19630,#REF!:#REF!,0),MATCH(#REF!,#REF!:#REF!,0))</f>
        <v>#REF!</v>
      </c>
      <c r="F19630" s="9" t="e">
        <f>INDEX(#REF!:#REF!,MATCH($D19630,#REF!:#REF!,0),MATCH(#REF!,#REF!:#REF!,0))</f>
        <v>#REF!</v>
      </c>
    </row>
    <row r="19631" spans="1:6" ht="16.5" x14ac:dyDescent="0.3">
      <c r="A19631" s="9" t="s">
        <v>2551</v>
      </c>
      <c r="B19631" s="9" t="s">
        <v>2453</v>
      </c>
      <c r="C19631" s="10">
        <v>33942</v>
      </c>
      <c r="D19631" s="9">
        <v>244523738</v>
      </c>
      <c r="E19631" s="9" t="e">
        <f>INDEX(#REF!:#REF!,MATCH($D19631,#REF!:#REF!,0),MATCH(#REF!,#REF!:#REF!,0))</f>
        <v>#REF!</v>
      </c>
      <c r="F19631" s="9" t="e">
        <f>INDEX(#REF!:#REF!,MATCH($D19631,#REF!:#REF!,0),MATCH(#REF!,#REF!:#REF!,0))</f>
        <v>#REF!</v>
      </c>
    </row>
    <row r="19632" spans="1:6" ht="16.5" x14ac:dyDescent="0.3">
      <c r="A19632" s="9" t="s">
        <v>2550</v>
      </c>
      <c r="B19632" s="9" t="s">
        <v>2140</v>
      </c>
      <c r="C19632" s="10">
        <v>50319</v>
      </c>
      <c r="D19632" s="9">
        <v>4031884281</v>
      </c>
      <c r="E19632" s="9" t="e">
        <f>INDEX(#REF!:#REF!,MATCH($D19632,#REF!:#REF!,0),MATCH(#REF!,#REF!:#REF!,0))</f>
        <v>#REF!</v>
      </c>
      <c r="F19632" s="9" t="e">
        <f>INDEX(#REF!:#REF!,MATCH($D19632,#REF!:#REF!,0),MATCH(#REF!,#REF!:#REF!,0))</f>
        <v>#REF!</v>
      </c>
    </row>
    <row r="19633" spans="1:6" ht="16.5" x14ac:dyDescent="0.3">
      <c r="A19633" s="9" t="s">
        <v>2549</v>
      </c>
      <c r="B19633" s="9" t="s">
        <v>2548</v>
      </c>
      <c r="C19633" s="10">
        <v>35540</v>
      </c>
      <c r="D19633" s="9">
        <v>3016741628</v>
      </c>
      <c r="E19633" s="9" t="e">
        <f>INDEX(#REF!:#REF!,MATCH($D19633,#REF!:#REF!,0),MATCH(#REF!,#REF!:#REF!,0))</f>
        <v>#REF!</v>
      </c>
      <c r="F19633" s="9" t="e">
        <f>INDEX(#REF!:#REF!,MATCH($D19633,#REF!:#REF!,0),MATCH(#REF!,#REF!:#REF!,0))</f>
        <v>#REF!</v>
      </c>
    </row>
    <row r="19634" spans="1:6" ht="16.5" x14ac:dyDescent="0.3">
      <c r="A19634" s="9" t="s">
        <v>2547</v>
      </c>
      <c r="B19634" s="9" t="s">
        <v>2219</v>
      </c>
      <c r="C19634" s="10">
        <v>58877</v>
      </c>
      <c r="D19634" s="9">
        <v>6293335589</v>
      </c>
      <c r="E19634" s="9" t="e">
        <f>INDEX(#REF!:#REF!,MATCH($D19634,#REF!:#REF!,0),MATCH(#REF!,#REF!:#REF!,0))</f>
        <v>#REF!</v>
      </c>
      <c r="F19634" s="9" t="e">
        <f>INDEX(#REF!:#REF!,MATCH($D19634,#REF!:#REF!,0),MATCH(#REF!,#REF!:#REF!,0))</f>
        <v>#REF!</v>
      </c>
    </row>
    <row r="19635" spans="1:6" ht="16.5" x14ac:dyDescent="0.3">
      <c r="A19635" s="9" t="s">
        <v>2546</v>
      </c>
      <c r="B19635" s="9" t="s">
        <v>2243</v>
      </c>
      <c r="C19635" s="10">
        <v>43238</v>
      </c>
      <c r="D19635" s="9">
        <v>2298319154</v>
      </c>
      <c r="E19635" s="9" t="e">
        <f>INDEX(#REF!:#REF!,MATCH($D19635,#REF!:#REF!,0),MATCH(#REF!,#REF!:#REF!,0))</f>
        <v>#REF!</v>
      </c>
      <c r="F19635" s="9" t="e">
        <f>INDEX(#REF!:#REF!,MATCH($D19635,#REF!:#REF!,0),MATCH(#REF!,#REF!:#REF!,0))</f>
        <v>#REF!</v>
      </c>
    </row>
    <row r="19636" spans="1:6" ht="16.5" x14ac:dyDescent="0.3">
      <c r="A19636" s="9" t="s">
        <v>2545</v>
      </c>
      <c r="B19636" s="9" t="s">
        <v>2544</v>
      </c>
      <c r="C19636" s="10">
        <v>22206</v>
      </c>
      <c r="D19636" s="9">
        <v>8694120054</v>
      </c>
      <c r="E19636" s="9" t="e">
        <f>INDEX(#REF!:#REF!,MATCH($D19636,#REF!:#REF!,0),MATCH(#REF!,#REF!:#REF!,0))</f>
        <v>#REF!</v>
      </c>
      <c r="F19636" s="9" t="e">
        <f>INDEX(#REF!:#REF!,MATCH($D19636,#REF!:#REF!,0),MATCH(#REF!,#REF!:#REF!,0))</f>
        <v>#REF!</v>
      </c>
    </row>
    <row r="19637" spans="1:6" ht="16.5" x14ac:dyDescent="0.3">
      <c r="A19637" s="9" t="s">
        <v>2543</v>
      </c>
      <c r="B19637" s="9" t="s">
        <v>2032</v>
      </c>
      <c r="C19637" s="10">
        <v>46901</v>
      </c>
      <c r="D19637" s="9">
        <v>5814713100</v>
      </c>
      <c r="E19637" s="9" t="e">
        <f>INDEX(#REF!:#REF!,MATCH($D19637,#REF!:#REF!,0),MATCH(#REF!,#REF!:#REF!,0))</f>
        <v>#REF!</v>
      </c>
      <c r="F19637" s="9" t="e">
        <f>INDEX(#REF!:#REF!,MATCH($D19637,#REF!:#REF!,0),MATCH(#REF!,#REF!:#REF!,0))</f>
        <v>#REF!</v>
      </c>
    </row>
    <row r="19638" spans="1:6" ht="16.5" x14ac:dyDescent="0.3">
      <c r="A19638" s="9" t="s">
        <v>2542</v>
      </c>
      <c r="B19638" s="9" t="s">
        <v>2541</v>
      </c>
      <c r="C19638" s="10">
        <v>53840</v>
      </c>
      <c r="D19638" s="9">
        <v>7462961601</v>
      </c>
      <c r="E19638" s="9" t="e">
        <f>INDEX(#REF!:#REF!,MATCH($D19638,#REF!:#REF!,0),MATCH(#REF!,#REF!:#REF!,0))</f>
        <v>#REF!</v>
      </c>
      <c r="F19638" s="9" t="e">
        <f>INDEX(#REF!:#REF!,MATCH($D19638,#REF!:#REF!,0),MATCH(#REF!,#REF!:#REF!,0))</f>
        <v>#REF!</v>
      </c>
    </row>
    <row r="19639" spans="1:6" ht="16.5" x14ac:dyDescent="0.3">
      <c r="A19639" s="9" t="s">
        <v>2540</v>
      </c>
      <c r="B19639" s="9" t="s">
        <v>2539</v>
      </c>
      <c r="C19639" s="10">
        <v>38878</v>
      </c>
      <c r="D19639" s="9">
        <v>8998375370</v>
      </c>
      <c r="E19639" s="9" t="e">
        <f>INDEX(#REF!:#REF!,MATCH($D19639,#REF!:#REF!,0),MATCH(#REF!,#REF!:#REF!,0))</f>
        <v>#REF!</v>
      </c>
      <c r="F19639" s="9" t="e">
        <f>INDEX(#REF!:#REF!,MATCH($D19639,#REF!:#REF!,0),MATCH(#REF!,#REF!:#REF!,0))</f>
        <v>#REF!</v>
      </c>
    </row>
    <row r="19640" spans="1:6" ht="16.5" x14ac:dyDescent="0.3">
      <c r="A19640" s="9" t="s">
        <v>2538</v>
      </c>
      <c r="B19640" s="9" t="s">
        <v>2537</v>
      </c>
      <c r="C19640" s="10">
        <v>56502</v>
      </c>
      <c r="D19640" s="9">
        <v>3569619966</v>
      </c>
      <c r="E19640" s="9" t="e">
        <f>INDEX(#REF!:#REF!,MATCH($D19640,#REF!:#REF!,0),MATCH(#REF!,#REF!:#REF!,0))</f>
        <v>#REF!</v>
      </c>
      <c r="F19640" s="9" t="e">
        <f>INDEX(#REF!:#REF!,MATCH($D19640,#REF!:#REF!,0),MATCH(#REF!,#REF!:#REF!,0))</f>
        <v>#REF!</v>
      </c>
    </row>
    <row r="19641" spans="1:6" ht="16.5" x14ac:dyDescent="0.3">
      <c r="A19641" s="9" t="s">
        <v>2536</v>
      </c>
      <c r="B19641" s="9" t="s">
        <v>2474</v>
      </c>
      <c r="C19641" s="10">
        <v>14813</v>
      </c>
      <c r="D19641" s="9">
        <v>826490107</v>
      </c>
      <c r="E19641" s="9" t="e">
        <f>INDEX(#REF!:#REF!,MATCH($D19641,#REF!:#REF!,0),MATCH(#REF!,#REF!:#REF!,0))</f>
        <v>#REF!</v>
      </c>
      <c r="F19641" s="9" t="e">
        <f>INDEX(#REF!:#REF!,MATCH($D19641,#REF!:#REF!,0),MATCH(#REF!,#REF!:#REF!,0))</f>
        <v>#REF!</v>
      </c>
    </row>
    <row r="19642" spans="1:6" ht="16.5" x14ac:dyDescent="0.3">
      <c r="A19642" s="9" t="s">
        <v>2535</v>
      </c>
      <c r="B19642" s="9" t="s">
        <v>2534</v>
      </c>
      <c r="C19642" s="10">
        <v>26929</v>
      </c>
      <c r="D19642" s="9">
        <v>4730395069</v>
      </c>
      <c r="E19642" s="9" t="e">
        <f>INDEX(#REF!:#REF!,MATCH($D19642,#REF!:#REF!,0),MATCH(#REF!,#REF!:#REF!,0))</f>
        <v>#REF!</v>
      </c>
      <c r="F19642" s="9" t="e">
        <f>INDEX(#REF!:#REF!,MATCH($D19642,#REF!:#REF!,0),MATCH(#REF!,#REF!:#REF!,0))</f>
        <v>#REF!</v>
      </c>
    </row>
    <row r="19643" spans="1:6" ht="16.5" x14ac:dyDescent="0.3">
      <c r="A19643" s="9" t="s">
        <v>2533</v>
      </c>
      <c r="B19643" s="9" t="s">
        <v>2532</v>
      </c>
      <c r="C19643" s="10">
        <v>35104</v>
      </c>
      <c r="D19643" s="9">
        <v>3597778305</v>
      </c>
      <c r="E19643" s="9" t="e">
        <f>INDEX(#REF!:#REF!,MATCH($D19643,#REF!:#REF!,0),MATCH(#REF!,#REF!:#REF!,0))</f>
        <v>#REF!</v>
      </c>
      <c r="F19643" s="9" t="e">
        <f>INDEX(#REF!:#REF!,MATCH($D19643,#REF!:#REF!,0),MATCH(#REF!,#REF!:#REF!,0))</f>
        <v>#REF!</v>
      </c>
    </row>
    <row r="19644" spans="1:6" ht="16.5" x14ac:dyDescent="0.3">
      <c r="A19644" s="9" t="s">
        <v>2531</v>
      </c>
      <c r="B19644" s="9" t="s">
        <v>2530</v>
      </c>
      <c r="C19644" s="10">
        <v>35121</v>
      </c>
      <c r="D19644" s="9">
        <v>4398950745</v>
      </c>
      <c r="E19644" s="9" t="e">
        <f>INDEX(#REF!:#REF!,MATCH($D19644,#REF!:#REF!,0),MATCH(#REF!,#REF!:#REF!,0))</f>
        <v>#REF!</v>
      </c>
      <c r="F19644" s="9" t="e">
        <f>INDEX(#REF!:#REF!,MATCH($D19644,#REF!:#REF!,0),MATCH(#REF!,#REF!:#REF!,0))</f>
        <v>#REF!</v>
      </c>
    </row>
    <row r="19645" spans="1:6" ht="16.5" x14ac:dyDescent="0.3">
      <c r="A19645" s="9" t="s">
        <v>2529</v>
      </c>
      <c r="B19645" s="9" t="s">
        <v>2528</v>
      </c>
      <c r="C19645" s="10">
        <v>11915</v>
      </c>
      <c r="D19645" s="9">
        <v>4768254810</v>
      </c>
      <c r="E19645" s="9" t="e">
        <f>INDEX(#REF!:#REF!,MATCH($D19645,#REF!:#REF!,0),MATCH(#REF!,#REF!:#REF!,0))</f>
        <v>#REF!</v>
      </c>
      <c r="F19645" s="9" t="e">
        <f>INDEX(#REF!:#REF!,MATCH($D19645,#REF!:#REF!,0),MATCH(#REF!,#REF!:#REF!,0))</f>
        <v>#REF!</v>
      </c>
    </row>
    <row r="19646" spans="1:6" ht="16.5" x14ac:dyDescent="0.3">
      <c r="A19646" s="9" t="s">
        <v>2527</v>
      </c>
      <c r="B19646" s="9" t="s">
        <v>2526</v>
      </c>
      <c r="C19646" s="10">
        <v>27688</v>
      </c>
      <c r="D19646" s="9">
        <v>3428040538</v>
      </c>
      <c r="E19646" s="9" t="e">
        <f>INDEX(#REF!:#REF!,MATCH($D19646,#REF!:#REF!,0),MATCH(#REF!,#REF!:#REF!,0))</f>
        <v>#REF!</v>
      </c>
      <c r="F19646" s="9" t="e">
        <f>INDEX(#REF!:#REF!,MATCH($D19646,#REF!:#REF!,0),MATCH(#REF!,#REF!:#REF!,0))</f>
        <v>#REF!</v>
      </c>
    </row>
    <row r="19647" spans="1:6" ht="16.5" x14ac:dyDescent="0.3">
      <c r="A19647" s="9" t="s">
        <v>2525</v>
      </c>
      <c r="B19647" s="9" t="s">
        <v>2059</v>
      </c>
      <c r="C19647" s="10">
        <v>28057</v>
      </c>
      <c r="D19647" s="9">
        <v>1545110042</v>
      </c>
      <c r="E19647" s="9" t="e">
        <f>INDEX(#REF!:#REF!,MATCH($D19647,#REF!:#REF!,0),MATCH(#REF!,#REF!:#REF!,0))</f>
        <v>#REF!</v>
      </c>
      <c r="F19647" s="9" t="e">
        <f>INDEX(#REF!:#REF!,MATCH($D19647,#REF!:#REF!,0),MATCH(#REF!,#REF!:#REF!,0))</f>
        <v>#REF!</v>
      </c>
    </row>
    <row r="19648" spans="1:6" ht="16.5" x14ac:dyDescent="0.3">
      <c r="A19648" s="9" t="s">
        <v>2524</v>
      </c>
      <c r="B19648" s="9" t="s">
        <v>2169</v>
      </c>
      <c r="C19648" s="10">
        <v>36388</v>
      </c>
      <c r="D19648" s="9">
        <v>325547246</v>
      </c>
      <c r="E19648" s="9" t="e">
        <f>INDEX(#REF!:#REF!,MATCH($D19648,#REF!:#REF!,0),MATCH(#REF!,#REF!:#REF!,0))</f>
        <v>#REF!</v>
      </c>
      <c r="F19648" s="9" t="e">
        <f>INDEX(#REF!:#REF!,MATCH($D19648,#REF!:#REF!,0),MATCH(#REF!,#REF!:#REF!,0))</f>
        <v>#REF!</v>
      </c>
    </row>
    <row r="19649" spans="1:6" ht="16.5" x14ac:dyDescent="0.3">
      <c r="A19649" s="9" t="s">
        <v>2523</v>
      </c>
      <c r="B19649" s="9" t="s">
        <v>1943</v>
      </c>
      <c r="C19649" s="10">
        <v>27716</v>
      </c>
      <c r="D19649" s="9">
        <v>6718456802</v>
      </c>
      <c r="E19649" s="9" t="e">
        <f>INDEX(#REF!:#REF!,MATCH($D19649,#REF!:#REF!,0),MATCH(#REF!,#REF!:#REF!,0))</f>
        <v>#REF!</v>
      </c>
      <c r="F19649" s="9" t="e">
        <f>INDEX(#REF!:#REF!,MATCH($D19649,#REF!:#REF!,0),MATCH(#REF!,#REF!:#REF!,0))</f>
        <v>#REF!</v>
      </c>
    </row>
    <row r="19650" spans="1:6" ht="16.5" x14ac:dyDescent="0.3">
      <c r="A19650" s="9" t="s">
        <v>2522</v>
      </c>
      <c r="B19650" s="9" t="s">
        <v>2521</v>
      </c>
      <c r="C19650" s="10">
        <v>43577</v>
      </c>
      <c r="D19650" s="9">
        <v>6271204627</v>
      </c>
      <c r="E19650" s="9" t="e">
        <f>INDEX(#REF!:#REF!,MATCH($D19650,#REF!:#REF!,0),MATCH(#REF!,#REF!:#REF!,0))</f>
        <v>#REF!</v>
      </c>
      <c r="F19650" s="9" t="e">
        <f>INDEX(#REF!:#REF!,MATCH($D19650,#REF!:#REF!,0),MATCH(#REF!,#REF!:#REF!,0))</f>
        <v>#REF!</v>
      </c>
    </row>
    <row r="19651" spans="1:6" ht="16.5" x14ac:dyDescent="0.3">
      <c r="A19651" s="9" t="s">
        <v>2520</v>
      </c>
      <c r="B19651" s="9" t="s">
        <v>2519</v>
      </c>
      <c r="C19651" s="10">
        <v>18335</v>
      </c>
      <c r="D19651" s="9">
        <v>7794042674</v>
      </c>
      <c r="E19651" s="9" t="e">
        <f>INDEX(#REF!:#REF!,MATCH($D19651,#REF!:#REF!,0),MATCH(#REF!,#REF!:#REF!,0))</f>
        <v>#REF!</v>
      </c>
      <c r="F19651" s="9" t="e">
        <f>INDEX(#REF!:#REF!,MATCH($D19651,#REF!:#REF!,0),MATCH(#REF!,#REF!:#REF!,0))</f>
        <v>#REF!</v>
      </c>
    </row>
    <row r="19652" spans="1:6" ht="16.5" x14ac:dyDescent="0.3">
      <c r="A19652" s="9" t="s">
        <v>2518</v>
      </c>
      <c r="B19652" s="9" t="s">
        <v>2174</v>
      </c>
      <c r="C19652" s="10">
        <v>36121</v>
      </c>
      <c r="D19652" s="9">
        <v>8264394108</v>
      </c>
      <c r="E19652" s="9" t="e">
        <f>INDEX(#REF!:#REF!,MATCH($D19652,#REF!:#REF!,0),MATCH(#REF!,#REF!:#REF!,0))</f>
        <v>#REF!</v>
      </c>
      <c r="F19652" s="9" t="e">
        <f>INDEX(#REF!:#REF!,MATCH($D19652,#REF!:#REF!,0),MATCH(#REF!,#REF!:#REF!,0))</f>
        <v>#REF!</v>
      </c>
    </row>
    <row r="19653" spans="1:6" ht="16.5" x14ac:dyDescent="0.3">
      <c r="A19653" s="9" t="s">
        <v>2517</v>
      </c>
      <c r="B19653" s="9" t="s">
        <v>2140</v>
      </c>
      <c r="C19653" s="10">
        <v>36364</v>
      </c>
      <c r="D19653" s="9">
        <v>1659418720</v>
      </c>
      <c r="E19653" s="9" t="e">
        <f>INDEX(#REF!:#REF!,MATCH($D19653,#REF!:#REF!,0),MATCH(#REF!,#REF!:#REF!,0))</f>
        <v>#REF!</v>
      </c>
      <c r="F19653" s="9" t="e">
        <f>INDEX(#REF!:#REF!,MATCH($D19653,#REF!:#REF!,0),MATCH(#REF!,#REF!:#REF!,0))</f>
        <v>#REF!</v>
      </c>
    </row>
    <row r="19654" spans="1:6" ht="16.5" x14ac:dyDescent="0.3">
      <c r="A19654" s="9" t="s">
        <v>2516</v>
      </c>
      <c r="B19654" s="9" t="s">
        <v>2183</v>
      </c>
      <c r="C19654" s="10">
        <v>40866</v>
      </c>
      <c r="D19654" s="9">
        <v>1062607929</v>
      </c>
      <c r="E19654" s="9" t="e">
        <f>INDEX(#REF!:#REF!,MATCH($D19654,#REF!:#REF!,0),MATCH(#REF!,#REF!:#REF!,0))</f>
        <v>#REF!</v>
      </c>
      <c r="F19654" s="9" t="e">
        <f>INDEX(#REF!:#REF!,MATCH($D19654,#REF!:#REF!,0),MATCH(#REF!,#REF!:#REF!,0))</f>
        <v>#REF!</v>
      </c>
    </row>
    <row r="19655" spans="1:6" ht="16.5" x14ac:dyDescent="0.3">
      <c r="A19655" s="9" t="s">
        <v>2515</v>
      </c>
      <c r="B19655" s="9" t="s">
        <v>2361</v>
      </c>
      <c r="C19655" s="10">
        <v>35144</v>
      </c>
      <c r="D19655" s="9">
        <v>8349606134</v>
      </c>
      <c r="E19655" s="9" t="e">
        <f>INDEX(#REF!:#REF!,MATCH($D19655,#REF!:#REF!,0),MATCH(#REF!,#REF!:#REF!,0))</f>
        <v>#REF!</v>
      </c>
      <c r="F19655" s="9" t="e">
        <f>INDEX(#REF!:#REF!,MATCH($D19655,#REF!:#REF!,0),MATCH(#REF!,#REF!:#REF!,0))</f>
        <v>#REF!</v>
      </c>
    </row>
    <row r="19656" spans="1:6" ht="16.5" x14ac:dyDescent="0.3">
      <c r="A19656" s="9" t="s">
        <v>2514</v>
      </c>
      <c r="B19656" s="9" t="s">
        <v>2513</v>
      </c>
      <c r="C19656" s="10">
        <v>18165</v>
      </c>
      <c r="D19656" s="9">
        <v>5209112160</v>
      </c>
      <c r="E19656" s="9" t="e">
        <f>INDEX(#REF!:#REF!,MATCH($D19656,#REF!:#REF!,0),MATCH(#REF!,#REF!:#REF!,0))</f>
        <v>#REF!</v>
      </c>
      <c r="F19656" s="9" t="e">
        <f>INDEX(#REF!:#REF!,MATCH($D19656,#REF!:#REF!,0),MATCH(#REF!,#REF!:#REF!,0))</f>
        <v>#REF!</v>
      </c>
    </row>
    <row r="19657" spans="1:6" ht="16.5" x14ac:dyDescent="0.3">
      <c r="A19657" s="9" t="s">
        <v>2512</v>
      </c>
      <c r="B19657" s="9" t="s">
        <v>2511</v>
      </c>
      <c r="C19657" s="10">
        <v>17359</v>
      </c>
      <c r="D19657" s="9">
        <v>3858163570</v>
      </c>
      <c r="E19657" s="9" t="e">
        <f>INDEX(#REF!:#REF!,MATCH($D19657,#REF!:#REF!,0),MATCH(#REF!,#REF!:#REF!,0))</f>
        <v>#REF!</v>
      </c>
      <c r="F19657" s="9" t="e">
        <f>INDEX(#REF!:#REF!,MATCH($D19657,#REF!:#REF!,0),MATCH(#REF!,#REF!:#REF!,0))</f>
        <v>#REF!</v>
      </c>
    </row>
    <row r="19658" spans="1:6" ht="16.5" x14ac:dyDescent="0.3">
      <c r="A19658" s="9" t="s">
        <v>2510</v>
      </c>
      <c r="B19658" s="9" t="s">
        <v>2509</v>
      </c>
      <c r="C19658" s="10">
        <v>17702</v>
      </c>
      <c r="D19658" s="9">
        <v>4768254810</v>
      </c>
      <c r="E19658" s="9" t="e">
        <f>INDEX(#REF!:#REF!,MATCH($D19658,#REF!:#REF!,0),MATCH(#REF!,#REF!:#REF!,0))</f>
        <v>#REF!</v>
      </c>
      <c r="F19658" s="9" t="e">
        <f>INDEX(#REF!:#REF!,MATCH($D19658,#REF!:#REF!,0),MATCH(#REF!,#REF!:#REF!,0))</f>
        <v>#REF!</v>
      </c>
    </row>
    <row r="19659" spans="1:6" ht="16.5" x14ac:dyDescent="0.3">
      <c r="A19659" s="9" t="s">
        <v>2508</v>
      </c>
      <c r="B19659" s="9" t="s">
        <v>2147</v>
      </c>
      <c r="C19659" s="10">
        <v>11622</v>
      </c>
      <c r="D19659" s="9">
        <v>1953937357</v>
      </c>
      <c r="E19659" s="9" t="e">
        <f>INDEX(#REF!:#REF!,MATCH($D19659,#REF!:#REF!,0),MATCH(#REF!,#REF!:#REF!,0))</f>
        <v>#REF!</v>
      </c>
      <c r="F19659" s="9" t="e">
        <f>INDEX(#REF!:#REF!,MATCH($D19659,#REF!:#REF!,0),MATCH(#REF!,#REF!:#REF!,0))</f>
        <v>#REF!</v>
      </c>
    </row>
    <row r="19660" spans="1:6" ht="16.5" x14ac:dyDescent="0.3">
      <c r="A19660" s="9" t="s">
        <v>2507</v>
      </c>
      <c r="B19660" s="9" t="s">
        <v>2409</v>
      </c>
      <c r="C19660" s="10">
        <v>17377</v>
      </c>
      <c r="D19660" s="9">
        <v>2292892200</v>
      </c>
      <c r="E19660" s="9" t="e">
        <f>INDEX(#REF!:#REF!,MATCH($D19660,#REF!:#REF!,0),MATCH(#REF!,#REF!:#REF!,0))</f>
        <v>#REF!</v>
      </c>
      <c r="F19660" s="9" t="e">
        <f>INDEX(#REF!:#REF!,MATCH($D19660,#REF!:#REF!,0),MATCH(#REF!,#REF!:#REF!,0))</f>
        <v>#REF!</v>
      </c>
    </row>
    <row r="19661" spans="1:6" ht="16.5" x14ac:dyDescent="0.3">
      <c r="A19661" s="9" t="s">
        <v>2506</v>
      </c>
      <c r="B19661" s="9" t="s">
        <v>2505</v>
      </c>
      <c r="C19661" s="10">
        <v>40022</v>
      </c>
      <c r="D19661" s="9">
        <v>324399618</v>
      </c>
      <c r="E19661" s="9" t="e">
        <f>INDEX(#REF!:#REF!,MATCH($D19661,#REF!:#REF!,0),MATCH(#REF!,#REF!:#REF!,0))</f>
        <v>#REF!</v>
      </c>
      <c r="F19661" s="9" t="e">
        <f>INDEX(#REF!:#REF!,MATCH($D19661,#REF!:#REF!,0),MATCH(#REF!,#REF!:#REF!,0))</f>
        <v>#REF!</v>
      </c>
    </row>
    <row r="19662" spans="1:6" ht="16.5" x14ac:dyDescent="0.3">
      <c r="A19662" s="9" t="s">
        <v>2504</v>
      </c>
      <c r="B19662" s="9" t="s">
        <v>2503</v>
      </c>
      <c r="C19662" s="10">
        <v>31744</v>
      </c>
      <c r="D19662" s="9">
        <v>4716524892</v>
      </c>
      <c r="E19662" s="9" t="e">
        <f>INDEX(#REF!:#REF!,MATCH($D19662,#REF!:#REF!,0),MATCH(#REF!,#REF!:#REF!,0))</f>
        <v>#REF!</v>
      </c>
      <c r="F19662" s="9" t="e">
        <f>INDEX(#REF!:#REF!,MATCH($D19662,#REF!:#REF!,0),MATCH(#REF!,#REF!:#REF!,0))</f>
        <v>#REF!</v>
      </c>
    </row>
    <row r="19663" spans="1:6" ht="16.5" x14ac:dyDescent="0.3">
      <c r="A19663" s="9" t="s">
        <v>2502</v>
      </c>
      <c r="B19663" s="9" t="s">
        <v>1981</v>
      </c>
      <c r="C19663" s="10">
        <v>22950</v>
      </c>
      <c r="D19663" s="9">
        <v>1462166245</v>
      </c>
      <c r="E19663" s="9" t="e">
        <f>INDEX(#REF!:#REF!,MATCH($D19663,#REF!:#REF!,0),MATCH(#REF!,#REF!:#REF!,0))</f>
        <v>#REF!</v>
      </c>
      <c r="F19663" s="9" t="e">
        <f>INDEX(#REF!:#REF!,MATCH($D19663,#REF!:#REF!,0),MATCH(#REF!,#REF!:#REF!,0))</f>
        <v>#REF!</v>
      </c>
    </row>
    <row r="19664" spans="1:6" ht="16.5" x14ac:dyDescent="0.3">
      <c r="A19664" s="9" t="s">
        <v>2501</v>
      </c>
      <c r="B19664" s="9" t="s">
        <v>2500</v>
      </c>
      <c r="C19664" s="10">
        <v>22195</v>
      </c>
      <c r="D19664" s="9">
        <v>2575500974</v>
      </c>
      <c r="E19664" s="9" t="e">
        <f>INDEX(#REF!:#REF!,MATCH($D19664,#REF!:#REF!,0),MATCH(#REF!,#REF!:#REF!,0))</f>
        <v>#REF!</v>
      </c>
      <c r="F19664" s="9" t="e">
        <f>INDEX(#REF!:#REF!,MATCH($D19664,#REF!:#REF!,0),MATCH(#REF!,#REF!:#REF!,0))</f>
        <v>#REF!</v>
      </c>
    </row>
    <row r="19665" spans="1:6" ht="16.5" x14ac:dyDescent="0.3">
      <c r="A19665" s="9" t="s">
        <v>2499</v>
      </c>
      <c r="B19665" s="9" t="s">
        <v>2498</v>
      </c>
      <c r="C19665" s="10">
        <v>53136</v>
      </c>
      <c r="D19665" s="9">
        <v>3016446324</v>
      </c>
      <c r="E19665" s="9" t="e">
        <f>INDEX(#REF!:#REF!,MATCH($D19665,#REF!:#REF!,0),MATCH(#REF!,#REF!:#REF!,0))</f>
        <v>#REF!</v>
      </c>
      <c r="F19665" s="9" t="e">
        <f>INDEX(#REF!:#REF!,MATCH($D19665,#REF!:#REF!,0),MATCH(#REF!,#REF!:#REF!,0))</f>
        <v>#REF!</v>
      </c>
    </row>
    <row r="19666" spans="1:6" ht="16.5" x14ac:dyDescent="0.3">
      <c r="A19666" s="9" t="s">
        <v>2497</v>
      </c>
      <c r="B19666" s="9" t="s">
        <v>2496</v>
      </c>
      <c r="C19666" s="10">
        <v>22159</v>
      </c>
      <c r="D19666" s="9">
        <v>532074068</v>
      </c>
      <c r="E19666" s="9" t="e">
        <f>INDEX(#REF!:#REF!,MATCH($D19666,#REF!:#REF!,0),MATCH(#REF!,#REF!:#REF!,0))</f>
        <v>#REF!</v>
      </c>
      <c r="F19666" s="9" t="e">
        <f>INDEX(#REF!:#REF!,MATCH($D19666,#REF!:#REF!,0),MATCH(#REF!,#REF!:#REF!,0))</f>
        <v>#REF!</v>
      </c>
    </row>
    <row r="19667" spans="1:6" ht="16.5" x14ac:dyDescent="0.3">
      <c r="A19667" s="9" t="s">
        <v>2495</v>
      </c>
      <c r="B19667" s="9" t="s">
        <v>2284</v>
      </c>
      <c r="C19667" s="10">
        <v>17990</v>
      </c>
      <c r="D19667" s="9">
        <v>3792993961</v>
      </c>
      <c r="E19667" s="9" t="e">
        <f>INDEX(#REF!:#REF!,MATCH($D19667,#REF!:#REF!,0),MATCH(#REF!,#REF!:#REF!,0))</f>
        <v>#REF!</v>
      </c>
      <c r="F19667" s="9" t="e">
        <f>INDEX(#REF!:#REF!,MATCH($D19667,#REF!:#REF!,0),MATCH(#REF!,#REF!:#REF!,0))</f>
        <v>#REF!</v>
      </c>
    </row>
    <row r="19668" spans="1:6" ht="16.5" x14ac:dyDescent="0.3">
      <c r="A19668" s="9" t="s">
        <v>2494</v>
      </c>
      <c r="B19668" s="9" t="s">
        <v>2105</v>
      </c>
      <c r="C19668" s="10">
        <v>15229</v>
      </c>
      <c r="D19668" s="9">
        <v>1249074622</v>
      </c>
      <c r="E19668" s="9" t="e">
        <f>INDEX(#REF!:#REF!,MATCH($D19668,#REF!:#REF!,0),MATCH(#REF!,#REF!:#REF!,0))</f>
        <v>#REF!</v>
      </c>
      <c r="F19668" s="9" t="e">
        <f>INDEX(#REF!:#REF!,MATCH($D19668,#REF!:#REF!,0),MATCH(#REF!,#REF!:#REF!,0))</f>
        <v>#REF!</v>
      </c>
    </row>
    <row r="19669" spans="1:6" ht="16.5" x14ac:dyDescent="0.3">
      <c r="A19669" s="9" t="s">
        <v>2493</v>
      </c>
      <c r="B19669" s="9" t="s">
        <v>2492</v>
      </c>
      <c r="C19669" s="10">
        <v>26617</v>
      </c>
      <c r="D19669" s="9">
        <v>8238030943</v>
      </c>
      <c r="E19669" s="9" t="e">
        <f>INDEX(#REF!:#REF!,MATCH($D19669,#REF!:#REF!,0),MATCH(#REF!,#REF!:#REF!,0))</f>
        <v>#REF!</v>
      </c>
      <c r="F19669" s="9" t="e">
        <f>INDEX(#REF!:#REF!,MATCH($D19669,#REF!:#REF!,0),MATCH(#REF!,#REF!:#REF!,0))</f>
        <v>#REF!</v>
      </c>
    </row>
    <row r="19670" spans="1:6" ht="16.5" x14ac:dyDescent="0.3">
      <c r="A19670" s="9" t="s">
        <v>2491</v>
      </c>
      <c r="B19670" s="9" t="s">
        <v>2087</v>
      </c>
      <c r="C19670" s="10">
        <v>14275</v>
      </c>
      <c r="D19670" s="9">
        <v>4194897803</v>
      </c>
      <c r="E19670" s="9" t="e">
        <f>INDEX(#REF!:#REF!,MATCH($D19670,#REF!:#REF!,0),MATCH(#REF!,#REF!:#REF!,0))</f>
        <v>#REF!</v>
      </c>
      <c r="F19670" s="9" t="e">
        <f>INDEX(#REF!:#REF!,MATCH($D19670,#REF!:#REF!,0),MATCH(#REF!,#REF!:#REF!,0))</f>
        <v>#REF!</v>
      </c>
    </row>
    <row r="19671" spans="1:6" ht="16.5" x14ac:dyDescent="0.3">
      <c r="A19671" s="9" t="s">
        <v>2490</v>
      </c>
      <c r="B19671" s="9" t="s">
        <v>2489</v>
      </c>
      <c r="C19671" s="10">
        <v>31578</v>
      </c>
      <c r="D19671" s="9">
        <v>1628738227</v>
      </c>
      <c r="E19671" s="9" t="e">
        <f>INDEX(#REF!:#REF!,MATCH($D19671,#REF!:#REF!,0),MATCH(#REF!,#REF!:#REF!,0))</f>
        <v>#REF!</v>
      </c>
      <c r="F19671" s="9" t="e">
        <f>INDEX(#REF!:#REF!,MATCH($D19671,#REF!:#REF!,0),MATCH(#REF!,#REF!:#REF!,0))</f>
        <v>#REF!</v>
      </c>
    </row>
    <row r="19672" spans="1:6" ht="16.5" x14ac:dyDescent="0.3">
      <c r="A19672" s="9" t="s">
        <v>2488</v>
      </c>
      <c r="B19672" s="9" t="s">
        <v>2487</v>
      </c>
      <c r="C19672" s="10">
        <v>23611</v>
      </c>
      <c r="D19672" s="9">
        <v>3013094990</v>
      </c>
      <c r="E19672" s="9" t="e">
        <f>INDEX(#REF!:#REF!,MATCH($D19672,#REF!:#REF!,0),MATCH(#REF!,#REF!:#REF!,0))</f>
        <v>#REF!</v>
      </c>
      <c r="F19672" s="9" t="e">
        <f>INDEX(#REF!:#REF!,MATCH($D19672,#REF!:#REF!,0),MATCH(#REF!,#REF!:#REF!,0))</f>
        <v>#REF!</v>
      </c>
    </row>
    <row r="19673" spans="1:6" ht="16.5" x14ac:dyDescent="0.3">
      <c r="A19673" s="9" t="s">
        <v>2486</v>
      </c>
      <c r="B19673" s="9" t="s">
        <v>2485</v>
      </c>
      <c r="C19673" s="10">
        <v>40774</v>
      </c>
      <c r="D19673" s="9">
        <v>5211527984</v>
      </c>
      <c r="E19673" s="9" t="e">
        <f>INDEX(#REF!:#REF!,MATCH($D19673,#REF!:#REF!,0),MATCH(#REF!,#REF!:#REF!,0))</f>
        <v>#REF!</v>
      </c>
      <c r="F19673" s="9" t="e">
        <f>INDEX(#REF!:#REF!,MATCH($D19673,#REF!:#REF!,0),MATCH(#REF!,#REF!:#REF!,0))</f>
        <v>#REF!</v>
      </c>
    </row>
    <row r="19674" spans="1:6" ht="16.5" x14ac:dyDescent="0.3">
      <c r="A19674" s="9" t="s">
        <v>2484</v>
      </c>
      <c r="B19674" s="9" t="s">
        <v>1949</v>
      </c>
      <c r="C19674" s="10">
        <v>20174</v>
      </c>
      <c r="D19674" s="9">
        <v>8289594380</v>
      </c>
      <c r="E19674" s="9" t="e">
        <f>INDEX(#REF!:#REF!,MATCH($D19674,#REF!:#REF!,0),MATCH(#REF!,#REF!:#REF!,0))</f>
        <v>#REF!</v>
      </c>
      <c r="F19674" s="9" t="e">
        <f>INDEX(#REF!:#REF!,MATCH($D19674,#REF!:#REF!,0),MATCH(#REF!,#REF!:#REF!,0))</f>
        <v>#REF!</v>
      </c>
    </row>
    <row r="19675" spans="1:6" ht="16.5" x14ac:dyDescent="0.3">
      <c r="A19675" s="9" t="s">
        <v>2483</v>
      </c>
      <c r="B19675" s="9" t="s">
        <v>2254</v>
      </c>
      <c r="C19675" s="10">
        <v>43822</v>
      </c>
      <c r="D19675" s="9">
        <v>8460683117</v>
      </c>
      <c r="E19675" s="9" t="e">
        <f>INDEX(#REF!:#REF!,MATCH($D19675,#REF!:#REF!,0),MATCH(#REF!,#REF!:#REF!,0))</f>
        <v>#REF!</v>
      </c>
      <c r="F19675" s="9" t="e">
        <f>INDEX(#REF!:#REF!,MATCH($D19675,#REF!:#REF!,0),MATCH(#REF!,#REF!:#REF!,0))</f>
        <v>#REF!</v>
      </c>
    </row>
    <row r="19676" spans="1:6" ht="16.5" x14ac:dyDescent="0.3">
      <c r="A19676" s="9" t="s">
        <v>2482</v>
      </c>
      <c r="B19676" s="9" t="s">
        <v>2481</v>
      </c>
      <c r="C19676" s="10">
        <v>53952</v>
      </c>
      <c r="D19676" s="9">
        <v>7243767311</v>
      </c>
      <c r="E19676" s="9" t="e">
        <f>INDEX(#REF!:#REF!,MATCH($D19676,#REF!:#REF!,0),MATCH(#REF!,#REF!:#REF!,0))</f>
        <v>#REF!</v>
      </c>
      <c r="F19676" s="9" t="e">
        <f>INDEX(#REF!:#REF!,MATCH($D19676,#REF!:#REF!,0),MATCH(#REF!,#REF!:#REF!,0))</f>
        <v>#REF!</v>
      </c>
    </row>
    <row r="19677" spans="1:6" ht="16.5" x14ac:dyDescent="0.3">
      <c r="A19677" s="9" t="s">
        <v>2480</v>
      </c>
      <c r="B19677" s="9" t="s">
        <v>2232</v>
      </c>
      <c r="C19677" s="10">
        <v>56807</v>
      </c>
      <c r="D19677" s="9">
        <v>8695742075</v>
      </c>
      <c r="E19677" s="9" t="e">
        <f>INDEX(#REF!:#REF!,MATCH($D19677,#REF!:#REF!,0),MATCH(#REF!,#REF!:#REF!,0))</f>
        <v>#REF!</v>
      </c>
      <c r="F19677" s="9" t="e">
        <f>INDEX(#REF!:#REF!,MATCH($D19677,#REF!:#REF!,0),MATCH(#REF!,#REF!:#REF!,0))</f>
        <v>#REF!</v>
      </c>
    </row>
    <row r="19678" spans="1:6" ht="16.5" x14ac:dyDescent="0.3">
      <c r="A19678" s="9" t="s">
        <v>2479</v>
      </c>
      <c r="B19678" s="9" t="s">
        <v>2478</v>
      </c>
      <c r="C19678" s="10">
        <v>20062</v>
      </c>
      <c r="D19678" s="9">
        <v>5764488419</v>
      </c>
      <c r="E19678" s="9" t="e">
        <f>INDEX(#REF!:#REF!,MATCH($D19678,#REF!:#REF!,0),MATCH(#REF!,#REF!:#REF!,0))</f>
        <v>#REF!</v>
      </c>
      <c r="F19678" s="9" t="e">
        <f>INDEX(#REF!:#REF!,MATCH($D19678,#REF!:#REF!,0),MATCH(#REF!,#REF!:#REF!,0))</f>
        <v>#REF!</v>
      </c>
    </row>
    <row r="19679" spans="1:6" ht="16.5" x14ac:dyDescent="0.3">
      <c r="A19679" s="9" t="s">
        <v>2477</v>
      </c>
      <c r="B19679" s="9" t="s">
        <v>2476</v>
      </c>
      <c r="C19679" s="10">
        <v>34413</v>
      </c>
      <c r="D19679" s="9">
        <v>9163060264</v>
      </c>
      <c r="E19679" s="9" t="e">
        <f>INDEX(#REF!:#REF!,MATCH($D19679,#REF!:#REF!,0),MATCH(#REF!,#REF!:#REF!,0))</f>
        <v>#REF!</v>
      </c>
      <c r="F19679" s="9" t="e">
        <f>INDEX(#REF!:#REF!,MATCH($D19679,#REF!:#REF!,0),MATCH(#REF!,#REF!:#REF!,0))</f>
        <v>#REF!</v>
      </c>
    </row>
    <row r="19680" spans="1:6" ht="16.5" x14ac:dyDescent="0.3">
      <c r="A19680" s="9" t="s">
        <v>2475</v>
      </c>
      <c r="B19680" s="9" t="s">
        <v>2474</v>
      </c>
      <c r="C19680" s="10">
        <v>50855</v>
      </c>
      <c r="D19680" s="9">
        <v>9340388305</v>
      </c>
      <c r="E19680" s="9" t="e">
        <f>INDEX(#REF!:#REF!,MATCH($D19680,#REF!:#REF!,0),MATCH(#REF!,#REF!:#REF!,0))</f>
        <v>#REF!</v>
      </c>
      <c r="F19680" s="9" t="e">
        <f>INDEX(#REF!:#REF!,MATCH($D19680,#REF!:#REF!,0),MATCH(#REF!,#REF!:#REF!,0))</f>
        <v>#REF!</v>
      </c>
    </row>
    <row r="19681" spans="1:6" ht="16.5" x14ac:dyDescent="0.3">
      <c r="A19681" s="9" t="s">
        <v>2473</v>
      </c>
      <c r="B19681" s="9" t="s">
        <v>2472</v>
      </c>
      <c r="C19681" s="10">
        <v>16083</v>
      </c>
      <c r="D19681" s="9">
        <v>7479962290</v>
      </c>
      <c r="E19681" s="9" t="e">
        <f>INDEX(#REF!:#REF!,MATCH($D19681,#REF!:#REF!,0),MATCH(#REF!,#REF!:#REF!,0))</f>
        <v>#REF!</v>
      </c>
      <c r="F19681" s="9" t="e">
        <f>INDEX(#REF!:#REF!,MATCH($D19681,#REF!:#REF!,0),MATCH(#REF!,#REF!:#REF!,0))</f>
        <v>#REF!</v>
      </c>
    </row>
    <row r="19682" spans="1:6" ht="16.5" x14ac:dyDescent="0.3">
      <c r="A19682" s="9" t="s">
        <v>2471</v>
      </c>
      <c r="B19682" s="9" t="s">
        <v>2470</v>
      </c>
      <c r="C19682" s="10">
        <v>51990</v>
      </c>
      <c r="D19682" s="9">
        <v>140020098</v>
      </c>
      <c r="E19682" s="9" t="e">
        <f>INDEX(#REF!:#REF!,MATCH($D19682,#REF!:#REF!,0),MATCH(#REF!,#REF!:#REF!,0))</f>
        <v>#REF!</v>
      </c>
      <c r="F19682" s="9" t="e">
        <f>INDEX(#REF!:#REF!,MATCH($D19682,#REF!:#REF!,0),MATCH(#REF!,#REF!:#REF!,0))</f>
        <v>#REF!</v>
      </c>
    </row>
    <row r="19683" spans="1:6" ht="16.5" x14ac:dyDescent="0.3">
      <c r="A19683" s="9" t="s">
        <v>2469</v>
      </c>
      <c r="B19683" s="9" t="s">
        <v>2468</v>
      </c>
      <c r="C19683" s="10">
        <v>34925</v>
      </c>
      <c r="D19683" s="9">
        <v>3933021111</v>
      </c>
      <c r="E19683" s="9" t="e">
        <f>INDEX(#REF!:#REF!,MATCH($D19683,#REF!:#REF!,0),MATCH(#REF!,#REF!:#REF!,0))</f>
        <v>#REF!</v>
      </c>
      <c r="F19683" s="9" t="e">
        <f>INDEX(#REF!:#REF!,MATCH($D19683,#REF!:#REF!,0),MATCH(#REF!,#REF!:#REF!,0))</f>
        <v>#REF!</v>
      </c>
    </row>
    <row r="19684" spans="1:6" ht="16.5" x14ac:dyDescent="0.3">
      <c r="A19684" s="9" t="s">
        <v>2467</v>
      </c>
      <c r="B19684" s="9" t="s">
        <v>2140</v>
      </c>
      <c r="C19684" s="10">
        <v>15024</v>
      </c>
      <c r="D19684" s="9">
        <v>549857826</v>
      </c>
      <c r="E19684" s="9" t="e">
        <f>INDEX(#REF!:#REF!,MATCH($D19684,#REF!:#REF!,0),MATCH(#REF!,#REF!:#REF!,0))</f>
        <v>#REF!</v>
      </c>
      <c r="F19684" s="9" t="e">
        <f>INDEX(#REF!:#REF!,MATCH($D19684,#REF!:#REF!,0),MATCH(#REF!,#REF!:#REF!,0))</f>
        <v>#REF!</v>
      </c>
    </row>
    <row r="19685" spans="1:6" ht="16.5" x14ac:dyDescent="0.3">
      <c r="A19685" s="9" t="s">
        <v>2466</v>
      </c>
      <c r="B19685" s="9" t="s">
        <v>2465</v>
      </c>
      <c r="C19685" s="10">
        <v>50143</v>
      </c>
      <c r="D19685" s="9">
        <v>4876404933</v>
      </c>
      <c r="E19685" s="9" t="e">
        <f>INDEX(#REF!:#REF!,MATCH($D19685,#REF!:#REF!,0),MATCH(#REF!,#REF!:#REF!,0))</f>
        <v>#REF!</v>
      </c>
      <c r="F19685" s="9" t="e">
        <f>INDEX(#REF!:#REF!,MATCH($D19685,#REF!:#REF!,0),MATCH(#REF!,#REF!:#REF!,0))</f>
        <v>#REF!</v>
      </c>
    </row>
    <row r="19686" spans="1:6" ht="16.5" x14ac:dyDescent="0.3">
      <c r="A19686" s="9" t="s">
        <v>2464</v>
      </c>
      <c r="B19686" s="9" t="s">
        <v>2306</v>
      </c>
      <c r="C19686" s="10">
        <v>45006</v>
      </c>
      <c r="D19686" s="9">
        <v>1439916314</v>
      </c>
      <c r="E19686" s="9" t="e">
        <f>INDEX(#REF!:#REF!,MATCH($D19686,#REF!:#REF!,0),MATCH(#REF!,#REF!:#REF!,0))</f>
        <v>#REF!</v>
      </c>
      <c r="F19686" s="9" t="e">
        <f>INDEX(#REF!:#REF!,MATCH($D19686,#REF!:#REF!,0),MATCH(#REF!,#REF!:#REF!,0))</f>
        <v>#REF!</v>
      </c>
    </row>
    <row r="19687" spans="1:6" ht="16.5" x14ac:dyDescent="0.3">
      <c r="A19687" s="9" t="s">
        <v>2463</v>
      </c>
      <c r="B19687" s="9" t="s">
        <v>2462</v>
      </c>
      <c r="C19687" s="10">
        <v>51593</v>
      </c>
      <c r="D19687" s="9">
        <v>5383734902</v>
      </c>
      <c r="E19687" s="9" t="e">
        <f>INDEX(#REF!:#REF!,MATCH($D19687,#REF!:#REF!,0),MATCH(#REF!,#REF!:#REF!,0))</f>
        <v>#REF!</v>
      </c>
      <c r="F19687" s="9" t="e">
        <f>INDEX(#REF!:#REF!,MATCH($D19687,#REF!:#REF!,0),MATCH(#REF!,#REF!:#REF!,0))</f>
        <v>#REF!</v>
      </c>
    </row>
    <row r="19688" spans="1:6" ht="16.5" x14ac:dyDescent="0.3">
      <c r="A19688" s="9" t="s">
        <v>2461</v>
      </c>
      <c r="B19688" s="9" t="s">
        <v>1983</v>
      </c>
      <c r="C19688" s="10">
        <v>26731</v>
      </c>
      <c r="D19688" s="9">
        <v>7659816853</v>
      </c>
      <c r="E19688" s="9" t="e">
        <f>INDEX(#REF!:#REF!,MATCH($D19688,#REF!:#REF!,0),MATCH(#REF!,#REF!:#REF!,0))</f>
        <v>#REF!</v>
      </c>
      <c r="F19688" s="9" t="e">
        <f>INDEX(#REF!:#REF!,MATCH($D19688,#REF!:#REF!,0),MATCH(#REF!,#REF!:#REF!,0))</f>
        <v>#REF!</v>
      </c>
    </row>
    <row r="19689" spans="1:6" ht="16.5" x14ac:dyDescent="0.3">
      <c r="A19689" s="9" t="s">
        <v>2460</v>
      </c>
      <c r="B19689" s="9" t="s">
        <v>2459</v>
      </c>
      <c r="C19689" s="10">
        <v>32387</v>
      </c>
      <c r="D19689" s="9">
        <v>8401146046</v>
      </c>
      <c r="E19689" s="9" t="e">
        <f>INDEX(#REF!:#REF!,MATCH($D19689,#REF!:#REF!,0),MATCH(#REF!,#REF!:#REF!,0))</f>
        <v>#REF!</v>
      </c>
      <c r="F19689" s="9" t="e">
        <f>INDEX(#REF!:#REF!,MATCH($D19689,#REF!:#REF!,0),MATCH(#REF!,#REF!:#REF!,0))</f>
        <v>#REF!</v>
      </c>
    </row>
    <row r="19690" spans="1:6" ht="16.5" x14ac:dyDescent="0.3">
      <c r="A19690" s="9" t="s">
        <v>2458</v>
      </c>
      <c r="B19690" s="9" t="s">
        <v>2185</v>
      </c>
      <c r="C19690" s="10">
        <v>20270</v>
      </c>
      <c r="D19690" s="9">
        <v>5439294325</v>
      </c>
      <c r="E19690" s="9" t="e">
        <f>INDEX(#REF!:#REF!,MATCH($D19690,#REF!:#REF!,0),MATCH(#REF!,#REF!:#REF!,0))</f>
        <v>#REF!</v>
      </c>
      <c r="F19690" s="9" t="e">
        <f>INDEX(#REF!:#REF!,MATCH($D19690,#REF!:#REF!,0),MATCH(#REF!,#REF!:#REF!,0))</f>
        <v>#REF!</v>
      </c>
    </row>
    <row r="19691" spans="1:6" ht="16.5" x14ac:dyDescent="0.3">
      <c r="A19691" s="9" t="s">
        <v>2457</v>
      </c>
      <c r="B19691" s="9" t="s">
        <v>2456</v>
      </c>
      <c r="C19691" s="10">
        <v>46922</v>
      </c>
      <c r="D19691" s="9">
        <v>4639895275</v>
      </c>
      <c r="E19691" s="9" t="e">
        <f>INDEX(#REF!:#REF!,MATCH($D19691,#REF!:#REF!,0),MATCH(#REF!,#REF!:#REF!,0))</f>
        <v>#REF!</v>
      </c>
      <c r="F19691" s="9" t="e">
        <f>INDEX(#REF!:#REF!,MATCH($D19691,#REF!:#REF!,0),MATCH(#REF!,#REF!:#REF!,0))</f>
        <v>#REF!</v>
      </c>
    </row>
    <row r="19692" spans="1:6" ht="16.5" x14ac:dyDescent="0.3">
      <c r="A19692" s="9" t="s">
        <v>2455</v>
      </c>
      <c r="B19692" s="9" t="s">
        <v>2420</v>
      </c>
      <c r="C19692" s="10">
        <v>17915</v>
      </c>
      <c r="D19692" s="9">
        <v>2975315244</v>
      </c>
      <c r="E19692" s="9" t="e">
        <f>INDEX(#REF!:#REF!,MATCH($D19692,#REF!:#REF!,0),MATCH(#REF!,#REF!:#REF!,0))</f>
        <v>#REF!</v>
      </c>
      <c r="F19692" s="9" t="e">
        <f>INDEX(#REF!:#REF!,MATCH($D19692,#REF!:#REF!,0),MATCH(#REF!,#REF!:#REF!,0))</f>
        <v>#REF!</v>
      </c>
    </row>
    <row r="19693" spans="1:6" ht="16.5" x14ac:dyDescent="0.3">
      <c r="A19693" s="9" t="s">
        <v>2454</v>
      </c>
      <c r="B19693" s="9" t="s">
        <v>2453</v>
      </c>
      <c r="C19693" s="10">
        <v>12190</v>
      </c>
      <c r="D19693" s="9">
        <v>232367817</v>
      </c>
      <c r="E19693" s="9" t="e">
        <f>INDEX(#REF!:#REF!,MATCH($D19693,#REF!:#REF!,0),MATCH(#REF!,#REF!:#REF!,0))</f>
        <v>#REF!</v>
      </c>
      <c r="F19693" s="9" t="e">
        <f>INDEX(#REF!:#REF!,MATCH($D19693,#REF!:#REF!,0),MATCH(#REF!,#REF!:#REF!,0))</f>
        <v>#REF!</v>
      </c>
    </row>
    <row r="19694" spans="1:6" ht="16.5" x14ac:dyDescent="0.3">
      <c r="A19694" s="9" t="s">
        <v>2452</v>
      </c>
      <c r="B19694" s="9" t="s">
        <v>2067</v>
      </c>
      <c r="C19694" s="10">
        <v>27711</v>
      </c>
      <c r="D19694" s="9">
        <v>9229113786</v>
      </c>
      <c r="E19694" s="9" t="e">
        <f>INDEX(#REF!:#REF!,MATCH($D19694,#REF!:#REF!,0),MATCH(#REF!,#REF!:#REF!,0))</f>
        <v>#REF!</v>
      </c>
      <c r="F19694" s="9" t="e">
        <f>INDEX(#REF!:#REF!,MATCH($D19694,#REF!:#REF!,0),MATCH(#REF!,#REF!:#REF!,0))</f>
        <v>#REF!</v>
      </c>
    </row>
    <row r="19695" spans="1:6" ht="16.5" x14ac:dyDescent="0.3">
      <c r="A19695" s="9" t="s">
        <v>2451</v>
      </c>
      <c r="B19695" s="9" t="s">
        <v>2450</v>
      </c>
      <c r="C19695" s="10">
        <v>10047</v>
      </c>
      <c r="D19695" s="9">
        <v>17898579</v>
      </c>
      <c r="E19695" s="9" t="e">
        <f>INDEX(#REF!:#REF!,MATCH($D19695,#REF!:#REF!,0),MATCH(#REF!,#REF!:#REF!,0))</f>
        <v>#REF!</v>
      </c>
      <c r="F19695" s="9" t="e">
        <f>INDEX(#REF!:#REF!,MATCH($D19695,#REF!:#REF!,0),MATCH(#REF!,#REF!:#REF!,0))</f>
        <v>#REF!</v>
      </c>
    </row>
    <row r="19696" spans="1:6" ht="16.5" x14ac:dyDescent="0.3">
      <c r="A19696" s="9" t="s">
        <v>2449</v>
      </c>
      <c r="B19696" s="9" t="s">
        <v>2448</v>
      </c>
      <c r="C19696" s="10">
        <v>23057</v>
      </c>
      <c r="D19696" s="9">
        <v>8017115954</v>
      </c>
      <c r="E19696" s="9" t="e">
        <f>INDEX(#REF!:#REF!,MATCH($D19696,#REF!:#REF!,0),MATCH(#REF!,#REF!:#REF!,0))</f>
        <v>#REF!</v>
      </c>
      <c r="F19696" s="9" t="e">
        <f>INDEX(#REF!:#REF!,MATCH($D19696,#REF!:#REF!,0),MATCH(#REF!,#REF!:#REF!,0))</f>
        <v>#REF!</v>
      </c>
    </row>
    <row r="19697" spans="1:6" ht="16.5" x14ac:dyDescent="0.3">
      <c r="A19697" s="9" t="s">
        <v>2447</v>
      </c>
      <c r="B19697" s="9" t="s">
        <v>2286</v>
      </c>
      <c r="C19697" s="10">
        <v>26679</v>
      </c>
      <c r="D19697" s="9">
        <v>6789690301</v>
      </c>
      <c r="E19697" s="9" t="e">
        <f>INDEX(#REF!:#REF!,MATCH($D19697,#REF!:#REF!,0),MATCH(#REF!,#REF!:#REF!,0))</f>
        <v>#REF!</v>
      </c>
      <c r="F19697" s="9" t="e">
        <f>INDEX(#REF!:#REF!,MATCH($D19697,#REF!:#REF!,0),MATCH(#REF!,#REF!:#REF!,0))</f>
        <v>#REF!</v>
      </c>
    </row>
    <row r="19698" spans="1:6" ht="16.5" x14ac:dyDescent="0.3">
      <c r="A19698" s="9" t="s">
        <v>2446</v>
      </c>
      <c r="B19698" s="9" t="s">
        <v>2445</v>
      </c>
      <c r="C19698" s="10">
        <v>25996</v>
      </c>
      <c r="D19698" s="9">
        <v>2698184272</v>
      </c>
      <c r="E19698" s="9" t="e">
        <f>INDEX(#REF!:#REF!,MATCH($D19698,#REF!:#REF!,0),MATCH(#REF!,#REF!:#REF!,0))</f>
        <v>#REF!</v>
      </c>
      <c r="F19698" s="9" t="e">
        <f>INDEX(#REF!:#REF!,MATCH($D19698,#REF!:#REF!,0),MATCH(#REF!,#REF!:#REF!,0))</f>
        <v>#REF!</v>
      </c>
    </row>
    <row r="19699" spans="1:6" ht="16.5" x14ac:dyDescent="0.3">
      <c r="A19699" s="9" t="s">
        <v>2444</v>
      </c>
      <c r="B19699" s="9" t="s">
        <v>2443</v>
      </c>
      <c r="C19699" s="10">
        <v>55831</v>
      </c>
      <c r="D19699" s="9">
        <v>3991963221</v>
      </c>
      <c r="E19699" s="9" t="e">
        <f>INDEX(#REF!:#REF!,MATCH($D19699,#REF!:#REF!,0),MATCH(#REF!,#REF!:#REF!,0))</f>
        <v>#REF!</v>
      </c>
      <c r="F19699" s="9" t="e">
        <f>INDEX(#REF!:#REF!,MATCH($D19699,#REF!:#REF!,0),MATCH(#REF!,#REF!:#REF!,0))</f>
        <v>#REF!</v>
      </c>
    </row>
    <row r="19700" spans="1:6" ht="16.5" x14ac:dyDescent="0.3">
      <c r="A19700" s="9" t="s">
        <v>2442</v>
      </c>
      <c r="B19700" s="9" t="s">
        <v>2406</v>
      </c>
      <c r="C19700" s="10">
        <v>29720</v>
      </c>
      <c r="D19700" s="9">
        <v>8682006391</v>
      </c>
      <c r="E19700" s="9" t="e">
        <f>INDEX(#REF!:#REF!,MATCH($D19700,#REF!:#REF!,0),MATCH(#REF!,#REF!:#REF!,0))</f>
        <v>#REF!</v>
      </c>
      <c r="F19700" s="9" t="e">
        <f>INDEX(#REF!:#REF!,MATCH($D19700,#REF!:#REF!,0),MATCH(#REF!,#REF!:#REF!,0))</f>
        <v>#REF!</v>
      </c>
    </row>
    <row r="19701" spans="1:6" ht="16.5" x14ac:dyDescent="0.3">
      <c r="A19701" s="9" t="s">
        <v>2441</v>
      </c>
      <c r="B19701" s="9" t="s">
        <v>2440</v>
      </c>
      <c r="C19701" s="10">
        <v>49963</v>
      </c>
      <c r="D19701" s="9">
        <v>2763158331</v>
      </c>
      <c r="E19701" s="9" t="e">
        <f>INDEX(#REF!:#REF!,MATCH($D19701,#REF!:#REF!,0),MATCH(#REF!,#REF!:#REF!,0))</f>
        <v>#REF!</v>
      </c>
      <c r="F19701" s="9" t="e">
        <f>INDEX(#REF!:#REF!,MATCH($D19701,#REF!:#REF!,0),MATCH(#REF!,#REF!:#REF!,0))</f>
        <v>#REF!</v>
      </c>
    </row>
    <row r="19702" spans="1:6" ht="16.5" x14ac:dyDescent="0.3">
      <c r="A19702" s="9" t="s">
        <v>2439</v>
      </c>
      <c r="B19702" s="9" t="s">
        <v>2371</v>
      </c>
      <c r="C19702" s="10">
        <v>17841</v>
      </c>
      <c r="D19702" s="9">
        <v>2551917727</v>
      </c>
      <c r="E19702" s="9" t="e">
        <f>INDEX(#REF!:#REF!,MATCH($D19702,#REF!:#REF!,0),MATCH(#REF!,#REF!:#REF!,0))</f>
        <v>#REF!</v>
      </c>
      <c r="F19702" s="9" t="e">
        <f>INDEX(#REF!:#REF!,MATCH($D19702,#REF!:#REF!,0),MATCH(#REF!,#REF!:#REF!,0))</f>
        <v>#REF!</v>
      </c>
    </row>
    <row r="19703" spans="1:6" ht="16.5" x14ac:dyDescent="0.3">
      <c r="A19703" s="9" t="s">
        <v>2438</v>
      </c>
      <c r="B19703" s="9" t="s">
        <v>2167</v>
      </c>
      <c r="C19703" s="10">
        <v>15626</v>
      </c>
      <c r="D19703" s="9">
        <v>7411705322</v>
      </c>
      <c r="E19703" s="9" t="e">
        <f>INDEX(#REF!:#REF!,MATCH($D19703,#REF!:#REF!,0),MATCH(#REF!,#REF!:#REF!,0))</f>
        <v>#REF!</v>
      </c>
      <c r="F19703" s="9" t="e">
        <f>INDEX(#REF!:#REF!,MATCH($D19703,#REF!:#REF!,0),MATCH(#REF!,#REF!:#REF!,0))</f>
        <v>#REF!</v>
      </c>
    </row>
    <row r="19704" spans="1:6" ht="16.5" x14ac:dyDescent="0.3">
      <c r="A19704" s="9" t="s">
        <v>2437</v>
      </c>
      <c r="B19704" s="9" t="s">
        <v>2436</v>
      </c>
      <c r="C19704" s="10">
        <v>15504</v>
      </c>
      <c r="D19704" s="9">
        <v>3746690722</v>
      </c>
      <c r="E19704" s="9" t="e">
        <f>INDEX(#REF!:#REF!,MATCH($D19704,#REF!:#REF!,0),MATCH(#REF!,#REF!:#REF!,0))</f>
        <v>#REF!</v>
      </c>
      <c r="F19704" s="9" t="e">
        <f>INDEX(#REF!:#REF!,MATCH($D19704,#REF!:#REF!,0),MATCH(#REF!,#REF!:#REF!,0))</f>
        <v>#REF!</v>
      </c>
    </row>
    <row r="19705" spans="1:6" ht="16.5" x14ac:dyDescent="0.3">
      <c r="A19705" s="9" t="s">
        <v>2435</v>
      </c>
      <c r="B19705" s="9" t="s">
        <v>2067</v>
      </c>
      <c r="C19705" s="10">
        <v>27207</v>
      </c>
      <c r="D19705" s="9">
        <v>3935718624</v>
      </c>
      <c r="E19705" s="9" t="e">
        <f>INDEX(#REF!:#REF!,MATCH($D19705,#REF!:#REF!,0),MATCH(#REF!,#REF!:#REF!,0))</f>
        <v>#REF!</v>
      </c>
      <c r="F19705" s="9" t="e">
        <f>INDEX(#REF!:#REF!,MATCH($D19705,#REF!:#REF!,0),MATCH(#REF!,#REF!:#REF!,0))</f>
        <v>#REF!</v>
      </c>
    </row>
    <row r="19706" spans="1:6" ht="16.5" x14ac:dyDescent="0.3">
      <c r="A19706" s="9" t="s">
        <v>2434</v>
      </c>
      <c r="B19706" s="9" t="s">
        <v>2433</v>
      </c>
      <c r="C19706" s="10">
        <v>21874</v>
      </c>
      <c r="D19706" s="9">
        <v>4823073274</v>
      </c>
      <c r="E19706" s="9" t="e">
        <f>INDEX(#REF!:#REF!,MATCH($D19706,#REF!:#REF!,0),MATCH(#REF!,#REF!:#REF!,0))</f>
        <v>#REF!</v>
      </c>
      <c r="F19706" s="9" t="e">
        <f>INDEX(#REF!:#REF!,MATCH($D19706,#REF!:#REF!,0),MATCH(#REF!,#REF!:#REF!,0))</f>
        <v>#REF!</v>
      </c>
    </row>
    <row r="19707" spans="1:6" ht="16.5" x14ac:dyDescent="0.3">
      <c r="A19707" s="9" t="s">
        <v>2432</v>
      </c>
      <c r="B19707" s="9" t="s">
        <v>2431</v>
      </c>
      <c r="C19707" s="10">
        <v>22474</v>
      </c>
      <c r="D19707" s="9">
        <v>5358183647</v>
      </c>
      <c r="E19707" s="9" t="e">
        <f>INDEX(#REF!:#REF!,MATCH($D19707,#REF!:#REF!,0),MATCH(#REF!,#REF!:#REF!,0))</f>
        <v>#REF!</v>
      </c>
      <c r="F19707" s="9" t="e">
        <f>INDEX(#REF!:#REF!,MATCH($D19707,#REF!:#REF!,0),MATCH(#REF!,#REF!:#REF!,0))</f>
        <v>#REF!</v>
      </c>
    </row>
    <row r="19708" spans="1:6" ht="16.5" x14ac:dyDescent="0.3">
      <c r="A19708" s="9" t="s">
        <v>2430</v>
      </c>
      <c r="B19708" s="9" t="s">
        <v>1999</v>
      </c>
      <c r="C19708" s="10">
        <v>23160</v>
      </c>
      <c r="D19708" s="9">
        <v>8024322455</v>
      </c>
      <c r="E19708" s="9" t="e">
        <f>INDEX(#REF!:#REF!,MATCH($D19708,#REF!:#REF!,0),MATCH(#REF!,#REF!:#REF!,0))</f>
        <v>#REF!</v>
      </c>
      <c r="F19708" s="9" t="e">
        <f>INDEX(#REF!:#REF!,MATCH($D19708,#REF!:#REF!,0),MATCH(#REF!,#REF!:#REF!,0))</f>
        <v>#REF!</v>
      </c>
    </row>
    <row r="19709" spans="1:6" ht="16.5" x14ac:dyDescent="0.3">
      <c r="A19709" s="9" t="s">
        <v>2429</v>
      </c>
      <c r="B19709" s="9" t="s">
        <v>2428</v>
      </c>
      <c r="C19709" s="10">
        <v>46465</v>
      </c>
      <c r="D19709" s="9">
        <v>7469392467</v>
      </c>
      <c r="E19709" s="9" t="e">
        <f>INDEX(#REF!:#REF!,MATCH($D19709,#REF!:#REF!,0),MATCH(#REF!,#REF!:#REF!,0))</f>
        <v>#REF!</v>
      </c>
      <c r="F19709" s="9" t="e">
        <f>INDEX(#REF!:#REF!,MATCH($D19709,#REF!:#REF!,0),MATCH(#REF!,#REF!:#REF!,0))</f>
        <v>#REF!</v>
      </c>
    </row>
    <row r="19710" spans="1:6" ht="16.5" x14ac:dyDescent="0.3">
      <c r="A19710" s="9" t="s">
        <v>2427</v>
      </c>
      <c r="B19710" s="9" t="s">
        <v>2112</v>
      </c>
      <c r="C19710" s="10">
        <v>14217</v>
      </c>
      <c r="D19710" s="9">
        <v>9624054975</v>
      </c>
      <c r="E19710" s="9" t="e">
        <f>INDEX(#REF!:#REF!,MATCH($D19710,#REF!:#REF!,0),MATCH(#REF!,#REF!:#REF!,0))</f>
        <v>#REF!</v>
      </c>
      <c r="F19710" s="9" t="e">
        <f>INDEX(#REF!:#REF!,MATCH($D19710,#REF!:#REF!,0),MATCH(#REF!,#REF!:#REF!,0))</f>
        <v>#REF!</v>
      </c>
    </row>
    <row r="19711" spans="1:6" ht="16.5" x14ac:dyDescent="0.3">
      <c r="A19711" s="9" t="s">
        <v>2426</v>
      </c>
      <c r="B19711" s="9" t="s">
        <v>2193</v>
      </c>
      <c r="C19711" s="10">
        <v>55770</v>
      </c>
      <c r="D19711" s="9">
        <v>5372344725</v>
      </c>
      <c r="E19711" s="9" t="e">
        <f>INDEX(#REF!:#REF!,MATCH($D19711,#REF!:#REF!,0),MATCH(#REF!,#REF!:#REF!,0))</f>
        <v>#REF!</v>
      </c>
      <c r="F19711" s="9" t="e">
        <f>INDEX(#REF!:#REF!,MATCH($D19711,#REF!:#REF!,0),MATCH(#REF!,#REF!:#REF!,0))</f>
        <v>#REF!</v>
      </c>
    </row>
    <row r="19712" spans="1:6" ht="16.5" x14ac:dyDescent="0.3">
      <c r="A19712" s="9" t="s">
        <v>2425</v>
      </c>
      <c r="B19712" s="9" t="s">
        <v>2424</v>
      </c>
      <c r="C19712" s="10">
        <v>39699</v>
      </c>
      <c r="D19712" s="9">
        <v>6789106936</v>
      </c>
      <c r="E19712" s="9" t="e">
        <f>INDEX(#REF!:#REF!,MATCH($D19712,#REF!:#REF!,0),MATCH(#REF!,#REF!:#REF!,0))</f>
        <v>#REF!</v>
      </c>
      <c r="F19712" s="9" t="e">
        <f>INDEX(#REF!:#REF!,MATCH($D19712,#REF!:#REF!,0),MATCH(#REF!,#REF!:#REF!,0))</f>
        <v>#REF!</v>
      </c>
    </row>
    <row r="19713" spans="1:6" ht="16.5" x14ac:dyDescent="0.3">
      <c r="A19713" s="9" t="s">
        <v>2423</v>
      </c>
      <c r="B19713" s="9" t="s">
        <v>2422</v>
      </c>
      <c r="C19713" s="10">
        <v>41240</v>
      </c>
      <c r="D19713" s="9">
        <v>7659816853</v>
      </c>
      <c r="E19713" s="9" t="e">
        <f>INDEX(#REF!:#REF!,MATCH($D19713,#REF!:#REF!,0),MATCH(#REF!,#REF!:#REF!,0))</f>
        <v>#REF!</v>
      </c>
      <c r="F19713" s="9" t="e">
        <f>INDEX(#REF!:#REF!,MATCH($D19713,#REF!:#REF!,0),MATCH(#REF!,#REF!:#REF!,0))</f>
        <v>#REF!</v>
      </c>
    </row>
    <row r="19714" spans="1:6" ht="16.5" x14ac:dyDescent="0.3">
      <c r="A19714" s="9" t="s">
        <v>2421</v>
      </c>
      <c r="B19714" s="9" t="s">
        <v>2420</v>
      </c>
      <c r="C19714" s="10">
        <v>46449</v>
      </c>
      <c r="D19714" s="9">
        <v>2599557828</v>
      </c>
      <c r="E19714" s="9" t="e">
        <f>INDEX(#REF!:#REF!,MATCH($D19714,#REF!:#REF!,0),MATCH(#REF!,#REF!:#REF!,0))</f>
        <v>#REF!</v>
      </c>
      <c r="F19714" s="9" t="e">
        <f>INDEX(#REF!:#REF!,MATCH($D19714,#REF!:#REF!,0),MATCH(#REF!,#REF!:#REF!,0))</f>
        <v>#REF!</v>
      </c>
    </row>
    <row r="19715" spans="1:6" ht="16.5" x14ac:dyDescent="0.3">
      <c r="A19715" s="9" t="s">
        <v>2419</v>
      </c>
      <c r="B19715" s="9" t="s">
        <v>2418</v>
      </c>
      <c r="C19715" s="10">
        <v>14773</v>
      </c>
      <c r="D19715" s="9">
        <v>7269614199</v>
      </c>
      <c r="E19715" s="9" t="e">
        <f>INDEX(#REF!:#REF!,MATCH($D19715,#REF!:#REF!,0),MATCH(#REF!,#REF!:#REF!,0))</f>
        <v>#REF!</v>
      </c>
      <c r="F19715" s="9" t="e">
        <f>INDEX(#REF!:#REF!,MATCH($D19715,#REF!:#REF!,0),MATCH(#REF!,#REF!:#REF!,0))</f>
        <v>#REF!</v>
      </c>
    </row>
    <row r="19716" spans="1:6" ht="16.5" x14ac:dyDescent="0.3">
      <c r="A19716" s="9" t="s">
        <v>2417</v>
      </c>
      <c r="B19716" s="9" t="s">
        <v>2073</v>
      </c>
      <c r="C19716" s="10">
        <v>59505</v>
      </c>
      <c r="D19716" s="9">
        <v>6109997811</v>
      </c>
      <c r="E19716" s="9" t="e">
        <f>INDEX(#REF!:#REF!,MATCH($D19716,#REF!:#REF!,0),MATCH(#REF!,#REF!:#REF!,0))</f>
        <v>#REF!</v>
      </c>
      <c r="F19716" s="9" t="e">
        <f>INDEX(#REF!:#REF!,MATCH($D19716,#REF!:#REF!,0),MATCH(#REF!,#REF!:#REF!,0))</f>
        <v>#REF!</v>
      </c>
    </row>
    <row r="19717" spans="1:6" ht="16.5" x14ac:dyDescent="0.3">
      <c r="A19717" s="9" t="s">
        <v>2416</v>
      </c>
      <c r="B19717" s="9" t="s">
        <v>2250</v>
      </c>
      <c r="C19717" s="10">
        <v>46290</v>
      </c>
      <c r="D19717" s="9">
        <v>4359854056</v>
      </c>
      <c r="E19717" s="9" t="e">
        <f>INDEX(#REF!:#REF!,MATCH($D19717,#REF!:#REF!,0),MATCH(#REF!,#REF!:#REF!,0))</f>
        <v>#REF!</v>
      </c>
      <c r="F19717" s="9" t="e">
        <f>INDEX(#REF!:#REF!,MATCH($D19717,#REF!:#REF!,0),MATCH(#REF!,#REF!:#REF!,0))</f>
        <v>#REF!</v>
      </c>
    </row>
    <row r="19718" spans="1:6" ht="16.5" x14ac:dyDescent="0.3">
      <c r="A19718" s="9" t="s">
        <v>2415</v>
      </c>
      <c r="B19718" s="9" t="s">
        <v>1945</v>
      </c>
      <c r="C19718" s="10">
        <v>42320</v>
      </c>
      <c r="D19718" s="9">
        <v>7783641539</v>
      </c>
      <c r="E19718" s="9" t="e">
        <f>INDEX(#REF!:#REF!,MATCH($D19718,#REF!:#REF!,0),MATCH(#REF!,#REF!:#REF!,0))</f>
        <v>#REF!</v>
      </c>
      <c r="F19718" s="9" t="e">
        <f>INDEX(#REF!:#REF!,MATCH($D19718,#REF!:#REF!,0),MATCH(#REF!,#REF!:#REF!,0))</f>
        <v>#REF!</v>
      </c>
    </row>
    <row r="19719" spans="1:6" ht="16.5" x14ac:dyDescent="0.3">
      <c r="A19719" s="9" t="s">
        <v>2414</v>
      </c>
      <c r="B19719" s="9" t="s">
        <v>2042</v>
      </c>
      <c r="C19719" s="10">
        <v>30828</v>
      </c>
      <c r="D19719" s="9">
        <v>8099854152</v>
      </c>
      <c r="E19719" s="9" t="e">
        <f>INDEX(#REF!:#REF!,MATCH($D19719,#REF!:#REF!,0),MATCH(#REF!,#REF!:#REF!,0))</f>
        <v>#REF!</v>
      </c>
      <c r="F19719" s="9" t="e">
        <f>INDEX(#REF!:#REF!,MATCH($D19719,#REF!:#REF!,0),MATCH(#REF!,#REF!:#REF!,0))</f>
        <v>#REF!</v>
      </c>
    </row>
    <row r="19720" spans="1:6" ht="16.5" x14ac:dyDescent="0.3">
      <c r="A19720" s="9" t="s">
        <v>2413</v>
      </c>
      <c r="B19720" s="9" t="s">
        <v>2412</v>
      </c>
      <c r="C19720" s="10">
        <v>32000</v>
      </c>
      <c r="D19720" s="9">
        <v>3213290963</v>
      </c>
      <c r="E19720" s="9" t="e">
        <f>INDEX(#REF!:#REF!,MATCH($D19720,#REF!:#REF!,0),MATCH(#REF!,#REF!:#REF!,0))</f>
        <v>#REF!</v>
      </c>
      <c r="F19720" s="9" t="e">
        <f>INDEX(#REF!:#REF!,MATCH($D19720,#REF!:#REF!,0),MATCH(#REF!,#REF!:#REF!,0))</f>
        <v>#REF!</v>
      </c>
    </row>
    <row r="19721" spans="1:6" ht="16.5" x14ac:dyDescent="0.3">
      <c r="A19721" s="9" t="s">
        <v>2411</v>
      </c>
      <c r="B19721" s="9" t="s">
        <v>2095</v>
      </c>
      <c r="C19721" s="10">
        <v>29266</v>
      </c>
      <c r="D19721" s="9">
        <v>7263964236</v>
      </c>
      <c r="E19721" s="9" t="e">
        <f>INDEX(#REF!:#REF!,MATCH($D19721,#REF!:#REF!,0),MATCH(#REF!,#REF!:#REF!,0))</f>
        <v>#REF!</v>
      </c>
      <c r="F19721" s="9" t="e">
        <f>INDEX(#REF!:#REF!,MATCH($D19721,#REF!:#REF!,0),MATCH(#REF!,#REF!:#REF!,0))</f>
        <v>#REF!</v>
      </c>
    </row>
    <row r="19722" spans="1:6" ht="16.5" x14ac:dyDescent="0.3">
      <c r="A19722" s="9" t="s">
        <v>2410</v>
      </c>
      <c r="B19722" s="9" t="s">
        <v>2409</v>
      </c>
      <c r="C19722" s="10">
        <v>12386</v>
      </c>
      <c r="D19722" s="9">
        <v>6227038881</v>
      </c>
      <c r="E19722" s="9" t="e">
        <f>INDEX(#REF!:#REF!,MATCH($D19722,#REF!:#REF!,0),MATCH(#REF!,#REF!:#REF!,0))</f>
        <v>#REF!</v>
      </c>
      <c r="F19722" s="9" t="e">
        <f>INDEX(#REF!:#REF!,MATCH($D19722,#REF!:#REF!,0),MATCH(#REF!,#REF!:#REF!,0))</f>
        <v>#REF!</v>
      </c>
    </row>
    <row r="19723" spans="1:6" ht="16.5" x14ac:dyDescent="0.3">
      <c r="A19723" s="9" t="s">
        <v>2408</v>
      </c>
      <c r="B19723" s="9" t="s">
        <v>2351</v>
      </c>
      <c r="C19723" s="10">
        <v>39036</v>
      </c>
      <c r="D19723" s="9">
        <v>6724903874</v>
      </c>
      <c r="E19723" s="9" t="e">
        <f>INDEX(#REF!:#REF!,MATCH($D19723,#REF!:#REF!,0),MATCH(#REF!,#REF!:#REF!,0))</f>
        <v>#REF!</v>
      </c>
      <c r="F19723" s="9" t="e">
        <f>INDEX(#REF!:#REF!,MATCH($D19723,#REF!:#REF!,0),MATCH(#REF!,#REF!:#REF!,0))</f>
        <v>#REF!</v>
      </c>
    </row>
    <row r="19724" spans="1:6" ht="16.5" x14ac:dyDescent="0.3">
      <c r="A19724" s="9" t="s">
        <v>2407</v>
      </c>
      <c r="B19724" s="9" t="s">
        <v>2406</v>
      </c>
      <c r="C19724" s="10">
        <v>41367</v>
      </c>
      <c r="D19724" s="9">
        <v>8864419241</v>
      </c>
      <c r="E19724" s="9" t="e">
        <f>INDEX(#REF!:#REF!,MATCH($D19724,#REF!:#REF!,0),MATCH(#REF!,#REF!:#REF!,0))</f>
        <v>#REF!</v>
      </c>
      <c r="F19724" s="9" t="e">
        <f>INDEX(#REF!:#REF!,MATCH($D19724,#REF!:#REF!,0),MATCH(#REF!,#REF!:#REF!,0))</f>
        <v>#REF!</v>
      </c>
    </row>
    <row r="19725" spans="1:6" ht="16.5" x14ac:dyDescent="0.3">
      <c r="A19725" s="9" t="s">
        <v>2405</v>
      </c>
      <c r="B19725" s="9" t="s">
        <v>2404</v>
      </c>
      <c r="C19725" s="10">
        <v>28381</v>
      </c>
      <c r="D19725" s="9">
        <v>5244119095</v>
      </c>
      <c r="E19725" s="9" t="e">
        <f>INDEX(#REF!:#REF!,MATCH($D19725,#REF!:#REF!,0),MATCH(#REF!,#REF!:#REF!,0))</f>
        <v>#REF!</v>
      </c>
      <c r="F19725" s="9" t="e">
        <f>INDEX(#REF!:#REF!,MATCH($D19725,#REF!:#REF!,0),MATCH(#REF!,#REF!:#REF!,0))</f>
        <v>#REF!</v>
      </c>
    </row>
    <row r="19726" spans="1:6" ht="16.5" x14ac:dyDescent="0.3">
      <c r="A19726" s="9" t="s">
        <v>2403</v>
      </c>
      <c r="B19726" s="9" t="s">
        <v>2147</v>
      </c>
      <c r="C19726" s="10">
        <v>33071</v>
      </c>
      <c r="D19726" s="9">
        <v>3545427749</v>
      </c>
      <c r="E19726" s="9" t="e">
        <f>INDEX(#REF!:#REF!,MATCH($D19726,#REF!:#REF!,0),MATCH(#REF!,#REF!:#REF!,0))</f>
        <v>#REF!</v>
      </c>
      <c r="F19726" s="9" t="e">
        <f>INDEX(#REF!:#REF!,MATCH($D19726,#REF!:#REF!,0),MATCH(#REF!,#REF!:#REF!,0))</f>
        <v>#REF!</v>
      </c>
    </row>
    <row r="19727" spans="1:6" ht="16.5" x14ac:dyDescent="0.3">
      <c r="A19727" s="9" t="s">
        <v>2402</v>
      </c>
      <c r="B19727" s="9" t="s">
        <v>2258</v>
      </c>
      <c r="C19727" s="10">
        <v>50506</v>
      </c>
      <c r="D19727" s="9">
        <v>3891707452</v>
      </c>
      <c r="E19727" s="9" t="e">
        <f>INDEX(#REF!:#REF!,MATCH($D19727,#REF!:#REF!,0),MATCH(#REF!,#REF!:#REF!,0))</f>
        <v>#REF!</v>
      </c>
      <c r="F19727" s="9" t="e">
        <f>INDEX(#REF!:#REF!,MATCH($D19727,#REF!:#REF!,0),MATCH(#REF!,#REF!:#REF!,0))</f>
        <v>#REF!</v>
      </c>
    </row>
    <row r="19728" spans="1:6" ht="16.5" x14ac:dyDescent="0.3">
      <c r="A19728" s="9" t="s">
        <v>2401</v>
      </c>
      <c r="B19728" s="9" t="s">
        <v>2357</v>
      </c>
      <c r="C19728" s="10">
        <v>53290</v>
      </c>
      <c r="D19728" s="9">
        <v>5005774041</v>
      </c>
      <c r="E19728" s="9" t="e">
        <f>INDEX(#REF!:#REF!,MATCH($D19728,#REF!:#REF!,0),MATCH(#REF!,#REF!:#REF!,0))</f>
        <v>#REF!</v>
      </c>
      <c r="F19728" s="9" t="e">
        <f>INDEX(#REF!:#REF!,MATCH($D19728,#REF!:#REF!,0),MATCH(#REF!,#REF!:#REF!,0))</f>
        <v>#REF!</v>
      </c>
    </row>
    <row r="19729" spans="1:6" ht="16.5" x14ac:dyDescent="0.3">
      <c r="A19729" s="9" t="s">
        <v>2400</v>
      </c>
      <c r="B19729" s="9" t="s">
        <v>2097</v>
      </c>
      <c r="C19729" s="10">
        <v>38224</v>
      </c>
      <c r="D19729" s="9">
        <v>5197585250</v>
      </c>
      <c r="E19729" s="9" t="e">
        <f>INDEX(#REF!:#REF!,MATCH($D19729,#REF!:#REF!,0),MATCH(#REF!,#REF!:#REF!,0))</f>
        <v>#REF!</v>
      </c>
      <c r="F19729" s="9" t="e">
        <f>INDEX(#REF!:#REF!,MATCH($D19729,#REF!:#REF!,0),MATCH(#REF!,#REF!:#REF!,0))</f>
        <v>#REF!</v>
      </c>
    </row>
    <row r="19730" spans="1:6" ht="16.5" x14ac:dyDescent="0.3">
      <c r="A19730" s="9" t="s">
        <v>2399</v>
      </c>
      <c r="B19730" s="9" t="s">
        <v>2059</v>
      </c>
      <c r="C19730" s="10">
        <v>41327</v>
      </c>
      <c r="D19730" s="9">
        <v>5552170407</v>
      </c>
      <c r="E19730" s="9" t="e">
        <f>INDEX(#REF!:#REF!,MATCH($D19730,#REF!:#REF!,0),MATCH(#REF!,#REF!:#REF!,0))</f>
        <v>#REF!</v>
      </c>
      <c r="F19730" s="9" t="e">
        <f>INDEX(#REF!:#REF!,MATCH($D19730,#REF!:#REF!,0),MATCH(#REF!,#REF!:#REF!,0))</f>
        <v>#REF!</v>
      </c>
    </row>
    <row r="19731" spans="1:6" ht="16.5" x14ac:dyDescent="0.3">
      <c r="A19731" s="9" t="s">
        <v>2398</v>
      </c>
      <c r="B19731" s="9" t="s">
        <v>2015</v>
      </c>
      <c r="C19731" s="10">
        <v>56926</v>
      </c>
      <c r="D19731" s="9">
        <v>5684780105</v>
      </c>
      <c r="E19731" s="9" t="e">
        <f>INDEX(#REF!:#REF!,MATCH($D19731,#REF!:#REF!,0),MATCH(#REF!,#REF!:#REF!,0))</f>
        <v>#REF!</v>
      </c>
      <c r="F19731" s="9" t="e">
        <f>INDEX(#REF!:#REF!,MATCH($D19731,#REF!:#REF!,0),MATCH(#REF!,#REF!:#REF!,0))</f>
        <v>#REF!</v>
      </c>
    </row>
    <row r="19732" spans="1:6" ht="16.5" x14ac:dyDescent="0.3">
      <c r="A19732" s="9" t="s">
        <v>2397</v>
      </c>
      <c r="B19732" s="9" t="s">
        <v>2396</v>
      </c>
      <c r="C19732" s="10">
        <v>23906</v>
      </c>
      <c r="D19732" s="9">
        <v>9317454674</v>
      </c>
      <c r="E19732" s="9" t="e">
        <f>INDEX(#REF!:#REF!,MATCH($D19732,#REF!:#REF!,0),MATCH(#REF!,#REF!:#REF!,0))</f>
        <v>#REF!</v>
      </c>
      <c r="F19732" s="9" t="e">
        <f>INDEX(#REF!:#REF!,MATCH($D19732,#REF!:#REF!,0),MATCH(#REF!,#REF!:#REF!,0))</f>
        <v>#REF!</v>
      </c>
    </row>
    <row r="19733" spans="1:6" ht="16.5" x14ac:dyDescent="0.3">
      <c r="A19733" s="9" t="s">
        <v>2395</v>
      </c>
      <c r="B19733" s="9" t="s">
        <v>2269</v>
      </c>
      <c r="C19733" s="10">
        <v>46176</v>
      </c>
      <c r="D19733" s="9">
        <v>3569619966</v>
      </c>
      <c r="E19733" s="9" t="e">
        <f>INDEX(#REF!:#REF!,MATCH($D19733,#REF!:#REF!,0),MATCH(#REF!,#REF!:#REF!,0))</f>
        <v>#REF!</v>
      </c>
      <c r="F19733" s="9" t="e">
        <f>INDEX(#REF!:#REF!,MATCH($D19733,#REF!:#REF!,0),MATCH(#REF!,#REF!:#REF!,0))</f>
        <v>#REF!</v>
      </c>
    </row>
    <row r="19734" spans="1:6" ht="16.5" x14ac:dyDescent="0.3">
      <c r="A19734" s="9" t="s">
        <v>2394</v>
      </c>
      <c r="B19734" s="9" t="s">
        <v>2119</v>
      </c>
      <c r="C19734" s="10">
        <v>31844</v>
      </c>
      <c r="D19734" s="9">
        <v>7473861379</v>
      </c>
      <c r="E19734" s="9" t="e">
        <f>INDEX(#REF!:#REF!,MATCH($D19734,#REF!:#REF!,0),MATCH(#REF!,#REF!:#REF!,0))</f>
        <v>#REF!</v>
      </c>
      <c r="F19734" s="9" t="e">
        <f>INDEX(#REF!:#REF!,MATCH($D19734,#REF!:#REF!,0),MATCH(#REF!,#REF!:#REF!,0))</f>
        <v>#REF!</v>
      </c>
    </row>
    <row r="19735" spans="1:6" ht="16.5" x14ac:dyDescent="0.3">
      <c r="A19735" s="9" t="s">
        <v>2393</v>
      </c>
      <c r="B19735" s="9" t="s">
        <v>2392</v>
      </c>
      <c r="C19735" s="10">
        <v>28692</v>
      </c>
      <c r="D19735" s="9">
        <v>2565290632</v>
      </c>
      <c r="E19735" s="9" t="e">
        <f>INDEX(#REF!:#REF!,MATCH($D19735,#REF!:#REF!,0),MATCH(#REF!,#REF!:#REF!,0))</f>
        <v>#REF!</v>
      </c>
      <c r="F19735" s="9" t="e">
        <f>INDEX(#REF!:#REF!,MATCH($D19735,#REF!:#REF!,0),MATCH(#REF!,#REF!:#REF!,0))</f>
        <v>#REF!</v>
      </c>
    </row>
    <row r="19736" spans="1:6" ht="16.5" x14ac:dyDescent="0.3">
      <c r="A19736" s="9" t="s">
        <v>2391</v>
      </c>
      <c r="B19736" s="9" t="s">
        <v>2267</v>
      </c>
      <c r="C19736" s="10">
        <v>21565</v>
      </c>
      <c r="D19736" s="9">
        <v>4878156686</v>
      </c>
      <c r="E19736" s="9" t="e">
        <f>INDEX(#REF!:#REF!,MATCH($D19736,#REF!:#REF!,0),MATCH(#REF!,#REF!:#REF!,0))</f>
        <v>#REF!</v>
      </c>
      <c r="F19736" s="9" t="e">
        <f>INDEX(#REF!:#REF!,MATCH($D19736,#REF!:#REF!,0),MATCH(#REF!,#REF!:#REF!,0))</f>
        <v>#REF!</v>
      </c>
    </row>
    <row r="19737" spans="1:6" ht="16.5" x14ac:dyDescent="0.3">
      <c r="A19737" s="9" t="s">
        <v>2390</v>
      </c>
      <c r="B19737" s="9" t="s">
        <v>2389</v>
      </c>
      <c r="C19737" s="10">
        <v>41532</v>
      </c>
      <c r="D19737" s="9">
        <v>2763158331</v>
      </c>
      <c r="E19737" s="9" t="e">
        <f>INDEX(#REF!:#REF!,MATCH($D19737,#REF!:#REF!,0),MATCH(#REF!,#REF!:#REF!,0))</f>
        <v>#REF!</v>
      </c>
      <c r="F19737" s="9" t="e">
        <f>INDEX(#REF!:#REF!,MATCH($D19737,#REF!:#REF!,0),MATCH(#REF!,#REF!:#REF!,0))</f>
        <v>#REF!</v>
      </c>
    </row>
    <row r="19738" spans="1:6" ht="16.5" x14ac:dyDescent="0.3">
      <c r="A19738" s="9" t="s">
        <v>2388</v>
      </c>
      <c r="B19738" s="9" t="s">
        <v>2029</v>
      </c>
      <c r="C19738" s="10">
        <v>27711</v>
      </c>
      <c r="D19738" s="9">
        <v>4475496373</v>
      </c>
      <c r="E19738" s="9" t="e">
        <f>INDEX(#REF!:#REF!,MATCH($D19738,#REF!:#REF!,0),MATCH(#REF!,#REF!:#REF!,0))</f>
        <v>#REF!</v>
      </c>
      <c r="F19738" s="9" t="e">
        <f>INDEX(#REF!:#REF!,MATCH($D19738,#REF!:#REF!,0),MATCH(#REF!,#REF!:#REF!,0))</f>
        <v>#REF!</v>
      </c>
    </row>
    <row r="19739" spans="1:6" ht="16.5" x14ac:dyDescent="0.3">
      <c r="A19739" s="9" t="s">
        <v>2387</v>
      </c>
      <c r="B19739" s="9" t="s">
        <v>2386</v>
      </c>
      <c r="C19739" s="10">
        <v>55801</v>
      </c>
      <c r="D19739" s="9">
        <v>5474718616</v>
      </c>
      <c r="E19739" s="9" t="e">
        <f>INDEX(#REF!:#REF!,MATCH($D19739,#REF!:#REF!,0),MATCH(#REF!,#REF!:#REF!,0))</f>
        <v>#REF!</v>
      </c>
      <c r="F19739" s="9" t="e">
        <f>INDEX(#REF!:#REF!,MATCH($D19739,#REF!:#REF!,0),MATCH(#REF!,#REF!:#REF!,0))</f>
        <v>#REF!</v>
      </c>
    </row>
    <row r="19740" spans="1:6" ht="16.5" x14ac:dyDescent="0.3">
      <c r="A19740" s="9" t="s">
        <v>2385</v>
      </c>
      <c r="B19740" s="9" t="s">
        <v>2065</v>
      </c>
      <c r="C19740" s="10">
        <v>25955</v>
      </c>
      <c r="D19740" s="9">
        <v>701563818</v>
      </c>
      <c r="E19740" s="9" t="e">
        <f>INDEX(#REF!:#REF!,MATCH($D19740,#REF!:#REF!,0),MATCH(#REF!,#REF!:#REF!,0))</f>
        <v>#REF!</v>
      </c>
      <c r="F19740" s="9" t="e">
        <f>INDEX(#REF!:#REF!,MATCH($D19740,#REF!:#REF!,0),MATCH(#REF!,#REF!:#REF!,0))</f>
        <v>#REF!</v>
      </c>
    </row>
    <row r="19741" spans="1:6" ht="16.5" x14ac:dyDescent="0.3">
      <c r="A19741" s="9" t="s">
        <v>2384</v>
      </c>
      <c r="B19741" s="9" t="s">
        <v>2195</v>
      </c>
      <c r="C19741" s="10">
        <v>47405</v>
      </c>
      <c r="D19741" s="9">
        <v>6321654205</v>
      </c>
      <c r="E19741" s="9" t="e">
        <f>INDEX(#REF!:#REF!,MATCH($D19741,#REF!:#REF!,0),MATCH(#REF!,#REF!:#REF!,0))</f>
        <v>#REF!</v>
      </c>
      <c r="F19741" s="9" t="e">
        <f>INDEX(#REF!:#REF!,MATCH($D19741,#REF!:#REF!,0),MATCH(#REF!,#REF!:#REF!,0))</f>
        <v>#REF!</v>
      </c>
    </row>
    <row r="19742" spans="1:6" ht="16.5" x14ac:dyDescent="0.3">
      <c r="A19742" s="9" t="s">
        <v>2383</v>
      </c>
      <c r="B19742" s="9" t="s">
        <v>2258</v>
      </c>
      <c r="C19742" s="10">
        <v>40069</v>
      </c>
      <c r="D19742" s="9">
        <v>5244119095</v>
      </c>
      <c r="E19742" s="9" t="e">
        <f>INDEX(#REF!:#REF!,MATCH($D19742,#REF!:#REF!,0),MATCH(#REF!,#REF!:#REF!,0))</f>
        <v>#REF!</v>
      </c>
      <c r="F19742" s="9" t="e">
        <f>INDEX(#REF!:#REF!,MATCH($D19742,#REF!:#REF!,0),MATCH(#REF!,#REF!:#REF!,0))</f>
        <v>#REF!</v>
      </c>
    </row>
    <row r="19743" spans="1:6" ht="16.5" x14ac:dyDescent="0.3">
      <c r="A19743" s="9" t="s">
        <v>2382</v>
      </c>
      <c r="B19743" s="9" t="s">
        <v>2381</v>
      </c>
      <c r="C19743" s="10">
        <v>43354</v>
      </c>
      <c r="D19743" s="9">
        <v>679204083</v>
      </c>
      <c r="E19743" s="9" t="e">
        <f>INDEX(#REF!:#REF!,MATCH($D19743,#REF!:#REF!,0),MATCH(#REF!,#REF!:#REF!,0))</f>
        <v>#REF!</v>
      </c>
      <c r="F19743" s="9" t="e">
        <f>INDEX(#REF!:#REF!,MATCH($D19743,#REF!:#REF!,0),MATCH(#REF!,#REF!:#REF!,0))</f>
        <v>#REF!</v>
      </c>
    </row>
    <row r="19744" spans="1:6" ht="16.5" x14ac:dyDescent="0.3">
      <c r="A19744" s="9" t="s">
        <v>2380</v>
      </c>
      <c r="B19744" s="9" t="s">
        <v>2379</v>
      </c>
      <c r="C19744" s="10">
        <v>34269</v>
      </c>
      <c r="D19744" s="9">
        <v>4235594176</v>
      </c>
      <c r="E19744" s="9" t="e">
        <f>INDEX(#REF!:#REF!,MATCH($D19744,#REF!:#REF!,0),MATCH(#REF!,#REF!:#REF!,0))</f>
        <v>#REF!</v>
      </c>
      <c r="F19744" s="9" t="e">
        <f>INDEX(#REF!:#REF!,MATCH($D19744,#REF!:#REF!,0),MATCH(#REF!,#REF!:#REF!,0))</f>
        <v>#REF!</v>
      </c>
    </row>
    <row r="19745" spans="1:6" ht="16.5" x14ac:dyDescent="0.3">
      <c r="A19745" s="9" t="s">
        <v>2378</v>
      </c>
      <c r="B19745" s="9" t="s">
        <v>2017</v>
      </c>
      <c r="C19745" s="10">
        <v>53984</v>
      </c>
      <c r="D19745" s="9">
        <v>5358183647</v>
      </c>
      <c r="E19745" s="9" t="e">
        <f>INDEX(#REF!:#REF!,MATCH($D19745,#REF!:#REF!,0),MATCH(#REF!,#REF!:#REF!,0))</f>
        <v>#REF!</v>
      </c>
      <c r="F19745" s="9" t="e">
        <f>INDEX(#REF!:#REF!,MATCH($D19745,#REF!:#REF!,0),MATCH(#REF!,#REF!:#REF!,0))</f>
        <v>#REF!</v>
      </c>
    </row>
    <row r="19746" spans="1:6" ht="16.5" x14ac:dyDescent="0.3">
      <c r="A19746" s="9" t="s">
        <v>2377</v>
      </c>
      <c r="B19746" s="9" t="s">
        <v>2198</v>
      </c>
      <c r="C19746" s="10">
        <v>20725</v>
      </c>
      <c r="D19746" s="9">
        <v>1573192775</v>
      </c>
      <c r="E19746" s="9" t="e">
        <f>INDEX(#REF!:#REF!,MATCH($D19746,#REF!:#REF!,0),MATCH(#REF!,#REF!:#REF!,0))</f>
        <v>#REF!</v>
      </c>
      <c r="F19746" s="9" t="e">
        <f>INDEX(#REF!:#REF!,MATCH($D19746,#REF!:#REF!,0),MATCH(#REF!,#REF!:#REF!,0))</f>
        <v>#REF!</v>
      </c>
    </row>
    <row r="19747" spans="1:6" ht="16.5" x14ac:dyDescent="0.3">
      <c r="A19747" s="9" t="s">
        <v>2376</v>
      </c>
      <c r="B19747" s="9" t="s">
        <v>2375</v>
      </c>
      <c r="C19747" s="10">
        <v>51616</v>
      </c>
      <c r="D19747" s="9">
        <v>601779371</v>
      </c>
      <c r="E19747" s="9" t="e">
        <f>INDEX(#REF!:#REF!,MATCH($D19747,#REF!:#REF!,0),MATCH(#REF!,#REF!:#REF!,0))</f>
        <v>#REF!</v>
      </c>
      <c r="F19747" s="9" t="e">
        <f>INDEX(#REF!:#REF!,MATCH($D19747,#REF!:#REF!,0),MATCH(#REF!,#REF!:#REF!,0))</f>
        <v>#REF!</v>
      </c>
    </row>
    <row r="19748" spans="1:6" ht="16.5" x14ac:dyDescent="0.3">
      <c r="A19748" s="9" t="s">
        <v>2374</v>
      </c>
      <c r="B19748" s="9" t="s">
        <v>2373</v>
      </c>
      <c r="C19748" s="10">
        <v>44940</v>
      </c>
      <c r="D19748" s="9">
        <v>5395528121</v>
      </c>
      <c r="E19748" s="9" t="e">
        <f>INDEX(#REF!:#REF!,MATCH($D19748,#REF!:#REF!,0),MATCH(#REF!,#REF!:#REF!,0))</f>
        <v>#REF!</v>
      </c>
      <c r="F19748" s="9" t="e">
        <f>INDEX(#REF!:#REF!,MATCH($D19748,#REF!:#REF!,0),MATCH(#REF!,#REF!:#REF!,0))</f>
        <v>#REF!</v>
      </c>
    </row>
    <row r="19749" spans="1:6" ht="16.5" x14ac:dyDescent="0.3">
      <c r="A19749" s="9" t="s">
        <v>2372</v>
      </c>
      <c r="B19749" s="9" t="s">
        <v>2371</v>
      </c>
      <c r="C19749" s="10">
        <v>45548</v>
      </c>
      <c r="D19749" s="9">
        <v>813832926</v>
      </c>
      <c r="E19749" s="9" t="e">
        <f>INDEX(#REF!:#REF!,MATCH($D19749,#REF!:#REF!,0),MATCH(#REF!,#REF!:#REF!,0))</f>
        <v>#REF!</v>
      </c>
      <c r="F19749" s="9" t="e">
        <f>INDEX(#REF!:#REF!,MATCH($D19749,#REF!:#REF!,0),MATCH(#REF!,#REF!:#REF!,0))</f>
        <v>#REF!</v>
      </c>
    </row>
    <row r="19750" spans="1:6" ht="16.5" x14ac:dyDescent="0.3">
      <c r="A19750" s="9" t="s">
        <v>2370</v>
      </c>
      <c r="B19750" s="9" t="s">
        <v>1951</v>
      </c>
      <c r="C19750" s="10">
        <v>46655</v>
      </c>
      <c r="D19750" s="9">
        <v>5629875752</v>
      </c>
      <c r="E19750" s="9" t="e">
        <f>INDEX(#REF!:#REF!,MATCH($D19750,#REF!:#REF!,0),MATCH(#REF!,#REF!:#REF!,0))</f>
        <v>#REF!</v>
      </c>
      <c r="F19750" s="9" t="e">
        <f>INDEX(#REF!:#REF!,MATCH($D19750,#REF!:#REF!,0),MATCH(#REF!,#REF!:#REF!,0))</f>
        <v>#REF!</v>
      </c>
    </row>
    <row r="19751" spans="1:6" ht="16.5" x14ac:dyDescent="0.3">
      <c r="A19751" s="9" t="s">
        <v>2369</v>
      </c>
      <c r="B19751" s="9" t="s">
        <v>2368</v>
      </c>
      <c r="C19751" s="10">
        <v>37227</v>
      </c>
      <c r="D19751" s="9">
        <v>5153694038</v>
      </c>
      <c r="E19751" s="9" t="e">
        <f>INDEX(#REF!:#REF!,MATCH($D19751,#REF!:#REF!,0),MATCH(#REF!,#REF!:#REF!,0))</f>
        <v>#REF!</v>
      </c>
      <c r="F19751" s="9" t="e">
        <f>INDEX(#REF!:#REF!,MATCH($D19751,#REF!:#REF!,0),MATCH(#REF!,#REF!:#REF!,0))</f>
        <v>#REF!</v>
      </c>
    </row>
    <row r="19752" spans="1:6" ht="16.5" x14ac:dyDescent="0.3">
      <c r="A19752" s="9" t="s">
        <v>2367</v>
      </c>
      <c r="B19752" s="9" t="s">
        <v>2366</v>
      </c>
      <c r="C19752" s="10">
        <v>57450</v>
      </c>
      <c r="D19752" s="9">
        <v>1296185559</v>
      </c>
      <c r="E19752" s="9" t="e">
        <f>INDEX(#REF!:#REF!,MATCH($D19752,#REF!:#REF!,0),MATCH(#REF!,#REF!:#REF!,0))</f>
        <v>#REF!</v>
      </c>
      <c r="F19752" s="9" t="e">
        <f>INDEX(#REF!:#REF!,MATCH($D19752,#REF!:#REF!,0),MATCH(#REF!,#REF!:#REF!,0))</f>
        <v>#REF!</v>
      </c>
    </row>
    <row r="19753" spans="1:6" ht="16.5" x14ac:dyDescent="0.3">
      <c r="A19753" s="9" t="s">
        <v>2365</v>
      </c>
      <c r="B19753" s="9" t="s">
        <v>2364</v>
      </c>
      <c r="C19753" s="10">
        <v>31130</v>
      </c>
      <c r="D19753" s="9">
        <v>2779378506</v>
      </c>
      <c r="E19753" s="9" t="e">
        <f>INDEX(#REF!:#REF!,MATCH($D19753,#REF!:#REF!,0),MATCH(#REF!,#REF!:#REF!,0))</f>
        <v>#REF!</v>
      </c>
      <c r="F19753" s="9" t="e">
        <f>INDEX(#REF!:#REF!,MATCH($D19753,#REF!:#REF!,0),MATCH(#REF!,#REF!:#REF!,0))</f>
        <v>#REF!</v>
      </c>
    </row>
    <row r="19754" spans="1:6" ht="16.5" x14ac:dyDescent="0.3">
      <c r="A19754" s="9" t="s">
        <v>2363</v>
      </c>
      <c r="B19754" s="9" t="s">
        <v>2125</v>
      </c>
      <c r="C19754" s="10">
        <v>50546</v>
      </c>
      <c r="D19754" s="9">
        <v>481875921</v>
      </c>
      <c r="E19754" s="9" t="e">
        <f>INDEX(#REF!:#REF!,MATCH($D19754,#REF!:#REF!,0),MATCH(#REF!,#REF!:#REF!,0))</f>
        <v>#REF!</v>
      </c>
      <c r="F19754" s="9" t="e">
        <f>INDEX(#REF!:#REF!,MATCH($D19754,#REF!:#REF!,0),MATCH(#REF!,#REF!:#REF!,0))</f>
        <v>#REF!</v>
      </c>
    </row>
    <row r="19755" spans="1:6" ht="16.5" x14ac:dyDescent="0.3">
      <c r="A19755" s="9" t="s">
        <v>2362</v>
      </c>
      <c r="B19755" s="9" t="s">
        <v>2361</v>
      </c>
      <c r="C19755" s="10">
        <v>52001</v>
      </c>
      <c r="D19755" s="9">
        <v>9684187432</v>
      </c>
      <c r="E19755" s="9" t="e">
        <f>INDEX(#REF!:#REF!,MATCH($D19755,#REF!:#REF!,0),MATCH(#REF!,#REF!:#REF!,0))</f>
        <v>#REF!</v>
      </c>
      <c r="F19755" s="9" t="e">
        <f>INDEX(#REF!:#REF!,MATCH($D19755,#REF!:#REF!,0),MATCH(#REF!,#REF!:#REF!,0))</f>
        <v>#REF!</v>
      </c>
    </row>
    <row r="19756" spans="1:6" ht="16.5" x14ac:dyDescent="0.3">
      <c r="A19756" s="9" t="s">
        <v>2360</v>
      </c>
      <c r="B19756" s="9" t="s">
        <v>2359</v>
      </c>
      <c r="C19756" s="10">
        <v>11185</v>
      </c>
      <c r="D19756" s="9">
        <v>1096335336</v>
      </c>
      <c r="E19756" s="9" t="e">
        <f>INDEX(#REF!:#REF!,MATCH($D19756,#REF!:#REF!,0),MATCH(#REF!,#REF!:#REF!,0))</f>
        <v>#REF!</v>
      </c>
      <c r="F19756" s="9" t="e">
        <f>INDEX(#REF!:#REF!,MATCH($D19756,#REF!:#REF!,0),MATCH(#REF!,#REF!:#REF!,0))</f>
        <v>#REF!</v>
      </c>
    </row>
    <row r="19757" spans="1:6" ht="16.5" x14ac:dyDescent="0.3">
      <c r="A19757" s="9" t="s">
        <v>2358</v>
      </c>
      <c r="B19757" s="9" t="s">
        <v>2357</v>
      </c>
      <c r="C19757" s="10">
        <v>20431</v>
      </c>
      <c r="D19757" s="9">
        <v>1887308636</v>
      </c>
      <c r="E19757" s="9" t="e">
        <f>INDEX(#REF!:#REF!,MATCH($D19757,#REF!:#REF!,0),MATCH(#REF!,#REF!:#REF!,0))</f>
        <v>#REF!</v>
      </c>
      <c r="F19757" s="9" t="e">
        <f>INDEX(#REF!:#REF!,MATCH($D19757,#REF!:#REF!,0),MATCH(#REF!,#REF!:#REF!,0))</f>
        <v>#REF!</v>
      </c>
    </row>
    <row r="19758" spans="1:6" ht="16.5" x14ac:dyDescent="0.3">
      <c r="A19758" s="9" t="s">
        <v>2356</v>
      </c>
      <c r="B19758" s="9" t="s">
        <v>2224</v>
      </c>
      <c r="C19758" s="10">
        <v>18418</v>
      </c>
      <c r="D19758" s="9">
        <v>5142790693</v>
      </c>
      <c r="E19758" s="9" t="e">
        <f>INDEX(#REF!:#REF!,MATCH($D19758,#REF!:#REF!,0),MATCH(#REF!,#REF!:#REF!,0))</f>
        <v>#REF!</v>
      </c>
      <c r="F19758" s="9" t="e">
        <f>INDEX(#REF!:#REF!,MATCH($D19758,#REF!:#REF!,0),MATCH(#REF!,#REF!:#REF!,0))</f>
        <v>#REF!</v>
      </c>
    </row>
    <row r="19759" spans="1:6" ht="16.5" x14ac:dyDescent="0.3">
      <c r="A19759" s="9" t="s">
        <v>2355</v>
      </c>
      <c r="B19759" s="9" t="s">
        <v>2354</v>
      </c>
      <c r="C19759" s="10">
        <v>42002</v>
      </c>
      <c r="D19759" s="9">
        <v>9621571960</v>
      </c>
      <c r="E19759" s="9" t="e">
        <f>INDEX(#REF!:#REF!,MATCH($D19759,#REF!:#REF!,0),MATCH(#REF!,#REF!:#REF!,0))</f>
        <v>#REF!</v>
      </c>
      <c r="F19759" s="9" t="e">
        <f>INDEX(#REF!:#REF!,MATCH($D19759,#REF!:#REF!,0),MATCH(#REF!,#REF!:#REF!,0))</f>
        <v>#REF!</v>
      </c>
    </row>
    <row r="19760" spans="1:6" ht="16.5" x14ac:dyDescent="0.3">
      <c r="A19760" s="9" t="s">
        <v>2353</v>
      </c>
      <c r="B19760" s="9" t="s">
        <v>2032</v>
      </c>
      <c r="C19760" s="10">
        <v>19197</v>
      </c>
      <c r="D19760" s="9">
        <v>7585281072</v>
      </c>
      <c r="E19760" s="9" t="e">
        <f>INDEX(#REF!:#REF!,MATCH($D19760,#REF!:#REF!,0),MATCH(#REF!,#REF!:#REF!,0))</f>
        <v>#REF!</v>
      </c>
      <c r="F19760" s="9" t="e">
        <f>INDEX(#REF!:#REF!,MATCH($D19760,#REF!:#REF!,0),MATCH(#REF!,#REF!:#REF!,0))</f>
        <v>#REF!</v>
      </c>
    </row>
    <row r="19761" spans="1:6" ht="16.5" x14ac:dyDescent="0.3">
      <c r="A19761" s="9" t="s">
        <v>2352</v>
      </c>
      <c r="B19761" s="9" t="s">
        <v>2351</v>
      </c>
      <c r="C19761" s="10">
        <v>16186</v>
      </c>
      <c r="D19761" s="9">
        <v>5795848808</v>
      </c>
      <c r="E19761" s="9" t="e">
        <f>INDEX(#REF!:#REF!,MATCH($D19761,#REF!:#REF!,0),MATCH(#REF!,#REF!:#REF!,0))</f>
        <v>#REF!</v>
      </c>
      <c r="F19761" s="9" t="e">
        <f>INDEX(#REF!:#REF!,MATCH($D19761,#REF!:#REF!,0),MATCH(#REF!,#REF!:#REF!,0))</f>
        <v>#REF!</v>
      </c>
    </row>
    <row r="19762" spans="1:6" ht="16.5" x14ac:dyDescent="0.3">
      <c r="A19762" s="9" t="s">
        <v>2350</v>
      </c>
      <c r="B19762" s="9" t="s">
        <v>2349</v>
      </c>
      <c r="C19762" s="10">
        <v>18826</v>
      </c>
      <c r="D19762" s="9">
        <v>9457151267</v>
      </c>
      <c r="E19762" s="9" t="e">
        <f>INDEX(#REF!:#REF!,MATCH($D19762,#REF!:#REF!,0),MATCH(#REF!,#REF!:#REF!,0))</f>
        <v>#REF!</v>
      </c>
      <c r="F19762" s="9" t="e">
        <f>INDEX(#REF!:#REF!,MATCH($D19762,#REF!:#REF!,0),MATCH(#REF!,#REF!:#REF!,0))</f>
        <v>#REF!</v>
      </c>
    </row>
    <row r="19763" spans="1:6" ht="16.5" x14ac:dyDescent="0.3">
      <c r="A19763" s="9" t="s">
        <v>2348</v>
      </c>
      <c r="B19763" s="9" t="s">
        <v>2046</v>
      </c>
      <c r="C19763" s="10">
        <v>33745</v>
      </c>
      <c r="D19763" s="9">
        <v>8187246642</v>
      </c>
      <c r="E19763" s="9" t="e">
        <f>INDEX(#REF!:#REF!,MATCH($D19763,#REF!:#REF!,0),MATCH(#REF!,#REF!:#REF!,0))</f>
        <v>#REF!</v>
      </c>
      <c r="F19763" s="9" t="e">
        <f>INDEX(#REF!:#REF!,MATCH($D19763,#REF!:#REF!,0),MATCH(#REF!,#REF!:#REF!,0))</f>
        <v>#REF!</v>
      </c>
    </row>
    <row r="19764" spans="1:6" ht="16.5" x14ac:dyDescent="0.3">
      <c r="A19764" s="9" t="s">
        <v>2347</v>
      </c>
      <c r="B19764" s="9" t="s">
        <v>2346</v>
      </c>
      <c r="C19764" s="10">
        <v>19761</v>
      </c>
      <c r="D19764" s="9">
        <v>2809344809</v>
      </c>
      <c r="E19764" s="9" t="e">
        <f>INDEX(#REF!:#REF!,MATCH($D19764,#REF!:#REF!,0),MATCH(#REF!,#REF!:#REF!,0))</f>
        <v>#REF!</v>
      </c>
      <c r="F19764" s="9" t="e">
        <f>INDEX(#REF!:#REF!,MATCH($D19764,#REF!:#REF!,0),MATCH(#REF!,#REF!:#REF!,0))</f>
        <v>#REF!</v>
      </c>
    </row>
    <row r="19765" spans="1:6" ht="16.5" x14ac:dyDescent="0.3">
      <c r="A19765" s="9" t="s">
        <v>2345</v>
      </c>
      <c r="B19765" s="9" t="s">
        <v>2103</v>
      </c>
      <c r="C19765" s="10">
        <v>25298</v>
      </c>
      <c r="D19765" s="9">
        <v>8552526727</v>
      </c>
      <c r="E19765" s="9" t="e">
        <f>INDEX(#REF!:#REF!,MATCH($D19765,#REF!:#REF!,0),MATCH(#REF!,#REF!:#REF!,0))</f>
        <v>#REF!</v>
      </c>
      <c r="F19765" s="9" t="e">
        <f>INDEX(#REF!:#REF!,MATCH($D19765,#REF!:#REF!,0),MATCH(#REF!,#REF!:#REF!,0))</f>
        <v>#REF!</v>
      </c>
    </row>
    <row r="19766" spans="1:6" ht="16.5" x14ac:dyDescent="0.3">
      <c r="A19766" s="9" t="s">
        <v>2344</v>
      </c>
      <c r="B19766" s="9" t="s">
        <v>2216</v>
      </c>
      <c r="C19766" s="10">
        <v>43970</v>
      </c>
      <c r="D19766" s="9">
        <v>6259267215</v>
      </c>
      <c r="E19766" s="9" t="e">
        <f>INDEX(#REF!:#REF!,MATCH($D19766,#REF!:#REF!,0),MATCH(#REF!,#REF!:#REF!,0))</f>
        <v>#REF!</v>
      </c>
      <c r="F19766" s="9" t="e">
        <f>INDEX(#REF!:#REF!,MATCH($D19766,#REF!:#REF!,0),MATCH(#REF!,#REF!:#REF!,0))</f>
        <v>#REF!</v>
      </c>
    </row>
    <row r="19767" spans="1:6" ht="16.5" x14ac:dyDescent="0.3">
      <c r="A19767" s="9" t="s">
        <v>2343</v>
      </c>
      <c r="B19767" s="9" t="s">
        <v>2212</v>
      </c>
      <c r="C19767" s="10">
        <v>13252</v>
      </c>
      <c r="D19767" s="9">
        <v>3560320844</v>
      </c>
      <c r="E19767" s="9" t="e">
        <f>INDEX(#REF!:#REF!,MATCH($D19767,#REF!:#REF!,0),MATCH(#REF!,#REF!:#REF!,0))</f>
        <v>#REF!</v>
      </c>
      <c r="F19767" s="9" t="e">
        <f>INDEX(#REF!:#REF!,MATCH($D19767,#REF!:#REF!,0),MATCH(#REF!,#REF!:#REF!,0))</f>
        <v>#REF!</v>
      </c>
    </row>
    <row r="19768" spans="1:6" ht="16.5" x14ac:dyDescent="0.3">
      <c r="A19768" s="9" t="s">
        <v>2342</v>
      </c>
      <c r="B19768" s="9" t="s">
        <v>2341</v>
      </c>
      <c r="C19768" s="10">
        <v>34978</v>
      </c>
      <c r="D19768" s="9">
        <v>4290015026</v>
      </c>
      <c r="E19768" s="9" t="e">
        <f>INDEX(#REF!:#REF!,MATCH($D19768,#REF!:#REF!,0),MATCH(#REF!,#REF!:#REF!,0))</f>
        <v>#REF!</v>
      </c>
      <c r="F19768" s="9" t="e">
        <f>INDEX(#REF!:#REF!,MATCH($D19768,#REF!:#REF!,0),MATCH(#REF!,#REF!:#REF!,0))</f>
        <v>#REF!</v>
      </c>
    </row>
    <row r="19769" spans="1:6" ht="16.5" x14ac:dyDescent="0.3">
      <c r="A19769" s="9" t="s">
        <v>2340</v>
      </c>
      <c r="B19769" s="9" t="s">
        <v>2339</v>
      </c>
      <c r="C19769" s="10">
        <v>55323</v>
      </c>
      <c r="D19769" s="9">
        <v>9727426344</v>
      </c>
      <c r="E19769" s="9" t="e">
        <f>INDEX(#REF!:#REF!,MATCH($D19769,#REF!:#REF!,0),MATCH(#REF!,#REF!:#REF!,0))</f>
        <v>#REF!</v>
      </c>
      <c r="F19769" s="9" t="e">
        <f>INDEX(#REF!:#REF!,MATCH($D19769,#REF!:#REF!,0),MATCH(#REF!,#REF!:#REF!,0))</f>
        <v>#REF!</v>
      </c>
    </row>
    <row r="19770" spans="1:6" ht="16.5" x14ac:dyDescent="0.3">
      <c r="A19770" s="9" t="s">
        <v>2338</v>
      </c>
      <c r="B19770" s="9" t="s">
        <v>2025</v>
      </c>
      <c r="C19770" s="10">
        <v>38999</v>
      </c>
      <c r="D19770" s="9">
        <v>1606657585</v>
      </c>
      <c r="E19770" s="9" t="e">
        <f>INDEX(#REF!:#REF!,MATCH($D19770,#REF!:#REF!,0),MATCH(#REF!,#REF!:#REF!,0))</f>
        <v>#REF!</v>
      </c>
      <c r="F19770" s="9" t="e">
        <f>INDEX(#REF!:#REF!,MATCH($D19770,#REF!:#REF!,0),MATCH(#REF!,#REF!:#REF!,0))</f>
        <v>#REF!</v>
      </c>
    </row>
    <row r="19771" spans="1:6" ht="16.5" x14ac:dyDescent="0.3">
      <c r="A19771" s="9" t="s">
        <v>2337</v>
      </c>
      <c r="B19771" s="9" t="s">
        <v>2336</v>
      </c>
      <c r="C19771" s="10">
        <v>58924</v>
      </c>
      <c r="D19771" s="9">
        <v>471886378</v>
      </c>
      <c r="E19771" s="9" t="e">
        <f>INDEX(#REF!:#REF!,MATCH($D19771,#REF!:#REF!,0),MATCH(#REF!,#REF!:#REF!,0))</f>
        <v>#REF!</v>
      </c>
      <c r="F19771" s="9" t="e">
        <f>INDEX(#REF!:#REF!,MATCH($D19771,#REF!:#REF!,0),MATCH(#REF!,#REF!:#REF!,0))</f>
        <v>#REF!</v>
      </c>
    </row>
    <row r="19772" spans="1:6" ht="16.5" x14ac:dyDescent="0.3">
      <c r="A19772" s="9" t="s">
        <v>2335</v>
      </c>
      <c r="B19772" s="9" t="s">
        <v>2334</v>
      </c>
      <c r="C19772" s="10">
        <v>14045</v>
      </c>
      <c r="D19772" s="9">
        <v>3016446324</v>
      </c>
      <c r="E19772" s="9" t="e">
        <f>INDEX(#REF!:#REF!,MATCH($D19772,#REF!:#REF!,0),MATCH(#REF!,#REF!:#REF!,0))</f>
        <v>#REF!</v>
      </c>
      <c r="F19772" s="9" t="e">
        <f>INDEX(#REF!:#REF!,MATCH($D19772,#REF!:#REF!,0),MATCH(#REF!,#REF!:#REF!,0))</f>
        <v>#REF!</v>
      </c>
    </row>
    <row r="19773" spans="1:6" ht="16.5" x14ac:dyDescent="0.3">
      <c r="A19773" s="9" t="s">
        <v>2333</v>
      </c>
      <c r="B19773" s="9" t="s">
        <v>2272</v>
      </c>
      <c r="C19773" s="10">
        <v>13983</v>
      </c>
      <c r="D19773" s="9">
        <v>3497169404</v>
      </c>
      <c r="E19773" s="9" t="e">
        <f>INDEX(#REF!:#REF!,MATCH($D19773,#REF!:#REF!,0),MATCH(#REF!,#REF!:#REF!,0))</f>
        <v>#REF!</v>
      </c>
      <c r="F19773" s="9" t="e">
        <f>INDEX(#REF!:#REF!,MATCH($D19773,#REF!:#REF!,0),MATCH(#REF!,#REF!:#REF!,0))</f>
        <v>#REF!</v>
      </c>
    </row>
    <row r="19774" spans="1:6" ht="16.5" x14ac:dyDescent="0.3">
      <c r="A19774" s="9" t="s">
        <v>2332</v>
      </c>
      <c r="B19774" s="9" t="s">
        <v>2144</v>
      </c>
      <c r="C19774" s="10">
        <v>16477</v>
      </c>
      <c r="D19774" s="9">
        <v>898924138</v>
      </c>
      <c r="E19774" s="9" t="e">
        <f>INDEX(#REF!:#REF!,MATCH($D19774,#REF!:#REF!,0),MATCH(#REF!,#REF!:#REF!,0))</f>
        <v>#REF!</v>
      </c>
      <c r="F19774" s="9" t="e">
        <f>INDEX(#REF!:#REF!,MATCH($D19774,#REF!:#REF!,0),MATCH(#REF!,#REF!:#REF!,0))</f>
        <v>#REF!</v>
      </c>
    </row>
    <row r="19775" spans="1:6" ht="16.5" x14ac:dyDescent="0.3">
      <c r="A19775" s="9" t="s">
        <v>2331</v>
      </c>
      <c r="B19775" s="9" t="s">
        <v>2224</v>
      </c>
      <c r="C19775" s="10">
        <v>19668</v>
      </c>
      <c r="D19775" s="9">
        <v>19662963</v>
      </c>
      <c r="E19775" s="9" t="e">
        <f>INDEX(#REF!:#REF!,MATCH($D19775,#REF!:#REF!,0),MATCH(#REF!,#REF!:#REF!,0))</f>
        <v>#REF!</v>
      </c>
      <c r="F19775" s="9" t="e">
        <f>INDEX(#REF!:#REF!,MATCH($D19775,#REF!:#REF!,0),MATCH(#REF!,#REF!:#REF!,0))</f>
        <v>#REF!</v>
      </c>
    </row>
    <row r="19776" spans="1:6" ht="16.5" x14ac:dyDescent="0.3">
      <c r="A19776" s="9" t="s">
        <v>2330</v>
      </c>
      <c r="B19776" s="9" t="s">
        <v>2169</v>
      </c>
      <c r="C19776" s="10">
        <v>44222</v>
      </c>
      <c r="D19776" s="9">
        <v>9965847037</v>
      </c>
      <c r="E19776" s="9" t="e">
        <f>INDEX(#REF!:#REF!,MATCH($D19776,#REF!:#REF!,0),MATCH(#REF!,#REF!:#REF!,0))</f>
        <v>#REF!</v>
      </c>
      <c r="F19776" s="9" t="e">
        <f>INDEX(#REF!:#REF!,MATCH($D19776,#REF!:#REF!,0),MATCH(#REF!,#REF!:#REF!,0))</f>
        <v>#REF!</v>
      </c>
    </row>
    <row r="19777" spans="1:6" ht="16.5" x14ac:dyDescent="0.3">
      <c r="A19777" s="9" t="s">
        <v>2329</v>
      </c>
      <c r="B19777" s="9" t="s">
        <v>2144</v>
      </c>
      <c r="C19777" s="10">
        <v>24676</v>
      </c>
      <c r="D19777" s="9">
        <v>4445486779</v>
      </c>
      <c r="E19777" s="9" t="e">
        <f>INDEX(#REF!:#REF!,MATCH($D19777,#REF!:#REF!,0),MATCH(#REF!,#REF!:#REF!,0))</f>
        <v>#REF!</v>
      </c>
      <c r="F19777" s="9" t="e">
        <f>INDEX(#REF!:#REF!,MATCH($D19777,#REF!:#REF!,0),MATCH(#REF!,#REF!:#REF!,0))</f>
        <v>#REF!</v>
      </c>
    </row>
    <row r="19778" spans="1:6" ht="16.5" x14ac:dyDescent="0.3">
      <c r="A19778" s="9" t="s">
        <v>2328</v>
      </c>
      <c r="B19778" s="9" t="s">
        <v>2017</v>
      </c>
      <c r="C19778" s="10">
        <v>41950</v>
      </c>
      <c r="D19778" s="9">
        <v>9447906176</v>
      </c>
      <c r="E19778" s="9" t="e">
        <f>INDEX(#REF!:#REF!,MATCH($D19778,#REF!:#REF!,0),MATCH(#REF!,#REF!:#REF!,0))</f>
        <v>#REF!</v>
      </c>
      <c r="F19778" s="9" t="e">
        <f>INDEX(#REF!:#REF!,MATCH($D19778,#REF!:#REF!,0),MATCH(#REF!,#REF!:#REF!,0))</f>
        <v>#REF!</v>
      </c>
    </row>
    <row r="19779" spans="1:6" ht="16.5" x14ac:dyDescent="0.3">
      <c r="A19779" s="9" t="s">
        <v>2327</v>
      </c>
      <c r="B19779" s="9" t="s">
        <v>2326</v>
      </c>
      <c r="C19779" s="10">
        <v>12809</v>
      </c>
      <c r="D19779" s="9">
        <v>5759255762</v>
      </c>
      <c r="E19779" s="9" t="e">
        <f>INDEX(#REF!:#REF!,MATCH($D19779,#REF!:#REF!,0),MATCH(#REF!,#REF!:#REF!,0))</f>
        <v>#REF!</v>
      </c>
      <c r="F19779" s="9" t="e">
        <f>INDEX(#REF!:#REF!,MATCH($D19779,#REF!:#REF!,0),MATCH(#REF!,#REF!:#REF!,0))</f>
        <v>#REF!</v>
      </c>
    </row>
    <row r="19780" spans="1:6" ht="16.5" x14ac:dyDescent="0.3">
      <c r="A19780" s="9" t="s">
        <v>2325</v>
      </c>
      <c r="B19780" s="9" t="s">
        <v>2250</v>
      </c>
      <c r="C19780" s="10">
        <v>46183</v>
      </c>
      <c r="D19780" s="9">
        <v>959209328</v>
      </c>
      <c r="E19780" s="9" t="e">
        <f>INDEX(#REF!:#REF!,MATCH($D19780,#REF!:#REF!,0),MATCH(#REF!,#REF!:#REF!,0))</f>
        <v>#REF!</v>
      </c>
      <c r="F19780" s="9" t="e">
        <f>INDEX(#REF!:#REF!,MATCH($D19780,#REF!:#REF!,0),MATCH(#REF!,#REF!:#REF!,0))</f>
        <v>#REF!</v>
      </c>
    </row>
    <row r="19781" spans="1:6" ht="16.5" x14ac:dyDescent="0.3">
      <c r="A19781" s="9" t="s">
        <v>2324</v>
      </c>
      <c r="B19781" s="9" t="s">
        <v>2323</v>
      </c>
      <c r="C19781" s="10">
        <v>32535</v>
      </c>
      <c r="D19781" s="9">
        <v>5726465660</v>
      </c>
      <c r="E19781" s="9" t="e">
        <f>INDEX(#REF!:#REF!,MATCH($D19781,#REF!:#REF!,0),MATCH(#REF!,#REF!:#REF!,0))</f>
        <v>#REF!</v>
      </c>
      <c r="F19781" s="9" t="e">
        <f>INDEX(#REF!:#REF!,MATCH($D19781,#REF!:#REF!,0),MATCH(#REF!,#REF!:#REF!,0))</f>
        <v>#REF!</v>
      </c>
    </row>
    <row r="19782" spans="1:6" ht="16.5" x14ac:dyDescent="0.3">
      <c r="A19782" s="9" t="s">
        <v>2322</v>
      </c>
      <c r="B19782" s="9" t="s">
        <v>2224</v>
      </c>
      <c r="C19782" s="10">
        <v>56309</v>
      </c>
      <c r="D19782" s="9">
        <v>7865341539</v>
      </c>
      <c r="E19782" s="9" t="e">
        <f>INDEX(#REF!:#REF!,MATCH($D19782,#REF!:#REF!,0),MATCH(#REF!,#REF!:#REF!,0))</f>
        <v>#REF!</v>
      </c>
      <c r="F19782" s="9" t="e">
        <f>INDEX(#REF!:#REF!,MATCH($D19782,#REF!:#REF!,0),MATCH(#REF!,#REF!:#REF!,0))</f>
        <v>#REF!</v>
      </c>
    </row>
    <row r="19783" spans="1:6" ht="16.5" x14ac:dyDescent="0.3">
      <c r="A19783" s="9" t="s">
        <v>2321</v>
      </c>
      <c r="B19783" s="9" t="s">
        <v>2284</v>
      </c>
      <c r="C19783" s="10">
        <v>56548</v>
      </c>
      <c r="D19783" s="9">
        <v>2748937082</v>
      </c>
      <c r="E19783" s="9" t="e">
        <f>INDEX(#REF!:#REF!,MATCH($D19783,#REF!:#REF!,0),MATCH(#REF!,#REF!:#REF!,0))</f>
        <v>#REF!</v>
      </c>
      <c r="F19783" s="9" t="e">
        <f>INDEX(#REF!:#REF!,MATCH($D19783,#REF!:#REF!,0),MATCH(#REF!,#REF!:#REF!,0))</f>
        <v>#REF!</v>
      </c>
    </row>
    <row r="19784" spans="1:6" ht="16.5" x14ac:dyDescent="0.3">
      <c r="A19784" s="9" t="s">
        <v>2320</v>
      </c>
      <c r="B19784" s="9" t="s">
        <v>2140</v>
      </c>
      <c r="C19784" s="10">
        <v>50544</v>
      </c>
      <c r="D19784" s="9">
        <v>6520635286</v>
      </c>
      <c r="E19784" s="9" t="e">
        <f>INDEX(#REF!:#REF!,MATCH($D19784,#REF!:#REF!,0),MATCH(#REF!,#REF!:#REF!,0))</f>
        <v>#REF!</v>
      </c>
      <c r="F19784" s="9" t="e">
        <f>INDEX(#REF!:#REF!,MATCH($D19784,#REF!:#REF!,0),MATCH(#REF!,#REF!:#REF!,0))</f>
        <v>#REF!</v>
      </c>
    </row>
    <row r="19785" spans="1:6" ht="16.5" x14ac:dyDescent="0.3">
      <c r="A19785" s="9" t="s">
        <v>2319</v>
      </c>
      <c r="B19785" s="9" t="s">
        <v>2243</v>
      </c>
      <c r="C19785" s="10">
        <v>27938</v>
      </c>
      <c r="D19785" s="9">
        <v>7469392467</v>
      </c>
      <c r="E19785" s="9" t="e">
        <f>INDEX(#REF!:#REF!,MATCH($D19785,#REF!:#REF!,0),MATCH(#REF!,#REF!:#REF!,0))</f>
        <v>#REF!</v>
      </c>
      <c r="F19785" s="9" t="e">
        <f>INDEX(#REF!:#REF!,MATCH($D19785,#REF!:#REF!,0),MATCH(#REF!,#REF!:#REF!,0))</f>
        <v>#REF!</v>
      </c>
    </row>
    <row r="19786" spans="1:6" ht="16.5" x14ac:dyDescent="0.3">
      <c r="A19786" s="9" t="s">
        <v>2318</v>
      </c>
      <c r="B19786" s="9" t="s">
        <v>2317</v>
      </c>
      <c r="C19786" s="10">
        <v>46462</v>
      </c>
      <c r="D19786" s="9">
        <v>2294342399</v>
      </c>
      <c r="E19786" s="9" t="e">
        <f>INDEX(#REF!:#REF!,MATCH($D19786,#REF!:#REF!,0),MATCH(#REF!,#REF!:#REF!,0))</f>
        <v>#REF!</v>
      </c>
      <c r="F19786" s="9" t="e">
        <f>INDEX(#REF!:#REF!,MATCH($D19786,#REF!:#REF!,0),MATCH(#REF!,#REF!:#REF!,0))</f>
        <v>#REF!</v>
      </c>
    </row>
    <row r="19787" spans="1:6" ht="16.5" x14ac:dyDescent="0.3">
      <c r="A19787" s="9" t="s">
        <v>2316</v>
      </c>
      <c r="B19787" s="9" t="s">
        <v>2315</v>
      </c>
      <c r="C19787" s="10">
        <v>45161</v>
      </c>
      <c r="D19787" s="9">
        <v>3219601650</v>
      </c>
      <c r="E19787" s="9" t="e">
        <f>INDEX(#REF!:#REF!,MATCH($D19787,#REF!:#REF!,0),MATCH(#REF!,#REF!:#REF!,0))</f>
        <v>#REF!</v>
      </c>
      <c r="F19787" s="9" t="e">
        <f>INDEX(#REF!:#REF!,MATCH($D19787,#REF!:#REF!,0),MATCH(#REF!,#REF!:#REF!,0))</f>
        <v>#REF!</v>
      </c>
    </row>
    <row r="19788" spans="1:6" ht="16.5" x14ac:dyDescent="0.3">
      <c r="A19788" s="9" t="s">
        <v>2314</v>
      </c>
      <c r="B19788" s="9" t="s">
        <v>2027</v>
      </c>
      <c r="C19788" s="10">
        <v>38783</v>
      </c>
      <c r="D19788" s="9">
        <v>8998375370</v>
      </c>
      <c r="E19788" s="9" t="e">
        <f>INDEX(#REF!:#REF!,MATCH($D19788,#REF!:#REF!,0),MATCH(#REF!,#REF!:#REF!,0))</f>
        <v>#REF!</v>
      </c>
      <c r="F19788" s="9" t="e">
        <f>INDEX(#REF!:#REF!,MATCH($D19788,#REF!:#REF!,0),MATCH(#REF!,#REF!:#REF!,0))</f>
        <v>#REF!</v>
      </c>
    </row>
    <row r="19789" spans="1:6" ht="16.5" x14ac:dyDescent="0.3">
      <c r="A19789" s="9" t="s">
        <v>2313</v>
      </c>
      <c r="B19789" s="9" t="s">
        <v>2312</v>
      </c>
      <c r="C19789" s="10">
        <v>53494</v>
      </c>
      <c r="D19789" s="9">
        <v>2209340063</v>
      </c>
      <c r="E19789" s="9" t="e">
        <f>INDEX(#REF!:#REF!,MATCH($D19789,#REF!:#REF!,0),MATCH(#REF!,#REF!:#REF!,0))</f>
        <v>#REF!</v>
      </c>
      <c r="F19789" s="9" t="e">
        <f>INDEX(#REF!:#REF!,MATCH($D19789,#REF!:#REF!,0),MATCH(#REF!,#REF!:#REF!,0))</f>
        <v>#REF!</v>
      </c>
    </row>
    <row r="19790" spans="1:6" ht="16.5" x14ac:dyDescent="0.3">
      <c r="A19790" s="9" t="s">
        <v>2311</v>
      </c>
      <c r="B19790" s="9" t="s">
        <v>2310</v>
      </c>
      <c r="C19790" s="10">
        <v>31714</v>
      </c>
      <c r="D19790" s="9">
        <v>9381484503</v>
      </c>
      <c r="E19790" s="9" t="e">
        <f>INDEX(#REF!:#REF!,MATCH($D19790,#REF!:#REF!,0),MATCH(#REF!,#REF!:#REF!,0))</f>
        <v>#REF!</v>
      </c>
      <c r="F19790" s="9" t="e">
        <f>INDEX(#REF!:#REF!,MATCH($D19790,#REF!:#REF!,0),MATCH(#REF!,#REF!:#REF!,0))</f>
        <v>#REF!</v>
      </c>
    </row>
    <row r="19791" spans="1:6" ht="16.5" x14ac:dyDescent="0.3">
      <c r="A19791" s="9" t="s">
        <v>2309</v>
      </c>
      <c r="B19791" s="9" t="s">
        <v>2284</v>
      </c>
      <c r="C19791" s="10">
        <v>33719</v>
      </c>
      <c r="D19791" s="9">
        <v>8603912793</v>
      </c>
      <c r="E19791" s="9" t="e">
        <f>INDEX(#REF!:#REF!,MATCH($D19791,#REF!:#REF!,0),MATCH(#REF!,#REF!:#REF!,0))</f>
        <v>#REF!</v>
      </c>
      <c r="F19791" s="9" t="e">
        <f>INDEX(#REF!:#REF!,MATCH($D19791,#REF!:#REF!,0),MATCH(#REF!,#REF!:#REF!,0))</f>
        <v>#REF!</v>
      </c>
    </row>
    <row r="19792" spans="1:6" ht="16.5" x14ac:dyDescent="0.3">
      <c r="A19792" s="9" t="s">
        <v>2308</v>
      </c>
      <c r="B19792" s="9" t="s">
        <v>1943</v>
      </c>
      <c r="C19792" s="10">
        <v>29284</v>
      </c>
      <c r="D19792" s="9">
        <v>5395528121</v>
      </c>
      <c r="E19792" s="9" t="e">
        <f>INDEX(#REF!:#REF!,MATCH($D19792,#REF!:#REF!,0),MATCH(#REF!,#REF!:#REF!,0))</f>
        <v>#REF!</v>
      </c>
      <c r="F19792" s="9" t="e">
        <f>INDEX(#REF!:#REF!,MATCH($D19792,#REF!:#REF!,0),MATCH(#REF!,#REF!:#REF!,0))</f>
        <v>#REF!</v>
      </c>
    </row>
    <row r="19793" spans="1:6" ht="16.5" x14ac:dyDescent="0.3">
      <c r="A19793" s="9" t="s">
        <v>2307</v>
      </c>
      <c r="B19793" s="9" t="s">
        <v>2306</v>
      </c>
      <c r="C19793" s="10">
        <v>34068</v>
      </c>
      <c r="D19793" s="9">
        <v>7567063646</v>
      </c>
      <c r="E19793" s="9" t="e">
        <f>INDEX(#REF!:#REF!,MATCH($D19793,#REF!:#REF!,0),MATCH(#REF!,#REF!:#REF!,0))</f>
        <v>#REF!</v>
      </c>
      <c r="F19793" s="9" t="e">
        <f>INDEX(#REF!:#REF!,MATCH($D19793,#REF!:#REF!,0),MATCH(#REF!,#REF!:#REF!,0))</f>
        <v>#REF!</v>
      </c>
    </row>
    <row r="19794" spans="1:6" ht="16.5" x14ac:dyDescent="0.3">
      <c r="A19794" s="9" t="s">
        <v>2305</v>
      </c>
      <c r="B19794" s="9" t="s">
        <v>2304</v>
      </c>
      <c r="C19794" s="10">
        <v>31861</v>
      </c>
      <c r="D19794" s="9">
        <v>9264026959</v>
      </c>
      <c r="E19794" s="9" t="e">
        <f>INDEX(#REF!:#REF!,MATCH($D19794,#REF!:#REF!,0),MATCH(#REF!,#REF!:#REF!,0))</f>
        <v>#REF!</v>
      </c>
      <c r="F19794" s="9" t="e">
        <f>INDEX(#REF!:#REF!,MATCH($D19794,#REF!:#REF!,0),MATCH(#REF!,#REF!:#REF!,0))</f>
        <v>#REF!</v>
      </c>
    </row>
    <row r="19795" spans="1:6" ht="16.5" x14ac:dyDescent="0.3">
      <c r="A19795" s="9" t="s">
        <v>2303</v>
      </c>
      <c r="B19795" s="9" t="s">
        <v>2302</v>
      </c>
      <c r="C19795" s="10">
        <v>14829</v>
      </c>
      <c r="D19795" s="9">
        <v>1155371844</v>
      </c>
      <c r="E19795" s="9" t="e">
        <f>INDEX(#REF!:#REF!,MATCH($D19795,#REF!:#REF!,0),MATCH(#REF!,#REF!:#REF!,0))</f>
        <v>#REF!</v>
      </c>
      <c r="F19795" s="9" t="e">
        <f>INDEX(#REF!:#REF!,MATCH($D19795,#REF!:#REF!,0),MATCH(#REF!,#REF!:#REF!,0))</f>
        <v>#REF!</v>
      </c>
    </row>
    <row r="19796" spans="1:6" ht="16.5" x14ac:dyDescent="0.3">
      <c r="A19796" s="9" t="s">
        <v>2301</v>
      </c>
      <c r="B19796" s="9" t="s">
        <v>2300</v>
      </c>
      <c r="C19796" s="10">
        <v>39088</v>
      </c>
      <c r="D19796" s="9">
        <v>2411473303</v>
      </c>
      <c r="E19796" s="9" t="e">
        <f>INDEX(#REF!:#REF!,MATCH($D19796,#REF!:#REF!,0),MATCH(#REF!,#REF!:#REF!,0))</f>
        <v>#REF!</v>
      </c>
      <c r="F19796" s="9" t="e">
        <f>INDEX(#REF!:#REF!,MATCH($D19796,#REF!:#REF!,0),MATCH(#REF!,#REF!:#REF!,0))</f>
        <v>#REF!</v>
      </c>
    </row>
    <row r="19797" spans="1:6" ht="16.5" x14ac:dyDescent="0.3">
      <c r="A19797" s="9" t="s">
        <v>2299</v>
      </c>
      <c r="B19797" s="9" t="s">
        <v>2298</v>
      </c>
      <c r="C19797" s="10">
        <v>28933</v>
      </c>
      <c r="D19797" s="9">
        <v>6510701464</v>
      </c>
      <c r="E19797" s="9" t="e">
        <f>INDEX(#REF!:#REF!,MATCH($D19797,#REF!:#REF!,0),MATCH(#REF!,#REF!:#REF!,0))</f>
        <v>#REF!</v>
      </c>
      <c r="F19797" s="9" t="e">
        <f>INDEX(#REF!:#REF!,MATCH($D19797,#REF!:#REF!,0),MATCH(#REF!,#REF!:#REF!,0))</f>
        <v>#REF!</v>
      </c>
    </row>
    <row r="19798" spans="1:6" ht="16.5" x14ac:dyDescent="0.3">
      <c r="A19798" s="9" t="s">
        <v>2297</v>
      </c>
      <c r="B19798" s="9" t="s">
        <v>1949</v>
      </c>
      <c r="C19798" s="10">
        <v>45777</v>
      </c>
      <c r="D19798" s="9">
        <v>3211170715</v>
      </c>
      <c r="E19798" s="9" t="e">
        <f>INDEX(#REF!:#REF!,MATCH($D19798,#REF!:#REF!,0),MATCH(#REF!,#REF!:#REF!,0))</f>
        <v>#REF!</v>
      </c>
      <c r="F19798" s="9" t="e">
        <f>INDEX(#REF!:#REF!,MATCH($D19798,#REF!:#REF!,0),MATCH(#REF!,#REF!:#REF!,0))</f>
        <v>#REF!</v>
      </c>
    </row>
    <row r="19799" spans="1:6" ht="16.5" x14ac:dyDescent="0.3">
      <c r="A19799" s="9" t="s">
        <v>2296</v>
      </c>
      <c r="B19799" s="9" t="s">
        <v>2230</v>
      </c>
      <c r="C19799" s="10">
        <v>46678</v>
      </c>
      <c r="D19799" s="9">
        <v>5511711233</v>
      </c>
      <c r="E19799" s="9" t="e">
        <f>INDEX(#REF!:#REF!,MATCH($D19799,#REF!:#REF!,0),MATCH(#REF!,#REF!:#REF!,0))</f>
        <v>#REF!</v>
      </c>
      <c r="F19799" s="9" t="e">
        <f>INDEX(#REF!:#REF!,MATCH($D19799,#REF!:#REF!,0),MATCH(#REF!,#REF!:#REF!,0))</f>
        <v>#REF!</v>
      </c>
    </row>
    <row r="19800" spans="1:6" ht="16.5" x14ac:dyDescent="0.3">
      <c r="A19800" s="9" t="s">
        <v>2295</v>
      </c>
      <c r="B19800" s="9" t="s">
        <v>2238</v>
      </c>
      <c r="C19800" s="10">
        <v>25954</v>
      </c>
      <c r="D19800" s="9">
        <v>7098438871</v>
      </c>
      <c r="E19800" s="9" t="e">
        <f>INDEX(#REF!:#REF!,MATCH($D19800,#REF!:#REF!,0),MATCH(#REF!,#REF!:#REF!,0))</f>
        <v>#REF!</v>
      </c>
      <c r="F19800" s="9" t="e">
        <f>INDEX(#REF!:#REF!,MATCH($D19800,#REF!:#REF!,0),MATCH(#REF!,#REF!:#REF!,0))</f>
        <v>#REF!</v>
      </c>
    </row>
    <row r="19801" spans="1:6" ht="16.5" x14ac:dyDescent="0.3">
      <c r="A19801" s="9" t="s">
        <v>2294</v>
      </c>
      <c r="B19801" s="9" t="s">
        <v>2293</v>
      </c>
      <c r="C19801" s="10">
        <v>44245</v>
      </c>
      <c r="D19801" s="9">
        <v>4773306254</v>
      </c>
      <c r="E19801" s="9" t="e">
        <f>INDEX(#REF!:#REF!,MATCH($D19801,#REF!:#REF!,0),MATCH(#REF!,#REF!:#REF!,0))</f>
        <v>#REF!</v>
      </c>
      <c r="F19801" s="9" t="e">
        <f>INDEX(#REF!:#REF!,MATCH($D19801,#REF!:#REF!,0),MATCH(#REF!,#REF!:#REF!,0))</f>
        <v>#REF!</v>
      </c>
    </row>
    <row r="19802" spans="1:6" ht="16.5" x14ac:dyDescent="0.3">
      <c r="A19802" s="9" t="s">
        <v>2292</v>
      </c>
      <c r="B19802" s="9" t="s">
        <v>2291</v>
      </c>
      <c r="C19802" s="10">
        <v>46798</v>
      </c>
      <c r="D19802" s="9">
        <v>6402318035</v>
      </c>
      <c r="E19802" s="9" t="e">
        <f>INDEX(#REF!:#REF!,MATCH($D19802,#REF!:#REF!,0),MATCH(#REF!,#REF!:#REF!,0))</f>
        <v>#REF!</v>
      </c>
      <c r="F19802" s="9" t="e">
        <f>INDEX(#REF!:#REF!,MATCH($D19802,#REF!:#REF!,0),MATCH(#REF!,#REF!:#REF!,0))</f>
        <v>#REF!</v>
      </c>
    </row>
    <row r="19803" spans="1:6" ht="16.5" x14ac:dyDescent="0.3">
      <c r="A19803" s="9" t="s">
        <v>2290</v>
      </c>
      <c r="B19803" s="9" t="s">
        <v>2163</v>
      </c>
      <c r="C19803" s="10">
        <v>40359</v>
      </c>
      <c r="D19803" s="9">
        <v>1839046880</v>
      </c>
      <c r="E19803" s="9" t="e">
        <f>INDEX(#REF!:#REF!,MATCH($D19803,#REF!:#REF!,0),MATCH(#REF!,#REF!:#REF!,0))</f>
        <v>#REF!</v>
      </c>
      <c r="F19803" s="9" t="e">
        <f>INDEX(#REF!:#REF!,MATCH($D19803,#REF!:#REF!,0),MATCH(#REF!,#REF!:#REF!,0))</f>
        <v>#REF!</v>
      </c>
    </row>
    <row r="19804" spans="1:6" ht="16.5" x14ac:dyDescent="0.3">
      <c r="A19804" s="9" t="s">
        <v>2289</v>
      </c>
      <c r="B19804" s="9" t="s">
        <v>2288</v>
      </c>
      <c r="C19804" s="10">
        <v>55135</v>
      </c>
      <c r="D19804" s="9">
        <v>8533410514</v>
      </c>
      <c r="E19804" s="9" t="e">
        <f>INDEX(#REF!:#REF!,MATCH($D19804,#REF!:#REF!,0),MATCH(#REF!,#REF!:#REF!,0))</f>
        <v>#REF!</v>
      </c>
      <c r="F19804" s="9" t="e">
        <f>INDEX(#REF!:#REF!,MATCH($D19804,#REF!:#REF!,0),MATCH(#REF!,#REF!:#REF!,0))</f>
        <v>#REF!</v>
      </c>
    </row>
    <row r="19805" spans="1:6" ht="16.5" x14ac:dyDescent="0.3">
      <c r="A19805" s="9" t="s">
        <v>2287</v>
      </c>
      <c r="B19805" s="9" t="s">
        <v>2286</v>
      </c>
      <c r="C19805" s="10">
        <v>45316</v>
      </c>
      <c r="D19805" s="9">
        <v>8526090127</v>
      </c>
      <c r="E19805" s="9" t="e">
        <f>INDEX(#REF!:#REF!,MATCH($D19805,#REF!:#REF!,0),MATCH(#REF!,#REF!:#REF!,0))</f>
        <v>#REF!</v>
      </c>
      <c r="F19805" s="9" t="e">
        <f>INDEX(#REF!:#REF!,MATCH($D19805,#REF!:#REF!,0),MATCH(#REF!,#REF!:#REF!,0))</f>
        <v>#REF!</v>
      </c>
    </row>
    <row r="19806" spans="1:6" ht="16.5" x14ac:dyDescent="0.3">
      <c r="A19806" s="9" t="s">
        <v>2285</v>
      </c>
      <c r="B19806" s="9" t="s">
        <v>2284</v>
      </c>
      <c r="C19806" s="10">
        <v>40448</v>
      </c>
      <c r="D19806" s="9">
        <v>8864419241</v>
      </c>
      <c r="E19806" s="9" t="e">
        <f>INDEX(#REF!:#REF!,MATCH($D19806,#REF!:#REF!,0),MATCH(#REF!,#REF!:#REF!,0))</f>
        <v>#REF!</v>
      </c>
      <c r="F19806" s="9" t="e">
        <f>INDEX(#REF!:#REF!,MATCH($D19806,#REF!:#REF!,0),MATCH(#REF!,#REF!:#REF!,0))</f>
        <v>#REF!</v>
      </c>
    </row>
    <row r="19807" spans="1:6" ht="16.5" x14ac:dyDescent="0.3">
      <c r="A19807" s="9" t="s">
        <v>2283</v>
      </c>
      <c r="B19807" s="9" t="s">
        <v>1983</v>
      </c>
      <c r="C19807" s="10">
        <v>34144</v>
      </c>
      <c r="D19807" s="9">
        <v>5756920838</v>
      </c>
      <c r="E19807" s="9" t="e">
        <f>INDEX(#REF!:#REF!,MATCH($D19807,#REF!:#REF!,0),MATCH(#REF!,#REF!:#REF!,0))</f>
        <v>#REF!</v>
      </c>
      <c r="F19807" s="9" t="e">
        <f>INDEX(#REF!:#REF!,MATCH($D19807,#REF!:#REF!,0),MATCH(#REF!,#REF!:#REF!,0))</f>
        <v>#REF!</v>
      </c>
    </row>
    <row r="19808" spans="1:6" ht="16.5" x14ac:dyDescent="0.3">
      <c r="A19808" s="9" t="s">
        <v>2282</v>
      </c>
      <c r="B19808" s="9" t="s">
        <v>1941</v>
      </c>
      <c r="C19808" s="10">
        <v>47169</v>
      </c>
      <c r="D19808" s="9">
        <v>2177097355</v>
      </c>
      <c r="E19808" s="9" t="e">
        <f>INDEX(#REF!:#REF!,MATCH($D19808,#REF!:#REF!,0),MATCH(#REF!,#REF!:#REF!,0))</f>
        <v>#REF!</v>
      </c>
      <c r="F19808" s="9" t="e">
        <f>INDEX(#REF!:#REF!,MATCH($D19808,#REF!:#REF!,0),MATCH(#REF!,#REF!:#REF!,0))</f>
        <v>#REF!</v>
      </c>
    </row>
    <row r="19809" spans="1:6" ht="16.5" x14ac:dyDescent="0.3">
      <c r="A19809" s="9" t="s">
        <v>2281</v>
      </c>
      <c r="B19809" s="9" t="s">
        <v>2238</v>
      </c>
      <c r="C19809" s="10">
        <v>13738</v>
      </c>
      <c r="D19809" s="9">
        <v>7533163729</v>
      </c>
      <c r="E19809" s="9" t="e">
        <f>INDEX(#REF!:#REF!,MATCH($D19809,#REF!:#REF!,0),MATCH(#REF!,#REF!:#REF!,0))</f>
        <v>#REF!</v>
      </c>
      <c r="F19809" s="9" t="e">
        <f>INDEX(#REF!:#REF!,MATCH($D19809,#REF!:#REF!,0),MATCH(#REF!,#REF!:#REF!,0))</f>
        <v>#REF!</v>
      </c>
    </row>
    <row r="19810" spans="1:6" ht="16.5" x14ac:dyDescent="0.3">
      <c r="A19810" s="9" t="s">
        <v>2280</v>
      </c>
      <c r="B19810" s="9" t="s">
        <v>2005</v>
      </c>
      <c r="C19810" s="10">
        <v>21540</v>
      </c>
      <c r="D19810" s="9">
        <v>4428088442</v>
      </c>
      <c r="E19810" s="9" t="e">
        <f>INDEX(#REF!:#REF!,MATCH($D19810,#REF!:#REF!,0),MATCH(#REF!,#REF!:#REF!,0))</f>
        <v>#REF!</v>
      </c>
      <c r="F19810" s="9" t="e">
        <f>INDEX(#REF!:#REF!,MATCH($D19810,#REF!:#REF!,0),MATCH(#REF!,#REF!:#REF!,0))</f>
        <v>#REF!</v>
      </c>
    </row>
    <row r="19811" spans="1:6" ht="16.5" x14ac:dyDescent="0.3">
      <c r="A19811" s="9" t="s">
        <v>2279</v>
      </c>
      <c r="B19811" s="9" t="s">
        <v>1983</v>
      </c>
      <c r="C19811" s="10">
        <v>51932</v>
      </c>
      <c r="D19811" s="9">
        <v>3792993961</v>
      </c>
      <c r="E19811" s="9" t="e">
        <f>INDEX(#REF!:#REF!,MATCH($D19811,#REF!:#REF!,0),MATCH(#REF!,#REF!:#REF!,0))</f>
        <v>#REF!</v>
      </c>
      <c r="F19811" s="9" t="e">
        <f>INDEX(#REF!:#REF!,MATCH($D19811,#REF!:#REF!,0),MATCH(#REF!,#REF!:#REF!,0))</f>
        <v>#REF!</v>
      </c>
    </row>
    <row r="19812" spans="1:6" ht="16.5" x14ac:dyDescent="0.3">
      <c r="A19812" s="9" t="s">
        <v>2278</v>
      </c>
      <c r="B19812" s="9" t="s">
        <v>2277</v>
      </c>
      <c r="C19812" s="10">
        <v>43295</v>
      </c>
      <c r="D19812" s="9">
        <v>7436398989</v>
      </c>
      <c r="E19812" s="9" t="e">
        <f>INDEX(#REF!:#REF!,MATCH($D19812,#REF!:#REF!,0),MATCH(#REF!,#REF!:#REF!,0))</f>
        <v>#REF!</v>
      </c>
      <c r="F19812" s="9" t="e">
        <f>INDEX(#REF!:#REF!,MATCH($D19812,#REF!:#REF!,0),MATCH(#REF!,#REF!:#REF!,0))</f>
        <v>#REF!</v>
      </c>
    </row>
    <row r="19813" spans="1:6" ht="16.5" x14ac:dyDescent="0.3">
      <c r="A19813" s="9" t="s">
        <v>2276</v>
      </c>
      <c r="B19813" s="9" t="s">
        <v>1955</v>
      </c>
      <c r="C19813" s="10">
        <v>49956</v>
      </c>
      <c r="D19813" s="9">
        <v>8603912793</v>
      </c>
      <c r="E19813" s="9" t="e">
        <f>INDEX(#REF!:#REF!,MATCH($D19813,#REF!:#REF!,0),MATCH(#REF!,#REF!:#REF!,0))</f>
        <v>#REF!</v>
      </c>
      <c r="F19813" s="9" t="e">
        <f>INDEX(#REF!:#REF!,MATCH($D19813,#REF!:#REF!,0),MATCH(#REF!,#REF!:#REF!,0))</f>
        <v>#REF!</v>
      </c>
    </row>
    <row r="19814" spans="1:6" ht="16.5" x14ac:dyDescent="0.3">
      <c r="A19814" s="9" t="s">
        <v>2275</v>
      </c>
      <c r="B19814" s="9" t="s">
        <v>2274</v>
      </c>
      <c r="C19814" s="10">
        <v>36830</v>
      </c>
      <c r="D19814" s="9">
        <v>5403399259</v>
      </c>
      <c r="E19814" s="9" t="e">
        <f>INDEX(#REF!:#REF!,MATCH($D19814,#REF!:#REF!,0),MATCH(#REF!,#REF!:#REF!,0))</f>
        <v>#REF!</v>
      </c>
      <c r="F19814" s="9" t="e">
        <f>INDEX(#REF!:#REF!,MATCH($D19814,#REF!:#REF!,0),MATCH(#REF!,#REF!:#REF!,0))</f>
        <v>#REF!</v>
      </c>
    </row>
    <row r="19815" spans="1:6" ht="16.5" x14ac:dyDescent="0.3">
      <c r="A19815" s="9" t="s">
        <v>2273</v>
      </c>
      <c r="B19815" s="9" t="s">
        <v>2272</v>
      </c>
      <c r="C19815" s="10">
        <v>55076</v>
      </c>
      <c r="D19815" s="9">
        <v>965285472</v>
      </c>
      <c r="E19815" s="9" t="e">
        <f>INDEX(#REF!:#REF!,MATCH($D19815,#REF!:#REF!,0),MATCH(#REF!,#REF!:#REF!,0))</f>
        <v>#REF!</v>
      </c>
      <c r="F19815" s="9" t="e">
        <f>INDEX(#REF!:#REF!,MATCH($D19815,#REF!:#REF!,0),MATCH(#REF!,#REF!:#REF!,0))</f>
        <v>#REF!</v>
      </c>
    </row>
    <row r="19816" spans="1:6" ht="16.5" x14ac:dyDescent="0.3">
      <c r="A19816" s="9" t="s">
        <v>2271</v>
      </c>
      <c r="B19816" s="9" t="s">
        <v>2119</v>
      </c>
      <c r="C19816" s="10">
        <v>37777</v>
      </c>
      <c r="D19816" s="9">
        <v>9548500949</v>
      </c>
      <c r="E19816" s="9" t="e">
        <f>INDEX(#REF!:#REF!,MATCH($D19816,#REF!:#REF!,0),MATCH(#REF!,#REF!:#REF!,0))</f>
        <v>#REF!</v>
      </c>
      <c r="F19816" s="9" t="e">
        <f>INDEX(#REF!:#REF!,MATCH($D19816,#REF!:#REF!,0),MATCH(#REF!,#REF!:#REF!,0))</f>
        <v>#REF!</v>
      </c>
    </row>
    <row r="19817" spans="1:6" ht="16.5" x14ac:dyDescent="0.3">
      <c r="A19817" s="9" t="s">
        <v>2270</v>
      </c>
      <c r="B19817" s="9" t="s">
        <v>2269</v>
      </c>
      <c r="C19817" s="10">
        <v>41393</v>
      </c>
      <c r="D19817" s="9">
        <v>4396213212</v>
      </c>
      <c r="E19817" s="9" t="e">
        <f>INDEX(#REF!:#REF!,MATCH($D19817,#REF!:#REF!,0),MATCH(#REF!,#REF!:#REF!,0))</f>
        <v>#REF!</v>
      </c>
      <c r="F19817" s="9" t="e">
        <f>INDEX(#REF!:#REF!,MATCH($D19817,#REF!:#REF!,0),MATCH(#REF!,#REF!:#REF!,0))</f>
        <v>#REF!</v>
      </c>
    </row>
    <row r="19818" spans="1:6" ht="16.5" x14ac:dyDescent="0.3">
      <c r="A19818" s="9" t="s">
        <v>2268</v>
      </c>
      <c r="B19818" s="9" t="s">
        <v>2267</v>
      </c>
      <c r="C19818" s="10">
        <v>19703</v>
      </c>
      <c r="D19818" s="9">
        <v>7837437543</v>
      </c>
      <c r="E19818" s="9" t="e">
        <f>INDEX(#REF!:#REF!,MATCH($D19818,#REF!:#REF!,0),MATCH(#REF!,#REF!:#REF!,0))</f>
        <v>#REF!</v>
      </c>
      <c r="F19818" s="9" t="e">
        <f>INDEX(#REF!:#REF!,MATCH($D19818,#REF!:#REF!,0),MATCH(#REF!,#REF!:#REF!,0))</f>
        <v>#REF!</v>
      </c>
    </row>
    <row r="19819" spans="1:6" ht="16.5" x14ac:dyDescent="0.3">
      <c r="A19819" s="9" t="s">
        <v>2266</v>
      </c>
      <c r="B19819" s="9" t="s">
        <v>2171</v>
      </c>
      <c r="C19819" s="10">
        <v>42103</v>
      </c>
      <c r="D19819" s="9">
        <v>2066028762</v>
      </c>
      <c r="E19819" s="9" t="e">
        <f>INDEX(#REF!:#REF!,MATCH($D19819,#REF!:#REF!,0),MATCH(#REF!,#REF!:#REF!,0))</f>
        <v>#REF!</v>
      </c>
      <c r="F19819" s="9" t="e">
        <f>INDEX(#REF!:#REF!,MATCH($D19819,#REF!:#REF!,0),MATCH(#REF!,#REF!:#REF!,0))</f>
        <v>#REF!</v>
      </c>
    </row>
    <row r="19820" spans="1:6" ht="16.5" x14ac:dyDescent="0.3">
      <c r="A19820" s="9" t="s">
        <v>2265</v>
      </c>
      <c r="B19820" s="9" t="s">
        <v>2001</v>
      </c>
      <c r="C19820" s="10">
        <v>56106</v>
      </c>
      <c r="D19820" s="9">
        <v>7516977292</v>
      </c>
      <c r="E19820" s="9" t="e">
        <f>INDEX(#REF!:#REF!,MATCH($D19820,#REF!:#REF!,0),MATCH(#REF!,#REF!:#REF!,0))</f>
        <v>#REF!</v>
      </c>
      <c r="F19820" s="9" t="e">
        <f>INDEX(#REF!:#REF!,MATCH($D19820,#REF!:#REF!,0),MATCH(#REF!,#REF!:#REF!,0))</f>
        <v>#REF!</v>
      </c>
    </row>
    <row r="19821" spans="1:6" ht="16.5" x14ac:dyDescent="0.3">
      <c r="A19821" s="9" t="s">
        <v>2264</v>
      </c>
      <c r="B19821" s="9" t="s">
        <v>1967</v>
      </c>
      <c r="C19821" s="10">
        <v>44914</v>
      </c>
      <c r="D19821" s="9">
        <v>5574535556</v>
      </c>
      <c r="E19821" s="9" t="e">
        <f>INDEX(#REF!:#REF!,MATCH($D19821,#REF!:#REF!,0),MATCH(#REF!,#REF!:#REF!,0))</f>
        <v>#REF!</v>
      </c>
      <c r="F19821" s="9" t="e">
        <f>INDEX(#REF!:#REF!,MATCH($D19821,#REF!:#REF!,0),MATCH(#REF!,#REF!:#REF!,0))</f>
        <v>#REF!</v>
      </c>
    </row>
    <row r="19822" spans="1:6" ht="16.5" x14ac:dyDescent="0.3">
      <c r="A19822" s="9" t="s">
        <v>2263</v>
      </c>
      <c r="B19822" s="9" t="s">
        <v>2262</v>
      </c>
      <c r="C19822" s="10">
        <v>31136</v>
      </c>
      <c r="D19822" s="9">
        <v>896700143</v>
      </c>
      <c r="E19822" s="9" t="e">
        <f>INDEX(#REF!:#REF!,MATCH($D19822,#REF!:#REF!,0),MATCH(#REF!,#REF!:#REF!,0))</f>
        <v>#REF!</v>
      </c>
      <c r="F19822" s="9" t="e">
        <f>INDEX(#REF!:#REF!,MATCH($D19822,#REF!:#REF!,0),MATCH(#REF!,#REF!:#REF!,0))</f>
        <v>#REF!</v>
      </c>
    </row>
    <row r="19823" spans="1:6" ht="16.5" x14ac:dyDescent="0.3">
      <c r="A19823" s="9" t="s">
        <v>2261</v>
      </c>
      <c r="B19823" s="9" t="s">
        <v>2260</v>
      </c>
      <c r="C19823" s="10">
        <v>39290</v>
      </c>
      <c r="D19823" s="9">
        <v>2411473303</v>
      </c>
      <c r="E19823" s="9" t="e">
        <f>INDEX(#REF!:#REF!,MATCH($D19823,#REF!:#REF!,0),MATCH(#REF!,#REF!:#REF!,0))</f>
        <v>#REF!</v>
      </c>
      <c r="F19823" s="9" t="e">
        <f>INDEX(#REF!:#REF!,MATCH($D19823,#REF!:#REF!,0),MATCH(#REF!,#REF!:#REF!,0))</f>
        <v>#REF!</v>
      </c>
    </row>
    <row r="19824" spans="1:6" ht="16.5" x14ac:dyDescent="0.3">
      <c r="A19824" s="9" t="s">
        <v>2259</v>
      </c>
      <c r="B19824" s="9" t="s">
        <v>2258</v>
      </c>
      <c r="C19824" s="10">
        <v>56800</v>
      </c>
      <c r="D19824" s="9">
        <v>797655034</v>
      </c>
      <c r="E19824" s="9" t="e">
        <f>INDEX(#REF!:#REF!,MATCH($D19824,#REF!:#REF!,0),MATCH(#REF!,#REF!:#REF!,0))</f>
        <v>#REF!</v>
      </c>
      <c r="F19824" s="9" t="e">
        <f>INDEX(#REF!:#REF!,MATCH($D19824,#REF!:#REF!,0),MATCH(#REF!,#REF!:#REF!,0))</f>
        <v>#REF!</v>
      </c>
    </row>
    <row r="19825" spans="1:6" ht="16.5" x14ac:dyDescent="0.3">
      <c r="A19825" s="9" t="s">
        <v>2257</v>
      </c>
      <c r="B19825" s="9" t="s">
        <v>2256</v>
      </c>
      <c r="C19825" s="10">
        <v>59306</v>
      </c>
      <c r="D19825" s="9">
        <v>9529277938</v>
      </c>
      <c r="E19825" s="9" t="e">
        <f>INDEX(#REF!:#REF!,MATCH($D19825,#REF!:#REF!,0),MATCH(#REF!,#REF!:#REF!,0))</f>
        <v>#REF!</v>
      </c>
      <c r="F19825" s="9" t="e">
        <f>INDEX(#REF!:#REF!,MATCH($D19825,#REF!:#REF!,0),MATCH(#REF!,#REF!:#REF!,0))</f>
        <v>#REF!</v>
      </c>
    </row>
    <row r="19826" spans="1:6" ht="16.5" x14ac:dyDescent="0.3">
      <c r="A19826" s="9" t="s">
        <v>2255</v>
      </c>
      <c r="B19826" s="9" t="s">
        <v>2254</v>
      </c>
      <c r="C19826" s="10">
        <v>30802</v>
      </c>
      <c r="D19826" s="9">
        <v>8864419241</v>
      </c>
      <c r="E19826" s="9" t="e">
        <f>INDEX(#REF!:#REF!,MATCH($D19826,#REF!:#REF!,0),MATCH(#REF!,#REF!:#REF!,0))</f>
        <v>#REF!</v>
      </c>
      <c r="F19826" s="9" t="e">
        <f>INDEX(#REF!:#REF!,MATCH($D19826,#REF!:#REF!,0),MATCH(#REF!,#REF!:#REF!,0))</f>
        <v>#REF!</v>
      </c>
    </row>
    <row r="19827" spans="1:6" ht="16.5" x14ac:dyDescent="0.3">
      <c r="A19827" s="9" t="s">
        <v>2253</v>
      </c>
      <c r="B19827" s="9" t="s">
        <v>2190</v>
      </c>
      <c r="C19827" s="10">
        <v>40110</v>
      </c>
      <c r="D19827" s="9">
        <v>7166957409</v>
      </c>
      <c r="E19827" s="9" t="e">
        <f>INDEX(#REF!:#REF!,MATCH($D19827,#REF!:#REF!,0),MATCH(#REF!,#REF!:#REF!,0))</f>
        <v>#REF!</v>
      </c>
      <c r="F19827" s="9" t="e">
        <f>INDEX(#REF!:#REF!,MATCH($D19827,#REF!:#REF!,0),MATCH(#REF!,#REF!:#REF!,0))</f>
        <v>#REF!</v>
      </c>
    </row>
    <row r="19828" spans="1:6" ht="16.5" x14ac:dyDescent="0.3">
      <c r="A19828" s="9" t="s">
        <v>2252</v>
      </c>
      <c r="B19828" s="9" t="s">
        <v>1987</v>
      </c>
      <c r="C19828" s="10">
        <v>37534</v>
      </c>
      <c r="D19828" s="9">
        <v>1382734301</v>
      </c>
      <c r="E19828" s="9" t="e">
        <f>INDEX(#REF!:#REF!,MATCH($D19828,#REF!:#REF!,0),MATCH(#REF!,#REF!:#REF!,0))</f>
        <v>#REF!</v>
      </c>
      <c r="F19828" s="9" t="e">
        <f>INDEX(#REF!:#REF!,MATCH($D19828,#REF!:#REF!,0),MATCH(#REF!,#REF!:#REF!,0))</f>
        <v>#REF!</v>
      </c>
    </row>
    <row r="19829" spans="1:6" ht="16.5" x14ac:dyDescent="0.3">
      <c r="A19829" s="9" t="s">
        <v>2251</v>
      </c>
      <c r="B19829" s="9" t="s">
        <v>2250</v>
      </c>
      <c r="C19829" s="10">
        <v>49759</v>
      </c>
      <c r="D19829" s="9">
        <v>3040116061</v>
      </c>
      <c r="E19829" s="9" t="e">
        <f>INDEX(#REF!:#REF!,MATCH($D19829,#REF!:#REF!,0),MATCH(#REF!,#REF!:#REF!,0))</f>
        <v>#REF!</v>
      </c>
      <c r="F19829" s="9" t="e">
        <f>INDEX(#REF!:#REF!,MATCH($D19829,#REF!:#REF!,0),MATCH(#REF!,#REF!:#REF!,0))</f>
        <v>#REF!</v>
      </c>
    </row>
    <row r="19830" spans="1:6" ht="16.5" x14ac:dyDescent="0.3">
      <c r="A19830" s="9" t="s">
        <v>2249</v>
      </c>
      <c r="B19830" s="9" t="s">
        <v>2248</v>
      </c>
      <c r="C19830" s="10">
        <v>37975</v>
      </c>
      <c r="D19830" s="9">
        <v>9766606919</v>
      </c>
      <c r="E19830" s="9" t="e">
        <f>INDEX(#REF!:#REF!,MATCH($D19830,#REF!:#REF!,0),MATCH(#REF!,#REF!:#REF!,0))</f>
        <v>#REF!</v>
      </c>
      <c r="F19830" s="9" t="e">
        <f>INDEX(#REF!:#REF!,MATCH($D19830,#REF!:#REF!,0),MATCH(#REF!,#REF!:#REF!,0))</f>
        <v>#REF!</v>
      </c>
    </row>
    <row r="19831" spans="1:6" ht="16.5" x14ac:dyDescent="0.3">
      <c r="A19831" s="9" t="s">
        <v>2247</v>
      </c>
      <c r="B19831" s="9" t="s">
        <v>2054</v>
      </c>
      <c r="C19831" s="10">
        <v>33097</v>
      </c>
      <c r="D19831" s="9">
        <v>8750494546</v>
      </c>
      <c r="E19831" s="9" t="e">
        <f>INDEX(#REF!:#REF!,MATCH($D19831,#REF!:#REF!,0),MATCH(#REF!,#REF!:#REF!,0))</f>
        <v>#REF!</v>
      </c>
      <c r="F19831" s="9" t="e">
        <f>INDEX(#REF!:#REF!,MATCH($D19831,#REF!:#REF!,0),MATCH(#REF!,#REF!:#REF!,0))</f>
        <v>#REF!</v>
      </c>
    </row>
    <row r="19832" spans="1:6" ht="16.5" x14ac:dyDescent="0.3">
      <c r="A19832" s="9" t="s">
        <v>2246</v>
      </c>
      <c r="B19832" s="9" t="s">
        <v>2222</v>
      </c>
      <c r="C19832" s="10">
        <v>43267</v>
      </c>
      <c r="D19832" s="9">
        <v>1152386727</v>
      </c>
      <c r="E19832" s="9" t="e">
        <f>INDEX(#REF!:#REF!,MATCH($D19832,#REF!:#REF!,0),MATCH(#REF!,#REF!:#REF!,0))</f>
        <v>#REF!</v>
      </c>
      <c r="F19832" s="9" t="e">
        <f>INDEX(#REF!:#REF!,MATCH($D19832,#REF!:#REF!,0),MATCH(#REF!,#REF!:#REF!,0))</f>
        <v>#REF!</v>
      </c>
    </row>
    <row r="19833" spans="1:6" ht="16.5" x14ac:dyDescent="0.3">
      <c r="A19833" s="9" t="s">
        <v>2245</v>
      </c>
      <c r="B19833" s="9" t="s">
        <v>2123</v>
      </c>
      <c r="C19833" s="10">
        <v>25091</v>
      </c>
      <c r="D19833" s="9">
        <v>9013891098</v>
      </c>
      <c r="E19833" s="9" t="e">
        <f>INDEX(#REF!:#REF!,MATCH($D19833,#REF!:#REF!,0),MATCH(#REF!,#REF!:#REF!,0))</f>
        <v>#REF!</v>
      </c>
      <c r="F19833" s="9" t="e">
        <f>INDEX(#REF!:#REF!,MATCH($D19833,#REF!:#REF!,0),MATCH(#REF!,#REF!:#REF!,0))</f>
        <v>#REF!</v>
      </c>
    </row>
    <row r="19834" spans="1:6" ht="16.5" x14ac:dyDescent="0.3">
      <c r="A19834" s="9" t="s">
        <v>2244</v>
      </c>
      <c r="B19834" s="9" t="s">
        <v>2243</v>
      </c>
      <c r="C19834" s="10">
        <v>24929</v>
      </c>
      <c r="D19834" s="9">
        <v>8875320292</v>
      </c>
      <c r="E19834" s="9" t="e">
        <f>INDEX(#REF!:#REF!,MATCH($D19834,#REF!:#REF!,0),MATCH(#REF!,#REF!:#REF!,0))</f>
        <v>#REF!</v>
      </c>
      <c r="F19834" s="9" t="e">
        <f>INDEX(#REF!:#REF!,MATCH($D19834,#REF!:#REF!,0),MATCH(#REF!,#REF!:#REF!,0))</f>
        <v>#REF!</v>
      </c>
    </row>
    <row r="19835" spans="1:6" ht="16.5" x14ac:dyDescent="0.3">
      <c r="A19835" s="9" t="s">
        <v>2242</v>
      </c>
      <c r="B19835" s="9" t="s">
        <v>2241</v>
      </c>
      <c r="C19835" s="10">
        <v>45372</v>
      </c>
      <c r="D19835" s="9">
        <v>5811999097</v>
      </c>
      <c r="E19835" s="9" t="e">
        <f>INDEX(#REF!:#REF!,MATCH($D19835,#REF!:#REF!,0),MATCH(#REF!,#REF!:#REF!,0))</f>
        <v>#REF!</v>
      </c>
      <c r="F19835" s="9" t="e">
        <f>INDEX(#REF!:#REF!,MATCH($D19835,#REF!:#REF!,0),MATCH(#REF!,#REF!:#REF!,0))</f>
        <v>#REF!</v>
      </c>
    </row>
    <row r="19836" spans="1:6" ht="16.5" x14ac:dyDescent="0.3">
      <c r="A19836" s="9" t="s">
        <v>2240</v>
      </c>
      <c r="B19836" s="9" t="s">
        <v>1995</v>
      </c>
      <c r="C19836" s="10">
        <v>12233</v>
      </c>
      <c r="D19836" s="9">
        <v>4323727860</v>
      </c>
      <c r="E19836" s="9" t="e">
        <f>INDEX(#REF!:#REF!,MATCH($D19836,#REF!:#REF!,0),MATCH(#REF!,#REF!:#REF!,0))</f>
        <v>#REF!</v>
      </c>
      <c r="F19836" s="9" t="e">
        <f>INDEX(#REF!:#REF!,MATCH($D19836,#REF!:#REF!,0),MATCH(#REF!,#REF!:#REF!,0))</f>
        <v>#REF!</v>
      </c>
    </row>
    <row r="19837" spans="1:6" ht="16.5" x14ac:dyDescent="0.3">
      <c r="A19837" s="9" t="s">
        <v>2239</v>
      </c>
      <c r="B19837" s="9" t="s">
        <v>2238</v>
      </c>
      <c r="C19837" s="10">
        <v>15092</v>
      </c>
      <c r="D19837" s="9">
        <v>3746690722</v>
      </c>
      <c r="E19837" s="9" t="e">
        <f>INDEX(#REF!:#REF!,MATCH($D19837,#REF!:#REF!,0),MATCH(#REF!,#REF!:#REF!,0))</f>
        <v>#REF!</v>
      </c>
      <c r="F19837" s="9" t="e">
        <f>INDEX(#REF!:#REF!,MATCH($D19837,#REF!:#REF!,0),MATCH(#REF!,#REF!:#REF!,0))</f>
        <v>#REF!</v>
      </c>
    </row>
    <row r="19838" spans="1:6" ht="16.5" x14ac:dyDescent="0.3">
      <c r="A19838" s="9" t="s">
        <v>2237</v>
      </c>
      <c r="B19838" s="9" t="s">
        <v>2236</v>
      </c>
      <c r="C19838" s="10">
        <v>44493</v>
      </c>
      <c r="D19838" s="9">
        <v>8157157730</v>
      </c>
      <c r="E19838" s="9" t="e">
        <f>INDEX(#REF!:#REF!,MATCH($D19838,#REF!:#REF!,0),MATCH(#REF!,#REF!:#REF!,0))</f>
        <v>#REF!</v>
      </c>
      <c r="F19838" s="9" t="e">
        <f>INDEX(#REF!:#REF!,MATCH($D19838,#REF!:#REF!,0),MATCH(#REF!,#REF!:#REF!,0))</f>
        <v>#REF!</v>
      </c>
    </row>
    <row r="19839" spans="1:6" ht="16.5" x14ac:dyDescent="0.3">
      <c r="A19839" s="9" t="s">
        <v>2235</v>
      </c>
      <c r="B19839" s="9" t="s">
        <v>1961</v>
      </c>
      <c r="C19839" s="10">
        <v>19676</v>
      </c>
      <c r="D19839" s="9">
        <v>3219526055</v>
      </c>
      <c r="E19839" s="9" t="e">
        <f>INDEX(#REF!:#REF!,MATCH($D19839,#REF!:#REF!,0),MATCH(#REF!,#REF!:#REF!,0))</f>
        <v>#REF!</v>
      </c>
      <c r="F19839" s="9" t="e">
        <f>INDEX(#REF!:#REF!,MATCH($D19839,#REF!:#REF!,0),MATCH(#REF!,#REF!:#REF!,0))</f>
        <v>#REF!</v>
      </c>
    </row>
    <row r="19840" spans="1:6" ht="16.5" x14ac:dyDescent="0.3">
      <c r="A19840" s="9" t="s">
        <v>2234</v>
      </c>
      <c r="B19840" s="9" t="s">
        <v>1995</v>
      </c>
      <c r="C19840" s="10">
        <v>38013</v>
      </c>
      <c r="D19840" s="9">
        <v>5234982726</v>
      </c>
      <c r="E19840" s="9" t="e">
        <f>INDEX(#REF!:#REF!,MATCH($D19840,#REF!:#REF!,0),MATCH(#REF!,#REF!:#REF!,0))</f>
        <v>#REF!</v>
      </c>
      <c r="F19840" s="9" t="e">
        <f>INDEX(#REF!:#REF!,MATCH($D19840,#REF!:#REF!,0),MATCH(#REF!,#REF!:#REF!,0))</f>
        <v>#REF!</v>
      </c>
    </row>
    <row r="19841" spans="1:6" ht="16.5" x14ac:dyDescent="0.3">
      <c r="A19841" s="9" t="s">
        <v>2233</v>
      </c>
      <c r="B19841" s="9" t="s">
        <v>2232</v>
      </c>
      <c r="C19841" s="10">
        <v>27341</v>
      </c>
      <c r="D19841" s="9">
        <v>9892583027</v>
      </c>
      <c r="E19841" s="9" t="e">
        <f>INDEX(#REF!:#REF!,MATCH($D19841,#REF!:#REF!,0),MATCH(#REF!,#REF!:#REF!,0))</f>
        <v>#REF!</v>
      </c>
      <c r="F19841" s="9" t="e">
        <f>INDEX(#REF!:#REF!,MATCH($D19841,#REF!:#REF!,0),MATCH(#REF!,#REF!:#REF!,0))</f>
        <v>#REF!</v>
      </c>
    </row>
    <row r="19842" spans="1:6" ht="16.5" x14ac:dyDescent="0.3">
      <c r="A19842" s="9" t="s">
        <v>2231</v>
      </c>
      <c r="B19842" s="9" t="s">
        <v>2230</v>
      </c>
      <c r="C19842" s="10">
        <v>46703</v>
      </c>
      <c r="D19842" s="9">
        <v>9002722281</v>
      </c>
      <c r="E19842" s="9" t="e">
        <f>INDEX(#REF!:#REF!,MATCH($D19842,#REF!:#REF!,0),MATCH(#REF!,#REF!:#REF!,0))</f>
        <v>#REF!</v>
      </c>
      <c r="F19842" s="9" t="e">
        <f>INDEX(#REF!:#REF!,MATCH($D19842,#REF!:#REF!,0),MATCH(#REF!,#REF!:#REF!,0))</f>
        <v>#REF!</v>
      </c>
    </row>
    <row r="19843" spans="1:6" ht="16.5" x14ac:dyDescent="0.3">
      <c r="A19843" s="9" t="s">
        <v>2229</v>
      </c>
      <c r="B19843" s="9" t="s">
        <v>2228</v>
      </c>
      <c r="C19843" s="10">
        <v>51292</v>
      </c>
      <c r="D19843" s="9">
        <v>2575500974</v>
      </c>
      <c r="E19843" s="9" t="e">
        <f>INDEX(#REF!:#REF!,MATCH($D19843,#REF!:#REF!,0),MATCH(#REF!,#REF!:#REF!,0))</f>
        <v>#REF!</v>
      </c>
      <c r="F19843" s="9" t="e">
        <f>INDEX(#REF!:#REF!,MATCH($D19843,#REF!:#REF!,0),MATCH(#REF!,#REF!:#REF!,0))</f>
        <v>#REF!</v>
      </c>
    </row>
    <row r="19844" spans="1:6" ht="16.5" x14ac:dyDescent="0.3">
      <c r="A19844" s="9" t="s">
        <v>2227</v>
      </c>
      <c r="B19844" s="9" t="s">
        <v>2226</v>
      </c>
      <c r="C19844" s="10">
        <v>31238</v>
      </c>
      <c r="D19844" s="9">
        <v>9829586073</v>
      </c>
      <c r="E19844" s="9" t="e">
        <f>INDEX(#REF!:#REF!,MATCH($D19844,#REF!:#REF!,0),MATCH(#REF!,#REF!:#REF!,0))</f>
        <v>#REF!</v>
      </c>
      <c r="F19844" s="9" t="e">
        <f>INDEX(#REF!:#REF!,MATCH($D19844,#REF!:#REF!,0),MATCH(#REF!,#REF!:#REF!,0))</f>
        <v>#REF!</v>
      </c>
    </row>
    <row r="19845" spans="1:6" ht="16.5" x14ac:dyDescent="0.3">
      <c r="A19845" s="9" t="s">
        <v>2225</v>
      </c>
      <c r="B19845" s="9" t="s">
        <v>2224</v>
      </c>
      <c r="C19845" s="10">
        <v>56580</v>
      </c>
      <c r="D19845" s="9">
        <v>8945564357</v>
      </c>
      <c r="E19845" s="9" t="e">
        <f>INDEX(#REF!:#REF!,MATCH($D19845,#REF!:#REF!,0),MATCH(#REF!,#REF!:#REF!,0))</f>
        <v>#REF!</v>
      </c>
      <c r="F19845" s="9" t="e">
        <f>INDEX(#REF!:#REF!,MATCH($D19845,#REF!:#REF!,0),MATCH(#REF!,#REF!:#REF!,0))</f>
        <v>#REF!</v>
      </c>
    </row>
    <row r="19846" spans="1:6" ht="16.5" x14ac:dyDescent="0.3">
      <c r="A19846" s="9" t="s">
        <v>2223</v>
      </c>
      <c r="B19846" s="9" t="s">
        <v>2222</v>
      </c>
      <c r="C19846" s="10">
        <v>56459</v>
      </c>
      <c r="D19846" s="9">
        <v>8065075959</v>
      </c>
      <c r="E19846" s="9" t="e">
        <f>INDEX(#REF!:#REF!,MATCH($D19846,#REF!:#REF!,0),MATCH(#REF!,#REF!:#REF!,0))</f>
        <v>#REF!</v>
      </c>
      <c r="F19846" s="9" t="e">
        <f>INDEX(#REF!:#REF!,MATCH($D19846,#REF!:#REF!,0),MATCH(#REF!,#REF!:#REF!,0))</f>
        <v>#REF!</v>
      </c>
    </row>
    <row r="19847" spans="1:6" ht="16.5" x14ac:dyDescent="0.3">
      <c r="A19847" s="9" t="s">
        <v>2221</v>
      </c>
      <c r="B19847" s="9" t="s">
        <v>2144</v>
      </c>
      <c r="C19847" s="10">
        <v>50640</v>
      </c>
      <c r="D19847" s="9">
        <v>7462528568</v>
      </c>
      <c r="E19847" s="9" t="e">
        <f>INDEX(#REF!:#REF!,MATCH($D19847,#REF!:#REF!,0),MATCH(#REF!,#REF!:#REF!,0))</f>
        <v>#REF!</v>
      </c>
      <c r="F19847" s="9" t="e">
        <f>INDEX(#REF!:#REF!,MATCH($D19847,#REF!:#REF!,0),MATCH(#REF!,#REF!:#REF!,0))</f>
        <v>#REF!</v>
      </c>
    </row>
    <row r="19848" spans="1:6" ht="16.5" x14ac:dyDescent="0.3">
      <c r="A19848" s="9" t="s">
        <v>2220</v>
      </c>
      <c r="B19848" s="9" t="s">
        <v>2219</v>
      </c>
      <c r="C19848" s="10">
        <v>42213</v>
      </c>
      <c r="D19848" s="9">
        <v>2670196322</v>
      </c>
      <c r="E19848" s="9" t="e">
        <f>INDEX(#REF!:#REF!,MATCH($D19848,#REF!:#REF!,0),MATCH(#REF!,#REF!:#REF!,0))</f>
        <v>#REF!</v>
      </c>
      <c r="F19848" s="9" t="e">
        <f>INDEX(#REF!:#REF!,MATCH($D19848,#REF!:#REF!,0),MATCH(#REF!,#REF!:#REF!,0))</f>
        <v>#REF!</v>
      </c>
    </row>
    <row r="19849" spans="1:6" ht="16.5" x14ac:dyDescent="0.3">
      <c r="A19849" s="9" t="s">
        <v>2218</v>
      </c>
      <c r="B19849" s="9" t="s">
        <v>2009</v>
      </c>
      <c r="C19849" s="10">
        <v>24235</v>
      </c>
      <c r="D19849" s="9">
        <v>2353272215</v>
      </c>
      <c r="E19849" s="9" t="e">
        <f>INDEX(#REF!:#REF!,MATCH($D19849,#REF!:#REF!,0),MATCH(#REF!,#REF!:#REF!,0))</f>
        <v>#REF!</v>
      </c>
      <c r="F19849" s="9" t="e">
        <f>INDEX(#REF!:#REF!,MATCH($D19849,#REF!:#REF!,0),MATCH(#REF!,#REF!:#REF!,0))</f>
        <v>#REF!</v>
      </c>
    </row>
    <row r="19850" spans="1:6" ht="16.5" x14ac:dyDescent="0.3">
      <c r="A19850" s="9" t="s">
        <v>2217</v>
      </c>
      <c r="B19850" s="9" t="s">
        <v>2216</v>
      </c>
      <c r="C19850" s="10">
        <v>20589</v>
      </c>
      <c r="D19850" s="9">
        <v>1953937357</v>
      </c>
      <c r="E19850" s="9" t="e">
        <f>INDEX(#REF!:#REF!,MATCH($D19850,#REF!:#REF!,0),MATCH(#REF!,#REF!:#REF!,0))</f>
        <v>#REF!</v>
      </c>
      <c r="F19850" s="9" t="e">
        <f>INDEX(#REF!:#REF!,MATCH($D19850,#REF!:#REF!,0),MATCH(#REF!,#REF!:#REF!,0))</f>
        <v>#REF!</v>
      </c>
    </row>
    <row r="19851" spans="1:6" ht="16.5" x14ac:dyDescent="0.3">
      <c r="A19851" s="9" t="s">
        <v>2215</v>
      </c>
      <c r="B19851" s="9" t="s">
        <v>2214</v>
      </c>
      <c r="C19851" s="10">
        <v>39186</v>
      </c>
      <c r="D19851" s="9">
        <v>2973558387</v>
      </c>
      <c r="E19851" s="9" t="e">
        <f>INDEX(#REF!:#REF!,MATCH($D19851,#REF!:#REF!,0),MATCH(#REF!,#REF!:#REF!,0))</f>
        <v>#REF!</v>
      </c>
      <c r="F19851" s="9" t="e">
        <f>INDEX(#REF!:#REF!,MATCH($D19851,#REF!:#REF!,0),MATCH(#REF!,#REF!:#REF!,0))</f>
        <v>#REF!</v>
      </c>
    </row>
    <row r="19852" spans="1:6" ht="16.5" x14ac:dyDescent="0.3">
      <c r="A19852" s="9" t="s">
        <v>2213</v>
      </c>
      <c r="B19852" s="9" t="s">
        <v>2212</v>
      </c>
      <c r="C19852" s="10">
        <v>13685</v>
      </c>
      <c r="D19852" s="9">
        <v>5234982726</v>
      </c>
      <c r="E19852" s="9" t="e">
        <f>INDEX(#REF!:#REF!,MATCH($D19852,#REF!:#REF!,0),MATCH(#REF!,#REF!:#REF!,0))</f>
        <v>#REF!</v>
      </c>
      <c r="F19852" s="9" t="e">
        <f>INDEX(#REF!:#REF!,MATCH($D19852,#REF!:#REF!,0),MATCH(#REF!,#REF!:#REF!,0))</f>
        <v>#REF!</v>
      </c>
    </row>
    <row r="19853" spans="1:6" ht="16.5" x14ac:dyDescent="0.3">
      <c r="A19853" s="9" t="s">
        <v>2211</v>
      </c>
      <c r="B19853" s="9" t="s">
        <v>2092</v>
      </c>
      <c r="C19853" s="10">
        <v>59687</v>
      </c>
      <c r="D19853" s="9">
        <v>1085075834</v>
      </c>
      <c r="E19853" s="9" t="e">
        <f>INDEX(#REF!:#REF!,MATCH($D19853,#REF!:#REF!,0),MATCH(#REF!,#REF!:#REF!,0))</f>
        <v>#REF!</v>
      </c>
      <c r="F19853" s="9" t="e">
        <f>INDEX(#REF!:#REF!,MATCH($D19853,#REF!:#REF!,0),MATCH(#REF!,#REF!:#REF!,0))</f>
        <v>#REF!</v>
      </c>
    </row>
    <row r="19854" spans="1:6" ht="16.5" x14ac:dyDescent="0.3">
      <c r="A19854" s="9" t="s">
        <v>2210</v>
      </c>
      <c r="B19854" s="9" t="s">
        <v>1957</v>
      </c>
      <c r="C19854" s="10">
        <v>46474</v>
      </c>
      <c r="D19854" s="9">
        <v>6364724701</v>
      </c>
      <c r="E19854" s="9" t="e">
        <f>INDEX(#REF!:#REF!,MATCH($D19854,#REF!:#REF!,0),MATCH(#REF!,#REF!:#REF!,0))</f>
        <v>#REF!</v>
      </c>
      <c r="F19854" s="9" t="e">
        <f>INDEX(#REF!:#REF!,MATCH($D19854,#REF!:#REF!,0),MATCH(#REF!,#REF!:#REF!,0))</f>
        <v>#REF!</v>
      </c>
    </row>
    <row r="19855" spans="1:6" ht="16.5" x14ac:dyDescent="0.3">
      <c r="A19855" s="9" t="s">
        <v>2209</v>
      </c>
      <c r="B19855" s="9" t="s">
        <v>2208</v>
      </c>
      <c r="C19855" s="10">
        <v>43533</v>
      </c>
      <c r="D19855" s="9">
        <v>7112955017</v>
      </c>
      <c r="E19855" s="9" t="e">
        <f>INDEX(#REF!:#REF!,MATCH($D19855,#REF!:#REF!,0),MATCH(#REF!,#REF!:#REF!,0))</f>
        <v>#REF!</v>
      </c>
      <c r="F19855" s="9" t="e">
        <f>INDEX(#REF!:#REF!,MATCH($D19855,#REF!:#REF!,0),MATCH(#REF!,#REF!:#REF!,0))</f>
        <v>#REF!</v>
      </c>
    </row>
    <row r="19856" spans="1:6" ht="16.5" x14ac:dyDescent="0.3">
      <c r="A19856" s="9" t="s">
        <v>2207</v>
      </c>
      <c r="B19856" s="9" t="s">
        <v>2206</v>
      </c>
      <c r="C19856" s="10">
        <v>57252</v>
      </c>
      <c r="D19856" s="9">
        <v>3016446324</v>
      </c>
      <c r="E19856" s="9" t="e">
        <f>INDEX(#REF!:#REF!,MATCH($D19856,#REF!:#REF!,0),MATCH(#REF!,#REF!:#REF!,0))</f>
        <v>#REF!</v>
      </c>
      <c r="F19856" s="9" t="e">
        <f>INDEX(#REF!:#REF!,MATCH($D19856,#REF!:#REF!,0),MATCH(#REF!,#REF!:#REF!,0))</f>
        <v>#REF!</v>
      </c>
    </row>
    <row r="19857" spans="1:6" ht="16.5" x14ac:dyDescent="0.3">
      <c r="A19857" s="9" t="s">
        <v>2205</v>
      </c>
      <c r="B19857" s="9" t="s">
        <v>2204</v>
      </c>
      <c r="C19857" s="10">
        <v>52537</v>
      </c>
      <c r="D19857" s="9">
        <v>4029727026</v>
      </c>
      <c r="E19857" s="9" t="e">
        <f>INDEX(#REF!:#REF!,MATCH($D19857,#REF!:#REF!,0),MATCH(#REF!,#REF!:#REF!,0))</f>
        <v>#REF!</v>
      </c>
      <c r="F19857" s="9" t="e">
        <f>INDEX(#REF!:#REF!,MATCH($D19857,#REF!:#REF!,0),MATCH(#REF!,#REF!:#REF!,0))</f>
        <v>#REF!</v>
      </c>
    </row>
    <row r="19858" spans="1:6" ht="16.5" x14ac:dyDescent="0.3">
      <c r="A19858" s="9" t="s">
        <v>2203</v>
      </c>
      <c r="B19858" s="9" t="s">
        <v>2077</v>
      </c>
      <c r="C19858" s="10">
        <v>15135</v>
      </c>
      <c r="D19858" s="9">
        <v>8646243699</v>
      </c>
      <c r="E19858" s="9" t="e">
        <f>INDEX(#REF!:#REF!,MATCH($D19858,#REF!:#REF!,0),MATCH(#REF!,#REF!:#REF!,0))</f>
        <v>#REF!</v>
      </c>
      <c r="F19858" s="9" t="e">
        <f>INDEX(#REF!:#REF!,MATCH($D19858,#REF!:#REF!,0),MATCH(#REF!,#REF!:#REF!,0))</f>
        <v>#REF!</v>
      </c>
    </row>
    <row r="19859" spans="1:6" ht="16.5" x14ac:dyDescent="0.3">
      <c r="A19859" s="9" t="s">
        <v>2202</v>
      </c>
      <c r="B19859" s="9" t="s">
        <v>2201</v>
      </c>
      <c r="C19859" s="10">
        <v>28485</v>
      </c>
      <c r="D19859" s="9">
        <v>303831626</v>
      </c>
      <c r="E19859" s="9" t="e">
        <f>INDEX(#REF!:#REF!,MATCH($D19859,#REF!:#REF!,0),MATCH(#REF!,#REF!:#REF!,0))</f>
        <v>#REF!</v>
      </c>
      <c r="F19859" s="9" t="e">
        <f>INDEX(#REF!:#REF!,MATCH($D19859,#REF!:#REF!,0),MATCH(#REF!,#REF!:#REF!,0))</f>
        <v>#REF!</v>
      </c>
    </row>
    <row r="19860" spans="1:6" ht="16.5" x14ac:dyDescent="0.3">
      <c r="A19860" s="9" t="s">
        <v>2200</v>
      </c>
      <c r="B19860" s="9" t="s">
        <v>2171</v>
      </c>
      <c r="C19860" s="10">
        <v>59072</v>
      </c>
      <c r="D19860" s="9">
        <v>7249524151</v>
      </c>
      <c r="E19860" s="9" t="e">
        <f>INDEX(#REF!:#REF!,MATCH($D19860,#REF!:#REF!,0),MATCH(#REF!,#REF!:#REF!,0))</f>
        <v>#REF!</v>
      </c>
      <c r="F19860" s="9" t="e">
        <f>INDEX(#REF!:#REF!,MATCH($D19860,#REF!:#REF!,0),MATCH(#REF!,#REF!:#REF!,0))</f>
        <v>#REF!</v>
      </c>
    </row>
    <row r="19861" spans="1:6" ht="16.5" x14ac:dyDescent="0.3">
      <c r="A19861" s="9" t="s">
        <v>2199</v>
      </c>
      <c r="B19861" s="9" t="s">
        <v>2198</v>
      </c>
      <c r="C19861" s="10">
        <v>39604</v>
      </c>
      <c r="D19861" s="9">
        <v>8189289020</v>
      </c>
      <c r="E19861" s="9" t="e">
        <f>INDEX(#REF!:#REF!,MATCH($D19861,#REF!:#REF!,0),MATCH(#REF!,#REF!:#REF!,0))</f>
        <v>#REF!</v>
      </c>
      <c r="F19861" s="9" t="e">
        <f>INDEX(#REF!:#REF!,MATCH($D19861,#REF!:#REF!,0),MATCH(#REF!,#REF!:#REF!,0))</f>
        <v>#REF!</v>
      </c>
    </row>
    <row r="19862" spans="1:6" ht="16.5" x14ac:dyDescent="0.3">
      <c r="A19862" s="9" t="s">
        <v>2197</v>
      </c>
      <c r="B19862" s="9" t="s">
        <v>2183</v>
      </c>
      <c r="C19862" s="10">
        <v>47887</v>
      </c>
      <c r="D19862" s="9">
        <v>2480515559</v>
      </c>
      <c r="E19862" s="9" t="e">
        <f>INDEX(#REF!:#REF!,MATCH($D19862,#REF!:#REF!,0),MATCH(#REF!,#REF!:#REF!,0))</f>
        <v>#REF!</v>
      </c>
      <c r="F19862" s="9" t="e">
        <f>INDEX(#REF!:#REF!,MATCH($D19862,#REF!:#REF!,0),MATCH(#REF!,#REF!:#REF!,0))</f>
        <v>#REF!</v>
      </c>
    </row>
    <row r="19863" spans="1:6" ht="16.5" x14ac:dyDescent="0.3">
      <c r="A19863" s="9" t="s">
        <v>2196</v>
      </c>
      <c r="B19863" s="9" t="s">
        <v>2195</v>
      </c>
      <c r="C19863" s="10">
        <v>15209</v>
      </c>
      <c r="D19863" s="9">
        <v>4639895275</v>
      </c>
      <c r="E19863" s="9" t="e">
        <f>INDEX(#REF!:#REF!,MATCH($D19863,#REF!:#REF!,0),MATCH(#REF!,#REF!:#REF!,0))</f>
        <v>#REF!</v>
      </c>
      <c r="F19863" s="9" t="e">
        <f>INDEX(#REF!:#REF!,MATCH($D19863,#REF!:#REF!,0),MATCH(#REF!,#REF!:#REF!,0))</f>
        <v>#REF!</v>
      </c>
    </row>
    <row r="19864" spans="1:6" ht="16.5" x14ac:dyDescent="0.3">
      <c r="A19864" s="9" t="s">
        <v>2194</v>
      </c>
      <c r="B19864" s="9" t="s">
        <v>2193</v>
      </c>
      <c r="C19864" s="10">
        <v>47679</v>
      </c>
      <c r="D19864" s="9">
        <v>116428384</v>
      </c>
      <c r="E19864" s="9" t="e">
        <f>INDEX(#REF!:#REF!,MATCH($D19864,#REF!:#REF!,0),MATCH(#REF!,#REF!:#REF!,0))</f>
        <v>#REF!</v>
      </c>
      <c r="F19864" s="9" t="e">
        <f>INDEX(#REF!:#REF!,MATCH($D19864,#REF!:#REF!,0),MATCH(#REF!,#REF!:#REF!,0))</f>
        <v>#REF!</v>
      </c>
    </row>
    <row r="19865" spans="1:6" ht="16.5" x14ac:dyDescent="0.3">
      <c r="A19865" s="9" t="s">
        <v>2192</v>
      </c>
      <c r="B19865" s="9" t="s">
        <v>1965</v>
      </c>
      <c r="C19865" s="10">
        <v>43173</v>
      </c>
      <c r="D19865" s="9">
        <v>9196221739</v>
      </c>
      <c r="E19865" s="9" t="e">
        <f>INDEX(#REF!:#REF!,MATCH($D19865,#REF!:#REF!,0),MATCH(#REF!,#REF!:#REF!,0))</f>
        <v>#REF!</v>
      </c>
      <c r="F19865" s="9" t="e">
        <f>INDEX(#REF!:#REF!,MATCH($D19865,#REF!:#REF!,0),MATCH(#REF!,#REF!:#REF!,0))</f>
        <v>#REF!</v>
      </c>
    </row>
    <row r="19866" spans="1:6" ht="16.5" x14ac:dyDescent="0.3">
      <c r="A19866" s="9" t="s">
        <v>2191</v>
      </c>
      <c r="B19866" s="9" t="s">
        <v>2190</v>
      </c>
      <c r="C19866" s="10">
        <v>31331</v>
      </c>
      <c r="D19866" s="9">
        <v>9939542542</v>
      </c>
      <c r="E19866" s="9" t="e">
        <f>INDEX(#REF!:#REF!,MATCH($D19866,#REF!:#REF!,0),MATCH(#REF!,#REF!:#REF!,0))</f>
        <v>#REF!</v>
      </c>
      <c r="F19866" s="9" t="e">
        <f>INDEX(#REF!:#REF!,MATCH($D19866,#REF!:#REF!,0),MATCH(#REF!,#REF!:#REF!,0))</f>
        <v>#REF!</v>
      </c>
    </row>
    <row r="19867" spans="1:6" ht="16.5" x14ac:dyDescent="0.3">
      <c r="A19867" s="9" t="s">
        <v>2189</v>
      </c>
      <c r="B19867" s="9" t="s">
        <v>2188</v>
      </c>
      <c r="C19867" s="10">
        <v>47547</v>
      </c>
      <c r="D19867" s="9">
        <v>6820956614</v>
      </c>
      <c r="E19867" s="9" t="e">
        <f>INDEX(#REF!:#REF!,MATCH($D19867,#REF!:#REF!,0),MATCH(#REF!,#REF!:#REF!,0))</f>
        <v>#REF!</v>
      </c>
      <c r="F19867" s="9" t="e">
        <f>INDEX(#REF!:#REF!,MATCH($D19867,#REF!:#REF!,0),MATCH(#REF!,#REF!:#REF!,0))</f>
        <v>#REF!</v>
      </c>
    </row>
    <row r="19868" spans="1:6" ht="16.5" x14ac:dyDescent="0.3">
      <c r="A19868" s="9" t="s">
        <v>2187</v>
      </c>
      <c r="B19868" s="9" t="s">
        <v>2163</v>
      </c>
      <c r="C19868" s="10">
        <v>54579</v>
      </c>
      <c r="D19868" s="9">
        <v>3473885983</v>
      </c>
      <c r="E19868" s="9" t="e">
        <f>INDEX(#REF!:#REF!,MATCH($D19868,#REF!:#REF!,0),MATCH(#REF!,#REF!:#REF!,0))</f>
        <v>#REF!</v>
      </c>
      <c r="F19868" s="9" t="e">
        <f>INDEX(#REF!:#REF!,MATCH($D19868,#REF!:#REF!,0),MATCH(#REF!,#REF!:#REF!,0))</f>
        <v>#REF!</v>
      </c>
    </row>
    <row r="19869" spans="1:6" ht="16.5" x14ac:dyDescent="0.3">
      <c r="A19869" s="9" t="s">
        <v>2186</v>
      </c>
      <c r="B19869" s="9" t="s">
        <v>2185</v>
      </c>
      <c r="C19869" s="10">
        <v>50762</v>
      </c>
      <c r="D19869" s="9">
        <v>9340388305</v>
      </c>
      <c r="E19869" s="9" t="e">
        <f>INDEX(#REF!:#REF!,MATCH($D19869,#REF!:#REF!,0),MATCH(#REF!,#REF!:#REF!,0))</f>
        <v>#REF!</v>
      </c>
      <c r="F19869" s="9" t="e">
        <f>INDEX(#REF!:#REF!,MATCH($D19869,#REF!:#REF!,0),MATCH(#REF!,#REF!:#REF!,0))</f>
        <v>#REF!</v>
      </c>
    </row>
    <row r="19870" spans="1:6" ht="16.5" x14ac:dyDescent="0.3">
      <c r="A19870" s="9" t="s">
        <v>2184</v>
      </c>
      <c r="B19870" s="9" t="s">
        <v>2183</v>
      </c>
      <c r="C19870" s="10">
        <v>44827</v>
      </c>
      <c r="D19870" s="9">
        <v>2022565827</v>
      </c>
      <c r="E19870" s="9" t="e">
        <f>INDEX(#REF!:#REF!,MATCH($D19870,#REF!:#REF!,0),MATCH(#REF!,#REF!:#REF!,0))</f>
        <v>#REF!</v>
      </c>
      <c r="F19870" s="9" t="e">
        <f>INDEX(#REF!:#REF!,MATCH($D19870,#REF!:#REF!,0),MATCH(#REF!,#REF!:#REF!,0))</f>
        <v>#REF!</v>
      </c>
    </row>
    <row r="19871" spans="1:6" ht="16.5" x14ac:dyDescent="0.3">
      <c r="A19871" s="9" t="s">
        <v>2182</v>
      </c>
      <c r="B19871" s="9" t="s">
        <v>1945</v>
      </c>
      <c r="C19871" s="10">
        <v>54265</v>
      </c>
      <c r="D19871" s="9">
        <v>3271497702</v>
      </c>
      <c r="E19871" s="9" t="e">
        <f>INDEX(#REF!:#REF!,MATCH($D19871,#REF!:#REF!,0),MATCH(#REF!,#REF!:#REF!,0))</f>
        <v>#REF!</v>
      </c>
      <c r="F19871" s="9" t="e">
        <f>INDEX(#REF!:#REF!,MATCH($D19871,#REF!:#REF!,0),MATCH(#REF!,#REF!:#REF!,0))</f>
        <v>#REF!</v>
      </c>
    </row>
    <row r="19872" spans="1:6" ht="16.5" x14ac:dyDescent="0.3">
      <c r="A19872" s="9" t="s">
        <v>2181</v>
      </c>
      <c r="B19872" s="9" t="s">
        <v>2056</v>
      </c>
      <c r="C19872" s="10">
        <v>59123</v>
      </c>
      <c r="D19872" s="9">
        <v>8841637323</v>
      </c>
      <c r="E19872" s="9" t="e">
        <f>INDEX(#REF!:#REF!,MATCH($D19872,#REF!:#REF!,0),MATCH(#REF!,#REF!:#REF!,0))</f>
        <v>#REF!</v>
      </c>
      <c r="F19872" s="9" t="e">
        <f>INDEX(#REF!:#REF!,MATCH($D19872,#REF!:#REF!,0),MATCH(#REF!,#REF!:#REF!,0))</f>
        <v>#REF!</v>
      </c>
    </row>
    <row r="19873" spans="1:6" ht="16.5" x14ac:dyDescent="0.3">
      <c r="A19873" s="9" t="s">
        <v>2180</v>
      </c>
      <c r="B19873" s="9" t="s">
        <v>2179</v>
      </c>
      <c r="C19873" s="10">
        <v>33090</v>
      </c>
      <c r="D19873" s="9">
        <v>5623178685</v>
      </c>
      <c r="E19873" s="9" t="e">
        <f>INDEX(#REF!:#REF!,MATCH($D19873,#REF!:#REF!,0),MATCH(#REF!,#REF!:#REF!,0))</f>
        <v>#REF!</v>
      </c>
      <c r="F19873" s="9" t="e">
        <f>INDEX(#REF!:#REF!,MATCH($D19873,#REF!:#REF!,0),MATCH(#REF!,#REF!:#REF!,0))</f>
        <v>#REF!</v>
      </c>
    </row>
    <row r="19874" spans="1:6" ht="16.5" x14ac:dyDescent="0.3">
      <c r="A19874" s="9" t="s">
        <v>2178</v>
      </c>
      <c r="B19874" s="9" t="s">
        <v>2023</v>
      </c>
      <c r="C19874" s="10">
        <v>33164</v>
      </c>
      <c r="D19874" s="9">
        <v>8054305400</v>
      </c>
      <c r="E19874" s="9" t="e">
        <f>INDEX(#REF!:#REF!,MATCH($D19874,#REF!:#REF!,0),MATCH(#REF!,#REF!:#REF!,0))</f>
        <v>#REF!</v>
      </c>
      <c r="F19874" s="9" t="e">
        <f>INDEX(#REF!:#REF!,MATCH($D19874,#REF!:#REF!,0),MATCH(#REF!,#REF!:#REF!,0))</f>
        <v>#REF!</v>
      </c>
    </row>
    <row r="19875" spans="1:6" ht="16.5" x14ac:dyDescent="0.3">
      <c r="A19875" s="9" t="s">
        <v>2177</v>
      </c>
      <c r="B19875" s="9" t="s">
        <v>2077</v>
      </c>
      <c r="C19875" s="10">
        <v>28030</v>
      </c>
      <c r="D19875" s="9">
        <v>2128813026</v>
      </c>
      <c r="E19875" s="9" t="e">
        <f>INDEX(#REF!:#REF!,MATCH($D19875,#REF!:#REF!,0),MATCH(#REF!,#REF!:#REF!,0))</f>
        <v>#REF!</v>
      </c>
      <c r="F19875" s="9" t="e">
        <f>INDEX(#REF!:#REF!,MATCH($D19875,#REF!:#REF!,0),MATCH(#REF!,#REF!:#REF!,0))</f>
        <v>#REF!</v>
      </c>
    </row>
    <row r="19876" spans="1:6" ht="16.5" x14ac:dyDescent="0.3">
      <c r="A19876" s="9" t="s">
        <v>2176</v>
      </c>
      <c r="B19876" s="9" t="s">
        <v>2032</v>
      </c>
      <c r="C19876" s="10">
        <v>31727</v>
      </c>
      <c r="D19876" s="9">
        <v>1155371844</v>
      </c>
      <c r="E19876" s="9" t="e">
        <f>INDEX(#REF!:#REF!,MATCH($D19876,#REF!:#REF!,0),MATCH(#REF!,#REF!:#REF!,0))</f>
        <v>#REF!</v>
      </c>
      <c r="F19876" s="9" t="e">
        <f>INDEX(#REF!:#REF!,MATCH($D19876,#REF!:#REF!,0),MATCH(#REF!,#REF!:#REF!,0))</f>
        <v>#REF!</v>
      </c>
    </row>
    <row r="19877" spans="1:6" ht="16.5" x14ac:dyDescent="0.3">
      <c r="A19877" s="9" t="s">
        <v>2175</v>
      </c>
      <c r="B19877" s="9" t="s">
        <v>2174</v>
      </c>
      <c r="C19877" s="10">
        <v>19930</v>
      </c>
      <c r="D19877" s="9">
        <v>8370379001</v>
      </c>
      <c r="E19877" s="9" t="e">
        <f>INDEX(#REF!:#REF!,MATCH($D19877,#REF!:#REF!,0),MATCH(#REF!,#REF!:#REF!,0))</f>
        <v>#REF!</v>
      </c>
      <c r="F19877" s="9" t="e">
        <f>INDEX(#REF!:#REF!,MATCH($D19877,#REF!:#REF!,0),MATCH(#REF!,#REF!:#REF!,0))</f>
        <v>#REF!</v>
      </c>
    </row>
    <row r="19878" spans="1:6" ht="16.5" x14ac:dyDescent="0.3">
      <c r="A19878" s="9" t="s">
        <v>2173</v>
      </c>
      <c r="B19878" s="9" t="s">
        <v>2087</v>
      </c>
      <c r="C19878" s="10">
        <v>28536</v>
      </c>
      <c r="D19878" s="9">
        <v>5795848808</v>
      </c>
      <c r="E19878" s="9" t="e">
        <f>INDEX(#REF!:#REF!,MATCH($D19878,#REF!:#REF!,0),MATCH(#REF!,#REF!:#REF!,0))</f>
        <v>#REF!</v>
      </c>
      <c r="F19878" s="9" t="e">
        <f>INDEX(#REF!:#REF!,MATCH($D19878,#REF!:#REF!,0),MATCH(#REF!,#REF!:#REF!,0))</f>
        <v>#REF!</v>
      </c>
    </row>
    <row r="19879" spans="1:6" ht="16.5" x14ac:dyDescent="0.3">
      <c r="A19879" s="9" t="s">
        <v>2172</v>
      </c>
      <c r="B19879" s="9" t="s">
        <v>2171</v>
      </c>
      <c r="C19879" s="10">
        <v>46088</v>
      </c>
      <c r="D19879" s="9">
        <v>3016741628</v>
      </c>
      <c r="E19879" s="9" t="e">
        <f>INDEX(#REF!:#REF!,MATCH($D19879,#REF!:#REF!,0),MATCH(#REF!,#REF!:#REF!,0))</f>
        <v>#REF!</v>
      </c>
      <c r="F19879" s="9" t="e">
        <f>INDEX(#REF!:#REF!,MATCH($D19879,#REF!:#REF!,0),MATCH(#REF!,#REF!:#REF!,0))</f>
        <v>#REF!</v>
      </c>
    </row>
    <row r="19880" spans="1:6" ht="16.5" x14ac:dyDescent="0.3">
      <c r="A19880" s="9" t="s">
        <v>2170</v>
      </c>
      <c r="B19880" s="9" t="s">
        <v>2169</v>
      </c>
      <c r="C19880" s="10">
        <v>28052</v>
      </c>
      <c r="D19880" s="9">
        <v>2128813026</v>
      </c>
      <c r="E19880" s="9" t="e">
        <f>INDEX(#REF!:#REF!,MATCH($D19880,#REF!:#REF!,0),MATCH(#REF!,#REF!:#REF!,0))</f>
        <v>#REF!</v>
      </c>
      <c r="F19880" s="9" t="e">
        <f>INDEX(#REF!:#REF!,MATCH($D19880,#REF!:#REF!,0),MATCH(#REF!,#REF!:#REF!,0))</f>
        <v>#REF!</v>
      </c>
    </row>
    <row r="19881" spans="1:6" ht="16.5" x14ac:dyDescent="0.3">
      <c r="A19881" s="9" t="s">
        <v>2168</v>
      </c>
      <c r="B19881" s="9" t="s">
        <v>2167</v>
      </c>
      <c r="C19881" s="10">
        <v>51716</v>
      </c>
      <c r="D19881" s="9">
        <v>3967370569</v>
      </c>
      <c r="E19881" s="9" t="e">
        <f>INDEX(#REF!:#REF!,MATCH($D19881,#REF!:#REF!,0),MATCH(#REF!,#REF!:#REF!,0))</f>
        <v>#REF!</v>
      </c>
      <c r="F19881" s="9" t="e">
        <f>INDEX(#REF!:#REF!,MATCH($D19881,#REF!:#REF!,0),MATCH(#REF!,#REF!:#REF!,0))</f>
        <v>#REF!</v>
      </c>
    </row>
    <row r="19882" spans="1:6" ht="16.5" x14ac:dyDescent="0.3">
      <c r="A19882" s="9" t="s">
        <v>2166</v>
      </c>
      <c r="B19882" s="9" t="s">
        <v>2165</v>
      </c>
      <c r="C19882" s="10">
        <v>33298</v>
      </c>
      <c r="D19882" s="9">
        <v>8162941088</v>
      </c>
      <c r="E19882" s="9" t="e">
        <f>INDEX(#REF!:#REF!,MATCH($D19882,#REF!:#REF!,0),MATCH(#REF!,#REF!:#REF!,0))</f>
        <v>#REF!</v>
      </c>
      <c r="F19882" s="9" t="e">
        <f>INDEX(#REF!:#REF!,MATCH($D19882,#REF!:#REF!,0),MATCH(#REF!,#REF!:#REF!,0))</f>
        <v>#REF!</v>
      </c>
    </row>
    <row r="19883" spans="1:6" ht="16.5" x14ac:dyDescent="0.3">
      <c r="A19883" s="9" t="s">
        <v>2164</v>
      </c>
      <c r="B19883" s="9" t="s">
        <v>2163</v>
      </c>
      <c r="C19883" s="10">
        <v>19114</v>
      </c>
      <c r="D19883" s="9">
        <v>715518151</v>
      </c>
      <c r="E19883" s="9" t="e">
        <f>INDEX(#REF!:#REF!,MATCH($D19883,#REF!:#REF!,0),MATCH(#REF!,#REF!:#REF!,0))</f>
        <v>#REF!</v>
      </c>
      <c r="F19883" s="9" t="e">
        <f>INDEX(#REF!:#REF!,MATCH($D19883,#REF!:#REF!,0),MATCH(#REF!,#REF!:#REF!,0))</f>
        <v>#REF!</v>
      </c>
    </row>
    <row r="19884" spans="1:6" ht="16.5" x14ac:dyDescent="0.3">
      <c r="A19884" s="9" t="s">
        <v>2162</v>
      </c>
      <c r="B19884" s="9" t="s">
        <v>2161</v>
      </c>
      <c r="C19884" s="10">
        <v>55857</v>
      </c>
      <c r="D19884" s="9">
        <v>999389173</v>
      </c>
      <c r="E19884" s="9" t="e">
        <f>INDEX(#REF!:#REF!,MATCH($D19884,#REF!:#REF!,0),MATCH(#REF!,#REF!:#REF!,0))</f>
        <v>#REF!</v>
      </c>
      <c r="F19884" s="9" t="e">
        <f>INDEX(#REF!:#REF!,MATCH($D19884,#REF!:#REF!,0),MATCH(#REF!,#REF!:#REF!,0))</f>
        <v>#REF!</v>
      </c>
    </row>
    <row r="19885" spans="1:6" ht="16.5" x14ac:dyDescent="0.3">
      <c r="A19885" s="9" t="s">
        <v>2160</v>
      </c>
      <c r="B19885" s="9" t="s">
        <v>2153</v>
      </c>
      <c r="C19885" s="10">
        <v>24234</v>
      </c>
      <c r="D19885" s="9">
        <v>4958503722</v>
      </c>
      <c r="E19885" s="9" t="e">
        <f>INDEX(#REF!:#REF!,MATCH($D19885,#REF!:#REF!,0),MATCH(#REF!,#REF!:#REF!,0))</f>
        <v>#REF!</v>
      </c>
      <c r="F19885" s="9" t="e">
        <f>INDEX(#REF!:#REF!,MATCH($D19885,#REF!:#REF!,0),MATCH(#REF!,#REF!:#REF!,0))</f>
        <v>#REF!</v>
      </c>
    </row>
    <row r="19886" spans="1:6" ht="16.5" x14ac:dyDescent="0.3">
      <c r="A19886" s="9" t="s">
        <v>2159</v>
      </c>
      <c r="B19886" s="9" t="s">
        <v>2158</v>
      </c>
      <c r="C19886" s="10">
        <v>37556</v>
      </c>
      <c r="D19886" s="9">
        <v>5082945165</v>
      </c>
      <c r="E19886" s="9" t="e">
        <f>INDEX(#REF!:#REF!,MATCH($D19886,#REF!:#REF!,0),MATCH(#REF!,#REF!:#REF!,0))</f>
        <v>#REF!</v>
      </c>
      <c r="F19886" s="9" t="e">
        <f>INDEX(#REF!:#REF!,MATCH($D19886,#REF!:#REF!,0),MATCH(#REF!,#REF!:#REF!,0))</f>
        <v>#REF!</v>
      </c>
    </row>
    <row r="19887" spans="1:6" ht="16.5" x14ac:dyDescent="0.3">
      <c r="A19887" s="9" t="s">
        <v>2157</v>
      </c>
      <c r="B19887" s="9" t="s">
        <v>2065</v>
      </c>
      <c r="C19887" s="10">
        <v>12444</v>
      </c>
      <c r="D19887" s="9">
        <v>4075444457</v>
      </c>
      <c r="E19887" s="9" t="e">
        <f>INDEX(#REF!:#REF!,MATCH($D19887,#REF!:#REF!,0),MATCH(#REF!,#REF!:#REF!,0))</f>
        <v>#REF!</v>
      </c>
      <c r="F19887" s="9" t="e">
        <f>INDEX(#REF!:#REF!,MATCH($D19887,#REF!:#REF!,0),MATCH(#REF!,#REF!:#REF!,0))</f>
        <v>#REF!</v>
      </c>
    </row>
    <row r="19888" spans="1:6" ht="16.5" x14ac:dyDescent="0.3">
      <c r="A19888" s="9" t="s">
        <v>2156</v>
      </c>
      <c r="B19888" s="9" t="s">
        <v>2155</v>
      </c>
      <c r="C19888" s="10">
        <v>10397</v>
      </c>
      <c r="D19888" s="9">
        <v>6109997811</v>
      </c>
      <c r="E19888" s="9" t="e">
        <f>INDEX(#REF!:#REF!,MATCH($D19888,#REF!:#REF!,0),MATCH(#REF!,#REF!:#REF!,0))</f>
        <v>#REF!</v>
      </c>
      <c r="F19888" s="9" t="e">
        <f>INDEX(#REF!:#REF!,MATCH($D19888,#REF!:#REF!,0),MATCH(#REF!,#REF!:#REF!,0))</f>
        <v>#REF!</v>
      </c>
    </row>
    <row r="19889" spans="1:6" ht="16.5" x14ac:dyDescent="0.3">
      <c r="A19889" s="9" t="s">
        <v>2154</v>
      </c>
      <c r="B19889" s="9" t="s">
        <v>2153</v>
      </c>
      <c r="C19889" s="10">
        <v>29929</v>
      </c>
      <c r="D19889" s="9">
        <v>5479449389</v>
      </c>
      <c r="E19889" s="9" t="e">
        <f>INDEX(#REF!:#REF!,MATCH($D19889,#REF!:#REF!,0),MATCH(#REF!,#REF!:#REF!,0))</f>
        <v>#REF!</v>
      </c>
      <c r="F19889" s="9" t="e">
        <f>INDEX(#REF!:#REF!,MATCH($D19889,#REF!:#REF!,0),MATCH(#REF!,#REF!:#REF!,0))</f>
        <v>#REF!</v>
      </c>
    </row>
    <row r="19890" spans="1:6" ht="16.5" x14ac:dyDescent="0.3">
      <c r="A19890" s="9" t="s">
        <v>2152</v>
      </c>
      <c r="B19890" s="9" t="s">
        <v>2151</v>
      </c>
      <c r="C19890" s="10">
        <v>40155</v>
      </c>
      <c r="D19890" s="9">
        <v>1992195951</v>
      </c>
      <c r="E19890" s="9" t="e">
        <f>INDEX(#REF!:#REF!,MATCH($D19890,#REF!:#REF!,0),MATCH(#REF!,#REF!:#REF!,0))</f>
        <v>#REF!</v>
      </c>
      <c r="F19890" s="9" t="e">
        <f>INDEX(#REF!:#REF!,MATCH($D19890,#REF!:#REF!,0),MATCH(#REF!,#REF!:#REF!,0))</f>
        <v>#REF!</v>
      </c>
    </row>
    <row r="19891" spans="1:6" ht="16.5" x14ac:dyDescent="0.3">
      <c r="A19891" s="9" t="s">
        <v>2150</v>
      </c>
      <c r="B19891" s="9" t="s">
        <v>2149</v>
      </c>
      <c r="C19891" s="10">
        <v>59433</v>
      </c>
      <c r="D19891" s="9">
        <v>5422052862</v>
      </c>
      <c r="E19891" s="9" t="e">
        <f>INDEX(#REF!:#REF!,MATCH($D19891,#REF!:#REF!,0),MATCH(#REF!,#REF!:#REF!,0))</f>
        <v>#REF!</v>
      </c>
      <c r="F19891" s="9" t="e">
        <f>INDEX(#REF!:#REF!,MATCH($D19891,#REF!:#REF!,0),MATCH(#REF!,#REF!:#REF!,0))</f>
        <v>#REF!</v>
      </c>
    </row>
    <row r="19892" spans="1:6" ht="16.5" x14ac:dyDescent="0.3">
      <c r="A19892" s="9" t="s">
        <v>2148</v>
      </c>
      <c r="B19892" s="9" t="s">
        <v>2147</v>
      </c>
      <c r="C19892" s="10">
        <v>48792</v>
      </c>
      <c r="D19892" s="9">
        <v>879297433</v>
      </c>
      <c r="E19892" s="9" t="e">
        <f>INDEX(#REF!:#REF!,MATCH($D19892,#REF!:#REF!,0),MATCH(#REF!,#REF!:#REF!,0))</f>
        <v>#REF!</v>
      </c>
      <c r="F19892" s="9" t="e">
        <f>INDEX(#REF!:#REF!,MATCH($D19892,#REF!:#REF!,0),MATCH(#REF!,#REF!:#REF!,0))</f>
        <v>#REF!</v>
      </c>
    </row>
    <row r="19893" spans="1:6" ht="16.5" x14ac:dyDescent="0.3">
      <c r="A19893" s="9" t="s">
        <v>2146</v>
      </c>
      <c r="B19893" s="9" t="s">
        <v>2127</v>
      </c>
      <c r="C19893" s="10">
        <v>17826</v>
      </c>
      <c r="D19893" s="9">
        <v>5503746279</v>
      </c>
      <c r="E19893" s="9" t="e">
        <f>INDEX(#REF!:#REF!,MATCH($D19893,#REF!:#REF!,0),MATCH(#REF!,#REF!:#REF!,0))</f>
        <v>#REF!</v>
      </c>
      <c r="F19893" s="9" t="e">
        <f>INDEX(#REF!:#REF!,MATCH($D19893,#REF!:#REF!,0),MATCH(#REF!,#REF!:#REF!,0))</f>
        <v>#REF!</v>
      </c>
    </row>
    <row r="19894" spans="1:6" ht="16.5" x14ac:dyDescent="0.3">
      <c r="A19894" s="9" t="s">
        <v>2145</v>
      </c>
      <c r="B19894" s="9" t="s">
        <v>2144</v>
      </c>
      <c r="C19894" s="10">
        <v>59048</v>
      </c>
      <c r="D19894" s="9">
        <v>2579936017</v>
      </c>
      <c r="E19894" s="9" t="e">
        <f>INDEX(#REF!:#REF!,MATCH($D19894,#REF!:#REF!,0),MATCH(#REF!,#REF!:#REF!,0))</f>
        <v>#REF!</v>
      </c>
      <c r="F19894" s="9" t="e">
        <f>INDEX(#REF!:#REF!,MATCH($D19894,#REF!:#REF!,0),MATCH(#REF!,#REF!:#REF!,0))</f>
        <v>#REF!</v>
      </c>
    </row>
    <row r="19895" spans="1:6" ht="16.5" x14ac:dyDescent="0.3">
      <c r="A19895" s="9" t="s">
        <v>2143</v>
      </c>
      <c r="B19895" s="9" t="s">
        <v>2142</v>
      </c>
      <c r="C19895" s="10">
        <v>47754</v>
      </c>
      <c r="D19895" s="9">
        <v>5293354957</v>
      </c>
      <c r="E19895" s="9" t="e">
        <f>INDEX(#REF!:#REF!,MATCH($D19895,#REF!:#REF!,0),MATCH(#REF!,#REF!:#REF!,0))</f>
        <v>#REF!</v>
      </c>
      <c r="F19895" s="9" t="e">
        <f>INDEX(#REF!:#REF!,MATCH($D19895,#REF!:#REF!,0),MATCH(#REF!,#REF!:#REF!,0))</f>
        <v>#REF!</v>
      </c>
    </row>
    <row r="19896" spans="1:6" ht="16.5" x14ac:dyDescent="0.3">
      <c r="A19896" s="9" t="s">
        <v>2141</v>
      </c>
      <c r="B19896" s="9" t="s">
        <v>2140</v>
      </c>
      <c r="C19896" s="10">
        <v>28293</v>
      </c>
      <c r="D19896" s="9">
        <v>357531329</v>
      </c>
      <c r="E19896" s="9" t="e">
        <f>INDEX(#REF!:#REF!,MATCH($D19896,#REF!:#REF!,0),MATCH(#REF!,#REF!:#REF!,0))</f>
        <v>#REF!</v>
      </c>
      <c r="F19896" s="9" t="e">
        <f>INDEX(#REF!:#REF!,MATCH($D19896,#REF!:#REF!,0),MATCH(#REF!,#REF!:#REF!,0))</f>
        <v>#REF!</v>
      </c>
    </row>
    <row r="19897" spans="1:6" ht="16.5" x14ac:dyDescent="0.3">
      <c r="A19897" s="9" t="s">
        <v>2139</v>
      </c>
      <c r="B19897" s="9" t="s">
        <v>2138</v>
      </c>
      <c r="C19897" s="10">
        <v>18134</v>
      </c>
      <c r="D19897" s="9">
        <v>8664054479</v>
      </c>
      <c r="E19897" s="9" t="e">
        <f>INDEX(#REF!:#REF!,MATCH($D19897,#REF!:#REF!,0),MATCH(#REF!,#REF!:#REF!,0))</f>
        <v>#REF!</v>
      </c>
      <c r="F19897" s="9" t="e">
        <f>INDEX(#REF!:#REF!,MATCH($D19897,#REF!:#REF!,0),MATCH(#REF!,#REF!:#REF!,0))</f>
        <v>#REF!</v>
      </c>
    </row>
    <row r="19898" spans="1:6" ht="16.5" x14ac:dyDescent="0.3">
      <c r="A19898" s="9" t="s">
        <v>2137</v>
      </c>
      <c r="B19898" s="9" t="s">
        <v>2136</v>
      </c>
      <c r="C19898" s="10">
        <v>26656</v>
      </c>
      <c r="D19898" s="9">
        <v>9829586073</v>
      </c>
      <c r="E19898" s="9" t="e">
        <f>INDEX(#REF!:#REF!,MATCH($D19898,#REF!:#REF!,0),MATCH(#REF!,#REF!:#REF!,0))</f>
        <v>#REF!</v>
      </c>
      <c r="F19898" s="9" t="e">
        <f>INDEX(#REF!:#REF!,MATCH($D19898,#REF!:#REF!,0),MATCH(#REF!,#REF!:#REF!,0))</f>
        <v>#REF!</v>
      </c>
    </row>
    <row r="19899" spans="1:6" ht="16.5" x14ac:dyDescent="0.3">
      <c r="A19899" s="9" t="s">
        <v>2135</v>
      </c>
      <c r="B19899" s="9" t="s">
        <v>2134</v>
      </c>
      <c r="C19899" s="10">
        <v>13047</v>
      </c>
      <c r="D19899" s="9">
        <v>9228842121</v>
      </c>
      <c r="E19899" s="9" t="e">
        <f>INDEX(#REF!:#REF!,MATCH($D19899,#REF!:#REF!,0),MATCH(#REF!,#REF!:#REF!,0))</f>
        <v>#REF!</v>
      </c>
      <c r="F19899" s="9" t="e">
        <f>INDEX(#REF!:#REF!,MATCH($D19899,#REF!:#REF!,0),MATCH(#REF!,#REF!:#REF!,0))</f>
        <v>#REF!</v>
      </c>
    </row>
    <row r="19900" spans="1:6" ht="16.5" x14ac:dyDescent="0.3">
      <c r="A19900" s="9" t="s">
        <v>2133</v>
      </c>
      <c r="B19900" s="9" t="s">
        <v>2132</v>
      </c>
      <c r="C19900" s="10">
        <v>40798</v>
      </c>
      <c r="D19900" s="9">
        <v>8545135858</v>
      </c>
      <c r="E19900" s="9" t="e">
        <f>INDEX(#REF!:#REF!,MATCH($D19900,#REF!:#REF!,0),MATCH(#REF!,#REF!:#REF!,0))</f>
        <v>#REF!</v>
      </c>
      <c r="F19900" s="9" t="e">
        <f>INDEX(#REF!:#REF!,MATCH($D19900,#REF!:#REF!,0),MATCH(#REF!,#REF!:#REF!,0))</f>
        <v>#REF!</v>
      </c>
    </row>
    <row r="19901" spans="1:6" ht="16.5" x14ac:dyDescent="0.3">
      <c r="A19901" s="9" t="s">
        <v>2131</v>
      </c>
      <c r="B19901" s="9" t="s">
        <v>2056</v>
      </c>
      <c r="C19901" s="10">
        <v>31529</v>
      </c>
      <c r="D19901" s="9">
        <v>2922893758</v>
      </c>
      <c r="E19901" s="9" t="e">
        <f>INDEX(#REF!:#REF!,MATCH($D19901,#REF!:#REF!,0),MATCH(#REF!,#REF!:#REF!,0))</f>
        <v>#REF!</v>
      </c>
      <c r="F19901" s="9" t="e">
        <f>INDEX(#REF!:#REF!,MATCH($D19901,#REF!:#REF!,0),MATCH(#REF!,#REF!:#REF!,0))</f>
        <v>#REF!</v>
      </c>
    </row>
    <row r="19902" spans="1:6" ht="16.5" x14ac:dyDescent="0.3">
      <c r="A19902" s="9" t="s">
        <v>2130</v>
      </c>
      <c r="B19902" s="9" t="s">
        <v>2129</v>
      </c>
      <c r="C19902" s="10">
        <v>42105</v>
      </c>
      <c r="D19902" s="9">
        <v>495702854</v>
      </c>
      <c r="E19902" s="9" t="e">
        <f>INDEX(#REF!:#REF!,MATCH($D19902,#REF!:#REF!,0),MATCH(#REF!,#REF!:#REF!,0))</f>
        <v>#REF!</v>
      </c>
      <c r="F19902" s="9" t="e">
        <f>INDEX(#REF!:#REF!,MATCH($D19902,#REF!:#REF!,0),MATCH(#REF!,#REF!:#REF!,0))</f>
        <v>#REF!</v>
      </c>
    </row>
    <row r="19903" spans="1:6" ht="16.5" x14ac:dyDescent="0.3">
      <c r="A19903" s="9" t="s">
        <v>2128</v>
      </c>
      <c r="B19903" s="9" t="s">
        <v>2127</v>
      </c>
      <c r="C19903" s="10">
        <v>55633</v>
      </c>
      <c r="D19903" s="9">
        <v>793441269</v>
      </c>
      <c r="E19903" s="9" t="e">
        <f>INDEX(#REF!:#REF!,MATCH($D19903,#REF!:#REF!,0),MATCH(#REF!,#REF!:#REF!,0))</f>
        <v>#REF!</v>
      </c>
      <c r="F19903" s="9" t="e">
        <f>INDEX(#REF!:#REF!,MATCH($D19903,#REF!:#REF!,0),MATCH(#REF!,#REF!:#REF!,0))</f>
        <v>#REF!</v>
      </c>
    </row>
    <row r="19904" spans="1:6" ht="16.5" x14ac:dyDescent="0.3">
      <c r="A19904" s="9" t="s">
        <v>2126</v>
      </c>
      <c r="B19904" s="9" t="s">
        <v>2125</v>
      </c>
      <c r="C19904" s="10">
        <v>14383</v>
      </c>
      <c r="D19904" s="9">
        <v>4786629839</v>
      </c>
      <c r="E19904" s="9" t="e">
        <f>INDEX(#REF!:#REF!,MATCH($D19904,#REF!:#REF!,0),MATCH(#REF!,#REF!:#REF!,0))</f>
        <v>#REF!</v>
      </c>
      <c r="F19904" s="9" t="e">
        <f>INDEX(#REF!:#REF!,MATCH($D19904,#REF!:#REF!,0),MATCH(#REF!,#REF!:#REF!,0))</f>
        <v>#REF!</v>
      </c>
    </row>
    <row r="19905" spans="1:6" ht="16.5" x14ac:dyDescent="0.3">
      <c r="A19905" s="9" t="s">
        <v>2124</v>
      </c>
      <c r="B19905" s="9" t="s">
        <v>2123</v>
      </c>
      <c r="C19905" s="10">
        <v>29995</v>
      </c>
      <c r="D19905" s="9">
        <v>8911781207</v>
      </c>
      <c r="E19905" s="9" t="e">
        <f>INDEX(#REF!:#REF!,MATCH($D19905,#REF!:#REF!,0),MATCH(#REF!,#REF!:#REF!,0))</f>
        <v>#REF!</v>
      </c>
      <c r="F19905" s="9" t="e">
        <f>INDEX(#REF!:#REF!,MATCH($D19905,#REF!:#REF!,0),MATCH(#REF!,#REF!:#REF!,0))</f>
        <v>#REF!</v>
      </c>
    </row>
    <row r="19906" spans="1:6" ht="16.5" x14ac:dyDescent="0.3">
      <c r="A19906" s="9" t="s">
        <v>2122</v>
      </c>
      <c r="B19906" s="9" t="s">
        <v>2121</v>
      </c>
      <c r="C19906" s="10">
        <v>22576</v>
      </c>
      <c r="D19906" s="9">
        <v>3877279783</v>
      </c>
      <c r="E19906" s="9" t="e">
        <f>INDEX(#REF!:#REF!,MATCH($D19906,#REF!:#REF!,0),MATCH(#REF!,#REF!:#REF!,0))</f>
        <v>#REF!</v>
      </c>
      <c r="F19906" s="9" t="e">
        <f>INDEX(#REF!:#REF!,MATCH($D19906,#REF!:#REF!,0),MATCH(#REF!,#REF!:#REF!,0))</f>
        <v>#REF!</v>
      </c>
    </row>
    <row r="19907" spans="1:6" ht="16.5" x14ac:dyDescent="0.3">
      <c r="A19907" s="9" t="s">
        <v>2120</v>
      </c>
      <c r="B19907" s="9" t="s">
        <v>2119</v>
      </c>
      <c r="C19907" s="10">
        <v>18497</v>
      </c>
      <c r="D19907" s="9">
        <v>1856596435</v>
      </c>
      <c r="E19907" s="9" t="e">
        <f>INDEX(#REF!:#REF!,MATCH($D19907,#REF!:#REF!,0),MATCH(#REF!,#REF!:#REF!,0))</f>
        <v>#REF!</v>
      </c>
      <c r="F19907" s="9" t="e">
        <f>INDEX(#REF!:#REF!,MATCH($D19907,#REF!:#REF!,0),MATCH(#REF!,#REF!:#REF!,0))</f>
        <v>#REF!</v>
      </c>
    </row>
    <row r="19908" spans="1:6" ht="16.5" x14ac:dyDescent="0.3">
      <c r="A19908" s="9" t="s">
        <v>2118</v>
      </c>
      <c r="B19908" s="9" t="s">
        <v>2117</v>
      </c>
      <c r="C19908" s="10">
        <v>37458</v>
      </c>
      <c r="D19908" s="9">
        <v>9403474378</v>
      </c>
      <c r="E19908" s="9" t="e">
        <f>INDEX(#REF!:#REF!,MATCH($D19908,#REF!:#REF!,0),MATCH(#REF!,#REF!:#REF!,0))</f>
        <v>#REF!</v>
      </c>
      <c r="F19908" s="9" t="e">
        <f>INDEX(#REF!:#REF!,MATCH($D19908,#REF!:#REF!,0),MATCH(#REF!,#REF!:#REF!,0))</f>
        <v>#REF!</v>
      </c>
    </row>
    <row r="19909" spans="1:6" ht="16.5" x14ac:dyDescent="0.3">
      <c r="A19909" s="9" t="s">
        <v>2116</v>
      </c>
      <c r="B19909" s="9" t="s">
        <v>2115</v>
      </c>
      <c r="C19909" s="10">
        <v>24797</v>
      </c>
      <c r="D19909" s="9">
        <v>8145387981</v>
      </c>
      <c r="E19909" s="9" t="e">
        <f>INDEX(#REF!:#REF!,MATCH($D19909,#REF!:#REF!,0),MATCH(#REF!,#REF!:#REF!,0))</f>
        <v>#REF!</v>
      </c>
      <c r="F19909" s="9" t="e">
        <f>INDEX(#REF!:#REF!,MATCH($D19909,#REF!:#REF!,0),MATCH(#REF!,#REF!:#REF!,0))</f>
        <v>#REF!</v>
      </c>
    </row>
    <row r="19910" spans="1:6" ht="16.5" x14ac:dyDescent="0.3">
      <c r="A19910" s="9" t="s">
        <v>2114</v>
      </c>
      <c r="B19910" s="9" t="s">
        <v>2090</v>
      </c>
      <c r="C19910" s="10">
        <v>58363</v>
      </c>
      <c r="D19910" s="9">
        <v>9766606919</v>
      </c>
      <c r="E19910" s="9" t="e">
        <f>INDEX(#REF!:#REF!,MATCH($D19910,#REF!:#REF!,0),MATCH(#REF!,#REF!:#REF!,0))</f>
        <v>#REF!</v>
      </c>
      <c r="F19910" s="9" t="e">
        <f>INDEX(#REF!:#REF!,MATCH($D19910,#REF!:#REF!,0),MATCH(#REF!,#REF!:#REF!,0))</f>
        <v>#REF!</v>
      </c>
    </row>
    <row r="19911" spans="1:6" ht="16.5" x14ac:dyDescent="0.3">
      <c r="A19911" s="9" t="s">
        <v>2113</v>
      </c>
      <c r="B19911" s="9" t="s">
        <v>2112</v>
      </c>
      <c r="C19911" s="10">
        <v>18950</v>
      </c>
      <c r="D19911" s="9">
        <v>6209983448</v>
      </c>
      <c r="E19911" s="9" t="e">
        <f>INDEX(#REF!:#REF!,MATCH($D19911,#REF!:#REF!,0),MATCH(#REF!,#REF!:#REF!,0))</f>
        <v>#REF!</v>
      </c>
      <c r="F19911" s="9" t="e">
        <f>INDEX(#REF!:#REF!,MATCH($D19911,#REF!:#REF!,0),MATCH(#REF!,#REF!:#REF!,0))</f>
        <v>#REF!</v>
      </c>
    </row>
    <row r="19912" spans="1:6" ht="16.5" x14ac:dyDescent="0.3">
      <c r="A19912" s="9" t="s">
        <v>2111</v>
      </c>
      <c r="B19912" s="9" t="s">
        <v>2110</v>
      </c>
      <c r="C19912" s="10">
        <v>31188</v>
      </c>
      <c r="D19912" s="9">
        <v>8099854152</v>
      </c>
      <c r="E19912" s="9" t="e">
        <f>INDEX(#REF!:#REF!,MATCH($D19912,#REF!:#REF!,0),MATCH(#REF!,#REF!:#REF!,0))</f>
        <v>#REF!</v>
      </c>
      <c r="F19912" s="9" t="e">
        <f>INDEX(#REF!:#REF!,MATCH($D19912,#REF!:#REF!,0),MATCH(#REF!,#REF!:#REF!,0))</f>
        <v>#REF!</v>
      </c>
    </row>
    <row r="19913" spans="1:6" ht="16.5" x14ac:dyDescent="0.3">
      <c r="A19913" s="9" t="s">
        <v>2109</v>
      </c>
      <c r="B19913" s="9" t="s">
        <v>2032</v>
      </c>
      <c r="C19913" s="10">
        <v>42730</v>
      </c>
      <c r="D19913" s="9">
        <v>3271497702</v>
      </c>
      <c r="E19913" s="9" t="e">
        <f>INDEX(#REF!:#REF!,MATCH($D19913,#REF!:#REF!,0),MATCH(#REF!,#REF!:#REF!,0))</f>
        <v>#REF!</v>
      </c>
      <c r="F19913" s="9" t="e">
        <f>INDEX(#REF!:#REF!,MATCH($D19913,#REF!:#REF!,0),MATCH(#REF!,#REF!:#REF!,0))</f>
        <v>#REF!</v>
      </c>
    </row>
    <row r="19914" spans="1:6" ht="16.5" x14ac:dyDescent="0.3">
      <c r="A19914" s="9" t="s">
        <v>2108</v>
      </c>
      <c r="B19914" s="9" t="s">
        <v>2107</v>
      </c>
      <c r="C19914" s="10">
        <v>51254</v>
      </c>
      <c r="D19914" s="9">
        <v>1263903657</v>
      </c>
      <c r="E19914" s="9" t="e">
        <f>INDEX(#REF!:#REF!,MATCH($D19914,#REF!:#REF!,0),MATCH(#REF!,#REF!:#REF!,0))</f>
        <v>#REF!</v>
      </c>
      <c r="F19914" s="9" t="e">
        <f>INDEX(#REF!:#REF!,MATCH($D19914,#REF!:#REF!,0),MATCH(#REF!,#REF!:#REF!,0))</f>
        <v>#REF!</v>
      </c>
    </row>
    <row r="19915" spans="1:6" ht="16.5" x14ac:dyDescent="0.3">
      <c r="A19915" s="9" t="s">
        <v>2106</v>
      </c>
      <c r="B19915" s="9" t="s">
        <v>2105</v>
      </c>
      <c r="C19915" s="10">
        <v>25931</v>
      </c>
      <c r="D19915" s="9">
        <v>2376099331</v>
      </c>
      <c r="E19915" s="9" t="e">
        <f>INDEX(#REF!:#REF!,MATCH($D19915,#REF!:#REF!,0),MATCH(#REF!,#REF!:#REF!,0))</f>
        <v>#REF!</v>
      </c>
      <c r="F19915" s="9" t="e">
        <f>INDEX(#REF!:#REF!,MATCH($D19915,#REF!:#REF!,0),MATCH(#REF!,#REF!:#REF!,0))</f>
        <v>#REF!</v>
      </c>
    </row>
    <row r="19916" spans="1:6" ht="16.5" x14ac:dyDescent="0.3">
      <c r="A19916" s="9" t="s">
        <v>2104</v>
      </c>
      <c r="B19916" s="9" t="s">
        <v>2103</v>
      </c>
      <c r="C19916" s="10">
        <v>43755</v>
      </c>
      <c r="D19916" s="9">
        <v>898924138</v>
      </c>
      <c r="E19916" s="9" t="e">
        <f>INDEX(#REF!:#REF!,MATCH($D19916,#REF!:#REF!,0),MATCH(#REF!,#REF!:#REF!,0))</f>
        <v>#REF!</v>
      </c>
      <c r="F19916" s="9" t="e">
        <f>INDEX(#REF!:#REF!,MATCH($D19916,#REF!:#REF!,0),MATCH(#REF!,#REF!:#REF!,0))</f>
        <v>#REF!</v>
      </c>
    </row>
    <row r="19917" spans="1:6" ht="16.5" x14ac:dyDescent="0.3">
      <c r="A19917" s="9" t="s">
        <v>2102</v>
      </c>
      <c r="B19917" s="9" t="s">
        <v>1955</v>
      </c>
      <c r="C19917" s="10">
        <v>35217</v>
      </c>
      <c r="D19917" s="9">
        <v>1152386727</v>
      </c>
      <c r="E19917" s="9" t="e">
        <f>INDEX(#REF!:#REF!,MATCH($D19917,#REF!:#REF!,0),MATCH(#REF!,#REF!:#REF!,0))</f>
        <v>#REF!</v>
      </c>
      <c r="F19917" s="9" t="e">
        <f>INDEX(#REF!:#REF!,MATCH($D19917,#REF!:#REF!,0),MATCH(#REF!,#REF!:#REF!,0))</f>
        <v>#REF!</v>
      </c>
    </row>
    <row r="19918" spans="1:6" ht="16.5" x14ac:dyDescent="0.3">
      <c r="A19918" s="9" t="s">
        <v>2101</v>
      </c>
      <c r="B19918" s="9" t="s">
        <v>2003</v>
      </c>
      <c r="C19918" s="10">
        <v>42914</v>
      </c>
      <c r="D19918" s="9">
        <v>5422052862</v>
      </c>
      <c r="E19918" s="9" t="e">
        <f>INDEX(#REF!:#REF!,MATCH($D19918,#REF!:#REF!,0),MATCH(#REF!,#REF!:#REF!,0))</f>
        <v>#REF!</v>
      </c>
      <c r="F19918" s="9" t="e">
        <f>INDEX(#REF!:#REF!,MATCH($D19918,#REF!:#REF!,0),MATCH(#REF!,#REF!:#REF!,0))</f>
        <v>#REF!</v>
      </c>
    </row>
    <row r="19919" spans="1:6" ht="16.5" x14ac:dyDescent="0.3">
      <c r="A19919" s="9" t="s">
        <v>2100</v>
      </c>
      <c r="B19919" s="9" t="s">
        <v>2099</v>
      </c>
      <c r="C19919" s="10">
        <v>14255</v>
      </c>
      <c r="D19919" s="9">
        <v>7635344498</v>
      </c>
      <c r="E19919" s="9" t="e">
        <f>INDEX(#REF!:#REF!,MATCH($D19919,#REF!:#REF!,0),MATCH(#REF!,#REF!:#REF!,0))</f>
        <v>#REF!</v>
      </c>
      <c r="F19919" s="9" t="e">
        <f>INDEX(#REF!:#REF!,MATCH($D19919,#REF!:#REF!,0),MATCH(#REF!,#REF!:#REF!,0))</f>
        <v>#REF!</v>
      </c>
    </row>
    <row r="19920" spans="1:6" ht="16.5" x14ac:dyDescent="0.3">
      <c r="A19920" s="9" t="s">
        <v>2098</v>
      </c>
      <c r="B19920" s="9" t="s">
        <v>2097</v>
      </c>
      <c r="C19920" s="10">
        <v>42475</v>
      </c>
      <c r="D19920" s="9">
        <v>449160092</v>
      </c>
      <c r="E19920" s="9" t="e">
        <f>INDEX(#REF!:#REF!,MATCH($D19920,#REF!:#REF!,0),MATCH(#REF!,#REF!:#REF!,0))</f>
        <v>#REF!</v>
      </c>
      <c r="F19920" s="9" t="e">
        <f>INDEX(#REF!:#REF!,MATCH($D19920,#REF!:#REF!,0),MATCH(#REF!,#REF!:#REF!,0))</f>
        <v>#REF!</v>
      </c>
    </row>
    <row r="19921" spans="1:6" ht="16.5" x14ac:dyDescent="0.3">
      <c r="A19921" s="9" t="s">
        <v>2096</v>
      </c>
      <c r="B19921" s="9" t="s">
        <v>2095</v>
      </c>
      <c r="C19921" s="10">
        <v>56675</v>
      </c>
      <c r="D19921" s="9">
        <v>3967370569</v>
      </c>
      <c r="E19921" s="9" t="e">
        <f>INDEX(#REF!:#REF!,MATCH($D19921,#REF!:#REF!,0),MATCH(#REF!,#REF!:#REF!,0))</f>
        <v>#REF!</v>
      </c>
      <c r="F19921" s="9" t="e">
        <f>INDEX(#REF!:#REF!,MATCH($D19921,#REF!:#REF!,0),MATCH(#REF!,#REF!:#REF!,0))</f>
        <v>#REF!</v>
      </c>
    </row>
    <row r="19922" spans="1:6" ht="16.5" x14ac:dyDescent="0.3">
      <c r="A19922" s="9" t="s">
        <v>2094</v>
      </c>
      <c r="B19922" s="9" t="s">
        <v>2075</v>
      </c>
      <c r="C19922" s="10">
        <v>18644</v>
      </c>
      <c r="D19922" s="9">
        <v>2873915978</v>
      </c>
      <c r="E19922" s="9" t="e">
        <f>INDEX(#REF!:#REF!,MATCH($D19922,#REF!:#REF!,0),MATCH(#REF!,#REF!:#REF!,0))</f>
        <v>#REF!</v>
      </c>
      <c r="F19922" s="9" t="e">
        <f>INDEX(#REF!:#REF!,MATCH($D19922,#REF!:#REF!,0),MATCH(#REF!,#REF!:#REF!,0))</f>
        <v>#REF!</v>
      </c>
    </row>
    <row r="19923" spans="1:6" ht="16.5" x14ac:dyDescent="0.3">
      <c r="A19923" s="9" t="s">
        <v>2093</v>
      </c>
      <c r="B19923" s="9" t="s">
        <v>2092</v>
      </c>
      <c r="C19923" s="10">
        <v>27081</v>
      </c>
      <c r="D19923" s="9">
        <v>1475796307</v>
      </c>
      <c r="E19923" s="9" t="e">
        <f>INDEX(#REF!:#REF!,MATCH($D19923,#REF!:#REF!,0),MATCH(#REF!,#REF!:#REF!,0))</f>
        <v>#REF!</v>
      </c>
      <c r="F19923" s="9" t="e">
        <f>INDEX(#REF!:#REF!,MATCH($D19923,#REF!:#REF!,0),MATCH(#REF!,#REF!:#REF!,0))</f>
        <v>#REF!</v>
      </c>
    </row>
    <row r="19924" spans="1:6" ht="16.5" x14ac:dyDescent="0.3">
      <c r="A19924" s="9" t="s">
        <v>2091</v>
      </c>
      <c r="B19924" s="9" t="s">
        <v>2090</v>
      </c>
      <c r="C19924" s="10">
        <v>55203</v>
      </c>
      <c r="D19924" s="9">
        <v>9207464802</v>
      </c>
      <c r="E19924" s="9" t="e">
        <f>INDEX(#REF!:#REF!,MATCH($D19924,#REF!:#REF!,0),MATCH(#REF!,#REF!:#REF!,0))</f>
        <v>#REF!</v>
      </c>
      <c r="F19924" s="9" t="e">
        <f>INDEX(#REF!:#REF!,MATCH($D19924,#REF!:#REF!,0),MATCH(#REF!,#REF!:#REF!,0))</f>
        <v>#REF!</v>
      </c>
    </row>
    <row r="19925" spans="1:6" ht="16.5" x14ac:dyDescent="0.3">
      <c r="A19925" s="9" t="s">
        <v>2089</v>
      </c>
      <c r="B19925" s="9" t="s">
        <v>2032</v>
      </c>
      <c r="C19925" s="10">
        <v>21308</v>
      </c>
      <c r="D19925" s="9">
        <v>6378969205</v>
      </c>
      <c r="E19925" s="9" t="e">
        <f>INDEX(#REF!:#REF!,MATCH($D19925,#REF!:#REF!,0),MATCH(#REF!,#REF!:#REF!,0))</f>
        <v>#REF!</v>
      </c>
      <c r="F19925" s="9" t="e">
        <f>INDEX(#REF!:#REF!,MATCH($D19925,#REF!:#REF!,0),MATCH(#REF!,#REF!:#REF!,0))</f>
        <v>#REF!</v>
      </c>
    </row>
    <row r="19926" spans="1:6" ht="16.5" x14ac:dyDescent="0.3">
      <c r="A19926" s="9" t="s">
        <v>2088</v>
      </c>
      <c r="B19926" s="9" t="s">
        <v>2087</v>
      </c>
      <c r="C19926" s="10">
        <v>18301</v>
      </c>
      <c r="D19926" s="9">
        <v>8387947148</v>
      </c>
      <c r="E19926" s="9" t="e">
        <f>INDEX(#REF!:#REF!,MATCH($D19926,#REF!:#REF!,0),MATCH(#REF!,#REF!:#REF!,0))</f>
        <v>#REF!</v>
      </c>
      <c r="F19926" s="9" t="e">
        <f>INDEX(#REF!:#REF!,MATCH($D19926,#REF!:#REF!,0),MATCH(#REF!,#REF!:#REF!,0))</f>
        <v>#REF!</v>
      </c>
    </row>
    <row r="19927" spans="1:6" ht="16.5" x14ac:dyDescent="0.3">
      <c r="A19927" s="9" t="s">
        <v>2086</v>
      </c>
      <c r="B19927" s="9" t="s">
        <v>2085</v>
      </c>
      <c r="C19927" s="10">
        <v>58208</v>
      </c>
      <c r="D19927" s="9">
        <v>6279928705</v>
      </c>
      <c r="E19927" s="9" t="e">
        <f>INDEX(#REF!:#REF!,MATCH($D19927,#REF!:#REF!,0),MATCH(#REF!,#REF!:#REF!,0))</f>
        <v>#REF!</v>
      </c>
      <c r="F19927" s="9" t="e">
        <f>INDEX(#REF!:#REF!,MATCH($D19927,#REF!:#REF!,0),MATCH(#REF!,#REF!:#REF!,0))</f>
        <v>#REF!</v>
      </c>
    </row>
    <row r="19928" spans="1:6" ht="16.5" x14ac:dyDescent="0.3">
      <c r="A19928" s="9" t="s">
        <v>2084</v>
      </c>
      <c r="B19928" s="9" t="s">
        <v>2083</v>
      </c>
      <c r="C19928" s="10">
        <v>39701</v>
      </c>
      <c r="D19928" s="9">
        <v>3597778305</v>
      </c>
      <c r="E19928" s="9" t="e">
        <f>INDEX(#REF!:#REF!,MATCH($D19928,#REF!:#REF!,0),MATCH(#REF!,#REF!:#REF!,0))</f>
        <v>#REF!</v>
      </c>
      <c r="F19928" s="9" t="e">
        <f>INDEX(#REF!:#REF!,MATCH($D19928,#REF!:#REF!,0),MATCH(#REF!,#REF!:#REF!,0))</f>
        <v>#REF!</v>
      </c>
    </row>
    <row r="19929" spans="1:6" ht="16.5" x14ac:dyDescent="0.3">
      <c r="A19929" s="9" t="s">
        <v>2082</v>
      </c>
      <c r="B19929" s="9" t="s">
        <v>2081</v>
      </c>
      <c r="C19929" s="10">
        <v>54117</v>
      </c>
      <c r="D19929" s="9">
        <v>2405876701</v>
      </c>
      <c r="E19929" s="9" t="e">
        <f>INDEX(#REF!:#REF!,MATCH($D19929,#REF!:#REF!,0),MATCH(#REF!,#REF!:#REF!,0))</f>
        <v>#REF!</v>
      </c>
      <c r="F19929" s="9" t="e">
        <f>INDEX(#REF!:#REF!,MATCH($D19929,#REF!:#REF!,0),MATCH(#REF!,#REF!:#REF!,0))</f>
        <v>#REF!</v>
      </c>
    </row>
    <row r="19930" spans="1:6" ht="16.5" x14ac:dyDescent="0.3">
      <c r="A19930" s="9" t="s">
        <v>2080</v>
      </c>
      <c r="B19930" s="9" t="s">
        <v>2044</v>
      </c>
      <c r="C19930" s="10">
        <v>17480</v>
      </c>
      <c r="D19930" s="9">
        <v>9267164694</v>
      </c>
      <c r="E19930" s="9" t="e">
        <f>INDEX(#REF!:#REF!,MATCH($D19930,#REF!:#REF!,0),MATCH(#REF!,#REF!:#REF!,0))</f>
        <v>#REF!</v>
      </c>
      <c r="F19930" s="9" t="e">
        <f>INDEX(#REF!:#REF!,MATCH($D19930,#REF!:#REF!,0),MATCH(#REF!,#REF!:#REF!,0))</f>
        <v>#REF!</v>
      </c>
    </row>
    <row r="19931" spans="1:6" ht="16.5" x14ac:dyDescent="0.3">
      <c r="A19931" s="9" t="s">
        <v>2079</v>
      </c>
      <c r="B19931" s="9" t="s">
        <v>2069</v>
      </c>
      <c r="C19931" s="10">
        <v>22274</v>
      </c>
      <c r="D19931" s="9">
        <v>492630925</v>
      </c>
      <c r="E19931" s="9" t="e">
        <f>INDEX(#REF!:#REF!,MATCH($D19931,#REF!:#REF!,0),MATCH(#REF!,#REF!:#REF!,0))</f>
        <v>#REF!</v>
      </c>
      <c r="F19931" s="9" t="e">
        <f>INDEX(#REF!:#REF!,MATCH($D19931,#REF!:#REF!,0),MATCH(#REF!,#REF!:#REF!,0))</f>
        <v>#REF!</v>
      </c>
    </row>
    <row r="19932" spans="1:6" ht="16.5" x14ac:dyDescent="0.3">
      <c r="A19932" s="9" t="s">
        <v>2078</v>
      </c>
      <c r="B19932" s="9" t="s">
        <v>2077</v>
      </c>
      <c r="C19932" s="10">
        <v>12858</v>
      </c>
      <c r="D19932" s="9">
        <v>9800744517</v>
      </c>
      <c r="E19932" s="9" t="e">
        <f>INDEX(#REF!:#REF!,MATCH($D19932,#REF!:#REF!,0),MATCH(#REF!,#REF!:#REF!,0))</f>
        <v>#REF!</v>
      </c>
      <c r="F19932" s="9" t="e">
        <f>INDEX(#REF!:#REF!,MATCH($D19932,#REF!:#REF!,0),MATCH(#REF!,#REF!:#REF!,0))</f>
        <v>#REF!</v>
      </c>
    </row>
    <row r="19933" spans="1:6" ht="16.5" x14ac:dyDescent="0.3">
      <c r="A19933" s="9" t="s">
        <v>2076</v>
      </c>
      <c r="B19933" s="9" t="s">
        <v>2075</v>
      </c>
      <c r="C19933" s="10">
        <v>19471</v>
      </c>
      <c r="D19933" s="9">
        <v>8361813608</v>
      </c>
      <c r="E19933" s="9" t="e">
        <f>INDEX(#REF!:#REF!,MATCH($D19933,#REF!:#REF!,0),MATCH(#REF!,#REF!:#REF!,0))</f>
        <v>#REF!</v>
      </c>
      <c r="F19933" s="9" t="e">
        <f>INDEX(#REF!:#REF!,MATCH($D19933,#REF!:#REF!,0),MATCH(#REF!,#REF!:#REF!,0))</f>
        <v>#REF!</v>
      </c>
    </row>
    <row r="19934" spans="1:6" ht="16.5" x14ac:dyDescent="0.3">
      <c r="A19934" s="9" t="s">
        <v>2074</v>
      </c>
      <c r="B19934" s="9" t="s">
        <v>2073</v>
      </c>
      <c r="C19934" s="10">
        <v>47490</v>
      </c>
      <c r="D19934" s="9">
        <v>5837066497</v>
      </c>
      <c r="E19934" s="9" t="e">
        <f>INDEX(#REF!:#REF!,MATCH($D19934,#REF!:#REF!,0),MATCH(#REF!,#REF!:#REF!,0))</f>
        <v>#REF!</v>
      </c>
      <c r="F19934" s="9" t="e">
        <f>INDEX(#REF!:#REF!,MATCH($D19934,#REF!:#REF!,0),MATCH(#REF!,#REF!:#REF!,0))</f>
        <v>#REF!</v>
      </c>
    </row>
    <row r="19935" spans="1:6" ht="16.5" x14ac:dyDescent="0.3">
      <c r="A19935" s="9" t="s">
        <v>2072</v>
      </c>
      <c r="B19935" s="9" t="s">
        <v>2071</v>
      </c>
      <c r="C19935" s="10">
        <v>27788</v>
      </c>
      <c r="D19935" s="9">
        <v>8157157730</v>
      </c>
      <c r="E19935" s="9" t="e">
        <f>INDEX(#REF!:#REF!,MATCH($D19935,#REF!:#REF!,0),MATCH(#REF!,#REF!:#REF!,0))</f>
        <v>#REF!</v>
      </c>
      <c r="F19935" s="9" t="e">
        <f>INDEX(#REF!:#REF!,MATCH($D19935,#REF!:#REF!,0),MATCH(#REF!,#REF!:#REF!,0))</f>
        <v>#REF!</v>
      </c>
    </row>
    <row r="19936" spans="1:6" ht="16.5" x14ac:dyDescent="0.3">
      <c r="A19936" s="9" t="s">
        <v>2070</v>
      </c>
      <c r="B19936" s="9" t="s">
        <v>2069</v>
      </c>
      <c r="C19936" s="10">
        <v>54748</v>
      </c>
      <c r="D19936" s="9">
        <v>3764546336</v>
      </c>
      <c r="E19936" s="9" t="e">
        <f>INDEX(#REF!:#REF!,MATCH($D19936,#REF!:#REF!,0),MATCH(#REF!,#REF!:#REF!,0))</f>
        <v>#REF!</v>
      </c>
      <c r="F19936" s="9" t="e">
        <f>INDEX(#REF!:#REF!,MATCH($D19936,#REF!:#REF!,0),MATCH(#REF!,#REF!:#REF!,0))</f>
        <v>#REF!</v>
      </c>
    </row>
    <row r="19937" spans="1:6" ht="16.5" x14ac:dyDescent="0.3">
      <c r="A19937" s="9" t="s">
        <v>2068</v>
      </c>
      <c r="B19937" s="9" t="s">
        <v>2067</v>
      </c>
      <c r="C19937" s="10">
        <v>38455</v>
      </c>
      <c r="D19937" s="9">
        <v>5792300712</v>
      </c>
      <c r="E19937" s="9" t="e">
        <f>INDEX(#REF!:#REF!,MATCH($D19937,#REF!:#REF!,0),MATCH(#REF!,#REF!:#REF!,0))</f>
        <v>#REF!</v>
      </c>
      <c r="F19937" s="9" t="e">
        <f>INDEX(#REF!:#REF!,MATCH($D19937,#REF!:#REF!,0),MATCH(#REF!,#REF!:#REF!,0))</f>
        <v>#REF!</v>
      </c>
    </row>
    <row r="19938" spans="1:6" ht="16.5" x14ac:dyDescent="0.3">
      <c r="A19938" s="9" t="s">
        <v>2066</v>
      </c>
      <c r="B19938" s="9" t="s">
        <v>2065</v>
      </c>
      <c r="C19938" s="10">
        <v>24016</v>
      </c>
      <c r="D19938" s="9">
        <v>1599457717</v>
      </c>
      <c r="E19938" s="9" t="e">
        <f>INDEX(#REF!:#REF!,MATCH($D19938,#REF!:#REF!,0),MATCH(#REF!,#REF!:#REF!,0))</f>
        <v>#REF!</v>
      </c>
      <c r="F19938" s="9" t="e">
        <f>INDEX(#REF!:#REF!,MATCH($D19938,#REF!:#REF!,0),MATCH(#REF!,#REF!:#REF!,0))</f>
        <v>#REF!</v>
      </c>
    </row>
    <row r="19939" spans="1:6" ht="16.5" x14ac:dyDescent="0.3">
      <c r="A19939" s="9" t="s">
        <v>2064</v>
      </c>
      <c r="B19939" s="9" t="s">
        <v>2063</v>
      </c>
      <c r="C19939" s="10">
        <v>44732</v>
      </c>
      <c r="D19939" s="9">
        <v>2298319154</v>
      </c>
      <c r="E19939" s="9" t="e">
        <f>INDEX(#REF!:#REF!,MATCH($D19939,#REF!:#REF!,0),MATCH(#REF!,#REF!:#REF!,0))</f>
        <v>#REF!</v>
      </c>
      <c r="F19939" s="9" t="e">
        <f>INDEX(#REF!:#REF!,MATCH($D19939,#REF!:#REF!,0),MATCH(#REF!,#REF!:#REF!,0))</f>
        <v>#REF!</v>
      </c>
    </row>
    <row r="19940" spans="1:6" ht="16.5" x14ac:dyDescent="0.3">
      <c r="A19940" s="9" t="s">
        <v>2062</v>
      </c>
      <c r="B19940" s="9" t="s">
        <v>2061</v>
      </c>
      <c r="C19940" s="10">
        <v>44934</v>
      </c>
      <c r="D19940" s="9">
        <v>2565093969</v>
      </c>
      <c r="E19940" s="9" t="e">
        <f>INDEX(#REF!:#REF!,MATCH($D19940,#REF!:#REF!,0),MATCH(#REF!,#REF!:#REF!,0))</f>
        <v>#REF!</v>
      </c>
      <c r="F19940" s="9" t="e">
        <f>INDEX(#REF!:#REF!,MATCH($D19940,#REF!:#REF!,0),MATCH(#REF!,#REF!:#REF!,0))</f>
        <v>#REF!</v>
      </c>
    </row>
    <row r="19941" spans="1:6" ht="16.5" x14ac:dyDescent="0.3">
      <c r="A19941" s="9" t="s">
        <v>2060</v>
      </c>
      <c r="B19941" s="9" t="s">
        <v>2059</v>
      </c>
      <c r="C19941" s="10">
        <v>49362</v>
      </c>
      <c r="D19941" s="9">
        <v>1231429186</v>
      </c>
      <c r="E19941" s="9" t="e">
        <f>INDEX(#REF!:#REF!,MATCH($D19941,#REF!:#REF!,0),MATCH(#REF!,#REF!:#REF!,0))</f>
        <v>#REF!</v>
      </c>
      <c r="F19941" s="9" t="e">
        <f>INDEX(#REF!:#REF!,MATCH($D19941,#REF!:#REF!,0),MATCH(#REF!,#REF!:#REF!,0))</f>
        <v>#REF!</v>
      </c>
    </row>
    <row r="19942" spans="1:6" ht="16.5" x14ac:dyDescent="0.3">
      <c r="A19942" s="9" t="s">
        <v>2058</v>
      </c>
      <c r="B19942" s="9" t="s">
        <v>1995</v>
      </c>
      <c r="C19942" s="10">
        <v>33332</v>
      </c>
      <c r="D19942" s="9">
        <v>1628738227</v>
      </c>
      <c r="E19942" s="9" t="e">
        <f>INDEX(#REF!:#REF!,MATCH($D19942,#REF!:#REF!,0),MATCH(#REF!,#REF!:#REF!,0))</f>
        <v>#REF!</v>
      </c>
      <c r="F19942" s="9" t="e">
        <f>INDEX(#REF!:#REF!,MATCH($D19942,#REF!:#REF!,0),MATCH(#REF!,#REF!:#REF!,0))</f>
        <v>#REF!</v>
      </c>
    </row>
    <row r="19943" spans="1:6" ht="16.5" x14ac:dyDescent="0.3">
      <c r="A19943" s="9" t="s">
        <v>2057</v>
      </c>
      <c r="B19943" s="9" t="s">
        <v>2056</v>
      </c>
      <c r="C19943" s="10">
        <v>27385</v>
      </c>
      <c r="D19943" s="9">
        <v>589071254</v>
      </c>
      <c r="E19943" s="9" t="e">
        <f>INDEX(#REF!:#REF!,MATCH($D19943,#REF!:#REF!,0),MATCH(#REF!,#REF!:#REF!,0))</f>
        <v>#REF!</v>
      </c>
      <c r="F19943" s="9" t="e">
        <f>INDEX(#REF!:#REF!,MATCH($D19943,#REF!:#REF!,0),MATCH(#REF!,#REF!:#REF!,0))</f>
        <v>#REF!</v>
      </c>
    </row>
    <row r="19944" spans="1:6" ht="16.5" x14ac:dyDescent="0.3">
      <c r="A19944" s="9" t="s">
        <v>2055</v>
      </c>
      <c r="B19944" s="9" t="s">
        <v>2054</v>
      </c>
      <c r="C19944" s="10">
        <v>45066</v>
      </c>
      <c r="D19944" s="9">
        <v>4185019157</v>
      </c>
      <c r="E19944" s="9" t="e">
        <f>INDEX(#REF!:#REF!,MATCH($D19944,#REF!:#REF!,0),MATCH(#REF!,#REF!:#REF!,0))</f>
        <v>#REF!</v>
      </c>
      <c r="F19944" s="9" t="e">
        <f>INDEX(#REF!:#REF!,MATCH($D19944,#REF!:#REF!,0),MATCH(#REF!,#REF!:#REF!,0))</f>
        <v>#REF!</v>
      </c>
    </row>
    <row r="19945" spans="1:6" ht="16.5" x14ac:dyDescent="0.3">
      <c r="A19945" s="9" t="s">
        <v>2053</v>
      </c>
      <c r="B19945" s="9" t="s">
        <v>2052</v>
      </c>
      <c r="C19945" s="10">
        <v>27013</v>
      </c>
      <c r="D19945" s="9">
        <v>3554200719</v>
      </c>
      <c r="E19945" s="9" t="e">
        <f>INDEX(#REF!:#REF!,MATCH($D19945,#REF!:#REF!,0),MATCH(#REF!,#REF!:#REF!,0))</f>
        <v>#REF!</v>
      </c>
      <c r="F19945" s="9" t="e">
        <f>INDEX(#REF!:#REF!,MATCH($D19945,#REF!:#REF!,0),MATCH(#REF!,#REF!:#REF!,0))</f>
        <v>#REF!</v>
      </c>
    </row>
    <row r="19946" spans="1:6" ht="16.5" x14ac:dyDescent="0.3">
      <c r="A19946" s="9" t="s">
        <v>2051</v>
      </c>
      <c r="B19946" s="9" t="s">
        <v>2050</v>
      </c>
      <c r="C19946" s="10">
        <v>53493</v>
      </c>
      <c r="D19946" s="9">
        <v>3211170715</v>
      </c>
      <c r="E19946" s="9" t="e">
        <f>INDEX(#REF!:#REF!,MATCH($D19946,#REF!:#REF!,0),MATCH(#REF!,#REF!:#REF!,0))</f>
        <v>#REF!</v>
      </c>
      <c r="F19946" s="9" t="e">
        <f>INDEX(#REF!:#REF!,MATCH($D19946,#REF!:#REF!,0),MATCH(#REF!,#REF!:#REF!,0))</f>
        <v>#REF!</v>
      </c>
    </row>
    <row r="19947" spans="1:6" ht="16.5" x14ac:dyDescent="0.3">
      <c r="A19947" s="9" t="s">
        <v>2049</v>
      </c>
      <c r="B19947" s="9" t="s">
        <v>2048</v>
      </c>
      <c r="C19947" s="10">
        <v>26118</v>
      </c>
      <c r="D19947" s="9">
        <v>6718456802</v>
      </c>
      <c r="E19947" s="9" t="e">
        <f>INDEX(#REF!:#REF!,MATCH($D19947,#REF!:#REF!,0),MATCH(#REF!,#REF!:#REF!,0))</f>
        <v>#REF!</v>
      </c>
      <c r="F19947" s="9" t="e">
        <f>INDEX(#REF!:#REF!,MATCH($D19947,#REF!:#REF!,0),MATCH(#REF!,#REF!:#REF!,0))</f>
        <v>#REF!</v>
      </c>
    </row>
    <row r="19948" spans="1:6" ht="16.5" x14ac:dyDescent="0.3">
      <c r="A19948" s="9" t="s">
        <v>2047</v>
      </c>
      <c r="B19948" s="9" t="s">
        <v>2046</v>
      </c>
      <c r="C19948" s="10">
        <v>22574</v>
      </c>
      <c r="D19948" s="9">
        <v>495702854</v>
      </c>
      <c r="E19948" s="9" t="e">
        <f>INDEX(#REF!:#REF!,MATCH($D19948,#REF!:#REF!,0),MATCH(#REF!,#REF!:#REF!,0))</f>
        <v>#REF!</v>
      </c>
      <c r="F19948" s="9" t="e">
        <f>INDEX(#REF!:#REF!,MATCH($D19948,#REF!:#REF!,0),MATCH(#REF!,#REF!:#REF!,0))</f>
        <v>#REF!</v>
      </c>
    </row>
    <row r="19949" spans="1:6" ht="16.5" x14ac:dyDescent="0.3">
      <c r="A19949" s="9" t="s">
        <v>2045</v>
      </c>
      <c r="B19949" s="9" t="s">
        <v>2044</v>
      </c>
      <c r="C19949" s="10">
        <v>23622</v>
      </c>
      <c r="D19949" s="9">
        <v>5519420165</v>
      </c>
      <c r="E19949" s="9" t="e">
        <f>INDEX(#REF!:#REF!,MATCH($D19949,#REF!:#REF!,0),MATCH(#REF!,#REF!:#REF!,0))</f>
        <v>#REF!</v>
      </c>
      <c r="F19949" s="9" t="e">
        <f>INDEX(#REF!:#REF!,MATCH($D19949,#REF!:#REF!,0),MATCH(#REF!,#REF!:#REF!,0))</f>
        <v>#REF!</v>
      </c>
    </row>
    <row r="19950" spans="1:6" ht="16.5" x14ac:dyDescent="0.3">
      <c r="A19950" s="9" t="s">
        <v>2043</v>
      </c>
      <c r="B19950" s="9" t="s">
        <v>2042</v>
      </c>
      <c r="C19950" s="10">
        <v>11161</v>
      </c>
      <c r="D19950" s="9">
        <v>5005774041</v>
      </c>
      <c r="E19950" s="9" t="e">
        <f>INDEX(#REF!:#REF!,MATCH($D19950,#REF!:#REF!,0),MATCH(#REF!,#REF!:#REF!,0))</f>
        <v>#REF!</v>
      </c>
      <c r="F19950" s="9" t="e">
        <f>INDEX(#REF!:#REF!,MATCH($D19950,#REF!:#REF!,0),MATCH(#REF!,#REF!:#REF!,0))</f>
        <v>#REF!</v>
      </c>
    </row>
    <row r="19951" spans="1:6" ht="16.5" x14ac:dyDescent="0.3">
      <c r="A19951" s="9" t="s">
        <v>2041</v>
      </c>
      <c r="B19951" s="9" t="s">
        <v>2040</v>
      </c>
      <c r="C19951" s="10">
        <v>32135</v>
      </c>
      <c r="D19951" s="9">
        <v>992720575</v>
      </c>
      <c r="E19951" s="9" t="e">
        <f>INDEX(#REF!:#REF!,MATCH($D19951,#REF!:#REF!,0),MATCH(#REF!,#REF!:#REF!,0))</f>
        <v>#REF!</v>
      </c>
      <c r="F19951" s="9" t="e">
        <f>INDEX(#REF!:#REF!,MATCH($D19951,#REF!:#REF!,0),MATCH(#REF!,#REF!:#REF!,0))</f>
        <v>#REF!</v>
      </c>
    </row>
    <row r="19952" spans="1:6" ht="16.5" x14ac:dyDescent="0.3">
      <c r="A19952" s="9" t="s">
        <v>2039</v>
      </c>
      <c r="B19952" s="9" t="s">
        <v>2038</v>
      </c>
      <c r="C19952" s="10">
        <v>27699</v>
      </c>
      <c r="D19952" s="9">
        <v>8850022085</v>
      </c>
      <c r="E19952" s="9" t="e">
        <f>INDEX(#REF!:#REF!,MATCH($D19952,#REF!:#REF!,0),MATCH(#REF!,#REF!:#REF!,0))</f>
        <v>#REF!</v>
      </c>
      <c r="F19952" s="9" t="e">
        <f>INDEX(#REF!:#REF!,MATCH($D19952,#REF!:#REF!,0),MATCH(#REF!,#REF!:#REF!,0))</f>
        <v>#REF!</v>
      </c>
    </row>
    <row r="19953" spans="1:6" ht="16.5" x14ac:dyDescent="0.3">
      <c r="A19953" s="9" t="s">
        <v>2037</v>
      </c>
      <c r="B19953" s="9" t="s">
        <v>2036</v>
      </c>
      <c r="C19953" s="10">
        <v>58149</v>
      </c>
      <c r="D19953" s="9">
        <v>4162153728</v>
      </c>
      <c r="E19953" s="9" t="e">
        <f>INDEX(#REF!:#REF!,MATCH($D19953,#REF!:#REF!,0),MATCH(#REF!,#REF!:#REF!,0))</f>
        <v>#REF!</v>
      </c>
      <c r="F19953" s="9" t="e">
        <f>INDEX(#REF!:#REF!,MATCH($D19953,#REF!:#REF!,0),MATCH(#REF!,#REF!:#REF!,0))</f>
        <v>#REF!</v>
      </c>
    </row>
    <row r="19954" spans="1:6" ht="16.5" x14ac:dyDescent="0.3">
      <c r="A19954" s="9" t="s">
        <v>2035</v>
      </c>
      <c r="B19954" s="9" t="s">
        <v>2034</v>
      </c>
      <c r="C19954" s="10">
        <v>34035</v>
      </c>
      <c r="D19954" s="9">
        <v>7098438871</v>
      </c>
      <c r="E19954" s="9" t="e">
        <f>INDEX(#REF!:#REF!,MATCH($D19954,#REF!:#REF!,0),MATCH(#REF!,#REF!:#REF!,0))</f>
        <v>#REF!</v>
      </c>
      <c r="F19954" s="9" t="e">
        <f>INDEX(#REF!:#REF!,MATCH($D19954,#REF!:#REF!,0),MATCH(#REF!,#REF!:#REF!,0))</f>
        <v>#REF!</v>
      </c>
    </row>
    <row r="19955" spans="1:6" ht="16.5" x14ac:dyDescent="0.3">
      <c r="A19955" s="9" t="s">
        <v>2033</v>
      </c>
      <c r="B19955" s="9" t="s">
        <v>2032</v>
      </c>
      <c r="C19955" s="10">
        <v>12573</v>
      </c>
      <c r="D19955" s="9">
        <v>9885165231</v>
      </c>
      <c r="E19955" s="9" t="e">
        <f>INDEX(#REF!:#REF!,MATCH($D19955,#REF!:#REF!,0),MATCH(#REF!,#REF!:#REF!,0))</f>
        <v>#REF!</v>
      </c>
      <c r="F19955" s="9" t="e">
        <f>INDEX(#REF!:#REF!,MATCH($D19955,#REF!:#REF!,0),MATCH(#REF!,#REF!:#REF!,0))</f>
        <v>#REF!</v>
      </c>
    </row>
    <row r="19956" spans="1:6" ht="16.5" x14ac:dyDescent="0.3">
      <c r="A19956" s="9" t="s">
        <v>2031</v>
      </c>
      <c r="B19956" s="9" t="s">
        <v>1951</v>
      </c>
      <c r="C19956" s="10">
        <v>31618</v>
      </c>
      <c r="D19956" s="9">
        <v>4119729087</v>
      </c>
      <c r="E19956" s="9" t="e">
        <f>INDEX(#REF!:#REF!,MATCH($D19956,#REF!:#REF!,0),MATCH(#REF!,#REF!:#REF!,0))</f>
        <v>#REF!</v>
      </c>
      <c r="F19956" s="9" t="e">
        <f>INDEX(#REF!:#REF!,MATCH($D19956,#REF!:#REF!,0),MATCH(#REF!,#REF!:#REF!,0))</f>
        <v>#REF!</v>
      </c>
    </row>
    <row r="19957" spans="1:6" ht="16.5" x14ac:dyDescent="0.3">
      <c r="A19957" s="9" t="s">
        <v>2030</v>
      </c>
      <c r="B19957" s="9" t="s">
        <v>2029</v>
      </c>
      <c r="C19957" s="10">
        <v>27983</v>
      </c>
      <c r="D19957" s="9">
        <v>2551917727</v>
      </c>
      <c r="E19957" s="9" t="e">
        <f>INDEX(#REF!:#REF!,MATCH($D19957,#REF!:#REF!,0),MATCH(#REF!,#REF!:#REF!,0))</f>
        <v>#REF!</v>
      </c>
      <c r="F19957" s="9" t="e">
        <f>INDEX(#REF!:#REF!,MATCH($D19957,#REF!:#REF!,0),MATCH(#REF!,#REF!:#REF!,0))</f>
        <v>#REF!</v>
      </c>
    </row>
    <row r="19958" spans="1:6" ht="16.5" x14ac:dyDescent="0.3">
      <c r="A19958" s="9" t="s">
        <v>2028</v>
      </c>
      <c r="B19958" s="9" t="s">
        <v>2027</v>
      </c>
      <c r="C19958" s="10">
        <v>23238</v>
      </c>
      <c r="D19958" s="9">
        <v>2183763965</v>
      </c>
      <c r="E19958" s="9" t="e">
        <f>INDEX(#REF!:#REF!,MATCH($D19958,#REF!:#REF!,0),MATCH(#REF!,#REF!:#REF!,0))</f>
        <v>#REF!</v>
      </c>
      <c r="F19958" s="9" t="e">
        <f>INDEX(#REF!:#REF!,MATCH($D19958,#REF!:#REF!,0),MATCH(#REF!,#REF!:#REF!,0))</f>
        <v>#REF!</v>
      </c>
    </row>
    <row r="19959" spans="1:6" ht="16.5" x14ac:dyDescent="0.3">
      <c r="A19959" s="9" t="s">
        <v>2026</v>
      </c>
      <c r="B19959" s="9" t="s">
        <v>2025</v>
      </c>
      <c r="C19959" s="10">
        <v>33378</v>
      </c>
      <c r="D19959" s="9">
        <v>5234982726</v>
      </c>
      <c r="E19959" s="9" t="e">
        <f>INDEX(#REF!:#REF!,MATCH($D19959,#REF!:#REF!,0),MATCH(#REF!,#REF!:#REF!,0))</f>
        <v>#REF!</v>
      </c>
      <c r="F19959" s="9" t="e">
        <f>INDEX(#REF!:#REF!,MATCH($D19959,#REF!:#REF!,0),MATCH(#REF!,#REF!:#REF!,0))</f>
        <v>#REF!</v>
      </c>
    </row>
    <row r="19960" spans="1:6" ht="16.5" x14ac:dyDescent="0.3">
      <c r="A19960" s="9" t="s">
        <v>2024</v>
      </c>
      <c r="B19960" s="9" t="s">
        <v>2023</v>
      </c>
      <c r="C19960" s="10">
        <v>59760</v>
      </c>
      <c r="D19960" s="9">
        <v>6322781804</v>
      </c>
      <c r="E19960" s="9" t="e">
        <f>INDEX(#REF!:#REF!,MATCH($D19960,#REF!:#REF!,0),MATCH(#REF!,#REF!:#REF!,0))</f>
        <v>#REF!</v>
      </c>
      <c r="F19960" s="9" t="e">
        <f>INDEX(#REF!:#REF!,MATCH($D19960,#REF!:#REF!,0),MATCH(#REF!,#REF!:#REF!,0))</f>
        <v>#REF!</v>
      </c>
    </row>
    <row r="19961" spans="1:6" ht="16.5" x14ac:dyDescent="0.3">
      <c r="A19961" s="9" t="s">
        <v>2022</v>
      </c>
      <c r="B19961" s="9" t="s">
        <v>2021</v>
      </c>
      <c r="C19961" s="10">
        <v>41961</v>
      </c>
      <c r="D19961" s="9">
        <v>879297433</v>
      </c>
      <c r="E19961" s="9" t="e">
        <f>INDEX(#REF!:#REF!,MATCH($D19961,#REF!:#REF!,0),MATCH(#REF!,#REF!:#REF!,0))</f>
        <v>#REF!</v>
      </c>
      <c r="F19961" s="9" t="e">
        <f>INDEX(#REF!:#REF!,MATCH($D19961,#REF!:#REF!,0),MATCH(#REF!,#REF!:#REF!,0))</f>
        <v>#REF!</v>
      </c>
    </row>
    <row r="19962" spans="1:6" ht="16.5" x14ac:dyDescent="0.3">
      <c r="A19962" s="9" t="s">
        <v>2020</v>
      </c>
      <c r="B19962" s="9" t="s">
        <v>2019</v>
      </c>
      <c r="C19962" s="10">
        <v>44948</v>
      </c>
      <c r="D19962" s="9">
        <v>3764546336</v>
      </c>
      <c r="E19962" s="9" t="e">
        <f>INDEX(#REF!:#REF!,MATCH($D19962,#REF!:#REF!,0),MATCH(#REF!,#REF!:#REF!,0))</f>
        <v>#REF!</v>
      </c>
      <c r="F19962" s="9" t="e">
        <f>INDEX(#REF!:#REF!,MATCH($D19962,#REF!:#REF!,0),MATCH(#REF!,#REF!:#REF!,0))</f>
        <v>#REF!</v>
      </c>
    </row>
    <row r="19963" spans="1:6" ht="16.5" x14ac:dyDescent="0.3">
      <c r="A19963" s="9" t="s">
        <v>2018</v>
      </c>
      <c r="B19963" s="9" t="s">
        <v>2017</v>
      </c>
      <c r="C19963" s="10">
        <v>26008</v>
      </c>
      <c r="D19963" s="9">
        <v>5998486889</v>
      </c>
      <c r="E19963" s="9" t="e">
        <f>INDEX(#REF!:#REF!,MATCH($D19963,#REF!:#REF!,0),MATCH(#REF!,#REF!:#REF!,0))</f>
        <v>#REF!</v>
      </c>
      <c r="F19963" s="9" t="e">
        <f>INDEX(#REF!:#REF!,MATCH($D19963,#REF!:#REF!,0),MATCH(#REF!,#REF!:#REF!,0))</f>
        <v>#REF!</v>
      </c>
    </row>
    <row r="19964" spans="1:6" ht="16.5" x14ac:dyDescent="0.3">
      <c r="A19964" s="9" t="s">
        <v>2016</v>
      </c>
      <c r="B19964" s="9" t="s">
        <v>2015</v>
      </c>
      <c r="C19964" s="10">
        <v>50173</v>
      </c>
      <c r="D19964" s="9">
        <v>9013891098</v>
      </c>
      <c r="E19964" s="9" t="e">
        <f>INDEX(#REF!:#REF!,MATCH($D19964,#REF!:#REF!,0),MATCH(#REF!,#REF!:#REF!,0))</f>
        <v>#REF!</v>
      </c>
      <c r="F19964" s="9" t="e">
        <f>INDEX(#REF!:#REF!,MATCH($D19964,#REF!:#REF!,0),MATCH(#REF!,#REF!:#REF!,0))</f>
        <v>#REF!</v>
      </c>
    </row>
    <row r="19965" spans="1:6" ht="16.5" x14ac:dyDescent="0.3">
      <c r="A19965" s="9" t="s">
        <v>2014</v>
      </c>
      <c r="B19965" s="9" t="s">
        <v>2013</v>
      </c>
      <c r="C19965" s="10">
        <v>49184</v>
      </c>
      <c r="D19965" s="9">
        <v>483886254</v>
      </c>
      <c r="E19965" s="9" t="e">
        <f>INDEX(#REF!:#REF!,MATCH($D19965,#REF!:#REF!,0),MATCH(#REF!,#REF!:#REF!,0))</f>
        <v>#REF!</v>
      </c>
      <c r="F19965" s="9" t="e">
        <f>INDEX(#REF!:#REF!,MATCH($D19965,#REF!:#REF!,0),MATCH(#REF!,#REF!:#REF!,0))</f>
        <v>#REF!</v>
      </c>
    </row>
    <row r="19966" spans="1:6" ht="16.5" x14ac:dyDescent="0.3">
      <c r="A19966" s="9" t="s">
        <v>2012</v>
      </c>
      <c r="B19966" s="9" t="s">
        <v>2011</v>
      </c>
      <c r="C19966" s="10">
        <v>56139</v>
      </c>
      <c r="D19966" s="9">
        <v>1371021422</v>
      </c>
      <c r="E19966" s="9" t="e">
        <f>INDEX(#REF!:#REF!,MATCH($D19966,#REF!:#REF!,0),MATCH(#REF!,#REF!:#REF!,0))</f>
        <v>#REF!</v>
      </c>
      <c r="F19966" s="9" t="e">
        <f>INDEX(#REF!:#REF!,MATCH($D19966,#REF!:#REF!,0),MATCH(#REF!,#REF!:#REF!,0))</f>
        <v>#REF!</v>
      </c>
    </row>
    <row r="19967" spans="1:6" ht="16.5" x14ac:dyDescent="0.3">
      <c r="A19967" s="9" t="s">
        <v>2010</v>
      </c>
      <c r="B19967" s="9" t="s">
        <v>2009</v>
      </c>
      <c r="C19967" s="10">
        <v>26698</v>
      </c>
      <c r="D19967" s="9">
        <v>6313424239</v>
      </c>
      <c r="E19967" s="9" t="e">
        <f>INDEX(#REF!:#REF!,MATCH($D19967,#REF!:#REF!,0),MATCH(#REF!,#REF!:#REF!,0))</f>
        <v>#REF!</v>
      </c>
      <c r="F19967" s="9" t="e">
        <f>INDEX(#REF!:#REF!,MATCH($D19967,#REF!:#REF!,0),MATCH(#REF!,#REF!:#REF!,0))</f>
        <v>#REF!</v>
      </c>
    </row>
    <row r="19968" spans="1:6" ht="16.5" x14ac:dyDescent="0.3">
      <c r="A19968" s="9" t="s">
        <v>2008</v>
      </c>
      <c r="B19968" s="9" t="s">
        <v>2007</v>
      </c>
      <c r="C19968" s="10">
        <v>44995</v>
      </c>
      <c r="D19968" s="9">
        <v>5347887761</v>
      </c>
      <c r="E19968" s="9" t="e">
        <f>INDEX(#REF!:#REF!,MATCH($D19968,#REF!:#REF!,0),MATCH(#REF!,#REF!:#REF!,0))</f>
        <v>#REF!</v>
      </c>
      <c r="F19968" s="9" t="e">
        <f>INDEX(#REF!:#REF!,MATCH($D19968,#REF!:#REF!,0),MATCH(#REF!,#REF!:#REF!,0))</f>
        <v>#REF!</v>
      </c>
    </row>
    <row r="19969" spans="1:6" ht="16.5" x14ac:dyDescent="0.3">
      <c r="A19969" s="9" t="s">
        <v>2006</v>
      </c>
      <c r="B19969" s="9" t="s">
        <v>2005</v>
      </c>
      <c r="C19969" s="10">
        <v>45387</v>
      </c>
      <c r="D19969" s="9">
        <v>222477806</v>
      </c>
      <c r="E19969" s="9" t="e">
        <f>INDEX(#REF!:#REF!,MATCH($D19969,#REF!:#REF!,0),MATCH(#REF!,#REF!:#REF!,0))</f>
        <v>#REF!</v>
      </c>
      <c r="F19969" s="9" t="e">
        <f>INDEX(#REF!:#REF!,MATCH($D19969,#REF!:#REF!,0),MATCH(#REF!,#REF!:#REF!,0))</f>
        <v>#REF!</v>
      </c>
    </row>
    <row r="19970" spans="1:6" ht="16.5" x14ac:dyDescent="0.3">
      <c r="A19970" s="9" t="s">
        <v>2004</v>
      </c>
      <c r="B19970" s="9" t="s">
        <v>2003</v>
      </c>
      <c r="C19970" s="10">
        <v>13153</v>
      </c>
      <c r="D19970" s="9">
        <v>6614458434</v>
      </c>
      <c r="E19970" s="9" t="e">
        <f>INDEX(#REF!:#REF!,MATCH($D19970,#REF!:#REF!,0),MATCH(#REF!,#REF!:#REF!,0))</f>
        <v>#REF!</v>
      </c>
      <c r="F19970" s="9" t="e">
        <f>INDEX(#REF!:#REF!,MATCH($D19970,#REF!:#REF!,0),MATCH(#REF!,#REF!:#REF!,0))</f>
        <v>#REF!</v>
      </c>
    </row>
    <row r="19971" spans="1:6" ht="16.5" x14ac:dyDescent="0.3">
      <c r="A19971" s="9" t="s">
        <v>2002</v>
      </c>
      <c r="B19971" s="9" t="s">
        <v>2001</v>
      </c>
      <c r="C19971" s="10">
        <v>15083</v>
      </c>
      <c r="D19971" s="9">
        <v>5395528121</v>
      </c>
      <c r="E19971" s="9" t="e">
        <f>INDEX(#REF!:#REF!,MATCH($D19971,#REF!:#REF!,0),MATCH(#REF!,#REF!:#REF!,0))</f>
        <v>#REF!</v>
      </c>
      <c r="F19971" s="9" t="e">
        <f>INDEX(#REF!:#REF!,MATCH($D19971,#REF!:#REF!,0),MATCH(#REF!,#REF!:#REF!,0))</f>
        <v>#REF!</v>
      </c>
    </row>
    <row r="19972" spans="1:6" ht="16.5" x14ac:dyDescent="0.3">
      <c r="A19972" s="9" t="s">
        <v>2000</v>
      </c>
      <c r="B19972" s="9" t="s">
        <v>1999</v>
      </c>
      <c r="C19972" s="10">
        <v>57503</v>
      </c>
      <c r="D19972" s="9">
        <v>8550875457</v>
      </c>
      <c r="E19972" s="9" t="e">
        <f>INDEX(#REF!:#REF!,MATCH($D19972,#REF!:#REF!,0),MATCH(#REF!,#REF!:#REF!,0))</f>
        <v>#REF!</v>
      </c>
      <c r="F19972" s="9" t="e">
        <f>INDEX(#REF!:#REF!,MATCH($D19972,#REF!:#REF!,0),MATCH(#REF!,#REF!:#REF!,0))</f>
        <v>#REF!</v>
      </c>
    </row>
    <row r="19973" spans="1:6" ht="16.5" x14ac:dyDescent="0.3">
      <c r="A19973" s="9" t="s">
        <v>1998</v>
      </c>
      <c r="B19973" s="9" t="s">
        <v>1997</v>
      </c>
      <c r="C19973" s="10">
        <v>20459</v>
      </c>
      <c r="D19973" s="9">
        <v>76572129</v>
      </c>
      <c r="E19973" s="9" t="e">
        <f>INDEX(#REF!:#REF!,MATCH($D19973,#REF!:#REF!,0),MATCH(#REF!,#REF!:#REF!,0))</f>
        <v>#REF!</v>
      </c>
      <c r="F19973" s="9" t="e">
        <f>INDEX(#REF!:#REF!,MATCH($D19973,#REF!:#REF!,0),MATCH(#REF!,#REF!:#REF!,0))</f>
        <v>#REF!</v>
      </c>
    </row>
    <row r="19974" spans="1:6" ht="16.5" x14ac:dyDescent="0.3">
      <c r="A19974" s="9" t="s">
        <v>1996</v>
      </c>
      <c r="B19974" s="9" t="s">
        <v>1995</v>
      </c>
      <c r="C19974" s="10">
        <v>43169</v>
      </c>
      <c r="D19974" s="9">
        <v>6732216945</v>
      </c>
      <c r="E19974" s="9" t="e">
        <f>INDEX(#REF!:#REF!,MATCH($D19974,#REF!:#REF!,0),MATCH(#REF!,#REF!:#REF!,0))</f>
        <v>#REF!</v>
      </c>
      <c r="F19974" s="9" t="e">
        <f>INDEX(#REF!:#REF!,MATCH($D19974,#REF!:#REF!,0),MATCH(#REF!,#REF!:#REF!,0))</f>
        <v>#REF!</v>
      </c>
    </row>
    <row r="19975" spans="1:6" ht="16.5" x14ac:dyDescent="0.3">
      <c r="A19975" s="9" t="s">
        <v>1994</v>
      </c>
      <c r="B19975" s="9" t="s">
        <v>1993</v>
      </c>
      <c r="C19975" s="10">
        <v>46910</v>
      </c>
      <c r="D19975" s="9">
        <v>1053331541</v>
      </c>
      <c r="E19975" s="9" t="e">
        <f>INDEX(#REF!:#REF!,MATCH($D19975,#REF!:#REF!,0),MATCH(#REF!,#REF!:#REF!,0))</f>
        <v>#REF!</v>
      </c>
      <c r="F19975" s="9" t="e">
        <f>INDEX(#REF!:#REF!,MATCH($D19975,#REF!:#REF!,0),MATCH(#REF!,#REF!:#REF!,0))</f>
        <v>#REF!</v>
      </c>
    </row>
    <row r="19976" spans="1:6" ht="16.5" x14ac:dyDescent="0.3">
      <c r="A19976" s="9" t="s">
        <v>1992</v>
      </c>
      <c r="B19976" s="9" t="s">
        <v>1991</v>
      </c>
      <c r="C19976" s="10">
        <v>56880</v>
      </c>
      <c r="D19976" s="9">
        <v>1598957961</v>
      </c>
      <c r="E19976" s="9" t="e">
        <f>INDEX(#REF!:#REF!,MATCH($D19976,#REF!:#REF!,0),MATCH(#REF!,#REF!:#REF!,0))</f>
        <v>#REF!</v>
      </c>
      <c r="F19976" s="9" t="e">
        <f>INDEX(#REF!:#REF!,MATCH($D19976,#REF!:#REF!,0),MATCH(#REF!,#REF!:#REF!,0))</f>
        <v>#REF!</v>
      </c>
    </row>
    <row r="19977" spans="1:6" ht="16.5" x14ac:dyDescent="0.3">
      <c r="A19977" s="9" t="s">
        <v>1990</v>
      </c>
      <c r="B19977" s="9" t="s">
        <v>1989</v>
      </c>
      <c r="C19977" s="10">
        <v>32998</v>
      </c>
      <c r="D19977" s="9">
        <v>4759627103</v>
      </c>
      <c r="E19977" s="9" t="e">
        <f>INDEX(#REF!:#REF!,MATCH($D19977,#REF!:#REF!,0),MATCH(#REF!,#REF!:#REF!,0))</f>
        <v>#REF!</v>
      </c>
      <c r="F19977" s="9" t="e">
        <f>INDEX(#REF!:#REF!,MATCH($D19977,#REF!:#REF!,0),MATCH(#REF!,#REF!:#REF!,0))</f>
        <v>#REF!</v>
      </c>
    </row>
    <row r="19978" spans="1:6" ht="16.5" x14ac:dyDescent="0.3">
      <c r="A19978" s="9" t="s">
        <v>1988</v>
      </c>
      <c r="B19978" s="9" t="s">
        <v>1987</v>
      </c>
      <c r="C19978" s="10">
        <v>31334</v>
      </c>
      <c r="D19978" s="9">
        <v>4074728869</v>
      </c>
      <c r="E19978" s="9" t="e">
        <f>INDEX(#REF!:#REF!,MATCH($D19978,#REF!:#REF!,0),MATCH(#REF!,#REF!:#REF!,0))</f>
        <v>#REF!</v>
      </c>
      <c r="F19978" s="9" t="e">
        <f>INDEX(#REF!:#REF!,MATCH($D19978,#REF!:#REF!,0),MATCH(#REF!,#REF!:#REF!,0))</f>
        <v>#REF!</v>
      </c>
    </row>
    <row r="19979" spans="1:6" ht="16.5" x14ac:dyDescent="0.3">
      <c r="A19979" s="9" t="s">
        <v>1986</v>
      </c>
      <c r="B19979" s="9" t="s">
        <v>1985</v>
      </c>
      <c r="C19979" s="10">
        <v>30555</v>
      </c>
      <c r="D19979" s="9">
        <v>1442784075</v>
      </c>
      <c r="E19979" s="9" t="e">
        <f>INDEX(#REF!:#REF!,MATCH($D19979,#REF!:#REF!,0),MATCH(#REF!,#REF!:#REF!,0))</f>
        <v>#REF!</v>
      </c>
      <c r="F19979" s="9" t="e">
        <f>INDEX(#REF!:#REF!,MATCH($D19979,#REF!:#REF!,0),MATCH(#REF!,#REF!:#REF!,0))</f>
        <v>#REF!</v>
      </c>
    </row>
    <row r="19980" spans="1:6" ht="16.5" x14ac:dyDescent="0.3">
      <c r="A19980" s="9" t="s">
        <v>1984</v>
      </c>
      <c r="B19980" s="9" t="s">
        <v>1983</v>
      </c>
      <c r="C19980" s="10">
        <v>44811</v>
      </c>
      <c r="D19980" s="9">
        <v>8552526727</v>
      </c>
      <c r="E19980" s="9" t="e">
        <f>INDEX(#REF!:#REF!,MATCH($D19980,#REF!:#REF!,0),MATCH(#REF!,#REF!:#REF!,0))</f>
        <v>#REF!</v>
      </c>
      <c r="F19980" s="9" t="e">
        <f>INDEX(#REF!:#REF!,MATCH($D19980,#REF!:#REF!,0),MATCH(#REF!,#REF!:#REF!,0))</f>
        <v>#REF!</v>
      </c>
    </row>
    <row r="19981" spans="1:6" ht="16.5" x14ac:dyDescent="0.3">
      <c r="A19981" s="9" t="s">
        <v>1982</v>
      </c>
      <c r="B19981" s="9" t="s">
        <v>1981</v>
      </c>
      <c r="C19981" s="10">
        <v>41360</v>
      </c>
      <c r="D19981" s="9">
        <v>4504361140</v>
      </c>
      <c r="E19981" s="9" t="e">
        <f>INDEX(#REF!:#REF!,MATCH($D19981,#REF!:#REF!,0),MATCH(#REF!,#REF!:#REF!,0))</f>
        <v>#REF!</v>
      </c>
      <c r="F19981" s="9" t="e">
        <f>INDEX(#REF!:#REF!,MATCH($D19981,#REF!:#REF!,0),MATCH(#REF!,#REF!:#REF!,0))</f>
        <v>#REF!</v>
      </c>
    </row>
    <row r="19982" spans="1:6" ht="16.5" x14ac:dyDescent="0.3">
      <c r="A19982" s="9" t="s">
        <v>1980</v>
      </c>
      <c r="B19982" s="9" t="s">
        <v>1979</v>
      </c>
      <c r="C19982" s="10">
        <v>59460</v>
      </c>
      <c r="D19982" s="9">
        <v>2859931651</v>
      </c>
      <c r="E19982" s="9" t="e">
        <f>INDEX(#REF!:#REF!,MATCH($D19982,#REF!:#REF!,0),MATCH(#REF!,#REF!:#REF!,0))</f>
        <v>#REF!</v>
      </c>
      <c r="F19982" s="9" t="e">
        <f>INDEX(#REF!:#REF!,MATCH($D19982,#REF!:#REF!,0),MATCH(#REF!,#REF!:#REF!,0))</f>
        <v>#REF!</v>
      </c>
    </row>
    <row r="19983" spans="1:6" ht="16.5" x14ac:dyDescent="0.3">
      <c r="A19983" s="9" t="s">
        <v>1978</v>
      </c>
      <c r="B19983" s="9" t="s">
        <v>1977</v>
      </c>
      <c r="C19983" s="10">
        <v>37121</v>
      </c>
      <c r="D19983" s="9">
        <v>8519669638</v>
      </c>
      <c r="E19983" s="9" t="e">
        <f>INDEX(#REF!:#REF!,MATCH($D19983,#REF!:#REF!,0),MATCH(#REF!,#REF!:#REF!,0))</f>
        <v>#REF!</v>
      </c>
      <c r="F19983" s="9" t="e">
        <f>INDEX(#REF!:#REF!,MATCH($D19983,#REF!:#REF!,0),MATCH(#REF!,#REF!:#REF!,0))</f>
        <v>#REF!</v>
      </c>
    </row>
    <row r="19984" spans="1:6" ht="16.5" x14ac:dyDescent="0.3">
      <c r="A19984" s="9" t="s">
        <v>1976</v>
      </c>
      <c r="B19984" s="9" t="s">
        <v>1975</v>
      </c>
      <c r="C19984" s="10">
        <v>51045</v>
      </c>
      <c r="D19984" s="9">
        <v>710473923</v>
      </c>
      <c r="E19984" s="9" t="e">
        <f>INDEX(#REF!:#REF!,MATCH($D19984,#REF!:#REF!,0),MATCH(#REF!,#REF!:#REF!,0))</f>
        <v>#REF!</v>
      </c>
      <c r="F19984" s="9" t="e">
        <f>INDEX(#REF!:#REF!,MATCH($D19984,#REF!:#REF!,0),MATCH(#REF!,#REF!:#REF!,0))</f>
        <v>#REF!</v>
      </c>
    </row>
    <row r="19985" spans="1:6" ht="16.5" x14ac:dyDescent="0.3">
      <c r="A19985" s="9" t="s">
        <v>1974</v>
      </c>
      <c r="B19985" s="9" t="s">
        <v>1973</v>
      </c>
      <c r="C19985" s="10">
        <v>55540</v>
      </c>
      <c r="D19985" s="9">
        <v>5153694038</v>
      </c>
      <c r="E19985" s="9" t="e">
        <f>INDEX(#REF!:#REF!,MATCH($D19985,#REF!:#REF!,0),MATCH(#REF!,#REF!:#REF!,0))</f>
        <v>#REF!</v>
      </c>
      <c r="F19985" s="9" t="e">
        <f>INDEX(#REF!:#REF!,MATCH($D19985,#REF!:#REF!,0),MATCH(#REF!,#REF!:#REF!,0))</f>
        <v>#REF!</v>
      </c>
    </row>
    <row r="19986" spans="1:6" ht="16.5" x14ac:dyDescent="0.3">
      <c r="A19986" s="9" t="s">
        <v>1972</v>
      </c>
      <c r="B19986" s="9" t="s">
        <v>1971</v>
      </c>
      <c r="C19986" s="10">
        <v>18724</v>
      </c>
      <c r="D19986" s="9">
        <v>7001733199</v>
      </c>
      <c r="E19986" s="9" t="e">
        <f>INDEX(#REF!:#REF!,MATCH($D19986,#REF!:#REF!,0),MATCH(#REF!,#REF!:#REF!,0))</f>
        <v>#REF!</v>
      </c>
      <c r="F19986" s="9" t="e">
        <f>INDEX(#REF!:#REF!,MATCH($D19986,#REF!:#REF!,0),MATCH(#REF!,#REF!:#REF!,0))</f>
        <v>#REF!</v>
      </c>
    </row>
    <row r="19987" spans="1:6" ht="16.5" x14ac:dyDescent="0.3">
      <c r="A19987" s="9" t="s">
        <v>1970</v>
      </c>
      <c r="B19987" s="9" t="s">
        <v>1969</v>
      </c>
      <c r="C19987" s="10">
        <v>19998</v>
      </c>
      <c r="D19987" s="9">
        <v>9726644925</v>
      </c>
      <c r="E19987" s="9" t="e">
        <f>INDEX(#REF!:#REF!,MATCH($D19987,#REF!:#REF!,0),MATCH(#REF!,#REF!:#REF!,0))</f>
        <v>#REF!</v>
      </c>
      <c r="F19987" s="9" t="e">
        <f>INDEX(#REF!:#REF!,MATCH($D19987,#REF!:#REF!,0),MATCH(#REF!,#REF!:#REF!,0))</f>
        <v>#REF!</v>
      </c>
    </row>
    <row r="19988" spans="1:6" ht="16.5" x14ac:dyDescent="0.3">
      <c r="A19988" s="9" t="s">
        <v>1968</v>
      </c>
      <c r="B19988" s="9" t="s">
        <v>1967</v>
      </c>
      <c r="C19988" s="10">
        <v>23754</v>
      </c>
      <c r="D19988" s="9">
        <v>2376099331</v>
      </c>
      <c r="E19988" s="9" t="e">
        <f>INDEX(#REF!:#REF!,MATCH($D19988,#REF!:#REF!,0),MATCH(#REF!,#REF!:#REF!,0))</f>
        <v>#REF!</v>
      </c>
      <c r="F19988" s="9" t="e">
        <f>INDEX(#REF!:#REF!,MATCH($D19988,#REF!:#REF!,0),MATCH(#REF!,#REF!:#REF!,0))</f>
        <v>#REF!</v>
      </c>
    </row>
    <row r="19989" spans="1:6" ht="16.5" x14ac:dyDescent="0.3">
      <c r="A19989" s="9" t="s">
        <v>1966</v>
      </c>
      <c r="B19989" s="9" t="s">
        <v>1965</v>
      </c>
      <c r="C19989" s="10">
        <v>13017</v>
      </c>
      <c r="D19989" s="9">
        <v>1718344562</v>
      </c>
      <c r="E19989" s="9" t="e">
        <f>INDEX(#REF!:#REF!,MATCH($D19989,#REF!:#REF!,0),MATCH(#REF!,#REF!:#REF!,0))</f>
        <v>#REF!</v>
      </c>
      <c r="F19989" s="9" t="e">
        <f>INDEX(#REF!:#REF!,MATCH($D19989,#REF!:#REF!,0),MATCH(#REF!,#REF!:#REF!,0))</f>
        <v>#REF!</v>
      </c>
    </row>
    <row r="19990" spans="1:6" ht="16.5" x14ac:dyDescent="0.3">
      <c r="A19990" s="9" t="s">
        <v>1964</v>
      </c>
      <c r="B19990" s="9" t="s">
        <v>1963</v>
      </c>
      <c r="C19990" s="10">
        <v>11943</v>
      </c>
      <c r="D19990" s="9">
        <v>923191143</v>
      </c>
      <c r="E19990" s="9" t="e">
        <f>INDEX(#REF!:#REF!,MATCH($D19990,#REF!:#REF!,0),MATCH(#REF!,#REF!:#REF!,0))</f>
        <v>#REF!</v>
      </c>
      <c r="F19990" s="9" t="e">
        <f>INDEX(#REF!:#REF!,MATCH($D19990,#REF!:#REF!,0),MATCH(#REF!,#REF!:#REF!,0))</f>
        <v>#REF!</v>
      </c>
    </row>
    <row r="19991" spans="1:6" ht="16.5" x14ac:dyDescent="0.3">
      <c r="A19991" s="9" t="s">
        <v>1962</v>
      </c>
      <c r="B19991" s="9" t="s">
        <v>1961</v>
      </c>
      <c r="C19991" s="10">
        <v>30753</v>
      </c>
      <c r="D19991" s="9">
        <v>3269054114</v>
      </c>
      <c r="E19991" s="9" t="e">
        <f>INDEX(#REF!:#REF!,MATCH($D19991,#REF!:#REF!,0),MATCH(#REF!,#REF!:#REF!,0))</f>
        <v>#REF!</v>
      </c>
      <c r="F19991" s="9" t="e">
        <f>INDEX(#REF!:#REF!,MATCH($D19991,#REF!:#REF!,0),MATCH(#REF!,#REF!:#REF!,0))</f>
        <v>#REF!</v>
      </c>
    </row>
    <row r="19992" spans="1:6" ht="16.5" x14ac:dyDescent="0.3">
      <c r="A19992" s="9" t="s">
        <v>1960</v>
      </c>
      <c r="B19992" s="9" t="s">
        <v>1959</v>
      </c>
      <c r="C19992" s="10">
        <v>34279</v>
      </c>
      <c r="D19992" s="9">
        <v>8289594380</v>
      </c>
      <c r="E19992" s="9" t="e">
        <f>INDEX(#REF!:#REF!,MATCH($D19992,#REF!:#REF!,0),MATCH(#REF!,#REF!:#REF!,0))</f>
        <v>#REF!</v>
      </c>
      <c r="F19992" s="9" t="e">
        <f>INDEX(#REF!:#REF!,MATCH($D19992,#REF!:#REF!,0),MATCH(#REF!,#REF!:#REF!,0))</f>
        <v>#REF!</v>
      </c>
    </row>
    <row r="19993" spans="1:6" ht="16.5" x14ac:dyDescent="0.3">
      <c r="A19993" s="9" t="s">
        <v>1958</v>
      </c>
      <c r="B19993" s="9" t="s">
        <v>1957</v>
      </c>
      <c r="C19993" s="10">
        <v>58983</v>
      </c>
      <c r="D19993" s="9">
        <v>274599287</v>
      </c>
      <c r="E19993" s="9" t="e">
        <f>INDEX(#REF!:#REF!,MATCH($D19993,#REF!:#REF!,0),MATCH(#REF!,#REF!:#REF!,0))</f>
        <v>#REF!</v>
      </c>
      <c r="F19993" s="9" t="e">
        <f>INDEX(#REF!:#REF!,MATCH($D19993,#REF!:#REF!,0),MATCH(#REF!,#REF!:#REF!,0))</f>
        <v>#REF!</v>
      </c>
    </row>
    <row r="19994" spans="1:6" ht="16.5" x14ac:dyDescent="0.3">
      <c r="A19994" s="9" t="s">
        <v>1956</v>
      </c>
      <c r="B19994" s="9" t="s">
        <v>1955</v>
      </c>
      <c r="C19994" s="10">
        <v>32947</v>
      </c>
      <c r="D19994" s="9">
        <v>4499766028</v>
      </c>
      <c r="E19994" s="9" t="e">
        <f>INDEX(#REF!:#REF!,MATCH($D19994,#REF!:#REF!,0),MATCH(#REF!,#REF!:#REF!,0))</f>
        <v>#REF!</v>
      </c>
      <c r="F19994" s="9" t="e">
        <f>INDEX(#REF!:#REF!,MATCH($D19994,#REF!:#REF!,0),MATCH(#REF!,#REF!:#REF!,0))</f>
        <v>#REF!</v>
      </c>
    </row>
    <row r="19995" spans="1:6" ht="16.5" x14ac:dyDescent="0.3">
      <c r="A19995" s="9" t="s">
        <v>1954</v>
      </c>
      <c r="B19995" s="9" t="s">
        <v>1953</v>
      </c>
      <c r="C19995" s="10">
        <v>19111</v>
      </c>
      <c r="D19995" s="9">
        <v>8545135858</v>
      </c>
      <c r="E19995" s="9" t="e">
        <f>INDEX(#REF!:#REF!,MATCH($D19995,#REF!:#REF!,0),MATCH(#REF!,#REF!:#REF!,0))</f>
        <v>#REF!</v>
      </c>
      <c r="F19995" s="9" t="e">
        <f>INDEX(#REF!:#REF!,MATCH($D19995,#REF!:#REF!,0),MATCH(#REF!,#REF!:#REF!,0))</f>
        <v>#REF!</v>
      </c>
    </row>
    <row r="19996" spans="1:6" ht="16.5" x14ac:dyDescent="0.3">
      <c r="A19996" s="9" t="s">
        <v>1952</v>
      </c>
      <c r="B19996" s="9" t="s">
        <v>1951</v>
      </c>
      <c r="C19996" s="10">
        <v>38053</v>
      </c>
      <c r="D19996" s="9">
        <v>8254304106</v>
      </c>
      <c r="E19996" s="9" t="e">
        <f>INDEX(#REF!:#REF!,MATCH($D19996,#REF!:#REF!,0),MATCH(#REF!,#REF!:#REF!,0))</f>
        <v>#REF!</v>
      </c>
      <c r="F19996" s="9" t="e">
        <f>INDEX(#REF!:#REF!,MATCH($D19996,#REF!:#REF!,0),MATCH(#REF!,#REF!:#REF!,0))</f>
        <v>#REF!</v>
      </c>
    </row>
    <row r="19997" spans="1:6" ht="16.5" x14ac:dyDescent="0.3">
      <c r="A19997" s="9" t="s">
        <v>1950</v>
      </c>
      <c r="B19997" s="9" t="s">
        <v>1949</v>
      </c>
      <c r="C19997" s="10">
        <v>31785</v>
      </c>
      <c r="D19997" s="9">
        <v>4049350750</v>
      </c>
      <c r="E19997" s="9" t="e">
        <f>INDEX(#REF!:#REF!,MATCH($D19997,#REF!:#REF!,0),MATCH(#REF!,#REF!:#REF!,0))</f>
        <v>#REF!</v>
      </c>
      <c r="F19997" s="9" t="e">
        <f>INDEX(#REF!:#REF!,MATCH($D19997,#REF!:#REF!,0),MATCH(#REF!,#REF!:#REF!,0))</f>
        <v>#REF!</v>
      </c>
    </row>
    <row r="19998" spans="1:6" ht="16.5" x14ac:dyDescent="0.3">
      <c r="A19998" s="9" t="s">
        <v>1948</v>
      </c>
      <c r="B19998" s="9" t="s">
        <v>1947</v>
      </c>
      <c r="C19998" s="10">
        <v>54249</v>
      </c>
      <c r="D19998" s="9">
        <v>6750554423</v>
      </c>
      <c r="E19998" s="9" t="e">
        <f>INDEX(#REF!:#REF!,MATCH($D19998,#REF!:#REF!,0),MATCH(#REF!,#REF!:#REF!,0))</f>
        <v>#REF!</v>
      </c>
      <c r="F19998" s="9" t="e">
        <f>INDEX(#REF!:#REF!,MATCH($D19998,#REF!:#REF!,0),MATCH(#REF!,#REF!:#REF!,0))</f>
        <v>#REF!</v>
      </c>
    </row>
    <row r="19999" spans="1:6" ht="16.5" x14ac:dyDescent="0.3">
      <c r="A19999" s="9" t="s">
        <v>1946</v>
      </c>
      <c r="B19999" s="9" t="s">
        <v>1945</v>
      </c>
      <c r="C19999" s="10">
        <v>57024</v>
      </c>
      <c r="D19999" s="9">
        <v>9412192312</v>
      </c>
      <c r="E19999" s="9" t="e">
        <f>INDEX(#REF!:#REF!,MATCH($D19999,#REF!:#REF!,0),MATCH(#REF!,#REF!:#REF!,0))</f>
        <v>#REF!</v>
      </c>
      <c r="F19999" s="9" t="e">
        <f>INDEX(#REF!:#REF!,MATCH($D19999,#REF!:#REF!,0),MATCH(#REF!,#REF!:#REF!,0))</f>
        <v>#REF!</v>
      </c>
    </row>
    <row r="20000" spans="1:6" ht="16.5" x14ac:dyDescent="0.3">
      <c r="A20000" s="9" t="s">
        <v>1944</v>
      </c>
      <c r="B20000" s="9" t="s">
        <v>1943</v>
      </c>
      <c r="C20000" s="10">
        <v>52154</v>
      </c>
      <c r="D20000" s="9">
        <v>5811999097</v>
      </c>
      <c r="E20000" s="9" t="e">
        <f>INDEX(#REF!:#REF!,MATCH($D20000,#REF!:#REF!,0),MATCH(#REF!,#REF!:#REF!,0))</f>
        <v>#REF!</v>
      </c>
      <c r="F20000" s="9" t="e">
        <f>INDEX(#REF!:#REF!,MATCH($D20000,#REF!:#REF!,0),MATCH(#REF!,#REF!:#REF!,0))</f>
        <v>#REF!</v>
      </c>
    </row>
    <row r="20001" spans="1:6" ht="16.5" x14ac:dyDescent="0.3">
      <c r="A20001" s="9" t="s">
        <v>1942</v>
      </c>
      <c r="B20001" s="9" t="s">
        <v>1941</v>
      </c>
      <c r="C20001" s="10">
        <v>34291</v>
      </c>
      <c r="D20001" s="9">
        <v>2792636599</v>
      </c>
      <c r="E20001" s="9" t="e">
        <f>INDEX(#REF!:#REF!,MATCH($D20001,#REF!:#REF!,0),MATCH(#REF!,#REF!:#REF!,0))</f>
        <v>#REF!</v>
      </c>
      <c r="F20001" s="9" t="e">
        <f>INDEX(#REF!:#REF!,MATCH($D20001,#REF!:#REF!,0),MATCH(#REF!,#REF!:#REF!,0))</f>
        <v>#REF!</v>
      </c>
    </row>
    <row r="20002" spans="1:6" ht="16.5" x14ac:dyDescent="0.3">
      <c r="A20002" s="9"/>
      <c r="B20002" s="9"/>
      <c r="C20002" s="10"/>
      <c r="D20002" s="9"/>
      <c r="E20002" s="9"/>
      <c r="F20002" s="9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44B1-959F-4D9B-BF6F-35290415FB0D}">
  <dimension ref="A1:D10"/>
  <sheetViews>
    <sheetView zoomScale="72" zoomScaleNormal="72" workbookViewId="0">
      <selection activeCell="A6" sqref="A6"/>
    </sheetView>
  </sheetViews>
  <sheetFormatPr defaultColWidth="9" defaultRowHeight="16.5" x14ac:dyDescent="0.3"/>
  <cols>
    <col min="1" max="1" width="19.5703125" style="9" bestFit="1" customWidth="1"/>
    <col min="2" max="2" width="17.5703125" style="9" bestFit="1" customWidth="1"/>
    <col min="3" max="3" width="22.5703125" style="9" bestFit="1" customWidth="1"/>
    <col min="4" max="4" width="19.5703125" style="9" bestFit="1" customWidth="1"/>
    <col min="5" max="16384" width="9" style="9"/>
  </cols>
  <sheetData>
    <row r="1" spans="1:4" x14ac:dyDescent="0.3">
      <c r="A1" s="9" t="s">
        <v>23357</v>
      </c>
      <c r="B1" s="9" t="s">
        <v>23356</v>
      </c>
      <c r="C1" s="9" t="s">
        <v>23355</v>
      </c>
      <c r="D1" s="9" t="s">
        <v>23354</v>
      </c>
    </row>
    <row r="2" spans="1:4" x14ac:dyDescent="0.3">
      <c r="A2" s="9" t="s">
        <v>12</v>
      </c>
      <c r="B2" s="14">
        <v>50000</v>
      </c>
      <c r="C2" s="14">
        <v>75000</v>
      </c>
      <c r="D2" s="14">
        <f>SUM(B2:C2)</f>
        <v>125000</v>
      </c>
    </row>
    <row r="3" spans="1:4" x14ac:dyDescent="0.3">
      <c r="A3" s="9" t="s">
        <v>0</v>
      </c>
      <c r="B3" s="14">
        <v>65000</v>
      </c>
      <c r="C3" s="14">
        <v>95000</v>
      </c>
      <c r="D3" s="14">
        <f>SUM(B3:C3)</f>
        <v>160000</v>
      </c>
    </row>
    <row r="4" spans="1:4" x14ac:dyDescent="0.3">
      <c r="A4" s="9" t="s">
        <v>3</v>
      </c>
      <c r="B4" s="14">
        <v>85000</v>
      </c>
      <c r="C4" s="14">
        <v>125000</v>
      </c>
      <c r="D4" s="14">
        <f>SUM(B4:C4)</f>
        <v>210000</v>
      </c>
    </row>
    <row r="5" spans="1:4" ht="33" x14ac:dyDescent="0.3">
      <c r="A5" s="129" t="s">
        <v>23407</v>
      </c>
    </row>
    <row r="10" spans="1:4" x14ac:dyDescent="0.3">
      <c r="B10" s="9">
        <f>SUMPRODUCT(B2:B4,'2018 commission structure'!J22:J24)</f>
        <v>67290000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8957F9-8A27-411F-9CDF-DF609EAE31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Executive level Dashboard</vt:lpstr>
      <vt:lpstr>Employee Dashboard</vt:lpstr>
      <vt:lpstr>Acct.Exec_summary Dashboard (2)</vt:lpstr>
      <vt:lpstr>2018 commission structure</vt:lpstr>
      <vt:lpstr>2018 commission structure 2(v2)</vt:lpstr>
      <vt:lpstr>2018 commission structure (2)</vt:lpstr>
      <vt:lpstr>Calculations</vt:lpstr>
      <vt:lpstr>Sheet3</vt:lpstr>
      <vt:lpstr>Sheet1</vt:lpstr>
      <vt:lpstr>deals_closed </vt:lpstr>
      <vt:lpstr>benchmark_data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ALT_CTRL</dc:creator>
  <cp:lastModifiedBy>alton jr baugh</cp:lastModifiedBy>
  <dcterms:created xsi:type="dcterms:W3CDTF">2020-12-28T17:26:06Z</dcterms:created>
  <dcterms:modified xsi:type="dcterms:W3CDTF">2021-02-28T21:47:40Z</dcterms:modified>
</cp:coreProperties>
</file>